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62689\Desktop\Capstone\"/>
    </mc:Choice>
  </mc:AlternateContent>
  <xr:revisionPtr revIDLastSave="0" documentId="10_ncr:100000_{5130DDD2-0B46-4AA4-8086-2CB2EE5348EC}" xr6:coauthVersionLast="31" xr6:coauthVersionMax="31" xr10:uidLastSave="{00000000-0000-0000-0000-000000000000}"/>
  <bookViews>
    <workbookView xWindow="0" yWindow="0" windowWidth="22500" windowHeight="10500" xr2:uid="{00000000-000D-0000-FFFF-FFFF00000000}"/>
  </bookViews>
  <sheets>
    <sheet name="normalize rev0" sheetId="12" r:id="rId1"/>
    <sheet name="analysis of Rev0" sheetId="11" r:id="rId2"/>
    <sheet name="allNAICS" sheetId="1" r:id="rId3"/>
    <sheet name="Number of Firms" sheetId="2" r:id="rId4"/>
    <sheet name="Revenue" sheetId="3" r:id="rId5"/>
    <sheet name="Number of Firms per 1000 Capita" sheetId="5" r:id="rId6"/>
    <sheet name="Revenue per capita" sheetId="9" r:id="rId7"/>
    <sheet name="Percent of Firms" sheetId="8" r:id="rId8"/>
    <sheet name="Percent of Revenue" sheetId="7" r:id="rId9"/>
    <sheet name="metadata" sheetId="10" r:id="rId10"/>
  </sheets>
  <definedNames>
    <definedName name="_xlnm._FilterDatabase" localSheetId="2" hidden="1">allNAICS!$A$1:$AD$7075</definedName>
    <definedName name="_xlnm._FilterDatabase" localSheetId="1" hidden="1">'analysis of Rev0'!$A$1:$B$362</definedName>
    <definedName name="_xlnm._FilterDatabase" localSheetId="0" hidden="1">'normalize rev0'!$A$1:$B$362</definedName>
    <definedName name="_xlnm._FilterDatabase" localSheetId="3" hidden="1">'Number of Firms'!$A$1:$E$353</definedName>
    <definedName name="_xlnm._FilterDatabase" localSheetId="5" hidden="1">'Number of Firms per 1000 Capita'!$A$1:$F$353</definedName>
    <definedName name="_xlnm._FilterDatabase" localSheetId="7" hidden="1">'Percent of Firms'!$A$1:$F$353</definedName>
    <definedName name="_xlnm._FilterDatabase" localSheetId="8" hidden="1">'Percent of Revenue'!$A$1:$F$353</definedName>
    <definedName name="_xlnm._FilterDatabase" localSheetId="4" hidden="1">Revenue!$A$1:$E$353</definedName>
    <definedName name="_xlnm._FilterDatabase" localSheetId="6" hidden="1">'Revenue per capita'!$A$1:$F$353</definedName>
  </definedNames>
  <calcPr calcId="179017" concurrentCalc="0"/>
</workbook>
</file>

<file path=xl/calcChain.xml><?xml version="1.0" encoding="utf-8"?>
<calcChain xmlns="http://schemas.openxmlformats.org/spreadsheetml/2006/main">
  <c r="E110" i="12" l="1"/>
  <c r="E315" i="12"/>
  <c r="F315" i="12"/>
  <c r="G315" i="12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E316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E317" i="12"/>
  <c r="F317" i="12"/>
  <c r="G317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E318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E319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E320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E321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E322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E323" i="12"/>
  <c r="F323" i="12"/>
  <c r="G323" i="12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E324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E325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E326" i="12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E327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E328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E329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E330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E331" i="12"/>
  <c r="F331" i="12"/>
  <c r="G331" i="12"/>
  <c r="H331" i="12"/>
  <c r="I331" i="12"/>
  <c r="J331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E332" i="12"/>
  <c r="F332" i="12"/>
  <c r="G332" i="12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E333" i="12"/>
  <c r="F333" i="12"/>
  <c r="G333" i="12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E334" i="12"/>
  <c r="F334" i="12"/>
  <c r="G334" i="12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E335" i="12"/>
  <c r="F335" i="12"/>
  <c r="G335" i="12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E336" i="12"/>
  <c r="F336" i="12"/>
  <c r="G336" i="12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E337" i="12"/>
  <c r="F337" i="12"/>
  <c r="G337" i="12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E338" i="12"/>
  <c r="F338" i="12"/>
  <c r="G338" i="12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E339" i="12"/>
  <c r="F339" i="12"/>
  <c r="G339" i="12"/>
  <c r="H339" i="12"/>
  <c r="I339" i="12"/>
  <c r="J339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E340" i="12"/>
  <c r="F340" i="12"/>
  <c r="G340" i="12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E341" i="12"/>
  <c r="F341" i="12"/>
  <c r="G341" i="12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E342" i="12"/>
  <c r="F342" i="12"/>
  <c r="G342" i="12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E343" i="12"/>
  <c r="F343" i="12"/>
  <c r="G343" i="12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E344" i="12"/>
  <c r="F344" i="12"/>
  <c r="G344" i="12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E345" i="12"/>
  <c r="F345" i="12"/>
  <c r="G345" i="12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E346" i="12"/>
  <c r="F346" i="12"/>
  <c r="G346" i="12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E347" i="12"/>
  <c r="F347" i="12"/>
  <c r="G347" i="12"/>
  <c r="H347" i="12"/>
  <c r="I347" i="12"/>
  <c r="J347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E348" i="12"/>
  <c r="F348" i="12"/>
  <c r="G348" i="12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E349" i="12"/>
  <c r="F349" i="12"/>
  <c r="G349" i="12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E350" i="12"/>
  <c r="F350" i="12"/>
  <c r="G350" i="12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E351" i="12"/>
  <c r="F351" i="12"/>
  <c r="G351" i="12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E352" i="12"/>
  <c r="F352" i="12"/>
  <c r="G352" i="12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E353" i="12"/>
  <c r="F353" i="12"/>
  <c r="G353" i="12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E354" i="12"/>
  <c r="F354" i="12"/>
  <c r="G354" i="12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E355" i="12"/>
  <c r="F355" i="12"/>
  <c r="G355" i="12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E356" i="12"/>
  <c r="F356" i="12"/>
  <c r="G356" i="12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E357" i="12"/>
  <c r="F357" i="12"/>
  <c r="G357" i="12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E358" i="12"/>
  <c r="F358" i="12"/>
  <c r="G358" i="12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E359" i="12"/>
  <c r="F359" i="12"/>
  <c r="G359" i="12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E360" i="12"/>
  <c r="F360" i="12"/>
  <c r="G360" i="12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E361" i="12"/>
  <c r="F361" i="12"/>
  <c r="G361" i="12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E362" i="12"/>
  <c r="F362" i="12"/>
  <c r="G362" i="12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X314" i="12"/>
  <c r="W314" i="12"/>
  <c r="V314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E285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E288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E289" i="12"/>
  <c r="F289" i="12"/>
  <c r="G289" i="12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E290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E291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E292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E293" i="12"/>
  <c r="F293" i="12"/>
  <c r="G293" i="12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E294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E295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E296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E297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E298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E299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E300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E301" i="12"/>
  <c r="F301" i="12"/>
  <c r="G301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E302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E303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E304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E305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E306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E307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E308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E309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E310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F365" i="12"/>
  <c r="G365" i="12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E365" i="12"/>
  <c r="F364" i="12"/>
  <c r="G364" i="12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E364" i="12"/>
  <c r="X313" i="12"/>
  <c r="W313" i="12"/>
  <c r="V313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X311" i="12"/>
  <c r="W311" i="12"/>
  <c r="V311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F313" i="11"/>
  <c r="G313" i="11"/>
  <c r="H313" i="11"/>
  <c r="I313" i="11"/>
  <c r="J313" i="11"/>
  <c r="K313" i="11"/>
  <c r="L313" i="11"/>
  <c r="M313" i="11"/>
  <c r="N313" i="11"/>
  <c r="O313" i="11"/>
  <c r="P313" i="11"/>
  <c r="Q313" i="11"/>
  <c r="R313" i="11"/>
  <c r="S313" i="11"/>
  <c r="T313" i="11"/>
  <c r="U313" i="11"/>
  <c r="V313" i="11"/>
  <c r="W313" i="11"/>
  <c r="X313" i="11"/>
  <c r="E313" i="11"/>
  <c r="F311" i="11"/>
  <c r="G311" i="11"/>
  <c r="H311" i="11"/>
  <c r="I311" i="11"/>
  <c r="J311" i="11"/>
  <c r="K311" i="11"/>
  <c r="L311" i="11"/>
  <c r="M311" i="11"/>
  <c r="N311" i="11"/>
  <c r="O311" i="11"/>
  <c r="P311" i="11"/>
  <c r="Q311" i="11"/>
  <c r="R311" i="11"/>
  <c r="S311" i="11"/>
  <c r="T311" i="11"/>
  <c r="U311" i="11"/>
  <c r="V311" i="11"/>
  <c r="W311" i="11"/>
  <c r="X311" i="11"/>
  <c r="E311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E112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E110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E19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E17" i="11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2" i="8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2" i="9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G2" i="7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Z205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Z219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Z220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Z221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Z222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Z235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Z236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Z237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Z238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Z239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Z240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Y241" i="8"/>
  <c r="Z241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Z242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Z243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Z244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Z245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Z246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Z247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Z248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Z249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Z250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Z251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Z252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Y253" i="8"/>
  <c r="Z253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Y254" i="8"/>
  <c r="Z254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Z255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/>
  <c r="Z256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/>
  <c r="Z257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Y258" i="8"/>
  <c r="Z258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/>
  <c r="Z259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Z260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/>
  <c r="Z261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/>
  <c r="Z262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/>
  <c r="Z263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/>
  <c r="Z264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/>
  <c r="Z265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Y266" i="8"/>
  <c r="Z266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Y267" i="8"/>
  <c r="Z267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Y268" i="8"/>
  <c r="Z268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Y269" i="8"/>
  <c r="Z269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Y270" i="8"/>
  <c r="Z270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Y271" i="8"/>
  <c r="Z271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Y272" i="8"/>
  <c r="Z272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Y273" i="8"/>
  <c r="Z273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Y274" i="8"/>
  <c r="Z274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Y275" i="8"/>
  <c r="Z275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Y276" i="8"/>
  <c r="Z276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Y277" i="8"/>
  <c r="Z277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Y278" i="8"/>
  <c r="Z278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Y279" i="8"/>
  <c r="Z279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Y280" i="8"/>
  <c r="Z280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Y281" i="8"/>
  <c r="Z281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Y282" i="8"/>
  <c r="Z282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Z283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Z284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Z285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Y286" i="8"/>
  <c r="Z286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Y287" i="8"/>
  <c r="Z287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Y288" i="8"/>
  <c r="Z288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Y289" i="8"/>
  <c r="Z289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Y290" i="8"/>
  <c r="Z290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Y291" i="8"/>
  <c r="Z291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Y292" i="8"/>
  <c r="Z292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Y293" i="8"/>
  <c r="Z293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Y294" i="8"/>
  <c r="Z294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Y295" i="8"/>
  <c r="Z295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Y296" i="8"/>
  <c r="Z296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Y297" i="8"/>
  <c r="Z297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Y298" i="8"/>
  <c r="Z298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Y299" i="8"/>
  <c r="Z299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Y300" i="8"/>
  <c r="Z300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Y301" i="8"/>
  <c r="Z301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Y302" i="8"/>
  <c r="Z302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Y303" i="8"/>
  <c r="Z303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Y304" i="8"/>
  <c r="Z304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Y305" i="8"/>
  <c r="Z305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Y306" i="8"/>
  <c r="Z306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Y307" i="8"/>
  <c r="Z307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Y308" i="8"/>
  <c r="Z308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Y309" i="8"/>
  <c r="Z309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Y310" i="8"/>
  <c r="Z310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Y311" i="8"/>
  <c r="Z311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Y312" i="8"/>
  <c r="Z312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Y313" i="8"/>
  <c r="Z313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Y314" i="8"/>
  <c r="Z314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Y315" i="8"/>
  <c r="Z315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Y316" i="8"/>
  <c r="Z316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Y317" i="8"/>
  <c r="Z317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/>
  <c r="Z318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Y319" i="8"/>
  <c r="Z319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Y320" i="8"/>
  <c r="Z320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Y321" i="8"/>
  <c r="Z321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Y322" i="8"/>
  <c r="Z322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Y323" i="8"/>
  <c r="Z323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Y324" i="8"/>
  <c r="Z324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Y325" i="8"/>
  <c r="Z325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Y326" i="8"/>
  <c r="Z326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Y327" i="8"/>
  <c r="Z327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Y328" i="8"/>
  <c r="Z328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Y329" i="8"/>
  <c r="Z329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Y330" i="8"/>
  <c r="Z330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Y331" i="8"/>
  <c r="Z331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Y332" i="8"/>
  <c r="Z332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Y333" i="8"/>
  <c r="Z333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Y334" i="8"/>
  <c r="Z334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Y335" i="8"/>
  <c r="Z335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Y336" i="8"/>
  <c r="Z336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Y337" i="8"/>
  <c r="Z337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Y338" i="8"/>
  <c r="Z338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Y339" i="8"/>
  <c r="Z339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Y340" i="8"/>
  <c r="Z340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Y341" i="8"/>
  <c r="Z341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Y342" i="8"/>
  <c r="Z342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Y343" i="8"/>
  <c r="Z343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Y344" i="8"/>
  <c r="Z344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Y345" i="8"/>
  <c r="Z345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Y346" i="8"/>
  <c r="Z346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Y347" i="8"/>
  <c r="Z347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Y348" i="8"/>
  <c r="Z348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Y349" i="8"/>
  <c r="Z349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Y351" i="8"/>
  <c r="Z351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Y352" i="8"/>
  <c r="Z352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Y353" i="8"/>
  <c r="Z353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G2" i="8"/>
  <c r="Z353" i="9"/>
  <c r="Y353" i="9"/>
  <c r="X353" i="9"/>
  <c r="W353" i="9"/>
  <c r="V353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Z351" i="9"/>
  <c r="Y351" i="9"/>
  <c r="X351" i="9"/>
  <c r="W351" i="9"/>
  <c r="V351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Z350" i="9"/>
  <c r="Y350" i="9"/>
  <c r="X350" i="9"/>
  <c r="W350" i="9"/>
  <c r="V350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Z349" i="9"/>
  <c r="Y349" i="9"/>
  <c r="X349" i="9"/>
  <c r="W349" i="9"/>
  <c r="V349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Z348" i="9"/>
  <c r="Y348" i="9"/>
  <c r="X348" i="9"/>
  <c r="W348" i="9"/>
  <c r="V348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Z345" i="9"/>
  <c r="Y345" i="9"/>
  <c r="X345" i="9"/>
  <c r="W345" i="9"/>
  <c r="V345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Z343" i="9"/>
  <c r="Y343" i="9"/>
  <c r="X343" i="9"/>
  <c r="W343" i="9"/>
  <c r="V343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Z342" i="9"/>
  <c r="Y342" i="9"/>
  <c r="X342" i="9"/>
  <c r="W342" i="9"/>
  <c r="V342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Z340" i="9"/>
  <c r="Y340" i="9"/>
  <c r="X340" i="9"/>
  <c r="W340" i="9"/>
  <c r="V340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Z339" i="9"/>
  <c r="Y339" i="9"/>
  <c r="X339" i="9"/>
  <c r="W339" i="9"/>
  <c r="V339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Z336" i="9"/>
  <c r="Y336" i="9"/>
  <c r="X336" i="9"/>
  <c r="W336" i="9"/>
  <c r="V336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Z334" i="9"/>
  <c r="Y334" i="9"/>
  <c r="X334" i="9"/>
  <c r="W334" i="9"/>
  <c r="V334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Z333" i="9"/>
  <c r="Y333" i="9"/>
  <c r="X333" i="9"/>
  <c r="W333" i="9"/>
  <c r="V333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Z332" i="9"/>
  <c r="Y332" i="9"/>
  <c r="X332" i="9"/>
  <c r="W332" i="9"/>
  <c r="V332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Z331" i="9"/>
  <c r="Y331" i="9"/>
  <c r="X331" i="9"/>
  <c r="W331" i="9"/>
  <c r="V331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Z328" i="9"/>
  <c r="Y328" i="9"/>
  <c r="X328" i="9"/>
  <c r="W328" i="9"/>
  <c r="V328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Z326" i="9"/>
  <c r="Y326" i="9"/>
  <c r="X326" i="9"/>
  <c r="W326" i="9"/>
  <c r="V326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Z325" i="9"/>
  <c r="Y325" i="9"/>
  <c r="X325" i="9"/>
  <c r="W325" i="9"/>
  <c r="V325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Z324" i="9"/>
  <c r="Y324" i="9"/>
  <c r="X324" i="9"/>
  <c r="W324" i="9"/>
  <c r="V324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Z323" i="9"/>
  <c r="Y323" i="9"/>
  <c r="X323" i="9"/>
  <c r="W323" i="9"/>
  <c r="V323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Z320" i="9"/>
  <c r="Y320" i="9"/>
  <c r="X320" i="9"/>
  <c r="W320" i="9"/>
  <c r="V320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Z318" i="9"/>
  <c r="Y318" i="9"/>
  <c r="X318" i="9"/>
  <c r="W318" i="9"/>
  <c r="V318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Z317" i="9"/>
  <c r="Y317" i="9"/>
  <c r="X317" i="9"/>
  <c r="W317" i="9"/>
  <c r="V317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Z316" i="9"/>
  <c r="Y316" i="9"/>
  <c r="X316" i="9"/>
  <c r="W316" i="9"/>
  <c r="V316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Z315" i="9"/>
  <c r="Y315" i="9"/>
  <c r="X315" i="9"/>
  <c r="W315" i="9"/>
  <c r="V315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Z312" i="9"/>
  <c r="Y312" i="9"/>
  <c r="X312" i="9"/>
  <c r="W312" i="9"/>
  <c r="V312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Z310" i="9"/>
  <c r="Y310" i="9"/>
  <c r="X310" i="9"/>
  <c r="W310" i="9"/>
  <c r="V310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Z309" i="9"/>
  <c r="Y309" i="9"/>
  <c r="X309" i="9"/>
  <c r="W309" i="9"/>
  <c r="V309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Z308" i="9"/>
  <c r="Y308" i="9"/>
  <c r="X308" i="9"/>
  <c r="W308" i="9"/>
  <c r="V308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Z307" i="9"/>
  <c r="Y307" i="9"/>
  <c r="X307" i="9"/>
  <c r="W307" i="9"/>
  <c r="V307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Z304" i="9"/>
  <c r="Y304" i="9"/>
  <c r="X304" i="9"/>
  <c r="W304" i="9"/>
  <c r="V304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Z302" i="9"/>
  <c r="Y302" i="9"/>
  <c r="X302" i="9"/>
  <c r="W302" i="9"/>
  <c r="V302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Z301" i="9"/>
  <c r="Y301" i="9"/>
  <c r="X301" i="9"/>
  <c r="W301" i="9"/>
  <c r="V301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Z300" i="9"/>
  <c r="Y300" i="9"/>
  <c r="X300" i="9"/>
  <c r="W300" i="9"/>
  <c r="V300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Z299" i="9"/>
  <c r="Y299" i="9"/>
  <c r="X299" i="9"/>
  <c r="W299" i="9"/>
  <c r="V299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Z296" i="9"/>
  <c r="Y296" i="9"/>
  <c r="X296" i="9"/>
  <c r="W296" i="9"/>
  <c r="V296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Z294" i="9"/>
  <c r="Y294" i="9"/>
  <c r="X294" i="9"/>
  <c r="W294" i="9"/>
  <c r="V294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Z293" i="9"/>
  <c r="Y293" i="9"/>
  <c r="X293" i="9"/>
  <c r="W293" i="9"/>
  <c r="V293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Z292" i="9"/>
  <c r="Y292" i="9"/>
  <c r="X292" i="9"/>
  <c r="W292" i="9"/>
  <c r="V292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Z291" i="9"/>
  <c r="Y291" i="9"/>
  <c r="X291" i="9"/>
  <c r="W291" i="9"/>
  <c r="V291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Z288" i="9"/>
  <c r="Y288" i="9"/>
  <c r="X288" i="9"/>
  <c r="W288" i="9"/>
  <c r="V288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Z286" i="9"/>
  <c r="Y286" i="9"/>
  <c r="X286" i="9"/>
  <c r="W286" i="9"/>
  <c r="V286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Z285" i="9"/>
  <c r="Y285" i="9"/>
  <c r="X285" i="9"/>
  <c r="W285" i="9"/>
  <c r="V285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Z284" i="9"/>
  <c r="Y284" i="9"/>
  <c r="X284" i="9"/>
  <c r="W284" i="9"/>
  <c r="V284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Z283" i="9"/>
  <c r="Y283" i="9"/>
  <c r="X283" i="9"/>
  <c r="W283" i="9"/>
  <c r="V283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Z280" i="9"/>
  <c r="Y280" i="9"/>
  <c r="X280" i="9"/>
  <c r="W280" i="9"/>
  <c r="V280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Z278" i="9"/>
  <c r="Y278" i="9"/>
  <c r="X278" i="9"/>
  <c r="W278" i="9"/>
  <c r="V278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Z277" i="9"/>
  <c r="Y277" i="9"/>
  <c r="X277" i="9"/>
  <c r="W277" i="9"/>
  <c r="V277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Z276" i="9"/>
  <c r="Y276" i="9"/>
  <c r="X276" i="9"/>
  <c r="W276" i="9"/>
  <c r="V276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Z275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Z272" i="9"/>
  <c r="Y272" i="9"/>
  <c r="X272" i="9"/>
  <c r="W272" i="9"/>
  <c r="V272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Z270" i="9"/>
  <c r="Y270" i="9"/>
  <c r="X270" i="9"/>
  <c r="W270" i="9"/>
  <c r="V270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Z269" i="9"/>
  <c r="Y269" i="9"/>
  <c r="X269" i="9"/>
  <c r="W269" i="9"/>
  <c r="V269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Z268" i="9"/>
  <c r="Y268" i="9"/>
  <c r="X268" i="9"/>
  <c r="W268" i="9"/>
  <c r="V268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Z264" i="9"/>
  <c r="Y264" i="9"/>
  <c r="X264" i="9"/>
  <c r="W264" i="9"/>
  <c r="V264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Z262" i="9"/>
  <c r="Y262" i="9"/>
  <c r="X262" i="9"/>
  <c r="W262" i="9"/>
  <c r="V262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Z261" i="9"/>
  <c r="Y261" i="9"/>
  <c r="X261" i="9"/>
  <c r="W261" i="9"/>
  <c r="V261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Z260" i="9"/>
  <c r="Y260" i="9"/>
  <c r="X260" i="9"/>
  <c r="W260" i="9"/>
  <c r="V260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Z259" i="9"/>
  <c r="Y259" i="9"/>
  <c r="X259" i="9"/>
  <c r="W259" i="9"/>
  <c r="V259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Z256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Z254" i="9"/>
  <c r="Y254" i="9"/>
  <c r="X254" i="9"/>
  <c r="W254" i="9"/>
  <c r="V254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Z253" i="9"/>
  <c r="Y253" i="9"/>
  <c r="X253" i="9"/>
  <c r="W253" i="9"/>
  <c r="V253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Z252" i="9"/>
  <c r="Y252" i="9"/>
  <c r="X252" i="9"/>
  <c r="W252" i="9"/>
  <c r="V252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Z251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Z248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Z237" i="9"/>
  <c r="Y237" i="9"/>
  <c r="X237" i="9"/>
  <c r="W237" i="9"/>
  <c r="V237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Z236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Z235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Z230" i="9"/>
  <c r="Y230" i="9"/>
  <c r="X230" i="9"/>
  <c r="W230" i="9"/>
  <c r="V230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Z229" i="9"/>
  <c r="Y229" i="9"/>
  <c r="X229" i="9"/>
  <c r="W229" i="9"/>
  <c r="V229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Z228" i="9"/>
  <c r="Y228" i="9"/>
  <c r="X228" i="9"/>
  <c r="W228" i="9"/>
  <c r="V228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Z227" i="9"/>
  <c r="Y227" i="9"/>
  <c r="X227" i="9"/>
  <c r="W227" i="9"/>
  <c r="V227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Z224" i="9"/>
  <c r="Y224" i="9"/>
  <c r="X224" i="9"/>
  <c r="W224" i="9"/>
  <c r="V224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Z216" i="9"/>
  <c r="Y216" i="9"/>
  <c r="X216" i="9"/>
  <c r="W216" i="9"/>
  <c r="V216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Z208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Z200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2" i="7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F2" i="5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E2" i="3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2" i="2"/>
</calcChain>
</file>

<file path=xl/sharedStrings.xml><?xml version="1.0" encoding="utf-8"?>
<sst xmlns="http://schemas.openxmlformats.org/spreadsheetml/2006/main" count="50864" uniqueCount="880">
  <si>
    <t>GEO.id</t>
  </si>
  <si>
    <t>GEO.id2</t>
  </si>
  <si>
    <t>GEO.display-label</t>
  </si>
  <si>
    <t>GEO.annotation.id</t>
  </si>
  <si>
    <t>NAICS.id</t>
  </si>
  <si>
    <t>NAICS.display-label</t>
  </si>
  <si>
    <t>NAICS.annotation.id</t>
  </si>
  <si>
    <t>SEX.id</t>
  </si>
  <si>
    <t>SEX.display-label</t>
  </si>
  <si>
    <t>ETH_GROUP.id</t>
  </si>
  <si>
    <t>ETH_GROUP.display-label</t>
  </si>
  <si>
    <t>RACE_GROUP.id</t>
  </si>
  <si>
    <t>RACE_GROUP.display-label</t>
  </si>
  <si>
    <t>YEAR.id</t>
  </si>
  <si>
    <t>FIRMALL</t>
  </si>
  <si>
    <t>RCPALL</t>
  </si>
  <si>
    <t>FIRMPDEMP</t>
  </si>
  <si>
    <t>RCPPDEMP</t>
  </si>
  <si>
    <t>EMP</t>
  </si>
  <si>
    <t>PAYANN</t>
  </si>
  <si>
    <t>FIRMNOPD</t>
  </si>
  <si>
    <t>RCPNOPD</t>
  </si>
  <si>
    <t>FIRMALL_S</t>
  </si>
  <si>
    <t>RCPALL_S</t>
  </si>
  <si>
    <t>FIRMPDEMP_S</t>
  </si>
  <si>
    <t>RCPPDEMP_S</t>
  </si>
  <si>
    <t>EMP_S</t>
  </si>
  <si>
    <t>PAYANN_S</t>
  </si>
  <si>
    <t>FIRMNOPD_S</t>
  </si>
  <si>
    <t>RCPNOPD_S</t>
  </si>
  <si>
    <t>310M200US10180</t>
  </si>
  <si>
    <t>Total for all sectors</t>
  </si>
  <si>
    <t>All firms</t>
  </si>
  <si>
    <t>Agriculture, forestry, fishing and hunting</t>
  </si>
  <si>
    <t>FNOTE$606</t>
  </si>
  <si>
    <t>Mining, quarrying, and oil and gas extraction</t>
  </si>
  <si>
    <t>Utilities</t>
  </si>
  <si>
    <t>Construction</t>
  </si>
  <si>
    <t>31-33</t>
  </si>
  <si>
    <t>Manufacturing</t>
  </si>
  <si>
    <t>Wholesale trade</t>
  </si>
  <si>
    <t>44-45</t>
  </si>
  <si>
    <t>Retail trade</t>
  </si>
  <si>
    <t>48-49</t>
  </si>
  <si>
    <t>Transportation and warehousing</t>
  </si>
  <si>
    <t>FNOTE$607</t>
  </si>
  <si>
    <t>Information</t>
  </si>
  <si>
    <t>Finance and insurance</t>
  </si>
  <si>
    <t>FNOTE$608</t>
  </si>
  <si>
    <t>Real estate and rental and leasing</t>
  </si>
  <si>
    <t>Professional, scientific, and technical services</t>
  </si>
  <si>
    <t>Administrative and support and waste management and remediation services</t>
  </si>
  <si>
    <t>Educational services</t>
  </si>
  <si>
    <t>Health care and social assistance</t>
  </si>
  <si>
    <t>Arts, entertainment, and recreation</t>
  </si>
  <si>
    <t>Accommodation and food services</t>
  </si>
  <si>
    <t>Other services (except public administration)</t>
  </si>
  <si>
    <t>FNOTE$609</t>
  </si>
  <si>
    <t>310M200US10420</t>
  </si>
  <si>
    <t>Management of companies and enterprises</t>
  </si>
  <si>
    <t>310M200US10500</t>
  </si>
  <si>
    <t>310M200US10540</t>
  </si>
  <si>
    <t>310M200US10580</t>
  </si>
  <si>
    <t>310M200US10740</t>
  </si>
  <si>
    <t>310M200US10780</t>
  </si>
  <si>
    <t>310M200US10900</t>
  </si>
  <si>
    <t>310M200US11020</t>
  </si>
  <si>
    <t>310M200US11100</t>
  </si>
  <si>
    <t>310M200US11180</t>
  </si>
  <si>
    <t>310M200US11260</t>
  </si>
  <si>
    <t>310M200US11460</t>
  </si>
  <si>
    <t>310M200US11500</t>
  </si>
  <si>
    <t>310M200US11540</t>
  </si>
  <si>
    <t>310M200US11700</t>
  </si>
  <si>
    <t>310M200US12020</t>
  </si>
  <si>
    <t>310M200US12060</t>
  </si>
  <si>
    <t>Industries not classified</t>
  </si>
  <si>
    <t>310M200US12100</t>
  </si>
  <si>
    <t>310M200US12220</t>
  </si>
  <si>
    <t>310M200US12260</t>
  </si>
  <si>
    <t>310M200US12420</t>
  </si>
  <si>
    <t>310M200US12540</t>
  </si>
  <si>
    <t>310M200US12580</t>
  </si>
  <si>
    <t>310M200US12620</t>
  </si>
  <si>
    <t>310M200US12700</t>
  </si>
  <si>
    <t>310M200US12940</t>
  </si>
  <si>
    <t>310M200US12980</t>
  </si>
  <si>
    <t>310M200US13020</t>
  </si>
  <si>
    <t>310M200US13140</t>
  </si>
  <si>
    <t>310M200US13220</t>
  </si>
  <si>
    <t>310M200US13380</t>
  </si>
  <si>
    <t>310M200US13460</t>
  </si>
  <si>
    <t>310M200US13740</t>
  </si>
  <si>
    <t>310M200US13780</t>
  </si>
  <si>
    <t>310M200US13820</t>
  </si>
  <si>
    <t>310M200US13900</t>
  </si>
  <si>
    <t>310M200US13980</t>
  </si>
  <si>
    <t>310M200US14010</t>
  </si>
  <si>
    <t>310M200US14020</t>
  </si>
  <si>
    <t>310M200US14100</t>
  </si>
  <si>
    <t>310M200US14260</t>
  </si>
  <si>
    <t>310M200US14460</t>
  </si>
  <si>
    <t>310M200US14500</t>
  </si>
  <si>
    <t>310M200US14540</t>
  </si>
  <si>
    <t>310M200US14740</t>
  </si>
  <si>
    <t>310M200US14860</t>
  </si>
  <si>
    <t>310M200US15180</t>
  </si>
  <si>
    <t>310M200US15260</t>
  </si>
  <si>
    <t>310M200US15380</t>
  </si>
  <si>
    <t>310M200US15500</t>
  </si>
  <si>
    <t>310M200US15540</t>
  </si>
  <si>
    <t>310M200US15680</t>
  </si>
  <si>
    <t>310M200US15940</t>
  </si>
  <si>
    <t>310M200US15980</t>
  </si>
  <si>
    <t>310M200US16020</t>
  </si>
  <si>
    <t>310M200US16060</t>
  </si>
  <si>
    <t>310M200US16180</t>
  </si>
  <si>
    <t>310M200US16220</t>
  </si>
  <si>
    <t>310M200US16300</t>
  </si>
  <si>
    <t>310M200US16540</t>
  </si>
  <si>
    <t>310M200US16580</t>
  </si>
  <si>
    <t>310M200US16620</t>
  </si>
  <si>
    <t>310M200US16700</t>
  </si>
  <si>
    <t>310M200US16740</t>
  </si>
  <si>
    <t>310M200US16820</t>
  </si>
  <si>
    <t>310M200US16860</t>
  </si>
  <si>
    <t>310M200US16940</t>
  </si>
  <si>
    <t>310M200US16980</t>
  </si>
  <si>
    <t>310M200US17020</t>
  </si>
  <si>
    <t>310M200US17140</t>
  </si>
  <si>
    <t>310M200US17300</t>
  </si>
  <si>
    <t>310M200US17420</t>
  </si>
  <si>
    <t>310M200US17460</t>
  </si>
  <si>
    <t>310M200US17660</t>
  </si>
  <si>
    <t>310M200US17780</t>
  </si>
  <si>
    <t>310M200US17820</t>
  </si>
  <si>
    <t>310M200US17860</t>
  </si>
  <si>
    <t>310M200US17900</t>
  </si>
  <si>
    <t>310M200US17980</t>
  </si>
  <si>
    <t>310M200US18020</t>
  </si>
  <si>
    <t>310M200US18140</t>
  </si>
  <si>
    <t>310M200US18580</t>
  </si>
  <si>
    <t>310M200US18700</t>
  </si>
  <si>
    <t>310M200US18880</t>
  </si>
  <si>
    <t>310M200US19060</t>
  </si>
  <si>
    <t>310M200US19100</t>
  </si>
  <si>
    <t>310M200US19140</t>
  </si>
  <si>
    <t>310M200US19180</t>
  </si>
  <si>
    <t>310M200US19300</t>
  </si>
  <si>
    <t>310M200US19340</t>
  </si>
  <si>
    <t>310M200US19380</t>
  </si>
  <si>
    <t>310M200US19460</t>
  </si>
  <si>
    <t>310M200US19500</t>
  </si>
  <si>
    <t>310M200US19660</t>
  </si>
  <si>
    <t>310M200US19740</t>
  </si>
  <si>
    <t>310M200US19780</t>
  </si>
  <si>
    <t>310M200US19820</t>
  </si>
  <si>
    <t>310M200US20020</t>
  </si>
  <si>
    <t>310M200US20100</t>
  </si>
  <si>
    <t>310M200US20220</t>
  </si>
  <si>
    <t>310M200US20260</t>
  </si>
  <si>
    <t>310M200US20500</t>
  </si>
  <si>
    <t>310M200US20700</t>
  </si>
  <si>
    <t>310M200US20740</t>
  </si>
  <si>
    <t>310M200US20940</t>
  </si>
  <si>
    <t>310M200US21060</t>
  </si>
  <si>
    <t>310M200US21140</t>
  </si>
  <si>
    <t>310M200US21300</t>
  </si>
  <si>
    <t>310M200US21340</t>
  </si>
  <si>
    <t>310M200US21500</t>
  </si>
  <si>
    <t>310M200US21660</t>
  </si>
  <si>
    <t>310M200US21780</t>
  </si>
  <si>
    <t>310M200US21820</t>
  </si>
  <si>
    <t>310M200US22020</t>
  </si>
  <si>
    <t>310M200US22140</t>
  </si>
  <si>
    <t>310M200US22180</t>
  </si>
  <si>
    <t>310M200US22220</t>
  </si>
  <si>
    <t>310M200US22380</t>
  </si>
  <si>
    <t>310M200US22420</t>
  </si>
  <si>
    <t>310M200US22500</t>
  </si>
  <si>
    <t>310M200US22520</t>
  </si>
  <si>
    <t>310M200US22540</t>
  </si>
  <si>
    <t>310M200US22660</t>
  </si>
  <si>
    <t>310M200US22900</t>
  </si>
  <si>
    <t>310M200US23060</t>
  </si>
  <si>
    <t>310M200US23420</t>
  </si>
  <si>
    <t>310M200US23460</t>
  </si>
  <si>
    <t>310M200US23540</t>
  </si>
  <si>
    <t>310M200US23580</t>
  </si>
  <si>
    <t>310M200US23900</t>
  </si>
  <si>
    <t>310M200US24020</t>
  </si>
  <si>
    <t>310M200US24140</t>
  </si>
  <si>
    <t>310M200US24220</t>
  </si>
  <si>
    <t>310M200US24260</t>
  </si>
  <si>
    <t>310M200US24300</t>
  </si>
  <si>
    <t>310M200US24340</t>
  </si>
  <si>
    <t>310M200US24420</t>
  </si>
  <si>
    <t>310M200US24500</t>
  </si>
  <si>
    <t>310M200US24540</t>
  </si>
  <si>
    <t>310M200US24580</t>
  </si>
  <si>
    <t>310M200US24660</t>
  </si>
  <si>
    <t>310M200US24780</t>
  </si>
  <si>
    <t>310M200US24860</t>
  </si>
  <si>
    <t>310M200US25060</t>
  </si>
  <si>
    <t>310M200US25180</t>
  </si>
  <si>
    <t>310M200US25220</t>
  </si>
  <si>
    <t>310M200US25260</t>
  </si>
  <si>
    <t>310M200US25420</t>
  </si>
  <si>
    <t>310M200US25500</t>
  </si>
  <si>
    <t>310M200US25540</t>
  </si>
  <si>
    <t>310M200US25620</t>
  </si>
  <si>
    <t>310M200US25860</t>
  </si>
  <si>
    <t>310M200US25940</t>
  </si>
  <si>
    <t>310M200US25980</t>
  </si>
  <si>
    <t>310M200US26140</t>
  </si>
  <si>
    <t>310M200US26300</t>
  </si>
  <si>
    <t>310M200US26380</t>
  </si>
  <si>
    <t>310M200US26420</t>
  </si>
  <si>
    <t>310M200US26580</t>
  </si>
  <si>
    <t>310M200US26620</t>
  </si>
  <si>
    <t>310M200US26820</t>
  </si>
  <si>
    <t>310M200US26900</t>
  </si>
  <si>
    <t>310M200US26980</t>
  </si>
  <si>
    <t>310M200US27060</t>
  </si>
  <si>
    <t>310M200US27100</t>
  </si>
  <si>
    <t>310M200US27140</t>
  </si>
  <si>
    <t>310M200US27180</t>
  </si>
  <si>
    <t>310M200US27260</t>
  </si>
  <si>
    <t>310M200US27340</t>
  </si>
  <si>
    <t>310M200US27500</t>
  </si>
  <si>
    <t>310M200US27620</t>
  </si>
  <si>
    <t>310M200US27740</t>
  </si>
  <si>
    <t>310M200US27780</t>
  </si>
  <si>
    <t>310M200US27860</t>
  </si>
  <si>
    <t>310M200US27900</t>
  </si>
  <si>
    <t>310M200US27980</t>
  </si>
  <si>
    <t>310M200US28020</t>
  </si>
  <si>
    <t>310M200US28100</t>
  </si>
  <si>
    <t>310M200US28140</t>
  </si>
  <si>
    <t>310M200US28420</t>
  </si>
  <si>
    <t>310M200US28660</t>
  </si>
  <si>
    <t>310M200US28700</t>
  </si>
  <si>
    <t>310M200US28740</t>
  </si>
  <si>
    <t>310M200US28940</t>
  </si>
  <si>
    <t>310M200US29020</t>
  </si>
  <si>
    <t>310M200US29100</t>
  </si>
  <si>
    <t>310M200US29180</t>
  </si>
  <si>
    <t>310M200US29200</t>
  </si>
  <si>
    <t>310M200US29340</t>
  </si>
  <si>
    <t>310M200US29420</t>
  </si>
  <si>
    <t>310M200US29460</t>
  </si>
  <si>
    <t>310M200US29540</t>
  </si>
  <si>
    <t>310M200US29620</t>
  </si>
  <si>
    <t>310M200US29700</t>
  </si>
  <si>
    <t>310M200US29740</t>
  </si>
  <si>
    <t>310M200US29820</t>
  </si>
  <si>
    <t>310M200US29940</t>
  </si>
  <si>
    <t>310M200US30020</t>
  </si>
  <si>
    <t>310M200US30140</t>
  </si>
  <si>
    <t>310M200US30300</t>
  </si>
  <si>
    <t>310M200US30340</t>
  </si>
  <si>
    <t>310M200US30460</t>
  </si>
  <si>
    <t>310M200US30620</t>
  </si>
  <si>
    <t>310M200US30700</t>
  </si>
  <si>
    <t>310M200US30780</t>
  </si>
  <si>
    <t>310M200US30860</t>
  </si>
  <si>
    <t>310M200US30980</t>
  </si>
  <si>
    <t>310M200US31020</t>
  </si>
  <si>
    <t>310M200US31080</t>
  </si>
  <si>
    <t>310M200US31140</t>
  </si>
  <si>
    <t>310M200US31180</t>
  </si>
  <si>
    <t>310M200US31340</t>
  </si>
  <si>
    <t>310M200US31420</t>
  </si>
  <si>
    <t>310M200US31460</t>
  </si>
  <si>
    <t>310M200US31540</t>
  </si>
  <si>
    <t>310M200US31700</t>
  </si>
  <si>
    <t>310M200US31740</t>
  </si>
  <si>
    <t>310M200US31860</t>
  </si>
  <si>
    <t>310M200US31900</t>
  </si>
  <si>
    <t>310M200US32580</t>
  </si>
  <si>
    <t>310M200US32780</t>
  </si>
  <si>
    <t>310M200US32820</t>
  </si>
  <si>
    <t>310M200US32900</t>
  </si>
  <si>
    <t>310M200US33100</t>
  </si>
  <si>
    <t>310M200US33140</t>
  </si>
  <si>
    <t>310M200US33220</t>
  </si>
  <si>
    <t>310M200US33260</t>
  </si>
  <si>
    <t>310M200US33340</t>
  </si>
  <si>
    <t>310M200US33460</t>
  </si>
  <si>
    <t>310M200US33540</t>
  </si>
  <si>
    <t>310M200US33660</t>
  </si>
  <si>
    <t>310M200US33700</t>
  </si>
  <si>
    <t>310M200US33740</t>
  </si>
  <si>
    <t>310M200US33780</t>
  </si>
  <si>
    <t>310M200US33860</t>
  </si>
  <si>
    <t>310M200US34060</t>
  </si>
  <si>
    <t>310M200US34100</t>
  </si>
  <si>
    <t>310M200US34580</t>
  </si>
  <si>
    <t>310M200US34620</t>
  </si>
  <si>
    <t>310M200US34740</t>
  </si>
  <si>
    <t>310M200US34820</t>
  </si>
  <si>
    <t>310M200US34900</t>
  </si>
  <si>
    <t>310M200US34940</t>
  </si>
  <si>
    <t>310M200US34980</t>
  </si>
  <si>
    <t>310M200US35100</t>
  </si>
  <si>
    <t>310M200US35300</t>
  </si>
  <si>
    <t>310M200US35380</t>
  </si>
  <si>
    <t>310M200US35620</t>
  </si>
  <si>
    <t>310M200US35660</t>
  </si>
  <si>
    <t>310M200US35840</t>
  </si>
  <si>
    <t>310M200US35980</t>
  </si>
  <si>
    <t>310M200US36100</t>
  </si>
  <si>
    <t>310M200US36140</t>
  </si>
  <si>
    <t>310M200US36220</t>
  </si>
  <si>
    <t>310M200US36260</t>
  </si>
  <si>
    <t>310M200US36420</t>
  </si>
  <si>
    <t>310M200US36500</t>
  </si>
  <si>
    <t>310M200US36540</t>
  </si>
  <si>
    <t>310M200US36740</t>
  </si>
  <si>
    <t>310M200US36780</t>
  </si>
  <si>
    <t>310M200US36980</t>
  </si>
  <si>
    <t>310M200US37100</t>
  </si>
  <si>
    <t>310M200US37340</t>
  </si>
  <si>
    <t>310M200US37460</t>
  </si>
  <si>
    <t>310M200US37620</t>
  </si>
  <si>
    <t>310M200US37860</t>
  </si>
  <si>
    <t>310M200US37900</t>
  </si>
  <si>
    <t>310M200US37980</t>
  </si>
  <si>
    <t>310M200US38060</t>
  </si>
  <si>
    <t>310M200US38220</t>
  </si>
  <si>
    <t>310M200US38300</t>
  </si>
  <si>
    <t>310M200US38340</t>
  </si>
  <si>
    <t>310M200US38540</t>
  </si>
  <si>
    <t>310M200US38860</t>
  </si>
  <si>
    <t>310M200US38900</t>
  </si>
  <si>
    <t>310M200US38940</t>
  </si>
  <si>
    <t>310M200US39140</t>
  </si>
  <si>
    <t>310M200US39300</t>
  </si>
  <si>
    <t>310M200US39340</t>
  </si>
  <si>
    <t>310M200US39380</t>
  </si>
  <si>
    <t>310M200US39460</t>
  </si>
  <si>
    <t>310M200US39540</t>
  </si>
  <si>
    <t>310M200US39580</t>
  </si>
  <si>
    <t>310M200US39660</t>
  </si>
  <si>
    <t>310M200US39740</t>
  </si>
  <si>
    <t>310M200US39820</t>
  </si>
  <si>
    <t>310M200US39900</t>
  </si>
  <si>
    <t>310M200US40060</t>
  </si>
  <si>
    <t>310M200US40140</t>
  </si>
  <si>
    <t>310M200US40220</t>
  </si>
  <si>
    <t>310M200US40340</t>
  </si>
  <si>
    <t>310M200US40380</t>
  </si>
  <si>
    <t>310M200US40420</t>
  </si>
  <si>
    <t>310M200US40580</t>
  </si>
  <si>
    <t>310M200US40660</t>
  </si>
  <si>
    <t>310M200US40900</t>
  </si>
  <si>
    <t>310M200US40980</t>
  </si>
  <si>
    <t>310M200US41060</t>
  </si>
  <si>
    <t>310M200US41100</t>
  </si>
  <si>
    <t>310M200US41140</t>
  </si>
  <si>
    <t>310M200US41180</t>
  </si>
  <si>
    <t>310M200US41420</t>
  </si>
  <si>
    <t>310M200US41500</t>
  </si>
  <si>
    <t>310M200US41540</t>
  </si>
  <si>
    <t>310M200US41620</t>
  </si>
  <si>
    <t>310M200US41660</t>
  </si>
  <si>
    <t>310M200US41700</t>
  </si>
  <si>
    <t>310M200US41740</t>
  </si>
  <si>
    <t>310M200US41860</t>
  </si>
  <si>
    <t>310M200US41940</t>
  </si>
  <si>
    <t>310M200US42020</t>
  </si>
  <si>
    <t>310M200US42100</t>
  </si>
  <si>
    <t>310M200US42140</t>
  </si>
  <si>
    <t>310M200US42200</t>
  </si>
  <si>
    <t>310M200US42220</t>
  </si>
  <si>
    <t>310M200US42340</t>
  </si>
  <si>
    <t>310M200US42540</t>
  </si>
  <si>
    <t>310M200US42660</t>
  </si>
  <si>
    <t>310M200US42680</t>
  </si>
  <si>
    <t>310M200US42700</t>
  </si>
  <si>
    <t>310M200US43100</t>
  </si>
  <si>
    <t>310M200US43300</t>
  </si>
  <si>
    <t>310M200US43340</t>
  </si>
  <si>
    <t>310M200US43420</t>
  </si>
  <si>
    <t>310M200US43580</t>
  </si>
  <si>
    <t>310M200US43620</t>
  </si>
  <si>
    <t>310M200US43780</t>
  </si>
  <si>
    <t>310M200US43900</t>
  </si>
  <si>
    <t>310M200US44060</t>
  </si>
  <si>
    <t>310M200US44100</t>
  </si>
  <si>
    <t>310M200US44140</t>
  </si>
  <si>
    <t>310M200US44180</t>
  </si>
  <si>
    <t>310M200US44220</t>
  </si>
  <si>
    <t>310M200US44300</t>
  </si>
  <si>
    <t>310M200US44420</t>
  </si>
  <si>
    <t>310M200US44700</t>
  </si>
  <si>
    <t>310M200US44940</t>
  </si>
  <si>
    <t>310M200US45060</t>
  </si>
  <si>
    <t>310M200US45220</t>
  </si>
  <si>
    <t>310M200US45300</t>
  </si>
  <si>
    <t>310M200US45460</t>
  </si>
  <si>
    <t>310M200US45500</t>
  </si>
  <si>
    <t>310M200US45540</t>
  </si>
  <si>
    <t>310M200US45780</t>
  </si>
  <si>
    <t>310M200US45820</t>
  </si>
  <si>
    <t>310M200US45940</t>
  </si>
  <si>
    <t>310M200US46060</t>
  </si>
  <si>
    <t>310M200US46140</t>
  </si>
  <si>
    <t>310M200US46220</t>
  </si>
  <si>
    <t>310M200US46340</t>
  </si>
  <si>
    <t>310M200US46520</t>
  </si>
  <si>
    <t>310M200US46540</t>
  </si>
  <si>
    <t>310M200US46660</t>
  </si>
  <si>
    <t>310M200US46700</t>
  </si>
  <si>
    <t>310M200US47020</t>
  </si>
  <si>
    <t>310M200US47220</t>
  </si>
  <si>
    <t>310M200US47260</t>
  </si>
  <si>
    <t>310M200US47300</t>
  </si>
  <si>
    <t>310M200US47380</t>
  </si>
  <si>
    <t>310M200US47460</t>
  </si>
  <si>
    <t>310M200US47580</t>
  </si>
  <si>
    <t>310M200US47900</t>
  </si>
  <si>
    <t>310M200US47940</t>
  </si>
  <si>
    <t>310M200US48060</t>
  </si>
  <si>
    <t>310M200US48140</t>
  </si>
  <si>
    <t>310M200US48260</t>
  </si>
  <si>
    <t>310M200US48300</t>
  </si>
  <si>
    <t>310M200US48540</t>
  </si>
  <si>
    <t>310M200US48620</t>
  </si>
  <si>
    <t>310M200US48660</t>
  </si>
  <si>
    <t>310M200US48700</t>
  </si>
  <si>
    <t>310M200US48900</t>
  </si>
  <si>
    <t>310M200US49020</t>
  </si>
  <si>
    <t>310M200US49180</t>
  </si>
  <si>
    <t>310M200US49340</t>
  </si>
  <si>
    <t>310M200US49420</t>
  </si>
  <si>
    <t>310M200US49620</t>
  </si>
  <si>
    <t>310M200US49660</t>
  </si>
  <si>
    <t>310M200US49700</t>
  </si>
  <si>
    <t>310M200US49740</t>
  </si>
  <si>
    <t>MSA</t>
  </si>
  <si>
    <t>State</t>
  </si>
  <si>
    <t>Lat</t>
  </si>
  <si>
    <t>Long</t>
  </si>
  <si>
    <t>Abilene, TX</t>
  </si>
  <si>
    <t>TX</t>
  </si>
  <si>
    <t>Akron, OH</t>
  </si>
  <si>
    <t>OH</t>
  </si>
  <si>
    <t>Albany, GA</t>
  </si>
  <si>
    <t>GA</t>
  </si>
  <si>
    <t>Albany Schenectady Troy, NY</t>
  </si>
  <si>
    <t>NY</t>
  </si>
  <si>
    <t>Albuquerque, NM</t>
  </si>
  <si>
    <t>NM</t>
  </si>
  <si>
    <t>Alexandria, LA</t>
  </si>
  <si>
    <t>LA</t>
  </si>
  <si>
    <t>Allentown Bethlehem Easton, PA NJ</t>
  </si>
  <si>
    <t>NJ</t>
  </si>
  <si>
    <t>Altoona, PA</t>
  </si>
  <si>
    <t>PA</t>
  </si>
  <si>
    <t>Amarillo, TX</t>
  </si>
  <si>
    <t>Ames, IA</t>
  </si>
  <si>
    <t>IA</t>
  </si>
  <si>
    <t>Anchorage, AK</t>
  </si>
  <si>
    <t>AK</t>
  </si>
  <si>
    <t>Ann Arbor, MI</t>
  </si>
  <si>
    <t>MI</t>
  </si>
  <si>
    <t>Appleton, WI</t>
  </si>
  <si>
    <t>WI</t>
  </si>
  <si>
    <t>Asheville, NC</t>
  </si>
  <si>
    <t>NC</t>
  </si>
  <si>
    <t>Athens Clarke County, GA</t>
  </si>
  <si>
    <t>Atlanta Sandy Springs Roswell, GA</t>
  </si>
  <si>
    <t>Atlantic City Hammonton, NJ</t>
  </si>
  <si>
    <t>Auburn Opelika, AL</t>
  </si>
  <si>
    <t>AL</t>
  </si>
  <si>
    <t>Augusta Richmond County, GA SC</t>
  </si>
  <si>
    <t>SC</t>
  </si>
  <si>
    <t>Austin Round Rock, TX</t>
  </si>
  <si>
    <t>Bakersfield, CA</t>
  </si>
  <si>
    <t>CA</t>
  </si>
  <si>
    <t>Baltimore Columbia Towson, MD</t>
  </si>
  <si>
    <t>MD</t>
  </si>
  <si>
    <t>Bangor, ME</t>
  </si>
  <si>
    <t>ME</t>
  </si>
  <si>
    <t>Barnstable Town, MA</t>
  </si>
  <si>
    <t>MA</t>
  </si>
  <si>
    <t>Baton Rouge, LA</t>
  </si>
  <si>
    <t>Battle Creek, MI</t>
  </si>
  <si>
    <t>Bay City, MI</t>
  </si>
  <si>
    <t>Beaumont Port Arthur, TX</t>
  </si>
  <si>
    <t>Bellingham, WA</t>
  </si>
  <si>
    <t>WA</t>
  </si>
  <si>
    <t>Bend Redmond, OR</t>
  </si>
  <si>
    <t>OR</t>
  </si>
  <si>
    <t>Billings, MT</t>
  </si>
  <si>
    <t>MT</t>
  </si>
  <si>
    <t>Binghamton, NY</t>
  </si>
  <si>
    <t>Birmingham Hoover, AL</t>
  </si>
  <si>
    <t>Bismarck, ND</t>
  </si>
  <si>
    <t>ND</t>
  </si>
  <si>
    <t>Blacksburg Christiansburg Radford, VA</t>
  </si>
  <si>
    <t>VA</t>
  </si>
  <si>
    <t>Bloomington, IL</t>
  </si>
  <si>
    <t>IL</t>
  </si>
  <si>
    <t>Bloomington, IN</t>
  </si>
  <si>
    <t>IN</t>
  </si>
  <si>
    <t>Boise City, ID</t>
  </si>
  <si>
    <t>ID</t>
  </si>
  <si>
    <t>Boston Cambridge Newton, MA NH</t>
  </si>
  <si>
    <t>NH</t>
  </si>
  <si>
    <t>Boulder, CO</t>
  </si>
  <si>
    <t>CO</t>
  </si>
  <si>
    <t>Bowling Green, KY</t>
  </si>
  <si>
    <t>KY</t>
  </si>
  <si>
    <t>Bremerton Silverdale, WA</t>
  </si>
  <si>
    <t>Bridgeport Stamford Norwalk, CT</t>
  </si>
  <si>
    <t>CT</t>
  </si>
  <si>
    <t>Brownsville Harlingen, TX</t>
  </si>
  <si>
    <t>Brunswick, GA</t>
  </si>
  <si>
    <t>Buffalo Cheektowaga Niagara Falls, NY</t>
  </si>
  <si>
    <t>Burlington, NC</t>
  </si>
  <si>
    <t>Burlington South Burlington, VT</t>
  </si>
  <si>
    <t>VT</t>
  </si>
  <si>
    <t>Canton Massillon, OH</t>
  </si>
  <si>
    <t>Cape Coral Fort Myers, FL</t>
  </si>
  <si>
    <t>FL</t>
  </si>
  <si>
    <t>Cape Girardeau, MO IL</t>
  </si>
  <si>
    <t>Carson City, NV</t>
  </si>
  <si>
    <t>NV</t>
  </si>
  <si>
    <t>Casper, WY</t>
  </si>
  <si>
    <t>WY</t>
  </si>
  <si>
    <t>Cedar Rapids, IA</t>
  </si>
  <si>
    <t>Champaign Urbana, IL</t>
  </si>
  <si>
    <t>Charleston, WV</t>
  </si>
  <si>
    <t>WV</t>
  </si>
  <si>
    <t>Charleston North Charleston, SC</t>
  </si>
  <si>
    <t>Charlotte Concord Gastonia, NC SC</t>
  </si>
  <si>
    <t>Charlottesville, VA</t>
  </si>
  <si>
    <t>Chattanooga, TN GA</t>
  </si>
  <si>
    <t>Cheyenne, WY</t>
  </si>
  <si>
    <t>Chicago Naperville Elgin, IL IN WI</t>
  </si>
  <si>
    <t>Chico, CA</t>
  </si>
  <si>
    <t>Cincinnati, OH KY IN</t>
  </si>
  <si>
    <t>Clarksville, TN KY</t>
  </si>
  <si>
    <t>Cleveland, TN</t>
  </si>
  <si>
    <t>TN</t>
  </si>
  <si>
    <t>Cleveland Elyria, OH</t>
  </si>
  <si>
    <t>Coeur d'Alene, ID</t>
  </si>
  <si>
    <t>College Station Bryan, TX</t>
  </si>
  <si>
    <t>Colorado Springs, CO</t>
  </si>
  <si>
    <t>Columbia, MO</t>
  </si>
  <si>
    <t>MO</t>
  </si>
  <si>
    <t>Columbia, SC</t>
  </si>
  <si>
    <t>Columbus, GA AL</t>
  </si>
  <si>
    <t>Columbus, IN</t>
  </si>
  <si>
    <t>Columbus, OH</t>
  </si>
  <si>
    <t>Corpus Christi, TX</t>
  </si>
  <si>
    <t>Corvallis, OR</t>
  </si>
  <si>
    <t>Crestview Fort Walton Beach Destin, FL</t>
  </si>
  <si>
    <t>Cumberland, MD WV</t>
  </si>
  <si>
    <t>Dallas Fort Worth Arlington, TX</t>
  </si>
  <si>
    <t>Dalton, GA</t>
  </si>
  <si>
    <t>Danville, IL</t>
  </si>
  <si>
    <t>Davenport Moline Rock Island, IA IL</t>
  </si>
  <si>
    <t>Dayton, OH</t>
  </si>
  <si>
    <t>Decatur, AL</t>
  </si>
  <si>
    <t>Decatur, IL</t>
  </si>
  <si>
    <t>Deltona Daytona Beach Ormond Beach, FL</t>
  </si>
  <si>
    <t>Denver Aurora Lakewood, CO</t>
  </si>
  <si>
    <t>Des Moines West Des Moines, IA</t>
  </si>
  <si>
    <t>Detroit Warren Dearborn, MI</t>
  </si>
  <si>
    <t>Dothan, AL</t>
  </si>
  <si>
    <t>Dover, DE</t>
  </si>
  <si>
    <t>DE</t>
  </si>
  <si>
    <t>Dubuque, IA</t>
  </si>
  <si>
    <t>Duluth, MN WI</t>
  </si>
  <si>
    <t>Durham Chapel Hill, NC</t>
  </si>
  <si>
    <t>Eau Claire, WI</t>
  </si>
  <si>
    <t>El Centro, CA</t>
  </si>
  <si>
    <t>Elizabethtown Fort Knox, KY</t>
  </si>
  <si>
    <t>Elkhart Goshen, IN</t>
  </si>
  <si>
    <t>Elmira, NY</t>
  </si>
  <si>
    <t>El Paso, TX</t>
  </si>
  <si>
    <t>Erie, PA</t>
  </si>
  <si>
    <t>Eugene, OR</t>
  </si>
  <si>
    <t>Evansville, IN KY</t>
  </si>
  <si>
    <t>Fairbanks, AK</t>
  </si>
  <si>
    <t>Fargo, ND MN</t>
  </si>
  <si>
    <t>MN</t>
  </si>
  <si>
    <t>Farmington, NM</t>
  </si>
  <si>
    <t>Fayetteville, NC</t>
  </si>
  <si>
    <t>Fayetteville Springdale Rogers, AR MO</t>
  </si>
  <si>
    <t>AR</t>
  </si>
  <si>
    <t>Flagstaff, AZ</t>
  </si>
  <si>
    <t>AZ</t>
  </si>
  <si>
    <t>Flint, MI</t>
  </si>
  <si>
    <t>Florence, SC</t>
  </si>
  <si>
    <t>Florence Muscle Shoals, AL</t>
  </si>
  <si>
    <t>Fond du Lac, WI</t>
  </si>
  <si>
    <t>Fort Collins, CO</t>
  </si>
  <si>
    <t>Fort Smith, AR OK</t>
  </si>
  <si>
    <t>OK</t>
  </si>
  <si>
    <t>Fort Wayne, IN</t>
  </si>
  <si>
    <t>Fresno, CA</t>
  </si>
  <si>
    <t>Gadsden, AL</t>
  </si>
  <si>
    <t>Gainesville, FL</t>
  </si>
  <si>
    <t>Gainesville, GA</t>
  </si>
  <si>
    <t>Glens Falls, NY</t>
  </si>
  <si>
    <t>Goldsboro, NC</t>
  </si>
  <si>
    <t>Grand Forks, ND MN</t>
  </si>
  <si>
    <t>Grand Junction, CO</t>
  </si>
  <si>
    <t>Grand Rapids Wyoming, MI</t>
  </si>
  <si>
    <t>Great Falls, MT</t>
  </si>
  <si>
    <t>Greeley, CO</t>
  </si>
  <si>
    <t>Green Bay, WI</t>
  </si>
  <si>
    <t>Greensboro High Point, NC</t>
  </si>
  <si>
    <t>Greenville, NC</t>
  </si>
  <si>
    <t>Greenville Anderson Mauldin, SC</t>
  </si>
  <si>
    <t>Gulfport Biloxi Pascagoula, MS</t>
  </si>
  <si>
    <t>MS</t>
  </si>
  <si>
    <t>Hagerstown Martinsburg, MD WV</t>
  </si>
  <si>
    <t>Hanford Corcoran, CA</t>
  </si>
  <si>
    <t>Harrisburg Carlisle, PA</t>
  </si>
  <si>
    <t>Harrisonburg, VA</t>
  </si>
  <si>
    <t>Hartford West Hartford East Hartford, CT</t>
  </si>
  <si>
    <t>Hattiesburg, MS</t>
  </si>
  <si>
    <t>Hickory Lenoir Morganton, NC</t>
  </si>
  <si>
    <t>Hinesville, GA</t>
  </si>
  <si>
    <t>Hot Springs, AR</t>
  </si>
  <si>
    <t>Houma Thibodaux, LA</t>
  </si>
  <si>
    <t>Houston The Woodlands Sugar Land, TX</t>
  </si>
  <si>
    <t>Huntington Ashland, WV KY OH</t>
  </si>
  <si>
    <t>Huntsville, AL</t>
  </si>
  <si>
    <t>Idaho Falls, ID</t>
  </si>
  <si>
    <t>Indianapolis Carmel Anderson, IN</t>
  </si>
  <si>
    <t>Iowa City, IA</t>
  </si>
  <si>
    <t>Ithaca, NY</t>
  </si>
  <si>
    <t>Jackson, MI</t>
  </si>
  <si>
    <t>Jackson, MS</t>
  </si>
  <si>
    <t>Jackson, TN</t>
  </si>
  <si>
    <t>Jacksonville, FL</t>
  </si>
  <si>
    <t>Jacksonville, NC</t>
  </si>
  <si>
    <t>Jefferson City, MO</t>
  </si>
  <si>
    <t>Johnson City, TN</t>
  </si>
  <si>
    <t>Johnstown, PA</t>
  </si>
  <si>
    <t>Jonesboro, AR</t>
  </si>
  <si>
    <t>Joplin, MO</t>
  </si>
  <si>
    <t>Kalamazoo Portage, MI</t>
  </si>
  <si>
    <t>Kankakee, IL</t>
  </si>
  <si>
    <t>Kansas City, MO KS</t>
  </si>
  <si>
    <t>Kennewick Richland, WA</t>
  </si>
  <si>
    <t>Killeen Temple, TX</t>
  </si>
  <si>
    <t>Kingsport Bristol Bristol, TN VA</t>
  </si>
  <si>
    <t>Kingston, NY</t>
  </si>
  <si>
    <t>Knoxville, TN</t>
  </si>
  <si>
    <t>Kokomo, IN</t>
  </si>
  <si>
    <t>La Crosse Onalaska, WI MN</t>
  </si>
  <si>
    <t>Lafayette, LA</t>
  </si>
  <si>
    <t>Lafayette West Lafayette, IN</t>
  </si>
  <si>
    <t>Lake Charles, LA</t>
  </si>
  <si>
    <t>Lake Havasu City Kingman, AZ</t>
  </si>
  <si>
    <t>Lakeland Winter Haven, FL</t>
  </si>
  <si>
    <t>Lancaster, PA</t>
  </si>
  <si>
    <t>Lansing East Lansing, MI</t>
  </si>
  <si>
    <t>Laredo, TX</t>
  </si>
  <si>
    <t>Las Cruces, NM</t>
  </si>
  <si>
    <t>Las Vegas Henderson Paradise, NV</t>
  </si>
  <si>
    <t>Lawrence, KS</t>
  </si>
  <si>
    <t>KS</t>
  </si>
  <si>
    <t>Lawton, OK</t>
  </si>
  <si>
    <t>Lebanon, PA</t>
  </si>
  <si>
    <t>Lewiston, ID WA</t>
  </si>
  <si>
    <t>Lewiston Auburn, ME</t>
  </si>
  <si>
    <t>Lexington Fayette, KY</t>
  </si>
  <si>
    <t>Lima, OH</t>
  </si>
  <si>
    <t>Lincoln, NE</t>
  </si>
  <si>
    <t>NE</t>
  </si>
  <si>
    <t>Little Rock North Little Rock Conway, AR</t>
  </si>
  <si>
    <t>Logan, UT ID</t>
  </si>
  <si>
    <t>Longview, TX</t>
  </si>
  <si>
    <t>Longview, WA</t>
  </si>
  <si>
    <t>Los Angeles Long Beach Anaheim, CA</t>
  </si>
  <si>
    <t>Louisville/Jefferson County, KY IN</t>
  </si>
  <si>
    <t>Lubbock, TX</t>
  </si>
  <si>
    <t>Lynchburg, VA</t>
  </si>
  <si>
    <t>Macon Bibb County, GA</t>
  </si>
  <si>
    <t>Madera, CA</t>
  </si>
  <si>
    <t>Madison, WI</t>
  </si>
  <si>
    <t>Manchester Nashua, NH</t>
  </si>
  <si>
    <t>Manhattan, KS</t>
  </si>
  <si>
    <t>Mankato North Mankato, MN</t>
  </si>
  <si>
    <t>Mansfield, OH</t>
  </si>
  <si>
    <t>McAllen Edinburg Mission, TX</t>
  </si>
  <si>
    <t>Medford, OR</t>
  </si>
  <si>
    <t>Memphis, TN MS AR</t>
  </si>
  <si>
    <t>Merced, CA</t>
  </si>
  <si>
    <t>Miami Fort Lauderdale West Palm Beach, FL</t>
  </si>
  <si>
    <t>Michigan City La Porte, IN</t>
  </si>
  <si>
    <t>Midland, TX</t>
  </si>
  <si>
    <t>Milwaukee Waukesha West Allis, WI</t>
  </si>
  <si>
    <t>Minneapolis St. Paul Bloomington, MN WI</t>
  </si>
  <si>
    <t>Missoula, MT</t>
  </si>
  <si>
    <t>Mobile, AL</t>
  </si>
  <si>
    <t>Modesto, CA</t>
  </si>
  <si>
    <t>Monroe, LA</t>
  </si>
  <si>
    <t>Monroe, MI</t>
  </si>
  <si>
    <t>Montgomery, AL</t>
  </si>
  <si>
    <t>Morgantown, WV</t>
  </si>
  <si>
    <t>Morristown, TN</t>
  </si>
  <si>
    <t>Mount Vernon Anacortes, WA</t>
  </si>
  <si>
    <t>Muncie, IN</t>
  </si>
  <si>
    <t>Muskegon, MI</t>
  </si>
  <si>
    <t>Myrtle Beach Conway North Myrtle Beach, SC NC</t>
  </si>
  <si>
    <t>Napa, CA</t>
  </si>
  <si>
    <t>Naples Immokalee Marco Island, FL</t>
  </si>
  <si>
    <t>Nashville Davidson  Murfreesboro  Franklin, TN</t>
  </si>
  <si>
    <t>New Haven Milford, CT</t>
  </si>
  <si>
    <t>New Orleans Metairie, LA</t>
  </si>
  <si>
    <t>New York Newark Jersey City, NY NJ PA</t>
  </si>
  <si>
    <t>Niles Benton Harbor, MI</t>
  </si>
  <si>
    <t>North Port Sarasota Bradenton, FL</t>
  </si>
  <si>
    <t>Norwich New London, CT</t>
  </si>
  <si>
    <t>Ocala, FL</t>
  </si>
  <si>
    <t>Ocean City, NJ</t>
  </si>
  <si>
    <t>Odessa, TX</t>
  </si>
  <si>
    <t>Ogden Clearfield, UT</t>
  </si>
  <si>
    <t>UT</t>
  </si>
  <si>
    <t>Oklahoma City, OK</t>
  </si>
  <si>
    <t>Olympia Tumwater, WA</t>
  </si>
  <si>
    <t>Omaha Council Bluffs, NE IA</t>
  </si>
  <si>
    <t>Orlando Kissimmee Sanford, FL</t>
  </si>
  <si>
    <t>Oshkosh Neenah, WI</t>
  </si>
  <si>
    <t>Owensboro, KY</t>
  </si>
  <si>
    <t>Oxnard Thousand Oaks Ventura, CA</t>
  </si>
  <si>
    <t>Palm Bay Melbourne Titusville, FL</t>
  </si>
  <si>
    <t>Panama City, FL</t>
  </si>
  <si>
    <t>Parkersburg Vienna, WV</t>
  </si>
  <si>
    <t>Pensacola Ferry Pass Brent, FL</t>
  </si>
  <si>
    <t>Peoria, IL</t>
  </si>
  <si>
    <t>Philadelphia Camden Wilmington, PA NJ DE MD</t>
  </si>
  <si>
    <t>Phoenix Mesa Scottsdale, AZ</t>
  </si>
  <si>
    <t>Pine Bluff, AR</t>
  </si>
  <si>
    <t>Pittsburgh, PA</t>
  </si>
  <si>
    <t>Pittsfield, MA</t>
  </si>
  <si>
    <t>Pocatello, ID</t>
  </si>
  <si>
    <t>Portland South Portland, ME</t>
  </si>
  <si>
    <t>Portland Vancouver Hillsboro, OR WA</t>
  </si>
  <si>
    <t>Port St. Lucie, FL</t>
  </si>
  <si>
    <t>Prescott, AZ</t>
  </si>
  <si>
    <t>Providence Warwick, RI MA</t>
  </si>
  <si>
    <t>RI</t>
  </si>
  <si>
    <t>Provo Orem, UT</t>
  </si>
  <si>
    <t>Pueblo, CO</t>
  </si>
  <si>
    <t>Punta Gorda, FL</t>
  </si>
  <si>
    <t>Racine, WI</t>
  </si>
  <si>
    <t>Raleigh, NC</t>
  </si>
  <si>
    <t>Rapid City, SD</t>
  </si>
  <si>
    <t>SD</t>
  </si>
  <si>
    <t>Reading, PA</t>
  </si>
  <si>
    <t>Redding, CA</t>
  </si>
  <si>
    <t>Reno, NV</t>
  </si>
  <si>
    <t>Richmond, VA</t>
  </si>
  <si>
    <t>Riverside San Bernardino Ontario, CA</t>
  </si>
  <si>
    <t>Roanoke, VA</t>
  </si>
  <si>
    <t>Rochester, MN</t>
  </si>
  <si>
    <t>Rochester, NY</t>
  </si>
  <si>
    <t>Rockford, IL</t>
  </si>
  <si>
    <t>Rocky Mount, NC</t>
  </si>
  <si>
    <t>Rome, GA</t>
  </si>
  <si>
    <t>Sacramento  Roseville  Arden Arcade, CA</t>
  </si>
  <si>
    <t>Saginaw, MI</t>
  </si>
  <si>
    <t>Salem, OR</t>
  </si>
  <si>
    <t>Salinas, CA</t>
  </si>
  <si>
    <t>Salisbury, MD</t>
  </si>
  <si>
    <t>Salt Lake City, UT</t>
  </si>
  <si>
    <t>San Angelo, TX</t>
  </si>
  <si>
    <t>San Antonio New Braunfels, TX</t>
  </si>
  <si>
    <t>San Diego Carlsbad, CA</t>
  </si>
  <si>
    <t>San Francisco Oakland Hayward, CA</t>
  </si>
  <si>
    <t>San Jose Sunnyvale Santa Clara, CA</t>
  </si>
  <si>
    <t>San Luis Obispo Paso Robles Arroyo Grande, CA</t>
  </si>
  <si>
    <t>Santa Cruz Watsonville, CA</t>
  </si>
  <si>
    <t>Santa Fe, NM</t>
  </si>
  <si>
    <t>Santa Maria Santa Barbara, CA</t>
  </si>
  <si>
    <t>Santa Rosa, CA</t>
  </si>
  <si>
    <t>Savannah, GA</t>
  </si>
  <si>
    <t>Scranton–Wilkes Barre–Hazleton, PA</t>
  </si>
  <si>
    <t>Seattle Tacoma Bellevue, WA</t>
  </si>
  <si>
    <t>Sebastian Vero Beach, FL</t>
  </si>
  <si>
    <t>Sheboygan, WI</t>
  </si>
  <si>
    <t>Sherman Denison, TX</t>
  </si>
  <si>
    <t>Shreveport Bossier City, LA</t>
  </si>
  <si>
    <t>Sioux City, IA</t>
  </si>
  <si>
    <t>Sioux Falls, SD</t>
  </si>
  <si>
    <t>South Bend Mishawaka, IN</t>
  </si>
  <si>
    <t>Spartanburg, SC</t>
  </si>
  <si>
    <t>Spokane Spokane Valley, WA</t>
  </si>
  <si>
    <t>Springfield, IL</t>
  </si>
  <si>
    <t>Springfield, MA</t>
  </si>
  <si>
    <t>Springfield, MO</t>
  </si>
  <si>
    <t>Springfield, OH</t>
  </si>
  <si>
    <t>St. Cloud, MN</t>
  </si>
  <si>
    <t>St. George, UT</t>
  </si>
  <si>
    <t>St. Joseph, MO</t>
  </si>
  <si>
    <t>St. Louis, MO</t>
  </si>
  <si>
    <t>State College, PA</t>
  </si>
  <si>
    <t>Stockton Lodi, CA</t>
  </si>
  <si>
    <t>Sumter, SC</t>
  </si>
  <si>
    <t>Syracuse, NY</t>
  </si>
  <si>
    <t>Tallahassee, FL</t>
  </si>
  <si>
    <t>Tampa St. Petersburg Clearwater, FL</t>
  </si>
  <si>
    <t>Terre Haute, IN</t>
  </si>
  <si>
    <t>Toledo, OH</t>
  </si>
  <si>
    <t>Topeka, KS</t>
  </si>
  <si>
    <t>Trenton, NJ</t>
  </si>
  <si>
    <t>Tucson, AZ</t>
  </si>
  <si>
    <t>Tulsa, OK</t>
  </si>
  <si>
    <t>Tuscaloosa, AL</t>
  </si>
  <si>
    <t>Tyler, TX</t>
  </si>
  <si>
    <t>Utica Rome, NY</t>
  </si>
  <si>
    <t>Valdosta, GA</t>
  </si>
  <si>
    <t>Vallejo Fairfield, CA</t>
  </si>
  <si>
    <t>Victoria, TX</t>
  </si>
  <si>
    <t>Vineland Bridgeton, NJ</t>
  </si>
  <si>
    <t>Virginia Beach Norfolk Newport News, VA</t>
  </si>
  <si>
    <t>Visalia Porterville, CA</t>
  </si>
  <si>
    <t>Waco, TX</t>
  </si>
  <si>
    <t>Warner Robins, GA</t>
  </si>
  <si>
    <t>Washington Arlington Alexandria, VA</t>
  </si>
  <si>
    <t>Waterloo Cedar Falls, IA</t>
  </si>
  <si>
    <t>Wausau, WI</t>
  </si>
  <si>
    <t>Wheeling, OH</t>
  </si>
  <si>
    <t>Wichita Falls, TX</t>
  </si>
  <si>
    <t>Wichita, KS</t>
  </si>
  <si>
    <t>Williamsport, PA</t>
  </si>
  <si>
    <t>Wilmington, NC</t>
  </si>
  <si>
    <t>Winchester, VA</t>
  </si>
  <si>
    <t>Winston Salem, NC</t>
  </si>
  <si>
    <t>Worcester, MA</t>
  </si>
  <si>
    <t>Yakima, WA</t>
  </si>
  <si>
    <t>York Hanover, PA</t>
  </si>
  <si>
    <t>Youngstown Warren Boardman, OH</t>
  </si>
  <si>
    <t>Yuba City, CA</t>
  </si>
  <si>
    <t>Yuma, AZ</t>
  </si>
  <si>
    <t>Albany, OR</t>
  </si>
  <si>
    <t>Beckley, WV</t>
  </si>
  <si>
    <t>East Stroudsburg, PA</t>
  </si>
  <si>
    <t>Gettysburg, PA</t>
  </si>
  <si>
    <t>Grand Island, NE</t>
  </si>
  <si>
    <t>Grants Pass, OR</t>
  </si>
  <si>
    <t>Hammond, LA</t>
  </si>
  <si>
    <t>Homosassa Springs, FL</t>
  </si>
  <si>
    <t>Midland, MI</t>
  </si>
  <si>
    <t>New Bern, NC</t>
  </si>
  <si>
    <t>Sebring, FL</t>
  </si>
  <si>
    <t>The Villages, FL</t>
  </si>
  <si>
    <t>Urban Honolulu, HI</t>
  </si>
  <si>
    <t>Walla Walla, WA</t>
  </si>
  <si>
    <t>Wenatchee, WA</t>
  </si>
  <si>
    <t>GEO.display label</t>
  </si>
  <si>
    <t>Anniston Oxford Jacksonville, AL</t>
  </si>
  <si>
    <t>Bloomsburg Berwick, PA</t>
  </si>
  <si>
    <t>California Lexington Park, MD</t>
  </si>
  <si>
    <t>Carbondale Marion, IL</t>
  </si>
  <si>
    <t>Chambersburg Waynesboro, PA</t>
  </si>
  <si>
    <t>Daphne Fairhope Foley, AL</t>
  </si>
  <si>
    <t>Hilton Head Island Bluffton Beaufort, SC</t>
  </si>
  <si>
    <t>Janesville Beloit, WI</t>
  </si>
  <si>
    <t>Kahului Wailuku Lahaina, HI</t>
  </si>
  <si>
    <t>Sierra Vista Douglas, AZ</t>
  </si>
  <si>
    <t>Staunton Waynesboro, VA</t>
  </si>
  <si>
    <t>Texarkana, TX AR</t>
  </si>
  <si>
    <t>Watertown Fort Drum, NY</t>
  </si>
  <si>
    <t>Weirton Steubenville, WV OH</t>
  </si>
  <si>
    <t>Poplutation</t>
  </si>
  <si>
    <t>Revpercap</t>
  </si>
  <si>
    <t>Mix for High Rev per cap</t>
  </si>
  <si>
    <t>Mix for Low Rev per cap</t>
  </si>
  <si>
    <t>GDPpercap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</si>
</sst>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/>
    <xf numFmtId="10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Break at 100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'normalize rev0'!$E$110:$X$110</c:f>
              <c:numCache>
                <c:formatCode>0.00%</c:formatCode>
                <c:ptCount val="20"/>
                <c:pt idx="0">
                  <c:v>-0.18299212148754307</c:v>
                </c:pt>
                <c:pt idx="1">
                  <c:v>0.18875814453598669</c:v>
                </c:pt>
                <c:pt idx="2">
                  <c:v>0.33081733106856842</c:v>
                </c:pt>
                <c:pt idx="3">
                  <c:v>0.70091335984613912</c:v>
                </c:pt>
                <c:pt idx="4">
                  <c:v>0.61313817844625362</c:v>
                </c:pt>
                <c:pt idx="5">
                  <c:v>0.82905733269315773</c:v>
                </c:pt>
                <c:pt idx="6">
                  <c:v>0.37539874290412634</c:v>
                </c:pt>
                <c:pt idx="7">
                  <c:v>0.59275163136727838</c:v>
                </c:pt>
                <c:pt idx="8">
                  <c:v>0.53871182394083839</c:v>
                </c:pt>
                <c:pt idx="9">
                  <c:v>0.67237639105560476</c:v>
                </c:pt>
                <c:pt idx="10">
                  <c:v>0.52832734011169113</c:v>
                </c:pt>
                <c:pt idx="11">
                  <c:v>0.57729789156200018</c:v>
                </c:pt>
                <c:pt idx="12">
                  <c:v>0.3878344934743343</c:v>
                </c:pt>
                <c:pt idx="13">
                  <c:v>0.32642494267634092</c:v>
                </c:pt>
                <c:pt idx="14">
                  <c:v>0.3464013122526749</c:v>
                </c:pt>
                <c:pt idx="15">
                  <c:v>0.4111201613600568</c:v>
                </c:pt>
                <c:pt idx="16">
                  <c:v>7.5455538287044363E-2</c:v>
                </c:pt>
                <c:pt idx="17">
                  <c:v>0.51163879777712284</c:v>
                </c:pt>
                <c:pt idx="18">
                  <c:v>0.57824257379255584</c:v>
                </c:pt>
                <c:pt idx="19">
                  <c:v>-0.12281230692342392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E-4930-BAEC-3966D96C162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'normalize rev0'!$E$112:$X$112</c:f>
              <c:numCache>
                <c:formatCode>0.00%</c:formatCode>
                <c:ptCount val="20"/>
                <c:pt idx="0">
                  <c:v>7.7808200810414119E-2</c:v>
                </c:pt>
                <c:pt idx="1">
                  <c:v>-0.11545329011603415</c:v>
                </c:pt>
                <c:pt idx="2">
                  <c:v>-0.25103075982061634</c:v>
                </c:pt>
                <c:pt idx="3">
                  <c:v>-0.29808516054314665</c:v>
                </c:pt>
                <c:pt idx="4">
                  <c:v>-0.2606094253360649</c:v>
                </c:pt>
                <c:pt idx="5">
                  <c:v>-0.35358162187796643</c:v>
                </c:pt>
                <c:pt idx="6">
                  <c:v>-0.16101514393693184</c:v>
                </c:pt>
                <c:pt idx="7">
                  <c:v>-0.25222718932743976</c:v>
                </c:pt>
                <c:pt idx="8">
                  <c:v>-0.23062149049666691</c:v>
                </c:pt>
                <c:pt idx="9">
                  <c:v>-0.28546919329911269</c:v>
                </c:pt>
                <c:pt idx="10">
                  <c:v>-0.22450939769125244</c:v>
                </c:pt>
                <c:pt idx="11">
                  <c:v>-0.24513725752557411</c:v>
                </c:pt>
                <c:pt idx="12">
                  <c:v>-0.16549156644614088</c:v>
                </c:pt>
                <c:pt idx="13">
                  <c:v>-0.13925140139542169</c:v>
                </c:pt>
                <c:pt idx="14">
                  <c:v>-0.14863363644973573</c:v>
                </c:pt>
                <c:pt idx="15">
                  <c:v>-0.17473014208376936</c:v>
                </c:pt>
                <c:pt idx="16">
                  <c:v>-3.2304342063361496E-2</c:v>
                </c:pt>
                <c:pt idx="17">
                  <c:v>-0.21861615740378218</c:v>
                </c:pt>
                <c:pt idx="18">
                  <c:v>-0.39258207878304952</c:v>
                </c:pt>
                <c:pt idx="19">
                  <c:v>0.14023172703771558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DE-4930-BAEC-3966D96C1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505520"/>
        <c:axId val="932507160"/>
      </c:barChart>
      <c:catAx>
        <c:axId val="93250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07160"/>
        <c:crosses val="autoZero"/>
        <c:auto val="1"/>
        <c:lblAlgn val="ctr"/>
        <c:lblOffset val="100"/>
        <c:noMultiLvlLbl val="0"/>
      </c:catAx>
      <c:valAx>
        <c:axId val="93250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0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Break at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'normalize rev0'!$E$311:$X$311</c:f>
              <c:numCache>
                <c:formatCode>0.00%</c:formatCode>
                <c:ptCount val="20"/>
                <c:pt idx="0">
                  <c:v>-3.6592841864245072E-2</c:v>
                </c:pt>
                <c:pt idx="1">
                  <c:v>1.7484889864371356E-2</c:v>
                </c:pt>
                <c:pt idx="2">
                  <c:v>5.9938248413773418E-2</c:v>
                </c:pt>
                <c:pt idx="3">
                  <c:v>0.12101498967930212</c:v>
                </c:pt>
                <c:pt idx="4">
                  <c:v>9.8817600076149495E-2</c:v>
                </c:pt>
                <c:pt idx="5">
                  <c:v>0.11994772573256451</c:v>
                </c:pt>
                <c:pt idx="6">
                  <c:v>0.13039070445957776</c:v>
                </c:pt>
                <c:pt idx="7">
                  <c:v>0.10912123464350797</c:v>
                </c:pt>
                <c:pt idx="8">
                  <c:v>7.3211062608445079E-2</c:v>
                </c:pt>
                <c:pt idx="9">
                  <c:v>9.3043682918832527E-2</c:v>
                </c:pt>
                <c:pt idx="10">
                  <c:v>8.2657465969833532E-2</c:v>
                </c:pt>
                <c:pt idx="11">
                  <c:v>8.1582783397825237E-2</c:v>
                </c:pt>
                <c:pt idx="12">
                  <c:v>9.352020977910705E-2</c:v>
                </c:pt>
                <c:pt idx="13">
                  <c:v>7.6968576203766806E-2</c:v>
                </c:pt>
                <c:pt idx="14">
                  <c:v>0.12300884560320213</c:v>
                </c:pt>
                <c:pt idx="15">
                  <c:v>6.5626903018015478E-2</c:v>
                </c:pt>
                <c:pt idx="16">
                  <c:v>2.3332807197712663E-2</c:v>
                </c:pt>
                <c:pt idx="17">
                  <c:v>0.13761465322924873</c:v>
                </c:pt>
                <c:pt idx="18">
                  <c:v>4.2643669463876523E-2</c:v>
                </c:pt>
                <c:pt idx="19">
                  <c:v>7.0047328939965084E-3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3-452D-A7BC-3AFE8F3B6A4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'normalize rev0'!$E$313:$X$313</c:f>
              <c:numCache>
                <c:formatCode>0.00%</c:formatCode>
                <c:ptCount val="20"/>
                <c:pt idx="0">
                  <c:v>0.22403780733211168</c:v>
                </c:pt>
                <c:pt idx="1">
                  <c:v>-0.19699642580525151</c:v>
                </c:pt>
                <c:pt idx="2">
                  <c:v>-0.579403067999814</c:v>
                </c:pt>
                <c:pt idx="3">
                  <c:v>-0.74831718107813416</c:v>
                </c:pt>
                <c:pt idx="4">
                  <c:v>-0.61105577189945937</c:v>
                </c:pt>
                <c:pt idx="5">
                  <c:v>-0.75717001868681189</c:v>
                </c:pt>
                <c:pt idx="6">
                  <c:v>-0.80629353982148799</c:v>
                </c:pt>
                <c:pt idx="7">
                  <c:v>-0.67477008361189372</c:v>
                </c:pt>
                <c:pt idx="8">
                  <c:v>-0.47197770149700141</c:v>
                </c:pt>
                <c:pt idx="9">
                  <c:v>-0.57535175355931267</c:v>
                </c:pt>
                <c:pt idx="10">
                  <c:v>-0.51112677936447415</c:v>
                </c:pt>
                <c:pt idx="11">
                  <c:v>-0.50448129325593594</c:v>
                </c:pt>
                <c:pt idx="12">
                  <c:v>-0.57829844006265063</c:v>
                </c:pt>
                <c:pt idx="13">
                  <c:v>-0.47594854264778613</c:v>
                </c:pt>
                <c:pt idx="14">
                  <c:v>-0.76064653505653534</c:v>
                </c:pt>
                <c:pt idx="15">
                  <c:v>-0.40581533907058687</c:v>
                </c:pt>
                <c:pt idx="16">
                  <c:v>-0.14428246083484006</c:v>
                </c:pt>
                <c:pt idx="17">
                  <c:v>-0.85096408017270975</c:v>
                </c:pt>
                <c:pt idx="18">
                  <c:v>-0.8718261312614578</c:v>
                </c:pt>
                <c:pt idx="19">
                  <c:v>-0.34323191180583063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3-452D-A7BC-3AFE8F3B6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9164944"/>
        <c:axId val="1509164616"/>
      </c:barChart>
      <c:catAx>
        <c:axId val="150916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164616"/>
        <c:crosses val="autoZero"/>
        <c:auto val="1"/>
        <c:lblAlgn val="ctr"/>
        <c:lblOffset val="100"/>
        <c:noMultiLvlLbl val="0"/>
      </c:catAx>
      <c:valAx>
        <c:axId val="150916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16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Break at 150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'normalize rev0'!$E$17:$X$17</c:f>
              <c:numCache>
                <c:formatCode>0.00%</c:formatCode>
                <c:ptCount val="20"/>
                <c:pt idx="0">
                  <c:v>-0.11406987148622223</c:v>
                </c:pt>
                <c:pt idx="1">
                  <c:v>9.8100346021210066E-2</c:v>
                </c:pt>
                <c:pt idx="2">
                  <c:v>0.76547425772283018</c:v>
                </c:pt>
                <c:pt idx="3">
                  <c:v>0.94127441372001575</c:v>
                </c:pt>
                <c:pt idx="4">
                  <c:v>2.6271384562504907</c:v>
                </c:pt>
                <c:pt idx="5">
                  <c:v>1.9235899928067395</c:v>
                </c:pt>
                <c:pt idx="6">
                  <c:v>0.65513878039064499</c:v>
                </c:pt>
                <c:pt idx="7">
                  <c:v>0.46768309275104897</c:v>
                </c:pt>
                <c:pt idx="8">
                  <c:v>0.80996271010229604</c:v>
                </c:pt>
                <c:pt idx="9">
                  <c:v>1.0765096991591774</c:v>
                </c:pt>
                <c:pt idx="10">
                  <c:v>0.53936784224852052</c:v>
                </c:pt>
                <c:pt idx="11">
                  <c:v>0.68032601816207172</c:v>
                </c:pt>
                <c:pt idx="12">
                  <c:v>0.3175294470821251</c:v>
                </c:pt>
                <c:pt idx="13">
                  <c:v>0.31387469322900124</c:v>
                </c:pt>
                <c:pt idx="14">
                  <c:v>0.40667327075077159</c:v>
                </c:pt>
                <c:pt idx="15">
                  <c:v>0.6022352047723164</c:v>
                </c:pt>
                <c:pt idx="16">
                  <c:v>0.24503904437579921</c:v>
                </c:pt>
                <c:pt idx="17">
                  <c:v>0.83483281424377487</c:v>
                </c:pt>
                <c:pt idx="18">
                  <c:v>1.1013741472256036</c:v>
                </c:pt>
                <c:pt idx="19">
                  <c:v>-1.7816376744726151E-2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C-438A-9912-5B269F3AB64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'normalize rev0'!$E$19:$X$19</c:f>
              <c:numCache>
                <c:formatCode>0.00%</c:formatCode>
                <c:ptCount val="20"/>
                <c:pt idx="0">
                  <c:v>5.3056482753964535E-3</c:v>
                </c:pt>
                <c:pt idx="1">
                  <c:v>-6.6966694223404418E-3</c:v>
                </c:pt>
                <c:pt idx="2">
                  <c:v>-5.2561174191989871E-2</c:v>
                </c:pt>
                <c:pt idx="3">
                  <c:v>-4.2063314363331702E-2</c:v>
                </c:pt>
                <c:pt idx="4">
                  <c:v>-0.11603163126824241</c:v>
                </c:pt>
                <c:pt idx="5">
                  <c:v>-8.5339989630117644E-2</c:v>
                </c:pt>
                <c:pt idx="6">
                  <c:v>-3.0171850270543189E-2</c:v>
                </c:pt>
                <c:pt idx="7">
                  <c:v>-2.1232758938985834E-2</c:v>
                </c:pt>
                <c:pt idx="8">
                  <c:v>-3.610653969610321E-2</c:v>
                </c:pt>
                <c:pt idx="9">
                  <c:v>-4.763356703892007E-2</c:v>
                </c:pt>
                <c:pt idx="10">
                  <c:v>-2.4091404705870057E-2</c:v>
                </c:pt>
                <c:pt idx="11">
                  <c:v>-3.0192457912764082E-2</c:v>
                </c:pt>
                <c:pt idx="12">
                  <c:v>-1.4737175980902352E-2</c:v>
                </c:pt>
                <c:pt idx="13">
                  <c:v>-1.4427937899115105E-2</c:v>
                </c:pt>
                <c:pt idx="14">
                  <c:v>-1.9178794941091044E-2</c:v>
                </c:pt>
                <c:pt idx="15">
                  <c:v>-2.6795678851498809E-2</c:v>
                </c:pt>
                <c:pt idx="16">
                  <c:v>-1.1006991563198407E-2</c:v>
                </c:pt>
                <c:pt idx="17">
                  <c:v>-3.7955480939082423E-2</c:v>
                </c:pt>
                <c:pt idx="18">
                  <c:v>-5.0023889653930009E-2</c:v>
                </c:pt>
                <c:pt idx="19">
                  <c:v>-5.2031103639874733E-3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7C-438A-9912-5B269F3AB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8133576"/>
        <c:axId val="1508135544"/>
      </c:barChart>
      <c:catAx>
        <c:axId val="150813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135544"/>
        <c:crosses val="autoZero"/>
        <c:auto val="1"/>
        <c:lblAlgn val="ctr"/>
        <c:lblOffset val="100"/>
        <c:noMultiLvlLbl val="0"/>
      </c:catAx>
      <c:valAx>
        <c:axId val="15081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13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 of Rev0'!$D$1</c:f>
              <c:strCache>
                <c:ptCount val="1"/>
                <c:pt idx="0">
                  <c:v>Revpercap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'analysis of Rev0'!$D$2:$D$363</c:f>
              <c:numCache>
                <c:formatCode>General</c:formatCode>
                <c:ptCount val="362"/>
                <c:pt idx="0">
                  <c:v>318.88857567237562</c:v>
                </c:pt>
                <c:pt idx="1">
                  <c:v>316.81522556073497</c:v>
                </c:pt>
                <c:pt idx="2">
                  <c:v>292.27603753666835</c:v>
                </c:pt>
                <c:pt idx="3">
                  <c:v>224.61801764328666</c:v>
                </c:pt>
                <c:pt idx="4">
                  <c:v>217.73132866730029</c:v>
                </c:pt>
                <c:pt idx="5">
                  <c:v>203.45366075827008</c:v>
                </c:pt>
                <c:pt idx="6">
                  <c:v>196.06055295433779</c:v>
                </c:pt>
                <c:pt idx="7">
                  <c:v>185.32815801317901</c:v>
                </c:pt>
                <c:pt idx="8">
                  <c:v>179.12520451576913</c:v>
                </c:pt>
                <c:pt idx="9">
                  <c:v>175.84696669142326</c:v>
                </c:pt>
                <c:pt idx="10">
                  <c:v>175.25802595465865</c:v>
                </c:pt>
                <c:pt idx="11">
                  <c:v>167.77474937969671</c:v>
                </c:pt>
                <c:pt idx="12">
                  <c:v>161.35609431997085</c:v>
                </c:pt>
                <c:pt idx="13">
                  <c:v>161.03063031344811</c:v>
                </c:pt>
                <c:pt idx="14">
                  <c:v>151.4950734591628</c:v>
                </c:pt>
                <c:pt idx="18">
                  <c:v>147.59363318956667</c:v>
                </c:pt>
                <c:pt idx="19">
                  <c:v>145.52961687098306</c:v>
                </c:pt>
                <c:pt idx="20">
                  <c:v>145.03017631015419</c:v>
                </c:pt>
                <c:pt idx="21">
                  <c:v>144.07697819082236</c:v>
                </c:pt>
                <c:pt idx="22">
                  <c:v>143.01332428925323</c:v>
                </c:pt>
                <c:pt idx="23">
                  <c:v>142.95577294488191</c:v>
                </c:pt>
                <c:pt idx="24">
                  <c:v>142.49675382068878</c:v>
                </c:pt>
                <c:pt idx="25">
                  <c:v>141.87843425161981</c:v>
                </c:pt>
                <c:pt idx="26">
                  <c:v>141.74770038729815</c:v>
                </c:pt>
                <c:pt idx="27">
                  <c:v>140.85321631725452</c:v>
                </c:pt>
                <c:pt idx="28">
                  <c:v>140.80516933140149</c:v>
                </c:pt>
                <c:pt idx="29">
                  <c:v>136.8549688795546</c:v>
                </c:pt>
                <c:pt idx="30">
                  <c:v>135.94782297293261</c:v>
                </c:pt>
                <c:pt idx="31">
                  <c:v>135.07281793048975</c:v>
                </c:pt>
                <c:pt idx="32">
                  <c:v>134.7098495674397</c:v>
                </c:pt>
                <c:pt idx="33">
                  <c:v>133.45513524585576</c:v>
                </c:pt>
                <c:pt idx="34">
                  <c:v>133.26234959905608</c:v>
                </c:pt>
                <c:pt idx="35">
                  <c:v>131.60598440427975</c:v>
                </c:pt>
                <c:pt idx="36">
                  <c:v>130.82760725819054</c:v>
                </c:pt>
                <c:pt idx="37">
                  <c:v>130.55330434035466</c:v>
                </c:pt>
                <c:pt idx="38">
                  <c:v>129.85467239925993</c:v>
                </c:pt>
                <c:pt idx="39">
                  <c:v>129.68782426845038</c:v>
                </c:pt>
                <c:pt idx="40">
                  <c:v>129.51392646774283</c:v>
                </c:pt>
                <c:pt idx="41">
                  <c:v>129.24035165093645</c:v>
                </c:pt>
                <c:pt idx="42">
                  <c:v>129.15348586482273</c:v>
                </c:pt>
                <c:pt idx="43">
                  <c:v>129.12035945274383</c:v>
                </c:pt>
                <c:pt idx="44">
                  <c:v>128.74753389480966</c:v>
                </c:pt>
                <c:pt idx="45">
                  <c:v>127.83759624607889</c:v>
                </c:pt>
                <c:pt idx="46">
                  <c:v>127.76763646332634</c:v>
                </c:pt>
                <c:pt idx="47">
                  <c:v>127.41191079551625</c:v>
                </c:pt>
                <c:pt idx="48">
                  <c:v>126.68508941905387</c:v>
                </c:pt>
                <c:pt idx="49">
                  <c:v>126.58003218538785</c:v>
                </c:pt>
                <c:pt idx="50">
                  <c:v>126.53308439109391</c:v>
                </c:pt>
                <c:pt idx="51">
                  <c:v>126.31030258746669</c:v>
                </c:pt>
                <c:pt idx="52">
                  <c:v>125.93549954500122</c:v>
                </c:pt>
                <c:pt idx="53">
                  <c:v>125.43783414523895</c:v>
                </c:pt>
                <c:pt idx="54">
                  <c:v>123.64488906104594</c:v>
                </c:pt>
                <c:pt idx="55">
                  <c:v>122.91965396472114</c:v>
                </c:pt>
                <c:pt idx="56">
                  <c:v>122.49892722888148</c:v>
                </c:pt>
                <c:pt idx="57">
                  <c:v>122.32727162145723</c:v>
                </c:pt>
                <c:pt idx="58">
                  <c:v>121.04736748733518</c:v>
                </c:pt>
                <c:pt idx="59">
                  <c:v>120.89063718690599</c:v>
                </c:pt>
                <c:pt idx="60">
                  <c:v>120.81784739982614</c:v>
                </c:pt>
                <c:pt idx="61">
                  <c:v>119.92881181733907</c:v>
                </c:pt>
                <c:pt idx="62">
                  <c:v>119.89123245068041</c:v>
                </c:pt>
                <c:pt idx="63">
                  <c:v>119.62130032114742</c:v>
                </c:pt>
                <c:pt idx="64">
                  <c:v>119.22245648660001</c:v>
                </c:pt>
                <c:pt idx="65">
                  <c:v>118.68226802276504</c:v>
                </c:pt>
                <c:pt idx="66">
                  <c:v>116.40996037530324</c:v>
                </c:pt>
                <c:pt idx="67">
                  <c:v>116.35858680389076</c:v>
                </c:pt>
                <c:pt idx="68">
                  <c:v>116.27958412705472</c:v>
                </c:pt>
                <c:pt idx="69">
                  <c:v>116.20978177746574</c:v>
                </c:pt>
                <c:pt idx="70">
                  <c:v>115.76997285800688</c:v>
                </c:pt>
                <c:pt idx="71">
                  <c:v>115.46612125491141</c:v>
                </c:pt>
                <c:pt idx="72">
                  <c:v>115.14969442422245</c:v>
                </c:pt>
                <c:pt idx="73">
                  <c:v>114.32541881237816</c:v>
                </c:pt>
                <c:pt idx="74">
                  <c:v>113.42210761523377</c:v>
                </c:pt>
                <c:pt idx="75">
                  <c:v>112.40268438550663</c:v>
                </c:pt>
                <c:pt idx="76">
                  <c:v>112.0833275046047</c:v>
                </c:pt>
                <c:pt idx="77">
                  <c:v>111.88712963181447</c:v>
                </c:pt>
                <c:pt idx="78">
                  <c:v>111.03262137631981</c:v>
                </c:pt>
                <c:pt idx="79">
                  <c:v>110.57407668995273</c:v>
                </c:pt>
                <c:pt idx="80">
                  <c:v>110.40941898167812</c:v>
                </c:pt>
                <c:pt idx="81">
                  <c:v>108.54098199350587</c:v>
                </c:pt>
                <c:pt idx="82">
                  <c:v>107.53952393473823</c:v>
                </c:pt>
                <c:pt idx="83">
                  <c:v>107.43614220504953</c:v>
                </c:pt>
                <c:pt idx="84">
                  <c:v>107.2607704063924</c:v>
                </c:pt>
                <c:pt idx="85">
                  <c:v>107.09408806835037</c:v>
                </c:pt>
                <c:pt idx="86">
                  <c:v>106.98554562608707</c:v>
                </c:pt>
                <c:pt idx="87">
                  <c:v>106.15635632175679</c:v>
                </c:pt>
                <c:pt idx="88">
                  <c:v>105.8635777133307</c:v>
                </c:pt>
                <c:pt idx="89">
                  <c:v>105.38029817401845</c:v>
                </c:pt>
                <c:pt idx="90">
                  <c:v>104.60114641376269</c:v>
                </c:pt>
                <c:pt idx="91">
                  <c:v>104.49329484075248</c:v>
                </c:pt>
                <c:pt idx="92">
                  <c:v>104.26841747652776</c:v>
                </c:pt>
                <c:pt idx="93">
                  <c:v>104.17155448717949</c:v>
                </c:pt>
                <c:pt idx="94">
                  <c:v>104.04523916118983</c:v>
                </c:pt>
                <c:pt idx="95">
                  <c:v>103.89349892511613</c:v>
                </c:pt>
                <c:pt idx="96">
                  <c:v>103.867677109412</c:v>
                </c:pt>
                <c:pt idx="97">
                  <c:v>102.40172521075017</c:v>
                </c:pt>
                <c:pt idx="98">
                  <c:v>102.13373191846367</c:v>
                </c:pt>
                <c:pt idx="99">
                  <c:v>101.92021966642815</c:v>
                </c:pt>
                <c:pt idx="100">
                  <c:v>101.24771698767879</c:v>
                </c:pt>
                <c:pt idx="101">
                  <c:v>101.19375735849259</c:v>
                </c:pt>
                <c:pt idx="102">
                  <c:v>100.97996253557322</c:v>
                </c:pt>
                <c:pt idx="103">
                  <c:v>100.89790560529767</c:v>
                </c:pt>
                <c:pt idx="104">
                  <c:v>100.88886363223074</c:v>
                </c:pt>
                <c:pt idx="105">
                  <c:v>100.43812179332754</c:v>
                </c:pt>
                <c:pt idx="106">
                  <c:v>100.27085318989643</c:v>
                </c:pt>
                <c:pt idx="107">
                  <c:v>100.02324183682784</c:v>
                </c:pt>
                <c:pt idx="111">
                  <c:v>99.794021959674865</c:v>
                </c:pt>
                <c:pt idx="112">
                  <c:v>99.144028994476571</c:v>
                </c:pt>
                <c:pt idx="113">
                  <c:v>99.128552738729326</c:v>
                </c:pt>
                <c:pt idx="114">
                  <c:v>98.894236282388519</c:v>
                </c:pt>
                <c:pt idx="115">
                  <c:v>98.079714704142106</c:v>
                </c:pt>
                <c:pt idx="116">
                  <c:v>97.501682336054898</c:v>
                </c:pt>
                <c:pt idx="117">
                  <c:v>97.187098410028383</c:v>
                </c:pt>
                <c:pt idx="118">
                  <c:v>96.829128067073142</c:v>
                </c:pt>
                <c:pt idx="119">
                  <c:v>96.532939689184076</c:v>
                </c:pt>
                <c:pt idx="120">
                  <c:v>96.233187747325232</c:v>
                </c:pt>
                <c:pt idx="121">
                  <c:v>95.668173378488305</c:v>
                </c:pt>
                <c:pt idx="122">
                  <c:v>95.486549234440162</c:v>
                </c:pt>
                <c:pt idx="123">
                  <c:v>95.144979582091906</c:v>
                </c:pt>
                <c:pt idx="124">
                  <c:v>94.405427445863552</c:v>
                </c:pt>
                <c:pt idx="125">
                  <c:v>94.36495872208593</c:v>
                </c:pt>
                <c:pt idx="126">
                  <c:v>94.316076228252328</c:v>
                </c:pt>
                <c:pt idx="127">
                  <c:v>94.234984074797097</c:v>
                </c:pt>
                <c:pt idx="128">
                  <c:v>94.1159065431589</c:v>
                </c:pt>
                <c:pt idx="129">
                  <c:v>92.897390291023939</c:v>
                </c:pt>
                <c:pt idx="130">
                  <c:v>92.885472838049509</c:v>
                </c:pt>
                <c:pt idx="131">
                  <c:v>92.364945223691407</c:v>
                </c:pt>
                <c:pt idx="132">
                  <c:v>92.314740563570822</c:v>
                </c:pt>
                <c:pt idx="133">
                  <c:v>91.615617138349364</c:v>
                </c:pt>
                <c:pt idx="134">
                  <c:v>91.511940750814901</c:v>
                </c:pt>
                <c:pt idx="135">
                  <c:v>91.359958799531441</c:v>
                </c:pt>
                <c:pt idx="136">
                  <c:v>91.332997125661166</c:v>
                </c:pt>
                <c:pt idx="137">
                  <c:v>90.864380695720016</c:v>
                </c:pt>
                <c:pt idx="138">
                  <c:v>90.736824671096585</c:v>
                </c:pt>
                <c:pt idx="139">
                  <c:v>90.303712810425367</c:v>
                </c:pt>
                <c:pt idx="140">
                  <c:v>90.115808691000836</c:v>
                </c:pt>
                <c:pt idx="141">
                  <c:v>90.066156784458087</c:v>
                </c:pt>
                <c:pt idx="142">
                  <c:v>89.957306493300791</c:v>
                </c:pt>
                <c:pt idx="143">
                  <c:v>89.43512398692252</c:v>
                </c:pt>
                <c:pt idx="144">
                  <c:v>88.987723680314616</c:v>
                </c:pt>
                <c:pt idx="145">
                  <c:v>88.90694284236352</c:v>
                </c:pt>
                <c:pt idx="146">
                  <c:v>88.537388216265626</c:v>
                </c:pt>
                <c:pt idx="147">
                  <c:v>88.305873474518734</c:v>
                </c:pt>
                <c:pt idx="148">
                  <c:v>88.272068832455929</c:v>
                </c:pt>
                <c:pt idx="149">
                  <c:v>88.116656356130136</c:v>
                </c:pt>
                <c:pt idx="150">
                  <c:v>87.817027704388451</c:v>
                </c:pt>
                <c:pt idx="151">
                  <c:v>87.77417437354292</c:v>
                </c:pt>
                <c:pt idx="152">
                  <c:v>87.430586710532864</c:v>
                </c:pt>
                <c:pt idx="153">
                  <c:v>86.70915653958177</c:v>
                </c:pt>
                <c:pt idx="154">
                  <c:v>86.691054860012486</c:v>
                </c:pt>
                <c:pt idx="155">
                  <c:v>86.441991013998233</c:v>
                </c:pt>
                <c:pt idx="156">
                  <c:v>86.129935526237247</c:v>
                </c:pt>
                <c:pt idx="157">
                  <c:v>86.056682538647209</c:v>
                </c:pt>
                <c:pt idx="158">
                  <c:v>85.555550899109178</c:v>
                </c:pt>
                <c:pt idx="159">
                  <c:v>85.451911373707546</c:v>
                </c:pt>
                <c:pt idx="160">
                  <c:v>85.337899126158746</c:v>
                </c:pt>
                <c:pt idx="161">
                  <c:v>85.257361795642495</c:v>
                </c:pt>
                <c:pt idx="162">
                  <c:v>85.155385901191792</c:v>
                </c:pt>
                <c:pt idx="163">
                  <c:v>85.127804229957064</c:v>
                </c:pt>
                <c:pt idx="164">
                  <c:v>84.432474554237515</c:v>
                </c:pt>
                <c:pt idx="165">
                  <c:v>84.371261024751178</c:v>
                </c:pt>
                <c:pt idx="166">
                  <c:v>84.079770437007539</c:v>
                </c:pt>
                <c:pt idx="167">
                  <c:v>84.059230949606103</c:v>
                </c:pt>
                <c:pt idx="168">
                  <c:v>84.05124396063546</c:v>
                </c:pt>
                <c:pt idx="169">
                  <c:v>83.933511780965659</c:v>
                </c:pt>
                <c:pt idx="170">
                  <c:v>83.854073368609363</c:v>
                </c:pt>
                <c:pt idx="171">
                  <c:v>83.673828785002627</c:v>
                </c:pt>
                <c:pt idx="172">
                  <c:v>82.990582430806271</c:v>
                </c:pt>
                <c:pt idx="173">
                  <c:v>82.68871016621209</c:v>
                </c:pt>
                <c:pt idx="174">
                  <c:v>82.373168907890616</c:v>
                </c:pt>
                <c:pt idx="175">
                  <c:v>82.110002231160237</c:v>
                </c:pt>
                <c:pt idx="176">
                  <c:v>81.960694665098188</c:v>
                </c:pt>
                <c:pt idx="177">
                  <c:v>81.669014044148568</c:v>
                </c:pt>
                <c:pt idx="178">
                  <c:v>81.56998934075051</c:v>
                </c:pt>
                <c:pt idx="179">
                  <c:v>80.492672956783295</c:v>
                </c:pt>
                <c:pt idx="180">
                  <c:v>80.278927439287813</c:v>
                </c:pt>
                <c:pt idx="181">
                  <c:v>80.232402834787081</c:v>
                </c:pt>
                <c:pt idx="182">
                  <c:v>80.155397716482199</c:v>
                </c:pt>
                <c:pt idx="183">
                  <c:v>80.015033377354044</c:v>
                </c:pt>
                <c:pt idx="184">
                  <c:v>79.858595159113563</c:v>
                </c:pt>
                <c:pt idx="185">
                  <c:v>79.316027306498313</c:v>
                </c:pt>
                <c:pt idx="186">
                  <c:v>78.98552837365564</c:v>
                </c:pt>
                <c:pt idx="187">
                  <c:v>78.959658038470664</c:v>
                </c:pt>
                <c:pt idx="188">
                  <c:v>78.930267189137865</c:v>
                </c:pt>
                <c:pt idx="189">
                  <c:v>78.84866256988704</c:v>
                </c:pt>
                <c:pt idx="190">
                  <c:v>78.530565524687361</c:v>
                </c:pt>
                <c:pt idx="191">
                  <c:v>78.493363156350824</c:v>
                </c:pt>
                <c:pt idx="192">
                  <c:v>78.281721284103952</c:v>
                </c:pt>
                <c:pt idx="193">
                  <c:v>77.849946552645662</c:v>
                </c:pt>
                <c:pt idx="194">
                  <c:v>77.367892257975811</c:v>
                </c:pt>
                <c:pt idx="195">
                  <c:v>77.254867035405141</c:v>
                </c:pt>
                <c:pt idx="196">
                  <c:v>77.229088426083976</c:v>
                </c:pt>
                <c:pt idx="197">
                  <c:v>77.194323023294402</c:v>
                </c:pt>
                <c:pt idx="198">
                  <c:v>76.261562868949227</c:v>
                </c:pt>
                <c:pt idx="199">
                  <c:v>76.188850798255146</c:v>
                </c:pt>
                <c:pt idx="200">
                  <c:v>76.129089598846974</c:v>
                </c:pt>
                <c:pt idx="201">
                  <c:v>76.114797689221461</c:v>
                </c:pt>
                <c:pt idx="202">
                  <c:v>76.087746576691444</c:v>
                </c:pt>
                <c:pt idx="203">
                  <c:v>76.045891632857206</c:v>
                </c:pt>
                <c:pt idx="204">
                  <c:v>75.732947195675294</c:v>
                </c:pt>
                <c:pt idx="205">
                  <c:v>75.229461002684957</c:v>
                </c:pt>
                <c:pt idx="206">
                  <c:v>75.195460542096427</c:v>
                </c:pt>
                <c:pt idx="207">
                  <c:v>74.942731025875943</c:v>
                </c:pt>
                <c:pt idx="208">
                  <c:v>74.915030396537773</c:v>
                </c:pt>
                <c:pt idx="209">
                  <c:v>74.896512133810305</c:v>
                </c:pt>
                <c:pt idx="210">
                  <c:v>74.880354249315516</c:v>
                </c:pt>
                <c:pt idx="211">
                  <c:v>74.867638371397135</c:v>
                </c:pt>
                <c:pt idx="212">
                  <c:v>74.528143618513312</c:v>
                </c:pt>
                <c:pt idx="213">
                  <c:v>74.259426424345179</c:v>
                </c:pt>
                <c:pt idx="214">
                  <c:v>74.180056352624916</c:v>
                </c:pt>
                <c:pt idx="215">
                  <c:v>73.995609461037887</c:v>
                </c:pt>
                <c:pt idx="216">
                  <c:v>73.888050846888248</c:v>
                </c:pt>
                <c:pt idx="217">
                  <c:v>73.845255233407116</c:v>
                </c:pt>
                <c:pt idx="218">
                  <c:v>73.667604803259366</c:v>
                </c:pt>
                <c:pt idx="219">
                  <c:v>73.555423896268266</c:v>
                </c:pt>
                <c:pt idx="220">
                  <c:v>73.52909368571963</c:v>
                </c:pt>
                <c:pt idx="221">
                  <c:v>73.431232522199892</c:v>
                </c:pt>
                <c:pt idx="222">
                  <c:v>73.145022722528239</c:v>
                </c:pt>
                <c:pt idx="223">
                  <c:v>72.59260784168147</c:v>
                </c:pt>
                <c:pt idx="224">
                  <c:v>72.106506378954194</c:v>
                </c:pt>
                <c:pt idx="225">
                  <c:v>71.807399856119289</c:v>
                </c:pt>
                <c:pt idx="226">
                  <c:v>70.640030060120239</c:v>
                </c:pt>
                <c:pt idx="227">
                  <c:v>70.632767522805622</c:v>
                </c:pt>
                <c:pt idx="228">
                  <c:v>70.57403876707977</c:v>
                </c:pt>
                <c:pt idx="229">
                  <c:v>70.554514358547493</c:v>
                </c:pt>
                <c:pt idx="230">
                  <c:v>70.42761404111377</c:v>
                </c:pt>
                <c:pt idx="231">
                  <c:v>70.235929845211629</c:v>
                </c:pt>
                <c:pt idx="232">
                  <c:v>70.064427914355903</c:v>
                </c:pt>
                <c:pt idx="233">
                  <c:v>69.477017348011373</c:v>
                </c:pt>
                <c:pt idx="234">
                  <c:v>69.373136616157069</c:v>
                </c:pt>
                <c:pt idx="235">
                  <c:v>69.061704775675764</c:v>
                </c:pt>
                <c:pt idx="236">
                  <c:v>68.814904597517526</c:v>
                </c:pt>
                <c:pt idx="237">
                  <c:v>68.576905552918831</c:v>
                </c:pt>
                <c:pt idx="238">
                  <c:v>68.342469708315647</c:v>
                </c:pt>
                <c:pt idx="239">
                  <c:v>68.243297944238023</c:v>
                </c:pt>
                <c:pt idx="240">
                  <c:v>67.849525382070738</c:v>
                </c:pt>
                <c:pt idx="241">
                  <c:v>67.629068885497816</c:v>
                </c:pt>
                <c:pt idx="242">
                  <c:v>67.118735433545254</c:v>
                </c:pt>
                <c:pt idx="243">
                  <c:v>67.016974862756427</c:v>
                </c:pt>
                <c:pt idx="244">
                  <c:v>66.877829037601742</c:v>
                </c:pt>
                <c:pt idx="245">
                  <c:v>65.856228405164572</c:v>
                </c:pt>
                <c:pt idx="246">
                  <c:v>65.697179781189277</c:v>
                </c:pt>
                <c:pt idx="247">
                  <c:v>65.674430024972878</c:v>
                </c:pt>
                <c:pt idx="248">
                  <c:v>65.633082999394603</c:v>
                </c:pt>
                <c:pt idx="249">
                  <c:v>65.286573560162111</c:v>
                </c:pt>
                <c:pt idx="250">
                  <c:v>65.218584927216767</c:v>
                </c:pt>
                <c:pt idx="251">
                  <c:v>65.140572954262794</c:v>
                </c:pt>
                <c:pt idx="252">
                  <c:v>64.670324925072194</c:v>
                </c:pt>
                <c:pt idx="253">
                  <c:v>64.436996638127511</c:v>
                </c:pt>
                <c:pt idx="254">
                  <c:v>63.906204889070587</c:v>
                </c:pt>
                <c:pt idx="255">
                  <c:v>63.855577214708994</c:v>
                </c:pt>
                <c:pt idx="256">
                  <c:v>63.192389049481378</c:v>
                </c:pt>
                <c:pt idx="257">
                  <c:v>63.16462195453088</c:v>
                </c:pt>
                <c:pt idx="258">
                  <c:v>62.920139129122141</c:v>
                </c:pt>
                <c:pt idx="259">
                  <c:v>62.823461304529438</c:v>
                </c:pt>
                <c:pt idx="260">
                  <c:v>62.676339128460839</c:v>
                </c:pt>
                <c:pt idx="261">
                  <c:v>62.54541004911475</c:v>
                </c:pt>
                <c:pt idx="262">
                  <c:v>62.458008890009779</c:v>
                </c:pt>
                <c:pt idx="263">
                  <c:v>62.346510051953928</c:v>
                </c:pt>
                <c:pt idx="264">
                  <c:v>62.132021529247773</c:v>
                </c:pt>
                <c:pt idx="265">
                  <c:v>61.919532544378704</c:v>
                </c:pt>
                <c:pt idx="266">
                  <c:v>61.801600104639007</c:v>
                </c:pt>
                <c:pt idx="267">
                  <c:v>61.55797101449275</c:v>
                </c:pt>
                <c:pt idx="268">
                  <c:v>61.455860012220626</c:v>
                </c:pt>
                <c:pt idx="269">
                  <c:v>60.856421569478947</c:v>
                </c:pt>
                <c:pt idx="270">
                  <c:v>60.605130087991384</c:v>
                </c:pt>
                <c:pt idx="271">
                  <c:v>60.35112096442699</c:v>
                </c:pt>
                <c:pt idx="272">
                  <c:v>59.394207808641347</c:v>
                </c:pt>
                <c:pt idx="273">
                  <c:v>57.976471267103783</c:v>
                </c:pt>
                <c:pt idx="274">
                  <c:v>57.87819949743254</c:v>
                </c:pt>
                <c:pt idx="275">
                  <c:v>57.696156566440699</c:v>
                </c:pt>
                <c:pt idx="276">
                  <c:v>57.245309804633663</c:v>
                </c:pt>
                <c:pt idx="277">
                  <c:v>56.800851010432297</c:v>
                </c:pt>
                <c:pt idx="278">
                  <c:v>56.620486877584142</c:v>
                </c:pt>
                <c:pt idx="279">
                  <c:v>56.598380920442054</c:v>
                </c:pt>
                <c:pt idx="280">
                  <c:v>56.286212657594334</c:v>
                </c:pt>
                <c:pt idx="281">
                  <c:v>55.943924588239348</c:v>
                </c:pt>
                <c:pt idx="282">
                  <c:v>55.84759412665916</c:v>
                </c:pt>
                <c:pt idx="283">
                  <c:v>55.778281749168407</c:v>
                </c:pt>
                <c:pt idx="284">
                  <c:v>55.508493687813058</c:v>
                </c:pt>
                <c:pt idx="285">
                  <c:v>55.37699776812174</c:v>
                </c:pt>
                <c:pt idx="286">
                  <c:v>55.373561529797755</c:v>
                </c:pt>
                <c:pt idx="287">
                  <c:v>55.25251514153215</c:v>
                </c:pt>
                <c:pt idx="288">
                  <c:v>54.767686661466932</c:v>
                </c:pt>
                <c:pt idx="289">
                  <c:v>54.716376531410667</c:v>
                </c:pt>
                <c:pt idx="290">
                  <c:v>54.368696050645774</c:v>
                </c:pt>
                <c:pt idx="291">
                  <c:v>54.241973001925025</c:v>
                </c:pt>
                <c:pt idx="292">
                  <c:v>54.107626339411702</c:v>
                </c:pt>
                <c:pt idx="293">
                  <c:v>54.088419421311663</c:v>
                </c:pt>
                <c:pt idx="294">
                  <c:v>54.001851753170612</c:v>
                </c:pt>
                <c:pt idx="295">
                  <c:v>53.57122323244915</c:v>
                </c:pt>
                <c:pt idx="296">
                  <c:v>53.338711539171875</c:v>
                </c:pt>
                <c:pt idx="297">
                  <c:v>53.322775708221435</c:v>
                </c:pt>
                <c:pt idx="298">
                  <c:v>52.885108404762818</c:v>
                </c:pt>
                <c:pt idx="299">
                  <c:v>52.281701338280101</c:v>
                </c:pt>
                <c:pt idx="300">
                  <c:v>52.131548321989129</c:v>
                </c:pt>
                <c:pt idx="301">
                  <c:v>52.03341821096808</c:v>
                </c:pt>
                <c:pt idx="302">
                  <c:v>51.975732320741685</c:v>
                </c:pt>
                <c:pt idx="303">
                  <c:v>51.869059402389865</c:v>
                </c:pt>
                <c:pt idx="304">
                  <c:v>51.842063551562013</c:v>
                </c:pt>
                <c:pt idx="305">
                  <c:v>51.840219173699161</c:v>
                </c:pt>
                <c:pt idx="306">
                  <c:v>51.25468615179188</c:v>
                </c:pt>
                <c:pt idx="307">
                  <c:v>50.886032225646069</c:v>
                </c:pt>
                <c:pt idx="308">
                  <c:v>50.684705455812647</c:v>
                </c:pt>
                <c:pt idx="312">
                  <c:v>49.852826156640681</c:v>
                </c:pt>
                <c:pt idx="313">
                  <c:v>49.524397835560023</c:v>
                </c:pt>
                <c:pt idx="314">
                  <c:v>49.486272651330161</c:v>
                </c:pt>
                <c:pt idx="315">
                  <c:v>49.034881706246964</c:v>
                </c:pt>
                <c:pt idx="316">
                  <c:v>48.902146136521132</c:v>
                </c:pt>
                <c:pt idx="317">
                  <c:v>48.691054744100057</c:v>
                </c:pt>
                <c:pt idx="318">
                  <c:v>48.54772234970465</c:v>
                </c:pt>
                <c:pt idx="319">
                  <c:v>48.13396355691885</c:v>
                </c:pt>
                <c:pt idx="320">
                  <c:v>47.707716588520107</c:v>
                </c:pt>
                <c:pt idx="321">
                  <c:v>47.612144696255129</c:v>
                </c:pt>
                <c:pt idx="322">
                  <c:v>47.576018783910989</c:v>
                </c:pt>
                <c:pt idx="323">
                  <c:v>47.189512037515215</c:v>
                </c:pt>
                <c:pt idx="324">
                  <c:v>46.997598457929321</c:v>
                </c:pt>
                <c:pt idx="325">
                  <c:v>46.842692080167488</c:v>
                </c:pt>
                <c:pt idx="326">
                  <c:v>46.777119247544739</c:v>
                </c:pt>
                <c:pt idx="327">
                  <c:v>46.689874529575164</c:v>
                </c:pt>
                <c:pt idx="328">
                  <c:v>45.865588243511304</c:v>
                </c:pt>
                <c:pt idx="329">
                  <c:v>45.566187276441184</c:v>
                </c:pt>
                <c:pt idx="330">
                  <c:v>45.218732492402758</c:v>
                </c:pt>
                <c:pt idx="331">
                  <c:v>44.311195957417702</c:v>
                </c:pt>
                <c:pt idx="332">
                  <c:v>43.97234750738621</c:v>
                </c:pt>
                <c:pt idx="333">
                  <c:v>43.94478130741166</c:v>
                </c:pt>
                <c:pt idx="334">
                  <c:v>43.437296913710895</c:v>
                </c:pt>
                <c:pt idx="335">
                  <c:v>43.188833675912782</c:v>
                </c:pt>
                <c:pt idx="336">
                  <c:v>42.962094966374558</c:v>
                </c:pt>
                <c:pt idx="337">
                  <c:v>42.913446047463019</c:v>
                </c:pt>
                <c:pt idx="338">
                  <c:v>42.164789486238206</c:v>
                </c:pt>
                <c:pt idx="339">
                  <c:v>41.689736887269454</c:v>
                </c:pt>
                <c:pt idx="340">
                  <c:v>41.262261168704384</c:v>
                </c:pt>
                <c:pt idx="341">
                  <c:v>41.010811073089691</c:v>
                </c:pt>
                <c:pt idx="342">
                  <c:v>40.729488870239379</c:v>
                </c:pt>
                <c:pt idx="343">
                  <c:v>39.091356322771162</c:v>
                </c:pt>
                <c:pt idx="344">
                  <c:v>38.896053075122992</c:v>
                </c:pt>
                <c:pt idx="345">
                  <c:v>38.820513802946408</c:v>
                </c:pt>
                <c:pt idx="346">
                  <c:v>38.191526249589224</c:v>
                </c:pt>
                <c:pt idx="347">
                  <c:v>38.10658708570422</c:v>
                </c:pt>
                <c:pt idx="348">
                  <c:v>38.083705455565799</c:v>
                </c:pt>
                <c:pt idx="349">
                  <c:v>37.308889821084946</c:v>
                </c:pt>
                <c:pt idx="350">
                  <c:v>36.531033579768909</c:v>
                </c:pt>
                <c:pt idx="351">
                  <c:v>35.990697275528589</c:v>
                </c:pt>
                <c:pt idx="352">
                  <c:v>35.83839650499575</c:v>
                </c:pt>
                <c:pt idx="353">
                  <c:v>35.047527670218962</c:v>
                </c:pt>
                <c:pt idx="354">
                  <c:v>34.996762496762493</c:v>
                </c:pt>
                <c:pt idx="355">
                  <c:v>33.928347682336636</c:v>
                </c:pt>
                <c:pt idx="356">
                  <c:v>30.880326966997671</c:v>
                </c:pt>
                <c:pt idx="357">
                  <c:v>30.799071786464708</c:v>
                </c:pt>
                <c:pt idx="358">
                  <c:v>30.332720426254348</c:v>
                </c:pt>
                <c:pt idx="359">
                  <c:v>25.719444340247822</c:v>
                </c:pt>
                <c:pt idx="360">
                  <c:v>25.422617225004544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DD-48A0-8388-F1D9B95B9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070592"/>
        <c:axId val="1811062064"/>
      </c:lineChart>
      <c:catAx>
        <c:axId val="181107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062064"/>
        <c:crosses val="autoZero"/>
        <c:auto val="1"/>
        <c:lblAlgn val="ctr"/>
        <c:lblOffset val="100"/>
        <c:noMultiLvlLbl val="0"/>
      </c:catAx>
      <c:valAx>
        <c:axId val="181106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07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Break at 100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'analysis of Rev0'!$E$110:$X$110</c:f>
              <c:numCache>
                <c:formatCode>0.00%</c:formatCode>
                <c:ptCount val="20"/>
                <c:pt idx="0">
                  <c:v>9.5642645289253491E-3</c:v>
                </c:pt>
                <c:pt idx="1">
                  <c:v>8.1314391232485701E-3</c:v>
                </c:pt>
                <c:pt idx="2">
                  <c:v>8.312615059177771E-4</c:v>
                </c:pt>
                <c:pt idx="3">
                  <c:v>0.11077001248986476</c:v>
                </c:pt>
                <c:pt idx="4">
                  <c:v>2.5186866289124785E-2</c:v>
                </c:pt>
                <c:pt idx="5">
                  <c:v>2.816295184720876E-2</c:v>
                </c:pt>
                <c:pt idx="6">
                  <c:v>0.10279860096880897</c:v>
                </c:pt>
                <c:pt idx="7">
                  <c:v>4.075676939595696E-2</c:v>
                </c:pt>
                <c:pt idx="8">
                  <c:v>1.370696123942034E-2</c:v>
                </c:pt>
                <c:pt idx="9">
                  <c:v>3.9589516847001731E-2</c:v>
                </c:pt>
                <c:pt idx="10">
                  <c:v>9.6973012350787008E-2</c:v>
                </c:pt>
                <c:pt idx="11">
                  <c:v>0.13226151328199243</c:v>
                </c:pt>
                <c:pt idx="12">
                  <c:v>7.7728350360478871E-2</c:v>
                </c:pt>
                <c:pt idx="13">
                  <c:v>2.3575341188742171E-2</c:v>
                </c:pt>
                <c:pt idx="14">
                  <c:v>8.9424717933961353E-2</c:v>
                </c:pt>
                <c:pt idx="15">
                  <c:v>4.6105434773831527E-2</c:v>
                </c:pt>
                <c:pt idx="16">
                  <c:v>3.1143221953620417E-2</c:v>
                </c:pt>
                <c:pt idx="17">
                  <c:v>0.12524356155401634</c:v>
                </c:pt>
                <c:pt idx="18">
                  <c:v>1.3773099735161353E-3</c:v>
                </c:pt>
                <c:pt idx="19">
                  <c:v>1.4834925099805631E-4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A-410C-AC33-C573347132B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'analysis of Rev0'!$E$112:$X$112</c:f>
              <c:numCache>
                <c:formatCode>0.00%</c:formatCode>
                <c:ptCount val="20"/>
                <c:pt idx="0">
                  <c:v>1.1359492440944341E-2</c:v>
                </c:pt>
                <c:pt idx="1">
                  <c:v>4.4220360583723363E-3</c:v>
                </c:pt>
                <c:pt idx="2">
                  <c:v>6.4287364028276037E-4</c:v>
                </c:pt>
                <c:pt idx="3">
                  <c:v>0.11387750912211858</c:v>
                </c:pt>
                <c:pt idx="4">
                  <c:v>2.3965897582037834E-2</c:v>
                </c:pt>
                <c:pt idx="5">
                  <c:v>2.4459469910787044E-2</c:v>
                </c:pt>
                <c:pt idx="6">
                  <c:v>0.11116878432894425</c:v>
                </c:pt>
                <c:pt idx="7">
                  <c:v>3.8839446335149665E-2</c:v>
                </c:pt>
                <c:pt idx="8">
                  <c:v>1.1667096241832748E-2</c:v>
                </c:pt>
                <c:pt idx="9">
                  <c:v>3.5243559446272395E-2</c:v>
                </c:pt>
                <c:pt idx="10">
                  <c:v>9.6997515170516496E-2</c:v>
                </c:pt>
                <c:pt idx="11">
                  <c:v>0.11638729252866359</c:v>
                </c:pt>
                <c:pt idx="12">
                  <c:v>8.4227797200909088E-2</c:v>
                </c:pt>
                <c:pt idx="13">
                  <c:v>2.2795671212767991E-2</c:v>
                </c:pt>
                <c:pt idx="14">
                  <c:v>9.467240047501535E-2</c:v>
                </c:pt>
                <c:pt idx="15">
                  <c:v>4.2874936339616608E-2</c:v>
                </c:pt>
                <c:pt idx="16">
                  <c:v>3.3225293843428455E-2</c:v>
                </c:pt>
                <c:pt idx="17">
                  <c:v>0.13405872650559375</c:v>
                </c:pt>
                <c:pt idx="18">
                  <c:v>7.076013383674973E-4</c:v>
                </c:pt>
                <c:pt idx="19">
                  <c:v>1.1693653985163462E-4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5A-410C-AC33-C57334713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505520"/>
        <c:axId val="932507160"/>
      </c:barChart>
      <c:catAx>
        <c:axId val="93250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07160"/>
        <c:crosses val="autoZero"/>
        <c:auto val="1"/>
        <c:lblAlgn val="ctr"/>
        <c:lblOffset val="100"/>
        <c:noMultiLvlLbl val="0"/>
      </c:catAx>
      <c:valAx>
        <c:axId val="93250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0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Break at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'analysis of Rev0'!$E$311:$X$311</c:f>
              <c:numCache>
                <c:formatCode>0.00%</c:formatCode>
                <c:ptCount val="20"/>
                <c:pt idx="0">
                  <c:v>1.020805256027844E-2</c:v>
                </c:pt>
                <c:pt idx="1">
                  <c:v>6.1030285269141407E-3</c:v>
                </c:pt>
                <c:pt idx="2">
                  <c:v>7.0798402503509503E-4</c:v>
                </c:pt>
                <c:pt idx="3">
                  <c:v>0.1133964963360765</c:v>
                </c:pt>
                <c:pt idx="4">
                  <c:v>2.5009750432182353E-2</c:v>
                </c:pt>
                <c:pt idx="5">
                  <c:v>2.6220850274757356E-2</c:v>
                </c:pt>
                <c:pt idx="6">
                  <c:v>0.10844922714655658</c:v>
                </c:pt>
                <c:pt idx="7">
                  <c:v>3.9096035619480544E-2</c:v>
                </c:pt>
                <c:pt idx="8">
                  <c:v>1.255698796252248E-2</c:v>
                </c:pt>
                <c:pt idx="9">
                  <c:v>3.7183885226631658E-2</c:v>
                </c:pt>
                <c:pt idx="10">
                  <c:v>9.6666059321611167E-2</c:v>
                </c:pt>
                <c:pt idx="11">
                  <c:v>0.12288897352960799</c:v>
                </c:pt>
                <c:pt idx="12">
                  <c:v>8.0387135321203187E-2</c:v>
                </c:pt>
                <c:pt idx="13">
                  <c:v>2.2977924686456229E-2</c:v>
                </c:pt>
                <c:pt idx="14">
                  <c:v>9.2431219687438559E-2</c:v>
                </c:pt>
                <c:pt idx="15">
                  <c:v>4.4164949652397603E-2</c:v>
                </c:pt>
                <c:pt idx="16">
                  <c:v>3.2246310383459383E-2</c:v>
                </c:pt>
                <c:pt idx="17">
                  <c:v>0.13071322058447862</c:v>
                </c:pt>
                <c:pt idx="18">
                  <c:v>1.0161876190947397E-3</c:v>
                </c:pt>
                <c:pt idx="19">
                  <c:v>1.4567325616048456E-4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D-45DB-A0C8-F13B6821685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'analysis of Rev0'!$E$313:$X$313</c:f>
              <c:numCache>
                <c:formatCode>0.00%</c:formatCode>
                <c:ptCount val="20"/>
                <c:pt idx="0">
                  <c:v>1.4590268300153147E-2</c:v>
                </c:pt>
                <c:pt idx="1">
                  <c:v>1.9913482858782338E-3</c:v>
                </c:pt>
                <c:pt idx="2">
                  <c:v>6.4261701882210062E-4</c:v>
                </c:pt>
                <c:pt idx="3">
                  <c:v>0.11027632393352178</c:v>
                </c:pt>
                <c:pt idx="4">
                  <c:v>2.0183306538041793E-2</c:v>
                </c:pt>
                <c:pt idx="5">
                  <c:v>2.1527589364333095E-2</c:v>
                </c:pt>
                <c:pt idx="6">
                  <c:v>0.11012630694157707</c:v>
                </c:pt>
                <c:pt idx="7">
                  <c:v>4.1305761914113226E-2</c:v>
                </c:pt>
                <c:pt idx="8">
                  <c:v>1.0540271074973104E-2</c:v>
                </c:pt>
                <c:pt idx="9">
                  <c:v>3.2572889243219758E-2</c:v>
                </c:pt>
                <c:pt idx="10">
                  <c:v>9.8961310810429484E-2</c:v>
                </c:pt>
                <c:pt idx="11">
                  <c:v>0.11019293562491181</c:v>
                </c:pt>
                <c:pt idx="12">
                  <c:v>9.3930183064617159E-2</c:v>
                </c:pt>
                <c:pt idx="13">
                  <c:v>2.3324877042289298E-2</c:v>
                </c:pt>
                <c:pt idx="14">
                  <c:v>9.7278646327269069E-2</c:v>
                </c:pt>
                <c:pt idx="15">
                  <c:v>4.1815702109759711E-2</c:v>
                </c:pt>
                <c:pt idx="16">
                  <c:v>3.4805162311443594E-2</c:v>
                </c:pt>
                <c:pt idx="17">
                  <c:v>0.13588755610766107</c:v>
                </c:pt>
                <c:pt idx="18">
                  <c:v>2.3778488535800284E-4</c:v>
                </c:pt>
                <c:pt idx="19">
                  <c:v>8.1839981013124413E-6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AD-45DB-A0C8-F13B68216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9164944"/>
        <c:axId val="1509164616"/>
      </c:barChart>
      <c:catAx>
        <c:axId val="150916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164616"/>
        <c:crosses val="autoZero"/>
        <c:auto val="1"/>
        <c:lblAlgn val="ctr"/>
        <c:lblOffset val="100"/>
        <c:noMultiLvlLbl val="0"/>
      </c:catAx>
      <c:valAx>
        <c:axId val="150916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16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Break at 150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'analysis of Rev0'!$E$17:$X$17</c:f>
              <c:numCache>
                <c:formatCode>0.00%</c:formatCode>
                <c:ptCount val="20"/>
                <c:pt idx="0">
                  <c:v>1.3714896221230186E-2</c:v>
                </c:pt>
                <c:pt idx="1">
                  <c:v>6.1531056249706177E-3</c:v>
                </c:pt>
                <c:pt idx="2">
                  <c:v>1.1248819383005628E-3</c:v>
                </c:pt>
                <c:pt idx="3">
                  <c:v>0.11095634639994499</c:v>
                </c:pt>
                <c:pt idx="4">
                  <c:v>2.37409078226327E-2</c:v>
                </c:pt>
                <c:pt idx="5">
                  <c:v>2.4672662234067538E-2</c:v>
                </c:pt>
                <c:pt idx="6">
                  <c:v>0.10355301630091794</c:v>
                </c:pt>
                <c:pt idx="7">
                  <c:v>3.625670544993722E-2</c:v>
                </c:pt>
                <c:pt idx="8">
                  <c:v>1.3904220553592724E-2</c:v>
                </c:pt>
                <c:pt idx="9">
                  <c:v>3.9763132855787392E-2</c:v>
                </c:pt>
                <c:pt idx="10">
                  <c:v>9.1050975825177682E-2</c:v>
                </c:pt>
                <c:pt idx="11">
                  <c:v>0.12742612095086245</c:v>
                </c:pt>
                <c:pt idx="12">
                  <c:v>8.7281492586922138E-2</c:v>
                </c:pt>
                <c:pt idx="13">
                  <c:v>2.142157724291564E-2</c:v>
                </c:pt>
                <c:pt idx="14">
                  <c:v>9.6048864331327977E-2</c:v>
                </c:pt>
                <c:pt idx="15">
                  <c:v>4.1301911681264958E-2</c:v>
                </c:pt>
                <c:pt idx="16">
                  <c:v>3.3175048207524954E-2</c:v>
                </c:pt>
                <c:pt idx="17">
                  <c:v>0.13038806422310095</c:v>
                </c:pt>
                <c:pt idx="18">
                  <c:v>8.5674558153921816E-4</c:v>
                </c:pt>
                <c:pt idx="19">
                  <c:v>5.9124807256194269E-5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0-4A76-A58F-9CC8D225C38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'analysis of Rev0'!$E$19:$X$19</c:f>
              <c:numCache>
                <c:formatCode>0.00%</c:formatCode>
                <c:ptCount val="20"/>
                <c:pt idx="0">
                  <c:v>1.0697834917840812E-2</c:v>
                </c:pt>
                <c:pt idx="1">
                  <c:v>5.498958877662388E-3</c:v>
                </c:pt>
                <c:pt idx="2">
                  <c:v>6.8023138012746661E-4</c:v>
                </c:pt>
                <c:pt idx="3">
                  <c:v>0.11304003932098562</c:v>
                </c:pt>
                <c:pt idx="4">
                  <c:v>2.4355333151956586E-2</c:v>
                </c:pt>
                <c:pt idx="5">
                  <c:v>2.5601320938386737E-2</c:v>
                </c:pt>
                <c:pt idx="6">
                  <c:v>0.10890191360825821</c:v>
                </c:pt>
                <c:pt idx="7">
                  <c:v>3.9549057354867474E-2</c:v>
                </c:pt>
                <c:pt idx="8">
                  <c:v>1.2202781945844151E-2</c:v>
                </c:pt>
                <c:pt idx="9">
                  <c:v>3.6395694001505774E-2</c:v>
                </c:pt>
                <c:pt idx="10">
                  <c:v>9.7251476435292875E-2</c:v>
                </c:pt>
                <c:pt idx="11">
                  <c:v>0.12083622206977755</c:v>
                </c:pt>
                <c:pt idx="12">
                  <c:v>8.2073114515056264E-2</c:v>
                </c:pt>
                <c:pt idx="13">
                  <c:v>2.3098475984032061E-2</c:v>
                </c:pt>
                <c:pt idx="14">
                  <c:v>9.2980607785289854E-2</c:v>
                </c:pt>
                <c:pt idx="15">
                  <c:v>4.3948332831997984E-2</c:v>
                </c:pt>
                <c:pt idx="16">
                  <c:v>3.2580291099202359E-2</c:v>
                </c:pt>
                <c:pt idx="17">
                  <c:v>0.13147999468556501</c:v>
                </c:pt>
                <c:pt idx="18">
                  <c:v>9.0921996498972621E-4</c:v>
                </c:pt>
                <c:pt idx="19">
                  <c:v>1.2924423302011648E-4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0-4A76-A58F-9CC8D225C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8133576"/>
        <c:axId val="1508135544"/>
      </c:barChart>
      <c:catAx>
        <c:axId val="150813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135544"/>
        <c:crosses val="autoZero"/>
        <c:auto val="1"/>
        <c:lblAlgn val="ctr"/>
        <c:lblOffset val="100"/>
        <c:noMultiLvlLbl val="0"/>
      </c:catAx>
      <c:valAx>
        <c:axId val="15081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13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488154</xdr:colOff>
      <xdr:row>90</xdr:row>
      <xdr:rowOff>169068</xdr:rowOff>
    </xdr:from>
    <xdr:to>
      <xdr:col>15</xdr:col>
      <xdr:colOff>526254</xdr:colOff>
      <xdr:row>106</xdr:row>
      <xdr:rowOff>16668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67A34-E985-45CD-99C1-348055EEB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235744</xdr:colOff>
      <xdr:row>96</xdr:row>
      <xdr:rowOff>121445</xdr:rowOff>
    </xdr:from>
    <xdr:to>
      <xdr:col>23</xdr:col>
      <xdr:colOff>273844</xdr:colOff>
      <xdr:row>111</xdr:row>
      <xdr:rowOff>150020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44B8BC-9EB1-4031-80F8-E5C91785C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1352551</xdr:colOff>
      <xdr:row>92</xdr:row>
      <xdr:rowOff>138113</xdr:rowOff>
    </xdr:from>
    <xdr:to>
      <xdr:col>5</xdr:col>
      <xdr:colOff>485776</xdr:colOff>
      <xdr:row>107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D1B78A-E409-419B-B3C0-676D630A6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59531</xdr:colOff>
      <xdr:row>22</xdr:row>
      <xdr:rowOff>164306</xdr:rowOff>
    </xdr:from>
    <xdr:to>
      <xdr:col>11</xdr:col>
      <xdr:colOff>97631</xdr:colOff>
      <xdr:row>38</xdr:row>
      <xdr:rowOff>11906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50D8D-2F9B-4159-896B-4C1ED86A9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369092</xdr:colOff>
      <xdr:row>109</xdr:row>
      <xdr:rowOff>26193</xdr:rowOff>
    </xdr:from>
    <xdr:to>
      <xdr:col>15</xdr:col>
      <xdr:colOff>407192</xdr:colOff>
      <xdr:row>124</xdr:row>
      <xdr:rowOff>54768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4DAF60-1877-43AC-89A4-98FDF61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311944</xdr:colOff>
      <xdr:row>108</xdr:row>
      <xdr:rowOff>45245</xdr:rowOff>
    </xdr:from>
    <xdr:to>
      <xdr:col>23</xdr:col>
      <xdr:colOff>350044</xdr:colOff>
      <xdr:row>123</xdr:row>
      <xdr:rowOff>73820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C8C120-4E19-4F44-897B-3DB2D8209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447675</xdr:colOff>
      <xdr:row>109</xdr:row>
      <xdr:rowOff>47625</xdr:rowOff>
    </xdr:from>
    <xdr:to>
      <xdr:col>8</xdr:col>
      <xdr:colOff>485775</xdr:colOff>
      <xdr:row>124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C577B7-459E-4544-B5BD-C339948ED7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390E3-DAAC-44F5-90B8-471CEEB21AAB}">
  <dimension ref="A1:X365"/>
  <sheetViews>
    <sheetView tabSelected="1" workbookViewId="0"/>
  </sheetViews>
  <sheetFormatPr defaultRowHeight="14.25" x14ac:dyDescent="0.45"/>
  <cols>
    <col min="1" max="1" width="39.86328125" style="3" bestFit="1" customWidth="1"/>
    <col min="2" max="4" width="9.06640625" style="4"/>
    <col min="5" max="24" width="9.06640625" style="6"/>
    <col min="25" max="16384" width="9.06640625" style="3"/>
  </cols>
  <sheetData>
    <row r="1" spans="1:24" x14ac:dyDescent="0.45">
      <c r="A1" s="3" t="s">
        <v>440</v>
      </c>
      <c r="B1" s="4" t="s">
        <v>441</v>
      </c>
      <c r="C1" s="4" t="s">
        <v>879</v>
      </c>
      <c r="D1" s="4" t="s">
        <v>876</v>
      </c>
      <c r="E1" s="7">
        <v>11</v>
      </c>
      <c r="F1" s="7">
        <v>21</v>
      </c>
      <c r="G1" s="7">
        <v>22</v>
      </c>
      <c r="H1" s="7">
        <v>23</v>
      </c>
      <c r="I1" s="7" t="s">
        <v>38</v>
      </c>
      <c r="J1" s="7">
        <v>42</v>
      </c>
      <c r="K1" s="7" t="s">
        <v>41</v>
      </c>
      <c r="L1" s="7" t="s">
        <v>43</v>
      </c>
      <c r="M1" s="7">
        <v>51</v>
      </c>
      <c r="N1" s="7">
        <v>52</v>
      </c>
      <c r="O1" s="7">
        <v>53</v>
      </c>
      <c r="P1" s="7">
        <v>54</v>
      </c>
      <c r="Q1" s="7">
        <v>56</v>
      </c>
      <c r="R1" s="7">
        <v>61</v>
      </c>
      <c r="S1" s="7">
        <v>62</v>
      </c>
      <c r="T1" s="7">
        <v>71</v>
      </c>
      <c r="U1" s="7">
        <v>72</v>
      </c>
      <c r="V1" s="7">
        <v>81</v>
      </c>
      <c r="W1" s="7">
        <v>55</v>
      </c>
      <c r="X1" s="7">
        <v>99</v>
      </c>
    </row>
    <row r="2" spans="1:24" x14ac:dyDescent="0.45">
      <c r="A2" s="3" t="s">
        <v>490</v>
      </c>
      <c r="B2" s="4" t="s">
        <v>445</v>
      </c>
      <c r="D2" s="4">
        <v>318.88857567237562</v>
      </c>
      <c r="E2" s="6">
        <f>IFERROR((VLOOKUP($A2,'Revenue per capita'!$A:$Z,7,FALSE)-'normalize rev0'!E$364)/'normalize rev0'!E$365,"")</f>
        <v>9.060335949776166E-2</v>
      </c>
      <c r="F2" s="6">
        <f>IFERROR((VLOOKUP(A2,'Revenue per capita'!$A:$Z,8,FALSE)-'normalize rev0'!F$364)/'normalize rev0'!F$365,"")</f>
        <v>-0.39043190095029312</v>
      </c>
      <c r="G2" s="6">
        <f>IFERROR((VLOOKUP(A2,'Revenue per capita'!$A:$Z,9,FALSE)-'normalize rev0'!G$364)/'normalize rev0'!G$365,"")</f>
        <v>-0.2872935780857101</v>
      </c>
      <c r="H2" s="6">
        <f>IFERROR((VLOOKUP(A2,'Revenue per capita'!$A:$Z,10,FALSE)-'normalize rev0'!H$364)/'normalize rev0'!H$365,"")</f>
        <v>3.6863452840081425</v>
      </c>
      <c r="I2" s="6">
        <f>IFERROR((VLOOKUP(A2,'Revenue per capita'!$A:$Z,11,FALSE)-'normalize rev0'!I$364)/'normalize rev0'!I$365,"")</f>
        <v>9.4699418486937894</v>
      </c>
      <c r="J2" s="6">
        <f>IFERROR((VLOOKUP(A2,'Revenue per capita'!$A:$Z,12,FALSE)-'normalize rev0'!J$364)/'normalize rev0'!J$365,"")</f>
        <v>-0.51573141705759618</v>
      </c>
      <c r="K2" s="6">
        <f>IFERROR((VLOOKUP(A2,'Revenue per capita'!$A:$Z,13,FALSE)-'normalize rev0'!K$364)/'normalize rev0'!K$365,"")</f>
        <v>-0.26281003390741153</v>
      </c>
      <c r="L2" s="6">
        <f>IFERROR((VLOOKUP(A2,'Revenue per capita'!$A:$Z,14,FALSE)-'normalize rev0'!L$364)/'normalize rev0'!L$365,"")</f>
        <v>3.8503361417326049E-2</v>
      </c>
      <c r="M2" s="6">
        <f>IFERROR((VLOOKUP(A2,'Revenue per capita'!$A:$Z,15,FALSE)-'normalize rev0'!M$364)/'normalize rev0'!M$365,"")</f>
        <v>-0.60530633798356404</v>
      </c>
      <c r="N2" s="6">
        <f>IFERROR((VLOOKUP(A2,'Revenue per capita'!$A:$Z,16,FALSE)-'normalize rev0'!N$364)/'normalize rev0'!N$365,"")</f>
        <v>-0.55988618466372742</v>
      </c>
      <c r="O2" s="6">
        <f>IFERROR((VLOOKUP(A2,'Revenue per capita'!$A:$Z,17,FALSE)-'normalize rev0'!O$364)/'normalize rev0'!O$365,"")</f>
        <v>-0.4013083647221623</v>
      </c>
      <c r="P2" s="6">
        <f>IFERROR((VLOOKUP(A2,'Revenue per capita'!$A:$Z,18,FALSE)-'normalize rev0'!P$364)/'normalize rev0'!P$365,"")</f>
        <v>-0.29829021723333149</v>
      </c>
      <c r="Q2" s="6">
        <f>IFERROR((VLOOKUP(A2,'Revenue per capita'!$A:$Z,19,FALSE)-'normalize rev0'!Q$364)/'normalize rev0'!Q$365,"")</f>
        <v>-0.34652187177823157</v>
      </c>
      <c r="R2" s="6">
        <f>IFERROR((VLOOKUP(A2,'Revenue per capita'!$A:$Z,20,FALSE)-'normalize rev0'!R$364)/'normalize rev0'!R$365,"")</f>
        <v>-0.65929496794593323</v>
      </c>
      <c r="S2" s="6">
        <f>IFERROR((VLOOKUP(A2,'Revenue per capita'!$A:$Z,21,FALSE)-'normalize rev0'!S$364)/'normalize rev0'!S$365,"")</f>
        <v>-0.57472597273582371</v>
      </c>
      <c r="T2" s="6">
        <f>IFERROR((VLOOKUP(A2,'Revenue per capita'!$A:$Z,22,FALSE)-'normalize rev0'!T$364)/'normalize rev0'!T$365,"")</f>
        <v>-0.63872874737919716</v>
      </c>
      <c r="U2" s="6">
        <f>IFERROR((VLOOKUP(A2,'Revenue per capita'!$A:$Z,23,FALSE)-'normalize rev0'!U$364)/'normalize rev0'!U$365,"")</f>
        <v>-0.68030487469308842</v>
      </c>
      <c r="V2" s="6">
        <f>IFERROR((VLOOKUP(A2,'Revenue per capita'!$A:$Z,24,FALSE)-'normalize rev0'!V$364)/'normalize rev0'!V$365,"")</f>
        <v>1.2302764550127292</v>
      </c>
      <c r="W2" s="6">
        <f>IFERROR((VLOOKUP(A2,'Revenue per capita'!$A:$Z,25,FALSE)-'normalize rev0'!W$364)/'normalize rev0'!W$365,"")</f>
        <v>-0.78484930501245853</v>
      </c>
      <c r="X2" s="6" t="str">
        <f>IFERROR((VLOOKUP(A2,'Revenue per capita'!$A:$Z,26,FALSE)-'normalize rev0'!X$364)/'normalize rev0'!X$365,"")</f>
        <v/>
      </c>
    </row>
    <row r="3" spans="1:24" x14ac:dyDescent="0.45">
      <c r="A3" s="3" t="s">
        <v>516</v>
      </c>
      <c r="B3" s="4" t="s">
        <v>517</v>
      </c>
      <c r="D3" s="4">
        <v>316.81522556073497</v>
      </c>
      <c r="E3" s="6">
        <f>IFERROR((VLOOKUP($A3,'Revenue per capita'!$A:$Z,7,FALSE)-'normalize rev0'!E$364)/'normalize rev0'!E$365,"")</f>
        <v>-0.40875191107890857</v>
      </c>
      <c r="F3" s="6">
        <f>IFERROR((VLOOKUP(A3,'Revenue per capita'!$A:$Z,8,FALSE)-'normalize rev0'!F$364)/'normalize rev0'!F$365,"")</f>
        <v>-0.38356394195911636</v>
      </c>
      <c r="G3" s="6">
        <f>IFERROR((VLOOKUP(A3,'Revenue per capita'!$A:$Z,9,FALSE)-'normalize rev0'!G$364)/'normalize rev0'!G$365,"")</f>
        <v>3.773078703001794</v>
      </c>
      <c r="H3" s="6">
        <f>IFERROR((VLOOKUP(A3,'Revenue per capita'!$A:$Z,10,FALSE)-'normalize rev0'!H$364)/'normalize rev0'!H$365,"")</f>
        <v>0.85484430554360002</v>
      </c>
      <c r="I3" s="6">
        <f>IFERROR((VLOOKUP(A3,'Revenue per capita'!$A:$Z,11,FALSE)-'normalize rev0'!I$364)/'normalize rev0'!I$365,"")</f>
        <v>-0.29089310882914143</v>
      </c>
      <c r="J3" s="6">
        <f>IFERROR((VLOOKUP(A3,'Revenue per capita'!$A:$Z,12,FALSE)-'normalize rev0'!J$364)/'normalize rev0'!J$365,"")</f>
        <v>9.3683551183409648</v>
      </c>
      <c r="K3" s="6">
        <f>IFERROR((VLOOKUP(A3,'Revenue per capita'!$A:$Z,13,FALSE)-'normalize rev0'!K$364)/'normalize rev0'!K$365,"")</f>
        <v>0.69408680435653902</v>
      </c>
      <c r="L3" s="6">
        <f>IFERROR((VLOOKUP(A3,'Revenue per capita'!$A:$Z,14,FALSE)-'normalize rev0'!L$364)/'normalize rev0'!L$365,"")</f>
        <v>-5.3082215655828983E-3</v>
      </c>
      <c r="M3" s="6">
        <f>IFERROR((VLOOKUP(A3,'Revenue per capita'!$A:$Z,15,FALSE)-'normalize rev0'!M$364)/'normalize rev0'!M$365,"")</f>
        <v>1.8483129132849307</v>
      </c>
      <c r="N3" s="6">
        <f>IFERROR((VLOOKUP(A3,'Revenue per capita'!$A:$Z,16,FALSE)-'normalize rev0'!N$364)/'normalize rev0'!N$365,"")</f>
        <v>5.4771668385539938</v>
      </c>
      <c r="O3" s="6">
        <f>IFERROR((VLOOKUP(A3,'Revenue per capita'!$A:$Z,17,FALSE)-'normalize rev0'!O$364)/'normalize rev0'!O$365,"")</f>
        <v>3.4937472079944967</v>
      </c>
      <c r="P3" s="6">
        <f>IFERROR((VLOOKUP(A3,'Revenue per capita'!$A:$Z,18,FALSE)-'normalize rev0'!P$364)/'normalize rev0'!P$365,"")</f>
        <v>3.0106411626507033</v>
      </c>
      <c r="Q3" s="6">
        <f>IFERROR((VLOOKUP(A3,'Revenue per capita'!$A:$Z,19,FALSE)-'normalize rev0'!Q$364)/'normalize rev0'!Q$365,"")</f>
        <v>3.457631293054038</v>
      </c>
      <c r="R3" s="6">
        <f>IFERROR((VLOOKUP(A3,'Revenue per capita'!$A:$Z,20,FALSE)-'normalize rev0'!R$364)/'normalize rev0'!R$365,"")</f>
        <v>1.1509822050607295</v>
      </c>
      <c r="S3" s="6">
        <f>IFERROR((VLOOKUP(A3,'Revenue per capita'!$A:$Z,21,FALSE)-'normalize rev0'!S$364)/'normalize rev0'!S$365,"")</f>
        <v>1.5080945569689468</v>
      </c>
      <c r="T3" s="6">
        <f>IFERROR((VLOOKUP(A3,'Revenue per capita'!$A:$Z,22,FALSE)-'normalize rev0'!T$364)/'normalize rev0'!T$365,"")</f>
        <v>3.4860824244832918</v>
      </c>
      <c r="U3" s="6">
        <f>IFERROR((VLOOKUP(A3,'Revenue per capita'!$A:$Z,23,FALSE)-'normalize rev0'!U$364)/'normalize rev0'!U$365,"")</f>
        <v>0.49415424133930308</v>
      </c>
      <c r="V3" s="6">
        <f>IFERROR((VLOOKUP(A3,'Revenue per capita'!$A:$Z,24,FALSE)-'normalize rev0'!V$364)/'normalize rev0'!V$365,"")</f>
        <v>1.005155081501947</v>
      </c>
      <c r="W3" s="6">
        <f>IFERROR((VLOOKUP(A3,'Revenue per capita'!$A:$Z,25,FALSE)-'normalize rev0'!W$364)/'normalize rev0'!W$365,"")</f>
        <v>2.0971492992092502</v>
      </c>
      <c r="X3" s="6">
        <f>IFERROR((VLOOKUP(A3,'Revenue per capita'!$A:$Z,26,FALSE)-'normalize rev0'!X$364)/'normalize rev0'!X$365,"")</f>
        <v>7.7492001479529907E-2</v>
      </c>
    </row>
    <row r="4" spans="1:24" x14ac:dyDescent="0.45">
      <c r="A4" s="3" t="s">
        <v>660</v>
      </c>
      <c r="B4" s="4" t="s">
        <v>455</v>
      </c>
      <c r="D4" s="4">
        <v>292.27603753666835</v>
      </c>
      <c r="E4" s="6">
        <f>IFERROR((VLOOKUP($A4,'Revenue per capita'!$A:$Z,7,FALSE)-'normalize rev0'!E$364)/'normalize rev0'!E$365,"")</f>
        <v>7.7692526508935308E-2</v>
      </c>
      <c r="F4" s="6">
        <f>IFERROR((VLOOKUP(A4,'Revenue per capita'!$A:$Z,8,FALSE)-'normalize rev0'!F$364)/'normalize rev0'!F$365,"")</f>
        <v>0.85981377024968819</v>
      </c>
      <c r="G4" s="6" t="str">
        <f>IFERROR((VLOOKUP(A4,'Revenue per capita'!$A:$Z,9,FALSE)-'normalize rev0'!G$364)/'normalize rev0'!G$365,"")</f>
        <v/>
      </c>
      <c r="H4" s="6">
        <f>IFERROR((VLOOKUP(A4,'Revenue per capita'!$A:$Z,10,FALSE)-'normalize rev0'!H$364)/'normalize rev0'!H$365,"")</f>
        <v>8.6563213217435778E-2</v>
      </c>
      <c r="I4" s="6">
        <f>IFERROR((VLOOKUP(A4,'Revenue per capita'!$A:$Z,11,FALSE)-'normalize rev0'!I$364)/'normalize rev0'!I$365,"")</f>
        <v>8.0201741807278797</v>
      </c>
      <c r="J4" s="6">
        <f>IFERROR((VLOOKUP(A4,'Revenue per capita'!$A:$Z,12,FALSE)-'normalize rev0'!J$364)/'normalize rev0'!J$365,"")</f>
        <v>-0.29636372126311383</v>
      </c>
      <c r="K4" s="6">
        <f>IFERROR((VLOOKUP(A4,'Revenue per capita'!$A:$Z,13,FALSE)-'normalize rev0'!K$364)/'normalize rev0'!K$365,"")</f>
        <v>1.4845989724220072</v>
      </c>
      <c r="L4" s="6">
        <f>IFERROR((VLOOKUP(A4,'Revenue per capita'!$A:$Z,14,FALSE)-'normalize rev0'!L$364)/'normalize rev0'!L$365,"")</f>
        <v>1.588653683678823</v>
      </c>
      <c r="M4" s="6">
        <f>IFERROR((VLOOKUP(A4,'Revenue per capita'!$A:$Z,15,FALSE)-'normalize rev0'!M$364)/'normalize rev0'!M$365,"")</f>
        <v>-0.47336933231645101</v>
      </c>
      <c r="N4" s="6">
        <f>IFERROR((VLOOKUP(A4,'Revenue per capita'!$A:$Z,16,FALSE)-'normalize rev0'!N$364)/'normalize rev0'!N$365,"")</f>
        <v>-0.60897447716369091</v>
      </c>
      <c r="O4" s="6">
        <f>IFERROR((VLOOKUP(A4,'Revenue per capita'!$A:$Z,17,FALSE)-'normalize rev0'!O$364)/'normalize rev0'!O$365,"")</f>
        <v>-0.28569833430597114</v>
      </c>
      <c r="P4" s="6">
        <f>IFERROR((VLOOKUP(A4,'Revenue per capita'!$A:$Z,18,FALSE)-'normalize rev0'!P$364)/'normalize rev0'!P$365,"")</f>
        <v>-0.34354598972160288</v>
      </c>
      <c r="Q4" s="6">
        <f>IFERROR((VLOOKUP(A4,'Revenue per capita'!$A:$Z,19,FALSE)-'normalize rev0'!Q$364)/'normalize rev0'!Q$365,"")</f>
        <v>-0.45522710275168082</v>
      </c>
      <c r="R4" s="6">
        <f>IFERROR((VLOOKUP(A4,'Revenue per capita'!$A:$Z,20,FALSE)-'normalize rev0'!R$364)/'normalize rev0'!R$365,"")</f>
        <v>-0.50330379660303193</v>
      </c>
      <c r="S4" s="6">
        <f>IFERROR((VLOOKUP(A4,'Revenue per capita'!$A:$Z,21,FALSE)-'normalize rev0'!S$364)/'normalize rev0'!S$365,"")</f>
        <v>-0.19507514337339474</v>
      </c>
      <c r="T4" s="6">
        <f>IFERROR((VLOOKUP(A4,'Revenue per capita'!$A:$Z,22,FALSE)-'normalize rev0'!T$364)/'normalize rev0'!T$365,"")</f>
        <v>-0.54538935753960616</v>
      </c>
      <c r="U4" s="6">
        <f>IFERROR((VLOOKUP(A4,'Revenue per capita'!$A:$Z,23,FALSE)-'normalize rev0'!U$364)/'normalize rev0'!U$365,"")</f>
        <v>2.7197212468955136</v>
      </c>
      <c r="V4" s="6">
        <f>IFERROR((VLOOKUP(A4,'Revenue per capita'!$A:$Z,24,FALSE)-'normalize rev0'!V$364)/'normalize rev0'!V$365,"")</f>
        <v>0.58031446317115665</v>
      </c>
      <c r="W4" s="6" t="str">
        <f>IFERROR((VLOOKUP(A4,'Revenue per capita'!$A:$Z,25,FALSE)-'normalize rev0'!W$364)/'normalize rev0'!W$365,"")</f>
        <v/>
      </c>
      <c r="X4" s="6" t="str">
        <f>IFERROR((VLOOKUP(A4,'Revenue per capita'!$A:$Z,26,FALSE)-'normalize rev0'!X$364)/'normalize rev0'!X$365,"")</f>
        <v/>
      </c>
    </row>
    <row r="5" spans="1:24" x14ac:dyDescent="0.45">
      <c r="A5" s="3" t="s">
        <v>835</v>
      </c>
      <c r="B5" s="4" t="s">
        <v>459</v>
      </c>
      <c r="D5" s="4">
        <v>224.61801764328666</v>
      </c>
      <c r="E5" s="6">
        <f>IFERROR((VLOOKUP($A5,'Revenue per capita'!$A:$Z,7,FALSE)-'normalize rev0'!E$364)/'normalize rev0'!E$365,"")</f>
        <v>-0.51177793090422308</v>
      </c>
      <c r="F5" s="6">
        <f>IFERROR((VLOOKUP(A5,'Revenue per capita'!$A:$Z,8,FALSE)-'normalize rev0'!F$364)/'normalize rev0'!F$365,"")</f>
        <v>0.77937141209337513</v>
      </c>
      <c r="G5" s="6">
        <f>IFERROR((VLOOKUP(A5,'Revenue per capita'!$A:$Z,9,FALSE)-'normalize rev0'!G$364)/'normalize rev0'!G$365,"")</f>
        <v>-0.1540083090005574</v>
      </c>
      <c r="H5" s="6">
        <f>IFERROR((VLOOKUP(A5,'Revenue per capita'!$A:$Z,10,FALSE)-'normalize rev0'!H$364)/'normalize rev0'!H$365,"")</f>
        <v>-1.776622234570522</v>
      </c>
      <c r="I5" s="6">
        <f>IFERROR((VLOOKUP(A5,'Revenue per capita'!$A:$Z,11,FALSE)-'normalize rev0'!I$364)/'normalize rev0'!I$365,"")</f>
        <v>0.15772680953181087</v>
      </c>
      <c r="J5" s="6">
        <f>IFERROR((VLOOKUP(A5,'Revenue per capita'!$A:$Z,12,FALSE)-'normalize rev0'!J$364)/'normalize rev0'!J$365,"")</f>
        <v>8.2567488934000028</v>
      </c>
      <c r="K5" s="6">
        <f>IFERROR((VLOOKUP(A5,'Revenue per capita'!$A:$Z,13,FALSE)-'normalize rev0'!K$364)/'normalize rev0'!K$365,"")</f>
        <v>0.59051384425393783</v>
      </c>
      <c r="L5" s="6">
        <f>IFERROR((VLOOKUP(A5,'Revenue per capita'!$A:$Z,14,FALSE)-'normalize rev0'!L$364)/'normalize rev0'!L$365,"")</f>
        <v>-3.3795406565156748E-2</v>
      </c>
      <c r="M5" s="6">
        <f>IFERROR((VLOOKUP(A5,'Revenue per capita'!$A:$Z,15,FALSE)-'normalize rev0'!M$364)/'normalize rev0'!M$365,"")</f>
        <v>-0.54151782269417703</v>
      </c>
      <c r="N5" s="6">
        <f>IFERROR((VLOOKUP(A5,'Revenue per capita'!$A:$Z,16,FALSE)-'normalize rev0'!N$364)/'normalize rev0'!N$365,"")</f>
        <v>-0.41999342193835076</v>
      </c>
      <c r="O5" s="6">
        <f>IFERROR((VLOOKUP(A5,'Revenue per capita'!$A:$Z,17,FALSE)-'normalize rev0'!O$364)/'normalize rev0'!O$365,"")</f>
        <v>0.22573349092853989</v>
      </c>
      <c r="P5" s="6">
        <f>IFERROR((VLOOKUP(A5,'Revenue per capita'!$A:$Z,18,FALSE)-'normalize rev0'!P$364)/'normalize rev0'!P$365,"")</f>
        <v>-0.51599895399181428</v>
      </c>
      <c r="Q5" s="6">
        <f>IFERROR((VLOOKUP(A5,'Revenue per capita'!$A:$Z,19,FALSE)-'normalize rev0'!Q$364)/'normalize rev0'!Q$365,"")</f>
        <v>-1.5337286676975825</v>
      </c>
      <c r="R5" s="6">
        <f>IFERROR((VLOOKUP(A5,'Revenue per capita'!$A:$Z,20,FALSE)-'normalize rev0'!R$364)/'normalize rev0'!R$365,"")</f>
        <v>-0.37626211621494815</v>
      </c>
      <c r="S5" s="6">
        <f>IFERROR((VLOOKUP(A5,'Revenue per capita'!$A:$Z,21,FALSE)-'normalize rev0'!S$364)/'normalize rev0'!S$365,"")</f>
        <v>0.97196299089003924</v>
      </c>
      <c r="T5" s="6">
        <f>IFERROR((VLOOKUP(A5,'Revenue per capita'!$A:$Z,22,FALSE)-'normalize rev0'!T$364)/'normalize rev0'!T$365,"")</f>
        <v>-0.59819071068552077</v>
      </c>
      <c r="U5" s="6">
        <f>IFERROR((VLOOKUP(A5,'Revenue per capita'!$A:$Z,23,FALSE)-'normalize rev0'!U$364)/'normalize rev0'!U$365,"")</f>
        <v>-7.8150386344987624E-2</v>
      </c>
      <c r="V5" s="6">
        <f>IFERROR((VLOOKUP(A5,'Revenue per capita'!$A:$Z,24,FALSE)-'normalize rev0'!V$364)/'normalize rev0'!V$365,"")</f>
        <v>3.2075332389406386</v>
      </c>
      <c r="W5" s="6" t="str">
        <f>IFERROR((VLOOKUP(A5,'Revenue per capita'!$A:$Z,25,FALSE)-'normalize rev0'!W$364)/'normalize rev0'!W$365,"")</f>
        <v/>
      </c>
      <c r="X5" s="6" t="str">
        <f>IFERROR((VLOOKUP(A5,'Revenue per capita'!$A:$Z,26,FALSE)-'normalize rev0'!X$364)/'normalize rev0'!X$365,"")</f>
        <v/>
      </c>
    </row>
    <row r="6" spans="1:24" x14ac:dyDescent="0.45">
      <c r="A6" s="3" t="s">
        <v>675</v>
      </c>
      <c r="B6" s="4" t="s">
        <v>447</v>
      </c>
      <c r="D6" s="4">
        <v>217.73132866730029</v>
      </c>
      <c r="E6" s="6">
        <f>IFERROR((VLOOKUP($A6,'Revenue per capita'!$A:$Z,7,FALSE)-'normalize rev0'!E$364)/'normalize rev0'!E$365,"")</f>
        <v>-0.35441469957681404</v>
      </c>
      <c r="F6" s="6" t="str">
        <f>IFERROR((VLOOKUP(A6,'Revenue per capita'!$A:$Z,8,FALSE)-'normalize rev0'!F$364)/'normalize rev0'!F$365,"")</f>
        <v/>
      </c>
      <c r="G6" s="6" t="str">
        <f>IFERROR((VLOOKUP(A6,'Revenue per capita'!$A:$Z,9,FALSE)-'normalize rev0'!G$364)/'normalize rev0'!G$365,"")</f>
        <v/>
      </c>
      <c r="H6" s="6">
        <f>IFERROR((VLOOKUP(A6,'Revenue per capita'!$A:$Z,10,FALSE)-'normalize rev0'!H$364)/'normalize rev0'!H$365,"")</f>
        <v>-0.67082570420789189</v>
      </c>
      <c r="I6" s="6">
        <f>IFERROR((VLOOKUP(A6,'Revenue per capita'!$A:$Z,11,FALSE)-'normalize rev0'!I$364)/'normalize rev0'!I$365,"")</f>
        <v>5.0062394874214879</v>
      </c>
      <c r="J6" s="6">
        <f>IFERROR((VLOOKUP(A6,'Revenue per capita'!$A:$Z,12,FALSE)-'normalize rev0'!J$364)/'normalize rev0'!J$365,"")</f>
        <v>0.4219373081334804</v>
      </c>
      <c r="K6" s="6">
        <f>IFERROR((VLOOKUP(A6,'Revenue per capita'!$A:$Z,13,FALSE)-'normalize rev0'!K$364)/'normalize rev0'!K$365,"")</f>
        <v>-0.19749694401096765</v>
      </c>
      <c r="L6" s="6">
        <f>IFERROR((VLOOKUP(A6,'Revenue per capita'!$A:$Z,14,FALSE)-'normalize rev0'!L$364)/'normalize rev0'!L$365,"")</f>
        <v>-0.24328039673868809</v>
      </c>
      <c r="M6" s="6">
        <f>IFERROR((VLOOKUP(A6,'Revenue per capita'!$A:$Z,15,FALSE)-'normalize rev0'!M$364)/'normalize rev0'!M$365,"")</f>
        <v>-0.44535535318879738</v>
      </c>
      <c r="N6" s="6">
        <f>IFERROR((VLOOKUP(A6,'Revenue per capita'!$A:$Z,16,FALSE)-'normalize rev0'!N$364)/'normalize rev0'!N$365,"")</f>
        <v>-0.39232881228736771</v>
      </c>
      <c r="O6" s="6">
        <f>IFERROR((VLOOKUP(A6,'Revenue per capita'!$A:$Z,17,FALSE)-'normalize rev0'!O$364)/'normalize rev0'!O$365,"")</f>
        <v>-0.75700936664893248</v>
      </c>
      <c r="P6" s="6">
        <f>IFERROR((VLOOKUP(A6,'Revenue per capita'!$A:$Z,18,FALSE)-'normalize rev0'!P$364)/'normalize rev0'!P$365,"")</f>
        <v>-0.75631280625191766</v>
      </c>
      <c r="Q6" s="6">
        <f>IFERROR((VLOOKUP(A6,'Revenue per capita'!$A:$Z,19,FALSE)-'normalize rev0'!Q$364)/'normalize rev0'!Q$365,"")</f>
        <v>3.2761286461543887E-2</v>
      </c>
      <c r="R6" s="6">
        <f>IFERROR((VLOOKUP(A6,'Revenue per capita'!$A:$Z,20,FALSE)-'normalize rev0'!R$364)/'normalize rev0'!R$365,"")</f>
        <v>0.10657042439841802</v>
      </c>
      <c r="S6" s="6">
        <f>IFERROR((VLOOKUP(A6,'Revenue per capita'!$A:$Z,21,FALSE)-'normalize rev0'!S$364)/'normalize rev0'!S$365,"")</f>
        <v>3.5583134725025083</v>
      </c>
      <c r="T6" s="6">
        <f>IFERROR((VLOOKUP(A6,'Revenue per capita'!$A:$Z,22,FALSE)-'normalize rev0'!T$364)/'normalize rev0'!T$365,"")</f>
        <v>-0.59626620119355578</v>
      </c>
      <c r="U6" s="6">
        <f>IFERROR((VLOOKUP(A6,'Revenue per capita'!$A:$Z,23,FALSE)-'normalize rev0'!U$364)/'normalize rev0'!U$365,"")</f>
        <v>-0.16724331601475462</v>
      </c>
      <c r="V6" s="6">
        <f>IFERROR((VLOOKUP(A6,'Revenue per capita'!$A:$Z,24,FALSE)-'normalize rev0'!V$364)/'normalize rev0'!V$365,"")</f>
        <v>-0.51106256083104185</v>
      </c>
      <c r="W6" s="6" t="str">
        <f>IFERROR((VLOOKUP(A6,'Revenue per capita'!$A:$Z,25,FALSE)-'normalize rev0'!W$364)/'normalize rev0'!W$365,"")</f>
        <v/>
      </c>
      <c r="X6" s="6" t="str">
        <f>IFERROR((VLOOKUP(A6,'Revenue per capita'!$A:$Z,26,FALSE)-'normalize rev0'!X$364)/'normalize rev0'!X$365,"")</f>
        <v/>
      </c>
    </row>
    <row r="7" spans="1:24" x14ac:dyDescent="0.45">
      <c r="A7" s="3" t="s">
        <v>567</v>
      </c>
      <c r="B7" s="4" t="s">
        <v>504</v>
      </c>
      <c r="D7" s="4">
        <v>203.45366075827008</v>
      </c>
      <c r="E7" s="6">
        <f>IFERROR((VLOOKUP($A7,'Revenue per capita'!$A:$Z,7,FALSE)-'normalize rev0'!E$364)/'normalize rev0'!E$365,"")</f>
        <v>-0.51177793090422308</v>
      </c>
      <c r="F7" s="6">
        <f>IFERROR((VLOOKUP(A7,'Revenue per capita'!$A:$Z,8,FALSE)-'normalize rev0'!F$364)/'normalize rev0'!F$365,"")</f>
        <v>-0.37664527294138356</v>
      </c>
      <c r="G7" s="6" t="str">
        <f>IFERROR((VLOOKUP(A7,'Revenue per capita'!$A:$Z,9,FALSE)-'normalize rev0'!G$364)/'normalize rev0'!G$365,"")</f>
        <v/>
      </c>
      <c r="H7" s="6">
        <f>IFERROR((VLOOKUP(A7,'Revenue per capita'!$A:$Z,10,FALSE)-'normalize rev0'!H$364)/'normalize rev0'!H$365,"")</f>
        <v>1.398160046599896</v>
      </c>
      <c r="I7" s="6">
        <f>IFERROR((VLOOKUP(A7,'Revenue per capita'!$A:$Z,11,FALSE)-'normalize rev0'!I$364)/'normalize rev0'!I$365,"")</f>
        <v>4.2344245867992525</v>
      </c>
      <c r="J7" s="6">
        <f>IFERROR((VLOOKUP(A7,'Revenue per capita'!$A:$Z,12,FALSE)-'normalize rev0'!J$364)/'normalize rev0'!J$365,"")</f>
        <v>0.60193503961868933</v>
      </c>
      <c r="K7" s="6">
        <f>IFERROR((VLOOKUP(A7,'Revenue per capita'!$A:$Z,13,FALSE)-'normalize rev0'!K$364)/'normalize rev0'!K$365,"")</f>
        <v>0.64628893927432995</v>
      </c>
      <c r="L7" s="6">
        <f>IFERROR((VLOOKUP(A7,'Revenue per capita'!$A:$Z,14,FALSE)-'normalize rev0'!L$364)/'normalize rev0'!L$365,"")</f>
        <v>0.30463685085772746</v>
      </c>
      <c r="M7" s="6">
        <f>IFERROR((VLOOKUP(A7,'Revenue per capita'!$A:$Z,15,FALSE)-'normalize rev0'!M$364)/'normalize rev0'!M$365,"")</f>
        <v>-0.68669512953687473</v>
      </c>
      <c r="N7" s="6">
        <f>IFERROR((VLOOKUP(A7,'Revenue per capita'!$A:$Z,16,FALSE)-'normalize rev0'!N$364)/'normalize rev0'!N$365,"")</f>
        <v>-0.4845611667244667</v>
      </c>
      <c r="O7" s="6">
        <f>IFERROR((VLOOKUP(A7,'Revenue per capita'!$A:$Z,17,FALSE)-'normalize rev0'!O$364)/'normalize rev0'!O$365,"")</f>
        <v>9.7309660873926118E-2</v>
      </c>
      <c r="P7" s="6">
        <f>IFERROR((VLOOKUP(A7,'Revenue per capita'!$A:$Z,18,FALSE)-'normalize rev0'!P$364)/'normalize rev0'!P$365,"")</f>
        <v>-0.60333903373158493</v>
      </c>
      <c r="Q7" s="6">
        <f>IFERROR((VLOOKUP(A7,'Revenue per capita'!$A:$Z,19,FALSE)-'normalize rev0'!Q$364)/'normalize rev0'!Q$365,"")</f>
        <v>-0.64464335263785666</v>
      </c>
      <c r="R7" s="6">
        <f>IFERROR((VLOOKUP(A7,'Revenue per capita'!$A:$Z,20,FALSE)-'normalize rev0'!R$364)/'normalize rev0'!R$365,"")</f>
        <v>4.4303609717541409E-2</v>
      </c>
      <c r="S7" s="6">
        <f>IFERROR((VLOOKUP(A7,'Revenue per capita'!$A:$Z,21,FALSE)-'normalize rev0'!S$364)/'normalize rev0'!S$365,"")</f>
        <v>1.2409438330735083</v>
      </c>
      <c r="T7" s="6">
        <f>IFERROR((VLOOKUP(A7,'Revenue per capita'!$A:$Z,22,FALSE)-'normalize rev0'!T$364)/'normalize rev0'!T$365,"")</f>
        <v>-0.77927134973409096</v>
      </c>
      <c r="U7" s="6">
        <f>IFERROR((VLOOKUP(A7,'Revenue per capita'!$A:$Z,23,FALSE)-'normalize rev0'!U$364)/'normalize rev0'!U$365,"")</f>
        <v>-0.47971938769496802</v>
      </c>
      <c r="V7" s="6">
        <f>IFERROR((VLOOKUP(A7,'Revenue per capita'!$A:$Z,24,FALSE)-'normalize rev0'!V$364)/'normalize rev0'!V$365,"")</f>
        <v>0.53342666086376234</v>
      </c>
      <c r="W7" s="6" t="str">
        <f>IFERROR((VLOOKUP(A7,'Revenue per capita'!$A:$Z,25,FALSE)-'normalize rev0'!W$364)/'normalize rev0'!W$365,"")</f>
        <v/>
      </c>
      <c r="X7" s="6" t="str">
        <f>IFERROR((VLOOKUP(A7,'Revenue per capita'!$A:$Z,26,FALSE)-'normalize rev0'!X$364)/'normalize rev0'!X$365,"")</f>
        <v/>
      </c>
    </row>
    <row r="8" spans="1:24" x14ac:dyDescent="0.45">
      <c r="A8" s="3" t="s">
        <v>631</v>
      </c>
      <c r="B8" s="4" t="s">
        <v>445</v>
      </c>
      <c r="D8" s="4">
        <v>196.06055295433779</v>
      </c>
      <c r="E8" s="6">
        <f>IFERROR((VLOOKUP($A8,'Revenue per capita'!$A:$Z,7,FALSE)-'normalize rev0'!E$364)/'normalize rev0'!E$365,"")</f>
        <v>-0.35738599074544419</v>
      </c>
      <c r="F8" s="6">
        <f>IFERROR((VLOOKUP(A8,'Revenue per capita'!$A:$Z,8,FALSE)-'normalize rev0'!F$364)/'normalize rev0'!F$365,"")</f>
        <v>0.45081971827593048</v>
      </c>
      <c r="G8" s="6">
        <f>IFERROR((VLOOKUP(A8,'Revenue per capita'!$A:$Z,9,FALSE)-'normalize rev0'!G$364)/'normalize rev0'!G$365,"")</f>
        <v>3.1160897716152807</v>
      </c>
      <c r="H8" s="6">
        <f>IFERROR((VLOOKUP(A8,'Revenue per capita'!$A:$Z,10,FALSE)-'normalize rev0'!H$364)/'normalize rev0'!H$365,"")</f>
        <v>1.4515010354310254</v>
      </c>
      <c r="I8" s="6">
        <f>IFERROR((VLOOKUP(A8,'Revenue per capita'!$A:$Z,11,FALSE)-'normalize rev0'!I$364)/'normalize rev0'!I$365,"")</f>
        <v>0.84905411320860247</v>
      </c>
      <c r="J8" s="6">
        <f>IFERROR((VLOOKUP(A8,'Revenue per capita'!$A:$Z,12,FALSE)-'normalize rev0'!J$364)/'normalize rev0'!J$365,"")</f>
        <v>3.8692850708155011</v>
      </c>
      <c r="K8" s="6">
        <f>IFERROR((VLOOKUP(A8,'Revenue per capita'!$A:$Z,13,FALSE)-'normalize rev0'!K$364)/'normalize rev0'!K$365,"")</f>
        <v>-0.39916455229637515</v>
      </c>
      <c r="L8" s="6">
        <f>IFERROR((VLOOKUP(A8,'Revenue per capita'!$A:$Z,14,FALSE)-'normalize rev0'!L$364)/'normalize rev0'!L$365,"")</f>
        <v>2.0474436681360766</v>
      </c>
      <c r="M8" s="6">
        <f>IFERROR((VLOOKUP(A8,'Revenue per capita'!$A:$Z,15,FALSE)-'normalize rev0'!M$364)/'normalize rev0'!M$365,"")</f>
        <v>0.10982503846666496</v>
      </c>
      <c r="N8" s="6">
        <f>IFERROR((VLOOKUP(A8,'Revenue per capita'!$A:$Z,16,FALSE)-'normalize rev0'!N$364)/'normalize rev0'!N$365,"")</f>
        <v>-9.8923762156556943E-3</v>
      </c>
      <c r="O8" s="6">
        <f>IFERROR((VLOOKUP(A8,'Revenue per capita'!$A:$Z,17,FALSE)-'normalize rev0'!O$364)/'normalize rev0'!O$365,"")</f>
        <v>0.83550037658809917</v>
      </c>
      <c r="P8" s="6">
        <f>IFERROR((VLOOKUP(A8,'Revenue per capita'!$A:$Z,18,FALSE)-'normalize rev0'!P$364)/'normalize rev0'!P$365,"")</f>
        <v>1.8604754738762177</v>
      </c>
      <c r="Q8" s="6">
        <f>IFERROR((VLOOKUP(A8,'Revenue per capita'!$A:$Z,19,FALSE)-'normalize rev0'!Q$364)/'normalize rev0'!Q$365,"")</f>
        <v>1.6346939471770174</v>
      </c>
      <c r="R8" s="6">
        <f>IFERROR((VLOOKUP(A8,'Revenue per capita'!$A:$Z,20,FALSE)-'normalize rev0'!R$364)/'normalize rev0'!R$365,"")</f>
        <v>0.16831431563934471</v>
      </c>
      <c r="S8" s="6">
        <f>IFERROR((VLOOKUP(A8,'Revenue per capita'!$A:$Z,21,FALSE)-'normalize rev0'!S$364)/'normalize rev0'!S$365,"")</f>
        <v>-0.85229837116689444</v>
      </c>
      <c r="T8" s="6">
        <f>IFERROR((VLOOKUP(A8,'Revenue per capita'!$A:$Z,22,FALSE)-'normalize rev0'!T$364)/'normalize rev0'!T$365,"")</f>
        <v>0.49181878539178348</v>
      </c>
      <c r="U8" s="6">
        <f>IFERROR((VLOOKUP(A8,'Revenue per capita'!$A:$Z,23,FALSE)-'normalize rev0'!U$364)/'normalize rev0'!U$365,"")</f>
        <v>-1.9027027312681282E-2</v>
      </c>
      <c r="V8" s="6">
        <f>IFERROR((VLOOKUP(A8,'Revenue per capita'!$A:$Z,24,FALSE)-'normalize rev0'!V$364)/'normalize rev0'!V$365,"")</f>
        <v>1.37464020157149</v>
      </c>
      <c r="W8" s="6">
        <f>IFERROR((VLOOKUP(A8,'Revenue per capita'!$A:$Z,25,FALSE)-'normalize rev0'!W$364)/'normalize rev0'!W$365,"")</f>
        <v>4.1602327387182569</v>
      </c>
      <c r="X8" s="6">
        <f>IFERROR((VLOOKUP(A8,'Revenue per capita'!$A:$Z,26,FALSE)-'normalize rev0'!X$364)/'normalize rev0'!X$365,"")</f>
        <v>-5.6113891458616186E-2</v>
      </c>
    </row>
    <row r="9" spans="1:24" x14ac:dyDescent="0.45">
      <c r="A9" s="3" t="s">
        <v>487</v>
      </c>
      <c r="B9" s="4" t="s">
        <v>455</v>
      </c>
      <c r="D9" s="4">
        <v>185.32815801317901</v>
      </c>
      <c r="E9" s="6">
        <f>IFERROR((VLOOKUP($A9,'Revenue per capita'!$A:$Z,7,FALSE)-'normalize rev0'!E$364)/'normalize rev0'!E$365,"")</f>
        <v>-4.0938008788090903E-2</v>
      </c>
      <c r="F9" s="6">
        <f>IFERROR((VLOOKUP(A9,'Revenue per capita'!$A:$Z,8,FALSE)-'normalize rev0'!F$364)/'normalize rev0'!F$365,"")</f>
        <v>-4.9375352440617637E-2</v>
      </c>
      <c r="G9" s="6">
        <f>IFERROR((VLOOKUP(A9,'Revenue per capita'!$A:$Z,9,FALSE)-'normalize rev0'!G$364)/'normalize rev0'!G$365,"")</f>
        <v>0.6254842596131458</v>
      </c>
      <c r="H9" s="6">
        <f>IFERROR((VLOOKUP(A9,'Revenue per capita'!$A:$Z,10,FALSE)-'normalize rev0'!H$364)/'normalize rev0'!H$365,"")</f>
        <v>3.5665810411437895</v>
      </c>
      <c r="I9" s="6">
        <f>IFERROR((VLOOKUP(A9,'Revenue per capita'!$A:$Z,11,FALSE)-'normalize rev0'!I$364)/'normalize rev0'!I$365,"")</f>
        <v>3.3472759783132275</v>
      </c>
      <c r="J9" s="6">
        <f>IFERROR((VLOOKUP(A9,'Revenue per capita'!$A:$Z,12,FALSE)-'normalize rev0'!J$364)/'normalize rev0'!J$365,"")</f>
        <v>-9.8685392134579053E-2</v>
      </c>
      <c r="K9" s="6">
        <f>IFERROR((VLOOKUP(A9,'Revenue per capita'!$A:$Z,13,FALSE)-'normalize rev0'!K$364)/'normalize rev0'!K$365,"")</f>
        <v>3.4392052960377256E-2</v>
      </c>
      <c r="L9" s="6">
        <f>IFERROR((VLOOKUP(A9,'Revenue per capita'!$A:$Z,14,FALSE)-'normalize rev0'!L$364)/'normalize rev0'!L$365,"")</f>
        <v>0.6126791707999758</v>
      </c>
      <c r="M9" s="6">
        <f>IFERROR((VLOOKUP(A9,'Revenue per capita'!$A:$Z,15,FALSE)-'normalize rev0'!M$364)/'normalize rev0'!M$365,"")</f>
        <v>-0.17819306617609082</v>
      </c>
      <c r="N9" s="6">
        <f>IFERROR((VLOOKUP(A9,'Revenue per capita'!$A:$Z,16,FALSE)-'normalize rev0'!N$364)/'normalize rev0'!N$365,"")</f>
        <v>0.18307465299758088</v>
      </c>
      <c r="O9" s="6">
        <f>IFERROR((VLOOKUP(A9,'Revenue per capita'!$A:$Z,17,FALSE)-'normalize rev0'!O$364)/'normalize rev0'!O$365,"")</f>
        <v>0.77794965730465626</v>
      </c>
      <c r="P9" s="6">
        <f>IFERROR((VLOOKUP(A9,'Revenue per capita'!$A:$Z,18,FALSE)-'normalize rev0'!P$364)/'normalize rev0'!P$365,"")</f>
        <v>0.31651757310453238</v>
      </c>
      <c r="Q9" s="6">
        <f>IFERROR((VLOOKUP(A9,'Revenue per capita'!$A:$Z,19,FALSE)-'normalize rev0'!Q$364)/'normalize rev0'!Q$365,"")</f>
        <v>0.29312225114248097</v>
      </c>
      <c r="R9" s="6">
        <f>IFERROR((VLOOKUP(A9,'Revenue per capita'!$A:$Z,20,FALSE)-'normalize rev0'!R$364)/'normalize rev0'!R$365,"")</f>
        <v>-0.14072219618616796</v>
      </c>
      <c r="S9" s="6">
        <f>IFERROR((VLOOKUP(A9,'Revenue per capita'!$A:$Z,21,FALSE)-'normalize rev0'!S$364)/'normalize rev0'!S$365,"")</f>
        <v>-0.37099242795923204</v>
      </c>
      <c r="T9" s="6">
        <f>IFERROR((VLOOKUP(A9,'Revenue per capita'!$A:$Z,22,FALSE)-'normalize rev0'!T$364)/'normalize rev0'!T$365,"")</f>
        <v>0.3197281747365725</v>
      </c>
      <c r="U9" s="6">
        <f>IFERROR((VLOOKUP(A9,'Revenue per capita'!$A:$Z,23,FALSE)-'normalize rev0'!U$364)/'normalize rev0'!U$365,"")</f>
        <v>-6.4848775465066108E-2</v>
      </c>
      <c r="V9" s="6">
        <f>IFERROR((VLOOKUP(A9,'Revenue per capita'!$A:$Z,24,FALSE)-'normalize rev0'!V$364)/'normalize rev0'!V$365,"")</f>
        <v>1.329916151302891</v>
      </c>
      <c r="W9" s="6">
        <f>IFERROR((VLOOKUP(A9,'Revenue per capita'!$A:$Z,25,FALSE)-'normalize rev0'!W$364)/'normalize rev0'!W$365,"")</f>
        <v>-0.33829295685679317</v>
      </c>
      <c r="X9" s="6" t="str">
        <f>IFERROR((VLOOKUP(A9,'Revenue per capita'!$A:$Z,26,FALSE)-'normalize rev0'!X$364)/'normalize rev0'!X$365,"")</f>
        <v/>
      </c>
    </row>
    <row r="10" spans="1:24" x14ac:dyDescent="0.45">
      <c r="A10" s="3" t="s">
        <v>780</v>
      </c>
      <c r="B10" s="4" t="s">
        <v>480</v>
      </c>
      <c r="D10" s="4">
        <v>179.12520451576913</v>
      </c>
      <c r="E10" s="6">
        <f>IFERROR((VLOOKUP($A10,'Revenue per capita'!$A:$Z,7,FALSE)-'normalize rev0'!E$364)/'normalize rev0'!E$365,"")</f>
        <v>-0.38839752185463849</v>
      </c>
      <c r="F10" s="6">
        <f>IFERROR((VLOOKUP(A10,'Revenue per capita'!$A:$Z,8,FALSE)-'normalize rev0'!F$364)/'normalize rev0'!F$365,"")</f>
        <v>-0.38612508351106517</v>
      </c>
      <c r="G10" s="6">
        <f>IFERROR((VLOOKUP(A10,'Revenue per capita'!$A:$Z,9,FALSE)-'normalize rev0'!G$364)/'normalize rev0'!G$365,"")</f>
        <v>-0.47647302833552824</v>
      </c>
      <c r="H10" s="6">
        <f>IFERROR((VLOOKUP(A10,'Revenue per capita'!$A:$Z,10,FALSE)-'normalize rev0'!H$364)/'normalize rev0'!H$365,"")</f>
        <v>0.6288598988247216</v>
      </c>
      <c r="I10" s="6">
        <f>IFERROR((VLOOKUP(A10,'Revenue per capita'!$A:$Z,11,FALSE)-'normalize rev0'!I$364)/'normalize rev0'!I$365,"")</f>
        <v>-0.11849972267253542</v>
      </c>
      <c r="J10" s="6">
        <f>IFERROR((VLOOKUP(A10,'Revenue per capita'!$A:$Z,12,FALSE)-'normalize rev0'!J$364)/'normalize rev0'!J$365,"")</f>
        <v>2.6113418118247611</v>
      </c>
      <c r="K10" s="6">
        <f>IFERROR((VLOOKUP(A10,'Revenue per capita'!$A:$Z,13,FALSE)-'normalize rev0'!K$364)/'normalize rev0'!K$365,"")</f>
        <v>2.8872722845898409</v>
      </c>
      <c r="L10" s="6">
        <f>IFERROR((VLOOKUP(A10,'Revenue per capita'!$A:$Z,14,FALSE)-'normalize rev0'!L$364)/'normalize rev0'!L$365,"")</f>
        <v>-0.82361199067851409</v>
      </c>
      <c r="M10" s="6">
        <f>IFERROR((VLOOKUP(A10,'Revenue per capita'!$A:$Z,15,FALSE)-'normalize rev0'!M$364)/'normalize rev0'!M$365,"")</f>
        <v>9.0547806355938079</v>
      </c>
      <c r="N10" s="6">
        <f>IFERROR((VLOOKUP(A10,'Revenue per capita'!$A:$Z,16,FALSE)-'normalize rev0'!N$364)/'normalize rev0'!N$365,"")</f>
        <v>-0.25977615215082406</v>
      </c>
      <c r="O10" s="6">
        <f>IFERROR((VLOOKUP(A10,'Revenue per capita'!$A:$Z,17,FALSE)-'normalize rev0'!O$364)/'normalize rev0'!O$365,"")</f>
        <v>1.6061652406620928</v>
      </c>
      <c r="P10" s="6">
        <f>IFERROR((VLOOKUP(A10,'Revenue per capita'!$A:$Z,18,FALSE)-'normalize rev0'!P$364)/'normalize rev0'!P$365,"")</f>
        <v>5.5230188395002058</v>
      </c>
      <c r="Q10" s="6">
        <f>IFERROR((VLOOKUP(A10,'Revenue per capita'!$A:$Z,19,FALSE)-'normalize rev0'!Q$364)/'normalize rev0'!Q$365,"")</f>
        <v>1.0008190233586438</v>
      </c>
      <c r="R10" s="6">
        <f>IFERROR((VLOOKUP(A10,'Revenue per capita'!$A:$Z,20,FALSE)-'normalize rev0'!R$364)/'normalize rev0'!R$365,"")</f>
        <v>2.7840049248790648</v>
      </c>
      <c r="S10" s="6">
        <f>IFERROR((VLOOKUP(A10,'Revenue per capita'!$A:$Z,21,FALSE)-'normalize rev0'!S$364)/'normalize rev0'!S$365,"")</f>
        <v>0.42217445577415369</v>
      </c>
      <c r="T10" s="6">
        <f>IFERROR((VLOOKUP(A10,'Revenue per capita'!$A:$Z,22,FALSE)-'normalize rev0'!T$364)/'normalize rev0'!T$365,"")</f>
        <v>1.0461472807154846</v>
      </c>
      <c r="U10" s="6">
        <f>IFERROR((VLOOKUP(A10,'Revenue per capita'!$A:$Z,23,FALSE)-'normalize rev0'!U$364)/'normalize rev0'!U$365,"")</f>
        <v>0.43051198453215617</v>
      </c>
      <c r="V10" s="6">
        <f>IFERROR((VLOOKUP(A10,'Revenue per capita'!$A:$Z,24,FALSE)-'normalize rev0'!V$364)/'normalize rev0'!V$365,"")</f>
        <v>0.58094723470754717</v>
      </c>
      <c r="W10" s="6">
        <f>IFERROR((VLOOKUP(A10,'Revenue per capita'!$A:$Z,25,FALSE)-'normalize rev0'!W$364)/'normalize rev0'!W$365,"")</f>
        <v>3.5659214500170013</v>
      </c>
      <c r="X10" s="6">
        <f>IFERROR((VLOOKUP(A10,'Revenue per capita'!$A:$Z,26,FALSE)-'normalize rev0'!X$364)/'normalize rev0'!X$365,"")</f>
        <v>-7.4827240255092173E-2</v>
      </c>
    </row>
    <row r="11" spans="1:24" x14ac:dyDescent="0.45">
      <c r="A11" s="3" t="s">
        <v>491</v>
      </c>
      <c r="B11" s="4" t="s">
        <v>492</v>
      </c>
      <c r="D11" s="4">
        <v>175.84696669142326</v>
      </c>
      <c r="E11" s="6">
        <f>IFERROR((VLOOKUP($A11,'Revenue per capita'!$A:$Z,7,FALSE)-'normalize rev0'!E$364)/'normalize rev0'!E$365,"")</f>
        <v>1.4229218961117232</v>
      </c>
      <c r="F11" s="6">
        <f>IFERROR((VLOOKUP(A11,'Revenue per capita'!$A:$Z,8,FALSE)-'normalize rev0'!F$364)/'normalize rev0'!F$365,"")</f>
        <v>-0.39043190095029312</v>
      </c>
      <c r="G11" s="6">
        <f>IFERROR((VLOOKUP(A11,'Revenue per capita'!$A:$Z,9,FALSE)-'normalize rev0'!G$364)/'normalize rev0'!G$365,"")</f>
        <v>-0.69068545699160033</v>
      </c>
      <c r="H11" s="6">
        <f>IFERROR((VLOOKUP(A11,'Revenue per capita'!$A:$Z,10,FALSE)-'normalize rev0'!H$364)/'normalize rev0'!H$365,"")</f>
        <v>1.2482736311202758</v>
      </c>
      <c r="I11" s="6">
        <f>IFERROR((VLOOKUP(A11,'Revenue per capita'!$A:$Z,11,FALSE)-'normalize rev0'!I$364)/'normalize rev0'!I$365,"")</f>
        <v>1.7792106461020782</v>
      </c>
      <c r="J11" s="6">
        <f>IFERROR((VLOOKUP(A11,'Revenue per capita'!$A:$Z,12,FALSE)-'normalize rev0'!J$364)/'normalize rev0'!J$365,"")</f>
        <v>2.6193957765668348</v>
      </c>
      <c r="K11" s="6">
        <f>IFERROR((VLOOKUP(A11,'Revenue per capita'!$A:$Z,13,FALSE)-'normalize rev0'!K$364)/'normalize rev0'!K$365,"")</f>
        <v>0.15374942417818363</v>
      </c>
      <c r="L11" s="6">
        <f>IFERROR((VLOOKUP(A11,'Revenue per capita'!$A:$Z,14,FALSE)-'normalize rev0'!L$364)/'normalize rev0'!L$365,"")</f>
        <v>6.0296838652896811E-2</v>
      </c>
      <c r="M11" s="6">
        <f>IFERROR((VLOOKUP(A11,'Revenue per capita'!$A:$Z,15,FALSE)-'normalize rev0'!M$364)/'normalize rev0'!M$365,"")</f>
        <v>-5.1188220578179504E-2</v>
      </c>
      <c r="N11" s="6">
        <f>IFERROR((VLOOKUP(A11,'Revenue per capita'!$A:$Z,16,FALSE)-'normalize rev0'!N$364)/'normalize rev0'!N$365,"")</f>
        <v>2.2447162777038347E-2</v>
      </c>
      <c r="O11" s="6">
        <f>IFERROR((VLOOKUP(A11,'Revenue per capita'!$A:$Z,17,FALSE)-'normalize rev0'!O$364)/'normalize rev0'!O$365,"")</f>
        <v>7.1659257712027663E-2</v>
      </c>
      <c r="P11" s="6">
        <f>IFERROR((VLOOKUP(A11,'Revenue per capita'!$A:$Z,18,FALSE)-'normalize rev0'!P$364)/'normalize rev0'!P$365,"")</f>
        <v>-0.16878621381161815</v>
      </c>
      <c r="Q11" s="6">
        <f>IFERROR((VLOOKUP(A11,'Revenue per capita'!$A:$Z,19,FALSE)-'normalize rev0'!Q$364)/'normalize rev0'!Q$365,"")</f>
        <v>-0.80535252870363561</v>
      </c>
      <c r="R11" s="6">
        <f>IFERROR((VLOOKUP(A11,'Revenue per capita'!$A:$Z,20,FALSE)-'normalize rev0'!R$364)/'normalize rev0'!R$365,"")</f>
        <v>-0.38003591752804367</v>
      </c>
      <c r="S11" s="6">
        <f>IFERROR((VLOOKUP(A11,'Revenue per capita'!$A:$Z,21,FALSE)-'normalize rev0'!S$364)/'normalize rev0'!S$365,"")</f>
        <v>-0.68955489776875878</v>
      </c>
      <c r="T11" s="6">
        <f>IFERROR((VLOOKUP(A11,'Revenue per capita'!$A:$Z,22,FALSE)-'normalize rev0'!T$364)/'normalize rev0'!T$365,"")</f>
        <v>5.5908479384099152E-3</v>
      </c>
      <c r="U11" s="6">
        <f>IFERROR((VLOOKUP(A11,'Revenue per capita'!$A:$Z,23,FALSE)-'normalize rev0'!U$364)/'normalize rev0'!U$365,"")</f>
        <v>-4.2829869174719849E-2</v>
      </c>
      <c r="V11" s="6">
        <f>IFERROR((VLOOKUP(A11,'Revenue per capita'!$A:$Z,24,FALSE)-'normalize rev0'!V$364)/'normalize rev0'!V$365,"")</f>
        <v>-0.46558157428738678</v>
      </c>
      <c r="W11" s="6" t="str">
        <f>IFERROR((VLOOKUP(A11,'Revenue per capita'!$A:$Z,25,FALSE)-'normalize rev0'!W$364)/'normalize rev0'!W$365,"")</f>
        <v/>
      </c>
      <c r="X11" s="6" t="str">
        <f>IFERROR((VLOOKUP(A11,'Revenue per capita'!$A:$Z,26,FALSE)-'normalize rev0'!X$364)/'normalize rev0'!X$365,"")</f>
        <v/>
      </c>
    </row>
    <row r="12" spans="1:24" x14ac:dyDescent="0.45">
      <c r="A12" s="3" t="s">
        <v>718</v>
      </c>
      <c r="B12" s="4" t="s">
        <v>455</v>
      </c>
      <c r="D12" s="4">
        <v>175.25802595465865</v>
      </c>
      <c r="E12" s="6">
        <f>IFERROR((VLOOKUP($A12,'Revenue per capita'!$A:$Z,7,FALSE)-'normalize rev0'!E$364)/'normalize rev0'!E$365,"")</f>
        <v>0.13445909832648764</v>
      </c>
      <c r="F12" s="6">
        <f>IFERROR((VLOOKUP(A12,'Revenue per capita'!$A:$Z,8,FALSE)-'normalize rev0'!F$364)/'normalize rev0'!F$365,"")</f>
        <v>-0.11751054238107146</v>
      </c>
      <c r="G12" s="6">
        <f>IFERROR((VLOOKUP(A12,'Revenue per capita'!$A:$Z,9,FALSE)-'normalize rev0'!G$364)/'normalize rev0'!G$365,"")</f>
        <v>0.78097529953146838</v>
      </c>
      <c r="H12" s="6">
        <f>IFERROR((VLOOKUP(A12,'Revenue per capita'!$A:$Z,10,FALSE)-'normalize rev0'!H$364)/'normalize rev0'!H$365,"")</f>
        <v>0.70941103974266351</v>
      </c>
      <c r="I12" s="6">
        <f>IFERROR((VLOOKUP(A12,'Revenue per capita'!$A:$Z,11,FALSE)-'normalize rev0'!I$364)/'normalize rev0'!I$365,"")</f>
        <v>2.5008359752920808</v>
      </c>
      <c r="J12" s="6">
        <f>IFERROR((VLOOKUP(A12,'Revenue per capita'!$A:$Z,12,FALSE)-'normalize rev0'!J$364)/'normalize rev0'!J$365,"")</f>
        <v>0.75350887542172318</v>
      </c>
      <c r="K12" s="6">
        <f>IFERROR((VLOOKUP(A12,'Revenue per capita'!$A:$Z,13,FALSE)-'normalize rev0'!K$364)/'normalize rev0'!K$365,"")</f>
        <v>0.11519752092340799</v>
      </c>
      <c r="L12" s="6">
        <f>IFERROR((VLOOKUP(A12,'Revenue per capita'!$A:$Z,14,FALSE)-'normalize rev0'!L$364)/'normalize rev0'!L$365,"")</f>
        <v>1.7222564171237846</v>
      </c>
      <c r="M12" s="6">
        <f>IFERROR((VLOOKUP(A12,'Revenue per capita'!$A:$Z,15,FALSE)-'normalize rev0'!M$364)/'normalize rev0'!M$365,"")</f>
        <v>-0.29819164262322251</v>
      </c>
      <c r="N12" s="6">
        <f>IFERROR((VLOOKUP(A12,'Revenue per capita'!$A:$Z,16,FALSE)-'normalize rev0'!N$364)/'normalize rev0'!N$365,"")</f>
        <v>-8.569257967308351E-2</v>
      </c>
      <c r="O12" s="6">
        <f>IFERROR((VLOOKUP(A12,'Revenue per capita'!$A:$Z,17,FALSE)-'normalize rev0'!O$364)/'normalize rev0'!O$365,"")</f>
        <v>0.67133651296124675</v>
      </c>
      <c r="P12" s="6">
        <f>IFERROR((VLOOKUP(A12,'Revenue per capita'!$A:$Z,18,FALSE)-'normalize rev0'!P$364)/'normalize rev0'!P$365,"")</f>
        <v>0.66626424346732693</v>
      </c>
      <c r="Q12" s="6">
        <f>IFERROR((VLOOKUP(A12,'Revenue per capita'!$A:$Z,19,FALSE)-'normalize rev0'!Q$364)/'normalize rev0'!Q$365,"")</f>
        <v>0.2855844560564692</v>
      </c>
      <c r="R12" s="6">
        <f>IFERROR((VLOOKUP(A12,'Revenue per capita'!$A:$Z,20,FALSE)-'normalize rev0'!R$364)/'normalize rev0'!R$365,"")</f>
        <v>1.3620360348687814</v>
      </c>
      <c r="S12" s="6">
        <f>IFERROR((VLOOKUP(A12,'Revenue per capita'!$A:$Z,21,FALSE)-'normalize rev0'!S$364)/'normalize rev0'!S$365,"")</f>
        <v>-0.47531729412863266</v>
      </c>
      <c r="T12" s="6">
        <f>IFERROR((VLOOKUP(A12,'Revenue per capita'!$A:$Z,22,FALSE)-'normalize rev0'!T$364)/'normalize rev0'!T$365,"")</f>
        <v>2.3083025466324796</v>
      </c>
      <c r="U12" s="6">
        <f>IFERROR((VLOOKUP(A12,'Revenue per capita'!$A:$Z,23,FALSE)-'normalize rev0'!U$364)/'normalize rev0'!U$365,"")</f>
        <v>1.4711905771689502</v>
      </c>
      <c r="V12" s="6">
        <f>IFERROR((VLOOKUP(A12,'Revenue per capita'!$A:$Z,24,FALSE)-'normalize rev0'!V$364)/'normalize rev0'!V$365,"")</f>
        <v>1.4083683036824644</v>
      </c>
      <c r="W12" s="6">
        <f>IFERROR((VLOOKUP(A12,'Revenue per capita'!$A:$Z,25,FALSE)-'normalize rev0'!W$364)/'normalize rev0'!W$365,"")</f>
        <v>-6.3188987196962212E-2</v>
      </c>
      <c r="X12" s="6" t="str">
        <f>IFERROR((VLOOKUP(A12,'Revenue per capita'!$A:$Z,26,FALSE)-'normalize rev0'!X$364)/'normalize rev0'!X$365,"")</f>
        <v/>
      </c>
    </row>
    <row r="13" spans="1:24" x14ac:dyDescent="0.45">
      <c r="A13" s="3" t="s">
        <v>557</v>
      </c>
      <c r="B13" s="4" t="s">
        <v>445</v>
      </c>
      <c r="D13" s="4">
        <v>167.77474937969671</v>
      </c>
      <c r="E13" s="6">
        <f>IFERROR((VLOOKUP($A13,'Revenue per capita'!$A:$Z,7,FALSE)-'normalize rev0'!E$364)/'normalize rev0'!E$365,"")</f>
        <v>-0.21135540675177672</v>
      </c>
      <c r="F13" s="6">
        <f>IFERROR((VLOOKUP(A13,'Revenue per capita'!$A:$Z,8,FALSE)-'normalize rev0'!F$364)/'normalize rev0'!F$365,"")</f>
        <v>1.0831829007481573</v>
      </c>
      <c r="G13" s="6">
        <f>IFERROR((VLOOKUP(A13,'Revenue per capita'!$A:$Z,9,FALSE)-'normalize rev0'!G$364)/'normalize rev0'!G$365,"")</f>
        <v>0.1840361202537977</v>
      </c>
      <c r="H13" s="6">
        <f>IFERROR((VLOOKUP(A13,'Revenue per capita'!$A:$Z,10,FALSE)-'normalize rev0'!H$364)/'normalize rev0'!H$365,"")</f>
        <v>8.5561587084962684E-2</v>
      </c>
      <c r="I13" s="6">
        <f>IFERROR((VLOOKUP(A13,'Revenue per capita'!$A:$Z,11,FALSE)-'normalize rev0'!I$364)/'normalize rev0'!I$365,"")</f>
        <v>3.1074568769277233</v>
      </c>
      <c r="J13" s="6">
        <f>IFERROR((VLOOKUP(A13,'Revenue per capita'!$A:$Z,12,FALSE)-'normalize rev0'!J$364)/'normalize rev0'!J$365,"")</f>
        <v>-0.19113349710245425</v>
      </c>
      <c r="K13" s="6">
        <f>IFERROR((VLOOKUP(A13,'Revenue per capita'!$A:$Z,13,FALSE)-'normalize rev0'!K$364)/'normalize rev0'!K$365,"")</f>
        <v>1.4502191011382886</v>
      </c>
      <c r="L13" s="6">
        <f>IFERROR((VLOOKUP(A13,'Revenue per capita'!$A:$Z,14,FALSE)-'normalize rev0'!L$364)/'normalize rev0'!L$365,"")</f>
        <v>0.17676142270631304</v>
      </c>
      <c r="M13" s="6">
        <f>IFERROR((VLOOKUP(A13,'Revenue per capita'!$A:$Z,15,FALSE)-'normalize rev0'!M$364)/'normalize rev0'!M$365,"")</f>
        <v>-0.44316105797050437</v>
      </c>
      <c r="N13" s="6">
        <f>IFERROR((VLOOKUP(A13,'Revenue per capita'!$A:$Z,16,FALSE)-'normalize rev0'!N$364)/'normalize rev0'!N$365,"")</f>
        <v>-0.50431140182504919</v>
      </c>
      <c r="O13" s="6">
        <f>IFERROR((VLOOKUP(A13,'Revenue per capita'!$A:$Z,17,FALSE)-'normalize rev0'!O$364)/'normalize rev0'!O$365,"")</f>
        <v>0.38804845245653413</v>
      </c>
      <c r="P13" s="6">
        <f>IFERROR((VLOOKUP(A13,'Revenue per capita'!$A:$Z,18,FALSE)-'normalize rev0'!P$364)/'normalize rev0'!P$365,"")</f>
        <v>-0.48470462276975251</v>
      </c>
      <c r="Q13" s="6">
        <f>IFERROR((VLOOKUP(A13,'Revenue per capita'!$A:$Z,19,FALSE)-'normalize rev0'!Q$364)/'normalize rev0'!Q$365,"")</f>
        <v>-0.23580334397642713</v>
      </c>
      <c r="R13" s="6">
        <f>IFERROR((VLOOKUP(A13,'Revenue per capita'!$A:$Z,20,FALSE)-'normalize rev0'!R$364)/'normalize rev0'!R$365,"")</f>
        <v>-0.43918845587527722</v>
      </c>
      <c r="S13" s="6">
        <f>IFERROR((VLOOKUP(A13,'Revenue per capita'!$A:$Z,21,FALSE)-'normalize rev0'!S$364)/'normalize rev0'!S$365,"")</f>
        <v>0.29631908024821396</v>
      </c>
      <c r="T13" s="6">
        <f>IFERROR((VLOOKUP(A13,'Revenue per capita'!$A:$Z,22,FALSE)-'normalize rev0'!T$364)/'normalize rev0'!T$365,"")</f>
        <v>-0.26744227669095416</v>
      </c>
      <c r="U13" s="6">
        <f>IFERROR((VLOOKUP(A13,'Revenue per capita'!$A:$Z,23,FALSE)-'normalize rev0'!U$364)/'normalize rev0'!U$365,"")</f>
        <v>0.3615556056312485</v>
      </c>
      <c r="V13" s="6">
        <f>IFERROR((VLOOKUP(A13,'Revenue per capita'!$A:$Z,24,FALSE)-'normalize rev0'!V$364)/'normalize rev0'!V$365,"")</f>
        <v>0.97406480704590626</v>
      </c>
      <c r="W13" s="6" t="str">
        <f>IFERROR((VLOOKUP(A13,'Revenue per capita'!$A:$Z,25,FALSE)-'normalize rev0'!W$364)/'normalize rev0'!W$365,"")</f>
        <v/>
      </c>
      <c r="X13" s="6" t="str">
        <f>IFERROR((VLOOKUP(A13,'Revenue per capita'!$A:$Z,26,FALSE)-'normalize rev0'!X$364)/'normalize rev0'!X$365,"")</f>
        <v/>
      </c>
    </row>
    <row r="14" spans="1:24" x14ac:dyDescent="0.45">
      <c r="A14" s="3" t="s">
        <v>570</v>
      </c>
      <c r="B14" s="4" t="s">
        <v>462</v>
      </c>
      <c r="D14" s="4">
        <v>161.35609431997085</v>
      </c>
      <c r="E14" s="6">
        <f>IFERROR((VLOOKUP($A14,'Revenue per capita'!$A:$Z,7,FALSE)-'normalize rev0'!E$364)/'normalize rev0'!E$365,"")</f>
        <v>-0.22779062410273004</v>
      </c>
      <c r="F14" s="6" t="str">
        <f>IFERROR((VLOOKUP(A14,'Revenue per capita'!$A:$Z,8,FALSE)-'normalize rev0'!F$364)/'normalize rev0'!F$365,"")</f>
        <v/>
      </c>
      <c r="G14" s="6" t="str">
        <f>IFERROR((VLOOKUP(A14,'Revenue per capita'!$A:$Z,9,FALSE)-'normalize rev0'!G$364)/'normalize rev0'!G$365,"")</f>
        <v/>
      </c>
      <c r="H14" s="6">
        <f>IFERROR((VLOOKUP(A14,'Revenue per capita'!$A:$Z,10,FALSE)-'normalize rev0'!H$364)/'normalize rev0'!H$365,"")</f>
        <v>0.95554057669024073</v>
      </c>
      <c r="I14" s="6">
        <f>IFERROR((VLOOKUP(A14,'Revenue per capita'!$A:$Z,11,FALSE)-'normalize rev0'!I$364)/'normalize rev0'!I$365,"")</f>
        <v>-0.12670814332687616</v>
      </c>
      <c r="J14" s="6">
        <f>IFERROR((VLOOKUP(A14,'Revenue per capita'!$A:$Z,12,FALSE)-'normalize rev0'!J$364)/'normalize rev0'!J$365,"")</f>
        <v>0.41131422594015232</v>
      </c>
      <c r="K14" s="6">
        <f>IFERROR((VLOOKUP(A14,'Revenue per capita'!$A:$Z,13,FALSE)-'normalize rev0'!K$364)/'normalize rev0'!K$365,"")</f>
        <v>0.51809971654095233</v>
      </c>
      <c r="L14" s="6">
        <f>IFERROR((VLOOKUP(A14,'Revenue per capita'!$A:$Z,14,FALSE)-'normalize rev0'!L$364)/'normalize rev0'!L$365,"")</f>
        <v>0.32997423217810468</v>
      </c>
      <c r="M14" s="6">
        <f>IFERROR((VLOOKUP(A14,'Revenue per capita'!$A:$Z,15,FALSE)-'normalize rev0'!M$364)/'normalize rev0'!M$365,"")</f>
        <v>0.89352083627711376</v>
      </c>
      <c r="N14" s="6">
        <f>IFERROR((VLOOKUP(A14,'Revenue per capita'!$A:$Z,16,FALSE)-'normalize rev0'!N$364)/'normalize rev0'!N$365,"")</f>
        <v>7.5947217609813276</v>
      </c>
      <c r="O14" s="6">
        <f>IFERROR((VLOOKUP(A14,'Revenue per capita'!$A:$Z,17,FALSE)-'normalize rev0'!O$364)/'normalize rev0'!O$365,"")</f>
        <v>0.32947500026069237</v>
      </c>
      <c r="P14" s="6">
        <f>IFERROR((VLOOKUP(A14,'Revenue per capita'!$A:$Z,18,FALSE)-'normalize rev0'!P$364)/'normalize rev0'!P$365,"")</f>
        <v>0.6902075005878906</v>
      </c>
      <c r="Q14" s="6">
        <f>IFERROR((VLOOKUP(A14,'Revenue per capita'!$A:$Z,19,FALSE)-'normalize rev0'!Q$364)/'normalize rev0'!Q$365,"")</f>
        <v>0.8288152276077051</v>
      </c>
      <c r="R14" s="6">
        <f>IFERROR((VLOOKUP(A14,'Revenue per capita'!$A:$Z,20,FALSE)-'normalize rev0'!R$364)/'normalize rev0'!R$365,"")</f>
        <v>9.7156850217670496E-2</v>
      </c>
      <c r="S14" s="6">
        <f>IFERROR((VLOOKUP(A14,'Revenue per capita'!$A:$Z,21,FALSE)-'normalize rev0'!S$364)/'normalize rev0'!S$365,"")</f>
        <v>-0.13144445001350416</v>
      </c>
      <c r="T14" s="6">
        <f>IFERROR((VLOOKUP(A14,'Revenue per capita'!$A:$Z,22,FALSE)-'normalize rev0'!T$364)/'normalize rev0'!T$365,"")</f>
        <v>1.1528742264840448</v>
      </c>
      <c r="U14" s="6">
        <f>IFERROR((VLOOKUP(A14,'Revenue per capita'!$A:$Z,23,FALSE)-'normalize rev0'!U$364)/'normalize rev0'!U$365,"")</f>
        <v>-0.20295724689688086</v>
      </c>
      <c r="V14" s="6">
        <f>IFERROR((VLOOKUP(A14,'Revenue per capita'!$A:$Z,24,FALSE)-'normalize rev0'!V$364)/'normalize rev0'!V$365,"")</f>
        <v>-0.16492037162825557</v>
      </c>
      <c r="W14" s="6">
        <f>IFERROR((VLOOKUP(A14,'Revenue per capita'!$A:$Z,25,FALSE)-'normalize rev0'!W$364)/'normalize rev0'!W$365,"")</f>
        <v>0.12077708103578819</v>
      </c>
      <c r="X14" s="6" t="str">
        <f>IFERROR((VLOOKUP(A14,'Revenue per capita'!$A:$Z,26,FALSE)-'normalize rev0'!X$364)/'normalize rev0'!X$365,"")</f>
        <v/>
      </c>
    </row>
    <row r="15" spans="1:24" x14ac:dyDescent="0.45">
      <c r="A15" s="3" t="s">
        <v>575</v>
      </c>
      <c r="B15" s="4" t="s">
        <v>462</v>
      </c>
      <c r="D15" s="4">
        <v>161.03063031344811</v>
      </c>
      <c r="E15" s="6">
        <f>IFERROR((VLOOKUP($A15,'Revenue per capita'!$A:$Z,7,FALSE)-'normalize rev0'!E$364)/'normalize rev0'!E$365,"")</f>
        <v>8.7643002872831027E-2</v>
      </c>
      <c r="F15" s="6" t="str">
        <f>IFERROR((VLOOKUP(A15,'Revenue per capita'!$A:$Z,8,FALSE)-'normalize rev0'!F$364)/'normalize rev0'!F$365,"")</f>
        <v/>
      </c>
      <c r="G15" s="6" t="str">
        <f>IFERROR((VLOOKUP(A15,'Revenue per capita'!$A:$Z,9,FALSE)-'normalize rev0'!G$364)/'normalize rev0'!G$365,"")</f>
        <v/>
      </c>
      <c r="H15" s="6">
        <f>IFERROR((VLOOKUP(A15,'Revenue per capita'!$A:$Z,10,FALSE)-'normalize rev0'!H$364)/'normalize rev0'!H$365,"")</f>
        <v>1.0868047098750224</v>
      </c>
      <c r="I15" s="6">
        <f>IFERROR((VLOOKUP(A15,'Revenue per capita'!$A:$Z,11,FALSE)-'normalize rev0'!I$364)/'normalize rev0'!I$365,"")</f>
        <v>1.5976807624526816</v>
      </c>
      <c r="J15" s="6">
        <f>IFERROR((VLOOKUP(A15,'Revenue per capita'!$A:$Z,12,FALSE)-'normalize rev0'!J$364)/'normalize rev0'!J$365,"")</f>
        <v>0.7042363786192426</v>
      </c>
      <c r="K15" s="6">
        <f>IFERROR((VLOOKUP(A15,'Revenue per capita'!$A:$Z,13,FALSE)-'normalize rev0'!K$364)/'normalize rev0'!K$365,"")</f>
        <v>1.8180420438975384</v>
      </c>
      <c r="L15" s="6">
        <f>IFERROR((VLOOKUP(A15,'Revenue per capita'!$A:$Z,14,FALSE)-'normalize rev0'!L$364)/'normalize rev0'!L$365,"")</f>
        <v>1.5581204361989371</v>
      </c>
      <c r="M15" s="6">
        <f>IFERROR((VLOOKUP(A15,'Revenue per capita'!$A:$Z,15,FALSE)-'normalize rev0'!M$364)/'normalize rev0'!M$365,"")</f>
        <v>0.86470396205902245</v>
      </c>
      <c r="N15" s="6">
        <f>IFERROR((VLOOKUP(A15,'Revenue per capita'!$A:$Z,16,FALSE)-'normalize rev0'!N$364)/'normalize rev0'!N$365,"")</f>
        <v>0.64660622674981771</v>
      </c>
      <c r="O15" s="6">
        <f>IFERROR((VLOOKUP(A15,'Revenue per capita'!$A:$Z,17,FALSE)-'normalize rev0'!O$364)/'normalize rev0'!O$365,"")</f>
        <v>0.65252134147061625</v>
      </c>
      <c r="P15" s="6">
        <f>IFERROR((VLOOKUP(A15,'Revenue per capita'!$A:$Z,18,FALSE)-'normalize rev0'!P$364)/'normalize rev0'!P$365,"")</f>
        <v>0.60513569898154673</v>
      </c>
      <c r="Q15" s="6">
        <f>IFERROR((VLOOKUP(A15,'Revenue per capita'!$A:$Z,19,FALSE)-'normalize rev0'!Q$364)/'normalize rev0'!Q$365,"")</f>
        <v>0.7483512583066203</v>
      </c>
      <c r="R15" s="6">
        <f>IFERROR((VLOOKUP(A15,'Revenue per capita'!$A:$Z,20,FALSE)-'normalize rev0'!R$364)/'normalize rev0'!R$365,"")</f>
        <v>0.97496146923310101</v>
      </c>
      <c r="S15" s="6">
        <f>IFERROR((VLOOKUP(A15,'Revenue per capita'!$A:$Z,21,FALSE)-'normalize rev0'!S$364)/'normalize rev0'!S$365,"")</f>
        <v>0.33791522072581015</v>
      </c>
      <c r="T15" s="6">
        <f>IFERROR((VLOOKUP(A15,'Revenue per capita'!$A:$Z,22,FALSE)-'normalize rev0'!T$364)/'normalize rev0'!T$365,"")</f>
        <v>3.3524261914275915</v>
      </c>
      <c r="U15" s="6">
        <f>IFERROR((VLOOKUP(A15,'Revenue per capita'!$A:$Z,23,FALSE)-'normalize rev0'!U$364)/'normalize rev0'!U$365,"")</f>
        <v>-0.27727583379109272</v>
      </c>
      <c r="V15" s="6">
        <f>IFERROR((VLOOKUP(A15,'Revenue per capita'!$A:$Z,24,FALSE)-'normalize rev0'!V$364)/'normalize rev0'!V$365,"")</f>
        <v>0.25953113001240513</v>
      </c>
      <c r="W15" s="6" t="str">
        <f>IFERROR((VLOOKUP(A15,'Revenue per capita'!$A:$Z,25,FALSE)-'normalize rev0'!W$364)/'normalize rev0'!W$365,"")</f>
        <v/>
      </c>
      <c r="X15" s="6" t="str">
        <f>IFERROR((VLOOKUP(A15,'Revenue per capita'!$A:$Z,26,FALSE)-'normalize rev0'!X$364)/'normalize rev0'!X$365,"")</f>
        <v/>
      </c>
    </row>
    <row r="16" spans="1:24" x14ac:dyDescent="0.45">
      <c r="A16" s="3" t="s">
        <v>625</v>
      </c>
      <c r="B16" s="4" t="s">
        <v>517</v>
      </c>
      <c r="D16" s="4">
        <v>151.4950734591628</v>
      </c>
      <c r="E16" s="6">
        <f>IFERROR((VLOOKUP($A16,'Revenue per capita'!$A:$Z,7,FALSE)-'normalize rev0'!E$364)/'normalize rev0'!E$365,"")</f>
        <v>-0.51177793090422308</v>
      </c>
      <c r="F16" s="6" t="str">
        <f>IFERROR((VLOOKUP(A16,'Revenue per capita'!$A:$Z,8,FALSE)-'normalize rev0'!F$364)/'normalize rev0'!F$365,"")</f>
        <v/>
      </c>
      <c r="G16" s="6">
        <f>IFERROR((VLOOKUP(A16,'Revenue per capita'!$A:$Z,9,FALSE)-'normalize rev0'!G$364)/'normalize rev0'!G$365,"")</f>
        <v>0.78353879562621076</v>
      </c>
      <c r="H16" s="6">
        <f>IFERROR((VLOOKUP(A16,'Revenue per capita'!$A:$Z,10,FALSE)-'normalize rev0'!H$364)/'normalize rev0'!H$365,"")</f>
        <v>0.80811777529687323</v>
      </c>
      <c r="I16" s="6">
        <f>IFERROR((VLOOKUP(A16,'Revenue per capita'!$A:$Z,11,FALSE)-'normalize rev0'!I$364)/'normalize rev0'!I$365,"")</f>
        <v>-0.12684344688470642</v>
      </c>
      <c r="J16" s="6">
        <f>IFERROR((VLOOKUP(A16,'Revenue per capita'!$A:$Z,12,FALSE)-'normalize rev0'!J$364)/'normalize rev0'!J$365,"")</f>
        <v>0.3377054209774904</v>
      </c>
      <c r="K16" s="6">
        <f>IFERROR((VLOOKUP(A16,'Revenue per capita'!$A:$Z,13,FALSE)-'normalize rev0'!K$364)/'normalize rev0'!K$365,"")</f>
        <v>0.29409253153902465</v>
      </c>
      <c r="L16" s="6">
        <f>IFERROR((VLOOKUP(A16,'Revenue per capita'!$A:$Z,14,FALSE)-'normalize rev0'!L$364)/'normalize rev0'!L$365,"")</f>
        <v>-0.31808367493628886</v>
      </c>
      <c r="M16" s="6">
        <f>IFERROR((VLOOKUP(A16,'Revenue per capita'!$A:$Z,15,FALSE)-'normalize rev0'!M$364)/'normalize rev0'!M$365,"")</f>
        <v>3.1012752289207617</v>
      </c>
      <c r="N16" s="6">
        <f>IFERROR((VLOOKUP(A16,'Revenue per capita'!$A:$Z,16,FALSE)-'normalize rev0'!N$364)/'normalize rev0'!N$365,"")</f>
        <v>5.5490454179701185</v>
      </c>
      <c r="O16" s="6">
        <f>IFERROR((VLOOKUP(A16,'Revenue per capita'!$A:$Z,17,FALSE)-'normalize rev0'!O$364)/'normalize rev0'!O$365,"")</f>
        <v>0.38508750019194576</v>
      </c>
      <c r="P16" s="6">
        <f>IFERROR((VLOOKUP(A16,'Revenue per capita'!$A:$Z,18,FALSE)-'normalize rev0'!P$364)/'normalize rev0'!P$365,"")</f>
        <v>0.70360761777427383</v>
      </c>
      <c r="Q16" s="6">
        <f>IFERROR((VLOOKUP(A16,'Revenue per capita'!$A:$Z,19,FALSE)-'normalize rev0'!Q$364)/'normalize rev0'!Q$365,"")</f>
        <v>0.50243983061277175</v>
      </c>
      <c r="R16" s="6">
        <f>IFERROR((VLOOKUP(A16,'Revenue per capita'!$A:$Z,20,FALSE)-'normalize rev0'!R$364)/'normalize rev0'!R$365,"")</f>
        <v>0.51859801477376866</v>
      </c>
      <c r="S16" s="6">
        <f>IFERROR((VLOOKUP(A16,'Revenue per capita'!$A:$Z,21,FALSE)-'normalize rev0'!S$364)/'normalize rev0'!S$365,"")</f>
        <v>1.0537840082246348</v>
      </c>
      <c r="T16" s="6">
        <f>IFERROR((VLOOKUP(A16,'Revenue per capita'!$A:$Z,22,FALSE)-'normalize rev0'!T$364)/'normalize rev0'!T$365,"")</f>
        <v>0.29584623699801355</v>
      </c>
      <c r="U16" s="6">
        <f>IFERROR((VLOOKUP(A16,'Revenue per capita'!$A:$Z,23,FALSE)-'normalize rev0'!U$364)/'normalize rev0'!U$365,"")</f>
        <v>0.21080872745805623</v>
      </c>
      <c r="V16" s="6">
        <f>IFERROR((VLOOKUP(A16,'Revenue per capita'!$A:$Z,24,FALSE)-'normalize rev0'!V$364)/'normalize rev0'!V$365,"")</f>
        <v>1.1798829925903673</v>
      </c>
      <c r="W16" s="6">
        <f>IFERROR((VLOOKUP(A16,'Revenue per capita'!$A:$Z,25,FALSE)-'normalize rev0'!W$364)/'normalize rev0'!W$365,"")</f>
        <v>5.3243857890745927E-2</v>
      </c>
      <c r="X16" s="6" t="str">
        <f>IFERROR((VLOOKUP(A16,'Revenue per capita'!$A:$Z,26,FALSE)-'normalize rev0'!X$364)/'normalize rev0'!X$365,"")</f>
        <v/>
      </c>
    </row>
    <row r="17" spans="1:24" x14ac:dyDescent="0.45">
      <c r="A17" s="5" t="s">
        <v>877</v>
      </c>
      <c r="E17" s="6">
        <f>AVERAGE(E2:E16)</f>
        <v>-0.11406987148622223</v>
      </c>
      <c r="F17" s="6">
        <f t="shared" ref="F17:X17" si="0">AVERAGE(F2:F16)</f>
        <v>9.8100346021210066E-2</v>
      </c>
      <c r="G17" s="6">
        <f t="shared" si="0"/>
        <v>0.76547425772283018</v>
      </c>
      <c r="H17" s="6">
        <f t="shared" si="0"/>
        <v>0.94127441372001575</v>
      </c>
      <c r="I17" s="6">
        <f t="shared" si="0"/>
        <v>2.6271384562504907</v>
      </c>
      <c r="J17" s="6">
        <f t="shared" si="0"/>
        <v>1.9235899928067395</v>
      </c>
      <c r="K17" s="6">
        <f t="shared" si="0"/>
        <v>0.65513878039064499</v>
      </c>
      <c r="L17" s="6">
        <f t="shared" si="0"/>
        <v>0.46768309275104897</v>
      </c>
      <c r="M17" s="6">
        <f t="shared" si="0"/>
        <v>0.80996271010229604</v>
      </c>
      <c r="N17" s="6">
        <f t="shared" si="0"/>
        <v>1.0765096991591774</v>
      </c>
      <c r="O17" s="6">
        <f t="shared" si="0"/>
        <v>0.53936784224852052</v>
      </c>
      <c r="P17" s="6">
        <f t="shared" si="0"/>
        <v>0.68032601816207172</v>
      </c>
      <c r="Q17" s="6">
        <f t="shared" si="0"/>
        <v>0.3175294470821251</v>
      </c>
      <c r="R17" s="6">
        <f t="shared" si="0"/>
        <v>0.31387469322900124</v>
      </c>
      <c r="S17" s="6">
        <f t="shared" si="0"/>
        <v>0.40667327075077159</v>
      </c>
      <c r="T17" s="6">
        <f t="shared" si="0"/>
        <v>0.6022352047723164</v>
      </c>
      <c r="U17" s="6">
        <f t="shared" si="0"/>
        <v>0.24503904437579921</v>
      </c>
      <c r="V17" s="6">
        <f t="shared" si="0"/>
        <v>0.83483281424377487</v>
      </c>
      <c r="W17" s="6">
        <f t="shared" si="0"/>
        <v>1.1013741472256036</v>
      </c>
      <c r="X17" s="6">
        <f t="shared" si="0"/>
        <v>-1.7816376744726151E-2</v>
      </c>
    </row>
    <row r="18" spans="1:24" x14ac:dyDescent="0.45">
      <c r="A18" s="5"/>
    </row>
    <row r="19" spans="1:24" x14ac:dyDescent="0.45">
      <c r="A19" s="5" t="s">
        <v>878</v>
      </c>
      <c r="E19" s="6">
        <f>AVERAGE(E20:E362)</f>
        <v>5.3056482753964535E-3</v>
      </c>
      <c r="F19" s="6">
        <f t="shared" ref="F19:X19" si="1">AVERAGE(F20:F362)</f>
        <v>-6.6966694223404418E-3</v>
      </c>
      <c r="G19" s="6">
        <f t="shared" si="1"/>
        <v>-5.2561174191989871E-2</v>
      </c>
      <c r="H19" s="6">
        <f t="shared" si="1"/>
        <v>-4.2063314363331702E-2</v>
      </c>
      <c r="I19" s="6">
        <f t="shared" si="1"/>
        <v>-0.11603163126824241</v>
      </c>
      <c r="J19" s="6">
        <f t="shared" si="1"/>
        <v>-8.5339989630117644E-2</v>
      </c>
      <c r="K19" s="6">
        <f t="shared" si="1"/>
        <v>-3.0171850270543189E-2</v>
      </c>
      <c r="L19" s="6">
        <f t="shared" si="1"/>
        <v>-2.1232758938985834E-2</v>
      </c>
      <c r="M19" s="6">
        <f t="shared" si="1"/>
        <v>-3.610653969610321E-2</v>
      </c>
      <c r="N19" s="6">
        <f t="shared" si="1"/>
        <v>-4.763356703892007E-2</v>
      </c>
      <c r="O19" s="6">
        <f t="shared" si="1"/>
        <v>-2.4091404705870057E-2</v>
      </c>
      <c r="P19" s="6">
        <f t="shared" si="1"/>
        <v>-3.0192457912764082E-2</v>
      </c>
      <c r="Q19" s="6">
        <f t="shared" si="1"/>
        <v>-1.4737175980902352E-2</v>
      </c>
      <c r="R19" s="6">
        <f t="shared" si="1"/>
        <v>-1.4427937899115105E-2</v>
      </c>
      <c r="S19" s="6">
        <f t="shared" si="1"/>
        <v>-1.9178794941091044E-2</v>
      </c>
      <c r="T19" s="6">
        <f t="shared" si="1"/>
        <v>-2.6795678851498809E-2</v>
      </c>
      <c r="U19" s="6">
        <f t="shared" si="1"/>
        <v>-1.1006991563198407E-2</v>
      </c>
      <c r="V19" s="6">
        <f t="shared" si="1"/>
        <v>-3.7955480939082423E-2</v>
      </c>
      <c r="W19" s="6">
        <f t="shared" si="1"/>
        <v>-5.0023889653930009E-2</v>
      </c>
      <c r="X19" s="6">
        <f t="shared" si="1"/>
        <v>-5.2031103639874733E-3</v>
      </c>
    </row>
    <row r="20" spans="1:24" x14ac:dyDescent="0.45">
      <c r="A20" s="3" t="s">
        <v>710</v>
      </c>
      <c r="B20" s="4" t="s">
        <v>492</v>
      </c>
      <c r="D20" s="4">
        <v>147.59363318956667</v>
      </c>
      <c r="E20" s="6">
        <f>IFERROR((VLOOKUP($A20,'Revenue per capita'!$A:$Z,7,FALSE)-'normalize rev0'!E$364)/'normalize rev0'!E$365,"")</f>
        <v>3.1818595918790544</v>
      </c>
      <c r="F20" s="6" t="str">
        <f>IFERROR((VLOOKUP(A20,'Revenue per capita'!$A:$Z,8,FALSE)-'normalize rev0'!F$364)/'normalize rev0'!F$365,"")</f>
        <v/>
      </c>
      <c r="G20" s="6">
        <f>IFERROR((VLOOKUP(A20,'Revenue per capita'!$A:$Z,9,FALSE)-'normalize rev0'!G$364)/'normalize rev0'!G$365,"")</f>
        <v>-0.21819417140556754</v>
      </c>
      <c r="H20" s="6">
        <f>IFERROR((VLOOKUP(A20,'Revenue per capita'!$A:$Z,10,FALSE)-'normalize rev0'!H$364)/'normalize rev0'!H$365,"")</f>
        <v>1.1585107989050833</v>
      </c>
      <c r="I20" s="6">
        <f>IFERROR((VLOOKUP(A20,'Revenue per capita'!$A:$Z,11,FALSE)-'normalize rev0'!I$364)/'normalize rev0'!I$365,"")</f>
        <v>3.0372291111821479</v>
      </c>
      <c r="J20" s="6">
        <f>IFERROR((VLOOKUP(A20,'Revenue per capita'!$A:$Z,12,FALSE)-'normalize rev0'!J$364)/'normalize rev0'!J$365,"")</f>
        <v>-0.45373281254961717</v>
      </c>
      <c r="K20" s="6">
        <f>IFERROR((VLOOKUP(A20,'Revenue per capita'!$A:$Z,13,FALSE)-'normalize rev0'!K$364)/'normalize rev0'!K$365,"")</f>
        <v>0.19874272022136971</v>
      </c>
      <c r="L20" s="6">
        <f>IFERROR((VLOOKUP(A20,'Revenue per capita'!$A:$Z,14,FALSE)-'normalize rev0'!L$364)/'normalize rev0'!L$365,"")</f>
        <v>-0.5013402614100082</v>
      </c>
      <c r="M20" s="6">
        <f>IFERROR((VLOOKUP(A20,'Revenue per capita'!$A:$Z,15,FALSE)-'normalize rev0'!M$364)/'normalize rev0'!M$365,"")</f>
        <v>-0.71818578293161661</v>
      </c>
      <c r="N20" s="6">
        <f>IFERROR((VLOOKUP(A20,'Revenue per capita'!$A:$Z,16,FALSE)-'normalize rev0'!N$364)/'normalize rev0'!N$365,"")</f>
        <v>-0.47882507742198904</v>
      </c>
      <c r="O20" s="6">
        <f>IFERROR((VLOOKUP(A20,'Revenue per capita'!$A:$Z,17,FALSE)-'normalize rev0'!O$364)/'normalize rev0'!O$365,"")</f>
        <v>-2.1339808440705307E-2</v>
      </c>
      <c r="P20" s="6">
        <f>IFERROR((VLOOKUP(A20,'Revenue per capita'!$A:$Z,18,FALSE)-'normalize rev0'!P$364)/'normalize rev0'!P$365,"")</f>
        <v>-0.26307370807118152</v>
      </c>
      <c r="Q20" s="6">
        <f>IFERROR((VLOOKUP(A20,'Revenue per capita'!$A:$Z,19,FALSE)-'normalize rev0'!Q$364)/'normalize rev0'!Q$365,"")</f>
        <v>-0.9843608058086698</v>
      </c>
      <c r="R20" s="6">
        <f>IFERROR((VLOOKUP(A20,'Revenue per capita'!$A:$Z,20,FALSE)-'normalize rev0'!R$364)/'normalize rev0'!R$365,"")</f>
        <v>-0.6169794430612946</v>
      </c>
      <c r="S20" s="6">
        <f>IFERROR((VLOOKUP(A20,'Revenue per capita'!$A:$Z,21,FALSE)-'normalize rev0'!S$364)/'normalize rev0'!S$365,"")</f>
        <v>-1.7008348263667725</v>
      </c>
      <c r="T20" s="6">
        <f>IFERROR((VLOOKUP(A20,'Revenue per capita'!$A:$Z,22,FALSE)-'normalize rev0'!T$364)/'normalize rev0'!T$365,"")</f>
        <v>-1.1798013123201951</v>
      </c>
      <c r="U20" s="6">
        <f>IFERROR((VLOOKUP(A20,'Revenue per capita'!$A:$Z,23,FALSE)-'normalize rev0'!U$364)/'normalize rev0'!U$365,"")</f>
        <v>-0.45722052241396788</v>
      </c>
      <c r="V20" s="6">
        <f>IFERROR((VLOOKUP(A20,'Revenue per capita'!$A:$Z,24,FALSE)-'normalize rev0'!V$364)/'normalize rev0'!V$365,"")</f>
        <v>-0.8315570547819171</v>
      </c>
      <c r="W20" s="6" t="str">
        <f>IFERROR((VLOOKUP(A20,'Revenue per capita'!$A:$Z,25,FALSE)-'normalize rev0'!W$364)/'normalize rev0'!W$365,"")</f>
        <v/>
      </c>
      <c r="X20" s="6" t="str">
        <f>IFERROR((VLOOKUP(A20,'Revenue per capita'!$A:$Z,26,FALSE)-'normalize rev0'!X$364)/'normalize rev0'!X$365,"")</f>
        <v/>
      </c>
    </row>
    <row r="21" spans="1:24" x14ac:dyDescent="0.45">
      <c r="A21" s="3" t="s">
        <v>701</v>
      </c>
      <c r="B21" s="4" t="s">
        <v>468</v>
      </c>
      <c r="D21" s="4">
        <v>145.52961687098306</v>
      </c>
      <c r="E21" s="6">
        <f>IFERROR((VLOOKUP($A21,'Revenue per capita'!$A:$Z,7,FALSE)-'normalize rev0'!E$364)/'normalize rev0'!E$365,"")</f>
        <v>-0.39695939820488801</v>
      </c>
      <c r="F21" s="6">
        <f>IFERROR((VLOOKUP(A21,'Revenue per capita'!$A:$Z,8,FALSE)-'normalize rev0'!F$364)/'normalize rev0'!F$365,"")</f>
        <v>-0.35144424393548929</v>
      </c>
      <c r="G21" s="6">
        <f>IFERROR((VLOOKUP(A21,'Revenue per capita'!$A:$Z,9,FALSE)-'normalize rev0'!G$364)/'normalize rev0'!G$365,"")</f>
        <v>0.78073990873607413</v>
      </c>
      <c r="H21" s="6">
        <f>IFERROR((VLOOKUP(A21,'Revenue per capita'!$A:$Z,10,FALSE)-'normalize rev0'!H$364)/'normalize rev0'!H$365,"")</f>
        <v>1.2514373722866861</v>
      </c>
      <c r="I21" s="6">
        <f>IFERROR((VLOOKUP(A21,'Revenue per capita'!$A:$Z,11,FALSE)-'normalize rev0'!I$364)/'normalize rev0'!I$365,"")</f>
        <v>-6.6939148184780292E-2</v>
      </c>
      <c r="J21" s="6">
        <f>IFERROR((VLOOKUP(A21,'Revenue per capita'!$A:$Z,12,FALSE)-'normalize rev0'!J$364)/'normalize rev0'!J$365,"")</f>
        <v>1.1237175004167219</v>
      </c>
      <c r="K21" s="6">
        <f>IFERROR((VLOOKUP(A21,'Revenue per capita'!$A:$Z,13,FALSE)-'normalize rev0'!K$364)/'normalize rev0'!K$365,"")</f>
        <v>0.32605152445706304</v>
      </c>
      <c r="L21" s="6">
        <f>IFERROR((VLOOKUP(A21,'Revenue per capita'!$A:$Z,14,FALSE)-'normalize rev0'!L$364)/'normalize rev0'!L$365,"")</f>
        <v>0.94051013076563184</v>
      </c>
      <c r="M21" s="6">
        <f>IFERROR((VLOOKUP(A21,'Revenue per capita'!$A:$Z,15,FALSE)-'normalize rev0'!M$364)/'normalize rev0'!M$365,"")</f>
        <v>1.0666353827206407</v>
      </c>
      <c r="N21" s="6">
        <f>IFERROR((VLOOKUP(A21,'Revenue per capita'!$A:$Z,16,FALSE)-'normalize rev0'!N$364)/'normalize rev0'!N$365,"")</f>
        <v>2.7794817755798751</v>
      </c>
      <c r="O21" s="6">
        <f>IFERROR((VLOOKUP(A21,'Revenue per capita'!$A:$Z,17,FALSE)-'normalize rev0'!O$364)/'normalize rev0'!O$365,"")</f>
        <v>1.2727938487540627</v>
      </c>
      <c r="P21" s="6">
        <f>IFERROR((VLOOKUP(A21,'Revenue per capita'!$A:$Z,18,FALSE)-'normalize rev0'!P$364)/'normalize rev0'!P$365,"")</f>
        <v>1.1845507351126539</v>
      </c>
      <c r="Q21" s="6">
        <f>IFERROR((VLOOKUP(A21,'Revenue per capita'!$A:$Z,19,FALSE)-'normalize rev0'!Q$364)/'normalize rev0'!Q$365,"")</f>
        <v>1.112344018225458</v>
      </c>
      <c r="R21" s="6">
        <f>IFERROR((VLOOKUP(A21,'Revenue per capita'!$A:$Z,20,FALSE)-'normalize rev0'!R$364)/'normalize rev0'!R$365,"")</f>
        <v>0.51629974433234938</v>
      </c>
      <c r="S21" s="6">
        <f>IFERROR((VLOOKUP(A21,'Revenue per capita'!$A:$Z,21,FALSE)-'normalize rev0'!S$364)/'normalize rev0'!S$365,"")</f>
        <v>0.70957640131845112</v>
      </c>
      <c r="T21" s="6">
        <f>IFERROR((VLOOKUP(A21,'Revenue per capita'!$A:$Z,22,FALSE)-'normalize rev0'!T$364)/'normalize rev0'!T$365,"")</f>
        <v>1.0771927230932714</v>
      </c>
      <c r="U21" s="6">
        <f>IFERROR((VLOOKUP(A21,'Revenue per capita'!$A:$Z,23,FALSE)-'normalize rev0'!U$364)/'normalize rev0'!U$365,"")</f>
        <v>-6.1915663476276327E-2</v>
      </c>
      <c r="V21" s="6">
        <f>IFERROR((VLOOKUP(A21,'Revenue per capita'!$A:$Z,24,FALSE)-'normalize rev0'!V$364)/'normalize rev0'!V$365,"")</f>
        <v>0.52655080771654184</v>
      </c>
      <c r="W21" s="6">
        <f>IFERROR((VLOOKUP(A21,'Revenue per capita'!$A:$Z,25,FALSE)-'normalize rev0'!W$364)/'normalize rev0'!W$365,"")</f>
        <v>2.153624999944471</v>
      </c>
      <c r="X21" s="6">
        <f>IFERROR((VLOOKUP(A21,'Revenue per capita'!$A:$Z,26,FALSE)-'normalize rev0'!X$364)/'normalize rev0'!X$365,"")</f>
        <v>-0.22338435719095026</v>
      </c>
    </row>
    <row r="22" spans="1:24" x14ac:dyDescent="0.45">
      <c r="A22" s="3" t="s">
        <v>779</v>
      </c>
      <c r="B22" s="4" t="s">
        <v>480</v>
      </c>
      <c r="D22" s="4">
        <v>145.03017631015419</v>
      </c>
      <c r="E22" s="6">
        <f>IFERROR((VLOOKUP($A22,'Revenue per capita'!$A:$Z,7,FALSE)-'normalize rev0'!E$364)/'normalize rev0'!E$365,"")</f>
        <v>-0.4420411520097432</v>
      </c>
      <c r="F22" s="6">
        <f>IFERROR((VLOOKUP(A22,'Revenue per capita'!$A:$Z,8,FALSE)-'normalize rev0'!F$364)/'normalize rev0'!F$365,"")</f>
        <v>-0.37900782069218097</v>
      </c>
      <c r="G22" s="6">
        <f>IFERROR((VLOOKUP(A22,'Revenue per capita'!$A:$Z,9,FALSE)-'normalize rev0'!G$364)/'normalize rev0'!G$365,"")</f>
        <v>-1.0366270400926014</v>
      </c>
      <c r="H22" s="6">
        <f>IFERROR((VLOOKUP(A22,'Revenue per capita'!$A:$Z,10,FALSE)-'normalize rev0'!H$364)/'normalize rev0'!H$365,"")</f>
        <v>1.1489938006645215</v>
      </c>
      <c r="I22" s="6">
        <f>IFERROR((VLOOKUP(A22,'Revenue per capita'!$A:$Z,11,FALSE)-'normalize rev0'!I$364)/'normalize rev0'!I$365,"")</f>
        <v>-0.13798655851669317</v>
      </c>
      <c r="J22" s="6">
        <f>IFERROR((VLOOKUP(A22,'Revenue per capita'!$A:$Z,12,FALSE)-'normalize rev0'!J$364)/'normalize rev0'!J$365,"")</f>
        <v>0.69940124899928302</v>
      </c>
      <c r="K22" s="6">
        <f>IFERROR((VLOOKUP(A22,'Revenue per capita'!$A:$Z,13,FALSE)-'normalize rev0'!K$364)/'normalize rev0'!K$365,"")</f>
        <v>-0.11037015797351385</v>
      </c>
      <c r="L22" s="6">
        <f>IFERROR((VLOOKUP(A22,'Revenue per capita'!$A:$Z,14,FALSE)-'normalize rev0'!L$364)/'normalize rev0'!L$365,"")</f>
        <v>1.2136317531558252</v>
      </c>
      <c r="M22" s="6">
        <f>IFERROR((VLOOKUP(A22,'Revenue per capita'!$A:$Z,15,FALSE)-'normalize rev0'!M$364)/'normalize rev0'!M$365,"")</f>
        <v>4.6031683319719665</v>
      </c>
      <c r="N22" s="6">
        <f>IFERROR((VLOOKUP(A22,'Revenue per capita'!$A:$Z,16,FALSE)-'normalize rev0'!N$364)/'normalize rev0'!N$365,"")</f>
        <v>1.6854141446296316</v>
      </c>
      <c r="O22" s="6">
        <f>IFERROR((VLOOKUP(A22,'Revenue per capita'!$A:$Z,17,FALSE)-'normalize rev0'!O$364)/'normalize rev0'!O$365,"")</f>
        <v>2.8424362598286783</v>
      </c>
      <c r="P22" s="6">
        <f>IFERROR((VLOOKUP(A22,'Revenue per capita'!$A:$Z,18,FALSE)-'normalize rev0'!P$364)/'normalize rev0'!P$365,"")</f>
        <v>3.9415834883328618</v>
      </c>
      <c r="Q22" s="6">
        <f>IFERROR((VLOOKUP(A22,'Revenue per capita'!$A:$Z,19,FALSE)-'normalize rev0'!Q$364)/'normalize rev0'!Q$365,"")</f>
        <v>3.5051688372007699</v>
      </c>
      <c r="R22" s="6">
        <f>IFERROR((VLOOKUP(A22,'Revenue per capita'!$A:$Z,20,FALSE)-'normalize rev0'!R$364)/'normalize rev0'!R$365,"")</f>
        <v>0.74594526534204697</v>
      </c>
      <c r="S22" s="6">
        <f>IFERROR((VLOOKUP(A22,'Revenue per capita'!$A:$Z,21,FALSE)-'normalize rev0'!S$364)/'normalize rev0'!S$365,"")</f>
        <v>0.69241938600590958</v>
      </c>
      <c r="T22" s="6">
        <f>IFERROR((VLOOKUP(A22,'Revenue per capita'!$A:$Z,22,FALSE)-'normalize rev0'!T$364)/'normalize rev0'!T$365,"")</f>
        <v>1.8713073655635819</v>
      </c>
      <c r="U22" s="6">
        <f>IFERROR((VLOOKUP(A22,'Revenue per capita'!$A:$Z,23,FALSE)-'normalize rev0'!U$364)/'normalize rev0'!U$365,"")</f>
        <v>1.004464860128383</v>
      </c>
      <c r="V22" s="6">
        <f>IFERROR((VLOOKUP(A22,'Revenue per capita'!$A:$Z,24,FALSE)-'normalize rev0'!V$364)/'normalize rev0'!V$365,"")</f>
        <v>1.688957066446197</v>
      </c>
      <c r="W22" s="6">
        <f>IFERROR((VLOOKUP(A22,'Revenue per capita'!$A:$Z,25,FALSE)-'normalize rev0'!W$364)/'normalize rev0'!W$365,"")</f>
        <v>0.25976064964718737</v>
      </c>
      <c r="X22" s="6">
        <f>IFERROR((VLOOKUP(A22,'Revenue per capita'!$A:$Z,26,FALSE)-'normalize rev0'!X$364)/'normalize rev0'!X$365,"")</f>
        <v>0.14881093654422983</v>
      </c>
    </row>
    <row r="23" spans="1:24" x14ac:dyDescent="0.45">
      <c r="A23" s="3" t="s">
        <v>509</v>
      </c>
      <c r="B23" s="4" t="s">
        <v>510</v>
      </c>
      <c r="D23" s="4">
        <v>144.07697819082236</v>
      </c>
      <c r="E23" s="6">
        <f>IFERROR((VLOOKUP($A23,'Revenue per capita'!$A:$Z,7,FALSE)-'normalize rev0'!E$364)/'normalize rev0'!E$365,"")</f>
        <v>-0.3167140386832995</v>
      </c>
      <c r="F23" s="6">
        <f>IFERROR((VLOOKUP(A23,'Revenue per capita'!$A:$Z,8,FALSE)-'normalize rev0'!F$364)/'normalize rev0'!F$365,"")</f>
        <v>-0.38362600547077796</v>
      </c>
      <c r="G23" s="6">
        <f>IFERROR((VLOOKUP(A23,'Revenue per capita'!$A:$Z,9,FALSE)-'normalize rev0'!G$364)/'normalize rev0'!G$365,"")</f>
        <v>0.3899837118566592</v>
      </c>
      <c r="H23" s="6">
        <f>IFERROR((VLOOKUP(A23,'Revenue per capita'!$A:$Z,10,FALSE)-'normalize rev0'!H$364)/'normalize rev0'!H$365,"")</f>
        <v>0.85881765153808221</v>
      </c>
      <c r="I23" s="6">
        <f>IFERROR((VLOOKUP(A23,'Revenue per capita'!$A:$Z,11,FALSE)-'normalize rev0'!I$364)/'normalize rev0'!I$365,"")</f>
        <v>-0.37434239595270857</v>
      </c>
      <c r="J23" s="6">
        <f>IFERROR((VLOOKUP(A23,'Revenue per capita'!$A:$Z,12,FALSE)-'normalize rev0'!J$364)/'normalize rev0'!J$365,"")</f>
        <v>0.93276155137259209</v>
      </c>
      <c r="K23" s="6">
        <f>IFERROR((VLOOKUP(A23,'Revenue per capita'!$A:$Z,13,FALSE)-'normalize rev0'!K$364)/'normalize rev0'!K$365,"")</f>
        <v>0.29190479909544592</v>
      </c>
      <c r="L23" s="6">
        <f>IFERROR((VLOOKUP(A23,'Revenue per capita'!$A:$Z,14,FALSE)-'normalize rev0'!L$364)/'normalize rev0'!L$365,"")</f>
        <v>-8.6949064583490041E-2</v>
      </c>
      <c r="M23" s="6">
        <f>IFERROR((VLOOKUP(A23,'Revenue per capita'!$A:$Z,15,FALSE)-'normalize rev0'!M$364)/'normalize rev0'!M$365,"")</f>
        <v>2.6102488293801693</v>
      </c>
      <c r="N23" s="6">
        <f>IFERROR((VLOOKUP(A23,'Revenue per capita'!$A:$Z,16,FALSE)-'normalize rev0'!N$364)/'normalize rev0'!N$365,"")</f>
        <v>2.2846073576484454</v>
      </c>
      <c r="O23" s="6">
        <f>IFERROR((VLOOKUP(A23,'Revenue per capita'!$A:$Z,17,FALSE)-'normalize rev0'!O$364)/'normalize rev0'!O$365,"")</f>
        <v>1.6713923596009728</v>
      </c>
      <c r="P23" s="6">
        <f>IFERROR((VLOOKUP(A23,'Revenue per capita'!$A:$Z,18,FALSE)-'normalize rev0'!P$364)/'normalize rev0'!P$365,"")</f>
        <v>3.4674023619232188</v>
      </c>
      <c r="Q23" s="6">
        <f>IFERROR((VLOOKUP(A23,'Revenue per capita'!$A:$Z,19,FALSE)-'normalize rev0'!Q$364)/'normalize rev0'!Q$365,"")</f>
        <v>1.3583357603853665</v>
      </c>
      <c r="R23" s="6">
        <f>IFERROR((VLOOKUP(A23,'Revenue per capita'!$A:$Z,20,FALSE)-'normalize rev0'!R$364)/'normalize rev0'!R$365,"")</f>
        <v>3.862938664841665</v>
      </c>
      <c r="S23" s="6">
        <f>IFERROR((VLOOKUP(A23,'Revenue per capita'!$A:$Z,21,FALSE)-'normalize rev0'!S$364)/'normalize rev0'!S$365,"")</f>
        <v>2.3465777024138226</v>
      </c>
      <c r="T23" s="6">
        <f>IFERROR((VLOOKUP(A23,'Revenue per capita'!$A:$Z,22,FALSE)-'normalize rev0'!T$364)/'normalize rev0'!T$365,"")</f>
        <v>1.4696812008328395</v>
      </c>
      <c r="U23" s="6">
        <f>IFERROR((VLOOKUP(A23,'Revenue per capita'!$A:$Z,23,FALSE)-'normalize rev0'!U$364)/'normalize rev0'!U$365,"")</f>
        <v>0.66870794746408879</v>
      </c>
      <c r="V23" s="6">
        <f>IFERROR((VLOOKUP(A23,'Revenue per capita'!$A:$Z,24,FALSE)-'normalize rev0'!V$364)/'normalize rev0'!V$365,"")</f>
        <v>1.1008850578224598</v>
      </c>
      <c r="W23" s="6">
        <f>IFERROR((VLOOKUP(A23,'Revenue per capita'!$A:$Z,25,FALSE)-'normalize rev0'!W$364)/'normalize rev0'!W$365,"")</f>
        <v>1.3143323298961456</v>
      </c>
      <c r="X23" s="6">
        <f>IFERROR((VLOOKUP(A23,'Revenue per capita'!$A:$Z,26,FALSE)-'normalize rev0'!X$364)/'normalize rev0'!X$365,"")</f>
        <v>0.39851259231351444</v>
      </c>
    </row>
    <row r="24" spans="1:24" x14ac:dyDescent="0.45">
      <c r="A24" s="3" t="s">
        <v>732</v>
      </c>
      <c r="B24" s="4" t="s">
        <v>468</v>
      </c>
      <c r="D24" s="4">
        <v>143.01332428925323</v>
      </c>
      <c r="E24" s="6">
        <f>IFERROR((VLOOKUP($A24,'Revenue per capita'!$A:$Z,7,FALSE)-'normalize rev0'!E$364)/'normalize rev0'!E$365,"")</f>
        <v>-0.27229269505526316</v>
      </c>
      <c r="F24" s="6" t="str">
        <f>IFERROR((VLOOKUP(A24,'Revenue per capita'!$A:$Z,8,FALSE)-'normalize rev0'!F$364)/'normalize rev0'!F$365,"")</f>
        <v/>
      </c>
      <c r="G24" s="6">
        <f>IFERROR((VLOOKUP(A24,'Revenue per capita'!$A:$Z,9,FALSE)-'normalize rev0'!G$364)/'normalize rev0'!G$365,"")</f>
        <v>-1.0366270400926014</v>
      </c>
      <c r="H24" s="6">
        <f>IFERROR((VLOOKUP(A24,'Revenue per capita'!$A:$Z,10,FALSE)-'normalize rev0'!H$364)/'normalize rev0'!H$365,"")</f>
        <v>1.6411251536077318</v>
      </c>
      <c r="I24" s="6">
        <f>IFERROR((VLOOKUP(A24,'Revenue per capita'!$A:$Z,11,FALSE)-'normalize rev0'!I$364)/'normalize rev0'!I$365,"")</f>
        <v>1.8169993474523816</v>
      </c>
      <c r="J24" s="6">
        <f>IFERROR((VLOOKUP(A24,'Revenue per capita'!$A:$Z,12,FALSE)-'normalize rev0'!J$364)/'normalize rev0'!J$365,"")</f>
        <v>0.28046165300197123</v>
      </c>
      <c r="K24" s="6">
        <f>IFERROR((VLOOKUP(A24,'Revenue per capita'!$A:$Z,13,FALSE)-'normalize rev0'!K$364)/'normalize rev0'!K$365,"")</f>
        <v>-9.884807480890169E-2</v>
      </c>
      <c r="L24" s="6">
        <f>IFERROR((VLOOKUP(A24,'Revenue per capita'!$A:$Z,14,FALSE)-'normalize rev0'!L$364)/'normalize rev0'!L$365,"")</f>
        <v>0.31108054403522184</v>
      </c>
      <c r="M24" s="6">
        <f>IFERROR((VLOOKUP(A24,'Revenue per capita'!$A:$Z,15,FALSE)-'normalize rev0'!M$364)/'normalize rev0'!M$365,"")</f>
        <v>-0.24123461788631251</v>
      </c>
      <c r="N24" s="6">
        <f>IFERROR((VLOOKUP(A24,'Revenue per capita'!$A:$Z,16,FALSE)-'normalize rev0'!N$364)/'normalize rev0'!N$365,"")</f>
        <v>0.4217839451304593</v>
      </c>
      <c r="O24" s="6">
        <f>IFERROR((VLOOKUP(A24,'Revenue per capita'!$A:$Z,17,FALSE)-'normalize rev0'!O$364)/'normalize rev0'!O$365,"")</f>
        <v>-3.9434189565851541E-2</v>
      </c>
      <c r="P24" s="6">
        <f>IFERROR((VLOOKUP(A24,'Revenue per capita'!$A:$Z,18,FALSE)-'normalize rev0'!P$364)/'normalize rev0'!P$365,"")</f>
        <v>9.0572558112684901E-2</v>
      </c>
      <c r="Q24" s="6">
        <f>IFERROR((VLOOKUP(A24,'Revenue per capita'!$A:$Z,19,FALSE)-'normalize rev0'!Q$364)/'normalize rev0'!Q$365,"")</f>
        <v>-0.13591305493589478</v>
      </c>
      <c r="R24" s="6">
        <f>IFERROR((VLOOKUP(A24,'Revenue per capita'!$A:$Z,20,FALSE)-'normalize rev0'!R$364)/'normalize rev0'!R$365,"")</f>
        <v>-0.65594718362119508</v>
      </c>
      <c r="S24" s="6">
        <f>IFERROR((VLOOKUP(A24,'Revenue per capita'!$A:$Z,21,FALSE)-'normalize rev0'!S$364)/'normalize rev0'!S$365,"")</f>
        <v>0.10795578294096542</v>
      </c>
      <c r="T24" s="6">
        <f>IFERROR((VLOOKUP(A24,'Revenue per capita'!$A:$Z,22,FALSE)-'normalize rev0'!T$364)/'normalize rev0'!T$365,"")</f>
        <v>-0.29232845929393791</v>
      </c>
      <c r="U24" s="6">
        <f>IFERROR((VLOOKUP(A24,'Revenue per capita'!$A:$Z,23,FALSE)-'normalize rev0'!U$364)/'normalize rev0'!U$365,"")</f>
        <v>-0.51143371711638885</v>
      </c>
      <c r="V24" s="6">
        <f>IFERROR((VLOOKUP(A24,'Revenue per capita'!$A:$Z,24,FALSE)-'normalize rev0'!V$364)/'normalize rev0'!V$365,"")</f>
        <v>0.96957234720264884</v>
      </c>
      <c r="W24" s="6" t="str">
        <f>IFERROR((VLOOKUP(A24,'Revenue per capita'!$A:$Z,25,FALSE)-'normalize rev0'!W$364)/'normalize rev0'!W$365,"")</f>
        <v/>
      </c>
      <c r="X24" s="6" t="str">
        <f>IFERROR((VLOOKUP(A24,'Revenue per capita'!$A:$Z,26,FALSE)-'normalize rev0'!X$364)/'normalize rev0'!X$365,"")</f>
        <v/>
      </c>
    </row>
    <row r="25" spans="1:24" x14ac:dyDescent="0.45">
      <c r="A25" s="3" t="s">
        <v>674</v>
      </c>
      <c r="B25" s="4" t="s">
        <v>514</v>
      </c>
      <c r="D25" s="4">
        <v>142.95577294488191</v>
      </c>
      <c r="E25" s="6">
        <f>IFERROR((VLOOKUP($A25,'Revenue per capita'!$A:$Z,7,FALSE)-'normalize rev0'!E$364)/'normalize rev0'!E$365,"")</f>
        <v>0.95472653747800995</v>
      </c>
      <c r="F25" s="6">
        <f>IFERROR((VLOOKUP(A25,'Revenue per capita'!$A:$Z,8,FALSE)-'normalize rev0'!F$364)/'normalize rev0'!F$365,"")</f>
        <v>-0.39043190095029312</v>
      </c>
      <c r="G25" s="6">
        <f>IFERROR((VLOOKUP(A25,'Revenue per capita'!$A:$Z,9,FALSE)-'normalize rev0'!G$364)/'normalize rev0'!G$365,"")</f>
        <v>0.54231548394335805</v>
      </c>
      <c r="H25" s="6">
        <f>IFERROR((VLOOKUP(A25,'Revenue per capita'!$A:$Z,10,FALSE)-'normalize rev0'!H$364)/'normalize rev0'!H$365,"")</f>
        <v>1.101801478476458</v>
      </c>
      <c r="I25" s="6">
        <f>IFERROR((VLOOKUP(A25,'Revenue per capita'!$A:$Z,11,FALSE)-'normalize rev0'!I$364)/'normalize rev0'!I$365,"")</f>
        <v>0.39925842525444111</v>
      </c>
      <c r="J25" s="6">
        <f>IFERROR((VLOOKUP(A25,'Revenue per capita'!$A:$Z,12,FALSE)-'normalize rev0'!J$364)/'normalize rev0'!J$365,"")</f>
        <v>2.4481387221389763</v>
      </c>
      <c r="K25" s="6">
        <f>IFERROR((VLOOKUP(A25,'Revenue per capita'!$A:$Z,13,FALSE)-'normalize rev0'!K$364)/'normalize rev0'!K$365,"")</f>
        <v>0.73919921763414331</v>
      </c>
      <c r="L25" s="6">
        <f>IFERROR((VLOOKUP(A25,'Revenue per capita'!$A:$Z,14,FALSE)-'normalize rev0'!L$364)/'normalize rev0'!L$365,"")</f>
        <v>-0.19218300174385955</v>
      </c>
      <c r="M25" s="6">
        <f>IFERROR((VLOOKUP(A25,'Revenue per capita'!$A:$Z,15,FALSE)-'normalize rev0'!M$364)/'normalize rev0'!M$365,"")</f>
        <v>0.25751063937041668</v>
      </c>
      <c r="N25" s="6">
        <f>IFERROR((VLOOKUP(A25,'Revenue per capita'!$A:$Z,16,FALSE)-'normalize rev0'!N$364)/'normalize rev0'!N$365,"")</f>
        <v>-0.24828615883110869</v>
      </c>
      <c r="O25" s="6">
        <f>IFERROR((VLOOKUP(A25,'Revenue per capita'!$A:$Z,17,FALSE)-'normalize rev0'!O$364)/'normalize rev0'!O$365,"")</f>
        <v>4.2811319810788111E-2</v>
      </c>
      <c r="P25" s="6">
        <f>IFERROR((VLOOKUP(A25,'Revenue per capita'!$A:$Z,18,FALSE)-'normalize rev0'!P$364)/'normalize rev0'!P$365,"")</f>
        <v>0.11349825975379033</v>
      </c>
      <c r="Q25" s="6">
        <f>IFERROR((VLOOKUP(A25,'Revenue per capita'!$A:$Z,19,FALSE)-'normalize rev0'!Q$364)/'normalize rev0'!Q$365,"")</f>
        <v>5.9428546552411303E-2</v>
      </c>
      <c r="R25" s="6">
        <f>IFERROR((VLOOKUP(A25,'Revenue per capita'!$A:$Z,20,FALSE)-'normalize rev0'!R$364)/'normalize rev0'!R$365,"")</f>
        <v>-6.2032569400320474E-2</v>
      </c>
      <c r="S25" s="6">
        <f>IFERROR((VLOOKUP(A25,'Revenue per capita'!$A:$Z,21,FALSE)-'normalize rev0'!S$364)/'normalize rev0'!S$365,"")</f>
        <v>6.9417480248979519E-3</v>
      </c>
      <c r="T25" s="6">
        <f>IFERROR((VLOOKUP(A25,'Revenue per capita'!$A:$Z,22,FALSE)-'normalize rev0'!T$364)/'normalize rev0'!T$365,"")</f>
        <v>5.7320164552271624E-2</v>
      </c>
      <c r="U25" s="6">
        <f>IFERROR((VLOOKUP(A25,'Revenue per capita'!$A:$Z,23,FALSE)-'normalize rev0'!U$364)/'normalize rev0'!U$365,"")</f>
        <v>0.54180909516963871</v>
      </c>
      <c r="V25" s="6">
        <f>IFERROR((VLOOKUP(A25,'Revenue per capita'!$A:$Z,24,FALSE)-'normalize rev0'!V$364)/'normalize rev0'!V$365,"")</f>
        <v>-0.4486291470890757</v>
      </c>
      <c r="W25" s="6">
        <f>IFERROR((VLOOKUP(A25,'Revenue per capita'!$A:$Z,25,FALSE)-'normalize rev0'!W$364)/'normalize rev0'!W$365,"")</f>
        <v>-0.36853237380933901</v>
      </c>
      <c r="X25" s="6">
        <f>IFERROR((VLOOKUP(A25,'Revenue per capita'!$A:$Z,26,FALSE)-'normalize rev0'!X$364)/'normalize rev0'!X$365,"")</f>
        <v>-0.34323191180583063</v>
      </c>
    </row>
    <row r="26" spans="1:24" x14ac:dyDescent="0.45">
      <c r="A26" s="3" t="s">
        <v>815</v>
      </c>
      <c r="B26" s="4" t="s">
        <v>457</v>
      </c>
      <c r="D26" s="4">
        <v>142.49675382068878</v>
      </c>
      <c r="E26" s="6" t="str">
        <f>IFERROR((VLOOKUP($A26,'Revenue per capita'!$A:$Z,7,FALSE)-'normalize rev0'!E$364)/'normalize rev0'!E$365,"")</f>
        <v/>
      </c>
      <c r="F26" s="6" t="str">
        <f>IFERROR((VLOOKUP(A26,'Revenue per capita'!$A:$Z,8,FALSE)-'normalize rev0'!F$364)/'normalize rev0'!F$365,"")</f>
        <v/>
      </c>
      <c r="G26" s="6">
        <f>IFERROR((VLOOKUP(A26,'Revenue per capita'!$A:$Z,9,FALSE)-'normalize rev0'!G$364)/'normalize rev0'!G$365,"")</f>
        <v>1.7462552741251234</v>
      </c>
      <c r="H26" s="6">
        <f>IFERROR((VLOOKUP(A26,'Revenue per capita'!$A:$Z,10,FALSE)-'normalize rev0'!H$364)/'normalize rev0'!H$365,"")</f>
        <v>-6.2575490594301134E-2</v>
      </c>
      <c r="I26" s="6">
        <f>IFERROR((VLOOKUP(A26,'Revenue per capita'!$A:$Z,11,FALSE)-'normalize rev0'!I$364)/'normalize rev0'!I$365,"")</f>
        <v>-0.58042396092107507</v>
      </c>
      <c r="J26" s="6">
        <f>IFERROR((VLOOKUP(A26,'Revenue per capita'!$A:$Z,12,FALSE)-'normalize rev0'!J$364)/'normalize rev0'!J$365,"")</f>
        <v>1.4336881245681252</v>
      </c>
      <c r="K26" s="6">
        <f>IFERROR((VLOOKUP(A26,'Revenue per capita'!$A:$Z,13,FALSE)-'normalize rev0'!K$364)/'normalize rev0'!K$365,"")</f>
        <v>0.72218786826414749</v>
      </c>
      <c r="L26" s="6">
        <f>IFERROR((VLOOKUP(A26,'Revenue per capita'!$A:$Z,14,FALSE)-'normalize rev0'!L$364)/'normalize rev0'!L$365,"")</f>
        <v>-0.67496836639914648</v>
      </c>
      <c r="M26" s="6">
        <f>IFERROR((VLOOKUP(A26,'Revenue per capita'!$A:$Z,15,FALSE)-'normalize rev0'!M$364)/'normalize rev0'!M$365,"")</f>
        <v>1.3890750738002178</v>
      </c>
      <c r="N26" s="6">
        <f>IFERROR((VLOOKUP(A26,'Revenue per capita'!$A:$Z,16,FALSE)-'normalize rev0'!N$364)/'normalize rev0'!N$365,"")</f>
        <v>1.6201530527227701</v>
      </c>
      <c r="O26" s="6">
        <f>IFERROR((VLOOKUP(A26,'Revenue per capita'!$A:$Z,17,FALSE)-'normalize rev0'!O$364)/'normalize rev0'!O$365,"")</f>
        <v>1.0507090057265525</v>
      </c>
      <c r="P26" s="6">
        <f>IFERROR((VLOOKUP(A26,'Revenue per capita'!$A:$Z,18,FALSE)-'normalize rev0'!P$364)/'normalize rev0'!P$365,"")</f>
        <v>4.6280028992048177</v>
      </c>
      <c r="Q26" s="6">
        <f>IFERROR((VLOOKUP(A26,'Revenue per capita'!$A:$Z,19,FALSE)-'normalize rev0'!Q$364)/'normalize rev0'!Q$365,"")</f>
        <v>1.1909461117731839</v>
      </c>
      <c r="R26" s="6">
        <f>IFERROR((VLOOKUP(A26,'Revenue per capita'!$A:$Z,20,FALSE)-'normalize rev0'!R$364)/'normalize rev0'!R$365,"")</f>
        <v>10.013745155185175</v>
      </c>
      <c r="S26" s="6">
        <f>IFERROR((VLOOKUP(A26,'Revenue per capita'!$A:$Z,21,FALSE)-'normalize rev0'!S$364)/'normalize rev0'!S$365,"")</f>
        <v>1.7848445393157251</v>
      </c>
      <c r="T26" s="6">
        <f>IFERROR((VLOOKUP(A26,'Revenue per capita'!$A:$Z,22,FALSE)-'normalize rev0'!T$364)/'normalize rev0'!T$365,"")</f>
        <v>0.33470805924677993</v>
      </c>
      <c r="U26" s="6">
        <f>IFERROR((VLOOKUP(A26,'Revenue per capita'!$A:$Z,23,FALSE)-'normalize rev0'!U$364)/'normalize rev0'!U$365,"")</f>
        <v>0.19057684990113608</v>
      </c>
      <c r="V26" s="6">
        <f>IFERROR((VLOOKUP(A26,'Revenue per capita'!$A:$Z,24,FALSE)-'normalize rev0'!V$364)/'normalize rev0'!V$365,"")</f>
        <v>-5.4908563239363273E-2</v>
      </c>
      <c r="W26" s="6">
        <f>IFERROR((VLOOKUP(A26,'Revenue per capita'!$A:$Z,25,FALSE)-'normalize rev0'!W$364)/'normalize rev0'!W$365,"")</f>
        <v>0.5356173399086338</v>
      </c>
      <c r="X26" s="6" t="str">
        <f>IFERROR((VLOOKUP(A26,'Revenue per capita'!$A:$Z,26,FALSE)-'normalize rev0'!X$364)/'normalize rev0'!X$365,"")</f>
        <v/>
      </c>
    </row>
    <row r="27" spans="1:24" x14ac:dyDescent="0.45">
      <c r="A27" s="3" t="s">
        <v>603</v>
      </c>
      <c r="B27" s="4" t="s">
        <v>506</v>
      </c>
      <c r="D27" s="4">
        <v>141.87843425161981</v>
      </c>
      <c r="E27" s="6">
        <f>IFERROR((VLOOKUP($A27,'Revenue per capita'!$A:$Z,7,FALSE)-'normalize rev0'!E$364)/'normalize rev0'!E$365,"")</f>
        <v>-0.39741558669335142</v>
      </c>
      <c r="F27" s="6">
        <f>IFERROR((VLOOKUP(A27,'Revenue per capita'!$A:$Z,8,FALSE)-'normalize rev0'!F$364)/'normalize rev0'!F$365,"")</f>
        <v>-0.37199037270714458</v>
      </c>
      <c r="G27" s="6" t="str">
        <f>IFERROR((VLOOKUP(A27,'Revenue per capita'!$A:$Z,9,FALSE)-'normalize rev0'!G$364)/'normalize rev0'!G$365,"")</f>
        <v/>
      </c>
      <c r="H27" s="6">
        <f>IFERROR((VLOOKUP(A27,'Revenue per capita'!$A:$Z,10,FALSE)-'normalize rev0'!H$364)/'normalize rev0'!H$365,"")</f>
        <v>0.4985965088698755</v>
      </c>
      <c r="I27" s="6">
        <f>IFERROR((VLOOKUP(A27,'Revenue per capita'!$A:$Z,11,FALSE)-'normalize rev0'!I$364)/'normalize rev0'!I$365,"")</f>
        <v>0.95343894988922484</v>
      </c>
      <c r="J27" s="6">
        <f>IFERROR((VLOOKUP(A27,'Revenue per capita'!$A:$Z,12,FALSE)-'normalize rev0'!J$364)/'normalize rev0'!J$365,"")</f>
        <v>1.4309479301344963</v>
      </c>
      <c r="K27" s="6">
        <f>IFERROR((VLOOKUP(A27,'Revenue per capita'!$A:$Z,13,FALSE)-'normalize rev0'!K$364)/'normalize rev0'!K$365,"")</f>
        <v>-0.33365368235735421</v>
      </c>
      <c r="L27" s="6">
        <f>IFERROR((VLOOKUP(A27,'Revenue per capita'!$A:$Z,14,FALSE)-'normalize rev0'!L$364)/'normalize rev0'!L$365,"")</f>
        <v>1.4072130456250762</v>
      </c>
      <c r="M27" s="6">
        <f>IFERROR((VLOOKUP(A27,'Revenue per capita'!$A:$Z,15,FALSE)-'normalize rev0'!M$364)/'normalize rev0'!M$365,"")</f>
        <v>6.6445072006716427E-2</v>
      </c>
      <c r="N27" s="6">
        <f>IFERROR((VLOOKUP(A27,'Revenue per capita'!$A:$Z,16,FALSE)-'normalize rev0'!N$364)/'normalize rev0'!N$365,"")</f>
        <v>0.81968764089241475</v>
      </c>
      <c r="O27" s="6">
        <f>IFERROR((VLOOKUP(A27,'Revenue per capita'!$A:$Z,17,FALSE)-'normalize rev0'!O$364)/'normalize rev0'!O$365,"")</f>
        <v>-0.19114517204054088</v>
      </c>
      <c r="P27" s="6">
        <f>IFERROR((VLOOKUP(A27,'Revenue per capita'!$A:$Z,18,FALSE)-'normalize rev0'!P$364)/'normalize rev0'!P$365,"")</f>
        <v>-0.42459439876123728</v>
      </c>
      <c r="Q27" s="6">
        <f>IFERROR((VLOOKUP(A27,'Revenue per capita'!$A:$Z,19,FALSE)-'normalize rev0'!Q$364)/'normalize rev0'!Q$365,"")</f>
        <v>-0.35882997250103255</v>
      </c>
      <c r="R27" s="6">
        <f>IFERROR((VLOOKUP(A27,'Revenue per capita'!$A:$Z,20,FALSE)-'normalize rev0'!R$364)/'normalize rev0'!R$365,"")</f>
        <v>-9.168698940324177E-2</v>
      </c>
      <c r="S27" s="6">
        <f>IFERROR((VLOOKUP(A27,'Revenue per capita'!$A:$Z,21,FALSE)-'normalize rev0'!S$364)/'normalize rev0'!S$365,"")</f>
        <v>0.41585777558833192</v>
      </c>
      <c r="T27" s="6">
        <f>IFERROR((VLOOKUP(A27,'Revenue per capita'!$A:$Z,22,FALSE)-'normalize rev0'!T$364)/'normalize rev0'!T$365,"")</f>
        <v>-0.43979892278301863</v>
      </c>
      <c r="U27" s="6">
        <f>IFERROR((VLOOKUP(A27,'Revenue per capita'!$A:$Z,23,FALSE)-'normalize rev0'!U$364)/'normalize rev0'!U$365,"")</f>
        <v>-0.32712948465990288</v>
      </c>
      <c r="V27" s="6">
        <f>IFERROR((VLOOKUP(A27,'Revenue per capita'!$A:$Z,24,FALSE)-'normalize rev0'!V$364)/'normalize rev0'!V$365,"")</f>
        <v>0.28039461247325115</v>
      </c>
      <c r="W27" s="6">
        <f>IFERROR((VLOOKUP(A27,'Revenue per capita'!$A:$Z,25,FALSE)-'normalize rev0'!W$364)/'normalize rev0'!W$365,"")</f>
        <v>-0.46102733857459088</v>
      </c>
      <c r="X27" s="6" t="str">
        <f>IFERROR((VLOOKUP(A27,'Revenue per capita'!$A:$Z,26,FALSE)-'normalize rev0'!X$364)/'normalize rev0'!X$365,"")</f>
        <v/>
      </c>
    </row>
    <row r="28" spans="1:24" x14ac:dyDescent="0.45">
      <c r="A28" s="3" t="s">
        <v>650</v>
      </c>
      <c r="B28" s="4" t="s">
        <v>552</v>
      </c>
      <c r="D28" s="4">
        <v>141.74770038729815</v>
      </c>
      <c r="E28" s="6">
        <f>IFERROR((VLOOKUP($A28,'Revenue per capita'!$A:$Z,7,FALSE)-'normalize rev0'!E$364)/'normalize rev0'!E$365,"")</f>
        <v>-4.5473637348548639E-2</v>
      </c>
      <c r="F28" s="6">
        <f>IFERROR((VLOOKUP(A28,'Revenue per capita'!$A:$Z,8,FALSE)-'normalize rev0'!F$364)/'normalize rev0'!F$365,"")</f>
        <v>-0.36317671119927691</v>
      </c>
      <c r="G28" s="6">
        <f>IFERROR((VLOOKUP(A28,'Revenue per capita'!$A:$Z,9,FALSE)-'normalize rev0'!G$364)/'normalize rev0'!G$365,"")</f>
        <v>0.16113825338144505</v>
      </c>
      <c r="H28" s="6">
        <f>IFERROR((VLOOKUP(A28,'Revenue per capita'!$A:$Z,10,FALSE)-'normalize rev0'!H$364)/'normalize rev0'!H$365,"")</f>
        <v>1.3016556226816023</v>
      </c>
      <c r="I28" s="6">
        <f>IFERROR((VLOOKUP(A28,'Revenue per capita'!$A:$Z,11,FALSE)-'normalize rev0'!I$364)/'normalize rev0'!I$365,"")</f>
        <v>-6.4444271851349322E-2</v>
      </c>
      <c r="J28" s="6">
        <f>IFERROR((VLOOKUP(A28,'Revenue per capita'!$A:$Z,12,FALSE)-'normalize rev0'!J$364)/'normalize rev0'!J$365,"")</f>
        <v>1.6572743387491009</v>
      </c>
      <c r="K28" s="6">
        <f>IFERROR((VLOOKUP(A28,'Revenue per capita'!$A:$Z,13,FALSE)-'normalize rev0'!K$364)/'normalize rev0'!K$365,"")</f>
        <v>0.23840064879328213</v>
      </c>
      <c r="L28" s="6">
        <f>IFERROR((VLOOKUP(A28,'Revenue per capita'!$A:$Z,14,FALSE)-'normalize rev0'!L$364)/'normalize rev0'!L$365,"")</f>
        <v>0.30964886421514315</v>
      </c>
      <c r="M28" s="6">
        <f>IFERROR((VLOOKUP(A28,'Revenue per capita'!$A:$Z,15,FALSE)-'normalize rev0'!M$364)/'normalize rev0'!M$365,"")</f>
        <v>3.1054001285981809</v>
      </c>
      <c r="N28" s="6">
        <f>IFERROR((VLOOKUP(A28,'Revenue per capita'!$A:$Z,16,FALSE)-'normalize rev0'!N$364)/'normalize rev0'!N$365,"")</f>
        <v>1.2209438237793913</v>
      </c>
      <c r="O28" s="6">
        <f>IFERROR((VLOOKUP(A28,'Revenue per capita'!$A:$Z,17,FALSE)-'normalize rev0'!O$364)/'normalize rev0'!O$365,"")</f>
        <v>0.51512876684435194</v>
      </c>
      <c r="P28" s="6">
        <f>IFERROR((VLOOKUP(A28,'Revenue per capita'!$A:$Z,18,FALSE)-'normalize rev0'!P$364)/'normalize rev0'!P$365,"")</f>
        <v>1.4252832185705306</v>
      </c>
      <c r="Q28" s="6">
        <f>IFERROR((VLOOKUP(A28,'Revenue per capita'!$A:$Z,19,FALSE)-'normalize rev0'!Q$364)/'normalize rev0'!Q$365,"")</f>
        <v>0.36453144013557354</v>
      </c>
      <c r="R28" s="6">
        <f>IFERROR((VLOOKUP(A28,'Revenue per capita'!$A:$Z,20,FALSE)-'normalize rev0'!R$364)/'normalize rev0'!R$365,"")</f>
        <v>7.2914297206501499E-2</v>
      </c>
      <c r="S28" s="6">
        <f>IFERROR((VLOOKUP(A28,'Revenue per capita'!$A:$Z,21,FALSE)-'normalize rev0'!S$364)/'normalize rev0'!S$365,"")</f>
        <v>6.9936800970379326E-2</v>
      </c>
      <c r="T28" s="6">
        <f>IFERROR((VLOOKUP(A28,'Revenue per capita'!$A:$Z,22,FALSE)-'normalize rev0'!T$364)/'normalize rev0'!T$365,"")</f>
        <v>0.79173999010249918</v>
      </c>
      <c r="U28" s="6">
        <f>IFERROR((VLOOKUP(A28,'Revenue per capita'!$A:$Z,23,FALSE)-'normalize rev0'!U$364)/'normalize rev0'!U$365,"")</f>
        <v>0.1595944607623383</v>
      </c>
      <c r="V28" s="6">
        <f>IFERROR((VLOOKUP(A28,'Revenue per capita'!$A:$Z,24,FALSE)-'normalize rev0'!V$364)/'normalize rev0'!V$365,"")</f>
        <v>0.31715594693271637</v>
      </c>
      <c r="W28" s="6">
        <f>IFERROR((VLOOKUP(A28,'Revenue per capita'!$A:$Z,25,FALSE)-'normalize rev0'!W$364)/'normalize rev0'!W$365,"")</f>
        <v>1.4634189024788007</v>
      </c>
      <c r="X28" s="6">
        <f>IFERROR((VLOOKUP(A28,'Revenue per capita'!$A:$Z,26,FALSE)-'normalize rev0'!X$364)/'normalize rev0'!X$365,"")</f>
        <v>-0.34323191180583063</v>
      </c>
    </row>
    <row r="29" spans="1:24" x14ac:dyDescent="0.45">
      <c r="A29" s="3" t="s">
        <v>541</v>
      </c>
      <c r="B29" s="4" t="s">
        <v>468</v>
      </c>
      <c r="D29" s="4">
        <v>140.85321631725452</v>
      </c>
      <c r="E29" s="6">
        <f>IFERROR((VLOOKUP($A29,'Revenue per capita'!$A:$Z,7,FALSE)-'normalize rev0'!E$364)/'normalize rev0'!E$365,"")</f>
        <v>-0.44271702605548502</v>
      </c>
      <c r="F29" s="6">
        <f>IFERROR((VLOOKUP(A29,'Revenue per capita'!$A:$Z,8,FALSE)-'normalize rev0'!F$364)/'normalize rev0'!F$365,"")</f>
        <v>-0.36772537544651812</v>
      </c>
      <c r="G29" s="6">
        <f>IFERROR((VLOOKUP(A29,'Revenue per capita'!$A:$Z,9,FALSE)-'normalize rev0'!G$364)/'normalize rev0'!G$365,"")</f>
        <v>0.16459512551524541</v>
      </c>
      <c r="H29" s="6">
        <f>IFERROR((VLOOKUP(A29,'Revenue per capita'!$A:$Z,10,FALSE)-'normalize rev0'!H$364)/'normalize rev0'!H$365,"")</f>
        <v>0.37982122679964569</v>
      </c>
      <c r="I29" s="6">
        <f>IFERROR((VLOOKUP(A29,'Revenue per capita'!$A:$Z,11,FALSE)-'normalize rev0'!I$364)/'normalize rev0'!I$365,"")</f>
        <v>-3.1046281585069595E-2</v>
      </c>
      <c r="J29" s="6">
        <f>IFERROR((VLOOKUP(A29,'Revenue per capita'!$A:$Z,12,FALSE)-'normalize rev0'!J$364)/'normalize rev0'!J$365,"")</f>
        <v>1.8424584224482468</v>
      </c>
      <c r="K29" s="6">
        <f>IFERROR((VLOOKUP(A29,'Revenue per capita'!$A:$Z,13,FALSE)-'normalize rev0'!K$364)/'normalize rev0'!K$365,"")</f>
        <v>-0.16724593856567679</v>
      </c>
      <c r="L29" s="6">
        <f>IFERROR((VLOOKUP(A29,'Revenue per capita'!$A:$Z,14,FALSE)-'normalize rev0'!L$364)/'normalize rev0'!L$365,"")</f>
        <v>1.3121557123725467</v>
      </c>
      <c r="M29" s="6">
        <f>IFERROR((VLOOKUP(A29,'Revenue per capita'!$A:$Z,15,FALSE)-'normalize rev0'!M$364)/'normalize rev0'!M$365,"")</f>
        <v>0.68880861775231284</v>
      </c>
      <c r="N29" s="6">
        <f>IFERROR((VLOOKUP(A29,'Revenue per capita'!$A:$Z,16,FALSE)-'normalize rev0'!N$364)/'normalize rev0'!N$365,"")</f>
        <v>1.0682313284382967</v>
      </c>
      <c r="O29" s="6">
        <f>IFERROR((VLOOKUP(A29,'Revenue per capita'!$A:$Z,17,FALSE)-'normalize rev0'!O$364)/'normalize rev0'!O$365,"")</f>
        <v>1.5450803989026101</v>
      </c>
      <c r="P29" s="6">
        <f>IFERROR((VLOOKUP(A29,'Revenue per capita'!$A:$Z,18,FALSE)-'normalize rev0'!P$364)/'normalize rev0'!P$365,"")</f>
        <v>1.4964703917937763</v>
      </c>
      <c r="Q29" s="6">
        <f>IFERROR((VLOOKUP(A29,'Revenue per capita'!$A:$Z,19,FALSE)-'normalize rev0'!Q$364)/'normalize rev0'!Q$365,"")</f>
        <v>1.4010567696813812</v>
      </c>
      <c r="R29" s="6">
        <f>IFERROR((VLOOKUP(A29,'Revenue per capita'!$A:$Z,20,FALSE)-'normalize rev0'!R$364)/'normalize rev0'!R$365,"")</f>
        <v>1.1269698542438955</v>
      </c>
      <c r="S29" s="6">
        <f>IFERROR((VLOOKUP(A29,'Revenue per capita'!$A:$Z,21,FALSE)-'normalize rev0'!S$364)/'normalize rev0'!S$365,"")</f>
        <v>0.18023991932514663</v>
      </c>
      <c r="T29" s="6">
        <f>IFERROR((VLOOKUP(A29,'Revenue per capita'!$A:$Z,22,FALSE)-'normalize rev0'!T$364)/'normalize rev0'!T$365,"")</f>
        <v>1.1632234491052691</v>
      </c>
      <c r="U29" s="6">
        <f>IFERROR((VLOOKUP(A29,'Revenue per capita'!$A:$Z,23,FALSE)-'normalize rev0'!U$364)/'normalize rev0'!U$365,"")</f>
        <v>0.33540731704018423</v>
      </c>
      <c r="V29" s="6">
        <f>IFERROR((VLOOKUP(A29,'Revenue per capita'!$A:$Z,24,FALSE)-'normalize rev0'!V$364)/'normalize rev0'!V$365,"")</f>
        <v>0.65469252543345302</v>
      </c>
      <c r="W29" s="6">
        <f>IFERROR((VLOOKUP(A29,'Revenue per capita'!$A:$Z,25,FALSE)-'normalize rev0'!W$364)/'normalize rev0'!W$365,"")</f>
        <v>1.5320119503867418</v>
      </c>
      <c r="X29" s="6">
        <f>IFERROR((VLOOKUP(A29,'Revenue per capita'!$A:$Z,26,FALSE)-'normalize rev0'!X$364)/'normalize rev0'!X$365,"")</f>
        <v>-0.23394099956046335</v>
      </c>
    </row>
    <row r="30" spans="1:24" x14ac:dyDescent="0.45">
      <c r="A30" s="3" t="s">
        <v>664</v>
      </c>
      <c r="B30" s="4" t="s">
        <v>466</v>
      </c>
      <c r="D30" s="4">
        <v>140.80516933140149</v>
      </c>
      <c r="E30" s="6">
        <f>IFERROR((VLOOKUP($A30,'Revenue per capita'!$A:$Z,7,FALSE)-'normalize rev0'!E$364)/'normalize rev0'!E$365,"")</f>
        <v>0.13027465074132802</v>
      </c>
      <c r="F30" s="6">
        <f>IFERROR((VLOOKUP(A30,'Revenue per capita'!$A:$Z,8,FALSE)-'normalize rev0'!F$364)/'normalize rev0'!F$365,"")</f>
        <v>-0.38038539804227295</v>
      </c>
      <c r="G30" s="6">
        <f>IFERROR((VLOOKUP(A30,'Revenue per capita'!$A:$Z,9,FALSE)-'normalize rev0'!G$364)/'normalize rev0'!G$365,"")</f>
        <v>-0.76764125264111216</v>
      </c>
      <c r="H30" s="6">
        <f>IFERROR((VLOOKUP(A30,'Revenue per capita'!$A:$Z,10,FALSE)-'normalize rev0'!H$364)/'normalize rev0'!H$365,"")</f>
        <v>0.27052079565720621</v>
      </c>
      <c r="I30" s="6">
        <f>IFERROR((VLOOKUP(A30,'Revenue per capita'!$A:$Z,11,FALSE)-'normalize rev0'!I$364)/'normalize rev0'!I$365,"")</f>
        <v>0.56001342928099929</v>
      </c>
      <c r="J30" s="6">
        <f>IFERROR((VLOOKUP(A30,'Revenue per capita'!$A:$Z,12,FALSE)-'normalize rev0'!J$364)/'normalize rev0'!J$365,"")</f>
        <v>4.3357551682570036E-2</v>
      </c>
      <c r="K30" s="6">
        <f>IFERROR((VLOOKUP(A30,'Revenue per capita'!$A:$Z,13,FALSE)-'normalize rev0'!K$364)/'normalize rev0'!K$365,"")</f>
        <v>-0.61190729386872822</v>
      </c>
      <c r="L30" s="6">
        <f>IFERROR((VLOOKUP(A30,'Revenue per capita'!$A:$Z,14,FALSE)-'normalize rev0'!L$364)/'normalize rev0'!L$365,"")</f>
        <v>-0.48978253055464088</v>
      </c>
      <c r="M30" s="6">
        <f>IFERROR((VLOOKUP(A30,'Revenue per capita'!$A:$Z,15,FALSE)-'normalize rev0'!M$364)/'normalize rev0'!M$365,"")</f>
        <v>-0.29203393956422369</v>
      </c>
      <c r="N30" s="6">
        <f>IFERROR((VLOOKUP(A30,'Revenue per capita'!$A:$Z,16,FALSE)-'normalize rev0'!N$364)/'normalize rev0'!N$365,"")</f>
        <v>5.2527408375157068</v>
      </c>
      <c r="O30" s="6">
        <f>IFERROR((VLOOKUP(A30,'Revenue per capita'!$A:$Z,17,FALSE)-'normalize rev0'!O$364)/'normalize rev0'!O$365,"")</f>
        <v>6.817339454585708E-2</v>
      </c>
      <c r="P30" s="6">
        <f>IFERROR((VLOOKUP(A30,'Revenue per capita'!$A:$Z,18,FALSE)-'normalize rev0'!P$364)/'normalize rev0'!P$365,"")</f>
        <v>-0.13971947516293215</v>
      </c>
      <c r="Q30" s="6">
        <f>IFERROR((VLOOKUP(A30,'Revenue per capita'!$A:$Z,19,FALSE)-'normalize rev0'!Q$364)/'normalize rev0'!Q$365,"")</f>
        <v>-0.19003541274430855</v>
      </c>
      <c r="R30" s="6">
        <f>IFERROR((VLOOKUP(A30,'Revenue per capita'!$A:$Z,20,FALSE)-'normalize rev0'!R$364)/'normalize rev0'!R$365,"")</f>
        <v>-0.1061667833535539</v>
      </c>
      <c r="S30" s="6">
        <f>IFERROR((VLOOKUP(A30,'Revenue per capita'!$A:$Z,21,FALSE)-'normalize rev0'!S$364)/'normalize rev0'!S$365,"")</f>
        <v>-9.1471435443122709E-2</v>
      </c>
      <c r="T30" s="6">
        <f>IFERROR((VLOOKUP(A30,'Revenue per capita'!$A:$Z,22,FALSE)-'normalize rev0'!T$364)/'normalize rev0'!T$365,"")</f>
        <v>-0.17472018669222464</v>
      </c>
      <c r="U30" s="6">
        <f>IFERROR((VLOOKUP(A30,'Revenue per capita'!$A:$Z,23,FALSE)-'normalize rev0'!U$364)/'normalize rev0'!U$365,"")</f>
        <v>-0.456808268561812</v>
      </c>
      <c r="V30" s="6">
        <f>IFERROR((VLOOKUP(A30,'Revenue per capita'!$A:$Z,24,FALSE)-'normalize rev0'!V$364)/'normalize rev0'!V$365,"")</f>
        <v>8.7629327389487421E-2</v>
      </c>
      <c r="W30" s="6">
        <f>IFERROR((VLOOKUP(A30,'Revenue per capita'!$A:$Z,25,FALSE)-'normalize rev0'!W$364)/'normalize rev0'!W$365,"")</f>
        <v>6.3517625388533963E-2</v>
      </c>
      <c r="X30" s="6" t="str">
        <f>IFERROR((VLOOKUP(A30,'Revenue per capita'!$A:$Z,26,FALSE)-'normalize rev0'!X$364)/'normalize rev0'!X$365,"")</f>
        <v/>
      </c>
    </row>
    <row r="31" spans="1:24" x14ac:dyDescent="0.45">
      <c r="A31" s="3" t="s">
        <v>730</v>
      </c>
      <c r="B31" s="4" t="s">
        <v>462</v>
      </c>
      <c r="D31" s="4">
        <v>136.8549688795546</v>
      </c>
      <c r="E31" s="6">
        <f>IFERROR((VLOOKUP($A31,'Revenue per capita'!$A:$Z,7,FALSE)-'normalize rev0'!E$364)/'normalize rev0'!E$365,"")</f>
        <v>-0.51177793090422308</v>
      </c>
      <c r="F31" s="6" t="str">
        <f>IFERROR((VLOOKUP(A31,'Revenue per capita'!$A:$Z,8,FALSE)-'normalize rev0'!F$364)/'normalize rev0'!F$365,"")</f>
        <v/>
      </c>
      <c r="G31" s="6">
        <f>IFERROR((VLOOKUP(A31,'Revenue per capita'!$A:$Z,9,FALSE)-'normalize rev0'!G$364)/'normalize rev0'!G$365,"")</f>
        <v>4.327413121601122</v>
      </c>
      <c r="H31" s="6">
        <f>IFERROR((VLOOKUP(A31,'Revenue per capita'!$A:$Z,10,FALSE)-'normalize rev0'!H$364)/'normalize rev0'!H$365,"")</f>
        <v>0.68518205367706364</v>
      </c>
      <c r="I31" s="6">
        <f>IFERROR((VLOOKUP(A31,'Revenue per capita'!$A:$Z,11,FALSE)-'normalize rev0'!I$364)/'normalize rev0'!I$365,"")</f>
        <v>-0.12422933234044152</v>
      </c>
      <c r="J31" s="6">
        <f>IFERROR((VLOOKUP(A31,'Revenue per capita'!$A:$Z,12,FALSE)-'normalize rev0'!J$364)/'normalize rev0'!J$365,"")</f>
        <v>0.99546926039890815</v>
      </c>
      <c r="K31" s="6">
        <f>IFERROR((VLOOKUP(A31,'Revenue per capita'!$A:$Z,13,FALSE)-'normalize rev0'!K$364)/'normalize rev0'!K$365,"")</f>
        <v>0.79328648211500197</v>
      </c>
      <c r="L31" s="6">
        <f>IFERROR((VLOOKUP(A31,'Revenue per capita'!$A:$Z,14,FALSE)-'normalize rev0'!L$364)/'normalize rev0'!L$365,"")</f>
        <v>1.5205826516907863</v>
      </c>
      <c r="M31" s="6">
        <f>IFERROR((VLOOKUP(A31,'Revenue per capita'!$A:$Z,15,FALSE)-'normalize rev0'!M$364)/'normalize rev0'!M$365,"")</f>
        <v>0.53243354820600552</v>
      </c>
      <c r="N31" s="6">
        <f>IFERROR((VLOOKUP(A31,'Revenue per capita'!$A:$Z,16,FALSE)-'normalize rev0'!N$364)/'normalize rev0'!N$365,"")</f>
        <v>1.9166172230713474</v>
      </c>
      <c r="O31" s="6">
        <f>IFERROR((VLOOKUP(A31,'Revenue per capita'!$A:$Z,17,FALSE)-'normalize rev0'!O$364)/'normalize rev0'!O$365,"")</f>
        <v>0.43570221305024875</v>
      </c>
      <c r="P31" s="6">
        <f>IFERROR((VLOOKUP(A31,'Revenue per capita'!$A:$Z,18,FALSE)-'normalize rev0'!P$364)/'normalize rev0'!P$365,"")</f>
        <v>1.3291852700534088</v>
      </c>
      <c r="Q31" s="6">
        <f>IFERROR((VLOOKUP(A31,'Revenue per capita'!$A:$Z,19,FALSE)-'normalize rev0'!Q$364)/'normalize rev0'!Q$365,"")</f>
        <v>1.0367572223389658</v>
      </c>
      <c r="R31" s="6">
        <f>IFERROR((VLOOKUP(A31,'Revenue per capita'!$A:$Z,20,FALSE)-'normalize rev0'!R$364)/'normalize rev0'!R$365,"")</f>
        <v>0.38360413342643035</v>
      </c>
      <c r="S31" s="6">
        <f>IFERROR((VLOOKUP(A31,'Revenue per capita'!$A:$Z,21,FALSE)-'normalize rev0'!S$364)/'normalize rev0'!S$365,"")</f>
        <v>0.70073577572003398</v>
      </c>
      <c r="T31" s="6">
        <f>IFERROR((VLOOKUP(A31,'Revenue per capita'!$A:$Z,22,FALSE)-'normalize rev0'!T$364)/'normalize rev0'!T$365,"")</f>
        <v>0.83839856696062709</v>
      </c>
      <c r="U31" s="6">
        <f>IFERROR((VLOOKUP(A31,'Revenue per capita'!$A:$Z,23,FALSE)-'normalize rev0'!U$364)/'normalize rev0'!U$365,"")</f>
        <v>-5.6531727200362529E-2</v>
      </c>
      <c r="V31" s="6">
        <f>IFERROR((VLOOKUP(A31,'Revenue per capita'!$A:$Z,24,FALSE)-'normalize rev0'!V$364)/'normalize rev0'!V$365,"")</f>
        <v>0.45194644823415003</v>
      </c>
      <c r="W31" s="6">
        <f>IFERROR((VLOOKUP(A31,'Revenue per capita'!$A:$Z,25,FALSE)-'normalize rev0'!W$364)/'normalize rev0'!W$365,"")</f>
        <v>0.34672995712898008</v>
      </c>
      <c r="X31" s="6" t="str">
        <f>IFERROR((VLOOKUP(A31,'Revenue per capita'!$A:$Z,26,FALSE)-'normalize rev0'!X$364)/'normalize rev0'!X$365,"")</f>
        <v/>
      </c>
    </row>
    <row r="32" spans="1:24" x14ac:dyDescent="0.45">
      <c r="A32" s="3" t="s">
        <v>495</v>
      </c>
      <c r="B32" s="4" t="s">
        <v>496</v>
      </c>
      <c r="D32" s="4">
        <v>135.94782297293261</v>
      </c>
      <c r="E32" s="6">
        <f>IFERROR((VLOOKUP($A32,'Revenue per capita'!$A:$Z,7,FALSE)-'normalize rev0'!E$364)/'normalize rev0'!E$365,"")</f>
        <v>-9.1202437033594638E-2</v>
      </c>
      <c r="F32" s="6">
        <f>IFERROR((VLOOKUP(A32,'Revenue per capita'!$A:$Z,8,FALSE)-'normalize rev0'!F$364)/'normalize rev0'!F$365,"")</f>
        <v>-0.12155178013117685</v>
      </c>
      <c r="G32" s="6">
        <f>IFERROR((VLOOKUP(A32,'Revenue per capita'!$A:$Z,9,FALSE)-'normalize rev0'!G$364)/'normalize rev0'!G$365,"")</f>
        <v>0.44362502754374916</v>
      </c>
      <c r="H32" s="6">
        <f>IFERROR((VLOOKUP(A32,'Revenue per capita'!$A:$Z,10,FALSE)-'normalize rev0'!H$364)/'normalize rev0'!H$365,"")</f>
        <v>1.2986225642206299</v>
      </c>
      <c r="I32" s="6">
        <f>IFERROR((VLOOKUP(A32,'Revenue per capita'!$A:$Z,11,FALSE)-'normalize rev0'!I$364)/'normalize rev0'!I$365,"")</f>
        <v>0.81801629960579747</v>
      </c>
      <c r="J32" s="6">
        <f>IFERROR((VLOOKUP(A32,'Revenue per capita'!$A:$Z,12,FALSE)-'normalize rev0'!J$364)/'normalize rev0'!J$365,"")</f>
        <v>0.6962910688715489</v>
      </c>
      <c r="K32" s="6">
        <f>IFERROR((VLOOKUP(A32,'Revenue per capita'!$A:$Z,13,FALSE)-'normalize rev0'!K$364)/'normalize rev0'!K$365,"")</f>
        <v>1.8179730111260308</v>
      </c>
      <c r="L32" s="6">
        <f>IFERROR((VLOOKUP(A32,'Revenue per capita'!$A:$Z,14,FALSE)-'normalize rev0'!L$364)/'normalize rev0'!L$365,"")</f>
        <v>0.83460491538835757</v>
      </c>
      <c r="M32" s="6">
        <f>IFERROR((VLOOKUP(A32,'Revenue per capita'!$A:$Z,15,FALSE)-'normalize rev0'!M$364)/'normalize rev0'!M$365,"")</f>
        <v>4.5082715114190049E-2</v>
      </c>
      <c r="N32" s="6">
        <f>IFERROR((VLOOKUP(A32,'Revenue per capita'!$A:$Z,16,FALSE)-'normalize rev0'!N$364)/'normalize rev0'!N$365,"")</f>
        <v>-0.12390655604271578</v>
      </c>
      <c r="O32" s="6">
        <f>IFERROR((VLOOKUP(A32,'Revenue per capita'!$A:$Z,17,FALSE)-'normalize rev0'!O$364)/'normalize rev0'!O$365,"")</f>
        <v>0.31008284061789598</v>
      </c>
      <c r="P32" s="6">
        <f>IFERROR((VLOOKUP(A32,'Revenue per capita'!$A:$Z,18,FALSE)-'normalize rev0'!P$364)/'normalize rev0'!P$365,"")</f>
        <v>0.45688517281630386</v>
      </c>
      <c r="Q32" s="6">
        <f>IFERROR((VLOOKUP(A32,'Revenue per capita'!$A:$Z,19,FALSE)-'normalize rev0'!Q$364)/'normalize rev0'!Q$365,"")</f>
        <v>0.92148710509403398</v>
      </c>
      <c r="R32" s="6">
        <f>IFERROR((VLOOKUP(A32,'Revenue per capita'!$A:$Z,20,FALSE)-'normalize rev0'!R$364)/'normalize rev0'!R$365,"")</f>
        <v>-0.51777982560611957</v>
      </c>
      <c r="S32" s="6">
        <f>IFERROR((VLOOKUP(A32,'Revenue per capita'!$A:$Z,21,FALSE)-'normalize rev0'!S$364)/'normalize rev0'!S$365,"")</f>
        <v>1.075954574498863</v>
      </c>
      <c r="T32" s="6">
        <f>IFERROR((VLOOKUP(A32,'Revenue per capita'!$A:$Z,22,FALSE)-'normalize rev0'!T$364)/'normalize rev0'!T$365,"")</f>
        <v>1.475238656830044</v>
      </c>
      <c r="U32" s="6">
        <f>IFERROR((VLOOKUP(A32,'Revenue per capita'!$A:$Z,23,FALSE)-'normalize rev0'!U$364)/'normalize rev0'!U$365,"")</f>
        <v>0.81035971611654778</v>
      </c>
      <c r="V32" s="6">
        <f>IFERROR((VLOOKUP(A32,'Revenue per capita'!$A:$Z,24,FALSE)-'normalize rev0'!V$364)/'normalize rev0'!V$365,"")</f>
        <v>1.2959290968156281</v>
      </c>
      <c r="W32" s="6">
        <f>IFERROR((VLOOKUP(A32,'Revenue per capita'!$A:$Z,25,FALSE)-'normalize rev0'!W$364)/'normalize rev0'!W$365,"")</f>
        <v>-0.65747218231981241</v>
      </c>
      <c r="X32" s="6" t="str">
        <f>IFERROR((VLOOKUP(A32,'Revenue per capita'!$A:$Z,26,FALSE)-'normalize rev0'!X$364)/'normalize rev0'!X$365,"")</f>
        <v/>
      </c>
    </row>
    <row r="33" spans="1:24" x14ac:dyDescent="0.45">
      <c r="A33" s="3" t="s">
        <v>555</v>
      </c>
      <c r="B33" s="4" t="s">
        <v>506</v>
      </c>
      <c r="D33" s="4">
        <v>135.07281793048975</v>
      </c>
      <c r="E33" s="6">
        <f>IFERROR((VLOOKUP($A33,'Revenue per capita'!$A:$Z,7,FALSE)-'normalize rev0'!E$364)/'normalize rev0'!E$365,"")</f>
        <v>-0.51177793090422308</v>
      </c>
      <c r="F33" s="6" t="str">
        <f>IFERROR((VLOOKUP(A33,'Revenue per capita'!$A:$Z,8,FALSE)-'normalize rev0'!F$364)/'normalize rev0'!F$365,"")</f>
        <v/>
      </c>
      <c r="G33" s="6" t="str">
        <f>IFERROR((VLOOKUP(A33,'Revenue per capita'!$A:$Z,9,FALSE)-'normalize rev0'!G$364)/'normalize rev0'!G$365,"")</f>
        <v/>
      </c>
      <c r="H33" s="6">
        <f>IFERROR((VLOOKUP(A33,'Revenue per capita'!$A:$Z,10,FALSE)-'normalize rev0'!H$364)/'normalize rev0'!H$365,"")</f>
        <v>-0.44262520235903779</v>
      </c>
      <c r="I33" s="6">
        <f>IFERROR((VLOOKUP(A33,'Revenue per capita'!$A:$Z,11,FALSE)-'normalize rev0'!I$364)/'normalize rev0'!I$365,"")</f>
        <v>2.3642566804759895</v>
      </c>
      <c r="J33" s="6">
        <f>IFERROR((VLOOKUP(A33,'Revenue per capita'!$A:$Z,12,FALSE)-'normalize rev0'!J$364)/'normalize rev0'!J$365,"")</f>
        <v>-1.5475125341256108E-2</v>
      </c>
      <c r="K33" s="6">
        <f>IFERROR((VLOOKUP(A33,'Revenue per capita'!$A:$Z,13,FALSE)-'normalize rev0'!K$364)/'normalize rev0'!K$365,"")</f>
        <v>-0.40213700673536851</v>
      </c>
      <c r="L33" s="6">
        <f>IFERROR((VLOOKUP(A33,'Revenue per capita'!$A:$Z,14,FALSE)-'normalize rev0'!L$364)/'normalize rev0'!L$365,"")</f>
        <v>0.14776131252026231</v>
      </c>
      <c r="M33" s="6">
        <f>IFERROR((VLOOKUP(A33,'Revenue per capita'!$A:$Z,15,FALSE)-'normalize rev0'!M$364)/'normalize rev0'!M$365,"")</f>
        <v>-0.463580547621747</v>
      </c>
      <c r="N33" s="6">
        <f>IFERROR((VLOOKUP(A33,'Revenue per capita'!$A:$Z,16,FALSE)-'normalize rev0'!N$364)/'normalize rev0'!N$365,"")</f>
        <v>-0.56262803634671255</v>
      </c>
      <c r="O33" s="6">
        <f>IFERROR((VLOOKUP(A33,'Revenue per capita'!$A:$Z,17,FALSE)-'normalize rev0'!O$364)/'normalize rev0'!O$365,"")</f>
        <v>-0.58993118401085132</v>
      </c>
      <c r="P33" s="6">
        <f>IFERROR((VLOOKUP(A33,'Revenue per capita'!$A:$Z,18,FALSE)-'normalize rev0'!P$364)/'normalize rev0'!P$365,"")</f>
        <v>0.49974759143375092</v>
      </c>
      <c r="Q33" s="6">
        <f>IFERROR((VLOOKUP(A33,'Revenue per capita'!$A:$Z,19,FALSE)-'normalize rev0'!Q$364)/'normalize rev0'!Q$365,"")</f>
        <v>1.2306480548117338</v>
      </c>
      <c r="R33" s="6">
        <f>IFERROR((VLOOKUP(A33,'Revenue per capita'!$A:$Z,20,FALSE)-'normalize rev0'!R$364)/'normalize rev0'!R$365,"")</f>
        <v>-0.57279321124455862</v>
      </c>
      <c r="S33" s="6">
        <f>IFERROR((VLOOKUP(A33,'Revenue per capita'!$A:$Z,21,FALSE)-'normalize rev0'!S$364)/'normalize rev0'!S$365,"")</f>
        <v>-1.8320721497687602</v>
      </c>
      <c r="T33" s="6">
        <f>IFERROR((VLOOKUP(A33,'Revenue per capita'!$A:$Z,22,FALSE)-'normalize rev0'!T$364)/'normalize rev0'!T$365,"")</f>
        <v>-0.88062225840204156</v>
      </c>
      <c r="U33" s="6">
        <f>IFERROR((VLOOKUP(A33,'Revenue per capita'!$A:$Z,23,FALSE)-'normalize rev0'!U$364)/'normalize rev0'!U$365,"")</f>
        <v>-0.17053981916083316</v>
      </c>
      <c r="V33" s="6">
        <f>IFERROR((VLOOKUP(A33,'Revenue per capita'!$A:$Z,24,FALSE)-'normalize rev0'!V$364)/'normalize rev0'!V$365,"")</f>
        <v>-2.5048009829723781</v>
      </c>
      <c r="W33" s="6" t="str">
        <f>IFERROR((VLOOKUP(A33,'Revenue per capita'!$A:$Z,25,FALSE)-'normalize rev0'!W$364)/'normalize rev0'!W$365,"")</f>
        <v/>
      </c>
      <c r="X33" s="6" t="str">
        <f>IFERROR((VLOOKUP(A33,'Revenue per capita'!$A:$Z,26,FALSE)-'normalize rev0'!X$364)/'normalize rev0'!X$365,"")</f>
        <v/>
      </c>
    </row>
    <row r="34" spans="1:24" x14ac:dyDescent="0.45">
      <c r="A34" s="3" t="s">
        <v>793</v>
      </c>
      <c r="B34" s="4" t="s">
        <v>462</v>
      </c>
      <c r="D34" s="4">
        <v>134.7098495674397</v>
      </c>
      <c r="E34" s="6">
        <f>IFERROR((VLOOKUP($A34,'Revenue per capita'!$A:$Z,7,FALSE)-'normalize rev0'!E$364)/'normalize rev0'!E$365,"")</f>
        <v>-0.14478709028304979</v>
      </c>
      <c r="F34" s="6" t="str">
        <f>IFERROR((VLOOKUP(A34,'Revenue per capita'!$A:$Z,8,FALSE)-'normalize rev0'!F$364)/'normalize rev0'!F$365,"")</f>
        <v/>
      </c>
      <c r="G34" s="6" t="str">
        <f>IFERROR((VLOOKUP(A34,'Revenue per capita'!$A:$Z,9,FALSE)-'normalize rev0'!G$364)/'normalize rev0'!G$365,"")</f>
        <v/>
      </c>
      <c r="H34" s="6">
        <f>IFERROR((VLOOKUP(A34,'Revenue per capita'!$A:$Z,10,FALSE)-'normalize rev0'!H$364)/'normalize rev0'!H$365,"")</f>
        <v>1.3353882730918771</v>
      </c>
      <c r="I34" s="6">
        <f>IFERROR((VLOOKUP(A34,'Revenue per capita'!$A:$Z,11,FALSE)-'normalize rev0'!I$364)/'normalize rev0'!I$365,"")</f>
        <v>1.2506006182384037</v>
      </c>
      <c r="J34" s="6">
        <f>IFERROR((VLOOKUP(A34,'Revenue per capita'!$A:$Z,12,FALSE)-'normalize rev0'!J$364)/'normalize rev0'!J$365,"")</f>
        <v>0.73053731463886484</v>
      </c>
      <c r="K34" s="6">
        <f>IFERROR((VLOOKUP(A34,'Revenue per capita'!$A:$Z,13,FALSE)-'normalize rev0'!K$364)/'normalize rev0'!K$365,"")</f>
        <v>8.9685986999586114E-3</v>
      </c>
      <c r="L34" s="6">
        <f>IFERROR((VLOOKUP(A34,'Revenue per capita'!$A:$Z,14,FALSE)-'normalize rev0'!L$364)/'normalize rev0'!L$365,"")</f>
        <v>2.0778327233250278</v>
      </c>
      <c r="M34" s="6">
        <f>IFERROR((VLOOKUP(A34,'Revenue per capita'!$A:$Z,15,FALSE)-'normalize rev0'!M$364)/'normalize rev0'!M$365,"")</f>
        <v>-0.23894010864825027</v>
      </c>
      <c r="N34" s="6">
        <f>IFERROR((VLOOKUP(A34,'Revenue per capita'!$A:$Z,16,FALSE)-'normalize rev0'!N$364)/'normalize rev0'!N$365,"")</f>
        <v>-0.13105327243158285</v>
      </c>
      <c r="O34" s="6">
        <f>IFERROR((VLOOKUP(A34,'Revenue per capita'!$A:$Z,17,FALSE)-'normalize rev0'!O$364)/'normalize rev0'!O$365,"")</f>
        <v>-8.4127427642580854E-2</v>
      </c>
      <c r="P34" s="6">
        <f>IFERROR((VLOOKUP(A34,'Revenue per capita'!$A:$Z,18,FALSE)-'normalize rev0'!P$364)/'normalize rev0'!P$365,"")</f>
        <v>-0.67239285303113083</v>
      </c>
      <c r="Q34" s="6">
        <f>IFERROR((VLOOKUP(A34,'Revenue per capita'!$A:$Z,19,FALSE)-'normalize rev0'!Q$364)/'normalize rev0'!Q$365,"")</f>
        <v>0.55182720368277938</v>
      </c>
      <c r="R34" s="6">
        <f>IFERROR((VLOOKUP(A34,'Revenue per capita'!$A:$Z,20,FALSE)-'normalize rev0'!R$364)/'normalize rev0'!R$365,"")</f>
        <v>-0.14723207509115807</v>
      </c>
      <c r="S34" s="6">
        <f>IFERROR((VLOOKUP(A34,'Revenue per capita'!$A:$Z,21,FALSE)-'normalize rev0'!S$364)/'normalize rev0'!S$365,"")</f>
        <v>0.37722650585610618</v>
      </c>
      <c r="T34" s="6">
        <f>IFERROR((VLOOKUP(A34,'Revenue per capita'!$A:$Z,22,FALSE)-'normalize rev0'!T$364)/'normalize rev0'!T$365,"")</f>
        <v>1.0361241058848656</v>
      </c>
      <c r="U34" s="6">
        <f>IFERROR((VLOOKUP(A34,'Revenue per capita'!$A:$Z,23,FALSE)-'normalize rev0'!U$364)/'normalize rev0'!U$365,"")</f>
        <v>-5.8484206314540925E-2</v>
      </c>
      <c r="V34" s="6">
        <f>IFERROR((VLOOKUP(A34,'Revenue per capita'!$A:$Z,24,FALSE)-'normalize rev0'!V$364)/'normalize rev0'!V$365,"")</f>
        <v>0.193065776940224</v>
      </c>
      <c r="W34" s="6">
        <f>IFERROR((VLOOKUP(A34,'Revenue per capita'!$A:$Z,25,FALSE)-'normalize rev0'!W$364)/'normalize rev0'!W$365,"")</f>
        <v>1.2881599348204271E-2</v>
      </c>
      <c r="X34" s="6" t="str">
        <f>IFERROR((VLOOKUP(A34,'Revenue per capita'!$A:$Z,26,FALSE)-'normalize rev0'!X$364)/'normalize rev0'!X$365,"")</f>
        <v/>
      </c>
    </row>
    <row r="35" spans="1:24" x14ac:dyDescent="0.45">
      <c r="A35" s="3" t="s">
        <v>719</v>
      </c>
      <c r="B35" s="4" t="s">
        <v>451</v>
      </c>
      <c r="D35" s="4">
        <v>133.45513524585576</v>
      </c>
      <c r="E35" s="6">
        <f>IFERROR((VLOOKUP($A35,'Revenue per capita'!$A:$Z,7,FALSE)-'normalize rev0'!E$364)/'normalize rev0'!E$365,"")</f>
        <v>-0.43182446169390404</v>
      </c>
      <c r="F35" s="6">
        <f>IFERROR((VLOOKUP(A35,'Revenue per capita'!$A:$Z,8,FALSE)-'normalize rev0'!F$364)/'normalize rev0'!F$365,"")</f>
        <v>-0.38255587966134885</v>
      </c>
      <c r="G35" s="6">
        <f>IFERROR((VLOOKUP(A35,'Revenue per capita'!$A:$Z,9,FALSE)-'normalize rev0'!G$364)/'normalize rev0'!G$365,"")</f>
        <v>0.31038625040130652</v>
      </c>
      <c r="H35" s="6">
        <f>IFERROR((VLOOKUP(A35,'Revenue per capita'!$A:$Z,10,FALSE)-'normalize rev0'!H$364)/'normalize rev0'!H$365,"")</f>
        <v>0.42228138367913048</v>
      </c>
      <c r="I35" s="6">
        <f>IFERROR((VLOOKUP(A35,'Revenue per capita'!$A:$Z,11,FALSE)-'normalize rev0'!I$364)/'normalize rev0'!I$365,"")</f>
        <v>-0.62321085107470819</v>
      </c>
      <c r="J35" s="6">
        <f>IFERROR((VLOOKUP(A35,'Revenue per capita'!$A:$Z,12,FALSE)-'normalize rev0'!J$364)/'normalize rev0'!J$365,"")</f>
        <v>0.96555910498953745</v>
      </c>
      <c r="K35" s="6">
        <f>IFERROR((VLOOKUP(A35,'Revenue per capita'!$A:$Z,13,FALSE)-'normalize rev0'!K$364)/'normalize rev0'!K$365,"")</f>
        <v>0.11294477654849021</v>
      </c>
      <c r="L35" s="6">
        <f>IFERROR((VLOOKUP(A35,'Revenue per capita'!$A:$Z,14,FALSE)-'normalize rev0'!L$364)/'normalize rev0'!L$365,"")</f>
        <v>0.75827495824777713</v>
      </c>
      <c r="M35" s="6">
        <f>IFERROR((VLOOKUP(A35,'Revenue per capita'!$A:$Z,15,FALSE)-'normalize rev0'!M$364)/'normalize rev0'!M$365,"")</f>
        <v>2.5117549136264783</v>
      </c>
      <c r="N35" s="6">
        <f>IFERROR((VLOOKUP(A35,'Revenue per capita'!$A:$Z,16,FALSE)-'normalize rev0'!N$364)/'normalize rev0'!N$365,"")</f>
        <v>2.7467218240016908</v>
      </c>
      <c r="O35" s="6">
        <f>IFERROR((VLOOKUP(A35,'Revenue per capita'!$A:$Z,17,FALSE)-'normalize rev0'!O$364)/'normalize rev0'!O$365,"")</f>
        <v>3.1990229343213348</v>
      </c>
      <c r="P35" s="6">
        <f>IFERROR((VLOOKUP(A35,'Revenue per capita'!$A:$Z,18,FALSE)-'normalize rev0'!P$364)/'normalize rev0'!P$365,"")</f>
        <v>2.0774452419934759</v>
      </c>
      <c r="Q35" s="6">
        <f>IFERROR((VLOOKUP(A35,'Revenue per capita'!$A:$Z,19,FALSE)-'normalize rev0'!Q$364)/'normalize rev0'!Q$365,"")</f>
        <v>1.1658642366829692</v>
      </c>
      <c r="R35" s="6">
        <f>IFERROR((VLOOKUP(A35,'Revenue per capita'!$A:$Z,20,FALSE)-'normalize rev0'!R$364)/'normalize rev0'!R$365,"")</f>
        <v>1.4252012885340091</v>
      </c>
      <c r="S35" s="6">
        <f>IFERROR((VLOOKUP(A35,'Revenue per capita'!$A:$Z,21,FALSE)-'normalize rev0'!S$364)/'normalize rev0'!S$365,"")</f>
        <v>0.73155608885802259</v>
      </c>
      <c r="T35" s="6">
        <f>IFERROR((VLOOKUP(A35,'Revenue per capita'!$A:$Z,22,FALSE)-'normalize rev0'!T$364)/'normalize rev0'!T$365,"")</f>
        <v>2.2767662026497928</v>
      </c>
      <c r="U35" s="6">
        <f>IFERROR((VLOOKUP(A35,'Revenue per capita'!$A:$Z,23,FALSE)-'normalize rev0'!U$364)/'normalize rev0'!U$365,"")</f>
        <v>0.35333734099110076</v>
      </c>
      <c r="V35" s="6">
        <f>IFERROR((VLOOKUP(A35,'Revenue per capita'!$A:$Z,24,FALSE)-'normalize rev0'!V$364)/'normalize rev0'!V$365,"")</f>
        <v>0.62474012869487749</v>
      </c>
      <c r="W35" s="6">
        <f>IFERROR((VLOOKUP(A35,'Revenue per capita'!$A:$Z,25,FALSE)-'normalize rev0'!W$364)/'normalize rev0'!W$365,"")</f>
        <v>1.2087515003991705</v>
      </c>
      <c r="X35" s="6">
        <f>IFERROR((VLOOKUP(A35,'Revenue per capita'!$A:$Z,26,FALSE)-'normalize rev0'!X$364)/'normalize rev0'!X$365,"")</f>
        <v>0.1332560452857465</v>
      </c>
    </row>
    <row r="36" spans="1:24" x14ac:dyDescent="0.45">
      <c r="A36" s="3" t="s">
        <v>532</v>
      </c>
      <c r="B36" s="4" t="s">
        <v>462</v>
      </c>
      <c r="D36" s="4">
        <v>133.26234959905608</v>
      </c>
      <c r="E36" s="6">
        <f>IFERROR((VLOOKUP($A36,'Revenue per capita'!$A:$Z,7,FALSE)-'normalize rev0'!E$364)/'normalize rev0'!E$365,"")</f>
        <v>-7.3089727174757937E-2</v>
      </c>
      <c r="F36" s="6" t="str">
        <f>IFERROR((VLOOKUP(A36,'Revenue per capita'!$A:$Z,8,FALSE)-'normalize rev0'!F$364)/'normalize rev0'!F$365,"")</f>
        <v/>
      </c>
      <c r="G36" s="6">
        <f>IFERROR((VLOOKUP(A36,'Revenue per capita'!$A:$Z,9,FALSE)-'normalize rev0'!G$364)/'normalize rev0'!G$365,"")</f>
        <v>0.78211559805975805</v>
      </c>
      <c r="H36" s="6">
        <f>IFERROR((VLOOKUP(A36,'Revenue per capita'!$A:$Z,10,FALSE)-'normalize rev0'!H$364)/'normalize rev0'!H$365,"")</f>
        <v>0.62303292983499492</v>
      </c>
      <c r="I36" s="6">
        <f>IFERROR((VLOOKUP(A36,'Revenue per capita'!$A:$Z,11,FALSE)-'normalize rev0'!I$364)/'normalize rev0'!I$365,"")</f>
        <v>0.62172251306603776</v>
      </c>
      <c r="J36" s="6">
        <f>IFERROR((VLOOKUP(A36,'Revenue per capita'!$A:$Z,12,FALSE)-'normalize rev0'!J$364)/'normalize rev0'!J$365,"")</f>
        <v>4.924405319616367E-3</v>
      </c>
      <c r="K36" s="6">
        <f>IFERROR((VLOOKUP(A36,'Revenue per capita'!$A:$Z,13,FALSE)-'normalize rev0'!K$364)/'normalize rev0'!K$365,"")</f>
        <v>1.4738632353350101</v>
      </c>
      <c r="L36" s="6">
        <f>IFERROR((VLOOKUP(A36,'Revenue per capita'!$A:$Z,14,FALSE)-'normalize rev0'!L$364)/'normalize rev0'!L$365,"")</f>
        <v>0.8317019267385396</v>
      </c>
      <c r="M36" s="6">
        <f>IFERROR((VLOOKUP(A36,'Revenue per capita'!$A:$Z,15,FALSE)-'normalize rev0'!M$364)/'normalize rev0'!M$365,"")</f>
        <v>1.0320815031732655</v>
      </c>
      <c r="N36" s="6">
        <f>IFERROR((VLOOKUP(A36,'Revenue per capita'!$A:$Z,16,FALSE)-'normalize rev0'!N$364)/'normalize rev0'!N$365,"")</f>
        <v>2.4676182414111727</v>
      </c>
      <c r="O36" s="6">
        <f>IFERROR((VLOOKUP(A36,'Revenue per capita'!$A:$Z,17,FALSE)-'normalize rev0'!O$364)/'normalize rev0'!O$365,"")</f>
        <v>-0.18020708494640034</v>
      </c>
      <c r="P36" s="6">
        <f>IFERROR((VLOOKUP(A36,'Revenue per capita'!$A:$Z,18,FALSE)-'normalize rev0'!P$364)/'normalize rev0'!P$365,"")</f>
        <v>-8.0992147487062335E-2</v>
      </c>
      <c r="Q36" s="6">
        <f>IFERROR((VLOOKUP(A36,'Revenue per capita'!$A:$Z,19,FALSE)-'normalize rev0'!Q$364)/'normalize rev0'!Q$365,"")</f>
        <v>0.13825026936768256</v>
      </c>
      <c r="R36" s="6">
        <f>IFERROR((VLOOKUP(A36,'Revenue per capita'!$A:$Z,20,FALSE)-'normalize rev0'!R$364)/'normalize rev0'!R$365,"")</f>
        <v>0.4148983007774969</v>
      </c>
      <c r="S36" s="6">
        <f>IFERROR((VLOOKUP(A36,'Revenue per capita'!$A:$Z,21,FALSE)-'normalize rev0'!S$364)/'normalize rev0'!S$365,"")</f>
        <v>-3.6497887110799355E-2</v>
      </c>
      <c r="T36" s="6">
        <f>IFERROR((VLOOKUP(A36,'Revenue per capita'!$A:$Z,22,FALSE)-'normalize rev0'!T$364)/'normalize rev0'!T$365,"")</f>
        <v>-0.49890521091582973</v>
      </c>
      <c r="U36" s="6">
        <f>IFERROR((VLOOKUP(A36,'Revenue per capita'!$A:$Z,23,FALSE)-'normalize rev0'!U$364)/'normalize rev0'!U$365,"")</f>
        <v>-0.34442387650605788</v>
      </c>
      <c r="V36" s="6">
        <f>IFERROR((VLOOKUP(A36,'Revenue per capita'!$A:$Z,24,FALSE)-'normalize rev0'!V$364)/'normalize rev0'!V$365,"")</f>
        <v>0.77631886452626142</v>
      </c>
      <c r="W36" s="6">
        <f>IFERROR((VLOOKUP(A36,'Revenue per capita'!$A:$Z,25,FALSE)-'normalize rev0'!W$364)/'normalize rev0'!W$365,"")</f>
        <v>-0.42991011897889364</v>
      </c>
      <c r="X36" s="6" t="str">
        <f>IFERROR((VLOOKUP(A36,'Revenue per capita'!$A:$Z,26,FALSE)-'normalize rev0'!X$364)/'normalize rev0'!X$365,"")</f>
        <v/>
      </c>
    </row>
    <row r="37" spans="1:24" x14ac:dyDescent="0.45">
      <c r="A37" s="3" t="s">
        <v>699</v>
      </c>
      <c r="B37" s="4" t="s">
        <v>445</v>
      </c>
      <c r="D37" s="4">
        <v>131.60598440427975</v>
      </c>
      <c r="E37" s="6">
        <f>IFERROR((VLOOKUP($A37,'Revenue per capita'!$A:$Z,7,FALSE)-'normalize rev0'!E$364)/'normalize rev0'!E$365,"")</f>
        <v>-0.51177793090422308</v>
      </c>
      <c r="F37" s="6">
        <f>IFERROR((VLOOKUP(A37,'Revenue per capita'!$A:$Z,8,FALSE)-'normalize rev0'!F$364)/'normalize rev0'!F$365,"")</f>
        <v>9.5136680245360896</v>
      </c>
      <c r="G37" s="6">
        <f>IFERROR((VLOOKUP(A37,'Revenue per capita'!$A:$Z,9,FALSE)-'normalize rev0'!G$364)/'normalize rev0'!G$365,"")</f>
        <v>1.0233023025290351</v>
      </c>
      <c r="H37" s="6">
        <f>IFERROR((VLOOKUP(A37,'Revenue per capita'!$A:$Z,10,FALSE)-'normalize rev0'!H$364)/'normalize rev0'!H$365,"")</f>
        <v>1.4488279908587554</v>
      </c>
      <c r="I37" s="6">
        <f>IFERROR((VLOOKUP(A37,'Revenue per capita'!$A:$Z,11,FALSE)-'normalize rev0'!I$364)/'normalize rev0'!I$365,"")</f>
        <v>-0.55783110829223281</v>
      </c>
      <c r="J37" s="6">
        <f>IFERROR((VLOOKUP(A37,'Revenue per capita'!$A:$Z,12,FALSE)-'normalize rev0'!J$364)/'normalize rev0'!J$365,"")</f>
        <v>0.61335796713535196</v>
      </c>
      <c r="K37" s="6">
        <f>IFERROR((VLOOKUP(A37,'Revenue per capita'!$A:$Z,13,FALSE)-'normalize rev0'!K$364)/'normalize rev0'!K$365,"")</f>
        <v>2.6541532502786449</v>
      </c>
      <c r="L37" s="6">
        <f>IFERROR((VLOOKUP(A37,'Revenue per capita'!$A:$Z,14,FALSE)-'normalize rev0'!L$364)/'normalize rev0'!L$365,"")</f>
        <v>2.284908799416363</v>
      </c>
      <c r="M37" s="6">
        <f>IFERROR((VLOOKUP(A37,'Revenue per capita'!$A:$Z,15,FALSE)-'normalize rev0'!M$364)/'normalize rev0'!M$365,"")</f>
        <v>1.5475628232848692E-2</v>
      </c>
      <c r="N37" s="6">
        <f>IFERROR((VLOOKUP(A37,'Revenue per capita'!$A:$Z,16,FALSE)-'normalize rev0'!N$364)/'normalize rev0'!N$365,"")</f>
        <v>-0.8118775339740566</v>
      </c>
      <c r="O37" s="6">
        <f>IFERROR((VLOOKUP(A37,'Revenue per capita'!$A:$Z,17,FALSE)-'normalize rev0'!O$364)/'normalize rev0'!O$365,"")</f>
        <v>1.2205465263998578</v>
      </c>
      <c r="P37" s="6">
        <f>IFERROR((VLOOKUP(A37,'Revenue per capita'!$A:$Z,18,FALSE)-'normalize rev0'!P$364)/'normalize rev0'!P$365,"")</f>
        <v>1.0929972228490119</v>
      </c>
      <c r="Q37" s="6">
        <f>IFERROR((VLOOKUP(A37,'Revenue per capita'!$A:$Z,19,FALSE)-'normalize rev0'!Q$364)/'normalize rev0'!Q$365,"")</f>
        <v>1.6544427279119511</v>
      </c>
      <c r="R37" s="6">
        <f>IFERROR((VLOOKUP(A37,'Revenue per capita'!$A:$Z,20,FALSE)-'normalize rev0'!R$364)/'normalize rev0'!R$365,"")</f>
        <v>-0.36580369528533202</v>
      </c>
      <c r="S37" s="6">
        <f>IFERROR((VLOOKUP(A37,'Revenue per capita'!$A:$Z,21,FALSE)-'normalize rev0'!S$364)/'normalize rev0'!S$365,"")</f>
        <v>-1.2432382513032989</v>
      </c>
      <c r="T37" s="6">
        <f>IFERROR((VLOOKUP(A37,'Revenue per capita'!$A:$Z,22,FALSE)-'normalize rev0'!T$364)/'normalize rev0'!T$365,"")</f>
        <v>0.16979317729195398</v>
      </c>
      <c r="U37" s="6">
        <f>IFERROR((VLOOKUP(A37,'Revenue per capita'!$A:$Z,23,FALSE)-'normalize rev0'!U$364)/'normalize rev0'!U$365,"")</f>
        <v>0.14615683905122645</v>
      </c>
      <c r="V37" s="6">
        <f>IFERROR((VLOOKUP(A37,'Revenue per capita'!$A:$Z,24,FALSE)-'normalize rev0'!V$364)/'normalize rev0'!V$365,"")</f>
        <v>1.4505883654190235</v>
      </c>
      <c r="W37" s="6">
        <f>IFERROR((VLOOKUP(A37,'Revenue per capita'!$A:$Z,25,FALSE)-'normalize rev0'!W$364)/'normalize rev0'!W$365,"")</f>
        <v>8.5121321242434766E-2</v>
      </c>
      <c r="X37" s="6" t="str">
        <f>IFERROR((VLOOKUP(A37,'Revenue per capita'!$A:$Z,26,FALSE)-'normalize rev0'!X$364)/'normalize rev0'!X$365,"")</f>
        <v/>
      </c>
    </row>
    <row r="38" spans="1:24" x14ac:dyDescent="0.45">
      <c r="A38" s="3" t="s">
        <v>740</v>
      </c>
      <c r="B38" s="4" t="s">
        <v>459</v>
      </c>
      <c r="D38" s="4">
        <v>130.82760725819054</v>
      </c>
      <c r="E38" s="6">
        <f>IFERROR((VLOOKUP($A38,'Revenue per capita'!$A:$Z,7,FALSE)-'normalize rev0'!E$364)/'normalize rev0'!E$365,"")</f>
        <v>-0.34936424350572098</v>
      </c>
      <c r="F38" s="6">
        <f>IFERROR((VLOOKUP(A38,'Revenue per capita'!$A:$Z,8,FALSE)-'normalize rev0'!F$364)/'normalize rev0'!F$365,"")</f>
        <v>-0.3815276199475226</v>
      </c>
      <c r="G38" s="6">
        <f>IFERROR((VLOOKUP(A38,'Revenue per capita'!$A:$Z,9,FALSE)-'normalize rev0'!G$364)/'normalize rev0'!G$365,"")</f>
        <v>0.72406512471898798</v>
      </c>
      <c r="H38" s="6">
        <f>IFERROR((VLOOKUP(A38,'Revenue per capita'!$A:$Z,10,FALSE)-'normalize rev0'!H$364)/'normalize rev0'!H$365,"")</f>
        <v>0.23993949691393915</v>
      </c>
      <c r="I38" s="6">
        <f>IFERROR((VLOOKUP(A38,'Revenue per capita'!$A:$Z,11,FALSE)-'normalize rev0'!I$364)/'normalize rev0'!I$365,"")</f>
        <v>-9.7684447058921445E-2</v>
      </c>
      <c r="J38" s="6">
        <f>IFERROR((VLOOKUP(A38,'Revenue per capita'!$A:$Z,12,FALSE)-'normalize rev0'!J$364)/'normalize rev0'!J$365,"")</f>
        <v>0.85562683233366454</v>
      </c>
      <c r="K38" s="6">
        <f>IFERROR((VLOOKUP(A38,'Revenue per capita'!$A:$Z,13,FALSE)-'normalize rev0'!K$364)/'normalize rev0'!K$365,"")</f>
        <v>-0.17286664439081198</v>
      </c>
      <c r="L38" s="6">
        <f>IFERROR((VLOOKUP(A38,'Revenue per capita'!$A:$Z,14,FALSE)-'normalize rev0'!L$364)/'normalize rev0'!L$365,"")</f>
        <v>9.0992350353434184E-2</v>
      </c>
      <c r="M38" s="6">
        <f>IFERROR((VLOOKUP(A38,'Revenue per capita'!$A:$Z,15,FALSE)-'normalize rev0'!M$364)/'normalize rev0'!M$365,"")</f>
        <v>0.78250658120934413</v>
      </c>
      <c r="N38" s="6">
        <f>IFERROR((VLOOKUP(A38,'Revenue per capita'!$A:$Z,16,FALSE)-'normalize rev0'!N$364)/'normalize rev0'!N$365,"")</f>
        <v>1.9814047027981574</v>
      </c>
      <c r="O38" s="6">
        <f>IFERROR((VLOOKUP(A38,'Revenue per capita'!$A:$Z,17,FALSE)-'normalize rev0'!O$364)/'normalize rev0'!O$365,"")</f>
        <v>1.5033348449351098</v>
      </c>
      <c r="P38" s="6">
        <f>IFERROR((VLOOKUP(A38,'Revenue per capita'!$A:$Z,18,FALSE)-'normalize rev0'!P$364)/'normalize rev0'!P$365,"")</f>
        <v>1.4251215922712197</v>
      </c>
      <c r="Q38" s="6">
        <f>IFERROR((VLOOKUP(A38,'Revenue per capita'!$A:$Z,19,FALSE)-'normalize rev0'!Q$364)/'normalize rev0'!Q$365,"")</f>
        <v>1.0879937924222791</v>
      </c>
      <c r="R38" s="6">
        <f>IFERROR((VLOOKUP(A38,'Revenue per capita'!$A:$Z,20,FALSE)-'normalize rev0'!R$364)/'normalize rev0'!R$365,"")</f>
        <v>2.2664764600169525</v>
      </c>
      <c r="S38" s="6">
        <f>IFERROR((VLOOKUP(A38,'Revenue per capita'!$A:$Z,21,FALSE)-'normalize rev0'!S$364)/'normalize rev0'!S$365,"")</f>
        <v>1.272711370088236</v>
      </c>
      <c r="T38" s="6">
        <f>IFERROR((VLOOKUP(A38,'Revenue per capita'!$A:$Z,22,FALSE)-'normalize rev0'!T$364)/'normalize rev0'!T$365,"")</f>
        <v>1.2397435371877403</v>
      </c>
      <c r="U38" s="6">
        <f>IFERROR((VLOOKUP(A38,'Revenue per capita'!$A:$Z,23,FALSE)-'normalize rev0'!U$364)/'normalize rev0'!U$365,"")</f>
        <v>-7.9202379778833307E-2</v>
      </c>
      <c r="V38" s="6">
        <f>IFERROR((VLOOKUP(A38,'Revenue per capita'!$A:$Z,24,FALSE)-'normalize rev0'!V$364)/'normalize rev0'!V$365,"")</f>
        <v>0.46089870817906897</v>
      </c>
      <c r="W38" s="6">
        <f>IFERROR((VLOOKUP(A38,'Revenue per capita'!$A:$Z,25,FALSE)-'normalize rev0'!W$364)/'normalize rev0'!W$365,"")</f>
        <v>1.8356312717891454</v>
      </c>
      <c r="X38" s="6">
        <f>IFERROR((VLOOKUP(A38,'Revenue per capita'!$A:$Z,26,FALSE)-'normalize rev0'!X$364)/'normalize rev0'!X$365,"")</f>
        <v>-0.20453473411918854</v>
      </c>
    </row>
    <row r="39" spans="1:24" x14ac:dyDescent="0.45">
      <c r="A39" s="3" t="s">
        <v>813</v>
      </c>
      <c r="B39" s="4" t="s">
        <v>447</v>
      </c>
      <c r="D39" s="4">
        <v>130.55330434035466</v>
      </c>
      <c r="E39" s="6">
        <f>IFERROR((VLOOKUP($A39,'Revenue per capita'!$A:$Z,7,FALSE)-'normalize rev0'!E$364)/'normalize rev0'!E$365,"")</f>
        <v>-0.23279333521566484</v>
      </c>
      <c r="F39" s="6">
        <f>IFERROR((VLOOKUP(A39,'Revenue per capita'!$A:$Z,8,FALSE)-'normalize rev0'!F$364)/'normalize rev0'!F$365,"")</f>
        <v>-0.37684122699066946</v>
      </c>
      <c r="G39" s="6">
        <f>IFERROR((VLOOKUP(A39,'Revenue per capita'!$A:$Z,9,FALSE)-'normalize rev0'!G$364)/'normalize rev0'!G$365,"")</f>
        <v>-0.29445235269117997</v>
      </c>
      <c r="H39" s="6">
        <f>IFERROR((VLOOKUP(A39,'Revenue per capita'!$A:$Z,10,FALSE)-'normalize rev0'!H$364)/'normalize rev0'!H$365,"")</f>
        <v>0.89668422937410652</v>
      </c>
      <c r="I39" s="6">
        <f>IFERROR((VLOOKUP(A39,'Revenue per capita'!$A:$Z,11,FALSE)-'normalize rev0'!I$364)/'normalize rev0'!I$365,"")</f>
        <v>1.5019913282828121</v>
      </c>
      <c r="J39" s="6">
        <f>IFERROR((VLOOKUP(A39,'Revenue per capita'!$A:$Z,12,FALSE)-'normalize rev0'!J$364)/'normalize rev0'!J$365,"")</f>
        <v>4.5152380263572718E-2</v>
      </c>
      <c r="K39" s="6">
        <f>IFERROR((VLOOKUP(A39,'Revenue per capita'!$A:$Z,13,FALSE)-'normalize rev0'!K$364)/'normalize rev0'!K$365,"")</f>
        <v>-0.16252560477135175</v>
      </c>
      <c r="L39" s="6">
        <f>IFERROR((VLOOKUP(A39,'Revenue per capita'!$A:$Z,14,FALSE)-'normalize rev0'!L$364)/'normalize rev0'!L$365,"")</f>
        <v>0.13554646862701014</v>
      </c>
      <c r="M39" s="6">
        <f>IFERROR((VLOOKUP(A39,'Revenue per capita'!$A:$Z,15,FALSE)-'normalize rev0'!M$364)/'normalize rev0'!M$365,"")</f>
        <v>-0.32241180915558526</v>
      </c>
      <c r="N39" s="6">
        <f>IFERROR((VLOOKUP(A39,'Revenue per capita'!$A:$Z,16,FALSE)-'normalize rev0'!N$364)/'normalize rev0'!N$365,"")</f>
        <v>-0.34899092869584786</v>
      </c>
      <c r="O39" s="6">
        <f>IFERROR((VLOOKUP(A39,'Revenue per capita'!$A:$Z,17,FALSE)-'normalize rev0'!O$364)/'normalize rev0'!O$365,"")</f>
        <v>3.3616631266374433</v>
      </c>
      <c r="P39" s="6">
        <f>IFERROR((VLOOKUP(A39,'Revenue per capita'!$A:$Z,18,FALSE)-'normalize rev0'!P$364)/'normalize rev0'!P$365,"")</f>
        <v>-0.11715566262384404</v>
      </c>
      <c r="Q39" s="6">
        <f>IFERROR((VLOOKUP(A39,'Revenue per capita'!$A:$Z,19,FALSE)-'normalize rev0'!Q$364)/'normalize rev0'!Q$365,"")</f>
        <v>1.0136402084459575</v>
      </c>
      <c r="R39" s="6">
        <f>IFERROR((VLOOKUP(A39,'Revenue per capita'!$A:$Z,20,FALSE)-'normalize rev0'!R$364)/'normalize rev0'!R$365,"")</f>
        <v>8.5278055594879817E-2</v>
      </c>
      <c r="S39" s="6">
        <f>IFERROR((VLOOKUP(A39,'Revenue per capita'!$A:$Z,21,FALSE)-'normalize rev0'!S$364)/'normalize rev0'!S$365,"")</f>
        <v>1.0645399469234107</v>
      </c>
      <c r="T39" s="6">
        <f>IFERROR((VLOOKUP(A39,'Revenue per capita'!$A:$Z,22,FALSE)-'normalize rev0'!T$364)/'normalize rev0'!T$365,"")</f>
        <v>0.6596375845501854</v>
      </c>
      <c r="U39" s="6">
        <f>IFERROR((VLOOKUP(A39,'Revenue per capita'!$A:$Z,23,FALSE)-'normalize rev0'!U$364)/'normalize rev0'!U$365,"")</f>
        <v>-0.22646395697766508</v>
      </c>
      <c r="V39" s="6">
        <f>IFERROR((VLOOKUP(A39,'Revenue per capita'!$A:$Z,24,FALSE)-'normalize rev0'!V$364)/'normalize rev0'!V$365,"")</f>
        <v>3.9610648717834047E-2</v>
      </c>
      <c r="W39" s="6">
        <f>IFERROR((VLOOKUP(A39,'Revenue per capita'!$A:$Z,25,FALSE)-'normalize rev0'!W$364)/'normalize rev0'!W$365,"")</f>
        <v>6.9867017190471822E-2</v>
      </c>
      <c r="X39" s="6" t="str">
        <f>IFERROR((VLOOKUP(A39,'Revenue per capita'!$A:$Z,26,FALSE)-'normalize rev0'!X$364)/'normalize rev0'!X$365,"")</f>
        <v/>
      </c>
    </row>
    <row r="40" spans="1:24" x14ac:dyDescent="0.45">
      <c r="A40" s="3" t="s">
        <v>739</v>
      </c>
      <c r="B40" s="4" t="s">
        <v>504</v>
      </c>
      <c r="D40" s="4">
        <v>129.85467239925993</v>
      </c>
      <c r="E40" s="6">
        <f>IFERROR((VLOOKUP($A40,'Revenue per capita'!$A:$Z,7,FALSE)-'normalize rev0'!E$364)/'normalize rev0'!E$365,"")</f>
        <v>-0.12084054427748031</v>
      </c>
      <c r="F40" s="6" t="str">
        <f>IFERROR((VLOOKUP(A40,'Revenue per capita'!$A:$Z,8,FALSE)-'normalize rev0'!F$364)/'normalize rev0'!F$365,"")</f>
        <v/>
      </c>
      <c r="G40" s="6" t="str">
        <f>IFERROR((VLOOKUP(A40,'Revenue per capita'!$A:$Z,9,FALSE)-'normalize rev0'!G$364)/'normalize rev0'!G$365,"")</f>
        <v/>
      </c>
      <c r="H40" s="6">
        <f>IFERROR((VLOOKUP(A40,'Revenue per capita'!$A:$Z,10,FALSE)-'normalize rev0'!H$364)/'normalize rev0'!H$365,"")</f>
        <v>0.88103485156559436</v>
      </c>
      <c r="I40" s="6">
        <f>IFERROR((VLOOKUP(A40,'Revenue per capita'!$A:$Z,11,FALSE)-'normalize rev0'!I$364)/'normalize rev0'!I$365,"")</f>
        <v>0.61365771053342211</v>
      </c>
      <c r="J40" s="6">
        <f>IFERROR((VLOOKUP(A40,'Revenue per capita'!$A:$Z,12,FALSE)-'normalize rev0'!J$364)/'normalize rev0'!J$365,"")</f>
        <v>1.0202620063204517</v>
      </c>
      <c r="K40" s="6">
        <f>IFERROR((VLOOKUP(A40,'Revenue per capita'!$A:$Z,13,FALSE)-'normalize rev0'!K$364)/'normalize rev0'!K$365,"")</f>
        <v>0.55690396777464746</v>
      </c>
      <c r="L40" s="6">
        <f>IFERROR((VLOOKUP(A40,'Revenue per capita'!$A:$Z,14,FALSE)-'normalize rev0'!L$364)/'normalize rev0'!L$365,"")</f>
        <v>-4.2205993819020703E-2</v>
      </c>
      <c r="M40" s="6">
        <f>IFERROR((VLOOKUP(A40,'Revenue per capita'!$A:$Z,15,FALSE)-'normalize rev0'!M$364)/'normalize rev0'!M$365,"")</f>
        <v>-0.27950435813855629</v>
      </c>
      <c r="N40" s="6">
        <f>IFERROR((VLOOKUP(A40,'Revenue per capita'!$A:$Z,16,FALSE)-'normalize rev0'!N$364)/'normalize rev0'!N$365,"")</f>
        <v>5.4379749023035155E-2</v>
      </c>
      <c r="O40" s="6">
        <f>IFERROR((VLOOKUP(A40,'Revenue per capita'!$A:$Z,17,FALSE)-'normalize rev0'!O$364)/'normalize rev0'!O$365,"")</f>
        <v>-0.64519909892615235</v>
      </c>
      <c r="P40" s="6">
        <f>IFERROR((VLOOKUP(A40,'Revenue per capita'!$A:$Z,18,FALSE)-'normalize rev0'!P$364)/'normalize rev0'!P$365,"")</f>
        <v>-0.27984442888994276</v>
      </c>
      <c r="Q40" s="6">
        <f>IFERROR((VLOOKUP(A40,'Revenue per capita'!$A:$Z,19,FALSE)-'normalize rev0'!Q$364)/'normalize rev0'!Q$365,"")</f>
        <v>-0.19723918524528666</v>
      </c>
      <c r="R40" s="6">
        <f>IFERROR((VLOOKUP(A40,'Revenue per capita'!$A:$Z,20,FALSE)-'normalize rev0'!R$364)/'normalize rev0'!R$365,"")</f>
        <v>2.4223471281202561E-2</v>
      </c>
      <c r="S40" s="6">
        <f>IFERROR((VLOOKUP(A40,'Revenue per capita'!$A:$Z,21,FALSE)-'normalize rev0'!S$364)/'normalize rev0'!S$365,"")</f>
        <v>1.6003602507766748</v>
      </c>
      <c r="T40" s="6">
        <f>IFERROR((VLOOKUP(A40,'Revenue per capita'!$A:$Z,22,FALSE)-'normalize rev0'!T$364)/'normalize rev0'!T$365,"")</f>
        <v>-0.2232255183345358</v>
      </c>
      <c r="U40" s="6">
        <f>IFERROR((VLOOKUP(A40,'Revenue per capita'!$A:$Z,23,FALSE)-'normalize rev0'!U$364)/'normalize rev0'!U$365,"")</f>
        <v>0.39691029668310096</v>
      </c>
      <c r="V40" s="6">
        <f>IFERROR((VLOOKUP(A40,'Revenue per capita'!$A:$Z,24,FALSE)-'normalize rev0'!V$364)/'normalize rev0'!V$365,"")</f>
        <v>2.4592622311878523</v>
      </c>
      <c r="W40" s="6">
        <f>IFERROR((VLOOKUP(A40,'Revenue per capita'!$A:$Z,25,FALSE)-'normalize rev0'!W$364)/'normalize rev0'!W$365,"")</f>
        <v>6.5680769918595114</v>
      </c>
      <c r="X40" s="6" t="str">
        <f>IFERROR((VLOOKUP(A40,'Revenue per capita'!$A:$Z,26,FALSE)-'normalize rev0'!X$364)/'normalize rev0'!X$365,"")</f>
        <v/>
      </c>
    </row>
    <row r="41" spans="1:24" x14ac:dyDescent="0.45">
      <c r="A41" s="3" t="s">
        <v>794</v>
      </c>
      <c r="B41" s="4" t="s">
        <v>758</v>
      </c>
      <c r="D41" s="4">
        <v>129.68782426845038</v>
      </c>
      <c r="E41" s="6">
        <f>IFERROR((VLOOKUP($A41,'Revenue per capita'!$A:$Z,7,FALSE)-'normalize rev0'!E$364)/'normalize rev0'!E$365,"")</f>
        <v>-0.51177793090422308</v>
      </c>
      <c r="F41" s="6">
        <f>IFERROR((VLOOKUP(A41,'Revenue per capita'!$A:$Z,8,FALSE)-'normalize rev0'!F$364)/'normalize rev0'!F$365,"")</f>
        <v>-0.37072066697184786</v>
      </c>
      <c r="G41" s="6" t="str">
        <f>IFERROR((VLOOKUP(A41,'Revenue per capita'!$A:$Z,9,FALSE)-'normalize rev0'!G$364)/'normalize rev0'!G$365,"")</f>
        <v/>
      </c>
      <c r="H41" s="6">
        <f>IFERROR((VLOOKUP(A41,'Revenue per capita'!$A:$Z,10,FALSE)-'normalize rev0'!H$364)/'normalize rev0'!H$365,"")</f>
        <v>1.3244884787364741</v>
      </c>
      <c r="I41" s="6">
        <f>IFERROR((VLOOKUP(A41,'Revenue per capita'!$A:$Z,11,FALSE)-'normalize rev0'!I$364)/'normalize rev0'!I$365,"")</f>
        <v>-0.1487239230100148</v>
      </c>
      <c r="J41" s="6">
        <f>IFERROR((VLOOKUP(A41,'Revenue per capita'!$A:$Z,12,FALSE)-'normalize rev0'!J$364)/'normalize rev0'!J$365,"")</f>
        <v>0.60099672032186835</v>
      </c>
      <c r="K41" s="6">
        <f>IFERROR((VLOOKUP(A41,'Revenue per capita'!$A:$Z,13,FALSE)-'normalize rev0'!K$364)/'normalize rev0'!K$365,"")</f>
        <v>1.8862946066957984</v>
      </c>
      <c r="L41" s="6">
        <f>IFERROR((VLOOKUP(A41,'Revenue per capita'!$A:$Z,14,FALSE)-'normalize rev0'!L$364)/'normalize rev0'!L$365,"")</f>
        <v>0.72185395538564856</v>
      </c>
      <c r="M41" s="6">
        <f>IFERROR((VLOOKUP(A41,'Revenue per capita'!$A:$Z,15,FALSE)-'normalize rev0'!M$364)/'normalize rev0'!M$365,"")</f>
        <v>0.57977330523454784</v>
      </c>
      <c r="N41" s="6">
        <f>IFERROR((VLOOKUP(A41,'Revenue per capita'!$A:$Z,16,FALSE)-'normalize rev0'!N$364)/'normalize rev0'!N$365,"")</f>
        <v>2.7326588861818837</v>
      </c>
      <c r="O41" s="6">
        <f>IFERROR((VLOOKUP(A41,'Revenue per capita'!$A:$Z,17,FALSE)-'normalize rev0'!O$364)/'normalize rev0'!O$365,"")</f>
        <v>0.38865577181692074</v>
      </c>
      <c r="P41" s="6">
        <f>IFERROR((VLOOKUP(A41,'Revenue per capita'!$A:$Z,18,FALSE)-'normalize rev0'!P$364)/'normalize rev0'!P$365,"")</f>
        <v>-0.23900277574332957</v>
      </c>
      <c r="Q41" s="6">
        <f>IFERROR((VLOOKUP(A41,'Revenue per capita'!$A:$Z,19,FALSE)-'normalize rev0'!Q$364)/'normalize rev0'!Q$365,"")</f>
        <v>-0.11044803295705483</v>
      </c>
      <c r="R41" s="6">
        <f>IFERROR((VLOOKUP(A41,'Revenue per capita'!$A:$Z,20,FALSE)-'normalize rev0'!R$364)/'normalize rev0'!R$365,"")</f>
        <v>-9.7477116593634588E-2</v>
      </c>
      <c r="S41" s="6">
        <f>IFERROR((VLOOKUP(A41,'Revenue per capita'!$A:$Z,21,FALSE)-'normalize rev0'!S$364)/'normalize rev0'!S$365,"")</f>
        <v>1.791453837809577</v>
      </c>
      <c r="T41" s="6">
        <f>IFERROR((VLOOKUP(A41,'Revenue per capita'!$A:$Z,22,FALSE)-'normalize rev0'!T$364)/'normalize rev0'!T$365,"")</f>
        <v>0.20082983879190142</v>
      </c>
      <c r="U41" s="6">
        <f>IFERROR((VLOOKUP(A41,'Revenue per capita'!$A:$Z,23,FALSE)-'normalize rev0'!U$364)/'normalize rev0'!U$365,"")</f>
        <v>-2.4504988085128916E-2</v>
      </c>
      <c r="V41" s="6">
        <f>IFERROR((VLOOKUP(A41,'Revenue per capita'!$A:$Z,24,FALSE)-'normalize rev0'!V$364)/'normalize rev0'!V$365,"")</f>
        <v>0.16798474008036701</v>
      </c>
      <c r="W41" s="6">
        <f>IFERROR((VLOOKUP(A41,'Revenue per capita'!$A:$Z,25,FALSE)-'normalize rev0'!W$364)/'normalize rev0'!W$365,"")</f>
        <v>1.4137434877882746</v>
      </c>
      <c r="X41" s="6" t="str">
        <f>IFERROR((VLOOKUP(A41,'Revenue per capita'!$A:$Z,26,FALSE)-'normalize rev0'!X$364)/'normalize rev0'!X$365,"")</f>
        <v/>
      </c>
    </row>
    <row r="42" spans="1:24" x14ac:dyDescent="0.45">
      <c r="A42" s="3" t="s">
        <v>586</v>
      </c>
      <c r="B42" s="4" t="s">
        <v>504</v>
      </c>
      <c r="D42" s="4">
        <v>129.51392646774283</v>
      </c>
      <c r="E42" s="6">
        <f>IFERROR((VLOOKUP($A42,'Revenue per capita'!$A:$Z,7,FALSE)-'normalize rev0'!E$364)/'normalize rev0'!E$365,"")</f>
        <v>-0.51177793090422308</v>
      </c>
      <c r="F42" s="6">
        <f>IFERROR((VLOOKUP(A42,'Revenue per capita'!$A:$Z,8,FALSE)-'normalize rev0'!F$364)/'normalize rev0'!F$365,"")</f>
        <v>-0.13597750315870713</v>
      </c>
      <c r="G42" s="6" t="str">
        <f>IFERROR((VLOOKUP(A42,'Revenue per capita'!$A:$Z,9,FALSE)-'normalize rev0'!G$364)/'normalize rev0'!G$365,"")</f>
        <v/>
      </c>
      <c r="H42" s="6">
        <f>IFERROR((VLOOKUP(A42,'Revenue per capita'!$A:$Z,10,FALSE)-'normalize rev0'!H$364)/'normalize rev0'!H$365,"")</f>
        <v>1.1941067968262449</v>
      </c>
      <c r="I42" s="6">
        <f>IFERROR((VLOOKUP(A42,'Revenue per capita'!$A:$Z,11,FALSE)-'normalize rev0'!I$364)/'normalize rev0'!I$365,"")</f>
        <v>1.2321347179714612</v>
      </c>
      <c r="J42" s="6">
        <f>IFERROR((VLOOKUP(A42,'Revenue per capita'!$A:$Z,12,FALSE)-'normalize rev0'!J$364)/'normalize rev0'!J$365,"")</f>
        <v>0.11371519438682159</v>
      </c>
      <c r="K42" s="6">
        <f>IFERROR((VLOOKUP(A42,'Revenue per capita'!$A:$Z,13,FALSE)-'normalize rev0'!K$364)/'normalize rev0'!K$365,"")</f>
        <v>0.58028542983598908</v>
      </c>
      <c r="L42" s="6">
        <f>IFERROR((VLOOKUP(A42,'Revenue per capita'!$A:$Z,14,FALSE)-'normalize rev0'!L$364)/'normalize rev0'!L$365,"")</f>
        <v>2.0618539068352009</v>
      </c>
      <c r="M42" s="6">
        <f>IFERROR((VLOOKUP(A42,'Revenue per capita'!$A:$Z,15,FALSE)-'normalize rev0'!M$364)/'normalize rev0'!M$365,"")</f>
        <v>0.55104575814708145</v>
      </c>
      <c r="N42" s="6">
        <f>IFERROR((VLOOKUP(A42,'Revenue per capita'!$A:$Z,16,FALSE)-'normalize rev0'!N$364)/'normalize rev0'!N$365,"")</f>
        <v>-0.30815810969619667</v>
      </c>
      <c r="O42" s="6">
        <f>IFERROR((VLOOKUP(A42,'Revenue per capita'!$A:$Z,17,FALSE)-'normalize rev0'!O$364)/'normalize rev0'!O$365,"")</f>
        <v>-0.38375878423806142</v>
      </c>
      <c r="P42" s="6">
        <f>IFERROR((VLOOKUP(A42,'Revenue per capita'!$A:$Z,18,FALSE)-'normalize rev0'!P$364)/'normalize rev0'!P$365,"")</f>
        <v>0.36831812905840283</v>
      </c>
      <c r="Q42" s="6">
        <f>IFERROR((VLOOKUP(A42,'Revenue per capita'!$A:$Z,19,FALSE)-'normalize rev0'!Q$364)/'normalize rev0'!Q$365,"")</f>
        <v>-0.34457567591534244</v>
      </c>
      <c r="R42" s="6">
        <f>IFERROR((VLOOKUP(A42,'Revenue per capita'!$A:$Z,20,FALSE)-'normalize rev0'!R$364)/'normalize rev0'!R$365,"")</f>
        <v>-0.22578143840430168</v>
      </c>
      <c r="S42" s="6">
        <f>IFERROR((VLOOKUP(A42,'Revenue per capita'!$A:$Z,21,FALSE)-'normalize rev0'!S$364)/'normalize rev0'!S$365,"")</f>
        <v>1.2963234274779156</v>
      </c>
      <c r="T42" s="6">
        <f>IFERROR((VLOOKUP(A42,'Revenue per capita'!$A:$Z,22,FALSE)-'normalize rev0'!T$364)/'normalize rev0'!T$365,"")</f>
        <v>-0.29251227491639281</v>
      </c>
      <c r="U42" s="6">
        <f>IFERROR((VLOOKUP(A42,'Revenue per capita'!$A:$Z,23,FALSE)-'normalize rev0'!U$364)/'normalize rev0'!U$365,"")</f>
        <v>4.7208995952506536E-2</v>
      </c>
      <c r="V42" s="6">
        <f>IFERROR((VLOOKUP(A42,'Revenue per capita'!$A:$Z,24,FALSE)-'normalize rev0'!V$364)/'normalize rev0'!V$365,"")</f>
        <v>1.2472381731748357</v>
      </c>
      <c r="W42" s="6">
        <f>IFERROR((VLOOKUP(A42,'Revenue per capita'!$A:$Z,25,FALSE)-'normalize rev0'!W$364)/'normalize rev0'!W$365,"")</f>
        <v>-0.55269083512395223</v>
      </c>
      <c r="X42" s="6" t="str">
        <f>IFERROR((VLOOKUP(A42,'Revenue per capita'!$A:$Z,26,FALSE)-'normalize rev0'!X$364)/'normalize rev0'!X$365,"")</f>
        <v/>
      </c>
    </row>
    <row r="43" spans="1:24" x14ac:dyDescent="0.45">
      <c r="A43" s="3" t="s">
        <v>830</v>
      </c>
      <c r="B43" s="4" t="s">
        <v>462</v>
      </c>
      <c r="D43" s="4">
        <v>129.24035165093645</v>
      </c>
      <c r="E43" s="6">
        <f>IFERROR((VLOOKUP($A43,'Revenue per capita'!$A:$Z,7,FALSE)-'normalize rev0'!E$364)/'normalize rev0'!E$365,"")</f>
        <v>0.52880413197542619</v>
      </c>
      <c r="F43" s="6" t="str">
        <f>IFERROR((VLOOKUP(A43,'Revenue per capita'!$A:$Z,8,FALSE)-'normalize rev0'!F$364)/'normalize rev0'!F$365,"")</f>
        <v/>
      </c>
      <c r="G43" s="6" t="str">
        <f>IFERROR((VLOOKUP(A43,'Revenue per capita'!$A:$Z,9,FALSE)-'normalize rev0'!G$364)/'normalize rev0'!G$365,"")</f>
        <v/>
      </c>
      <c r="H43" s="6">
        <f>IFERROR((VLOOKUP(A43,'Revenue per capita'!$A:$Z,10,FALSE)-'normalize rev0'!H$364)/'normalize rev0'!H$365,"")</f>
        <v>1.4647056877564717</v>
      </c>
      <c r="I43" s="6">
        <f>IFERROR((VLOOKUP(A43,'Revenue per capita'!$A:$Z,11,FALSE)-'normalize rev0'!I$364)/'normalize rev0'!I$365,"")</f>
        <v>1.6429585771145006</v>
      </c>
      <c r="J43" s="6">
        <f>IFERROR((VLOOKUP(A43,'Revenue per capita'!$A:$Z,12,FALSE)-'normalize rev0'!J$364)/'normalize rev0'!J$365,"")</f>
        <v>-0.14209941290777842</v>
      </c>
      <c r="K43" s="6">
        <f>IFERROR((VLOOKUP(A43,'Revenue per capita'!$A:$Z,13,FALSE)-'normalize rev0'!K$364)/'normalize rev0'!K$365,"")</f>
        <v>0.44109731909430167</v>
      </c>
      <c r="L43" s="6">
        <f>IFERROR((VLOOKUP(A43,'Revenue per capita'!$A:$Z,14,FALSE)-'normalize rev0'!L$364)/'normalize rev0'!L$365,"")</f>
        <v>0.96844810335755305</v>
      </c>
      <c r="M43" s="6">
        <f>IFERROR((VLOOKUP(A43,'Revenue per capita'!$A:$Z,15,FALSE)-'normalize rev0'!M$364)/'normalize rev0'!M$365,"")</f>
        <v>-0.56584500305006336</v>
      </c>
      <c r="N43" s="6">
        <f>IFERROR((VLOOKUP(A43,'Revenue per capita'!$A:$Z,16,FALSE)-'normalize rev0'!N$364)/'normalize rev0'!N$365,"")</f>
        <v>-0.14271132915639703</v>
      </c>
      <c r="O43" s="6">
        <f>IFERROR((VLOOKUP(A43,'Revenue per capita'!$A:$Z,17,FALSE)-'normalize rev0'!O$364)/'normalize rev0'!O$365,"")</f>
        <v>-0.19004190038784707</v>
      </c>
      <c r="P43" s="6">
        <f>IFERROR((VLOOKUP(A43,'Revenue per capita'!$A:$Z,18,FALSE)-'normalize rev0'!P$364)/'normalize rev0'!P$365,"")</f>
        <v>0.17014142574108582</v>
      </c>
      <c r="Q43" s="6">
        <f>IFERROR((VLOOKUP(A43,'Revenue per capita'!$A:$Z,19,FALSE)-'normalize rev0'!Q$364)/'normalize rev0'!Q$365,"")</f>
        <v>-5.267228619767951E-2</v>
      </c>
      <c r="R43" s="6">
        <f>IFERROR((VLOOKUP(A43,'Revenue per capita'!$A:$Z,20,FALSE)-'normalize rev0'!R$364)/'normalize rev0'!R$365,"")</f>
        <v>-5.9693202960726749E-2</v>
      </c>
      <c r="S43" s="6">
        <f>IFERROR((VLOOKUP(A43,'Revenue per capita'!$A:$Z,21,FALSE)-'normalize rev0'!S$364)/'normalize rev0'!S$365,"")</f>
        <v>3.0189037223016517E-2</v>
      </c>
      <c r="T43" s="6">
        <f>IFERROR((VLOOKUP(A43,'Revenue per capita'!$A:$Z,22,FALSE)-'normalize rev0'!T$364)/'normalize rev0'!T$365,"")</f>
        <v>-0.602966530839396</v>
      </c>
      <c r="U43" s="6">
        <f>IFERROR((VLOOKUP(A43,'Revenue per capita'!$A:$Z,23,FALSE)-'normalize rev0'!U$364)/'normalize rev0'!U$365,"")</f>
        <v>-1.5731371365129844E-2</v>
      </c>
      <c r="V43" s="6">
        <f>IFERROR((VLOOKUP(A43,'Revenue per capita'!$A:$Z,24,FALSE)-'normalize rev0'!V$364)/'normalize rev0'!V$365,"")</f>
        <v>-0.22243491005565189</v>
      </c>
      <c r="W43" s="6">
        <f>IFERROR((VLOOKUP(A43,'Revenue per capita'!$A:$Z,25,FALSE)-'normalize rev0'!W$364)/'normalize rev0'!W$365,"")</f>
        <v>-0.69201251799592078</v>
      </c>
      <c r="X43" s="6" t="str">
        <f>IFERROR((VLOOKUP(A43,'Revenue per capita'!$A:$Z,26,FALSE)-'normalize rev0'!X$364)/'normalize rev0'!X$365,"")</f>
        <v/>
      </c>
    </row>
    <row r="44" spans="1:24" x14ac:dyDescent="0.45">
      <c r="A44" s="3" t="s">
        <v>829</v>
      </c>
      <c r="B44" s="4" t="s">
        <v>502</v>
      </c>
      <c r="D44" s="4">
        <v>129.15348586482273</v>
      </c>
      <c r="E44" s="6">
        <f>IFERROR((VLOOKUP($A44,'Revenue per capita'!$A:$Z,7,FALSE)-'normalize rev0'!E$364)/'normalize rev0'!E$365,"")</f>
        <v>-0.42380648532447618</v>
      </c>
      <c r="F44" s="6">
        <f>IFERROR((VLOOKUP(A44,'Revenue per capita'!$A:$Z,8,FALSE)-'normalize rev0'!F$364)/'normalize rev0'!F$365,"")</f>
        <v>-0.37671450592151912</v>
      </c>
      <c r="G44" s="6">
        <f>IFERROR((VLOOKUP(A44,'Revenue per capita'!$A:$Z,9,FALSE)-'normalize rev0'!G$364)/'normalize rev0'!G$365,"")</f>
        <v>0.29284916513072462</v>
      </c>
      <c r="H44" s="6">
        <f>IFERROR((VLOOKUP(A44,'Revenue per capita'!$A:$Z,10,FALSE)-'normalize rev0'!H$364)/'normalize rev0'!H$365,"")</f>
        <v>1.5313465008685279</v>
      </c>
      <c r="I44" s="6">
        <f>IFERROR((VLOOKUP(A44,'Revenue per capita'!$A:$Z,11,FALSE)-'normalize rev0'!I$364)/'normalize rev0'!I$365,"")</f>
        <v>-0.77124157232464974</v>
      </c>
      <c r="J44" s="6">
        <f>IFERROR((VLOOKUP(A44,'Revenue per capita'!$A:$Z,12,FALSE)-'normalize rev0'!J$364)/'normalize rev0'!J$365,"")</f>
        <v>-0.29788634059942576</v>
      </c>
      <c r="K44" s="6">
        <f>IFERROR((VLOOKUP(A44,'Revenue per capita'!$A:$Z,13,FALSE)-'normalize rev0'!K$364)/'normalize rev0'!K$365,"")</f>
        <v>-0.44407013958870334</v>
      </c>
      <c r="L44" s="6">
        <f>IFERROR((VLOOKUP(A44,'Revenue per capita'!$A:$Z,14,FALSE)-'normalize rev0'!L$364)/'normalize rev0'!L$365,"")</f>
        <v>-0.21738959475845601</v>
      </c>
      <c r="M44" s="6">
        <f>IFERROR((VLOOKUP(A44,'Revenue per capita'!$A:$Z,15,FALSE)-'normalize rev0'!M$364)/'normalize rev0'!M$365,"")</f>
        <v>2.0157076352581238</v>
      </c>
      <c r="N44" s="6">
        <f>IFERROR((VLOOKUP(A44,'Revenue per capita'!$A:$Z,16,FALSE)-'normalize rev0'!N$364)/'normalize rev0'!N$365,"")</f>
        <v>4.1114641075375618</v>
      </c>
      <c r="O44" s="6">
        <f>IFERROR((VLOOKUP(A44,'Revenue per capita'!$A:$Z,17,FALSE)-'normalize rev0'!O$364)/'normalize rev0'!O$365,"")</f>
        <v>2.1994168549678714</v>
      </c>
      <c r="P44" s="6">
        <f>IFERROR((VLOOKUP(A44,'Revenue per capita'!$A:$Z,18,FALSE)-'normalize rev0'!P$364)/'normalize rev0'!P$365,"")</f>
        <v>6.5441107218721308</v>
      </c>
      <c r="Q44" s="6">
        <f>IFERROR((VLOOKUP(A44,'Revenue per capita'!$A:$Z,19,FALSE)-'normalize rev0'!Q$364)/'normalize rev0'!Q$365,"")</f>
        <v>1.8862813918042887</v>
      </c>
      <c r="R44" s="6">
        <f>IFERROR((VLOOKUP(A44,'Revenue per capita'!$A:$Z,20,FALSE)-'normalize rev0'!R$364)/'normalize rev0'!R$365,"")</f>
        <v>1.600632834975017</v>
      </c>
      <c r="S44" s="6">
        <f>IFERROR((VLOOKUP(A44,'Revenue per capita'!$A:$Z,21,FALSE)-'normalize rev0'!S$364)/'normalize rev0'!S$365,"")</f>
        <v>-6.0296007508998085E-2</v>
      </c>
      <c r="T44" s="6">
        <f>IFERROR((VLOOKUP(A44,'Revenue per capita'!$A:$Z,22,FALSE)-'normalize rev0'!T$364)/'normalize rev0'!T$365,"")</f>
        <v>0.92078166949179052</v>
      </c>
      <c r="U44" s="6">
        <f>IFERROR((VLOOKUP(A44,'Revenue per capita'!$A:$Z,23,FALSE)-'normalize rev0'!U$364)/'normalize rev0'!U$365,"")</f>
        <v>0.87556383934144288</v>
      </c>
      <c r="V44" s="6">
        <f>IFERROR((VLOOKUP(A44,'Revenue per capita'!$A:$Z,24,FALSE)-'normalize rev0'!V$364)/'normalize rev0'!V$365,"")</f>
        <v>0.56629196389822833</v>
      </c>
      <c r="W44" s="6">
        <f>IFERROR((VLOOKUP(A44,'Revenue per capita'!$A:$Z,25,FALSE)-'normalize rev0'!W$364)/'normalize rev0'!W$365,"")</f>
        <v>0.52684930413116793</v>
      </c>
      <c r="X44" s="6">
        <f>IFERROR((VLOOKUP(A44,'Revenue per capita'!$A:$Z,26,FALSE)-'normalize rev0'!X$364)/'normalize rev0'!X$365,"")</f>
        <v>-0.1630558578274329</v>
      </c>
    </row>
    <row r="45" spans="1:24" x14ac:dyDescent="0.45">
      <c r="A45" s="3" t="s">
        <v>543</v>
      </c>
      <c r="B45" s="4" t="s">
        <v>506</v>
      </c>
      <c r="D45" s="4">
        <v>129.12035945274383</v>
      </c>
      <c r="E45" s="6">
        <f>IFERROR((VLOOKUP($A45,'Revenue per capita'!$A:$Z,7,FALSE)-'normalize rev0'!E$364)/'normalize rev0'!E$365,"")</f>
        <v>-0.4575915978377848</v>
      </c>
      <c r="F45" s="6">
        <f>IFERROR((VLOOKUP(A45,'Revenue per capita'!$A:$Z,8,FALSE)-'normalize rev0'!F$364)/'normalize rev0'!F$365,"")</f>
        <v>-0.38114683775148184</v>
      </c>
      <c r="G45" s="6">
        <f>IFERROR((VLOOKUP(A45,'Revenue per capita'!$A:$Z,9,FALSE)-'normalize rev0'!G$364)/'normalize rev0'!G$365,"")</f>
        <v>7.9548047241283448E-2</v>
      </c>
      <c r="H45" s="6">
        <f>IFERROR((VLOOKUP(A45,'Revenue per capita'!$A:$Z,10,FALSE)-'normalize rev0'!H$364)/'normalize rev0'!H$365,"")</f>
        <v>0.21244121402777474</v>
      </c>
      <c r="I45" s="6">
        <f>IFERROR((VLOOKUP(A45,'Revenue per capita'!$A:$Z,11,FALSE)-'normalize rev0'!I$364)/'normalize rev0'!I$365,"")</f>
        <v>-4.6261464422293563E-2</v>
      </c>
      <c r="J45" s="6">
        <f>IFERROR((VLOOKUP(A45,'Revenue per capita'!$A:$Z,12,FALSE)-'normalize rev0'!J$364)/'normalize rev0'!J$365,"")</f>
        <v>1.4228872500218617</v>
      </c>
      <c r="K45" s="6">
        <f>IFERROR((VLOOKUP(A45,'Revenue per capita'!$A:$Z,13,FALSE)-'normalize rev0'!K$364)/'normalize rev0'!K$365,"")</f>
        <v>1.1072762766258579</v>
      </c>
      <c r="L45" s="6">
        <f>IFERROR((VLOOKUP(A45,'Revenue per capita'!$A:$Z,14,FALSE)-'normalize rev0'!L$364)/'normalize rev0'!L$365,"")</f>
        <v>1.3317373215421338</v>
      </c>
      <c r="M45" s="6">
        <f>IFERROR((VLOOKUP(A45,'Revenue per capita'!$A:$Z,15,FALSE)-'normalize rev0'!M$364)/'normalize rev0'!M$365,"")</f>
        <v>0.20445047368997679</v>
      </c>
      <c r="N45" s="6">
        <f>IFERROR((VLOOKUP(A45,'Revenue per capita'!$A:$Z,16,FALSE)-'normalize rev0'!N$364)/'normalize rev0'!N$365,"")</f>
        <v>0.89848851302811139</v>
      </c>
      <c r="O45" s="6">
        <f>IFERROR((VLOOKUP(A45,'Revenue per capita'!$A:$Z,17,FALSE)-'normalize rev0'!O$364)/'normalize rev0'!O$365,"")</f>
        <v>0.21779075446789339</v>
      </c>
      <c r="P45" s="6">
        <f>IFERROR((VLOOKUP(A45,'Revenue per capita'!$A:$Z,18,FALSE)-'normalize rev0'!P$364)/'normalize rev0'!P$365,"")</f>
        <v>0.75535935793097875</v>
      </c>
      <c r="Q45" s="6">
        <f>IFERROR((VLOOKUP(A45,'Revenue per capita'!$A:$Z,19,FALSE)-'normalize rev0'!Q$364)/'normalize rev0'!Q$365,"")</f>
        <v>0.83241220703262031</v>
      </c>
      <c r="R45" s="6">
        <f>IFERROR((VLOOKUP(A45,'Revenue per capita'!$A:$Z,20,FALSE)-'normalize rev0'!R$364)/'normalize rev0'!R$365,"")</f>
        <v>-1.752127367853195E-2</v>
      </c>
      <c r="S45" s="6">
        <f>IFERROR((VLOOKUP(A45,'Revenue per capita'!$A:$Z,21,FALSE)-'normalize rev0'!S$364)/'normalize rev0'!S$365,"")</f>
        <v>0.42578165128974998</v>
      </c>
      <c r="T45" s="6">
        <f>IFERROR((VLOOKUP(A45,'Revenue per capita'!$A:$Z,22,FALSE)-'normalize rev0'!T$364)/'normalize rev0'!T$365,"")</f>
        <v>0.65915986614085342</v>
      </c>
      <c r="U45" s="6">
        <f>IFERROR((VLOOKUP(A45,'Revenue per capita'!$A:$Z,23,FALSE)-'normalize rev0'!U$364)/'normalize rev0'!U$365,"")</f>
        <v>9.1648120003358924E-2</v>
      </c>
      <c r="V45" s="6">
        <f>IFERROR((VLOOKUP(A45,'Revenue per capita'!$A:$Z,24,FALSE)-'normalize rev0'!V$364)/'normalize rev0'!V$365,"")</f>
        <v>0.59815194274798622</v>
      </c>
      <c r="W45" s="6">
        <f>IFERROR((VLOOKUP(A45,'Revenue per capita'!$A:$Z,25,FALSE)-'normalize rev0'!W$364)/'normalize rev0'!W$365,"")</f>
        <v>1.1707512888578411</v>
      </c>
      <c r="X45" s="6">
        <f>IFERROR((VLOOKUP(A45,'Revenue per capita'!$A:$Z,26,FALSE)-'normalize rev0'!X$364)/'normalize rev0'!X$365,"")</f>
        <v>-0.14836010963201524</v>
      </c>
    </row>
    <row r="46" spans="1:24" x14ac:dyDescent="0.45">
      <c r="A46" s="3" t="s">
        <v>616</v>
      </c>
      <c r="B46" s="4" t="s">
        <v>470</v>
      </c>
      <c r="D46" s="4">
        <v>128.74753389480966</v>
      </c>
      <c r="E46" s="6">
        <f>IFERROR((VLOOKUP($A46,'Revenue per capita'!$A:$Z,7,FALSE)-'normalize rev0'!E$364)/'normalize rev0'!E$365,"")</f>
        <v>-0.41006373252214035</v>
      </c>
      <c r="F46" s="6" t="str">
        <f>IFERROR((VLOOKUP(A46,'Revenue per capita'!$A:$Z,8,FALSE)-'normalize rev0'!F$364)/'normalize rev0'!F$365,"")</f>
        <v/>
      </c>
      <c r="G46" s="6" t="str">
        <f>IFERROR((VLOOKUP(A46,'Revenue per capita'!$A:$Z,9,FALSE)-'normalize rev0'!G$364)/'normalize rev0'!G$365,"")</f>
        <v/>
      </c>
      <c r="H46" s="6">
        <f>IFERROR((VLOOKUP(A46,'Revenue per capita'!$A:$Z,10,FALSE)-'normalize rev0'!H$364)/'normalize rev0'!H$365,"")</f>
        <v>-0.18621122230107304</v>
      </c>
      <c r="I46" s="6">
        <f>IFERROR((VLOOKUP(A46,'Revenue per capita'!$A:$Z,11,FALSE)-'normalize rev0'!I$364)/'normalize rev0'!I$365,"")</f>
        <v>1.0389404149115176</v>
      </c>
      <c r="J46" s="6">
        <f>IFERROR((VLOOKUP(A46,'Revenue per capita'!$A:$Z,12,FALSE)-'normalize rev0'!J$364)/'normalize rev0'!J$365,"")</f>
        <v>0.87757151721600168</v>
      </c>
      <c r="K46" s="6">
        <f>IFERROR((VLOOKUP(A46,'Revenue per capita'!$A:$Z,13,FALSE)-'normalize rev0'!K$364)/'normalize rev0'!K$365,"")</f>
        <v>-0.82437014933936681</v>
      </c>
      <c r="L46" s="6">
        <f>IFERROR((VLOOKUP(A46,'Revenue per capita'!$A:$Z,14,FALSE)-'normalize rev0'!L$364)/'normalize rev0'!L$365,"")</f>
        <v>0.24839848153995911</v>
      </c>
      <c r="M46" s="6">
        <f>IFERROR((VLOOKUP(A46,'Revenue per capita'!$A:$Z,15,FALSE)-'normalize rev0'!M$364)/'normalize rev0'!M$365,"")</f>
        <v>0.21652852115288448</v>
      </c>
      <c r="N46" s="6">
        <f>IFERROR((VLOOKUP(A46,'Revenue per capita'!$A:$Z,16,FALSE)-'normalize rev0'!N$364)/'normalize rev0'!N$365,"")</f>
        <v>0.42410717669410053</v>
      </c>
      <c r="O46" s="6">
        <f>IFERROR((VLOOKUP(A46,'Revenue per capita'!$A:$Z,17,FALSE)-'normalize rev0'!O$364)/'normalize rev0'!O$365,"")</f>
        <v>0.10393530021719039</v>
      </c>
      <c r="P46" s="6">
        <f>IFERROR((VLOOKUP(A46,'Revenue per capita'!$A:$Z,18,FALSE)-'normalize rev0'!P$364)/'normalize rev0'!P$365,"")</f>
        <v>-0.14581231367076436</v>
      </c>
      <c r="Q46" s="6">
        <f>IFERROR((VLOOKUP(A46,'Revenue per capita'!$A:$Z,19,FALSE)-'normalize rev0'!Q$364)/'normalize rev0'!Q$365,"")</f>
        <v>0.28490275748968513</v>
      </c>
      <c r="R46" s="6">
        <f>IFERROR((VLOOKUP(A46,'Revenue per capita'!$A:$Z,20,FALSE)-'normalize rev0'!R$364)/'normalize rev0'!R$365,"")</f>
        <v>-8.7748219394890928E-2</v>
      </c>
      <c r="S46" s="6">
        <f>IFERROR((VLOOKUP(A46,'Revenue per capita'!$A:$Z,21,FALSE)-'normalize rev0'!S$364)/'normalize rev0'!S$365,"")</f>
        <v>-0.27779543066600032</v>
      </c>
      <c r="T46" s="6">
        <f>IFERROR((VLOOKUP(A46,'Revenue per capita'!$A:$Z,22,FALSE)-'normalize rev0'!T$364)/'normalize rev0'!T$365,"")</f>
        <v>-0.12316185099232195</v>
      </c>
      <c r="U46" s="6">
        <f>IFERROR((VLOOKUP(A46,'Revenue per capita'!$A:$Z,23,FALSE)-'normalize rev0'!U$364)/'normalize rev0'!U$365,"")</f>
        <v>-0.15112128612317496</v>
      </c>
      <c r="V46" s="6">
        <f>IFERROR((VLOOKUP(A46,'Revenue per capita'!$A:$Z,24,FALSE)-'normalize rev0'!V$364)/'normalize rev0'!V$365,"")</f>
        <v>0.15262392264737129</v>
      </c>
      <c r="W46" s="6">
        <f>IFERROR((VLOOKUP(A46,'Revenue per capita'!$A:$Z,25,FALSE)-'normalize rev0'!W$364)/'normalize rev0'!W$365,"")</f>
        <v>0.79767838892042153</v>
      </c>
      <c r="X46" s="6" t="str">
        <f>IFERROR((VLOOKUP(A46,'Revenue per capita'!$A:$Z,26,FALSE)-'normalize rev0'!X$364)/'normalize rev0'!X$365,"")</f>
        <v/>
      </c>
    </row>
    <row r="47" spans="1:24" x14ac:dyDescent="0.45">
      <c r="A47" s="3" t="s">
        <v>607</v>
      </c>
      <c r="B47" s="4" t="s">
        <v>449</v>
      </c>
      <c r="D47" s="4">
        <v>127.83759624607889</v>
      </c>
      <c r="E47" s="6">
        <f>IFERROR((VLOOKUP($A47,'Revenue per capita'!$A:$Z,7,FALSE)-'normalize rev0'!E$364)/'normalize rev0'!E$365,"")</f>
        <v>-0.48778002641954232</v>
      </c>
      <c r="F47" s="6" t="str">
        <f>IFERROR((VLOOKUP(A47,'Revenue per capita'!$A:$Z,8,FALSE)-'normalize rev0'!F$364)/'normalize rev0'!F$365,"")</f>
        <v/>
      </c>
      <c r="G47" s="6">
        <f>IFERROR((VLOOKUP(A47,'Revenue per capita'!$A:$Z,9,FALSE)-'normalize rev0'!G$364)/'normalize rev0'!G$365,"")</f>
        <v>-0.58068803218816656</v>
      </c>
      <c r="H47" s="6">
        <f>IFERROR((VLOOKUP(A47,'Revenue per capita'!$A:$Z,10,FALSE)-'normalize rev0'!H$364)/'normalize rev0'!H$365,"")</f>
        <v>0.45904894710432975</v>
      </c>
      <c r="I47" s="6">
        <f>IFERROR((VLOOKUP(A47,'Revenue per capita'!$A:$Z,11,FALSE)-'normalize rev0'!I$364)/'normalize rev0'!I$365,"")</f>
        <v>0.57983746160245331</v>
      </c>
      <c r="J47" s="6">
        <f>IFERROR((VLOOKUP(A47,'Revenue per capita'!$A:$Z,12,FALSE)-'normalize rev0'!J$364)/'normalize rev0'!J$365,"")</f>
        <v>2.2452302237278392</v>
      </c>
      <c r="K47" s="6">
        <f>IFERROR((VLOOKUP(A47,'Revenue per capita'!$A:$Z,13,FALSE)-'normalize rev0'!K$364)/'normalize rev0'!K$365,"")</f>
        <v>-0.95347491026282616</v>
      </c>
      <c r="L47" s="6">
        <f>IFERROR((VLOOKUP(A47,'Revenue per capita'!$A:$Z,14,FALSE)-'normalize rev0'!L$364)/'normalize rev0'!L$365,"")</f>
        <v>-5.1345572680656232E-3</v>
      </c>
      <c r="M47" s="6">
        <f>IFERROR((VLOOKUP(A47,'Revenue per capita'!$A:$Z,15,FALSE)-'normalize rev0'!M$364)/'normalize rev0'!M$365,"")</f>
        <v>-0.62974150112649196</v>
      </c>
      <c r="N47" s="6">
        <f>IFERROR((VLOOKUP(A47,'Revenue per capita'!$A:$Z,16,FALSE)-'normalize rev0'!N$364)/'normalize rev0'!N$365,"")</f>
        <v>-0.5214700259420697</v>
      </c>
      <c r="O47" s="6">
        <f>IFERROR((VLOOKUP(A47,'Revenue per capita'!$A:$Z,17,FALSE)-'normalize rev0'!O$364)/'normalize rev0'!O$365,"")</f>
        <v>-0.56509289414111374</v>
      </c>
      <c r="P47" s="6">
        <f>IFERROR((VLOOKUP(A47,'Revenue per capita'!$A:$Z,18,FALSE)-'normalize rev0'!P$364)/'normalize rev0'!P$365,"")</f>
        <v>-0.677248479801698</v>
      </c>
      <c r="Q47" s="6">
        <f>IFERROR((VLOOKUP(A47,'Revenue per capita'!$A:$Z,19,FALSE)-'normalize rev0'!Q$364)/'normalize rev0'!Q$365,"")</f>
        <v>-0.59065042727035422</v>
      </c>
      <c r="R47" s="6">
        <f>IFERROR((VLOOKUP(A47,'Revenue per capita'!$A:$Z,20,FALSE)-'normalize rev0'!R$364)/'normalize rev0'!R$365,"")</f>
        <v>-6.7488630003814346E-2</v>
      </c>
      <c r="S47" s="6">
        <f>IFERROR((VLOOKUP(A47,'Revenue per capita'!$A:$Z,21,FALSE)-'normalize rev0'!S$364)/'normalize rev0'!S$365,"")</f>
        <v>7.2342909601379721E-2</v>
      </c>
      <c r="T47" s="6">
        <f>IFERROR((VLOOKUP(A47,'Revenue per capita'!$A:$Z,22,FALSE)-'normalize rev0'!T$364)/'normalize rev0'!T$365,"")</f>
        <v>2.9053904560791914</v>
      </c>
      <c r="U47" s="6">
        <f>IFERROR((VLOOKUP(A47,'Revenue per capita'!$A:$Z,23,FALSE)-'normalize rev0'!U$364)/'normalize rev0'!U$365,"")</f>
        <v>-0.64238816495356554</v>
      </c>
      <c r="V47" s="6">
        <f>IFERROR((VLOOKUP(A47,'Revenue per capita'!$A:$Z,24,FALSE)-'normalize rev0'!V$364)/'normalize rev0'!V$365,"")</f>
        <v>-0.77043659513854257</v>
      </c>
      <c r="W47" s="6" t="str">
        <f>IFERROR((VLOOKUP(A47,'Revenue per capita'!$A:$Z,25,FALSE)-'normalize rev0'!W$364)/'normalize rev0'!W$365,"")</f>
        <v/>
      </c>
      <c r="X47" s="6" t="str">
        <f>IFERROR((VLOOKUP(A47,'Revenue per capita'!$A:$Z,26,FALSE)-'normalize rev0'!X$364)/'normalize rev0'!X$365,"")</f>
        <v/>
      </c>
    </row>
    <row r="48" spans="1:24" x14ac:dyDescent="0.45">
      <c r="A48" s="3" t="s">
        <v>788</v>
      </c>
      <c r="B48" s="4" t="s">
        <v>492</v>
      </c>
      <c r="D48" s="4">
        <v>127.76763646332634</v>
      </c>
      <c r="E48" s="6">
        <f>IFERROR((VLOOKUP($A48,'Revenue per capita'!$A:$Z,7,FALSE)-'normalize rev0'!E$364)/'normalize rev0'!E$365,"")</f>
        <v>1.1294075094679934</v>
      </c>
      <c r="F48" s="6">
        <f>IFERROR((VLOOKUP(A48,'Revenue per capita'!$A:$Z,8,FALSE)-'normalize rev0'!F$364)/'normalize rev0'!F$365,"")</f>
        <v>-0.36343327839435002</v>
      </c>
      <c r="G48" s="6">
        <f>IFERROR((VLOOKUP(A48,'Revenue per capita'!$A:$Z,9,FALSE)-'normalize rev0'!G$364)/'normalize rev0'!G$365,"")</f>
        <v>-0.3441132928271331</v>
      </c>
      <c r="H48" s="6">
        <f>IFERROR((VLOOKUP(A48,'Revenue per capita'!$A:$Z,10,FALSE)-'normalize rev0'!H$364)/'normalize rev0'!H$365,"")</f>
        <v>0.80239514415415503</v>
      </c>
      <c r="I48" s="6">
        <f>IFERROR((VLOOKUP(A48,'Revenue per capita'!$A:$Z,11,FALSE)-'normalize rev0'!I$364)/'normalize rev0'!I$365,"")</f>
        <v>-0.10398895945088041</v>
      </c>
      <c r="J48" s="6">
        <f>IFERROR((VLOOKUP(A48,'Revenue per capita'!$A:$Z,12,FALSE)-'normalize rev0'!J$364)/'normalize rev0'!J$365,"")</f>
        <v>0.49147587015679561</v>
      </c>
      <c r="K48" s="6">
        <f>IFERROR((VLOOKUP(A48,'Revenue per capita'!$A:$Z,13,FALSE)-'normalize rev0'!K$364)/'normalize rev0'!K$365,"")</f>
        <v>2.4981417536697683</v>
      </c>
      <c r="L48" s="6">
        <f>IFERROR((VLOOKUP(A48,'Revenue per capita'!$A:$Z,14,FALSE)-'normalize rev0'!L$364)/'normalize rev0'!L$365,"")</f>
        <v>1.1700986602818975</v>
      </c>
      <c r="M48" s="6">
        <f>IFERROR((VLOOKUP(A48,'Revenue per capita'!$A:$Z,15,FALSE)-'normalize rev0'!M$364)/'normalize rev0'!M$365,"")</f>
        <v>6.3777877283520441</v>
      </c>
      <c r="N48" s="6">
        <f>IFERROR((VLOOKUP(A48,'Revenue per capita'!$A:$Z,16,FALSE)-'normalize rev0'!N$364)/'normalize rev0'!N$365,"")</f>
        <v>0.19821357488553257</v>
      </c>
      <c r="O48" s="6">
        <f>IFERROR((VLOOKUP(A48,'Revenue per capita'!$A:$Z,17,FALSE)-'normalize rev0'!O$364)/'normalize rev0'!O$365,"")</f>
        <v>1.5108308762273395</v>
      </c>
      <c r="P48" s="6">
        <f>IFERROR((VLOOKUP(A48,'Revenue per capita'!$A:$Z,18,FALSE)-'normalize rev0'!P$364)/'normalize rev0'!P$365,"")</f>
        <v>1.2060553209412368</v>
      </c>
      <c r="Q48" s="6">
        <f>IFERROR((VLOOKUP(A48,'Revenue per capita'!$A:$Z,19,FALSE)-'normalize rev0'!Q$364)/'normalize rev0'!Q$365,"")</f>
        <v>0.46919396804801139</v>
      </c>
      <c r="R48" s="6">
        <f>IFERROR((VLOOKUP(A48,'Revenue per capita'!$A:$Z,20,FALSE)-'normalize rev0'!R$364)/'normalize rev0'!R$365,"")</f>
        <v>0.10160899753937599</v>
      </c>
      <c r="S48" s="6">
        <f>IFERROR((VLOOKUP(A48,'Revenue per capita'!$A:$Z,21,FALSE)-'normalize rev0'!S$364)/'normalize rev0'!S$365,"")</f>
        <v>0.56539968027694087</v>
      </c>
      <c r="T48" s="6">
        <f>IFERROR((VLOOKUP(A48,'Revenue per capita'!$A:$Z,22,FALSE)-'normalize rev0'!T$364)/'normalize rev0'!T$365,"")</f>
        <v>0.9767702447224017</v>
      </c>
      <c r="U48" s="6">
        <f>IFERROR((VLOOKUP(A48,'Revenue per capita'!$A:$Z,23,FALSE)-'normalize rev0'!U$364)/'normalize rev0'!U$365,"")</f>
        <v>0.20187320323987903</v>
      </c>
      <c r="V48" s="6">
        <f>IFERROR((VLOOKUP(A48,'Revenue per capita'!$A:$Z,24,FALSE)-'normalize rev0'!V$364)/'normalize rev0'!V$365,"")</f>
        <v>0.61046804930509391</v>
      </c>
      <c r="W48" s="6">
        <f>IFERROR((VLOOKUP(A48,'Revenue per capita'!$A:$Z,25,FALSE)-'normalize rev0'!W$364)/'normalize rev0'!W$365,"")</f>
        <v>0.82857271673189103</v>
      </c>
      <c r="X48" s="6">
        <f>IFERROR((VLOOKUP(A48,'Revenue per capita'!$A:$Z,26,FALSE)-'normalize rev0'!X$364)/'normalize rev0'!X$365,"")</f>
        <v>-2.1002509663718364E-2</v>
      </c>
    </row>
    <row r="49" spans="1:24" x14ac:dyDescent="0.45">
      <c r="A49" s="3" t="s">
        <v>695</v>
      </c>
      <c r="B49" s="4" t="s">
        <v>593</v>
      </c>
      <c r="D49" s="4">
        <v>127.41191079551625</v>
      </c>
      <c r="E49" s="6">
        <f>IFERROR((VLOOKUP($A49,'Revenue per capita'!$A:$Z,7,FALSE)-'normalize rev0'!E$364)/'normalize rev0'!E$365,"")</f>
        <v>-0.23417578789674051</v>
      </c>
      <c r="F49" s="6">
        <f>IFERROR((VLOOKUP(A49,'Revenue per capita'!$A:$Z,8,FALSE)-'normalize rev0'!F$364)/'normalize rev0'!F$365,"")</f>
        <v>-0.38902333910676684</v>
      </c>
      <c r="G49" s="6">
        <f>IFERROR((VLOOKUP(A49,'Revenue per capita'!$A:$Z,9,FALSE)-'normalize rev0'!G$364)/'normalize rev0'!G$365,"")</f>
        <v>-0.86407246291586604</v>
      </c>
      <c r="H49" s="6">
        <f>IFERROR((VLOOKUP(A49,'Revenue per capita'!$A:$Z,10,FALSE)-'normalize rev0'!H$364)/'normalize rev0'!H$365,"")</f>
        <v>-0.11374334771148137</v>
      </c>
      <c r="I49" s="6">
        <f>IFERROR((VLOOKUP(A49,'Revenue per capita'!$A:$Z,11,FALSE)-'normalize rev0'!I$364)/'normalize rev0'!I$365,"")</f>
        <v>-0.1136253858843024</v>
      </c>
      <c r="J49" s="6">
        <f>IFERROR((VLOOKUP(A49,'Revenue per capita'!$A:$Z,12,FALSE)-'normalize rev0'!J$364)/'normalize rev0'!J$365,"")</f>
        <v>1.9308003519568793</v>
      </c>
      <c r="K49" s="6">
        <f>IFERROR((VLOOKUP(A49,'Revenue per capita'!$A:$Z,13,FALSE)-'normalize rev0'!K$364)/'normalize rev0'!K$365,"")</f>
        <v>2.008413634893957</v>
      </c>
      <c r="L49" s="6">
        <f>IFERROR((VLOOKUP(A49,'Revenue per capita'!$A:$Z,14,FALSE)-'normalize rev0'!L$364)/'normalize rev0'!L$365,"")</f>
        <v>3.4328519497918992</v>
      </c>
      <c r="M49" s="6">
        <f>IFERROR((VLOOKUP(A49,'Revenue per capita'!$A:$Z,15,FALSE)-'normalize rev0'!M$364)/'normalize rev0'!M$365,"")</f>
        <v>-0.24244740408696902</v>
      </c>
      <c r="N49" s="6">
        <f>IFERROR((VLOOKUP(A49,'Revenue per capita'!$A:$Z,16,FALSE)-'normalize rev0'!N$364)/'normalize rev0'!N$365,"")</f>
        <v>-9.1976234385237027E-2</v>
      </c>
      <c r="O49" s="6">
        <f>IFERROR((VLOOKUP(A49,'Revenue per capita'!$A:$Z,17,FALSE)-'normalize rev0'!O$364)/'normalize rev0'!O$365,"")</f>
        <v>0.18477534461089523</v>
      </c>
      <c r="P49" s="6">
        <f>IFERROR((VLOOKUP(A49,'Revenue per capita'!$A:$Z,18,FALSE)-'normalize rev0'!P$364)/'normalize rev0'!P$365,"")</f>
        <v>-0.26927605716870506</v>
      </c>
      <c r="Q49" s="6">
        <f>IFERROR((VLOOKUP(A49,'Revenue per capita'!$A:$Z,19,FALSE)-'normalize rev0'!Q$364)/'normalize rev0'!Q$365,"")</f>
        <v>0.67051914401343216</v>
      </c>
      <c r="R49" s="6">
        <f>IFERROR((VLOOKUP(A49,'Revenue per capita'!$A:$Z,20,FALSE)-'normalize rev0'!R$364)/'normalize rev0'!R$365,"")</f>
        <v>2.7802369489508528E-2</v>
      </c>
      <c r="S49" s="6">
        <f>IFERROR((VLOOKUP(A49,'Revenue per capita'!$A:$Z,21,FALSE)-'normalize rev0'!S$364)/'normalize rev0'!S$365,"")</f>
        <v>0.263730203798555</v>
      </c>
      <c r="T49" s="6">
        <f>IFERROR((VLOOKUP(A49,'Revenue per capita'!$A:$Z,22,FALSE)-'normalize rev0'!T$364)/'normalize rev0'!T$365,"")</f>
        <v>0.17734862222157743</v>
      </c>
      <c r="U49" s="6">
        <f>IFERROR((VLOOKUP(A49,'Revenue per capita'!$A:$Z,23,FALSE)-'normalize rev0'!U$364)/'normalize rev0'!U$365,"")</f>
        <v>0.3416069447951014</v>
      </c>
      <c r="V49" s="6">
        <f>IFERROR((VLOOKUP(A49,'Revenue per capita'!$A:$Z,24,FALSE)-'normalize rev0'!V$364)/'normalize rev0'!V$365,"")</f>
        <v>0.59692253724839939</v>
      </c>
      <c r="W49" s="6">
        <f>IFERROR((VLOOKUP(A49,'Revenue per capita'!$A:$Z,25,FALSE)-'normalize rev0'!W$364)/'normalize rev0'!W$365,"")</f>
        <v>1.2849407315959365</v>
      </c>
      <c r="X49" s="6" t="str">
        <f>IFERROR((VLOOKUP(A49,'Revenue per capita'!$A:$Z,26,FALSE)-'normalize rev0'!X$364)/'normalize rev0'!X$365,"")</f>
        <v/>
      </c>
    </row>
    <row r="50" spans="1:24" x14ac:dyDescent="0.45">
      <c r="A50" s="3" t="s">
        <v>530</v>
      </c>
      <c r="B50" s="4" t="s">
        <v>531</v>
      </c>
      <c r="D50" s="4">
        <v>126.68508941905387</v>
      </c>
      <c r="E50" s="6">
        <f>IFERROR((VLOOKUP($A50,'Revenue per capita'!$A:$Z,7,FALSE)-'normalize rev0'!E$364)/'normalize rev0'!E$365,"")</f>
        <v>-0.51177793090422308</v>
      </c>
      <c r="F50" s="6">
        <f>IFERROR((VLOOKUP(A50,'Revenue per capita'!$A:$Z,8,FALSE)-'normalize rev0'!F$364)/'normalize rev0'!F$365,"")</f>
        <v>1.5520661714503576</v>
      </c>
      <c r="G50" s="6">
        <f>IFERROR((VLOOKUP(A50,'Revenue per capita'!$A:$Z,9,FALSE)-'normalize rev0'!G$364)/'normalize rev0'!G$365,"")</f>
        <v>-9.7667710489720339E-2</v>
      </c>
      <c r="H50" s="6">
        <f>IFERROR((VLOOKUP(A50,'Revenue per capita'!$A:$Z,10,FALSE)-'normalize rev0'!H$364)/'normalize rev0'!H$365,"")</f>
        <v>2.9094481393168481</v>
      </c>
      <c r="I50" s="6">
        <f>IFERROR((VLOOKUP(A50,'Revenue per capita'!$A:$Z,11,FALSE)-'normalize rev0'!I$364)/'normalize rev0'!I$365,"")</f>
        <v>-5.2399913339900579E-2</v>
      </c>
      <c r="J50" s="6">
        <f>IFERROR((VLOOKUP(A50,'Revenue per capita'!$A:$Z,12,FALSE)-'normalize rev0'!J$364)/'normalize rev0'!J$365,"")</f>
        <v>0.93154255050476031</v>
      </c>
      <c r="K50" s="6">
        <f>IFERROR((VLOOKUP(A50,'Revenue per capita'!$A:$Z,13,FALSE)-'normalize rev0'!K$364)/'normalize rev0'!K$365,"")</f>
        <v>1.6245848319582046</v>
      </c>
      <c r="L50" s="6">
        <f>IFERROR((VLOOKUP(A50,'Revenue per capita'!$A:$Z,14,FALSE)-'normalize rev0'!L$364)/'normalize rev0'!L$365,"")</f>
        <v>1.2728149602957795</v>
      </c>
      <c r="M50" s="6">
        <f>IFERROR((VLOOKUP(A50,'Revenue per capita'!$A:$Z,15,FALSE)-'normalize rev0'!M$364)/'normalize rev0'!M$365,"")</f>
        <v>-0.50855781491598617</v>
      </c>
      <c r="N50" s="6">
        <f>IFERROR((VLOOKUP(A50,'Revenue per capita'!$A:$Z,16,FALSE)-'normalize rev0'!N$364)/'normalize rev0'!N$365,"")</f>
        <v>-0.4498863727170106</v>
      </c>
      <c r="O50" s="6">
        <f>IFERROR((VLOOKUP(A50,'Revenue per capita'!$A:$Z,17,FALSE)-'normalize rev0'!O$364)/'normalize rev0'!O$365,"")</f>
        <v>6.1273991118512185</v>
      </c>
      <c r="P50" s="6">
        <f>IFERROR((VLOOKUP(A50,'Revenue per capita'!$A:$Z,18,FALSE)-'normalize rev0'!P$364)/'normalize rev0'!P$365,"")</f>
        <v>-0.11337323355861645</v>
      </c>
      <c r="Q50" s="6">
        <f>IFERROR((VLOOKUP(A50,'Revenue per capita'!$A:$Z,19,FALSE)-'normalize rev0'!Q$364)/'normalize rev0'!Q$365,"")</f>
        <v>-0.12897032931453956</v>
      </c>
      <c r="R50" s="6">
        <f>IFERROR((VLOOKUP(A50,'Revenue per capita'!$A:$Z,20,FALSE)-'normalize rev0'!R$364)/'normalize rev0'!R$365,"")</f>
        <v>-0.74103906361947081</v>
      </c>
      <c r="S50" s="6">
        <f>IFERROR((VLOOKUP(A50,'Revenue per capita'!$A:$Z,21,FALSE)-'normalize rev0'!S$364)/'normalize rev0'!S$365,"")</f>
        <v>1.5165345732859854</v>
      </c>
      <c r="T50" s="6">
        <f>IFERROR((VLOOKUP(A50,'Revenue per capita'!$A:$Z,22,FALSE)-'normalize rev0'!T$364)/'normalize rev0'!T$365,"")</f>
        <v>-0.22608466467036781</v>
      </c>
      <c r="U50" s="6">
        <f>IFERROR((VLOOKUP(A50,'Revenue per capita'!$A:$Z,23,FALSE)-'normalize rev0'!U$364)/'normalize rev0'!U$365,"")</f>
        <v>0.69634877472942591</v>
      </c>
      <c r="V50" s="6">
        <f>IFERROR((VLOOKUP(A50,'Revenue per capita'!$A:$Z,24,FALSE)-'normalize rev0'!V$364)/'normalize rev0'!V$365,"")</f>
        <v>7.2251789258730446</v>
      </c>
      <c r="W50" s="6" t="str">
        <f>IFERROR((VLOOKUP(A50,'Revenue per capita'!$A:$Z,25,FALSE)-'normalize rev0'!W$364)/'normalize rev0'!W$365,"")</f>
        <v/>
      </c>
      <c r="X50" s="6" t="str">
        <f>IFERROR((VLOOKUP(A50,'Revenue per capita'!$A:$Z,26,FALSE)-'normalize rev0'!X$364)/'normalize rev0'!X$365,"")</f>
        <v/>
      </c>
    </row>
    <row r="51" spans="1:24" x14ac:dyDescent="0.45">
      <c r="A51" s="3" t="s">
        <v>467</v>
      </c>
      <c r="B51" s="4" t="s">
        <v>468</v>
      </c>
      <c r="D51" s="4">
        <v>126.58003218538785</v>
      </c>
      <c r="E51" s="6">
        <f>IFERROR((VLOOKUP($A51,'Revenue per capita'!$A:$Z,7,FALSE)-'normalize rev0'!E$364)/'normalize rev0'!E$365,"")</f>
        <v>-0.45398063577575382</v>
      </c>
      <c r="F51" s="6" t="str">
        <f>IFERROR((VLOOKUP(A51,'Revenue per capita'!$A:$Z,8,FALSE)-'normalize rev0'!F$364)/'normalize rev0'!F$365,"")</f>
        <v/>
      </c>
      <c r="G51" s="6" t="str">
        <f>IFERROR((VLOOKUP(A51,'Revenue per capita'!$A:$Z,9,FALSE)-'normalize rev0'!G$364)/'normalize rev0'!G$365,"")</f>
        <v/>
      </c>
      <c r="H51" s="6">
        <f>IFERROR((VLOOKUP(A51,'Revenue per capita'!$A:$Z,10,FALSE)-'normalize rev0'!H$364)/'normalize rev0'!H$365,"")</f>
        <v>1.9993918016982615</v>
      </c>
      <c r="I51" s="6">
        <f>IFERROR((VLOOKUP(A51,'Revenue per capita'!$A:$Z,11,FALSE)-'normalize rev0'!I$364)/'normalize rev0'!I$365,"")</f>
        <v>0.55282819070820888</v>
      </c>
      <c r="J51" s="6">
        <f>IFERROR((VLOOKUP(A51,'Revenue per capita'!$A:$Z,12,FALSE)-'normalize rev0'!J$364)/'normalize rev0'!J$365,"")</f>
        <v>0.91185935524671957</v>
      </c>
      <c r="K51" s="6">
        <f>IFERROR((VLOOKUP(A51,'Revenue per capita'!$A:$Z,13,FALSE)-'normalize rev0'!K$364)/'normalize rev0'!K$365,"")</f>
        <v>0.85226826615648987</v>
      </c>
      <c r="L51" s="6">
        <f>IFERROR((VLOOKUP(A51,'Revenue per capita'!$A:$Z,14,FALSE)-'normalize rev0'!L$364)/'normalize rev0'!L$365,"")</f>
        <v>0.52219467977482381</v>
      </c>
      <c r="M51" s="6">
        <f>IFERROR((VLOOKUP(A51,'Revenue per capita'!$A:$Z,15,FALSE)-'normalize rev0'!M$364)/'normalize rev0'!M$365,"")</f>
        <v>-0.10229976200465166</v>
      </c>
      <c r="N51" s="6">
        <f>IFERROR((VLOOKUP(A51,'Revenue per capita'!$A:$Z,16,FALSE)-'normalize rev0'!N$364)/'normalize rev0'!N$365,"")</f>
        <v>0.47163678784414736</v>
      </c>
      <c r="O51" s="6">
        <f>IFERROR((VLOOKUP(A51,'Revenue per capita'!$A:$Z,17,FALSE)-'normalize rev0'!O$364)/'normalize rev0'!O$365,"")</f>
        <v>-0.52597481161552051</v>
      </c>
      <c r="P51" s="6">
        <f>IFERROR((VLOOKUP(A51,'Revenue per capita'!$A:$Z,18,FALSE)-'normalize rev0'!P$364)/'normalize rev0'!P$365,"")</f>
        <v>-0.29084842375690129</v>
      </c>
      <c r="Q51" s="6">
        <f>IFERROR((VLOOKUP(A51,'Revenue per capita'!$A:$Z,19,FALSE)-'normalize rev0'!Q$364)/'normalize rev0'!Q$365,"")</f>
        <v>0.29369903076401815</v>
      </c>
      <c r="R51" s="6">
        <f>IFERROR((VLOOKUP(A51,'Revenue per capita'!$A:$Z,20,FALSE)-'normalize rev0'!R$364)/'normalize rev0'!R$365,"")</f>
        <v>-0.25862158967419341</v>
      </c>
      <c r="S51" s="6">
        <f>IFERROR((VLOOKUP(A51,'Revenue per capita'!$A:$Z,21,FALSE)-'normalize rev0'!S$364)/'normalize rev0'!S$365,"")</f>
        <v>0.33287481833346805</v>
      </c>
      <c r="T51" s="6">
        <f>IFERROR((VLOOKUP(A51,'Revenue per capita'!$A:$Z,22,FALSE)-'normalize rev0'!T$364)/'normalize rev0'!T$365,"")</f>
        <v>-0.48799370299902339</v>
      </c>
      <c r="U51" s="6">
        <f>IFERROR((VLOOKUP(A51,'Revenue per capita'!$A:$Z,23,FALSE)-'normalize rev0'!U$364)/'normalize rev0'!U$365,"")</f>
        <v>-0.37943561045656321</v>
      </c>
      <c r="V51" s="6">
        <f>IFERROR((VLOOKUP(A51,'Revenue per capita'!$A:$Z,24,FALSE)-'normalize rev0'!V$364)/'normalize rev0'!V$365,"")</f>
        <v>2.2501951590211773</v>
      </c>
      <c r="W51" s="6">
        <f>IFERROR((VLOOKUP(A51,'Revenue per capita'!$A:$Z,25,FALSE)-'normalize rev0'!W$364)/'normalize rev0'!W$365,"")</f>
        <v>9.6030349149836443E-3</v>
      </c>
      <c r="X51" s="6" t="str">
        <f>IFERROR((VLOOKUP(A51,'Revenue per capita'!$A:$Z,26,FALSE)-'normalize rev0'!X$364)/'normalize rev0'!X$365,"")</f>
        <v/>
      </c>
    </row>
    <row r="52" spans="1:24" x14ac:dyDescent="0.45">
      <c r="A52" s="3" t="s">
        <v>571</v>
      </c>
      <c r="B52" s="4" t="s">
        <v>466</v>
      </c>
      <c r="D52" s="4">
        <v>126.53308439109391</v>
      </c>
      <c r="E52" s="6">
        <f>IFERROR((VLOOKUP($A52,'Revenue per capita'!$A:$Z,7,FALSE)-'normalize rev0'!E$364)/'normalize rev0'!E$365,"")</f>
        <v>-0.46747675113941006</v>
      </c>
      <c r="F52" s="6">
        <f>IFERROR((VLOOKUP(A52,'Revenue per capita'!$A:$Z,8,FALSE)-'normalize rev0'!F$364)/'normalize rev0'!F$365,"")</f>
        <v>-0.37900138335183864</v>
      </c>
      <c r="G52" s="6">
        <f>IFERROR((VLOOKUP(A52,'Revenue per capita'!$A:$Z,9,FALSE)-'normalize rev0'!G$364)/'normalize rev0'!G$365,"")</f>
        <v>0.72332133747494576</v>
      </c>
      <c r="H52" s="6">
        <f>IFERROR((VLOOKUP(A52,'Revenue per capita'!$A:$Z,10,FALSE)-'normalize rev0'!H$364)/'normalize rev0'!H$365,"")</f>
        <v>-3.7718425395080094E-2</v>
      </c>
      <c r="I52" s="6">
        <f>IFERROR((VLOOKUP(A52,'Revenue per capita'!$A:$Z,11,FALSE)-'normalize rev0'!I$364)/'normalize rev0'!I$365,"")</f>
        <v>0.15818475532175358</v>
      </c>
      <c r="J52" s="6">
        <f>IFERROR((VLOOKUP(A52,'Revenue per capita'!$A:$Z,12,FALSE)-'normalize rev0'!J$364)/'normalize rev0'!J$365,"")</f>
        <v>1.1534690478792422</v>
      </c>
      <c r="K52" s="6">
        <f>IFERROR((VLOOKUP(A52,'Revenue per capita'!$A:$Z,13,FALSE)-'normalize rev0'!K$364)/'normalize rev0'!K$365,"")</f>
        <v>-0.31582804468047682</v>
      </c>
      <c r="L52" s="6">
        <f>IFERROR((VLOOKUP(A52,'Revenue per capita'!$A:$Z,14,FALSE)-'normalize rev0'!L$364)/'normalize rev0'!L$365,"")</f>
        <v>0.66622615045471756</v>
      </c>
      <c r="M52" s="6">
        <f>IFERROR((VLOOKUP(A52,'Revenue per capita'!$A:$Z,15,FALSE)-'normalize rev0'!M$364)/'normalize rev0'!M$365,"")</f>
        <v>0.18097334905090709</v>
      </c>
      <c r="N52" s="6">
        <f>IFERROR((VLOOKUP(A52,'Revenue per capita'!$A:$Z,16,FALSE)-'normalize rev0'!N$364)/'normalize rev0'!N$365,"")</f>
        <v>0.85939035979612344</v>
      </c>
      <c r="O52" s="6">
        <f>IFERROR((VLOOKUP(A52,'Revenue per capita'!$A:$Z,17,FALSE)-'normalize rev0'!O$364)/'normalize rev0'!O$365,"")</f>
        <v>1.1681018064156647</v>
      </c>
      <c r="P52" s="6">
        <f>IFERROR((VLOOKUP(A52,'Revenue per capita'!$A:$Z,18,FALSE)-'normalize rev0'!P$364)/'normalize rev0'!P$365,"")</f>
        <v>1.2143136813028919</v>
      </c>
      <c r="Q52" s="6">
        <f>IFERROR((VLOOKUP(A52,'Revenue per capita'!$A:$Z,19,FALSE)-'normalize rev0'!Q$364)/'normalize rev0'!Q$365,"")</f>
        <v>0.98303764076178723</v>
      </c>
      <c r="R52" s="6">
        <f>IFERROR((VLOOKUP(A52,'Revenue per capita'!$A:$Z,20,FALSE)-'normalize rev0'!R$364)/'normalize rev0'!R$365,"")</f>
        <v>-9.6599282707324985E-2</v>
      </c>
      <c r="S52" s="6">
        <f>IFERROR((VLOOKUP(A52,'Revenue per capita'!$A:$Z,21,FALSE)-'normalize rev0'!S$364)/'normalize rev0'!S$365,"")</f>
        <v>0.39564696292762597</v>
      </c>
      <c r="T52" s="6">
        <f>IFERROR((VLOOKUP(A52,'Revenue per capita'!$A:$Z,22,FALSE)-'normalize rev0'!T$364)/'normalize rev0'!T$365,"")</f>
        <v>0.43410821247855264</v>
      </c>
      <c r="U52" s="6">
        <f>IFERROR((VLOOKUP(A52,'Revenue per capita'!$A:$Z,23,FALSE)-'normalize rev0'!U$364)/'normalize rev0'!U$365,"")</f>
        <v>-0.12081677653973935</v>
      </c>
      <c r="V52" s="6">
        <f>IFERROR((VLOOKUP(A52,'Revenue per capita'!$A:$Z,24,FALSE)-'normalize rev0'!V$364)/'normalize rev0'!V$365,"")</f>
        <v>0.70109741240503309</v>
      </c>
      <c r="W52" s="6">
        <f>IFERROR((VLOOKUP(A52,'Revenue per capita'!$A:$Z,25,FALSE)-'normalize rev0'!W$364)/'normalize rev0'!W$365,"")</f>
        <v>1.1317168012611782</v>
      </c>
      <c r="X52" s="6">
        <f>IFERROR((VLOOKUP(A52,'Revenue per capita'!$A:$Z,26,FALSE)-'normalize rev0'!X$364)/'normalize rev0'!X$365,"")</f>
        <v>3.8610849905775575E-2</v>
      </c>
    </row>
    <row r="53" spans="1:24" x14ac:dyDescent="0.45">
      <c r="A53" s="3" t="s">
        <v>588</v>
      </c>
      <c r="B53" s="4" t="s">
        <v>589</v>
      </c>
      <c r="D53" s="4">
        <v>126.31030258746669</v>
      </c>
      <c r="E53" s="6">
        <f>IFERROR((VLOOKUP($A53,'Revenue per capita'!$A:$Z,7,FALSE)-'normalize rev0'!E$364)/'normalize rev0'!E$365,"")</f>
        <v>-0.51177793090422308</v>
      </c>
      <c r="F53" s="6" t="str">
        <f>IFERROR((VLOOKUP(A53,'Revenue per capita'!$A:$Z,8,FALSE)-'normalize rev0'!F$364)/'normalize rev0'!F$365,"")</f>
        <v/>
      </c>
      <c r="G53" s="6">
        <f>IFERROR((VLOOKUP(A53,'Revenue per capita'!$A:$Z,9,FALSE)-'normalize rev0'!G$364)/'normalize rev0'!G$365,"")</f>
        <v>-0.51205343517775548</v>
      </c>
      <c r="H53" s="6">
        <f>IFERROR((VLOOKUP(A53,'Revenue per capita'!$A:$Z,10,FALSE)-'normalize rev0'!H$364)/'normalize rev0'!H$365,"")</f>
        <v>2.4584916283282165</v>
      </c>
      <c r="I53" s="6">
        <f>IFERROR((VLOOKUP(A53,'Revenue per capita'!$A:$Z,11,FALSE)-'normalize rev0'!I$364)/'normalize rev0'!I$365,"")</f>
        <v>-0.25875288072448571</v>
      </c>
      <c r="J53" s="6">
        <f>IFERROR((VLOOKUP(A53,'Revenue per capita'!$A:$Z,12,FALSE)-'normalize rev0'!J$364)/'normalize rev0'!J$365,"")</f>
        <v>1.1899816304499644</v>
      </c>
      <c r="K53" s="6">
        <f>IFERROR((VLOOKUP(A53,'Revenue per capita'!$A:$Z,13,FALSE)-'normalize rev0'!K$364)/'normalize rev0'!K$365,"")</f>
        <v>2.0253990637561019</v>
      </c>
      <c r="L53" s="6">
        <f>IFERROR((VLOOKUP(A53,'Revenue per capita'!$A:$Z,14,FALSE)-'normalize rev0'!L$364)/'normalize rev0'!L$365,"")</f>
        <v>0.99279278023802964</v>
      </c>
      <c r="M53" s="6">
        <f>IFERROR((VLOOKUP(A53,'Revenue per capita'!$A:$Z,15,FALSE)-'normalize rev0'!M$364)/'normalize rev0'!M$365,"")</f>
        <v>0.83808276531407533</v>
      </c>
      <c r="N53" s="6">
        <f>IFERROR((VLOOKUP(A53,'Revenue per capita'!$A:$Z,16,FALSE)-'normalize rev0'!N$364)/'normalize rev0'!N$365,"")</f>
        <v>0.75416790410480039</v>
      </c>
      <c r="O53" s="6">
        <f>IFERROR((VLOOKUP(A53,'Revenue per capita'!$A:$Z,17,FALSE)-'normalize rev0'!O$364)/'normalize rev0'!O$365,"")</f>
        <v>1.339215528148985</v>
      </c>
      <c r="P53" s="6">
        <f>IFERROR((VLOOKUP(A53,'Revenue per capita'!$A:$Z,18,FALSE)-'normalize rev0'!P$364)/'normalize rev0'!P$365,"")</f>
        <v>0.14299674876796109</v>
      </c>
      <c r="Q53" s="6">
        <f>IFERROR((VLOOKUP(A53,'Revenue per capita'!$A:$Z,19,FALSE)-'normalize rev0'!Q$364)/'normalize rev0'!Q$365,"")</f>
        <v>-5.3712210136293279E-2</v>
      </c>
      <c r="R53" s="6">
        <f>IFERROR((VLOOKUP(A53,'Revenue per capita'!$A:$Z,20,FALSE)-'normalize rev0'!R$364)/'normalize rev0'!R$365,"")</f>
        <v>-8.7076798688746945E-2</v>
      </c>
      <c r="S53" s="6">
        <f>IFERROR((VLOOKUP(A53,'Revenue per capita'!$A:$Z,21,FALSE)-'normalize rev0'!S$364)/'normalize rev0'!S$365,"")</f>
        <v>1.5376207775492898</v>
      </c>
      <c r="T53" s="6">
        <f>IFERROR((VLOOKUP(A53,'Revenue per capita'!$A:$Z,22,FALSE)-'normalize rev0'!T$364)/'normalize rev0'!T$365,"")</f>
        <v>0.89574262856935449</v>
      </c>
      <c r="U53" s="6">
        <f>IFERROR((VLOOKUP(A53,'Revenue per capita'!$A:$Z,23,FALSE)-'normalize rev0'!U$364)/'normalize rev0'!U$365,"")</f>
        <v>0.37125113784845609</v>
      </c>
      <c r="V53" s="6">
        <f>IFERROR((VLOOKUP(A53,'Revenue per capita'!$A:$Z,24,FALSE)-'normalize rev0'!V$364)/'normalize rev0'!V$365,"")</f>
        <v>0.50602027944694294</v>
      </c>
      <c r="W53" s="6">
        <f>IFERROR((VLOOKUP(A53,'Revenue per capita'!$A:$Z,25,FALSE)-'normalize rev0'!W$364)/'normalize rev0'!W$365,"")</f>
        <v>-0.11958669710391269</v>
      </c>
      <c r="X53" s="6" t="str">
        <f>IFERROR((VLOOKUP(A53,'Revenue per capita'!$A:$Z,26,FALSE)-'normalize rev0'!X$364)/'normalize rev0'!X$365,"")</f>
        <v/>
      </c>
    </row>
    <row r="54" spans="1:24" x14ac:dyDescent="0.45">
      <c r="A54" s="3" t="s">
        <v>561</v>
      </c>
      <c r="B54" s="4" t="s">
        <v>445</v>
      </c>
      <c r="D54" s="4">
        <v>125.93549954500122</v>
      </c>
      <c r="E54" s="6">
        <f>IFERROR((VLOOKUP($A54,'Revenue per capita'!$A:$Z,7,FALSE)-'normalize rev0'!E$364)/'normalize rev0'!E$365,"")</f>
        <v>-0.41902214545827399</v>
      </c>
      <c r="F54" s="6">
        <f>IFERROR((VLOOKUP(A54,'Revenue per capita'!$A:$Z,8,FALSE)-'normalize rev0'!F$364)/'normalize rev0'!F$365,"")</f>
        <v>-0.12098970470376258</v>
      </c>
      <c r="G54" s="6">
        <f>IFERROR((VLOOKUP(A54,'Revenue per capita'!$A:$Z,9,FALSE)-'normalize rev0'!G$364)/'normalize rev0'!G$365,"")</f>
        <v>5.9120601896493125E-2</v>
      </c>
      <c r="H54" s="6">
        <f>IFERROR((VLOOKUP(A54,'Revenue per capita'!$A:$Z,10,FALSE)-'normalize rev0'!H$364)/'normalize rev0'!H$365,"")</f>
        <v>0.80846633504855725</v>
      </c>
      <c r="I54" s="6">
        <f>IFERROR((VLOOKUP(A54,'Revenue per capita'!$A:$Z,11,FALSE)-'normalize rev0'!I$364)/'normalize rev0'!I$365,"")</f>
        <v>-0.26829418639138053</v>
      </c>
      <c r="J54" s="6">
        <f>IFERROR((VLOOKUP(A54,'Revenue per capita'!$A:$Z,12,FALSE)-'normalize rev0'!J$364)/'normalize rev0'!J$365,"")</f>
        <v>1.1655957907352932</v>
      </c>
      <c r="K54" s="6">
        <f>IFERROR((VLOOKUP(A54,'Revenue per capita'!$A:$Z,13,FALSE)-'normalize rev0'!K$364)/'normalize rev0'!K$365,"")</f>
        <v>0.41241788944589614</v>
      </c>
      <c r="L54" s="6">
        <f>IFERROR((VLOOKUP(A54,'Revenue per capita'!$A:$Z,14,FALSE)-'normalize rev0'!L$364)/'normalize rev0'!L$365,"")</f>
        <v>1.2065215424371452</v>
      </c>
      <c r="M54" s="6">
        <f>IFERROR((VLOOKUP(A54,'Revenue per capita'!$A:$Z,15,FALSE)-'normalize rev0'!M$364)/'normalize rev0'!M$365,"")</f>
        <v>1.3346431720070822</v>
      </c>
      <c r="N54" s="6">
        <f>IFERROR((VLOOKUP(A54,'Revenue per capita'!$A:$Z,16,FALSE)-'normalize rev0'!N$364)/'normalize rev0'!N$365,"")</f>
        <v>1.2055245039511517</v>
      </c>
      <c r="O54" s="6">
        <f>IFERROR((VLOOKUP(A54,'Revenue per capita'!$A:$Z,17,FALSE)-'normalize rev0'!O$364)/'normalize rev0'!O$365,"")</f>
        <v>1.1987793925352006</v>
      </c>
      <c r="P54" s="6">
        <f>IFERROR((VLOOKUP(A54,'Revenue per capita'!$A:$Z,18,FALSE)-'normalize rev0'!P$364)/'normalize rev0'!P$365,"")</f>
        <v>1.2264114182063914</v>
      </c>
      <c r="Q54" s="6">
        <f>IFERROR((VLOOKUP(A54,'Revenue per capita'!$A:$Z,19,FALSE)-'normalize rev0'!Q$364)/'normalize rev0'!Q$365,"")</f>
        <v>1.4117810773755677</v>
      </c>
      <c r="R54" s="6">
        <f>IFERROR((VLOOKUP(A54,'Revenue per capita'!$A:$Z,20,FALSE)-'normalize rev0'!R$364)/'normalize rev0'!R$365,"")</f>
        <v>-1.0649812359711575E-2</v>
      </c>
      <c r="S54" s="6">
        <f>IFERROR((VLOOKUP(A54,'Revenue per capita'!$A:$Z,21,FALSE)-'normalize rev0'!S$364)/'normalize rev0'!S$365,"")</f>
        <v>-0.40996095357968082</v>
      </c>
      <c r="T54" s="6">
        <f>IFERROR((VLOOKUP(A54,'Revenue per capita'!$A:$Z,22,FALSE)-'normalize rev0'!T$364)/'normalize rev0'!T$365,"")</f>
        <v>0.35484511899305871</v>
      </c>
      <c r="U54" s="6">
        <f>IFERROR((VLOOKUP(A54,'Revenue per capita'!$A:$Z,23,FALSE)-'normalize rev0'!U$364)/'normalize rev0'!U$365,"")</f>
        <v>0.27635601029127121</v>
      </c>
      <c r="V54" s="6">
        <f>IFERROR((VLOOKUP(A54,'Revenue per capita'!$A:$Z,24,FALSE)-'normalize rev0'!V$364)/'normalize rev0'!V$365,"")</f>
        <v>1.0943813414158439</v>
      </c>
      <c r="W54" s="6">
        <f>IFERROR((VLOOKUP(A54,'Revenue per capita'!$A:$Z,25,FALSE)-'normalize rev0'!W$364)/'normalize rev0'!W$365,"")</f>
        <v>1.3324838406441846</v>
      </c>
      <c r="X54" s="6">
        <f>IFERROR((VLOOKUP(A54,'Revenue per capita'!$A:$Z,26,FALSE)-'normalize rev0'!X$364)/'normalize rev0'!X$365,"")</f>
        <v>-0.13391322518215845</v>
      </c>
    </row>
    <row r="55" spans="1:24" x14ac:dyDescent="0.45">
      <c r="A55" s="3" t="s">
        <v>700</v>
      </c>
      <c r="B55" s="4" t="s">
        <v>468</v>
      </c>
      <c r="D55" s="4">
        <v>125.43783414523895</v>
      </c>
      <c r="E55" s="6">
        <f>IFERROR((VLOOKUP($A55,'Revenue per capita'!$A:$Z,7,FALSE)-'normalize rev0'!E$364)/'normalize rev0'!E$365,"")</f>
        <v>-0.48796202394450044</v>
      </c>
      <c r="F55" s="6">
        <f>IFERROR((VLOOKUP(A55,'Revenue per capita'!$A:$Z,8,FALSE)-'normalize rev0'!F$364)/'normalize rev0'!F$365,"")</f>
        <v>-0.39043190095029312</v>
      </c>
      <c r="G55" s="6">
        <f>IFERROR((VLOOKUP(A55,'Revenue per capita'!$A:$Z,9,FALSE)-'normalize rev0'!G$364)/'normalize rev0'!G$365,"")</f>
        <v>-1.0366270400926014</v>
      </c>
      <c r="H55" s="6">
        <f>IFERROR((VLOOKUP(A55,'Revenue per capita'!$A:$Z,10,FALSE)-'normalize rev0'!H$364)/'normalize rev0'!H$365,"")</f>
        <v>0.13702043367467784</v>
      </c>
      <c r="I55" s="6">
        <f>IFERROR((VLOOKUP(A55,'Revenue per capita'!$A:$Z,11,FALSE)-'normalize rev0'!I$364)/'normalize rev0'!I$365,"")</f>
        <v>0.11764822569961791</v>
      </c>
      <c r="J55" s="6">
        <f>IFERROR((VLOOKUP(A55,'Revenue per capita'!$A:$Z,12,FALSE)-'normalize rev0'!J$364)/'normalize rev0'!J$365,"")</f>
        <v>0.50952713989917464</v>
      </c>
      <c r="K55" s="6">
        <f>IFERROR((VLOOKUP(A55,'Revenue per capita'!$A:$Z,13,FALSE)-'normalize rev0'!K$364)/'normalize rev0'!K$365,"")</f>
        <v>-1.4784804499243312E-3</v>
      </c>
      <c r="L55" s="6">
        <f>IFERROR((VLOOKUP(A55,'Revenue per capita'!$A:$Z,14,FALSE)-'normalize rev0'!L$364)/'normalize rev0'!L$365,"")</f>
        <v>0.14231392569267157</v>
      </c>
      <c r="M55" s="6">
        <f>IFERROR((VLOOKUP(A55,'Revenue per capita'!$A:$Z,15,FALSE)-'normalize rev0'!M$364)/'normalize rev0'!M$365,"")</f>
        <v>0.29655174327850509</v>
      </c>
      <c r="N55" s="6">
        <f>IFERROR((VLOOKUP(A55,'Revenue per capita'!$A:$Z,16,FALSE)-'normalize rev0'!N$364)/'normalize rev0'!N$365,"")</f>
        <v>2.4406717181954694</v>
      </c>
      <c r="O55" s="6">
        <f>IFERROR((VLOOKUP(A55,'Revenue per capita'!$A:$Z,17,FALSE)-'normalize rev0'!O$364)/'normalize rev0'!O$365,"")</f>
        <v>0.53877749704825739</v>
      </c>
      <c r="P55" s="6">
        <f>IFERROR((VLOOKUP(A55,'Revenue per capita'!$A:$Z,18,FALSE)-'normalize rev0'!P$364)/'normalize rev0'!P$365,"")</f>
        <v>0.48825337687556208</v>
      </c>
      <c r="Q55" s="6">
        <f>IFERROR((VLOOKUP(A55,'Revenue per capita'!$A:$Z,19,FALSE)-'normalize rev0'!Q$364)/'normalize rev0'!Q$365,"")</f>
        <v>0.8362663515353993</v>
      </c>
      <c r="R55" s="6">
        <f>IFERROR((VLOOKUP(A55,'Revenue per capita'!$A:$Z,20,FALSE)-'normalize rev0'!R$364)/'normalize rev0'!R$365,"")</f>
        <v>1.7065124585980813</v>
      </c>
      <c r="S55" s="6">
        <f>IFERROR((VLOOKUP(A55,'Revenue per capita'!$A:$Z,21,FALSE)-'normalize rev0'!S$364)/'normalize rev0'!S$365,"")</f>
        <v>0.88965116623191731</v>
      </c>
      <c r="T55" s="6">
        <f>IFERROR((VLOOKUP(A55,'Revenue per capita'!$A:$Z,22,FALSE)-'normalize rev0'!T$364)/'normalize rev0'!T$365,"")</f>
        <v>0.43838998969256654</v>
      </c>
      <c r="U55" s="6">
        <f>IFERROR((VLOOKUP(A55,'Revenue per capita'!$A:$Z,23,FALSE)-'normalize rev0'!U$364)/'normalize rev0'!U$365,"")</f>
        <v>-0.13510335998644554</v>
      </c>
      <c r="V55" s="6">
        <f>IFERROR((VLOOKUP(A55,'Revenue per capita'!$A:$Z,24,FALSE)-'normalize rev0'!V$364)/'normalize rev0'!V$365,"")</f>
        <v>0.49964596600310368</v>
      </c>
      <c r="W55" s="6">
        <f>IFERROR((VLOOKUP(A55,'Revenue per capita'!$A:$Z,25,FALSE)-'normalize rev0'!W$364)/'normalize rev0'!W$365,"")</f>
        <v>1.0493886186367123</v>
      </c>
      <c r="X55" s="6" t="str">
        <f>IFERROR((VLOOKUP(A55,'Revenue per capita'!$A:$Z,26,FALSE)-'normalize rev0'!X$364)/'normalize rev0'!X$365,"")</f>
        <v/>
      </c>
    </row>
    <row r="56" spans="1:24" x14ac:dyDescent="0.45">
      <c r="A56" s="3" t="s">
        <v>762</v>
      </c>
      <c r="B56" s="4" t="s">
        <v>502</v>
      </c>
      <c r="D56" s="4">
        <v>123.64488906104594</v>
      </c>
      <c r="E56" s="6">
        <f>IFERROR((VLOOKUP($A56,'Revenue per capita'!$A:$Z,7,FALSE)-'normalize rev0'!E$364)/'normalize rev0'!E$365,"")</f>
        <v>0.79565901784413207</v>
      </c>
      <c r="F56" s="6">
        <f>IFERROR((VLOOKUP(A56,'Revenue per capita'!$A:$Z,8,FALSE)-'normalize rev0'!F$364)/'normalize rev0'!F$365,"")</f>
        <v>-0.33431465669511734</v>
      </c>
      <c r="G56" s="6">
        <f>IFERROR((VLOOKUP(A56,'Revenue per capita'!$A:$Z,9,FALSE)-'normalize rev0'!G$364)/'normalize rev0'!G$365,"")</f>
        <v>1.8642202135777883</v>
      </c>
      <c r="H56" s="6">
        <f>IFERROR((VLOOKUP(A56,'Revenue per capita'!$A:$Z,10,FALSE)-'normalize rev0'!H$364)/'normalize rev0'!H$365,"")</f>
        <v>0.53923369643808328</v>
      </c>
      <c r="I56" s="6">
        <f>IFERROR((VLOOKUP(A56,'Revenue per capita'!$A:$Z,11,FALSE)-'normalize rev0'!I$364)/'normalize rev0'!I$365,"")</f>
        <v>-4.348486362592785E-2</v>
      </c>
      <c r="J56" s="6">
        <f>IFERROR((VLOOKUP(A56,'Revenue per capita'!$A:$Z,12,FALSE)-'normalize rev0'!J$364)/'normalize rev0'!J$365,"")</f>
        <v>0.40584672044090714</v>
      </c>
      <c r="K56" s="6">
        <f>IFERROR((VLOOKUP(A56,'Revenue per capita'!$A:$Z,13,FALSE)-'normalize rev0'!K$364)/'normalize rev0'!K$365,"")</f>
        <v>0.11202307420230201</v>
      </c>
      <c r="L56" s="6">
        <f>IFERROR((VLOOKUP(A56,'Revenue per capita'!$A:$Z,14,FALSE)-'normalize rev0'!L$364)/'normalize rev0'!L$365,"")</f>
        <v>-0.1976019206781309</v>
      </c>
      <c r="M56" s="6">
        <f>IFERROR((VLOOKUP(A56,'Revenue per capita'!$A:$Z,15,FALSE)-'normalize rev0'!M$364)/'normalize rev0'!M$365,"")</f>
        <v>-5.8569981521484141E-2</v>
      </c>
      <c r="N56" s="6">
        <f>IFERROR((VLOOKUP(A56,'Revenue per capita'!$A:$Z,16,FALSE)-'normalize rev0'!N$364)/'normalize rev0'!N$365,"")</f>
        <v>2.906034938881437</v>
      </c>
      <c r="O56" s="6">
        <f>IFERROR((VLOOKUP(A56,'Revenue per capita'!$A:$Z,17,FALSE)-'normalize rev0'!O$364)/'normalize rev0'!O$365,"")</f>
        <v>0.3454898219068579</v>
      </c>
      <c r="P56" s="6">
        <f>IFERROR((VLOOKUP(A56,'Revenue per capita'!$A:$Z,18,FALSE)-'normalize rev0'!P$364)/'normalize rev0'!P$365,"")</f>
        <v>0.52184578459981823</v>
      </c>
      <c r="Q56" s="6">
        <f>IFERROR((VLOOKUP(A56,'Revenue per capita'!$A:$Z,19,FALSE)-'normalize rev0'!Q$364)/'normalize rev0'!Q$365,"")</f>
        <v>0.17222682737165795</v>
      </c>
      <c r="R56" s="6">
        <f>IFERROR((VLOOKUP(A56,'Revenue per capita'!$A:$Z,20,FALSE)-'normalize rev0'!R$364)/'normalize rev0'!R$365,"")</f>
        <v>-2.091055436641686E-2</v>
      </c>
      <c r="S56" s="6">
        <f>IFERROR((VLOOKUP(A56,'Revenue per capita'!$A:$Z,21,FALSE)-'normalize rev0'!S$364)/'normalize rev0'!S$365,"")</f>
        <v>4.8888217913424098E-2</v>
      </c>
      <c r="T56" s="6">
        <f>IFERROR((VLOOKUP(A56,'Revenue per capita'!$A:$Z,22,FALSE)-'normalize rev0'!T$364)/'normalize rev0'!T$365,"")</f>
        <v>0.3475487098146125</v>
      </c>
      <c r="U56" s="6">
        <f>IFERROR((VLOOKUP(A56,'Revenue per capita'!$A:$Z,23,FALSE)-'normalize rev0'!U$364)/'normalize rev0'!U$365,"")</f>
        <v>-0.19864550324118777</v>
      </c>
      <c r="V56" s="6">
        <f>IFERROR((VLOOKUP(A56,'Revenue per capita'!$A:$Z,24,FALSE)-'normalize rev0'!V$364)/'normalize rev0'!V$365,"")</f>
        <v>1.908943458131263</v>
      </c>
      <c r="W56" s="6">
        <f>IFERROR((VLOOKUP(A56,'Revenue per capita'!$A:$Z,25,FALSE)-'normalize rev0'!W$364)/'normalize rev0'!W$365,"")</f>
        <v>0.37630770823381926</v>
      </c>
      <c r="X56" s="6">
        <f>IFERROR((VLOOKUP(A56,'Revenue per capita'!$A:$Z,26,FALSE)-'normalize rev0'!X$364)/'normalize rev0'!X$365,"")</f>
        <v>-0.34323191180583063</v>
      </c>
    </row>
    <row r="57" spans="1:24" x14ac:dyDescent="0.45">
      <c r="A57" s="3" t="s">
        <v>682</v>
      </c>
      <c r="B57" s="4" t="s">
        <v>480</v>
      </c>
      <c r="D57" s="4">
        <v>122.91965396472114</v>
      </c>
      <c r="E57" s="6">
        <f>IFERROR((VLOOKUP($A57,'Revenue per capita'!$A:$Z,7,FALSE)-'normalize rev0'!E$364)/'normalize rev0'!E$365,"")</f>
        <v>-0.45712819856952724</v>
      </c>
      <c r="F57" s="6">
        <f>IFERROR((VLOOKUP(A57,'Revenue per capita'!$A:$Z,8,FALSE)-'normalize rev0'!F$364)/'normalize rev0'!F$365,"")</f>
        <v>-0.37115848025808518</v>
      </c>
      <c r="G57" s="6">
        <f>IFERROR((VLOOKUP(A57,'Revenue per capita'!$A:$Z,9,FALSE)-'normalize rev0'!G$364)/'normalize rev0'!G$365,"")</f>
        <v>-0.16811643600612891</v>
      </c>
      <c r="H57" s="6">
        <f>IFERROR((VLOOKUP(A57,'Revenue per capita'!$A:$Z,10,FALSE)-'normalize rev0'!H$364)/'normalize rev0'!H$365,"")</f>
        <v>-0.20011545432659025</v>
      </c>
      <c r="I57" s="6">
        <f>IFERROR((VLOOKUP(A57,'Revenue per capita'!$A:$Z,11,FALSE)-'normalize rev0'!I$364)/'normalize rev0'!I$365,"")</f>
        <v>-0.24075138155074202</v>
      </c>
      <c r="J57" s="6">
        <f>IFERROR((VLOOKUP(A57,'Revenue per capita'!$A:$Z,12,FALSE)-'normalize rev0'!J$364)/'normalize rev0'!J$365,"")</f>
        <v>1.0621873324333266</v>
      </c>
      <c r="K57" s="6">
        <f>IFERROR((VLOOKUP(A57,'Revenue per capita'!$A:$Z,13,FALSE)-'normalize rev0'!K$364)/'normalize rev0'!K$365,"")</f>
        <v>-0.1357951583296293</v>
      </c>
      <c r="L57" s="6">
        <f>IFERROR((VLOOKUP(A57,'Revenue per capita'!$A:$Z,14,FALSE)-'normalize rev0'!L$364)/'normalize rev0'!L$365,"")</f>
        <v>0.69154973259244457</v>
      </c>
      <c r="M57" s="6">
        <f>IFERROR((VLOOKUP(A57,'Revenue per capita'!$A:$Z,15,FALSE)-'normalize rev0'!M$364)/'normalize rev0'!M$365,"")</f>
        <v>3.0973755539605841</v>
      </c>
      <c r="N57" s="6">
        <f>IFERROR((VLOOKUP(A57,'Revenue per capita'!$A:$Z,16,FALSE)-'normalize rev0'!N$364)/'normalize rev0'!N$365,"")</f>
        <v>0.73256900598061003</v>
      </c>
      <c r="O57" s="6">
        <f>IFERROR((VLOOKUP(A57,'Revenue per capita'!$A:$Z,17,FALSE)-'normalize rev0'!O$364)/'normalize rev0'!O$365,"")</f>
        <v>2.817526237551522</v>
      </c>
      <c r="P57" s="6">
        <f>IFERROR((VLOOKUP(A57,'Revenue per capita'!$A:$Z,18,FALSE)-'normalize rev0'!P$364)/'normalize rev0'!P$365,"")</f>
        <v>1.4840369284872286</v>
      </c>
      <c r="Q57" s="6">
        <f>IFERROR((VLOOKUP(A57,'Revenue per capita'!$A:$Z,19,FALSE)-'normalize rev0'!Q$364)/'normalize rev0'!Q$365,"")</f>
        <v>0.93103472124329145</v>
      </c>
      <c r="R57" s="6">
        <f>IFERROR((VLOOKUP(A57,'Revenue per capita'!$A:$Z,20,FALSE)-'normalize rev0'!R$364)/'normalize rev0'!R$365,"")</f>
        <v>0.71970665996369187</v>
      </c>
      <c r="S57" s="6">
        <f>IFERROR((VLOOKUP(A57,'Revenue per capita'!$A:$Z,21,FALSE)-'normalize rev0'!S$364)/'normalize rev0'!S$365,"")</f>
        <v>0.11615061541932306</v>
      </c>
      <c r="T57" s="6">
        <f>IFERROR((VLOOKUP(A57,'Revenue per capita'!$A:$Z,22,FALSE)-'normalize rev0'!T$364)/'normalize rev0'!T$365,"")</f>
        <v>4.1650486526213841</v>
      </c>
      <c r="U57" s="6">
        <f>IFERROR((VLOOKUP(A57,'Revenue per capita'!$A:$Z,23,FALSE)-'normalize rev0'!U$364)/'normalize rev0'!U$365,"")</f>
        <v>0.44951723593126763</v>
      </c>
      <c r="V57" s="6">
        <f>IFERROR((VLOOKUP(A57,'Revenue per capita'!$A:$Z,24,FALSE)-'normalize rev0'!V$364)/'normalize rev0'!V$365,"")</f>
        <v>0.92201873464047945</v>
      </c>
      <c r="W57" s="6">
        <f>IFERROR((VLOOKUP(A57,'Revenue per capita'!$A:$Z,25,FALSE)-'normalize rev0'!W$364)/'normalize rev0'!W$365,"")</f>
        <v>-4.1692673341828947E-2</v>
      </c>
      <c r="X57" s="6">
        <f>IFERROR((VLOOKUP(A57,'Revenue per capita'!$A:$Z,26,FALSE)-'normalize rev0'!X$364)/'normalize rev0'!X$365,"")</f>
        <v>2.9990469193468049E-2</v>
      </c>
    </row>
    <row r="58" spans="1:24" x14ac:dyDescent="0.45">
      <c r="A58" s="3" t="s">
        <v>728</v>
      </c>
      <c r="B58" s="4" t="s">
        <v>602</v>
      </c>
      <c r="D58" s="4">
        <v>122.49892722888148</v>
      </c>
      <c r="E58" s="6">
        <f>IFERROR((VLOOKUP($A58,'Revenue per capita'!$A:$Z,7,FALSE)-'normalize rev0'!E$364)/'normalize rev0'!E$365,"")</f>
        <v>-0.51177793090422308</v>
      </c>
      <c r="F58" s="6">
        <f>IFERROR((VLOOKUP(A58,'Revenue per capita'!$A:$Z,8,FALSE)-'normalize rev0'!F$364)/'normalize rev0'!F$365,"")</f>
        <v>3.2398373872076092</v>
      </c>
      <c r="G58" s="6">
        <f>IFERROR((VLOOKUP(A58,'Revenue per capita'!$A:$Z,9,FALSE)-'normalize rev0'!G$364)/'normalize rev0'!G$365,"")</f>
        <v>0.36688017055463729</v>
      </c>
      <c r="H58" s="6">
        <f>IFERROR((VLOOKUP(A58,'Revenue per capita'!$A:$Z,10,FALSE)-'normalize rev0'!H$364)/'normalize rev0'!H$365,"")</f>
        <v>0.64938000210256863</v>
      </c>
      <c r="I58" s="6">
        <f>IFERROR((VLOOKUP(A58,'Revenue per capita'!$A:$Z,11,FALSE)-'normalize rev0'!I$364)/'normalize rev0'!I$365,"")</f>
        <v>-0.54862221950063572</v>
      </c>
      <c r="J58" s="6">
        <f>IFERROR((VLOOKUP(A58,'Revenue per capita'!$A:$Z,12,FALSE)-'normalize rev0'!J$364)/'normalize rev0'!J$365,"")</f>
        <v>1.8894411847111436</v>
      </c>
      <c r="K58" s="6">
        <f>IFERROR((VLOOKUP(A58,'Revenue per capita'!$A:$Z,13,FALSE)-'normalize rev0'!K$364)/'normalize rev0'!K$365,"")</f>
        <v>0.34487354378669766</v>
      </c>
      <c r="L58" s="6">
        <f>IFERROR((VLOOKUP(A58,'Revenue per capita'!$A:$Z,14,FALSE)-'normalize rev0'!L$364)/'normalize rev0'!L$365,"")</f>
        <v>9.6887940321595145E-2</v>
      </c>
      <c r="M58" s="6">
        <f>IFERROR((VLOOKUP(A58,'Revenue per capita'!$A:$Z,15,FALSE)-'normalize rev0'!M$364)/'normalize rev0'!M$365,"")</f>
        <v>0.2857113123371256</v>
      </c>
      <c r="N58" s="6">
        <f>IFERROR((VLOOKUP(A58,'Revenue per capita'!$A:$Z,16,FALSE)-'normalize rev0'!N$364)/'normalize rev0'!N$365,"")</f>
        <v>-0.1401174184717878</v>
      </c>
      <c r="O58" s="6">
        <f>IFERROR((VLOOKUP(A58,'Revenue per capita'!$A:$Z,17,FALSE)-'normalize rev0'!O$364)/'normalize rev0'!O$365,"")</f>
        <v>0.52755951924259614</v>
      </c>
      <c r="P58" s="6">
        <f>IFERROR((VLOOKUP(A58,'Revenue per capita'!$A:$Z,18,FALSE)-'normalize rev0'!P$364)/'normalize rev0'!P$365,"")</f>
        <v>-2.972688327842231E-3</v>
      </c>
      <c r="Q58" s="6">
        <f>IFERROR((VLOOKUP(A58,'Revenue per capita'!$A:$Z,19,FALSE)-'normalize rev0'!Q$364)/'normalize rev0'!Q$365,"")</f>
        <v>0.96681921062070619</v>
      </c>
      <c r="R58" s="6">
        <f>IFERROR((VLOOKUP(A58,'Revenue per capita'!$A:$Z,20,FALSE)-'normalize rev0'!R$364)/'normalize rev0'!R$365,"")</f>
        <v>-0.18229906958595646</v>
      </c>
      <c r="S58" s="6">
        <f>IFERROR((VLOOKUP(A58,'Revenue per capita'!$A:$Z,21,FALSE)-'normalize rev0'!S$364)/'normalize rev0'!S$365,"")</f>
        <v>0.20830707697550177</v>
      </c>
      <c r="T58" s="6">
        <f>IFERROR((VLOOKUP(A58,'Revenue per capita'!$A:$Z,22,FALSE)-'normalize rev0'!T$364)/'normalize rev0'!T$365,"")</f>
        <v>0.36708034929885347</v>
      </c>
      <c r="U58" s="6">
        <f>IFERROR((VLOOKUP(A58,'Revenue per capita'!$A:$Z,23,FALSE)-'normalize rev0'!U$364)/'normalize rev0'!U$365,"")</f>
        <v>-1.8063044283741253E-2</v>
      </c>
      <c r="V58" s="6">
        <f>IFERROR((VLOOKUP(A58,'Revenue per capita'!$A:$Z,24,FALSE)-'normalize rev0'!V$364)/'normalize rev0'!V$365,"")</f>
        <v>0.70731632636513653</v>
      </c>
      <c r="W58" s="6">
        <f>IFERROR((VLOOKUP(A58,'Revenue per capita'!$A:$Z,25,FALSE)-'normalize rev0'!W$364)/'normalize rev0'!W$365,"")</f>
        <v>0.18549536582965861</v>
      </c>
      <c r="X58" s="6" t="str">
        <f>IFERROR((VLOOKUP(A58,'Revenue per capita'!$A:$Z,26,FALSE)-'normalize rev0'!X$364)/'normalize rev0'!X$365,"")</f>
        <v/>
      </c>
    </row>
    <row r="59" spans="1:24" x14ac:dyDescent="0.45">
      <c r="A59" s="3" t="s">
        <v>790</v>
      </c>
      <c r="B59" s="4" t="s">
        <v>468</v>
      </c>
      <c r="D59" s="4">
        <v>122.32727162145723</v>
      </c>
      <c r="E59" s="6">
        <f>IFERROR((VLOOKUP($A59,'Revenue per capita'!$A:$Z,7,FALSE)-'normalize rev0'!E$364)/'normalize rev0'!E$365,"")</f>
        <v>-0.51177793090422308</v>
      </c>
      <c r="F59" s="6" t="str">
        <f>IFERROR((VLOOKUP(A59,'Revenue per capita'!$A:$Z,8,FALSE)-'normalize rev0'!F$364)/'normalize rev0'!F$365,"")</f>
        <v/>
      </c>
      <c r="G59" s="6" t="str">
        <f>IFERROR((VLOOKUP(A59,'Revenue per capita'!$A:$Z,9,FALSE)-'normalize rev0'!G$364)/'normalize rev0'!G$365,"")</f>
        <v/>
      </c>
      <c r="H59" s="6">
        <f>IFERROR((VLOOKUP(A59,'Revenue per capita'!$A:$Z,10,FALSE)-'normalize rev0'!H$364)/'normalize rev0'!H$365,"")</f>
        <v>5.8146875100760447</v>
      </c>
      <c r="I59" s="6">
        <f>IFERROR((VLOOKUP(A59,'Revenue per capita'!$A:$Z,11,FALSE)-'normalize rev0'!I$364)/'normalize rev0'!I$365,"")</f>
        <v>1.644392258004578</v>
      </c>
      <c r="J59" s="6">
        <f>IFERROR((VLOOKUP(A59,'Revenue per capita'!$A:$Z,12,FALSE)-'normalize rev0'!J$364)/'normalize rev0'!J$365,"")</f>
        <v>-0.55541948457192691</v>
      </c>
      <c r="K59" s="6">
        <f>IFERROR((VLOOKUP(A59,'Revenue per capita'!$A:$Z,13,FALSE)-'normalize rev0'!K$364)/'normalize rev0'!K$365,"")</f>
        <v>-1.2240283377794354</v>
      </c>
      <c r="L59" s="6">
        <f>IFERROR((VLOOKUP(A59,'Revenue per capita'!$A:$Z,14,FALSE)-'normalize rev0'!L$364)/'normalize rev0'!L$365,"")</f>
        <v>-7.1087763681913801E-2</v>
      </c>
      <c r="M59" s="6">
        <f>IFERROR((VLOOKUP(A59,'Revenue per capita'!$A:$Z,15,FALSE)-'normalize rev0'!M$364)/'normalize rev0'!M$365,"")</f>
        <v>-0.81332747590767729</v>
      </c>
      <c r="N59" s="6">
        <f>IFERROR((VLOOKUP(A59,'Revenue per capita'!$A:$Z,16,FALSE)-'normalize rev0'!N$364)/'normalize rev0'!N$365,"")</f>
        <v>0.27143096421399393</v>
      </c>
      <c r="O59" s="6">
        <f>IFERROR((VLOOKUP(A59,'Revenue per capita'!$A:$Z,17,FALSE)-'normalize rev0'!O$364)/'normalize rev0'!O$365,"")</f>
        <v>-1.1193608081259845</v>
      </c>
      <c r="P59" s="6">
        <f>IFERROR((VLOOKUP(A59,'Revenue per capita'!$A:$Z,18,FALSE)-'normalize rev0'!P$364)/'normalize rev0'!P$365,"")</f>
        <v>-0.40439044478955299</v>
      </c>
      <c r="Q59" s="6">
        <f>IFERROR((VLOOKUP(A59,'Revenue per capita'!$A:$Z,19,FALSE)-'normalize rev0'!Q$364)/'normalize rev0'!Q$365,"")</f>
        <v>-0.79582746766954537</v>
      </c>
      <c r="R59" s="6">
        <f>IFERROR((VLOOKUP(A59,'Revenue per capita'!$A:$Z,20,FALSE)-'normalize rev0'!R$364)/'normalize rev0'!R$365,"")</f>
        <v>-0.30757683254945689</v>
      </c>
      <c r="S59" s="6">
        <f>IFERROR((VLOOKUP(A59,'Revenue per capita'!$A:$Z,21,FALSE)-'normalize rev0'!S$364)/'normalize rev0'!S$365,"")</f>
        <v>-0.82419009119888331</v>
      </c>
      <c r="T59" s="6">
        <f>IFERROR((VLOOKUP(A59,'Revenue per capita'!$A:$Z,22,FALSE)-'normalize rev0'!T$364)/'normalize rev0'!T$365,"")</f>
        <v>0.46876922823283107</v>
      </c>
      <c r="U59" s="6">
        <f>IFERROR((VLOOKUP(A59,'Revenue per capita'!$A:$Z,23,FALSE)-'normalize rev0'!U$364)/'normalize rev0'!U$365,"")</f>
        <v>-0.67177446886576997</v>
      </c>
      <c r="V59" s="6">
        <f>IFERROR((VLOOKUP(A59,'Revenue per capita'!$A:$Z,24,FALSE)-'normalize rev0'!V$364)/'normalize rev0'!V$365,"")</f>
        <v>-1.4219930371687279</v>
      </c>
      <c r="W59" s="6" t="str">
        <f>IFERROR((VLOOKUP(A59,'Revenue per capita'!$A:$Z,25,FALSE)-'normalize rev0'!W$364)/'normalize rev0'!W$365,"")</f>
        <v/>
      </c>
      <c r="X59" s="6" t="str">
        <f>IFERROR((VLOOKUP(A59,'Revenue per capita'!$A:$Z,26,FALSE)-'normalize rev0'!X$364)/'normalize rev0'!X$365,"")</f>
        <v/>
      </c>
    </row>
    <row r="60" spans="1:24" x14ac:dyDescent="0.45">
      <c r="A60" s="3" t="s">
        <v>581</v>
      </c>
      <c r="B60" s="4" t="s">
        <v>506</v>
      </c>
      <c r="D60" s="4">
        <v>121.04736748733518</v>
      </c>
      <c r="E60" s="6">
        <f>IFERROR((VLOOKUP($A60,'Revenue per capita'!$A:$Z,7,FALSE)-'normalize rev0'!E$364)/'normalize rev0'!E$365,"")</f>
        <v>-0.31870135908336739</v>
      </c>
      <c r="F60" s="6" t="str">
        <f>IFERROR((VLOOKUP(A60,'Revenue per capita'!$A:$Z,8,FALSE)-'normalize rev0'!F$364)/'normalize rev0'!F$365,"")</f>
        <v/>
      </c>
      <c r="G60" s="6" t="str">
        <f>IFERROR((VLOOKUP(A60,'Revenue per capita'!$A:$Z,9,FALSE)-'normalize rev0'!G$364)/'normalize rev0'!G$365,"")</f>
        <v/>
      </c>
      <c r="H60" s="6">
        <f>IFERROR((VLOOKUP(A60,'Revenue per capita'!$A:$Z,10,FALSE)-'normalize rev0'!H$364)/'normalize rev0'!H$365,"")</f>
        <v>6.0024358843225288E-2</v>
      </c>
      <c r="I60" s="6">
        <f>IFERROR((VLOOKUP(A60,'Revenue per capita'!$A:$Z,11,FALSE)-'normalize rev0'!I$364)/'normalize rev0'!I$365,"")</f>
        <v>1.8392052745964895</v>
      </c>
      <c r="J60" s="6">
        <f>IFERROR((VLOOKUP(A60,'Revenue per capita'!$A:$Z,12,FALSE)-'normalize rev0'!J$364)/'normalize rev0'!J$365,"")</f>
        <v>1.5944091008249645E-2</v>
      </c>
      <c r="K60" s="6">
        <f>IFERROR((VLOOKUP(A60,'Revenue per capita'!$A:$Z,13,FALSE)-'normalize rev0'!K$364)/'normalize rev0'!K$365,"")</f>
        <v>-0.96860555940754989</v>
      </c>
      <c r="L60" s="6">
        <f>IFERROR((VLOOKUP(A60,'Revenue per capita'!$A:$Z,14,FALSE)-'normalize rev0'!L$364)/'normalize rev0'!L$365,"")</f>
        <v>1.0143325702814991</v>
      </c>
      <c r="M60" s="6">
        <f>IFERROR((VLOOKUP(A60,'Revenue per capita'!$A:$Z,15,FALSE)-'normalize rev0'!M$364)/'normalize rev0'!M$365,"")</f>
        <v>-0.69845219360288247</v>
      </c>
      <c r="N60" s="6">
        <f>IFERROR((VLOOKUP(A60,'Revenue per capita'!$A:$Z,16,FALSE)-'normalize rev0'!N$364)/'normalize rev0'!N$365,"")</f>
        <v>-0.56606562839403529</v>
      </c>
      <c r="O60" s="6">
        <f>IFERROR((VLOOKUP(A60,'Revenue per capita'!$A:$Z,17,FALSE)-'normalize rev0'!O$364)/'normalize rev0'!O$365,"")</f>
        <v>-0.13202608969510243</v>
      </c>
      <c r="P60" s="6">
        <f>IFERROR((VLOOKUP(A60,'Revenue per capita'!$A:$Z,18,FALSE)-'normalize rev0'!P$364)/'normalize rev0'!P$365,"")</f>
        <v>-0.70118025856165056</v>
      </c>
      <c r="Q60" s="6">
        <f>IFERROR((VLOOKUP(A60,'Revenue per capita'!$A:$Z,19,FALSE)-'normalize rev0'!Q$364)/'normalize rev0'!Q$365,"")</f>
        <v>-0.73932410906285961</v>
      </c>
      <c r="R60" s="6">
        <f>IFERROR((VLOOKUP(A60,'Revenue per capita'!$A:$Z,20,FALSE)-'normalize rev0'!R$364)/'normalize rev0'!R$365,"")</f>
        <v>-0.4509968026065363</v>
      </c>
      <c r="S60" s="6">
        <f>IFERROR((VLOOKUP(A60,'Revenue per capita'!$A:$Z,21,FALSE)-'normalize rev0'!S$364)/'normalize rev0'!S$365,"")</f>
        <v>-0.54386351810156386</v>
      </c>
      <c r="T60" s="6">
        <f>IFERROR((VLOOKUP(A60,'Revenue per capita'!$A:$Z,22,FALSE)-'normalize rev0'!T$364)/'normalize rev0'!T$365,"")</f>
        <v>-0.59580298104928364</v>
      </c>
      <c r="U60" s="6">
        <f>IFERROR((VLOOKUP(A60,'Revenue per capita'!$A:$Z,23,FALSE)-'normalize rev0'!U$364)/'normalize rev0'!U$365,"")</f>
        <v>-0.68428551916518743</v>
      </c>
      <c r="V60" s="6">
        <f>IFERROR((VLOOKUP(A60,'Revenue per capita'!$A:$Z,24,FALSE)-'normalize rev0'!V$364)/'normalize rev0'!V$365,"")</f>
        <v>0.10206834458866225</v>
      </c>
      <c r="W60" s="6">
        <f>IFERROR((VLOOKUP(A60,'Revenue per capita'!$A:$Z,25,FALSE)-'normalize rev0'!W$364)/'normalize rev0'!W$365,"")</f>
        <v>9.5018308802890111E-2</v>
      </c>
      <c r="X60" s="6" t="str">
        <f>IFERROR((VLOOKUP(A60,'Revenue per capita'!$A:$Z,26,FALSE)-'normalize rev0'!X$364)/'normalize rev0'!X$365,"")</f>
        <v/>
      </c>
    </row>
    <row r="61" spans="1:24" x14ac:dyDescent="0.45">
      <c r="A61" s="3" t="s">
        <v>834</v>
      </c>
      <c r="B61" s="4" t="s">
        <v>669</v>
      </c>
      <c r="D61" s="4">
        <v>120.89063718690599</v>
      </c>
      <c r="E61" s="6">
        <f>IFERROR((VLOOKUP($A61,'Revenue per capita'!$A:$Z,7,FALSE)-'normalize rev0'!E$364)/'normalize rev0'!E$365,"")</f>
        <v>-0.46198858588381586</v>
      </c>
      <c r="F61" s="6">
        <f>IFERROR((VLOOKUP(A61,'Revenue per capita'!$A:$Z,8,FALSE)-'normalize rev0'!F$364)/'normalize rev0'!F$365,"")</f>
        <v>-7.1993217969748502E-2</v>
      </c>
      <c r="G61" s="6">
        <f>IFERROR((VLOOKUP(A61,'Revenue per capita'!$A:$Z,9,FALSE)-'normalize rev0'!G$364)/'normalize rev0'!G$365,"")</f>
        <v>-0.2464340802459993</v>
      </c>
      <c r="H61" s="6">
        <f>IFERROR((VLOOKUP(A61,'Revenue per capita'!$A:$Z,10,FALSE)-'normalize rev0'!H$364)/'normalize rev0'!H$365,"")</f>
        <v>0.55092150137007712</v>
      </c>
      <c r="I61" s="6">
        <f>IFERROR((VLOOKUP(A61,'Revenue per capita'!$A:$Z,11,FALSE)-'normalize rev0'!I$364)/'normalize rev0'!I$365,"")</f>
        <v>0.59585151929606095</v>
      </c>
      <c r="J61" s="6">
        <f>IFERROR((VLOOKUP(A61,'Revenue per capita'!$A:$Z,12,FALSE)-'normalize rev0'!J$364)/'normalize rev0'!J$365,"")</f>
        <v>1.033056456432893</v>
      </c>
      <c r="K61" s="6">
        <f>IFERROR((VLOOKUP(A61,'Revenue per capita'!$A:$Z,13,FALSE)-'normalize rev0'!K$364)/'normalize rev0'!K$365,"")</f>
        <v>-0.33508223587584968</v>
      </c>
      <c r="L61" s="6">
        <f>IFERROR((VLOOKUP(A61,'Revenue per capita'!$A:$Z,14,FALSE)-'normalize rev0'!L$364)/'normalize rev0'!L$365,"")</f>
        <v>0.53510702218074213</v>
      </c>
      <c r="M61" s="6">
        <f>IFERROR((VLOOKUP(A61,'Revenue per capita'!$A:$Z,15,FALSE)-'normalize rev0'!M$364)/'normalize rev0'!M$365,"")</f>
        <v>-0.14923730856419853</v>
      </c>
      <c r="N61" s="6">
        <f>IFERROR((VLOOKUP(A61,'Revenue per capita'!$A:$Z,16,FALSE)-'normalize rev0'!N$364)/'normalize rev0'!N$365,"")</f>
        <v>-1.1402077559625929E-2</v>
      </c>
      <c r="O61" s="6">
        <f>IFERROR((VLOOKUP(A61,'Revenue per capita'!$A:$Z,17,FALSE)-'normalize rev0'!O$364)/'normalize rev0'!O$365,"")</f>
        <v>-0.12690851840052322</v>
      </c>
      <c r="P61" s="6">
        <f>IFERROR((VLOOKUP(A61,'Revenue per capita'!$A:$Z,18,FALSE)-'normalize rev0'!P$364)/'normalize rev0'!P$365,"")</f>
        <v>-4.1435442812973308E-3</v>
      </c>
      <c r="Q61" s="6">
        <f>IFERROR((VLOOKUP(A61,'Revenue per capita'!$A:$Z,19,FALSE)-'normalize rev0'!Q$364)/'normalize rev0'!Q$365,"")</f>
        <v>-0.1672331767329385</v>
      </c>
      <c r="R61" s="6">
        <f>IFERROR((VLOOKUP(A61,'Revenue per capita'!$A:$Z,20,FALSE)-'normalize rev0'!R$364)/'normalize rev0'!R$365,"")</f>
        <v>5.7584909961740233E-3</v>
      </c>
      <c r="S61" s="6">
        <f>IFERROR((VLOOKUP(A61,'Revenue per capita'!$A:$Z,21,FALSE)-'normalize rev0'!S$364)/'normalize rev0'!S$365,"")</f>
        <v>-0.14141924843396333</v>
      </c>
      <c r="T61" s="6">
        <f>IFERROR((VLOOKUP(A61,'Revenue per capita'!$A:$Z,22,FALSE)-'normalize rev0'!T$364)/'normalize rev0'!T$365,"")</f>
        <v>-9.4431959281818967E-2</v>
      </c>
      <c r="U61" s="6">
        <f>IFERROR((VLOOKUP(A61,'Revenue per capita'!$A:$Z,23,FALSE)-'normalize rev0'!U$364)/'normalize rev0'!U$365,"")</f>
        <v>8.0566699521926067E-3</v>
      </c>
      <c r="V61" s="6">
        <f>IFERROR((VLOOKUP(A61,'Revenue per capita'!$A:$Z,24,FALSE)-'normalize rev0'!V$364)/'normalize rev0'!V$365,"")</f>
        <v>0.16357777617516855</v>
      </c>
      <c r="W61" s="6">
        <f>IFERROR((VLOOKUP(A61,'Revenue per capita'!$A:$Z,25,FALSE)-'normalize rev0'!W$364)/'normalize rev0'!W$365,"")</f>
        <v>4.7251288412457709E-2</v>
      </c>
      <c r="X61" s="6" t="str">
        <f>IFERROR((VLOOKUP(A61,'Revenue per capita'!$A:$Z,26,FALSE)-'normalize rev0'!X$364)/'normalize rev0'!X$365,"")</f>
        <v/>
      </c>
    </row>
    <row r="62" spans="1:24" x14ac:dyDescent="0.45">
      <c r="A62" s="3" t="s">
        <v>683</v>
      </c>
      <c r="B62" s="4" t="s">
        <v>514</v>
      </c>
      <c r="D62" s="4">
        <v>120.81784739982614</v>
      </c>
      <c r="E62" s="6">
        <f>IFERROR((VLOOKUP($A62,'Revenue per capita'!$A:$Z,7,FALSE)-'normalize rev0'!E$364)/'normalize rev0'!E$365,"")</f>
        <v>-0.42318983978318631</v>
      </c>
      <c r="F62" s="6">
        <f>IFERROR((VLOOKUP(A62,'Revenue per capita'!$A:$Z,8,FALSE)-'normalize rev0'!F$364)/'normalize rev0'!F$365,"")</f>
        <v>-0.39043190095029312</v>
      </c>
      <c r="G62" s="6">
        <f>IFERROR((VLOOKUP(A62,'Revenue per capita'!$A:$Z,9,FALSE)-'normalize rev0'!G$364)/'normalize rev0'!G$365,"")</f>
        <v>0.60494653207291205</v>
      </c>
      <c r="H62" s="6">
        <f>IFERROR((VLOOKUP(A62,'Revenue per capita'!$A:$Z,10,FALSE)-'normalize rev0'!H$364)/'normalize rev0'!H$365,"")</f>
        <v>0.17787210027463915</v>
      </c>
      <c r="I62" s="6">
        <f>IFERROR((VLOOKUP(A62,'Revenue per capita'!$A:$Z,11,FALSE)-'normalize rev0'!I$364)/'normalize rev0'!I$365,"")</f>
        <v>0.25247010180507651</v>
      </c>
      <c r="J62" s="6">
        <f>IFERROR((VLOOKUP(A62,'Revenue per capita'!$A:$Z,12,FALSE)-'normalize rev0'!J$364)/'normalize rev0'!J$365,"")</f>
        <v>0.32529686496468696</v>
      </c>
      <c r="K62" s="6">
        <f>IFERROR((VLOOKUP(A62,'Revenue per capita'!$A:$Z,13,FALSE)-'normalize rev0'!K$364)/'normalize rev0'!K$365,"")</f>
        <v>9.172186760646199E-2</v>
      </c>
      <c r="L62" s="6">
        <f>IFERROR((VLOOKUP(A62,'Revenue per capita'!$A:$Z,14,FALSE)-'normalize rev0'!L$364)/'normalize rev0'!L$365,"")</f>
        <v>1.7407852008129241</v>
      </c>
      <c r="M62" s="6">
        <f>IFERROR((VLOOKUP(A62,'Revenue per capita'!$A:$Z,15,FALSE)-'normalize rev0'!M$364)/'normalize rev0'!M$365,"")</f>
        <v>0.19763449255570534</v>
      </c>
      <c r="N62" s="6">
        <f>IFERROR((VLOOKUP(A62,'Revenue per capita'!$A:$Z,16,FALSE)-'normalize rev0'!N$364)/'normalize rev0'!N$365,"")</f>
        <v>1.7382980889430402</v>
      </c>
      <c r="O62" s="6">
        <f>IFERROR((VLOOKUP(A62,'Revenue per capita'!$A:$Z,17,FALSE)-'normalize rev0'!O$364)/'normalize rev0'!O$365,"")</f>
        <v>1.9216608113486149</v>
      </c>
      <c r="P62" s="6">
        <f>IFERROR((VLOOKUP(A62,'Revenue per capita'!$A:$Z,18,FALSE)-'normalize rev0'!P$364)/'normalize rev0'!P$365,"")</f>
        <v>1.9368156472964616E-2</v>
      </c>
      <c r="Q62" s="6">
        <f>IFERROR((VLOOKUP(A62,'Revenue per capita'!$A:$Z,19,FALSE)-'normalize rev0'!Q$364)/'normalize rev0'!Q$365,"")</f>
        <v>0.20634536459471972</v>
      </c>
      <c r="R62" s="6">
        <f>IFERROR((VLOOKUP(A62,'Revenue per capita'!$A:$Z,20,FALSE)-'normalize rev0'!R$364)/'normalize rev0'!R$365,"")</f>
        <v>-0.11227441168023193</v>
      </c>
      <c r="S62" s="6">
        <f>IFERROR((VLOOKUP(A62,'Revenue per capita'!$A:$Z,21,FALSE)-'normalize rev0'!S$364)/'normalize rev0'!S$365,"")</f>
        <v>-1.3921406216722235E-2</v>
      </c>
      <c r="T62" s="6">
        <f>IFERROR((VLOOKUP(A62,'Revenue per capita'!$A:$Z,22,FALSE)-'normalize rev0'!T$364)/'normalize rev0'!T$365,"")</f>
        <v>0.288303482753962</v>
      </c>
      <c r="U62" s="6">
        <f>IFERROR((VLOOKUP(A62,'Revenue per capita'!$A:$Z,23,FALSE)-'normalize rev0'!U$364)/'normalize rev0'!U$365,"")</f>
        <v>0.18114429275919164</v>
      </c>
      <c r="V62" s="6">
        <f>IFERROR((VLOOKUP(A62,'Revenue per capita'!$A:$Z,24,FALSE)-'normalize rev0'!V$364)/'normalize rev0'!V$365,"")</f>
        <v>1.0949515408680075</v>
      </c>
      <c r="W62" s="6">
        <f>IFERROR((VLOOKUP(A62,'Revenue per capita'!$A:$Z,25,FALSE)-'normalize rev0'!W$364)/'normalize rev0'!W$365,"")</f>
        <v>0.21370461426436257</v>
      </c>
      <c r="X62" s="6" t="str">
        <f>IFERROR((VLOOKUP(A62,'Revenue per capita'!$A:$Z,26,FALSE)-'normalize rev0'!X$364)/'normalize rev0'!X$365,"")</f>
        <v/>
      </c>
    </row>
    <row r="63" spans="1:24" x14ac:dyDescent="0.45">
      <c r="A63" s="3" t="s">
        <v>691</v>
      </c>
      <c r="B63" s="4" t="s">
        <v>589</v>
      </c>
      <c r="D63" s="4">
        <v>119.92881181733907</v>
      </c>
      <c r="E63" s="6">
        <f>IFERROR((VLOOKUP($A63,'Revenue per capita'!$A:$Z,7,FALSE)-'normalize rev0'!E$364)/'normalize rev0'!E$365,"")</f>
        <v>-0.51177793090422308</v>
      </c>
      <c r="F63" s="6" t="str">
        <f>IFERROR((VLOOKUP(A63,'Revenue per capita'!$A:$Z,8,FALSE)-'normalize rev0'!F$364)/'normalize rev0'!F$365,"")</f>
        <v/>
      </c>
      <c r="G63" s="6" t="str">
        <f>IFERROR((VLOOKUP(A63,'Revenue per capita'!$A:$Z,9,FALSE)-'normalize rev0'!G$364)/'normalize rev0'!G$365,"")</f>
        <v/>
      </c>
      <c r="H63" s="6">
        <f>IFERROR((VLOOKUP(A63,'Revenue per capita'!$A:$Z,10,FALSE)-'normalize rev0'!H$364)/'normalize rev0'!H$365,"")</f>
        <v>-1.776622234570522</v>
      </c>
      <c r="I63" s="6">
        <f>IFERROR((VLOOKUP(A63,'Revenue per capita'!$A:$Z,11,FALSE)-'normalize rev0'!I$364)/'normalize rev0'!I$365,"")</f>
        <v>1.3967579758802475</v>
      </c>
      <c r="J63" s="6">
        <f>IFERROR((VLOOKUP(A63,'Revenue per capita'!$A:$Z,12,FALSE)-'normalize rev0'!J$364)/'normalize rev0'!J$365,"")</f>
        <v>0.26899460137137132</v>
      </c>
      <c r="K63" s="6">
        <f>IFERROR((VLOOKUP(A63,'Revenue per capita'!$A:$Z,13,FALSE)-'normalize rev0'!K$364)/'normalize rev0'!K$365,"")</f>
        <v>0.30988723516634742</v>
      </c>
      <c r="L63" s="6">
        <f>IFERROR((VLOOKUP(A63,'Revenue per capita'!$A:$Z,14,FALSE)-'normalize rev0'!L$364)/'normalize rev0'!L$365,"")</f>
        <v>-0.57745727512649636</v>
      </c>
      <c r="M63" s="6">
        <f>IFERROR((VLOOKUP(A63,'Revenue per capita'!$A:$Z,15,FALSE)-'normalize rev0'!M$364)/'normalize rev0'!M$365,"")</f>
        <v>1.3804931686736888</v>
      </c>
      <c r="N63" s="6">
        <f>IFERROR((VLOOKUP(A63,'Revenue per capita'!$A:$Z,16,FALSE)-'normalize rev0'!N$364)/'normalize rev0'!N$365,"")</f>
        <v>-0.56326361995089091</v>
      </c>
      <c r="O63" s="6">
        <f>IFERROR((VLOOKUP(A63,'Revenue per capita'!$A:$Z,17,FALSE)-'normalize rev0'!O$364)/'normalize rev0'!O$365,"")</f>
        <v>7.2742023223345872E-2</v>
      </c>
      <c r="P63" s="6">
        <f>IFERROR((VLOOKUP(A63,'Revenue per capita'!$A:$Z,18,FALSE)-'normalize rev0'!P$364)/'normalize rev0'!P$365,"")</f>
        <v>-0.5932124689570385</v>
      </c>
      <c r="Q63" s="6">
        <f>IFERROR((VLOOKUP(A63,'Revenue per capita'!$A:$Z,19,FALSE)-'normalize rev0'!Q$364)/'normalize rev0'!Q$365,"")</f>
        <v>-0.85775911280956296</v>
      </c>
      <c r="R63" s="6">
        <f>IFERROR((VLOOKUP(A63,'Revenue per capita'!$A:$Z,20,FALSE)-'normalize rev0'!R$364)/'normalize rev0'!R$365,"")</f>
        <v>0.7420078219577747</v>
      </c>
      <c r="S63" s="6">
        <f>IFERROR((VLOOKUP(A63,'Revenue per capita'!$A:$Z,21,FALSE)-'normalize rev0'!S$364)/'normalize rev0'!S$365,"")</f>
        <v>1.3901982773291772</v>
      </c>
      <c r="T63" s="6">
        <f>IFERROR((VLOOKUP(A63,'Revenue per capita'!$A:$Z,22,FALSE)-'normalize rev0'!T$364)/'normalize rev0'!T$365,"")</f>
        <v>-0.2898756103146653</v>
      </c>
      <c r="U63" s="6">
        <f>IFERROR((VLOOKUP(A63,'Revenue per capita'!$A:$Z,23,FALSE)-'normalize rev0'!U$364)/'normalize rev0'!U$365,"")</f>
        <v>-0.65163209195846672</v>
      </c>
      <c r="V63" s="6">
        <f>IFERROR((VLOOKUP(A63,'Revenue per capita'!$A:$Z,24,FALSE)-'normalize rev0'!V$364)/'normalize rev0'!V$365,"")</f>
        <v>0.20797148183665234</v>
      </c>
      <c r="W63" s="6" t="str">
        <f>IFERROR((VLOOKUP(A63,'Revenue per capita'!$A:$Z,25,FALSE)-'normalize rev0'!W$364)/'normalize rev0'!W$365,"")</f>
        <v/>
      </c>
      <c r="X63" s="6" t="str">
        <f>IFERROR((VLOOKUP(A63,'Revenue per capita'!$A:$Z,26,FALSE)-'normalize rev0'!X$364)/'normalize rev0'!X$365,"")</f>
        <v/>
      </c>
    </row>
    <row r="64" spans="1:24" x14ac:dyDescent="0.45">
      <c r="A64" s="3" t="s">
        <v>569</v>
      </c>
      <c r="B64" s="4" t="s">
        <v>512</v>
      </c>
      <c r="D64" s="4">
        <v>119.89123245068041</v>
      </c>
      <c r="E64" s="6">
        <f>IFERROR((VLOOKUP($A64,'Revenue per capita'!$A:$Z,7,FALSE)-'normalize rev0'!E$364)/'normalize rev0'!E$365,"")</f>
        <v>-0.42219534420020111</v>
      </c>
      <c r="F64" s="6">
        <f>IFERROR((VLOOKUP(A64,'Revenue per capita'!$A:$Z,8,FALSE)-'normalize rev0'!F$364)/'normalize rev0'!F$365,"")</f>
        <v>0.61541275619109792</v>
      </c>
      <c r="G64" s="6">
        <f>IFERROR((VLOOKUP(A64,'Revenue per capita'!$A:$Z,9,FALSE)-'normalize rev0'!G$364)/'normalize rev0'!G$365,"")</f>
        <v>0.20719195736276841</v>
      </c>
      <c r="H64" s="6">
        <f>IFERROR((VLOOKUP(A64,'Revenue per capita'!$A:$Z,10,FALSE)-'normalize rev0'!H$364)/'normalize rev0'!H$365,"")</f>
        <v>0.87176342006138774</v>
      </c>
      <c r="I64" s="6">
        <f>IFERROR((VLOOKUP(A64,'Revenue per capita'!$A:$Z,11,FALSE)-'normalize rev0'!I$364)/'normalize rev0'!I$365,"")</f>
        <v>-0.52632801215617786</v>
      </c>
      <c r="J64" s="6">
        <f>IFERROR((VLOOKUP(A64,'Revenue per capita'!$A:$Z,12,FALSE)-'normalize rev0'!J$364)/'normalize rev0'!J$365,"")</f>
        <v>0.77823358112444496</v>
      </c>
      <c r="K64" s="6">
        <f>IFERROR((VLOOKUP(A64,'Revenue per capita'!$A:$Z,13,FALSE)-'normalize rev0'!K$364)/'normalize rev0'!K$365,"")</f>
        <v>-0.41365296198245577</v>
      </c>
      <c r="L64" s="6">
        <f>IFERROR((VLOOKUP(A64,'Revenue per capita'!$A:$Z,14,FALSE)-'normalize rev0'!L$364)/'normalize rev0'!L$365,"")</f>
        <v>1.27249631050332</v>
      </c>
      <c r="M64" s="6">
        <f>IFERROR((VLOOKUP(A64,'Revenue per capita'!$A:$Z,15,FALSE)-'normalize rev0'!M$364)/'normalize rev0'!M$365,"")</f>
        <v>3.4205241686767396</v>
      </c>
      <c r="N64" s="6">
        <f>IFERROR((VLOOKUP(A64,'Revenue per capita'!$A:$Z,16,FALSE)-'normalize rev0'!N$364)/'normalize rev0'!N$365,"")</f>
        <v>1.0534247199347182</v>
      </c>
      <c r="O64" s="6">
        <f>IFERROR((VLOOKUP(A64,'Revenue per capita'!$A:$Z,17,FALSE)-'normalize rev0'!O$364)/'normalize rev0'!O$365,"")</f>
        <v>1.3430844578300076</v>
      </c>
      <c r="P64" s="6">
        <f>IFERROR((VLOOKUP(A64,'Revenue per capita'!$A:$Z,18,FALSE)-'normalize rev0'!P$364)/'normalize rev0'!P$365,"")</f>
        <v>1.9745940670635225</v>
      </c>
      <c r="Q64" s="6">
        <f>IFERROR((VLOOKUP(A64,'Revenue per capita'!$A:$Z,19,FALSE)-'normalize rev0'!Q$364)/'normalize rev0'!Q$365,"")</f>
        <v>1.8205429499954757</v>
      </c>
      <c r="R64" s="6">
        <f>IFERROR((VLOOKUP(A64,'Revenue per capita'!$A:$Z,20,FALSE)-'normalize rev0'!R$364)/'normalize rev0'!R$365,"")</f>
        <v>0.37457825002065753</v>
      </c>
      <c r="S64" s="6">
        <f>IFERROR((VLOOKUP(A64,'Revenue per capita'!$A:$Z,21,FALSE)-'normalize rev0'!S$364)/'normalize rev0'!S$365,"")</f>
        <v>-0.55925381031704757</v>
      </c>
      <c r="T64" s="6">
        <f>IFERROR((VLOOKUP(A64,'Revenue per capita'!$A:$Z,22,FALSE)-'normalize rev0'!T$364)/'normalize rev0'!T$365,"")</f>
        <v>1.0558220924806534</v>
      </c>
      <c r="U64" s="6">
        <f>IFERROR((VLOOKUP(A64,'Revenue per capita'!$A:$Z,23,FALSE)-'normalize rev0'!U$364)/'normalize rev0'!U$365,"")</f>
        <v>0.43338923354530035</v>
      </c>
      <c r="V64" s="6">
        <f>IFERROR((VLOOKUP(A64,'Revenue per capita'!$A:$Z,24,FALSE)-'normalize rev0'!V$364)/'normalize rev0'!V$365,"")</f>
        <v>0.7247691525013954</v>
      </c>
      <c r="W64" s="6">
        <f>IFERROR((VLOOKUP(A64,'Revenue per capita'!$A:$Z,25,FALSE)-'normalize rev0'!W$364)/'normalize rev0'!W$365,"")</f>
        <v>1.1339866256751272</v>
      </c>
      <c r="X64" s="6">
        <f>IFERROR((VLOOKUP(A64,'Revenue per capita'!$A:$Z,26,FALSE)-'normalize rev0'!X$364)/'normalize rev0'!X$365,"")</f>
        <v>-0.16695150651471571</v>
      </c>
    </row>
    <row r="65" spans="1:24" x14ac:dyDescent="0.45">
      <c r="A65" s="3" t="s">
        <v>743</v>
      </c>
      <c r="B65" s="4" t="s">
        <v>459</v>
      </c>
      <c r="D65" s="4">
        <v>119.62130032114742</v>
      </c>
      <c r="E65" s="6">
        <f>IFERROR((VLOOKUP($A65,'Revenue per capita'!$A:$Z,7,FALSE)-'normalize rev0'!E$364)/'normalize rev0'!E$365,"")</f>
        <v>-0.48203983649581278</v>
      </c>
      <c r="F65" s="6">
        <f>IFERROR((VLOOKUP(A65,'Revenue per capita'!$A:$Z,8,FALSE)-'normalize rev0'!F$364)/'normalize rev0'!F$365,"")</f>
        <v>-1.1537708288208584E-2</v>
      </c>
      <c r="G65" s="6">
        <f>IFERROR((VLOOKUP(A65,'Revenue per capita'!$A:$Z,9,FALSE)-'normalize rev0'!G$364)/'normalize rev0'!G$365,"")</f>
        <v>0.60943937841276119</v>
      </c>
      <c r="H65" s="6">
        <f>IFERROR((VLOOKUP(A65,'Revenue per capita'!$A:$Z,10,FALSE)-'normalize rev0'!H$364)/'normalize rev0'!H$365,"")</f>
        <v>1.2105474501574212</v>
      </c>
      <c r="I65" s="6">
        <f>IFERROR((VLOOKUP(A65,'Revenue per capita'!$A:$Z,11,FALSE)-'normalize rev0'!I$364)/'normalize rev0'!I$365,"")</f>
        <v>-0.23691750564008748</v>
      </c>
      <c r="J65" s="6">
        <f>IFERROR((VLOOKUP(A65,'Revenue per capita'!$A:$Z,12,FALSE)-'normalize rev0'!J$364)/'normalize rev0'!J$365,"")</f>
        <v>0.84176950730352507</v>
      </c>
      <c r="K65" s="6">
        <f>IFERROR((VLOOKUP(A65,'Revenue per capita'!$A:$Z,13,FALSE)-'normalize rev0'!K$364)/'normalize rev0'!K$365,"")</f>
        <v>0.675149151324973</v>
      </c>
      <c r="L65" s="6">
        <f>IFERROR((VLOOKUP(A65,'Revenue per capita'!$A:$Z,14,FALSE)-'normalize rev0'!L$364)/'normalize rev0'!L$365,"")</f>
        <v>0.1245416576320018</v>
      </c>
      <c r="M65" s="6">
        <f>IFERROR((VLOOKUP(A65,'Revenue per capita'!$A:$Z,15,FALSE)-'normalize rev0'!M$364)/'normalize rev0'!M$365,"")</f>
        <v>0.88743881918089274</v>
      </c>
      <c r="N65" s="6">
        <f>IFERROR((VLOOKUP(A65,'Revenue per capita'!$A:$Z,16,FALSE)-'normalize rev0'!N$364)/'normalize rev0'!N$365,"")</f>
        <v>0.76851248358386259</v>
      </c>
      <c r="O65" s="6">
        <f>IFERROR((VLOOKUP(A65,'Revenue per capita'!$A:$Z,17,FALSE)-'normalize rev0'!O$364)/'normalize rev0'!O$365,"")</f>
        <v>0.25314008933369908</v>
      </c>
      <c r="P65" s="6">
        <f>IFERROR((VLOOKUP(A65,'Revenue per capita'!$A:$Z,18,FALSE)-'normalize rev0'!P$364)/'normalize rev0'!P$365,"")</f>
        <v>1.1824796574256025</v>
      </c>
      <c r="Q65" s="6">
        <f>IFERROR((VLOOKUP(A65,'Revenue per capita'!$A:$Z,19,FALSE)-'normalize rev0'!Q$364)/'normalize rev0'!Q$365,"")</f>
        <v>0.58510011927789451</v>
      </c>
      <c r="R65" s="6">
        <f>IFERROR((VLOOKUP(A65,'Revenue per capita'!$A:$Z,20,FALSE)-'normalize rev0'!R$364)/'normalize rev0'!R$365,"")</f>
        <v>2.3107394277167832</v>
      </c>
      <c r="S65" s="6">
        <f>IFERROR((VLOOKUP(A65,'Revenue per capita'!$A:$Z,21,FALSE)-'normalize rev0'!S$364)/'normalize rev0'!S$365,"")</f>
        <v>0.770291948170435</v>
      </c>
      <c r="T65" s="6">
        <f>IFERROR((VLOOKUP(A65,'Revenue per capita'!$A:$Z,22,FALSE)-'normalize rev0'!T$364)/'normalize rev0'!T$365,"")</f>
        <v>1.7187335163573538</v>
      </c>
      <c r="U65" s="6">
        <f>IFERROR((VLOOKUP(A65,'Revenue per capita'!$A:$Z,23,FALSE)-'normalize rev0'!U$364)/'normalize rev0'!U$365,"")</f>
        <v>-9.8080180538790543E-2</v>
      </c>
      <c r="V65" s="6">
        <f>IFERROR((VLOOKUP(A65,'Revenue per capita'!$A:$Z,24,FALSE)-'normalize rev0'!V$364)/'normalize rev0'!V$365,"")</f>
        <v>0.75710809783248634</v>
      </c>
      <c r="W65" s="6">
        <f>IFERROR((VLOOKUP(A65,'Revenue per capita'!$A:$Z,25,FALSE)-'normalize rev0'!W$364)/'normalize rev0'!W$365,"")</f>
        <v>1.1749853478101229</v>
      </c>
      <c r="X65" s="6">
        <f>IFERROR((VLOOKUP(A65,'Revenue per capita'!$A:$Z,26,FALSE)-'normalize rev0'!X$364)/'normalize rev0'!X$365,"")</f>
        <v>-0.21648282106620387</v>
      </c>
    </row>
    <row r="66" spans="1:24" x14ac:dyDescent="0.45">
      <c r="A66" s="3" t="s">
        <v>805</v>
      </c>
      <c r="B66" s="4" t="s">
        <v>552</v>
      </c>
      <c r="D66" s="4">
        <v>119.22245648660001</v>
      </c>
      <c r="E66" s="6">
        <f>IFERROR((VLOOKUP($A66,'Revenue per capita'!$A:$Z,7,FALSE)-'normalize rev0'!E$364)/'normalize rev0'!E$365,"")</f>
        <v>-0.41783755399060268</v>
      </c>
      <c r="F66" s="6">
        <f>IFERROR((VLOOKUP(A66,'Revenue per capita'!$A:$Z,8,FALSE)-'normalize rev0'!F$364)/'normalize rev0'!F$365,"")</f>
        <v>-0.35846844584260812</v>
      </c>
      <c r="G66" s="6">
        <f>IFERROR((VLOOKUP(A66,'Revenue per capita'!$A:$Z,9,FALSE)-'normalize rev0'!G$364)/'normalize rev0'!G$365,"")</f>
        <v>0.65691951620180045</v>
      </c>
      <c r="H66" s="6">
        <f>IFERROR((VLOOKUP(A66,'Revenue per capita'!$A:$Z,10,FALSE)-'normalize rev0'!H$364)/'normalize rev0'!H$365,"")</f>
        <v>0.64962764215734736</v>
      </c>
      <c r="I66" s="6">
        <f>IFERROR((VLOOKUP(A66,'Revenue per capita'!$A:$Z,11,FALSE)-'normalize rev0'!I$364)/'normalize rev0'!I$365,"")</f>
        <v>2.3058674502098432E-4</v>
      </c>
      <c r="J66" s="6">
        <f>IFERROR((VLOOKUP(A66,'Revenue per capita'!$A:$Z,12,FALSE)-'normalize rev0'!J$364)/'normalize rev0'!J$365,"")</f>
        <v>0.81690463118891443</v>
      </c>
      <c r="K66" s="6">
        <f>IFERROR((VLOOKUP(A66,'Revenue per capita'!$A:$Z,13,FALSE)-'normalize rev0'!K$364)/'normalize rev0'!K$365,"")</f>
        <v>0.67323961399233212</v>
      </c>
      <c r="L66" s="6">
        <f>IFERROR((VLOOKUP(A66,'Revenue per capita'!$A:$Z,14,FALSE)-'normalize rev0'!L$364)/'normalize rev0'!L$365,"")</f>
        <v>0.70447121888249409</v>
      </c>
      <c r="M66" s="6">
        <f>IFERROR((VLOOKUP(A66,'Revenue per capita'!$A:$Z,15,FALSE)-'normalize rev0'!M$364)/'normalize rev0'!M$365,"")</f>
        <v>0.59706568879533795</v>
      </c>
      <c r="N66" s="6">
        <f>IFERROR((VLOOKUP(A66,'Revenue per capita'!$A:$Z,16,FALSE)-'normalize rev0'!N$364)/'normalize rev0'!N$365,"")</f>
        <v>0.53081942357948331</v>
      </c>
      <c r="O66" s="6">
        <f>IFERROR((VLOOKUP(A66,'Revenue per capita'!$A:$Z,17,FALSE)-'normalize rev0'!O$364)/'normalize rev0'!O$365,"")</f>
        <v>0.46633656954931407</v>
      </c>
      <c r="P66" s="6">
        <f>IFERROR((VLOOKUP(A66,'Revenue per capita'!$A:$Z,18,FALSE)-'normalize rev0'!P$364)/'normalize rev0'!P$365,"")</f>
        <v>0.98776970902131844</v>
      </c>
      <c r="Q66" s="6">
        <f>IFERROR((VLOOKUP(A66,'Revenue per capita'!$A:$Z,19,FALSE)-'normalize rev0'!Q$364)/'normalize rev0'!Q$365,"")</f>
        <v>0.57133786113503826</v>
      </c>
      <c r="R66" s="6">
        <f>IFERROR((VLOOKUP(A66,'Revenue per capita'!$A:$Z,20,FALSE)-'normalize rev0'!R$364)/'normalize rev0'!R$365,"")</f>
        <v>1.5623463708918768</v>
      </c>
      <c r="S66" s="6">
        <f>IFERROR((VLOOKUP(A66,'Revenue per capita'!$A:$Z,21,FALSE)-'normalize rev0'!S$364)/'normalize rev0'!S$365,"")</f>
        <v>0.18832790424173335</v>
      </c>
      <c r="T66" s="6">
        <f>IFERROR((VLOOKUP(A66,'Revenue per capita'!$A:$Z,22,FALSE)-'normalize rev0'!T$364)/'normalize rev0'!T$365,"")</f>
        <v>0.98180695020115694</v>
      </c>
      <c r="U66" s="6">
        <f>IFERROR((VLOOKUP(A66,'Revenue per capita'!$A:$Z,23,FALSE)-'normalize rev0'!U$364)/'normalize rev0'!U$365,"")</f>
        <v>0.13715251665470618</v>
      </c>
      <c r="V66" s="6">
        <f>IFERROR((VLOOKUP(A66,'Revenue per capita'!$A:$Z,24,FALSE)-'normalize rev0'!V$364)/'normalize rev0'!V$365,"")</f>
        <v>0.74427076297093897</v>
      </c>
      <c r="W66" s="6">
        <f>IFERROR((VLOOKUP(A66,'Revenue per capita'!$A:$Z,25,FALSE)-'normalize rev0'!W$364)/'normalize rev0'!W$365,"")</f>
        <v>1.317574020411886</v>
      </c>
      <c r="X66" s="6">
        <f>IFERROR((VLOOKUP(A66,'Revenue per capita'!$A:$Z,26,FALSE)-'normalize rev0'!X$364)/'normalize rev0'!X$365,"")</f>
        <v>9.5765357799178122E-2</v>
      </c>
    </row>
    <row r="67" spans="1:24" x14ac:dyDescent="0.45">
      <c r="A67" s="3" t="s">
        <v>777</v>
      </c>
      <c r="B67" s="4" t="s">
        <v>445</v>
      </c>
      <c r="D67" s="4">
        <v>118.68226802276504</v>
      </c>
      <c r="E67" s="6">
        <f>IFERROR((VLOOKUP($A67,'Revenue per capita'!$A:$Z,7,FALSE)-'normalize rev0'!E$364)/'normalize rev0'!E$365,"")</f>
        <v>-0.3825546967005885</v>
      </c>
      <c r="F67" s="6">
        <f>IFERROR((VLOOKUP(A67,'Revenue per capita'!$A:$Z,8,FALSE)-'normalize rev0'!F$364)/'normalize rev0'!F$365,"")</f>
        <v>-4.6677988501415142E-2</v>
      </c>
      <c r="G67" s="6">
        <f>IFERROR((VLOOKUP(A67,'Revenue per capita'!$A:$Z,9,FALSE)-'normalize rev0'!G$364)/'normalize rev0'!G$365,"")</f>
        <v>-0.87667661906138994</v>
      </c>
      <c r="H67" s="6">
        <f>IFERROR((VLOOKUP(A67,'Revenue per capita'!$A:$Z,10,FALSE)-'normalize rev0'!H$364)/'normalize rev0'!H$365,"")</f>
        <v>0.25117993064358979</v>
      </c>
      <c r="I67" s="6">
        <f>IFERROR((VLOOKUP(A67,'Revenue per capita'!$A:$Z,11,FALSE)-'normalize rev0'!I$364)/'normalize rev0'!I$365,"")</f>
        <v>-0.57412671486863109</v>
      </c>
      <c r="J67" s="6">
        <f>IFERROR((VLOOKUP(A67,'Revenue per capita'!$A:$Z,12,FALSE)-'normalize rev0'!J$364)/'normalize rev0'!J$365,"")</f>
        <v>2.2414560841059417</v>
      </c>
      <c r="K67" s="6">
        <f>IFERROR((VLOOKUP(A67,'Revenue per capita'!$A:$Z,13,FALSE)-'normalize rev0'!K$364)/'normalize rev0'!K$365,"")</f>
        <v>0.10331554170721714</v>
      </c>
      <c r="L67" s="6">
        <f>IFERROR((VLOOKUP(A67,'Revenue per capita'!$A:$Z,14,FALSE)-'normalize rev0'!L$364)/'normalize rev0'!L$365,"")</f>
        <v>-0.18561962522907507</v>
      </c>
      <c r="M67" s="6">
        <f>IFERROR((VLOOKUP(A67,'Revenue per capita'!$A:$Z,15,FALSE)-'normalize rev0'!M$364)/'normalize rev0'!M$365,"")</f>
        <v>1.8192161022962687E-3</v>
      </c>
      <c r="N67" s="6">
        <f>IFERROR((VLOOKUP(A67,'Revenue per capita'!$A:$Z,16,FALSE)-'normalize rev0'!N$364)/'normalize rev0'!N$365,"")</f>
        <v>0.89886471733352891</v>
      </c>
      <c r="O67" s="6">
        <f>IFERROR((VLOOKUP(A67,'Revenue per capita'!$A:$Z,17,FALSE)-'normalize rev0'!O$364)/'normalize rev0'!O$365,"")</f>
        <v>0.30077925350542145</v>
      </c>
      <c r="P67" s="6">
        <f>IFERROR((VLOOKUP(A67,'Revenue per capita'!$A:$Z,18,FALSE)-'normalize rev0'!P$364)/'normalize rev0'!P$365,"")</f>
        <v>1.4213004751807054E-2</v>
      </c>
      <c r="Q67" s="6">
        <f>IFERROR((VLOOKUP(A67,'Revenue per capita'!$A:$Z,19,FALSE)-'normalize rev0'!Q$364)/'normalize rev0'!Q$365,"")</f>
        <v>0.58878011204675107</v>
      </c>
      <c r="R67" s="6">
        <f>IFERROR((VLOOKUP(A67,'Revenue per capita'!$A:$Z,20,FALSE)-'normalize rev0'!R$364)/'normalize rev0'!R$365,"")</f>
        <v>0.11418295103786749</v>
      </c>
      <c r="S67" s="6">
        <f>IFERROR((VLOOKUP(A67,'Revenue per capita'!$A:$Z,21,FALSE)-'normalize rev0'!S$364)/'normalize rev0'!S$365,"")</f>
        <v>-0.41794463578459989</v>
      </c>
      <c r="T67" s="6">
        <f>IFERROR((VLOOKUP(A67,'Revenue per capita'!$A:$Z,22,FALSE)-'normalize rev0'!T$364)/'normalize rev0'!T$365,"")</f>
        <v>6.8798581221723248E-2</v>
      </c>
      <c r="U67" s="6">
        <f>IFERROR((VLOOKUP(A67,'Revenue per capita'!$A:$Z,23,FALSE)-'normalize rev0'!U$364)/'normalize rev0'!U$365,"")</f>
        <v>0.39662352290735337</v>
      </c>
      <c r="V67" s="6">
        <f>IFERROR((VLOOKUP(A67,'Revenue per capita'!$A:$Z,24,FALSE)-'normalize rev0'!V$364)/'normalize rev0'!V$365,"")</f>
        <v>0.14246818926112081</v>
      </c>
      <c r="W67" s="6">
        <f>IFERROR((VLOOKUP(A67,'Revenue per capita'!$A:$Z,25,FALSE)-'normalize rev0'!W$364)/'normalize rev0'!W$365,"")</f>
        <v>-0.26792648098532296</v>
      </c>
      <c r="X67" s="6">
        <f>IFERROR((VLOOKUP(A67,'Revenue per capita'!$A:$Z,26,FALSE)-'normalize rev0'!X$364)/'normalize rev0'!X$365,"")</f>
        <v>-0.17203227830149512</v>
      </c>
    </row>
    <row r="68" spans="1:24" x14ac:dyDescent="0.45">
      <c r="A68" s="3" t="s">
        <v>472</v>
      </c>
      <c r="B68" s="4" t="s">
        <v>449</v>
      </c>
      <c r="D68" s="4">
        <v>116.40996037530324</v>
      </c>
      <c r="E68" s="6">
        <f>IFERROR((VLOOKUP($A68,'Revenue per capita'!$A:$Z,7,FALSE)-'normalize rev0'!E$364)/'normalize rev0'!E$365,"")</f>
        <v>-0.41530708683389783</v>
      </c>
      <c r="F68" s="6">
        <f>IFERROR((VLOOKUP(A68,'Revenue per capita'!$A:$Z,8,FALSE)-'normalize rev0'!F$364)/'normalize rev0'!F$365,"")</f>
        <v>-0.37428921541137666</v>
      </c>
      <c r="G68" s="6">
        <f>IFERROR((VLOOKUP(A68,'Revenue per capita'!$A:$Z,9,FALSE)-'normalize rev0'!G$364)/'normalize rev0'!G$365,"")</f>
        <v>0.36993433741770793</v>
      </c>
      <c r="H68" s="6">
        <f>IFERROR((VLOOKUP(A68,'Revenue per capita'!$A:$Z,10,FALSE)-'normalize rev0'!H$364)/'normalize rev0'!H$365,"")</f>
        <v>0.4049811106854212</v>
      </c>
      <c r="I68" s="6">
        <f>IFERROR((VLOOKUP(A68,'Revenue per capita'!$A:$Z,11,FALSE)-'normalize rev0'!I$364)/'normalize rev0'!I$365,"")</f>
        <v>-0.45611630787326507</v>
      </c>
      <c r="J68" s="6">
        <f>IFERROR((VLOOKUP(A68,'Revenue per capita'!$A:$Z,12,FALSE)-'normalize rev0'!J$364)/'normalize rev0'!J$365,"")</f>
        <v>1.0878274178962035</v>
      </c>
      <c r="K68" s="6">
        <f>IFERROR((VLOOKUP(A68,'Revenue per capita'!$A:$Z,13,FALSE)-'normalize rev0'!K$364)/'normalize rev0'!K$365,"")</f>
        <v>-0.36541832683738623</v>
      </c>
      <c r="L68" s="6">
        <f>IFERROR((VLOOKUP(A68,'Revenue per capita'!$A:$Z,14,FALSE)-'normalize rev0'!L$364)/'normalize rev0'!L$365,"")</f>
        <v>1.519644782616933</v>
      </c>
      <c r="M68" s="6">
        <f>IFERROR((VLOOKUP(A68,'Revenue per capita'!$A:$Z,15,FALSE)-'normalize rev0'!M$364)/'normalize rev0'!M$365,"")</f>
        <v>2.8780465040090388</v>
      </c>
      <c r="N68" s="6">
        <f>IFERROR((VLOOKUP(A68,'Revenue per capita'!$A:$Z,16,FALSE)-'normalize rev0'!N$364)/'normalize rev0'!N$365,"")</f>
        <v>0.75165999634281455</v>
      </c>
      <c r="O68" s="6">
        <f>IFERROR((VLOOKUP(A68,'Revenue per capita'!$A:$Z,17,FALSE)-'normalize rev0'!O$364)/'normalize rev0'!O$365,"")</f>
        <v>1.0117259411402642</v>
      </c>
      <c r="P68" s="6">
        <f>IFERROR((VLOOKUP(A68,'Revenue per capita'!$A:$Z,18,FALSE)-'normalize rev0'!P$364)/'normalize rev0'!P$365,"")</f>
        <v>1.2812267931719261</v>
      </c>
      <c r="Q68" s="6">
        <f>IFERROR((VLOOKUP(A68,'Revenue per capita'!$A:$Z,19,FALSE)-'normalize rev0'!Q$364)/'normalize rev0'!Q$365,"")</f>
        <v>1.5008845033324554</v>
      </c>
      <c r="R68" s="6">
        <f>IFERROR((VLOOKUP(A68,'Revenue per capita'!$A:$Z,20,FALSE)-'normalize rev0'!R$364)/'normalize rev0'!R$365,"")</f>
        <v>0.58293367271048169</v>
      </c>
      <c r="S68" s="6">
        <f>IFERROR((VLOOKUP(A68,'Revenue per capita'!$A:$Z,21,FALSE)-'normalize rev0'!S$364)/'normalize rev0'!S$365,"")</f>
        <v>-0.58798345848996103</v>
      </c>
      <c r="T68" s="6">
        <f>IFERROR((VLOOKUP(A68,'Revenue per capita'!$A:$Z,22,FALSE)-'normalize rev0'!T$364)/'normalize rev0'!T$365,"")</f>
        <v>0.33601688981293437</v>
      </c>
      <c r="U68" s="6">
        <f>IFERROR((VLOOKUP(A68,'Revenue per capita'!$A:$Z,23,FALSE)-'normalize rev0'!U$364)/'normalize rev0'!U$365,"")</f>
        <v>0.1008086730672425</v>
      </c>
      <c r="V68" s="6">
        <f>IFERROR((VLOOKUP(A68,'Revenue per capita'!$A:$Z,24,FALSE)-'normalize rev0'!V$364)/'normalize rev0'!V$365,"")</f>
        <v>0.43000456388994068</v>
      </c>
      <c r="W68" s="6">
        <f>IFERROR((VLOOKUP(A68,'Revenue per capita'!$A:$Z,25,FALSE)-'normalize rev0'!W$364)/'normalize rev0'!W$365,"")</f>
        <v>1.7345475242282458</v>
      </c>
      <c r="X68" s="6">
        <f>IFERROR((VLOOKUP(A68,'Revenue per capita'!$A:$Z,26,FALSE)-'normalize rev0'!X$364)/'normalize rev0'!X$365,"")</f>
        <v>-0.34323191180583063</v>
      </c>
    </row>
    <row r="69" spans="1:24" x14ac:dyDescent="0.45">
      <c r="A69" s="3" t="s">
        <v>775</v>
      </c>
      <c r="B69" s="4" t="s">
        <v>727</v>
      </c>
      <c r="D69" s="4">
        <v>116.35858680389076</v>
      </c>
      <c r="E69" s="6">
        <f>IFERROR((VLOOKUP($A69,'Revenue per capita'!$A:$Z,7,FALSE)-'normalize rev0'!E$364)/'normalize rev0'!E$365,"")</f>
        <v>-0.38437019447830689</v>
      </c>
      <c r="F69" s="6">
        <f>IFERROR((VLOOKUP(A69,'Revenue per capita'!$A:$Z,8,FALSE)-'normalize rev0'!F$364)/'normalize rev0'!F$365,"")</f>
        <v>-0.39043190095029312</v>
      </c>
      <c r="G69" s="6">
        <f>IFERROR((VLOOKUP(A69,'Revenue per capita'!$A:$Z,9,FALSE)-'normalize rev0'!G$364)/'normalize rev0'!G$365,"")</f>
        <v>0.50237839258814476</v>
      </c>
      <c r="H69" s="6">
        <f>IFERROR((VLOOKUP(A69,'Revenue per capita'!$A:$Z,10,FALSE)-'normalize rev0'!H$364)/'normalize rev0'!H$365,"")</f>
        <v>1.6837640236583866</v>
      </c>
      <c r="I69" s="6">
        <f>IFERROR((VLOOKUP(A69,'Revenue per capita'!$A:$Z,11,FALSE)-'normalize rev0'!I$364)/'normalize rev0'!I$365,"")</f>
        <v>-0.12245961910367194</v>
      </c>
      <c r="J69" s="6">
        <f>IFERROR((VLOOKUP(A69,'Revenue per capita'!$A:$Z,12,FALSE)-'normalize rev0'!J$364)/'normalize rev0'!J$365,"")</f>
        <v>0.41412726529235627</v>
      </c>
      <c r="K69" s="6">
        <f>IFERROR((VLOOKUP(A69,'Revenue per capita'!$A:$Z,13,FALSE)-'normalize rev0'!K$364)/'normalize rev0'!K$365,"")</f>
        <v>0.69800942107552622</v>
      </c>
      <c r="L69" s="6">
        <f>IFERROR((VLOOKUP(A69,'Revenue per capita'!$A:$Z,14,FALSE)-'normalize rev0'!L$364)/'normalize rev0'!L$365,"")</f>
        <v>2.3728882607820676</v>
      </c>
      <c r="M69" s="6">
        <f>IFERROR((VLOOKUP(A69,'Revenue per capita'!$A:$Z,15,FALSE)-'normalize rev0'!M$364)/'normalize rev0'!M$365,"")</f>
        <v>1.0622492888136903</v>
      </c>
      <c r="N69" s="6">
        <f>IFERROR((VLOOKUP(A69,'Revenue per capita'!$A:$Z,16,FALSE)-'normalize rev0'!N$364)/'normalize rev0'!N$365,"")</f>
        <v>1.0020350483732845</v>
      </c>
      <c r="O69" s="6">
        <f>IFERROR((VLOOKUP(A69,'Revenue per capita'!$A:$Z,17,FALSE)-'normalize rev0'!O$364)/'normalize rev0'!O$365,"")</f>
        <v>1.0873779229325824</v>
      </c>
      <c r="P69" s="6">
        <f>IFERROR((VLOOKUP(A69,'Revenue per capita'!$A:$Z,18,FALSE)-'normalize rev0'!P$364)/'normalize rev0'!P$365,"")</f>
        <v>0.89155576539238479</v>
      </c>
      <c r="Q69" s="6">
        <f>IFERROR((VLOOKUP(A69,'Revenue per capita'!$A:$Z,19,FALSE)-'normalize rev0'!Q$364)/'normalize rev0'!Q$365,"")</f>
        <v>1.0660049568968124</v>
      </c>
      <c r="R69" s="6">
        <f>IFERROR((VLOOKUP(A69,'Revenue per capita'!$A:$Z,20,FALSE)-'normalize rev0'!R$364)/'normalize rev0'!R$365,"")</f>
        <v>0.4118157868922549</v>
      </c>
      <c r="S69" s="6">
        <f>IFERROR((VLOOKUP(A69,'Revenue per capita'!$A:$Z,21,FALSE)-'normalize rev0'!S$364)/'normalize rev0'!S$365,"")</f>
        <v>-0.37709023908446038</v>
      </c>
      <c r="T69" s="6">
        <f>IFERROR((VLOOKUP(A69,'Revenue per capita'!$A:$Z,22,FALSE)-'normalize rev0'!T$364)/'normalize rev0'!T$365,"")</f>
        <v>0.38184332302695007</v>
      </c>
      <c r="U69" s="6">
        <f>IFERROR((VLOOKUP(A69,'Revenue per capita'!$A:$Z,23,FALSE)-'normalize rev0'!U$364)/'normalize rev0'!U$365,"")</f>
        <v>-0.11872564056297005</v>
      </c>
      <c r="V69" s="6">
        <f>IFERROR((VLOOKUP(A69,'Revenue per capita'!$A:$Z,24,FALSE)-'normalize rev0'!V$364)/'normalize rev0'!V$365,"")</f>
        <v>2.6696609923083734E-2</v>
      </c>
      <c r="W69" s="6">
        <f>IFERROR((VLOOKUP(A69,'Revenue per capita'!$A:$Z,25,FALSE)-'normalize rev0'!W$364)/'normalize rev0'!W$365,"")</f>
        <v>0.23875525123694563</v>
      </c>
      <c r="X69" s="6" t="str">
        <f>IFERROR((VLOOKUP(A69,'Revenue per capita'!$A:$Z,26,FALSE)-'normalize rev0'!X$364)/'normalize rev0'!X$365,"")</f>
        <v/>
      </c>
    </row>
    <row r="70" spans="1:24" x14ac:dyDescent="0.45">
      <c r="A70" s="3" t="s">
        <v>556</v>
      </c>
      <c r="B70" s="4" t="s">
        <v>447</v>
      </c>
      <c r="D70" s="4">
        <v>116.27958412705472</v>
      </c>
      <c r="E70" s="6">
        <f>IFERROR((VLOOKUP($A70,'Revenue per capita'!$A:$Z,7,FALSE)-'normalize rev0'!E$364)/'normalize rev0'!E$365,"")</f>
        <v>-0.44938965425176158</v>
      </c>
      <c r="F70" s="6">
        <f>IFERROR((VLOOKUP(A70,'Revenue per capita'!$A:$Z,8,FALSE)-'normalize rev0'!F$364)/'normalize rev0'!F$365,"")</f>
        <v>-0.36462594626770106</v>
      </c>
      <c r="G70" s="6">
        <f>IFERROR((VLOOKUP(A70,'Revenue per capita'!$A:$Z,9,FALSE)-'normalize rev0'!G$364)/'normalize rev0'!G$365,"")</f>
        <v>1.4319452419554226</v>
      </c>
      <c r="H70" s="6">
        <f>IFERROR((VLOOKUP(A70,'Revenue per capita'!$A:$Z,10,FALSE)-'normalize rev0'!H$364)/'normalize rev0'!H$365,"")</f>
        <v>5.2177937313736905E-2</v>
      </c>
      <c r="I70" s="6">
        <f>IFERROR((VLOOKUP(A70,'Revenue per capita'!$A:$Z,11,FALSE)-'normalize rev0'!I$364)/'normalize rev0'!I$365,"")</f>
        <v>-0.23751244733962587</v>
      </c>
      <c r="J70" s="6">
        <f>IFERROR((VLOOKUP(A70,'Revenue per capita'!$A:$Z,12,FALSE)-'normalize rev0'!J$364)/'normalize rev0'!J$365,"")</f>
        <v>0.59452831671189521</v>
      </c>
      <c r="K70" s="6">
        <f>IFERROR((VLOOKUP(A70,'Revenue per capita'!$A:$Z,13,FALSE)-'normalize rev0'!K$364)/'normalize rev0'!K$365,"")</f>
        <v>0.93707431698324606</v>
      </c>
      <c r="L70" s="6">
        <f>IFERROR((VLOOKUP(A70,'Revenue per capita'!$A:$Z,14,FALSE)-'normalize rev0'!L$364)/'normalize rev0'!L$365,"")</f>
        <v>1.5388094336865501</v>
      </c>
      <c r="M70" s="6">
        <f>IFERROR((VLOOKUP(A70,'Revenue per capita'!$A:$Z,15,FALSE)-'normalize rev0'!M$364)/'normalize rev0'!M$365,"")</f>
        <v>0.62833785686911736</v>
      </c>
      <c r="N70" s="6">
        <f>IFERROR((VLOOKUP(A70,'Revenue per capita'!$A:$Z,16,FALSE)-'normalize rev0'!N$364)/'normalize rev0'!N$365,"")</f>
        <v>1.5637756565809464</v>
      </c>
      <c r="O70" s="6">
        <f>IFERROR((VLOOKUP(A70,'Revenue per capita'!$A:$Z,17,FALSE)-'normalize rev0'!O$364)/'normalize rev0'!O$365,"")</f>
        <v>0.80305341283010523</v>
      </c>
      <c r="P70" s="6">
        <f>IFERROR((VLOOKUP(A70,'Revenue per capita'!$A:$Z,18,FALSE)-'normalize rev0'!P$364)/'normalize rev0'!P$365,"")</f>
        <v>0.58832154800090453</v>
      </c>
      <c r="Q70" s="6">
        <f>IFERROR((VLOOKUP(A70,'Revenue per capita'!$A:$Z,19,FALSE)-'normalize rev0'!Q$364)/'normalize rev0'!Q$365,"")</f>
        <v>0.64851244801304353</v>
      </c>
      <c r="R70" s="6">
        <f>IFERROR((VLOOKUP(A70,'Revenue per capita'!$A:$Z,20,FALSE)-'normalize rev0'!R$364)/'normalize rev0'!R$365,"")</f>
        <v>1.3969500513773514E-2</v>
      </c>
      <c r="S70" s="6">
        <f>IFERROR((VLOOKUP(A70,'Revenue per capita'!$A:$Z,21,FALSE)-'normalize rev0'!S$364)/'normalize rev0'!S$365,"")</f>
        <v>-0.16196637936091002</v>
      </c>
      <c r="T70" s="6">
        <f>IFERROR((VLOOKUP(A70,'Revenue per capita'!$A:$Z,22,FALSE)-'normalize rev0'!T$364)/'normalize rev0'!T$365,"")</f>
        <v>0.21316669100977972</v>
      </c>
      <c r="U70" s="6">
        <f>IFERROR((VLOOKUP(A70,'Revenue per capita'!$A:$Z,23,FALSE)-'normalize rev0'!U$364)/'normalize rev0'!U$365,"")</f>
        <v>0.13140466737201043</v>
      </c>
      <c r="V70" s="6">
        <f>IFERROR((VLOOKUP(A70,'Revenue per capita'!$A:$Z,24,FALSE)-'normalize rev0'!V$364)/'normalize rev0'!V$365,"")</f>
        <v>0.557546511610295</v>
      </c>
      <c r="W70" s="6">
        <f>IFERROR((VLOOKUP(A70,'Revenue per capita'!$A:$Z,25,FALSE)-'normalize rev0'!W$364)/'normalize rev0'!W$365,"")</f>
        <v>0.76480840669237615</v>
      </c>
      <c r="X70" s="6" t="str">
        <f>IFERROR((VLOOKUP(A70,'Revenue per capita'!$A:$Z,26,FALSE)-'normalize rev0'!X$364)/'normalize rev0'!X$365,"")</f>
        <v/>
      </c>
    </row>
    <row r="71" spans="1:24" x14ac:dyDescent="0.45">
      <c r="A71" s="3" t="s">
        <v>564</v>
      </c>
      <c r="B71" s="4" t="s">
        <v>504</v>
      </c>
      <c r="D71" s="4">
        <v>116.20978177746574</v>
      </c>
      <c r="E71" s="6">
        <f>IFERROR((VLOOKUP($A71,'Revenue per capita'!$A:$Z,7,FALSE)-'normalize rev0'!E$364)/'normalize rev0'!E$365,"")</f>
        <v>0.72164164875259418</v>
      </c>
      <c r="F71" s="6" t="str">
        <f>IFERROR((VLOOKUP(A71,'Revenue per capita'!$A:$Z,8,FALSE)-'normalize rev0'!F$364)/'normalize rev0'!F$365,"")</f>
        <v/>
      </c>
      <c r="G71" s="6" t="str">
        <f>IFERROR((VLOOKUP(A71,'Revenue per capita'!$A:$Z,9,FALSE)-'normalize rev0'!G$364)/'normalize rev0'!G$365,"")</f>
        <v/>
      </c>
      <c r="H71" s="6">
        <f>IFERROR((VLOOKUP(A71,'Revenue per capita'!$A:$Z,10,FALSE)-'normalize rev0'!H$364)/'normalize rev0'!H$365,"")</f>
        <v>0.72642515046412837</v>
      </c>
      <c r="I71" s="6">
        <f>IFERROR((VLOOKUP(A71,'Revenue per capita'!$A:$Z,11,FALSE)-'normalize rev0'!I$364)/'normalize rev0'!I$365,"")</f>
        <v>0.92034162952496978</v>
      </c>
      <c r="J71" s="6">
        <f>IFERROR((VLOOKUP(A71,'Revenue per capita'!$A:$Z,12,FALSE)-'normalize rev0'!J$364)/'normalize rev0'!J$365,"")</f>
        <v>0.32520151186595275</v>
      </c>
      <c r="K71" s="6">
        <f>IFERROR((VLOOKUP(A71,'Revenue per capita'!$A:$Z,13,FALSE)-'normalize rev0'!K$364)/'normalize rev0'!K$365,"")</f>
        <v>-0.14700942959521571</v>
      </c>
      <c r="L71" s="6">
        <f>IFERROR((VLOOKUP(A71,'Revenue per capita'!$A:$Z,14,FALSE)-'normalize rev0'!L$364)/'normalize rev0'!L$365,"")</f>
        <v>0.64113350432281846</v>
      </c>
      <c r="M71" s="6">
        <f>IFERROR((VLOOKUP(A71,'Revenue per capita'!$A:$Z,15,FALSE)-'normalize rev0'!M$364)/'normalize rev0'!M$365,"")</f>
        <v>-8.2168365217771336E-3</v>
      </c>
      <c r="N71" s="6">
        <f>IFERROR((VLOOKUP(A71,'Revenue per capita'!$A:$Z,16,FALSE)-'normalize rev0'!N$364)/'normalize rev0'!N$365,"")</f>
        <v>9.7221303367062931E-2</v>
      </c>
      <c r="O71" s="6">
        <f>IFERROR((VLOOKUP(A71,'Revenue per capita'!$A:$Z,17,FALSE)-'normalize rev0'!O$364)/'normalize rev0'!O$365,"")</f>
        <v>-1.824652517426359</v>
      </c>
      <c r="P71" s="6">
        <f>IFERROR((VLOOKUP(A71,'Revenue per capita'!$A:$Z,18,FALSE)-'normalize rev0'!P$364)/'normalize rev0'!P$365,"")</f>
        <v>-0.13542407954880975</v>
      </c>
      <c r="Q71" s="6">
        <f>IFERROR((VLOOKUP(A71,'Revenue per capita'!$A:$Z,19,FALSE)-'normalize rev0'!Q$364)/'normalize rev0'!Q$365,"")</f>
        <v>0.50408023238682043</v>
      </c>
      <c r="R71" s="6">
        <f>IFERROR((VLOOKUP(A71,'Revenue per capita'!$A:$Z,20,FALSE)-'normalize rev0'!R$364)/'normalize rev0'!R$365,"")</f>
        <v>9.5615671450685474E-2</v>
      </c>
      <c r="S71" s="6">
        <f>IFERROR((VLOOKUP(A71,'Revenue per capita'!$A:$Z,21,FALSE)-'normalize rev0'!S$364)/'normalize rev0'!S$365,"")</f>
        <v>-0.35892995054788668</v>
      </c>
      <c r="T71" s="6">
        <f>IFERROR((VLOOKUP(A71,'Revenue per capita'!$A:$Z,22,FALSE)-'normalize rev0'!T$364)/'normalize rev0'!T$365,"")</f>
        <v>0.31559517956629013</v>
      </c>
      <c r="U71" s="6">
        <f>IFERROR((VLOOKUP(A71,'Revenue per capita'!$A:$Z,23,FALSE)-'normalize rev0'!U$364)/'normalize rev0'!U$365,"")</f>
        <v>0.18369022212680625</v>
      </c>
      <c r="V71" s="6">
        <f>IFERROR((VLOOKUP(A71,'Revenue per capita'!$A:$Z,24,FALSE)-'normalize rev0'!V$364)/'normalize rev0'!V$365,"")</f>
        <v>-0.46770546846296535</v>
      </c>
      <c r="W71" s="6">
        <f>IFERROR((VLOOKUP(A71,'Revenue per capita'!$A:$Z,25,FALSE)-'normalize rev0'!W$364)/'normalize rev0'!W$365,"")</f>
        <v>-0.38056150512445214</v>
      </c>
      <c r="X71" s="6" t="str">
        <f>IFERROR((VLOOKUP(A71,'Revenue per capita'!$A:$Z,26,FALSE)-'normalize rev0'!X$364)/'normalize rev0'!X$365,"")</f>
        <v/>
      </c>
    </row>
    <row r="72" spans="1:24" x14ac:dyDescent="0.45">
      <c r="A72" s="3" t="s">
        <v>478</v>
      </c>
      <c r="B72" s="4" t="s">
        <v>445</v>
      </c>
      <c r="D72" s="4">
        <v>115.76997285800688</v>
      </c>
      <c r="E72" s="6">
        <f>IFERROR((VLOOKUP($A72,'Revenue per capita'!$A:$Z,7,FALSE)-'normalize rev0'!E$364)/'normalize rev0'!E$365,"")</f>
        <v>-0.47210051741413794</v>
      </c>
      <c r="F72" s="6">
        <f>IFERROR((VLOOKUP(A72,'Revenue per capita'!$A:$Z,8,FALSE)-'normalize rev0'!F$364)/'normalize rev0'!F$365,"")</f>
        <v>-0.39043190095029312</v>
      </c>
      <c r="G72" s="6">
        <f>IFERROR((VLOOKUP(A72,'Revenue per capita'!$A:$Z,9,FALSE)-'normalize rev0'!G$364)/'normalize rev0'!G$365,"")</f>
        <v>-0.58629956842774311</v>
      </c>
      <c r="H72" s="6">
        <f>IFERROR((VLOOKUP(A72,'Revenue per capita'!$A:$Z,10,FALSE)-'normalize rev0'!H$364)/'normalize rev0'!H$365,"")</f>
        <v>0.75840137704739841</v>
      </c>
      <c r="I72" s="6">
        <f>IFERROR((VLOOKUP(A72,'Revenue per capita'!$A:$Z,11,FALSE)-'normalize rev0'!I$364)/'normalize rev0'!I$365,"")</f>
        <v>-0.57426660228236082</v>
      </c>
      <c r="J72" s="6">
        <f>IFERROR((VLOOKUP(A72,'Revenue per capita'!$A:$Z,12,FALSE)-'normalize rev0'!J$364)/'normalize rev0'!J$365,"")</f>
        <v>1.8583046868312476</v>
      </c>
      <c r="K72" s="6">
        <f>IFERROR((VLOOKUP(A72,'Revenue per capita'!$A:$Z,13,FALSE)-'normalize rev0'!K$364)/'normalize rev0'!K$365,"")</f>
        <v>0.46605339655912797</v>
      </c>
      <c r="L72" s="6">
        <f>IFERROR((VLOOKUP(A72,'Revenue per capita'!$A:$Z,14,FALSE)-'normalize rev0'!L$364)/'normalize rev0'!L$365,"")</f>
        <v>-0.60053355472032999</v>
      </c>
      <c r="M72" s="6">
        <f>IFERROR((VLOOKUP(A72,'Revenue per capita'!$A:$Z,15,FALSE)-'normalize rev0'!M$364)/'normalize rev0'!M$365,"")</f>
        <v>0.79488427886419144</v>
      </c>
      <c r="N72" s="6">
        <f>IFERROR((VLOOKUP(A72,'Revenue per capita'!$A:$Z,16,FALSE)-'normalize rev0'!N$364)/'normalize rev0'!N$365,"")</f>
        <v>0.22836652004563582</v>
      </c>
      <c r="O72" s="6">
        <f>IFERROR((VLOOKUP(A72,'Revenue per capita'!$A:$Z,17,FALSE)-'normalize rev0'!O$364)/'normalize rev0'!O$365,"")</f>
        <v>0.62855387175902933</v>
      </c>
      <c r="P72" s="6">
        <f>IFERROR((VLOOKUP(A72,'Revenue per capita'!$A:$Z,18,FALSE)-'normalize rev0'!P$364)/'normalize rev0'!P$365,"")</f>
        <v>1.5589049675003686</v>
      </c>
      <c r="Q72" s="6">
        <f>IFERROR((VLOOKUP(A72,'Revenue per capita'!$A:$Z,19,FALSE)-'normalize rev0'!Q$364)/'normalize rev0'!Q$365,"")</f>
        <v>0.93198620576738411</v>
      </c>
      <c r="R72" s="6">
        <f>IFERROR((VLOOKUP(A72,'Revenue per capita'!$A:$Z,20,FALSE)-'normalize rev0'!R$364)/'normalize rev0'!R$365,"")</f>
        <v>5.3969159071710543E-2</v>
      </c>
      <c r="S72" s="6">
        <f>IFERROR((VLOOKUP(A72,'Revenue per capita'!$A:$Z,21,FALSE)-'normalize rev0'!S$364)/'normalize rev0'!S$365,"")</f>
        <v>-0.3842461065406515</v>
      </c>
      <c r="T72" s="6">
        <f>IFERROR((VLOOKUP(A72,'Revenue per capita'!$A:$Z,22,FALSE)-'normalize rev0'!T$364)/'normalize rev0'!T$365,"")</f>
        <v>0.44273952443129427</v>
      </c>
      <c r="U72" s="6">
        <f>IFERROR((VLOOKUP(A72,'Revenue per capita'!$A:$Z,23,FALSE)-'normalize rev0'!U$364)/'normalize rev0'!U$365,"")</f>
        <v>0.68673014747095529</v>
      </c>
      <c r="V72" s="6">
        <f>IFERROR((VLOOKUP(A72,'Revenue per capita'!$A:$Z,24,FALSE)-'normalize rev0'!V$364)/'normalize rev0'!V$365,"")</f>
        <v>0.6146905736513536</v>
      </c>
      <c r="W72" s="6">
        <f>IFERROR((VLOOKUP(A72,'Revenue per capita'!$A:$Z,25,FALSE)-'normalize rev0'!W$364)/'normalize rev0'!W$365,"")</f>
        <v>0.63160031576682973</v>
      </c>
      <c r="X72" s="6">
        <f>IFERROR((VLOOKUP(A72,'Revenue per capita'!$A:$Z,26,FALSE)-'normalize rev0'!X$364)/'normalize rev0'!X$365,"")</f>
        <v>-4.1822799478988121E-2</v>
      </c>
    </row>
    <row r="73" spans="1:24" x14ac:dyDescent="0.45">
      <c r="A73" s="3" t="s">
        <v>615</v>
      </c>
      <c r="B73" s="4" t="s">
        <v>468</v>
      </c>
      <c r="D73" s="4">
        <v>115.46612125491141</v>
      </c>
      <c r="E73" s="6">
        <f>IFERROR((VLOOKUP($A73,'Revenue per capita'!$A:$Z,7,FALSE)-'normalize rev0'!E$364)/'normalize rev0'!E$365,"")</f>
        <v>-0.51177793090422308</v>
      </c>
      <c r="F73" s="6" t="str">
        <f>IFERROR((VLOOKUP(A73,'Revenue per capita'!$A:$Z,8,FALSE)-'normalize rev0'!F$364)/'normalize rev0'!F$365,"")</f>
        <v/>
      </c>
      <c r="G73" s="6" t="str">
        <f>IFERROR((VLOOKUP(A73,'Revenue per capita'!$A:$Z,9,FALSE)-'normalize rev0'!G$364)/'normalize rev0'!G$365,"")</f>
        <v/>
      </c>
      <c r="H73" s="6">
        <f>IFERROR((VLOOKUP(A73,'Revenue per capita'!$A:$Z,10,FALSE)-'normalize rev0'!H$364)/'normalize rev0'!H$365,"")</f>
        <v>6.4090302174663577E-2</v>
      </c>
      <c r="I73" s="6">
        <f>IFERROR((VLOOKUP(A73,'Revenue per capita'!$A:$Z,11,FALSE)-'normalize rev0'!I$364)/'normalize rev0'!I$365,"")</f>
        <v>0.60373070481225033</v>
      </c>
      <c r="J73" s="6">
        <f>IFERROR((VLOOKUP(A73,'Revenue per capita'!$A:$Z,12,FALSE)-'normalize rev0'!J$364)/'normalize rev0'!J$365,"")</f>
        <v>-8.7412585903147474E-2</v>
      </c>
      <c r="K73" s="6">
        <f>IFERROR((VLOOKUP(A73,'Revenue per capita'!$A:$Z,13,FALSE)-'normalize rev0'!K$364)/'normalize rev0'!K$365,"")</f>
        <v>-0.73217148041200453</v>
      </c>
      <c r="L73" s="6">
        <f>IFERROR((VLOOKUP(A73,'Revenue per capita'!$A:$Z,14,FALSE)-'normalize rev0'!L$364)/'normalize rev0'!L$365,"")</f>
        <v>2.8458003131357206</v>
      </c>
      <c r="M73" s="6">
        <f>IFERROR((VLOOKUP(A73,'Revenue per capita'!$A:$Z,15,FALSE)-'normalize rev0'!M$364)/'normalize rev0'!M$365,"")</f>
        <v>-0.1841110703253101</v>
      </c>
      <c r="N73" s="6">
        <f>IFERROR((VLOOKUP(A73,'Revenue per capita'!$A:$Z,16,FALSE)-'normalize rev0'!N$364)/'normalize rev0'!N$365,"")</f>
        <v>1.4646682826224846</v>
      </c>
      <c r="O73" s="6">
        <f>IFERROR((VLOOKUP(A73,'Revenue per capita'!$A:$Z,17,FALSE)-'normalize rev0'!O$364)/'normalize rev0'!O$365,"")</f>
        <v>-0.84412469243061139</v>
      </c>
      <c r="P73" s="6">
        <f>IFERROR((VLOOKUP(A73,'Revenue per capita'!$A:$Z,18,FALSE)-'normalize rev0'!P$364)/'normalize rev0'!P$365,"")</f>
        <v>-0.16225514039532254</v>
      </c>
      <c r="Q73" s="6">
        <f>IFERROR((VLOOKUP(A73,'Revenue per capita'!$A:$Z,19,FALSE)-'normalize rev0'!Q$364)/'normalize rev0'!Q$365,"")</f>
        <v>-0.59466583957454833</v>
      </c>
      <c r="R73" s="6">
        <f>IFERROR((VLOOKUP(A73,'Revenue per capita'!$A:$Z,20,FALSE)-'normalize rev0'!R$364)/'normalize rev0'!R$365,"")</f>
        <v>-0.24994769024903121</v>
      </c>
      <c r="S73" s="6">
        <f>IFERROR((VLOOKUP(A73,'Revenue per capita'!$A:$Z,21,FALSE)-'normalize rev0'!S$364)/'normalize rev0'!S$365,"")</f>
        <v>1.3289466862974815</v>
      </c>
      <c r="T73" s="6">
        <f>IFERROR((VLOOKUP(A73,'Revenue per capita'!$A:$Z,22,FALSE)-'normalize rev0'!T$364)/'normalize rev0'!T$365,"")</f>
        <v>2.712838211410634</v>
      </c>
      <c r="U73" s="6">
        <f>IFERROR((VLOOKUP(A73,'Revenue per capita'!$A:$Z,23,FALSE)-'normalize rev0'!U$364)/'normalize rev0'!U$365,"")</f>
        <v>-0.3618135270460206</v>
      </c>
      <c r="V73" s="6">
        <f>IFERROR((VLOOKUP(A73,'Revenue per capita'!$A:$Z,24,FALSE)-'normalize rev0'!V$364)/'normalize rev0'!V$365,"")</f>
        <v>-0.2154088999364305</v>
      </c>
      <c r="W73" s="6">
        <f>IFERROR((VLOOKUP(A73,'Revenue per capita'!$A:$Z,25,FALSE)-'normalize rev0'!W$364)/'normalize rev0'!W$365,"")</f>
        <v>0.38000783083204109</v>
      </c>
      <c r="X73" s="6" t="str">
        <f>IFERROR((VLOOKUP(A73,'Revenue per capita'!$A:$Z,26,FALSE)-'normalize rev0'!X$364)/'normalize rev0'!X$365,"")</f>
        <v/>
      </c>
    </row>
    <row r="74" spans="1:24" x14ac:dyDescent="0.45">
      <c r="A74" s="3" t="s">
        <v>635</v>
      </c>
      <c r="B74" s="4" t="s">
        <v>506</v>
      </c>
      <c r="D74" s="4">
        <v>115.14969442422245</v>
      </c>
      <c r="E74" s="6">
        <f>IFERROR((VLOOKUP($A74,'Revenue per capita'!$A:$Z,7,FALSE)-'normalize rev0'!E$364)/'normalize rev0'!E$365,"")</f>
        <v>-0.41064359390040417</v>
      </c>
      <c r="F74" s="6">
        <f>IFERROR((VLOOKUP(A74,'Revenue per capita'!$A:$Z,8,FALSE)-'normalize rev0'!F$364)/'normalize rev0'!F$365,"")</f>
        <v>-0.3686091577098089</v>
      </c>
      <c r="G74" s="6">
        <f>IFERROR((VLOOKUP(A74,'Revenue per capita'!$A:$Z,9,FALSE)-'normalize rev0'!G$364)/'normalize rev0'!G$365,"")</f>
        <v>0.95166253478780172</v>
      </c>
      <c r="H74" s="6">
        <f>IFERROR((VLOOKUP(A74,'Revenue per capita'!$A:$Z,10,FALSE)-'normalize rev0'!H$364)/'normalize rev0'!H$365,"")</f>
        <v>0.80187697593459062</v>
      </c>
      <c r="I74" s="6">
        <f>IFERROR((VLOOKUP(A74,'Revenue per capita'!$A:$Z,11,FALSE)-'normalize rev0'!I$364)/'normalize rev0'!I$365,"")</f>
        <v>-5.1971267772755035E-2</v>
      </c>
      <c r="J74" s="6">
        <f>IFERROR((VLOOKUP(A74,'Revenue per capita'!$A:$Z,12,FALSE)-'normalize rev0'!J$364)/'normalize rev0'!J$365,"")</f>
        <v>0.5346936428465755</v>
      </c>
      <c r="K74" s="6">
        <f>IFERROR((VLOOKUP(A74,'Revenue per capita'!$A:$Z,13,FALSE)-'normalize rev0'!K$364)/'normalize rev0'!K$365,"")</f>
        <v>0.38076050556011176</v>
      </c>
      <c r="L74" s="6">
        <f>IFERROR((VLOOKUP(A74,'Revenue per capita'!$A:$Z,14,FALSE)-'normalize rev0'!L$364)/'normalize rev0'!L$365,"")</f>
        <v>1.0545450782993773</v>
      </c>
      <c r="M74" s="6">
        <f>IFERROR((VLOOKUP(A74,'Revenue per capita'!$A:$Z,15,FALSE)-'normalize rev0'!M$364)/'normalize rev0'!M$365,"")</f>
        <v>0.16450741253902665</v>
      </c>
      <c r="N74" s="6">
        <f>IFERROR((VLOOKUP(A74,'Revenue per capita'!$A:$Z,16,FALSE)-'normalize rev0'!N$364)/'normalize rev0'!N$365,"")</f>
        <v>0.91024956201067531</v>
      </c>
      <c r="O74" s="6">
        <f>IFERROR((VLOOKUP(A74,'Revenue per capita'!$A:$Z,17,FALSE)-'normalize rev0'!O$364)/'normalize rev0'!O$365,"")</f>
        <v>1.4686424288597215</v>
      </c>
      <c r="P74" s="6">
        <f>IFERROR((VLOOKUP(A74,'Revenue per capita'!$A:$Z,18,FALSE)-'normalize rev0'!P$364)/'normalize rev0'!P$365,"")</f>
        <v>0.48779442128483264</v>
      </c>
      <c r="Q74" s="6">
        <f>IFERROR((VLOOKUP(A74,'Revenue per capita'!$A:$Z,19,FALSE)-'normalize rev0'!Q$364)/'normalize rev0'!Q$365,"")</f>
        <v>0.96363573654095414</v>
      </c>
      <c r="R74" s="6">
        <f>IFERROR((VLOOKUP(A74,'Revenue per capita'!$A:$Z,20,FALSE)-'normalize rev0'!R$364)/'normalize rev0'!R$365,"")</f>
        <v>0.25753008926860077</v>
      </c>
      <c r="S74" s="6">
        <f>IFERROR((VLOOKUP(A74,'Revenue per capita'!$A:$Z,21,FALSE)-'normalize rev0'!S$364)/'normalize rev0'!S$365,"")</f>
        <v>0.57254869978722001</v>
      </c>
      <c r="T74" s="6">
        <f>IFERROR((VLOOKUP(A74,'Revenue per capita'!$A:$Z,22,FALSE)-'normalize rev0'!T$364)/'normalize rev0'!T$365,"")</f>
        <v>1.6885414105240892</v>
      </c>
      <c r="U74" s="6">
        <f>IFERROR((VLOOKUP(A74,'Revenue per capita'!$A:$Z,23,FALSE)-'normalize rev0'!U$364)/'normalize rev0'!U$365,"")</f>
        <v>9.0013616719992473E-2</v>
      </c>
      <c r="V74" s="6">
        <f>IFERROR((VLOOKUP(A74,'Revenue per capita'!$A:$Z,24,FALSE)-'normalize rev0'!V$364)/'normalize rev0'!V$365,"")</f>
        <v>0.63811982632240294</v>
      </c>
      <c r="W74" s="6">
        <f>IFERROR((VLOOKUP(A74,'Revenue per capita'!$A:$Z,25,FALSE)-'normalize rev0'!W$364)/'normalize rev0'!W$365,"")</f>
        <v>0.72227249392741044</v>
      </c>
      <c r="X74" s="6">
        <f>IFERROR((VLOOKUP(A74,'Revenue per capita'!$A:$Z,26,FALSE)-'normalize rev0'!X$364)/'normalize rev0'!X$365,"")</f>
        <v>-0.34323191180583063</v>
      </c>
    </row>
    <row r="75" spans="1:24" x14ac:dyDescent="0.45">
      <c r="A75" s="3" t="s">
        <v>632</v>
      </c>
      <c r="B75" s="4" t="s">
        <v>447</v>
      </c>
      <c r="D75" s="4">
        <v>114.32541881237816</v>
      </c>
      <c r="E75" s="6">
        <f>IFERROR((VLOOKUP($A75,'Revenue per capita'!$A:$Z,7,FALSE)-'normalize rev0'!E$364)/'normalize rev0'!E$365,"")</f>
        <v>-0.47514382754170004</v>
      </c>
      <c r="F75" s="6">
        <f>IFERROR((VLOOKUP(A75,'Revenue per capita'!$A:$Z,8,FALSE)-'normalize rev0'!F$364)/'normalize rev0'!F$365,"")</f>
        <v>0.15587051812542985</v>
      </c>
      <c r="G75" s="6">
        <f>IFERROR((VLOOKUP(A75,'Revenue per capita'!$A:$Z,9,FALSE)-'normalize rev0'!G$364)/'normalize rev0'!G$365,"")</f>
        <v>0.32860254298714614</v>
      </c>
      <c r="H75" s="6">
        <f>IFERROR((VLOOKUP(A75,'Revenue per capita'!$A:$Z,10,FALSE)-'normalize rev0'!H$364)/'normalize rev0'!H$365,"")</f>
        <v>0.37128208197057627</v>
      </c>
      <c r="I75" s="6">
        <f>IFERROR((VLOOKUP(A75,'Revenue per capita'!$A:$Z,11,FALSE)-'normalize rev0'!I$364)/'normalize rev0'!I$365,"")</f>
        <v>1.2429011557331535</v>
      </c>
      <c r="J75" s="6">
        <f>IFERROR((VLOOKUP(A75,'Revenue per capita'!$A:$Z,12,FALSE)-'normalize rev0'!J$364)/'normalize rev0'!J$365,"")</f>
        <v>-3.2059612251661533E-2</v>
      </c>
      <c r="K75" s="6">
        <f>IFERROR((VLOOKUP(A75,'Revenue per capita'!$A:$Z,13,FALSE)-'normalize rev0'!K$364)/'normalize rev0'!K$365,"")</f>
        <v>-0.27873697371708955</v>
      </c>
      <c r="L75" s="6">
        <f>IFERROR((VLOOKUP(A75,'Revenue per capita'!$A:$Z,14,FALSE)-'normalize rev0'!L$364)/'normalize rev0'!L$365,"")</f>
        <v>-0.37596744004661869</v>
      </c>
      <c r="M75" s="6">
        <f>IFERROR((VLOOKUP(A75,'Revenue per capita'!$A:$Z,15,FALSE)-'normalize rev0'!M$364)/'normalize rev0'!M$365,"")</f>
        <v>-0.24662435650684911</v>
      </c>
      <c r="N75" s="6">
        <f>IFERROR((VLOOKUP(A75,'Revenue per capita'!$A:$Z,16,FALSE)-'normalize rev0'!N$364)/'normalize rev0'!N$365,"")</f>
        <v>-0.57261098584237791</v>
      </c>
      <c r="O75" s="6">
        <f>IFERROR((VLOOKUP(A75,'Revenue per capita'!$A:$Z,17,FALSE)-'normalize rev0'!O$364)/'normalize rev0'!O$365,"")</f>
        <v>-2.1687891811721723E-3</v>
      </c>
      <c r="P75" s="6">
        <f>IFERROR((VLOOKUP(A75,'Revenue per capita'!$A:$Z,18,FALSE)-'normalize rev0'!P$364)/'normalize rev0'!P$365,"")</f>
        <v>-0.46556621943962057</v>
      </c>
      <c r="Q75" s="6">
        <f>IFERROR((VLOOKUP(A75,'Revenue per capita'!$A:$Z,19,FALSE)-'normalize rev0'!Q$364)/'normalize rev0'!Q$365,"")</f>
        <v>-4.3366542027397738E-2</v>
      </c>
      <c r="R75" s="6">
        <f>IFERROR((VLOOKUP(A75,'Revenue per capita'!$A:$Z,20,FALSE)-'normalize rev0'!R$364)/'normalize rev0'!R$365,"")</f>
        <v>-0.70152583548978253</v>
      </c>
      <c r="S75" s="6">
        <f>IFERROR((VLOOKUP(A75,'Revenue per capita'!$A:$Z,21,FALSE)-'normalize rev0'!S$364)/'normalize rev0'!S$365,"")</f>
        <v>1.0893116556169233</v>
      </c>
      <c r="T75" s="6">
        <f>IFERROR((VLOOKUP(A75,'Revenue per capita'!$A:$Z,22,FALSE)-'normalize rev0'!T$364)/'normalize rev0'!T$365,"")</f>
        <v>-0.345737649058387</v>
      </c>
      <c r="U75" s="6">
        <f>IFERROR((VLOOKUP(A75,'Revenue per capita'!$A:$Z,23,FALSE)-'normalize rev0'!U$364)/'normalize rev0'!U$365,"")</f>
        <v>-0.43901427156188855</v>
      </c>
      <c r="V75" s="6">
        <f>IFERROR((VLOOKUP(A75,'Revenue per capita'!$A:$Z,24,FALSE)-'normalize rev0'!V$364)/'normalize rev0'!V$365,"")</f>
        <v>-2.9550254174525923E-2</v>
      </c>
      <c r="W75" s="6">
        <f>IFERROR((VLOOKUP(A75,'Revenue per capita'!$A:$Z,25,FALSE)-'normalize rev0'!W$364)/'normalize rev0'!W$365,"")</f>
        <v>-0.76933417505644253</v>
      </c>
      <c r="X75" s="6" t="str">
        <f>IFERROR((VLOOKUP(A75,'Revenue per capita'!$A:$Z,26,FALSE)-'normalize rev0'!X$364)/'normalize rev0'!X$365,"")</f>
        <v/>
      </c>
    </row>
    <row r="76" spans="1:24" x14ac:dyDescent="0.45">
      <c r="A76" s="3" t="s">
        <v>716</v>
      </c>
      <c r="B76" s="4" t="s">
        <v>546</v>
      </c>
      <c r="D76" s="4">
        <v>113.42210761523377</v>
      </c>
      <c r="E76" s="6">
        <f>IFERROR((VLOOKUP($A76,'Revenue per capita'!$A:$Z,7,FALSE)-'normalize rev0'!E$364)/'normalize rev0'!E$365,"")</f>
        <v>-0.44102907146215553</v>
      </c>
      <c r="F76" s="6">
        <f>IFERROR((VLOOKUP(A76,'Revenue per capita'!$A:$Z,8,FALSE)-'normalize rev0'!F$364)/'normalize rev0'!F$365,"")</f>
        <v>-0.33984961315257961</v>
      </c>
      <c r="G76" s="6">
        <f>IFERROR((VLOOKUP(A76,'Revenue per capita'!$A:$Z,9,FALSE)-'normalize rev0'!G$364)/'normalize rev0'!G$365,"")</f>
        <v>-0.58885557244451703</v>
      </c>
      <c r="H76" s="6">
        <f>IFERROR((VLOOKUP(A76,'Revenue per capita'!$A:$Z,10,FALSE)-'normalize rev0'!H$364)/'normalize rev0'!H$365,"")</f>
        <v>0.86766413092156691</v>
      </c>
      <c r="I76" s="6">
        <f>IFERROR((VLOOKUP(A76,'Revenue per capita'!$A:$Z,11,FALSE)-'normalize rev0'!I$364)/'normalize rev0'!I$365,"")</f>
        <v>-0.22218669103780875</v>
      </c>
      <c r="J76" s="6">
        <f>IFERROR((VLOOKUP(A76,'Revenue per capita'!$A:$Z,12,FALSE)-'normalize rev0'!J$364)/'normalize rev0'!J$365,"")</f>
        <v>1.0135102057032468</v>
      </c>
      <c r="K76" s="6">
        <f>IFERROR((VLOOKUP(A76,'Revenue per capita'!$A:$Z,13,FALSE)-'normalize rev0'!K$364)/'normalize rev0'!K$365,"")</f>
        <v>-0.55686317351183623</v>
      </c>
      <c r="L76" s="6">
        <f>IFERROR((VLOOKUP(A76,'Revenue per capita'!$A:$Z,14,FALSE)-'normalize rev0'!L$364)/'normalize rev0'!L$365,"")</f>
        <v>0.60304443461571688</v>
      </c>
      <c r="M76" s="6">
        <f>IFERROR((VLOOKUP(A76,'Revenue per capita'!$A:$Z,15,FALSE)-'normalize rev0'!M$364)/'normalize rev0'!M$365,"")</f>
        <v>0.83544809173326473</v>
      </c>
      <c r="N76" s="6">
        <f>IFERROR((VLOOKUP(A76,'Revenue per capita'!$A:$Z,16,FALSE)-'normalize rev0'!N$364)/'normalize rev0'!N$365,"")</f>
        <v>0.78862057734046365</v>
      </c>
      <c r="O76" s="6">
        <f>IFERROR((VLOOKUP(A76,'Revenue per capita'!$A:$Z,17,FALSE)-'normalize rev0'!O$364)/'normalize rev0'!O$365,"")</f>
        <v>0.61290505092394321</v>
      </c>
      <c r="P76" s="6">
        <f>IFERROR((VLOOKUP(A76,'Revenue per capita'!$A:$Z,18,FALSE)-'normalize rev0'!P$364)/'normalize rev0'!P$365,"")</f>
        <v>0.28269252066973272</v>
      </c>
      <c r="Q76" s="6">
        <f>IFERROR((VLOOKUP(A76,'Revenue per capita'!$A:$Z,19,FALSE)-'normalize rev0'!Q$364)/'normalize rev0'!Q$365,"")</f>
        <v>0.90955877472061686</v>
      </c>
      <c r="R76" s="6">
        <f>IFERROR((VLOOKUP(A76,'Revenue per capita'!$A:$Z,20,FALSE)-'normalize rev0'!R$364)/'normalize rev0'!R$365,"")</f>
        <v>0.77512301490204782</v>
      </c>
      <c r="S76" s="6">
        <f>IFERROR((VLOOKUP(A76,'Revenue per capita'!$A:$Z,21,FALSE)-'normalize rev0'!S$364)/'normalize rev0'!S$365,"")</f>
        <v>0.38621247278043042</v>
      </c>
      <c r="T76" s="6">
        <f>IFERROR((VLOOKUP(A76,'Revenue per capita'!$A:$Z,22,FALSE)-'normalize rev0'!T$364)/'normalize rev0'!T$365,"")</f>
        <v>2.5580709252346194</v>
      </c>
      <c r="U76" s="6">
        <f>IFERROR((VLOOKUP(A76,'Revenue per capita'!$A:$Z,23,FALSE)-'normalize rev0'!U$364)/'normalize rev0'!U$365,"")</f>
        <v>0.34920543081857758</v>
      </c>
      <c r="V76" s="6">
        <f>IFERROR((VLOOKUP(A76,'Revenue per capita'!$A:$Z,24,FALSE)-'normalize rev0'!V$364)/'normalize rev0'!V$365,"")</f>
        <v>0.4503768204239178</v>
      </c>
      <c r="W76" s="6">
        <f>IFERROR((VLOOKUP(A76,'Revenue per capita'!$A:$Z,25,FALSE)-'normalize rev0'!W$364)/'normalize rev0'!W$365,"")</f>
        <v>0.78281181757103024</v>
      </c>
      <c r="X76" s="6">
        <f>IFERROR((VLOOKUP(A76,'Revenue per capita'!$A:$Z,26,FALSE)-'normalize rev0'!X$364)/'normalize rev0'!X$365,"")</f>
        <v>-0.19646856439916799</v>
      </c>
    </row>
    <row r="77" spans="1:24" x14ac:dyDescent="0.45">
      <c r="A77" s="3" t="s">
        <v>688</v>
      </c>
      <c r="B77" s="4" t="s">
        <v>468</v>
      </c>
      <c r="D77" s="4">
        <v>112.40268438550663</v>
      </c>
      <c r="E77" s="6">
        <f>IFERROR((VLOOKUP($A77,'Revenue per capita'!$A:$Z,7,FALSE)-'normalize rev0'!E$364)/'normalize rev0'!E$365,"")</f>
        <v>0.9316812568977062</v>
      </c>
      <c r="F77" s="6">
        <f>IFERROR((VLOOKUP(A77,'Revenue per capita'!$A:$Z,8,FALSE)-'normalize rev0'!F$364)/'normalize rev0'!F$365,"")</f>
        <v>-0.36128641618359164</v>
      </c>
      <c r="G77" s="6" t="str">
        <f>IFERROR((VLOOKUP(A77,'Revenue per capita'!$A:$Z,9,FALSE)-'normalize rev0'!G$364)/'normalize rev0'!G$365,"")</f>
        <v/>
      </c>
      <c r="H77" s="6">
        <f>IFERROR((VLOOKUP(A77,'Revenue per capita'!$A:$Z,10,FALSE)-'normalize rev0'!H$364)/'normalize rev0'!H$365,"")</f>
        <v>0.41615367039522216</v>
      </c>
      <c r="I77" s="6">
        <f>IFERROR((VLOOKUP(A77,'Revenue per capita'!$A:$Z,11,FALSE)-'normalize rev0'!I$364)/'normalize rev0'!I$365,"")</f>
        <v>-9.3075929583866054E-2</v>
      </c>
      <c r="J77" s="6">
        <f>IFERROR((VLOOKUP(A77,'Revenue per capita'!$A:$Z,12,FALSE)-'normalize rev0'!J$364)/'normalize rev0'!J$365,"")</f>
        <v>2.5552904269172425E-2</v>
      </c>
      <c r="K77" s="6">
        <f>IFERROR((VLOOKUP(A77,'Revenue per capita'!$A:$Z,13,FALSE)-'normalize rev0'!K$364)/'normalize rev0'!K$365,"")</f>
        <v>1.74056240252071</v>
      </c>
      <c r="L77" s="6">
        <f>IFERROR((VLOOKUP(A77,'Revenue per capita'!$A:$Z,14,FALSE)-'normalize rev0'!L$364)/'normalize rev0'!L$365,"")</f>
        <v>-0.41703587978006468</v>
      </c>
      <c r="M77" s="6">
        <f>IFERROR((VLOOKUP(A77,'Revenue per capita'!$A:$Z,15,FALSE)-'normalize rev0'!M$364)/'normalize rev0'!M$365,"")</f>
        <v>1.7802127436756303</v>
      </c>
      <c r="N77" s="6">
        <f>IFERROR((VLOOKUP(A77,'Revenue per capita'!$A:$Z,16,FALSE)-'normalize rev0'!N$364)/'normalize rev0'!N$365,"")</f>
        <v>1.7479844079856868</v>
      </c>
      <c r="O77" s="6">
        <f>IFERROR((VLOOKUP(A77,'Revenue per capita'!$A:$Z,17,FALSE)-'normalize rev0'!O$364)/'normalize rev0'!O$365,"")</f>
        <v>0.83753968385354227</v>
      </c>
      <c r="P77" s="6">
        <f>IFERROR((VLOOKUP(A77,'Revenue per capita'!$A:$Z,18,FALSE)-'normalize rev0'!P$364)/'normalize rev0'!P$365,"")</f>
        <v>0.91544637251183769</v>
      </c>
      <c r="Q77" s="6">
        <f>IFERROR((VLOOKUP(A77,'Revenue per capita'!$A:$Z,19,FALSE)-'normalize rev0'!Q$364)/'normalize rev0'!Q$365,"")</f>
        <v>6.027018094110409E-2</v>
      </c>
      <c r="R77" s="6">
        <f>IFERROR((VLOOKUP(A77,'Revenue per capita'!$A:$Z,20,FALSE)-'normalize rev0'!R$364)/'normalize rev0'!R$365,"")</f>
        <v>-0.26053767669156913</v>
      </c>
      <c r="S77" s="6">
        <f>IFERROR((VLOOKUP(A77,'Revenue per capita'!$A:$Z,21,FALSE)-'normalize rev0'!S$364)/'normalize rev0'!S$365,"")</f>
        <v>0.21435437450673533</v>
      </c>
      <c r="T77" s="6">
        <f>IFERROR((VLOOKUP(A77,'Revenue per capita'!$A:$Z,22,FALSE)-'normalize rev0'!T$364)/'normalize rev0'!T$365,"")</f>
        <v>0.38154227074215602</v>
      </c>
      <c r="U77" s="6">
        <f>IFERROR((VLOOKUP(A77,'Revenue per capita'!$A:$Z,23,FALSE)-'normalize rev0'!U$364)/'normalize rev0'!U$365,"")</f>
        <v>-8.3760235156954646E-2</v>
      </c>
      <c r="V77" s="6">
        <f>IFERROR((VLOOKUP(A77,'Revenue per capita'!$A:$Z,24,FALSE)-'normalize rev0'!V$364)/'normalize rev0'!V$365,"")</f>
        <v>0.34395868418330516</v>
      </c>
      <c r="W77" s="6">
        <f>IFERROR((VLOOKUP(A77,'Revenue per capita'!$A:$Z,25,FALSE)-'normalize rev0'!W$364)/'normalize rev0'!W$365,"")</f>
        <v>0.43313139475178702</v>
      </c>
      <c r="X77" s="6" t="str">
        <f>IFERROR((VLOOKUP(A77,'Revenue per capita'!$A:$Z,26,FALSE)-'normalize rev0'!X$364)/'normalize rev0'!X$365,"")</f>
        <v/>
      </c>
    </row>
    <row r="78" spans="1:24" x14ac:dyDescent="0.45">
      <c r="A78" s="3" t="s">
        <v>499</v>
      </c>
      <c r="B78" s="4" t="s">
        <v>500</v>
      </c>
      <c r="D78" s="4">
        <v>112.0833275046047</v>
      </c>
      <c r="E78" s="6">
        <f>IFERROR((VLOOKUP($A78,'Revenue per capita'!$A:$Z,7,FALSE)-'normalize rev0'!E$364)/'normalize rev0'!E$365,"")</f>
        <v>-0.51177793090422308</v>
      </c>
      <c r="F78" s="6">
        <f>IFERROR((VLOOKUP(A78,'Revenue per capita'!$A:$Z,8,FALSE)-'normalize rev0'!F$364)/'normalize rev0'!F$365,"")</f>
        <v>-0.39043190095029312</v>
      </c>
      <c r="G78" s="6" t="str">
        <f>IFERROR((VLOOKUP(A78,'Revenue per capita'!$A:$Z,9,FALSE)-'normalize rev0'!G$364)/'normalize rev0'!G$365,"")</f>
        <v/>
      </c>
      <c r="H78" s="6">
        <f>IFERROR((VLOOKUP(A78,'Revenue per capita'!$A:$Z,10,FALSE)-'normalize rev0'!H$364)/'normalize rev0'!H$365,"")</f>
        <v>2.0123759889493531</v>
      </c>
      <c r="I78" s="6">
        <f>IFERROR((VLOOKUP(A78,'Revenue per capita'!$A:$Z,11,FALSE)-'normalize rev0'!I$364)/'normalize rev0'!I$365,"")</f>
        <v>6.5309653881763852E-2</v>
      </c>
      <c r="J78" s="6">
        <f>IFERROR((VLOOKUP(A78,'Revenue per capita'!$A:$Z,12,FALSE)-'normalize rev0'!J$364)/'normalize rev0'!J$365,"")</f>
        <v>0.14502006989171801</v>
      </c>
      <c r="K78" s="6">
        <f>IFERROR((VLOOKUP(A78,'Revenue per capita'!$A:$Z,13,FALSE)-'normalize rev0'!K$364)/'normalize rev0'!K$365,"")</f>
        <v>2.3787009632715659</v>
      </c>
      <c r="L78" s="6">
        <f>IFERROR((VLOOKUP(A78,'Revenue per capita'!$A:$Z,14,FALSE)-'normalize rev0'!L$364)/'normalize rev0'!L$365,"")</f>
        <v>2.1797636045116793</v>
      </c>
      <c r="M78" s="6">
        <f>IFERROR((VLOOKUP(A78,'Revenue per capita'!$A:$Z,15,FALSE)-'normalize rev0'!M$364)/'normalize rev0'!M$365,"")</f>
        <v>-0.11837591848798028</v>
      </c>
      <c r="N78" s="6">
        <f>IFERROR((VLOOKUP(A78,'Revenue per capita'!$A:$Z,16,FALSE)-'normalize rev0'!N$364)/'normalize rev0'!N$365,"")</f>
        <v>0.54088215250629501</v>
      </c>
      <c r="O78" s="6">
        <f>IFERROR((VLOOKUP(A78,'Revenue per capita'!$A:$Z,17,FALSE)-'normalize rev0'!O$364)/'normalize rev0'!O$365,"")</f>
        <v>-1.1534283805536864E-2</v>
      </c>
      <c r="P78" s="6">
        <f>IFERROR((VLOOKUP(A78,'Revenue per capita'!$A:$Z,18,FALSE)-'normalize rev0'!P$364)/'normalize rev0'!P$365,"")</f>
        <v>0.21436219927128955</v>
      </c>
      <c r="Q78" s="6">
        <f>IFERROR((VLOOKUP(A78,'Revenue per capita'!$A:$Z,19,FALSE)-'normalize rev0'!Q$364)/'normalize rev0'!Q$365,"")</f>
        <v>-0.18552189330524288</v>
      </c>
      <c r="R78" s="6">
        <f>IFERROR((VLOOKUP(A78,'Revenue per capita'!$A:$Z,20,FALSE)-'normalize rev0'!R$364)/'normalize rev0'!R$365,"")</f>
        <v>9.7391484308730625E-2</v>
      </c>
      <c r="S78" s="6">
        <f>IFERROR((VLOOKUP(A78,'Revenue per capita'!$A:$Z,21,FALSE)-'normalize rev0'!S$364)/'normalize rev0'!S$365,"")</f>
        <v>1.6765526783425857</v>
      </c>
      <c r="T78" s="6">
        <f>IFERROR((VLOOKUP(A78,'Revenue per capita'!$A:$Z,22,FALSE)-'normalize rev0'!T$364)/'normalize rev0'!T$365,"")</f>
        <v>-0.26449511347853499</v>
      </c>
      <c r="U78" s="6">
        <f>IFERROR((VLOOKUP(A78,'Revenue per capita'!$A:$Z,23,FALSE)-'normalize rev0'!U$364)/'normalize rev0'!U$365,"")</f>
        <v>1.5456015716367375E-3</v>
      </c>
      <c r="V78" s="6">
        <f>IFERROR((VLOOKUP(A78,'Revenue per capita'!$A:$Z,24,FALSE)-'normalize rev0'!V$364)/'normalize rev0'!V$365,"")</f>
        <v>0.12765470666173906</v>
      </c>
      <c r="W78" s="6" t="str">
        <f>IFERROR((VLOOKUP(A78,'Revenue per capita'!$A:$Z,25,FALSE)-'normalize rev0'!W$364)/'normalize rev0'!W$365,"")</f>
        <v/>
      </c>
      <c r="X78" s="6" t="str">
        <f>IFERROR((VLOOKUP(A78,'Revenue per capita'!$A:$Z,26,FALSE)-'normalize rev0'!X$364)/'normalize rev0'!X$365,"")</f>
        <v/>
      </c>
    </row>
    <row r="79" spans="1:24" x14ac:dyDescent="0.45">
      <c r="A79" s="3" t="s">
        <v>804</v>
      </c>
      <c r="B79" s="4" t="s">
        <v>552</v>
      </c>
      <c r="D79" s="4">
        <v>111.88712963181447</v>
      </c>
      <c r="E79" s="6">
        <f>IFERROR((VLOOKUP($A79,'Revenue per capita'!$A:$Z,7,FALSE)-'normalize rev0'!E$364)/'normalize rev0'!E$365,"")</f>
        <v>-0.30369440867228514</v>
      </c>
      <c r="F79" s="6" t="str">
        <f>IFERROR((VLOOKUP(A79,'Revenue per capita'!$A:$Z,8,FALSE)-'normalize rev0'!F$364)/'normalize rev0'!F$365,"")</f>
        <v/>
      </c>
      <c r="G79" s="6" t="str">
        <f>IFERROR((VLOOKUP(A79,'Revenue per capita'!$A:$Z,9,FALSE)-'normalize rev0'!G$364)/'normalize rev0'!G$365,"")</f>
        <v/>
      </c>
      <c r="H79" s="6">
        <f>IFERROR((VLOOKUP(A79,'Revenue per capita'!$A:$Z,10,FALSE)-'normalize rev0'!H$364)/'normalize rev0'!H$365,"")</f>
        <v>-0.28797988775454869</v>
      </c>
      <c r="I79" s="6">
        <f>IFERROR((VLOOKUP(A79,'Revenue per capita'!$A:$Z,11,FALSE)-'normalize rev0'!I$364)/'normalize rev0'!I$365,"")</f>
        <v>1.4274142556106273</v>
      </c>
      <c r="J79" s="6">
        <f>IFERROR((VLOOKUP(A79,'Revenue per capita'!$A:$Z,12,FALSE)-'normalize rev0'!J$364)/'normalize rev0'!J$365,"")</f>
        <v>-6.1299219307115113E-2</v>
      </c>
      <c r="K79" s="6">
        <f>IFERROR((VLOOKUP(A79,'Revenue per capita'!$A:$Z,13,FALSE)-'normalize rev0'!K$364)/'normalize rev0'!K$365,"")</f>
        <v>-0.17089732762607487</v>
      </c>
      <c r="L79" s="6">
        <f>IFERROR((VLOOKUP(A79,'Revenue per capita'!$A:$Z,14,FALSE)-'normalize rev0'!L$364)/'normalize rev0'!L$365,"")</f>
        <v>-0.10402212086273205</v>
      </c>
      <c r="M79" s="6">
        <f>IFERROR((VLOOKUP(A79,'Revenue per capita'!$A:$Z,15,FALSE)-'normalize rev0'!M$364)/'normalize rev0'!M$365,"")</f>
        <v>-0.67285858756158012</v>
      </c>
      <c r="N79" s="6">
        <f>IFERROR((VLOOKUP(A79,'Revenue per capita'!$A:$Z,16,FALSE)-'normalize rev0'!N$364)/'normalize rev0'!N$365,"")</f>
        <v>-0.24785751612940227</v>
      </c>
      <c r="O79" s="6">
        <f>IFERROR((VLOOKUP(A79,'Revenue per capita'!$A:$Z,17,FALSE)-'normalize rev0'!O$364)/'normalize rev0'!O$365,"")</f>
        <v>-0.42668878642830199</v>
      </c>
      <c r="P79" s="6">
        <f>IFERROR((VLOOKUP(A79,'Revenue per capita'!$A:$Z,18,FALSE)-'normalize rev0'!P$364)/'normalize rev0'!P$365,"")</f>
        <v>-0.77404511696062273</v>
      </c>
      <c r="Q79" s="6">
        <f>IFERROR((VLOOKUP(A79,'Revenue per capita'!$A:$Z,19,FALSE)-'normalize rev0'!Q$364)/'normalize rev0'!Q$365,"")</f>
        <v>-0.45746924753514767</v>
      </c>
      <c r="R79" s="6">
        <f>IFERROR((VLOOKUP(A79,'Revenue per capita'!$A:$Z,20,FALSE)-'normalize rev0'!R$364)/'normalize rev0'!R$365,"")</f>
        <v>-0.38440374038223607</v>
      </c>
      <c r="S79" s="6">
        <f>IFERROR((VLOOKUP(A79,'Revenue per capita'!$A:$Z,21,FALSE)-'normalize rev0'!S$364)/'normalize rev0'!S$365,"")</f>
        <v>0.48925160846417054</v>
      </c>
      <c r="T79" s="6">
        <f>IFERROR((VLOOKUP(A79,'Revenue per capita'!$A:$Z,22,FALSE)-'normalize rev0'!T$364)/'normalize rev0'!T$365,"")</f>
        <v>-0.11538999707039099</v>
      </c>
      <c r="U79" s="6">
        <f>IFERROR((VLOOKUP(A79,'Revenue per capita'!$A:$Z,23,FALSE)-'normalize rev0'!U$364)/'normalize rev0'!U$365,"")</f>
        <v>-0.75915380496532447</v>
      </c>
      <c r="V79" s="6">
        <f>IFERROR((VLOOKUP(A79,'Revenue per capita'!$A:$Z,24,FALSE)-'normalize rev0'!V$364)/'normalize rev0'!V$365,"")</f>
        <v>-2.5048009829723781</v>
      </c>
      <c r="W79" s="6" t="str">
        <f>IFERROR((VLOOKUP(A79,'Revenue per capita'!$A:$Z,25,FALSE)-'normalize rev0'!W$364)/'normalize rev0'!W$365,"")</f>
        <v/>
      </c>
      <c r="X79" s="6" t="str">
        <f>IFERROR((VLOOKUP(A79,'Revenue per capita'!$A:$Z,26,FALSE)-'normalize rev0'!X$364)/'normalize rev0'!X$365,"")</f>
        <v/>
      </c>
    </row>
    <row r="80" spans="1:24" x14ac:dyDescent="0.45">
      <c r="A80" s="3" t="s">
        <v>657</v>
      </c>
      <c r="B80" s="4" t="s">
        <v>589</v>
      </c>
      <c r="D80" s="4">
        <v>111.03262137631981</v>
      </c>
      <c r="E80" s="6">
        <f>IFERROR((VLOOKUP($A80,'Revenue per capita'!$A:$Z,7,FALSE)-'normalize rev0'!E$364)/'normalize rev0'!E$365,"")</f>
        <v>-0.51177793090422308</v>
      </c>
      <c r="F80" s="6" t="str">
        <f>IFERROR((VLOOKUP(A80,'Revenue per capita'!$A:$Z,8,FALSE)-'normalize rev0'!F$364)/'normalize rev0'!F$365,"")</f>
        <v/>
      </c>
      <c r="G80" s="6" t="str">
        <f>IFERROR((VLOOKUP(A80,'Revenue per capita'!$A:$Z,9,FALSE)-'normalize rev0'!G$364)/'normalize rev0'!G$365,"")</f>
        <v/>
      </c>
      <c r="H80" s="6">
        <f>IFERROR((VLOOKUP(A80,'Revenue per capita'!$A:$Z,10,FALSE)-'normalize rev0'!H$364)/'normalize rev0'!H$365,"")</f>
        <v>0.34149870715616815</v>
      </c>
      <c r="I80" s="6">
        <f>IFERROR((VLOOKUP(A80,'Revenue per capita'!$A:$Z,11,FALSE)-'normalize rev0'!I$364)/'normalize rev0'!I$365,"")</f>
        <v>-0.36173101736617991</v>
      </c>
      <c r="J80" s="6">
        <f>IFERROR((VLOOKUP(A80,'Revenue per capita'!$A:$Z,12,FALSE)-'normalize rev0'!J$364)/'normalize rev0'!J$365,"")</f>
        <v>1.6980269633125908</v>
      </c>
      <c r="K80" s="6">
        <f>IFERROR((VLOOKUP(A80,'Revenue per capita'!$A:$Z,13,FALSE)-'normalize rev0'!K$364)/'normalize rev0'!K$365,"")</f>
        <v>1.2112280096385004</v>
      </c>
      <c r="L80" s="6">
        <f>IFERROR((VLOOKUP(A80,'Revenue per capita'!$A:$Z,14,FALSE)-'normalize rev0'!L$364)/'normalize rev0'!L$365,"")</f>
        <v>0.15967212247874771</v>
      </c>
      <c r="M80" s="6">
        <f>IFERROR((VLOOKUP(A80,'Revenue per capita'!$A:$Z,15,FALSE)-'normalize rev0'!M$364)/'normalize rev0'!M$365,"")</f>
        <v>0.64367397472439791</v>
      </c>
      <c r="N80" s="6">
        <f>IFERROR((VLOOKUP(A80,'Revenue per capita'!$A:$Z,16,FALSE)-'normalize rev0'!N$364)/'normalize rev0'!N$365,"")</f>
        <v>-0.22191674660260408</v>
      </c>
      <c r="O80" s="6">
        <f>IFERROR((VLOOKUP(A80,'Revenue per capita'!$A:$Z,17,FALSE)-'normalize rev0'!O$364)/'normalize rev0'!O$365,"")</f>
        <v>-0.83382936773371108</v>
      </c>
      <c r="P80" s="6">
        <f>IFERROR((VLOOKUP(A80,'Revenue per capita'!$A:$Z,18,FALSE)-'normalize rev0'!P$364)/'normalize rev0'!P$365,"")</f>
        <v>-0.44876100630429527</v>
      </c>
      <c r="Q80" s="6">
        <f>IFERROR((VLOOKUP(A80,'Revenue per capita'!$A:$Z,19,FALSE)-'normalize rev0'!Q$364)/'normalize rev0'!Q$365,"")</f>
        <v>-0.6103677354415139</v>
      </c>
      <c r="R80" s="6">
        <f>IFERROR((VLOOKUP(A80,'Revenue per capita'!$A:$Z,20,FALSE)-'normalize rev0'!R$364)/'normalize rev0'!R$365,"")</f>
        <v>-0.16085331638109998</v>
      </c>
      <c r="S80" s="6">
        <f>IFERROR((VLOOKUP(A80,'Revenue per capita'!$A:$Z,21,FALSE)-'normalize rev0'!S$364)/'normalize rev0'!S$365,"")</f>
        <v>2.5781798950300794</v>
      </c>
      <c r="T80" s="6">
        <f>IFERROR((VLOOKUP(A80,'Revenue per capita'!$A:$Z,22,FALSE)-'normalize rev0'!T$364)/'normalize rev0'!T$365,"")</f>
        <v>0.8733624570154056</v>
      </c>
      <c r="U80" s="6">
        <f>IFERROR((VLOOKUP(A80,'Revenue per capita'!$A:$Z,23,FALSE)-'normalize rev0'!U$364)/'normalize rev0'!U$365,"")</f>
        <v>9.0332244087577673E-2</v>
      </c>
      <c r="V80" s="6">
        <f>IFERROR((VLOOKUP(A80,'Revenue per capita'!$A:$Z,24,FALSE)-'normalize rev0'!V$364)/'normalize rev0'!V$365,"")</f>
        <v>-0.33002699689692189</v>
      </c>
      <c r="W80" s="6" t="str">
        <f>IFERROR((VLOOKUP(A80,'Revenue per capita'!$A:$Z,25,FALSE)-'normalize rev0'!W$364)/'normalize rev0'!W$365,"")</f>
        <v/>
      </c>
      <c r="X80" s="6" t="str">
        <f>IFERROR((VLOOKUP(A80,'Revenue per capita'!$A:$Z,26,FALSE)-'normalize rev0'!X$364)/'normalize rev0'!X$365,"")</f>
        <v/>
      </c>
    </row>
    <row r="81" spans="1:24" x14ac:dyDescent="0.45">
      <c r="A81" s="3" t="s">
        <v>725</v>
      </c>
      <c r="B81" s="4" t="s">
        <v>445</v>
      </c>
      <c r="D81" s="4">
        <v>110.57407668995273</v>
      </c>
      <c r="E81" s="6">
        <f>IFERROR((VLOOKUP($A81,'Revenue per capita'!$A:$Z,7,FALSE)-'normalize rev0'!E$364)/'normalize rev0'!E$365,"")</f>
        <v>-0.51177793090422308</v>
      </c>
      <c r="F81" s="6">
        <f>IFERROR((VLOOKUP(A81,'Revenue per capita'!$A:$Z,8,FALSE)-'normalize rev0'!F$364)/'normalize rev0'!F$365,"")</f>
        <v>4.1975261870664395</v>
      </c>
      <c r="G81" s="6" t="str">
        <f>IFERROR((VLOOKUP(A81,'Revenue per capita'!$A:$Z,9,FALSE)-'normalize rev0'!G$364)/'normalize rev0'!G$365,"")</f>
        <v/>
      </c>
      <c r="H81" s="6">
        <f>IFERROR((VLOOKUP(A81,'Revenue per capita'!$A:$Z,10,FALSE)-'normalize rev0'!H$364)/'normalize rev0'!H$365,"")</f>
        <v>2.7294121897722126</v>
      </c>
      <c r="I81" s="6">
        <f>IFERROR((VLOOKUP(A81,'Revenue per capita'!$A:$Z,11,FALSE)-'normalize rev0'!I$364)/'normalize rev0'!I$365,"")</f>
        <v>-0.43844373879290771</v>
      </c>
      <c r="J81" s="6">
        <f>IFERROR((VLOOKUP(A81,'Revenue per capita'!$A:$Z,12,FALSE)-'normalize rev0'!J$364)/'normalize rev0'!J$365,"")</f>
        <v>0.19309259894216449</v>
      </c>
      <c r="K81" s="6">
        <f>IFERROR((VLOOKUP(A81,'Revenue per capita'!$A:$Z,13,FALSE)-'normalize rev0'!K$364)/'normalize rev0'!K$365,"")</f>
        <v>3.2760682602560602</v>
      </c>
      <c r="L81" s="6">
        <f>IFERROR((VLOOKUP(A81,'Revenue per capita'!$A:$Z,14,FALSE)-'normalize rev0'!L$364)/'normalize rev0'!L$365,"")</f>
        <v>2.7493924525173572</v>
      </c>
      <c r="M81" s="6">
        <f>IFERROR((VLOOKUP(A81,'Revenue per capita'!$A:$Z,15,FALSE)-'normalize rev0'!M$364)/'normalize rev0'!M$365,"")</f>
        <v>-0.58455137369232835</v>
      </c>
      <c r="N81" s="6">
        <f>IFERROR((VLOOKUP(A81,'Revenue per capita'!$A:$Z,16,FALSE)-'normalize rev0'!N$364)/'normalize rev0'!N$365,"")</f>
        <v>-0.60512357249010429</v>
      </c>
      <c r="O81" s="6">
        <f>IFERROR((VLOOKUP(A81,'Revenue per capita'!$A:$Z,17,FALSE)-'normalize rev0'!O$364)/'normalize rev0'!O$365,"")</f>
        <v>2.8494553269883189</v>
      </c>
      <c r="P81" s="6">
        <f>IFERROR((VLOOKUP(A81,'Revenue per capita'!$A:$Z,18,FALSE)-'normalize rev0'!P$364)/'normalize rev0'!P$365,"")</f>
        <v>-5.4199434917158965E-2</v>
      </c>
      <c r="Q81" s="6">
        <f>IFERROR((VLOOKUP(A81,'Revenue per capita'!$A:$Z,19,FALSE)-'normalize rev0'!Q$364)/'normalize rev0'!Q$365,"")</f>
        <v>1.0410405272906307</v>
      </c>
      <c r="R81" s="6">
        <f>IFERROR((VLOOKUP(A81,'Revenue per capita'!$A:$Z,20,FALSE)-'normalize rev0'!R$364)/'normalize rev0'!R$365,"")</f>
        <v>-0.70446626323724093</v>
      </c>
      <c r="S81" s="6">
        <f>IFERROR((VLOOKUP(A81,'Revenue per capita'!$A:$Z,21,FALSE)-'normalize rev0'!S$364)/'normalize rev0'!S$365,"")</f>
        <v>-0.97995341668720481</v>
      </c>
      <c r="T81" s="6">
        <f>IFERROR((VLOOKUP(A81,'Revenue per capita'!$A:$Z,22,FALSE)-'normalize rev0'!T$364)/'normalize rev0'!T$365,"")</f>
        <v>-0.78274493960282365</v>
      </c>
      <c r="U81" s="6">
        <f>IFERROR((VLOOKUP(A81,'Revenue per capita'!$A:$Z,23,FALSE)-'normalize rev0'!U$364)/'normalize rev0'!U$365,"")</f>
        <v>1.556357473194065</v>
      </c>
      <c r="V81" s="6">
        <f>IFERROR((VLOOKUP(A81,'Revenue per capita'!$A:$Z,24,FALSE)-'normalize rev0'!V$364)/'normalize rev0'!V$365,"")</f>
        <v>2.1785377500125236</v>
      </c>
      <c r="W81" s="6" t="str">
        <f>IFERROR((VLOOKUP(A81,'Revenue per capita'!$A:$Z,25,FALSE)-'normalize rev0'!W$364)/'normalize rev0'!W$365,"")</f>
        <v/>
      </c>
      <c r="X81" s="6" t="str">
        <f>IFERROR((VLOOKUP(A81,'Revenue per capita'!$A:$Z,26,FALSE)-'normalize rev0'!X$364)/'normalize rev0'!X$365,"")</f>
        <v/>
      </c>
    </row>
    <row r="82" spans="1:24" x14ac:dyDescent="0.45">
      <c r="A82" s="3" t="s">
        <v>623</v>
      </c>
      <c r="B82" s="4" t="s">
        <v>459</v>
      </c>
      <c r="D82" s="4">
        <v>110.40941898167812</v>
      </c>
      <c r="E82" s="6">
        <f>IFERROR((VLOOKUP($A82,'Revenue per capita'!$A:$Z,7,FALSE)-'normalize rev0'!E$364)/'normalize rev0'!E$365,"")</f>
        <v>-0.29945638194952312</v>
      </c>
      <c r="F82" s="6" t="str">
        <f>IFERROR((VLOOKUP(A82,'Revenue per capita'!$A:$Z,8,FALSE)-'normalize rev0'!F$364)/'normalize rev0'!F$365,"")</f>
        <v/>
      </c>
      <c r="G82" s="6">
        <f>IFERROR((VLOOKUP(A82,'Revenue per capita'!$A:$Z,9,FALSE)-'normalize rev0'!G$364)/'normalize rev0'!G$365,"")</f>
        <v>0.49631157082892047</v>
      </c>
      <c r="H82" s="6">
        <f>IFERROR((VLOOKUP(A82,'Revenue per capita'!$A:$Z,10,FALSE)-'normalize rev0'!H$364)/'normalize rev0'!H$365,"")</f>
        <v>-0.21478065941987662</v>
      </c>
      <c r="I82" s="6">
        <f>IFERROR((VLOOKUP(A82,'Revenue per capita'!$A:$Z,11,FALSE)-'normalize rev0'!I$364)/'normalize rev0'!I$365,"")</f>
        <v>-0.38838481664533547</v>
      </c>
      <c r="J82" s="6">
        <f>IFERROR((VLOOKUP(A82,'Revenue per capita'!$A:$Z,12,FALSE)-'normalize rev0'!J$364)/'normalize rev0'!J$365,"")</f>
        <v>0.42190722696361599</v>
      </c>
      <c r="K82" s="6">
        <f>IFERROR((VLOOKUP(A82,'Revenue per capita'!$A:$Z,13,FALSE)-'normalize rev0'!K$364)/'normalize rev0'!K$365,"")</f>
        <v>0.6399396123667791</v>
      </c>
      <c r="L82" s="6">
        <f>IFERROR((VLOOKUP(A82,'Revenue per capita'!$A:$Z,14,FALSE)-'normalize rev0'!L$364)/'normalize rev0'!L$365,"")</f>
        <v>1.5822644774445445</v>
      </c>
      <c r="M82" s="6">
        <f>IFERROR((VLOOKUP(A82,'Revenue per capita'!$A:$Z,15,FALSE)-'normalize rev0'!M$364)/'normalize rev0'!M$365,"")</f>
        <v>0.23603299843481951</v>
      </c>
      <c r="N82" s="6">
        <f>IFERROR((VLOOKUP(A82,'Revenue per capita'!$A:$Z,16,FALSE)-'normalize rev0'!N$364)/'normalize rev0'!N$365,"")</f>
        <v>1.9026282997875648</v>
      </c>
      <c r="O82" s="6">
        <f>IFERROR((VLOOKUP(A82,'Revenue per capita'!$A:$Z,17,FALSE)-'normalize rev0'!O$364)/'normalize rev0'!O$365,"")</f>
        <v>1.2994452557937239</v>
      </c>
      <c r="P82" s="6">
        <f>IFERROR((VLOOKUP(A82,'Revenue per capita'!$A:$Z,18,FALSE)-'normalize rev0'!P$364)/'normalize rev0'!P$365,"")</f>
        <v>0.48083393846119177</v>
      </c>
      <c r="Q82" s="6">
        <f>IFERROR((VLOOKUP(A82,'Revenue per capita'!$A:$Z,19,FALSE)-'normalize rev0'!Q$364)/'normalize rev0'!Q$365,"")</f>
        <v>-0.15467497963070029</v>
      </c>
      <c r="R82" s="6">
        <f>IFERROR((VLOOKUP(A82,'Revenue per capita'!$A:$Z,20,FALSE)-'normalize rev0'!R$364)/'normalize rev0'!R$365,"")</f>
        <v>0.54327255964397714</v>
      </c>
      <c r="S82" s="6">
        <f>IFERROR((VLOOKUP(A82,'Revenue per capita'!$A:$Z,21,FALSE)-'normalize rev0'!S$364)/'normalize rev0'!S$365,"")</f>
        <v>0.31302885963798172</v>
      </c>
      <c r="T82" s="6">
        <f>IFERROR((VLOOKUP(A82,'Revenue per capita'!$A:$Z,22,FALSE)-'normalize rev0'!T$364)/'normalize rev0'!T$365,"")</f>
        <v>2.3922067064424741</v>
      </c>
      <c r="U82" s="6">
        <f>IFERROR((VLOOKUP(A82,'Revenue per capita'!$A:$Z,23,FALSE)-'normalize rev0'!U$364)/'normalize rev0'!U$365,"")</f>
        <v>-7.7730455466019088E-2</v>
      </c>
      <c r="V82" s="6">
        <f>IFERROR((VLOOKUP(A82,'Revenue per capita'!$A:$Z,24,FALSE)-'normalize rev0'!V$364)/'normalize rev0'!V$365,"")</f>
        <v>0.91468943824470172</v>
      </c>
      <c r="W82" s="6">
        <f>IFERROR((VLOOKUP(A82,'Revenue per capita'!$A:$Z,25,FALSE)-'normalize rev0'!W$364)/'normalize rev0'!W$365,"")</f>
        <v>1.2921877592434763</v>
      </c>
      <c r="X82" s="6" t="str">
        <f>IFERROR((VLOOKUP(A82,'Revenue per capita'!$A:$Z,26,FALSE)-'normalize rev0'!X$364)/'normalize rev0'!X$365,"")</f>
        <v/>
      </c>
    </row>
    <row r="83" spans="1:24" x14ac:dyDescent="0.45">
      <c r="A83" s="3" t="s">
        <v>566</v>
      </c>
      <c r="B83" s="4" t="s">
        <v>475</v>
      </c>
      <c r="D83" s="4">
        <v>108.54098199350587</v>
      </c>
      <c r="E83" s="6">
        <f>IFERROR((VLOOKUP($A83,'Revenue per capita'!$A:$Z,7,FALSE)-'normalize rev0'!E$364)/'normalize rev0'!E$365,"")</f>
        <v>-0.24507063474909127</v>
      </c>
      <c r="F83" s="6" t="str">
        <f>IFERROR((VLOOKUP(A83,'Revenue per capita'!$A:$Z,8,FALSE)-'normalize rev0'!F$364)/'normalize rev0'!F$365,"")</f>
        <v/>
      </c>
      <c r="G83" s="6">
        <f>IFERROR((VLOOKUP(A83,'Revenue per capita'!$A:$Z,9,FALSE)-'normalize rev0'!G$364)/'normalize rev0'!G$365,"")</f>
        <v>-1.0366270400926014</v>
      </c>
      <c r="H83" s="6">
        <f>IFERROR((VLOOKUP(A83,'Revenue per capita'!$A:$Z,10,FALSE)-'normalize rev0'!H$364)/'normalize rev0'!H$365,"")</f>
        <v>0.1806547554648355</v>
      </c>
      <c r="I83" s="6">
        <f>IFERROR((VLOOKUP(A83,'Revenue per capita'!$A:$Z,11,FALSE)-'normalize rev0'!I$364)/'normalize rev0'!I$365,"")</f>
        <v>1.8290733576398404</v>
      </c>
      <c r="J83" s="6">
        <f>IFERROR((VLOOKUP(A83,'Revenue per capita'!$A:$Z,12,FALSE)-'normalize rev0'!J$364)/'normalize rev0'!J$365,"")</f>
        <v>-0.49272742627199967</v>
      </c>
      <c r="K83" s="6">
        <f>IFERROR((VLOOKUP(A83,'Revenue per capita'!$A:$Z,13,FALSE)-'normalize rev0'!K$364)/'normalize rev0'!K$365,"")</f>
        <v>-0.78394599661197162</v>
      </c>
      <c r="L83" s="6">
        <f>IFERROR((VLOOKUP(A83,'Revenue per capita'!$A:$Z,14,FALSE)-'normalize rev0'!L$364)/'normalize rev0'!L$365,"")</f>
        <v>-0.18864898649493206</v>
      </c>
      <c r="M83" s="6">
        <f>IFERROR((VLOOKUP(A83,'Revenue per capita'!$A:$Z,15,FALSE)-'normalize rev0'!M$364)/'normalize rev0'!M$365,"")</f>
        <v>-0.73857018747304393</v>
      </c>
      <c r="N83" s="6">
        <f>IFERROR((VLOOKUP(A83,'Revenue per capita'!$A:$Z,16,FALSE)-'normalize rev0'!N$364)/'normalize rev0'!N$365,"")</f>
        <v>-0.4954860734302356</v>
      </c>
      <c r="O83" s="6">
        <f>IFERROR((VLOOKUP(A83,'Revenue per capita'!$A:$Z,17,FALSE)-'normalize rev0'!O$364)/'normalize rev0'!O$365,"")</f>
        <v>-0.97449247312072218</v>
      </c>
      <c r="P83" s="6">
        <f>IFERROR((VLOOKUP(A83,'Revenue per capita'!$A:$Z,18,FALSE)-'normalize rev0'!P$364)/'normalize rev0'!P$365,"")</f>
        <v>-0.65985191596620296</v>
      </c>
      <c r="Q83" s="6">
        <f>IFERROR((VLOOKUP(A83,'Revenue per capita'!$A:$Z,19,FALSE)-'normalize rev0'!Q$364)/'normalize rev0'!Q$365,"")</f>
        <v>-0.72929316787029896</v>
      </c>
      <c r="R83" s="6">
        <f>IFERROR((VLOOKUP(A83,'Revenue per capita'!$A:$Z,20,FALSE)-'normalize rev0'!R$364)/'normalize rev0'!R$365,"")</f>
        <v>-0.6820443781858353</v>
      </c>
      <c r="S83" s="6">
        <f>IFERROR((VLOOKUP(A83,'Revenue per capita'!$A:$Z,21,FALSE)-'normalize rev0'!S$364)/'normalize rev0'!S$365,"")</f>
        <v>-1.3205902112325456</v>
      </c>
      <c r="T83" s="6">
        <f>IFERROR((VLOOKUP(A83,'Revenue per capita'!$A:$Z,22,FALSE)-'normalize rev0'!T$364)/'normalize rev0'!T$365,"")</f>
        <v>-0.92424142542316856</v>
      </c>
      <c r="U83" s="6">
        <f>IFERROR((VLOOKUP(A83,'Revenue per capita'!$A:$Z,23,FALSE)-'normalize rev0'!U$364)/'normalize rev0'!U$365,"")</f>
        <v>-0.77045975042247106</v>
      </c>
      <c r="V83" s="6">
        <f>IFERROR((VLOOKUP(A83,'Revenue per capita'!$A:$Z,24,FALSE)-'normalize rev0'!V$364)/'normalize rev0'!V$365,"")</f>
        <v>0.43131174492532098</v>
      </c>
      <c r="W83" s="6" t="str">
        <f>IFERROR((VLOOKUP(A83,'Revenue per capita'!$A:$Z,25,FALSE)-'normalize rev0'!W$364)/'normalize rev0'!W$365,"")</f>
        <v/>
      </c>
      <c r="X83" s="6" t="str">
        <f>IFERROR((VLOOKUP(A83,'Revenue per capita'!$A:$Z,26,FALSE)-'normalize rev0'!X$364)/'normalize rev0'!X$365,"")</f>
        <v/>
      </c>
    </row>
    <row r="84" spans="1:24" x14ac:dyDescent="0.45">
      <c r="A84" s="3" t="s">
        <v>818</v>
      </c>
      <c r="B84" s="4" t="s">
        <v>475</v>
      </c>
      <c r="D84" s="4">
        <v>107.53952393473823</v>
      </c>
      <c r="E84" s="6">
        <f>IFERROR((VLOOKUP($A84,'Revenue per capita'!$A:$Z,7,FALSE)-'normalize rev0'!E$364)/'normalize rev0'!E$365,"")</f>
        <v>1.2285548129002795</v>
      </c>
      <c r="F84" s="6">
        <f>IFERROR((VLOOKUP(A84,'Revenue per capita'!$A:$Z,8,FALSE)-'normalize rev0'!F$364)/'normalize rev0'!F$365,"")</f>
        <v>1.2311199875193286</v>
      </c>
      <c r="G84" s="6" t="str">
        <f>IFERROR((VLOOKUP(A84,'Revenue per capita'!$A:$Z,9,FALSE)-'normalize rev0'!G$364)/'normalize rev0'!G$365,"")</f>
        <v/>
      </c>
      <c r="H84" s="6">
        <f>IFERROR((VLOOKUP(A84,'Revenue per capita'!$A:$Z,10,FALSE)-'normalize rev0'!H$364)/'normalize rev0'!H$365,"")</f>
        <v>0.50284853766922855</v>
      </c>
      <c r="I84" s="6">
        <f>IFERROR((VLOOKUP(A84,'Revenue per capita'!$A:$Z,11,FALSE)-'normalize rev0'!I$364)/'normalize rev0'!I$365,"")</f>
        <v>1.575746735787434</v>
      </c>
      <c r="J84" s="6">
        <f>IFERROR((VLOOKUP(A84,'Revenue per capita'!$A:$Z,12,FALSE)-'normalize rev0'!J$364)/'normalize rev0'!J$365,"")</f>
        <v>-0.65190892975201087</v>
      </c>
      <c r="K84" s="6">
        <f>IFERROR((VLOOKUP(A84,'Revenue per capita'!$A:$Z,13,FALSE)-'normalize rev0'!K$364)/'normalize rev0'!K$365,"")</f>
        <v>-0.83402033474841064</v>
      </c>
      <c r="L84" s="6">
        <f>IFERROR((VLOOKUP(A84,'Revenue per capita'!$A:$Z,14,FALSE)-'normalize rev0'!L$364)/'normalize rev0'!L$365,"")</f>
        <v>0.21653653453434754</v>
      </c>
      <c r="M84" s="6">
        <f>IFERROR((VLOOKUP(A84,'Revenue per capita'!$A:$Z,15,FALSE)-'normalize rev0'!M$364)/'normalize rev0'!M$365,"")</f>
        <v>-0.45053282619332902</v>
      </c>
      <c r="N84" s="6">
        <f>IFERROR((VLOOKUP(A84,'Revenue per capita'!$A:$Z,16,FALSE)-'normalize rev0'!N$364)/'normalize rev0'!N$365,"")</f>
        <v>-0.56161701432829936</v>
      </c>
      <c r="O84" s="6">
        <f>IFERROR((VLOOKUP(A84,'Revenue per capita'!$A:$Z,17,FALSE)-'normalize rev0'!O$364)/'normalize rev0'!O$365,"")</f>
        <v>-0.11059846571952622</v>
      </c>
      <c r="P84" s="6">
        <f>IFERROR((VLOOKUP(A84,'Revenue per capita'!$A:$Z,18,FALSE)-'normalize rev0'!P$364)/'normalize rev0'!P$365,"")</f>
        <v>-0.6933021914821812</v>
      </c>
      <c r="Q84" s="6">
        <f>IFERROR((VLOOKUP(A84,'Revenue per capita'!$A:$Z,19,FALSE)-'normalize rev0'!Q$364)/'normalize rev0'!Q$365,"")</f>
        <v>-0.85298018878423643</v>
      </c>
      <c r="R84" s="6">
        <f>IFERROR((VLOOKUP(A84,'Revenue per capita'!$A:$Z,20,FALSE)-'normalize rev0'!R$364)/'normalize rev0'!R$365,"")</f>
        <v>-0.59281713652607138</v>
      </c>
      <c r="S84" s="6">
        <f>IFERROR((VLOOKUP(A84,'Revenue per capita'!$A:$Z,21,FALSE)-'normalize rev0'!S$364)/'normalize rev0'!S$365,"")</f>
        <v>-1.4171052840057565</v>
      </c>
      <c r="T84" s="6">
        <f>IFERROR((VLOOKUP(A84,'Revenue per capita'!$A:$Z,22,FALSE)-'normalize rev0'!T$364)/'normalize rev0'!T$365,"")</f>
        <v>-0.8159253108907174</v>
      </c>
      <c r="U84" s="6">
        <f>IFERROR((VLOOKUP(A84,'Revenue per capita'!$A:$Z,23,FALSE)-'normalize rev0'!U$364)/'normalize rev0'!U$365,"")</f>
        <v>-0.30489860134588403</v>
      </c>
      <c r="V84" s="6">
        <f>IFERROR((VLOOKUP(A84,'Revenue per capita'!$A:$Z,24,FALSE)-'normalize rev0'!V$364)/'normalize rev0'!V$365,"")</f>
        <v>-0.28805744704502229</v>
      </c>
      <c r="W84" s="6" t="str">
        <f>IFERROR((VLOOKUP(A84,'Revenue per capita'!$A:$Z,25,FALSE)-'normalize rev0'!W$364)/'normalize rev0'!W$365,"")</f>
        <v/>
      </c>
      <c r="X84" s="6" t="str">
        <f>IFERROR((VLOOKUP(A84,'Revenue per capita'!$A:$Z,26,FALSE)-'normalize rev0'!X$364)/'normalize rev0'!X$365,"")</f>
        <v/>
      </c>
    </row>
    <row r="85" spans="1:24" x14ac:dyDescent="0.45">
      <c r="A85" s="3" t="s">
        <v>511</v>
      </c>
      <c r="B85" s="4" t="s">
        <v>512</v>
      </c>
      <c r="D85" s="4">
        <v>107.43614220504953</v>
      </c>
      <c r="E85" s="6">
        <f>IFERROR((VLOOKUP($A85,'Revenue per capita'!$A:$Z,7,FALSE)-'normalize rev0'!E$364)/'normalize rev0'!E$365,"")</f>
        <v>-0.30906178588158562</v>
      </c>
      <c r="F85" s="6">
        <f>IFERROR((VLOOKUP(A85,'Revenue per capita'!$A:$Z,8,FALSE)-'normalize rev0'!F$364)/'normalize rev0'!F$365,"")</f>
        <v>-0.34161759391312635</v>
      </c>
      <c r="G85" s="6">
        <f>IFERROR((VLOOKUP(A85,'Revenue per capita'!$A:$Z,9,FALSE)-'normalize rev0'!G$364)/'normalize rev0'!G$365,"")</f>
        <v>-0.59638050078353677</v>
      </c>
      <c r="H85" s="6">
        <f>IFERROR((VLOOKUP(A85,'Revenue per capita'!$A:$Z,10,FALSE)-'normalize rev0'!H$364)/'normalize rev0'!H$365,"")</f>
        <v>-0.42061212936186582</v>
      </c>
      <c r="I85" s="6">
        <f>IFERROR((VLOOKUP(A85,'Revenue per capita'!$A:$Z,11,FALSE)-'normalize rev0'!I$364)/'normalize rev0'!I$365,"")</f>
        <v>-0.21067838760148511</v>
      </c>
      <c r="J85" s="6">
        <f>IFERROR((VLOOKUP(A85,'Revenue per capita'!$A:$Z,12,FALSE)-'normalize rev0'!J$364)/'normalize rev0'!J$365,"")</f>
        <v>0.69715259210220848</v>
      </c>
      <c r="K85" s="6">
        <f>IFERROR((VLOOKUP(A85,'Revenue per capita'!$A:$Z,13,FALSE)-'normalize rev0'!K$364)/'normalize rev0'!K$365,"")</f>
        <v>0.42765792813207021</v>
      </c>
      <c r="L85" s="6">
        <f>IFERROR((VLOOKUP(A85,'Revenue per capita'!$A:$Z,14,FALSE)-'normalize rev0'!L$364)/'normalize rev0'!L$365,"")</f>
        <v>-1.1783110381729065</v>
      </c>
      <c r="M85" s="6">
        <f>IFERROR((VLOOKUP(A85,'Revenue per capita'!$A:$Z,15,FALSE)-'normalize rev0'!M$364)/'normalize rev0'!M$365,"")</f>
        <v>1.0912469978264387</v>
      </c>
      <c r="N85" s="6">
        <f>IFERROR((VLOOKUP(A85,'Revenue per capita'!$A:$Z,16,FALSE)-'normalize rev0'!N$364)/'normalize rev0'!N$365,"")</f>
        <v>-0.42479030117566829</v>
      </c>
      <c r="O85" s="6">
        <f>IFERROR((VLOOKUP(A85,'Revenue per capita'!$A:$Z,17,FALSE)-'normalize rev0'!O$364)/'normalize rev0'!O$365,"")</f>
        <v>1.5918554067998774</v>
      </c>
      <c r="P85" s="6">
        <f>IFERROR((VLOOKUP(A85,'Revenue per capita'!$A:$Z,18,FALSE)-'normalize rev0'!P$364)/'normalize rev0'!P$365,"")</f>
        <v>4.7908443152824063</v>
      </c>
      <c r="Q85" s="6">
        <f>IFERROR((VLOOKUP(A85,'Revenue per capita'!$A:$Z,19,FALSE)-'normalize rev0'!Q$364)/'normalize rev0'!Q$365,"")</f>
        <v>0.96162393385607325</v>
      </c>
      <c r="R85" s="6">
        <f>IFERROR((VLOOKUP(A85,'Revenue per capita'!$A:$Z,20,FALSE)-'normalize rev0'!R$364)/'normalize rev0'!R$365,"")</f>
        <v>5.7906587723019355E-2</v>
      </c>
      <c r="S85" s="6">
        <f>IFERROR((VLOOKUP(A85,'Revenue per capita'!$A:$Z,21,FALSE)-'normalize rev0'!S$364)/'normalize rev0'!S$365,"")</f>
        <v>-9.0056465852740228E-2</v>
      </c>
      <c r="T85" s="6">
        <f>IFERROR((VLOOKUP(A85,'Revenue per capita'!$A:$Z,22,FALSE)-'normalize rev0'!T$364)/'normalize rev0'!T$365,"")</f>
        <v>0.58708668819412979</v>
      </c>
      <c r="U85" s="6">
        <f>IFERROR((VLOOKUP(A85,'Revenue per capita'!$A:$Z,23,FALSE)-'normalize rev0'!U$364)/'normalize rev0'!U$365,"")</f>
        <v>0.39352489641619059</v>
      </c>
      <c r="V85" s="6">
        <f>IFERROR((VLOOKUP(A85,'Revenue per capita'!$A:$Z,24,FALSE)-'normalize rev0'!V$364)/'normalize rev0'!V$365,"")</f>
        <v>0.24292949078337295</v>
      </c>
      <c r="W85" s="6">
        <f>IFERROR((VLOOKUP(A85,'Revenue per capita'!$A:$Z,25,FALSE)-'normalize rev0'!W$364)/'normalize rev0'!W$365,"")</f>
        <v>-0.1819820459068352</v>
      </c>
      <c r="X85" s="6" t="str">
        <f>IFERROR((VLOOKUP(A85,'Revenue per capita'!$A:$Z,26,FALSE)-'normalize rev0'!X$364)/'normalize rev0'!X$365,"")</f>
        <v/>
      </c>
    </row>
    <row r="86" spans="1:24" x14ac:dyDescent="0.45">
      <c r="A86" s="3" t="s">
        <v>577</v>
      </c>
      <c r="B86" s="4" t="s">
        <v>470</v>
      </c>
      <c r="D86" s="4">
        <v>107.2607704063924</v>
      </c>
      <c r="E86" s="6">
        <f>IFERROR((VLOOKUP($A86,'Revenue per capita'!$A:$Z,7,FALSE)-'normalize rev0'!E$364)/'normalize rev0'!E$365,"")</f>
        <v>-0.51177793090422308</v>
      </c>
      <c r="F86" s="6" t="str">
        <f>IFERROR((VLOOKUP(A86,'Revenue per capita'!$A:$Z,8,FALSE)-'normalize rev0'!F$364)/'normalize rev0'!F$365,"")</f>
        <v/>
      </c>
      <c r="G86" s="6" t="str">
        <f>IFERROR((VLOOKUP(A86,'Revenue per capita'!$A:$Z,9,FALSE)-'normalize rev0'!G$364)/'normalize rev0'!G$365,"")</f>
        <v/>
      </c>
      <c r="H86" s="6">
        <f>IFERROR((VLOOKUP(A86,'Revenue per capita'!$A:$Z,10,FALSE)-'normalize rev0'!H$364)/'normalize rev0'!H$365,"")</f>
        <v>6.5968500351871864E-2</v>
      </c>
      <c r="I86" s="6">
        <f>IFERROR((VLOOKUP(A86,'Revenue per capita'!$A:$Z,11,FALSE)-'normalize rev0'!I$364)/'normalize rev0'!I$365,"")</f>
        <v>-0.14051830854313024</v>
      </c>
      <c r="J86" s="6">
        <f>IFERROR((VLOOKUP(A86,'Revenue per capita'!$A:$Z,12,FALSE)-'normalize rev0'!J$364)/'normalize rev0'!J$365,"")</f>
        <v>0.32059777713637427</v>
      </c>
      <c r="K86" s="6">
        <f>IFERROR((VLOOKUP(A86,'Revenue per capita'!$A:$Z,13,FALSE)-'normalize rev0'!K$364)/'normalize rev0'!K$365,"")</f>
        <v>-1.0320862407364157</v>
      </c>
      <c r="L86" s="6">
        <f>IFERROR((VLOOKUP(A86,'Revenue per capita'!$A:$Z,14,FALSE)-'normalize rev0'!L$364)/'normalize rev0'!L$365,"")</f>
        <v>-0.98764302404350213</v>
      </c>
      <c r="M86" s="6">
        <f>IFERROR((VLOOKUP(A86,'Revenue per capita'!$A:$Z,15,FALSE)-'normalize rev0'!M$364)/'normalize rev0'!M$365,"")</f>
        <v>-5.0214741465818301E-2</v>
      </c>
      <c r="N86" s="6">
        <f>IFERROR((VLOOKUP(A86,'Revenue per capita'!$A:$Z,16,FALSE)-'normalize rev0'!N$364)/'normalize rev0'!N$365,"")</f>
        <v>0.90296775729203227</v>
      </c>
      <c r="O86" s="6">
        <f>IFERROR((VLOOKUP(A86,'Revenue per capita'!$A:$Z,17,FALSE)-'normalize rev0'!O$364)/'normalize rev0'!O$365,"")</f>
        <v>-0.42808917662869922</v>
      </c>
      <c r="P86" s="6">
        <f>IFERROR((VLOOKUP(A86,'Revenue per capita'!$A:$Z,18,FALSE)-'normalize rev0'!P$364)/'normalize rev0'!P$365,"")</f>
        <v>3.778676186307051</v>
      </c>
      <c r="Q86" s="6">
        <f>IFERROR((VLOOKUP(A86,'Revenue per capita'!$A:$Z,19,FALSE)-'normalize rev0'!Q$364)/'normalize rev0'!Q$365,"")</f>
        <v>6.9173615446623968E-2</v>
      </c>
      <c r="R86" s="6">
        <f>IFERROR((VLOOKUP(A86,'Revenue per capita'!$A:$Z,20,FALSE)-'normalize rev0'!R$364)/'normalize rev0'!R$365,"")</f>
        <v>5.7751247087546407</v>
      </c>
      <c r="S86" s="6">
        <f>IFERROR((VLOOKUP(A86,'Revenue per capita'!$A:$Z,21,FALSE)-'normalize rev0'!S$364)/'normalize rev0'!S$365,"")</f>
        <v>0.35238085532540181</v>
      </c>
      <c r="T86" s="6">
        <f>IFERROR((VLOOKUP(A86,'Revenue per capita'!$A:$Z,22,FALSE)-'normalize rev0'!T$364)/'normalize rev0'!T$365,"")</f>
        <v>-0.19668522159891547</v>
      </c>
      <c r="U86" s="6">
        <f>IFERROR((VLOOKUP(A86,'Revenue per capita'!$A:$Z,23,FALSE)-'normalize rev0'!U$364)/'normalize rev0'!U$365,"")</f>
        <v>0.1841293056887944</v>
      </c>
      <c r="V86" s="6">
        <f>IFERROR((VLOOKUP(A86,'Revenue per capita'!$A:$Z,24,FALSE)-'normalize rev0'!V$364)/'normalize rev0'!V$365,"")</f>
        <v>-0.27873055981248485</v>
      </c>
      <c r="W86" s="6">
        <f>IFERROR((VLOOKUP(A86,'Revenue per capita'!$A:$Z,25,FALSE)-'normalize rev0'!W$364)/'normalize rev0'!W$365,"")</f>
        <v>1.5735652621495184</v>
      </c>
      <c r="X86" s="6" t="str">
        <f>IFERROR((VLOOKUP(A86,'Revenue per capita'!$A:$Z,26,FALSE)-'normalize rev0'!X$364)/'normalize rev0'!X$365,"")</f>
        <v/>
      </c>
    </row>
    <row r="87" spans="1:24" x14ac:dyDescent="0.45">
      <c r="A87" s="3" t="s">
        <v>537</v>
      </c>
      <c r="B87" s="4" t="s">
        <v>477</v>
      </c>
      <c r="D87" s="4">
        <v>107.09408806835037</v>
      </c>
      <c r="E87" s="6">
        <f>IFERROR((VLOOKUP($A87,'Revenue per capita'!$A:$Z,7,FALSE)-'normalize rev0'!E$364)/'normalize rev0'!E$365,"")</f>
        <v>-0.23359547354313814</v>
      </c>
      <c r="F87" s="6">
        <f>IFERROR((VLOOKUP(A87,'Revenue per capita'!$A:$Z,8,FALSE)-'normalize rev0'!F$364)/'normalize rev0'!F$365,"")</f>
        <v>-0.36495651930545059</v>
      </c>
      <c r="G87" s="6">
        <f>IFERROR((VLOOKUP(A87,'Revenue per capita'!$A:$Z,9,FALSE)-'normalize rev0'!G$364)/'normalize rev0'!G$365,"")</f>
        <v>0.61757959111369376</v>
      </c>
      <c r="H87" s="6">
        <f>IFERROR((VLOOKUP(A87,'Revenue per capita'!$A:$Z,10,FALSE)-'normalize rev0'!H$364)/'normalize rev0'!H$365,"")</f>
        <v>0.23968342873773602</v>
      </c>
      <c r="I87" s="6">
        <f>IFERROR((VLOOKUP(A87,'Revenue per capita'!$A:$Z,11,FALSE)-'normalize rev0'!I$364)/'normalize rev0'!I$365,"")</f>
        <v>-0.28937418734953735</v>
      </c>
      <c r="J87" s="6">
        <f>IFERROR((VLOOKUP(A87,'Revenue per capita'!$A:$Z,12,FALSE)-'normalize rev0'!J$364)/'normalize rev0'!J$365,"")</f>
        <v>0.66049238318752201</v>
      </c>
      <c r="K87" s="6">
        <f>IFERROR((VLOOKUP(A87,'Revenue per capita'!$A:$Z,13,FALSE)-'normalize rev0'!K$364)/'normalize rev0'!K$365,"")</f>
        <v>-0.24677878919129501</v>
      </c>
      <c r="L87" s="6">
        <f>IFERROR((VLOOKUP(A87,'Revenue per capita'!$A:$Z,14,FALSE)-'normalize rev0'!L$364)/'normalize rev0'!L$365,"")</f>
        <v>0.95182256046272695</v>
      </c>
      <c r="M87" s="6">
        <f>IFERROR((VLOOKUP(A87,'Revenue per capita'!$A:$Z,15,FALSE)-'normalize rev0'!M$364)/'normalize rev0'!M$365,"")</f>
        <v>0.77743555158773203</v>
      </c>
      <c r="N87" s="6">
        <f>IFERROR((VLOOKUP(A87,'Revenue per capita'!$A:$Z,16,FALSE)-'normalize rev0'!N$364)/'normalize rev0'!N$365,"")</f>
        <v>1.1999990650999326</v>
      </c>
      <c r="O87" s="6">
        <f>IFERROR((VLOOKUP(A87,'Revenue per capita'!$A:$Z,17,FALSE)-'normalize rev0'!O$364)/'normalize rev0'!O$365,"")</f>
        <v>0.33461734687879796</v>
      </c>
      <c r="P87" s="6">
        <f>IFERROR((VLOOKUP(A87,'Revenue per capita'!$A:$Z,18,FALSE)-'normalize rev0'!P$364)/'normalize rev0'!P$365,"")</f>
        <v>0.50690247532258059</v>
      </c>
      <c r="Q87" s="6">
        <f>IFERROR((VLOOKUP(A87,'Revenue per capita'!$A:$Z,19,FALSE)-'normalize rev0'!Q$364)/'normalize rev0'!Q$365,"")</f>
        <v>1.0909130264918903</v>
      </c>
      <c r="R87" s="6">
        <f>IFERROR((VLOOKUP(A87,'Revenue per capita'!$A:$Z,20,FALSE)-'normalize rev0'!R$364)/'normalize rev0'!R$365,"")</f>
        <v>-0.14684117407241676</v>
      </c>
      <c r="S87" s="6">
        <f>IFERROR((VLOOKUP(A87,'Revenue per capita'!$A:$Z,21,FALSE)-'normalize rev0'!S$364)/'normalize rev0'!S$365,"")</f>
        <v>-0.81424746422236127</v>
      </c>
      <c r="T87" s="6">
        <f>IFERROR((VLOOKUP(A87,'Revenue per capita'!$A:$Z,22,FALSE)-'normalize rev0'!T$364)/'normalize rev0'!T$365,"")</f>
        <v>1.7716788702319586</v>
      </c>
      <c r="U87" s="6">
        <f>IFERROR((VLOOKUP(A87,'Revenue per capita'!$A:$Z,23,FALSE)-'normalize rev0'!U$364)/'normalize rev0'!U$365,"")</f>
        <v>-5.6625936849460344E-2</v>
      </c>
      <c r="V87" s="6">
        <f>IFERROR((VLOOKUP(A87,'Revenue per capita'!$A:$Z,24,FALSE)-'normalize rev0'!V$364)/'normalize rev0'!V$365,"")</f>
        <v>0.4128571871374529</v>
      </c>
      <c r="W87" s="6">
        <f>IFERROR((VLOOKUP(A87,'Revenue per capita'!$A:$Z,25,FALSE)-'normalize rev0'!W$364)/'normalize rev0'!W$365,"")</f>
        <v>0.43676583394312563</v>
      </c>
      <c r="X87" s="6">
        <f>IFERROR((VLOOKUP(A87,'Revenue per capita'!$A:$Z,26,FALSE)-'normalize rev0'!X$364)/'normalize rev0'!X$365,"")</f>
        <v>-0.20424950126373451</v>
      </c>
    </row>
    <row r="88" spans="1:24" x14ac:dyDescent="0.45">
      <c r="A88" s="3" t="s">
        <v>522</v>
      </c>
      <c r="B88" s="4" t="s">
        <v>523</v>
      </c>
      <c r="D88" s="4">
        <v>106.98554562608707</v>
      </c>
      <c r="E88" s="6">
        <f>IFERROR((VLOOKUP($A88,'Revenue per capita'!$A:$Z,7,FALSE)-'normalize rev0'!E$364)/'normalize rev0'!E$365,"")</f>
        <v>-0.15824845538751253</v>
      </c>
      <c r="F88" s="6">
        <f>IFERROR((VLOOKUP(A88,'Revenue per capita'!$A:$Z,8,FALSE)-'normalize rev0'!F$364)/'normalize rev0'!F$365,"")</f>
        <v>-0.35196375706340299</v>
      </c>
      <c r="G88" s="6" t="str">
        <f>IFERROR((VLOOKUP(A88,'Revenue per capita'!$A:$Z,9,FALSE)-'normalize rev0'!G$364)/'normalize rev0'!G$365,"")</f>
        <v/>
      </c>
      <c r="H88" s="6">
        <f>IFERROR((VLOOKUP(A88,'Revenue per capita'!$A:$Z,10,FALSE)-'normalize rev0'!H$364)/'normalize rev0'!H$365,"")</f>
        <v>1.3982364841641064</v>
      </c>
      <c r="I88" s="6">
        <f>IFERROR((VLOOKUP(A88,'Revenue per capita'!$A:$Z,11,FALSE)-'normalize rev0'!I$364)/'normalize rev0'!I$365,"")</f>
        <v>-4.01666505806062E-2</v>
      </c>
      <c r="J88" s="6">
        <f>IFERROR((VLOOKUP(A88,'Revenue per capita'!$A:$Z,12,FALSE)-'normalize rev0'!J$364)/'normalize rev0'!J$365,"")</f>
        <v>0.64340425410368185</v>
      </c>
      <c r="K88" s="6">
        <f>IFERROR((VLOOKUP(A88,'Revenue per capita'!$A:$Z,13,FALSE)-'normalize rev0'!K$364)/'normalize rev0'!K$365,"")</f>
        <v>0.88049544022749959</v>
      </c>
      <c r="L88" s="6">
        <f>IFERROR((VLOOKUP(A88,'Revenue per capita'!$A:$Z,14,FALSE)-'normalize rev0'!L$364)/'normalize rev0'!L$365,"")</f>
        <v>-0.40608828719153189</v>
      </c>
      <c r="M88" s="6">
        <f>IFERROR((VLOOKUP(A88,'Revenue per capita'!$A:$Z,15,FALSE)-'normalize rev0'!M$364)/'normalize rev0'!M$365,"")</f>
        <v>0.78410649767797214</v>
      </c>
      <c r="N88" s="6">
        <f>IFERROR((VLOOKUP(A88,'Revenue per capita'!$A:$Z,16,FALSE)-'normalize rev0'!N$364)/'normalize rev0'!N$365,"")</f>
        <v>-0.19960775223434979</v>
      </c>
      <c r="O88" s="6">
        <f>IFERROR((VLOOKUP(A88,'Revenue per capita'!$A:$Z,17,FALSE)-'normalize rev0'!O$364)/'normalize rev0'!O$365,"")</f>
        <v>1.0863602492203539</v>
      </c>
      <c r="P88" s="6">
        <f>IFERROR((VLOOKUP(A88,'Revenue per capita'!$A:$Z,18,FALSE)-'normalize rev0'!P$364)/'normalize rev0'!P$365,"")</f>
        <v>0.7159120431711441</v>
      </c>
      <c r="Q88" s="6">
        <f>IFERROR((VLOOKUP(A88,'Revenue per capita'!$A:$Z,19,FALSE)-'normalize rev0'!Q$364)/'normalize rev0'!Q$365,"")</f>
        <v>-0.7651614289199431</v>
      </c>
      <c r="R88" s="6">
        <f>IFERROR((VLOOKUP(A88,'Revenue per capita'!$A:$Z,20,FALSE)-'normalize rev0'!R$364)/'normalize rev0'!R$365,"")</f>
        <v>0.46386967905419052</v>
      </c>
      <c r="S88" s="6">
        <f>IFERROR((VLOOKUP(A88,'Revenue per capita'!$A:$Z,21,FALSE)-'normalize rev0'!S$364)/'normalize rev0'!S$365,"")</f>
        <v>1.528035224509142</v>
      </c>
      <c r="T88" s="6">
        <f>IFERROR((VLOOKUP(A88,'Revenue per capita'!$A:$Z,22,FALSE)-'normalize rev0'!T$364)/'normalize rev0'!T$365,"")</f>
        <v>0.58500815290001618</v>
      </c>
      <c r="U88" s="6">
        <f>IFERROR((VLOOKUP(A88,'Revenue per capita'!$A:$Z,23,FALSE)-'normalize rev0'!U$364)/'normalize rev0'!U$365,"")</f>
        <v>0.24075034439334195</v>
      </c>
      <c r="V88" s="6">
        <f>IFERROR((VLOOKUP(A88,'Revenue per capita'!$A:$Z,24,FALSE)-'normalize rev0'!V$364)/'normalize rev0'!V$365,"")</f>
        <v>0.3688802126194804</v>
      </c>
      <c r="W88" s="6">
        <f>IFERROR((VLOOKUP(A88,'Revenue per capita'!$A:$Z,25,FALSE)-'normalize rev0'!W$364)/'normalize rev0'!W$365,"")</f>
        <v>-0.53841470874308972</v>
      </c>
      <c r="X88" s="6" t="str">
        <f>IFERROR((VLOOKUP(A88,'Revenue per capita'!$A:$Z,26,FALSE)-'normalize rev0'!X$364)/'normalize rev0'!X$365,"")</f>
        <v/>
      </c>
    </row>
    <row r="89" spans="1:24" x14ac:dyDescent="0.45">
      <c r="A89" s="3" t="s">
        <v>817</v>
      </c>
      <c r="B89" s="4" t="s">
        <v>602</v>
      </c>
      <c r="D89" s="4">
        <v>106.15635632175679</v>
      </c>
      <c r="E89" s="6">
        <f>IFERROR((VLOOKUP($A89,'Revenue per capita'!$A:$Z,7,FALSE)-'normalize rev0'!E$364)/'normalize rev0'!E$365,"")</f>
        <v>-0.46262747861515213</v>
      </c>
      <c r="F89" s="6">
        <f>IFERROR((VLOOKUP(A89,'Revenue per capita'!$A:$Z,8,FALSE)-'normalize rev0'!F$364)/'normalize rev0'!F$365,"")</f>
        <v>-6.5225721229598993E-2</v>
      </c>
      <c r="G89" s="6">
        <f>IFERROR((VLOOKUP(A89,'Revenue per capita'!$A:$Z,9,FALSE)-'normalize rev0'!G$364)/'normalize rev0'!G$365,"")</f>
        <v>1.2893062325410605</v>
      </c>
      <c r="H89" s="6">
        <f>IFERROR((VLOOKUP(A89,'Revenue per capita'!$A:$Z,10,FALSE)-'normalize rev0'!H$364)/'normalize rev0'!H$365,"")</f>
        <v>0.96091432917499109</v>
      </c>
      <c r="I89" s="6">
        <f>IFERROR((VLOOKUP(A89,'Revenue per capita'!$A:$Z,11,FALSE)-'normalize rev0'!I$364)/'normalize rev0'!I$365,"")</f>
        <v>0.13060799033616199</v>
      </c>
      <c r="J89" s="6">
        <f>IFERROR((VLOOKUP(A89,'Revenue per capita'!$A:$Z,12,FALSE)-'normalize rev0'!J$364)/'normalize rev0'!J$365,"")</f>
        <v>0.10560369646612616</v>
      </c>
      <c r="K89" s="6">
        <f>IFERROR((VLOOKUP(A89,'Revenue per capita'!$A:$Z,13,FALSE)-'normalize rev0'!K$364)/'normalize rev0'!K$365,"")</f>
        <v>-1.7152568727177821E-2</v>
      </c>
      <c r="L89" s="6">
        <f>IFERROR((VLOOKUP(A89,'Revenue per capita'!$A:$Z,14,FALSE)-'normalize rev0'!L$364)/'normalize rev0'!L$365,"")</f>
        <v>2.0543831659453198</v>
      </c>
      <c r="M89" s="6">
        <f>IFERROR((VLOOKUP(A89,'Revenue per capita'!$A:$Z,15,FALSE)-'normalize rev0'!M$364)/'normalize rev0'!M$365,"")</f>
        <v>1.2284438587123427</v>
      </c>
      <c r="N89" s="6">
        <f>IFERROR((VLOOKUP(A89,'Revenue per capita'!$A:$Z,16,FALSE)-'normalize rev0'!N$364)/'normalize rev0'!N$365,"")</f>
        <v>4.8951133790556073E-2</v>
      </c>
      <c r="O89" s="6">
        <f>IFERROR((VLOOKUP(A89,'Revenue per capita'!$A:$Z,17,FALSE)-'normalize rev0'!O$364)/'normalize rev0'!O$365,"")</f>
        <v>0.22667164049127872</v>
      </c>
      <c r="P89" s="6">
        <f>IFERROR((VLOOKUP(A89,'Revenue per capita'!$A:$Z,18,FALSE)-'normalize rev0'!P$364)/'normalize rev0'!P$365,"")</f>
        <v>0.38516356509348437</v>
      </c>
      <c r="Q89" s="6">
        <f>IFERROR((VLOOKUP(A89,'Revenue per capita'!$A:$Z,19,FALSE)-'normalize rev0'!Q$364)/'normalize rev0'!Q$365,"")</f>
        <v>0.26482458032294909</v>
      </c>
      <c r="R89" s="6">
        <f>IFERROR((VLOOKUP(A89,'Revenue per capita'!$A:$Z,20,FALSE)-'normalize rev0'!R$364)/'normalize rev0'!R$365,"")</f>
        <v>-4.1553361764714102E-2</v>
      </c>
      <c r="S89" s="6">
        <f>IFERROR((VLOOKUP(A89,'Revenue per capita'!$A:$Z,21,FALSE)-'normalize rev0'!S$364)/'normalize rev0'!S$365,"")</f>
        <v>0.28173154918898918</v>
      </c>
      <c r="T89" s="6">
        <f>IFERROR((VLOOKUP(A89,'Revenue per capita'!$A:$Z,22,FALSE)-'normalize rev0'!T$364)/'normalize rev0'!T$365,"")</f>
        <v>-0.32333310598840981</v>
      </c>
      <c r="U89" s="6">
        <f>IFERROR((VLOOKUP(A89,'Revenue per capita'!$A:$Z,23,FALSE)-'normalize rev0'!U$364)/'normalize rev0'!U$365,"")</f>
        <v>-0.22933431470228513</v>
      </c>
      <c r="V89" s="6">
        <f>IFERROR((VLOOKUP(A89,'Revenue per capita'!$A:$Z,24,FALSE)-'normalize rev0'!V$364)/'normalize rev0'!V$365,"")</f>
        <v>0.40641508615589023</v>
      </c>
      <c r="W89" s="6">
        <f>IFERROR((VLOOKUP(A89,'Revenue per capita'!$A:$Z,25,FALSE)-'normalize rev0'!W$364)/'normalize rev0'!W$365,"")</f>
        <v>0.73328842988606036</v>
      </c>
      <c r="X89" s="6" t="str">
        <f>IFERROR((VLOOKUP(A89,'Revenue per capita'!$A:$Z,26,FALSE)-'normalize rev0'!X$364)/'normalize rev0'!X$365,"")</f>
        <v/>
      </c>
    </row>
    <row r="90" spans="1:24" x14ac:dyDescent="0.45">
      <c r="A90" s="3" t="s">
        <v>796</v>
      </c>
      <c r="B90" s="4" t="s">
        <v>477</v>
      </c>
      <c r="D90" s="4">
        <v>105.8635777133307</v>
      </c>
      <c r="E90" s="6">
        <f>IFERROR((VLOOKUP($A90,'Revenue per capita'!$A:$Z,7,FALSE)-'normalize rev0'!E$364)/'normalize rev0'!E$365,"")</f>
        <v>-0.10503668506034768</v>
      </c>
      <c r="F90" s="6" t="str">
        <f>IFERROR((VLOOKUP(A90,'Revenue per capita'!$A:$Z,8,FALSE)-'normalize rev0'!F$364)/'normalize rev0'!F$365,"")</f>
        <v/>
      </c>
      <c r="G90" s="6">
        <f>IFERROR((VLOOKUP(A90,'Revenue per capita'!$A:$Z,9,FALSE)-'normalize rev0'!G$364)/'normalize rev0'!G$365,"")</f>
        <v>-0.7211947378435779</v>
      </c>
      <c r="H90" s="6">
        <f>IFERROR((VLOOKUP(A90,'Revenue per capita'!$A:$Z,10,FALSE)-'normalize rev0'!H$364)/'normalize rev0'!H$365,"")</f>
        <v>-0.16731463311724801</v>
      </c>
      <c r="I90" s="6">
        <f>IFERROR((VLOOKUP(A90,'Revenue per capita'!$A:$Z,11,FALSE)-'normalize rev0'!I$364)/'normalize rev0'!I$365,"")</f>
        <v>0.9304971951209986</v>
      </c>
      <c r="J90" s="6">
        <f>IFERROR((VLOOKUP(A90,'Revenue per capita'!$A:$Z,12,FALSE)-'normalize rev0'!J$364)/'normalize rev0'!J$365,"")</f>
        <v>0.27459959878588264</v>
      </c>
      <c r="K90" s="6">
        <f>IFERROR((VLOOKUP(A90,'Revenue per capita'!$A:$Z,13,FALSE)-'normalize rev0'!K$364)/'normalize rev0'!K$365,"")</f>
        <v>-0.39960806069717758</v>
      </c>
      <c r="L90" s="6">
        <f>IFERROR((VLOOKUP(A90,'Revenue per capita'!$A:$Z,14,FALSE)-'normalize rev0'!L$364)/'normalize rev0'!L$365,"")</f>
        <v>0.97214012446565734</v>
      </c>
      <c r="M90" s="6">
        <f>IFERROR((VLOOKUP(A90,'Revenue per capita'!$A:$Z,15,FALSE)-'normalize rev0'!M$364)/'normalize rev0'!M$365,"")</f>
        <v>7.4134224634682513E-2</v>
      </c>
      <c r="N90" s="6">
        <f>IFERROR((VLOOKUP(A90,'Revenue per capita'!$A:$Z,16,FALSE)-'normalize rev0'!N$364)/'normalize rev0'!N$365,"")</f>
        <v>-0.53445185745238633</v>
      </c>
      <c r="O90" s="6">
        <f>IFERROR((VLOOKUP(A90,'Revenue per capita'!$A:$Z,17,FALSE)-'normalize rev0'!O$364)/'normalize rev0'!O$365,"")</f>
        <v>-0.78597010520078348</v>
      </c>
      <c r="P90" s="6">
        <f>IFERROR((VLOOKUP(A90,'Revenue per capita'!$A:$Z,18,FALSE)-'normalize rev0'!P$364)/'normalize rev0'!P$365,"")</f>
        <v>-0.32809651155271286</v>
      </c>
      <c r="Q90" s="6">
        <f>IFERROR((VLOOKUP(A90,'Revenue per capita'!$A:$Z,19,FALSE)-'normalize rev0'!Q$364)/'normalize rev0'!Q$365,"")</f>
        <v>0.68172503901752213</v>
      </c>
      <c r="R90" s="6">
        <f>IFERROR((VLOOKUP(A90,'Revenue per capita'!$A:$Z,20,FALSE)-'normalize rev0'!R$364)/'normalize rev0'!R$365,"")</f>
        <v>-0.2466045282198995</v>
      </c>
      <c r="S90" s="6">
        <f>IFERROR((VLOOKUP(A90,'Revenue per capita'!$A:$Z,21,FALSE)-'normalize rev0'!S$364)/'normalize rev0'!S$365,"")</f>
        <v>-1.6624130624980946</v>
      </c>
      <c r="T90" s="6">
        <f>IFERROR((VLOOKUP(A90,'Revenue per capita'!$A:$Z,22,FALSE)-'normalize rev0'!T$364)/'normalize rev0'!T$365,"")</f>
        <v>-0.80881306339785664</v>
      </c>
      <c r="U90" s="6">
        <f>IFERROR((VLOOKUP(A90,'Revenue per capita'!$A:$Z,23,FALSE)-'normalize rev0'!U$364)/'normalize rev0'!U$365,"")</f>
        <v>-0.36053856444764948</v>
      </c>
      <c r="V90" s="6">
        <f>IFERROR((VLOOKUP(A90,'Revenue per capita'!$A:$Z,24,FALSE)-'normalize rev0'!V$364)/'normalize rev0'!V$365,"")</f>
        <v>0.55682630069318162</v>
      </c>
      <c r="W90" s="6">
        <f>IFERROR((VLOOKUP(A90,'Revenue per capita'!$A:$Z,25,FALSE)-'normalize rev0'!W$364)/'normalize rev0'!W$365,"")</f>
        <v>-0.11827333155418508</v>
      </c>
      <c r="X90" s="6" t="str">
        <f>IFERROR((VLOOKUP(A90,'Revenue per capita'!$A:$Z,26,FALSE)-'normalize rev0'!X$364)/'normalize rev0'!X$365,"")</f>
        <v/>
      </c>
    </row>
    <row r="91" spans="1:24" x14ac:dyDescent="0.45">
      <c r="A91" s="3" t="s">
        <v>498</v>
      </c>
      <c r="B91" s="4" t="s">
        <v>475</v>
      </c>
      <c r="D91" s="4">
        <v>105.38029817401845</v>
      </c>
      <c r="E91" s="6">
        <f>IFERROR((VLOOKUP($A91,'Revenue per capita'!$A:$Z,7,FALSE)-'normalize rev0'!E$364)/'normalize rev0'!E$365,"")</f>
        <v>-3.1822534223530902E-2</v>
      </c>
      <c r="F91" s="6">
        <f>IFERROR((VLOOKUP(A91,'Revenue per capita'!$A:$Z,8,FALSE)-'normalize rev0'!F$364)/'normalize rev0'!F$365,"")</f>
        <v>-9.9240791692231989E-2</v>
      </c>
      <c r="G91" s="6">
        <f>IFERROR((VLOOKUP(A91,'Revenue per capita'!$A:$Z,9,FALSE)-'normalize rev0'!G$364)/'normalize rev0'!G$365,"")</f>
        <v>-1.0366270400926014</v>
      </c>
      <c r="H91" s="6">
        <f>IFERROR((VLOOKUP(A91,'Revenue per capita'!$A:$Z,10,FALSE)-'normalize rev0'!H$364)/'normalize rev0'!H$365,"")</f>
        <v>1.2525146871999342</v>
      </c>
      <c r="I91" s="6">
        <f>IFERROR((VLOOKUP(A91,'Revenue per capita'!$A:$Z,11,FALSE)-'normalize rev0'!I$364)/'normalize rev0'!I$365,"")</f>
        <v>-0.38558589240104413</v>
      </c>
      <c r="J91" s="6">
        <f>IFERROR((VLOOKUP(A91,'Revenue per capita'!$A:$Z,12,FALSE)-'normalize rev0'!J$364)/'normalize rev0'!J$365,"")</f>
        <v>0.74597176986583569</v>
      </c>
      <c r="K91" s="6">
        <f>IFERROR((VLOOKUP(A91,'Revenue per capita'!$A:$Z,13,FALSE)-'normalize rev0'!K$364)/'normalize rev0'!K$365,"")</f>
        <v>-4.6742237187667089E-2</v>
      </c>
      <c r="L91" s="6">
        <f>IFERROR((VLOOKUP(A91,'Revenue per capita'!$A:$Z,14,FALSE)-'normalize rev0'!L$364)/'normalize rev0'!L$365,"")</f>
        <v>0.39036656914327372</v>
      </c>
      <c r="M91" s="6">
        <f>IFERROR((VLOOKUP(A91,'Revenue per capita'!$A:$Z,15,FALSE)-'normalize rev0'!M$364)/'normalize rev0'!M$365,"")</f>
        <v>1.1364922691307315</v>
      </c>
      <c r="N91" s="6">
        <f>IFERROR((VLOOKUP(A91,'Revenue per capita'!$A:$Z,16,FALSE)-'normalize rev0'!N$364)/'normalize rev0'!N$365,"")</f>
        <v>1.0316148175965916</v>
      </c>
      <c r="O91" s="6">
        <f>IFERROR((VLOOKUP(A91,'Revenue per capita'!$A:$Z,17,FALSE)-'normalize rev0'!O$364)/'normalize rev0'!O$365,"")</f>
        <v>0.6821466264605085</v>
      </c>
      <c r="P91" s="6">
        <f>IFERROR((VLOOKUP(A91,'Revenue per capita'!$A:$Z,18,FALSE)-'normalize rev0'!P$364)/'normalize rev0'!P$365,"")</f>
        <v>0.25133516400423178</v>
      </c>
      <c r="Q91" s="6">
        <f>IFERROR((VLOOKUP(A91,'Revenue per capita'!$A:$Z,19,FALSE)-'normalize rev0'!Q$364)/'normalize rev0'!Q$365,"")</f>
        <v>0.61990773825922829</v>
      </c>
      <c r="R91" s="6">
        <f>IFERROR((VLOOKUP(A91,'Revenue per capita'!$A:$Z,20,FALSE)-'normalize rev0'!R$364)/'normalize rev0'!R$365,"")</f>
        <v>-0.1818084161262106</v>
      </c>
      <c r="S91" s="6">
        <f>IFERROR((VLOOKUP(A91,'Revenue per capita'!$A:$Z,21,FALSE)-'normalize rev0'!S$364)/'normalize rev0'!S$365,"")</f>
        <v>-0.26426776953471265</v>
      </c>
      <c r="T91" s="6">
        <f>IFERROR((VLOOKUP(A91,'Revenue per capita'!$A:$Z,22,FALSE)-'normalize rev0'!T$364)/'normalize rev0'!T$365,"")</f>
        <v>-0.33050134106425227</v>
      </c>
      <c r="U91" s="6">
        <f>IFERROR((VLOOKUP(A91,'Revenue per capita'!$A:$Z,23,FALSE)-'normalize rev0'!U$364)/'normalize rev0'!U$365,"")</f>
        <v>-0.16453221556892419</v>
      </c>
      <c r="V91" s="6">
        <f>IFERROR((VLOOKUP(A91,'Revenue per capita'!$A:$Z,24,FALSE)-'normalize rev0'!V$364)/'normalize rev0'!V$365,"")</f>
        <v>0.7161067087302504</v>
      </c>
      <c r="W91" s="6">
        <f>IFERROR((VLOOKUP(A91,'Revenue per capita'!$A:$Z,25,FALSE)-'normalize rev0'!W$364)/'normalize rev0'!W$365,"")</f>
        <v>-8.4234481672485859E-2</v>
      </c>
      <c r="X91" s="6" t="str">
        <f>IFERROR((VLOOKUP(A91,'Revenue per capita'!$A:$Z,26,FALSE)-'normalize rev0'!X$364)/'normalize rev0'!X$365,"")</f>
        <v/>
      </c>
    </row>
    <row r="92" spans="1:24" x14ac:dyDescent="0.45">
      <c r="A92" s="3" t="s">
        <v>747</v>
      </c>
      <c r="B92" s="4" t="s">
        <v>494</v>
      </c>
      <c r="D92" s="4">
        <v>104.60114641376269</v>
      </c>
      <c r="E92" s="6">
        <f>IFERROR((VLOOKUP($A92,'Revenue per capita'!$A:$Z,7,FALSE)-'normalize rev0'!E$364)/'normalize rev0'!E$365,"")</f>
        <v>0.29751245021617201</v>
      </c>
      <c r="F92" s="6">
        <f>IFERROR((VLOOKUP(A92,'Revenue per capita'!$A:$Z,8,FALSE)-'normalize rev0'!F$364)/'normalize rev0'!F$365,"")</f>
        <v>-0.37928898614917583</v>
      </c>
      <c r="G92" s="6">
        <f>IFERROR((VLOOKUP(A92,'Revenue per capita'!$A:$Z,9,FALSE)-'normalize rev0'!G$364)/'normalize rev0'!G$365,"")</f>
        <v>0.43040561762828689</v>
      </c>
      <c r="H92" s="6">
        <f>IFERROR((VLOOKUP(A92,'Revenue per capita'!$A:$Z,10,FALSE)-'normalize rev0'!H$364)/'normalize rev0'!H$365,"")</f>
        <v>0.83892235835812012</v>
      </c>
      <c r="I92" s="6">
        <f>IFERROR((VLOOKUP(A92,'Revenue per capita'!$A:$Z,11,FALSE)-'normalize rev0'!I$364)/'normalize rev0'!I$365,"")</f>
        <v>-4.4339462585374759E-2</v>
      </c>
      <c r="J92" s="6">
        <f>IFERROR((VLOOKUP(A92,'Revenue per capita'!$A:$Z,12,FALSE)-'normalize rev0'!J$364)/'normalize rev0'!J$365,"")</f>
        <v>0.56984331242566577</v>
      </c>
      <c r="K92" s="6">
        <f>IFERROR((VLOOKUP(A92,'Revenue per capita'!$A:$Z,13,FALSE)-'normalize rev0'!K$364)/'normalize rev0'!K$365,"")</f>
        <v>-0.59057254587211272</v>
      </c>
      <c r="L92" s="6">
        <f>IFERROR((VLOOKUP(A92,'Revenue per capita'!$A:$Z,14,FALSE)-'normalize rev0'!L$364)/'normalize rev0'!L$365,"")</f>
        <v>0.40291026159882737</v>
      </c>
      <c r="M92" s="6">
        <f>IFERROR((VLOOKUP(A92,'Revenue per capita'!$A:$Z,15,FALSE)-'normalize rev0'!M$364)/'normalize rev0'!M$365,"")</f>
        <v>0.41347368100672838</v>
      </c>
      <c r="N92" s="6">
        <f>IFERROR((VLOOKUP(A92,'Revenue per capita'!$A:$Z,16,FALSE)-'normalize rev0'!N$364)/'normalize rev0'!N$365,"")</f>
        <v>0.16724949664888222</v>
      </c>
      <c r="O92" s="6">
        <f>IFERROR((VLOOKUP(A92,'Revenue per capita'!$A:$Z,17,FALSE)-'normalize rev0'!O$364)/'normalize rev0'!O$365,"")</f>
        <v>0.87188742291132881</v>
      </c>
      <c r="P92" s="6">
        <f>IFERROR((VLOOKUP(A92,'Revenue per capita'!$A:$Z,18,FALSE)-'normalize rev0'!P$364)/'normalize rev0'!P$365,"")</f>
        <v>1.1503063232256816</v>
      </c>
      <c r="Q92" s="6">
        <f>IFERROR((VLOOKUP(A92,'Revenue per capita'!$A:$Z,19,FALSE)-'normalize rev0'!Q$364)/'normalize rev0'!Q$365,"")</f>
        <v>0.16291904832560211</v>
      </c>
      <c r="R92" s="6">
        <f>IFERROR((VLOOKUP(A92,'Revenue per capita'!$A:$Z,20,FALSE)-'normalize rev0'!R$364)/'normalize rev0'!R$365,"")</f>
        <v>0.14325771618318478</v>
      </c>
      <c r="S92" s="6">
        <f>IFERROR((VLOOKUP(A92,'Revenue per capita'!$A:$Z,21,FALSE)-'normalize rev0'!S$364)/'normalize rev0'!S$365,"")</f>
        <v>-6.4208244776048293E-2</v>
      </c>
      <c r="T92" s="6">
        <f>IFERROR((VLOOKUP(A92,'Revenue per capita'!$A:$Z,22,FALSE)-'normalize rev0'!T$364)/'normalize rev0'!T$365,"")</f>
        <v>0.30499615108919065</v>
      </c>
      <c r="U92" s="6">
        <f>IFERROR((VLOOKUP(A92,'Revenue per capita'!$A:$Z,23,FALSE)-'normalize rev0'!U$364)/'normalize rev0'!U$365,"")</f>
        <v>9.0278516748501972E-2</v>
      </c>
      <c r="V92" s="6">
        <f>IFERROR((VLOOKUP(A92,'Revenue per capita'!$A:$Z,24,FALSE)-'normalize rev0'!V$364)/'normalize rev0'!V$365,"")</f>
        <v>0.13543435366100098</v>
      </c>
      <c r="W92" s="6">
        <f>IFERROR((VLOOKUP(A92,'Revenue per capita'!$A:$Z,25,FALSE)-'normalize rev0'!W$364)/'normalize rev0'!W$365,"")</f>
        <v>0.56839010300145865</v>
      </c>
      <c r="X92" s="6">
        <f>IFERROR((VLOOKUP(A92,'Revenue per capita'!$A:$Z,26,FALSE)-'normalize rev0'!X$364)/'normalize rev0'!X$365,"")</f>
        <v>-0.16746328655181125</v>
      </c>
    </row>
    <row r="93" spans="1:24" x14ac:dyDescent="0.45">
      <c r="A93" s="3" t="s">
        <v>659</v>
      </c>
      <c r="B93" s="4" t="s">
        <v>506</v>
      </c>
      <c r="D93" s="4">
        <v>104.49329484075248</v>
      </c>
      <c r="E93" s="6">
        <f>IFERROR((VLOOKUP($A93,'Revenue per capita'!$A:$Z,7,FALSE)-'normalize rev0'!E$364)/'normalize rev0'!E$365,"")</f>
        <v>-0.17027897143245008</v>
      </c>
      <c r="F93" s="6" t="str">
        <f>IFERROR((VLOOKUP(A93,'Revenue per capita'!$A:$Z,8,FALSE)-'normalize rev0'!F$364)/'normalize rev0'!F$365,"")</f>
        <v/>
      </c>
      <c r="G93" s="6" t="str">
        <f>IFERROR((VLOOKUP(A93,'Revenue per capita'!$A:$Z,9,FALSE)-'normalize rev0'!G$364)/'normalize rev0'!G$365,"")</f>
        <v/>
      </c>
      <c r="H93" s="6">
        <f>IFERROR((VLOOKUP(A93,'Revenue per capita'!$A:$Z,10,FALSE)-'normalize rev0'!H$364)/'normalize rev0'!H$365,"")</f>
        <v>-0.36015315407047849</v>
      </c>
      <c r="I93" s="6">
        <f>IFERROR((VLOOKUP(A93,'Revenue per capita'!$A:$Z,11,FALSE)-'normalize rev0'!I$364)/'normalize rev0'!I$365,"")</f>
        <v>1.4062457673743034</v>
      </c>
      <c r="J93" s="6">
        <f>IFERROR((VLOOKUP(A93,'Revenue per capita'!$A:$Z,12,FALSE)-'normalize rev0'!J$364)/'normalize rev0'!J$365,"")</f>
        <v>-0.37656523973170641</v>
      </c>
      <c r="K93" s="6">
        <f>IFERROR((VLOOKUP(A93,'Revenue per capita'!$A:$Z,13,FALSE)-'normalize rev0'!K$364)/'normalize rev0'!K$365,"")</f>
        <v>-1.1811198086289623</v>
      </c>
      <c r="L93" s="6">
        <f>IFERROR((VLOOKUP(A93,'Revenue per capita'!$A:$Z,14,FALSE)-'normalize rev0'!L$364)/'normalize rev0'!L$365,"")</f>
        <v>-0.39176142818762361</v>
      </c>
      <c r="M93" s="6">
        <f>IFERROR((VLOOKUP(A93,'Revenue per capita'!$A:$Z,15,FALSE)-'normalize rev0'!M$364)/'normalize rev0'!M$365,"")</f>
        <v>-0.69958343699221648</v>
      </c>
      <c r="N93" s="6">
        <f>IFERROR((VLOOKUP(A93,'Revenue per capita'!$A:$Z,16,FALSE)-'normalize rev0'!N$364)/'normalize rev0'!N$365,"")</f>
        <v>-6.3549068276555751E-2</v>
      </c>
      <c r="O93" s="6">
        <f>IFERROR((VLOOKUP(A93,'Revenue per capita'!$A:$Z,17,FALSE)-'normalize rev0'!O$364)/'normalize rev0'!O$365,"")</f>
        <v>-0.31131833182835505</v>
      </c>
      <c r="P93" s="6">
        <f>IFERROR((VLOOKUP(A93,'Revenue per capita'!$A:$Z,18,FALSE)-'normalize rev0'!P$364)/'normalize rev0'!P$365,"")</f>
        <v>-0.47911353785829941</v>
      </c>
      <c r="Q93" s="6">
        <f>IFERROR((VLOOKUP(A93,'Revenue per capita'!$A:$Z,19,FALSE)-'normalize rev0'!Q$364)/'normalize rev0'!Q$365,"")</f>
        <v>-0.5825313750401474</v>
      </c>
      <c r="R93" s="6">
        <f>IFERROR((VLOOKUP(A93,'Revenue per capita'!$A:$Z,20,FALSE)-'normalize rev0'!R$364)/'normalize rev0'!R$365,"")</f>
        <v>-0.65511735859243803</v>
      </c>
      <c r="S93" s="6">
        <f>IFERROR((VLOOKUP(A93,'Revenue per capita'!$A:$Z,21,FALSE)-'normalize rev0'!S$364)/'normalize rev0'!S$365,"")</f>
        <v>-0.22460983254200251</v>
      </c>
      <c r="T93" s="6">
        <f>IFERROR((VLOOKUP(A93,'Revenue per capita'!$A:$Z,22,FALSE)-'normalize rev0'!T$364)/'normalize rev0'!T$365,"")</f>
        <v>-0.68291175103472512</v>
      </c>
      <c r="U93" s="6">
        <f>IFERROR((VLOOKUP(A93,'Revenue per capita'!$A:$Z,23,FALSE)-'normalize rev0'!U$364)/'normalize rev0'!U$365,"")</f>
        <v>-6.7673245225223916E-2</v>
      </c>
      <c r="V93" s="6">
        <f>IFERROR((VLOOKUP(A93,'Revenue per capita'!$A:$Z,24,FALSE)-'normalize rev0'!V$364)/'normalize rev0'!V$365,"")</f>
        <v>-0.85171903650651648</v>
      </c>
      <c r="W93" s="6" t="str">
        <f>IFERROR((VLOOKUP(A93,'Revenue per capita'!$A:$Z,25,FALSE)-'normalize rev0'!W$364)/'normalize rev0'!W$365,"")</f>
        <v/>
      </c>
      <c r="X93" s="6" t="str">
        <f>IFERROR((VLOOKUP(A93,'Revenue per capita'!$A:$Z,26,FALSE)-'normalize rev0'!X$364)/'normalize rev0'!X$365,"")</f>
        <v/>
      </c>
    </row>
    <row r="94" spans="1:24" x14ac:dyDescent="0.45">
      <c r="A94" s="3" t="s">
        <v>527</v>
      </c>
      <c r="B94" s="4" t="s">
        <v>504</v>
      </c>
      <c r="D94" s="4">
        <v>104.26841747652776</v>
      </c>
      <c r="E94" s="6">
        <f>IFERROR((VLOOKUP($A94,'Revenue per capita'!$A:$Z,7,FALSE)-'normalize rev0'!E$364)/'normalize rev0'!E$365,"")</f>
        <v>-0.51177793090422308</v>
      </c>
      <c r="F94" s="6" t="str">
        <f>IFERROR((VLOOKUP(A94,'Revenue per capita'!$A:$Z,8,FALSE)-'normalize rev0'!F$364)/'normalize rev0'!F$365,"")</f>
        <v/>
      </c>
      <c r="G94" s="6" t="str">
        <f>IFERROR((VLOOKUP(A94,'Revenue per capita'!$A:$Z,9,FALSE)-'normalize rev0'!G$364)/'normalize rev0'!G$365,"")</f>
        <v/>
      </c>
      <c r="H94" s="6">
        <f>IFERROR((VLOOKUP(A94,'Revenue per capita'!$A:$Z,10,FALSE)-'normalize rev0'!H$364)/'normalize rev0'!H$365,"")</f>
        <v>0.94468551080900509</v>
      </c>
      <c r="I94" s="6">
        <f>IFERROR((VLOOKUP(A94,'Revenue per capita'!$A:$Z,11,FALSE)-'normalize rev0'!I$364)/'normalize rev0'!I$365,"")</f>
        <v>0.62127538597479548</v>
      </c>
      <c r="J94" s="6">
        <f>IFERROR((VLOOKUP(A94,'Revenue per capita'!$A:$Z,12,FALSE)-'normalize rev0'!J$364)/'normalize rev0'!J$365,"")</f>
        <v>-4.2275032925121914E-2</v>
      </c>
      <c r="K94" s="6">
        <f>IFERROR((VLOOKUP(A94,'Revenue per capita'!$A:$Z,13,FALSE)-'normalize rev0'!K$364)/'normalize rev0'!K$365,"")</f>
        <v>1.2331645561386551</v>
      </c>
      <c r="L94" s="6">
        <f>IFERROR((VLOOKUP(A94,'Revenue per capita'!$A:$Z,14,FALSE)-'normalize rev0'!L$364)/'normalize rev0'!L$365,"")</f>
        <v>0.42685482430565858</v>
      </c>
      <c r="M94" s="6">
        <f>IFERROR((VLOOKUP(A94,'Revenue per capita'!$A:$Z,15,FALSE)-'normalize rev0'!M$364)/'normalize rev0'!M$365,"")</f>
        <v>-0.19929641900644274</v>
      </c>
      <c r="N94" s="6">
        <f>IFERROR((VLOOKUP(A94,'Revenue per capita'!$A:$Z,16,FALSE)-'normalize rev0'!N$364)/'normalize rev0'!N$365,"")</f>
        <v>-0.60364535448517909</v>
      </c>
      <c r="O94" s="6">
        <f>IFERROR((VLOOKUP(A94,'Revenue per capita'!$A:$Z,17,FALSE)-'normalize rev0'!O$364)/'normalize rev0'!O$365,"")</f>
        <v>-0.64983321287973983</v>
      </c>
      <c r="P94" s="6">
        <f>IFERROR((VLOOKUP(A94,'Revenue per capita'!$A:$Z,18,FALSE)-'normalize rev0'!P$364)/'normalize rev0'!P$365,"")</f>
        <v>-0.65011227488864709</v>
      </c>
      <c r="Q94" s="6">
        <f>IFERROR((VLOOKUP(A94,'Revenue per capita'!$A:$Z,19,FALSE)-'normalize rev0'!Q$364)/'normalize rev0'!Q$365,"")</f>
        <v>-0.20850597730749879</v>
      </c>
      <c r="R94" s="6">
        <f>IFERROR((VLOOKUP(A94,'Revenue per capita'!$A:$Z,20,FALSE)-'normalize rev0'!R$364)/'normalize rev0'!R$365,"")</f>
        <v>-0.60013774418796861</v>
      </c>
      <c r="S94" s="6">
        <f>IFERROR((VLOOKUP(A94,'Revenue per capita'!$A:$Z,21,FALSE)-'normalize rev0'!S$364)/'normalize rev0'!S$365,"")</f>
        <v>3.0131043515173022</v>
      </c>
      <c r="T94" s="6">
        <f>IFERROR((VLOOKUP(A94,'Revenue per capita'!$A:$Z,22,FALSE)-'normalize rev0'!T$364)/'normalize rev0'!T$365,"")</f>
        <v>-0.62923003826728896</v>
      </c>
      <c r="U94" s="6">
        <f>IFERROR((VLOOKUP(A94,'Revenue per capita'!$A:$Z,23,FALSE)-'normalize rev0'!U$364)/'normalize rev0'!U$365,"")</f>
        <v>0.27678998394657178</v>
      </c>
      <c r="V94" s="6">
        <f>IFERROR((VLOOKUP(A94,'Revenue per capita'!$A:$Z,24,FALSE)-'normalize rev0'!V$364)/'normalize rev0'!V$365,"")</f>
        <v>-0.435942552381616</v>
      </c>
      <c r="W94" s="6" t="str">
        <f>IFERROR((VLOOKUP(A94,'Revenue per capita'!$A:$Z,25,FALSE)-'normalize rev0'!W$364)/'normalize rev0'!W$365,"")</f>
        <v/>
      </c>
      <c r="X94" s="6">
        <f>IFERROR((VLOOKUP(A94,'Revenue per capita'!$A:$Z,26,FALSE)-'normalize rev0'!X$364)/'normalize rev0'!X$365,"")</f>
        <v>-0.34323191180583063</v>
      </c>
    </row>
    <row r="95" spans="1:24" x14ac:dyDescent="0.45">
      <c r="A95" s="3" t="s">
        <v>463</v>
      </c>
      <c r="B95" s="4" t="s">
        <v>464</v>
      </c>
      <c r="D95" s="4">
        <v>104.17155448717949</v>
      </c>
      <c r="E95" s="6">
        <f>IFERROR((VLOOKUP($A95,'Revenue per capita'!$A:$Z,7,FALSE)-'normalize rev0'!E$364)/'normalize rev0'!E$365,"")</f>
        <v>1.2137239591603306</v>
      </c>
      <c r="F95" s="6">
        <f>IFERROR((VLOOKUP(A95,'Revenue per capita'!$A:$Z,8,FALSE)-'normalize rev0'!F$364)/'normalize rev0'!F$365,"")</f>
        <v>0.75914181953191884</v>
      </c>
      <c r="G95" s="6">
        <f>IFERROR((VLOOKUP(A95,'Revenue per capita'!$A:$Z,9,FALSE)-'normalize rev0'!G$364)/'normalize rev0'!G$365,"")</f>
        <v>0.25491167449839541</v>
      </c>
      <c r="H95" s="6">
        <f>IFERROR((VLOOKUP(A95,'Revenue per capita'!$A:$Z,10,FALSE)-'normalize rev0'!H$364)/'normalize rev0'!H$365,"")</f>
        <v>3.1674187952094113</v>
      </c>
      <c r="I95" s="6">
        <f>IFERROR((VLOOKUP(A95,'Revenue per capita'!$A:$Z,11,FALSE)-'normalize rev0'!I$364)/'normalize rev0'!I$365,"")</f>
        <v>-0.81943404465112879</v>
      </c>
      <c r="J95" s="6">
        <f>IFERROR((VLOOKUP(A95,'Revenue per capita'!$A:$Z,12,FALSE)-'normalize rev0'!J$364)/'normalize rev0'!J$365,"")</f>
        <v>0.52613621699570756</v>
      </c>
      <c r="K95" s="6">
        <f>IFERROR((VLOOKUP(A95,'Revenue per capita'!$A:$Z,13,FALSE)-'normalize rev0'!K$364)/'normalize rev0'!K$365,"")</f>
        <v>0.57463232669867848</v>
      </c>
      <c r="L95" s="6">
        <f>IFERROR((VLOOKUP(A95,'Revenue per capita'!$A:$Z,14,FALSE)-'normalize rev0'!L$364)/'normalize rev0'!L$365,"")</f>
        <v>4.0565107549162116</v>
      </c>
      <c r="M95" s="6">
        <f>IFERROR((VLOOKUP(A95,'Revenue per capita'!$A:$Z,15,FALSE)-'normalize rev0'!M$364)/'normalize rev0'!M$365,"")</f>
        <v>0.59058324107326232</v>
      </c>
      <c r="N95" s="6">
        <f>IFERROR((VLOOKUP(A95,'Revenue per capita'!$A:$Z,16,FALSE)-'normalize rev0'!N$364)/'normalize rev0'!N$365,"")</f>
        <v>-0.4430906716891192</v>
      </c>
      <c r="O95" s="6">
        <f>IFERROR((VLOOKUP(A95,'Revenue per capita'!$A:$Z,17,FALSE)-'normalize rev0'!O$364)/'normalize rev0'!O$365,"")</f>
        <v>0.81222483191229322</v>
      </c>
      <c r="P95" s="6">
        <f>IFERROR((VLOOKUP(A95,'Revenue per capita'!$A:$Z,18,FALSE)-'normalize rev0'!P$364)/'normalize rev0'!P$365,"")</f>
        <v>1.2622052456896771</v>
      </c>
      <c r="Q95" s="6">
        <f>IFERROR((VLOOKUP(A95,'Revenue per capita'!$A:$Z,19,FALSE)-'normalize rev0'!Q$364)/'normalize rev0'!Q$365,"")</f>
        <v>1.7568585783200159</v>
      </c>
      <c r="R95" s="6">
        <f>IFERROR((VLOOKUP(A95,'Revenue per capita'!$A:$Z,20,FALSE)-'normalize rev0'!R$364)/'normalize rev0'!R$365,"")</f>
        <v>8.2774187006782005E-2</v>
      </c>
      <c r="S95" s="6">
        <f>IFERROR((VLOOKUP(A95,'Revenue per capita'!$A:$Z,21,FALSE)-'normalize rev0'!S$364)/'normalize rev0'!S$365,"")</f>
        <v>1.588080280457117</v>
      </c>
      <c r="T95" s="6">
        <f>IFERROR((VLOOKUP(A95,'Revenue per capita'!$A:$Z,22,FALSE)-'normalize rev0'!T$364)/'normalize rev0'!T$365,"")</f>
        <v>0.77147377878977352</v>
      </c>
      <c r="U95" s="6">
        <f>IFERROR((VLOOKUP(A95,'Revenue per capita'!$A:$Z,23,FALSE)-'normalize rev0'!U$364)/'normalize rev0'!U$365,"")</f>
        <v>0.99260778934499772</v>
      </c>
      <c r="V95" s="6">
        <f>IFERROR((VLOOKUP(A95,'Revenue per capita'!$A:$Z,24,FALSE)-'normalize rev0'!V$364)/'normalize rev0'!V$365,"")</f>
        <v>0.35054458796255594</v>
      </c>
      <c r="W95" s="6">
        <f>IFERROR((VLOOKUP(A95,'Revenue per capita'!$A:$Z,25,FALSE)-'normalize rev0'!W$364)/'normalize rev0'!W$365,"")</f>
        <v>0.48082092273873267</v>
      </c>
      <c r="X95" s="6" t="str">
        <f>IFERROR((VLOOKUP(A95,'Revenue per capita'!$A:$Z,26,FALSE)-'normalize rev0'!X$364)/'normalize rev0'!X$365,"")</f>
        <v/>
      </c>
    </row>
    <row r="96" spans="1:24" x14ac:dyDescent="0.45">
      <c r="A96" s="3" t="s">
        <v>576</v>
      </c>
      <c r="B96" s="4" t="s">
        <v>468</v>
      </c>
      <c r="D96" s="4">
        <v>104.04523916118983</v>
      </c>
      <c r="E96" s="6">
        <f>IFERROR((VLOOKUP($A96,'Revenue per capita'!$A:$Z,7,FALSE)-'normalize rev0'!E$364)/'normalize rev0'!E$365,"")</f>
        <v>-0.51177793090422308</v>
      </c>
      <c r="F96" s="6">
        <f>IFERROR((VLOOKUP(A96,'Revenue per capita'!$A:$Z,8,FALSE)-'normalize rev0'!F$364)/'normalize rev0'!F$365,"")</f>
        <v>1.9685370237401767</v>
      </c>
      <c r="G96" s="6" t="str">
        <f>IFERROR((VLOOKUP(A96,'Revenue per capita'!$A:$Z,9,FALSE)-'normalize rev0'!G$364)/'normalize rev0'!G$365,"")</f>
        <v/>
      </c>
      <c r="H96" s="6">
        <f>IFERROR((VLOOKUP(A96,'Revenue per capita'!$A:$Z,10,FALSE)-'normalize rev0'!H$364)/'normalize rev0'!H$365,"")</f>
        <v>0.20748018146808986</v>
      </c>
      <c r="I96" s="6">
        <f>IFERROR((VLOOKUP(A96,'Revenue per capita'!$A:$Z,11,FALSE)-'normalize rev0'!I$364)/'normalize rev0'!I$365,"")</f>
        <v>0.75243156089730256</v>
      </c>
      <c r="J96" s="6">
        <f>IFERROR((VLOOKUP(A96,'Revenue per capita'!$A:$Z,12,FALSE)-'normalize rev0'!J$364)/'normalize rev0'!J$365,"")</f>
        <v>-0.45087586104502225</v>
      </c>
      <c r="K96" s="6">
        <f>IFERROR((VLOOKUP(A96,'Revenue per capita'!$A:$Z,13,FALSE)-'normalize rev0'!K$364)/'normalize rev0'!K$365,"")</f>
        <v>-0.53783488497582332</v>
      </c>
      <c r="L96" s="6">
        <f>IFERROR((VLOOKUP(A96,'Revenue per capita'!$A:$Z,14,FALSE)-'normalize rev0'!L$364)/'normalize rev0'!L$365,"")</f>
        <v>1.271369678255617</v>
      </c>
      <c r="M96" s="6">
        <f>IFERROR((VLOOKUP(A96,'Revenue per capita'!$A:$Z,15,FALSE)-'normalize rev0'!M$364)/'normalize rev0'!M$365,"")</f>
        <v>-0.41009957419394849</v>
      </c>
      <c r="N96" s="6">
        <f>IFERROR((VLOOKUP(A96,'Revenue per capita'!$A:$Z,16,FALSE)-'normalize rev0'!N$364)/'normalize rev0'!N$365,"")</f>
        <v>-0.22134201009905446</v>
      </c>
      <c r="O96" s="6">
        <f>IFERROR((VLOOKUP(A96,'Revenue per capita'!$A:$Z,17,FALSE)-'normalize rev0'!O$364)/'normalize rev0'!O$365,"")</f>
        <v>-0.69260198162573705</v>
      </c>
      <c r="P96" s="6">
        <f>IFERROR((VLOOKUP(A96,'Revenue per capita'!$A:$Z,18,FALSE)-'normalize rev0'!P$364)/'normalize rev0'!P$365,"")</f>
        <v>-0.41927986740548467</v>
      </c>
      <c r="Q96" s="6">
        <f>IFERROR((VLOOKUP(A96,'Revenue per capita'!$A:$Z,19,FALSE)-'normalize rev0'!Q$364)/'normalize rev0'!Q$365,"")</f>
        <v>-0.90701312255756494</v>
      </c>
      <c r="R96" s="6">
        <f>IFERROR((VLOOKUP(A96,'Revenue per capita'!$A:$Z,20,FALSE)-'normalize rev0'!R$364)/'normalize rev0'!R$365,"")</f>
        <v>-0.19169254344482145</v>
      </c>
      <c r="S96" s="6">
        <f>IFERROR((VLOOKUP(A96,'Revenue per capita'!$A:$Z,21,FALSE)-'normalize rev0'!S$364)/'normalize rev0'!S$365,"")</f>
        <v>1.7407044541041963</v>
      </c>
      <c r="T96" s="6">
        <f>IFERROR((VLOOKUP(A96,'Revenue per capita'!$A:$Z,22,FALSE)-'normalize rev0'!T$364)/'normalize rev0'!T$365,"")</f>
        <v>-0.50969748809757054</v>
      </c>
      <c r="U96" s="6">
        <f>IFERROR((VLOOKUP(A96,'Revenue per capita'!$A:$Z,23,FALSE)-'normalize rev0'!U$364)/'normalize rev0'!U$365,"")</f>
        <v>-0.1432879617594067</v>
      </c>
      <c r="V96" s="6">
        <f>IFERROR((VLOOKUP(A96,'Revenue per capita'!$A:$Z,24,FALSE)-'normalize rev0'!V$364)/'normalize rev0'!V$365,"")</f>
        <v>8.7217305867463943E-2</v>
      </c>
      <c r="W96" s="6">
        <f>IFERROR((VLOOKUP(A96,'Revenue per capita'!$A:$Z,25,FALSE)-'normalize rev0'!W$364)/'normalize rev0'!W$365,"")</f>
        <v>-0.61996755162147588</v>
      </c>
      <c r="X96" s="6" t="str">
        <f>IFERROR((VLOOKUP(A96,'Revenue per capita'!$A:$Z,26,FALSE)-'normalize rev0'!X$364)/'normalize rev0'!X$365,"")</f>
        <v/>
      </c>
    </row>
    <row r="97" spans="1:24" x14ac:dyDescent="0.45">
      <c r="A97" s="3" t="s">
        <v>612</v>
      </c>
      <c r="B97" s="4" t="s">
        <v>466</v>
      </c>
      <c r="D97" s="4">
        <v>103.89349892511613</v>
      </c>
      <c r="E97" s="6">
        <f>IFERROR((VLOOKUP($A97,'Revenue per capita'!$A:$Z,7,FALSE)-'normalize rev0'!E$364)/'normalize rev0'!E$365,"")</f>
        <v>-0.40078330937744372</v>
      </c>
      <c r="F97" s="6">
        <f>IFERROR((VLOOKUP(A97,'Revenue per capita'!$A:$Z,8,FALSE)-'normalize rev0'!F$364)/'normalize rev0'!F$365,"")</f>
        <v>-0.39043190095029312</v>
      </c>
      <c r="G97" s="6">
        <f>IFERROR((VLOOKUP(A97,'Revenue per capita'!$A:$Z,9,FALSE)-'normalize rev0'!G$364)/'normalize rev0'!G$365,"")</f>
        <v>-1.0366270400926014</v>
      </c>
      <c r="H97" s="6">
        <f>IFERROR((VLOOKUP(A97,'Revenue per capita'!$A:$Z,10,FALSE)-'normalize rev0'!H$364)/'normalize rev0'!H$365,"")</f>
        <v>-0.28671285772704735</v>
      </c>
      <c r="I97" s="6">
        <f>IFERROR((VLOOKUP(A97,'Revenue per capita'!$A:$Z,11,FALSE)-'normalize rev0'!I$364)/'normalize rev0'!I$365,"")</f>
        <v>0.23756033492991338</v>
      </c>
      <c r="J97" s="6">
        <f>IFERROR((VLOOKUP(A97,'Revenue per capita'!$A:$Z,12,FALSE)-'normalize rev0'!J$364)/'normalize rev0'!J$365,"")</f>
        <v>0.63835932932469364</v>
      </c>
      <c r="K97" s="6">
        <f>IFERROR((VLOOKUP(A97,'Revenue per capita'!$A:$Z,13,FALSE)-'normalize rev0'!K$364)/'normalize rev0'!K$365,"")</f>
        <v>-0.20966836154738755</v>
      </c>
      <c r="L97" s="6">
        <f>IFERROR((VLOOKUP(A97,'Revenue per capita'!$A:$Z,14,FALSE)-'normalize rev0'!L$364)/'normalize rev0'!L$365,"")</f>
        <v>8.2562829415177022E-2</v>
      </c>
      <c r="M97" s="6">
        <f>IFERROR((VLOOKUP(A97,'Revenue per capita'!$A:$Z,15,FALSE)-'normalize rev0'!M$364)/'normalize rev0'!M$365,"")</f>
        <v>-0.24518171155830437</v>
      </c>
      <c r="N97" s="6">
        <f>IFERROR((VLOOKUP(A97,'Revenue per capita'!$A:$Z,16,FALSE)-'normalize rev0'!N$364)/'normalize rev0'!N$365,"")</f>
        <v>6.6310397095319995E-2</v>
      </c>
      <c r="O97" s="6">
        <f>IFERROR((VLOOKUP(A97,'Revenue per capita'!$A:$Z,17,FALSE)-'normalize rev0'!O$364)/'normalize rev0'!O$365,"")</f>
        <v>-4.055861354275575E-2</v>
      </c>
      <c r="P97" s="6">
        <f>IFERROR((VLOOKUP(A97,'Revenue per capita'!$A:$Z,18,FALSE)-'normalize rev0'!P$364)/'normalize rev0'!P$365,"")</f>
        <v>0.10147118736603837</v>
      </c>
      <c r="Q97" s="6">
        <f>IFERROR((VLOOKUP(A97,'Revenue per capita'!$A:$Z,19,FALSE)-'normalize rev0'!Q$364)/'normalize rev0'!Q$365,"")</f>
        <v>0.73813601236614546</v>
      </c>
      <c r="R97" s="6">
        <f>IFERROR((VLOOKUP(A97,'Revenue per capita'!$A:$Z,20,FALSE)-'normalize rev0'!R$364)/'normalize rev0'!R$365,"")</f>
        <v>0.56121776561124503</v>
      </c>
      <c r="S97" s="6">
        <f>IFERROR((VLOOKUP(A97,'Revenue per capita'!$A:$Z,21,FALSE)-'normalize rev0'!S$364)/'normalize rev0'!S$365,"")</f>
        <v>0.34015562175858599</v>
      </c>
      <c r="T97" s="6">
        <f>IFERROR((VLOOKUP(A97,'Revenue per capita'!$A:$Z,22,FALSE)-'normalize rev0'!T$364)/'normalize rev0'!T$365,"")</f>
        <v>-0.22951047461461288</v>
      </c>
      <c r="U97" s="6">
        <f>IFERROR((VLOOKUP(A97,'Revenue per capita'!$A:$Z,23,FALSE)-'normalize rev0'!U$364)/'normalize rev0'!U$365,"")</f>
        <v>-0.47730560607414768</v>
      </c>
      <c r="V97" s="6">
        <f>IFERROR((VLOOKUP(A97,'Revenue per capita'!$A:$Z,24,FALSE)-'normalize rev0'!V$364)/'normalize rev0'!V$365,"")</f>
        <v>0.1614854539239656</v>
      </c>
      <c r="W97" s="6">
        <f>IFERROR((VLOOKUP(A97,'Revenue per capita'!$A:$Z,25,FALSE)-'normalize rev0'!W$364)/'normalize rev0'!W$365,"")</f>
        <v>0.892636117745642</v>
      </c>
      <c r="X97" s="6" t="str">
        <f>IFERROR((VLOOKUP(A97,'Revenue per capita'!$A:$Z,26,FALSE)-'normalize rev0'!X$364)/'normalize rev0'!X$365,"")</f>
        <v/>
      </c>
    </row>
    <row r="98" spans="1:24" x14ac:dyDescent="0.45">
      <c r="A98" s="3" t="s">
        <v>572</v>
      </c>
      <c r="B98" s="4" t="s">
        <v>475</v>
      </c>
      <c r="D98" s="4">
        <v>103.867677109412</v>
      </c>
      <c r="E98" s="6">
        <f>IFERROR((VLOOKUP($A98,'Revenue per capita'!$A:$Z,7,FALSE)-'normalize rev0'!E$364)/'normalize rev0'!E$365,"")</f>
        <v>0.12186289344868011</v>
      </c>
      <c r="F98" s="6" t="str">
        <f>IFERROR((VLOOKUP(A98,'Revenue per capita'!$A:$Z,8,FALSE)-'normalize rev0'!F$364)/'normalize rev0'!F$365,"")</f>
        <v/>
      </c>
      <c r="G98" s="6" t="str">
        <f>IFERROR((VLOOKUP(A98,'Revenue per capita'!$A:$Z,9,FALSE)-'normalize rev0'!G$364)/'normalize rev0'!G$365,"")</f>
        <v/>
      </c>
      <c r="H98" s="6">
        <f>IFERROR((VLOOKUP(A98,'Revenue per capita'!$A:$Z,10,FALSE)-'normalize rev0'!H$364)/'normalize rev0'!H$365,"")</f>
        <v>-0.52464194036586742</v>
      </c>
      <c r="I98" s="6">
        <f>IFERROR((VLOOKUP(A98,'Revenue per capita'!$A:$Z,11,FALSE)-'normalize rev0'!I$364)/'normalize rev0'!I$365,"")</f>
        <v>-0.48594204649661793</v>
      </c>
      <c r="J98" s="6">
        <f>IFERROR((VLOOKUP(A98,'Revenue per capita'!$A:$Z,12,FALSE)-'normalize rev0'!J$364)/'normalize rev0'!J$365,"")</f>
        <v>2.3939000848217971</v>
      </c>
      <c r="K98" s="6">
        <f>IFERROR((VLOOKUP(A98,'Revenue per capita'!$A:$Z,13,FALSE)-'normalize rev0'!K$364)/'normalize rev0'!K$365,"")</f>
        <v>0.75278107576383047</v>
      </c>
      <c r="L98" s="6">
        <f>IFERROR((VLOOKUP(A98,'Revenue per capita'!$A:$Z,14,FALSE)-'normalize rev0'!L$364)/'normalize rev0'!L$365,"")</f>
        <v>-0.2429129849111249</v>
      </c>
      <c r="M98" s="6">
        <f>IFERROR((VLOOKUP(A98,'Revenue per capita'!$A:$Z,15,FALSE)-'normalize rev0'!M$364)/'normalize rev0'!M$365,"")</f>
        <v>-0.29444258871687212</v>
      </c>
      <c r="N98" s="6">
        <f>IFERROR((VLOOKUP(A98,'Revenue per capita'!$A:$Z,16,FALSE)-'normalize rev0'!N$364)/'normalize rev0'!N$365,"")</f>
        <v>-0.54785731806355387</v>
      </c>
      <c r="O98" s="6">
        <f>IFERROR((VLOOKUP(A98,'Revenue per capita'!$A:$Z,17,FALSE)-'normalize rev0'!O$364)/'normalize rev0'!O$365,"")</f>
        <v>-0.94567861291072197</v>
      </c>
      <c r="P98" s="6">
        <f>IFERROR((VLOOKUP(A98,'Revenue per capita'!$A:$Z,18,FALSE)-'normalize rev0'!P$364)/'normalize rev0'!P$365,"")</f>
        <v>-0.65324797669187296</v>
      </c>
      <c r="Q98" s="6">
        <f>IFERROR((VLOOKUP(A98,'Revenue per capita'!$A:$Z,19,FALSE)-'normalize rev0'!Q$364)/'normalize rev0'!Q$365,"")</f>
        <v>0.33919943445828582</v>
      </c>
      <c r="R98" s="6">
        <f>IFERROR((VLOOKUP(A98,'Revenue per capita'!$A:$Z,20,FALSE)-'normalize rev0'!R$364)/'normalize rev0'!R$365,"")</f>
        <v>-0.64933287835688525</v>
      </c>
      <c r="S98" s="6">
        <f>IFERROR((VLOOKUP(A98,'Revenue per capita'!$A:$Z,21,FALSE)-'normalize rev0'!S$364)/'normalize rev0'!S$365,"")</f>
        <v>-0.73601408071793528</v>
      </c>
      <c r="T98" s="6">
        <f>IFERROR((VLOOKUP(A98,'Revenue per capita'!$A:$Z,22,FALSE)-'normalize rev0'!T$364)/'normalize rev0'!T$365,"")</f>
        <v>-1.1798013123201951</v>
      </c>
      <c r="U98" s="6">
        <f>IFERROR((VLOOKUP(A98,'Revenue per capita'!$A:$Z,23,FALSE)-'normalize rev0'!U$364)/'normalize rev0'!U$365,"")</f>
        <v>-0.27458666133983423</v>
      </c>
      <c r="V98" s="6">
        <f>IFERROR((VLOOKUP(A98,'Revenue per capita'!$A:$Z,24,FALSE)-'normalize rev0'!V$364)/'normalize rev0'!V$365,"")</f>
        <v>1.4447325876299835</v>
      </c>
      <c r="W98" s="6" t="str">
        <f>IFERROR((VLOOKUP(A98,'Revenue per capita'!$A:$Z,25,FALSE)-'normalize rev0'!W$364)/'normalize rev0'!W$365,"")</f>
        <v/>
      </c>
      <c r="X98" s="6" t="str">
        <f>IFERROR((VLOOKUP(A98,'Revenue per capita'!$A:$Z,26,FALSE)-'normalize rev0'!X$364)/'normalize rev0'!X$365,"")</f>
        <v/>
      </c>
    </row>
    <row r="99" spans="1:24" x14ac:dyDescent="0.45">
      <c r="A99" s="3" t="s">
        <v>733</v>
      </c>
      <c r="B99" s="4" t="s">
        <v>514</v>
      </c>
      <c r="D99" s="4">
        <v>102.40172521075017</v>
      </c>
      <c r="E99" s="6">
        <f>IFERROR((VLOOKUP($A99,'Revenue per capita'!$A:$Z,7,FALSE)-'normalize rev0'!E$364)/'normalize rev0'!E$365,"")</f>
        <v>-0.51177793090422308</v>
      </c>
      <c r="F99" s="6">
        <f>IFERROR((VLOOKUP(A99,'Revenue per capita'!$A:$Z,8,FALSE)-'normalize rev0'!F$364)/'normalize rev0'!F$365,"")</f>
        <v>-0.20866040636513564</v>
      </c>
      <c r="G99" s="6" t="str">
        <f>IFERROR((VLOOKUP(A99,'Revenue per capita'!$A:$Z,9,FALSE)-'normalize rev0'!G$364)/'normalize rev0'!G$365,"")</f>
        <v/>
      </c>
      <c r="H99" s="6">
        <f>IFERROR((VLOOKUP(A99,'Revenue per capita'!$A:$Z,10,FALSE)-'normalize rev0'!H$364)/'normalize rev0'!H$365,"")</f>
        <v>-0.15234090392613125</v>
      </c>
      <c r="I99" s="6">
        <f>IFERROR((VLOOKUP(A99,'Revenue per capita'!$A:$Z,11,FALSE)-'normalize rev0'!I$364)/'normalize rev0'!I$365,"")</f>
        <v>1.1063096903222533</v>
      </c>
      <c r="J99" s="6">
        <f>IFERROR((VLOOKUP(A99,'Revenue per capita'!$A:$Z,12,FALSE)-'normalize rev0'!J$364)/'normalize rev0'!J$365,"")</f>
        <v>-0.30838816516244527</v>
      </c>
      <c r="K99" s="6">
        <f>IFERROR((VLOOKUP(A99,'Revenue per capita'!$A:$Z,13,FALSE)-'normalize rev0'!K$364)/'normalize rev0'!K$365,"")</f>
        <v>-0.45268146010134791</v>
      </c>
      <c r="L99" s="6">
        <f>IFERROR((VLOOKUP(A99,'Revenue per capita'!$A:$Z,14,FALSE)-'normalize rev0'!L$364)/'normalize rev0'!L$365,"")</f>
        <v>1.5051317037119554</v>
      </c>
      <c r="M99" s="6">
        <f>IFERROR((VLOOKUP(A99,'Revenue per capita'!$A:$Z,15,FALSE)-'normalize rev0'!M$364)/'normalize rev0'!M$365,"")</f>
        <v>-0.69640918785433781</v>
      </c>
      <c r="N99" s="6">
        <f>IFERROR((VLOOKUP(A99,'Revenue per capita'!$A:$Z,16,FALSE)-'normalize rev0'!N$364)/'normalize rev0'!N$365,"")</f>
        <v>-0.23578680874532884</v>
      </c>
      <c r="O99" s="6">
        <f>IFERROR((VLOOKUP(A99,'Revenue per capita'!$A:$Z,17,FALSE)-'normalize rev0'!O$364)/'normalize rev0'!O$365,"")</f>
        <v>0.20899435082909606</v>
      </c>
      <c r="P99" s="6">
        <f>IFERROR((VLOOKUP(A99,'Revenue per capita'!$A:$Z,18,FALSE)-'normalize rev0'!P$364)/'normalize rev0'!P$365,"")</f>
        <v>-0.82431944290344561</v>
      </c>
      <c r="Q99" s="6">
        <f>IFERROR((VLOOKUP(A99,'Revenue per capita'!$A:$Z,19,FALSE)-'normalize rev0'!Q$364)/'normalize rev0'!Q$365,"")</f>
        <v>-0.34168644757994832</v>
      </c>
      <c r="R99" s="6">
        <f>IFERROR((VLOOKUP(A99,'Revenue per capita'!$A:$Z,20,FALSE)-'normalize rev0'!R$364)/'normalize rev0'!R$365,"")</f>
        <v>0.17444452269308663</v>
      </c>
      <c r="S99" s="6">
        <f>IFERROR((VLOOKUP(A99,'Revenue per capita'!$A:$Z,21,FALSE)-'normalize rev0'!S$364)/'normalize rev0'!S$365,"")</f>
        <v>-0.19439229191598467</v>
      </c>
      <c r="T99" s="6">
        <f>IFERROR((VLOOKUP(A99,'Revenue per capita'!$A:$Z,22,FALSE)-'normalize rev0'!T$364)/'normalize rev0'!T$365,"")</f>
        <v>-0.62687680514343913</v>
      </c>
      <c r="U99" s="6">
        <f>IFERROR((VLOOKUP(A99,'Revenue per capita'!$A:$Z,23,FALSE)-'normalize rev0'!U$364)/'normalize rev0'!U$365,"")</f>
        <v>-4.6974493161224928E-2</v>
      </c>
      <c r="V99" s="6">
        <f>IFERROR((VLOOKUP(A99,'Revenue per capita'!$A:$Z,24,FALSE)-'normalize rev0'!V$364)/'normalize rev0'!V$365,"")</f>
        <v>-2.5048009829723781</v>
      </c>
      <c r="W99" s="6" t="str">
        <f>IFERROR((VLOOKUP(A99,'Revenue per capita'!$A:$Z,25,FALSE)-'normalize rev0'!W$364)/'normalize rev0'!W$365,"")</f>
        <v/>
      </c>
      <c r="X99" s="6" t="str">
        <f>IFERROR((VLOOKUP(A99,'Revenue per capita'!$A:$Z,26,FALSE)-'normalize rev0'!X$364)/'normalize rev0'!X$365,"")</f>
        <v/>
      </c>
    </row>
    <row r="100" spans="1:24" x14ac:dyDescent="0.45">
      <c r="A100" s="3" t="s">
        <v>680</v>
      </c>
      <c r="B100" s="4" t="s">
        <v>445</v>
      </c>
      <c r="D100" s="4">
        <v>102.13373191846367</v>
      </c>
      <c r="E100" s="6">
        <f>IFERROR((VLOOKUP($A100,'Revenue per capita'!$A:$Z,7,FALSE)-'normalize rev0'!E$364)/'normalize rev0'!E$365,"")</f>
        <v>-0.51177793090422308</v>
      </c>
      <c r="F100" s="6">
        <f>IFERROR((VLOOKUP(A100,'Revenue per capita'!$A:$Z,8,FALSE)-'normalize rev0'!F$364)/'normalize rev0'!F$365,"")</f>
        <v>1.3963107550295311</v>
      </c>
      <c r="G100" s="6">
        <f>IFERROR((VLOOKUP(A100,'Revenue per capita'!$A:$Z,9,FALSE)-'normalize rev0'!G$364)/'normalize rev0'!G$365,"")</f>
        <v>3.3335404199038039</v>
      </c>
      <c r="H100" s="6">
        <f>IFERROR((VLOOKUP(A100,'Revenue per capita'!$A:$Z,10,FALSE)-'normalize rev0'!H$364)/'normalize rev0'!H$365,"")</f>
        <v>0.9897090329873327</v>
      </c>
      <c r="I100" s="6">
        <f>IFERROR((VLOOKUP(A100,'Revenue per capita'!$A:$Z,11,FALSE)-'normalize rev0'!I$364)/'normalize rev0'!I$365,"")</f>
        <v>-6.0164260517841801E-2</v>
      </c>
      <c r="J100" s="6">
        <f>IFERROR((VLOOKUP(A100,'Revenue per capita'!$A:$Z,12,FALSE)-'normalize rev0'!J$364)/'normalize rev0'!J$365,"")</f>
        <v>8.5778625967901811E-2</v>
      </c>
      <c r="K100" s="6">
        <f>IFERROR((VLOOKUP(A100,'Revenue per capita'!$A:$Z,13,FALSE)-'normalize rev0'!K$364)/'normalize rev0'!K$365,"")</f>
        <v>2.1720461955599912</v>
      </c>
      <c r="L100" s="6">
        <f>IFERROR((VLOOKUP(A100,'Revenue per capita'!$A:$Z,14,FALSE)-'normalize rev0'!L$364)/'normalize rev0'!L$365,"")</f>
        <v>0.51073832821396137</v>
      </c>
      <c r="M100" s="6">
        <f>IFERROR((VLOOKUP(A100,'Revenue per capita'!$A:$Z,15,FALSE)-'normalize rev0'!M$364)/'normalize rev0'!M$365,"")</f>
        <v>-0.47034987245657428</v>
      </c>
      <c r="N100" s="6">
        <f>IFERROR((VLOOKUP(A100,'Revenue per capita'!$A:$Z,16,FALSE)-'normalize rev0'!N$364)/'normalize rev0'!N$365,"")</f>
        <v>-0.59414176070957725</v>
      </c>
      <c r="O100" s="6">
        <f>IFERROR((VLOOKUP(A100,'Revenue per capita'!$A:$Z,17,FALSE)-'normalize rev0'!O$364)/'normalize rev0'!O$365,"")</f>
        <v>1.2936749699594425</v>
      </c>
      <c r="P100" s="6">
        <f>IFERROR((VLOOKUP(A100,'Revenue per capita'!$A:$Z,18,FALSE)-'normalize rev0'!P$364)/'normalize rev0'!P$365,"")</f>
        <v>-0.28331523659384389</v>
      </c>
      <c r="Q100" s="6">
        <f>IFERROR((VLOOKUP(A100,'Revenue per capita'!$A:$Z,19,FALSE)-'normalize rev0'!Q$364)/'normalize rev0'!Q$365,"")</f>
        <v>5.3438678910872194E-2</v>
      </c>
      <c r="R100" s="6">
        <f>IFERROR((VLOOKUP(A100,'Revenue per capita'!$A:$Z,20,FALSE)-'normalize rev0'!R$364)/'normalize rev0'!R$365,"")</f>
        <v>-0.40337676558330449</v>
      </c>
      <c r="S100" s="6">
        <f>IFERROR((VLOOKUP(A100,'Revenue per capita'!$A:$Z,21,FALSE)-'normalize rev0'!S$364)/'normalize rev0'!S$365,"")</f>
        <v>0.57324750642804545</v>
      </c>
      <c r="T100" s="6">
        <f>IFERROR((VLOOKUP(A100,'Revenue per capita'!$A:$Z,22,FALSE)-'normalize rev0'!T$364)/'normalize rev0'!T$365,"")</f>
        <v>-0.64966173549297368</v>
      </c>
      <c r="U100" s="6">
        <f>IFERROR((VLOOKUP(A100,'Revenue per capita'!$A:$Z,23,FALSE)-'normalize rev0'!U$364)/'normalize rev0'!U$365,"")</f>
        <v>4.979343645718985E-3</v>
      </c>
      <c r="V100" s="6">
        <f>IFERROR((VLOOKUP(A100,'Revenue per capita'!$A:$Z,24,FALSE)-'normalize rev0'!V$364)/'normalize rev0'!V$365,"")</f>
        <v>2.4596326914262239</v>
      </c>
      <c r="W100" s="6" t="str">
        <f>IFERROR((VLOOKUP(A100,'Revenue per capita'!$A:$Z,25,FALSE)-'normalize rev0'!W$364)/'normalize rev0'!W$365,"")</f>
        <v/>
      </c>
      <c r="X100" s="6" t="str">
        <f>IFERROR((VLOOKUP(A100,'Revenue per capita'!$A:$Z,26,FALSE)-'normalize rev0'!X$364)/'normalize rev0'!X$365,"")</f>
        <v/>
      </c>
    </row>
    <row r="101" spans="1:24" x14ac:dyDescent="0.45">
      <c r="A101" s="3" t="s">
        <v>547</v>
      </c>
      <c r="B101" s="4" t="s">
        <v>447</v>
      </c>
      <c r="D101" s="4">
        <v>101.92021966642815</v>
      </c>
      <c r="E101" s="6">
        <f>IFERROR((VLOOKUP($A101,'Revenue per capita'!$A:$Z,7,FALSE)-'normalize rev0'!E$364)/'normalize rev0'!E$365,"")</f>
        <v>-0.44218999302950962</v>
      </c>
      <c r="F101" s="6">
        <f>IFERROR((VLOOKUP(A101,'Revenue per capita'!$A:$Z,8,FALSE)-'normalize rev0'!F$364)/'normalize rev0'!F$365,"")</f>
        <v>-0.35710158688367261</v>
      </c>
      <c r="G101" s="6">
        <f>IFERROR((VLOOKUP(A101,'Revenue per capita'!$A:$Z,9,FALSE)-'normalize rev0'!G$364)/'normalize rev0'!G$365,"")</f>
        <v>0.16166354710987416</v>
      </c>
      <c r="H101" s="6">
        <f>IFERROR((VLOOKUP(A101,'Revenue per capita'!$A:$Z,10,FALSE)-'normalize rev0'!H$364)/'normalize rev0'!H$365,"")</f>
        <v>-0.16407890603777653</v>
      </c>
      <c r="I101" s="6">
        <f>IFERROR((VLOOKUP(A101,'Revenue per capita'!$A:$Z,11,FALSE)-'normalize rev0'!I$364)/'normalize rev0'!I$365,"")</f>
        <v>-4.5778012302917302E-2</v>
      </c>
      <c r="J101" s="6">
        <f>IFERROR((VLOOKUP(A101,'Revenue per capita'!$A:$Z,12,FALSE)-'normalize rev0'!J$364)/'normalize rev0'!J$365,"")</f>
        <v>0.20336943221927151</v>
      </c>
      <c r="K101" s="6">
        <f>IFERROR((VLOOKUP(A101,'Revenue per capita'!$A:$Z,13,FALSE)-'normalize rev0'!K$364)/'normalize rev0'!K$365,"")</f>
        <v>-6.2120810067293024E-2</v>
      </c>
      <c r="L101" s="6">
        <f>IFERROR((VLOOKUP(A101,'Revenue per capita'!$A:$Z,14,FALSE)-'normalize rev0'!L$364)/'normalize rev0'!L$365,"")</f>
        <v>0.27033606050345182</v>
      </c>
      <c r="M101" s="6">
        <f>IFERROR((VLOOKUP(A101,'Revenue per capita'!$A:$Z,15,FALSE)-'normalize rev0'!M$364)/'normalize rev0'!M$365,"")</f>
        <v>-0.14070223894732975</v>
      </c>
      <c r="N101" s="6">
        <f>IFERROR((VLOOKUP(A101,'Revenue per capita'!$A:$Z,16,FALSE)-'normalize rev0'!N$364)/'normalize rev0'!N$365,"")</f>
        <v>0.74341312224851142</v>
      </c>
      <c r="O101" s="6">
        <f>IFERROR((VLOOKUP(A101,'Revenue per capita'!$A:$Z,17,FALSE)-'normalize rev0'!O$364)/'normalize rev0'!O$365,"")</f>
        <v>2.1561785854746303</v>
      </c>
      <c r="P101" s="6">
        <f>IFERROR((VLOOKUP(A101,'Revenue per capita'!$A:$Z,18,FALSE)-'normalize rev0'!P$364)/'normalize rev0'!P$365,"")</f>
        <v>0.41834429239716703</v>
      </c>
      <c r="Q101" s="6">
        <f>IFERROR((VLOOKUP(A101,'Revenue per capita'!$A:$Z,19,FALSE)-'normalize rev0'!Q$364)/'normalize rev0'!Q$365,"")</f>
        <v>0.33754296362818631</v>
      </c>
      <c r="R101" s="6">
        <f>IFERROR((VLOOKUP(A101,'Revenue per capita'!$A:$Z,20,FALSE)-'normalize rev0'!R$364)/'normalize rev0'!R$365,"")</f>
        <v>0.63788396209511955</v>
      </c>
      <c r="S101" s="6">
        <f>IFERROR((VLOOKUP(A101,'Revenue per capita'!$A:$Z,21,FALSE)-'normalize rev0'!S$364)/'normalize rev0'!S$365,"")</f>
        <v>0.89104275955601175</v>
      </c>
      <c r="T101" s="6">
        <f>IFERROR((VLOOKUP(A101,'Revenue per capita'!$A:$Z,22,FALSE)-'normalize rev0'!T$364)/'normalize rev0'!T$365,"")</f>
        <v>0.88678517056636208</v>
      </c>
      <c r="U101" s="6">
        <f>IFERROR((VLOOKUP(A101,'Revenue per capita'!$A:$Z,23,FALSE)-'normalize rev0'!U$364)/'normalize rev0'!U$365,"")</f>
        <v>-0.11938153766615608</v>
      </c>
      <c r="V101" s="6">
        <f>IFERROR((VLOOKUP(A101,'Revenue per capita'!$A:$Z,24,FALSE)-'normalize rev0'!V$364)/'normalize rev0'!V$365,"")</f>
        <v>0.54058412379105025</v>
      </c>
      <c r="W101" s="6">
        <f>IFERROR((VLOOKUP(A101,'Revenue per capita'!$A:$Z,25,FALSE)-'normalize rev0'!W$364)/'normalize rev0'!W$365,"")</f>
        <v>0.4285694188529332</v>
      </c>
      <c r="X101" s="6" t="str">
        <f>IFERROR((VLOOKUP(A101,'Revenue per capita'!$A:$Z,26,FALSE)-'normalize rev0'!X$364)/'normalize rev0'!X$365,"")</f>
        <v/>
      </c>
    </row>
    <row r="102" spans="1:24" x14ac:dyDescent="0.45">
      <c r="A102" s="3" t="s">
        <v>689</v>
      </c>
      <c r="B102" s="4" t="s">
        <v>510</v>
      </c>
      <c r="D102" s="4">
        <v>101.24771698767879</v>
      </c>
      <c r="E102" s="6">
        <f>IFERROR((VLOOKUP($A102,'Revenue per capita'!$A:$Z,7,FALSE)-'normalize rev0'!E$364)/'normalize rev0'!E$365,"")</f>
        <v>-0.29511336226779811</v>
      </c>
      <c r="F102" s="6" t="str">
        <f>IFERROR((VLOOKUP(A102,'Revenue per capita'!$A:$Z,8,FALSE)-'normalize rev0'!F$364)/'normalize rev0'!F$365,"")</f>
        <v/>
      </c>
      <c r="G102" s="6">
        <f>IFERROR((VLOOKUP(A102,'Revenue per capita'!$A:$Z,9,FALSE)-'normalize rev0'!G$364)/'normalize rev0'!G$365,"")</f>
        <v>-4.9369545369229932E-2</v>
      </c>
      <c r="H102" s="6">
        <f>IFERROR((VLOOKUP(A102,'Revenue per capita'!$A:$Z,10,FALSE)-'normalize rev0'!H$364)/'normalize rev0'!H$365,"")</f>
        <v>0.26412996303928937</v>
      </c>
      <c r="I102" s="6">
        <f>IFERROR((VLOOKUP(A102,'Revenue per capita'!$A:$Z,11,FALSE)-'normalize rev0'!I$364)/'normalize rev0'!I$365,"")</f>
        <v>-0.15376819294434635</v>
      </c>
      <c r="J102" s="6">
        <f>IFERROR((VLOOKUP(A102,'Revenue per capita'!$A:$Z,12,FALSE)-'normalize rev0'!J$364)/'normalize rev0'!J$365,"")</f>
        <v>7.6127607510773923E-2</v>
      </c>
      <c r="K102" s="6">
        <f>IFERROR((VLOOKUP(A102,'Revenue per capita'!$A:$Z,13,FALSE)-'normalize rev0'!K$364)/'normalize rev0'!K$365,"")</f>
        <v>2.0139764612713962</v>
      </c>
      <c r="L102" s="6">
        <f>IFERROR((VLOOKUP(A102,'Revenue per capita'!$A:$Z,14,FALSE)-'normalize rev0'!L$364)/'normalize rev0'!L$365,"")</f>
        <v>-0.7608909254819487</v>
      </c>
      <c r="M102" s="6">
        <f>IFERROR((VLOOKUP(A102,'Revenue per capita'!$A:$Z,15,FALSE)-'normalize rev0'!M$364)/'normalize rev0'!M$365,"")</f>
        <v>1.706930004147984</v>
      </c>
      <c r="N102" s="6">
        <f>IFERROR((VLOOKUP(A102,'Revenue per capita'!$A:$Z,16,FALSE)-'normalize rev0'!N$364)/'normalize rev0'!N$365,"")</f>
        <v>9.979758692070223E-2</v>
      </c>
      <c r="O102" s="6">
        <f>IFERROR((VLOOKUP(A102,'Revenue per capita'!$A:$Z,17,FALSE)-'normalize rev0'!O$364)/'normalize rev0'!O$365,"")</f>
        <v>0.73968507525270022</v>
      </c>
      <c r="P102" s="6">
        <f>IFERROR((VLOOKUP(A102,'Revenue per capita'!$A:$Z,18,FALSE)-'normalize rev0'!P$364)/'normalize rev0'!P$365,"")</f>
        <v>0.57661256106063163</v>
      </c>
      <c r="Q102" s="6">
        <f>IFERROR((VLOOKUP(A102,'Revenue per capita'!$A:$Z,19,FALSE)-'normalize rev0'!Q$364)/'normalize rev0'!Q$365,"")</f>
        <v>2.1816235162051516</v>
      </c>
      <c r="R102" s="6">
        <f>IFERROR((VLOOKUP(A102,'Revenue per capita'!$A:$Z,20,FALSE)-'normalize rev0'!R$364)/'normalize rev0'!R$365,"")</f>
        <v>0.90150616474483602</v>
      </c>
      <c r="S102" s="6">
        <f>IFERROR((VLOOKUP(A102,'Revenue per capita'!$A:$Z,21,FALSE)-'normalize rev0'!S$364)/'normalize rev0'!S$365,"")</f>
        <v>0.57389008620113358</v>
      </c>
      <c r="T102" s="6">
        <f>IFERROR((VLOOKUP(A102,'Revenue per capita'!$A:$Z,22,FALSE)-'normalize rev0'!T$364)/'normalize rev0'!T$365,"")</f>
        <v>0.48485095811437334</v>
      </c>
      <c r="U102" s="6">
        <f>IFERROR((VLOOKUP(A102,'Revenue per capita'!$A:$Z,23,FALSE)-'normalize rev0'!U$364)/'normalize rev0'!U$365,"")</f>
        <v>-4.8208231792141731E-2</v>
      </c>
      <c r="V102" s="6">
        <f>IFERROR((VLOOKUP(A102,'Revenue per capita'!$A:$Z,24,FALSE)-'normalize rev0'!V$364)/'normalize rev0'!V$365,"")</f>
        <v>0.41994862055018467</v>
      </c>
      <c r="W102" s="6">
        <f>IFERROR((VLOOKUP(A102,'Revenue per capita'!$A:$Z,25,FALSE)-'normalize rev0'!W$364)/'normalize rev0'!W$365,"")</f>
        <v>-6.7943334223278154E-2</v>
      </c>
      <c r="X102" s="6" t="str">
        <f>IFERROR((VLOOKUP(A102,'Revenue per capita'!$A:$Z,26,FALSE)-'normalize rev0'!X$364)/'normalize rev0'!X$365,"")</f>
        <v/>
      </c>
    </row>
    <row r="103" spans="1:24" x14ac:dyDescent="0.45">
      <c r="A103" s="3" t="s">
        <v>503</v>
      </c>
      <c r="B103" s="4" t="s">
        <v>504</v>
      </c>
      <c r="D103" s="4">
        <v>101.19375735849259</v>
      </c>
      <c r="E103" s="6">
        <f>IFERROR((VLOOKUP($A103,'Revenue per capita'!$A:$Z,7,FALSE)-'normalize rev0'!E$364)/'normalize rev0'!E$365,"")</f>
        <v>0.34132779777216499</v>
      </c>
      <c r="F103" s="6" t="str">
        <f>IFERROR((VLOOKUP(A103,'Revenue per capita'!$A:$Z,8,FALSE)-'normalize rev0'!F$364)/'normalize rev0'!F$365,"")</f>
        <v/>
      </c>
      <c r="G103" s="6" t="str">
        <f>IFERROR((VLOOKUP(A103,'Revenue per capita'!$A:$Z,9,FALSE)-'normalize rev0'!G$364)/'normalize rev0'!G$365,"")</f>
        <v/>
      </c>
      <c r="H103" s="6">
        <f>IFERROR((VLOOKUP(A103,'Revenue per capita'!$A:$Z,10,FALSE)-'normalize rev0'!H$364)/'normalize rev0'!H$365,"")</f>
        <v>-1.2775742558580303</v>
      </c>
      <c r="I103" s="6">
        <f>IFERROR((VLOOKUP(A103,'Revenue per capita'!$A:$Z,11,FALSE)-'normalize rev0'!I$364)/'normalize rev0'!I$365,"")</f>
        <v>-0.52391655491570155</v>
      </c>
      <c r="J103" s="6">
        <f>IFERROR((VLOOKUP(A103,'Revenue per capita'!$A:$Z,12,FALSE)-'normalize rev0'!J$364)/'normalize rev0'!J$365,"")</f>
        <v>2.4715892089721754</v>
      </c>
      <c r="K103" s="6">
        <f>IFERROR((VLOOKUP(A103,'Revenue per capita'!$A:$Z,13,FALSE)-'normalize rev0'!K$364)/'normalize rev0'!K$365,"")</f>
        <v>-0.36816493202744888</v>
      </c>
      <c r="L103" s="6">
        <f>IFERROR((VLOOKUP(A103,'Revenue per capita'!$A:$Z,14,FALSE)-'normalize rev0'!L$364)/'normalize rev0'!L$365,"")</f>
        <v>-0.46786305268754941</v>
      </c>
      <c r="M103" s="6">
        <f>IFERROR((VLOOKUP(A103,'Revenue per capita'!$A:$Z,15,FALSE)-'normalize rev0'!M$364)/'normalize rev0'!M$365,"")</f>
        <v>-0.35276450024679451</v>
      </c>
      <c r="N103" s="6">
        <f>IFERROR((VLOOKUP(A103,'Revenue per capita'!$A:$Z,16,FALSE)-'normalize rev0'!N$364)/'normalize rev0'!N$365,"")</f>
        <v>-0.8118775339740566</v>
      </c>
      <c r="O103" s="6">
        <f>IFERROR((VLOOKUP(A103,'Revenue per capita'!$A:$Z,17,FALSE)-'normalize rev0'!O$364)/'normalize rev0'!O$365,"")</f>
        <v>-0.28093860690542888</v>
      </c>
      <c r="P103" s="6">
        <f>IFERROR((VLOOKUP(A103,'Revenue per capita'!$A:$Z,18,FALSE)-'normalize rev0'!P$364)/'normalize rev0'!P$365,"")</f>
        <v>-0.40905949102669625</v>
      </c>
      <c r="Q103" s="6">
        <f>IFERROR((VLOOKUP(A103,'Revenue per capita'!$A:$Z,19,FALSE)-'normalize rev0'!Q$364)/'normalize rev0'!Q$365,"")</f>
        <v>0.3988944561981167</v>
      </c>
      <c r="R103" s="6">
        <f>IFERROR((VLOOKUP(A103,'Revenue per capita'!$A:$Z,20,FALSE)-'normalize rev0'!R$364)/'normalize rev0'!R$365,"")</f>
        <v>3.4091526887667985E-2</v>
      </c>
      <c r="S103" s="6">
        <f>IFERROR((VLOOKUP(A103,'Revenue per capita'!$A:$Z,21,FALSE)-'normalize rev0'!S$364)/'normalize rev0'!S$365,"")</f>
        <v>-3.0028925385542606E-2</v>
      </c>
      <c r="T103" s="6">
        <f>IFERROR((VLOOKUP(A103,'Revenue per capita'!$A:$Z,22,FALSE)-'normalize rev0'!T$364)/'normalize rev0'!T$365,"")</f>
        <v>-0.31936259763748803</v>
      </c>
      <c r="U103" s="6">
        <f>IFERROR((VLOOKUP(A103,'Revenue per capita'!$A:$Z,23,FALSE)-'normalize rev0'!U$364)/'normalize rev0'!U$365,"")</f>
        <v>0.71030165292590319</v>
      </c>
      <c r="V103" s="6">
        <f>IFERROR((VLOOKUP(A103,'Revenue per capita'!$A:$Z,24,FALSE)-'normalize rev0'!V$364)/'normalize rev0'!V$365,"")</f>
        <v>0.58844059223854983</v>
      </c>
      <c r="W103" s="6">
        <f>IFERROR((VLOOKUP(A103,'Revenue per capita'!$A:$Z,25,FALSE)-'normalize rev0'!W$364)/'normalize rev0'!W$365,"")</f>
        <v>-0.83852919230519951</v>
      </c>
      <c r="X103" s="6" t="str">
        <f>IFERROR((VLOOKUP(A103,'Revenue per capita'!$A:$Z,26,FALSE)-'normalize rev0'!X$364)/'normalize rev0'!X$365,"")</f>
        <v/>
      </c>
    </row>
    <row r="104" spans="1:24" x14ac:dyDescent="0.45">
      <c r="A104" s="3" t="s">
        <v>456</v>
      </c>
      <c r="B104" s="4" t="s">
        <v>457</v>
      </c>
      <c r="D104" s="4">
        <v>100.97996253557322</v>
      </c>
      <c r="E104" s="6">
        <f>IFERROR((VLOOKUP($A104,'Revenue per capita'!$A:$Z,7,FALSE)-'normalize rev0'!E$364)/'normalize rev0'!E$365,"")</f>
        <v>-0.4700258872127262</v>
      </c>
      <c r="F104" s="6">
        <f>IFERROR((VLOOKUP(A104,'Revenue per capita'!$A:$Z,8,FALSE)-'normalize rev0'!F$364)/'normalize rev0'!F$365,"")</f>
        <v>-0.39043190095029312</v>
      </c>
      <c r="G104" s="6">
        <f>IFERROR((VLOOKUP(A104,'Revenue per capita'!$A:$Z,9,FALSE)-'normalize rev0'!G$364)/'normalize rev0'!G$365,"")</f>
        <v>2.2418469106300725</v>
      </c>
      <c r="H104" s="6">
        <f>IFERROR((VLOOKUP(A104,'Revenue per capita'!$A:$Z,10,FALSE)-'normalize rev0'!H$364)/'normalize rev0'!H$365,"")</f>
        <v>-0.1541128708491121</v>
      </c>
      <c r="I104" s="6">
        <f>IFERROR((VLOOKUP(A104,'Revenue per capita'!$A:$Z,11,FALSE)-'normalize rev0'!I$364)/'normalize rev0'!I$365,"")</f>
        <v>-8.3882021204121388E-2</v>
      </c>
      <c r="J104" s="6">
        <f>IFERROR((VLOOKUP(A104,'Revenue per capita'!$A:$Z,12,FALSE)-'normalize rev0'!J$364)/'normalize rev0'!J$365,"")</f>
        <v>0.7824037130945698</v>
      </c>
      <c r="K104" s="6">
        <f>IFERROR((VLOOKUP(A104,'Revenue per capita'!$A:$Z,13,FALSE)-'normalize rev0'!K$364)/'normalize rev0'!K$365,"")</f>
        <v>-0.4082897720296913</v>
      </c>
      <c r="L104" s="6">
        <f>IFERROR((VLOOKUP(A104,'Revenue per capita'!$A:$Z,14,FALSE)-'normalize rev0'!L$364)/'normalize rev0'!L$365,"")</f>
        <v>0.25799016039402273</v>
      </c>
      <c r="M104" s="6">
        <f>IFERROR((VLOOKUP(A104,'Revenue per capita'!$A:$Z,15,FALSE)-'normalize rev0'!M$364)/'normalize rev0'!M$365,"")</f>
        <v>0.14849454847258151</v>
      </c>
      <c r="N104" s="6">
        <f>IFERROR((VLOOKUP(A104,'Revenue per capita'!$A:$Z,16,FALSE)-'normalize rev0'!N$364)/'normalize rev0'!N$365,"")</f>
        <v>-0.17184661672517484</v>
      </c>
      <c r="O104" s="6">
        <f>IFERROR((VLOOKUP(A104,'Revenue per capita'!$A:$Z,17,FALSE)-'normalize rev0'!O$364)/'normalize rev0'!O$365,"")</f>
        <v>-0.55330850966881062</v>
      </c>
      <c r="P104" s="6">
        <f>IFERROR((VLOOKUP(A104,'Revenue per capita'!$A:$Z,18,FALSE)-'normalize rev0'!P$364)/'normalize rev0'!P$365,"")</f>
        <v>-0.14298442265267597</v>
      </c>
      <c r="Q104" s="6">
        <f>IFERROR((VLOOKUP(A104,'Revenue per capita'!$A:$Z,19,FALSE)-'normalize rev0'!Q$364)/'normalize rev0'!Q$365,"")</f>
        <v>-5.1356022781797279E-3</v>
      </c>
      <c r="R104" s="6">
        <f>IFERROR((VLOOKUP(A104,'Revenue per capita'!$A:$Z,20,FALSE)-'normalize rev0'!R$364)/'normalize rev0'!R$365,"")</f>
        <v>0.60737799560683536</v>
      </c>
      <c r="S104" s="6">
        <f>IFERROR((VLOOKUP(A104,'Revenue per capita'!$A:$Z,21,FALSE)-'normalize rev0'!S$364)/'normalize rev0'!S$365,"")</f>
        <v>0.64316528777607673</v>
      </c>
      <c r="T104" s="6">
        <f>IFERROR((VLOOKUP(A104,'Revenue per capita'!$A:$Z,22,FALSE)-'normalize rev0'!T$364)/'normalize rev0'!T$365,"")</f>
        <v>0.21830129883221017</v>
      </c>
      <c r="U104" s="6">
        <f>IFERROR((VLOOKUP(A104,'Revenue per capita'!$A:$Z,23,FALSE)-'normalize rev0'!U$364)/'normalize rev0'!U$365,"")</f>
        <v>0.60603046457374954</v>
      </c>
      <c r="V104" s="6">
        <f>IFERROR((VLOOKUP(A104,'Revenue per capita'!$A:$Z,24,FALSE)-'normalize rev0'!V$364)/'normalize rev0'!V$365,"")</f>
        <v>0.51492508024630379</v>
      </c>
      <c r="W104" s="6">
        <f>IFERROR((VLOOKUP(A104,'Revenue per capita'!$A:$Z,25,FALSE)-'normalize rev0'!W$364)/'normalize rev0'!W$365,"")</f>
        <v>0.57159637677073394</v>
      </c>
      <c r="X104" s="6" t="str">
        <f>IFERROR((VLOOKUP(A104,'Revenue per capita'!$A:$Z,26,FALSE)-'normalize rev0'!X$364)/'normalize rev0'!X$365,"")</f>
        <v/>
      </c>
    </row>
    <row r="105" spans="1:24" x14ac:dyDescent="0.45">
      <c r="A105" s="3" t="s">
        <v>599</v>
      </c>
      <c r="B105" s="4" t="s">
        <v>468</v>
      </c>
      <c r="D105" s="4">
        <v>100.89790560529767</v>
      </c>
      <c r="E105" s="6">
        <f>IFERROR((VLOOKUP($A105,'Revenue per capita'!$A:$Z,7,FALSE)-'normalize rev0'!E$364)/'normalize rev0'!E$365,"")</f>
        <v>-0.51177793090422308</v>
      </c>
      <c r="F105" s="6" t="str">
        <f>IFERROR((VLOOKUP(A105,'Revenue per capita'!$A:$Z,8,FALSE)-'normalize rev0'!F$364)/'normalize rev0'!F$365,"")</f>
        <v/>
      </c>
      <c r="G105" s="6" t="str">
        <f>IFERROR((VLOOKUP(A105,'Revenue per capita'!$A:$Z,9,FALSE)-'normalize rev0'!G$364)/'normalize rev0'!G$365,"")</f>
        <v/>
      </c>
      <c r="H105" s="6">
        <f>IFERROR((VLOOKUP(A105,'Revenue per capita'!$A:$Z,10,FALSE)-'normalize rev0'!H$364)/'normalize rev0'!H$365,"")</f>
        <v>1.2625276548195896</v>
      </c>
      <c r="I105" s="6">
        <f>IFERROR((VLOOKUP(A105,'Revenue per capita'!$A:$Z,11,FALSE)-'normalize rev0'!I$364)/'normalize rev0'!I$365,"")</f>
        <v>0.73297462348191267</v>
      </c>
      <c r="J105" s="6">
        <f>IFERROR((VLOOKUP(A105,'Revenue per capita'!$A:$Z,12,FALSE)-'normalize rev0'!J$364)/'normalize rev0'!J$365,"")</f>
        <v>-3.9730053850686484E-5</v>
      </c>
      <c r="K105" s="6">
        <f>IFERROR((VLOOKUP(A105,'Revenue per capita'!$A:$Z,13,FALSE)-'normalize rev0'!K$364)/'normalize rev0'!K$365,"")</f>
        <v>-5.80264332307142E-2</v>
      </c>
      <c r="L105" s="6">
        <f>IFERROR((VLOOKUP(A105,'Revenue per capita'!$A:$Z,14,FALSE)-'normalize rev0'!L$364)/'normalize rev0'!L$365,"")</f>
        <v>-1.4490774069159276</v>
      </c>
      <c r="M105" s="6">
        <f>IFERROR((VLOOKUP(A105,'Revenue per capita'!$A:$Z,15,FALSE)-'normalize rev0'!M$364)/'normalize rev0'!M$365,"")</f>
        <v>-0.4445294654240281</v>
      </c>
      <c r="N105" s="6">
        <f>IFERROR((VLOOKUP(A105,'Revenue per capita'!$A:$Z,16,FALSE)-'normalize rev0'!N$364)/'normalize rev0'!N$365,"")</f>
        <v>-0.10696090084389454</v>
      </c>
      <c r="O105" s="6">
        <f>IFERROR((VLOOKUP(A105,'Revenue per capita'!$A:$Z,17,FALSE)-'normalize rev0'!O$364)/'normalize rev0'!O$365,"")</f>
        <v>-0.76703919144664368</v>
      </c>
      <c r="P105" s="6">
        <f>IFERROR((VLOOKUP(A105,'Revenue per capita'!$A:$Z,18,FALSE)-'normalize rev0'!P$364)/'normalize rev0'!P$365,"")</f>
        <v>-0.57493000165655295</v>
      </c>
      <c r="Q105" s="6">
        <f>IFERROR((VLOOKUP(A105,'Revenue per capita'!$A:$Z,19,FALSE)-'normalize rev0'!Q$364)/'normalize rev0'!Q$365,"")</f>
        <v>-1.5337286676975825</v>
      </c>
      <c r="R105" s="6">
        <f>IFERROR((VLOOKUP(A105,'Revenue per capita'!$A:$Z,20,FALSE)-'normalize rev0'!R$364)/'normalize rev0'!R$365,"")</f>
        <v>5.6129297293339896E-2</v>
      </c>
      <c r="S105" s="6">
        <f>IFERROR((VLOOKUP(A105,'Revenue per capita'!$A:$Z,21,FALSE)-'normalize rev0'!S$364)/'normalize rev0'!S$365,"")</f>
        <v>1.2134903095150535</v>
      </c>
      <c r="T105" s="6">
        <f>IFERROR((VLOOKUP(A105,'Revenue per capita'!$A:$Z,22,FALSE)-'normalize rev0'!T$364)/'normalize rev0'!T$365,"")</f>
        <v>-0.18775030880421814</v>
      </c>
      <c r="U105" s="6">
        <f>IFERROR((VLOOKUP(A105,'Revenue per capita'!$A:$Z,23,FALSE)-'normalize rev0'!U$364)/'normalize rev0'!U$365,"")</f>
        <v>-0.57407606574708558</v>
      </c>
      <c r="V105" s="6">
        <f>IFERROR((VLOOKUP(A105,'Revenue per capita'!$A:$Z,24,FALSE)-'normalize rev0'!V$364)/'normalize rev0'!V$365,"")</f>
        <v>1.5191856316902093</v>
      </c>
      <c r="W105" s="6" t="str">
        <f>IFERROR((VLOOKUP(A105,'Revenue per capita'!$A:$Z,25,FALSE)-'normalize rev0'!W$364)/'normalize rev0'!W$365,"")</f>
        <v/>
      </c>
      <c r="X105" s="6" t="str">
        <f>IFERROR((VLOOKUP(A105,'Revenue per capita'!$A:$Z,26,FALSE)-'normalize rev0'!X$364)/'normalize rev0'!X$365,"")</f>
        <v/>
      </c>
    </row>
    <row r="106" spans="1:24" x14ac:dyDescent="0.45">
      <c r="A106" s="3" t="s">
        <v>534</v>
      </c>
      <c r="B106" s="4" t="s">
        <v>535</v>
      </c>
      <c r="D106" s="4">
        <v>100.88886363223074</v>
      </c>
      <c r="E106" s="6">
        <f>IFERROR((VLOOKUP($A106,'Revenue per capita'!$A:$Z,7,FALSE)-'normalize rev0'!E$364)/'normalize rev0'!E$365,"")</f>
        <v>-0.51177793090422308</v>
      </c>
      <c r="F106" s="6">
        <f>IFERROR((VLOOKUP(A106,'Revenue per capita'!$A:$Z,8,FALSE)-'normalize rev0'!F$364)/'normalize rev0'!F$365,"")</f>
        <v>2.946291015006242</v>
      </c>
      <c r="G106" s="6" t="str">
        <f>IFERROR((VLOOKUP(A106,'Revenue per capita'!$A:$Z,9,FALSE)-'normalize rev0'!G$364)/'normalize rev0'!G$365,"")</f>
        <v/>
      </c>
      <c r="H106" s="6">
        <f>IFERROR((VLOOKUP(A106,'Revenue per capita'!$A:$Z,10,FALSE)-'normalize rev0'!H$364)/'normalize rev0'!H$365,"")</f>
        <v>0.45010316409261292</v>
      </c>
      <c r="I106" s="6">
        <f>IFERROR((VLOOKUP(A106,'Revenue per capita'!$A:$Z,11,FALSE)-'normalize rev0'!I$364)/'normalize rev0'!I$365,"")</f>
        <v>-0.47664317369767206</v>
      </c>
      <c r="J106" s="6">
        <f>IFERROR((VLOOKUP(A106,'Revenue per capita'!$A:$Z,12,FALSE)-'normalize rev0'!J$364)/'normalize rev0'!J$365,"")</f>
        <v>9.9171522331199774E-2</v>
      </c>
      <c r="K106" s="6">
        <f>IFERROR((VLOOKUP(A106,'Revenue per capita'!$A:$Z,13,FALSE)-'normalize rev0'!K$364)/'normalize rev0'!K$365,"")</f>
        <v>1.0148923840087989</v>
      </c>
      <c r="L106" s="6">
        <f>IFERROR((VLOOKUP(A106,'Revenue per capita'!$A:$Z,14,FALSE)-'normalize rev0'!L$364)/'normalize rev0'!L$365,"")</f>
        <v>0.40716999534836046</v>
      </c>
      <c r="M106" s="6">
        <f>IFERROR((VLOOKUP(A106,'Revenue per capita'!$A:$Z,15,FALSE)-'normalize rev0'!M$364)/'normalize rev0'!M$365,"")</f>
        <v>0.29378427586773198</v>
      </c>
      <c r="N106" s="6">
        <f>IFERROR((VLOOKUP(A106,'Revenue per capita'!$A:$Z,16,FALSE)-'normalize rev0'!N$364)/'normalize rev0'!N$365,"")</f>
        <v>0.3936291725386083</v>
      </c>
      <c r="O106" s="6">
        <f>IFERROR((VLOOKUP(A106,'Revenue per capita'!$A:$Z,17,FALSE)-'normalize rev0'!O$364)/'normalize rev0'!O$365,"")</f>
        <v>-1.4366452182974686E-2</v>
      </c>
      <c r="P106" s="6">
        <f>IFERROR((VLOOKUP(A106,'Revenue per capita'!$A:$Z,18,FALSE)-'normalize rev0'!P$364)/'normalize rev0'!P$365,"")</f>
        <v>0.49324072611884645</v>
      </c>
      <c r="Q106" s="6">
        <f>IFERROR((VLOOKUP(A106,'Revenue per capita'!$A:$Z,19,FALSE)-'normalize rev0'!Q$364)/'normalize rev0'!Q$365,"")</f>
        <v>0.56902057968828945</v>
      </c>
      <c r="R106" s="6">
        <f>IFERROR((VLOOKUP(A106,'Revenue per capita'!$A:$Z,20,FALSE)-'normalize rev0'!R$364)/'normalize rev0'!R$365,"")</f>
        <v>-0.34818820183436644</v>
      </c>
      <c r="S106" s="6">
        <f>IFERROR((VLOOKUP(A106,'Revenue per capita'!$A:$Z,21,FALSE)-'normalize rev0'!S$364)/'normalize rev0'!S$365,"")</f>
        <v>1.5819860164018795</v>
      </c>
      <c r="T106" s="6">
        <f>IFERROR((VLOOKUP(A106,'Revenue per capita'!$A:$Z,22,FALSE)-'normalize rev0'!T$364)/'normalize rev0'!T$365,"")</f>
        <v>0.63474740848573086</v>
      </c>
      <c r="U106" s="6">
        <f>IFERROR((VLOOKUP(A106,'Revenue per capita'!$A:$Z,23,FALSE)-'normalize rev0'!U$364)/'normalize rev0'!U$365,"")</f>
        <v>0.28427419422544453</v>
      </c>
      <c r="V106" s="6">
        <f>IFERROR((VLOOKUP(A106,'Revenue per capita'!$A:$Z,24,FALSE)-'normalize rev0'!V$364)/'normalize rev0'!V$365,"")</f>
        <v>0.2795205095891577</v>
      </c>
      <c r="W106" s="6">
        <f>IFERROR((VLOOKUP(A106,'Revenue per capita'!$A:$Z,25,FALSE)-'normalize rev0'!W$364)/'normalize rev0'!W$365,"")</f>
        <v>-0.62390012772247583</v>
      </c>
      <c r="X106" s="6" t="str">
        <f>IFERROR((VLOOKUP(A106,'Revenue per capita'!$A:$Z,26,FALSE)-'normalize rev0'!X$364)/'normalize rev0'!X$365,"")</f>
        <v/>
      </c>
    </row>
    <row r="107" spans="1:24" x14ac:dyDescent="0.45">
      <c r="A107" s="3" t="s">
        <v>755</v>
      </c>
      <c r="B107" s="4" t="s">
        <v>468</v>
      </c>
      <c r="D107" s="4">
        <v>100.43812179332754</v>
      </c>
      <c r="E107" s="6">
        <f>IFERROR((VLOOKUP($A107,'Revenue per capita'!$A:$Z,7,FALSE)-'normalize rev0'!E$364)/'normalize rev0'!E$365,"")</f>
        <v>-0.51177793090422308</v>
      </c>
      <c r="F107" s="6" t="str">
        <f>IFERROR((VLOOKUP(A107,'Revenue per capita'!$A:$Z,8,FALSE)-'normalize rev0'!F$364)/'normalize rev0'!F$365,"")</f>
        <v/>
      </c>
      <c r="G107" s="6" t="str">
        <f>IFERROR((VLOOKUP(A107,'Revenue per capita'!$A:$Z,9,FALSE)-'normalize rev0'!G$364)/'normalize rev0'!G$365,"")</f>
        <v/>
      </c>
      <c r="H107" s="6">
        <f>IFERROR((VLOOKUP(A107,'Revenue per capita'!$A:$Z,10,FALSE)-'normalize rev0'!H$364)/'normalize rev0'!H$365,"")</f>
        <v>-1.776622234570522</v>
      </c>
      <c r="I107" s="6">
        <f>IFERROR((VLOOKUP(A107,'Revenue per capita'!$A:$Z,11,FALSE)-'normalize rev0'!I$364)/'normalize rev0'!I$365,"")</f>
        <v>0.63902819607829586</v>
      </c>
      <c r="J107" s="6">
        <f>IFERROR((VLOOKUP(A107,'Revenue per capita'!$A:$Z,12,FALSE)-'normalize rev0'!J$364)/'normalize rev0'!J$365,"")</f>
        <v>0.96691049561824183</v>
      </c>
      <c r="K107" s="6">
        <f>IFERROR((VLOOKUP(A107,'Revenue per capita'!$A:$Z,13,FALSE)-'normalize rev0'!K$364)/'normalize rev0'!K$365,"")</f>
        <v>-0.9809631676786893</v>
      </c>
      <c r="L107" s="6">
        <f>IFERROR((VLOOKUP(A107,'Revenue per capita'!$A:$Z,14,FALSE)-'normalize rev0'!L$364)/'normalize rev0'!L$365,"")</f>
        <v>-0.66124722348369558</v>
      </c>
      <c r="M107" s="6">
        <f>IFERROR((VLOOKUP(A107,'Revenue per capita'!$A:$Z,15,FALSE)-'normalize rev0'!M$364)/'normalize rev0'!M$365,"")</f>
        <v>-0.79917007121810157</v>
      </c>
      <c r="N107" s="6">
        <f>IFERROR((VLOOKUP(A107,'Revenue per capita'!$A:$Z,16,FALSE)-'normalize rev0'!N$364)/'normalize rev0'!N$365,"")</f>
        <v>-0.13566322678788573</v>
      </c>
      <c r="O107" s="6">
        <f>IFERROR((VLOOKUP(A107,'Revenue per capita'!$A:$Z,17,FALSE)-'normalize rev0'!O$364)/'normalize rev0'!O$365,"")</f>
        <v>-0.81477603355453587</v>
      </c>
      <c r="P107" s="6">
        <f>IFERROR((VLOOKUP(A107,'Revenue per capita'!$A:$Z,18,FALSE)-'normalize rev0'!P$364)/'normalize rev0'!P$365,"")</f>
        <v>-0.57035941951505975</v>
      </c>
      <c r="Q107" s="6">
        <f>IFERROR((VLOOKUP(A107,'Revenue per capita'!$A:$Z,19,FALSE)-'normalize rev0'!Q$364)/'normalize rev0'!Q$365,"")</f>
        <v>-0.51277303908696881</v>
      </c>
      <c r="R107" s="6">
        <f>IFERROR((VLOOKUP(A107,'Revenue per capita'!$A:$Z,20,FALSE)-'normalize rev0'!R$364)/'normalize rev0'!R$365,"")</f>
        <v>-0.52747925842350252</v>
      </c>
      <c r="S107" s="6">
        <f>IFERROR((VLOOKUP(A107,'Revenue per capita'!$A:$Z,21,FALSE)-'normalize rev0'!S$364)/'normalize rev0'!S$365,"")</f>
        <v>-1.0349177661241087</v>
      </c>
      <c r="T107" s="6">
        <f>IFERROR((VLOOKUP(A107,'Revenue per capita'!$A:$Z,22,FALSE)-'normalize rev0'!T$364)/'normalize rev0'!T$365,"")</f>
        <v>-0.78276865764283032</v>
      </c>
      <c r="U107" s="6">
        <f>IFERROR((VLOOKUP(A107,'Revenue per capita'!$A:$Z,23,FALSE)-'normalize rev0'!U$364)/'normalize rev0'!U$365,"")</f>
        <v>-0.66149458677446926</v>
      </c>
      <c r="V107" s="6">
        <f>IFERROR((VLOOKUP(A107,'Revenue per capita'!$A:$Z,24,FALSE)-'normalize rev0'!V$364)/'normalize rev0'!V$365,"")</f>
        <v>-0.63781489332294594</v>
      </c>
      <c r="W107" s="6" t="str">
        <f>IFERROR((VLOOKUP(A107,'Revenue per capita'!$A:$Z,25,FALSE)-'normalize rev0'!W$364)/'normalize rev0'!W$365,"")</f>
        <v/>
      </c>
      <c r="X107" s="6" t="str">
        <f>IFERROR((VLOOKUP(A107,'Revenue per capita'!$A:$Z,26,FALSE)-'normalize rev0'!X$364)/'normalize rev0'!X$365,"")</f>
        <v/>
      </c>
    </row>
    <row r="108" spans="1:24" x14ac:dyDescent="0.45">
      <c r="A108" s="3" t="s">
        <v>641</v>
      </c>
      <c r="B108" s="4" t="s">
        <v>526</v>
      </c>
      <c r="D108" s="4">
        <v>100.27085318989643</v>
      </c>
      <c r="E108" s="6">
        <f>IFERROR((VLOOKUP($A108,'Revenue per capita'!$A:$Z,7,FALSE)-'normalize rev0'!E$364)/'normalize rev0'!E$365,"")</f>
        <v>-0.15654191230169212</v>
      </c>
      <c r="F108" s="6">
        <f>IFERROR((VLOOKUP(A108,'Revenue per capita'!$A:$Z,8,FALSE)-'normalize rev0'!F$364)/'normalize rev0'!F$365,"")</f>
        <v>-0.38635741549502822</v>
      </c>
      <c r="G108" s="6">
        <f>IFERROR((VLOOKUP(A108,'Revenue per capita'!$A:$Z,9,FALSE)-'normalize rev0'!G$364)/'normalize rev0'!G$365,"")</f>
        <v>-0.68543083452438103</v>
      </c>
      <c r="H108" s="6">
        <f>IFERROR((VLOOKUP(A108,'Revenue per capita'!$A:$Z,10,FALSE)-'normalize rev0'!H$364)/'normalize rev0'!H$365,"")</f>
        <v>9.6288136593335821E-2</v>
      </c>
      <c r="I108" s="6">
        <f>IFERROR((VLOOKUP(A108,'Revenue per capita'!$A:$Z,11,FALSE)-'normalize rev0'!I$364)/'normalize rev0'!I$365,"")</f>
        <v>-0.55469168035125771</v>
      </c>
      <c r="J108" s="6">
        <f>IFERROR((VLOOKUP(A108,'Revenue per capita'!$A:$Z,12,FALSE)-'normalize rev0'!J$364)/'normalize rev0'!J$365,"")</f>
        <v>0.36883198044553833</v>
      </c>
      <c r="K108" s="6">
        <f>IFERROR((VLOOKUP(A108,'Revenue per capita'!$A:$Z,13,FALSE)-'normalize rev0'!K$364)/'normalize rev0'!K$365,"")</f>
        <v>-6.5683330553482286E-2</v>
      </c>
      <c r="L108" s="6">
        <f>IFERROR((VLOOKUP(A108,'Revenue per capita'!$A:$Z,14,FALSE)-'normalize rev0'!L$364)/'normalize rev0'!L$365,"")</f>
        <v>0.79374287393099141</v>
      </c>
      <c r="M108" s="6">
        <f>IFERROR((VLOOKUP(A108,'Revenue per capita'!$A:$Z,15,FALSE)-'normalize rev0'!M$364)/'normalize rev0'!M$365,"")</f>
        <v>8.6947206284202411E-2</v>
      </c>
      <c r="N108" s="6">
        <f>IFERROR((VLOOKUP(A108,'Revenue per capita'!$A:$Z,16,FALSE)-'normalize rev0'!N$364)/'normalize rev0'!N$365,"")</f>
        <v>1.7055258476499013</v>
      </c>
      <c r="O108" s="6">
        <f>IFERROR((VLOOKUP(A108,'Revenue per capita'!$A:$Z,17,FALSE)-'normalize rev0'!O$364)/'normalize rev0'!O$365,"")</f>
        <v>0.33975165761566833</v>
      </c>
      <c r="P108" s="6">
        <f>IFERROR((VLOOKUP(A108,'Revenue per capita'!$A:$Z,18,FALSE)-'normalize rev0'!P$364)/'normalize rev0'!P$365,"")</f>
        <v>1.4549300641593836</v>
      </c>
      <c r="Q108" s="6">
        <f>IFERROR((VLOOKUP(A108,'Revenue per capita'!$A:$Z,19,FALSE)-'normalize rev0'!Q$364)/'normalize rev0'!Q$365,"")</f>
        <v>0.89172405940488819</v>
      </c>
      <c r="R108" s="6">
        <f>IFERROR((VLOOKUP(A108,'Revenue per capita'!$A:$Z,20,FALSE)-'normalize rev0'!R$364)/'normalize rev0'!R$365,"")</f>
        <v>-8.6087186646525829E-2</v>
      </c>
      <c r="S108" s="6">
        <f>IFERROR((VLOOKUP(A108,'Revenue per capita'!$A:$Z,21,FALSE)-'normalize rev0'!S$364)/'normalize rev0'!S$365,"")</f>
        <v>0.14635165335006162</v>
      </c>
      <c r="T108" s="6">
        <f>IFERROR((VLOOKUP(A108,'Revenue per capita'!$A:$Z,22,FALSE)-'normalize rev0'!T$364)/'normalize rev0'!T$365,"")</f>
        <v>0.27184678997291051</v>
      </c>
      <c r="U108" s="6">
        <f>IFERROR((VLOOKUP(A108,'Revenue per capita'!$A:$Z,23,FALSE)-'normalize rev0'!U$364)/'normalize rev0'!U$365,"")</f>
        <v>0.17475228862146733</v>
      </c>
      <c r="V108" s="6">
        <f>IFERROR((VLOOKUP(A108,'Revenue per capita'!$A:$Z,24,FALSE)-'normalize rev0'!V$364)/'normalize rev0'!V$365,"")</f>
        <v>0.67448035545859963</v>
      </c>
      <c r="W108" s="6">
        <f>IFERROR((VLOOKUP(A108,'Revenue per capita'!$A:$Z,25,FALSE)-'normalize rev0'!W$364)/'normalize rev0'!W$365,"")</f>
        <v>3.0019173725626968E-2</v>
      </c>
      <c r="X108" s="6" t="str">
        <f>IFERROR((VLOOKUP(A108,'Revenue per capita'!$A:$Z,26,FALSE)-'normalize rev0'!X$364)/'normalize rev0'!X$365,"")</f>
        <v/>
      </c>
    </row>
    <row r="109" spans="1:24" x14ac:dyDescent="0.45">
      <c r="A109" s="3" t="s">
        <v>746</v>
      </c>
      <c r="B109" s="4" t="s">
        <v>484</v>
      </c>
      <c r="D109" s="4">
        <v>100.02324183682784</v>
      </c>
      <c r="E109" s="6">
        <f>IFERROR((VLOOKUP($A109,'Revenue per capita'!$A:$Z,7,FALSE)-'normalize rev0'!E$364)/'normalize rev0'!E$365,"")</f>
        <v>0.45848685279452911</v>
      </c>
      <c r="F109" s="6">
        <f>IFERROR((VLOOKUP(A109,'Revenue per capita'!$A:$Z,8,FALSE)-'normalize rev0'!F$364)/'normalize rev0'!F$365,"")</f>
        <v>-0.38429684855440316</v>
      </c>
      <c r="G109" s="6">
        <f>IFERROR((VLOOKUP(A109,'Revenue per capita'!$A:$Z,9,FALSE)-'normalize rev0'!G$364)/'normalize rev0'!G$365,"")</f>
        <v>0.31859539577321477</v>
      </c>
      <c r="H109" s="6">
        <f>IFERROR((VLOOKUP(A109,'Revenue per capita'!$A:$Z,10,FALSE)-'normalize rev0'!H$364)/'normalize rev0'!H$365,"")</f>
        <v>0.5122703194101681</v>
      </c>
      <c r="I109" s="6">
        <f>IFERROR((VLOOKUP(A109,'Revenue per capita'!$A:$Z,11,FALSE)-'normalize rev0'!I$364)/'normalize rev0'!I$365,"")</f>
        <v>-0.38495216471670046</v>
      </c>
      <c r="J109" s="6">
        <f>IFERROR((VLOOKUP(A109,'Revenue per capita'!$A:$Z,12,FALSE)-'normalize rev0'!J$364)/'normalize rev0'!J$365,"")</f>
        <v>0.18012752578041408</v>
      </c>
      <c r="K109" s="6">
        <f>IFERROR((VLOOKUP(A109,'Revenue per capita'!$A:$Z,13,FALSE)-'normalize rev0'!K$364)/'normalize rev0'!K$365,"")</f>
        <v>1.3132706702597079</v>
      </c>
      <c r="L109" s="6">
        <f>IFERROR((VLOOKUP(A109,'Revenue per capita'!$A:$Z,14,FALSE)-'normalize rev0'!L$364)/'normalize rev0'!L$365,"")</f>
        <v>-0.21485090633727555</v>
      </c>
      <c r="M109" s="6">
        <f>IFERROR((VLOOKUP(A109,'Revenue per capita'!$A:$Z,15,FALSE)-'normalize rev0'!M$364)/'normalize rev0'!M$365,"")</f>
        <v>2.0556092807290531E-2</v>
      </c>
      <c r="N109" s="6">
        <f>IFERROR((VLOOKUP(A109,'Revenue per capita'!$A:$Z,16,FALSE)-'normalize rev0'!N$364)/'normalize rev0'!N$365,"")</f>
        <v>1.0781033183970081</v>
      </c>
      <c r="O109" s="6">
        <f>IFERROR((VLOOKUP(A109,'Revenue per capita'!$A:$Z,17,FALSE)-'normalize rev0'!O$364)/'normalize rev0'!O$365,"")</f>
        <v>0.48334713373632587</v>
      </c>
      <c r="P109" s="6">
        <f>IFERROR((VLOOKUP(A109,'Revenue per capita'!$A:$Z,18,FALSE)-'normalize rev0'!P$364)/'normalize rev0'!P$365,"")</f>
        <v>0.44274882377998698</v>
      </c>
      <c r="Q109" s="6">
        <f>IFERROR((VLOOKUP(A109,'Revenue per capita'!$A:$Z,19,FALSE)-'normalize rev0'!Q$364)/'normalize rev0'!Q$365,"")</f>
        <v>0.1056047558990014</v>
      </c>
      <c r="R109" s="6">
        <f>IFERROR((VLOOKUP(A109,'Revenue per capita'!$A:$Z,20,FALSE)-'normalize rev0'!R$364)/'normalize rev0'!R$365,"")</f>
        <v>0.80991353553179291</v>
      </c>
      <c r="S109" s="6">
        <f>IFERROR((VLOOKUP(A109,'Revenue per capita'!$A:$Z,21,FALSE)-'normalize rev0'!S$364)/'normalize rev0'!S$365,"")</f>
        <v>1.0349187855558044</v>
      </c>
      <c r="T109" s="6">
        <f>IFERROR((VLOOKUP(A109,'Revenue per capita'!$A:$Z,22,FALSE)-'normalize rev0'!T$364)/'normalize rev0'!T$365,"")</f>
        <v>0.542906801246274</v>
      </c>
      <c r="U109" s="6">
        <f>IFERROR((VLOOKUP(A109,'Revenue per capita'!$A:$Z,23,FALSE)-'normalize rev0'!U$364)/'normalize rev0'!U$365,"")</f>
        <v>0.66498547164899846</v>
      </c>
      <c r="V109" s="6">
        <f>IFERROR((VLOOKUP(A109,'Revenue per capita'!$A:$Z,24,FALSE)-'normalize rev0'!V$364)/'normalize rev0'!V$365,"")</f>
        <v>0.33530356929726712</v>
      </c>
      <c r="W109" s="6">
        <f>IFERROR((VLOOKUP(A109,'Revenue per capita'!$A:$Z,25,FALSE)-'normalize rev0'!W$364)/'normalize rev0'!W$365,"")</f>
        <v>-0.12925013241728586</v>
      </c>
      <c r="X109" s="6" t="str">
        <f>IFERROR((VLOOKUP(A109,'Revenue per capita'!$A:$Z,26,FALSE)-'normalize rev0'!X$364)/'normalize rev0'!X$365,"")</f>
        <v/>
      </c>
    </row>
    <row r="110" spans="1:24" x14ac:dyDescent="0.45">
      <c r="E110" s="6">
        <f>AVERAGE(E20:E109,E2:E16)</f>
        <v>-0.18299212148754307</v>
      </c>
      <c r="F110" s="6">
        <f t="shared" ref="F110:X110" si="2">AVERAGE(F20:F109,F2:F16)</f>
        <v>0.18875814453598669</v>
      </c>
      <c r="G110" s="6">
        <f t="shared" si="2"/>
        <v>0.33081733106856842</v>
      </c>
      <c r="H110" s="6">
        <f t="shared" si="2"/>
        <v>0.70091335984613912</v>
      </c>
      <c r="I110" s="6">
        <f t="shared" si="2"/>
        <v>0.61313817844625362</v>
      </c>
      <c r="J110" s="6">
        <f t="shared" si="2"/>
        <v>0.82905733269315773</v>
      </c>
      <c r="K110" s="6">
        <f t="shared" si="2"/>
        <v>0.37539874290412634</v>
      </c>
      <c r="L110" s="6">
        <f t="shared" si="2"/>
        <v>0.59275163136727838</v>
      </c>
      <c r="M110" s="6">
        <f t="shared" si="2"/>
        <v>0.53871182394083839</v>
      </c>
      <c r="N110" s="6">
        <f t="shared" si="2"/>
        <v>0.67237639105560476</v>
      </c>
      <c r="O110" s="6">
        <f t="shared" si="2"/>
        <v>0.52832734011169113</v>
      </c>
      <c r="P110" s="6">
        <f t="shared" si="2"/>
        <v>0.57729789156200018</v>
      </c>
      <c r="Q110" s="6">
        <f t="shared" si="2"/>
        <v>0.3878344934743343</v>
      </c>
      <c r="R110" s="6">
        <f t="shared" si="2"/>
        <v>0.32642494267634092</v>
      </c>
      <c r="S110" s="6">
        <f t="shared" si="2"/>
        <v>0.3464013122526749</v>
      </c>
      <c r="T110" s="6">
        <f t="shared" si="2"/>
        <v>0.4111201613600568</v>
      </c>
      <c r="U110" s="6">
        <f t="shared" si="2"/>
        <v>7.5455538287044363E-2</v>
      </c>
      <c r="V110" s="6">
        <f t="shared" si="2"/>
        <v>0.51163879777712284</v>
      </c>
      <c r="W110" s="6">
        <f t="shared" si="2"/>
        <v>0.57824257379255584</v>
      </c>
      <c r="X110" s="6">
        <f t="shared" si="2"/>
        <v>-0.12281230692342392</v>
      </c>
    </row>
    <row r="112" spans="1:24" x14ac:dyDescent="0.45">
      <c r="E112" s="6">
        <f>AVERAGE(E113:E362)</f>
        <v>7.7808200810414119E-2</v>
      </c>
      <c r="F112" s="6">
        <f t="shared" ref="F112:X112" si="3">AVERAGE(F113:F362)</f>
        <v>-0.11545329011603415</v>
      </c>
      <c r="G112" s="6">
        <f t="shared" si="3"/>
        <v>-0.25103075982061634</v>
      </c>
      <c r="H112" s="6">
        <f t="shared" si="3"/>
        <v>-0.29808516054314665</v>
      </c>
      <c r="I112" s="6">
        <f t="shared" si="3"/>
        <v>-0.2606094253360649</v>
      </c>
      <c r="J112" s="6">
        <f t="shared" si="3"/>
        <v>-0.35358162187796643</v>
      </c>
      <c r="K112" s="6">
        <f t="shared" si="3"/>
        <v>-0.16101514393693184</v>
      </c>
      <c r="L112" s="6">
        <f t="shared" si="3"/>
        <v>-0.25222718932743976</v>
      </c>
      <c r="M112" s="6">
        <f t="shared" si="3"/>
        <v>-0.23062149049666691</v>
      </c>
      <c r="N112" s="6">
        <f t="shared" si="3"/>
        <v>-0.28546919329911269</v>
      </c>
      <c r="O112" s="6">
        <f t="shared" si="3"/>
        <v>-0.22450939769125244</v>
      </c>
      <c r="P112" s="6">
        <f t="shared" si="3"/>
        <v>-0.24513725752557411</v>
      </c>
      <c r="Q112" s="6">
        <f t="shared" si="3"/>
        <v>-0.16549156644614088</v>
      </c>
      <c r="R112" s="6">
        <f t="shared" si="3"/>
        <v>-0.13925140139542169</v>
      </c>
      <c r="S112" s="6">
        <f t="shared" si="3"/>
        <v>-0.14863363644973573</v>
      </c>
      <c r="T112" s="6">
        <f t="shared" si="3"/>
        <v>-0.17473014208376936</v>
      </c>
      <c r="U112" s="6">
        <f t="shared" si="3"/>
        <v>-3.2304342063361496E-2</v>
      </c>
      <c r="V112" s="6">
        <f t="shared" si="3"/>
        <v>-0.21861615740378218</v>
      </c>
      <c r="W112" s="6">
        <f t="shared" si="3"/>
        <v>-0.39258207878304952</v>
      </c>
      <c r="X112" s="6">
        <f t="shared" si="3"/>
        <v>0.14023172703771558</v>
      </c>
    </row>
    <row r="113" spans="1:24" x14ac:dyDescent="0.45">
      <c r="A113" s="3" t="s">
        <v>655</v>
      </c>
      <c r="B113" s="4" t="s">
        <v>546</v>
      </c>
      <c r="D113" s="4">
        <v>99.794021959674865</v>
      </c>
      <c r="E113" s="6">
        <f>IFERROR((VLOOKUP($A113,'Revenue per capita'!$A:$Z,7,FALSE)-'normalize rev0'!E$364)/'normalize rev0'!E$365,"")</f>
        <v>-0.35351526213522994</v>
      </c>
      <c r="F113" s="6">
        <f>IFERROR((VLOOKUP(A113,'Revenue per capita'!$A:$Z,8,FALSE)-'normalize rev0'!F$364)/'normalize rev0'!F$365,"")</f>
        <v>-0.34938043564415433</v>
      </c>
      <c r="G113" s="6">
        <f>IFERROR((VLOOKUP(A113,'Revenue per capita'!$A:$Z,9,FALSE)-'normalize rev0'!G$364)/'normalize rev0'!G$365,"")</f>
        <v>-1.0366270400926014</v>
      </c>
      <c r="H113" s="6">
        <f>IFERROR((VLOOKUP(A113,'Revenue per capita'!$A:$Z,10,FALSE)-'normalize rev0'!H$364)/'normalize rev0'!H$365,"")</f>
        <v>0.33488887364195807</v>
      </c>
      <c r="I113" s="6">
        <f>IFERROR((VLOOKUP(A113,'Revenue per capita'!$A:$Z,11,FALSE)-'normalize rev0'!I$364)/'normalize rev0'!I$365,"")</f>
        <v>-0.25095513445083523</v>
      </c>
      <c r="J113" s="6">
        <f>IFERROR((VLOOKUP(A113,'Revenue per capita'!$A:$Z,12,FALSE)-'normalize rev0'!J$364)/'normalize rev0'!J$365,"")</f>
        <v>0.76162635147176205</v>
      </c>
      <c r="K113" s="6">
        <f>IFERROR((VLOOKUP(A113,'Revenue per capita'!$A:$Z,13,FALSE)-'normalize rev0'!K$364)/'normalize rev0'!K$365,"")</f>
        <v>0.17778510064545253</v>
      </c>
      <c r="L113" s="6">
        <f>IFERROR((VLOOKUP(A113,'Revenue per capita'!$A:$Z,14,FALSE)-'normalize rev0'!L$364)/'normalize rev0'!L$365,"")</f>
        <v>-1.8411118937157543E-2</v>
      </c>
      <c r="M113" s="6">
        <f>IFERROR((VLOOKUP(A113,'Revenue per capita'!$A:$Z,15,FALSE)-'normalize rev0'!M$364)/'normalize rev0'!M$365,"")</f>
        <v>0.42187825761701064</v>
      </c>
      <c r="N113" s="6">
        <f>IFERROR((VLOOKUP(A113,'Revenue per capita'!$A:$Z,16,FALSE)-'normalize rev0'!N$364)/'normalize rev0'!N$365,"")</f>
        <v>6.9269716002986897E-2</v>
      </c>
      <c r="O113" s="6">
        <f>IFERROR((VLOOKUP(A113,'Revenue per capita'!$A:$Z,17,FALSE)-'normalize rev0'!O$364)/'normalize rev0'!O$365,"")</f>
        <v>5.5395981966033826E-2</v>
      </c>
      <c r="P113" s="6">
        <f>IFERROR((VLOOKUP(A113,'Revenue per capita'!$A:$Z,18,FALSE)-'normalize rev0'!P$364)/'normalize rev0'!P$365,"")</f>
        <v>0.59776549982320437</v>
      </c>
      <c r="Q113" s="6">
        <f>IFERROR((VLOOKUP(A113,'Revenue per capita'!$A:$Z,19,FALSE)-'normalize rev0'!Q$364)/'normalize rev0'!Q$365,"")</f>
        <v>2.806368308027352</v>
      </c>
      <c r="R113" s="6">
        <f>IFERROR((VLOOKUP(A113,'Revenue per capita'!$A:$Z,20,FALSE)-'normalize rev0'!R$364)/'normalize rev0'!R$365,"")</f>
        <v>-0.48516937776980973</v>
      </c>
      <c r="S113" s="6">
        <f>IFERROR((VLOOKUP(A113,'Revenue per capita'!$A:$Z,21,FALSE)-'normalize rev0'!S$364)/'normalize rev0'!S$365,"")</f>
        <v>0.24738539029713638</v>
      </c>
      <c r="T113" s="6">
        <f>IFERROR((VLOOKUP(A113,'Revenue per capita'!$A:$Z,22,FALSE)-'normalize rev0'!T$364)/'normalize rev0'!T$365,"")</f>
        <v>-0.50401908799082906</v>
      </c>
      <c r="U113" s="6">
        <f>IFERROR((VLOOKUP(A113,'Revenue per capita'!$A:$Z,23,FALSE)-'normalize rev0'!U$364)/'normalize rev0'!U$365,"")</f>
        <v>-0.16083154139814701</v>
      </c>
      <c r="V113" s="6">
        <f>IFERROR((VLOOKUP(A113,'Revenue per capita'!$A:$Z,24,FALSE)-'normalize rev0'!V$364)/'normalize rev0'!V$365,"")</f>
        <v>-0.1965104140890202</v>
      </c>
      <c r="W113" s="6">
        <f>IFERROR((VLOOKUP(A113,'Revenue per capita'!$A:$Z,25,FALSE)-'normalize rev0'!W$364)/'normalize rev0'!W$365,"")</f>
        <v>-0.13372904419334566</v>
      </c>
      <c r="X113" s="6" t="str">
        <f>IFERROR((VLOOKUP(A113,'Revenue per capita'!$A:$Z,26,FALSE)-'normalize rev0'!X$364)/'normalize rev0'!X$365,"")</f>
        <v/>
      </c>
    </row>
    <row r="114" spans="1:24" x14ac:dyDescent="0.45">
      <c r="A114" s="3" t="s">
        <v>678</v>
      </c>
      <c r="B114" s="4" t="s">
        <v>593</v>
      </c>
      <c r="D114" s="4">
        <v>99.144028994476571</v>
      </c>
      <c r="E114" s="6">
        <f>IFERROR((VLOOKUP($A114,'Revenue per capita'!$A:$Z,7,FALSE)-'normalize rev0'!E$364)/'normalize rev0'!E$365,"")</f>
        <v>-0.51177793090422308</v>
      </c>
      <c r="F114" s="6">
        <f>IFERROR((VLOOKUP(A114,'Revenue per capita'!$A:$Z,8,FALSE)-'normalize rev0'!F$364)/'normalize rev0'!F$365,"")</f>
        <v>-0.17024915836224527</v>
      </c>
      <c r="G114" s="6">
        <f>IFERROR((VLOOKUP(A114,'Revenue per capita'!$A:$Z,9,FALSE)-'normalize rev0'!G$364)/'normalize rev0'!G$365,"")</f>
        <v>0.75373973451165255</v>
      </c>
      <c r="H114" s="6">
        <f>IFERROR((VLOOKUP(A114,'Revenue per capita'!$A:$Z,10,FALSE)-'normalize rev0'!H$364)/'normalize rev0'!H$365,"")</f>
        <v>0.58074130003621549</v>
      </c>
      <c r="I114" s="6">
        <f>IFERROR((VLOOKUP(A114,'Revenue per capita'!$A:$Z,11,FALSE)-'normalize rev0'!I$364)/'normalize rev0'!I$365,"")</f>
        <v>-0.3834735520662893</v>
      </c>
      <c r="J114" s="6">
        <f>IFERROR((VLOOKUP(A114,'Revenue per capita'!$A:$Z,12,FALSE)-'normalize rev0'!J$364)/'normalize rev0'!J$365,"")</f>
        <v>0.76043865859077531</v>
      </c>
      <c r="K114" s="6">
        <f>IFERROR((VLOOKUP(A114,'Revenue per capita'!$A:$Z,13,FALSE)-'normalize rev0'!K$364)/'normalize rev0'!K$365,"")</f>
        <v>0.40771432010882458</v>
      </c>
      <c r="L114" s="6">
        <f>IFERROR((VLOOKUP(A114,'Revenue per capita'!$A:$Z,14,FALSE)-'normalize rev0'!L$364)/'normalize rev0'!L$365,"")</f>
        <v>0.11343225337976071</v>
      </c>
      <c r="M114" s="6">
        <f>IFERROR((VLOOKUP(A114,'Revenue per capita'!$A:$Z,15,FALSE)-'normalize rev0'!M$364)/'normalize rev0'!M$365,"")</f>
        <v>1.7096456152669774</v>
      </c>
      <c r="N114" s="6">
        <f>IFERROR((VLOOKUP(A114,'Revenue per capita'!$A:$Z,16,FALSE)-'normalize rev0'!N$364)/'normalize rev0'!N$365,"")</f>
        <v>0.18614236289850328</v>
      </c>
      <c r="O114" s="6">
        <f>IFERROR((VLOOKUP(A114,'Revenue per capita'!$A:$Z,17,FALSE)-'normalize rev0'!O$364)/'normalize rev0'!O$365,"")</f>
        <v>-0.26223383427285546</v>
      </c>
      <c r="P114" s="6">
        <f>IFERROR((VLOOKUP(A114,'Revenue per capita'!$A:$Z,18,FALSE)-'normalize rev0'!P$364)/'normalize rev0'!P$365,"")</f>
        <v>-0.19285258383728685</v>
      </c>
      <c r="Q114" s="6">
        <f>IFERROR((VLOOKUP(A114,'Revenue per capita'!$A:$Z,19,FALSE)-'normalize rev0'!Q$364)/'normalize rev0'!Q$365,"")</f>
        <v>0.39328985866274407</v>
      </c>
      <c r="R114" s="6">
        <f>IFERROR((VLOOKUP(A114,'Revenue per capita'!$A:$Z,20,FALSE)-'normalize rev0'!R$364)/'normalize rev0'!R$365,"")</f>
        <v>-7.2867331442363681E-2</v>
      </c>
      <c r="S114" s="6">
        <f>IFERROR((VLOOKUP(A114,'Revenue per capita'!$A:$Z,21,FALSE)-'normalize rev0'!S$364)/'normalize rev0'!S$365,"")</f>
        <v>4.1072592769332325E-2</v>
      </c>
      <c r="T114" s="6">
        <f>IFERROR((VLOOKUP(A114,'Revenue per capita'!$A:$Z,22,FALSE)-'normalize rev0'!T$364)/'normalize rev0'!T$365,"")</f>
        <v>-0.46734236163229215</v>
      </c>
      <c r="U114" s="6">
        <f>IFERROR((VLOOKUP(A114,'Revenue per capita'!$A:$Z,23,FALSE)-'normalize rev0'!U$364)/'normalize rev0'!U$365,"")</f>
        <v>-6.8024944098046027E-3</v>
      </c>
      <c r="V114" s="6">
        <f>IFERROR((VLOOKUP(A114,'Revenue per capita'!$A:$Z,24,FALSE)-'normalize rev0'!V$364)/'normalize rev0'!V$365,"")</f>
        <v>8.5888681910550713E-2</v>
      </c>
      <c r="W114" s="6">
        <f>IFERROR((VLOOKUP(A114,'Revenue per capita'!$A:$Z,25,FALSE)-'normalize rev0'!W$364)/'normalize rev0'!W$365,"")</f>
        <v>-0.48691581152252283</v>
      </c>
      <c r="X114" s="6" t="str">
        <f>IFERROR((VLOOKUP(A114,'Revenue per capita'!$A:$Z,26,FALSE)-'normalize rev0'!X$364)/'normalize rev0'!X$365,"")</f>
        <v/>
      </c>
    </row>
    <row r="115" spans="1:24" x14ac:dyDescent="0.45">
      <c r="A115" s="3" t="s">
        <v>761</v>
      </c>
      <c r="B115" s="4" t="s">
        <v>529</v>
      </c>
      <c r="D115" s="4">
        <v>99.128552738729326</v>
      </c>
      <c r="E115" s="6">
        <f>IFERROR((VLOOKUP($A115,'Revenue per capita'!$A:$Z,7,FALSE)-'normalize rev0'!E$364)/'normalize rev0'!E$365,"")</f>
        <v>-0.34747838073982928</v>
      </c>
      <c r="F115" s="6">
        <f>IFERROR((VLOOKUP(A115,'Revenue per capita'!$A:$Z,8,FALSE)-'normalize rev0'!F$364)/'normalize rev0'!F$365,"")</f>
        <v>-0.19971474073353709</v>
      </c>
      <c r="G115" s="6" t="str">
        <f>IFERROR((VLOOKUP(A115,'Revenue per capita'!$A:$Z,9,FALSE)-'normalize rev0'!G$364)/'normalize rev0'!G$365,"")</f>
        <v/>
      </c>
      <c r="H115" s="6">
        <f>IFERROR((VLOOKUP(A115,'Revenue per capita'!$A:$Z,10,FALSE)-'normalize rev0'!H$364)/'normalize rev0'!H$365,"")</f>
        <v>0.35925617719829661</v>
      </c>
      <c r="I115" s="6">
        <f>IFERROR((VLOOKUP(A115,'Revenue per capita'!$A:$Z,11,FALSE)-'normalize rev0'!I$364)/'normalize rev0'!I$365,"")</f>
        <v>-0.32246521185687688</v>
      </c>
      <c r="J115" s="6">
        <f>IFERROR((VLOOKUP(A115,'Revenue per capita'!$A:$Z,12,FALSE)-'normalize rev0'!J$364)/'normalize rev0'!J$365,"")</f>
        <v>0.40396460338688073</v>
      </c>
      <c r="K115" s="6">
        <f>IFERROR((VLOOKUP(A115,'Revenue per capita'!$A:$Z,13,FALSE)-'normalize rev0'!K$364)/'normalize rev0'!K$365,"")</f>
        <v>0.36175349050913413</v>
      </c>
      <c r="L115" s="6">
        <f>IFERROR((VLOOKUP(A115,'Revenue per capita'!$A:$Z,14,FALSE)-'normalize rev0'!L$364)/'normalize rev0'!L$365,"")</f>
        <v>0.36157233790551385</v>
      </c>
      <c r="M115" s="6">
        <f>IFERROR((VLOOKUP(A115,'Revenue per capita'!$A:$Z,15,FALSE)-'normalize rev0'!M$364)/'normalize rev0'!M$365,"")</f>
        <v>2.9409925811375368</v>
      </c>
      <c r="N115" s="6">
        <f>IFERROR((VLOOKUP(A115,'Revenue per capita'!$A:$Z,16,FALSE)-'normalize rev0'!N$364)/'normalize rev0'!N$365,"")</f>
        <v>4.3794948431180723E-2</v>
      </c>
      <c r="O115" s="6">
        <f>IFERROR((VLOOKUP(A115,'Revenue per capita'!$A:$Z,17,FALSE)-'normalize rev0'!O$364)/'normalize rev0'!O$365,"")</f>
        <v>0.74863220713434042</v>
      </c>
      <c r="P115" s="6">
        <f>IFERROR((VLOOKUP(A115,'Revenue per capita'!$A:$Z,18,FALSE)-'normalize rev0'!P$364)/'normalize rev0'!P$365,"")</f>
        <v>0.26875862367063919</v>
      </c>
      <c r="Q115" s="6">
        <f>IFERROR((VLOOKUP(A115,'Revenue per capita'!$A:$Z,19,FALSE)-'normalize rev0'!Q$364)/'normalize rev0'!Q$365,"")</f>
        <v>0.76375048511676857</v>
      </c>
      <c r="R115" s="6">
        <f>IFERROR((VLOOKUP(A115,'Revenue per capita'!$A:$Z,20,FALSE)-'normalize rev0'!R$364)/'normalize rev0'!R$365,"")</f>
        <v>-0.41565310395026417</v>
      </c>
      <c r="S115" s="6">
        <f>IFERROR((VLOOKUP(A115,'Revenue per capita'!$A:$Z,21,FALSE)-'normalize rev0'!S$364)/'normalize rev0'!S$365,"")</f>
        <v>-5.196441162897425E-2</v>
      </c>
      <c r="T115" s="6">
        <f>IFERROR((VLOOKUP(A115,'Revenue per capita'!$A:$Z,22,FALSE)-'normalize rev0'!T$364)/'normalize rev0'!T$365,"")</f>
        <v>0.57410939631373603</v>
      </c>
      <c r="U115" s="6">
        <f>IFERROR((VLOOKUP(A115,'Revenue per capita'!$A:$Z,23,FALSE)-'normalize rev0'!U$364)/'normalize rev0'!U$365,"")</f>
        <v>1.7521316663479816</v>
      </c>
      <c r="V115" s="6">
        <f>IFERROR((VLOOKUP(A115,'Revenue per capita'!$A:$Z,24,FALSE)-'normalize rev0'!V$364)/'normalize rev0'!V$365,"")</f>
        <v>-6.7617465512184616E-2</v>
      </c>
      <c r="W115" s="6">
        <f>IFERROR((VLOOKUP(A115,'Revenue per capita'!$A:$Z,25,FALSE)-'normalize rev0'!W$364)/'normalize rev0'!W$365,"")</f>
        <v>0.36639475384955683</v>
      </c>
      <c r="X115" s="6" t="str">
        <f>IFERROR((VLOOKUP(A115,'Revenue per capita'!$A:$Z,26,FALSE)-'normalize rev0'!X$364)/'normalize rev0'!X$365,"")</f>
        <v/>
      </c>
    </row>
    <row r="116" spans="1:24" x14ac:dyDescent="0.45">
      <c r="A116" s="3" t="s">
        <v>809</v>
      </c>
      <c r="B116" s="4" t="s">
        <v>451</v>
      </c>
      <c r="D116" s="4">
        <v>98.894236282388519</v>
      </c>
      <c r="E116" s="6">
        <f>IFERROR((VLOOKUP($A116,'Revenue per capita'!$A:$Z,7,FALSE)-'normalize rev0'!E$364)/'normalize rev0'!E$365,"")</f>
        <v>-0.32443394374003443</v>
      </c>
      <c r="F116" s="6" t="str">
        <f>IFERROR((VLOOKUP(A116,'Revenue per capita'!$A:$Z,8,FALSE)-'normalize rev0'!F$364)/'normalize rev0'!F$365,"")</f>
        <v/>
      </c>
      <c r="G116" s="6">
        <f>IFERROR((VLOOKUP(A116,'Revenue per capita'!$A:$Z,9,FALSE)-'normalize rev0'!G$364)/'normalize rev0'!G$365,"")</f>
        <v>1.8968998794958341</v>
      </c>
      <c r="H116" s="6">
        <f>IFERROR((VLOOKUP(A116,'Revenue per capita'!$A:$Z,10,FALSE)-'normalize rev0'!H$364)/'normalize rev0'!H$365,"")</f>
        <v>-0.13301788260232553</v>
      </c>
      <c r="I116" s="6">
        <f>IFERROR((VLOOKUP(A116,'Revenue per capita'!$A:$Z,11,FALSE)-'normalize rev0'!I$364)/'normalize rev0'!I$365,"")</f>
        <v>-0.2059322539314026</v>
      </c>
      <c r="J116" s="6">
        <f>IFERROR((VLOOKUP(A116,'Revenue per capita'!$A:$Z,12,FALSE)-'normalize rev0'!J$364)/'normalize rev0'!J$365,"")</f>
        <v>0.76399003892437567</v>
      </c>
      <c r="K116" s="6">
        <f>IFERROR((VLOOKUP(A116,'Revenue per capita'!$A:$Z,13,FALSE)-'normalize rev0'!K$364)/'normalize rev0'!K$365,"")</f>
        <v>-0.44107710428045954</v>
      </c>
      <c r="L116" s="6">
        <f>IFERROR((VLOOKUP(A116,'Revenue per capita'!$A:$Z,14,FALSE)-'normalize rev0'!L$364)/'normalize rev0'!L$365,"")</f>
        <v>-0.1257080669262991</v>
      </c>
      <c r="M116" s="6">
        <f>IFERROR((VLOOKUP(A116,'Revenue per capita'!$A:$Z,15,FALSE)-'normalize rev0'!M$364)/'normalize rev0'!M$365,"")</f>
        <v>-4.1695137686790416E-2</v>
      </c>
      <c r="N116" s="6">
        <f>IFERROR((VLOOKUP(A116,'Revenue per capita'!$A:$Z,16,FALSE)-'normalize rev0'!N$364)/'normalize rev0'!N$365,"")</f>
        <v>0.35880704878192798</v>
      </c>
      <c r="O116" s="6">
        <f>IFERROR((VLOOKUP(A116,'Revenue per capita'!$A:$Z,17,FALSE)-'normalize rev0'!O$364)/'normalize rev0'!O$365,"")</f>
        <v>-9.635181709547895E-2</v>
      </c>
      <c r="P116" s="6">
        <f>IFERROR((VLOOKUP(A116,'Revenue per capita'!$A:$Z,18,FALSE)-'normalize rev0'!P$364)/'normalize rev0'!P$365,"")</f>
        <v>0.10501399921557063</v>
      </c>
      <c r="Q116" s="6">
        <f>IFERROR((VLOOKUP(A116,'Revenue per capita'!$A:$Z,19,FALSE)-'normalize rev0'!Q$364)/'normalize rev0'!Q$365,"")</f>
        <v>1.2962172057478464E-2</v>
      </c>
      <c r="R116" s="6">
        <f>IFERROR((VLOOKUP(A116,'Revenue per capita'!$A:$Z,20,FALSE)-'normalize rev0'!R$364)/'normalize rev0'!R$365,"")</f>
        <v>1.3858536062194464</v>
      </c>
      <c r="S116" s="6">
        <f>IFERROR((VLOOKUP(A116,'Revenue per capita'!$A:$Z,21,FALSE)-'normalize rev0'!S$364)/'normalize rev0'!S$365,"")</f>
        <v>-0.15818772490734909</v>
      </c>
      <c r="T116" s="6">
        <f>IFERROR((VLOOKUP(A116,'Revenue per capita'!$A:$Z,22,FALSE)-'normalize rev0'!T$364)/'normalize rev0'!T$365,"")</f>
        <v>-0.49628118197238458</v>
      </c>
      <c r="U116" s="6">
        <f>IFERROR((VLOOKUP(A116,'Revenue per capita'!$A:$Z,23,FALSE)-'normalize rev0'!U$364)/'normalize rev0'!U$365,"")</f>
        <v>-0.18503252160420589</v>
      </c>
      <c r="V116" s="6">
        <f>IFERROR((VLOOKUP(A116,'Revenue per capita'!$A:$Z,24,FALSE)-'normalize rev0'!V$364)/'normalize rev0'!V$365,"")</f>
        <v>0.39102173482466829</v>
      </c>
      <c r="W116" s="6">
        <f>IFERROR((VLOOKUP(A116,'Revenue per capita'!$A:$Z,25,FALSE)-'normalize rev0'!W$364)/'normalize rev0'!W$365,"")</f>
        <v>1.8786454523098239E-2</v>
      </c>
      <c r="X116" s="6" t="str">
        <f>IFERROR((VLOOKUP(A116,'Revenue per capita'!$A:$Z,26,FALSE)-'normalize rev0'!X$364)/'normalize rev0'!X$365,"")</f>
        <v/>
      </c>
    </row>
    <row r="117" spans="1:24" x14ac:dyDescent="0.45">
      <c r="A117" s="3" t="s">
        <v>707</v>
      </c>
      <c r="B117" s="4" t="s">
        <v>475</v>
      </c>
      <c r="D117" s="4">
        <v>98.079714704142106</v>
      </c>
      <c r="E117" s="6">
        <f>IFERROR((VLOOKUP($A117,'Revenue per capita'!$A:$Z,7,FALSE)-'normalize rev0'!E$364)/'normalize rev0'!E$365,"")</f>
        <v>-7.5908253283494584E-2</v>
      </c>
      <c r="F117" s="6" t="str">
        <f>IFERROR((VLOOKUP(A117,'Revenue per capita'!$A:$Z,8,FALSE)-'normalize rev0'!F$364)/'normalize rev0'!F$365,"")</f>
        <v/>
      </c>
      <c r="G117" s="6">
        <f>IFERROR((VLOOKUP(A117,'Revenue per capita'!$A:$Z,9,FALSE)-'normalize rev0'!G$364)/'normalize rev0'!G$365,"")</f>
        <v>8.2428589943771072E-2</v>
      </c>
      <c r="H117" s="6">
        <f>IFERROR((VLOOKUP(A117,'Revenue per capita'!$A:$Z,10,FALSE)-'normalize rev0'!H$364)/'normalize rev0'!H$365,"")</f>
        <v>0.21554685242179741</v>
      </c>
      <c r="I117" s="6">
        <f>IFERROR((VLOOKUP(A117,'Revenue per capita'!$A:$Z,11,FALSE)-'normalize rev0'!I$364)/'normalize rev0'!I$365,"")</f>
        <v>0.58978853429464728</v>
      </c>
      <c r="J117" s="6">
        <f>IFERROR((VLOOKUP(A117,'Revenue per capita'!$A:$Z,12,FALSE)-'normalize rev0'!J$364)/'normalize rev0'!J$365,"")</f>
        <v>0.14806923239496472</v>
      </c>
      <c r="K117" s="6">
        <f>IFERROR((VLOOKUP(A117,'Revenue per capita'!$A:$Z,13,FALSE)-'normalize rev0'!K$364)/'normalize rev0'!K$365,"")</f>
        <v>1.7097375592423136E-2</v>
      </c>
      <c r="L117" s="6">
        <f>IFERROR((VLOOKUP(A117,'Revenue per capita'!$A:$Z,14,FALSE)-'normalize rev0'!L$364)/'normalize rev0'!L$365,"")</f>
        <v>-0.32212347589719109</v>
      </c>
      <c r="M117" s="6">
        <f>IFERROR((VLOOKUP(A117,'Revenue per capita'!$A:$Z,15,FALSE)-'normalize rev0'!M$364)/'normalize rev0'!M$365,"")</f>
        <v>-0.32677412984002036</v>
      </c>
      <c r="N117" s="6">
        <f>IFERROR((VLOOKUP(A117,'Revenue per capita'!$A:$Z,16,FALSE)-'normalize rev0'!N$364)/'normalize rev0'!N$365,"")</f>
        <v>-0.38441702075166323</v>
      </c>
      <c r="O117" s="6">
        <f>IFERROR((VLOOKUP(A117,'Revenue per capita'!$A:$Z,17,FALSE)-'normalize rev0'!O$364)/'normalize rev0'!O$365,"")</f>
        <v>-1.9620726681686556E-2</v>
      </c>
      <c r="P117" s="6">
        <f>IFERROR((VLOOKUP(A117,'Revenue per capita'!$A:$Z,18,FALSE)-'normalize rev0'!P$364)/'normalize rev0'!P$365,"")</f>
        <v>4.8819344661864472E-3</v>
      </c>
      <c r="Q117" s="6">
        <f>IFERROR((VLOOKUP(A117,'Revenue per capita'!$A:$Z,19,FALSE)-'normalize rev0'!Q$364)/'normalize rev0'!Q$365,"")</f>
        <v>0.43785865126320078</v>
      </c>
      <c r="R117" s="6">
        <f>IFERROR((VLOOKUP(A117,'Revenue per capita'!$A:$Z,20,FALSE)-'normalize rev0'!R$364)/'normalize rev0'!R$365,"")</f>
        <v>-0.18505787937655097</v>
      </c>
      <c r="S117" s="6">
        <f>IFERROR((VLOOKUP(A117,'Revenue per capita'!$A:$Z,21,FALSE)-'normalize rev0'!S$364)/'normalize rev0'!S$365,"")</f>
        <v>-1.3049703608047105</v>
      </c>
      <c r="T117" s="6">
        <f>IFERROR((VLOOKUP(A117,'Revenue per capita'!$A:$Z,22,FALSE)-'normalize rev0'!T$364)/'normalize rev0'!T$365,"")</f>
        <v>-0.61845177329695267</v>
      </c>
      <c r="U117" s="6">
        <f>IFERROR((VLOOKUP(A117,'Revenue per capita'!$A:$Z,23,FALSE)-'normalize rev0'!U$364)/'normalize rev0'!U$365,"")</f>
        <v>-0.27367040314246305</v>
      </c>
      <c r="V117" s="6">
        <f>IFERROR((VLOOKUP(A117,'Revenue per capita'!$A:$Z,24,FALSE)-'normalize rev0'!V$364)/'normalize rev0'!V$365,"")</f>
        <v>0.38704268841797496</v>
      </c>
      <c r="W117" s="6">
        <f>IFERROR((VLOOKUP(A117,'Revenue per capita'!$A:$Z,25,FALSE)-'normalize rev0'!W$364)/'normalize rev0'!W$365,"")</f>
        <v>-0.88252458094555419</v>
      </c>
      <c r="X117" s="6" t="str">
        <f>IFERROR((VLOOKUP(A117,'Revenue per capita'!$A:$Z,26,FALSE)-'normalize rev0'!X$364)/'normalize rev0'!X$365,"")</f>
        <v/>
      </c>
    </row>
    <row r="118" spans="1:24" x14ac:dyDescent="0.45">
      <c r="A118" s="3" t="s">
        <v>592</v>
      </c>
      <c r="B118" s="4" t="s">
        <v>593</v>
      </c>
      <c r="D118" s="4">
        <v>97.501682336054898</v>
      </c>
      <c r="E118" s="6">
        <f>IFERROR((VLOOKUP($A118,'Revenue per capita'!$A:$Z,7,FALSE)-'normalize rev0'!E$364)/'normalize rev0'!E$365,"")</f>
        <v>-0.22705081701961632</v>
      </c>
      <c r="F118" s="6">
        <f>IFERROR((VLOOKUP(A118,'Revenue per capita'!$A:$Z,8,FALSE)-'normalize rev0'!F$364)/'normalize rev0'!F$365,"")</f>
        <v>-0.36332927214714372</v>
      </c>
      <c r="G118" s="6" t="str">
        <f>IFERROR((VLOOKUP(A118,'Revenue per capita'!$A:$Z,9,FALSE)-'normalize rev0'!G$364)/'normalize rev0'!G$365,"")</f>
        <v/>
      </c>
      <c r="H118" s="6">
        <f>IFERROR((VLOOKUP(A118,'Revenue per capita'!$A:$Z,10,FALSE)-'normalize rev0'!H$364)/'normalize rev0'!H$365,"")</f>
        <v>1.3856125570128846E-2</v>
      </c>
      <c r="I118" s="6">
        <f>IFERROR((VLOOKUP(A118,'Revenue per capita'!$A:$Z,11,FALSE)-'normalize rev0'!I$364)/'normalize rev0'!I$365,"")</f>
        <v>-0.33304200758626229</v>
      </c>
      <c r="J118" s="6">
        <f>IFERROR((VLOOKUP(A118,'Revenue per capita'!$A:$Z,12,FALSE)-'normalize rev0'!J$364)/'normalize rev0'!J$365,"")</f>
        <v>1.2861110717234894</v>
      </c>
      <c r="K118" s="6">
        <f>IFERROR((VLOOKUP(A118,'Revenue per capita'!$A:$Z,13,FALSE)-'normalize rev0'!K$364)/'normalize rev0'!K$365,"")</f>
        <v>-0.46656691737203709</v>
      </c>
      <c r="L118" s="6">
        <f>IFERROR((VLOOKUP(A118,'Revenue per capita'!$A:$Z,14,FALSE)-'normalize rev0'!L$364)/'normalize rev0'!L$365,"")</f>
        <v>3.1804006020993119</v>
      </c>
      <c r="M118" s="6">
        <f>IFERROR((VLOOKUP(A118,'Revenue per capita'!$A:$Z,15,FALSE)-'normalize rev0'!M$364)/'normalize rev0'!M$365,"")</f>
        <v>-0.3001219347953123</v>
      </c>
      <c r="N118" s="6">
        <f>IFERROR((VLOOKUP(A118,'Revenue per capita'!$A:$Z,16,FALSE)-'normalize rev0'!N$364)/'normalize rev0'!N$365,"")</f>
        <v>-0.54420425659954053</v>
      </c>
      <c r="O118" s="6">
        <f>IFERROR((VLOOKUP(A118,'Revenue per capita'!$A:$Z,17,FALSE)-'normalize rev0'!O$364)/'normalize rev0'!O$365,"")</f>
        <v>-0.32303955537358797</v>
      </c>
      <c r="P118" s="6">
        <f>IFERROR((VLOOKUP(A118,'Revenue per capita'!$A:$Z,18,FALSE)-'normalize rev0'!P$364)/'normalize rev0'!P$365,"")</f>
        <v>0.13417952150843204</v>
      </c>
      <c r="Q118" s="6">
        <f>IFERROR((VLOOKUP(A118,'Revenue per capita'!$A:$Z,19,FALSE)-'normalize rev0'!Q$364)/'normalize rev0'!Q$365,"")</f>
        <v>-0.47343585776683916</v>
      </c>
      <c r="R118" s="6">
        <f>IFERROR((VLOOKUP(A118,'Revenue per capita'!$A:$Z,20,FALSE)-'normalize rev0'!R$364)/'normalize rev0'!R$365,"")</f>
        <v>-0.53272162161700365</v>
      </c>
      <c r="S118" s="6">
        <f>IFERROR((VLOOKUP(A118,'Revenue per capita'!$A:$Z,21,FALSE)-'normalize rev0'!S$364)/'normalize rev0'!S$365,"")</f>
        <v>-0.83535209214275652</v>
      </c>
      <c r="T118" s="6">
        <f>IFERROR((VLOOKUP(A118,'Revenue per capita'!$A:$Z,22,FALSE)-'normalize rev0'!T$364)/'normalize rev0'!T$365,"")</f>
        <v>2.9228735401272587E-2</v>
      </c>
      <c r="U118" s="6">
        <f>IFERROR((VLOOKUP(A118,'Revenue per capita'!$A:$Z,23,FALSE)-'normalize rev0'!U$364)/'normalize rev0'!U$365,"")</f>
        <v>-0.44192503056192084</v>
      </c>
      <c r="V118" s="6">
        <f>IFERROR((VLOOKUP(A118,'Revenue per capita'!$A:$Z,24,FALSE)-'normalize rev0'!V$364)/'normalize rev0'!V$365,"")</f>
        <v>-0.10737499611072027</v>
      </c>
      <c r="W118" s="6">
        <f>IFERROR((VLOOKUP(A118,'Revenue per capita'!$A:$Z,25,FALSE)-'normalize rev0'!W$364)/'normalize rev0'!W$365,"")</f>
        <v>3.8713907363883364</v>
      </c>
      <c r="X118" s="6">
        <f>IFERROR((VLOOKUP(A118,'Revenue per capita'!$A:$Z,26,FALSE)-'normalize rev0'!X$364)/'normalize rev0'!X$365,"")</f>
        <v>-0.16415650198176762</v>
      </c>
    </row>
    <row r="119" spans="1:24" x14ac:dyDescent="0.45">
      <c r="A119" s="3" t="s">
        <v>676</v>
      </c>
      <c r="B119" s="4" t="s">
        <v>677</v>
      </c>
      <c r="D119" s="4">
        <v>97.187098410028383</v>
      </c>
      <c r="E119" s="6">
        <f>IFERROR((VLOOKUP($A119,'Revenue per capita'!$A:$Z,7,FALSE)-'normalize rev0'!E$364)/'normalize rev0'!E$365,"")</f>
        <v>-0.27646930341692422</v>
      </c>
      <c r="F119" s="6" t="str">
        <f>IFERROR((VLOOKUP(A119,'Revenue per capita'!$A:$Z,8,FALSE)-'normalize rev0'!F$364)/'normalize rev0'!F$365,"")</f>
        <v/>
      </c>
      <c r="G119" s="6" t="str">
        <f>IFERROR((VLOOKUP(A119,'Revenue per capita'!$A:$Z,9,FALSE)-'normalize rev0'!G$364)/'normalize rev0'!G$365,"")</f>
        <v/>
      </c>
      <c r="H119" s="6">
        <f>IFERROR((VLOOKUP(A119,'Revenue per capita'!$A:$Z,10,FALSE)-'normalize rev0'!H$364)/'normalize rev0'!H$365,"")</f>
        <v>0.47241970820997509</v>
      </c>
      <c r="I119" s="6">
        <f>IFERROR((VLOOKUP(A119,'Revenue per capita'!$A:$Z,11,FALSE)-'normalize rev0'!I$364)/'normalize rev0'!I$365,"")</f>
        <v>-0.16763546978554214</v>
      </c>
      <c r="J119" s="6">
        <f>IFERROR((VLOOKUP(A119,'Revenue per capita'!$A:$Z,12,FALSE)-'normalize rev0'!J$364)/'normalize rev0'!J$365,"")</f>
        <v>-8.4286155431903959E-2</v>
      </c>
      <c r="K119" s="6">
        <f>IFERROR((VLOOKUP(A119,'Revenue per capita'!$A:$Z,13,FALSE)-'normalize rev0'!K$364)/'normalize rev0'!K$365,"")</f>
        <v>0.68519253506399735</v>
      </c>
      <c r="L119" s="6">
        <f>IFERROR((VLOOKUP(A119,'Revenue per capita'!$A:$Z,14,FALSE)-'normalize rev0'!L$364)/'normalize rev0'!L$365,"")</f>
        <v>0.46067849356771201</v>
      </c>
      <c r="M119" s="6">
        <f>IFERROR((VLOOKUP(A119,'Revenue per capita'!$A:$Z,15,FALSE)-'normalize rev0'!M$364)/'normalize rev0'!M$365,"")</f>
        <v>0.64838897257328665</v>
      </c>
      <c r="N119" s="6">
        <f>IFERROR((VLOOKUP(A119,'Revenue per capita'!$A:$Z,16,FALSE)-'normalize rev0'!N$364)/'normalize rev0'!N$365,"")</f>
        <v>1.3818343136260176</v>
      </c>
      <c r="O119" s="6">
        <f>IFERROR((VLOOKUP(A119,'Revenue per capita'!$A:$Z,17,FALSE)-'normalize rev0'!O$364)/'normalize rev0'!O$365,"")</f>
        <v>-0.23077464763134117</v>
      </c>
      <c r="P119" s="6">
        <f>IFERROR((VLOOKUP(A119,'Revenue per capita'!$A:$Z,18,FALSE)-'normalize rev0'!P$364)/'normalize rev0'!P$365,"")</f>
        <v>0.30169425516896559</v>
      </c>
      <c r="Q119" s="6">
        <f>IFERROR((VLOOKUP(A119,'Revenue per capita'!$A:$Z,19,FALSE)-'normalize rev0'!Q$364)/'normalize rev0'!Q$365,"")</f>
        <v>-0.29957179149510249</v>
      </c>
      <c r="R119" s="6">
        <f>IFERROR((VLOOKUP(A119,'Revenue per capita'!$A:$Z,20,FALSE)-'normalize rev0'!R$364)/'normalize rev0'!R$365,"")</f>
        <v>-6.8419216105735703E-2</v>
      </c>
      <c r="S119" s="6">
        <f>IFERROR((VLOOKUP(A119,'Revenue per capita'!$A:$Z,21,FALSE)-'normalize rev0'!S$364)/'normalize rev0'!S$365,"")</f>
        <v>0.36296841431811278</v>
      </c>
      <c r="T119" s="6">
        <f>IFERROR((VLOOKUP(A119,'Revenue per capita'!$A:$Z,22,FALSE)-'normalize rev0'!T$364)/'normalize rev0'!T$365,"")</f>
        <v>-0.23807122797881861</v>
      </c>
      <c r="U119" s="6">
        <f>IFERROR((VLOOKUP(A119,'Revenue per capita'!$A:$Z,23,FALSE)-'normalize rev0'!U$364)/'normalize rev0'!U$365,"")</f>
        <v>-0.1015028947139713</v>
      </c>
      <c r="V119" s="6">
        <f>IFERROR((VLOOKUP(A119,'Revenue per capita'!$A:$Z,24,FALSE)-'normalize rev0'!V$364)/'normalize rev0'!V$365,"")</f>
        <v>-0.50204156761810081</v>
      </c>
      <c r="W119" s="6">
        <f>IFERROR((VLOOKUP(A119,'Revenue per capita'!$A:$Z,25,FALSE)-'normalize rev0'!W$364)/'normalize rev0'!W$365,"")</f>
        <v>-0.57667231217575843</v>
      </c>
      <c r="X119" s="6" t="str">
        <f>IFERROR((VLOOKUP(A119,'Revenue per capita'!$A:$Z,26,FALSE)-'normalize rev0'!X$364)/'normalize rev0'!X$365,"")</f>
        <v/>
      </c>
    </row>
    <row r="120" spans="1:24" x14ac:dyDescent="0.45">
      <c r="A120" s="3" t="s">
        <v>520</v>
      </c>
      <c r="B120" s="4" t="s">
        <v>451</v>
      </c>
      <c r="D120" s="4">
        <v>96.829128067073142</v>
      </c>
      <c r="E120" s="6">
        <f>IFERROR((VLOOKUP($A120,'Revenue per capita'!$A:$Z,7,FALSE)-'normalize rev0'!E$364)/'normalize rev0'!E$365,"")</f>
        <v>-0.51177793090422308</v>
      </c>
      <c r="F120" s="6">
        <f>IFERROR((VLOOKUP(A120,'Revenue per capita'!$A:$Z,8,FALSE)-'normalize rev0'!F$364)/'normalize rev0'!F$365,"")</f>
        <v>-0.38037185628707382</v>
      </c>
      <c r="G120" s="6">
        <f>IFERROR((VLOOKUP(A120,'Revenue per capita'!$A:$Z,9,FALSE)-'normalize rev0'!G$364)/'normalize rev0'!G$365,"")</f>
        <v>-0.30832741034143801</v>
      </c>
      <c r="H120" s="6">
        <f>IFERROR((VLOOKUP(A120,'Revenue per capita'!$A:$Z,10,FALSE)-'normalize rev0'!H$364)/'normalize rev0'!H$365,"")</f>
        <v>-8.9831766453206896E-2</v>
      </c>
      <c r="I120" s="6">
        <f>IFERROR((VLOOKUP(A120,'Revenue per capita'!$A:$Z,11,FALSE)-'normalize rev0'!I$364)/'normalize rev0'!I$365,"")</f>
        <v>-0.20545037330119503</v>
      </c>
      <c r="J120" s="6">
        <f>IFERROR((VLOOKUP(A120,'Revenue per capita'!$A:$Z,12,FALSE)-'normalize rev0'!J$364)/'normalize rev0'!J$365,"")</f>
        <v>0.51774596043371202</v>
      </c>
      <c r="K120" s="6">
        <f>IFERROR((VLOOKUP(A120,'Revenue per capita'!$A:$Z,13,FALSE)-'normalize rev0'!K$364)/'normalize rev0'!K$365,"")</f>
        <v>-0.32366421636642945</v>
      </c>
      <c r="L120" s="6">
        <f>IFERROR((VLOOKUP(A120,'Revenue per capita'!$A:$Z,14,FALSE)-'normalize rev0'!L$364)/'normalize rev0'!L$365,"")</f>
        <v>-0.15737119001226146</v>
      </c>
      <c r="M120" s="6">
        <f>IFERROR((VLOOKUP(A120,'Revenue per capita'!$A:$Z,15,FALSE)-'normalize rev0'!M$364)/'normalize rev0'!M$365,"")</f>
        <v>-0.31612496168717918</v>
      </c>
      <c r="N120" s="6">
        <f>IFERROR((VLOOKUP(A120,'Revenue per capita'!$A:$Z,16,FALSE)-'normalize rev0'!N$364)/'normalize rev0'!N$365,"")</f>
        <v>0.7973698854529998</v>
      </c>
      <c r="O120" s="6">
        <f>IFERROR((VLOOKUP(A120,'Revenue per capita'!$A:$Z,17,FALSE)-'normalize rev0'!O$364)/'normalize rev0'!O$365,"")</f>
        <v>-0.36128816945407521</v>
      </c>
      <c r="P120" s="6">
        <f>IFERROR((VLOOKUP(A120,'Revenue per capita'!$A:$Z,18,FALSE)-'normalize rev0'!P$364)/'normalize rev0'!P$365,"")</f>
        <v>0.28533017981758368</v>
      </c>
      <c r="Q120" s="6">
        <f>IFERROR((VLOOKUP(A120,'Revenue per capita'!$A:$Z,19,FALSE)-'normalize rev0'!Q$364)/'normalize rev0'!Q$365,"")</f>
        <v>1.0473515610162689</v>
      </c>
      <c r="R120" s="6">
        <f>IFERROR((VLOOKUP(A120,'Revenue per capita'!$A:$Z,20,FALSE)-'normalize rev0'!R$364)/'normalize rev0'!R$365,"")</f>
        <v>0.18650230997642925</v>
      </c>
      <c r="S120" s="6">
        <f>IFERROR((VLOOKUP(A120,'Revenue per capita'!$A:$Z,21,FALSE)-'normalize rev0'!S$364)/'normalize rev0'!S$365,"")</f>
        <v>-1.460864600249972E-2</v>
      </c>
      <c r="T120" s="6">
        <f>IFERROR((VLOOKUP(A120,'Revenue per capita'!$A:$Z,22,FALSE)-'normalize rev0'!T$364)/'normalize rev0'!T$365,"")</f>
        <v>0.59653338201474781</v>
      </c>
      <c r="U120" s="6">
        <f>IFERROR((VLOOKUP(A120,'Revenue per capita'!$A:$Z,23,FALSE)-'normalize rev0'!U$364)/'normalize rev0'!U$365,"")</f>
        <v>-8.5536259635281085E-3</v>
      </c>
      <c r="V120" s="6">
        <f>IFERROR((VLOOKUP(A120,'Revenue per capita'!$A:$Z,24,FALSE)-'normalize rev0'!V$364)/'normalize rev0'!V$365,"")</f>
        <v>-2.1422843171117773E-3</v>
      </c>
      <c r="W120" s="6">
        <f>IFERROR((VLOOKUP(A120,'Revenue per capita'!$A:$Z,25,FALSE)-'normalize rev0'!W$364)/'normalize rev0'!W$365,"")</f>
        <v>5.3272438189328856E-2</v>
      </c>
      <c r="X120" s="6" t="str">
        <f>IFERROR((VLOOKUP(A120,'Revenue per capita'!$A:$Z,26,FALSE)-'normalize rev0'!X$364)/'normalize rev0'!X$365,"")</f>
        <v/>
      </c>
    </row>
    <row r="121" spans="1:24" x14ac:dyDescent="0.45">
      <c r="A121" s="3" t="s">
        <v>460</v>
      </c>
      <c r="B121" s="4" t="s">
        <v>445</v>
      </c>
      <c r="D121" s="4">
        <v>96.532939689184076</v>
      </c>
      <c r="E121" s="6">
        <f>IFERROR((VLOOKUP($A121,'Revenue per capita'!$A:$Z,7,FALSE)-'normalize rev0'!E$364)/'normalize rev0'!E$365,"")</f>
        <v>0.27845808745349304</v>
      </c>
      <c r="F121" s="6">
        <f>IFERROR((VLOOKUP(A121,'Revenue per capita'!$A:$Z,8,FALSE)-'normalize rev0'!F$364)/'normalize rev0'!F$365,"")</f>
        <v>-3.7628018485911283E-2</v>
      </c>
      <c r="G121" s="6" t="str">
        <f>IFERROR((VLOOKUP(A121,'Revenue per capita'!$A:$Z,9,FALSE)-'normalize rev0'!G$364)/'normalize rev0'!G$365,"")</f>
        <v/>
      </c>
      <c r="H121" s="6">
        <f>IFERROR((VLOOKUP(A121,'Revenue per capita'!$A:$Z,10,FALSE)-'normalize rev0'!H$364)/'normalize rev0'!H$365,"")</f>
        <v>-0.2965763006028469</v>
      </c>
      <c r="I121" s="6">
        <f>IFERROR((VLOOKUP(A121,'Revenue per capita'!$A:$Z,11,FALSE)-'normalize rev0'!I$364)/'normalize rev0'!I$365,"")</f>
        <v>0.20865595849510726</v>
      </c>
      <c r="J121" s="6">
        <f>IFERROR((VLOOKUP(A121,'Revenue per capita'!$A:$Z,12,FALSE)-'normalize rev0'!J$364)/'normalize rev0'!J$365,"")</f>
        <v>-9.3702738392591051E-2</v>
      </c>
      <c r="K121" s="6">
        <f>IFERROR((VLOOKUP(A121,'Revenue per capita'!$A:$Z,13,FALSE)-'normalize rev0'!K$364)/'normalize rev0'!K$365,"")</f>
        <v>1.1386630504323665</v>
      </c>
      <c r="L121" s="6">
        <f>IFERROR((VLOOKUP(A121,'Revenue per capita'!$A:$Z,14,FALSE)-'normalize rev0'!L$364)/'normalize rev0'!L$365,"")</f>
        <v>-0.13193338407827185</v>
      </c>
      <c r="M121" s="6">
        <f>IFERROR((VLOOKUP(A121,'Revenue per capita'!$A:$Z,15,FALSE)-'normalize rev0'!M$364)/'normalize rev0'!M$365,"")</f>
        <v>-0.33083337945206004</v>
      </c>
      <c r="N121" s="6">
        <f>IFERROR((VLOOKUP(A121,'Revenue per capita'!$A:$Z,16,FALSE)-'normalize rev0'!N$364)/'normalize rev0'!N$365,"")</f>
        <v>-0.15445231889838534</v>
      </c>
      <c r="O121" s="6">
        <f>IFERROR((VLOOKUP(A121,'Revenue per capita'!$A:$Z,17,FALSE)-'normalize rev0'!O$364)/'normalize rev0'!O$365,"")</f>
        <v>0.497901482115233</v>
      </c>
      <c r="P121" s="6">
        <f>IFERROR((VLOOKUP(A121,'Revenue per capita'!$A:$Z,18,FALSE)-'normalize rev0'!P$364)/'normalize rev0'!P$365,"")</f>
        <v>-0.40609015934075676</v>
      </c>
      <c r="Q121" s="6">
        <f>IFERROR((VLOOKUP(A121,'Revenue per capita'!$A:$Z,19,FALSE)-'normalize rev0'!Q$364)/'normalize rev0'!Q$365,"")</f>
        <v>1.6515148793251637</v>
      </c>
      <c r="R121" s="6">
        <f>IFERROR((VLOOKUP(A121,'Revenue per capita'!$A:$Z,20,FALSE)-'normalize rev0'!R$364)/'normalize rev0'!R$365,"")</f>
        <v>-0.6023262086481449</v>
      </c>
      <c r="S121" s="6">
        <f>IFERROR((VLOOKUP(A121,'Revenue per capita'!$A:$Z,21,FALSE)-'normalize rev0'!S$364)/'normalize rev0'!S$365,"")</f>
        <v>1.4056078858361549</v>
      </c>
      <c r="T121" s="6">
        <f>IFERROR((VLOOKUP(A121,'Revenue per capita'!$A:$Z,22,FALSE)-'normalize rev0'!T$364)/'normalize rev0'!T$365,"")</f>
        <v>-0.54460633662447311</v>
      </c>
      <c r="U121" s="6">
        <f>IFERROR((VLOOKUP(A121,'Revenue per capita'!$A:$Z,23,FALSE)-'normalize rev0'!U$364)/'normalize rev0'!U$365,"")</f>
        <v>-0.13269246197477183</v>
      </c>
      <c r="V121" s="6">
        <f>IFERROR((VLOOKUP(A121,'Revenue per capita'!$A:$Z,24,FALSE)-'normalize rev0'!V$364)/'normalize rev0'!V$365,"")</f>
        <v>3.3337113070326851</v>
      </c>
      <c r="W121" s="6">
        <f>IFERROR((VLOOKUP(A121,'Revenue per capita'!$A:$Z,25,FALSE)-'normalize rev0'!W$364)/'normalize rev0'!W$365,"")</f>
        <v>0.85462339545344668</v>
      </c>
      <c r="X121" s="6" t="str">
        <f>IFERROR((VLOOKUP(A121,'Revenue per capita'!$A:$Z,26,FALSE)-'normalize rev0'!X$364)/'normalize rev0'!X$365,"")</f>
        <v/>
      </c>
    </row>
    <row r="122" spans="1:24" x14ac:dyDescent="0.45">
      <c r="A122" s="3" t="s">
        <v>767</v>
      </c>
      <c r="B122" s="4" t="s">
        <v>504</v>
      </c>
      <c r="D122" s="4">
        <v>96.233187747325232</v>
      </c>
      <c r="E122" s="6">
        <f>IFERROR((VLOOKUP($A122,'Revenue per capita'!$A:$Z,7,FALSE)-'normalize rev0'!E$364)/'normalize rev0'!E$365,"")</f>
        <v>-0.4327320227731607</v>
      </c>
      <c r="F122" s="6" t="str">
        <f>IFERROR((VLOOKUP(A122,'Revenue per capita'!$A:$Z,8,FALSE)-'normalize rev0'!F$364)/'normalize rev0'!F$365,"")</f>
        <v/>
      </c>
      <c r="G122" s="6">
        <f>IFERROR((VLOOKUP(A122,'Revenue per capita'!$A:$Z,9,FALSE)-'normalize rev0'!G$364)/'normalize rev0'!G$365,"")</f>
        <v>-0.69557252960979443</v>
      </c>
      <c r="H122" s="6">
        <f>IFERROR((VLOOKUP(A122,'Revenue per capita'!$A:$Z,10,FALSE)-'normalize rev0'!H$364)/'normalize rev0'!H$365,"")</f>
        <v>5.3807885380763344E-2</v>
      </c>
      <c r="I122" s="6">
        <f>IFERROR((VLOOKUP(A122,'Revenue per capita'!$A:$Z,11,FALSE)-'normalize rev0'!I$364)/'normalize rev0'!I$365,"")</f>
        <v>0.76120241130828392</v>
      </c>
      <c r="J122" s="6">
        <f>IFERROR((VLOOKUP(A122,'Revenue per capita'!$A:$Z,12,FALSE)-'normalize rev0'!J$364)/'normalize rev0'!J$365,"")</f>
        <v>-0.31949101133238278</v>
      </c>
      <c r="K122" s="6">
        <f>IFERROR((VLOOKUP(A122,'Revenue per capita'!$A:$Z,13,FALSE)-'normalize rev0'!K$364)/'normalize rev0'!K$365,"")</f>
        <v>-4.612307638186576E-2</v>
      </c>
      <c r="L122" s="6">
        <f>IFERROR((VLOOKUP(A122,'Revenue per capita'!$A:$Z,14,FALSE)-'normalize rev0'!L$364)/'normalize rev0'!L$365,"")</f>
        <v>0.35573062577694042</v>
      </c>
      <c r="M122" s="6">
        <f>IFERROR((VLOOKUP(A122,'Revenue per capita'!$A:$Z,15,FALSE)-'normalize rev0'!M$364)/'normalize rev0'!M$365,"")</f>
        <v>-0.3647595038798277</v>
      </c>
      <c r="N122" s="6">
        <f>IFERROR((VLOOKUP(A122,'Revenue per capita'!$A:$Z,16,FALSE)-'normalize rev0'!N$364)/'normalize rev0'!N$365,"")</f>
        <v>-0.34462667541862951</v>
      </c>
      <c r="O122" s="6">
        <f>IFERROR((VLOOKUP(A122,'Revenue per capita'!$A:$Z,17,FALSE)-'normalize rev0'!O$364)/'normalize rev0'!O$365,"")</f>
        <v>-0.78549972690271963</v>
      </c>
      <c r="P122" s="6">
        <f>IFERROR((VLOOKUP(A122,'Revenue per capita'!$A:$Z,18,FALSE)-'normalize rev0'!P$364)/'normalize rev0'!P$365,"")</f>
        <v>-0.39947809980881505</v>
      </c>
      <c r="Q122" s="6">
        <f>IFERROR((VLOOKUP(A122,'Revenue per capita'!$A:$Z,19,FALSE)-'normalize rev0'!Q$364)/'normalize rev0'!Q$365,"")</f>
        <v>0.62406157991415867</v>
      </c>
      <c r="R122" s="6">
        <f>IFERROR((VLOOKUP(A122,'Revenue per capita'!$A:$Z,20,FALSE)-'normalize rev0'!R$364)/'normalize rev0'!R$365,"")</f>
        <v>-0.42595599461783179</v>
      </c>
      <c r="S122" s="6">
        <f>IFERROR((VLOOKUP(A122,'Revenue per capita'!$A:$Z,21,FALSE)-'normalize rev0'!S$364)/'normalize rev0'!S$365,"")</f>
        <v>0.74272978137212853</v>
      </c>
      <c r="T122" s="6">
        <f>IFERROR((VLOOKUP(A122,'Revenue per capita'!$A:$Z,22,FALSE)-'normalize rev0'!T$364)/'normalize rev0'!T$365,"")</f>
        <v>-0.53641569188760996</v>
      </c>
      <c r="U122" s="6">
        <f>IFERROR((VLOOKUP(A122,'Revenue per capita'!$A:$Z,23,FALSE)-'normalize rev0'!U$364)/'normalize rev0'!U$365,"")</f>
        <v>-0.45609020165011921</v>
      </c>
      <c r="V122" s="6">
        <f>IFERROR((VLOOKUP(A122,'Revenue per capita'!$A:$Z,24,FALSE)-'normalize rev0'!V$364)/'normalize rev0'!V$365,"")</f>
        <v>-5.2125964933646289E-2</v>
      </c>
      <c r="W122" s="6">
        <f>IFERROR((VLOOKUP(A122,'Revenue per capita'!$A:$Z,25,FALSE)-'normalize rev0'!W$364)/'normalize rev0'!W$365,"")</f>
        <v>-0.87249218391342165</v>
      </c>
      <c r="X122" s="6" t="str">
        <f>IFERROR((VLOOKUP(A122,'Revenue per capita'!$A:$Z,26,FALSE)-'normalize rev0'!X$364)/'normalize rev0'!X$365,"")</f>
        <v/>
      </c>
    </row>
    <row r="123" spans="1:24" x14ac:dyDescent="0.45">
      <c r="A123" s="3" t="s">
        <v>832</v>
      </c>
      <c r="B123" s="4" t="s">
        <v>447</v>
      </c>
      <c r="D123" s="4">
        <v>95.668173378488305</v>
      </c>
      <c r="E123" s="6">
        <f>IFERROR((VLOOKUP($A123,'Revenue per capita'!$A:$Z,7,FALSE)-'normalize rev0'!E$364)/'normalize rev0'!E$365,"")</f>
        <v>-0.51177793090422308</v>
      </c>
      <c r="F123" s="6">
        <f>IFERROR((VLOOKUP(A123,'Revenue per capita'!$A:$Z,8,FALSE)-'normalize rev0'!F$364)/'normalize rev0'!F$365,"")</f>
        <v>2.7584053984856398</v>
      </c>
      <c r="G123" s="6" t="str">
        <f>IFERROR((VLOOKUP(A123,'Revenue per capita'!$A:$Z,9,FALSE)-'normalize rev0'!G$364)/'normalize rev0'!G$365,"")</f>
        <v/>
      </c>
      <c r="H123" s="6">
        <f>IFERROR((VLOOKUP(A123,'Revenue per capita'!$A:$Z,10,FALSE)-'normalize rev0'!H$364)/'normalize rev0'!H$365,"")</f>
        <v>-0.36081504263605085</v>
      </c>
      <c r="I123" s="6">
        <f>IFERROR((VLOOKUP(A123,'Revenue per capita'!$A:$Z,11,FALSE)-'normalize rev0'!I$364)/'normalize rev0'!I$365,"")</f>
        <v>-0.61912709934926735</v>
      </c>
      <c r="J123" s="6">
        <f>IFERROR((VLOOKUP(A123,'Revenue per capita'!$A:$Z,12,FALSE)-'normalize rev0'!J$364)/'normalize rev0'!J$365,"")</f>
        <v>0.93283307055214171</v>
      </c>
      <c r="K123" s="6">
        <f>IFERROR((VLOOKUP(A123,'Revenue per capita'!$A:$Z,13,FALSE)-'normalize rev0'!K$364)/'normalize rev0'!K$365,"")</f>
        <v>0.69336859711475496</v>
      </c>
      <c r="L123" s="6">
        <f>IFERROR((VLOOKUP(A123,'Revenue per capita'!$A:$Z,14,FALSE)-'normalize rev0'!L$364)/'normalize rev0'!L$365,"")</f>
        <v>-0.55480363400377941</v>
      </c>
      <c r="M123" s="6">
        <f>IFERROR((VLOOKUP(A123,'Revenue per capita'!$A:$Z,15,FALSE)-'normalize rev0'!M$364)/'normalize rev0'!M$365,"")</f>
        <v>-0.203248964633856</v>
      </c>
      <c r="N123" s="6">
        <f>IFERROR((VLOOKUP(A123,'Revenue per capita'!$A:$Z,16,FALSE)-'normalize rev0'!N$364)/'normalize rev0'!N$365,"")</f>
        <v>-9.760471459144722E-2</v>
      </c>
      <c r="O123" s="6">
        <f>IFERROR((VLOOKUP(A123,'Revenue per capita'!$A:$Z,17,FALSE)-'normalize rev0'!O$364)/'normalize rev0'!O$365,"")</f>
        <v>-0.76229639902828872</v>
      </c>
      <c r="P123" s="6">
        <f>IFERROR((VLOOKUP(A123,'Revenue per capita'!$A:$Z,18,FALSE)-'normalize rev0'!P$364)/'normalize rev0'!P$365,"")</f>
        <v>-0.3193423047982219</v>
      </c>
      <c r="Q123" s="6">
        <f>IFERROR((VLOOKUP(A123,'Revenue per capita'!$A:$Z,19,FALSE)-'normalize rev0'!Q$364)/'normalize rev0'!Q$365,"")</f>
        <v>-8.8791556878608707E-2</v>
      </c>
      <c r="R123" s="6">
        <f>IFERROR((VLOOKUP(A123,'Revenue per capita'!$A:$Z,20,FALSE)-'normalize rev0'!R$364)/'normalize rev0'!R$365,"")</f>
        <v>-0.21853255799207355</v>
      </c>
      <c r="S123" s="6">
        <f>IFERROR((VLOOKUP(A123,'Revenue per capita'!$A:$Z,21,FALSE)-'normalize rev0'!S$364)/'normalize rev0'!S$365,"")</f>
        <v>0.6486510234846079</v>
      </c>
      <c r="T123" s="6">
        <f>IFERROR((VLOOKUP(A123,'Revenue per capita'!$A:$Z,22,FALSE)-'normalize rev0'!T$364)/'normalize rev0'!T$365,"")</f>
        <v>2.2661219714130381</v>
      </c>
      <c r="U123" s="6">
        <f>IFERROR((VLOOKUP(A123,'Revenue per capita'!$A:$Z,23,FALSE)-'normalize rev0'!U$364)/'normalize rev0'!U$365,"")</f>
        <v>-0.10979318862929727</v>
      </c>
      <c r="V123" s="6">
        <f>IFERROR((VLOOKUP(A123,'Revenue per capita'!$A:$Z,24,FALSE)-'normalize rev0'!V$364)/'normalize rev0'!V$365,"")</f>
        <v>1.0268873293861074</v>
      </c>
      <c r="W123" s="6" t="str">
        <f>IFERROR((VLOOKUP(A123,'Revenue per capita'!$A:$Z,25,FALSE)-'normalize rev0'!W$364)/'normalize rev0'!W$365,"")</f>
        <v/>
      </c>
      <c r="X123" s="6" t="str">
        <f>IFERROR((VLOOKUP(A123,'Revenue per capita'!$A:$Z,26,FALSE)-'normalize rev0'!X$364)/'normalize rev0'!X$365,"")</f>
        <v/>
      </c>
    </row>
    <row r="124" spans="1:24" x14ac:dyDescent="0.45">
      <c r="A124" s="3" t="s">
        <v>619</v>
      </c>
      <c r="B124" s="4" t="s">
        <v>620</v>
      </c>
      <c r="D124" s="4">
        <v>95.486549234440162</v>
      </c>
      <c r="E124" s="6">
        <f>IFERROR((VLOOKUP($A124,'Revenue per capita'!$A:$Z,7,FALSE)-'normalize rev0'!E$364)/'normalize rev0'!E$365,"")</f>
        <v>0.18096227553976901</v>
      </c>
      <c r="F124" s="6" t="str">
        <f>IFERROR((VLOOKUP(A124,'Revenue per capita'!$A:$Z,8,FALSE)-'normalize rev0'!F$364)/'normalize rev0'!F$365,"")</f>
        <v/>
      </c>
      <c r="G124" s="6">
        <f>IFERROR((VLOOKUP(A124,'Revenue per capita'!$A:$Z,9,FALSE)-'normalize rev0'!G$364)/'normalize rev0'!G$365,"")</f>
        <v>0.70098737204402883</v>
      </c>
      <c r="H124" s="6">
        <f>IFERROR((VLOOKUP(A124,'Revenue per capita'!$A:$Z,10,FALSE)-'normalize rev0'!H$364)/'normalize rev0'!H$365,"")</f>
        <v>-0.35604507304390959</v>
      </c>
      <c r="I124" s="6">
        <f>IFERROR((VLOOKUP(A124,'Revenue per capita'!$A:$Z,11,FALSE)-'normalize rev0'!I$364)/'normalize rev0'!I$365,"")</f>
        <v>1.2917928038341939</v>
      </c>
      <c r="J124" s="6">
        <f>IFERROR((VLOOKUP(A124,'Revenue per capita'!$A:$Z,12,FALSE)-'normalize rev0'!J$364)/'normalize rev0'!J$365,"")</f>
        <v>-0.78891519249541742</v>
      </c>
      <c r="K124" s="6">
        <f>IFERROR((VLOOKUP(A124,'Revenue per capita'!$A:$Z,13,FALSE)-'normalize rev0'!K$364)/'normalize rev0'!K$365,"")</f>
        <v>-0.75219491507967851</v>
      </c>
      <c r="L124" s="6">
        <f>IFERROR((VLOOKUP(A124,'Revenue per capita'!$A:$Z,14,FALSE)-'normalize rev0'!L$364)/'normalize rev0'!L$365,"")</f>
        <v>-0.84699468219603391</v>
      </c>
      <c r="M124" s="6">
        <f>IFERROR((VLOOKUP(A124,'Revenue per capita'!$A:$Z,15,FALSE)-'normalize rev0'!M$364)/'normalize rev0'!M$365,"")</f>
        <v>-0.3603380832869405</v>
      </c>
      <c r="N124" s="6">
        <f>IFERROR((VLOOKUP(A124,'Revenue per capita'!$A:$Z,16,FALSE)-'normalize rev0'!N$364)/'normalize rev0'!N$365,"")</f>
        <v>-0.51080360558777738</v>
      </c>
      <c r="O124" s="6">
        <f>IFERROR((VLOOKUP(A124,'Revenue per capita'!$A:$Z,17,FALSE)-'normalize rev0'!O$364)/'normalize rev0'!O$365,"")</f>
        <v>-0.62785561520873856</v>
      </c>
      <c r="P124" s="6">
        <f>IFERROR((VLOOKUP(A124,'Revenue per capita'!$A:$Z,18,FALSE)-'normalize rev0'!P$364)/'normalize rev0'!P$365,"")</f>
        <v>-0.28856103590007154</v>
      </c>
      <c r="Q124" s="6">
        <f>IFERROR((VLOOKUP(A124,'Revenue per capita'!$A:$Z,19,FALSE)-'normalize rev0'!Q$364)/'normalize rev0'!Q$365,"")</f>
        <v>-0.48446889786347092</v>
      </c>
      <c r="R124" s="6">
        <f>IFERROR((VLOOKUP(A124,'Revenue per capita'!$A:$Z,20,FALSE)-'normalize rev0'!R$364)/'normalize rev0'!R$365,"")</f>
        <v>-0.62367624102006869</v>
      </c>
      <c r="S124" s="6">
        <f>IFERROR((VLOOKUP(A124,'Revenue per capita'!$A:$Z,21,FALSE)-'normalize rev0'!S$364)/'normalize rev0'!S$365,"")</f>
        <v>-1.7052916063582253</v>
      </c>
      <c r="T124" s="6">
        <f>IFERROR((VLOOKUP(A124,'Revenue per capita'!$A:$Z,22,FALSE)-'normalize rev0'!T$364)/'normalize rev0'!T$365,"")</f>
        <v>0.48283928647167951</v>
      </c>
      <c r="U124" s="6">
        <f>IFERROR((VLOOKUP(A124,'Revenue per capita'!$A:$Z,23,FALSE)-'normalize rev0'!U$364)/'normalize rev0'!U$365,"")</f>
        <v>2.2777309153752614</v>
      </c>
      <c r="V124" s="6">
        <f>IFERROR((VLOOKUP(A124,'Revenue per capita'!$A:$Z,24,FALSE)-'normalize rev0'!V$364)/'normalize rev0'!V$365,"")</f>
        <v>-0.62622273856020061</v>
      </c>
      <c r="W124" s="6">
        <f>IFERROR((VLOOKUP(A124,'Revenue per capita'!$A:$Z,25,FALSE)-'normalize rev0'!W$364)/'normalize rev0'!W$365,"")</f>
        <v>-0.80734769915592441</v>
      </c>
      <c r="X124" s="6" t="str">
        <f>IFERROR((VLOOKUP(A124,'Revenue per capita'!$A:$Z,26,FALSE)-'normalize rev0'!X$364)/'normalize rev0'!X$365,"")</f>
        <v/>
      </c>
    </row>
    <row r="125" spans="1:24" x14ac:dyDescent="0.45">
      <c r="A125" s="3" t="s">
        <v>524</v>
      </c>
      <c r="B125" s="4" t="s">
        <v>447</v>
      </c>
      <c r="D125" s="4">
        <v>95.144979582091906</v>
      </c>
      <c r="E125" s="6">
        <f>IFERROR((VLOOKUP($A125,'Revenue per capita'!$A:$Z,7,FALSE)-'normalize rev0'!E$364)/'normalize rev0'!E$365,"")</f>
        <v>-0.44709673439563374</v>
      </c>
      <c r="F125" s="6">
        <f>IFERROR((VLOOKUP(A125,'Revenue per capita'!$A:$Z,8,FALSE)-'normalize rev0'!F$364)/'normalize rev0'!F$365,"")</f>
        <v>-0.35974015365469403</v>
      </c>
      <c r="G125" s="6" t="str">
        <f>IFERROR((VLOOKUP(A125,'Revenue per capita'!$A:$Z,9,FALSE)-'normalize rev0'!G$364)/'normalize rev0'!G$365,"")</f>
        <v/>
      </c>
      <c r="H125" s="6">
        <f>IFERROR((VLOOKUP(A125,'Revenue per capita'!$A:$Z,10,FALSE)-'normalize rev0'!H$364)/'normalize rev0'!H$365,"")</f>
        <v>-0.31385280578347574</v>
      </c>
      <c r="I125" s="6">
        <f>IFERROR((VLOOKUP(A125,'Revenue per capita'!$A:$Z,11,FALSE)-'normalize rev0'!I$364)/'normalize rev0'!I$365,"")</f>
        <v>0.49826940379493939</v>
      </c>
      <c r="J125" s="6">
        <f>IFERROR((VLOOKUP(A125,'Revenue per capita'!$A:$Z,12,FALSE)-'normalize rev0'!J$364)/'normalize rev0'!J$365,"")</f>
        <v>9.5502780942867904E-2</v>
      </c>
      <c r="K125" s="6">
        <f>IFERROR((VLOOKUP(A125,'Revenue per capita'!$A:$Z,13,FALSE)-'normalize rev0'!K$364)/'normalize rev0'!K$365,"")</f>
        <v>0.94902379831757622</v>
      </c>
      <c r="L125" s="6">
        <f>IFERROR((VLOOKUP(A125,'Revenue per capita'!$A:$Z,14,FALSE)-'normalize rev0'!L$364)/'normalize rev0'!L$365,"")</f>
        <v>-0.5850025645016188</v>
      </c>
      <c r="M125" s="6">
        <f>IFERROR((VLOOKUP(A125,'Revenue per capita'!$A:$Z,15,FALSE)-'normalize rev0'!M$364)/'normalize rev0'!M$365,"")</f>
        <v>-0.51207070367087326</v>
      </c>
      <c r="N125" s="6">
        <f>IFERROR((VLOOKUP(A125,'Revenue per capita'!$A:$Z,16,FALSE)-'normalize rev0'!N$364)/'normalize rev0'!N$365,"")</f>
        <v>-0.23813625842248407</v>
      </c>
      <c r="O125" s="6">
        <f>IFERROR((VLOOKUP(A125,'Revenue per capita'!$A:$Z,17,FALSE)-'normalize rev0'!O$364)/'normalize rev0'!O$365,"")</f>
        <v>-0.68086466535596302</v>
      </c>
      <c r="P125" s="6">
        <f>IFERROR((VLOOKUP(A125,'Revenue per capita'!$A:$Z,18,FALSE)-'normalize rev0'!P$364)/'normalize rev0'!P$365,"")</f>
        <v>-0.61174774120917685</v>
      </c>
      <c r="Q125" s="6">
        <f>IFERROR((VLOOKUP(A125,'Revenue per capita'!$A:$Z,19,FALSE)-'normalize rev0'!Q$364)/'normalize rev0'!Q$365,"")</f>
        <v>-0.10258647539284858</v>
      </c>
      <c r="R125" s="6">
        <f>IFERROR((VLOOKUP(A125,'Revenue per capita'!$A:$Z,20,FALSE)-'normalize rev0'!R$364)/'normalize rev0'!R$365,"")</f>
        <v>-0.14072861686074059</v>
      </c>
      <c r="S125" s="6">
        <f>IFERROR((VLOOKUP(A125,'Revenue per capita'!$A:$Z,21,FALSE)-'normalize rev0'!S$364)/'normalize rev0'!S$365,"")</f>
        <v>-9.5415221202674524E-2</v>
      </c>
      <c r="T125" s="6">
        <f>IFERROR((VLOOKUP(A125,'Revenue per capita'!$A:$Z,22,FALSE)-'normalize rev0'!T$364)/'normalize rev0'!T$365,"")</f>
        <v>-0.30724427865819554</v>
      </c>
      <c r="U125" s="6">
        <f>IFERROR((VLOOKUP(A125,'Revenue per capita'!$A:$Z,23,FALSE)-'normalize rev0'!U$364)/'normalize rev0'!U$365,"")</f>
        <v>-0.26265564091931914</v>
      </c>
      <c r="V125" s="6">
        <f>IFERROR((VLOOKUP(A125,'Revenue per capita'!$A:$Z,24,FALSE)-'normalize rev0'!V$364)/'normalize rev0'!V$365,"")</f>
        <v>0.53311238950604944</v>
      </c>
      <c r="W125" s="6">
        <f>IFERROR((VLOOKUP(A125,'Revenue per capita'!$A:$Z,25,FALSE)-'normalize rev0'!W$364)/'normalize rev0'!W$365,"")</f>
        <v>-0.58586345385565375</v>
      </c>
      <c r="X125" s="6" t="str">
        <f>IFERROR((VLOOKUP(A125,'Revenue per capita'!$A:$Z,26,FALSE)-'normalize rev0'!X$364)/'normalize rev0'!X$365,"")</f>
        <v/>
      </c>
    </row>
    <row r="126" spans="1:24" x14ac:dyDescent="0.45">
      <c r="A126" s="3" t="s">
        <v>787</v>
      </c>
      <c r="B126" s="4" t="s">
        <v>459</v>
      </c>
      <c r="D126" s="4">
        <v>94.405427445863552</v>
      </c>
      <c r="E126" s="6">
        <f>IFERROR((VLOOKUP($A126,'Revenue per capita'!$A:$Z,7,FALSE)-'normalize rev0'!E$364)/'normalize rev0'!E$365,"")</f>
        <v>-0.22632196935056875</v>
      </c>
      <c r="F126" s="6">
        <f>IFERROR((VLOOKUP(A126,'Revenue per capita'!$A:$Z,8,FALSE)-'normalize rev0'!F$364)/'normalize rev0'!F$365,"")</f>
        <v>-0.28408774198169512</v>
      </c>
      <c r="G126" s="6" t="str">
        <f>IFERROR((VLOOKUP(A126,'Revenue per capita'!$A:$Z,9,FALSE)-'normalize rev0'!G$364)/'normalize rev0'!G$365,"")</f>
        <v/>
      </c>
      <c r="H126" s="6">
        <f>IFERROR((VLOOKUP(A126,'Revenue per capita'!$A:$Z,10,FALSE)-'normalize rev0'!H$364)/'normalize rev0'!H$365,"")</f>
        <v>-0.20683769790279427</v>
      </c>
      <c r="I126" s="6">
        <f>IFERROR((VLOOKUP(A126,'Revenue per capita'!$A:$Z,11,FALSE)-'normalize rev0'!I$364)/'normalize rev0'!I$365,"")</f>
        <v>-5.1467584938557402E-2</v>
      </c>
      <c r="J126" s="6">
        <f>IFERROR((VLOOKUP(A126,'Revenue per capita'!$A:$Z,12,FALSE)-'normalize rev0'!J$364)/'normalize rev0'!J$365,"")</f>
        <v>1.9461548583259054E-2</v>
      </c>
      <c r="K126" s="6">
        <f>IFERROR((VLOOKUP(A126,'Revenue per capita'!$A:$Z,13,FALSE)-'normalize rev0'!K$364)/'normalize rev0'!K$365,"")</f>
        <v>2.1602676280585795</v>
      </c>
      <c r="L126" s="6">
        <f>IFERROR((VLOOKUP(A126,'Revenue per capita'!$A:$Z,14,FALSE)-'normalize rev0'!L$364)/'normalize rev0'!L$365,"")</f>
        <v>0.87686234145024855</v>
      </c>
      <c r="M126" s="6">
        <f>IFERROR((VLOOKUP(A126,'Revenue per capita'!$A:$Z,15,FALSE)-'normalize rev0'!M$364)/'normalize rev0'!M$365,"")</f>
        <v>-0.17079091756118225</v>
      </c>
      <c r="N126" s="6">
        <f>IFERROR((VLOOKUP(A126,'Revenue per capita'!$A:$Z,16,FALSE)-'normalize rev0'!N$364)/'normalize rev0'!N$365,"")</f>
        <v>0.24268633825424404</v>
      </c>
      <c r="O126" s="6">
        <f>IFERROR((VLOOKUP(A126,'Revenue per capita'!$A:$Z,17,FALSE)-'normalize rev0'!O$364)/'normalize rev0'!O$365,"")</f>
        <v>-0.54043347295706956</v>
      </c>
      <c r="P126" s="6">
        <f>IFERROR((VLOOKUP(A126,'Revenue per capita'!$A:$Z,18,FALSE)-'normalize rev0'!P$364)/'normalize rev0'!P$365,"")</f>
        <v>-0.39757381105850215</v>
      </c>
      <c r="Q126" s="6">
        <f>IFERROR((VLOOKUP(A126,'Revenue per capita'!$A:$Z,19,FALSE)-'normalize rev0'!Q$364)/'normalize rev0'!Q$365,"")</f>
        <v>0.54415039744401394</v>
      </c>
      <c r="R126" s="6">
        <f>IFERROR((VLOOKUP(A126,'Revenue per capita'!$A:$Z,20,FALSE)-'normalize rev0'!R$364)/'normalize rev0'!R$365,"")</f>
        <v>0.92479972392634602</v>
      </c>
      <c r="S126" s="6">
        <f>IFERROR((VLOOKUP(A126,'Revenue per capita'!$A:$Z,21,FALSE)-'normalize rev0'!S$364)/'normalize rev0'!S$365,"")</f>
        <v>0.45183142562076012</v>
      </c>
      <c r="T126" s="6">
        <f>IFERROR((VLOOKUP(A126,'Revenue per capita'!$A:$Z,22,FALSE)-'normalize rev0'!T$364)/'normalize rev0'!T$365,"")</f>
        <v>-0.55582312299089509</v>
      </c>
      <c r="U126" s="6">
        <f>IFERROR((VLOOKUP(A126,'Revenue per capita'!$A:$Z,23,FALSE)-'normalize rev0'!U$364)/'normalize rev0'!U$365,"")</f>
        <v>-6.009790996687283E-2</v>
      </c>
      <c r="V126" s="6">
        <f>IFERROR((VLOOKUP(A126,'Revenue per capita'!$A:$Z,24,FALSE)-'normalize rev0'!V$364)/'normalize rev0'!V$365,"")</f>
        <v>0.35880369817198537</v>
      </c>
      <c r="W126" s="6">
        <f>IFERROR((VLOOKUP(A126,'Revenue per capita'!$A:$Z,25,FALSE)-'normalize rev0'!W$364)/'normalize rev0'!W$365,"")</f>
        <v>-0.18185904265549044</v>
      </c>
      <c r="X126" s="6" t="str">
        <f>IFERROR((VLOOKUP(A126,'Revenue per capita'!$A:$Z,26,FALSE)-'normalize rev0'!X$364)/'normalize rev0'!X$365,"")</f>
        <v/>
      </c>
    </row>
    <row r="127" spans="1:24" x14ac:dyDescent="0.45">
      <c r="A127" s="3" t="s">
        <v>481</v>
      </c>
      <c r="B127" s="4" t="s">
        <v>482</v>
      </c>
      <c r="D127" s="4">
        <v>94.36495872208593</v>
      </c>
      <c r="E127" s="6">
        <f>IFERROR((VLOOKUP($A127,'Revenue per capita'!$A:$Z,7,FALSE)-'normalize rev0'!E$364)/'normalize rev0'!E$365,"")</f>
        <v>-0.40042173732561909</v>
      </c>
      <c r="F127" s="6">
        <f>IFERROR((VLOOKUP(A127,'Revenue per capita'!$A:$Z,8,FALSE)-'normalize rev0'!F$364)/'normalize rev0'!F$365,"")</f>
        <v>-0.38017734697445155</v>
      </c>
      <c r="G127" s="6">
        <f>IFERROR((VLOOKUP(A127,'Revenue per capita'!$A:$Z,9,FALSE)-'normalize rev0'!G$364)/'normalize rev0'!G$365,"")</f>
        <v>-1.0366270400926014</v>
      </c>
      <c r="H127" s="6">
        <f>IFERROR((VLOOKUP(A127,'Revenue per capita'!$A:$Z,10,FALSE)-'normalize rev0'!H$364)/'normalize rev0'!H$365,"")</f>
        <v>1.0942613614134336</v>
      </c>
      <c r="I127" s="6">
        <f>IFERROR((VLOOKUP(A127,'Revenue per capita'!$A:$Z,11,FALSE)-'normalize rev0'!I$364)/'normalize rev0'!I$365,"")</f>
        <v>-0.56056738374126325</v>
      </c>
      <c r="J127" s="6">
        <f>IFERROR((VLOOKUP(A127,'Revenue per capita'!$A:$Z,12,FALSE)-'normalize rev0'!J$364)/'normalize rev0'!J$365,"")</f>
        <v>0.11421321962364443</v>
      </c>
      <c r="K127" s="6">
        <f>IFERROR((VLOOKUP(A127,'Revenue per capita'!$A:$Z,13,FALSE)-'normalize rev0'!K$364)/'normalize rev0'!K$365,"")</f>
        <v>-0.18192752542438409</v>
      </c>
      <c r="L127" s="6">
        <f>IFERROR((VLOOKUP(A127,'Revenue per capita'!$A:$Z,14,FALSE)-'normalize rev0'!L$364)/'normalize rev0'!L$365,"")</f>
        <v>0.15407894876681152</v>
      </c>
      <c r="M127" s="6">
        <f>IFERROR((VLOOKUP(A127,'Revenue per capita'!$A:$Z,15,FALSE)-'normalize rev0'!M$364)/'normalize rev0'!M$365,"")</f>
        <v>0.40618962678488452</v>
      </c>
      <c r="N127" s="6">
        <f>IFERROR((VLOOKUP(A127,'Revenue per capita'!$A:$Z,16,FALSE)-'normalize rev0'!N$364)/'normalize rev0'!N$365,"")</f>
        <v>0.48950647403474229</v>
      </c>
      <c r="O127" s="6">
        <f>IFERROR((VLOOKUP(A127,'Revenue per capita'!$A:$Z,17,FALSE)-'normalize rev0'!O$364)/'normalize rev0'!O$365,"")</f>
        <v>1.5912334681481757</v>
      </c>
      <c r="P127" s="6">
        <f>IFERROR((VLOOKUP(A127,'Revenue per capita'!$A:$Z,18,FALSE)-'normalize rev0'!P$364)/'normalize rev0'!P$365,"")</f>
        <v>2.3450745760353033</v>
      </c>
      <c r="Q127" s="6">
        <f>IFERROR((VLOOKUP(A127,'Revenue per capita'!$A:$Z,19,FALSE)-'normalize rev0'!Q$364)/'normalize rev0'!Q$365,"")</f>
        <v>0.73932311673759454</v>
      </c>
      <c r="R127" s="6">
        <f>IFERROR((VLOOKUP(A127,'Revenue per capita'!$A:$Z,20,FALSE)-'normalize rev0'!R$364)/'normalize rev0'!R$365,"")</f>
        <v>2.1047925140245791</v>
      </c>
      <c r="S127" s="6">
        <f>IFERROR((VLOOKUP(A127,'Revenue per capita'!$A:$Z,21,FALSE)-'normalize rev0'!S$364)/'normalize rev0'!S$365,"")</f>
        <v>1.2134518786554704</v>
      </c>
      <c r="T127" s="6">
        <f>IFERROR((VLOOKUP(A127,'Revenue per capita'!$A:$Z,22,FALSE)-'normalize rev0'!T$364)/'normalize rev0'!T$365,"")</f>
        <v>0.6869992257096601</v>
      </c>
      <c r="U127" s="6">
        <f>IFERROR((VLOOKUP(A127,'Revenue per capita'!$A:$Z,23,FALSE)-'normalize rev0'!U$364)/'normalize rev0'!U$365,"")</f>
        <v>0.11603657570322215</v>
      </c>
      <c r="V127" s="6">
        <f>IFERROR((VLOOKUP(A127,'Revenue per capita'!$A:$Z,24,FALSE)-'normalize rev0'!V$364)/'normalize rev0'!V$365,"")</f>
        <v>1.0192291340984789</v>
      </c>
      <c r="W127" s="6">
        <f>IFERROR((VLOOKUP(A127,'Revenue per capita'!$A:$Z,25,FALSE)-'normalize rev0'!W$364)/'normalize rev0'!W$365,"")</f>
        <v>-7.6408999398721256E-2</v>
      </c>
      <c r="X127" s="6">
        <f>IFERROR((VLOOKUP(A127,'Revenue per capita'!$A:$Z,26,FALSE)-'normalize rev0'!X$364)/'normalize rev0'!X$365,"")</f>
        <v>-0.24355614338837417</v>
      </c>
    </row>
    <row r="128" spans="1:24" x14ac:dyDescent="0.45">
      <c r="A128" s="3" t="s">
        <v>663</v>
      </c>
      <c r="B128" s="4" t="s">
        <v>459</v>
      </c>
      <c r="D128" s="4">
        <v>94.316076228252328</v>
      </c>
      <c r="E128" s="6">
        <f>IFERROR((VLOOKUP($A128,'Revenue per capita'!$A:$Z,7,FALSE)-'normalize rev0'!E$364)/'normalize rev0'!E$365,"")</f>
        <v>-5.8654005808984819E-2</v>
      </c>
      <c r="F128" s="6" t="str">
        <f>IFERROR((VLOOKUP(A128,'Revenue per capita'!$A:$Z,8,FALSE)-'normalize rev0'!F$364)/'normalize rev0'!F$365,"")</f>
        <v/>
      </c>
      <c r="G128" s="6" t="str">
        <f>IFERROR((VLOOKUP(A128,'Revenue per capita'!$A:$Z,9,FALSE)-'normalize rev0'!G$364)/'normalize rev0'!G$365,"")</f>
        <v/>
      </c>
      <c r="H128" s="6">
        <f>IFERROR((VLOOKUP(A128,'Revenue per capita'!$A:$Z,10,FALSE)-'normalize rev0'!H$364)/'normalize rev0'!H$365,"")</f>
        <v>1.2757963450692127</v>
      </c>
      <c r="I128" s="6">
        <f>IFERROR((VLOOKUP(A128,'Revenue per capita'!$A:$Z,11,FALSE)-'normalize rev0'!I$364)/'normalize rev0'!I$365,"")</f>
        <v>0.11306776798963465</v>
      </c>
      <c r="J128" s="6">
        <f>IFERROR((VLOOKUP(A128,'Revenue per capita'!$A:$Z,12,FALSE)-'normalize rev0'!J$364)/'normalize rev0'!J$365,"")</f>
        <v>0.44830286417367005</v>
      </c>
      <c r="K128" s="6">
        <f>IFERROR((VLOOKUP(A128,'Revenue per capita'!$A:$Z,13,FALSE)-'normalize rev0'!K$364)/'normalize rev0'!K$365,"")</f>
        <v>-0.1454843995444404</v>
      </c>
      <c r="L128" s="6">
        <f>IFERROR((VLOOKUP(A128,'Revenue per capita'!$A:$Z,14,FALSE)-'normalize rev0'!L$364)/'normalize rev0'!L$365,"")</f>
        <v>0.18156038238468752</v>
      </c>
      <c r="M128" s="6">
        <f>IFERROR((VLOOKUP(A128,'Revenue per capita'!$A:$Z,15,FALSE)-'normalize rev0'!M$364)/'normalize rev0'!M$365,"")</f>
        <v>-0.53452806564200506</v>
      </c>
      <c r="N128" s="6">
        <f>IFERROR((VLOOKUP(A128,'Revenue per capita'!$A:$Z,16,FALSE)-'normalize rev0'!N$364)/'normalize rev0'!N$365,"")</f>
        <v>-0.37950712597912434</v>
      </c>
      <c r="O128" s="6">
        <f>IFERROR((VLOOKUP(A128,'Revenue per capita'!$A:$Z,17,FALSE)-'normalize rev0'!O$364)/'normalize rev0'!O$365,"")</f>
        <v>-0.4439278759371974</v>
      </c>
      <c r="P128" s="6">
        <f>IFERROR((VLOOKUP(A128,'Revenue per capita'!$A:$Z,18,FALSE)-'normalize rev0'!P$364)/'normalize rev0'!P$365,"")</f>
        <v>-0.22711056546359873</v>
      </c>
      <c r="Q128" s="6">
        <f>IFERROR((VLOOKUP(A128,'Revenue per capita'!$A:$Z,19,FALSE)-'normalize rev0'!Q$364)/'normalize rev0'!Q$365,"")</f>
        <v>-0.26597376155361874</v>
      </c>
      <c r="R128" s="6">
        <f>IFERROR((VLOOKUP(A128,'Revenue per capita'!$A:$Z,20,FALSE)-'normalize rev0'!R$364)/'normalize rev0'!R$365,"")</f>
        <v>4.8730777937070107E-3</v>
      </c>
      <c r="S128" s="6">
        <f>IFERROR((VLOOKUP(A128,'Revenue per capita'!$A:$Z,21,FALSE)-'normalize rev0'!S$364)/'normalize rev0'!S$365,"")</f>
        <v>-0.13065068605302679</v>
      </c>
      <c r="T128" s="6">
        <f>IFERROR((VLOOKUP(A128,'Revenue per capita'!$A:$Z,22,FALSE)-'normalize rev0'!T$364)/'normalize rev0'!T$365,"")</f>
        <v>-0.31429314572424771</v>
      </c>
      <c r="U128" s="6">
        <f>IFERROR((VLOOKUP(A128,'Revenue per capita'!$A:$Z,23,FALSE)-'normalize rev0'!U$364)/'normalize rev0'!U$365,"")</f>
        <v>2.8226063255249827E-2</v>
      </c>
      <c r="V128" s="6">
        <f>IFERROR((VLOOKUP(A128,'Revenue per capita'!$A:$Z,24,FALSE)-'normalize rev0'!V$364)/'normalize rev0'!V$365,"")</f>
        <v>0.72919416028038242</v>
      </c>
      <c r="W128" s="6">
        <f>IFERROR((VLOOKUP(A128,'Revenue per capita'!$A:$Z,25,FALSE)-'normalize rev0'!W$364)/'normalize rev0'!W$365,"")</f>
        <v>0.9682143207925461</v>
      </c>
      <c r="X128" s="6" t="str">
        <f>IFERROR((VLOOKUP(A128,'Revenue per capita'!$A:$Z,26,FALSE)-'normalize rev0'!X$364)/'normalize rev0'!X$365,"")</f>
        <v/>
      </c>
    </row>
    <row r="129" spans="1:24" x14ac:dyDescent="0.45">
      <c r="A129" s="3" t="s">
        <v>802</v>
      </c>
      <c r="B129" s="4" t="s">
        <v>589</v>
      </c>
      <c r="D129" s="4">
        <v>94.234984074797097</v>
      </c>
      <c r="E129" s="6">
        <f>IFERROR((VLOOKUP($A129,'Revenue per capita'!$A:$Z,7,FALSE)-'normalize rev0'!E$364)/'normalize rev0'!E$365,"")</f>
        <v>-0.51177793090422308</v>
      </c>
      <c r="F129" s="6">
        <f>IFERROR((VLOOKUP(A129,'Revenue per capita'!$A:$Z,8,FALSE)-'normalize rev0'!F$364)/'normalize rev0'!F$365,"")</f>
        <v>-0.3603728814307639</v>
      </c>
      <c r="G129" s="6" t="str">
        <f>IFERROR((VLOOKUP(A129,'Revenue per capita'!$A:$Z,9,FALSE)-'normalize rev0'!G$364)/'normalize rev0'!G$365,"")</f>
        <v/>
      </c>
      <c r="H129" s="6">
        <f>IFERROR((VLOOKUP(A129,'Revenue per capita'!$A:$Z,10,FALSE)-'normalize rev0'!H$364)/'normalize rev0'!H$365,"")</f>
        <v>4.0976454892361875</v>
      </c>
      <c r="I129" s="6">
        <f>IFERROR((VLOOKUP(A129,'Revenue per capita'!$A:$Z,11,FALSE)-'normalize rev0'!I$364)/'normalize rev0'!I$365,"")</f>
        <v>-8.8015033958328645E-2</v>
      </c>
      <c r="J129" s="6">
        <f>IFERROR((VLOOKUP(A129,'Revenue per capita'!$A:$Z,12,FALSE)-'normalize rev0'!J$364)/'normalize rev0'!J$365,"")</f>
        <v>-0.17867302929449352</v>
      </c>
      <c r="K129" s="6">
        <f>IFERROR((VLOOKUP(A129,'Revenue per capita'!$A:$Z,13,FALSE)-'normalize rev0'!K$364)/'normalize rev0'!K$365,"")</f>
        <v>0.92687387500735385</v>
      </c>
      <c r="L129" s="6">
        <f>IFERROR((VLOOKUP(A129,'Revenue per capita'!$A:$Z,14,FALSE)-'normalize rev0'!L$364)/'normalize rev0'!L$365,"")</f>
        <v>2.2886879833948899</v>
      </c>
      <c r="M129" s="6">
        <f>IFERROR((VLOOKUP(A129,'Revenue per capita'!$A:$Z,15,FALSE)-'normalize rev0'!M$364)/'normalize rev0'!M$365,"")</f>
        <v>-0.19692252710648511</v>
      </c>
      <c r="N129" s="6">
        <f>IFERROR((VLOOKUP(A129,'Revenue per capita'!$A:$Z,16,FALSE)-'normalize rev0'!N$364)/'normalize rev0'!N$365,"")</f>
        <v>-0.21182963815534356</v>
      </c>
      <c r="O129" s="6">
        <f>IFERROR((VLOOKUP(A129,'Revenue per capita'!$A:$Z,17,FALSE)-'normalize rev0'!O$364)/'normalize rev0'!O$365,"")</f>
        <v>0.62861832560453901</v>
      </c>
      <c r="P129" s="6">
        <f>IFERROR((VLOOKUP(A129,'Revenue per capita'!$A:$Z,18,FALSE)-'normalize rev0'!P$364)/'normalize rev0'!P$365,"")</f>
        <v>-0.4895486969897227</v>
      </c>
      <c r="Q129" s="6">
        <f>IFERROR((VLOOKUP(A129,'Revenue per capita'!$A:$Z,19,FALSE)-'normalize rev0'!Q$364)/'normalize rev0'!Q$365,"")</f>
        <v>0.15700439552266018</v>
      </c>
      <c r="R129" s="6">
        <f>IFERROR((VLOOKUP(A129,'Revenue per capita'!$A:$Z,20,FALSE)-'normalize rev0'!R$364)/'normalize rev0'!R$365,"")</f>
        <v>0.43310142090586473</v>
      </c>
      <c r="S129" s="6">
        <f>IFERROR((VLOOKUP(A129,'Revenue per capita'!$A:$Z,21,FALSE)-'normalize rev0'!S$364)/'normalize rev0'!S$365,"")</f>
        <v>0.84795718508179907</v>
      </c>
      <c r="T129" s="6">
        <f>IFERROR((VLOOKUP(A129,'Revenue per capita'!$A:$Z,22,FALSE)-'normalize rev0'!T$364)/'normalize rev0'!T$365,"")</f>
        <v>-0.44057400977959627</v>
      </c>
      <c r="U129" s="6">
        <f>IFERROR((VLOOKUP(A129,'Revenue per capita'!$A:$Z,23,FALSE)-'normalize rev0'!U$364)/'normalize rev0'!U$365,"")</f>
        <v>-0.40266743857131104</v>
      </c>
      <c r="V129" s="6">
        <f>IFERROR((VLOOKUP(A129,'Revenue per capita'!$A:$Z,24,FALSE)-'normalize rev0'!V$364)/'normalize rev0'!V$365,"")</f>
        <v>7.5127540606634152E-2</v>
      </c>
      <c r="W129" s="6" t="str">
        <f>IFERROR((VLOOKUP(A129,'Revenue per capita'!$A:$Z,25,FALSE)-'normalize rev0'!W$364)/'normalize rev0'!W$365,"")</f>
        <v/>
      </c>
      <c r="X129" s="6" t="str">
        <f>IFERROR((VLOOKUP(A129,'Revenue per capita'!$A:$Z,26,FALSE)-'normalize rev0'!X$364)/'normalize rev0'!X$365,"")</f>
        <v/>
      </c>
    </row>
    <row r="130" spans="1:24" x14ac:dyDescent="0.45">
      <c r="A130" s="3" t="s">
        <v>610</v>
      </c>
      <c r="B130" s="4" t="s">
        <v>500</v>
      </c>
      <c r="D130" s="4">
        <v>94.1159065431589</v>
      </c>
      <c r="E130" s="6">
        <f>IFERROR((VLOOKUP($A130,'Revenue per capita'!$A:$Z,7,FALSE)-'normalize rev0'!E$364)/'normalize rev0'!E$365,"")</f>
        <v>-0.30187917297413153</v>
      </c>
      <c r="F130" s="6" t="str">
        <f>IFERROR((VLOOKUP(A130,'Revenue per capita'!$A:$Z,8,FALSE)-'normalize rev0'!F$364)/'normalize rev0'!F$365,"")</f>
        <v/>
      </c>
      <c r="G130" s="6" t="str">
        <f>IFERROR((VLOOKUP(A130,'Revenue per capita'!$A:$Z,9,FALSE)-'normalize rev0'!G$364)/'normalize rev0'!G$365,"")</f>
        <v/>
      </c>
      <c r="H130" s="6">
        <f>IFERROR((VLOOKUP(A130,'Revenue per capita'!$A:$Z,10,FALSE)-'normalize rev0'!H$364)/'normalize rev0'!H$365,"")</f>
        <v>1.7102387610081626</v>
      </c>
      <c r="I130" s="6">
        <f>IFERROR((VLOOKUP(A130,'Revenue per capita'!$A:$Z,11,FALSE)-'normalize rev0'!I$364)/'normalize rev0'!I$365,"")</f>
        <v>-0.19750227029505507</v>
      </c>
      <c r="J130" s="6">
        <f>IFERROR((VLOOKUP(A130,'Revenue per capita'!$A:$Z,12,FALSE)-'normalize rev0'!J$364)/'normalize rev0'!J$365,"")</f>
        <v>0.60570654324062645</v>
      </c>
      <c r="K130" s="6">
        <f>IFERROR((VLOOKUP(A130,'Revenue per capita'!$A:$Z,13,FALSE)-'normalize rev0'!K$364)/'normalize rev0'!K$365,"")</f>
        <v>1.2637038548385502</v>
      </c>
      <c r="L130" s="6">
        <f>IFERROR((VLOOKUP(A130,'Revenue per capita'!$A:$Z,14,FALSE)-'normalize rev0'!L$364)/'normalize rev0'!L$365,"")</f>
        <v>0.35971647237881726</v>
      </c>
      <c r="M130" s="6">
        <f>IFERROR((VLOOKUP(A130,'Revenue per capita'!$A:$Z,15,FALSE)-'normalize rev0'!M$364)/'normalize rev0'!M$365,"")</f>
        <v>-0.33425191682411676</v>
      </c>
      <c r="N130" s="6">
        <f>IFERROR((VLOOKUP(A130,'Revenue per capita'!$A:$Z,16,FALSE)-'normalize rev0'!N$364)/'normalize rev0'!N$365,"")</f>
        <v>-0.53565414101184516</v>
      </c>
      <c r="O130" s="6">
        <f>IFERROR((VLOOKUP(A130,'Revenue per capita'!$A:$Z,17,FALSE)-'normalize rev0'!O$364)/'normalize rev0'!O$365,"")</f>
        <v>-0.13773138019349532</v>
      </c>
      <c r="P130" s="6">
        <f>IFERROR((VLOOKUP(A130,'Revenue per capita'!$A:$Z,18,FALSE)-'normalize rev0'!P$364)/'normalize rev0'!P$365,"")</f>
        <v>-0.42373841746593804</v>
      </c>
      <c r="Q130" s="6">
        <f>IFERROR((VLOOKUP(A130,'Revenue per capita'!$A:$Z,19,FALSE)-'normalize rev0'!Q$364)/'normalize rev0'!Q$365,"")</f>
        <v>-0.40621419425765959</v>
      </c>
      <c r="R130" s="6">
        <f>IFERROR((VLOOKUP(A130,'Revenue per capita'!$A:$Z,20,FALSE)-'normalize rev0'!R$364)/'normalize rev0'!R$365,"")</f>
        <v>-0.25810953338021797</v>
      </c>
      <c r="S130" s="6">
        <f>IFERROR((VLOOKUP(A130,'Revenue per capita'!$A:$Z,21,FALSE)-'normalize rev0'!S$364)/'normalize rev0'!S$365,"")</f>
        <v>1.0805460791636212</v>
      </c>
      <c r="T130" s="6">
        <f>IFERROR((VLOOKUP(A130,'Revenue per capita'!$A:$Z,22,FALSE)-'normalize rev0'!T$364)/'normalize rev0'!T$365,"")</f>
        <v>-0.32101259476977484</v>
      </c>
      <c r="U130" s="6">
        <f>IFERROR((VLOOKUP(A130,'Revenue per capita'!$A:$Z,23,FALSE)-'normalize rev0'!U$364)/'normalize rev0'!U$365,"")</f>
        <v>0.65517189486121485</v>
      </c>
      <c r="V130" s="6">
        <f>IFERROR((VLOOKUP(A130,'Revenue per capita'!$A:$Z,24,FALSE)-'normalize rev0'!V$364)/'normalize rev0'!V$365,"")</f>
        <v>-0.12953569527582048</v>
      </c>
      <c r="W130" s="6" t="str">
        <f>IFERROR((VLOOKUP(A130,'Revenue per capita'!$A:$Z,25,FALSE)-'normalize rev0'!W$364)/'normalize rev0'!W$365,"")</f>
        <v/>
      </c>
      <c r="X130" s="6" t="str">
        <f>IFERROR((VLOOKUP(A130,'Revenue per capita'!$A:$Z,26,FALSE)-'normalize rev0'!X$364)/'normalize rev0'!X$365,"")</f>
        <v/>
      </c>
    </row>
    <row r="131" spans="1:24" x14ac:dyDescent="0.45">
      <c r="A131" s="3" t="s">
        <v>734</v>
      </c>
      <c r="B131" s="4" t="s">
        <v>480</v>
      </c>
      <c r="D131" s="4">
        <v>92.897390291023939</v>
      </c>
      <c r="E131" s="6">
        <f>IFERROR((VLOOKUP($A131,'Revenue per capita'!$A:$Z,7,FALSE)-'normalize rev0'!E$364)/'normalize rev0'!E$365,"")</f>
        <v>0.34695824849685503</v>
      </c>
      <c r="F131" s="6">
        <f>IFERROR((VLOOKUP(A131,'Revenue per capita'!$A:$Z,8,FALSE)-'normalize rev0'!F$364)/'normalize rev0'!F$365,"")</f>
        <v>-0.37169456401101802</v>
      </c>
      <c r="G131" s="6">
        <f>IFERROR((VLOOKUP(A131,'Revenue per capita'!$A:$Z,9,FALSE)-'normalize rev0'!G$364)/'normalize rev0'!G$365,"")</f>
        <v>-0.57393389746950085</v>
      </c>
      <c r="H131" s="6">
        <f>IFERROR((VLOOKUP(A131,'Revenue per capita'!$A:$Z,10,FALSE)-'normalize rev0'!H$364)/'normalize rev0'!H$365,"")</f>
        <v>-0.43573059143057913</v>
      </c>
      <c r="I131" s="6">
        <f>IFERROR((VLOOKUP(A131,'Revenue per capita'!$A:$Z,11,FALSE)-'normalize rev0'!I$364)/'normalize rev0'!I$365,"")</f>
        <v>-0.49896152702969337</v>
      </c>
      <c r="J131" s="6">
        <f>IFERROR((VLOOKUP(A131,'Revenue per capita'!$A:$Z,12,FALSE)-'normalize rev0'!J$364)/'normalize rev0'!J$365,"")</f>
        <v>1.1044981488585353</v>
      </c>
      <c r="K131" s="6">
        <f>IFERROR((VLOOKUP(A131,'Revenue per capita'!$A:$Z,13,FALSE)-'normalize rev0'!K$364)/'normalize rev0'!K$365,"")</f>
        <v>-0.11353438266491282</v>
      </c>
      <c r="L131" s="6">
        <f>IFERROR((VLOOKUP(A131,'Revenue per capita'!$A:$Z,14,FALSE)-'normalize rev0'!L$364)/'normalize rev0'!L$365,"")</f>
        <v>-0.9860822084893629</v>
      </c>
      <c r="M131" s="6">
        <f>IFERROR((VLOOKUP(A131,'Revenue per capita'!$A:$Z,15,FALSE)-'normalize rev0'!M$364)/'normalize rev0'!M$365,"")</f>
        <v>-0.19853181663602773</v>
      </c>
      <c r="N131" s="6">
        <f>IFERROR((VLOOKUP(A131,'Revenue per capita'!$A:$Z,16,FALSE)-'normalize rev0'!N$364)/'normalize rev0'!N$365,"")</f>
        <v>1.1947662868269983E-2</v>
      </c>
      <c r="O131" s="6">
        <f>IFERROR((VLOOKUP(A131,'Revenue per capita'!$A:$Z,17,FALSE)-'normalize rev0'!O$364)/'normalize rev0'!O$365,"")</f>
        <v>0.4558622124428563</v>
      </c>
      <c r="P131" s="6">
        <f>IFERROR((VLOOKUP(A131,'Revenue per capita'!$A:$Z,18,FALSE)-'normalize rev0'!P$364)/'normalize rev0'!P$365,"")</f>
        <v>1.5114084834765298</v>
      </c>
      <c r="Q131" s="6">
        <f>IFERROR((VLOOKUP(A131,'Revenue per capita'!$A:$Z,19,FALSE)-'normalize rev0'!Q$364)/'normalize rev0'!Q$365,"")</f>
        <v>0.25641078604488776</v>
      </c>
      <c r="R131" s="6">
        <f>IFERROR((VLOOKUP(A131,'Revenue per capita'!$A:$Z,20,FALSE)-'normalize rev0'!R$364)/'normalize rev0'!R$365,"")</f>
        <v>-0.16643614878627935</v>
      </c>
      <c r="S131" s="6">
        <f>IFERROR((VLOOKUP(A131,'Revenue per capita'!$A:$Z,21,FALSE)-'normalize rev0'!S$364)/'normalize rev0'!S$365,"")</f>
        <v>-0.65141268212252113</v>
      </c>
      <c r="T131" s="6">
        <f>IFERROR((VLOOKUP(A131,'Revenue per capita'!$A:$Z,22,FALSE)-'normalize rev0'!T$364)/'normalize rev0'!T$365,"")</f>
        <v>-0.13023221745566971</v>
      </c>
      <c r="U131" s="6">
        <f>IFERROR((VLOOKUP(A131,'Revenue per capita'!$A:$Z,23,FALSE)-'normalize rev0'!U$364)/'normalize rev0'!U$365,"")</f>
        <v>9.0344100467532995E-2</v>
      </c>
      <c r="V131" s="6">
        <f>IFERROR((VLOOKUP(A131,'Revenue per capita'!$A:$Z,24,FALSE)-'normalize rev0'!V$364)/'normalize rev0'!V$365,"")</f>
        <v>0.14818975984785446</v>
      </c>
      <c r="W131" s="6">
        <f>IFERROR((VLOOKUP(A131,'Revenue per capita'!$A:$Z,25,FALSE)-'normalize rev0'!W$364)/'normalize rev0'!W$365,"")</f>
        <v>-0.36963028088513261</v>
      </c>
      <c r="X131" s="6" t="str">
        <f>IFERROR((VLOOKUP(A131,'Revenue per capita'!$A:$Z,26,FALSE)-'normalize rev0'!X$364)/'normalize rev0'!X$365,"")</f>
        <v/>
      </c>
    </row>
    <row r="132" spans="1:24" x14ac:dyDescent="0.45">
      <c r="A132" s="3" t="s">
        <v>539</v>
      </c>
      <c r="B132" s="4" t="s">
        <v>449</v>
      </c>
      <c r="D132" s="4">
        <v>92.885472838049509</v>
      </c>
      <c r="E132" s="6">
        <f>IFERROR((VLOOKUP($A132,'Revenue per capita'!$A:$Z,7,FALSE)-'normalize rev0'!E$364)/'normalize rev0'!E$365,"")</f>
        <v>-0.39902799424298457</v>
      </c>
      <c r="F132" s="6">
        <f>IFERROR((VLOOKUP(A132,'Revenue per capita'!$A:$Z,8,FALSE)-'normalize rev0'!F$364)/'normalize rev0'!F$365,"")</f>
        <v>-0.39043190095029312</v>
      </c>
      <c r="G132" s="6">
        <f>IFERROR((VLOOKUP(A132,'Revenue per capita'!$A:$Z,9,FALSE)-'normalize rev0'!G$364)/'normalize rev0'!G$365,"")</f>
        <v>-0.77822742746765894</v>
      </c>
      <c r="H132" s="6">
        <f>IFERROR((VLOOKUP(A132,'Revenue per capita'!$A:$Z,10,FALSE)-'normalize rev0'!H$364)/'normalize rev0'!H$365,"")</f>
        <v>0.12513097565660625</v>
      </c>
      <c r="I132" s="6">
        <f>IFERROR((VLOOKUP(A132,'Revenue per capita'!$A:$Z,11,FALSE)-'normalize rev0'!I$364)/'normalize rev0'!I$365,"")</f>
        <v>0.18565950793002992</v>
      </c>
      <c r="J132" s="6">
        <f>IFERROR((VLOOKUP(A132,'Revenue per capita'!$A:$Z,12,FALSE)-'normalize rev0'!J$364)/'normalize rev0'!J$365,"")</f>
        <v>-0.47962768884660723</v>
      </c>
      <c r="K132" s="6">
        <f>IFERROR((VLOOKUP(A132,'Revenue per capita'!$A:$Z,13,FALSE)-'normalize rev0'!K$364)/'normalize rev0'!K$365,"")</f>
        <v>-0.30491436277438866</v>
      </c>
      <c r="L132" s="6">
        <f>IFERROR((VLOOKUP(A132,'Revenue per capita'!$A:$Z,14,FALSE)-'normalize rev0'!L$364)/'normalize rev0'!L$365,"")</f>
        <v>1.4942438974445169</v>
      </c>
      <c r="M132" s="6">
        <f>IFERROR((VLOOKUP(A132,'Revenue per capita'!$A:$Z,15,FALSE)-'normalize rev0'!M$364)/'normalize rev0'!M$365,"")</f>
        <v>-0.3071880118525061</v>
      </c>
      <c r="N132" s="6">
        <f>IFERROR((VLOOKUP(A132,'Revenue per capita'!$A:$Z,16,FALSE)-'normalize rev0'!N$364)/'normalize rev0'!N$365,"")</f>
        <v>1.3433237608106094</v>
      </c>
      <c r="O132" s="6">
        <f>IFERROR((VLOOKUP(A132,'Revenue per capita'!$A:$Z,17,FALSE)-'normalize rev0'!O$364)/'normalize rev0'!O$365,"")</f>
        <v>-0.43401950713548831</v>
      </c>
      <c r="P132" s="6">
        <f>IFERROR((VLOOKUP(A132,'Revenue per capita'!$A:$Z,18,FALSE)-'normalize rev0'!P$364)/'normalize rev0'!P$365,"")</f>
        <v>-0.35590934700760685</v>
      </c>
      <c r="Q132" s="6">
        <f>IFERROR((VLOOKUP(A132,'Revenue per capita'!$A:$Z,19,FALSE)-'normalize rev0'!Q$364)/'normalize rev0'!Q$365,"")</f>
        <v>0.11995874678640293</v>
      </c>
      <c r="R132" s="6">
        <f>IFERROR((VLOOKUP(A132,'Revenue per capita'!$A:$Z,20,FALSE)-'normalize rev0'!R$364)/'normalize rev0'!R$365,"")</f>
        <v>-3.4782688308079936E-2</v>
      </c>
      <c r="S132" s="6">
        <f>IFERROR((VLOOKUP(A132,'Revenue per capita'!$A:$Z,21,FALSE)-'normalize rev0'!S$364)/'normalize rev0'!S$365,"")</f>
        <v>-0.37639545555048337</v>
      </c>
      <c r="T132" s="6">
        <f>IFERROR((VLOOKUP(A132,'Revenue per capita'!$A:$Z,22,FALSE)-'normalize rev0'!T$364)/'normalize rev0'!T$365,"")</f>
        <v>-0.19672146778484517</v>
      </c>
      <c r="U132" s="6">
        <f>IFERROR((VLOOKUP(A132,'Revenue per capita'!$A:$Z,23,FALSE)-'normalize rev0'!U$364)/'normalize rev0'!U$365,"")</f>
        <v>-9.0126968562741338E-3</v>
      </c>
      <c r="V132" s="6">
        <f>IFERROR((VLOOKUP(A132,'Revenue per capita'!$A:$Z,24,FALSE)-'normalize rev0'!V$364)/'normalize rev0'!V$365,"")</f>
        <v>0.81816348958033358</v>
      </c>
      <c r="W132" s="6">
        <f>IFERROR((VLOOKUP(A132,'Revenue per capita'!$A:$Z,25,FALSE)-'normalize rev0'!W$364)/'normalize rev0'!W$365,"")</f>
        <v>-0.6863982823580933</v>
      </c>
      <c r="X132" s="6" t="str">
        <f>IFERROR((VLOOKUP(A132,'Revenue per capita'!$A:$Z,26,FALSE)-'normalize rev0'!X$364)/'normalize rev0'!X$365,"")</f>
        <v/>
      </c>
    </row>
    <row r="133" spans="1:24" x14ac:dyDescent="0.45">
      <c r="A133" s="3" t="s">
        <v>540</v>
      </c>
      <c r="B133" s="4" t="s">
        <v>531</v>
      </c>
      <c r="D133" s="4">
        <v>92.364945223691407</v>
      </c>
      <c r="E133" s="6">
        <f>IFERROR((VLOOKUP($A133,'Revenue per capita'!$A:$Z,7,FALSE)-'normalize rev0'!E$364)/'normalize rev0'!E$365,"")</f>
        <v>-0.40867203328330504</v>
      </c>
      <c r="F133" s="6">
        <f>IFERROR((VLOOKUP(A133,'Revenue per capita'!$A:$Z,8,FALSE)-'normalize rev0'!F$364)/'normalize rev0'!F$365,"")</f>
        <v>-0.19469329833736135</v>
      </c>
      <c r="G133" s="6" t="str">
        <f>IFERROR((VLOOKUP(A133,'Revenue per capita'!$A:$Z,9,FALSE)-'normalize rev0'!G$364)/'normalize rev0'!G$365,"")</f>
        <v/>
      </c>
      <c r="H133" s="6">
        <f>IFERROR((VLOOKUP(A133,'Revenue per capita'!$A:$Z,10,FALSE)-'normalize rev0'!H$364)/'normalize rev0'!H$365,"")</f>
        <v>-5.1219392283140854E-3</v>
      </c>
      <c r="I133" s="6">
        <f>IFERROR((VLOOKUP(A133,'Revenue per capita'!$A:$Z,11,FALSE)-'normalize rev0'!I$364)/'normalize rev0'!I$365,"")</f>
        <v>0.21250097266545437</v>
      </c>
      <c r="J133" s="6">
        <f>IFERROR((VLOOKUP(A133,'Revenue per capita'!$A:$Z,12,FALSE)-'normalize rev0'!J$364)/'normalize rev0'!J$365,"")</f>
        <v>-0.54998601612758835</v>
      </c>
      <c r="K133" s="6">
        <f>IFERROR((VLOOKUP(A133,'Revenue per capita'!$A:$Z,13,FALSE)-'normalize rev0'!K$364)/'normalize rev0'!K$365,"")</f>
        <v>2.7256190041385562</v>
      </c>
      <c r="L133" s="6">
        <f>IFERROR((VLOOKUP(A133,'Revenue per capita'!$A:$Z,14,FALSE)-'normalize rev0'!L$364)/'normalize rev0'!L$365,"")</f>
        <v>1.2503516078028125</v>
      </c>
      <c r="M133" s="6">
        <f>IFERROR((VLOOKUP(A133,'Revenue per capita'!$A:$Z,15,FALSE)-'normalize rev0'!M$364)/'normalize rev0'!M$365,"")</f>
        <v>0.59767360344091258</v>
      </c>
      <c r="N133" s="6">
        <f>IFERROR((VLOOKUP(A133,'Revenue per capita'!$A:$Z,16,FALSE)-'normalize rev0'!N$364)/'normalize rev0'!N$365,"")</f>
        <v>0.16052287076842289</v>
      </c>
      <c r="O133" s="6">
        <f>IFERROR((VLOOKUP(A133,'Revenue per capita'!$A:$Z,17,FALSE)-'normalize rev0'!O$364)/'normalize rev0'!O$365,"")</f>
        <v>0.55632983504227318</v>
      </c>
      <c r="P133" s="6">
        <f>IFERROR((VLOOKUP(A133,'Revenue per capita'!$A:$Z,18,FALSE)-'normalize rev0'!P$364)/'normalize rev0'!P$365,"")</f>
        <v>3.715764641257039E-2</v>
      </c>
      <c r="Q133" s="6">
        <f>IFERROR((VLOOKUP(A133,'Revenue per capita'!$A:$Z,19,FALSE)-'normalize rev0'!Q$364)/'normalize rev0'!Q$365,"")</f>
        <v>-0.49673344518068691</v>
      </c>
      <c r="R133" s="6">
        <f>IFERROR((VLOOKUP(A133,'Revenue per capita'!$A:$Z,20,FALSE)-'normalize rev0'!R$364)/'normalize rev0'!R$365,"")</f>
        <v>-0.45755983612710333</v>
      </c>
      <c r="S133" s="6">
        <f>IFERROR((VLOOKUP(A133,'Revenue per capita'!$A:$Z,21,FALSE)-'normalize rev0'!S$364)/'normalize rev0'!S$365,"")</f>
        <v>-1.19949381891464</v>
      </c>
      <c r="T133" s="6">
        <f>IFERROR((VLOOKUP(A133,'Revenue per capita'!$A:$Z,22,FALSE)-'normalize rev0'!T$364)/'normalize rev0'!T$365,"")</f>
        <v>-0.18472770909912542</v>
      </c>
      <c r="U133" s="6">
        <f>IFERROR((VLOOKUP(A133,'Revenue per capita'!$A:$Z,23,FALSE)-'normalize rev0'!U$364)/'normalize rev0'!U$365,"")</f>
        <v>0.14225301910426053</v>
      </c>
      <c r="V133" s="6">
        <f>IFERROR((VLOOKUP(A133,'Revenue per capita'!$A:$Z,24,FALSE)-'normalize rev0'!V$364)/'normalize rev0'!V$365,"")</f>
        <v>0.30591450895276912</v>
      </c>
      <c r="W133" s="6" t="str">
        <f>IFERROR((VLOOKUP(A133,'Revenue per capita'!$A:$Z,25,FALSE)-'normalize rev0'!W$364)/'normalize rev0'!W$365,"")</f>
        <v/>
      </c>
      <c r="X133" s="6" t="str">
        <f>IFERROR((VLOOKUP(A133,'Revenue per capita'!$A:$Z,26,FALSE)-'normalize rev0'!X$364)/'normalize rev0'!X$365,"")</f>
        <v/>
      </c>
    </row>
    <row r="134" spans="1:24" x14ac:dyDescent="0.45">
      <c r="A134" s="3" t="s">
        <v>562</v>
      </c>
      <c r="B134" s="4" t="s">
        <v>449</v>
      </c>
      <c r="D134" s="4">
        <v>92.314740563570822</v>
      </c>
      <c r="E134" s="6">
        <f>IFERROR((VLOOKUP($A134,'Revenue per capita'!$A:$Z,7,FALSE)-'normalize rev0'!E$364)/'normalize rev0'!E$365,"")</f>
        <v>-0.51177793090422308</v>
      </c>
      <c r="F134" s="6" t="str">
        <f>IFERROR((VLOOKUP(A134,'Revenue per capita'!$A:$Z,8,FALSE)-'normalize rev0'!F$364)/'normalize rev0'!F$365,"")</f>
        <v/>
      </c>
      <c r="G134" s="6" t="str">
        <f>IFERROR((VLOOKUP(A134,'Revenue per capita'!$A:$Z,9,FALSE)-'normalize rev0'!G$364)/'normalize rev0'!G$365,"")</f>
        <v/>
      </c>
      <c r="H134" s="6">
        <f>IFERROR((VLOOKUP(A134,'Revenue per capita'!$A:$Z,10,FALSE)-'normalize rev0'!H$364)/'normalize rev0'!H$365,"")</f>
        <v>-1.3394635422753818</v>
      </c>
      <c r="I134" s="6">
        <f>IFERROR((VLOOKUP(A134,'Revenue per capita'!$A:$Z,11,FALSE)-'normalize rev0'!I$364)/'normalize rev0'!I$365,"")</f>
        <v>1.0139747582906427</v>
      </c>
      <c r="J134" s="6">
        <f>IFERROR((VLOOKUP(A134,'Revenue per capita'!$A:$Z,12,FALSE)-'normalize rev0'!J$364)/'normalize rev0'!J$365,"")</f>
        <v>-2.4259683538159781E-2</v>
      </c>
      <c r="K134" s="6">
        <f>IFERROR((VLOOKUP(A134,'Revenue per capita'!$A:$Z,13,FALSE)-'normalize rev0'!K$364)/'normalize rev0'!K$365,"")</f>
        <v>-1.337493137206897</v>
      </c>
      <c r="L134" s="6">
        <f>IFERROR((VLOOKUP(A134,'Revenue per capita'!$A:$Z,14,FALSE)-'normalize rev0'!L$364)/'normalize rev0'!L$365,"")</f>
        <v>0.95181564309389033</v>
      </c>
      <c r="M134" s="6">
        <f>IFERROR((VLOOKUP(A134,'Revenue per capita'!$A:$Z,15,FALSE)-'normalize rev0'!M$364)/'normalize rev0'!M$365,"")</f>
        <v>-0.41937811571547257</v>
      </c>
      <c r="N134" s="6">
        <f>IFERROR((VLOOKUP(A134,'Revenue per capita'!$A:$Z,16,FALSE)-'normalize rev0'!N$364)/'normalize rev0'!N$365,"")</f>
        <v>-0.62336959808971915</v>
      </c>
      <c r="O134" s="6">
        <f>IFERROR((VLOOKUP(A134,'Revenue per capita'!$A:$Z,17,FALSE)-'normalize rev0'!O$364)/'normalize rev0'!O$365,"")</f>
        <v>-0.52398872405395869</v>
      </c>
      <c r="P134" s="6">
        <f>IFERROR((VLOOKUP(A134,'Revenue per capita'!$A:$Z,18,FALSE)-'normalize rev0'!P$364)/'normalize rev0'!P$365,"")</f>
        <v>-0.73014387219018362</v>
      </c>
      <c r="Q134" s="6">
        <f>IFERROR((VLOOKUP(A134,'Revenue per capita'!$A:$Z,19,FALSE)-'normalize rev0'!Q$364)/'normalize rev0'!Q$365,"")</f>
        <v>-0.67917941795259507</v>
      </c>
      <c r="R134" s="6">
        <f>IFERROR((VLOOKUP(A134,'Revenue per capita'!$A:$Z,20,FALSE)-'normalize rev0'!R$364)/'normalize rev0'!R$365,"")</f>
        <v>-0.81478193783644437</v>
      </c>
      <c r="S134" s="6">
        <f>IFERROR((VLOOKUP(A134,'Revenue per capita'!$A:$Z,21,FALSE)-'normalize rev0'!S$364)/'normalize rev0'!S$365,"")</f>
        <v>-0.97835848666199832</v>
      </c>
      <c r="T134" s="6">
        <f>IFERROR((VLOOKUP(A134,'Revenue per capita'!$A:$Z,22,FALSE)-'normalize rev0'!T$364)/'normalize rev0'!T$365,"")</f>
        <v>-0.95489862108382872</v>
      </c>
      <c r="U134" s="6">
        <f>IFERROR((VLOOKUP(A134,'Revenue per capita'!$A:$Z,23,FALSE)-'normalize rev0'!U$364)/'normalize rev0'!U$365,"")</f>
        <v>-0.58463262954919715</v>
      </c>
      <c r="V134" s="6">
        <f>IFERROR((VLOOKUP(A134,'Revenue per capita'!$A:$Z,24,FALSE)-'normalize rev0'!V$364)/'normalize rev0'!V$365,"")</f>
        <v>-0.96571173162908075</v>
      </c>
      <c r="W134" s="6" t="str">
        <f>IFERROR((VLOOKUP(A134,'Revenue per capita'!$A:$Z,25,FALSE)-'normalize rev0'!W$364)/'normalize rev0'!W$365,"")</f>
        <v/>
      </c>
      <c r="X134" s="6" t="str">
        <f>IFERROR((VLOOKUP(A134,'Revenue per capita'!$A:$Z,26,FALSE)-'normalize rev0'!X$364)/'normalize rev0'!X$365,"")</f>
        <v/>
      </c>
    </row>
    <row r="135" spans="1:24" x14ac:dyDescent="0.45">
      <c r="A135" s="3" t="s">
        <v>756</v>
      </c>
      <c r="B135" s="4" t="s">
        <v>470</v>
      </c>
      <c r="D135" s="4">
        <v>91.615617138349364</v>
      </c>
      <c r="E135" s="6">
        <f>IFERROR((VLOOKUP($A135,'Revenue per capita'!$A:$Z,7,FALSE)-'normalize rev0'!E$364)/'normalize rev0'!E$365,"")</f>
        <v>-0.28463771288725914</v>
      </c>
      <c r="F135" s="6">
        <f>IFERROR((VLOOKUP(A135,'Revenue per capita'!$A:$Z,8,FALSE)-'normalize rev0'!F$364)/'normalize rev0'!F$365,"")</f>
        <v>-0.37590595614822636</v>
      </c>
      <c r="G135" s="6">
        <f>IFERROR((VLOOKUP(A135,'Revenue per capita'!$A:$Z,9,FALSE)-'normalize rev0'!G$364)/'normalize rev0'!G$365,"")</f>
        <v>-1.0366270400926014</v>
      </c>
      <c r="H135" s="6">
        <f>IFERROR((VLOOKUP(A135,'Revenue per capita'!$A:$Z,10,FALSE)-'normalize rev0'!H$364)/'normalize rev0'!H$365,"")</f>
        <v>1.2243488306557244</v>
      </c>
      <c r="I135" s="6">
        <f>IFERROR((VLOOKUP(A135,'Revenue per capita'!$A:$Z,11,FALSE)-'normalize rev0'!I$364)/'normalize rev0'!I$365,"")</f>
        <v>-0.30638853874206551</v>
      </c>
      <c r="J135" s="6">
        <f>IFERROR((VLOOKUP(A135,'Revenue per capita'!$A:$Z,12,FALSE)-'normalize rev0'!J$364)/'normalize rev0'!J$365,"")</f>
        <v>0.25881009019166046</v>
      </c>
      <c r="K135" s="6">
        <f>IFERROR((VLOOKUP(A135,'Revenue per capita'!$A:$Z,13,FALSE)-'normalize rev0'!K$364)/'normalize rev0'!K$365,"")</f>
        <v>0.16325974518970329</v>
      </c>
      <c r="L135" s="6">
        <f>IFERROR((VLOOKUP(A135,'Revenue per capita'!$A:$Z,14,FALSE)-'normalize rev0'!L$364)/'normalize rev0'!L$365,"")</f>
        <v>-0.72345146851131659</v>
      </c>
      <c r="M135" s="6">
        <f>IFERROR((VLOOKUP(A135,'Revenue per capita'!$A:$Z,15,FALSE)-'normalize rev0'!M$364)/'normalize rev0'!M$365,"")</f>
        <v>1.1593871856506996</v>
      </c>
      <c r="N135" s="6">
        <f>IFERROR((VLOOKUP(A135,'Revenue per capita'!$A:$Z,16,FALSE)-'normalize rev0'!N$364)/'normalize rev0'!N$365,"")</f>
        <v>4.6593443602835773E-2</v>
      </c>
      <c r="O135" s="6">
        <f>IFERROR((VLOOKUP(A135,'Revenue per capita'!$A:$Z,17,FALSE)-'normalize rev0'!O$364)/'normalize rev0'!O$365,"")</f>
        <v>0.56870743143892344</v>
      </c>
      <c r="P135" s="6">
        <f>IFERROR((VLOOKUP(A135,'Revenue per capita'!$A:$Z,18,FALSE)-'normalize rev0'!P$364)/'normalize rev0'!P$365,"")</f>
        <v>1.4322914527568973</v>
      </c>
      <c r="Q135" s="6">
        <f>IFERROR((VLOOKUP(A135,'Revenue per capita'!$A:$Z,19,FALSE)-'normalize rev0'!Q$364)/'normalize rev0'!Q$365,"")</f>
        <v>0.86708151555333945</v>
      </c>
      <c r="R135" s="6">
        <f>IFERROR((VLOOKUP(A135,'Revenue per capita'!$A:$Z,20,FALSE)-'normalize rev0'!R$364)/'normalize rev0'!R$365,"")</f>
        <v>-9.3438192813767619E-3</v>
      </c>
      <c r="S135" s="6">
        <f>IFERROR((VLOOKUP(A135,'Revenue per capita'!$A:$Z,21,FALSE)-'normalize rev0'!S$364)/'normalize rev0'!S$365,"")</f>
        <v>-1.0803785269314574</v>
      </c>
      <c r="T135" s="6">
        <f>IFERROR((VLOOKUP(A135,'Revenue per capita'!$A:$Z,22,FALSE)-'normalize rev0'!T$364)/'normalize rev0'!T$365,"")</f>
        <v>0.25340681337936038</v>
      </c>
      <c r="U135" s="6">
        <f>IFERROR((VLOOKUP(A135,'Revenue per capita'!$A:$Z,23,FALSE)-'normalize rev0'!U$364)/'normalize rev0'!U$365,"")</f>
        <v>7.9852428666419405E-3</v>
      </c>
      <c r="V135" s="6">
        <f>IFERROR((VLOOKUP(A135,'Revenue per capita'!$A:$Z,24,FALSE)-'normalize rev0'!V$364)/'normalize rev0'!V$365,"")</f>
        <v>0.24577603960227132</v>
      </c>
      <c r="W135" s="6">
        <f>IFERROR((VLOOKUP(A135,'Revenue per capita'!$A:$Z,25,FALSE)-'normalize rev0'!W$364)/'normalize rev0'!W$365,"")</f>
        <v>0.14567875042403841</v>
      </c>
      <c r="X135" s="6">
        <f>IFERROR((VLOOKUP(A135,'Revenue per capita'!$A:$Z,26,FALSE)-'normalize rev0'!X$364)/'normalize rev0'!X$365,"")</f>
        <v>-0.34323191180583063</v>
      </c>
    </row>
    <row r="136" spans="1:24" x14ac:dyDescent="0.45">
      <c r="A136" s="3" t="s">
        <v>831</v>
      </c>
      <c r="B136" s="4" t="s">
        <v>468</v>
      </c>
      <c r="D136" s="4">
        <v>91.511940750814901</v>
      </c>
      <c r="E136" s="6">
        <f>IFERROR((VLOOKUP($A136,'Revenue per capita'!$A:$Z,7,FALSE)-'normalize rev0'!E$364)/'normalize rev0'!E$365,"")</f>
        <v>-0.51177793090422308</v>
      </c>
      <c r="F136" s="6" t="str">
        <f>IFERROR((VLOOKUP(A136,'Revenue per capita'!$A:$Z,8,FALSE)-'normalize rev0'!F$364)/'normalize rev0'!F$365,"")</f>
        <v/>
      </c>
      <c r="G136" s="6" t="str">
        <f>IFERROR((VLOOKUP(A136,'Revenue per capita'!$A:$Z,9,FALSE)-'normalize rev0'!G$364)/'normalize rev0'!G$365,"")</f>
        <v/>
      </c>
      <c r="H136" s="6">
        <f>IFERROR((VLOOKUP(A136,'Revenue per capita'!$A:$Z,10,FALSE)-'normalize rev0'!H$364)/'normalize rev0'!H$365,"")</f>
        <v>0.25501469836716589</v>
      </c>
      <c r="I136" s="6">
        <f>IFERROR((VLOOKUP(A136,'Revenue per capita'!$A:$Z,11,FALSE)-'normalize rev0'!I$364)/'normalize rev0'!I$365,"")</f>
        <v>0.36228754307597122</v>
      </c>
      <c r="J136" s="6">
        <f>IFERROR((VLOOKUP(A136,'Revenue per capita'!$A:$Z,12,FALSE)-'normalize rev0'!J$364)/'normalize rev0'!J$365,"")</f>
        <v>-0.5435588540470816</v>
      </c>
      <c r="K136" s="6">
        <f>IFERROR((VLOOKUP(A136,'Revenue per capita'!$A:$Z,13,FALSE)-'normalize rev0'!K$364)/'normalize rev0'!K$365,"")</f>
        <v>1.2071275630007221</v>
      </c>
      <c r="L136" s="6">
        <f>IFERROR((VLOOKUP(A136,'Revenue per capita'!$A:$Z,14,FALSE)-'normalize rev0'!L$364)/'normalize rev0'!L$365,"")</f>
        <v>0.13351168530876881</v>
      </c>
      <c r="M136" s="6">
        <f>IFERROR((VLOOKUP(A136,'Revenue per capita'!$A:$Z,15,FALSE)-'normalize rev0'!M$364)/'normalize rev0'!M$365,"")</f>
        <v>-0.49851662781442008</v>
      </c>
      <c r="N136" s="6">
        <f>IFERROR((VLOOKUP(A136,'Revenue per capita'!$A:$Z,16,FALSE)-'normalize rev0'!N$364)/'normalize rev0'!N$365,"")</f>
        <v>0.60633144241666903</v>
      </c>
      <c r="O136" s="6">
        <f>IFERROR((VLOOKUP(A136,'Revenue per capita'!$A:$Z,17,FALSE)-'normalize rev0'!O$364)/'normalize rev0'!O$365,"")</f>
        <v>-1.1471313811018109</v>
      </c>
      <c r="P136" s="6">
        <f>IFERROR((VLOOKUP(A136,'Revenue per capita'!$A:$Z,18,FALSE)-'normalize rev0'!P$364)/'normalize rev0'!P$365,"")</f>
        <v>-0.28357850137120255</v>
      </c>
      <c r="Q136" s="6">
        <f>IFERROR((VLOOKUP(A136,'Revenue per capita'!$A:$Z,19,FALSE)-'normalize rev0'!Q$364)/'normalize rev0'!Q$365,"")</f>
        <v>-0.50834243624223507</v>
      </c>
      <c r="R136" s="6">
        <f>IFERROR((VLOOKUP(A136,'Revenue per capita'!$A:$Z,20,FALSE)-'normalize rev0'!R$364)/'normalize rev0'!R$365,"")</f>
        <v>-0.61735957697690846</v>
      </c>
      <c r="S136" s="6">
        <f>IFERROR((VLOOKUP(A136,'Revenue per capita'!$A:$Z,21,FALSE)-'normalize rev0'!S$364)/'normalize rev0'!S$365,"")</f>
        <v>0.58552045834501976</v>
      </c>
      <c r="T136" s="6">
        <f>IFERROR((VLOOKUP(A136,'Revenue per capita'!$A:$Z,22,FALSE)-'normalize rev0'!T$364)/'normalize rev0'!T$365,"")</f>
        <v>-0.12021664881976246</v>
      </c>
      <c r="U136" s="6">
        <f>IFERROR((VLOOKUP(A136,'Revenue per capita'!$A:$Z,23,FALSE)-'normalize rev0'!U$364)/'normalize rev0'!U$365,"")</f>
        <v>-0.66880175483759463</v>
      </c>
      <c r="V136" s="6">
        <f>IFERROR((VLOOKUP(A136,'Revenue per capita'!$A:$Z,24,FALSE)-'normalize rev0'!V$364)/'normalize rev0'!V$365,"")</f>
        <v>1.0171629137320319</v>
      </c>
      <c r="W136" s="6" t="str">
        <f>IFERROR((VLOOKUP(A136,'Revenue per capita'!$A:$Z,25,FALSE)-'normalize rev0'!W$364)/'normalize rev0'!W$365,"")</f>
        <v/>
      </c>
      <c r="X136" s="6" t="str">
        <f>IFERROR((VLOOKUP(A136,'Revenue per capita'!$A:$Z,26,FALSE)-'normalize rev0'!X$364)/'normalize rev0'!X$365,"")</f>
        <v/>
      </c>
    </row>
    <row r="137" spans="1:24" x14ac:dyDescent="0.45">
      <c r="A137" s="3" t="s">
        <v>823</v>
      </c>
      <c r="B137" s="4" t="s">
        <v>445</v>
      </c>
      <c r="D137" s="4">
        <v>91.359958799531441</v>
      </c>
      <c r="E137" s="6">
        <f>IFERROR((VLOOKUP($A137,'Revenue per capita'!$A:$Z,7,FALSE)-'normalize rev0'!E$364)/'normalize rev0'!E$365,"")</f>
        <v>-0.33741146584599552</v>
      </c>
      <c r="F137" s="6">
        <f>IFERROR((VLOOKUP(A137,'Revenue per capita'!$A:$Z,8,FALSE)-'normalize rev0'!F$364)/'normalize rev0'!F$365,"")</f>
        <v>0.66132795600639394</v>
      </c>
      <c r="G137" s="6">
        <f>IFERROR((VLOOKUP(A137,'Revenue per capita'!$A:$Z,9,FALSE)-'normalize rev0'!G$364)/'normalize rev0'!G$365,"")</f>
        <v>3.3438165791755208</v>
      </c>
      <c r="H137" s="6">
        <f>IFERROR((VLOOKUP(A137,'Revenue per capita'!$A:$Z,10,FALSE)-'normalize rev0'!H$364)/'normalize rev0'!H$365,"")</f>
        <v>1.4519473330086259</v>
      </c>
      <c r="I137" s="6">
        <f>IFERROR((VLOOKUP(A137,'Revenue per capita'!$A:$Z,11,FALSE)-'normalize rev0'!I$364)/'normalize rev0'!I$365,"")</f>
        <v>0.14292701790730067</v>
      </c>
      <c r="J137" s="6">
        <f>IFERROR((VLOOKUP(A137,'Revenue per capita'!$A:$Z,12,FALSE)-'normalize rev0'!J$364)/'normalize rev0'!J$365,"")</f>
        <v>-1.0406004115793221</v>
      </c>
      <c r="K137" s="6">
        <f>IFERROR((VLOOKUP(A137,'Revenue per capita'!$A:$Z,13,FALSE)-'normalize rev0'!K$364)/'normalize rev0'!K$365,"")</f>
        <v>3.1022389578494347</v>
      </c>
      <c r="L137" s="6">
        <f>IFERROR((VLOOKUP(A137,'Revenue per capita'!$A:$Z,14,FALSE)-'normalize rev0'!L$364)/'normalize rev0'!L$365,"")</f>
        <v>0.65138262940059544</v>
      </c>
      <c r="M137" s="6">
        <f>IFERROR((VLOOKUP(A137,'Revenue per capita'!$A:$Z,15,FALSE)-'normalize rev0'!M$364)/'normalize rev0'!M$365,"")</f>
        <v>-0.5258667952941295</v>
      </c>
      <c r="N137" s="6">
        <f>IFERROR((VLOOKUP(A137,'Revenue per capita'!$A:$Z,16,FALSE)-'normalize rev0'!N$364)/'normalize rev0'!N$365,"")</f>
        <v>-0.54224697791615595</v>
      </c>
      <c r="O137" s="6">
        <f>IFERROR((VLOOKUP(A137,'Revenue per capita'!$A:$Z,17,FALSE)-'normalize rev0'!O$364)/'normalize rev0'!O$365,"")</f>
        <v>5.025925810700703</v>
      </c>
      <c r="P137" s="6">
        <f>IFERROR((VLOOKUP(A137,'Revenue per capita'!$A:$Z,18,FALSE)-'normalize rev0'!P$364)/'normalize rev0'!P$365,"")</f>
        <v>-1.1194143745871918</v>
      </c>
      <c r="Q137" s="6">
        <f>IFERROR((VLOOKUP(A137,'Revenue per capita'!$A:$Z,19,FALSE)-'normalize rev0'!Q$364)/'normalize rev0'!Q$365,"")</f>
        <v>-0.89096288515805899</v>
      </c>
      <c r="R137" s="6">
        <f>IFERROR((VLOOKUP(A137,'Revenue per capita'!$A:$Z,20,FALSE)-'normalize rev0'!R$364)/'normalize rev0'!R$365,"")</f>
        <v>-0.5216312638986782</v>
      </c>
      <c r="S137" s="6">
        <f>IFERROR((VLOOKUP(A137,'Revenue per capita'!$A:$Z,21,FALSE)-'normalize rev0'!S$364)/'normalize rev0'!S$365,"")</f>
        <v>0.99623672511634143</v>
      </c>
      <c r="T137" s="6">
        <f>IFERROR((VLOOKUP(A137,'Revenue per capita'!$A:$Z,22,FALSE)-'normalize rev0'!T$364)/'normalize rev0'!T$365,"")</f>
        <v>-0.70769007770898718</v>
      </c>
      <c r="U137" s="6">
        <f>IFERROR((VLOOKUP(A137,'Revenue per capita'!$A:$Z,23,FALSE)-'normalize rev0'!U$364)/'normalize rev0'!U$365,"")</f>
        <v>0.34343050317808332</v>
      </c>
      <c r="V137" s="6">
        <f>IFERROR((VLOOKUP(A137,'Revenue per capita'!$A:$Z,24,FALSE)-'normalize rev0'!V$364)/'normalize rev0'!V$365,"")</f>
        <v>2.8058647392527045</v>
      </c>
      <c r="W137" s="6" t="str">
        <f>IFERROR((VLOOKUP(A137,'Revenue per capita'!$A:$Z,25,FALSE)-'normalize rev0'!W$364)/'normalize rev0'!W$365,"")</f>
        <v/>
      </c>
      <c r="X137" s="6" t="str">
        <f>IFERROR((VLOOKUP(A137,'Revenue per capita'!$A:$Z,26,FALSE)-'normalize rev0'!X$364)/'normalize rev0'!X$365,"")</f>
        <v/>
      </c>
    </row>
    <row r="138" spans="1:24" x14ac:dyDescent="0.45">
      <c r="A138" s="3" t="s">
        <v>630</v>
      </c>
      <c r="B138" s="4" t="s">
        <v>455</v>
      </c>
      <c r="D138" s="4">
        <v>91.332997125661166</v>
      </c>
      <c r="E138" s="6">
        <f>IFERROR((VLOOKUP($A138,'Revenue per capita'!$A:$Z,7,FALSE)-'normalize rev0'!E$364)/'normalize rev0'!E$365,"")</f>
        <v>1.3179343292442216</v>
      </c>
      <c r="F138" s="6">
        <f>IFERROR((VLOOKUP(A138,'Revenue per capita'!$A:$Z,8,FALSE)-'normalize rev0'!F$364)/'normalize rev0'!F$365,"")</f>
        <v>1.6420874191427186</v>
      </c>
      <c r="G138" s="6">
        <f>IFERROR((VLOOKUP(A138,'Revenue per capita'!$A:$Z,9,FALSE)-'normalize rev0'!G$364)/'normalize rev0'!G$365,"")</f>
        <v>-0.72509801294465448</v>
      </c>
      <c r="H138" s="6">
        <f>IFERROR((VLOOKUP(A138,'Revenue per capita'!$A:$Z,10,FALSE)-'normalize rev0'!H$364)/'normalize rev0'!H$365,"")</f>
        <v>0.87099498728507818</v>
      </c>
      <c r="I138" s="6">
        <f>IFERROR((VLOOKUP(A138,'Revenue per capita'!$A:$Z,11,FALSE)-'normalize rev0'!I$364)/'normalize rev0'!I$365,"")</f>
        <v>-0.39947054635184315</v>
      </c>
      <c r="J138" s="6">
        <f>IFERROR((VLOOKUP(A138,'Revenue per capita'!$A:$Z,12,FALSE)-'normalize rev0'!J$364)/'normalize rev0'!J$365,"")</f>
        <v>-6.0798071786182198E-2</v>
      </c>
      <c r="K138" s="6">
        <f>IFERROR((VLOOKUP(A138,'Revenue per capita'!$A:$Z,13,FALSE)-'normalize rev0'!K$364)/'normalize rev0'!K$365,"")</f>
        <v>1.5118142951867188</v>
      </c>
      <c r="L138" s="6">
        <f>IFERROR((VLOOKUP(A138,'Revenue per capita'!$A:$Z,14,FALSE)-'normalize rev0'!L$364)/'normalize rev0'!L$365,"")</f>
        <v>5.091543624224987</v>
      </c>
      <c r="M138" s="6">
        <f>IFERROR((VLOOKUP(A138,'Revenue per capita'!$A:$Z,15,FALSE)-'normalize rev0'!M$364)/'normalize rev0'!M$365,"")</f>
        <v>-0.56642746893828699</v>
      </c>
      <c r="N138" s="6">
        <f>IFERROR((VLOOKUP(A138,'Revenue per capita'!$A:$Z,16,FALSE)-'normalize rev0'!N$364)/'normalize rev0'!N$365,"")</f>
        <v>-0.61486898286592084</v>
      </c>
      <c r="O138" s="6">
        <f>IFERROR((VLOOKUP(A138,'Revenue per capita'!$A:$Z,17,FALSE)-'normalize rev0'!O$364)/'normalize rev0'!O$365,"")</f>
        <v>1.6286208619548443</v>
      </c>
      <c r="P138" s="6">
        <f>IFERROR((VLOOKUP(A138,'Revenue per capita'!$A:$Z,18,FALSE)-'normalize rev0'!P$364)/'normalize rev0'!P$365,"")</f>
        <v>0.37445596144639726</v>
      </c>
      <c r="Q138" s="6">
        <f>IFERROR((VLOOKUP(A138,'Revenue per capita'!$A:$Z,19,FALSE)-'normalize rev0'!Q$364)/'normalize rev0'!Q$365,"")</f>
        <v>1.5469875132583399</v>
      </c>
      <c r="R138" s="6">
        <f>IFERROR((VLOOKUP(A138,'Revenue per capita'!$A:$Z,20,FALSE)-'normalize rev0'!R$364)/'normalize rev0'!R$365,"")</f>
        <v>-0.68912975841111435</v>
      </c>
      <c r="S138" s="6">
        <f>IFERROR((VLOOKUP(A138,'Revenue per capita'!$A:$Z,21,FALSE)-'normalize rev0'!S$364)/'normalize rev0'!S$365,"")</f>
        <v>-1.6171373036061727</v>
      </c>
      <c r="T138" s="6">
        <f>IFERROR((VLOOKUP(A138,'Revenue per capita'!$A:$Z,22,FALSE)-'normalize rev0'!T$364)/'normalize rev0'!T$365,"")</f>
        <v>-0.53456534416992019</v>
      </c>
      <c r="U138" s="6">
        <f>IFERROR((VLOOKUP(A138,'Revenue per capita'!$A:$Z,23,FALSE)-'normalize rev0'!U$364)/'normalize rev0'!U$365,"")</f>
        <v>0.10391912707943102</v>
      </c>
      <c r="V138" s="6">
        <f>IFERROR((VLOOKUP(A138,'Revenue per capita'!$A:$Z,24,FALSE)-'normalize rev0'!V$364)/'normalize rev0'!V$365,"")</f>
        <v>2.3797695781109711</v>
      </c>
      <c r="W138" s="6" t="str">
        <f>IFERROR((VLOOKUP(A138,'Revenue per capita'!$A:$Z,25,FALSE)-'normalize rev0'!W$364)/'normalize rev0'!W$365,"")</f>
        <v/>
      </c>
      <c r="X138" s="6" t="str">
        <f>IFERROR((VLOOKUP(A138,'Revenue per capita'!$A:$Z,26,FALSE)-'normalize rev0'!X$364)/'normalize rev0'!X$365,"")</f>
        <v/>
      </c>
    </row>
    <row r="139" spans="1:24" x14ac:dyDescent="0.45">
      <c r="A139" s="3" t="s">
        <v>714</v>
      </c>
      <c r="B139" s="4" t="s">
        <v>480</v>
      </c>
      <c r="D139" s="4">
        <v>90.864380695720016</v>
      </c>
      <c r="E139" s="6">
        <f>IFERROR((VLOOKUP($A139,'Revenue per capita'!$A:$Z,7,FALSE)-'normalize rev0'!E$364)/'normalize rev0'!E$365,"")</f>
        <v>1.5120673426671252</v>
      </c>
      <c r="F139" s="6" t="str">
        <f>IFERROR((VLOOKUP(A139,'Revenue per capita'!$A:$Z,8,FALSE)-'normalize rev0'!F$364)/'normalize rev0'!F$365,"")</f>
        <v/>
      </c>
      <c r="G139" s="6" t="str">
        <f>IFERROR((VLOOKUP(A139,'Revenue per capita'!$A:$Z,9,FALSE)-'normalize rev0'!G$364)/'normalize rev0'!G$365,"")</f>
        <v/>
      </c>
      <c r="H139" s="6">
        <f>IFERROR((VLOOKUP(A139,'Revenue per capita'!$A:$Z,10,FALSE)-'normalize rev0'!H$364)/'normalize rev0'!H$365,"")</f>
        <v>-0.51732013856119363</v>
      </c>
      <c r="I139" s="6">
        <f>IFERROR((VLOOKUP(A139,'Revenue per capita'!$A:$Z,11,FALSE)-'normalize rev0'!I$364)/'normalize rev0'!I$365,"")</f>
        <v>0.25901782292386277</v>
      </c>
      <c r="J139" s="6">
        <f>IFERROR((VLOOKUP(A139,'Revenue per capita'!$A:$Z,12,FALSE)-'normalize rev0'!J$364)/'normalize rev0'!J$365,"")</f>
        <v>-9.0309284589275673E-2</v>
      </c>
      <c r="K139" s="6">
        <f>IFERROR((VLOOKUP(A139,'Revenue per capita'!$A:$Z,13,FALSE)-'normalize rev0'!K$364)/'normalize rev0'!K$365,"")</f>
        <v>-0.14866964898936902</v>
      </c>
      <c r="L139" s="6">
        <f>IFERROR((VLOOKUP(A139,'Revenue per capita'!$A:$Z,14,FALSE)-'normalize rev0'!L$364)/'normalize rev0'!L$365,"")</f>
        <v>-0.75195548394791289</v>
      </c>
      <c r="M139" s="6">
        <f>IFERROR((VLOOKUP(A139,'Revenue per capita'!$A:$Z,15,FALSE)-'normalize rev0'!M$364)/'normalize rev0'!M$365,"")</f>
        <v>-0.51998711971120104</v>
      </c>
      <c r="N139" s="6">
        <f>IFERROR((VLOOKUP(A139,'Revenue per capita'!$A:$Z,16,FALSE)-'normalize rev0'!N$364)/'normalize rev0'!N$365,"")</f>
        <v>-0.27793370585107374</v>
      </c>
      <c r="O139" s="6">
        <f>IFERROR((VLOOKUP(A139,'Revenue per capita'!$A:$Z,17,FALSE)-'normalize rev0'!O$364)/'normalize rev0'!O$365,"")</f>
        <v>0.28774183515907653</v>
      </c>
      <c r="P139" s="6">
        <f>IFERROR((VLOOKUP(A139,'Revenue per capita'!$A:$Z,18,FALSE)-'normalize rev0'!P$364)/'normalize rev0'!P$365,"")</f>
        <v>-0.3416781127711338</v>
      </c>
      <c r="Q139" s="6">
        <f>IFERROR((VLOOKUP(A139,'Revenue per capita'!$A:$Z,19,FALSE)-'normalize rev0'!Q$364)/'normalize rev0'!Q$365,"")</f>
        <v>0.26660787798448338</v>
      </c>
      <c r="R139" s="6">
        <f>IFERROR((VLOOKUP(A139,'Revenue per capita'!$A:$Z,20,FALSE)-'normalize rev0'!R$364)/'normalize rev0'!R$365,"")</f>
        <v>0.21011507975456056</v>
      </c>
      <c r="S139" s="6">
        <f>IFERROR((VLOOKUP(A139,'Revenue per capita'!$A:$Z,21,FALSE)-'normalize rev0'!S$364)/'normalize rev0'!S$365,"")</f>
        <v>1.6554174103125894</v>
      </c>
      <c r="T139" s="6">
        <f>IFERROR((VLOOKUP(A139,'Revenue per capita'!$A:$Z,22,FALSE)-'normalize rev0'!T$364)/'normalize rev0'!T$365,"")</f>
        <v>0.52046610500353119</v>
      </c>
      <c r="U139" s="6">
        <f>IFERROR((VLOOKUP(A139,'Revenue per capita'!$A:$Z,23,FALSE)-'normalize rev0'!U$364)/'normalize rev0'!U$365,"")</f>
        <v>2.5346626690453737</v>
      </c>
      <c r="V139" s="6">
        <f>IFERROR((VLOOKUP(A139,'Revenue per capita'!$A:$Z,24,FALSE)-'normalize rev0'!V$364)/'normalize rev0'!V$365,"")</f>
        <v>3.8856713594923036E-2</v>
      </c>
      <c r="W139" s="6">
        <f>IFERROR((VLOOKUP(A139,'Revenue per capita'!$A:$Z,25,FALSE)-'normalize rev0'!W$364)/'normalize rev0'!W$365,"")</f>
        <v>-1.0283037355980731</v>
      </c>
      <c r="X139" s="6" t="str">
        <f>IFERROR((VLOOKUP(A139,'Revenue per capita'!$A:$Z,26,FALSE)-'normalize rev0'!X$364)/'normalize rev0'!X$365,"")</f>
        <v/>
      </c>
    </row>
    <row r="140" spans="1:24" x14ac:dyDescent="0.45">
      <c r="A140" s="3" t="s">
        <v>446</v>
      </c>
      <c r="B140" s="4" t="s">
        <v>447</v>
      </c>
      <c r="D140" s="4">
        <v>90.736824671096585</v>
      </c>
      <c r="E140" s="6">
        <f>IFERROR((VLOOKUP($A140,'Revenue per capita'!$A:$Z,7,FALSE)-'normalize rev0'!E$364)/'normalize rev0'!E$365,"")</f>
        <v>-0.39220162936290837</v>
      </c>
      <c r="F140" s="6">
        <f>IFERROR((VLOOKUP(A140,'Revenue per capita'!$A:$Z,8,FALSE)-'normalize rev0'!F$364)/'normalize rev0'!F$365,"")</f>
        <v>-0.3634594851724815</v>
      </c>
      <c r="G140" s="6" t="str">
        <f>IFERROR((VLOOKUP(A140,'Revenue per capita'!$A:$Z,9,FALSE)-'normalize rev0'!G$364)/'normalize rev0'!G$365,"")</f>
        <v/>
      </c>
      <c r="H140" s="6">
        <f>IFERROR((VLOOKUP(A140,'Revenue per capita'!$A:$Z,10,FALSE)-'normalize rev0'!H$364)/'normalize rev0'!H$365,"")</f>
        <v>0.23255261600354393</v>
      </c>
      <c r="I140" s="6">
        <f>IFERROR((VLOOKUP(A140,'Revenue per capita'!$A:$Z,11,FALSE)-'normalize rev0'!I$364)/'normalize rev0'!I$365,"")</f>
        <v>-0.23602708148399923</v>
      </c>
      <c r="J140" s="6">
        <f>IFERROR((VLOOKUP(A140,'Revenue per capita'!$A:$Z,12,FALSE)-'normalize rev0'!J$364)/'normalize rev0'!J$365,"")</f>
        <v>0.24553012182328474</v>
      </c>
      <c r="K140" s="6">
        <f>IFERROR((VLOOKUP(A140,'Revenue per capita'!$A:$Z,13,FALSE)-'normalize rev0'!K$364)/'normalize rev0'!K$365,"")</f>
        <v>0.4373872562677894</v>
      </c>
      <c r="L140" s="6">
        <f>IFERROR((VLOOKUP(A140,'Revenue per capita'!$A:$Z,14,FALSE)-'normalize rev0'!L$364)/'normalize rev0'!L$365,"")</f>
        <v>0.30551026414509858</v>
      </c>
      <c r="M140" s="6">
        <f>IFERROR((VLOOKUP(A140,'Revenue per capita'!$A:$Z,15,FALSE)-'normalize rev0'!M$364)/'normalize rev0'!M$365,"")</f>
        <v>5.7148762130806496E-2</v>
      </c>
      <c r="N140" s="6">
        <f>IFERROR((VLOOKUP(A140,'Revenue per capita'!$A:$Z,16,FALSE)-'normalize rev0'!N$364)/'normalize rev0'!N$365,"")</f>
        <v>2.6942964744086705E-2</v>
      </c>
      <c r="O140" s="6">
        <f>IFERROR((VLOOKUP(A140,'Revenue per capita'!$A:$Z,17,FALSE)-'normalize rev0'!O$364)/'normalize rev0'!O$365,"")</f>
        <v>-0.31702938116869117</v>
      </c>
      <c r="P140" s="6">
        <f>IFERROR((VLOOKUP(A140,'Revenue per capita'!$A:$Z,18,FALSE)-'normalize rev0'!P$364)/'normalize rev0'!P$365,"")</f>
        <v>0.39876594094182821</v>
      </c>
      <c r="Q140" s="6">
        <f>IFERROR((VLOOKUP(A140,'Revenue per capita'!$A:$Z,19,FALSE)-'normalize rev0'!Q$364)/'normalize rev0'!Q$365,"")</f>
        <v>0.99388079482070213</v>
      </c>
      <c r="R140" s="6">
        <f>IFERROR((VLOOKUP(A140,'Revenue per capita'!$A:$Z,20,FALSE)-'normalize rev0'!R$364)/'normalize rev0'!R$365,"")</f>
        <v>-0.12371842620292495</v>
      </c>
      <c r="S140" s="6">
        <f>IFERROR((VLOOKUP(A140,'Revenue per capita'!$A:$Z,21,FALSE)-'normalize rev0'!S$364)/'normalize rev0'!S$365,"")</f>
        <v>0.42506747839718673</v>
      </c>
      <c r="T140" s="6">
        <f>IFERROR((VLOOKUP(A140,'Revenue per capita'!$A:$Z,22,FALSE)-'normalize rev0'!T$364)/'normalize rev0'!T$365,"")</f>
        <v>-2.1269038133434622E-2</v>
      </c>
      <c r="U140" s="6">
        <f>IFERROR((VLOOKUP(A140,'Revenue per capita'!$A:$Z,23,FALSE)-'normalize rev0'!U$364)/'normalize rev0'!U$365,"")</f>
        <v>-0.26277147737485368</v>
      </c>
      <c r="V140" s="6">
        <f>IFERROR((VLOOKUP(A140,'Revenue per capita'!$A:$Z,24,FALSE)-'normalize rev0'!V$364)/'normalize rev0'!V$365,"")</f>
        <v>0.9078623690500065</v>
      </c>
      <c r="W140" s="6">
        <f>IFERROR((VLOOKUP(A140,'Revenue per capita'!$A:$Z,25,FALSE)-'normalize rev0'!W$364)/'normalize rev0'!W$365,"")</f>
        <v>1.5815914010985546</v>
      </c>
      <c r="X140" s="6" t="str">
        <f>IFERROR((VLOOKUP(A140,'Revenue per capita'!$A:$Z,26,FALSE)-'normalize rev0'!X$364)/'normalize rev0'!X$365,"")</f>
        <v/>
      </c>
    </row>
    <row r="141" spans="1:24" x14ac:dyDescent="0.45">
      <c r="A141" s="3" t="s">
        <v>799</v>
      </c>
      <c r="B141" s="4" t="s">
        <v>486</v>
      </c>
      <c r="D141" s="4">
        <v>90.303712810425367</v>
      </c>
      <c r="E141" s="6">
        <f>IFERROR((VLOOKUP($A141,'Revenue per capita'!$A:$Z,7,FALSE)-'normalize rev0'!E$364)/'normalize rev0'!E$365,"")</f>
        <v>-0.3031106727509455</v>
      </c>
      <c r="F141" s="6" t="str">
        <f>IFERROR((VLOOKUP(A141,'Revenue per capita'!$A:$Z,8,FALSE)-'normalize rev0'!F$364)/'normalize rev0'!F$365,"")</f>
        <v/>
      </c>
      <c r="G141" s="6">
        <f>IFERROR((VLOOKUP(A141,'Revenue per capita'!$A:$Z,9,FALSE)-'normalize rev0'!G$364)/'normalize rev0'!G$365,"")</f>
        <v>0.25442015376968707</v>
      </c>
      <c r="H141" s="6">
        <f>IFERROR((VLOOKUP(A141,'Revenue per capita'!$A:$Z,10,FALSE)-'normalize rev0'!H$364)/'normalize rev0'!H$365,"")</f>
        <v>-0.15064563726001046</v>
      </c>
      <c r="I141" s="6">
        <f>IFERROR((VLOOKUP(A141,'Revenue per capita'!$A:$Z,11,FALSE)-'normalize rev0'!I$364)/'normalize rev0'!I$365,"")</f>
        <v>-0.39971822346812869</v>
      </c>
      <c r="J141" s="6">
        <f>IFERROR((VLOOKUP(A141,'Revenue per capita'!$A:$Z,12,FALSE)-'normalize rev0'!J$364)/'normalize rev0'!J$365,"")</f>
        <v>-0.20646300661603345</v>
      </c>
      <c r="K141" s="6">
        <f>IFERROR((VLOOKUP(A141,'Revenue per capita'!$A:$Z,13,FALSE)-'normalize rev0'!K$364)/'normalize rev0'!K$365,"")</f>
        <v>-0.77358481737778018</v>
      </c>
      <c r="L141" s="6">
        <f>IFERROR((VLOOKUP(A141,'Revenue per capita'!$A:$Z,14,FALSE)-'normalize rev0'!L$364)/'normalize rev0'!L$365,"")</f>
        <v>-0.66063119054654007</v>
      </c>
      <c r="M141" s="6">
        <f>IFERROR((VLOOKUP(A141,'Revenue per capita'!$A:$Z,15,FALSE)-'normalize rev0'!M$364)/'normalize rev0'!M$365,"")</f>
        <v>-0.47323103319866228</v>
      </c>
      <c r="N141" s="6">
        <f>IFERROR((VLOOKUP(A141,'Revenue per capita'!$A:$Z,16,FALSE)-'normalize rev0'!N$364)/'normalize rev0'!N$365,"")</f>
        <v>2.6194748705361151</v>
      </c>
      <c r="O141" s="6">
        <f>IFERROR((VLOOKUP(A141,'Revenue per capita'!$A:$Z,17,FALSE)-'normalize rev0'!O$364)/'normalize rev0'!O$365,"")</f>
        <v>-0.30150926807240475</v>
      </c>
      <c r="P141" s="6">
        <f>IFERROR((VLOOKUP(A141,'Revenue per capita'!$A:$Z,18,FALSE)-'normalize rev0'!P$364)/'normalize rev0'!P$365,"")</f>
        <v>-0.41290050351562724</v>
      </c>
      <c r="Q141" s="6">
        <f>IFERROR((VLOOKUP(A141,'Revenue per capita'!$A:$Z,19,FALSE)-'normalize rev0'!Q$364)/'normalize rev0'!Q$365,"")</f>
        <v>-0.53592971502111642</v>
      </c>
      <c r="R141" s="6">
        <f>IFERROR((VLOOKUP(A141,'Revenue per capita'!$A:$Z,20,FALSE)-'normalize rev0'!R$364)/'normalize rev0'!R$365,"")</f>
        <v>1.8311385619366582</v>
      </c>
      <c r="S141" s="6">
        <f>IFERROR((VLOOKUP(A141,'Revenue per capita'!$A:$Z,21,FALSE)-'normalize rev0'!S$364)/'normalize rev0'!S$365,"")</f>
        <v>0.64712883842743674</v>
      </c>
      <c r="T141" s="6">
        <f>IFERROR((VLOOKUP(A141,'Revenue per capita'!$A:$Z,22,FALSE)-'normalize rev0'!T$364)/'normalize rev0'!T$365,"")</f>
        <v>-0.11322252176922576</v>
      </c>
      <c r="U141" s="6">
        <f>IFERROR((VLOOKUP(A141,'Revenue per capita'!$A:$Z,23,FALSE)-'normalize rev0'!U$364)/'normalize rev0'!U$365,"")</f>
        <v>-0.33789491471281319</v>
      </c>
      <c r="V141" s="6">
        <f>IFERROR((VLOOKUP(A141,'Revenue per capita'!$A:$Z,24,FALSE)-'normalize rev0'!V$364)/'normalize rev0'!V$365,"")</f>
        <v>-0.19710931147737451</v>
      </c>
      <c r="W141" s="6">
        <f>IFERROR((VLOOKUP(A141,'Revenue per capita'!$A:$Z,25,FALSE)-'normalize rev0'!W$364)/'normalize rev0'!W$365,"")</f>
        <v>-0.62612311594154146</v>
      </c>
      <c r="X141" s="6" t="str">
        <f>IFERROR((VLOOKUP(A141,'Revenue per capita'!$A:$Z,26,FALSE)-'normalize rev0'!X$364)/'normalize rev0'!X$365,"")</f>
        <v/>
      </c>
    </row>
    <row r="142" spans="1:24" x14ac:dyDescent="0.45">
      <c r="A142" s="3" t="s">
        <v>697</v>
      </c>
      <c r="B142" s="4" t="s">
        <v>526</v>
      </c>
      <c r="D142" s="4">
        <v>90.115808691000836</v>
      </c>
      <c r="E142" s="6">
        <f>IFERROR((VLOOKUP($A142,'Revenue per capita'!$A:$Z,7,FALSE)-'normalize rev0'!E$364)/'normalize rev0'!E$365,"")</f>
        <v>-0.35310789663480124</v>
      </c>
      <c r="F142" s="6">
        <f>IFERROR((VLOOKUP(A142,'Revenue per capita'!$A:$Z,8,FALSE)-'normalize rev0'!F$364)/'normalize rev0'!F$365,"")</f>
        <v>-0.37949162090580846</v>
      </c>
      <c r="G142" s="6">
        <f>IFERROR((VLOOKUP(A142,'Revenue per capita'!$A:$Z,9,FALSE)-'normalize rev0'!G$364)/'normalize rev0'!G$365,"")</f>
        <v>-1.0366270400926014</v>
      </c>
      <c r="H142" s="6">
        <f>IFERROR((VLOOKUP(A142,'Revenue per capita'!$A:$Z,10,FALSE)-'normalize rev0'!H$364)/'normalize rev0'!H$365,"")</f>
        <v>-0.33393964105312096</v>
      </c>
      <c r="I142" s="6">
        <f>IFERROR((VLOOKUP(A142,'Revenue per capita'!$A:$Z,11,FALSE)-'normalize rev0'!I$364)/'normalize rev0'!I$365,"")</f>
        <v>-0.7619822894986098</v>
      </c>
      <c r="J142" s="6">
        <f>IFERROR((VLOOKUP(A142,'Revenue per capita'!$A:$Z,12,FALSE)-'normalize rev0'!J$364)/'normalize rev0'!J$365,"")</f>
        <v>0.51302108477558339</v>
      </c>
      <c r="K142" s="6">
        <f>IFERROR((VLOOKUP(A142,'Revenue per capita'!$A:$Z,13,FALSE)-'normalize rev0'!K$364)/'normalize rev0'!K$365,"")</f>
        <v>0.49676139061060343</v>
      </c>
      <c r="L142" s="6">
        <f>IFERROR((VLOOKUP(A142,'Revenue per capita'!$A:$Z,14,FALSE)-'normalize rev0'!L$364)/'normalize rev0'!L$365,"")</f>
        <v>1.7137111111602079</v>
      </c>
      <c r="M142" s="6">
        <f>IFERROR((VLOOKUP(A142,'Revenue per capita'!$A:$Z,15,FALSE)-'normalize rev0'!M$364)/'normalize rev0'!M$365,"")</f>
        <v>0.853940099211975</v>
      </c>
      <c r="N142" s="6">
        <f>IFERROR((VLOOKUP(A142,'Revenue per capita'!$A:$Z,16,FALSE)-'normalize rev0'!N$364)/'normalize rev0'!N$365,"")</f>
        <v>6.9950954596102899E-2</v>
      </c>
      <c r="O142" s="6">
        <f>IFERROR((VLOOKUP(A142,'Revenue per capita'!$A:$Z,17,FALSE)-'normalize rev0'!O$364)/'normalize rev0'!O$365,"")</f>
        <v>1.5211874762941291</v>
      </c>
      <c r="P142" s="6">
        <f>IFERROR((VLOOKUP(A142,'Revenue per capita'!$A:$Z,18,FALSE)-'normalize rev0'!P$364)/'normalize rev0'!P$365,"")</f>
        <v>0.61785476860934796</v>
      </c>
      <c r="Q142" s="6">
        <f>IFERROR((VLOOKUP(A142,'Revenue per capita'!$A:$Z,19,FALSE)-'normalize rev0'!Q$364)/'normalize rev0'!Q$365,"")</f>
        <v>4.1485508614702908</v>
      </c>
      <c r="R142" s="6">
        <f>IFERROR((VLOOKUP(A142,'Revenue per capita'!$A:$Z,20,FALSE)-'normalize rev0'!R$364)/'normalize rev0'!R$365,"")</f>
        <v>0.71478217545840328</v>
      </c>
      <c r="S142" s="6">
        <f>IFERROR((VLOOKUP(A142,'Revenue per capita'!$A:$Z,21,FALSE)-'normalize rev0'!S$364)/'normalize rev0'!S$365,"")</f>
        <v>-0.16483206552406968</v>
      </c>
      <c r="T142" s="6">
        <f>IFERROR((VLOOKUP(A142,'Revenue per capita'!$A:$Z,22,FALSE)-'normalize rev0'!T$364)/'normalize rev0'!T$365,"")</f>
        <v>1.2423391091231675</v>
      </c>
      <c r="U142" s="6">
        <f>IFERROR((VLOOKUP(A142,'Revenue per capita'!$A:$Z,23,FALSE)-'normalize rev0'!U$364)/'normalize rev0'!U$365,"")</f>
        <v>0.56272818623385668</v>
      </c>
      <c r="V142" s="6">
        <f>IFERROR((VLOOKUP(A142,'Revenue per capita'!$A:$Z,24,FALSE)-'normalize rev0'!V$364)/'normalize rev0'!V$365,"")</f>
        <v>0.98065385815137129</v>
      </c>
      <c r="W142" s="6">
        <f>IFERROR((VLOOKUP(A142,'Revenue per capita'!$A:$Z,25,FALSE)-'normalize rev0'!W$364)/'normalize rev0'!W$365,"")</f>
        <v>-0.28656746695230489</v>
      </c>
      <c r="X142" s="6">
        <f>IFERROR((VLOOKUP(A142,'Revenue per capita'!$A:$Z,26,FALSE)-'normalize rev0'!X$364)/'normalize rev0'!X$365,"")</f>
        <v>-0.34323191180583063</v>
      </c>
    </row>
    <row r="143" spans="1:24" x14ac:dyDescent="0.45">
      <c r="A143" s="3" t="s">
        <v>639</v>
      </c>
      <c r="B143" s="4" t="s">
        <v>620</v>
      </c>
      <c r="D143" s="4">
        <v>90.066156784458087</v>
      </c>
      <c r="E143" s="6">
        <f>IFERROR((VLOOKUP($A143,'Revenue per capita'!$A:$Z,7,FALSE)-'normalize rev0'!E$364)/'normalize rev0'!E$365,"")</f>
        <v>5.3067939795415995E-3</v>
      </c>
      <c r="F143" s="6">
        <f>IFERROR((VLOOKUP(A143,'Revenue per capita'!$A:$Z,8,FALSE)-'normalize rev0'!F$364)/'normalize rev0'!F$365,"")</f>
        <v>-0.30404973965777182</v>
      </c>
      <c r="G143" s="6">
        <f>IFERROR((VLOOKUP(A143,'Revenue per capita'!$A:$Z,9,FALSE)-'normalize rev0'!G$364)/'normalize rev0'!G$365,"")</f>
        <v>1.0304320258079422</v>
      </c>
      <c r="H143" s="6">
        <f>IFERROR((VLOOKUP(A143,'Revenue per capita'!$A:$Z,10,FALSE)-'normalize rev0'!H$364)/'normalize rev0'!H$365,"")</f>
        <v>0.33437127298118291</v>
      </c>
      <c r="I143" s="6">
        <f>IFERROR((VLOOKUP(A143,'Revenue per capita'!$A:$Z,11,FALSE)-'normalize rev0'!I$364)/'normalize rev0'!I$365,"")</f>
        <v>-0.24704844500693321</v>
      </c>
      <c r="J143" s="6">
        <f>IFERROR((VLOOKUP(A143,'Revenue per capita'!$A:$Z,12,FALSE)-'normalize rev0'!J$364)/'normalize rev0'!J$365,"")</f>
        <v>0.22307904544168969</v>
      </c>
      <c r="K143" s="6">
        <f>IFERROR((VLOOKUP(A143,'Revenue per capita'!$A:$Z,13,FALSE)-'normalize rev0'!K$364)/'normalize rev0'!K$365,"")</f>
        <v>-0.12210549426229901</v>
      </c>
      <c r="L143" s="6">
        <f>IFERROR((VLOOKUP(A143,'Revenue per capita'!$A:$Z,14,FALSE)-'normalize rev0'!L$364)/'normalize rev0'!L$365,"")</f>
        <v>-7.344605795255249E-2</v>
      </c>
      <c r="M143" s="6">
        <f>IFERROR((VLOOKUP(A143,'Revenue per capita'!$A:$Z,15,FALSE)-'normalize rev0'!M$364)/'normalize rev0'!M$365,"")</f>
        <v>0.36656004074240717</v>
      </c>
      <c r="N143" s="6">
        <f>IFERROR((VLOOKUP(A143,'Revenue per capita'!$A:$Z,16,FALSE)-'normalize rev0'!N$364)/'normalize rev0'!N$365,"")</f>
        <v>0.38297990641120289</v>
      </c>
      <c r="O143" s="6">
        <f>IFERROR((VLOOKUP(A143,'Revenue per capita'!$A:$Z,17,FALSE)-'normalize rev0'!O$364)/'normalize rev0'!O$365,"")</f>
        <v>-8.9879545362871405E-2</v>
      </c>
      <c r="P143" s="6">
        <f>IFERROR((VLOOKUP(A143,'Revenue per capita'!$A:$Z,18,FALSE)-'normalize rev0'!P$364)/'normalize rev0'!P$365,"")</f>
        <v>-0.10263870897078274</v>
      </c>
      <c r="Q143" s="6">
        <f>IFERROR((VLOOKUP(A143,'Revenue per capita'!$A:$Z,19,FALSE)-'normalize rev0'!Q$364)/'normalize rev0'!Q$365,"")</f>
        <v>-8.7607313627228137E-2</v>
      </c>
      <c r="R143" s="6">
        <f>IFERROR((VLOOKUP(A143,'Revenue per capita'!$A:$Z,20,FALSE)-'normalize rev0'!R$364)/'normalize rev0'!R$365,"")</f>
        <v>0.13984427903368199</v>
      </c>
      <c r="S143" s="6">
        <f>IFERROR((VLOOKUP(A143,'Revenue per capita'!$A:$Z,21,FALSE)-'normalize rev0'!S$364)/'normalize rev0'!S$365,"")</f>
        <v>0.19791465199439351</v>
      </c>
      <c r="T143" s="6">
        <f>IFERROR((VLOOKUP(A143,'Revenue per capita'!$A:$Z,22,FALSE)-'normalize rev0'!T$364)/'normalize rev0'!T$365,"")</f>
        <v>-0.46581767386323575</v>
      </c>
      <c r="U143" s="6">
        <f>IFERROR((VLOOKUP(A143,'Revenue per capita'!$A:$Z,23,FALSE)-'normalize rev0'!U$364)/'normalize rev0'!U$365,"")</f>
        <v>-3.9234767615795224E-2</v>
      </c>
      <c r="V143" s="6">
        <f>IFERROR((VLOOKUP(A143,'Revenue per capita'!$A:$Z,24,FALSE)-'normalize rev0'!V$364)/'normalize rev0'!V$365,"")</f>
        <v>1.1719914160311151E-2</v>
      </c>
      <c r="W143" s="6">
        <f>IFERROR((VLOOKUP(A143,'Revenue per capita'!$A:$Z,25,FALSE)-'normalize rev0'!W$364)/'normalize rev0'!W$365,"")</f>
        <v>-0.60558914430873811</v>
      </c>
      <c r="X143" s="6" t="str">
        <f>IFERROR((VLOOKUP(A143,'Revenue per capita'!$A:$Z,26,FALSE)-'normalize rev0'!X$364)/'normalize rev0'!X$365,"")</f>
        <v/>
      </c>
    </row>
    <row r="144" spans="1:24" x14ac:dyDescent="0.45">
      <c r="A144" s="3" t="s">
        <v>584</v>
      </c>
      <c r="B144" s="4" t="s">
        <v>459</v>
      </c>
      <c r="D144" s="4">
        <v>89.957306493300791</v>
      </c>
      <c r="E144" s="6">
        <f>IFERROR((VLOOKUP($A144,'Revenue per capita'!$A:$Z,7,FALSE)-'normalize rev0'!E$364)/'normalize rev0'!E$365,"")</f>
        <v>-0.51177793090422308</v>
      </c>
      <c r="F144" s="6">
        <f>IFERROR((VLOOKUP(A144,'Revenue per capita'!$A:$Z,8,FALSE)-'normalize rev0'!F$364)/'normalize rev0'!F$365,"")</f>
        <v>-0.35902060673325853</v>
      </c>
      <c r="G144" s="6" t="str">
        <f>IFERROR((VLOOKUP(A144,'Revenue per capita'!$A:$Z,9,FALSE)-'normalize rev0'!G$364)/'normalize rev0'!G$365,"")</f>
        <v/>
      </c>
      <c r="H144" s="6">
        <f>IFERROR((VLOOKUP(A144,'Revenue per capita'!$A:$Z,10,FALSE)-'normalize rev0'!H$364)/'normalize rev0'!H$365,"")</f>
        <v>-0.58104224953505446</v>
      </c>
      <c r="I144" s="6">
        <f>IFERROR((VLOOKUP(A144,'Revenue per capita'!$A:$Z,11,FALSE)-'normalize rev0'!I$364)/'normalize rev0'!I$365,"")</f>
        <v>0.42909277318677747</v>
      </c>
      <c r="J144" s="6">
        <f>IFERROR((VLOOKUP(A144,'Revenue per capita'!$A:$Z,12,FALSE)-'normalize rev0'!J$364)/'normalize rev0'!J$365,"")</f>
        <v>-0.74975639970192409</v>
      </c>
      <c r="K144" s="6">
        <f>IFERROR((VLOOKUP(A144,'Revenue per capita'!$A:$Z,13,FALSE)-'normalize rev0'!K$364)/'normalize rev0'!K$365,"")</f>
        <v>1.3516952734780185</v>
      </c>
      <c r="L144" s="6">
        <f>IFERROR((VLOOKUP(A144,'Revenue per capita'!$A:$Z,14,FALSE)-'normalize rev0'!L$364)/'normalize rev0'!L$365,"")</f>
        <v>-0.88479211455415119</v>
      </c>
      <c r="M144" s="6">
        <f>IFERROR((VLOOKUP(A144,'Revenue per capita'!$A:$Z,15,FALSE)-'normalize rev0'!M$364)/'normalize rev0'!M$365,"")</f>
        <v>-0.5514430005267883</v>
      </c>
      <c r="N144" s="6">
        <f>IFERROR((VLOOKUP(A144,'Revenue per capita'!$A:$Z,16,FALSE)-'normalize rev0'!N$364)/'normalize rev0'!N$365,"")</f>
        <v>0.8390366111233678</v>
      </c>
      <c r="O144" s="6">
        <f>IFERROR((VLOOKUP(A144,'Revenue per capita'!$A:$Z,17,FALSE)-'normalize rev0'!O$364)/'normalize rev0'!O$365,"")</f>
        <v>0.28399493948206805</v>
      </c>
      <c r="P144" s="6">
        <f>IFERROR((VLOOKUP(A144,'Revenue per capita'!$A:$Z,18,FALSE)-'normalize rev0'!P$364)/'normalize rev0'!P$365,"")</f>
        <v>-0.66580667790680503</v>
      </c>
      <c r="Q144" s="6">
        <f>IFERROR((VLOOKUP(A144,'Revenue per capita'!$A:$Z,19,FALSE)-'normalize rev0'!Q$364)/'normalize rev0'!Q$365,"")</f>
        <v>-0.65677185295293927</v>
      </c>
      <c r="R144" s="6">
        <f>IFERROR((VLOOKUP(A144,'Revenue per capita'!$A:$Z,20,FALSE)-'normalize rev0'!R$364)/'normalize rev0'!R$365,"")</f>
        <v>0.6866446959525021</v>
      </c>
      <c r="S144" s="6">
        <f>IFERROR((VLOOKUP(A144,'Revenue per capita'!$A:$Z,21,FALSE)-'normalize rev0'!S$364)/'normalize rev0'!S$365,"")</f>
        <v>0.55703525752617666</v>
      </c>
      <c r="T144" s="6">
        <f>IFERROR((VLOOKUP(A144,'Revenue per capita'!$A:$Z,22,FALSE)-'normalize rev0'!T$364)/'normalize rev0'!T$365,"")</f>
        <v>1.430418776330425</v>
      </c>
      <c r="U144" s="6">
        <f>IFERROR((VLOOKUP(A144,'Revenue per capita'!$A:$Z,23,FALSE)-'normalize rev0'!U$364)/'normalize rev0'!U$365,"")</f>
        <v>-0.20551991513821538</v>
      </c>
      <c r="V144" s="6">
        <f>IFERROR((VLOOKUP(A144,'Revenue per capita'!$A:$Z,24,FALSE)-'normalize rev0'!V$364)/'normalize rev0'!V$365,"")</f>
        <v>-0.69642655949397192</v>
      </c>
      <c r="W144" s="6" t="str">
        <f>IFERROR((VLOOKUP(A144,'Revenue per capita'!$A:$Z,25,FALSE)-'normalize rev0'!W$364)/'normalize rev0'!W$365,"")</f>
        <v/>
      </c>
      <c r="X144" s="6" t="str">
        <f>IFERROR((VLOOKUP(A144,'Revenue per capita'!$A:$Z,26,FALSE)-'normalize rev0'!X$364)/'normalize rev0'!X$365,"")</f>
        <v/>
      </c>
    </row>
    <row r="145" spans="1:24" x14ac:dyDescent="0.45">
      <c r="A145" s="3" t="s">
        <v>750</v>
      </c>
      <c r="B145" s="4" t="s">
        <v>751</v>
      </c>
      <c r="D145" s="4">
        <v>89.43512398692252</v>
      </c>
      <c r="E145" s="6">
        <f>IFERROR((VLOOKUP($A145,'Revenue per capita'!$A:$Z,7,FALSE)-'normalize rev0'!E$364)/'normalize rev0'!E$365,"")</f>
        <v>0.24049742202020327</v>
      </c>
      <c r="F145" s="6">
        <f>IFERROR((VLOOKUP(A145,'Revenue per capita'!$A:$Z,8,FALSE)-'normalize rev0'!F$364)/'normalize rev0'!F$365,"")</f>
        <v>-0.38112662163510058</v>
      </c>
      <c r="G145" s="6">
        <f>IFERROR((VLOOKUP(A145,'Revenue per capita'!$A:$Z,9,FALSE)-'normalize rev0'!G$364)/'normalize rev0'!G$365,"")</f>
        <v>-5.6153919163888719E-2</v>
      </c>
      <c r="H145" s="6">
        <f>IFERROR((VLOOKUP(A145,'Revenue per capita'!$A:$Z,10,FALSE)-'normalize rev0'!H$364)/'normalize rev0'!H$365,"")</f>
        <v>0.22936529938629149</v>
      </c>
      <c r="I145" s="6">
        <f>IFERROR((VLOOKUP(A145,'Revenue per capita'!$A:$Z,11,FALSE)-'normalize rev0'!I$364)/'normalize rev0'!I$365,"")</f>
        <v>-0.40726280518137781</v>
      </c>
      <c r="J145" s="6">
        <f>IFERROR((VLOOKUP(A145,'Revenue per capita'!$A:$Z,12,FALSE)-'normalize rev0'!J$364)/'normalize rev0'!J$365,"")</f>
        <v>0.51364627453677314</v>
      </c>
      <c r="K145" s="6">
        <f>IFERROR((VLOOKUP(A145,'Revenue per capita'!$A:$Z,13,FALSE)-'normalize rev0'!K$364)/'normalize rev0'!K$365,"")</f>
        <v>-0.25259294261791954</v>
      </c>
      <c r="L145" s="6">
        <f>IFERROR((VLOOKUP(A145,'Revenue per capita'!$A:$Z,14,FALSE)-'normalize rev0'!L$364)/'normalize rev0'!L$365,"")</f>
        <v>-0.44866970355917951</v>
      </c>
      <c r="M145" s="6">
        <f>IFERROR((VLOOKUP(A145,'Revenue per capita'!$A:$Z,15,FALSE)-'normalize rev0'!M$364)/'normalize rev0'!M$365,"")</f>
        <v>-0.27962233014825705</v>
      </c>
      <c r="N145" s="6">
        <f>IFERROR((VLOOKUP(A145,'Revenue per capita'!$A:$Z,16,FALSE)-'normalize rev0'!N$364)/'normalize rev0'!N$365,"")</f>
        <v>0.4057697947882119</v>
      </c>
      <c r="O145" s="6">
        <f>IFERROR((VLOOKUP(A145,'Revenue per capita'!$A:$Z,17,FALSE)-'normalize rev0'!O$364)/'normalize rev0'!O$365,"")</f>
        <v>-0.17566485006975627</v>
      </c>
      <c r="P145" s="6">
        <f>IFERROR((VLOOKUP(A145,'Revenue per capita'!$A:$Z,18,FALSE)-'normalize rev0'!P$364)/'normalize rev0'!P$365,"")</f>
        <v>-4.163666750903481E-2</v>
      </c>
      <c r="Q145" s="6">
        <f>IFERROR((VLOOKUP(A145,'Revenue per capita'!$A:$Z,19,FALSE)-'normalize rev0'!Q$364)/'normalize rev0'!Q$365,"")</f>
        <v>-0.10381987607344129</v>
      </c>
      <c r="R145" s="6">
        <f>IFERROR((VLOOKUP(A145,'Revenue per capita'!$A:$Z,20,FALSE)-'normalize rev0'!R$364)/'normalize rev0'!R$365,"")</f>
        <v>1.1244025437861249</v>
      </c>
      <c r="S145" s="6">
        <f>IFERROR((VLOOKUP(A145,'Revenue per capita'!$A:$Z,21,FALSE)-'normalize rev0'!S$364)/'normalize rev0'!S$365,"")</f>
        <v>0.56952171941533292</v>
      </c>
      <c r="T145" s="6">
        <f>IFERROR((VLOOKUP(A145,'Revenue per capita'!$A:$Z,22,FALSE)-'normalize rev0'!T$364)/'normalize rev0'!T$365,"")</f>
        <v>0.76080927604631376</v>
      </c>
      <c r="U145" s="6">
        <f>IFERROR((VLOOKUP(A145,'Revenue per capita'!$A:$Z,23,FALSE)-'normalize rev0'!U$364)/'normalize rev0'!U$365,"")</f>
        <v>6.4159154424353618E-2</v>
      </c>
      <c r="V145" s="6">
        <f>IFERROR((VLOOKUP(A145,'Revenue per capita'!$A:$Z,24,FALSE)-'normalize rev0'!V$364)/'normalize rev0'!V$365,"")</f>
        <v>0.35989589183642595</v>
      </c>
      <c r="W145" s="6">
        <f>IFERROR((VLOOKUP(A145,'Revenue per capita'!$A:$Z,25,FALSE)-'normalize rev0'!W$364)/'normalize rev0'!W$365,"")</f>
        <v>6.8934425406533356E-2</v>
      </c>
      <c r="X145" s="6">
        <f>IFERROR((VLOOKUP(A145,'Revenue per capita'!$A:$Z,26,FALSE)-'normalize rev0'!X$364)/'normalize rev0'!X$365,"")</f>
        <v>-0.18061356343061757</v>
      </c>
    </row>
    <row r="146" spans="1:24" x14ac:dyDescent="0.45">
      <c r="A146" s="3" t="s">
        <v>624</v>
      </c>
      <c r="B146" s="4" t="s">
        <v>502</v>
      </c>
      <c r="D146" s="4">
        <v>88.987723680314616</v>
      </c>
      <c r="E146" s="6">
        <f>IFERROR((VLOOKUP($A146,'Revenue per capita'!$A:$Z,7,FALSE)-'normalize rev0'!E$364)/'normalize rev0'!E$365,"")</f>
        <v>-0.42652513753803156</v>
      </c>
      <c r="F146" s="6" t="str">
        <f>IFERROR((VLOOKUP(A146,'Revenue per capita'!$A:$Z,8,FALSE)-'normalize rev0'!F$364)/'normalize rev0'!F$365,"")</f>
        <v/>
      </c>
      <c r="G146" s="6" t="str">
        <f>IFERROR((VLOOKUP(A146,'Revenue per capita'!$A:$Z,9,FALSE)-'normalize rev0'!G$364)/'normalize rev0'!G$365,"")</f>
        <v/>
      </c>
      <c r="H146" s="6">
        <f>IFERROR((VLOOKUP(A146,'Revenue per capita'!$A:$Z,10,FALSE)-'normalize rev0'!H$364)/'normalize rev0'!H$365,"")</f>
        <v>-1.776622234570522</v>
      </c>
      <c r="I146" s="6">
        <f>IFERROR((VLOOKUP(A146,'Revenue per capita'!$A:$Z,11,FALSE)-'normalize rev0'!I$364)/'normalize rev0'!I$365,"")</f>
        <v>0.8720354878416603</v>
      </c>
      <c r="J146" s="6">
        <f>IFERROR((VLOOKUP(A146,'Revenue per capita'!$A:$Z,12,FALSE)-'normalize rev0'!J$364)/'normalize rev0'!J$365,"")</f>
        <v>-0.52031403764247297</v>
      </c>
      <c r="K146" s="6">
        <f>IFERROR((VLOOKUP(A146,'Revenue per capita'!$A:$Z,13,FALSE)-'normalize rev0'!K$364)/'normalize rev0'!K$365,"")</f>
        <v>0.50750492606042275</v>
      </c>
      <c r="L146" s="6">
        <f>IFERROR((VLOOKUP(A146,'Revenue per capita'!$A:$Z,14,FALSE)-'normalize rev0'!L$364)/'normalize rev0'!L$365,"")</f>
        <v>1.0835008926700753</v>
      </c>
      <c r="M146" s="6">
        <f>IFERROR((VLOOKUP(A146,'Revenue per capita'!$A:$Z,15,FALSE)-'normalize rev0'!M$364)/'normalize rev0'!M$365,"")</f>
        <v>-0.71072580634129812</v>
      </c>
      <c r="N146" s="6">
        <f>IFERROR((VLOOKUP(A146,'Revenue per capita'!$A:$Z,16,FALSE)-'normalize rev0'!N$364)/'normalize rev0'!N$365,"")</f>
        <v>-0.59291153309136146</v>
      </c>
      <c r="O146" s="6">
        <f>IFERROR((VLOOKUP(A146,'Revenue per capita'!$A:$Z,17,FALSE)-'normalize rev0'!O$364)/'normalize rev0'!O$365,"")</f>
        <v>0.92780134933792247</v>
      </c>
      <c r="P146" s="6">
        <f>IFERROR((VLOOKUP(A146,'Revenue per capita'!$A:$Z,18,FALSE)-'normalize rev0'!P$364)/'normalize rev0'!P$365,"")</f>
        <v>-0.71299301336815835</v>
      </c>
      <c r="Q146" s="6">
        <f>IFERROR((VLOOKUP(A146,'Revenue per capita'!$A:$Z,19,FALSE)-'normalize rev0'!Q$364)/'normalize rev0'!Q$365,"")</f>
        <v>-0.881861966600759</v>
      </c>
      <c r="R146" s="6">
        <f>IFERROR((VLOOKUP(A146,'Revenue per capita'!$A:$Z,20,FALSE)-'normalize rev0'!R$364)/'normalize rev0'!R$365,"")</f>
        <v>0.12859635418488782</v>
      </c>
      <c r="S146" s="6">
        <f>IFERROR((VLOOKUP(A146,'Revenue per capita'!$A:$Z,21,FALSE)-'normalize rev0'!S$364)/'normalize rev0'!S$365,"")</f>
        <v>-0.39805351503205827</v>
      </c>
      <c r="T146" s="6">
        <f>IFERROR((VLOOKUP(A146,'Revenue per capita'!$A:$Z,22,FALSE)-'normalize rev0'!T$364)/'normalize rev0'!T$365,"")</f>
        <v>-0.51035287025522358</v>
      </c>
      <c r="U146" s="6">
        <f>IFERROR((VLOOKUP(A146,'Revenue per capita'!$A:$Z,23,FALSE)-'normalize rev0'!U$364)/'normalize rev0'!U$365,"")</f>
        <v>1.7617770116495665E-2</v>
      </c>
      <c r="V146" s="6">
        <f>IFERROR((VLOOKUP(A146,'Revenue per capita'!$A:$Z,24,FALSE)-'normalize rev0'!V$364)/'normalize rev0'!V$365,"")</f>
        <v>0.83846778689711488</v>
      </c>
      <c r="W146" s="6">
        <f>IFERROR((VLOOKUP(A146,'Revenue per capita'!$A:$Z,25,FALSE)-'normalize rev0'!W$364)/'normalize rev0'!W$365,"")</f>
        <v>-0.90871901852381065</v>
      </c>
      <c r="X146" s="6" t="str">
        <f>IFERROR((VLOOKUP(A146,'Revenue per capita'!$A:$Z,26,FALSE)-'normalize rev0'!X$364)/'normalize rev0'!X$365,"")</f>
        <v/>
      </c>
    </row>
    <row r="147" spans="1:24" x14ac:dyDescent="0.45">
      <c r="A147" s="3" t="s">
        <v>465</v>
      </c>
      <c r="B147" s="4" t="s">
        <v>466</v>
      </c>
      <c r="D147" s="4">
        <v>88.90694284236352</v>
      </c>
      <c r="E147" s="6">
        <f>IFERROR((VLOOKUP($A147,'Revenue per capita'!$A:$Z,7,FALSE)-'normalize rev0'!E$364)/'normalize rev0'!E$365,"")</f>
        <v>-0.2669897446249222</v>
      </c>
      <c r="F147" s="6">
        <f>IFERROR((VLOOKUP(A147,'Revenue per capita'!$A:$Z,8,FALSE)-'normalize rev0'!F$364)/'normalize rev0'!F$365,"")</f>
        <v>-0.38494144433612765</v>
      </c>
      <c r="G147" s="6">
        <f>IFERROR((VLOOKUP(A147,'Revenue per capita'!$A:$Z,9,FALSE)-'normalize rev0'!G$364)/'normalize rev0'!G$365,"")</f>
        <v>0.97234640886045187</v>
      </c>
      <c r="H147" s="6">
        <f>IFERROR((VLOOKUP(A147,'Revenue per capita'!$A:$Z,10,FALSE)-'normalize rev0'!H$364)/'normalize rev0'!H$365,"")</f>
        <v>-0.28622822156141048</v>
      </c>
      <c r="I147" s="6">
        <f>IFERROR((VLOOKUP(A147,'Revenue per capita'!$A:$Z,11,FALSE)-'normalize rev0'!I$364)/'normalize rev0'!I$365,"")</f>
        <v>-0.37553511834310932</v>
      </c>
      <c r="J147" s="6">
        <f>IFERROR((VLOOKUP(A147,'Revenue per capita'!$A:$Z,12,FALSE)-'normalize rev0'!J$364)/'normalize rev0'!J$365,"")</f>
        <v>-0.13864736574430739</v>
      </c>
      <c r="K147" s="6">
        <f>IFERROR((VLOOKUP(A147,'Revenue per capita'!$A:$Z,13,FALSE)-'normalize rev0'!K$364)/'normalize rev0'!K$365,"")</f>
        <v>1.3979623255538487</v>
      </c>
      <c r="L147" s="6">
        <f>IFERROR((VLOOKUP(A147,'Revenue per capita'!$A:$Z,14,FALSE)-'normalize rev0'!L$364)/'normalize rev0'!L$365,"")</f>
        <v>1.7433406894312895</v>
      </c>
      <c r="M147" s="6">
        <f>IFERROR((VLOOKUP(A147,'Revenue per capita'!$A:$Z,15,FALSE)-'normalize rev0'!M$364)/'normalize rev0'!M$365,"")</f>
        <v>1.1276739519254688</v>
      </c>
      <c r="N147" s="6">
        <f>IFERROR((VLOOKUP(A147,'Revenue per capita'!$A:$Z,16,FALSE)-'normalize rev0'!N$364)/'normalize rev0'!N$365,"")</f>
        <v>-0.31978650124388269</v>
      </c>
      <c r="O147" s="6">
        <f>IFERROR((VLOOKUP(A147,'Revenue per capita'!$A:$Z,17,FALSE)-'normalize rev0'!O$364)/'normalize rev0'!O$365,"")</f>
        <v>1.4291084873901208</v>
      </c>
      <c r="P147" s="6">
        <f>IFERROR((VLOOKUP(A147,'Revenue per capita'!$A:$Z,18,FALSE)-'normalize rev0'!P$364)/'normalize rev0'!P$365,"")</f>
        <v>1.2310567284916381</v>
      </c>
      <c r="Q147" s="6">
        <f>IFERROR((VLOOKUP(A147,'Revenue per capita'!$A:$Z,19,FALSE)-'normalize rev0'!Q$364)/'normalize rev0'!Q$365,"")</f>
        <v>0.78986486990191573</v>
      </c>
      <c r="R147" s="6">
        <f>IFERROR((VLOOKUP(A147,'Revenue per capita'!$A:$Z,20,FALSE)-'normalize rev0'!R$364)/'normalize rev0'!R$365,"")</f>
        <v>-0.22358839467937514</v>
      </c>
      <c r="S147" s="6">
        <f>IFERROR((VLOOKUP(A147,'Revenue per capita'!$A:$Z,21,FALSE)-'normalize rev0'!S$364)/'normalize rev0'!S$365,"")</f>
        <v>0.17213191667396363</v>
      </c>
      <c r="T147" s="6">
        <f>IFERROR((VLOOKUP(A147,'Revenue per capita'!$A:$Z,22,FALSE)-'normalize rev0'!T$364)/'normalize rev0'!T$365,"")</f>
        <v>1.3579940268867087E-2</v>
      </c>
      <c r="U147" s="6">
        <f>IFERROR((VLOOKUP(A147,'Revenue per capita'!$A:$Z,23,FALSE)-'normalize rev0'!U$364)/'normalize rev0'!U$365,"")</f>
        <v>0.18902745650092886</v>
      </c>
      <c r="V147" s="6">
        <f>IFERROR((VLOOKUP(A147,'Revenue per capita'!$A:$Z,24,FALSE)-'normalize rev0'!V$364)/'normalize rev0'!V$365,"")</f>
        <v>-0.9329930814527102</v>
      </c>
      <c r="W147" s="6">
        <f>IFERROR((VLOOKUP(A147,'Revenue per capita'!$A:$Z,25,FALSE)-'normalize rev0'!W$364)/'normalize rev0'!W$365,"")</f>
        <v>0.55515880543606988</v>
      </c>
      <c r="X147" s="6" t="str">
        <f>IFERROR((VLOOKUP(A147,'Revenue per capita'!$A:$Z,26,FALSE)-'normalize rev0'!X$364)/'normalize rev0'!X$365,"")</f>
        <v/>
      </c>
    </row>
    <row r="148" spans="1:24" x14ac:dyDescent="0.45">
      <c r="A148" s="3" t="s">
        <v>812</v>
      </c>
      <c r="B148" s="4" t="s">
        <v>506</v>
      </c>
      <c r="D148" s="4">
        <v>88.537388216265626</v>
      </c>
      <c r="E148" s="6">
        <f>IFERROR((VLOOKUP($A148,'Revenue per capita'!$A:$Z,7,FALSE)-'normalize rev0'!E$364)/'normalize rev0'!E$365,"")</f>
        <v>-0.51177793090422308</v>
      </c>
      <c r="F148" s="6">
        <f>IFERROR((VLOOKUP(A148,'Revenue per capita'!$A:$Z,8,FALSE)-'normalize rev0'!F$364)/'normalize rev0'!F$365,"")</f>
        <v>0.7261957157530059</v>
      </c>
      <c r="G148" s="6" t="str">
        <f>IFERROR((VLOOKUP(A148,'Revenue per capita'!$A:$Z,9,FALSE)-'normalize rev0'!G$364)/'normalize rev0'!G$365,"")</f>
        <v/>
      </c>
      <c r="H148" s="6">
        <f>IFERROR((VLOOKUP(A148,'Revenue per capita'!$A:$Z,10,FALSE)-'normalize rev0'!H$364)/'normalize rev0'!H$365,"")</f>
        <v>0.78362427868996776</v>
      </c>
      <c r="I148" s="6">
        <f>IFERROR((VLOOKUP(A148,'Revenue per capita'!$A:$Z,11,FALSE)-'normalize rev0'!I$364)/'normalize rev0'!I$365,"")</f>
        <v>0.30129320538539672</v>
      </c>
      <c r="J148" s="6">
        <f>IFERROR((VLOOKUP(A148,'Revenue per capita'!$A:$Z,12,FALSE)-'normalize rev0'!J$364)/'normalize rev0'!J$365,"")</f>
        <v>0.17947691503025442</v>
      </c>
      <c r="K148" s="6">
        <f>IFERROR((VLOOKUP(A148,'Revenue per capita'!$A:$Z,13,FALSE)-'normalize rev0'!K$364)/'normalize rev0'!K$365,"")</f>
        <v>-0.78324993995607017</v>
      </c>
      <c r="L148" s="6">
        <f>IFERROR((VLOOKUP(A148,'Revenue per capita'!$A:$Z,14,FALSE)-'normalize rev0'!L$364)/'normalize rev0'!L$365,"")</f>
        <v>-0.43054433140442899</v>
      </c>
      <c r="M148" s="6">
        <f>IFERROR((VLOOKUP(A148,'Revenue per capita'!$A:$Z,15,FALSE)-'normalize rev0'!M$364)/'normalize rev0'!M$365,"")</f>
        <v>-0.6465607787569656</v>
      </c>
      <c r="N148" s="6">
        <f>IFERROR((VLOOKUP(A148,'Revenue per capita'!$A:$Z,16,FALSE)-'normalize rev0'!N$364)/'normalize rev0'!N$365,"")</f>
        <v>-0.62703851399817123</v>
      </c>
      <c r="O148" s="6">
        <f>IFERROR((VLOOKUP(A148,'Revenue per capita'!$A:$Z,17,FALSE)-'normalize rev0'!O$364)/'normalize rev0'!O$365,"")</f>
        <v>-0.68456645913411862</v>
      </c>
      <c r="P148" s="6">
        <f>IFERROR((VLOOKUP(A148,'Revenue per capita'!$A:$Z,18,FALSE)-'normalize rev0'!P$364)/'normalize rev0'!P$365,"")</f>
        <v>-0.75423387157243871</v>
      </c>
      <c r="Q148" s="6">
        <f>IFERROR((VLOOKUP(A148,'Revenue per capita'!$A:$Z,19,FALSE)-'normalize rev0'!Q$364)/'normalize rev0'!Q$365,"")</f>
        <v>-0.71708600458370397</v>
      </c>
      <c r="R148" s="6">
        <f>IFERROR((VLOOKUP(A148,'Revenue per capita'!$A:$Z,20,FALSE)-'normalize rev0'!R$364)/'normalize rev0'!R$365,"")</f>
        <v>-3.1096754974685448E-2</v>
      </c>
      <c r="S148" s="6">
        <f>IFERROR((VLOOKUP(A148,'Revenue per capita'!$A:$Z,21,FALSE)-'normalize rev0'!S$364)/'normalize rev0'!S$365,"")</f>
        <v>0.46994682654578435</v>
      </c>
      <c r="T148" s="6">
        <f>IFERROR((VLOOKUP(A148,'Revenue per capita'!$A:$Z,22,FALSE)-'normalize rev0'!T$364)/'normalize rev0'!T$365,"")</f>
        <v>-0.79117292045054821</v>
      </c>
      <c r="U148" s="6">
        <f>IFERROR((VLOOKUP(A148,'Revenue per capita'!$A:$Z,23,FALSE)-'normalize rev0'!U$364)/'normalize rev0'!U$365,"")</f>
        <v>-0.46654457326662124</v>
      </c>
      <c r="V148" s="6">
        <f>IFERROR((VLOOKUP(A148,'Revenue per capita'!$A:$Z,24,FALSE)-'normalize rev0'!V$364)/'normalize rev0'!V$365,"")</f>
        <v>-0.66239541662186818</v>
      </c>
      <c r="W148" s="6" t="str">
        <f>IFERROR((VLOOKUP(A148,'Revenue per capita'!$A:$Z,25,FALSE)-'normalize rev0'!W$364)/'normalize rev0'!W$365,"")</f>
        <v/>
      </c>
      <c r="X148" s="6" t="str">
        <f>IFERROR((VLOOKUP(A148,'Revenue per capita'!$A:$Z,26,FALSE)-'normalize rev0'!X$364)/'normalize rev0'!X$365,"")</f>
        <v/>
      </c>
    </row>
    <row r="149" spans="1:24" x14ac:dyDescent="0.45">
      <c r="A149" s="3" t="s">
        <v>658</v>
      </c>
      <c r="B149" s="4" t="s">
        <v>455</v>
      </c>
      <c r="D149" s="4">
        <v>88.305873474518734</v>
      </c>
      <c r="E149" s="6">
        <f>IFERROR((VLOOKUP($A149,'Revenue per capita'!$A:$Z,7,FALSE)-'normalize rev0'!E$364)/'normalize rev0'!E$365,"")</f>
        <v>-5.194819182407822E-2</v>
      </c>
      <c r="F149" s="6">
        <f>IFERROR((VLOOKUP(A149,'Revenue per capita'!$A:$Z,8,FALSE)-'normalize rev0'!F$364)/'normalize rev0'!F$365,"")</f>
        <v>1.4598955353734073</v>
      </c>
      <c r="G149" s="6">
        <f>IFERROR((VLOOKUP(A149,'Revenue per capita'!$A:$Z,9,FALSE)-'normalize rev0'!G$364)/'normalize rev0'!G$365,"")</f>
        <v>-0.36010080723981402</v>
      </c>
      <c r="H149" s="6">
        <f>IFERROR((VLOOKUP(A149,'Revenue per capita'!$A:$Z,10,FALSE)-'normalize rev0'!H$364)/'normalize rev0'!H$365,"")</f>
        <v>0.59132028297334038</v>
      </c>
      <c r="I149" s="6">
        <f>IFERROR((VLOOKUP(A149,'Revenue per capita'!$A:$Z,11,FALSE)-'normalize rev0'!I$364)/'normalize rev0'!I$365,"")</f>
        <v>-0.48448609118967018</v>
      </c>
      <c r="J149" s="6">
        <f>IFERROR((VLOOKUP(A149,'Revenue per capita'!$A:$Z,12,FALSE)-'normalize rev0'!J$364)/'normalize rev0'!J$365,"")</f>
        <v>-4.1386533086341909E-2</v>
      </c>
      <c r="K149" s="6">
        <f>IFERROR((VLOOKUP(A149,'Revenue per capita'!$A:$Z,13,FALSE)-'normalize rev0'!K$364)/'normalize rev0'!K$365,"")</f>
        <v>0.3975577050869521</v>
      </c>
      <c r="L149" s="6">
        <f>IFERROR((VLOOKUP(A149,'Revenue per capita'!$A:$Z,14,FALSE)-'normalize rev0'!L$364)/'normalize rev0'!L$365,"")</f>
        <v>0.91114198497859999</v>
      </c>
      <c r="M149" s="6">
        <f>IFERROR((VLOOKUP(A149,'Revenue per capita'!$A:$Z,15,FALSE)-'normalize rev0'!M$364)/'normalize rev0'!M$365,"")</f>
        <v>5.3195957222178167E-2</v>
      </c>
      <c r="N149" s="6">
        <f>IFERROR((VLOOKUP(A149,'Revenue per capita'!$A:$Z,16,FALSE)-'normalize rev0'!N$364)/'normalize rev0'!N$365,"")</f>
        <v>-0.4885018414039729</v>
      </c>
      <c r="O149" s="6">
        <f>IFERROR((VLOOKUP(A149,'Revenue per capita'!$A:$Z,17,FALSE)-'normalize rev0'!O$364)/'normalize rev0'!O$365,"")</f>
        <v>4.4815713969128099</v>
      </c>
      <c r="P149" s="6">
        <f>IFERROR((VLOOKUP(A149,'Revenue per capita'!$A:$Z,18,FALSE)-'normalize rev0'!P$364)/'normalize rev0'!P$365,"")</f>
        <v>0.19775677974876937</v>
      </c>
      <c r="Q149" s="6">
        <f>IFERROR((VLOOKUP(A149,'Revenue per capita'!$A:$Z,19,FALSE)-'normalize rev0'!Q$364)/'normalize rev0'!Q$365,"")</f>
        <v>0.23009756302151874</v>
      </c>
      <c r="R149" s="6">
        <f>IFERROR((VLOOKUP(A149,'Revenue per capita'!$A:$Z,20,FALSE)-'normalize rev0'!R$364)/'normalize rev0'!R$365,"")</f>
        <v>-0.34879258765782073</v>
      </c>
      <c r="S149" s="6">
        <f>IFERROR((VLOOKUP(A149,'Revenue per capita'!$A:$Z,21,FALSE)-'normalize rev0'!S$364)/'normalize rev0'!S$365,"")</f>
        <v>0.92114014006634715</v>
      </c>
      <c r="T149" s="6">
        <f>IFERROR((VLOOKUP(A149,'Revenue per capita'!$A:$Z,22,FALSE)-'normalize rev0'!T$364)/'normalize rev0'!T$365,"")</f>
        <v>-0.39781508635373236</v>
      </c>
      <c r="U149" s="6">
        <f>IFERROR((VLOOKUP(A149,'Revenue per capita'!$A:$Z,23,FALSE)-'normalize rev0'!U$364)/'normalize rev0'!U$365,"")</f>
        <v>3.2049247594182734E-2</v>
      </c>
      <c r="V149" s="6">
        <f>IFERROR((VLOOKUP(A149,'Revenue per capita'!$A:$Z,24,FALSE)-'normalize rev0'!V$364)/'normalize rev0'!V$365,"")</f>
        <v>2.0954476767484165</v>
      </c>
      <c r="W149" s="6">
        <f>IFERROR((VLOOKUP(A149,'Revenue per capita'!$A:$Z,25,FALSE)-'normalize rev0'!W$364)/'normalize rev0'!W$365,"")</f>
        <v>1.1202317178060772</v>
      </c>
      <c r="X149" s="6" t="str">
        <f>IFERROR((VLOOKUP(A149,'Revenue per capita'!$A:$Z,26,FALSE)-'normalize rev0'!X$364)/'normalize rev0'!X$365,"")</f>
        <v/>
      </c>
    </row>
    <row r="150" spans="1:24" x14ac:dyDescent="0.45">
      <c r="A150" s="3" t="s">
        <v>766</v>
      </c>
      <c r="B150" s="4" t="s">
        <v>451</v>
      </c>
      <c r="D150" s="4">
        <v>88.272068832455929</v>
      </c>
      <c r="E150" s="6">
        <f>IFERROR((VLOOKUP($A150,'Revenue per capita'!$A:$Z,7,FALSE)-'normalize rev0'!E$364)/'normalize rev0'!E$365,"")</f>
        <v>-0.33494521964654189</v>
      </c>
      <c r="F150" s="6">
        <f>IFERROR((VLOOKUP(A150,'Revenue per capita'!$A:$Z,8,FALSE)-'normalize rev0'!F$364)/'normalize rev0'!F$365,"")</f>
        <v>-0.33829631900534646</v>
      </c>
      <c r="G150" s="6">
        <f>IFERROR((VLOOKUP(A150,'Revenue per capita'!$A:$Z,9,FALSE)-'normalize rev0'!G$364)/'normalize rev0'!G$365,"")</f>
        <v>-0.25840182262895534</v>
      </c>
      <c r="H150" s="6">
        <f>IFERROR((VLOOKUP(A150,'Revenue per capita'!$A:$Z,10,FALSE)-'normalize rev0'!H$364)/'normalize rev0'!H$365,"")</f>
        <v>0.27917014482323343</v>
      </c>
      <c r="I150" s="6">
        <f>IFERROR((VLOOKUP(A150,'Revenue per capita'!$A:$Z,11,FALSE)-'normalize rev0'!I$364)/'normalize rev0'!I$365,"")</f>
        <v>-8.678428494864876E-2</v>
      </c>
      <c r="J150" s="6">
        <f>IFERROR((VLOOKUP(A150,'Revenue per capita'!$A:$Z,12,FALSE)-'normalize rev0'!J$364)/'normalize rev0'!J$365,"")</f>
        <v>-0.22383818024222471</v>
      </c>
      <c r="K150" s="6">
        <f>IFERROR((VLOOKUP(A150,'Revenue per capita'!$A:$Z,13,FALSE)-'normalize rev0'!K$364)/'normalize rev0'!K$365,"")</f>
        <v>0.94268926342814374</v>
      </c>
      <c r="L150" s="6">
        <f>IFERROR((VLOOKUP(A150,'Revenue per capita'!$A:$Z,14,FALSE)-'normalize rev0'!L$364)/'normalize rev0'!L$365,"")</f>
        <v>-0.74030483103083922</v>
      </c>
      <c r="M150" s="6">
        <f>IFERROR((VLOOKUP(A150,'Revenue per capita'!$A:$Z,15,FALSE)-'normalize rev0'!M$364)/'normalize rev0'!M$365,"")</f>
        <v>0.38103318676153408</v>
      </c>
      <c r="N150" s="6">
        <f>IFERROR((VLOOKUP(A150,'Revenue per capita'!$A:$Z,16,FALSE)-'normalize rev0'!N$364)/'normalize rev0'!N$365,"")</f>
        <v>0.18773181357072274</v>
      </c>
      <c r="O150" s="6">
        <f>IFERROR((VLOOKUP(A150,'Revenue per capita'!$A:$Z,17,FALSE)-'normalize rev0'!O$364)/'normalize rev0'!O$365,"")</f>
        <v>1.4303684872390436E-2</v>
      </c>
      <c r="P150" s="6">
        <f>IFERROR((VLOOKUP(A150,'Revenue per capita'!$A:$Z,18,FALSE)-'normalize rev0'!P$364)/'normalize rev0'!P$365,"")</f>
        <v>0.12095397141479514</v>
      </c>
      <c r="Q150" s="6">
        <f>IFERROR((VLOOKUP(A150,'Revenue per capita'!$A:$Z,19,FALSE)-'normalize rev0'!Q$364)/'normalize rev0'!Q$365,"")</f>
        <v>0.22060594156236576</v>
      </c>
      <c r="R150" s="6">
        <f>IFERROR((VLOOKUP(A150,'Revenue per capita'!$A:$Z,20,FALSE)-'normalize rev0'!R$364)/'normalize rev0'!R$365,"")</f>
        <v>3.2335200165120042</v>
      </c>
      <c r="S150" s="6">
        <f>IFERROR((VLOOKUP(A150,'Revenue per capita'!$A:$Z,21,FALSE)-'normalize rev0'!S$364)/'normalize rev0'!S$365,"")</f>
        <v>3.4726689379071751E-2</v>
      </c>
      <c r="T150" s="6">
        <f>IFERROR((VLOOKUP(A150,'Revenue per capita'!$A:$Z,22,FALSE)-'normalize rev0'!T$364)/'normalize rev0'!T$365,"")</f>
        <v>2.5777589316265528E-2</v>
      </c>
      <c r="U150" s="6">
        <f>IFERROR((VLOOKUP(A150,'Revenue per capita'!$A:$Z,23,FALSE)-'normalize rev0'!U$364)/'normalize rev0'!U$365,"")</f>
        <v>-0.24510173619360592</v>
      </c>
      <c r="V150" s="6">
        <f>IFERROR((VLOOKUP(A150,'Revenue per capita'!$A:$Z,24,FALSE)-'normalize rev0'!V$364)/'normalize rev0'!V$365,"")</f>
        <v>-0.22869993391093091</v>
      </c>
      <c r="W150" s="6">
        <f>IFERROR((VLOOKUP(A150,'Revenue per capita'!$A:$Z,25,FALSE)-'normalize rev0'!W$364)/'normalize rev0'!W$365,"")</f>
        <v>-0.20030141654367428</v>
      </c>
      <c r="X150" s="6" t="str">
        <f>IFERROR((VLOOKUP(A150,'Revenue per capita'!$A:$Z,26,FALSE)-'normalize rev0'!X$364)/'normalize rev0'!X$365,"")</f>
        <v/>
      </c>
    </row>
    <row r="151" spans="1:24" x14ac:dyDescent="0.45">
      <c r="A151" s="3" t="s">
        <v>563</v>
      </c>
      <c r="B151" s="4" t="s">
        <v>504</v>
      </c>
      <c r="D151" s="4">
        <v>88.116656356130136</v>
      </c>
      <c r="E151" s="6">
        <f>IFERROR((VLOOKUP($A151,'Revenue per capita'!$A:$Z,7,FALSE)-'normalize rev0'!E$364)/'normalize rev0'!E$365,"")</f>
        <v>-0.46175393325196362</v>
      </c>
      <c r="F151" s="6" t="str">
        <f>IFERROR((VLOOKUP(A151,'Revenue per capita'!$A:$Z,8,FALSE)-'normalize rev0'!F$364)/'normalize rev0'!F$365,"")</f>
        <v/>
      </c>
      <c r="G151" s="6" t="str">
        <f>IFERROR((VLOOKUP(A151,'Revenue per capita'!$A:$Z,9,FALSE)-'normalize rev0'!G$364)/'normalize rev0'!G$365,"")</f>
        <v/>
      </c>
      <c r="H151" s="6">
        <f>IFERROR((VLOOKUP(A151,'Revenue per capita'!$A:$Z,10,FALSE)-'normalize rev0'!H$364)/'normalize rev0'!H$365,"")</f>
        <v>-1.776622234570522</v>
      </c>
      <c r="I151" s="6">
        <f>IFERROR((VLOOKUP(A151,'Revenue per capita'!$A:$Z,11,FALSE)-'normalize rev0'!I$364)/'normalize rev0'!I$365,"")</f>
        <v>0.27848264777937742</v>
      </c>
      <c r="J151" s="6">
        <f>IFERROR((VLOOKUP(A151,'Revenue per capita'!$A:$Z,12,FALSE)-'normalize rev0'!J$364)/'normalize rev0'!J$365,"")</f>
        <v>1.2079955437903653</v>
      </c>
      <c r="K151" s="6">
        <f>IFERROR((VLOOKUP(A151,'Revenue per capita'!$A:$Z,13,FALSE)-'normalize rev0'!K$364)/'normalize rev0'!K$365,"")</f>
        <v>-1.6503789475079536</v>
      </c>
      <c r="L151" s="6">
        <f>IFERROR((VLOOKUP(A151,'Revenue per capita'!$A:$Z,14,FALSE)-'normalize rev0'!L$364)/'normalize rev0'!L$365,"")</f>
        <v>-0.47163866260101667</v>
      </c>
      <c r="M151" s="6">
        <f>IFERROR((VLOOKUP(A151,'Revenue per capita'!$A:$Z,15,FALSE)-'normalize rev0'!M$364)/'normalize rev0'!M$365,"")</f>
        <v>-0.75378563998118586</v>
      </c>
      <c r="N151" s="6">
        <f>IFERROR((VLOOKUP(A151,'Revenue per capita'!$A:$Z,16,FALSE)-'normalize rev0'!N$364)/'normalize rev0'!N$365,"")</f>
        <v>-0.25683191560450108</v>
      </c>
      <c r="O151" s="6">
        <f>IFERROR((VLOOKUP(A151,'Revenue per capita'!$A:$Z,17,FALSE)-'normalize rev0'!O$364)/'normalize rev0'!O$365,"")</f>
        <v>-1.4743246728870387</v>
      </c>
      <c r="P151" s="6">
        <f>IFERROR((VLOOKUP(A151,'Revenue per capita'!$A:$Z,18,FALSE)-'normalize rev0'!P$364)/'normalize rev0'!P$365,"")</f>
        <v>-0.86562718729901156</v>
      </c>
      <c r="Q151" s="6">
        <f>IFERROR((VLOOKUP(A151,'Revenue per capita'!$A:$Z,19,FALSE)-'normalize rev0'!Q$364)/'normalize rev0'!Q$365,"")</f>
        <v>-1.5337286676975825</v>
      </c>
      <c r="R151" s="6">
        <f>IFERROR((VLOOKUP(A151,'Revenue per capita'!$A:$Z,20,FALSE)-'normalize rev0'!R$364)/'normalize rev0'!R$365,"")</f>
        <v>-0.72315404904401315</v>
      </c>
      <c r="S151" s="6">
        <f>IFERROR((VLOOKUP(A151,'Revenue per capita'!$A:$Z,21,FALSE)-'normalize rev0'!S$364)/'normalize rev0'!S$365,"")</f>
        <v>-1.4573030682767036</v>
      </c>
      <c r="T151" s="6">
        <f>IFERROR((VLOOKUP(A151,'Revenue per capita'!$A:$Z,22,FALSE)-'normalize rev0'!T$364)/'normalize rev0'!T$365,"")</f>
        <v>-0.88824387870921995</v>
      </c>
      <c r="U151" s="6">
        <f>IFERROR((VLOOKUP(A151,'Revenue per capita'!$A:$Z,23,FALSE)-'normalize rev0'!U$364)/'normalize rev0'!U$365,"")</f>
        <v>-0.98036587523585428</v>
      </c>
      <c r="V151" s="6">
        <f>IFERROR((VLOOKUP(A151,'Revenue per capita'!$A:$Z,24,FALSE)-'normalize rev0'!V$364)/'normalize rev0'!V$365,"")</f>
        <v>-2.5048009829723781</v>
      </c>
      <c r="W151" s="6" t="str">
        <f>IFERROR((VLOOKUP(A151,'Revenue per capita'!$A:$Z,25,FALSE)-'normalize rev0'!W$364)/'normalize rev0'!W$365,"")</f>
        <v/>
      </c>
      <c r="X151" s="6" t="str">
        <f>IFERROR((VLOOKUP(A151,'Revenue per capita'!$A:$Z,26,FALSE)-'normalize rev0'!X$364)/'normalize rev0'!X$365,"")</f>
        <v/>
      </c>
    </row>
    <row r="152" spans="1:24" x14ac:dyDescent="0.45">
      <c r="A152" s="3" t="s">
        <v>647</v>
      </c>
      <c r="B152" s="4" t="s">
        <v>552</v>
      </c>
      <c r="D152" s="4">
        <v>87.817027704388451</v>
      </c>
      <c r="E152" s="6">
        <f>IFERROR((VLOOKUP($A152,'Revenue per capita'!$A:$Z,7,FALSE)-'normalize rev0'!E$364)/'normalize rev0'!E$365,"")</f>
        <v>-0.22547400726871952</v>
      </c>
      <c r="F152" s="6" t="str">
        <f>IFERROR((VLOOKUP(A152,'Revenue per capita'!$A:$Z,8,FALSE)-'normalize rev0'!F$364)/'normalize rev0'!F$365,"")</f>
        <v/>
      </c>
      <c r="G152" s="6" t="str">
        <f>IFERROR((VLOOKUP(A152,'Revenue per capita'!$A:$Z,9,FALSE)-'normalize rev0'!G$364)/'normalize rev0'!G$365,"")</f>
        <v/>
      </c>
      <c r="H152" s="6">
        <f>IFERROR((VLOOKUP(A152,'Revenue per capita'!$A:$Z,10,FALSE)-'normalize rev0'!H$364)/'normalize rev0'!H$365,"")</f>
        <v>-0.92764657469092282</v>
      </c>
      <c r="I152" s="6">
        <f>IFERROR((VLOOKUP(A152,'Revenue per capita'!$A:$Z,11,FALSE)-'normalize rev0'!I$364)/'normalize rev0'!I$365,"")</f>
        <v>4.5970549022823118E-2</v>
      </c>
      <c r="J152" s="6">
        <f>IFERROR((VLOOKUP(A152,'Revenue per capita'!$A:$Z,12,FALSE)-'normalize rev0'!J$364)/'normalize rev0'!J$365,"")</f>
        <v>0.10946601014895727</v>
      </c>
      <c r="K152" s="6">
        <f>IFERROR((VLOOKUP(A152,'Revenue per capita'!$A:$Z,13,FALSE)-'normalize rev0'!K$364)/'normalize rev0'!K$365,"")</f>
        <v>0.92967414462584708</v>
      </c>
      <c r="L152" s="6">
        <f>IFERROR((VLOOKUP(A152,'Revenue per capita'!$A:$Z,14,FALSE)-'normalize rev0'!L$364)/'normalize rev0'!L$365,"")</f>
        <v>2.857453367271237</v>
      </c>
      <c r="M152" s="6">
        <f>IFERROR((VLOOKUP(A152,'Revenue per capita'!$A:$Z,15,FALSE)-'normalize rev0'!M$364)/'normalize rev0'!M$365,"")</f>
        <v>-2.1964755965998124E-2</v>
      </c>
      <c r="N152" s="6">
        <f>IFERROR((VLOOKUP(A152,'Revenue per capita'!$A:$Z,16,FALSE)-'normalize rev0'!N$364)/'normalize rev0'!N$365,"")</f>
        <v>-0.64372149946203416</v>
      </c>
      <c r="O152" s="6">
        <f>IFERROR((VLOOKUP(A152,'Revenue per capita'!$A:$Z,17,FALSE)-'normalize rev0'!O$364)/'normalize rev0'!O$365,"")</f>
        <v>-1.1024629848998859</v>
      </c>
      <c r="P152" s="6">
        <f>IFERROR((VLOOKUP(A152,'Revenue per capita'!$A:$Z,18,FALSE)-'normalize rev0'!P$364)/'normalize rev0'!P$365,"")</f>
        <v>-0.83057091331551558</v>
      </c>
      <c r="Q152" s="6">
        <f>IFERROR((VLOOKUP(A152,'Revenue per capita'!$A:$Z,19,FALSE)-'normalize rev0'!Q$364)/'normalize rev0'!Q$365,"")</f>
        <v>0.57975641714901416</v>
      </c>
      <c r="R152" s="6">
        <f>IFERROR((VLOOKUP(A152,'Revenue per capita'!$A:$Z,20,FALSE)-'normalize rev0'!R$364)/'normalize rev0'!R$365,"")</f>
        <v>-0.52103565584842204</v>
      </c>
      <c r="S152" s="6">
        <f>IFERROR((VLOOKUP(A152,'Revenue per capita'!$A:$Z,21,FALSE)-'normalize rev0'!S$364)/'normalize rev0'!S$365,"")</f>
        <v>1.4724102138966264</v>
      </c>
      <c r="T152" s="6">
        <f>IFERROR((VLOOKUP(A152,'Revenue per capita'!$A:$Z,22,FALSE)-'normalize rev0'!T$364)/'normalize rev0'!T$365,"")</f>
        <v>-0.80347836228513436</v>
      </c>
      <c r="U152" s="6">
        <f>IFERROR((VLOOKUP(A152,'Revenue per capita'!$A:$Z,23,FALSE)-'normalize rev0'!U$364)/'normalize rev0'!U$365,"")</f>
        <v>8.6448685413569645E-3</v>
      </c>
      <c r="V152" s="6">
        <f>IFERROR((VLOOKUP(A152,'Revenue per capita'!$A:$Z,24,FALSE)-'normalize rev0'!V$364)/'normalize rev0'!V$365,"")</f>
        <v>0.77811432684762116</v>
      </c>
      <c r="W152" s="6" t="str">
        <f>IFERROR((VLOOKUP(A152,'Revenue per capita'!$A:$Z,25,FALSE)-'normalize rev0'!W$364)/'normalize rev0'!W$365,"")</f>
        <v/>
      </c>
      <c r="X152" s="6" t="str">
        <f>IFERROR((VLOOKUP(A152,'Revenue per capita'!$A:$Z,26,FALSE)-'normalize rev0'!X$364)/'normalize rev0'!X$365,"")</f>
        <v/>
      </c>
    </row>
    <row r="153" spans="1:24" x14ac:dyDescent="0.45">
      <c r="A153" s="3" t="s">
        <v>640</v>
      </c>
      <c r="B153" s="4" t="s">
        <v>546</v>
      </c>
      <c r="D153" s="4">
        <v>87.77417437354292</v>
      </c>
      <c r="E153" s="6">
        <f>IFERROR((VLOOKUP($A153,'Revenue per capita'!$A:$Z,7,FALSE)-'normalize rev0'!E$364)/'normalize rev0'!E$365,"")</f>
        <v>8.8076689310803563E-3</v>
      </c>
      <c r="F153" s="6" t="str">
        <f>IFERROR((VLOOKUP(A153,'Revenue per capita'!$A:$Z,8,FALSE)-'normalize rev0'!F$364)/'normalize rev0'!F$365,"")</f>
        <v/>
      </c>
      <c r="G153" s="6" t="str">
        <f>IFERROR((VLOOKUP(A153,'Revenue per capita'!$A:$Z,9,FALSE)-'normalize rev0'!G$364)/'normalize rev0'!G$365,"")</f>
        <v/>
      </c>
      <c r="H153" s="6">
        <f>IFERROR((VLOOKUP(A153,'Revenue per capita'!$A:$Z,10,FALSE)-'normalize rev0'!H$364)/'normalize rev0'!H$365,"")</f>
        <v>0.14516096073912932</v>
      </c>
      <c r="I153" s="6">
        <f>IFERROR((VLOOKUP(A153,'Revenue per capita'!$A:$Z,11,FALSE)-'normalize rev0'!I$364)/'normalize rev0'!I$365,"")</f>
        <v>0.45056899974538539</v>
      </c>
      <c r="J153" s="6">
        <f>IFERROR((VLOOKUP(A153,'Revenue per capita'!$A:$Z,12,FALSE)-'normalize rev0'!J$364)/'normalize rev0'!J$365,"")</f>
        <v>-0.37852452096132738</v>
      </c>
      <c r="K153" s="6">
        <f>IFERROR((VLOOKUP(A153,'Revenue per capita'!$A:$Z,13,FALSE)-'normalize rev0'!K$364)/'normalize rev0'!K$365,"")</f>
        <v>2.1008805269546089</v>
      </c>
      <c r="L153" s="6">
        <f>IFERROR((VLOOKUP(A153,'Revenue per capita'!$A:$Z,14,FALSE)-'normalize rev0'!L$364)/'normalize rev0'!L$365,"")</f>
        <v>-0.36267460292547105</v>
      </c>
      <c r="M153" s="6">
        <f>IFERROR((VLOOKUP(A153,'Revenue per capita'!$A:$Z,15,FALSE)-'normalize rev0'!M$364)/'normalize rev0'!M$365,"")</f>
        <v>-0.50848901867593332</v>
      </c>
      <c r="N153" s="6">
        <f>IFERROR((VLOOKUP(A153,'Revenue per capita'!$A:$Z,16,FALSE)-'normalize rev0'!N$364)/'normalize rev0'!N$365,"")</f>
        <v>-0.45516792620364455</v>
      </c>
      <c r="O153" s="6">
        <f>IFERROR((VLOOKUP(A153,'Revenue per capita'!$A:$Z,17,FALSE)-'normalize rev0'!O$364)/'normalize rev0'!O$365,"")</f>
        <v>-1.824652517426359</v>
      </c>
      <c r="P153" s="6">
        <f>IFERROR((VLOOKUP(A153,'Revenue per capita'!$A:$Z,18,FALSE)-'normalize rev0'!P$364)/'normalize rev0'!P$365,"")</f>
        <v>-0.49597443229819083</v>
      </c>
      <c r="Q153" s="6">
        <f>IFERROR((VLOOKUP(A153,'Revenue per capita'!$A:$Z,19,FALSE)-'normalize rev0'!Q$364)/'normalize rev0'!Q$365,"")</f>
        <v>0.483050195731975</v>
      </c>
      <c r="R153" s="6">
        <f>IFERROR((VLOOKUP(A153,'Revenue per capita'!$A:$Z,20,FALSE)-'normalize rev0'!R$364)/'normalize rev0'!R$365,"")</f>
        <v>0.89295379722796553</v>
      </c>
      <c r="S153" s="6">
        <f>IFERROR((VLOOKUP(A153,'Revenue per capita'!$A:$Z,21,FALSE)-'normalize rev0'!S$364)/'normalize rev0'!S$365,"")</f>
        <v>-0.65692503343018305</v>
      </c>
      <c r="T153" s="6">
        <f>IFERROR((VLOOKUP(A153,'Revenue per capita'!$A:$Z,22,FALSE)-'normalize rev0'!T$364)/'normalize rev0'!T$365,"")</f>
        <v>-0.88541767258414494</v>
      </c>
      <c r="U153" s="6">
        <f>IFERROR((VLOOKUP(A153,'Revenue per capita'!$A:$Z,23,FALSE)-'normalize rev0'!U$364)/'normalize rev0'!U$365,"")</f>
        <v>-0.43202001011330537</v>
      </c>
      <c r="V153" s="6">
        <f>IFERROR((VLOOKUP(A153,'Revenue per capita'!$A:$Z,24,FALSE)-'normalize rev0'!V$364)/'normalize rev0'!V$365,"")</f>
        <v>0.54239969438866897</v>
      </c>
      <c r="W153" s="6" t="str">
        <f>IFERROR((VLOOKUP(A153,'Revenue per capita'!$A:$Z,25,FALSE)-'normalize rev0'!W$364)/'normalize rev0'!W$365,"")</f>
        <v/>
      </c>
      <c r="X153" s="6" t="str">
        <f>IFERROR((VLOOKUP(A153,'Revenue per capita'!$A:$Z,26,FALSE)-'normalize rev0'!X$364)/'normalize rev0'!X$365,"")</f>
        <v/>
      </c>
    </row>
    <row r="154" spans="1:24" x14ac:dyDescent="0.45">
      <c r="A154" s="3" t="s">
        <v>634</v>
      </c>
      <c r="B154" s="4" t="s">
        <v>508</v>
      </c>
      <c r="D154" s="4">
        <v>87.430586710532864</v>
      </c>
      <c r="E154" s="6">
        <f>IFERROR((VLOOKUP($A154,'Revenue per capita'!$A:$Z,7,FALSE)-'normalize rev0'!E$364)/'normalize rev0'!E$365,"")</f>
        <v>0.5397018748716047</v>
      </c>
      <c r="F154" s="6">
        <f>IFERROR((VLOOKUP(A154,'Revenue per capita'!$A:$Z,8,FALSE)-'normalize rev0'!F$364)/'normalize rev0'!F$365,"")</f>
        <v>-0.39043190095029312</v>
      </c>
      <c r="G154" s="6" t="str">
        <f>IFERROR((VLOOKUP(A154,'Revenue per capita'!$A:$Z,9,FALSE)-'normalize rev0'!G$364)/'normalize rev0'!G$365,"")</f>
        <v/>
      </c>
      <c r="H154" s="6">
        <f>IFERROR((VLOOKUP(A154,'Revenue per capita'!$A:$Z,10,FALSE)-'normalize rev0'!H$364)/'normalize rev0'!H$365,"")</f>
        <v>0.94870935597471251</v>
      </c>
      <c r="I154" s="6">
        <f>IFERROR((VLOOKUP(A154,'Revenue per capita'!$A:$Z,11,FALSE)-'normalize rev0'!I$364)/'normalize rev0'!I$365,"")</f>
        <v>-0.65435226355572473</v>
      </c>
      <c r="J154" s="6">
        <f>IFERROR((VLOOKUP(A154,'Revenue per capita'!$A:$Z,12,FALSE)-'normalize rev0'!J$364)/'normalize rev0'!J$365,"")</f>
        <v>0.80132384853638494</v>
      </c>
      <c r="K154" s="6">
        <f>IFERROR((VLOOKUP(A154,'Revenue per capita'!$A:$Z,13,FALSE)-'normalize rev0'!K$364)/'normalize rev0'!K$365,"")</f>
        <v>0.47750081575054859</v>
      </c>
      <c r="L154" s="6">
        <f>IFERROR((VLOOKUP(A154,'Revenue per capita'!$A:$Z,14,FALSE)-'normalize rev0'!L$364)/'normalize rev0'!L$365,"")</f>
        <v>0.68754290312822275</v>
      </c>
      <c r="M154" s="6">
        <f>IFERROR((VLOOKUP(A154,'Revenue per capita'!$A:$Z,15,FALSE)-'normalize rev0'!M$364)/'normalize rev0'!M$365,"")</f>
        <v>-0.22693573123061297</v>
      </c>
      <c r="N154" s="6">
        <f>IFERROR((VLOOKUP(A154,'Revenue per capita'!$A:$Z,16,FALSE)-'normalize rev0'!N$364)/'normalize rev0'!N$365,"")</f>
        <v>-0.55553226910944575</v>
      </c>
      <c r="O154" s="6">
        <f>IFERROR((VLOOKUP(A154,'Revenue per capita'!$A:$Z,17,FALSE)-'normalize rev0'!O$364)/'normalize rev0'!O$365,"")</f>
        <v>-0.12238276518923359</v>
      </c>
      <c r="P154" s="6">
        <f>IFERROR((VLOOKUP(A154,'Revenue per capita'!$A:$Z,18,FALSE)-'normalize rev0'!P$364)/'normalize rev0'!P$365,"")</f>
        <v>2.70349366725197</v>
      </c>
      <c r="Q154" s="6">
        <f>IFERROR((VLOOKUP(A154,'Revenue per capita'!$A:$Z,19,FALSE)-'normalize rev0'!Q$364)/'normalize rev0'!Q$365,"")</f>
        <v>0.20496851677103431</v>
      </c>
      <c r="R154" s="6">
        <f>IFERROR((VLOOKUP(A154,'Revenue per capita'!$A:$Z,20,FALSE)-'normalize rev0'!R$364)/'normalize rev0'!R$365,"")</f>
        <v>-0.6626661960032133</v>
      </c>
      <c r="S154" s="6">
        <f>IFERROR((VLOOKUP(A154,'Revenue per capita'!$A:$Z,21,FALSE)-'normalize rev0'!S$364)/'normalize rev0'!S$365,"")</f>
        <v>-0.34509450413901888</v>
      </c>
      <c r="T154" s="6">
        <f>IFERROR((VLOOKUP(A154,'Revenue per capita'!$A:$Z,22,FALSE)-'normalize rev0'!T$364)/'normalize rev0'!T$365,"")</f>
        <v>-1.1798013123201951</v>
      </c>
      <c r="U154" s="6">
        <f>IFERROR((VLOOKUP(A154,'Revenue per capita'!$A:$Z,23,FALSE)-'normalize rev0'!U$364)/'normalize rev0'!U$365,"")</f>
        <v>-0.51794263229644166</v>
      </c>
      <c r="V154" s="6">
        <f>IFERROR((VLOOKUP(A154,'Revenue per capita'!$A:$Z,24,FALSE)-'normalize rev0'!V$364)/'normalize rev0'!V$365,"")</f>
        <v>-0.29100131454379374</v>
      </c>
      <c r="W154" s="6" t="str">
        <f>IFERROR((VLOOKUP(A154,'Revenue per capita'!$A:$Z,25,FALSE)-'normalize rev0'!W$364)/'normalize rev0'!W$365,"")</f>
        <v/>
      </c>
      <c r="X154" s="6" t="str">
        <f>IFERROR((VLOOKUP(A154,'Revenue per capita'!$A:$Z,26,FALSE)-'normalize rev0'!X$364)/'normalize rev0'!X$365,"")</f>
        <v/>
      </c>
    </row>
    <row r="155" spans="1:24" x14ac:dyDescent="0.45">
      <c r="A155" s="3" t="s">
        <v>717</v>
      </c>
      <c r="B155" s="4" t="s">
        <v>517</v>
      </c>
      <c r="D155" s="4">
        <v>86.70915653958177</v>
      </c>
      <c r="E155" s="6">
        <f>IFERROR((VLOOKUP($A155,'Revenue per capita'!$A:$Z,7,FALSE)-'normalize rev0'!E$364)/'normalize rev0'!E$365,"")</f>
        <v>-0.47645628436679355</v>
      </c>
      <c r="F155" s="6" t="str">
        <f>IFERROR((VLOOKUP(A155,'Revenue per capita'!$A:$Z,8,FALSE)-'normalize rev0'!F$364)/'normalize rev0'!F$365,"")</f>
        <v/>
      </c>
      <c r="G155" s="6">
        <f>IFERROR((VLOOKUP(A155,'Revenue per capita'!$A:$Z,9,FALSE)-'normalize rev0'!G$364)/'normalize rev0'!G$365,"")</f>
        <v>0.32159075435481976</v>
      </c>
      <c r="H155" s="6">
        <f>IFERROR((VLOOKUP(A155,'Revenue per capita'!$A:$Z,10,FALSE)-'normalize rev0'!H$364)/'normalize rev0'!H$365,"")</f>
        <v>-4.5082671308686151E-2</v>
      </c>
      <c r="I155" s="6">
        <f>IFERROR((VLOOKUP(A155,'Revenue per capita'!$A:$Z,11,FALSE)-'normalize rev0'!I$364)/'normalize rev0'!I$365,"")</f>
        <v>-0.38132113343886476</v>
      </c>
      <c r="J155" s="6">
        <f>IFERROR((VLOOKUP(A155,'Revenue per capita'!$A:$Z,12,FALSE)-'normalize rev0'!J$364)/'normalize rev0'!J$365,"")</f>
        <v>-6.004800355585925E-2</v>
      </c>
      <c r="K155" s="6">
        <f>IFERROR((VLOOKUP(A155,'Revenue per capita'!$A:$Z,13,FALSE)-'normalize rev0'!K$364)/'normalize rev0'!K$365,"")</f>
        <v>0.37361907237592995</v>
      </c>
      <c r="L155" s="6">
        <f>IFERROR((VLOOKUP(A155,'Revenue per capita'!$A:$Z,14,FALSE)-'normalize rev0'!L$364)/'normalize rev0'!L$365,"")</f>
        <v>-0.41968352404685788</v>
      </c>
      <c r="M155" s="6">
        <f>IFERROR((VLOOKUP(A155,'Revenue per capita'!$A:$Z,15,FALSE)-'normalize rev0'!M$364)/'normalize rev0'!M$365,"")</f>
        <v>0.3661187940209783</v>
      </c>
      <c r="N155" s="6">
        <f>IFERROR((VLOOKUP(A155,'Revenue per capita'!$A:$Z,16,FALSE)-'normalize rev0'!N$364)/'normalize rev0'!N$365,"")</f>
        <v>1.5853615642315733E-2</v>
      </c>
      <c r="O155" s="6">
        <f>IFERROR((VLOOKUP(A155,'Revenue per capita'!$A:$Z,17,FALSE)-'normalize rev0'!O$364)/'normalize rev0'!O$365,"")</f>
        <v>1.830099160772539</v>
      </c>
      <c r="P155" s="6">
        <f>IFERROR((VLOOKUP(A155,'Revenue per capita'!$A:$Z,18,FALSE)-'normalize rev0'!P$364)/'normalize rev0'!P$365,"")</f>
        <v>0.36734500801030928</v>
      </c>
      <c r="Q155" s="6">
        <f>IFERROR((VLOOKUP(A155,'Revenue per capita'!$A:$Z,19,FALSE)-'normalize rev0'!Q$364)/'normalize rev0'!Q$365,"")</f>
        <v>-7.8543299447326863E-3</v>
      </c>
      <c r="R155" s="6">
        <f>IFERROR((VLOOKUP(A155,'Revenue per capita'!$A:$Z,20,FALSE)-'normalize rev0'!R$364)/'normalize rev0'!R$365,"")</f>
        <v>4.8493407490597518</v>
      </c>
      <c r="S155" s="6">
        <f>IFERROR((VLOOKUP(A155,'Revenue per capita'!$A:$Z,21,FALSE)-'normalize rev0'!S$364)/'normalize rev0'!S$365,"")</f>
        <v>1.3350568845463848</v>
      </c>
      <c r="T155" s="6">
        <f>IFERROR((VLOOKUP(A155,'Revenue per capita'!$A:$Z,22,FALSE)-'normalize rev0'!T$364)/'normalize rev0'!T$365,"")</f>
        <v>-0.26483255222037216</v>
      </c>
      <c r="U155" s="6">
        <f>IFERROR((VLOOKUP(A155,'Revenue per capita'!$A:$Z,23,FALSE)-'normalize rev0'!U$364)/'normalize rev0'!U$365,"")</f>
        <v>-0.34171051203058783</v>
      </c>
      <c r="V155" s="6">
        <f>IFERROR((VLOOKUP(A155,'Revenue per capita'!$A:$Z,24,FALSE)-'normalize rev0'!V$364)/'normalize rev0'!V$365,"")</f>
        <v>0.22925252813387773</v>
      </c>
      <c r="W155" s="6">
        <f>IFERROR((VLOOKUP(A155,'Revenue per capita'!$A:$Z,25,FALSE)-'normalize rev0'!W$364)/'normalize rev0'!W$365,"")</f>
        <v>0.38808984828316423</v>
      </c>
      <c r="X155" s="6" t="str">
        <f>IFERROR((VLOOKUP(A155,'Revenue per capita'!$A:$Z,26,FALSE)-'normalize rev0'!X$364)/'normalize rev0'!X$365,"")</f>
        <v/>
      </c>
    </row>
    <row r="156" spans="1:24" x14ac:dyDescent="0.45">
      <c r="A156" s="3" t="s">
        <v>565</v>
      </c>
      <c r="B156" s="4" t="s">
        <v>447</v>
      </c>
      <c r="D156" s="4">
        <v>86.691054860012486</v>
      </c>
      <c r="E156" s="6">
        <f>IFERROR((VLOOKUP($A156,'Revenue per capita'!$A:$Z,7,FALSE)-'normalize rev0'!E$364)/'normalize rev0'!E$365,"")</f>
        <v>-0.51177793090422308</v>
      </c>
      <c r="F156" s="6" t="str">
        <f>IFERROR((VLOOKUP(A156,'Revenue per capita'!$A:$Z,8,FALSE)-'normalize rev0'!F$364)/'normalize rev0'!F$365,"")</f>
        <v/>
      </c>
      <c r="G156" s="6">
        <f>IFERROR((VLOOKUP(A156,'Revenue per capita'!$A:$Z,9,FALSE)-'normalize rev0'!G$364)/'normalize rev0'!G$365,"")</f>
        <v>-0.53448299377541919</v>
      </c>
      <c r="H156" s="6">
        <f>IFERROR((VLOOKUP(A156,'Revenue per capita'!$A:$Z,10,FALSE)-'normalize rev0'!H$364)/'normalize rev0'!H$365,"")</f>
        <v>-1.776622234570522</v>
      </c>
      <c r="I156" s="6">
        <f>IFERROR((VLOOKUP(A156,'Revenue per capita'!$A:$Z,11,FALSE)-'normalize rev0'!I$364)/'normalize rev0'!I$365,"")</f>
        <v>-0.23960311455912112</v>
      </c>
      <c r="J156" s="6">
        <f>IFERROR((VLOOKUP(A156,'Revenue per capita'!$A:$Z,12,FALSE)-'normalize rev0'!J$364)/'normalize rev0'!J$365,"")</f>
        <v>0.48420869969291558</v>
      </c>
      <c r="K156" s="6">
        <f>IFERROR((VLOOKUP(A156,'Revenue per capita'!$A:$Z,13,FALSE)-'normalize rev0'!K$364)/'normalize rev0'!K$365,"")</f>
        <v>-0.73016224956311004</v>
      </c>
      <c r="L156" s="6">
        <f>IFERROR((VLOOKUP(A156,'Revenue per capita'!$A:$Z,14,FALSE)-'normalize rev0'!L$364)/'normalize rev0'!L$365,"")</f>
        <v>-0.24881559000297909</v>
      </c>
      <c r="M156" s="6">
        <f>IFERROR((VLOOKUP(A156,'Revenue per capita'!$A:$Z,15,FALSE)-'normalize rev0'!M$364)/'normalize rev0'!M$365,"")</f>
        <v>0.58016675315378274</v>
      </c>
      <c r="N156" s="6">
        <f>IFERROR((VLOOKUP(A156,'Revenue per capita'!$A:$Z,16,FALSE)-'normalize rev0'!N$364)/'normalize rev0'!N$365,"")</f>
        <v>0.13132714901976264</v>
      </c>
      <c r="O156" s="6">
        <f>IFERROR((VLOOKUP(A156,'Revenue per capita'!$A:$Z,17,FALSE)-'normalize rev0'!O$364)/'normalize rev0'!O$365,"")</f>
        <v>-0.1095466508848555</v>
      </c>
      <c r="P156" s="6">
        <f>IFERROR((VLOOKUP(A156,'Revenue per capita'!$A:$Z,18,FALSE)-'normalize rev0'!P$364)/'normalize rev0'!P$365,"")</f>
        <v>0.45312794743796481</v>
      </c>
      <c r="Q156" s="6">
        <f>IFERROR((VLOOKUP(A156,'Revenue per capita'!$A:$Z,19,FALSE)-'normalize rev0'!Q$364)/'normalize rev0'!Q$365,"")</f>
        <v>-0.38679075001880658</v>
      </c>
      <c r="R156" s="6">
        <f>IFERROR((VLOOKUP(A156,'Revenue per capita'!$A:$Z,20,FALSE)-'normalize rev0'!R$364)/'normalize rev0'!R$365,"")</f>
        <v>0.48285381352444212</v>
      </c>
      <c r="S156" s="6">
        <f>IFERROR((VLOOKUP(A156,'Revenue per capita'!$A:$Z,21,FALSE)-'normalize rev0'!S$364)/'normalize rev0'!S$365,"")</f>
        <v>0.88186100148395119</v>
      </c>
      <c r="T156" s="6">
        <f>IFERROR((VLOOKUP(A156,'Revenue per capita'!$A:$Z,22,FALSE)-'normalize rev0'!T$364)/'normalize rev0'!T$365,"")</f>
        <v>-0.27869261812331547</v>
      </c>
      <c r="U156" s="6">
        <f>IFERROR((VLOOKUP(A156,'Revenue per capita'!$A:$Z,23,FALSE)-'normalize rev0'!U$364)/'normalize rev0'!U$365,"")</f>
        <v>-0.23189463050585762</v>
      </c>
      <c r="V156" s="6">
        <f>IFERROR((VLOOKUP(A156,'Revenue per capita'!$A:$Z,24,FALSE)-'normalize rev0'!V$364)/'normalize rev0'!V$365,"")</f>
        <v>-0.43549703007795604</v>
      </c>
      <c r="W156" s="6">
        <f>IFERROR((VLOOKUP(A156,'Revenue per capita'!$A:$Z,25,FALSE)-'normalize rev0'!W$364)/'normalize rev0'!W$365,"")</f>
        <v>-0.17577980758387438</v>
      </c>
      <c r="X156" s="6" t="str">
        <f>IFERROR((VLOOKUP(A156,'Revenue per capita'!$A:$Z,26,FALSE)-'normalize rev0'!X$364)/'normalize rev0'!X$365,"")</f>
        <v/>
      </c>
    </row>
    <row r="157" spans="1:24" x14ac:dyDescent="0.45">
      <c r="A157" s="3" t="s">
        <v>786</v>
      </c>
      <c r="B157" s="4" t="s">
        <v>449</v>
      </c>
      <c r="D157" s="4">
        <v>86.441991013998233</v>
      </c>
      <c r="E157" s="6">
        <f>IFERROR((VLOOKUP($A157,'Revenue per capita'!$A:$Z,7,FALSE)-'normalize rev0'!E$364)/'normalize rev0'!E$365,"")</f>
        <v>-0.51177793090422308</v>
      </c>
      <c r="F157" s="6" t="str">
        <f>IFERROR((VLOOKUP(A157,'Revenue per capita'!$A:$Z,8,FALSE)-'normalize rev0'!F$364)/'normalize rev0'!F$365,"")</f>
        <v/>
      </c>
      <c r="G157" s="6" t="str">
        <f>IFERROR((VLOOKUP(A157,'Revenue per capita'!$A:$Z,9,FALSE)-'normalize rev0'!G$364)/'normalize rev0'!G$365,"")</f>
        <v/>
      </c>
      <c r="H157" s="6">
        <f>IFERROR((VLOOKUP(A157,'Revenue per capita'!$A:$Z,10,FALSE)-'normalize rev0'!H$364)/'normalize rev0'!H$365,"")</f>
        <v>-6.0849733656405522E-3</v>
      </c>
      <c r="I157" s="6">
        <f>IFERROR((VLOOKUP(A157,'Revenue per capita'!$A:$Z,11,FALSE)-'normalize rev0'!I$364)/'normalize rev0'!I$365,"")</f>
        <v>0.19774972611428746</v>
      </c>
      <c r="J157" s="6">
        <f>IFERROR((VLOOKUP(A157,'Revenue per capita'!$A:$Z,12,FALSE)-'normalize rev0'!J$364)/'normalize rev0'!J$365,"")</f>
        <v>5.795241773113121E-2</v>
      </c>
      <c r="K157" s="6">
        <f>IFERROR((VLOOKUP(A157,'Revenue per capita'!$A:$Z,13,FALSE)-'normalize rev0'!K$364)/'normalize rev0'!K$365,"")</f>
        <v>-0.51839131625297208</v>
      </c>
      <c r="L157" s="6">
        <f>IFERROR((VLOOKUP(A157,'Revenue per capita'!$A:$Z,14,FALSE)-'normalize rev0'!L$364)/'normalize rev0'!L$365,"")</f>
        <v>1.4675867745170801</v>
      </c>
      <c r="M157" s="6">
        <f>IFERROR((VLOOKUP(A157,'Revenue per capita'!$A:$Z,15,FALSE)-'normalize rev0'!M$364)/'normalize rev0'!M$365,"")</f>
        <v>-0.46434676008295017</v>
      </c>
      <c r="N157" s="6">
        <f>IFERROR((VLOOKUP(A157,'Revenue per capita'!$A:$Z,16,FALSE)-'normalize rev0'!N$364)/'normalize rev0'!N$365,"")</f>
        <v>-0.58460844627613562</v>
      </c>
      <c r="O157" s="6">
        <f>IFERROR((VLOOKUP(A157,'Revenue per capita'!$A:$Z,17,FALSE)-'normalize rev0'!O$364)/'normalize rev0'!O$365,"")</f>
        <v>0.25307413397231932</v>
      </c>
      <c r="P157" s="6">
        <f>IFERROR((VLOOKUP(A157,'Revenue per capita'!$A:$Z,18,FALSE)-'normalize rev0'!P$364)/'normalize rev0'!P$365,"")</f>
        <v>-0.42914493371768292</v>
      </c>
      <c r="Q157" s="6">
        <f>IFERROR((VLOOKUP(A157,'Revenue per capita'!$A:$Z,19,FALSE)-'normalize rev0'!Q$364)/'normalize rev0'!Q$365,"")</f>
        <v>-0.1593349164800317</v>
      </c>
      <c r="R157" s="6">
        <f>IFERROR((VLOOKUP(A157,'Revenue per capita'!$A:$Z,20,FALSE)-'normalize rev0'!R$364)/'normalize rev0'!R$365,"")</f>
        <v>0.63145081527821234</v>
      </c>
      <c r="S157" s="6">
        <f>IFERROR((VLOOKUP(A157,'Revenue per capita'!$A:$Z,21,FALSE)-'normalize rev0'!S$364)/'normalize rev0'!S$365,"")</f>
        <v>-9.5587627784556067E-2</v>
      </c>
      <c r="T157" s="6">
        <f>IFERROR((VLOOKUP(A157,'Revenue per capita'!$A:$Z,22,FALSE)-'normalize rev0'!T$364)/'normalize rev0'!T$365,"")</f>
        <v>-5.0388414248471548E-2</v>
      </c>
      <c r="U157" s="6">
        <f>IFERROR((VLOOKUP(A157,'Revenue per capita'!$A:$Z,23,FALSE)-'normalize rev0'!U$364)/'normalize rev0'!U$365,"")</f>
        <v>0.5671472568197613</v>
      </c>
      <c r="V157" s="6">
        <f>IFERROR((VLOOKUP(A157,'Revenue per capita'!$A:$Z,24,FALSE)-'normalize rev0'!V$364)/'normalize rev0'!V$365,"")</f>
        <v>0.21908019843275503</v>
      </c>
      <c r="W157" s="6">
        <f>IFERROR((VLOOKUP(A157,'Revenue per capita'!$A:$Z,25,FALSE)-'normalize rev0'!W$364)/'normalize rev0'!W$365,"")</f>
        <v>-0.54725832666878094</v>
      </c>
      <c r="X157" s="6" t="str">
        <f>IFERROR((VLOOKUP(A157,'Revenue per capita'!$A:$Z,26,FALSE)-'normalize rev0'!X$364)/'normalize rev0'!X$365,"")</f>
        <v/>
      </c>
    </row>
    <row r="158" spans="1:24" x14ac:dyDescent="0.45">
      <c r="A158" s="3" t="s">
        <v>648</v>
      </c>
      <c r="B158" s="4" t="s">
        <v>466</v>
      </c>
      <c r="D158" s="4">
        <v>86.129935526237247</v>
      </c>
      <c r="E158" s="6">
        <f>IFERROR((VLOOKUP($A158,'Revenue per capita'!$A:$Z,7,FALSE)-'normalize rev0'!E$364)/'normalize rev0'!E$365,"")</f>
        <v>-0.42959246368328591</v>
      </c>
      <c r="F158" s="6">
        <f>IFERROR((VLOOKUP(A158,'Revenue per capita'!$A:$Z,8,FALSE)-'normalize rev0'!F$364)/'normalize rev0'!F$365,"")</f>
        <v>-0.3826630803882099</v>
      </c>
      <c r="G158" s="6" t="str">
        <f>IFERROR((VLOOKUP(A158,'Revenue per capita'!$A:$Z,9,FALSE)-'normalize rev0'!G$364)/'normalize rev0'!G$365,"")</f>
        <v/>
      </c>
      <c r="H158" s="6">
        <f>IFERROR((VLOOKUP(A158,'Revenue per capita'!$A:$Z,10,FALSE)-'normalize rev0'!H$364)/'normalize rev0'!H$365,"")</f>
        <v>-0.53266973553559005</v>
      </c>
      <c r="I158" s="6">
        <f>IFERROR((VLOOKUP(A158,'Revenue per capita'!$A:$Z,11,FALSE)-'normalize rev0'!I$364)/'normalize rev0'!I$365,"")</f>
        <v>0.1954439289004927</v>
      </c>
      <c r="J158" s="6">
        <f>IFERROR((VLOOKUP(A158,'Revenue per capita'!$A:$Z,12,FALSE)-'normalize rev0'!J$364)/'normalize rev0'!J$365,"")</f>
        <v>-1.6452576865829165E-2</v>
      </c>
      <c r="K158" s="6">
        <f>IFERROR((VLOOKUP(A158,'Revenue per capita'!$A:$Z,13,FALSE)-'normalize rev0'!K$364)/'normalize rev0'!K$365,"")</f>
        <v>-0.44045195352678845</v>
      </c>
      <c r="L158" s="6">
        <f>IFERROR((VLOOKUP(A158,'Revenue per capita'!$A:$Z,14,FALSE)-'normalize rev0'!L$364)/'normalize rev0'!L$365,"")</f>
        <v>-0.67215573707866838</v>
      </c>
      <c r="M158" s="6">
        <f>IFERROR((VLOOKUP(A158,'Revenue per capita'!$A:$Z,15,FALSE)-'normalize rev0'!M$364)/'normalize rev0'!M$365,"")</f>
        <v>-0.53995940109321794</v>
      </c>
      <c r="N158" s="6">
        <f>IFERROR((VLOOKUP(A158,'Revenue per capita'!$A:$Z,16,FALSE)-'normalize rev0'!N$364)/'normalize rev0'!N$365,"")</f>
        <v>5.2528193831014168E-2</v>
      </c>
      <c r="O158" s="6">
        <f>IFERROR((VLOOKUP(A158,'Revenue per capita'!$A:$Z,17,FALSE)-'normalize rev0'!O$364)/'normalize rev0'!O$365,"")</f>
        <v>-0.42752339039890802</v>
      </c>
      <c r="P158" s="6">
        <f>IFERROR((VLOOKUP(A158,'Revenue per capita'!$A:$Z,18,FALSE)-'normalize rev0'!P$364)/'normalize rev0'!P$365,"")</f>
        <v>-0.29289615039985628</v>
      </c>
      <c r="Q158" s="6">
        <f>IFERROR((VLOOKUP(A158,'Revenue per capita'!$A:$Z,19,FALSE)-'normalize rev0'!Q$364)/'normalize rev0'!Q$365,"")</f>
        <v>-2.2250709284748555E-2</v>
      </c>
      <c r="R158" s="6">
        <f>IFERROR((VLOOKUP(A158,'Revenue per capita'!$A:$Z,20,FALSE)-'normalize rev0'!R$364)/'normalize rev0'!R$365,"")</f>
        <v>-2.3997151137666681E-2</v>
      </c>
      <c r="S158" s="6">
        <f>IFERROR((VLOOKUP(A158,'Revenue per capita'!$A:$Z,21,FALSE)-'normalize rev0'!S$364)/'normalize rev0'!S$365,"")</f>
        <v>0.54610447528669481</v>
      </c>
      <c r="T158" s="6">
        <f>IFERROR((VLOOKUP(A158,'Revenue per capita'!$A:$Z,22,FALSE)-'normalize rev0'!T$364)/'normalize rev0'!T$365,"")</f>
        <v>-0.48486149792997746</v>
      </c>
      <c r="U158" s="6">
        <f>IFERROR((VLOOKUP(A158,'Revenue per capita'!$A:$Z,23,FALSE)-'normalize rev0'!U$364)/'normalize rev0'!U$365,"")</f>
        <v>-6.3559654959745061E-3</v>
      </c>
      <c r="V158" s="6">
        <f>IFERROR((VLOOKUP(A158,'Revenue per capita'!$A:$Z,24,FALSE)-'normalize rev0'!V$364)/'normalize rev0'!V$365,"")</f>
        <v>0.22682182275919735</v>
      </c>
      <c r="W158" s="6">
        <f>IFERROR((VLOOKUP(A158,'Revenue per capita'!$A:$Z,25,FALSE)-'normalize rev0'!W$364)/'normalize rev0'!W$365,"")</f>
        <v>-0.18622558275294715</v>
      </c>
      <c r="X158" s="6" t="str">
        <f>IFERROR((VLOOKUP(A158,'Revenue per capita'!$A:$Z,26,FALSE)-'normalize rev0'!X$364)/'normalize rev0'!X$365,"")</f>
        <v/>
      </c>
    </row>
    <row r="159" spans="1:24" x14ac:dyDescent="0.45">
      <c r="A159" s="3" t="s">
        <v>673</v>
      </c>
      <c r="B159" s="4" t="s">
        <v>484</v>
      </c>
      <c r="D159" s="4">
        <v>86.056682538647209</v>
      </c>
      <c r="E159" s="6">
        <f>IFERROR((VLOOKUP($A159,'Revenue per capita'!$A:$Z,7,FALSE)-'normalize rev0'!E$364)/'normalize rev0'!E$365,"")</f>
        <v>-0.15598284357786465</v>
      </c>
      <c r="F159" s="6" t="str">
        <f>IFERROR((VLOOKUP(A159,'Revenue per capita'!$A:$Z,8,FALSE)-'normalize rev0'!F$364)/'normalize rev0'!F$365,"")</f>
        <v/>
      </c>
      <c r="G159" s="6" t="str">
        <f>IFERROR((VLOOKUP(A159,'Revenue per capita'!$A:$Z,9,FALSE)-'normalize rev0'!G$364)/'normalize rev0'!G$365,"")</f>
        <v/>
      </c>
      <c r="H159" s="6">
        <f>IFERROR((VLOOKUP(A159,'Revenue per capita'!$A:$Z,10,FALSE)-'normalize rev0'!H$364)/'normalize rev0'!H$365,"")</f>
        <v>0.99985698719452454</v>
      </c>
      <c r="I159" s="6">
        <f>IFERROR((VLOOKUP(A159,'Revenue per capita'!$A:$Z,11,FALSE)-'normalize rev0'!I$364)/'normalize rev0'!I$365,"")</f>
        <v>-0.1900062838797808</v>
      </c>
      <c r="J159" s="6">
        <f>IFERROR((VLOOKUP(A159,'Revenue per capita'!$A:$Z,12,FALSE)-'normalize rev0'!J$364)/'normalize rev0'!J$365,"")</f>
        <v>-6.3111494329507273E-2</v>
      </c>
      <c r="K159" s="6">
        <f>IFERROR((VLOOKUP(A159,'Revenue per capita'!$A:$Z,13,FALSE)-'normalize rev0'!K$364)/'normalize rev0'!K$365,"")</f>
        <v>1.1256344622215897</v>
      </c>
      <c r="L159" s="6">
        <f>IFERROR((VLOOKUP(A159,'Revenue per capita'!$A:$Z,14,FALSE)-'normalize rev0'!L$364)/'normalize rev0'!L$365,"")</f>
        <v>0.55558934291594197</v>
      </c>
      <c r="M159" s="6">
        <f>IFERROR((VLOOKUP(A159,'Revenue per capita'!$A:$Z,15,FALSE)-'normalize rev0'!M$364)/'normalize rev0'!M$365,"")</f>
        <v>-0.16999073452430782</v>
      </c>
      <c r="N159" s="6">
        <f>IFERROR((VLOOKUP(A159,'Revenue per capita'!$A:$Z,16,FALSE)-'normalize rev0'!N$364)/'normalize rev0'!N$365,"")</f>
        <v>-0.13628125685021</v>
      </c>
      <c r="O159" s="6">
        <f>IFERROR((VLOOKUP(A159,'Revenue per capita'!$A:$Z,17,FALSE)-'normalize rev0'!O$364)/'normalize rev0'!O$365,"")</f>
        <v>-1.0258045454180587</v>
      </c>
      <c r="P159" s="6">
        <f>IFERROR((VLOOKUP(A159,'Revenue per capita'!$A:$Z,18,FALSE)-'normalize rev0'!P$364)/'normalize rev0'!P$365,"")</f>
        <v>-1.2747316610327351E-3</v>
      </c>
      <c r="Q159" s="6">
        <f>IFERROR((VLOOKUP(A159,'Revenue per capita'!$A:$Z,19,FALSE)-'normalize rev0'!Q$364)/'normalize rev0'!Q$365,"")</f>
        <v>-0.33705508063700851</v>
      </c>
      <c r="R159" s="6">
        <f>IFERROR((VLOOKUP(A159,'Revenue per capita'!$A:$Z,20,FALSE)-'normalize rev0'!R$364)/'normalize rev0'!R$365,"")</f>
        <v>0.92265985385490812</v>
      </c>
      <c r="S159" s="6">
        <f>IFERROR((VLOOKUP(A159,'Revenue per capita'!$A:$Z,21,FALSE)-'normalize rev0'!S$364)/'normalize rev0'!S$365,"")</f>
        <v>1.5206122589317053</v>
      </c>
      <c r="T159" s="6">
        <f>IFERROR((VLOOKUP(A159,'Revenue per capita'!$A:$Z,22,FALSE)-'normalize rev0'!T$364)/'normalize rev0'!T$365,"")</f>
        <v>-0.73473722424268717</v>
      </c>
      <c r="U159" s="6">
        <f>IFERROR((VLOOKUP(A159,'Revenue per capita'!$A:$Z,23,FALSE)-'normalize rev0'!U$364)/'normalize rev0'!U$365,"")</f>
        <v>-0.11251393153949289</v>
      </c>
      <c r="V159" s="6">
        <f>IFERROR((VLOOKUP(A159,'Revenue per capita'!$A:$Z,24,FALSE)-'normalize rev0'!V$364)/'normalize rev0'!V$365,"")</f>
        <v>-0.64561174933997256</v>
      </c>
      <c r="W159" s="6" t="str">
        <f>IFERROR((VLOOKUP(A159,'Revenue per capita'!$A:$Z,25,FALSE)-'normalize rev0'!W$364)/'normalize rev0'!W$365,"")</f>
        <v/>
      </c>
      <c r="X159" s="6" t="str">
        <f>IFERROR((VLOOKUP(A159,'Revenue per capita'!$A:$Z,26,FALSE)-'normalize rev0'!X$364)/'normalize rev0'!X$365,"")</f>
        <v/>
      </c>
    </row>
    <row r="160" spans="1:24" x14ac:dyDescent="0.45">
      <c r="A160" s="3" t="s">
        <v>842</v>
      </c>
      <c r="B160" s="4" t="s">
        <v>447</v>
      </c>
      <c r="D160" s="4">
        <v>85.555550899109178</v>
      </c>
      <c r="E160" s="6">
        <f>IFERROR((VLOOKUP($A160,'Revenue per capita'!$A:$Z,7,FALSE)-'normalize rev0'!E$364)/'normalize rev0'!E$365,"")</f>
        <v>-0.51177793090422308</v>
      </c>
      <c r="F160" s="6">
        <f>IFERROR((VLOOKUP(A160,'Revenue per capita'!$A:$Z,8,FALSE)-'normalize rev0'!F$364)/'normalize rev0'!F$365,"")</f>
        <v>-0.30907609004951803</v>
      </c>
      <c r="G160" s="6" t="str">
        <f>IFERROR((VLOOKUP(A160,'Revenue per capita'!$A:$Z,9,FALSE)-'normalize rev0'!G$364)/'normalize rev0'!G$365,"")</f>
        <v/>
      </c>
      <c r="H160" s="6">
        <f>IFERROR((VLOOKUP(A160,'Revenue per capita'!$A:$Z,10,FALSE)-'normalize rev0'!H$364)/'normalize rev0'!H$365,"")</f>
        <v>5.3330548401838991E-2</v>
      </c>
      <c r="I160" s="6">
        <f>IFERROR((VLOOKUP(A160,'Revenue per capita'!$A:$Z,11,FALSE)-'normalize rev0'!I$364)/'normalize rev0'!I$365,"")</f>
        <v>0.25571831046854493</v>
      </c>
      <c r="J160" s="6">
        <f>IFERROR((VLOOKUP(A160,'Revenue per capita'!$A:$Z,12,FALSE)-'normalize rev0'!J$364)/'normalize rev0'!J$365,"")</f>
        <v>-8.2256671535022155E-2</v>
      </c>
      <c r="K160" s="6">
        <f>IFERROR((VLOOKUP(A160,'Revenue per capita'!$A:$Z,13,FALSE)-'normalize rev0'!K$364)/'normalize rev0'!K$365,"")</f>
        <v>-0.20434768667682263</v>
      </c>
      <c r="L160" s="6">
        <f>IFERROR((VLOOKUP(A160,'Revenue per capita'!$A:$Z,14,FALSE)-'normalize rev0'!L$364)/'normalize rev0'!L$365,"")</f>
        <v>6.8494503125354878E-2</v>
      </c>
      <c r="M160" s="6">
        <f>IFERROR((VLOOKUP(A160,'Revenue per capita'!$A:$Z,15,FALSE)-'normalize rev0'!M$364)/'normalize rev0'!M$365,"")</f>
        <v>-0.16582861966781356</v>
      </c>
      <c r="N160" s="6">
        <f>IFERROR((VLOOKUP(A160,'Revenue per capita'!$A:$Z,16,FALSE)-'normalize rev0'!N$364)/'normalize rev0'!N$365,"")</f>
        <v>-0.50927726314264687</v>
      </c>
      <c r="O160" s="6">
        <f>IFERROR((VLOOKUP(A160,'Revenue per capita'!$A:$Z,17,FALSE)-'normalize rev0'!O$364)/'normalize rev0'!O$365,"")</f>
        <v>-0.18133221309125361</v>
      </c>
      <c r="P160" s="6">
        <f>IFERROR((VLOOKUP(A160,'Revenue per capita'!$A:$Z,18,FALSE)-'normalize rev0'!P$364)/'normalize rev0'!P$365,"")</f>
        <v>-0.45740703463947968</v>
      </c>
      <c r="Q160" s="6">
        <f>IFERROR((VLOOKUP(A160,'Revenue per capita'!$A:$Z,19,FALSE)-'normalize rev0'!Q$364)/'normalize rev0'!Q$365,"")</f>
        <v>0.20195798554318586</v>
      </c>
      <c r="R160" s="6">
        <f>IFERROR((VLOOKUP(A160,'Revenue per capita'!$A:$Z,20,FALSE)-'normalize rev0'!R$364)/'normalize rev0'!R$365,"")</f>
        <v>-0.43771827614880832</v>
      </c>
      <c r="S160" s="6">
        <f>IFERROR((VLOOKUP(A160,'Revenue per capita'!$A:$Z,21,FALSE)-'normalize rev0'!S$364)/'normalize rev0'!S$365,"")</f>
        <v>0.55478593264280052</v>
      </c>
      <c r="T160" s="6">
        <f>IFERROR((VLOOKUP(A160,'Revenue per capita'!$A:$Z,22,FALSE)-'normalize rev0'!T$364)/'normalize rev0'!T$365,"")</f>
        <v>-0.50815807970068649</v>
      </c>
      <c r="U160" s="6">
        <f>IFERROR((VLOOKUP(A160,'Revenue per capita'!$A:$Z,23,FALSE)-'normalize rev0'!U$364)/'normalize rev0'!U$365,"")</f>
        <v>0.13081959494206022</v>
      </c>
      <c r="V160" s="6">
        <f>IFERROR((VLOOKUP(A160,'Revenue per capita'!$A:$Z,24,FALSE)-'normalize rev0'!V$364)/'normalize rev0'!V$365,"")</f>
        <v>-0.18355412131574836</v>
      </c>
      <c r="W160" s="6">
        <f>IFERROR((VLOOKUP(A160,'Revenue per capita'!$A:$Z,25,FALSE)-'normalize rev0'!W$364)/'normalize rev0'!W$365,"")</f>
        <v>-0.74494963221872601</v>
      </c>
      <c r="X160" s="6" t="str">
        <f>IFERROR((VLOOKUP(A160,'Revenue per capita'!$A:$Z,26,FALSE)-'normalize rev0'!X$364)/'normalize rev0'!X$365,"")</f>
        <v/>
      </c>
    </row>
    <row r="161" spans="1:24" x14ac:dyDescent="0.45">
      <c r="A161" s="3" t="s">
        <v>513</v>
      </c>
      <c r="B161" s="4" t="s">
        <v>514</v>
      </c>
      <c r="D161" s="4">
        <v>85.451911373707546</v>
      </c>
      <c r="E161" s="6">
        <f>IFERROR((VLOOKUP($A161,'Revenue per capita'!$A:$Z,7,FALSE)-'normalize rev0'!E$364)/'normalize rev0'!E$365,"")</f>
        <v>-0.32159822166319568</v>
      </c>
      <c r="F161" s="6">
        <f>IFERROR((VLOOKUP(A161,'Revenue per capita'!$A:$Z,8,FALSE)-'normalize rev0'!F$364)/'normalize rev0'!F$365,"")</f>
        <v>-0.30537370479060388</v>
      </c>
      <c r="G161" s="6">
        <f>IFERROR((VLOOKUP(A161,'Revenue per capita'!$A:$Z,9,FALSE)-'normalize rev0'!G$364)/'normalize rev0'!G$365,"")</f>
        <v>-0.2870560675305871</v>
      </c>
      <c r="H161" s="6">
        <f>IFERROR((VLOOKUP(A161,'Revenue per capita'!$A:$Z,10,FALSE)-'normalize rev0'!H$364)/'normalize rev0'!H$365,"")</f>
        <v>0.10023899205626383</v>
      </c>
      <c r="I161" s="6">
        <f>IFERROR((VLOOKUP(A161,'Revenue per capita'!$A:$Z,11,FALSE)-'normalize rev0'!I$364)/'normalize rev0'!I$365,"")</f>
        <v>0.30046890404046284</v>
      </c>
      <c r="J161" s="6">
        <f>IFERROR((VLOOKUP(A161,'Revenue per capita'!$A:$Z,12,FALSE)-'normalize rev0'!J$364)/'normalize rev0'!J$365,"")</f>
        <v>0.15945080453353391</v>
      </c>
      <c r="K161" s="6">
        <f>IFERROR((VLOOKUP(A161,'Revenue per capita'!$A:$Z,13,FALSE)-'normalize rev0'!K$364)/'normalize rev0'!K$365,"")</f>
        <v>-0.99179260435846528</v>
      </c>
      <c r="L161" s="6">
        <f>IFERROR((VLOOKUP(A161,'Revenue per capita'!$A:$Z,14,FALSE)-'normalize rev0'!L$364)/'normalize rev0'!L$365,"")</f>
        <v>0.29851521986104057</v>
      </c>
      <c r="M161" s="6">
        <f>IFERROR((VLOOKUP(A161,'Revenue per capita'!$A:$Z,15,FALSE)-'normalize rev0'!M$364)/'normalize rev0'!M$365,"")</f>
        <v>-0.61422148563210444</v>
      </c>
      <c r="N161" s="6">
        <f>IFERROR((VLOOKUP(A161,'Revenue per capita'!$A:$Z,16,FALSE)-'normalize rev0'!N$364)/'normalize rev0'!N$365,"")</f>
        <v>-0.3898366479273907</v>
      </c>
      <c r="O161" s="6">
        <f>IFERROR((VLOOKUP(A161,'Revenue per capita'!$A:$Z,17,FALSE)-'normalize rev0'!O$364)/'normalize rev0'!O$365,"")</f>
        <v>-0.46047818705980914</v>
      </c>
      <c r="P161" s="6">
        <f>IFERROR((VLOOKUP(A161,'Revenue per capita'!$A:$Z,18,FALSE)-'normalize rev0'!P$364)/'normalize rev0'!P$365,"")</f>
        <v>-0.73941760214785668</v>
      </c>
      <c r="Q161" s="6">
        <f>IFERROR((VLOOKUP(A161,'Revenue per capita'!$A:$Z,19,FALSE)-'normalize rev0'!Q$364)/'normalize rev0'!Q$365,"")</f>
        <v>-0.83834998212668665</v>
      </c>
      <c r="R161" s="6">
        <f>IFERROR((VLOOKUP(A161,'Revenue per capita'!$A:$Z,20,FALSE)-'normalize rev0'!R$364)/'normalize rev0'!R$365,"")</f>
        <v>-0.70922434573954951</v>
      </c>
      <c r="S161" s="6">
        <f>IFERROR((VLOOKUP(A161,'Revenue per capita'!$A:$Z,21,FALSE)-'normalize rev0'!S$364)/'normalize rev0'!S$365,"")</f>
        <v>-0.36417537596315247</v>
      </c>
      <c r="T161" s="6">
        <f>IFERROR((VLOOKUP(A161,'Revenue per capita'!$A:$Z,22,FALSE)-'normalize rev0'!T$364)/'normalize rev0'!T$365,"")</f>
        <v>-0.16173825775273473</v>
      </c>
      <c r="U161" s="6">
        <f>IFERROR((VLOOKUP(A161,'Revenue per capita'!$A:$Z,23,FALSE)-'normalize rev0'!U$364)/'normalize rev0'!U$365,"")</f>
        <v>5.1443209594851484E-2</v>
      </c>
      <c r="V161" s="6">
        <f>IFERROR((VLOOKUP(A161,'Revenue per capita'!$A:$Z,24,FALSE)-'normalize rev0'!V$364)/'normalize rev0'!V$365,"")</f>
        <v>-0.36917120911123363</v>
      </c>
      <c r="W161" s="6" t="str">
        <f>IFERROR((VLOOKUP(A161,'Revenue per capita'!$A:$Z,25,FALSE)-'normalize rev0'!W$364)/'normalize rev0'!W$365,"")</f>
        <v/>
      </c>
      <c r="X161" s="6" t="str">
        <f>IFERROR((VLOOKUP(A161,'Revenue per capita'!$A:$Z,26,FALSE)-'normalize rev0'!X$364)/'normalize rev0'!X$365,"")</f>
        <v/>
      </c>
    </row>
    <row r="162" spans="1:24" x14ac:dyDescent="0.45">
      <c r="A162" s="3" t="s">
        <v>545</v>
      </c>
      <c r="B162" s="4" t="s">
        <v>546</v>
      </c>
      <c r="D162" s="4">
        <v>85.337899126158746</v>
      </c>
      <c r="E162" s="6">
        <f>IFERROR((VLOOKUP($A162,'Revenue per capita'!$A:$Z,7,FALSE)-'normalize rev0'!E$364)/'normalize rev0'!E$365,"")</f>
        <v>-0.49689241489593505</v>
      </c>
      <c r="F162" s="6" t="str">
        <f>IFERROR((VLOOKUP(A162,'Revenue per capita'!$A:$Z,8,FALSE)-'normalize rev0'!F$364)/'normalize rev0'!F$365,"")</f>
        <v/>
      </c>
      <c r="G162" s="6" t="str">
        <f>IFERROR((VLOOKUP(A162,'Revenue per capita'!$A:$Z,9,FALSE)-'normalize rev0'!G$364)/'normalize rev0'!G$365,"")</f>
        <v/>
      </c>
      <c r="H162" s="6">
        <f>IFERROR((VLOOKUP(A162,'Revenue per capita'!$A:$Z,10,FALSE)-'normalize rev0'!H$364)/'normalize rev0'!H$365,"")</f>
        <v>-0.55252987832974321</v>
      </c>
      <c r="I162" s="6">
        <f>IFERROR((VLOOKUP(A162,'Revenue per capita'!$A:$Z,11,FALSE)-'normalize rev0'!I$364)/'normalize rev0'!I$365,"")</f>
        <v>1.0991875138105465</v>
      </c>
      <c r="J162" s="6">
        <f>IFERROR((VLOOKUP(A162,'Revenue per capita'!$A:$Z,12,FALSE)-'normalize rev0'!J$364)/'normalize rev0'!J$365,"")</f>
        <v>-1.0406004115793221</v>
      </c>
      <c r="K162" s="6">
        <f>IFERROR((VLOOKUP(A162,'Revenue per capita'!$A:$Z,13,FALSE)-'normalize rev0'!K$364)/'normalize rev0'!K$365,"")</f>
        <v>0.62840836667785616</v>
      </c>
      <c r="L162" s="6">
        <f>IFERROR((VLOOKUP(A162,'Revenue per capita'!$A:$Z,14,FALSE)-'normalize rev0'!L$364)/'normalize rev0'!L$365,"")</f>
        <v>0.27389582442302901</v>
      </c>
      <c r="M162" s="6">
        <f>IFERROR((VLOOKUP(A162,'Revenue per capita'!$A:$Z,15,FALSE)-'normalize rev0'!M$364)/'normalize rev0'!M$365,"")</f>
        <v>-0.7147451122077354</v>
      </c>
      <c r="N162" s="6">
        <f>IFERROR((VLOOKUP(A162,'Revenue per capita'!$A:$Z,16,FALSE)-'normalize rev0'!N$364)/'normalize rev0'!N$365,"")</f>
        <v>-0.56102977617253003</v>
      </c>
      <c r="O162" s="6">
        <f>IFERROR((VLOOKUP(A162,'Revenue per capita'!$A:$Z,17,FALSE)-'normalize rev0'!O$364)/'normalize rev0'!O$365,"")</f>
        <v>-0.95334705350400895</v>
      </c>
      <c r="P162" s="6">
        <f>IFERROR((VLOOKUP(A162,'Revenue per capita'!$A:$Z,18,FALSE)-'normalize rev0'!P$364)/'normalize rev0'!P$365,"")</f>
        <v>-0.80893473381475678</v>
      </c>
      <c r="Q162" s="6">
        <f>IFERROR((VLOOKUP(A162,'Revenue per capita'!$A:$Z,19,FALSE)-'normalize rev0'!Q$364)/'normalize rev0'!Q$365,"")</f>
        <v>-0.27035511473812363</v>
      </c>
      <c r="R162" s="6">
        <f>IFERROR((VLOOKUP(A162,'Revenue per capita'!$A:$Z,20,FALSE)-'normalize rev0'!R$364)/'normalize rev0'!R$365,"")</f>
        <v>-6.9098417549187469E-2</v>
      </c>
      <c r="S162" s="6">
        <f>IFERROR((VLOOKUP(A162,'Revenue per capita'!$A:$Z,21,FALSE)-'normalize rev0'!S$364)/'normalize rev0'!S$365,"")</f>
        <v>-0.64033814248956855</v>
      </c>
      <c r="T162" s="6">
        <f>IFERROR((VLOOKUP(A162,'Revenue per capita'!$A:$Z,22,FALSE)-'normalize rev0'!T$364)/'normalize rev0'!T$365,"")</f>
        <v>-0.25909276449174534</v>
      </c>
      <c r="U162" s="6">
        <f>IFERROR((VLOOKUP(A162,'Revenue per capita'!$A:$Z,23,FALSE)-'normalize rev0'!U$364)/'normalize rev0'!U$365,"")</f>
        <v>-0.5259135868286664</v>
      </c>
      <c r="V162" s="6">
        <f>IFERROR((VLOOKUP(A162,'Revenue per capita'!$A:$Z,24,FALSE)-'normalize rev0'!V$364)/'normalize rev0'!V$365,"")</f>
        <v>-0.3199609847064056</v>
      </c>
      <c r="W162" s="6" t="str">
        <f>IFERROR((VLOOKUP(A162,'Revenue per capita'!$A:$Z,25,FALSE)-'normalize rev0'!W$364)/'normalize rev0'!W$365,"")</f>
        <v/>
      </c>
      <c r="X162" s="6" t="str">
        <f>IFERROR((VLOOKUP(A162,'Revenue per capita'!$A:$Z,26,FALSE)-'normalize rev0'!X$364)/'normalize rev0'!X$365,"")</f>
        <v/>
      </c>
    </row>
    <row r="163" spans="1:24" x14ac:dyDescent="0.45">
      <c r="A163" s="3" t="s">
        <v>764</v>
      </c>
      <c r="B163" s="4" t="s">
        <v>502</v>
      </c>
      <c r="D163" s="4">
        <v>85.257361795642495</v>
      </c>
      <c r="E163" s="6">
        <f>IFERROR((VLOOKUP($A163,'Revenue per capita'!$A:$Z,7,FALSE)-'normalize rev0'!E$364)/'normalize rev0'!E$365,"")</f>
        <v>-4.7494592753315981E-2</v>
      </c>
      <c r="F163" s="6">
        <f>IFERROR((VLOOKUP(A163,'Revenue per capita'!$A:$Z,8,FALSE)-'normalize rev0'!F$364)/'normalize rev0'!F$365,"")</f>
        <v>-0.39043190095029312</v>
      </c>
      <c r="G163" s="6">
        <f>IFERROR((VLOOKUP(A163,'Revenue per capita'!$A:$Z,9,FALSE)-'normalize rev0'!G$364)/'normalize rev0'!G$365,"")</f>
        <v>-1.0366270400926014</v>
      </c>
      <c r="H163" s="6">
        <f>IFERROR((VLOOKUP(A163,'Revenue per capita'!$A:$Z,10,FALSE)-'normalize rev0'!H$364)/'normalize rev0'!H$365,"")</f>
        <v>0.53777622677174453</v>
      </c>
      <c r="I163" s="6">
        <f>IFERROR((VLOOKUP(A163,'Revenue per capita'!$A:$Z,11,FALSE)-'normalize rev0'!I$364)/'normalize rev0'!I$365,"")</f>
        <v>-0.27326727452284022</v>
      </c>
      <c r="J163" s="6">
        <f>IFERROR((VLOOKUP(A163,'Revenue per capita'!$A:$Z,12,FALSE)-'normalize rev0'!J$364)/'normalize rev0'!J$365,"")</f>
        <v>4.3863397731483705E-2</v>
      </c>
      <c r="K163" s="6">
        <f>IFERROR((VLOOKUP(A163,'Revenue per capita'!$A:$Z,13,FALSE)-'normalize rev0'!K$364)/'normalize rev0'!K$365,"")</f>
        <v>0.23354061387096242</v>
      </c>
      <c r="L163" s="6">
        <f>IFERROR((VLOOKUP(A163,'Revenue per capita'!$A:$Z,14,FALSE)-'normalize rev0'!L$364)/'normalize rev0'!L$365,"")</f>
        <v>0.13532001723526474</v>
      </c>
      <c r="M163" s="6">
        <f>IFERROR((VLOOKUP(A163,'Revenue per capita'!$A:$Z,15,FALSE)-'normalize rev0'!M$364)/'normalize rev0'!M$365,"")</f>
        <v>-0.18956198490086087</v>
      </c>
      <c r="N163" s="6">
        <f>IFERROR((VLOOKUP(A163,'Revenue per capita'!$A:$Z,16,FALSE)-'normalize rev0'!N$364)/'normalize rev0'!N$365,"")</f>
        <v>0.3092840616708899</v>
      </c>
      <c r="O163" s="6">
        <f>IFERROR((VLOOKUP(A163,'Revenue per capita'!$A:$Z,17,FALSE)-'normalize rev0'!O$364)/'normalize rev0'!O$365,"")</f>
        <v>0.15305131082020776</v>
      </c>
      <c r="P163" s="6">
        <f>IFERROR((VLOOKUP(A163,'Revenue per capita'!$A:$Z,18,FALSE)-'normalize rev0'!P$364)/'normalize rev0'!P$365,"")</f>
        <v>-0.26362143176073627</v>
      </c>
      <c r="Q163" s="6">
        <f>IFERROR((VLOOKUP(A163,'Revenue per capita'!$A:$Z,19,FALSE)-'normalize rev0'!Q$364)/'normalize rev0'!Q$365,"")</f>
        <v>0.28316926548349136</v>
      </c>
      <c r="R163" s="6">
        <f>IFERROR((VLOOKUP(A163,'Revenue per capita'!$A:$Z,20,FALSE)-'normalize rev0'!R$364)/'normalize rev0'!R$365,"")</f>
        <v>-3.1659915420908187E-2</v>
      </c>
      <c r="S163" s="6">
        <f>IFERROR((VLOOKUP(A163,'Revenue per capita'!$A:$Z,21,FALSE)-'normalize rev0'!S$364)/'normalize rev0'!S$365,"")</f>
        <v>0.95605685092563519</v>
      </c>
      <c r="T163" s="6">
        <f>IFERROR((VLOOKUP(A163,'Revenue per capita'!$A:$Z,22,FALSE)-'normalize rev0'!T$364)/'normalize rev0'!T$365,"")</f>
        <v>-0.74496224966556446</v>
      </c>
      <c r="U163" s="6">
        <f>IFERROR((VLOOKUP(A163,'Revenue per capita'!$A:$Z,23,FALSE)-'normalize rev0'!U$364)/'normalize rev0'!U$365,"")</f>
        <v>-4.1260984798688095E-2</v>
      </c>
      <c r="V163" s="6">
        <f>IFERROR((VLOOKUP(A163,'Revenue per capita'!$A:$Z,24,FALSE)-'normalize rev0'!V$364)/'normalize rev0'!V$365,"")</f>
        <v>0.21409590896859326</v>
      </c>
      <c r="W163" s="6">
        <f>IFERROR((VLOOKUP(A163,'Revenue per capita'!$A:$Z,25,FALSE)-'normalize rev0'!W$364)/'normalize rev0'!W$365,"")</f>
        <v>-0.22132782141689383</v>
      </c>
      <c r="X163" s="6" t="str">
        <f>IFERROR((VLOOKUP(A163,'Revenue per capita'!$A:$Z,26,FALSE)-'normalize rev0'!X$364)/'normalize rev0'!X$365,"")</f>
        <v/>
      </c>
    </row>
    <row r="164" spans="1:24" x14ac:dyDescent="0.45">
      <c r="A164" s="3" t="s">
        <v>741</v>
      </c>
      <c r="B164" s="4" t="s">
        <v>595</v>
      </c>
      <c r="D164" s="4">
        <v>85.155385901191792</v>
      </c>
      <c r="E164" s="6">
        <f>IFERROR((VLOOKUP($A164,'Revenue per capita'!$A:$Z,7,FALSE)-'normalize rev0'!E$364)/'normalize rev0'!E$365,"")</f>
        <v>-0.41294206849216197</v>
      </c>
      <c r="F164" s="6">
        <f>IFERROR((VLOOKUP(A164,'Revenue per capita'!$A:$Z,8,FALSE)-'normalize rev0'!F$364)/'normalize rev0'!F$365,"")</f>
        <v>-0.34319811368258096</v>
      </c>
      <c r="G164" s="6">
        <f>IFERROR((VLOOKUP(A164,'Revenue per capita'!$A:$Z,9,FALSE)-'normalize rev0'!G$364)/'normalize rev0'!G$365,"")</f>
        <v>-0.30496570973572573</v>
      </c>
      <c r="H164" s="6">
        <f>IFERROR((VLOOKUP(A164,'Revenue per capita'!$A:$Z,10,FALSE)-'normalize rev0'!H$364)/'normalize rev0'!H$365,"")</f>
        <v>0.37767066103352942</v>
      </c>
      <c r="I164" s="6">
        <f>IFERROR((VLOOKUP(A164,'Revenue per capita'!$A:$Z,11,FALSE)-'normalize rev0'!I$364)/'normalize rev0'!I$365,"")</f>
        <v>-0.54527226165826514</v>
      </c>
      <c r="J164" s="6">
        <f>IFERROR((VLOOKUP(A164,'Revenue per capita'!$A:$Z,12,FALSE)-'normalize rev0'!J$364)/'normalize rev0'!J$365,"")</f>
        <v>0.15238376965808265</v>
      </c>
      <c r="K164" s="6">
        <f>IFERROR((VLOOKUP(A164,'Revenue per capita'!$A:$Z,13,FALSE)-'normalize rev0'!K$364)/'normalize rev0'!K$365,"")</f>
        <v>-0.16536175459266339</v>
      </c>
      <c r="L164" s="6">
        <f>IFERROR((VLOOKUP(A164,'Revenue per capita'!$A:$Z,14,FALSE)-'normalize rev0'!L$364)/'normalize rev0'!L$365,"")</f>
        <v>0.59317248417601054</v>
      </c>
      <c r="M164" s="6">
        <f>IFERROR((VLOOKUP(A164,'Revenue per capita'!$A:$Z,15,FALSE)-'normalize rev0'!M$364)/'normalize rev0'!M$365,"")</f>
        <v>0.18129471323939231</v>
      </c>
      <c r="N164" s="6">
        <f>IFERROR((VLOOKUP(A164,'Revenue per capita'!$A:$Z,16,FALSE)-'normalize rev0'!N$364)/'normalize rev0'!N$365,"")</f>
        <v>0.62469566545376976</v>
      </c>
      <c r="O164" s="6">
        <f>IFERROR((VLOOKUP(A164,'Revenue per capita'!$A:$Z,17,FALSE)-'normalize rev0'!O$364)/'normalize rev0'!O$365,"")</f>
        <v>0.95886707588239972</v>
      </c>
      <c r="P164" s="6">
        <f>IFERROR((VLOOKUP(A164,'Revenue per capita'!$A:$Z,18,FALSE)-'normalize rev0'!P$364)/'normalize rev0'!P$365,"")</f>
        <v>0.22816486871253647</v>
      </c>
      <c r="Q164" s="6">
        <f>IFERROR((VLOOKUP(A164,'Revenue per capita'!$A:$Z,19,FALSE)-'normalize rev0'!Q$364)/'normalize rev0'!Q$365,"")</f>
        <v>1.17019893117538</v>
      </c>
      <c r="R164" s="6">
        <f>IFERROR((VLOOKUP(A164,'Revenue per capita'!$A:$Z,20,FALSE)-'normalize rev0'!R$364)/'normalize rev0'!R$365,"")</f>
        <v>0.45286685907679497</v>
      </c>
      <c r="S164" s="6">
        <f>IFERROR((VLOOKUP(A164,'Revenue per capita'!$A:$Z,21,FALSE)-'normalize rev0'!S$364)/'normalize rev0'!S$365,"")</f>
        <v>-0.44984533060849513</v>
      </c>
      <c r="T164" s="6">
        <f>IFERROR((VLOOKUP(A164,'Revenue per capita'!$A:$Z,22,FALSE)-'normalize rev0'!T$364)/'normalize rev0'!T$365,"")</f>
        <v>0.24627287870519055</v>
      </c>
      <c r="U164" s="6">
        <f>IFERROR((VLOOKUP(A164,'Revenue per capita'!$A:$Z,23,FALSE)-'normalize rev0'!U$364)/'normalize rev0'!U$365,"")</f>
        <v>-6.3487219339885673E-2</v>
      </c>
      <c r="V164" s="6">
        <f>IFERROR((VLOOKUP(A164,'Revenue per capita'!$A:$Z,24,FALSE)-'normalize rev0'!V$364)/'normalize rev0'!V$365,"")</f>
        <v>3.3121496925364101E-3</v>
      </c>
      <c r="W164" s="6">
        <f>IFERROR((VLOOKUP(A164,'Revenue per capita'!$A:$Z,25,FALSE)-'normalize rev0'!W$364)/'normalize rev0'!W$365,"")</f>
        <v>0.46072650987360214</v>
      </c>
      <c r="X164" s="6">
        <f>IFERROR((VLOOKUP(A164,'Revenue per capita'!$A:$Z,26,FALSE)-'normalize rev0'!X$364)/'normalize rev0'!X$365,"")</f>
        <v>-0.23692094354102763</v>
      </c>
    </row>
    <row r="165" spans="1:24" x14ac:dyDescent="0.45">
      <c r="A165" s="3" t="s">
        <v>553</v>
      </c>
      <c r="B165" s="4" t="s">
        <v>477</v>
      </c>
      <c r="D165" s="4">
        <v>85.127804229957064</v>
      </c>
      <c r="E165" s="6">
        <f>IFERROR((VLOOKUP($A165,'Revenue per capita'!$A:$Z,7,FALSE)-'normalize rev0'!E$364)/'normalize rev0'!E$365,"")</f>
        <v>-1.591951126021272E-2</v>
      </c>
      <c r="F165" s="6" t="str">
        <f>IFERROR((VLOOKUP(A165,'Revenue per capita'!$A:$Z,8,FALSE)-'normalize rev0'!F$364)/'normalize rev0'!F$365,"")</f>
        <v/>
      </c>
      <c r="G165" s="6">
        <f>IFERROR((VLOOKUP(A165,'Revenue per capita'!$A:$Z,9,FALSE)-'normalize rev0'!G$364)/'normalize rev0'!G$365,"")</f>
        <v>3.1494142730215797</v>
      </c>
      <c r="H165" s="6">
        <f>IFERROR((VLOOKUP(A165,'Revenue per capita'!$A:$Z,10,FALSE)-'normalize rev0'!H$364)/'normalize rev0'!H$365,"")</f>
        <v>0.29670547948083348</v>
      </c>
      <c r="I165" s="6">
        <f>IFERROR((VLOOKUP(A165,'Revenue per capita'!$A:$Z,11,FALSE)-'normalize rev0'!I$364)/'normalize rev0'!I$365,"")</f>
        <v>-0.22797507570161826</v>
      </c>
      <c r="J165" s="6">
        <f>IFERROR((VLOOKUP(A165,'Revenue per capita'!$A:$Z,12,FALSE)-'normalize rev0'!J$364)/'normalize rev0'!J$365,"")</f>
        <v>-6.2651328638788292E-2</v>
      </c>
      <c r="K165" s="6">
        <f>IFERROR((VLOOKUP(A165,'Revenue per capita'!$A:$Z,13,FALSE)-'normalize rev0'!K$364)/'normalize rev0'!K$365,"")</f>
        <v>-0.38219429953722822</v>
      </c>
      <c r="L165" s="6">
        <f>IFERROR((VLOOKUP(A165,'Revenue per capita'!$A:$Z,14,FALSE)-'normalize rev0'!L$364)/'normalize rev0'!L$365,"")</f>
        <v>-0.3388163178253365</v>
      </c>
      <c r="M165" s="6">
        <f>IFERROR((VLOOKUP(A165,'Revenue per capita'!$A:$Z,15,FALSE)-'normalize rev0'!M$364)/'normalize rev0'!M$365,"")</f>
        <v>0.31991401802322705</v>
      </c>
      <c r="N165" s="6">
        <f>IFERROR((VLOOKUP(A165,'Revenue per capita'!$A:$Z,16,FALSE)-'normalize rev0'!N$364)/'normalize rev0'!N$365,"")</f>
        <v>0.28931047156387152</v>
      </c>
      <c r="O165" s="6">
        <f>IFERROR((VLOOKUP(A165,'Revenue per capita'!$A:$Z,17,FALSE)-'normalize rev0'!O$364)/'normalize rev0'!O$365,"")</f>
        <v>0.13048427951184094</v>
      </c>
      <c r="P165" s="6">
        <f>IFERROR((VLOOKUP(A165,'Revenue per capita'!$A:$Z,18,FALSE)-'normalize rev0'!P$364)/'normalize rev0'!P$365,"")</f>
        <v>0.25215261454909554</v>
      </c>
      <c r="Q165" s="6">
        <f>IFERROR((VLOOKUP(A165,'Revenue per capita'!$A:$Z,19,FALSE)-'normalize rev0'!Q$364)/'normalize rev0'!Q$365,"")</f>
        <v>0.31331238403174094</v>
      </c>
      <c r="R165" s="6">
        <f>IFERROR((VLOOKUP(A165,'Revenue per capita'!$A:$Z,20,FALSE)-'normalize rev0'!R$364)/'normalize rev0'!R$365,"")</f>
        <v>-0.18765264814506188</v>
      </c>
      <c r="S165" s="6">
        <f>IFERROR((VLOOKUP(A165,'Revenue per capita'!$A:$Z,21,FALSE)-'normalize rev0'!S$364)/'normalize rev0'!S$365,"")</f>
        <v>-1.012545570024425</v>
      </c>
      <c r="T165" s="6">
        <f>IFERROR((VLOOKUP(A165,'Revenue per capita'!$A:$Z,22,FALSE)-'normalize rev0'!T$364)/'normalize rev0'!T$365,"")</f>
        <v>0.74922459964217392</v>
      </c>
      <c r="U165" s="6">
        <f>IFERROR((VLOOKUP(A165,'Revenue per capita'!$A:$Z,23,FALSE)-'normalize rev0'!U$364)/'normalize rev0'!U$365,"")</f>
        <v>-0.34138382859702221</v>
      </c>
      <c r="V165" s="6">
        <f>IFERROR((VLOOKUP(A165,'Revenue per capita'!$A:$Z,24,FALSE)-'normalize rev0'!V$364)/'normalize rev0'!V$365,"")</f>
        <v>0.13004819109521273</v>
      </c>
      <c r="W165" s="6">
        <f>IFERROR((VLOOKUP(A165,'Revenue per capita'!$A:$Z,25,FALSE)-'normalize rev0'!W$364)/'normalize rev0'!W$365,"")</f>
        <v>-0.68995338158335562</v>
      </c>
      <c r="X165" s="6" t="str">
        <f>IFERROR((VLOOKUP(A165,'Revenue per capita'!$A:$Z,26,FALSE)-'normalize rev0'!X$364)/'normalize rev0'!X$365,"")</f>
        <v/>
      </c>
    </row>
    <row r="166" spans="1:24" x14ac:dyDescent="0.45">
      <c r="A166" s="3" t="s">
        <v>722</v>
      </c>
      <c r="B166" s="4" t="s">
        <v>517</v>
      </c>
      <c r="D166" s="4">
        <v>84.432474554237515</v>
      </c>
      <c r="E166" s="6">
        <f>IFERROR((VLOOKUP($A166,'Revenue per capita'!$A:$Z,7,FALSE)-'normalize rev0'!E$364)/'normalize rev0'!E$365,"")</f>
        <v>-0.26520437487542825</v>
      </c>
      <c r="F166" s="6" t="str">
        <f>IFERROR((VLOOKUP(A166,'Revenue per capita'!$A:$Z,8,FALSE)-'normalize rev0'!F$364)/'normalize rev0'!F$365,"")</f>
        <v/>
      </c>
      <c r="G166" s="6">
        <f>IFERROR((VLOOKUP(A166,'Revenue per capita'!$A:$Z,9,FALSE)-'normalize rev0'!G$364)/'normalize rev0'!G$365,"")</f>
        <v>1.5014038344357521</v>
      </c>
      <c r="H166" s="6">
        <f>IFERROR((VLOOKUP(A166,'Revenue per capita'!$A:$Z,10,FALSE)-'normalize rev0'!H$364)/'normalize rev0'!H$365,"")</f>
        <v>0.12438077419428614</v>
      </c>
      <c r="I166" s="6">
        <f>IFERROR((VLOOKUP(A166,'Revenue per capita'!$A:$Z,11,FALSE)-'normalize rev0'!I$364)/'normalize rev0'!I$365,"")</f>
        <v>0.209538016507549</v>
      </c>
      <c r="J166" s="6">
        <f>IFERROR((VLOOKUP(A166,'Revenue per capita'!$A:$Z,12,FALSE)-'normalize rev0'!J$364)/'normalize rev0'!J$365,"")</f>
        <v>-0.52698442816765445</v>
      </c>
      <c r="K166" s="6">
        <f>IFERROR((VLOOKUP(A166,'Revenue per capita'!$A:$Z,13,FALSE)-'normalize rev0'!K$364)/'normalize rev0'!K$365,"")</f>
        <v>0.49657079101551699</v>
      </c>
      <c r="L166" s="6">
        <f>IFERROR((VLOOKUP(A166,'Revenue per capita'!$A:$Z,14,FALSE)-'normalize rev0'!L$364)/'normalize rev0'!L$365,"")</f>
        <v>-0.58593167183472306</v>
      </c>
      <c r="M166" s="6">
        <f>IFERROR((VLOOKUP(A166,'Revenue per capita'!$A:$Z,15,FALSE)-'normalize rev0'!M$364)/'normalize rev0'!M$365,"")</f>
        <v>-0.40962755283385055</v>
      </c>
      <c r="N166" s="6">
        <f>IFERROR((VLOOKUP(A166,'Revenue per capita'!$A:$Z,16,FALSE)-'normalize rev0'!N$364)/'normalize rev0'!N$365,"")</f>
        <v>-0.63084234017940777</v>
      </c>
      <c r="O166" s="6">
        <f>IFERROR((VLOOKUP(A166,'Revenue per capita'!$A:$Z,17,FALSE)-'normalize rev0'!O$364)/'normalize rev0'!O$365,"")</f>
        <v>-0.31511015910831025</v>
      </c>
      <c r="P166" s="6">
        <f>IFERROR((VLOOKUP(A166,'Revenue per capita'!$A:$Z,18,FALSE)-'normalize rev0'!P$364)/'normalize rev0'!P$365,"")</f>
        <v>1.7504270279215413</v>
      </c>
      <c r="Q166" s="6">
        <f>IFERROR((VLOOKUP(A166,'Revenue per capita'!$A:$Z,19,FALSE)-'normalize rev0'!Q$364)/'normalize rev0'!Q$365,"")</f>
        <v>-0.73442081693288552</v>
      </c>
      <c r="R166" s="6">
        <f>IFERROR((VLOOKUP(A166,'Revenue per capita'!$A:$Z,20,FALSE)-'normalize rev0'!R$364)/'normalize rev0'!R$365,"")</f>
        <v>0.7175762607970575</v>
      </c>
      <c r="S166" s="6">
        <f>IFERROR((VLOOKUP(A166,'Revenue per capita'!$A:$Z,21,FALSE)-'normalize rev0'!S$364)/'normalize rev0'!S$365,"")</f>
        <v>-5.380862845538556E-2</v>
      </c>
      <c r="T166" s="6">
        <f>IFERROR((VLOOKUP(A166,'Revenue per capita'!$A:$Z,22,FALSE)-'normalize rev0'!T$364)/'normalize rev0'!T$365,"")</f>
        <v>0.6623581319363635</v>
      </c>
      <c r="U166" s="6">
        <f>IFERROR((VLOOKUP(A166,'Revenue per capita'!$A:$Z,23,FALSE)-'normalize rev0'!U$364)/'normalize rev0'!U$365,"")</f>
        <v>0.10158333966124539</v>
      </c>
      <c r="V166" s="6">
        <f>IFERROR((VLOOKUP(A166,'Revenue per capita'!$A:$Z,24,FALSE)-'normalize rev0'!V$364)/'normalize rev0'!V$365,"")</f>
        <v>-0.44863179649051949</v>
      </c>
      <c r="W166" s="6" t="str">
        <f>IFERROR((VLOOKUP(A166,'Revenue per capita'!$A:$Z,25,FALSE)-'normalize rev0'!W$364)/'normalize rev0'!W$365,"")</f>
        <v/>
      </c>
      <c r="X166" s="6" t="str">
        <f>IFERROR((VLOOKUP(A166,'Revenue per capita'!$A:$Z,26,FALSE)-'normalize rev0'!X$364)/'normalize rev0'!X$365,"")</f>
        <v/>
      </c>
    </row>
    <row r="167" spans="1:24" x14ac:dyDescent="0.45">
      <c r="A167" s="3" t="s">
        <v>633</v>
      </c>
      <c r="B167" s="4" t="s">
        <v>475</v>
      </c>
      <c r="D167" s="4">
        <v>84.371261024751178</v>
      </c>
      <c r="E167" s="6">
        <f>IFERROR((VLOOKUP($A167,'Revenue per capita'!$A:$Z,7,FALSE)-'normalize rev0'!E$364)/'normalize rev0'!E$365,"")</f>
        <v>-0.51177793090422308</v>
      </c>
      <c r="F167" s="6">
        <f>IFERROR((VLOOKUP(A167,'Revenue per capita'!$A:$Z,8,FALSE)-'normalize rev0'!F$364)/'normalize rev0'!F$365,"")</f>
        <v>-0.37760769112375414</v>
      </c>
      <c r="G167" s="6" t="str">
        <f>IFERROR((VLOOKUP(A167,'Revenue per capita'!$A:$Z,9,FALSE)-'normalize rev0'!G$364)/'normalize rev0'!G$365,"")</f>
        <v/>
      </c>
      <c r="H167" s="6">
        <f>IFERROR((VLOOKUP(A167,'Revenue per capita'!$A:$Z,10,FALSE)-'normalize rev0'!H$364)/'normalize rev0'!H$365,"")</f>
        <v>-0.83764276431166762</v>
      </c>
      <c r="I167" s="6">
        <f>IFERROR((VLOOKUP(A167,'Revenue per capita'!$A:$Z,11,FALSE)-'normalize rev0'!I$364)/'normalize rev0'!I$365,"")</f>
        <v>-0.10421550458276777</v>
      </c>
      <c r="J167" s="6">
        <f>IFERROR((VLOOKUP(A167,'Revenue per capita'!$A:$Z,12,FALSE)-'normalize rev0'!J$364)/'normalize rev0'!J$365,"")</f>
        <v>-0.37398637828277509</v>
      </c>
      <c r="K167" s="6">
        <f>IFERROR((VLOOKUP(A167,'Revenue per capita'!$A:$Z,13,FALSE)-'normalize rev0'!K$364)/'normalize rev0'!K$365,"")</f>
        <v>7.1810382618433546E-2</v>
      </c>
      <c r="L167" s="6">
        <f>IFERROR((VLOOKUP(A167,'Revenue per capita'!$A:$Z,14,FALSE)-'normalize rev0'!L$364)/'normalize rev0'!L$365,"")</f>
        <v>-0.71034827653994215</v>
      </c>
      <c r="M167" s="6">
        <f>IFERROR((VLOOKUP(A167,'Revenue per capita'!$A:$Z,15,FALSE)-'normalize rev0'!M$364)/'normalize rev0'!M$365,"")</f>
        <v>1.3916674104332536</v>
      </c>
      <c r="N167" s="6">
        <f>IFERROR((VLOOKUP(A167,'Revenue per capita'!$A:$Z,16,FALSE)-'normalize rev0'!N$364)/'normalize rev0'!N$365,"")</f>
        <v>-0.49034955184179502</v>
      </c>
      <c r="O167" s="6">
        <f>IFERROR((VLOOKUP(A167,'Revenue per capita'!$A:$Z,17,FALSE)-'normalize rev0'!O$364)/'normalize rev0'!O$365,"")</f>
        <v>-0.252837404289454</v>
      </c>
      <c r="P167" s="6">
        <f>IFERROR((VLOOKUP(A167,'Revenue per capita'!$A:$Z,18,FALSE)-'normalize rev0'!P$364)/'normalize rev0'!P$365,"")</f>
        <v>4.870356206917517</v>
      </c>
      <c r="Q167" s="6">
        <f>IFERROR((VLOOKUP(A167,'Revenue per capita'!$A:$Z,19,FALSE)-'normalize rev0'!Q$364)/'normalize rev0'!Q$365,"")</f>
        <v>-0.14763684040918496</v>
      </c>
      <c r="R167" s="6">
        <f>IFERROR((VLOOKUP(A167,'Revenue per capita'!$A:$Z,20,FALSE)-'normalize rev0'!R$364)/'normalize rev0'!R$365,"")</f>
        <v>-0.30618420610428565</v>
      </c>
      <c r="S167" s="6">
        <f>IFERROR((VLOOKUP(A167,'Revenue per capita'!$A:$Z,21,FALSE)-'normalize rev0'!S$364)/'normalize rev0'!S$365,"")</f>
        <v>-1.0792777919187104</v>
      </c>
      <c r="T167" s="6">
        <f>IFERROR((VLOOKUP(A167,'Revenue per capita'!$A:$Z,22,FALSE)-'normalize rev0'!T$364)/'normalize rev0'!T$365,"")</f>
        <v>-0.60151063776866287</v>
      </c>
      <c r="U167" s="6">
        <f>IFERROR((VLOOKUP(A167,'Revenue per capita'!$A:$Z,23,FALSE)-'normalize rev0'!U$364)/'normalize rev0'!U$365,"")</f>
        <v>-0.15475387729089138</v>
      </c>
      <c r="V167" s="6">
        <f>IFERROR((VLOOKUP(A167,'Revenue per capita'!$A:$Z,24,FALSE)-'normalize rev0'!V$364)/'normalize rev0'!V$365,"")</f>
        <v>1.170889196082775</v>
      </c>
      <c r="W167" s="6">
        <f>IFERROR((VLOOKUP(A167,'Revenue per capita'!$A:$Z,25,FALSE)-'normalize rev0'!W$364)/'normalize rev0'!W$365,"")</f>
        <v>-0.94663328535319136</v>
      </c>
      <c r="X167" s="6" t="str">
        <f>IFERROR((VLOOKUP(A167,'Revenue per capita'!$A:$Z,26,FALSE)-'normalize rev0'!X$364)/'normalize rev0'!X$365,"")</f>
        <v/>
      </c>
    </row>
    <row r="168" spans="1:24" x14ac:dyDescent="0.45">
      <c r="A168" s="3" t="s">
        <v>792</v>
      </c>
      <c r="B168" s="4" t="s">
        <v>455</v>
      </c>
      <c r="D168" s="4">
        <v>84.079770437007539</v>
      </c>
      <c r="E168" s="6">
        <f>IFERROR((VLOOKUP($A168,'Revenue per capita'!$A:$Z,7,FALSE)-'normalize rev0'!E$364)/'normalize rev0'!E$365,"")</f>
        <v>0.20935545646975803</v>
      </c>
      <c r="F168" s="6">
        <f>IFERROR((VLOOKUP(A168,'Revenue per capita'!$A:$Z,8,FALSE)-'normalize rev0'!F$364)/'normalize rev0'!F$365,"")</f>
        <v>1.1051742210558091</v>
      </c>
      <c r="G168" s="6">
        <f>IFERROR((VLOOKUP(A168,'Revenue per capita'!$A:$Z,9,FALSE)-'normalize rev0'!G$364)/'normalize rev0'!G$365,"")</f>
        <v>0.28625828511499135</v>
      </c>
      <c r="H168" s="6">
        <f>IFERROR((VLOOKUP(A168,'Revenue per capita'!$A:$Z,10,FALSE)-'normalize rev0'!H$364)/'normalize rev0'!H$365,"")</f>
        <v>0.19700497994855756</v>
      </c>
      <c r="I168" s="6">
        <f>IFERROR((VLOOKUP(A168,'Revenue per capita'!$A:$Z,11,FALSE)-'normalize rev0'!I$364)/'normalize rev0'!I$365,"")</f>
        <v>-0.29723711807536013</v>
      </c>
      <c r="J168" s="6">
        <f>IFERROR((VLOOKUP(A168,'Revenue per capita'!$A:$Z,12,FALSE)-'normalize rev0'!J$364)/'normalize rev0'!J$365,"")</f>
        <v>5.3939007616663821E-2</v>
      </c>
      <c r="K168" s="6">
        <f>IFERROR((VLOOKUP(A168,'Revenue per capita'!$A:$Z,13,FALSE)-'normalize rev0'!K$364)/'normalize rev0'!K$365,"")</f>
        <v>0.58046505539735238</v>
      </c>
      <c r="L168" s="6">
        <f>IFERROR((VLOOKUP(A168,'Revenue per capita'!$A:$Z,14,FALSE)-'normalize rev0'!L$364)/'normalize rev0'!L$365,"")</f>
        <v>0.31782171076939741</v>
      </c>
      <c r="M168" s="6">
        <f>IFERROR((VLOOKUP(A168,'Revenue per capita'!$A:$Z,15,FALSE)-'normalize rev0'!M$364)/'normalize rev0'!M$365,"")</f>
        <v>-0.29766094841392043</v>
      </c>
      <c r="N168" s="6">
        <f>IFERROR((VLOOKUP(A168,'Revenue per capita'!$A:$Z,16,FALSE)-'normalize rev0'!N$364)/'normalize rev0'!N$365,"")</f>
        <v>-0.53217246382785555</v>
      </c>
      <c r="O168" s="6">
        <f>IFERROR((VLOOKUP(A168,'Revenue per capita'!$A:$Z,17,FALSE)-'normalize rev0'!O$364)/'normalize rev0'!O$365,"")</f>
        <v>0.30601049977793537</v>
      </c>
      <c r="P168" s="6">
        <f>IFERROR((VLOOKUP(A168,'Revenue per capita'!$A:$Z,18,FALSE)-'normalize rev0'!P$364)/'normalize rev0'!P$365,"")</f>
        <v>-0.43399434695701089</v>
      </c>
      <c r="Q168" s="6">
        <f>IFERROR((VLOOKUP(A168,'Revenue per capita'!$A:$Z,19,FALSE)-'normalize rev0'!Q$364)/'normalize rev0'!Q$365,"")</f>
        <v>-0.35187733080098621</v>
      </c>
      <c r="R168" s="6">
        <f>IFERROR((VLOOKUP(A168,'Revenue per capita'!$A:$Z,20,FALSE)-'normalize rev0'!R$364)/'normalize rev0'!R$365,"")</f>
        <v>-0.42807095737707423</v>
      </c>
      <c r="S168" s="6">
        <f>IFERROR((VLOOKUP(A168,'Revenue per capita'!$A:$Z,21,FALSE)-'normalize rev0'!S$364)/'normalize rev0'!S$365,"")</f>
        <v>0.4111345802843801</v>
      </c>
      <c r="T168" s="6">
        <f>IFERROR((VLOOKUP(A168,'Revenue per capita'!$A:$Z,22,FALSE)-'normalize rev0'!T$364)/'normalize rev0'!T$365,"")</f>
        <v>0.20339406130459706</v>
      </c>
      <c r="U168" s="6">
        <f>IFERROR((VLOOKUP(A168,'Revenue per capita'!$A:$Z,23,FALSE)-'normalize rev0'!U$364)/'normalize rev0'!U$365,"")</f>
        <v>1.0825879371407909</v>
      </c>
      <c r="V168" s="6">
        <f>IFERROR((VLOOKUP(A168,'Revenue per capita'!$A:$Z,24,FALSE)-'normalize rev0'!V$364)/'normalize rev0'!V$365,"")</f>
        <v>0.47452009058347594</v>
      </c>
      <c r="W168" s="6">
        <f>IFERROR((VLOOKUP(A168,'Revenue per capita'!$A:$Z,25,FALSE)-'normalize rev0'!W$364)/'normalize rev0'!W$365,"")</f>
        <v>-0.8334387028327187</v>
      </c>
      <c r="X168" s="6" t="str">
        <f>IFERROR((VLOOKUP(A168,'Revenue per capita'!$A:$Z,26,FALSE)-'normalize rev0'!X$364)/'normalize rev0'!X$365,"")</f>
        <v/>
      </c>
    </row>
    <row r="169" spans="1:24" x14ac:dyDescent="0.45">
      <c r="A169" s="3" t="s">
        <v>614</v>
      </c>
      <c r="B169" s="4" t="s">
        <v>512</v>
      </c>
      <c r="D169" s="4">
        <v>84.059230949606103</v>
      </c>
      <c r="E169" s="6">
        <f>IFERROR((VLOOKUP($A169,'Revenue per capita'!$A:$Z,7,FALSE)-'normalize rev0'!E$364)/'normalize rev0'!E$365,"")</f>
        <v>0.2754919284651754</v>
      </c>
      <c r="F169" s="6">
        <f>IFERROR((VLOOKUP(A169,'Revenue per capita'!$A:$Z,8,FALSE)-'normalize rev0'!F$364)/'normalize rev0'!F$365,"")</f>
        <v>1.4664035519996834</v>
      </c>
      <c r="G169" s="6" t="str">
        <f>IFERROR((VLOOKUP(A169,'Revenue per capita'!$A:$Z,9,FALSE)-'normalize rev0'!G$364)/'normalize rev0'!G$365,"")</f>
        <v/>
      </c>
      <c r="H169" s="6">
        <f>IFERROR((VLOOKUP(A169,'Revenue per capita'!$A:$Z,10,FALSE)-'normalize rev0'!H$364)/'normalize rev0'!H$365,"")</f>
        <v>2.25139360616522</v>
      </c>
      <c r="I169" s="6">
        <f>IFERROR((VLOOKUP(A169,'Revenue per capita'!$A:$Z,11,FALSE)-'normalize rev0'!I$364)/'normalize rev0'!I$365,"")</f>
        <v>-3.2961098647604853E-2</v>
      </c>
      <c r="J169" s="6">
        <f>IFERROR((VLOOKUP(A169,'Revenue per capita'!$A:$Z,12,FALSE)-'normalize rev0'!J$364)/'normalize rev0'!J$365,"")</f>
        <v>0.18983415662810843</v>
      </c>
      <c r="K169" s="6">
        <f>IFERROR((VLOOKUP(A169,'Revenue per capita'!$A:$Z,13,FALSE)-'normalize rev0'!K$364)/'normalize rev0'!K$365,"")</f>
        <v>-1.8788548357865411</v>
      </c>
      <c r="L169" s="6">
        <f>IFERROR((VLOOKUP(A169,'Revenue per capita'!$A:$Z,14,FALSE)-'normalize rev0'!L$364)/'normalize rev0'!L$365,"")</f>
        <v>-5.092834859210317E-2</v>
      </c>
      <c r="M169" s="6">
        <f>IFERROR((VLOOKUP(A169,'Revenue per capita'!$A:$Z,15,FALSE)-'normalize rev0'!M$364)/'normalize rev0'!M$365,"")</f>
        <v>-0.72589183897332377</v>
      </c>
      <c r="N169" s="6">
        <f>IFERROR((VLOOKUP(A169,'Revenue per capita'!$A:$Z,16,FALSE)-'normalize rev0'!N$364)/'normalize rev0'!N$365,"")</f>
        <v>6.1447293387418375E-2</v>
      </c>
      <c r="O169" s="6">
        <f>IFERROR((VLOOKUP(A169,'Revenue per capita'!$A:$Z,17,FALSE)-'normalize rev0'!O$364)/'normalize rev0'!O$365,"")</f>
        <v>-0.93298270584066345</v>
      </c>
      <c r="P169" s="6">
        <f>IFERROR((VLOOKUP(A169,'Revenue per capita'!$A:$Z,18,FALSE)-'normalize rev0'!P$364)/'normalize rev0'!P$365,"")</f>
        <v>-0.71359567196904916</v>
      </c>
      <c r="Q169" s="6">
        <f>IFERROR((VLOOKUP(A169,'Revenue per capita'!$A:$Z,19,FALSE)-'normalize rev0'!Q$364)/'normalize rev0'!Q$365,"")</f>
        <v>-0.33966702819103367</v>
      </c>
      <c r="R169" s="6">
        <f>IFERROR((VLOOKUP(A169,'Revenue per capita'!$A:$Z,20,FALSE)-'normalize rev0'!R$364)/'normalize rev0'!R$365,"")</f>
        <v>-0.73312447298464833</v>
      </c>
      <c r="S169" s="6">
        <f>IFERROR((VLOOKUP(A169,'Revenue per capita'!$A:$Z,21,FALSE)-'normalize rev0'!S$364)/'normalize rev0'!S$365,"")</f>
        <v>-1.7460032513928336</v>
      </c>
      <c r="T169" s="6">
        <f>IFERROR((VLOOKUP(A169,'Revenue per capita'!$A:$Z,22,FALSE)-'normalize rev0'!T$364)/'normalize rev0'!T$365,"")</f>
        <v>-0.64941547988169768</v>
      </c>
      <c r="U169" s="6">
        <f>IFERROR((VLOOKUP(A169,'Revenue per capita'!$A:$Z,23,FALSE)-'normalize rev0'!U$364)/'normalize rev0'!U$365,"")</f>
        <v>-1.0588979050822189</v>
      </c>
      <c r="V169" s="6">
        <f>IFERROR((VLOOKUP(A169,'Revenue per capita'!$A:$Z,24,FALSE)-'normalize rev0'!V$364)/'normalize rev0'!V$365,"")</f>
        <v>-0.63373078848387376</v>
      </c>
      <c r="W169" s="6">
        <f>IFERROR((VLOOKUP(A169,'Revenue per capita'!$A:$Z,25,FALSE)-'normalize rev0'!W$364)/'normalize rev0'!W$365,"")</f>
        <v>-1.0283037355980731</v>
      </c>
      <c r="X169" s="6" t="str">
        <f>IFERROR((VLOOKUP(A169,'Revenue per capita'!$A:$Z,26,FALSE)-'normalize rev0'!X$364)/'normalize rev0'!X$365,"")</f>
        <v/>
      </c>
    </row>
    <row r="170" spans="1:24" x14ac:dyDescent="0.45">
      <c r="A170" s="3" t="s">
        <v>778</v>
      </c>
      <c r="B170" s="4" t="s">
        <v>480</v>
      </c>
      <c r="D170" s="4">
        <v>84.05124396063546</v>
      </c>
      <c r="E170" s="6">
        <f>IFERROR((VLOOKUP($A170,'Revenue per capita'!$A:$Z,7,FALSE)-'normalize rev0'!E$364)/'normalize rev0'!E$365,"")</f>
        <v>-0.12816634064570998</v>
      </c>
      <c r="F170" s="6">
        <f>IFERROR((VLOOKUP(A170,'Revenue per capita'!$A:$Z,8,FALSE)-'normalize rev0'!F$364)/'normalize rev0'!F$365,"")</f>
        <v>-0.38599855056941895</v>
      </c>
      <c r="G170" s="6">
        <f>IFERROR((VLOOKUP(A170,'Revenue per capita'!$A:$Z,9,FALSE)-'normalize rev0'!G$364)/'normalize rev0'!G$365,"")</f>
        <v>-1.0366270400926014</v>
      </c>
      <c r="H170" s="6">
        <f>IFERROR((VLOOKUP(A170,'Revenue per capita'!$A:$Z,10,FALSE)-'normalize rev0'!H$364)/'normalize rev0'!H$365,"")</f>
        <v>0.59268295000039017</v>
      </c>
      <c r="I170" s="6">
        <f>IFERROR((VLOOKUP(A170,'Revenue per capita'!$A:$Z,11,FALSE)-'normalize rev0'!I$364)/'normalize rev0'!I$365,"")</f>
        <v>-0.47508757698411036</v>
      </c>
      <c r="J170" s="6">
        <f>IFERROR((VLOOKUP(A170,'Revenue per capita'!$A:$Z,12,FALSE)-'normalize rev0'!J$364)/'normalize rev0'!J$365,"")</f>
        <v>-0.13452531344423624</v>
      </c>
      <c r="K170" s="6">
        <f>IFERROR((VLOOKUP(A170,'Revenue per capita'!$A:$Z,13,FALSE)-'normalize rev0'!K$364)/'normalize rev0'!K$365,"")</f>
        <v>-0.22136056472508675</v>
      </c>
      <c r="L170" s="6">
        <f>IFERROR((VLOOKUP(A170,'Revenue per capita'!$A:$Z,14,FALSE)-'normalize rev0'!L$364)/'normalize rev0'!L$365,"")</f>
        <v>-0.69871966521253703</v>
      </c>
      <c r="M170" s="6">
        <f>IFERROR((VLOOKUP(A170,'Revenue per capita'!$A:$Z,15,FALSE)-'normalize rev0'!M$364)/'normalize rev0'!M$365,"")</f>
        <v>0.72950405776746541</v>
      </c>
      <c r="N170" s="6">
        <f>IFERROR((VLOOKUP(A170,'Revenue per capita'!$A:$Z,16,FALSE)-'normalize rev0'!N$364)/'normalize rev0'!N$365,"")</f>
        <v>7.8091017550669203E-2</v>
      </c>
      <c r="O170" s="6">
        <f>IFERROR((VLOOKUP(A170,'Revenue per capita'!$A:$Z,17,FALSE)-'normalize rev0'!O$364)/'normalize rev0'!O$365,"")</f>
        <v>1.9740580433457244</v>
      </c>
      <c r="P170" s="6">
        <f>IFERROR((VLOOKUP(A170,'Revenue per capita'!$A:$Z,18,FALSE)-'normalize rev0'!P$364)/'normalize rev0'!P$365,"")</f>
        <v>2.0704541704488784</v>
      </c>
      <c r="Q170" s="6">
        <f>IFERROR((VLOOKUP(A170,'Revenue per capita'!$A:$Z,19,FALSE)-'normalize rev0'!Q$364)/'normalize rev0'!Q$365,"")</f>
        <v>0.94050280958739341</v>
      </c>
      <c r="R170" s="6">
        <f>IFERROR((VLOOKUP(A170,'Revenue per capita'!$A:$Z,20,FALSE)-'normalize rev0'!R$364)/'normalize rev0'!R$365,"")</f>
        <v>0.37819843878546749</v>
      </c>
      <c r="S170" s="6">
        <f>IFERROR((VLOOKUP(A170,'Revenue per capita'!$A:$Z,21,FALSE)-'normalize rev0'!S$364)/'normalize rev0'!S$365,"")</f>
        <v>-0.2336079080012064</v>
      </c>
      <c r="T170" s="6">
        <f>IFERROR((VLOOKUP(A170,'Revenue per capita'!$A:$Z,22,FALSE)-'normalize rev0'!T$364)/'normalize rev0'!T$365,"")</f>
        <v>1.3041771047140578</v>
      </c>
      <c r="U170" s="6">
        <f>IFERROR((VLOOKUP(A170,'Revenue per capita'!$A:$Z,23,FALSE)-'normalize rev0'!U$364)/'normalize rev0'!U$365,"")</f>
        <v>0.63775200407549237</v>
      </c>
      <c r="V170" s="6">
        <f>IFERROR((VLOOKUP(A170,'Revenue per capita'!$A:$Z,24,FALSE)-'normalize rev0'!V$364)/'normalize rev0'!V$365,"")</f>
        <v>0.57585785311569271</v>
      </c>
      <c r="W170" s="6">
        <f>IFERROR((VLOOKUP(A170,'Revenue per capita'!$A:$Z,25,FALSE)-'normalize rev0'!W$364)/'normalize rev0'!W$365,"")</f>
        <v>0.39727404246544573</v>
      </c>
      <c r="X170" s="6">
        <f>IFERROR((VLOOKUP(A170,'Revenue per capita'!$A:$Z,26,FALSE)-'normalize rev0'!X$364)/'normalize rev0'!X$365,"")</f>
        <v>0.16888401046410967</v>
      </c>
    </row>
    <row r="171" spans="1:24" x14ac:dyDescent="0.45">
      <c r="A171" s="3" t="s">
        <v>827</v>
      </c>
      <c r="B171" s="4" t="s">
        <v>445</v>
      </c>
      <c r="D171" s="4">
        <v>83.933511780965659</v>
      </c>
      <c r="E171" s="6">
        <f>IFERROR((VLOOKUP($A171,'Revenue per capita'!$A:$Z,7,FALSE)-'normalize rev0'!E$364)/'normalize rev0'!E$365,"")</f>
        <v>-0.51177793090422308</v>
      </c>
      <c r="F171" s="6">
        <f>IFERROR((VLOOKUP(A171,'Revenue per capita'!$A:$Z,8,FALSE)-'normalize rev0'!F$364)/'normalize rev0'!F$365,"")</f>
        <v>-0.36748955196307032</v>
      </c>
      <c r="G171" s="6">
        <f>IFERROR((VLOOKUP(A171,'Revenue per capita'!$A:$Z,9,FALSE)-'normalize rev0'!G$364)/'normalize rev0'!G$365,"")</f>
        <v>1.9107286546517512</v>
      </c>
      <c r="H171" s="6">
        <f>IFERROR((VLOOKUP(A171,'Revenue per capita'!$A:$Z,10,FALSE)-'normalize rev0'!H$364)/'normalize rev0'!H$365,"")</f>
        <v>-0.86154307318343459</v>
      </c>
      <c r="I171" s="6">
        <f>IFERROR((VLOOKUP(A171,'Revenue per capita'!$A:$Z,11,FALSE)-'normalize rev0'!I$364)/'normalize rev0'!I$365,"")</f>
        <v>0.18907300492090723</v>
      </c>
      <c r="J171" s="6">
        <f>IFERROR((VLOOKUP(A171,'Revenue per capita'!$A:$Z,12,FALSE)-'normalize rev0'!J$364)/'normalize rev0'!J$365,"")</f>
        <v>-0.26751032253199081</v>
      </c>
      <c r="K171" s="6">
        <f>IFERROR((VLOOKUP(A171,'Revenue per capita'!$A:$Z,13,FALSE)-'normalize rev0'!K$364)/'normalize rev0'!K$365,"")</f>
        <v>-0.79376784905542064</v>
      </c>
      <c r="L171" s="6">
        <f>IFERROR((VLOOKUP(A171,'Revenue per capita'!$A:$Z,14,FALSE)-'normalize rev0'!L$364)/'normalize rev0'!L$365,"")</f>
        <v>-0.51094110596183939</v>
      </c>
      <c r="M171" s="6">
        <f>IFERROR((VLOOKUP(A171,'Revenue per capita'!$A:$Z,15,FALSE)-'normalize rev0'!M$364)/'normalize rev0'!M$365,"")</f>
        <v>-0.4914018961989054</v>
      </c>
      <c r="N171" s="6">
        <f>IFERROR((VLOOKUP(A171,'Revenue per capita'!$A:$Z,16,FALSE)-'normalize rev0'!N$364)/'normalize rev0'!N$365,"")</f>
        <v>0.41585912096889682</v>
      </c>
      <c r="O171" s="6">
        <f>IFERROR((VLOOKUP(A171,'Revenue per capita'!$A:$Z,17,FALSE)-'normalize rev0'!O$364)/'normalize rev0'!O$365,"")</f>
        <v>-0.19685033969023363</v>
      </c>
      <c r="P171" s="6">
        <f>IFERROR((VLOOKUP(A171,'Revenue per capita'!$A:$Z,18,FALSE)-'normalize rev0'!P$364)/'normalize rev0'!P$365,"")</f>
        <v>-0.6432732268340805</v>
      </c>
      <c r="Q171" s="6">
        <f>IFERROR((VLOOKUP(A171,'Revenue per capita'!$A:$Z,19,FALSE)-'normalize rev0'!Q$364)/'normalize rev0'!Q$365,"")</f>
        <v>-0.61112182256992276</v>
      </c>
      <c r="R171" s="6">
        <f>IFERROR((VLOOKUP(A171,'Revenue per capita'!$A:$Z,20,FALSE)-'normalize rev0'!R$364)/'normalize rev0'!R$365,"")</f>
        <v>2.0590207583366245</v>
      </c>
      <c r="S171" s="6">
        <f>IFERROR((VLOOKUP(A171,'Revenue per capita'!$A:$Z,21,FALSE)-'normalize rev0'!S$364)/'normalize rev0'!S$365,"")</f>
        <v>-0.22706415915453504</v>
      </c>
      <c r="T171" s="6">
        <f>IFERROR((VLOOKUP(A171,'Revenue per capita'!$A:$Z,22,FALSE)-'normalize rev0'!T$364)/'normalize rev0'!T$365,"")</f>
        <v>-0.58561972966213338</v>
      </c>
      <c r="U171" s="6">
        <f>IFERROR((VLOOKUP(A171,'Revenue per capita'!$A:$Z,23,FALSE)-'normalize rev0'!U$364)/'normalize rev0'!U$365,"")</f>
        <v>-0.52876788625268911</v>
      </c>
      <c r="V171" s="6">
        <f>IFERROR((VLOOKUP(A171,'Revenue per capita'!$A:$Z,24,FALSE)-'normalize rev0'!V$364)/'normalize rev0'!V$365,"")</f>
        <v>-0.47576189618388354</v>
      </c>
      <c r="W171" s="6" t="str">
        <f>IFERROR((VLOOKUP(A171,'Revenue per capita'!$A:$Z,25,FALSE)-'normalize rev0'!W$364)/'normalize rev0'!W$365,"")</f>
        <v/>
      </c>
      <c r="X171" s="6" t="str">
        <f>IFERROR((VLOOKUP(A171,'Revenue per capita'!$A:$Z,26,FALSE)-'normalize rev0'!X$364)/'normalize rev0'!X$365,"")</f>
        <v/>
      </c>
    </row>
    <row r="172" spans="1:24" x14ac:dyDescent="0.45">
      <c r="A172" s="3" t="s">
        <v>731</v>
      </c>
      <c r="B172" s="4" t="s">
        <v>526</v>
      </c>
      <c r="D172" s="4">
        <v>83.854073368609363</v>
      </c>
      <c r="E172" s="6">
        <f>IFERROR((VLOOKUP($A172,'Revenue per capita'!$A:$Z,7,FALSE)-'normalize rev0'!E$364)/'normalize rev0'!E$365,"")</f>
        <v>-0.27909249897480226</v>
      </c>
      <c r="F172" s="6">
        <f>IFERROR((VLOOKUP(A172,'Revenue per capita'!$A:$Z,8,FALSE)-'normalize rev0'!F$364)/'normalize rev0'!F$365,"")</f>
        <v>-0.38835218474003025</v>
      </c>
      <c r="G172" s="6">
        <f>IFERROR((VLOOKUP(A172,'Revenue per capita'!$A:$Z,9,FALSE)-'normalize rev0'!G$364)/'normalize rev0'!G$365,"")</f>
        <v>-0.52543241387230777</v>
      </c>
      <c r="H172" s="6">
        <f>IFERROR((VLOOKUP(A172,'Revenue per capita'!$A:$Z,10,FALSE)-'normalize rev0'!H$364)/'normalize rev0'!H$365,"")</f>
        <v>0.2291543335945932</v>
      </c>
      <c r="I172" s="6">
        <f>IFERROR((VLOOKUP(A172,'Revenue per capita'!$A:$Z,11,FALSE)-'normalize rev0'!I$364)/'normalize rev0'!I$365,"")</f>
        <v>-0.69611069690817751</v>
      </c>
      <c r="J172" s="6">
        <f>IFERROR((VLOOKUP(A172,'Revenue per capita'!$A:$Z,12,FALSE)-'normalize rev0'!J$364)/'normalize rev0'!J$365,"")</f>
        <v>4.9549840423922777E-2</v>
      </c>
      <c r="K172" s="6">
        <f>IFERROR((VLOOKUP(A172,'Revenue per capita'!$A:$Z,13,FALSE)-'normalize rev0'!K$364)/'normalize rev0'!K$365,"")</f>
        <v>0.89295563107951703</v>
      </c>
      <c r="L172" s="6">
        <f>IFERROR((VLOOKUP(A172,'Revenue per capita'!$A:$Z,14,FALSE)-'normalize rev0'!L$364)/'normalize rev0'!L$365,"")</f>
        <v>0.58107172255458417</v>
      </c>
      <c r="M172" s="6">
        <f>IFERROR((VLOOKUP(A172,'Revenue per capita'!$A:$Z,15,FALSE)-'normalize rev0'!M$364)/'normalize rev0'!M$365,"")</f>
        <v>0.68728101543509434</v>
      </c>
      <c r="N172" s="6">
        <f>IFERROR((VLOOKUP(A172,'Revenue per capita'!$A:$Z,16,FALSE)-'normalize rev0'!N$364)/'normalize rev0'!N$365,"")</f>
        <v>-0.18202897170781557</v>
      </c>
      <c r="O172" s="6">
        <f>IFERROR((VLOOKUP(A172,'Revenue per capita'!$A:$Z,17,FALSE)-'normalize rev0'!O$364)/'normalize rev0'!O$365,"")</f>
        <v>2.0664795866987715</v>
      </c>
      <c r="P172" s="6">
        <f>IFERROR((VLOOKUP(A172,'Revenue per capita'!$A:$Z,18,FALSE)-'normalize rev0'!P$364)/'normalize rev0'!P$365,"")</f>
        <v>0.42037654940786445</v>
      </c>
      <c r="Q172" s="6">
        <f>IFERROR((VLOOKUP(A172,'Revenue per capita'!$A:$Z,19,FALSE)-'normalize rev0'!Q$364)/'normalize rev0'!Q$365,"")</f>
        <v>1.677355637485427</v>
      </c>
      <c r="R172" s="6">
        <f>IFERROR((VLOOKUP(A172,'Revenue per capita'!$A:$Z,20,FALSE)-'normalize rev0'!R$364)/'normalize rev0'!R$365,"")</f>
        <v>0.26543951651068731</v>
      </c>
      <c r="S172" s="6">
        <f>IFERROR((VLOOKUP(A172,'Revenue per capita'!$A:$Z,21,FALSE)-'normalize rev0'!S$364)/'normalize rev0'!S$365,"")</f>
        <v>-0.1015372644093564</v>
      </c>
      <c r="T172" s="6">
        <f>IFERROR((VLOOKUP(A172,'Revenue per capita'!$A:$Z,22,FALSE)-'normalize rev0'!T$364)/'normalize rev0'!T$365,"")</f>
        <v>5.4372246082823379</v>
      </c>
      <c r="U172" s="6">
        <f>IFERROR((VLOOKUP(A172,'Revenue per capita'!$A:$Z,23,FALSE)-'normalize rev0'!U$364)/'normalize rev0'!U$365,"")</f>
        <v>2.0762143039491932</v>
      </c>
      <c r="V172" s="6">
        <f>IFERROR((VLOOKUP(A172,'Revenue per capita'!$A:$Z,24,FALSE)-'normalize rev0'!V$364)/'normalize rev0'!V$365,"")</f>
        <v>1.3850378707642144</v>
      </c>
      <c r="W172" s="6">
        <f>IFERROR((VLOOKUP(A172,'Revenue per capita'!$A:$Z,25,FALSE)-'normalize rev0'!W$364)/'normalize rev0'!W$365,"")</f>
        <v>0.32901728107668349</v>
      </c>
      <c r="X172" s="6">
        <f>IFERROR((VLOOKUP(A172,'Revenue per capita'!$A:$Z,26,FALSE)-'normalize rev0'!X$364)/'normalize rev0'!X$365,"")</f>
        <v>-0.34323191180583063</v>
      </c>
    </row>
    <row r="173" spans="1:24" x14ac:dyDescent="0.45">
      <c r="A173" s="3" t="s">
        <v>450</v>
      </c>
      <c r="B173" s="4" t="s">
        <v>451</v>
      </c>
      <c r="D173" s="4">
        <v>83.673828785002627</v>
      </c>
      <c r="E173" s="6">
        <f>IFERROR((VLOOKUP($A173,'Revenue per capita'!$A:$Z,7,FALSE)-'normalize rev0'!E$364)/'normalize rev0'!E$365,"")</f>
        <v>-0.3628883629030582</v>
      </c>
      <c r="F173" s="6" t="str">
        <f>IFERROR((VLOOKUP(A173,'Revenue per capita'!$A:$Z,8,FALSE)-'normalize rev0'!F$364)/'normalize rev0'!F$365,"")</f>
        <v/>
      </c>
      <c r="G173" s="6">
        <f>IFERROR((VLOOKUP(A173,'Revenue per capita'!$A:$Z,9,FALSE)-'normalize rev0'!G$364)/'normalize rev0'!G$365,"")</f>
        <v>-0.34983535015974498</v>
      </c>
      <c r="H173" s="6">
        <f>IFERROR((VLOOKUP(A173,'Revenue per capita'!$A:$Z,10,FALSE)-'normalize rev0'!H$364)/'normalize rev0'!H$365,"")</f>
        <v>0.68196720433673763</v>
      </c>
      <c r="I173" s="6">
        <f>IFERROR((VLOOKUP(A173,'Revenue per capita'!$A:$Z,11,FALSE)-'normalize rev0'!I$364)/'normalize rev0'!I$365,"")</f>
        <v>-0.5148777508736837</v>
      </c>
      <c r="J173" s="6">
        <f>IFERROR((VLOOKUP(A173,'Revenue per capita'!$A:$Z,12,FALSE)-'normalize rev0'!J$364)/'normalize rev0'!J$365,"")</f>
        <v>-0.27712242386464231</v>
      </c>
      <c r="K173" s="6">
        <f>IFERROR((VLOOKUP(A173,'Revenue per capita'!$A:$Z,13,FALSE)-'normalize rev0'!K$364)/'normalize rev0'!K$365,"")</f>
        <v>-0.14998349661690705</v>
      </c>
      <c r="L173" s="6">
        <f>IFERROR((VLOOKUP(A173,'Revenue per capita'!$A:$Z,14,FALSE)-'normalize rev0'!L$364)/'normalize rev0'!L$365,"")</f>
        <v>-0.27726090852324103</v>
      </c>
      <c r="M173" s="6">
        <f>IFERROR((VLOOKUP(A173,'Revenue per capita'!$A:$Z,15,FALSE)-'normalize rev0'!M$364)/'normalize rev0'!M$365,"")</f>
        <v>0.2868575988082423</v>
      </c>
      <c r="N173" s="6">
        <f>IFERROR((VLOOKUP(A173,'Revenue per capita'!$A:$Z,16,FALSE)-'normalize rev0'!N$364)/'normalize rev0'!N$365,"")</f>
        <v>1.0559030367015438</v>
      </c>
      <c r="O173" s="6">
        <f>IFERROR((VLOOKUP(A173,'Revenue per capita'!$A:$Z,17,FALSE)-'normalize rev0'!O$364)/'normalize rev0'!O$365,"")</f>
        <v>0.6848737785351644</v>
      </c>
      <c r="P173" s="6">
        <f>IFERROR((VLOOKUP(A173,'Revenue per capita'!$A:$Z,18,FALSE)-'normalize rev0'!P$364)/'normalize rev0'!P$365,"")</f>
        <v>0.89492564239334704</v>
      </c>
      <c r="Q173" s="6">
        <f>IFERROR((VLOOKUP(A173,'Revenue per capita'!$A:$Z,19,FALSE)-'normalize rev0'!Q$364)/'normalize rev0'!Q$365,"")</f>
        <v>-0.2019566080650482</v>
      </c>
      <c r="R173" s="6">
        <f>IFERROR((VLOOKUP(A173,'Revenue per capita'!$A:$Z,20,FALSE)-'normalize rev0'!R$364)/'normalize rev0'!R$365,"")</f>
        <v>1.8694198266684738</v>
      </c>
      <c r="S173" s="6">
        <f>IFERROR((VLOOKUP(A173,'Revenue per capita'!$A:$Z,21,FALSE)-'normalize rev0'!S$364)/'normalize rev0'!S$365,"")</f>
        <v>0.13457326494887825</v>
      </c>
      <c r="T173" s="6">
        <f>IFERROR((VLOOKUP(A173,'Revenue per capita'!$A:$Z,22,FALSE)-'normalize rev0'!T$364)/'normalize rev0'!T$365,"")</f>
        <v>1.1834508973735351</v>
      </c>
      <c r="U173" s="6">
        <f>IFERROR((VLOOKUP(A173,'Revenue per capita'!$A:$Z,23,FALSE)-'normalize rev0'!U$364)/'normalize rev0'!U$365,"")</f>
        <v>-0.11794685489976459</v>
      </c>
      <c r="V173" s="6">
        <f>IFERROR((VLOOKUP(A173,'Revenue per capita'!$A:$Z,24,FALSE)-'normalize rev0'!V$364)/'normalize rev0'!V$365,"")</f>
        <v>0.20282698859600437</v>
      </c>
      <c r="W173" s="6">
        <f>IFERROR((VLOOKUP(A173,'Revenue per capita'!$A:$Z,25,FALSE)-'normalize rev0'!W$364)/'normalize rev0'!W$365,"")</f>
        <v>-0.48497455796004024</v>
      </c>
      <c r="X173" s="6" t="str">
        <f>IFERROR((VLOOKUP(A173,'Revenue per capita'!$A:$Z,26,FALSE)-'normalize rev0'!X$364)/'normalize rev0'!X$365,"")</f>
        <v/>
      </c>
    </row>
    <row r="174" spans="1:24" x14ac:dyDescent="0.45">
      <c r="A174" s="3" t="s">
        <v>759</v>
      </c>
      <c r="B174" s="4" t="s">
        <v>459</v>
      </c>
      <c r="D174" s="4">
        <v>82.990582430806271</v>
      </c>
      <c r="E174" s="6">
        <f>IFERROR((VLOOKUP($A174,'Revenue per capita'!$A:$Z,7,FALSE)-'normalize rev0'!E$364)/'normalize rev0'!E$365,"")</f>
        <v>-0.51177793090422308</v>
      </c>
      <c r="F174" s="6" t="str">
        <f>IFERROR((VLOOKUP(A174,'Revenue per capita'!$A:$Z,8,FALSE)-'normalize rev0'!F$364)/'normalize rev0'!F$365,"")</f>
        <v/>
      </c>
      <c r="G174" s="6">
        <f>IFERROR((VLOOKUP(A174,'Revenue per capita'!$A:$Z,9,FALSE)-'normalize rev0'!G$364)/'normalize rev0'!G$365,"")</f>
        <v>-1.0366270400926014</v>
      </c>
      <c r="H174" s="6">
        <f>IFERROR((VLOOKUP(A174,'Revenue per capita'!$A:$Z,10,FALSE)-'normalize rev0'!H$364)/'normalize rev0'!H$365,"")</f>
        <v>0.21749627303631339</v>
      </c>
      <c r="I174" s="6">
        <f>IFERROR((VLOOKUP(A174,'Revenue per capita'!$A:$Z,11,FALSE)-'normalize rev0'!I$364)/'normalize rev0'!I$365,"")</f>
        <v>0.13100339990139714</v>
      </c>
      <c r="J174" s="6">
        <f>IFERROR((VLOOKUP(A174,'Revenue per capita'!$A:$Z,12,FALSE)-'normalize rev0'!J$364)/'normalize rev0'!J$365,"")</f>
        <v>-0.28930678699488876</v>
      </c>
      <c r="K174" s="6">
        <f>IFERROR((VLOOKUP(A174,'Revenue per capita'!$A:$Z,13,FALSE)-'normalize rev0'!K$364)/'normalize rev0'!K$365,"")</f>
        <v>1.7580502082508394</v>
      </c>
      <c r="L174" s="6">
        <f>IFERROR((VLOOKUP(A174,'Revenue per capita'!$A:$Z,14,FALSE)-'normalize rev0'!L$364)/'normalize rev0'!L$365,"")</f>
        <v>-0.33512906432339107</v>
      </c>
      <c r="M174" s="6">
        <f>IFERROR((VLOOKUP(A174,'Revenue per capita'!$A:$Z,15,FALSE)-'normalize rev0'!M$364)/'normalize rev0'!M$365,"")</f>
        <v>-0.68522910488397759</v>
      </c>
      <c r="N174" s="6">
        <f>IFERROR((VLOOKUP(A174,'Revenue per capita'!$A:$Z,16,FALSE)-'normalize rev0'!N$364)/'normalize rev0'!N$365,"")</f>
        <v>-0.27230389399172278</v>
      </c>
      <c r="O174" s="6">
        <f>IFERROR((VLOOKUP(A174,'Revenue per capita'!$A:$Z,17,FALSE)-'normalize rev0'!O$364)/'normalize rev0'!O$365,"")</f>
        <v>-0.93586909175237543</v>
      </c>
      <c r="P174" s="6">
        <f>IFERROR((VLOOKUP(A174,'Revenue per capita'!$A:$Z,18,FALSE)-'normalize rev0'!P$364)/'normalize rev0'!P$365,"")</f>
        <v>-0.20427019875263</v>
      </c>
      <c r="Q174" s="6">
        <f>IFERROR((VLOOKUP(A174,'Revenue per capita'!$A:$Z,19,FALSE)-'normalize rev0'!Q$364)/'normalize rev0'!Q$365,"")</f>
        <v>-0.43863537638027406</v>
      </c>
      <c r="R174" s="6">
        <f>IFERROR((VLOOKUP(A174,'Revenue per capita'!$A:$Z,20,FALSE)-'normalize rev0'!R$364)/'normalize rev0'!R$365,"")</f>
        <v>-0.22436226980814947</v>
      </c>
      <c r="S174" s="6">
        <f>IFERROR((VLOOKUP(A174,'Revenue per capita'!$A:$Z,21,FALSE)-'normalize rev0'!S$364)/'normalize rev0'!S$365,"")</f>
        <v>-1.529094637916301E-2</v>
      </c>
      <c r="T174" s="6">
        <f>IFERROR((VLOOKUP(A174,'Revenue per capita'!$A:$Z,22,FALSE)-'normalize rev0'!T$364)/'normalize rev0'!T$365,"")</f>
        <v>-0.44532538888969841</v>
      </c>
      <c r="U174" s="6">
        <f>IFERROR((VLOOKUP(A174,'Revenue per capita'!$A:$Z,23,FALSE)-'normalize rev0'!U$364)/'normalize rev0'!U$365,"")</f>
        <v>-0.6894689338969191</v>
      </c>
      <c r="V174" s="6">
        <f>IFERROR((VLOOKUP(A174,'Revenue per capita'!$A:$Z,24,FALSE)-'normalize rev0'!V$364)/'normalize rev0'!V$365,"")</f>
        <v>5.3444506993936977E-2</v>
      </c>
      <c r="W174" s="6">
        <f>IFERROR((VLOOKUP(A174,'Revenue per capita'!$A:$Z,25,FALSE)-'normalize rev0'!W$364)/'normalize rev0'!W$365,"")</f>
        <v>0.21907782599633785</v>
      </c>
      <c r="X174" s="6" t="str">
        <f>IFERROR((VLOOKUP(A174,'Revenue per capita'!$A:$Z,26,FALSE)-'normalize rev0'!X$364)/'normalize rev0'!X$365,"")</f>
        <v/>
      </c>
    </row>
    <row r="175" spans="1:24" x14ac:dyDescent="0.45">
      <c r="A175" s="3" t="s">
        <v>765</v>
      </c>
      <c r="B175" s="4" t="s">
        <v>589</v>
      </c>
      <c r="D175" s="4">
        <v>82.68871016621209</v>
      </c>
      <c r="E175" s="6">
        <f>IFERROR((VLOOKUP($A175,'Revenue per capita'!$A:$Z,7,FALSE)-'normalize rev0'!E$364)/'normalize rev0'!E$365,"")</f>
        <v>-0.23842483768594669</v>
      </c>
      <c r="F175" s="6" t="str">
        <f>IFERROR((VLOOKUP(A175,'Revenue per capita'!$A:$Z,8,FALSE)-'normalize rev0'!F$364)/'normalize rev0'!F$365,"")</f>
        <v/>
      </c>
      <c r="G175" s="6" t="str">
        <f>IFERROR((VLOOKUP(A175,'Revenue per capita'!$A:$Z,9,FALSE)-'normalize rev0'!G$364)/'normalize rev0'!G$365,"")</f>
        <v/>
      </c>
      <c r="H175" s="6">
        <f>IFERROR((VLOOKUP(A175,'Revenue per capita'!$A:$Z,10,FALSE)-'normalize rev0'!H$364)/'normalize rev0'!H$365,"")</f>
        <v>0.84513471257449335</v>
      </c>
      <c r="I175" s="6">
        <f>IFERROR((VLOOKUP(A175,'Revenue per capita'!$A:$Z,11,FALSE)-'normalize rev0'!I$364)/'normalize rev0'!I$365,"")</f>
        <v>6.1160532851072452E-2</v>
      </c>
      <c r="J175" s="6">
        <f>IFERROR((VLOOKUP(A175,'Revenue per capita'!$A:$Z,12,FALSE)-'normalize rev0'!J$364)/'normalize rev0'!J$365,"")</f>
        <v>-0.52571540407677309</v>
      </c>
      <c r="K175" s="6">
        <f>IFERROR((VLOOKUP(A175,'Revenue per capita'!$A:$Z,13,FALSE)-'normalize rev0'!K$364)/'normalize rev0'!K$365,"")</f>
        <v>-1.6939423003961168E-3</v>
      </c>
      <c r="L175" s="6">
        <f>IFERROR((VLOOKUP(A175,'Revenue per capita'!$A:$Z,14,FALSE)-'normalize rev0'!L$364)/'normalize rev0'!L$365,"")</f>
        <v>1.2495903259368113E-2</v>
      </c>
      <c r="M175" s="6">
        <f>IFERROR((VLOOKUP(A175,'Revenue per capita'!$A:$Z,15,FALSE)-'normalize rev0'!M$364)/'normalize rev0'!M$365,"")</f>
        <v>-0.18419163488543031</v>
      </c>
      <c r="N175" s="6">
        <f>IFERROR((VLOOKUP(A175,'Revenue per capita'!$A:$Z,16,FALSE)-'normalize rev0'!N$364)/'normalize rev0'!N$365,"")</f>
        <v>-0.49397631229066835</v>
      </c>
      <c r="O175" s="6">
        <f>IFERROR((VLOOKUP(A175,'Revenue per capita'!$A:$Z,17,FALSE)-'normalize rev0'!O$364)/'normalize rev0'!O$365,"")</f>
        <v>-0.30378728139347305</v>
      </c>
      <c r="P175" s="6">
        <f>IFERROR((VLOOKUP(A175,'Revenue per capita'!$A:$Z,18,FALSE)-'normalize rev0'!P$364)/'normalize rev0'!P$365,"")</f>
        <v>0.83970183667727416</v>
      </c>
      <c r="Q175" s="6">
        <f>IFERROR((VLOOKUP(A175,'Revenue per capita'!$A:$Z,19,FALSE)-'normalize rev0'!Q$364)/'normalize rev0'!Q$365,"")</f>
        <v>-0.98641607349004867</v>
      </c>
      <c r="R175" s="6">
        <f>IFERROR((VLOOKUP(A175,'Revenue per capita'!$A:$Z,20,FALSE)-'normalize rev0'!R$364)/'normalize rev0'!R$365,"")</f>
        <v>-0.37347432463486274</v>
      </c>
      <c r="S175" s="6">
        <f>IFERROR((VLOOKUP(A175,'Revenue per capita'!$A:$Z,21,FALSE)-'normalize rev0'!S$364)/'normalize rev0'!S$365,"")</f>
        <v>3.263768141270682</v>
      </c>
      <c r="T175" s="6">
        <f>IFERROR((VLOOKUP(A175,'Revenue per capita'!$A:$Z,22,FALSE)-'normalize rev0'!T$364)/'normalize rev0'!T$365,"")</f>
        <v>-0.29982931891741554</v>
      </c>
      <c r="U175" s="6">
        <f>IFERROR((VLOOKUP(A175,'Revenue per capita'!$A:$Z,23,FALSE)-'normalize rev0'!U$364)/'normalize rev0'!U$365,"")</f>
        <v>-2.9670800401398786E-2</v>
      </c>
      <c r="V175" s="6">
        <f>IFERROR((VLOOKUP(A175,'Revenue per capita'!$A:$Z,24,FALSE)-'normalize rev0'!V$364)/'normalize rev0'!V$365,"")</f>
        <v>-0.2612902858428236</v>
      </c>
      <c r="W175" s="6" t="str">
        <f>IFERROR((VLOOKUP(A175,'Revenue per capita'!$A:$Z,25,FALSE)-'normalize rev0'!W$364)/'normalize rev0'!W$365,"")</f>
        <v/>
      </c>
      <c r="X175" s="6" t="str">
        <f>IFERROR((VLOOKUP(A175,'Revenue per capita'!$A:$Z,26,FALSE)-'normalize rev0'!X$364)/'normalize rev0'!X$365,"")</f>
        <v/>
      </c>
    </row>
    <row r="176" spans="1:24" x14ac:dyDescent="0.45">
      <c r="A176" s="3" t="s">
        <v>811</v>
      </c>
      <c r="B176" s="4" t="s">
        <v>526</v>
      </c>
      <c r="D176" s="4">
        <v>82.373168907890616</v>
      </c>
      <c r="E176" s="6">
        <f>IFERROR((VLOOKUP($A176,'Revenue per capita'!$A:$Z,7,FALSE)-'normalize rev0'!E$364)/'normalize rev0'!E$365,"")</f>
        <v>-0.41291605394968239</v>
      </c>
      <c r="F176" s="6">
        <f>IFERROR((VLOOKUP(A176,'Revenue per capita'!$A:$Z,8,FALSE)-'normalize rev0'!F$364)/'normalize rev0'!F$365,"")</f>
        <v>-0.38503156305612446</v>
      </c>
      <c r="G176" s="6">
        <f>IFERROR((VLOOKUP(A176,'Revenue per capita'!$A:$Z,9,FALSE)-'normalize rev0'!G$364)/'normalize rev0'!G$365,"")</f>
        <v>0.31802424315350281</v>
      </c>
      <c r="H176" s="6">
        <f>IFERROR((VLOOKUP(A176,'Revenue per capita'!$A:$Z,10,FALSE)-'normalize rev0'!H$364)/'normalize rev0'!H$365,"")</f>
        <v>-0.20218438807469535</v>
      </c>
      <c r="I176" s="6">
        <f>IFERROR((VLOOKUP(A176,'Revenue per capita'!$A:$Z,11,FALSE)-'normalize rev0'!I$364)/'normalize rev0'!I$365,"")</f>
        <v>-0.62783366933286389</v>
      </c>
      <c r="J176" s="6">
        <f>IFERROR((VLOOKUP(A176,'Revenue per capita'!$A:$Z,12,FALSE)-'normalize rev0'!J$364)/'normalize rev0'!J$365,"")</f>
        <v>-3.1120963722289466E-2</v>
      </c>
      <c r="K176" s="6">
        <f>IFERROR((VLOOKUP(A176,'Revenue per capita'!$A:$Z,13,FALSE)-'normalize rev0'!K$364)/'normalize rev0'!K$365,"")</f>
        <v>7.6853503852921279E-2</v>
      </c>
      <c r="L176" s="6">
        <f>IFERROR((VLOOKUP(A176,'Revenue per capita'!$A:$Z,14,FALSE)-'normalize rev0'!L$364)/'normalize rev0'!L$365,"")</f>
        <v>-0.35625855882882718</v>
      </c>
      <c r="M176" s="6">
        <f>IFERROR((VLOOKUP(A176,'Revenue per capita'!$A:$Z,15,FALSE)-'normalize rev0'!M$364)/'normalize rev0'!M$365,"")</f>
        <v>0.3951522758669252</v>
      </c>
      <c r="N176" s="6">
        <f>IFERROR((VLOOKUP(A176,'Revenue per capita'!$A:$Z,16,FALSE)-'normalize rev0'!N$364)/'normalize rev0'!N$365,"")</f>
        <v>0.5904035779276835</v>
      </c>
      <c r="O176" s="6">
        <f>IFERROR((VLOOKUP(A176,'Revenue per capita'!$A:$Z,17,FALSE)-'normalize rev0'!O$364)/'normalize rev0'!O$365,"")</f>
        <v>0.29268151225991451</v>
      </c>
      <c r="P176" s="6">
        <f>IFERROR((VLOOKUP(A176,'Revenue per capita'!$A:$Z,18,FALSE)-'normalize rev0'!P$364)/'normalize rev0'!P$365,"")</f>
        <v>0.59554624441724746</v>
      </c>
      <c r="Q176" s="6">
        <f>IFERROR((VLOOKUP(A176,'Revenue per capita'!$A:$Z,19,FALSE)-'normalize rev0'!Q$364)/'normalize rev0'!Q$365,"")</f>
        <v>3.3647757559623352</v>
      </c>
      <c r="R176" s="6">
        <f>IFERROR((VLOOKUP(A176,'Revenue per capita'!$A:$Z,20,FALSE)-'normalize rev0'!R$364)/'normalize rev0'!R$365,"")</f>
        <v>-3.0067753548591328E-2</v>
      </c>
      <c r="S176" s="6">
        <f>IFERROR((VLOOKUP(A176,'Revenue per capita'!$A:$Z,21,FALSE)-'normalize rev0'!S$364)/'normalize rev0'!S$365,"")</f>
        <v>0.1907905894240097</v>
      </c>
      <c r="T176" s="6">
        <f>IFERROR((VLOOKUP(A176,'Revenue per capita'!$A:$Z,22,FALSE)-'normalize rev0'!T$364)/'normalize rev0'!T$365,"")</f>
        <v>0.82350408663746932</v>
      </c>
      <c r="U176" s="6">
        <f>IFERROR((VLOOKUP(A176,'Revenue per capita'!$A:$Z,23,FALSE)-'normalize rev0'!U$364)/'normalize rev0'!U$365,"")</f>
        <v>-1.2416907789735282E-2</v>
      </c>
      <c r="V176" s="6">
        <f>IFERROR((VLOOKUP(A176,'Revenue per capita'!$A:$Z,24,FALSE)-'normalize rev0'!V$364)/'normalize rev0'!V$365,"")</f>
        <v>0.257301591578252</v>
      </c>
      <c r="W176" s="6">
        <f>IFERROR((VLOOKUP(A176,'Revenue per capita'!$A:$Z,25,FALSE)-'normalize rev0'!W$364)/'normalize rev0'!W$365,"")</f>
        <v>-0.22660101875875696</v>
      </c>
      <c r="X176" s="6">
        <f>IFERROR((VLOOKUP(A176,'Revenue per capita'!$A:$Z,26,FALSE)-'normalize rev0'!X$364)/'normalize rev0'!X$365,"")</f>
        <v>-0.34323191180583063</v>
      </c>
    </row>
    <row r="177" spans="1:24" x14ac:dyDescent="0.45">
      <c r="A177" s="3" t="s">
        <v>578</v>
      </c>
      <c r="B177" s="4" t="s">
        <v>468</v>
      </c>
      <c r="D177" s="4">
        <v>82.110002231160237</v>
      </c>
      <c r="E177" s="6">
        <f>IFERROR((VLOOKUP($A177,'Revenue per capita'!$A:$Z,7,FALSE)-'normalize rev0'!E$364)/'normalize rev0'!E$365,"")</f>
        <v>-0.51177793090422308</v>
      </c>
      <c r="F177" s="6" t="str">
        <f>IFERROR((VLOOKUP(A177,'Revenue per capita'!$A:$Z,8,FALSE)-'normalize rev0'!F$364)/'normalize rev0'!F$365,"")</f>
        <v/>
      </c>
      <c r="G177" s="6" t="str">
        <f>IFERROR((VLOOKUP(A177,'Revenue per capita'!$A:$Z,9,FALSE)-'normalize rev0'!G$364)/'normalize rev0'!G$365,"")</f>
        <v/>
      </c>
      <c r="H177" s="6">
        <f>IFERROR((VLOOKUP(A177,'Revenue per capita'!$A:$Z,10,FALSE)-'normalize rev0'!H$364)/'normalize rev0'!H$365,"")</f>
        <v>0.29850951400352271</v>
      </c>
      <c r="I177" s="6">
        <f>IFERROR((VLOOKUP(A177,'Revenue per capita'!$A:$Z,11,FALSE)-'normalize rev0'!I$364)/'normalize rev0'!I$365,"")</f>
        <v>0.1129714865430185</v>
      </c>
      <c r="J177" s="6">
        <f>IFERROR((VLOOKUP(A177,'Revenue per capita'!$A:$Z,12,FALSE)-'normalize rev0'!J$364)/'normalize rev0'!J$365,"")</f>
        <v>-0.45550435288045588</v>
      </c>
      <c r="K177" s="6">
        <f>IFERROR((VLOOKUP(A177,'Revenue per capita'!$A:$Z,13,FALSE)-'normalize rev0'!K$364)/'normalize rev0'!K$365,"")</f>
        <v>0.46446208410924944</v>
      </c>
      <c r="L177" s="6">
        <f>IFERROR((VLOOKUP(A177,'Revenue per capita'!$A:$Z,14,FALSE)-'normalize rev0'!L$364)/'normalize rev0'!L$365,"")</f>
        <v>0.23511947104044506</v>
      </c>
      <c r="M177" s="6">
        <f>IFERROR((VLOOKUP(A177,'Revenue per capita'!$A:$Z,15,FALSE)-'normalize rev0'!M$364)/'normalize rev0'!M$365,"")</f>
        <v>-0.3787758072621672</v>
      </c>
      <c r="N177" s="6">
        <f>IFERROR((VLOOKUP(A177,'Revenue per capita'!$A:$Z,16,FALSE)-'normalize rev0'!N$364)/'normalize rev0'!N$365,"")</f>
        <v>-0.15119674953107276</v>
      </c>
      <c r="O177" s="6">
        <f>IFERROR((VLOOKUP(A177,'Revenue per capita'!$A:$Z,17,FALSE)-'normalize rev0'!O$364)/'normalize rev0'!O$365,"")</f>
        <v>-0.81748518004670478</v>
      </c>
      <c r="P177" s="6">
        <f>IFERROR((VLOOKUP(A177,'Revenue per capita'!$A:$Z,18,FALSE)-'normalize rev0'!P$364)/'normalize rev0'!P$365,"")</f>
        <v>-0.31892190495432399</v>
      </c>
      <c r="Q177" s="6">
        <f>IFERROR((VLOOKUP(A177,'Revenue per capita'!$A:$Z,19,FALSE)-'normalize rev0'!Q$364)/'normalize rev0'!Q$365,"")</f>
        <v>-0.32846298319684614</v>
      </c>
      <c r="R177" s="6">
        <f>IFERROR((VLOOKUP(A177,'Revenue per capita'!$A:$Z,20,FALSE)-'normalize rev0'!R$364)/'normalize rev0'!R$365,"")</f>
        <v>0.15497426559342628</v>
      </c>
      <c r="S177" s="6">
        <f>IFERROR((VLOOKUP(A177,'Revenue per capita'!$A:$Z,21,FALSE)-'normalize rev0'!S$364)/'normalize rev0'!S$365,"")</f>
        <v>1.4455279332784743</v>
      </c>
      <c r="T177" s="6">
        <f>IFERROR((VLOOKUP(A177,'Revenue per capita'!$A:$Z,22,FALSE)-'normalize rev0'!T$364)/'normalize rev0'!T$365,"")</f>
        <v>-0.32238468058035202</v>
      </c>
      <c r="U177" s="6">
        <f>IFERROR((VLOOKUP(A177,'Revenue per capita'!$A:$Z,23,FALSE)-'normalize rev0'!U$364)/'normalize rev0'!U$365,"")</f>
        <v>0.26120425245982631</v>
      </c>
      <c r="V177" s="6">
        <f>IFERROR((VLOOKUP(A177,'Revenue per capita'!$A:$Z,24,FALSE)-'normalize rev0'!V$364)/'normalize rev0'!V$365,"")</f>
        <v>0.1253355619595016</v>
      </c>
      <c r="W177" s="6" t="str">
        <f>IFERROR((VLOOKUP(A177,'Revenue per capita'!$A:$Z,25,FALSE)-'normalize rev0'!W$364)/'normalize rev0'!W$365,"")</f>
        <v/>
      </c>
      <c r="X177" s="6">
        <f>IFERROR((VLOOKUP(A177,'Revenue per capita'!$A:$Z,26,FALSE)-'normalize rev0'!X$364)/'normalize rev0'!X$365,"")</f>
        <v>1.6296677931897829</v>
      </c>
    </row>
    <row r="178" spans="1:24" x14ac:dyDescent="0.45">
      <c r="A178" s="3" t="s">
        <v>656</v>
      </c>
      <c r="B178" s="4" t="s">
        <v>506</v>
      </c>
      <c r="D178" s="4">
        <v>81.960694665098188</v>
      </c>
      <c r="E178" s="6">
        <f>IFERROR((VLOOKUP($A178,'Revenue per capita'!$A:$Z,7,FALSE)-'normalize rev0'!E$364)/'normalize rev0'!E$365,"")</f>
        <v>-0.51177793090422308</v>
      </c>
      <c r="F178" s="6" t="str">
        <f>IFERROR((VLOOKUP(A178,'Revenue per capita'!$A:$Z,8,FALSE)-'normalize rev0'!F$364)/'normalize rev0'!F$365,"")</f>
        <v/>
      </c>
      <c r="G178" s="6" t="str">
        <f>IFERROR((VLOOKUP(A178,'Revenue per capita'!$A:$Z,9,FALSE)-'normalize rev0'!G$364)/'normalize rev0'!G$365,"")</f>
        <v/>
      </c>
      <c r="H178" s="6">
        <f>IFERROR((VLOOKUP(A178,'Revenue per capita'!$A:$Z,10,FALSE)-'normalize rev0'!H$364)/'normalize rev0'!H$365,"")</f>
        <v>-1.776622234570522</v>
      </c>
      <c r="I178" s="6">
        <f>IFERROR((VLOOKUP(A178,'Revenue per capita'!$A:$Z,11,FALSE)-'normalize rev0'!I$364)/'normalize rev0'!I$365,"")</f>
        <v>1.1169965328570963</v>
      </c>
      <c r="J178" s="6">
        <f>IFERROR((VLOOKUP(A178,'Revenue per capita'!$A:$Z,12,FALSE)-'normalize rev0'!J$364)/'normalize rev0'!J$365,"")</f>
        <v>-0.69519038970683245</v>
      </c>
      <c r="K178" s="6">
        <f>IFERROR((VLOOKUP(A178,'Revenue per capita'!$A:$Z,13,FALSE)-'normalize rev0'!K$364)/'normalize rev0'!K$365,"")</f>
        <v>-0.4888171304766723</v>
      </c>
      <c r="L178" s="6">
        <f>IFERROR((VLOOKUP(A178,'Revenue per capita'!$A:$Z,14,FALSE)-'normalize rev0'!L$364)/'normalize rev0'!L$365,"")</f>
        <v>-1.4490774069159276</v>
      </c>
      <c r="M178" s="6">
        <f>IFERROR((VLOOKUP(A178,'Revenue per capita'!$A:$Z,15,FALSE)-'normalize rev0'!M$364)/'normalize rev0'!M$365,"")</f>
        <v>-0.38623786059194071</v>
      </c>
      <c r="N178" s="6">
        <f>IFERROR((VLOOKUP(A178,'Revenue per capita'!$A:$Z,16,FALSE)-'normalize rev0'!N$364)/'normalize rev0'!N$365,"")</f>
        <v>-0.65490330676567154</v>
      </c>
      <c r="O178" s="6">
        <f>IFERROR((VLOOKUP(A178,'Revenue per capita'!$A:$Z,17,FALSE)-'normalize rev0'!O$364)/'normalize rev0'!O$365,"")</f>
        <v>-0.8234671452386273</v>
      </c>
      <c r="P178" s="6">
        <f>IFERROR((VLOOKUP(A178,'Revenue per capita'!$A:$Z,18,FALSE)-'normalize rev0'!P$364)/'normalize rev0'!P$365,"")</f>
        <v>-0.85279481884713459</v>
      </c>
      <c r="Q178" s="6">
        <f>IFERROR((VLOOKUP(A178,'Revenue per capita'!$A:$Z,19,FALSE)-'normalize rev0'!Q$364)/'normalize rev0'!Q$365,"")</f>
        <v>-0.46223575997202981</v>
      </c>
      <c r="R178" s="6">
        <f>IFERROR((VLOOKUP(A178,'Revenue per capita'!$A:$Z,20,FALSE)-'normalize rev0'!R$364)/'normalize rev0'!R$365,"")</f>
        <v>-0.84752615803389209</v>
      </c>
      <c r="S178" s="6">
        <f>IFERROR((VLOOKUP(A178,'Revenue per capita'!$A:$Z,21,FALSE)-'normalize rev0'!S$364)/'normalize rev0'!S$365,"")</f>
        <v>-1.1926482110777639</v>
      </c>
      <c r="T178" s="6">
        <f>IFERROR((VLOOKUP(A178,'Revenue per capita'!$A:$Z,22,FALSE)-'normalize rev0'!T$364)/'normalize rev0'!T$365,"")</f>
        <v>-0.79756807877497771</v>
      </c>
      <c r="U178" s="6">
        <f>IFERROR((VLOOKUP(A178,'Revenue per capita'!$A:$Z,23,FALSE)-'normalize rev0'!U$364)/'normalize rev0'!U$365,"")</f>
        <v>0.48266133791269816</v>
      </c>
      <c r="V178" s="6">
        <f>IFERROR((VLOOKUP(A178,'Revenue per capita'!$A:$Z,24,FALSE)-'normalize rev0'!V$364)/'normalize rev0'!V$365,"")</f>
        <v>-0.51835466379106798</v>
      </c>
      <c r="W178" s="6" t="str">
        <f>IFERROR((VLOOKUP(A178,'Revenue per capita'!$A:$Z,25,FALSE)-'normalize rev0'!W$364)/'normalize rev0'!W$365,"")</f>
        <v/>
      </c>
      <c r="X178" s="6" t="str">
        <f>IFERROR((VLOOKUP(A178,'Revenue per capita'!$A:$Z,26,FALSE)-'normalize rev0'!X$364)/'normalize rev0'!X$365,"")</f>
        <v/>
      </c>
    </row>
    <row r="179" spans="1:24" x14ac:dyDescent="0.45">
      <c r="A179" s="3" t="s">
        <v>618</v>
      </c>
      <c r="B179" s="4" t="s">
        <v>477</v>
      </c>
      <c r="D179" s="4">
        <v>81.669014044148568</v>
      </c>
      <c r="E179" s="6">
        <f>IFERROR((VLOOKUP($A179,'Revenue per capita'!$A:$Z,7,FALSE)-'normalize rev0'!E$364)/'normalize rev0'!E$365,"")</f>
        <v>-0.34659115317757511</v>
      </c>
      <c r="F179" s="6" t="str">
        <f>IFERROR((VLOOKUP(A179,'Revenue per capita'!$A:$Z,8,FALSE)-'normalize rev0'!F$364)/'normalize rev0'!F$365,"")</f>
        <v/>
      </c>
      <c r="G179" s="6">
        <f>IFERROR((VLOOKUP(A179,'Revenue per capita'!$A:$Z,9,FALSE)-'normalize rev0'!G$364)/'normalize rev0'!G$365,"")</f>
        <v>-0.56539827935836484</v>
      </c>
      <c r="H179" s="6">
        <f>IFERROR((VLOOKUP(A179,'Revenue per capita'!$A:$Z,10,FALSE)-'normalize rev0'!H$364)/'normalize rev0'!H$365,"")</f>
        <v>0.24639795463072556</v>
      </c>
      <c r="I179" s="6">
        <f>IFERROR((VLOOKUP(A179,'Revenue per capita'!$A:$Z,11,FALSE)-'normalize rev0'!I$364)/'normalize rev0'!I$365,"")</f>
        <v>-1.5277271603090777E-2</v>
      </c>
      <c r="J179" s="6">
        <f>IFERROR((VLOOKUP(A179,'Revenue per capita'!$A:$Z,12,FALSE)-'normalize rev0'!J$364)/'normalize rev0'!J$365,"")</f>
        <v>3.9300372458080192E-2</v>
      </c>
      <c r="K179" s="6">
        <f>IFERROR((VLOOKUP(A179,'Revenue per capita'!$A:$Z,13,FALSE)-'normalize rev0'!K$364)/'normalize rev0'!K$365,"")</f>
        <v>-0.50414572645987432</v>
      </c>
      <c r="L179" s="6">
        <f>IFERROR((VLOOKUP(A179,'Revenue per capita'!$A:$Z,14,FALSE)-'normalize rev0'!L$364)/'normalize rev0'!L$365,"")</f>
        <v>-0.51434897376393152</v>
      </c>
      <c r="M179" s="6">
        <f>IFERROR((VLOOKUP(A179,'Revenue per capita'!$A:$Z,15,FALSE)-'normalize rev0'!M$364)/'normalize rev0'!M$365,"")</f>
        <v>0.28121010519907347</v>
      </c>
      <c r="N179" s="6">
        <f>IFERROR((VLOOKUP(A179,'Revenue per capita'!$A:$Z,16,FALSE)-'normalize rev0'!N$364)/'normalize rev0'!N$365,"")</f>
        <v>-0.34366788231890238</v>
      </c>
      <c r="O179" s="6">
        <f>IFERROR((VLOOKUP(A179,'Revenue per capita'!$A:$Z,17,FALSE)-'normalize rev0'!O$364)/'normalize rev0'!O$365,"")</f>
        <v>0.23302641975721913</v>
      </c>
      <c r="P179" s="6">
        <f>IFERROR((VLOOKUP(A179,'Revenue per capita'!$A:$Z,18,FALSE)-'normalize rev0'!P$364)/'normalize rev0'!P$365,"")</f>
        <v>-0.12653194278776753</v>
      </c>
      <c r="Q179" s="6">
        <f>IFERROR((VLOOKUP(A179,'Revenue per capita'!$A:$Z,19,FALSE)-'normalize rev0'!Q$364)/'normalize rev0'!Q$365,"")</f>
        <v>1.2488501980958238</v>
      </c>
      <c r="R179" s="6">
        <f>IFERROR((VLOOKUP(A179,'Revenue per capita'!$A:$Z,20,FALSE)-'normalize rev0'!R$364)/'normalize rev0'!R$365,"")</f>
        <v>-2.4794023376184745E-2</v>
      </c>
      <c r="S179" s="6">
        <f>IFERROR((VLOOKUP(A179,'Revenue per capita'!$A:$Z,21,FALSE)-'normalize rev0'!S$364)/'normalize rev0'!S$365,"")</f>
        <v>-1.0893503855084548</v>
      </c>
      <c r="T179" s="6">
        <f>IFERROR((VLOOKUP(A179,'Revenue per capita'!$A:$Z,22,FALSE)-'normalize rev0'!T$364)/'normalize rev0'!T$365,"")</f>
        <v>-0.54172912434338283</v>
      </c>
      <c r="U179" s="6">
        <f>IFERROR((VLOOKUP(A179,'Revenue per capita'!$A:$Z,23,FALSE)-'normalize rev0'!U$364)/'normalize rev0'!U$365,"")</f>
        <v>-0.27719116331262089</v>
      </c>
      <c r="V179" s="6">
        <f>IFERROR((VLOOKUP(A179,'Revenue per capita'!$A:$Z,24,FALSE)-'normalize rev0'!V$364)/'normalize rev0'!V$365,"")</f>
        <v>0.80924986614784988</v>
      </c>
      <c r="W179" s="6">
        <f>IFERROR((VLOOKUP(A179,'Revenue per capita'!$A:$Z,25,FALSE)-'normalize rev0'!W$364)/'normalize rev0'!W$365,"")</f>
        <v>-0.38685221915542251</v>
      </c>
      <c r="X179" s="6">
        <f>IFERROR((VLOOKUP(A179,'Revenue per capita'!$A:$Z,26,FALSE)-'normalize rev0'!X$364)/'normalize rev0'!X$365,"")</f>
        <v>-0.34323191180583063</v>
      </c>
    </row>
    <row r="180" spans="1:24" x14ac:dyDescent="0.45">
      <c r="A180" s="3" t="s">
        <v>507</v>
      </c>
      <c r="B180" s="4" t="s">
        <v>508</v>
      </c>
      <c r="D180" s="4">
        <v>81.56998934075051</v>
      </c>
      <c r="E180" s="6">
        <f>IFERROR((VLOOKUP($A180,'Revenue per capita'!$A:$Z,7,FALSE)-'normalize rev0'!E$364)/'normalize rev0'!E$365,"")</f>
        <v>-1.0596959070978329E-2</v>
      </c>
      <c r="F180" s="6">
        <f>IFERROR((VLOOKUP(A180,'Revenue per capita'!$A:$Z,8,FALSE)-'normalize rev0'!F$364)/'normalize rev0'!F$365,"")</f>
        <v>-0.36029031643718545</v>
      </c>
      <c r="G180" s="6">
        <f>IFERROR((VLOOKUP(A180,'Revenue per capita'!$A:$Z,9,FALSE)-'normalize rev0'!G$364)/'normalize rev0'!G$365,"")</f>
        <v>-1.0366270400926014</v>
      </c>
      <c r="H180" s="6">
        <f>IFERROR((VLOOKUP(A180,'Revenue per capita'!$A:$Z,10,FALSE)-'normalize rev0'!H$364)/'normalize rev0'!H$365,"")</f>
        <v>0.4390170147927383</v>
      </c>
      <c r="I180" s="6">
        <f>IFERROR((VLOOKUP(A180,'Revenue per capita'!$A:$Z,11,FALSE)-'normalize rev0'!I$364)/'normalize rev0'!I$365,"")</f>
        <v>-0.44818002540624008</v>
      </c>
      <c r="J180" s="6">
        <f>IFERROR((VLOOKUP(A180,'Revenue per capita'!$A:$Z,12,FALSE)-'normalize rev0'!J$364)/'normalize rev0'!J$365,"")</f>
        <v>6.9112991739182839E-2</v>
      </c>
      <c r="K180" s="6">
        <f>IFERROR((VLOOKUP(A180,'Revenue per capita'!$A:$Z,13,FALSE)-'normalize rev0'!K$364)/'normalize rev0'!K$365,"")</f>
        <v>-0.57432784960679939</v>
      </c>
      <c r="L180" s="6">
        <f>IFERROR((VLOOKUP(A180,'Revenue per capita'!$A:$Z,14,FALSE)-'normalize rev0'!L$364)/'normalize rev0'!L$365,"")</f>
        <v>-0.44808738214338245</v>
      </c>
      <c r="M180" s="6">
        <f>IFERROR((VLOOKUP(A180,'Revenue per capita'!$A:$Z,15,FALSE)-'normalize rev0'!M$364)/'normalize rev0'!M$365,"")</f>
        <v>3.7822029111456876</v>
      </c>
      <c r="N180" s="6">
        <f>IFERROR((VLOOKUP(A180,'Revenue per capita'!$A:$Z,16,FALSE)-'normalize rev0'!N$364)/'normalize rev0'!N$365,"")</f>
        <v>0.11155767656193419</v>
      </c>
      <c r="O180" s="6">
        <f>IFERROR((VLOOKUP(A180,'Revenue per capita'!$A:$Z,17,FALSE)-'normalize rev0'!O$364)/'normalize rev0'!O$365,"")</f>
        <v>-6.9000706154070057E-2</v>
      </c>
      <c r="P180" s="6">
        <f>IFERROR((VLOOKUP(A180,'Revenue per capita'!$A:$Z,18,FALSE)-'normalize rev0'!P$364)/'normalize rev0'!P$365,"")</f>
        <v>-5.2490064208268843E-2</v>
      </c>
      <c r="Q180" s="6">
        <f>IFERROR((VLOOKUP(A180,'Revenue per capita'!$A:$Z,19,FALSE)-'normalize rev0'!Q$364)/'normalize rev0'!Q$365,"")</f>
        <v>-0.21682006672806656</v>
      </c>
      <c r="R180" s="6">
        <f>IFERROR((VLOOKUP(A180,'Revenue per capita'!$A:$Z,20,FALSE)-'normalize rev0'!R$364)/'normalize rev0'!R$365,"")</f>
        <v>-0.32280461209342631</v>
      </c>
      <c r="S180" s="6">
        <f>IFERROR((VLOOKUP(A180,'Revenue per capita'!$A:$Z,21,FALSE)-'normalize rev0'!S$364)/'normalize rev0'!S$365,"")</f>
        <v>-0.49455290891155762</v>
      </c>
      <c r="T180" s="6">
        <f>IFERROR((VLOOKUP(A180,'Revenue per capita'!$A:$Z,22,FALSE)-'normalize rev0'!T$364)/'normalize rev0'!T$365,"")</f>
        <v>-0.35547742413914529</v>
      </c>
      <c r="U180" s="6">
        <f>IFERROR((VLOOKUP(A180,'Revenue per capita'!$A:$Z,23,FALSE)-'normalize rev0'!U$364)/'normalize rev0'!U$365,"")</f>
        <v>-0.48828768508190107</v>
      </c>
      <c r="V180" s="6">
        <f>IFERROR((VLOOKUP(A180,'Revenue per capita'!$A:$Z,24,FALSE)-'normalize rev0'!V$364)/'normalize rev0'!V$365,"")</f>
        <v>-0.55149615629119997</v>
      </c>
      <c r="W180" s="6">
        <f>IFERROR((VLOOKUP(A180,'Revenue per capita'!$A:$Z,25,FALSE)-'normalize rev0'!W$364)/'normalize rev0'!W$365,"")</f>
        <v>-1.5054153545303121E-2</v>
      </c>
      <c r="X180" s="6" t="str">
        <f>IFERROR((VLOOKUP(A180,'Revenue per capita'!$A:$Z,26,FALSE)-'normalize rev0'!X$364)/'normalize rev0'!X$365,"")</f>
        <v/>
      </c>
    </row>
    <row r="181" spans="1:24" x14ac:dyDescent="0.45">
      <c r="A181" s="3" t="s">
        <v>814</v>
      </c>
      <c r="B181" s="4" t="s">
        <v>669</v>
      </c>
      <c r="D181" s="4">
        <v>80.492672956783295</v>
      </c>
      <c r="E181" s="6">
        <f>IFERROR((VLOOKUP($A181,'Revenue per capita'!$A:$Z,7,FALSE)-'normalize rev0'!E$364)/'normalize rev0'!E$365,"")</f>
        <v>-0.3960655425140161</v>
      </c>
      <c r="F181" s="6" t="str">
        <f>IFERROR((VLOOKUP(A181,'Revenue per capita'!$A:$Z,8,FALSE)-'normalize rev0'!F$364)/'normalize rev0'!F$365,"")</f>
        <v/>
      </c>
      <c r="G181" s="6" t="str">
        <f>IFERROR((VLOOKUP(A181,'Revenue per capita'!$A:$Z,9,FALSE)-'normalize rev0'!G$364)/'normalize rev0'!G$365,"")</f>
        <v/>
      </c>
      <c r="H181" s="6">
        <f>IFERROR((VLOOKUP(A181,'Revenue per capita'!$A:$Z,10,FALSE)-'normalize rev0'!H$364)/'normalize rev0'!H$365,"")</f>
        <v>1.0650724124951663</v>
      </c>
      <c r="I181" s="6">
        <f>IFERROR((VLOOKUP(A181,'Revenue per capita'!$A:$Z,11,FALSE)-'normalize rev0'!I$364)/'normalize rev0'!I$365,"")</f>
        <v>-0.3984032055915861</v>
      </c>
      <c r="J181" s="6">
        <f>IFERROR((VLOOKUP(A181,'Revenue per capita'!$A:$Z,12,FALSE)-'normalize rev0'!J$364)/'normalize rev0'!J$365,"")</f>
        <v>-0.41762850261698498</v>
      </c>
      <c r="K181" s="6">
        <f>IFERROR((VLOOKUP(A181,'Revenue per capita'!$A:$Z,13,FALSE)-'normalize rev0'!K$364)/'normalize rev0'!K$365,"")</f>
        <v>1.1959925564722872E-2</v>
      </c>
      <c r="L181" s="6">
        <f>IFERROR((VLOOKUP(A181,'Revenue per capita'!$A:$Z,14,FALSE)-'normalize rev0'!L$364)/'normalize rev0'!L$365,"")</f>
        <v>-0.34571539382292732</v>
      </c>
      <c r="M181" s="6">
        <f>IFERROR((VLOOKUP(A181,'Revenue per capita'!$A:$Z,15,FALSE)-'normalize rev0'!M$364)/'normalize rev0'!M$365,"")</f>
        <v>-1.7267363563534352E-2</v>
      </c>
      <c r="N181" s="6">
        <f>IFERROR((VLOOKUP(A181,'Revenue per capita'!$A:$Z,16,FALSE)-'normalize rev0'!N$364)/'normalize rev0'!N$365,"")</f>
        <v>1.4250069682815456</v>
      </c>
      <c r="O181" s="6">
        <f>IFERROR((VLOOKUP(A181,'Revenue per capita'!$A:$Z,17,FALSE)-'normalize rev0'!O$364)/'normalize rev0'!O$365,"")</f>
        <v>-0.62364569303140349</v>
      </c>
      <c r="P181" s="6">
        <f>IFERROR((VLOOKUP(A181,'Revenue per capita'!$A:$Z,18,FALSE)-'normalize rev0'!P$364)/'normalize rev0'!P$365,"")</f>
        <v>-0.25148160620287663</v>
      </c>
      <c r="Q181" s="6">
        <f>IFERROR((VLOOKUP(A181,'Revenue per capita'!$A:$Z,19,FALSE)-'normalize rev0'!Q$364)/'normalize rev0'!Q$365,"")</f>
        <v>-0.40184392148541215</v>
      </c>
      <c r="R181" s="6">
        <f>IFERROR((VLOOKUP(A181,'Revenue per capita'!$A:$Z,20,FALSE)-'normalize rev0'!R$364)/'normalize rev0'!R$365,"")</f>
        <v>-0.63269415684181107</v>
      </c>
      <c r="S181" s="6">
        <f>IFERROR((VLOOKUP(A181,'Revenue per capita'!$A:$Z,21,FALSE)-'normalize rev0'!S$364)/'normalize rev0'!S$365,"")</f>
        <v>0.56396564595067655</v>
      </c>
      <c r="T181" s="6">
        <f>IFERROR((VLOOKUP(A181,'Revenue per capita'!$A:$Z,22,FALSE)-'normalize rev0'!T$364)/'normalize rev0'!T$365,"")</f>
        <v>-0.58638773906521124</v>
      </c>
      <c r="U181" s="6">
        <f>IFERROR((VLOOKUP(A181,'Revenue per capita'!$A:$Z,23,FALSE)-'normalize rev0'!U$364)/'normalize rev0'!U$365,"")</f>
        <v>-0.56508548410000259</v>
      </c>
      <c r="V181" s="6">
        <f>IFERROR((VLOOKUP(A181,'Revenue per capita'!$A:$Z,24,FALSE)-'normalize rev0'!V$364)/'normalize rev0'!V$365,"")</f>
        <v>0.32645909746269602</v>
      </c>
      <c r="W181" s="6">
        <f>IFERROR((VLOOKUP(A181,'Revenue per capita'!$A:$Z,25,FALSE)-'normalize rev0'!W$364)/'normalize rev0'!W$365,"")</f>
        <v>-0.2588810893076246</v>
      </c>
      <c r="X181" s="6" t="str">
        <f>IFERROR((VLOOKUP(A181,'Revenue per capita'!$A:$Z,26,FALSE)-'normalize rev0'!X$364)/'normalize rev0'!X$365,"")</f>
        <v/>
      </c>
    </row>
    <row r="182" spans="1:24" x14ac:dyDescent="0.45">
      <c r="A182" s="3" t="s">
        <v>452</v>
      </c>
      <c r="B182" s="4" t="s">
        <v>453</v>
      </c>
      <c r="D182" s="4">
        <v>80.278927439287813</v>
      </c>
      <c r="E182" s="6">
        <f>IFERROR((VLOOKUP($A182,'Revenue per capita'!$A:$Z,7,FALSE)-'normalize rev0'!E$364)/'normalize rev0'!E$365,"")</f>
        <v>-0.42287059879229494</v>
      </c>
      <c r="F182" s="6">
        <f>IFERROR((VLOOKUP(A182,'Revenue per capita'!$A:$Z,8,FALSE)-'normalize rev0'!F$364)/'normalize rev0'!F$365,"")</f>
        <v>-0.35288688413295488</v>
      </c>
      <c r="G182" s="6">
        <f>IFERROR((VLOOKUP(A182,'Revenue per capita'!$A:$Z,9,FALSE)-'normalize rev0'!G$364)/'normalize rev0'!G$365,"")</f>
        <v>9.8082384671905991E-3</v>
      </c>
      <c r="H182" s="6">
        <f>IFERROR((VLOOKUP(A182,'Revenue per capita'!$A:$Z,10,FALSE)-'normalize rev0'!H$364)/'normalize rev0'!H$365,"")</f>
        <v>5.8003540111380765E-2</v>
      </c>
      <c r="I182" s="6">
        <f>IFERROR((VLOOKUP(A182,'Revenue per capita'!$A:$Z,11,FALSE)-'normalize rev0'!I$364)/'normalize rev0'!I$365,"")</f>
        <v>-6.4138107121138807E-2</v>
      </c>
      <c r="J182" s="6">
        <f>IFERROR((VLOOKUP(A182,'Revenue per capita'!$A:$Z,12,FALSE)-'normalize rev0'!J$364)/'normalize rev0'!J$365,"")</f>
        <v>-0.35147085752603757</v>
      </c>
      <c r="K182" s="6">
        <f>IFERROR((VLOOKUP(A182,'Revenue per capita'!$A:$Z,13,FALSE)-'normalize rev0'!K$364)/'normalize rev0'!K$365,"")</f>
        <v>-0.24446151161165644</v>
      </c>
      <c r="L182" s="6">
        <f>IFERROR((VLOOKUP(A182,'Revenue per capita'!$A:$Z,14,FALSE)-'normalize rev0'!L$364)/'normalize rev0'!L$365,"")</f>
        <v>-0.57796861883246409</v>
      </c>
      <c r="M182" s="6">
        <f>IFERROR((VLOOKUP(A182,'Revenue per capita'!$A:$Z,15,FALSE)-'normalize rev0'!M$364)/'normalize rev0'!M$365,"")</f>
        <v>0.5283790614091759</v>
      </c>
      <c r="N182" s="6">
        <f>IFERROR((VLOOKUP(A182,'Revenue per capita'!$A:$Z,16,FALSE)-'normalize rev0'!N$364)/'normalize rev0'!N$365,"")</f>
        <v>8.1690038479996049E-2</v>
      </c>
      <c r="O182" s="6">
        <f>IFERROR((VLOOKUP(A182,'Revenue per capita'!$A:$Z,17,FALSE)-'normalize rev0'!O$364)/'normalize rev0'!O$365,"")</f>
        <v>-0.19291158391317559</v>
      </c>
      <c r="P182" s="6">
        <f>IFERROR((VLOOKUP(A182,'Revenue per capita'!$A:$Z,18,FALSE)-'normalize rev0'!P$364)/'normalize rev0'!P$365,"")</f>
        <v>0.75882101821154291</v>
      </c>
      <c r="Q182" s="6">
        <f>IFERROR((VLOOKUP(A182,'Revenue per capita'!$A:$Z,19,FALSE)-'normalize rev0'!Q$364)/'normalize rev0'!Q$365,"")</f>
        <v>-0.24008692799021727</v>
      </c>
      <c r="R182" s="6">
        <f>IFERROR((VLOOKUP(A182,'Revenue per capita'!$A:$Z,20,FALSE)-'normalize rev0'!R$364)/'normalize rev0'!R$365,"")</f>
        <v>-0.3416438625152215</v>
      </c>
      <c r="S182" s="6">
        <f>IFERROR((VLOOKUP(A182,'Revenue per capita'!$A:$Z,21,FALSE)-'normalize rev0'!S$364)/'normalize rev0'!S$365,"")</f>
        <v>-0.35332897937212998</v>
      </c>
      <c r="T182" s="6">
        <f>IFERROR((VLOOKUP(A182,'Revenue per capita'!$A:$Z,22,FALSE)-'normalize rev0'!T$364)/'normalize rev0'!T$365,"")</f>
        <v>-0.42628333988399791</v>
      </c>
      <c r="U182" s="6">
        <f>IFERROR((VLOOKUP(A182,'Revenue per capita'!$A:$Z,23,FALSE)-'normalize rev0'!U$364)/'normalize rev0'!U$365,"")</f>
        <v>-0.18526296642567799</v>
      </c>
      <c r="V182" s="6">
        <f>IFERROR((VLOOKUP(A182,'Revenue per capita'!$A:$Z,24,FALSE)-'normalize rev0'!V$364)/'normalize rev0'!V$365,"")</f>
        <v>-0.39843753579478408</v>
      </c>
      <c r="W182" s="6">
        <f>IFERROR((VLOOKUP(A182,'Revenue per capita'!$A:$Z,25,FALSE)-'normalize rev0'!W$364)/'normalize rev0'!W$365,"")</f>
        <v>-0.69219930405127483</v>
      </c>
      <c r="X182" s="6" t="str">
        <f>IFERROR((VLOOKUP(A182,'Revenue per capita'!$A:$Z,26,FALSE)-'normalize rev0'!X$364)/'normalize rev0'!X$365,"")</f>
        <v/>
      </c>
    </row>
    <row r="183" spans="1:24" x14ac:dyDescent="0.45">
      <c r="A183" s="3" t="s">
        <v>458</v>
      </c>
      <c r="B183" s="4" t="s">
        <v>459</v>
      </c>
      <c r="D183" s="4">
        <v>80.232402834787081</v>
      </c>
      <c r="E183" s="6">
        <f>IFERROR((VLOOKUP($A183,'Revenue per capita'!$A:$Z,7,FALSE)-'normalize rev0'!E$364)/'normalize rev0'!E$365,"")</f>
        <v>-0.12649696809140015</v>
      </c>
      <c r="F183" s="6" t="str">
        <f>IFERROR((VLOOKUP(A183,'Revenue per capita'!$A:$Z,8,FALSE)-'normalize rev0'!F$364)/'normalize rev0'!F$365,"")</f>
        <v/>
      </c>
      <c r="G183" s="6" t="str">
        <f>IFERROR((VLOOKUP(A183,'Revenue per capita'!$A:$Z,9,FALSE)-'normalize rev0'!G$364)/'normalize rev0'!G$365,"")</f>
        <v/>
      </c>
      <c r="H183" s="6">
        <f>IFERROR((VLOOKUP(A183,'Revenue per capita'!$A:$Z,10,FALSE)-'normalize rev0'!H$364)/'normalize rev0'!H$365,"")</f>
        <v>-0.1594727286083652</v>
      </c>
      <c r="I183" s="6">
        <f>IFERROR((VLOOKUP(A183,'Revenue per capita'!$A:$Z,11,FALSE)-'normalize rev0'!I$364)/'normalize rev0'!I$365,"")</f>
        <v>-0.22853684700455318</v>
      </c>
      <c r="J183" s="6">
        <f>IFERROR((VLOOKUP(A183,'Revenue per capita'!$A:$Z,12,FALSE)-'normalize rev0'!J$364)/'normalize rev0'!J$365,"")</f>
        <v>9.6819450390477693E-2</v>
      </c>
      <c r="K183" s="6">
        <f>IFERROR((VLOOKUP(A183,'Revenue per capita'!$A:$Z,13,FALSE)-'normalize rev0'!K$364)/'normalize rev0'!K$365,"")</f>
        <v>0.77806683676305732</v>
      </c>
      <c r="L183" s="6">
        <f>IFERROR((VLOOKUP(A183,'Revenue per capita'!$A:$Z,14,FALSE)-'normalize rev0'!L$364)/'normalize rev0'!L$365,"")</f>
        <v>2.2144269283659943</v>
      </c>
      <c r="M183" s="6">
        <f>IFERROR((VLOOKUP(A183,'Revenue per capita'!$A:$Z,15,FALSE)-'normalize rev0'!M$364)/'normalize rev0'!M$365,"")</f>
        <v>-3.8201428173923767E-2</v>
      </c>
      <c r="N183" s="6">
        <f>IFERROR((VLOOKUP(A183,'Revenue per capita'!$A:$Z,16,FALSE)-'normalize rev0'!N$364)/'normalize rev0'!N$365,"")</f>
        <v>-0.62914441158992973</v>
      </c>
      <c r="O183" s="6">
        <f>IFERROR((VLOOKUP(A183,'Revenue per capita'!$A:$Z,17,FALSE)-'normalize rev0'!O$364)/'normalize rev0'!O$365,"")</f>
        <v>-0.82009376089235519</v>
      </c>
      <c r="P183" s="6">
        <f>IFERROR((VLOOKUP(A183,'Revenue per capita'!$A:$Z,18,FALSE)-'normalize rev0'!P$364)/'normalize rev0'!P$365,"")</f>
        <v>-0.62953014795256712</v>
      </c>
      <c r="Q183" s="6">
        <f>IFERROR((VLOOKUP(A183,'Revenue per capita'!$A:$Z,19,FALSE)-'normalize rev0'!Q$364)/'normalize rev0'!Q$365,"")</f>
        <v>-0.33647512201365332</v>
      </c>
      <c r="R183" s="6">
        <f>IFERROR((VLOOKUP(A183,'Revenue per capita'!$A:$Z,20,FALSE)-'normalize rev0'!R$364)/'normalize rev0'!R$365,"")</f>
        <v>-0.63562009109777218</v>
      </c>
      <c r="S183" s="6">
        <f>IFERROR((VLOOKUP(A183,'Revenue per capita'!$A:$Z,21,FALSE)-'normalize rev0'!S$364)/'normalize rev0'!S$365,"")</f>
        <v>0.82493310283693799</v>
      </c>
      <c r="T183" s="6">
        <f>IFERROR((VLOOKUP(A183,'Revenue per capita'!$A:$Z,22,FALSE)-'normalize rev0'!T$364)/'normalize rev0'!T$365,"")</f>
        <v>-1.1798013123201951</v>
      </c>
      <c r="U183" s="6">
        <f>IFERROR((VLOOKUP(A183,'Revenue per capita'!$A:$Z,23,FALSE)-'normalize rev0'!U$364)/'normalize rev0'!U$365,"")</f>
        <v>0.18186149144065106</v>
      </c>
      <c r="V183" s="6">
        <f>IFERROR((VLOOKUP(A183,'Revenue per capita'!$A:$Z,24,FALSE)-'normalize rev0'!V$364)/'normalize rev0'!V$365,"")</f>
        <v>1.2602985141554477</v>
      </c>
      <c r="W183" s="6">
        <f>IFERROR((VLOOKUP(A183,'Revenue per capita'!$A:$Z,25,FALSE)-'normalize rev0'!W$364)/'normalize rev0'!W$365,"")</f>
        <v>-0.3230209638734679</v>
      </c>
      <c r="X183" s="6" t="str">
        <f>IFERROR((VLOOKUP(A183,'Revenue per capita'!$A:$Z,26,FALSE)-'normalize rev0'!X$364)/'normalize rev0'!X$365,"")</f>
        <v/>
      </c>
    </row>
    <row r="184" spans="1:24" x14ac:dyDescent="0.45">
      <c r="A184" s="3" t="s">
        <v>838</v>
      </c>
      <c r="B184" s="4" t="s">
        <v>470</v>
      </c>
      <c r="D184" s="4">
        <v>80.155397716482199</v>
      </c>
      <c r="E184" s="6">
        <f>IFERROR((VLOOKUP($A184,'Revenue per capita'!$A:$Z,7,FALSE)-'normalize rev0'!E$364)/'normalize rev0'!E$365,"")</f>
        <v>-0.51177793090422308</v>
      </c>
      <c r="F184" s="6" t="str">
        <f>IFERROR((VLOOKUP(A184,'Revenue per capita'!$A:$Z,8,FALSE)-'normalize rev0'!F$364)/'normalize rev0'!F$365,"")</f>
        <v/>
      </c>
      <c r="G184" s="6">
        <f>IFERROR((VLOOKUP(A184,'Revenue per capita'!$A:$Z,9,FALSE)-'normalize rev0'!G$364)/'normalize rev0'!G$365,"")</f>
        <v>-0.72332709116355831</v>
      </c>
      <c r="H184" s="6">
        <f>IFERROR((VLOOKUP(A184,'Revenue per capita'!$A:$Z,10,FALSE)-'normalize rev0'!H$364)/'normalize rev0'!H$365,"")</f>
        <v>-0.26132671448234007</v>
      </c>
      <c r="I184" s="6">
        <f>IFERROR((VLOOKUP(A184,'Revenue per capita'!$A:$Z,11,FALSE)-'normalize rev0'!I$364)/'normalize rev0'!I$365,"")</f>
        <v>0.26812271121035586</v>
      </c>
      <c r="J184" s="6">
        <f>IFERROR((VLOOKUP(A184,'Revenue per capita'!$A:$Z,12,FALSE)-'normalize rev0'!J$364)/'normalize rev0'!J$365,"")</f>
        <v>-0.36176764945985701</v>
      </c>
      <c r="K184" s="6">
        <f>IFERROR((VLOOKUP(A184,'Revenue per capita'!$A:$Z,13,FALSE)-'normalize rev0'!K$364)/'normalize rev0'!K$365,"")</f>
        <v>-0.84367249581412973</v>
      </c>
      <c r="L184" s="6">
        <f>IFERROR((VLOOKUP(A184,'Revenue per capita'!$A:$Z,14,FALSE)-'normalize rev0'!L$364)/'normalize rev0'!L$365,"")</f>
        <v>-0.50369965763596081</v>
      </c>
      <c r="M184" s="6">
        <f>IFERROR((VLOOKUP(A184,'Revenue per capita'!$A:$Z,15,FALSE)-'normalize rev0'!M$364)/'normalize rev0'!M$365,"")</f>
        <v>-0.68718383278583817</v>
      </c>
      <c r="N184" s="6">
        <f>IFERROR((VLOOKUP(A184,'Revenue per capita'!$A:$Z,16,FALSE)-'normalize rev0'!N$364)/'normalize rev0'!N$365,"")</f>
        <v>-3.325867447740545E-2</v>
      </c>
      <c r="O184" s="6">
        <f>IFERROR((VLOOKUP(A184,'Revenue per capita'!$A:$Z,17,FALSE)-'normalize rev0'!O$364)/'normalize rev0'!O$365,"")</f>
        <v>-0.22906612957824049</v>
      </c>
      <c r="P184" s="6">
        <f>IFERROR((VLOOKUP(A184,'Revenue per capita'!$A:$Z,18,FALSE)-'normalize rev0'!P$364)/'normalize rev0'!P$365,"")</f>
        <v>-0.53910497149154135</v>
      </c>
      <c r="Q184" s="6">
        <f>IFERROR((VLOOKUP(A184,'Revenue per capita'!$A:$Z,19,FALSE)-'normalize rev0'!Q$364)/'normalize rev0'!Q$365,"")</f>
        <v>-0.37390269267138343</v>
      </c>
      <c r="R184" s="6">
        <f>IFERROR((VLOOKUP(A184,'Revenue per capita'!$A:$Z,20,FALSE)-'normalize rev0'!R$364)/'normalize rev0'!R$365,"")</f>
        <v>2.301738949447679</v>
      </c>
      <c r="S184" s="6">
        <f>IFERROR((VLOOKUP(A184,'Revenue per capita'!$A:$Z,21,FALSE)-'normalize rev0'!S$364)/'normalize rev0'!S$365,"")</f>
        <v>-0.18323023653033982</v>
      </c>
      <c r="T184" s="6">
        <f>IFERROR((VLOOKUP(A184,'Revenue per capita'!$A:$Z,22,FALSE)-'normalize rev0'!T$364)/'normalize rev0'!T$365,"")</f>
        <v>0.2095836125617592</v>
      </c>
      <c r="U184" s="6">
        <f>IFERROR((VLOOKUP(A184,'Revenue per capita'!$A:$Z,23,FALSE)-'normalize rev0'!U$364)/'normalize rev0'!U$365,"")</f>
        <v>-0.56994280647635842</v>
      </c>
      <c r="V184" s="6">
        <f>IFERROR((VLOOKUP(A184,'Revenue per capita'!$A:$Z,24,FALSE)-'normalize rev0'!V$364)/'normalize rev0'!V$365,"")</f>
        <v>-0.50514934812535051</v>
      </c>
      <c r="W184" s="6">
        <f>IFERROR((VLOOKUP(A184,'Revenue per capita'!$A:$Z,25,FALSE)-'normalize rev0'!W$364)/'normalize rev0'!W$365,"")</f>
        <v>0.27496079920463706</v>
      </c>
      <c r="X184" s="6" t="str">
        <f>IFERROR((VLOOKUP(A184,'Revenue per capita'!$A:$Z,26,FALSE)-'normalize rev0'!X$364)/'normalize rev0'!X$365,"")</f>
        <v/>
      </c>
    </row>
    <row r="185" spans="1:24" x14ac:dyDescent="0.45">
      <c r="A185" s="3" t="s">
        <v>841</v>
      </c>
      <c r="B185" s="4" t="s">
        <v>459</v>
      </c>
      <c r="D185" s="4">
        <v>80.015033377354044</v>
      </c>
      <c r="E185" s="6">
        <f>IFERROR((VLOOKUP($A185,'Revenue per capita'!$A:$Z,7,FALSE)-'normalize rev0'!E$364)/'normalize rev0'!E$365,"")</f>
        <v>-0.51177793090422308</v>
      </c>
      <c r="F185" s="6" t="str">
        <f>IFERROR((VLOOKUP(A185,'Revenue per capita'!$A:$Z,8,FALSE)-'normalize rev0'!F$364)/'normalize rev0'!F$365,"")</f>
        <v/>
      </c>
      <c r="G185" s="6" t="str">
        <f>IFERROR((VLOOKUP(A185,'Revenue per capita'!$A:$Z,9,FALSE)-'normalize rev0'!G$364)/'normalize rev0'!G$365,"")</f>
        <v/>
      </c>
      <c r="H185" s="6">
        <f>IFERROR((VLOOKUP(A185,'Revenue per capita'!$A:$Z,10,FALSE)-'normalize rev0'!H$364)/'normalize rev0'!H$365,"")</f>
        <v>7.6224910827560749E-2</v>
      </c>
      <c r="I185" s="6">
        <f>IFERROR((VLOOKUP(A185,'Revenue per capita'!$A:$Z,11,FALSE)-'normalize rev0'!I$364)/'normalize rev0'!I$365,"")</f>
        <v>0.12567640656452439</v>
      </c>
      <c r="J185" s="6">
        <f>IFERROR((VLOOKUP(A185,'Revenue per capita'!$A:$Z,12,FALSE)-'normalize rev0'!J$364)/'normalize rev0'!J$365,"")</f>
        <v>5.3380890717821136E-2</v>
      </c>
      <c r="K185" s="6">
        <f>IFERROR((VLOOKUP(A185,'Revenue per capita'!$A:$Z,13,FALSE)-'normalize rev0'!K$364)/'normalize rev0'!K$365,"")</f>
        <v>-0.82083117207841649</v>
      </c>
      <c r="L185" s="6">
        <f>IFERROR((VLOOKUP(A185,'Revenue per capita'!$A:$Z,14,FALSE)-'normalize rev0'!L$364)/'normalize rev0'!L$365,"")</f>
        <v>6.7089681701556853E-2</v>
      </c>
      <c r="M185" s="6">
        <f>IFERROR((VLOOKUP(A185,'Revenue per capita'!$A:$Z,15,FALSE)-'normalize rev0'!M$364)/'normalize rev0'!M$365,"")</f>
        <v>-0.61542281365355112</v>
      </c>
      <c r="N185" s="6">
        <f>IFERROR((VLOOKUP(A185,'Revenue per capita'!$A:$Z,16,FALSE)-'normalize rev0'!N$364)/'normalize rev0'!N$365,"")</f>
        <v>-0.54565678477513702</v>
      </c>
      <c r="O185" s="6">
        <f>IFERROR((VLOOKUP(A185,'Revenue per capita'!$A:$Z,17,FALSE)-'normalize rev0'!O$364)/'normalize rev0'!O$365,"")</f>
        <v>-5.0008759143112529E-2</v>
      </c>
      <c r="P185" s="6">
        <f>IFERROR((VLOOKUP(A185,'Revenue per capita'!$A:$Z,18,FALSE)-'normalize rev0'!P$364)/'normalize rev0'!P$365,"")</f>
        <v>-0.57690811786642127</v>
      </c>
      <c r="Q185" s="6">
        <f>IFERROR((VLOOKUP(A185,'Revenue per capita'!$A:$Z,19,FALSE)-'normalize rev0'!Q$364)/'normalize rev0'!Q$365,"")</f>
        <v>-0.11153383110757976</v>
      </c>
      <c r="R185" s="6">
        <f>IFERROR((VLOOKUP(A185,'Revenue per capita'!$A:$Z,20,FALSE)-'normalize rev0'!R$364)/'normalize rev0'!R$365,"")</f>
        <v>-0.18621740644012258</v>
      </c>
      <c r="S185" s="6">
        <f>IFERROR((VLOOKUP(A185,'Revenue per capita'!$A:$Z,21,FALSE)-'normalize rev0'!S$364)/'normalize rev0'!S$365,"")</f>
        <v>0.14780673987887613</v>
      </c>
      <c r="T185" s="6">
        <f>IFERROR((VLOOKUP(A185,'Revenue per capita'!$A:$Z,22,FALSE)-'normalize rev0'!T$364)/'normalize rev0'!T$365,"")</f>
        <v>-0.36166950693205058</v>
      </c>
      <c r="U185" s="6">
        <f>IFERROR((VLOOKUP(A185,'Revenue per capita'!$A:$Z,23,FALSE)-'normalize rev0'!U$364)/'normalize rev0'!U$365,"")</f>
        <v>-0.67849040034661423</v>
      </c>
      <c r="V185" s="6">
        <f>IFERROR((VLOOKUP(A185,'Revenue per capita'!$A:$Z,24,FALSE)-'normalize rev0'!V$364)/'normalize rev0'!V$365,"")</f>
        <v>1.4446137875894445</v>
      </c>
      <c r="W185" s="6">
        <f>IFERROR((VLOOKUP(A185,'Revenue per capita'!$A:$Z,25,FALSE)-'normalize rev0'!W$364)/'normalize rev0'!W$365,"")</f>
        <v>-0.21157540041098974</v>
      </c>
      <c r="X185" s="6">
        <f>IFERROR((VLOOKUP(A185,'Revenue per capita'!$A:$Z,26,FALSE)-'normalize rev0'!X$364)/'normalize rev0'!X$365,"")</f>
        <v>-0.34323191180583063</v>
      </c>
    </row>
    <row r="186" spans="1:24" x14ac:dyDescent="0.45">
      <c r="A186" s="3" t="s">
        <v>533</v>
      </c>
      <c r="B186" s="4" t="s">
        <v>504</v>
      </c>
      <c r="D186" s="4">
        <v>79.858595159113563</v>
      </c>
      <c r="E186" s="6">
        <f>IFERROR((VLOOKUP($A186,'Revenue per capita'!$A:$Z,7,FALSE)-'normalize rev0'!E$364)/'normalize rev0'!E$365,"")</f>
        <v>0.26991534976170434</v>
      </c>
      <c r="F186" s="6" t="str">
        <f>IFERROR((VLOOKUP(A186,'Revenue per capita'!$A:$Z,8,FALSE)-'normalize rev0'!F$364)/'normalize rev0'!F$365,"")</f>
        <v/>
      </c>
      <c r="G186" s="6" t="str">
        <f>IFERROR((VLOOKUP(A186,'Revenue per capita'!$A:$Z,9,FALSE)-'normalize rev0'!G$364)/'normalize rev0'!G$365,"")</f>
        <v/>
      </c>
      <c r="H186" s="6">
        <f>IFERROR((VLOOKUP(A186,'Revenue per capita'!$A:$Z,10,FALSE)-'normalize rev0'!H$364)/'normalize rev0'!H$365,"")</f>
        <v>-0.45368903020721812</v>
      </c>
      <c r="I186" s="6">
        <f>IFERROR((VLOOKUP(A186,'Revenue per capita'!$A:$Z,11,FALSE)-'normalize rev0'!I$364)/'normalize rev0'!I$365,"")</f>
        <v>-0.27184977018904111</v>
      </c>
      <c r="J186" s="6">
        <f>IFERROR((VLOOKUP(A186,'Revenue per capita'!$A:$Z,12,FALSE)-'normalize rev0'!J$364)/'normalize rev0'!J$365,"")</f>
        <v>0.3795590072495621</v>
      </c>
      <c r="K186" s="6">
        <f>IFERROR((VLOOKUP(A186,'Revenue per capita'!$A:$Z,13,FALSE)-'normalize rev0'!K$364)/'normalize rev0'!K$365,"")</f>
        <v>-1.1770382472869505</v>
      </c>
      <c r="L186" s="6">
        <f>IFERROR((VLOOKUP(A186,'Revenue per capita'!$A:$Z,14,FALSE)-'normalize rev0'!L$364)/'normalize rev0'!L$365,"")</f>
        <v>-0.58020718481031852</v>
      </c>
      <c r="M186" s="6">
        <f>IFERROR((VLOOKUP(A186,'Revenue per capita'!$A:$Z,15,FALSE)-'normalize rev0'!M$364)/'normalize rev0'!M$365,"")</f>
        <v>0.14922132841493746</v>
      </c>
      <c r="N186" s="6">
        <f>IFERROR((VLOOKUP(A186,'Revenue per capita'!$A:$Z,16,FALSE)-'normalize rev0'!N$364)/'normalize rev0'!N$365,"")</f>
        <v>2.2011453815072002E-3</v>
      </c>
      <c r="O186" s="6">
        <f>IFERROR((VLOOKUP(A186,'Revenue per capita'!$A:$Z,17,FALSE)-'normalize rev0'!O$364)/'normalize rev0'!O$365,"")</f>
        <v>1.5300631804317779</v>
      </c>
      <c r="P186" s="6">
        <f>IFERROR((VLOOKUP(A186,'Revenue per capita'!$A:$Z,18,FALSE)-'normalize rev0'!P$364)/'normalize rev0'!P$365,"")</f>
        <v>-0.38513915728430037</v>
      </c>
      <c r="Q186" s="6">
        <f>IFERROR((VLOOKUP(A186,'Revenue per capita'!$A:$Z,19,FALSE)-'normalize rev0'!Q$364)/'normalize rev0'!Q$365,"")</f>
        <v>-0.55670005547383961</v>
      </c>
      <c r="R186" s="6">
        <f>IFERROR((VLOOKUP(A186,'Revenue per capita'!$A:$Z,20,FALSE)-'normalize rev0'!R$364)/'normalize rev0'!R$365,"")</f>
        <v>-0.40022947942858722</v>
      </c>
      <c r="S186" s="6">
        <f>IFERROR((VLOOKUP(A186,'Revenue per capita'!$A:$Z,21,FALSE)-'normalize rev0'!S$364)/'normalize rev0'!S$365,"")</f>
        <v>0.46520484472894291</v>
      </c>
      <c r="T186" s="6">
        <f>IFERROR((VLOOKUP(A186,'Revenue per capita'!$A:$Z,22,FALSE)-'normalize rev0'!T$364)/'normalize rev0'!T$365,"")</f>
        <v>-0.6190091437211398</v>
      </c>
      <c r="U186" s="6">
        <f>IFERROR((VLOOKUP(A186,'Revenue per capita'!$A:$Z,23,FALSE)-'normalize rev0'!U$364)/'normalize rev0'!U$365,"")</f>
        <v>8.6150147748651124E-2</v>
      </c>
      <c r="V186" s="6">
        <f>IFERROR((VLOOKUP(A186,'Revenue per capita'!$A:$Z,24,FALSE)-'normalize rev0'!V$364)/'normalize rev0'!V$365,"")</f>
        <v>-0.64231192532960812</v>
      </c>
      <c r="W186" s="6" t="str">
        <f>IFERROR((VLOOKUP(A186,'Revenue per capita'!$A:$Z,25,FALSE)-'normalize rev0'!W$364)/'normalize rev0'!W$365,"")</f>
        <v/>
      </c>
      <c r="X186" s="6" t="str">
        <f>IFERROR((VLOOKUP(A186,'Revenue per capita'!$A:$Z,26,FALSE)-'normalize rev0'!X$364)/'normalize rev0'!X$365,"")</f>
        <v/>
      </c>
    </row>
    <row r="187" spans="1:24" x14ac:dyDescent="0.45">
      <c r="A187" s="3" t="s">
        <v>488</v>
      </c>
      <c r="B187" s="4" t="s">
        <v>466</v>
      </c>
      <c r="D187" s="4">
        <v>79.316027306498313</v>
      </c>
      <c r="E187" s="6">
        <f>IFERROR((VLOOKUP($A187,'Revenue per capita'!$A:$Z,7,FALSE)-'normalize rev0'!E$364)/'normalize rev0'!E$365,"")</f>
        <v>-0.51177793090422308</v>
      </c>
      <c r="F187" s="6" t="str">
        <f>IFERROR((VLOOKUP(A187,'Revenue per capita'!$A:$Z,8,FALSE)-'normalize rev0'!F$364)/'normalize rev0'!F$365,"")</f>
        <v/>
      </c>
      <c r="G187" s="6" t="str">
        <f>IFERROR((VLOOKUP(A187,'Revenue per capita'!$A:$Z,9,FALSE)-'normalize rev0'!G$364)/'normalize rev0'!G$365,"")</f>
        <v/>
      </c>
      <c r="H187" s="6">
        <f>IFERROR((VLOOKUP(A187,'Revenue per capita'!$A:$Z,10,FALSE)-'normalize rev0'!H$364)/'normalize rev0'!H$365,"")</f>
        <v>-1.2455064219114975</v>
      </c>
      <c r="I187" s="6">
        <f>IFERROR((VLOOKUP(A187,'Revenue per capita'!$A:$Z,11,FALSE)-'normalize rev0'!I$364)/'normalize rev0'!I$365,"")</f>
        <v>0.66631366873100584</v>
      </c>
      <c r="J187" s="6">
        <f>IFERROR((VLOOKUP(A187,'Revenue per capita'!$A:$Z,12,FALSE)-'normalize rev0'!J$364)/'normalize rev0'!J$365,"")</f>
        <v>-0.45839439621276934</v>
      </c>
      <c r="K187" s="6">
        <f>IFERROR((VLOOKUP(A187,'Revenue per capita'!$A:$Z,13,FALSE)-'normalize rev0'!K$364)/'normalize rev0'!K$365,"")</f>
        <v>-0.21956196901030736</v>
      </c>
      <c r="L187" s="6">
        <f>IFERROR((VLOOKUP(A187,'Revenue per capita'!$A:$Z,14,FALSE)-'normalize rev0'!L$364)/'normalize rev0'!L$365,"")</f>
        <v>-0.41727726350664029</v>
      </c>
      <c r="M187" s="6">
        <f>IFERROR((VLOOKUP(A187,'Revenue per capita'!$A:$Z,15,FALSE)-'normalize rev0'!M$364)/'normalize rev0'!M$365,"")</f>
        <v>-1.012127002671094</v>
      </c>
      <c r="N187" s="6">
        <f>IFERROR((VLOOKUP(A187,'Revenue per capita'!$A:$Z,16,FALSE)-'normalize rev0'!N$364)/'normalize rev0'!N$365,"")</f>
        <v>-0.64222164820585592</v>
      </c>
      <c r="O187" s="6">
        <f>IFERROR((VLOOKUP(A187,'Revenue per capita'!$A:$Z,17,FALSE)-'normalize rev0'!O$364)/'normalize rev0'!O$365,"")</f>
        <v>-1.1440310678549817</v>
      </c>
      <c r="P187" s="6">
        <f>IFERROR((VLOOKUP(A187,'Revenue per capita'!$A:$Z,18,FALSE)-'normalize rev0'!P$364)/'normalize rev0'!P$365,"")</f>
        <v>-0.67629155398957741</v>
      </c>
      <c r="Q187" s="6">
        <f>IFERROR((VLOOKUP(A187,'Revenue per capita'!$A:$Z,19,FALSE)-'normalize rev0'!Q$364)/'normalize rev0'!Q$365,"")</f>
        <v>8.3377802776628596E-2</v>
      </c>
      <c r="R187" s="6">
        <f>IFERROR((VLOOKUP(A187,'Revenue per capita'!$A:$Z,20,FALSE)-'normalize rev0'!R$364)/'normalize rev0'!R$365,"")</f>
        <v>-0.15491961412507252</v>
      </c>
      <c r="S187" s="6">
        <f>IFERROR((VLOOKUP(A187,'Revenue per capita'!$A:$Z,21,FALSE)-'normalize rev0'!S$364)/'normalize rev0'!S$365,"")</f>
        <v>2.0962966857075264E-2</v>
      </c>
      <c r="T187" s="6">
        <f>IFERROR((VLOOKUP(A187,'Revenue per capita'!$A:$Z,22,FALSE)-'normalize rev0'!T$364)/'normalize rev0'!T$365,"")</f>
        <v>-0.14147363859690118</v>
      </c>
      <c r="U187" s="6">
        <f>IFERROR((VLOOKUP(A187,'Revenue per capita'!$A:$Z,23,FALSE)-'normalize rev0'!U$364)/'normalize rev0'!U$365,"")</f>
        <v>-0.48591896205293916</v>
      </c>
      <c r="V187" s="6">
        <f>IFERROR((VLOOKUP(A187,'Revenue per capita'!$A:$Z,24,FALSE)-'normalize rev0'!V$364)/'normalize rev0'!V$365,"")</f>
        <v>-0.69420012794294805</v>
      </c>
      <c r="W187" s="6" t="str">
        <f>IFERROR((VLOOKUP(A187,'Revenue per capita'!$A:$Z,25,FALSE)-'normalize rev0'!W$364)/'normalize rev0'!W$365,"")</f>
        <v/>
      </c>
      <c r="X187" s="6" t="str">
        <f>IFERROR((VLOOKUP(A187,'Revenue per capita'!$A:$Z,26,FALSE)-'normalize rev0'!X$364)/'normalize rev0'!X$365,"")</f>
        <v/>
      </c>
    </row>
    <row r="188" spans="1:24" x14ac:dyDescent="0.45">
      <c r="A188" s="3" t="s">
        <v>703</v>
      </c>
      <c r="B188" s="4" t="s">
        <v>475</v>
      </c>
      <c r="D188" s="4">
        <v>78.98552837365564</v>
      </c>
      <c r="E188" s="6">
        <f>IFERROR((VLOOKUP($A188,'Revenue per capita'!$A:$Z,7,FALSE)-'normalize rev0'!E$364)/'normalize rev0'!E$365,"")</f>
        <v>0.30684017445316047</v>
      </c>
      <c r="F188" s="6">
        <f>IFERROR((VLOOKUP(A188,'Revenue per capita'!$A:$Z,8,FALSE)-'normalize rev0'!F$364)/'normalize rev0'!F$365,"")</f>
        <v>-0.33507932767155785</v>
      </c>
      <c r="G188" s="6" t="str">
        <f>IFERROR((VLOOKUP(A188,'Revenue per capita'!$A:$Z,9,FALSE)-'normalize rev0'!G$364)/'normalize rev0'!G$365,"")</f>
        <v/>
      </c>
      <c r="H188" s="6">
        <f>IFERROR((VLOOKUP(A188,'Revenue per capita'!$A:$Z,10,FALSE)-'normalize rev0'!H$364)/'normalize rev0'!H$365,"")</f>
        <v>0.65392750106226294</v>
      </c>
      <c r="I188" s="6">
        <f>IFERROR((VLOOKUP(A188,'Revenue per capita'!$A:$Z,11,FALSE)-'normalize rev0'!I$364)/'normalize rev0'!I$365,"")</f>
        <v>0.12949374025736815</v>
      </c>
      <c r="J188" s="6">
        <f>IFERROR((VLOOKUP(A188,'Revenue per capita'!$A:$Z,12,FALSE)-'normalize rev0'!J$364)/'normalize rev0'!J$365,"")</f>
        <v>-0.45739972400240503</v>
      </c>
      <c r="K188" s="6">
        <f>IFERROR((VLOOKUP(A188,'Revenue per capita'!$A:$Z,13,FALSE)-'normalize rev0'!K$364)/'normalize rev0'!K$365,"")</f>
        <v>-0.42905830876770051</v>
      </c>
      <c r="L188" s="6">
        <f>IFERROR((VLOOKUP(A188,'Revenue per capita'!$A:$Z,14,FALSE)-'normalize rev0'!L$364)/'normalize rev0'!L$365,"")</f>
        <v>0.39380608662790229</v>
      </c>
      <c r="M188" s="6">
        <f>IFERROR((VLOOKUP(A188,'Revenue per capita'!$A:$Z,15,FALSE)-'normalize rev0'!M$364)/'normalize rev0'!M$365,"")</f>
        <v>-9.2149280270025294E-2</v>
      </c>
      <c r="N188" s="6">
        <f>IFERROR((VLOOKUP(A188,'Revenue per capita'!$A:$Z,16,FALSE)-'normalize rev0'!N$364)/'normalize rev0'!N$365,"")</f>
        <v>-0.4111227379203955</v>
      </c>
      <c r="O188" s="6">
        <f>IFERROR((VLOOKUP(A188,'Revenue per capita'!$A:$Z,17,FALSE)-'normalize rev0'!O$364)/'normalize rev0'!O$365,"")</f>
        <v>-0.10247168496761634</v>
      </c>
      <c r="P188" s="6">
        <f>IFERROR((VLOOKUP(A188,'Revenue per capita'!$A:$Z,18,FALSE)-'normalize rev0'!P$364)/'normalize rev0'!P$365,"")</f>
        <v>-6.2415338261468355E-2</v>
      </c>
      <c r="Q188" s="6">
        <f>IFERROR((VLOOKUP(A188,'Revenue per capita'!$A:$Z,19,FALSE)-'normalize rev0'!Q$364)/'normalize rev0'!Q$365,"")</f>
        <v>1.0549367138029802</v>
      </c>
      <c r="R188" s="6">
        <f>IFERROR((VLOOKUP(A188,'Revenue per capita'!$A:$Z,20,FALSE)-'normalize rev0'!R$364)/'normalize rev0'!R$365,"")</f>
        <v>1.0839064454898704</v>
      </c>
      <c r="S188" s="6">
        <f>IFERROR((VLOOKUP(A188,'Revenue per capita'!$A:$Z,21,FALSE)-'normalize rev0'!S$364)/'normalize rev0'!S$365,"")</f>
        <v>-0.6301151875858847</v>
      </c>
      <c r="T188" s="6">
        <f>IFERROR((VLOOKUP(A188,'Revenue per capita'!$A:$Z,22,FALSE)-'normalize rev0'!T$364)/'normalize rev0'!T$365,"")</f>
        <v>-0.55077914859841126</v>
      </c>
      <c r="U188" s="6">
        <f>IFERROR((VLOOKUP(A188,'Revenue per capita'!$A:$Z,23,FALSE)-'normalize rev0'!U$364)/'normalize rev0'!U$365,"")</f>
        <v>-0.28992492502202744</v>
      </c>
      <c r="V188" s="6">
        <f>IFERROR((VLOOKUP(A188,'Revenue per capita'!$A:$Z,24,FALSE)-'normalize rev0'!V$364)/'normalize rev0'!V$365,"")</f>
        <v>0.10709852900433253</v>
      </c>
      <c r="W188" s="6">
        <f>IFERROR((VLOOKUP(A188,'Revenue per capita'!$A:$Z,25,FALSE)-'normalize rev0'!W$364)/'normalize rev0'!W$365,"")</f>
        <v>-0.51934185551957046</v>
      </c>
      <c r="X188" s="6" t="str">
        <f>IFERROR((VLOOKUP(A188,'Revenue per capita'!$A:$Z,26,FALSE)-'normalize rev0'!X$364)/'normalize rev0'!X$365,"")</f>
        <v/>
      </c>
    </row>
    <row r="189" spans="1:24" x14ac:dyDescent="0.45">
      <c r="A189" s="3" t="s">
        <v>798</v>
      </c>
      <c r="B189" s="4" t="s">
        <v>504</v>
      </c>
      <c r="D189" s="4">
        <v>78.959658038470664</v>
      </c>
      <c r="E189" s="6">
        <f>IFERROR((VLOOKUP($A189,'Revenue per capita'!$A:$Z,7,FALSE)-'normalize rev0'!E$364)/'normalize rev0'!E$365,"")</f>
        <v>-0.43597295877768372</v>
      </c>
      <c r="F189" s="6" t="str">
        <f>IFERROR((VLOOKUP(A189,'Revenue per capita'!$A:$Z,8,FALSE)-'normalize rev0'!F$364)/'normalize rev0'!F$365,"")</f>
        <v/>
      </c>
      <c r="G189" s="6" t="str">
        <f>IFERROR((VLOOKUP(A189,'Revenue per capita'!$A:$Z,9,FALSE)-'normalize rev0'!G$364)/'normalize rev0'!G$365,"")</f>
        <v/>
      </c>
      <c r="H189" s="6">
        <f>IFERROR((VLOOKUP(A189,'Revenue per capita'!$A:$Z,10,FALSE)-'normalize rev0'!H$364)/'normalize rev0'!H$365,"")</f>
        <v>0.58810217016211108</v>
      </c>
      <c r="I189" s="6">
        <f>IFERROR((VLOOKUP(A189,'Revenue per capita'!$A:$Z,11,FALSE)-'normalize rev0'!I$364)/'normalize rev0'!I$365,"")</f>
        <v>-0.76003371613042781</v>
      </c>
      <c r="J189" s="6">
        <f>IFERROR((VLOOKUP(A189,'Revenue per capita'!$A:$Z,12,FALSE)-'normalize rev0'!J$364)/'normalize rev0'!J$365,"")</f>
        <v>-3.4775751410071033E-2</v>
      </c>
      <c r="K189" s="6">
        <f>IFERROR((VLOOKUP(A189,'Revenue per capita'!$A:$Z,13,FALSE)-'normalize rev0'!K$364)/'normalize rev0'!K$365,"")</f>
        <v>-0.1434158756948945</v>
      </c>
      <c r="L189" s="6">
        <f>IFERROR((VLOOKUP(A189,'Revenue per capita'!$A:$Z,14,FALSE)-'normalize rev0'!L$364)/'normalize rev0'!L$365,"")</f>
        <v>-0.48128581403229187</v>
      </c>
      <c r="M189" s="6">
        <f>IFERROR((VLOOKUP(A189,'Revenue per capita'!$A:$Z,15,FALSE)-'normalize rev0'!M$364)/'normalize rev0'!M$365,"")</f>
        <v>0.71132489565716028</v>
      </c>
      <c r="N189" s="6">
        <f>IFERROR((VLOOKUP(A189,'Revenue per capita'!$A:$Z,16,FALSE)-'normalize rev0'!N$364)/'normalize rev0'!N$365,"")</f>
        <v>1.0060320109383258</v>
      </c>
      <c r="O189" s="6">
        <f>IFERROR((VLOOKUP(A189,'Revenue per capita'!$A:$Z,17,FALSE)-'normalize rev0'!O$364)/'normalize rev0'!O$365,"")</f>
        <v>-0.60997963687347101</v>
      </c>
      <c r="P189" s="6">
        <f>IFERROR((VLOOKUP(A189,'Revenue per capita'!$A:$Z,18,FALSE)-'normalize rev0'!P$364)/'normalize rev0'!P$365,"")</f>
        <v>-7.8957882256147957E-2</v>
      </c>
      <c r="Q189" s="6">
        <f>IFERROR((VLOOKUP(A189,'Revenue per capita'!$A:$Z,19,FALSE)-'normalize rev0'!Q$364)/'normalize rev0'!Q$365,"")</f>
        <v>-0.20788986977176074</v>
      </c>
      <c r="R189" s="6">
        <f>IFERROR((VLOOKUP(A189,'Revenue per capita'!$A:$Z,20,FALSE)-'normalize rev0'!R$364)/'normalize rev0'!R$365,"")</f>
        <v>-0.20863236249512074</v>
      </c>
      <c r="S189" s="6">
        <f>IFERROR((VLOOKUP(A189,'Revenue per capita'!$A:$Z,21,FALSE)-'normalize rev0'!S$364)/'normalize rev0'!S$365,"")</f>
        <v>2.9235918243360528</v>
      </c>
      <c r="T189" s="6">
        <f>IFERROR((VLOOKUP(A189,'Revenue per capita'!$A:$Z,22,FALSE)-'normalize rev0'!T$364)/'normalize rev0'!T$365,"")</f>
        <v>0.85935679286991207</v>
      </c>
      <c r="U189" s="6">
        <f>IFERROR((VLOOKUP(A189,'Revenue per capita'!$A:$Z,23,FALSE)-'normalize rev0'!U$364)/'normalize rev0'!U$365,"")</f>
        <v>-0.3212689384678093</v>
      </c>
      <c r="V189" s="6">
        <f>IFERROR((VLOOKUP(A189,'Revenue per capita'!$A:$Z,24,FALSE)-'normalize rev0'!V$364)/'normalize rev0'!V$365,"")</f>
        <v>-2.5048009829723781</v>
      </c>
      <c r="W189" s="6">
        <f>IFERROR((VLOOKUP(A189,'Revenue per capita'!$A:$Z,25,FALSE)-'normalize rev0'!W$364)/'normalize rev0'!W$365,"")</f>
        <v>-1.0283037355980731</v>
      </c>
      <c r="X189" s="6" t="str">
        <f>IFERROR((VLOOKUP(A189,'Revenue per capita'!$A:$Z,26,FALSE)-'normalize rev0'!X$364)/'normalize rev0'!X$365,"")</f>
        <v/>
      </c>
    </row>
    <row r="190" spans="1:24" x14ac:dyDescent="0.45">
      <c r="A190" s="3" t="s">
        <v>819</v>
      </c>
      <c r="B190" s="4" t="s">
        <v>445</v>
      </c>
      <c r="D190" s="4">
        <v>78.930267189137865</v>
      </c>
      <c r="E190" s="6">
        <f>IFERROR((VLOOKUP($A190,'Revenue per capita'!$A:$Z,7,FALSE)-'normalize rev0'!E$364)/'normalize rev0'!E$365,"")</f>
        <v>-0.10741216457225421</v>
      </c>
      <c r="F190" s="6">
        <f>IFERROR((VLOOKUP(A190,'Revenue per capita'!$A:$Z,8,FALSE)-'normalize rev0'!F$364)/'normalize rev0'!F$365,"")</f>
        <v>5.1818549936418566E-2</v>
      </c>
      <c r="G190" s="6">
        <f>IFERROR((VLOOKUP(A190,'Revenue per capita'!$A:$Z,9,FALSE)-'normalize rev0'!G$364)/'normalize rev0'!G$365,"")</f>
        <v>-0.70220636443915252</v>
      </c>
      <c r="H190" s="6">
        <f>IFERROR((VLOOKUP(A190,'Revenue per capita'!$A:$Z,10,FALSE)-'normalize rev0'!H$364)/'normalize rev0'!H$365,"")</f>
        <v>-0.80412349872174016</v>
      </c>
      <c r="I190" s="6">
        <f>IFERROR((VLOOKUP(A190,'Revenue per capita'!$A:$Z,11,FALSE)-'normalize rev0'!I$364)/'normalize rev0'!I$365,"")</f>
        <v>4.448018306323908E-2</v>
      </c>
      <c r="J190" s="6">
        <f>IFERROR((VLOOKUP(A190,'Revenue per capita'!$A:$Z,12,FALSE)-'normalize rev0'!J$364)/'normalize rev0'!J$365,"")</f>
        <v>-0.48194687859112012</v>
      </c>
      <c r="K190" s="6">
        <f>IFERROR((VLOOKUP(A190,'Revenue per capita'!$A:$Z,13,FALSE)-'normalize rev0'!K$364)/'normalize rev0'!K$365,"")</f>
        <v>-0.32707694159211104</v>
      </c>
      <c r="L190" s="6">
        <f>IFERROR((VLOOKUP(A190,'Revenue per capita'!$A:$Z,14,FALSE)-'normalize rev0'!L$364)/'normalize rev0'!L$365,"")</f>
        <v>-0.14761603166609871</v>
      </c>
      <c r="M190" s="6">
        <f>IFERROR((VLOOKUP(A190,'Revenue per capita'!$A:$Z,15,FALSE)-'normalize rev0'!M$364)/'normalize rev0'!M$365,"")</f>
        <v>0.53112576987004378</v>
      </c>
      <c r="N190" s="6">
        <f>IFERROR((VLOOKUP(A190,'Revenue per capita'!$A:$Z,16,FALSE)-'normalize rev0'!N$364)/'normalize rev0'!N$365,"")</f>
        <v>-0.50491484248789187</v>
      </c>
      <c r="O190" s="6">
        <f>IFERROR((VLOOKUP(A190,'Revenue per capita'!$A:$Z,17,FALSE)-'normalize rev0'!O$364)/'normalize rev0'!O$365,"")</f>
        <v>0.37284728405848166</v>
      </c>
      <c r="P190" s="6">
        <f>IFERROR((VLOOKUP(A190,'Revenue per capita'!$A:$Z,18,FALSE)-'normalize rev0'!P$364)/'normalize rev0'!P$365,"")</f>
        <v>-0.14017013015608218</v>
      </c>
      <c r="Q190" s="6">
        <f>IFERROR((VLOOKUP(A190,'Revenue per capita'!$A:$Z,19,FALSE)-'normalize rev0'!Q$364)/'normalize rev0'!Q$365,"")</f>
        <v>-0.28654162595988342</v>
      </c>
      <c r="R190" s="6">
        <f>IFERROR((VLOOKUP(A190,'Revenue per capita'!$A:$Z,20,FALSE)-'normalize rev0'!R$364)/'normalize rev0'!R$365,"")</f>
        <v>-0.26605328487433999</v>
      </c>
      <c r="S190" s="6">
        <f>IFERROR((VLOOKUP(A190,'Revenue per capita'!$A:$Z,21,FALSE)-'normalize rev0'!S$364)/'normalize rev0'!S$365,"")</f>
        <v>2.3011518243948483</v>
      </c>
      <c r="T190" s="6">
        <f>IFERROR((VLOOKUP(A190,'Revenue per capita'!$A:$Z,22,FALSE)-'normalize rev0'!T$364)/'normalize rev0'!T$365,"")</f>
        <v>-0.39946086164939909</v>
      </c>
      <c r="U190" s="6">
        <f>IFERROR((VLOOKUP(A190,'Revenue per capita'!$A:$Z,23,FALSE)-'normalize rev0'!U$364)/'normalize rev0'!U$365,"")</f>
        <v>0.30168062156586539</v>
      </c>
      <c r="V190" s="6">
        <f>IFERROR((VLOOKUP(A190,'Revenue per capita'!$A:$Z,24,FALSE)-'normalize rev0'!V$364)/'normalize rev0'!V$365,"")</f>
        <v>0.56354155503648362</v>
      </c>
      <c r="W190" s="6" t="str">
        <f>IFERROR((VLOOKUP(A190,'Revenue per capita'!$A:$Z,25,FALSE)-'normalize rev0'!W$364)/'normalize rev0'!W$365,"")</f>
        <v/>
      </c>
      <c r="X190" s="6" t="str">
        <f>IFERROR((VLOOKUP(A190,'Revenue per capita'!$A:$Z,26,FALSE)-'normalize rev0'!X$364)/'normalize rev0'!X$365,"")</f>
        <v/>
      </c>
    </row>
    <row r="191" spans="1:24" x14ac:dyDescent="0.45">
      <c r="A191" s="3" t="s">
        <v>653</v>
      </c>
      <c r="B191" s="4" t="s">
        <v>502</v>
      </c>
      <c r="D191" s="4">
        <v>78.84866256988704</v>
      </c>
      <c r="E191" s="6">
        <f>IFERROR((VLOOKUP($A191,'Revenue per capita'!$A:$Z,7,FALSE)-'normalize rev0'!E$364)/'normalize rev0'!E$365,"")</f>
        <v>-0.51177793090422308</v>
      </c>
      <c r="F191" s="6">
        <f>IFERROR((VLOOKUP(A191,'Revenue per capita'!$A:$Z,8,FALSE)-'normalize rev0'!F$364)/'normalize rev0'!F$365,"")</f>
        <v>-0.32522981495755898</v>
      </c>
      <c r="G191" s="6" t="str">
        <f>IFERROR((VLOOKUP(A191,'Revenue per capita'!$A:$Z,9,FALSE)-'normalize rev0'!G$364)/'normalize rev0'!G$365,"")</f>
        <v/>
      </c>
      <c r="H191" s="6">
        <f>IFERROR((VLOOKUP(A191,'Revenue per capita'!$A:$Z,10,FALSE)-'normalize rev0'!H$364)/'normalize rev0'!H$365,"")</f>
        <v>-0.43746108703133357</v>
      </c>
      <c r="I191" s="6">
        <f>IFERROR((VLOOKUP(A191,'Revenue per capita'!$A:$Z,11,FALSE)-'normalize rev0'!I$364)/'normalize rev0'!I$365,"")</f>
        <v>0.2911673418507339</v>
      </c>
      <c r="J191" s="6">
        <f>IFERROR((VLOOKUP(A191,'Revenue per capita'!$A:$Z,12,FALSE)-'normalize rev0'!J$364)/'normalize rev0'!J$365,"")</f>
        <v>-0.42922495722163612</v>
      </c>
      <c r="K191" s="6">
        <f>IFERROR((VLOOKUP(A191,'Revenue per capita'!$A:$Z,13,FALSE)-'normalize rev0'!K$364)/'normalize rev0'!K$365,"")</f>
        <v>-0.22089193622733289</v>
      </c>
      <c r="L191" s="6">
        <f>IFERROR((VLOOKUP(A191,'Revenue per capita'!$A:$Z,14,FALSE)-'normalize rev0'!L$364)/'normalize rev0'!L$365,"")</f>
        <v>-0.44503966390035077</v>
      </c>
      <c r="M191" s="6">
        <f>IFERROR((VLOOKUP(A191,'Revenue per capita'!$A:$Z,15,FALSE)-'normalize rev0'!M$364)/'normalize rev0'!M$365,"")</f>
        <v>0.19037065853139434</v>
      </c>
      <c r="N191" s="6">
        <f>IFERROR((VLOOKUP(A191,'Revenue per capita'!$A:$Z,16,FALSE)-'normalize rev0'!N$364)/'normalize rev0'!N$365,"")</f>
        <v>-0.43298892288991014</v>
      </c>
      <c r="O191" s="6">
        <f>IFERROR((VLOOKUP(A191,'Revenue per capita'!$A:$Z,17,FALSE)-'normalize rev0'!O$364)/'normalize rev0'!O$365,"")</f>
        <v>-0.89193271311244082</v>
      </c>
      <c r="P191" s="6">
        <f>IFERROR((VLOOKUP(A191,'Revenue per capita'!$A:$Z,18,FALSE)-'normalize rev0'!P$364)/'normalize rev0'!P$365,"")</f>
        <v>-0.6510661314156827</v>
      </c>
      <c r="Q191" s="6">
        <f>IFERROR((VLOOKUP(A191,'Revenue per capita'!$A:$Z,19,FALSE)-'normalize rev0'!Q$364)/'normalize rev0'!Q$365,"")</f>
        <v>-6.6774615908597929E-2</v>
      </c>
      <c r="R191" s="6">
        <f>IFERROR((VLOOKUP(A191,'Revenue per capita'!$A:$Z,20,FALSE)-'normalize rev0'!R$364)/'normalize rev0'!R$365,"")</f>
        <v>-0.44029683075531506</v>
      </c>
      <c r="S191" s="6">
        <f>IFERROR((VLOOKUP(A191,'Revenue per capita'!$A:$Z,21,FALSE)-'normalize rev0'!S$364)/'normalize rev0'!S$365,"")</f>
        <v>0.41221814850386412</v>
      </c>
      <c r="T191" s="6">
        <f>IFERROR((VLOOKUP(A191,'Revenue per capita'!$A:$Z,22,FALSE)-'normalize rev0'!T$364)/'normalize rev0'!T$365,"")</f>
        <v>0.24965763492919868</v>
      </c>
      <c r="U191" s="6">
        <f>IFERROR((VLOOKUP(A191,'Revenue per capita'!$A:$Z,23,FALSE)-'normalize rev0'!U$364)/'normalize rev0'!U$365,"")</f>
        <v>-0.26473888347272662</v>
      </c>
      <c r="V191" s="6">
        <f>IFERROR((VLOOKUP(A191,'Revenue per capita'!$A:$Z,24,FALSE)-'normalize rev0'!V$364)/'normalize rev0'!V$365,"")</f>
        <v>-0.45417464240616973</v>
      </c>
      <c r="W191" s="6">
        <f>IFERROR((VLOOKUP(A191,'Revenue per capita'!$A:$Z,25,FALSE)-'normalize rev0'!W$364)/'normalize rev0'!W$365,"")</f>
        <v>0.36648618404471922</v>
      </c>
      <c r="X191" s="6" t="str">
        <f>IFERROR((VLOOKUP(A191,'Revenue per capita'!$A:$Z,26,FALSE)-'normalize rev0'!X$364)/'normalize rev0'!X$365,"")</f>
        <v/>
      </c>
    </row>
    <row r="192" spans="1:24" x14ac:dyDescent="0.45">
      <c r="A192" s="3" t="s">
        <v>587</v>
      </c>
      <c r="B192" s="4" t="s">
        <v>464</v>
      </c>
      <c r="D192" s="4">
        <v>78.530565524687361</v>
      </c>
      <c r="E192" s="6">
        <f>IFERROR((VLOOKUP($A192,'Revenue per capita'!$A:$Z,7,FALSE)-'normalize rev0'!E$364)/'normalize rev0'!E$365,"")</f>
        <v>-0.24859760475768777</v>
      </c>
      <c r="F192" s="6">
        <f>IFERROR((VLOOKUP(A192,'Revenue per capita'!$A:$Z,8,FALSE)-'normalize rev0'!F$364)/'normalize rev0'!F$365,"")</f>
        <v>1.4011371557365497</v>
      </c>
      <c r="G192" s="6" t="str">
        <f>IFERROR((VLOOKUP(A192,'Revenue per capita'!$A:$Z,9,FALSE)-'normalize rev0'!G$364)/'normalize rev0'!G$365,"")</f>
        <v/>
      </c>
      <c r="H192" s="6">
        <f>IFERROR((VLOOKUP(A192,'Revenue per capita'!$A:$Z,10,FALSE)-'normalize rev0'!H$364)/'normalize rev0'!H$365,"")</f>
        <v>1.8434946958253973</v>
      </c>
      <c r="I192" s="6">
        <f>IFERROR((VLOOKUP(A192,'Revenue per capita'!$A:$Z,11,FALSE)-'normalize rev0'!I$364)/'normalize rev0'!I$365,"")</f>
        <v>-0.16544815459479803</v>
      </c>
      <c r="J192" s="6">
        <f>IFERROR((VLOOKUP(A192,'Revenue per capita'!$A:$Z,12,FALSE)-'normalize rev0'!J$364)/'normalize rev0'!J$365,"")</f>
        <v>-0.66006617639835896</v>
      </c>
      <c r="K192" s="6">
        <f>IFERROR((VLOOKUP(A192,'Revenue per capita'!$A:$Z,13,FALSE)-'normalize rev0'!K$364)/'normalize rev0'!K$365,"")</f>
        <v>1.0775860837262958</v>
      </c>
      <c r="L192" s="6">
        <f>IFERROR((VLOOKUP(A192,'Revenue per capita'!$A:$Z,14,FALSE)-'normalize rev0'!L$364)/'normalize rev0'!L$365,"")</f>
        <v>1.0528231544010889</v>
      </c>
      <c r="M192" s="6">
        <f>IFERROR((VLOOKUP(A192,'Revenue per capita'!$A:$Z,15,FALSE)-'normalize rev0'!M$364)/'normalize rev0'!M$365,"")</f>
        <v>-0.29937354375657277</v>
      </c>
      <c r="N192" s="6">
        <f>IFERROR((VLOOKUP(A192,'Revenue per capita'!$A:$Z,16,FALSE)-'normalize rev0'!N$364)/'normalize rev0'!N$365,"")</f>
        <v>-0.67447370819885977</v>
      </c>
      <c r="O192" s="6">
        <f>IFERROR((VLOOKUP(A192,'Revenue per capita'!$A:$Z,17,FALSE)-'normalize rev0'!O$364)/'normalize rev0'!O$365,"")</f>
        <v>0.69794912951649002</v>
      </c>
      <c r="P192" s="6">
        <f>IFERROR((VLOOKUP(A192,'Revenue per capita'!$A:$Z,18,FALSE)-'normalize rev0'!P$364)/'normalize rev0'!P$365,"")</f>
        <v>-0.16914672193323174</v>
      </c>
      <c r="Q192" s="6">
        <f>IFERROR((VLOOKUP(A192,'Revenue per capita'!$A:$Z,19,FALSE)-'normalize rev0'!Q$364)/'normalize rev0'!Q$365,"")</f>
        <v>1.0687656194048916E-2</v>
      </c>
      <c r="R192" s="6">
        <f>IFERROR((VLOOKUP(A192,'Revenue per capita'!$A:$Z,20,FALSE)-'normalize rev0'!R$364)/'normalize rev0'!R$365,"")</f>
        <v>-0.25916066432669921</v>
      </c>
      <c r="S192" s="6">
        <f>IFERROR((VLOOKUP(A192,'Revenue per capita'!$A:$Z,21,FALSE)-'normalize rev0'!S$364)/'normalize rev0'!S$365,"")</f>
        <v>-0.54522200215600236</v>
      </c>
      <c r="T192" s="6">
        <f>IFERROR((VLOOKUP(A192,'Revenue per capita'!$A:$Z,22,FALSE)-'normalize rev0'!T$364)/'normalize rev0'!T$365,"")</f>
        <v>0.50955712939264441</v>
      </c>
      <c r="U192" s="6">
        <f>IFERROR((VLOOKUP(A192,'Revenue per capita'!$A:$Z,23,FALSE)-'normalize rev0'!U$364)/'normalize rev0'!U$365,"")</f>
        <v>0.21866360601575849</v>
      </c>
      <c r="V192" s="6">
        <f>IFERROR((VLOOKUP(A192,'Revenue per capita'!$A:$Z,24,FALSE)-'normalize rev0'!V$364)/'normalize rev0'!V$365,"")</f>
        <v>-0.12308276866522719</v>
      </c>
      <c r="W192" s="6" t="str">
        <f>IFERROR((VLOOKUP(A192,'Revenue per capita'!$A:$Z,25,FALSE)-'normalize rev0'!W$364)/'normalize rev0'!W$365,"")</f>
        <v/>
      </c>
      <c r="X192" s="6" t="str">
        <f>IFERROR((VLOOKUP(A192,'Revenue per capita'!$A:$Z,26,FALSE)-'normalize rev0'!X$364)/'normalize rev0'!X$365,"")</f>
        <v/>
      </c>
    </row>
    <row r="193" spans="1:24" x14ac:dyDescent="0.45">
      <c r="A193" s="3" t="s">
        <v>613</v>
      </c>
      <c r="B193" s="4" t="s">
        <v>496</v>
      </c>
      <c r="D193" s="4">
        <v>78.493363156350824</v>
      </c>
      <c r="E193" s="6">
        <f>IFERROR((VLOOKUP($A193,'Revenue per capita'!$A:$Z,7,FALSE)-'normalize rev0'!E$364)/'normalize rev0'!E$365,"")</f>
        <v>-0.38834226676807565</v>
      </c>
      <c r="F193" s="6" t="str">
        <f>IFERROR((VLOOKUP(A193,'Revenue per capita'!$A:$Z,8,FALSE)-'normalize rev0'!F$364)/'normalize rev0'!F$365,"")</f>
        <v/>
      </c>
      <c r="G193" s="6">
        <f>IFERROR((VLOOKUP(A193,'Revenue per capita'!$A:$Z,9,FALSE)-'normalize rev0'!G$364)/'normalize rev0'!G$365,"")</f>
        <v>0.36473474082428586</v>
      </c>
      <c r="H193" s="6">
        <f>IFERROR((VLOOKUP(A193,'Revenue per capita'!$A:$Z,10,FALSE)-'normalize rev0'!H$364)/'normalize rev0'!H$365,"")</f>
        <v>0.47942260224083494</v>
      </c>
      <c r="I193" s="6">
        <f>IFERROR((VLOOKUP(A193,'Revenue per capita'!$A:$Z,11,FALSE)-'normalize rev0'!I$364)/'normalize rev0'!I$365,"")</f>
        <v>-0.42517099878025988</v>
      </c>
      <c r="J193" s="6">
        <f>IFERROR((VLOOKUP(A193,'Revenue per capita'!$A:$Z,12,FALSE)-'normalize rev0'!J$364)/'normalize rev0'!J$365,"")</f>
        <v>0.10393574525423217</v>
      </c>
      <c r="K193" s="6">
        <f>IFERROR((VLOOKUP(A193,'Revenue per capita'!$A:$Z,13,FALSE)-'normalize rev0'!K$364)/'normalize rev0'!K$365,"")</f>
        <v>1.0982435362250178</v>
      </c>
      <c r="L193" s="6">
        <f>IFERROR((VLOOKUP(A193,'Revenue per capita'!$A:$Z,14,FALSE)-'normalize rev0'!L$364)/'normalize rev0'!L$365,"")</f>
        <v>3.7021774872641043E-2</v>
      </c>
      <c r="M193" s="6">
        <f>IFERROR((VLOOKUP(A193,'Revenue per capita'!$A:$Z,15,FALSE)-'normalize rev0'!M$364)/'normalize rev0'!M$365,"")</f>
        <v>-0.46236454311333713</v>
      </c>
      <c r="N193" s="6">
        <f>IFERROR((VLOOKUP(A193,'Revenue per capita'!$A:$Z,16,FALSE)-'normalize rev0'!N$364)/'normalize rev0'!N$365,"")</f>
        <v>-0.36452037115462971</v>
      </c>
      <c r="O193" s="6">
        <f>IFERROR((VLOOKUP(A193,'Revenue per capita'!$A:$Z,17,FALSE)-'normalize rev0'!O$364)/'normalize rev0'!O$365,"")</f>
        <v>-0.3463567130952484</v>
      </c>
      <c r="P193" s="6">
        <f>IFERROR((VLOOKUP(A193,'Revenue per capita'!$A:$Z,18,FALSE)-'normalize rev0'!P$364)/'normalize rev0'!P$365,"")</f>
        <v>-0.44702220863638675</v>
      </c>
      <c r="Q193" s="6">
        <f>IFERROR((VLOOKUP(A193,'Revenue per capita'!$A:$Z,19,FALSE)-'normalize rev0'!Q$364)/'normalize rev0'!Q$365,"")</f>
        <v>-0.5486797303333395</v>
      </c>
      <c r="R193" s="6">
        <f>IFERROR((VLOOKUP(A193,'Revenue per capita'!$A:$Z,20,FALSE)-'normalize rev0'!R$364)/'normalize rev0'!R$365,"")</f>
        <v>-0.47066826018889696</v>
      </c>
      <c r="S193" s="6">
        <f>IFERROR((VLOOKUP(A193,'Revenue per capita'!$A:$Z,21,FALSE)-'normalize rev0'!S$364)/'normalize rev0'!S$365,"")</f>
        <v>0.9212549385211225</v>
      </c>
      <c r="T193" s="6">
        <f>IFERROR((VLOOKUP(A193,'Revenue per capita'!$A:$Z,22,FALSE)-'normalize rev0'!T$364)/'normalize rev0'!T$365,"")</f>
        <v>0.7381247925295471</v>
      </c>
      <c r="U193" s="6">
        <f>IFERROR((VLOOKUP(A193,'Revenue per capita'!$A:$Z,23,FALSE)-'normalize rev0'!U$364)/'normalize rev0'!U$365,"")</f>
        <v>0.3870139619555818</v>
      </c>
      <c r="V193" s="6">
        <f>IFERROR((VLOOKUP(A193,'Revenue per capita'!$A:$Z,24,FALSE)-'normalize rev0'!V$364)/'normalize rev0'!V$365,"")</f>
        <v>0.85002014148075888</v>
      </c>
      <c r="W193" s="6" t="str">
        <f>IFERROR((VLOOKUP(A193,'Revenue per capita'!$A:$Z,25,FALSE)-'normalize rev0'!W$364)/'normalize rev0'!W$365,"")</f>
        <v/>
      </c>
      <c r="X193" s="6" t="str">
        <f>IFERROR((VLOOKUP(A193,'Revenue per capita'!$A:$Z,26,FALSE)-'normalize rev0'!X$364)/'normalize rev0'!X$365,"")</f>
        <v/>
      </c>
    </row>
    <row r="194" spans="1:24" x14ac:dyDescent="0.45">
      <c r="A194" s="3" t="s">
        <v>649</v>
      </c>
      <c r="B194" s="4" t="s">
        <v>504</v>
      </c>
      <c r="D194" s="4">
        <v>78.281721284103952</v>
      </c>
      <c r="E194" s="6">
        <f>IFERROR((VLOOKUP($A194,'Revenue per capita'!$A:$Z,7,FALSE)-'normalize rev0'!E$364)/'normalize rev0'!E$365,"")</f>
        <v>-0.38630742654524708</v>
      </c>
      <c r="F194" s="6" t="str">
        <f>IFERROR((VLOOKUP(A194,'Revenue per capita'!$A:$Z,8,FALSE)-'normalize rev0'!F$364)/'normalize rev0'!F$365,"")</f>
        <v/>
      </c>
      <c r="G194" s="6" t="str">
        <f>IFERROR((VLOOKUP(A194,'Revenue per capita'!$A:$Z,9,FALSE)-'normalize rev0'!G$364)/'normalize rev0'!G$365,"")</f>
        <v/>
      </c>
      <c r="H194" s="6">
        <f>IFERROR((VLOOKUP(A194,'Revenue per capita'!$A:$Z,10,FALSE)-'normalize rev0'!H$364)/'normalize rev0'!H$365,"")</f>
        <v>-1.776622234570522</v>
      </c>
      <c r="I194" s="6">
        <f>IFERROR((VLOOKUP(A194,'Revenue per capita'!$A:$Z,11,FALSE)-'normalize rev0'!I$364)/'normalize rev0'!I$365,"")</f>
        <v>0.86102651104504058</v>
      </c>
      <c r="J194" s="6">
        <f>IFERROR((VLOOKUP(A194,'Revenue per capita'!$A:$Z,12,FALSE)-'normalize rev0'!J$364)/'normalize rev0'!J$365,"")</f>
        <v>-1.0406004115793221</v>
      </c>
      <c r="K194" s="6">
        <f>IFERROR((VLOOKUP(A194,'Revenue per capita'!$A:$Z,13,FALSE)-'normalize rev0'!K$364)/'normalize rev0'!K$365,"")</f>
        <v>1.5318270026458795E-2</v>
      </c>
      <c r="L194" s="6">
        <f>IFERROR((VLOOKUP(A194,'Revenue per capita'!$A:$Z,14,FALSE)-'normalize rev0'!L$364)/'normalize rev0'!L$365,"")</f>
        <v>0.27787114226924353</v>
      </c>
      <c r="M194" s="6">
        <f>IFERROR((VLOOKUP(A194,'Revenue per capita'!$A:$Z,15,FALSE)-'normalize rev0'!M$364)/'normalize rev0'!M$365,"")</f>
        <v>-0.72861054177593976</v>
      </c>
      <c r="N194" s="6">
        <f>IFERROR((VLOOKUP(A194,'Revenue per capita'!$A:$Z,16,FALSE)-'normalize rev0'!N$364)/'normalize rev0'!N$365,"")</f>
        <v>-7.1763932395094682E-2</v>
      </c>
      <c r="O194" s="6">
        <f>IFERROR((VLOOKUP(A194,'Revenue per capita'!$A:$Z,17,FALSE)-'normalize rev0'!O$364)/'normalize rev0'!O$365,"")</f>
        <v>-1.1207418622330099</v>
      </c>
      <c r="P194" s="6">
        <f>IFERROR((VLOOKUP(A194,'Revenue per capita'!$A:$Z,18,FALSE)-'normalize rev0'!P$364)/'normalize rev0'!P$365,"")</f>
        <v>-0.94402277868455597</v>
      </c>
      <c r="Q194" s="6">
        <f>IFERROR((VLOOKUP(A194,'Revenue per capita'!$A:$Z,19,FALSE)-'normalize rev0'!Q$364)/'normalize rev0'!Q$365,"")</f>
        <v>-0.87588326798963168</v>
      </c>
      <c r="R194" s="6">
        <f>IFERROR((VLOOKUP(A194,'Revenue per capita'!$A:$Z,20,FALSE)-'normalize rev0'!R$364)/'normalize rev0'!R$365,"")</f>
        <v>0.30080287336779704</v>
      </c>
      <c r="S194" s="6">
        <f>IFERROR((VLOOKUP(A194,'Revenue per capita'!$A:$Z,21,FALSE)-'normalize rev0'!S$364)/'normalize rev0'!S$365,"")</f>
        <v>8.0815560157242186E-2</v>
      </c>
      <c r="T194" s="6">
        <f>IFERROR((VLOOKUP(A194,'Revenue per capita'!$A:$Z,22,FALSE)-'normalize rev0'!T$364)/'normalize rev0'!T$365,"")</f>
        <v>-0.72092236103490637</v>
      </c>
      <c r="U194" s="6">
        <f>IFERROR((VLOOKUP(A194,'Revenue per capita'!$A:$Z,23,FALSE)-'normalize rev0'!U$364)/'normalize rev0'!U$365,"")</f>
        <v>-0.46105834629756037</v>
      </c>
      <c r="V194" s="6">
        <f>IFERROR((VLOOKUP(A194,'Revenue per capita'!$A:$Z,24,FALSE)-'normalize rev0'!V$364)/'normalize rev0'!V$365,"")</f>
        <v>-2.5048009829723781</v>
      </c>
      <c r="W194" s="6" t="str">
        <f>IFERROR((VLOOKUP(A194,'Revenue per capita'!$A:$Z,25,FALSE)-'normalize rev0'!W$364)/'normalize rev0'!W$365,"")</f>
        <v/>
      </c>
      <c r="X194" s="6" t="str">
        <f>IFERROR((VLOOKUP(A194,'Revenue per capita'!$A:$Z,26,FALSE)-'normalize rev0'!X$364)/'normalize rev0'!X$365,"")</f>
        <v/>
      </c>
    </row>
    <row r="195" spans="1:24" x14ac:dyDescent="0.45">
      <c r="A195" s="3" t="s">
        <v>837</v>
      </c>
      <c r="B195" s="4" t="s">
        <v>502</v>
      </c>
      <c r="D195" s="4">
        <v>77.849946552645662</v>
      </c>
      <c r="E195" s="6">
        <f>IFERROR((VLOOKUP($A195,'Revenue per capita'!$A:$Z,7,FALSE)-'normalize rev0'!E$364)/'normalize rev0'!E$365,"")</f>
        <v>4.2531889621273185E-3</v>
      </c>
      <c r="F195" s="6" t="str">
        <f>IFERROR((VLOOKUP(A195,'Revenue per capita'!$A:$Z,8,FALSE)-'normalize rev0'!F$364)/'normalize rev0'!F$365,"")</f>
        <v/>
      </c>
      <c r="G195" s="6" t="str">
        <f>IFERROR((VLOOKUP(A195,'Revenue per capita'!$A:$Z,9,FALSE)-'normalize rev0'!G$364)/'normalize rev0'!G$365,"")</f>
        <v/>
      </c>
      <c r="H195" s="6">
        <f>IFERROR((VLOOKUP(A195,'Revenue per capita'!$A:$Z,10,FALSE)-'normalize rev0'!H$364)/'normalize rev0'!H$365,"")</f>
        <v>-1.776622234570522</v>
      </c>
      <c r="I195" s="6">
        <f>IFERROR((VLOOKUP(A195,'Revenue per capita'!$A:$Z,11,FALSE)-'normalize rev0'!I$364)/'normalize rev0'!I$365,"")</f>
        <v>0.16756581982768806</v>
      </c>
      <c r="J195" s="6">
        <f>IFERROR((VLOOKUP(A195,'Revenue per capita'!$A:$Z,12,FALSE)-'normalize rev0'!J$364)/'normalize rev0'!J$365,"")</f>
        <v>-0.35529076699957635</v>
      </c>
      <c r="K195" s="6">
        <f>IFERROR((VLOOKUP(A195,'Revenue per capita'!$A:$Z,13,FALSE)-'normalize rev0'!K$364)/'normalize rev0'!K$365,"")</f>
        <v>2.1374746892701308</v>
      </c>
      <c r="L195" s="6">
        <f>IFERROR((VLOOKUP(A195,'Revenue per capita'!$A:$Z,14,FALSE)-'normalize rev0'!L$364)/'normalize rev0'!L$365,"")</f>
        <v>1.1364016573020589E-2</v>
      </c>
      <c r="M195" s="6">
        <f>IFERROR((VLOOKUP(A195,'Revenue per capita'!$A:$Z,15,FALSE)-'normalize rev0'!M$364)/'normalize rev0'!M$365,"")</f>
        <v>-0.66246861270927271</v>
      </c>
      <c r="N195" s="6">
        <f>IFERROR((VLOOKUP(A195,'Revenue per capita'!$A:$Z,16,FALSE)-'normalize rev0'!N$364)/'normalize rev0'!N$365,"")</f>
        <v>-0.46380303709976867</v>
      </c>
      <c r="O195" s="6">
        <f>IFERROR((VLOOKUP(A195,'Revenue per capita'!$A:$Z,17,FALSE)-'normalize rev0'!O$364)/'normalize rev0'!O$365,"")</f>
        <v>-0.52991842659669774</v>
      </c>
      <c r="P195" s="6">
        <f>IFERROR((VLOOKUP(A195,'Revenue per capita'!$A:$Z,18,FALSE)-'normalize rev0'!P$364)/'normalize rev0'!P$365,"")</f>
        <v>-0.43390881422213978</v>
      </c>
      <c r="Q195" s="6">
        <f>IFERROR((VLOOKUP(A195,'Revenue per capita'!$A:$Z,19,FALSE)-'normalize rev0'!Q$364)/'normalize rev0'!Q$365,"")</f>
        <v>-0.69239634062298827</v>
      </c>
      <c r="R195" s="6">
        <f>IFERROR((VLOOKUP(A195,'Revenue per capita'!$A:$Z,20,FALSE)-'normalize rev0'!R$364)/'normalize rev0'!R$365,"")</f>
        <v>0.10962421931899037</v>
      </c>
      <c r="S195" s="6">
        <f>IFERROR((VLOOKUP(A195,'Revenue per capita'!$A:$Z,21,FALSE)-'normalize rev0'!S$364)/'normalize rev0'!S$365,"")</f>
        <v>0.27803871148803705</v>
      </c>
      <c r="T195" s="6">
        <f>IFERROR((VLOOKUP(A195,'Revenue per capita'!$A:$Z,22,FALSE)-'normalize rev0'!T$364)/'normalize rev0'!T$365,"")</f>
        <v>-0.43285116003245966</v>
      </c>
      <c r="U195" s="6">
        <f>IFERROR((VLOOKUP(A195,'Revenue per capita'!$A:$Z,23,FALSE)-'normalize rev0'!U$364)/'normalize rev0'!U$365,"")</f>
        <v>-0.80992239858343695</v>
      </c>
      <c r="V195" s="6">
        <f>IFERROR((VLOOKUP(A195,'Revenue per capita'!$A:$Z,24,FALSE)-'normalize rev0'!V$364)/'normalize rev0'!V$365,"")</f>
        <v>0.56541639775934327</v>
      </c>
      <c r="W195" s="6" t="str">
        <f>IFERROR((VLOOKUP(A195,'Revenue per capita'!$A:$Z,25,FALSE)-'normalize rev0'!W$364)/'normalize rev0'!W$365,"")</f>
        <v/>
      </c>
      <c r="X195" s="6" t="str">
        <f>IFERROR((VLOOKUP(A195,'Revenue per capita'!$A:$Z,26,FALSE)-'normalize rev0'!X$364)/'normalize rev0'!X$365,"")</f>
        <v/>
      </c>
    </row>
    <row r="196" spans="1:24" x14ac:dyDescent="0.45">
      <c r="A196" s="3" t="s">
        <v>709</v>
      </c>
      <c r="B196" s="4" t="s">
        <v>546</v>
      </c>
      <c r="D196" s="4">
        <v>77.367892257975811</v>
      </c>
      <c r="E196" s="6">
        <f>IFERROR((VLOOKUP($A196,'Revenue per capita'!$A:$Z,7,FALSE)-'normalize rev0'!E$364)/'normalize rev0'!E$365,"")</f>
        <v>-0.51177793090422308</v>
      </c>
      <c r="F196" s="6" t="str">
        <f>IFERROR((VLOOKUP(A196,'Revenue per capita'!$A:$Z,8,FALSE)-'normalize rev0'!F$364)/'normalize rev0'!F$365,"")</f>
        <v/>
      </c>
      <c r="G196" s="6" t="str">
        <f>IFERROR((VLOOKUP(A196,'Revenue per capita'!$A:$Z,9,FALSE)-'normalize rev0'!G$364)/'normalize rev0'!G$365,"")</f>
        <v/>
      </c>
      <c r="H196" s="6">
        <f>IFERROR((VLOOKUP(A196,'Revenue per capita'!$A:$Z,10,FALSE)-'normalize rev0'!H$364)/'normalize rev0'!H$365,"")</f>
        <v>-1.3895654854793134</v>
      </c>
      <c r="I196" s="6">
        <f>IFERROR((VLOOKUP(A196,'Revenue per capita'!$A:$Z,11,FALSE)-'normalize rev0'!I$364)/'normalize rev0'!I$365,"")</f>
        <v>0.47462002676048659</v>
      </c>
      <c r="J196" s="6">
        <f>IFERROR((VLOOKUP(A196,'Revenue per capita'!$A:$Z,12,FALSE)-'normalize rev0'!J$364)/'normalize rev0'!J$365,"")</f>
        <v>-0.4532860744877657</v>
      </c>
      <c r="K196" s="6">
        <f>IFERROR((VLOOKUP(A196,'Revenue per capita'!$A:$Z,13,FALSE)-'normalize rev0'!K$364)/'normalize rev0'!K$365,"")</f>
        <v>1.915282943236287</v>
      </c>
      <c r="L196" s="6">
        <f>IFERROR((VLOOKUP(A196,'Revenue per capita'!$A:$Z,14,FALSE)-'normalize rev0'!L$364)/'normalize rev0'!L$365,"")</f>
        <v>-0.20118592147448461</v>
      </c>
      <c r="M196" s="6">
        <f>IFERROR((VLOOKUP(A196,'Revenue per capita'!$A:$Z,15,FALSE)-'normalize rev0'!M$364)/'normalize rev0'!M$365,"")</f>
        <v>-0.70055477163256319</v>
      </c>
      <c r="N196" s="6">
        <f>IFERROR((VLOOKUP(A196,'Revenue per capita'!$A:$Z,16,FALSE)-'normalize rev0'!N$364)/'normalize rev0'!N$365,"")</f>
        <v>-0.67947155058417352</v>
      </c>
      <c r="O196" s="6">
        <f>IFERROR((VLOOKUP(A196,'Revenue per capita'!$A:$Z,17,FALSE)-'normalize rev0'!O$364)/'normalize rev0'!O$365,"")</f>
        <v>-0.63610735241399696</v>
      </c>
      <c r="P196" s="6">
        <f>IFERROR((VLOOKUP(A196,'Revenue per capita'!$A:$Z,18,FALSE)-'normalize rev0'!P$364)/'normalize rev0'!P$365,"")</f>
        <v>-0.99976801737704424</v>
      </c>
      <c r="Q196" s="6">
        <f>IFERROR((VLOOKUP(A196,'Revenue per capita'!$A:$Z,19,FALSE)-'normalize rev0'!Q$364)/'normalize rev0'!Q$365,"")</f>
        <v>-0.86704843435014267</v>
      </c>
      <c r="R196" s="6">
        <f>IFERROR((VLOOKUP(A196,'Revenue per capita'!$A:$Z,20,FALSE)-'normalize rev0'!R$364)/'normalize rev0'!R$365,"")</f>
        <v>-0.45917303596115344</v>
      </c>
      <c r="S196" s="6">
        <f>IFERROR((VLOOKUP(A196,'Revenue per capita'!$A:$Z,21,FALSE)-'normalize rev0'!S$364)/'normalize rev0'!S$365,"")</f>
        <v>-0.95192500964793558</v>
      </c>
      <c r="T196" s="6">
        <f>IFERROR((VLOOKUP(A196,'Revenue per capita'!$A:$Z,22,FALSE)-'normalize rev0'!T$364)/'normalize rev0'!T$365,"")</f>
        <v>-0.78213965750590853</v>
      </c>
      <c r="U196" s="6">
        <f>IFERROR((VLOOKUP(A196,'Revenue per capita'!$A:$Z,23,FALSE)-'normalize rev0'!U$364)/'normalize rev0'!U$365,"")</f>
        <v>-0.16389134149299744</v>
      </c>
      <c r="V196" s="6">
        <f>IFERROR((VLOOKUP(A196,'Revenue per capita'!$A:$Z,24,FALSE)-'normalize rev0'!V$364)/'normalize rev0'!V$365,"")</f>
        <v>-1.1157220192227857</v>
      </c>
      <c r="W196" s="6" t="str">
        <f>IFERROR((VLOOKUP(A196,'Revenue per capita'!$A:$Z,25,FALSE)-'normalize rev0'!W$364)/'normalize rev0'!W$365,"")</f>
        <v/>
      </c>
      <c r="X196" s="6" t="str">
        <f>IFERROR((VLOOKUP(A196,'Revenue per capita'!$A:$Z,26,FALSE)-'normalize rev0'!X$364)/'normalize rev0'!X$365,"")</f>
        <v/>
      </c>
    </row>
    <row r="197" spans="1:24" x14ac:dyDescent="0.45">
      <c r="A197" s="3" t="s">
        <v>795</v>
      </c>
      <c r="B197" s="4" t="s">
        <v>506</v>
      </c>
      <c r="D197" s="4">
        <v>77.254867035405141</v>
      </c>
      <c r="E197" s="6">
        <f>IFERROR((VLOOKUP($A197,'Revenue per capita'!$A:$Z,7,FALSE)-'normalize rev0'!E$364)/'normalize rev0'!E$365,"")</f>
        <v>-0.51177793090422308</v>
      </c>
      <c r="F197" s="6" t="str">
        <f>IFERROR((VLOOKUP(A197,'Revenue per capita'!$A:$Z,8,FALSE)-'normalize rev0'!F$364)/'normalize rev0'!F$365,"")</f>
        <v/>
      </c>
      <c r="G197" s="6" t="str">
        <f>IFERROR((VLOOKUP(A197,'Revenue per capita'!$A:$Z,9,FALSE)-'normalize rev0'!G$364)/'normalize rev0'!G$365,"")</f>
        <v/>
      </c>
      <c r="H197" s="6">
        <f>IFERROR((VLOOKUP(A197,'Revenue per capita'!$A:$Z,10,FALSE)-'normalize rev0'!H$364)/'normalize rev0'!H$365,"")</f>
        <v>-1.0534931262040912</v>
      </c>
      <c r="I197" s="6">
        <f>IFERROR((VLOOKUP(A197,'Revenue per capita'!$A:$Z,11,FALSE)-'normalize rev0'!I$364)/'normalize rev0'!I$365,"")</f>
        <v>6.802766410458598E-2</v>
      </c>
      <c r="J197" s="6">
        <f>IFERROR((VLOOKUP(A197,'Revenue per capita'!$A:$Z,12,FALSE)-'normalize rev0'!J$364)/'normalize rev0'!J$365,"")</f>
        <v>-0.2741922928808917</v>
      </c>
      <c r="K197" s="6">
        <f>IFERROR((VLOOKUP(A197,'Revenue per capita'!$A:$Z,13,FALSE)-'normalize rev0'!K$364)/'normalize rev0'!K$365,"")</f>
        <v>-0.59990251634138814</v>
      </c>
      <c r="L197" s="6">
        <f>IFERROR((VLOOKUP(A197,'Revenue per capita'!$A:$Z,14,FALSE)-'normalize rev0'!L$364)/'normalize rev0'!L$365,"")</f>
        <v>-0.35269994773149915</v>
      </c>
      <c r="M197" s="6">
        <f>IFERROR((VLOOKUP(A197,'Revenue per capita'!$A:$Z,15,FALSE)-'normalize rev0'!M$364)/'normalize rev0'!M$365,"")</f>
        <v>-8.1445266038981709E-2</v>
      </c>
      <c r="N197" s="6">
        <f>IFERROR((VLOOKUP(A197,'Revenue per capita'!$A:$Z,16,FALSE)-'normalize rev0'!N$364)/'normalize rev0'!N$365,"")</f>
        <v>-0.44494733966761968</v>
      </c>
      <c r="O197" s="6">
        <f>IFERROR((VLOOKUP(A197,'Revenue per capita'!$A:$Z,17,FALSE)-'normalize rev0'!O$364)/'normalize rev0'!O$365,"")</f>
        <v>-0.30215599295655637</v>
      </c>
      <c r="P197" s="6">
        <f>IFERROR((VLOOKUP(A197,'Revenue per capita'!$A:$Z,18,FALSE)-'normalize rev0'!P$364)/'normalize rev0'!P$365,"")</f>
        <v>0.47542067670935639</v>
      </c>
      <c r="Q197" s="6">
        <f>IFERROR((VLOOKUP(A197,'Revenue per capita'!$A:$Z,19,FALSE)-'normalize rev0'!Q$364)/'normalize rev0'!Q$365,"")</f>
        <v>-0.30595390439748488</v>
      </c>
      <c r="R197" s="6">
        <f>IFERROR((VLOOKUP(A197,'Revenue per capita'!$A:$Z,20,FALSE)-'normalize rev0'!R$364)/'normalize rev0'!R$365,"")</f>
        <v>3.4448108349261304</v>
      </c>
      <c r="S197" s="6">
        <f>IFERROR((VLOOKUP(A197,'Revenue per capita'!$A:$Z,21,FALSE)-'normalize rev0'!S$364)/'normalize rev0'!S$365,"")</f>
        <v>3.1285687443059755E-2</v>
      </c>
      <c r="T197" s="6">
        <f>IFERROR((VLOOKUP(A197,'Revenue per capita'!$A:$Z,22,FALSE)-'normalize rev0'!T$364)/'normalize rev0'!T$365,"")</f>
        <v>-0.62769185472160438</v>
      </c>
      <c r="U197" s="6">
        <f>IFERROR((VLOOKUP(A197,'Revenue per capita'!$A:$Z,23,FALSE)-'normalize rev0'!U$364)/'normalize rev0'!U$365,"")</f>
        <v>-0.4207896031147762</v>
      </c>
      <c r="V197" s="6">
        <f>IFERROR((VLOOKUP(A197,'Revenue per capita'!$A:$Z,24,FALSE)-'normalize rev0'!V$364)/'normalize rev0'!V$365,"")</f>
        <v>0.59115363088687922</v>
      </c>
      <c r="W197" s="6">
        <f>IFERROR((VLOOKUP(A197,'Revenue per capita'!$A:$Z,25,FALSE)-'normalize rev0'!W$364)/'normalize rev0'!W$365,"")</f>
        <v>-0.23681504647004226</v>
      </c>
      <c r="X197" s="6" t="str">
        <f>IFERROR((VLOOKUP(A197,'Revenue per capita'!$A:$Z,26,FALSE)-'normalize rev0'!X$364)/'normalize rev0'!X$365,"")</f>
        <v/>
      </c>
    </row>
    <row r="198" spans="1:24" x14ac:dyDescent="0.45">
      <c r="A198" s="3" t="s">
        <v>702</v>
      </c>
      <c r="B198" s="4" t="s">
        <v>496</v>
      </c>
      <c r="D198" s="4">
        <v>77.229088426083976</v>
      </c>
      <c r="E198" s="6">
        <f>IFERROR((VLOOKUP($A198,'Revenue per capita'!$A:$Z,7,FALSE)-'normalize rev0'!E$364)/'normalize rev0'!E$365,"")</f>
        <v>1.5605216046055217</v>
      </c>
      <c r="F198" s="6">
        <f>IFERROR((VLOOKUP(A198,'Revenue per capita'!$A:$Z,8,FALSE)-'normalize rev0'!F$364)/'normalize rev0'!F$365,"")</f>
        <v>0.56654950562032524</v>
      </c>
      <c r="G198" s="6" t="str">
        <f>IFERROR((VLOOKUP(A198,'Revenue per capita'!$A:$Z,9,FALSE)-'normalize rev0'!G$364)/'normalize rev0'!G$365,"")</f>
        <v/>
      </c>
      <c r="H198" s="6">
        <f>IFERROR((VLOOKUP(A198,'Revenue per capita'!$A:$Z,10,FALSE)-'normalize rev0'!H$364)/'normalize rev0'!H$365,"")</f>
        <v>0.5813197418140893</v>
      </c>
      <c r="I198" s="6">
        <f>IFERROR((VLOOKUP(A198,'Revenue per capita'!$A:$Z,11,FALSE)-'normalize rev0'!I$364)/'normalize rev0'!I$365,"")</f>
        <v>-0.77704991410114232</v>
      </c>
      <c r="J198" s="6">
        <f>IFERROR((VLOOKUP(A198,'Revenue per capita'!$A:$Z,12,FALSE)-'normalize rev0'!J$364)/'normalize rev0'!J$365,"")</f>
        <v>-0.3335674604008223</v>
      </c>
      <c r="K198" s="6">
        <f>IFERROR((VLOOKUP(A198,'Revenue per capita'!$A:$Z,13,FALSE)-'normalize rev0'!K$364)/'normalize rev0'!K$365,"")</f>
        <v>1.1841833319287296</v>
      </c>
      <c r="L198" s="6">
        <f>IFERROR((VLOOKUP(A198,'Revenue per capita'!$A:$Z,14,FALSE)-'normalize rev0'!L$364)/'normalize rev0'!L$365,"")</f>
        <v>0.41036374513450208</v>
      </c>
      <c r="M198" s="6">
        <f>IFERROR((VLOOKUP(A198,'Revenue per capita'!$A:$Z,15,FALSE)-'normalize rev0'!M$364)/'normalize rev0'!M$365,"")</f>
        <v>2.224892856170789</v>
      </c>
      <c r="N198" s="6">
        <f>IFERROR((VLOOKUP(A198,'Revenue per capita'!$A:$Z,16,FALSE)-'normalize rev0'!N$364)/'normalize rev0'!N$365,"")</f>
        <v>-0.19218463997954138</v>
      </c>
      <c r="O198" s="6">
        <f>IFERROR((VLOOKUP(A198,'Revenue per capita'!$A:$Z,17,FALSE)-'normalize rev0'!O$364)/'normalize rev0'!O$365,"")</f>
        <v>0.61485678685394196</v>
      </c>
      <c r="P198" s="6">
        <f>IFERROR((VLOOKUP(A198,'Revenue per capita'!$A:$Z,18,FALSE)-'normalize rev0'!P$364)/'normalize rev0'!P$365,"")</f>
        <v>0.20866478125040436</v>
      </c>
      <c r="Q198" s="6">
        <f>IFERROR((VLOOKUP(A198,'Revenue per capita'!$A:$Z,19,FALSE)-'normalize rev0'!Q$364)/'normalize rev0'!Q$365,"")</f>
        <v>-3.7595993630827974E-2</v>
      </c>
      <c r="R198" s="6">
        <f>IFERROR((VLOOKUP(A198,'Revenue per capita'!$A:$Z,20,FALSE)-'normalize rev0'!R$364)/'normalize rev0'!R$365,"")</f>
        <v>-0.4986511091211388</v>
      </c>
      <c r="S198" s="6">
        <f>IFERROR((VLOOKUP(A198,'Revenue per capita'!$A:$Z,21,FALSE)-'normalize rev0'!S$364)/'normalize rev0'!S$365,"")</f>
        <v>1.6223708485124002</v>
      </c>
      <c r="T198" s="6">
        <f>IFERROR((VLOOKUP(A198,'Revenue per capita'!$A:$Z,22,FALSE)-'normalize rev0'!T$364)/'normalize rev0'!T$365,"")</f>
        <v>0.83523804100367316</v>
      </c>
      <c r="U198" s="6">
        <f>IFERROR((VLOOKUP(A198,'Revenue per capita'!$A:$Z,23,FALSE)-'normalize rev0'!U$364)/'normalize rev0'!U$365,"")</f>
        <v>8.7980971518281603E-2</v>
      </c>
      <c r="V198" s="6">
        <f>IFERROR((VLOOKUP(A198,'Revenue per capita'!$A:$Z,24,FALSE)-'normalize rev0'!V$364)/'normalize rev0'!V$365,"")</f>
        <v>0.59829214098098826</v>
      </c>
      <c r="W198" s="6">
        <f>IFERROR((VLOOKUP(A198,'Revenue per capita'!$A:$Z,25,FALSE)-'normalize rev0'!W$364)/'normalize rev0'!W$365,"")</f>
        <v>-0.86159773816167995</v>
      </c>
      <c r="X198" s="6" t="str">
        <f>IFERROR((VLOOKUP(A198,'Revenue per capita'!$A:$Z,26,FALSE)-'normalize rev0'!X$364)/'normalize rev0'!X$365,"")</f>
        <v/>
      </c>
    </row>
    <row r="199" spans="1:24" x14ac:dyDescent="0.45">
      <c r="A199" s="3" t="s">
        <v>528</v>
      </c>
      <c r="B199" s="4" t="s">
        <v>529</v>
      </c>
      <c r="D199" s="4">
        <v>77.194323023294402</v>
      </c>
      <c r="E199" s="6">
        <f>IFERROR((VLOOKUP($A199,'Revenue per capita'!$A:$Z,7,FALSE)-'normalize rev0'!E$364)/'normalize rev0'!E$365,"")</f>
        <v>1.1966928772880714</v>
      </c>
      <c r="F199" s="6">
        <f>IFERROR((VLOOKUP(A199,'Revenue per capita'!$A:$Z,8,FALSE)-'normalize rev0'!F$364)/'normalize rev0'!F$365,"")</f>
        <v>-0.3184107624760944</v>
      </c>
      <c r="G199" s="6" t="str">
        <f>IFERROR((VLOOKUP(A199,'Revenue per capita'!$A:$Z,9,FALSE)-'normalize rev0'!G$364)/'normalize rev0'!G$365,"")</f>
        <v/>
      </c>
      <c r="H199" s="6">
        <f>IFERROR((VLOOKUP(A199,'Revenue per capita'!$A:$Z,10,FALSE)-'normalize rev0'!H$364)/'normalize rev0'!H$365,"")</f>
        <v>-0.9658058983479485</v>
      </c>
      <c r="I199" s="6">
        <f>IFERROR((VLOOKUP(A199,'Revenue per capita'!$A:$Z,11,FALSE)-'normalize rev0'!I$364)/'normalize rev0'!I$365,"")</f>
        <v>-0.3957210209414333</v>
      </c>
      <c r="J199" s="6">
        <f>IFERROR((VLOOKUP(A199,'Revenue per capita'!$A:$Z,12,FALSE)-'normalize rev0'!J$364)/'normalize rev0'!J$365,"")</f>
        <v>-0.77609187381451217</v>
      </c>
      <c r="K199" s="6">
        <f>IFERROR((VLOOKUP(A199,'Revenue per capita'!$A:$Z,13,FALSE)-'normalize rev0'!K$364)/'normalize rev0'!K$365,"")</f>
        <v>0.8111504584565784</v>
      </c>
      <c r="L199" s="6">
        <f>IFERROR((VLOOKUP(A199,'Revenue per capita'!$A:$Z,14,FALSE)-'normalize rev0'!L$364)/'normalize rev0'!L$365,"")</f>
        <v>-0.26774593362215665</v>
      </c>
      <c r="M199" s="6">
        <f>IFERROR((VLOOKUP(A199,'Revenue per capita'!$A:$Z,15,FALSE)-'normalize rev0'!M$364)/'normalize rev0'!M$365,"")</f>
        <v>-0.169235925633798</v>
      </c>
      <c r="N199" s="6">
        <f>IFERROR((VLOOKUP(A199,'Revenue per capita'!$A:$Z,16,FALSE)-'normalize rev0'!N$364)/'normalize rev0'!N$365,"")</f>
        <v>0.89156238073788141</v>
      </c>
      <c r="O199" s="6">
        <f>IFERROR((VLOOKUP(A199,'Revenue per capita'!$A:$Z,17,FALSE)-'normalize rev0'!O$364)/'normalize rev0'!O$365,"")</f>
        <v>2.1849228169397628</v>
      </c>
      <c r="P199" s="6">
        <f>IFERROR((VLOOKUP(A199,'Revenue per capita'!$A:$Z,18,FALSE)-'normalize rev0'!P$364)/'normalize rev0'!P$365,"")</f>
        <v>0.60315760614916702</v>
      </c>
      <c r="Q199" s="6">
        <f>IFERROR((VLOOKUP(A199,'Revenue per capita'!$A:$Z,19,FALSE)-'normalize rev0'!Q$364)/'normalize rev0'!Q$365,"")</f>
        <v>0.32328409285758614</v>
      </c>
      <c r="R199" s="6">
        <f>IFERROR((VLOOKUP(A199,'Revenue per capita'!$A:$Z,20,FALSE)-'normalize rev0'!R$364)/'normalize rev0'!R$365,"")</f>
        <v>-0.75558644470282965</v>
      </c>
      <c r="S199" s="6">
        <f>IFERROR((VLOOKUP(A199,'Revenue per capita'!$A:$Z,21,FALSE)-'normalize rev0'!S$364)/'normalize rev0'!S$365,"")</f>
        <v>1.2308984671958085</v>
      </c>
      <c r="T199" s="6">
        <f>IFERROR((VLOOKUP(A199,'Revenue per capita'!$A:$Z,22,FALSE)-'normalize rev0'!T$364)/'normalize rev0'!T$365,"")</f>
        <v>4.2062178209521495</v>
      </c>
      <c r="U199" s="6">
        <f>IFERROR((VLOOKUP(A199,'Revenue per capita'!$A:$Z,23,FALSE)-'normalize rev0'!U$364)/'normalize rev0'!U$365,"")</f>
        <v>-0.12073331487288898</v>
      </c>
      <c r="V199" s="6">
        <f>IFERROR((VLOOKUP(A199,'Revenue per capita'!$A:$Z,24,FALSE)-'normalize rev0'!V$364)/'normalize rev0'!V$365,"")</f>
        <v>0.87421409896393154</v>
      </c>
      <c r="W199" s="6" t="str">
        <f>IFERROR((VLOOKUP(A199,'Revenue per capita'!$A:$Z,25,FALSE)-'normalize rev0'!W$364)/'normalize rev0'!W$365,"")</f>
        <v/>
      </c>
      <c r="X199" s="6" t="str">
        <f>IFERROR((VLOOKUP(A199,'Revenue per capita'!$A:$Z,26,FALSE)-'normalize rev0'!X$364)/'normalize rev0'!X$365,"")</f>
        <v/>
      </c>
    </row>
    <row r="200" spans="1:24" x14ac:dyDescent="0.45">
      <c r="A200" s="3" t="s">
        <v>801</v>
      </c>
      <c r="B200" s="4" t="s">
        <v>447</v>
      </c>
      <c r="D200" s="4">
        <v>76.261562868949227</v>
      </c>
      <c r="E200" s="6">
        <f>IFERROR((VLOOKUP($A200,'Revenue per capita'!$A:$Z,7,FALSE)-'normalize rev0'!E$364)/'normalize rev0'!E$365,"")</f>
        <v>-0.51177793090422308</v>
      </c>
      <c r="F200" s="6" t="str">
        <f>IFERROR((VLOOKUP(A200,'Revenue per capita'!$A:$Z,8,FALSE)-'normalize rev0'!F$364)/'normalize rev0'!F$365,"")</f>
        <v/>
      </c>
      <c r="G200" s="6" t="str">
        <f>IFERROR((VLOOKUP(A200,'Revenue per capita'!$A:$Z,9,FALSE)-'normalize rev0'!G$364)/'normalize rev0'!G$365,"")</f>
        <v/>
      </c>
      <c r="H200" s="6">
        <f>IFERROR((VLOOKUP(A200,'Revenue per capita'!$A:$Z,10,FALSE)-'normalize rev0'!H$364)/'normalize rev0'!H$365,"")</f>
        <v>-1.0104178635748948</v>
      </c>
      <c r="I200" s="6">
        <f>IFERROR((VLOOKUP(A200,'Revenue per capita'!$A:$Z,11,FALSE)-'normalize rev0'!I$364)/'normalize rev0'!I$365,"")</f>
        <v>-2.4715444715882228E-2</v>
      </c>
      <c r="J200" s="6">
        <f>IFERROR((VLOOKUP(A200,'Revenue per capita'!$A:$Z,12,FALSE)-'normalize rev0'!J$364)/'normalize rev0'!J$365,"")</f>
        <v>0.34178330429771214</v>
      </c>
      <c r="K200" s="6">
        <f>IFERROR((VLOOKUP(A200,'Revenue per capita'!$A:$Z,13,FALSE)-'normalize rev0'!K$364)/'normalize rev0'!K$365,"")</f>
        <v>-1.8752722517273155</v>
      </c>
      <c r="L200" s="6">
        <f>IFERROR((VLOOKUP(A200,'Revenue per capita'!$A:$Z,14,FALSE)-'normalize rev0'!L$364)/'normalize rev0'!L$365,"")</f>
        <v>0.89420463085931423</v>
      </c>
      <c r="M200" s="6">
        <f>IFERROR((VLOOKUP(A200,'Revenue per capita'!$A:$Z,15,FALSE)-'normalize rev0'!M$364)/'normalize rev0'!M$365,"")</f>
        <v>-0.85038497063494967</v>
      </c>
      <c r="N200" s="6">
        <f>IFERROR((VLOOKUP(A200,'Revenue per capita'!$A:$Z,16,FALSE)-'normalize rev0'!N$364)/'normalize rev0'!N$365,"")</f>
        <v>-0.15014138314438075</v>
      </c>
      <c r="O200" s="6">
        <f>IFERROR((VLOOKUP(A200,'Revenue per capita'!$A:$Z,17,FALSE)-'normalize rev0'!O$364)/'normalize rev0'!O$365,"")</f>
        <v>-0.69972538439991661</v>
      </c>
      <c r="P200" s="6">
        <f>IFERROR((VLOOKUP(A200,'Revenue per capita'!$A:$Z,18,FALSE)-'normalize rev0'!P$364)/'normalize rev0'!P$365,"")</f>
        <v>-0.82127924533465457</v>
      </c>
      <c r="Q200" s="6">
        <f>IFERROR((VLOOKUP(A200,'Revenue per capita'!$A:$Z,19,FALSE)-'normalize rev0'!Q$364)/'normalize rev0'!Q$365,"")</f>
        <v>-0.93483381336167426</v>
      </c>
      <c r="R200" s="6">
        <f>IFERROR((VLOOKUP(A200,'Revenue per capita'!$A:$Z,20,FALSE)-'normalize rev0'!R$364)/'normalize rev0'!R$365,"")</f>
        <v>-5.0885492998675758E-2</v>
      </c>
      <c r="S200" s="6">
        <f>IFERROR((VLOOKUP(A200,'Revenue per capita'!$A:$Z,21,FALSE)-'normalize rev0'!S$364)/'normalize rev0'!S$365,"")</f>
        <v>0.25414793150436443</v>
      </c>
      <c r="T200" s="6">
        <f>IFERROR((VLOOKUP(A200,'Revenue per capita'!$A:$Z,22,FALSE)-'normalize rev0'!T$364)/'normalize rev0'!T$365,"")</f>
        <v>-0.93572236252664198</v>
      </c>
      <c r="U200" s="6">
        <f>IFERROR((VLOOKUP(A200,'Revenue per capita'!$A:$Z,23,FALSE)-'normalize rev0'!U$364)/'normalize rev0'!U$365,"")</f>
        <v>-0.72378833688610311</v>
      </c>
      <c r="V200" s="6">
        <f>IFERROR((VLOOKUP(A200,'Revenue per capita'!$A:$Z,24,FALSE)-'normalize rev0'!V$364)/'normalize rev0'!V$365,"")</f>
        <v>0.20594175330656664</v>
      </c>
      <c r="W200" s="6" t="str">
        <f>IFERROR((VLOOKUP(A200,'Revenue per capita'!$A:$Z,25,FALSE)-'normalize rev0'!W$364)/'normalize rev0'!W$365,"")</f>
        <v/>
      </c>
      <c r="X200" s="6" t="str">
        <f>IFERROR((VLOOKUP(A200,'Revenue per capita'!$A:$Z,26,FALSE)-'normalize rev0'!X$364)/'normalize rev0'!X$365,"")</f>
        <v/>
      </c>
    </row>
    <row r="201" spans="1:24" x14ac:dyDescent="0.45">
      <c r="A201" s="3" t="s">
        <v>627</v>
      </c>
      <c r="B201" s="4" t="s">
        <v>470</v>
      </c>
      <c r="D201" s="4">
        <v>76.188850798255146</v>
      </c>
      <c r="E201" s="6">
        <f>IFERROR((VLOOKUP($A201,'Revenue per capita'!$A:$Z,7,FALSE)-'normalize rev0'!E$364)/'normalize rev0'!E$365,"")</f>
        <v>-0.46774617618802661</v>
      </c>
      <c r="F201" s="6" t="str">
        <f>IFERROR((VLOOKUP(A201,'Revenue per capita'!$A:$Z,8,FALSE)-'normalize rev0'!F$364)/'normalize rev0'!F$365,"")</f>
        <v/>
      </c>
      <c r="G201" s="6" t="str">
        <f>IFERROR((VLOOKUP(A201,'Revenue per capita'!$A:$Z,9,FALSE)-'normalize rev0'!G$364)/'normalize rev0'!G$365,"")</f>
        <v/>
      </c>
      <c r="H201" s="6">
        <f>IFERROR((VLOOKUP(A201,'Revenue per capita'!$A:$Z,10,FALSE)-'normalize rev0'!H$364)/'normalize rev0'!H$365,"")</f>
        <v>-0.84386926939710971</v>
      </c>
      <c r="I201" s="6">
        <f>IFERROR((VLOOKUP(A201,'Revenue per capita'!$A:$Z,11,FALSE)-'normalize rev0'!I$364)/'normalize rev0'!I$365,"")</f>
        <v>0.22390662529151112</v>
      </c>
      <c r="J201" s="6">
        <f>IFERROR((VLOOKUP(A201,'Revenue per capita'!$A:$Z,12,FALSE)-'normalize rev0'!J$364)/'normalize rev0'!J$365,"")</f>
        <v>0.18811550315215217</v>
      </c>
      <c r="K201" s="6">
        <f>IFERROR((VLOOKUP(A201,'Revenue per capita'!$A:$Z,13,FALSE)-'normalize rev0'!K$364)/'normalize rev0'!K$365,"")</f>
        <v>-0.72885682500064963</v>
      </c>
      <c r="L201" s="6">
        <f>IFERROR((VLOOKUP(A201,'Revenue per capita'!$A:$Z,14,FALSE)-'normalize rev0'!L$364)/'normalize rev0'!L$365,"")</f>
        <v>-0.21510227414590383</v>
      </c>
      <c r="M201" s="6">
        <f>IFERROR((VLOOKUP(A201,'Revenue per capita'!$A:$Z,15,FALSE)-'normalize rev0'!M$364)/'normalize rev0'!M$365,"")</f>
        <v>-0.67282161686222064</v>
      </c>
      <c r="N201" s="6">
        <f>IFERROR((VLOOKUP(A201,'Revenue per capita'!$A:$Z,16,FALSE)-'normalize rev0'!N$364)/'normalize rev0'!N$365,"")</f>
        <v>-0.8118775339740566</v>
      </c>
      <c r="O201" s="6">
        <f>IFERROR((VLOOKUP(A201,'Revenue per capita'!$A:$Z,17,FALSE)-'normalize rev0'!O$364)/'normalize rev0'!O$365,"")</f>
        <v>-0.88852028224347523</v>
      </c>
      <c r="P201" s="6">
        <f>IFERROR((VLOOKUP(A201,'Revenue per capita'!$A:$Z,18,FALSE)-'normalize rev0'!P$364)/'normalize rev0'!P$365,"")</f>
        <v>-0.36100806966773108</v>
      </c>
      <c r="Q201" s="6">
        <f>IFERROR((VLOOKUP(A201,'Revenue per capita'!$A:$Z,19,FALSE)-'normalize rev0'!Q$364)/'normalize rev0'!Q$365,"")</f>
        <v>-0.43037555768887908</v>
      </c>
      <c r="R201" s="6">
        <f>IFERROR((VLOOKUP(A201,'Revenue per capita'!$A:$Z,20,FALSE)-'normalize rev0'!R$364)/'normalize rev0'!R$365,"")</f>
        <v>-0.62811530836046103</v>
      </c>
      <c r="S201" s="6">
        <f>IFERROR((VLOOKUP(A201,'Revenue per capita'!$A:$Z,21,FALSE)-'normalize rev0'!S$364)/'normalize rev0'!S$365,"")</f>
        <v>-0.89025223133943943</v>
      </c>
      <c r="T201" s="6">
        <f>IFERROR((VLOOKUP(A201,'Revenue per capita'!$A:$Z,22,FALSE)-'normalize rev0'!T$364)/'normalize rev0'!T$365,"")</f>
        <v>-1.1798013123201951</v>
      </c>
      <c r="U201" s="6">
        <f>IFERROR((VLOOKUP(A201,'Revenue per capita'!$A:$Z,23,FALSE)-'normalize rev0'!U$364)/'normalize rev0'!U$365,"")</f>
        <v>-0.75405151602868647</v>
      </c>
      <c r="V201" s="6">
        <f>IFERROR((VLOOKUP(A201,'Revenue per capita'!$A:$Z,24,FALSE)-'normalize rev0'!V$364)/'normalize rev0'!V$365,"")</f>
        <v>-1.183374104138895E-2</v>
      </c>
      <c r="W201" s="6">
        <f>IFERROR((VLOOKUP(A201,'Revenue per capita'!$A:$Z,25,FALSE)-'normalize rev0'!W$364)/'normalize rev0'!W$365,"")</f>
        <v>-0.66739659045617394</v>
      </c>
      <c r="X201" s="6" t="str">
        <f>IFERROR((VLOOKUP(A201,'Revenue per capita'!$A:$Z,26,FALSE)-'normalize rev0'!X$364)/'normalize rev0'!X$365,"")</f>
        <v/>
      </c>
    </row>
    <row r="202" spans="1:24" x14ac:dyDescent="0.45">
      <c r="A202" s="3" t="s">
        <v>636</v>
      </c>
      <c r="B202" s="4" t="s">
        <v>462</v>
      </c>
      <c r="D202" s="4">
        <v>76.129089598846974</v>
      </c>
      <c r="E202" s="6">
        <f>IFERROR((VLOOKUP($A202,'Revenue per capita'!$A:$Z,7,FALSE)-'normalize rev0'!E$364)/'normalize rev0'!E$365,"")</f>
        <v>-0.51177793090422308</v>
      </c>
      <c r="F202" s="6" t="str">
        <f>IFERROR((VLOOKUP(A202,'Revenue per capita'!$A:$Z,8,FALSE)-'normalize rev0'!F$364)/'normalize rev0'!F$365,"")</f>
        <v/>
      </c>
      <c r="G202" s="6">
        <f>IFERROR((VLOOKUP(A202,'Revenue per capita'!$A:$Z,9,FALSE)-'normalize rev0'!G$364)/'normalize rev0'!G$365,"")</f>
        <v>-0.68740408522093954</v>
      </c>
      <c r="H202" s="6">
        <f>IFERROR((VLOOKUP(A202,'Revenue per capita'!$A:$Z,10,FALSE)-'normalize rev0'!H$364)/'normalize rev0'!H$365,"")</f>
        <v>0.83426587511039019</v>
      </c>
      <c r="I202" s="6">
        <f>IFERROR((VLOOKUP(A202,'Revenue per capita'!$A:$Z,11,FALSE)-'normalize rev0'!I$364)/'normalize rev0'!I$365,"")</f>
        <v>2.7588569645522216E-2</v>
      </c>
      <c r="J202" s="6">
        <f>IFERROR((VLOOKUP(A202,'Revenue per capita'!$A:$Z,12,FALSE)-'normalize rev0'!J$364)/'normalize rev0'!J$365,"")</f>
        <v>-0.59568945008758412</v>
      </c>
      <c r="K202" s="6">
        <f>IFERROR((VLOOKUP(A202,'Revenue per capita'!$A:$Z,13,FALSE)-'normalize rev0'!K$364)/'normalize rev0'!K$365,"")</f>
        <v>0.11584857208304887</v>
      </c>
      <c r="L202" s="6">
        <f>IFERROR((VLOOKUP(A202,'Revenue per capita'!$A:$Z,14,FALSE)-'normalize rev0'!L$364)/'normalize rev0'!L$365,"")</f>
        <v>1.7117619634505337</v>
      </c>
      <c r="M202" s="6">
        <f>IFERROR((VLOOKUP(A202,'Revenue per capita'!$A:$Z,15,FALSE)-'normalize rev0'!M$364)/'normalize rev0'!M$365,"")</f>
        <v>-0.55342204981852128</v>
      </c>
      <c r="N202" s="6">
        <f>IFERROR((VLOOKUP(A202,'Revenue per capita'!$A:$Z,16,FALSE)-'normalize rev0'!N$364)/'normalize rev0'!N$365,"")</f>
        <v>-0.22128341476297622</v>
      </c>
      <c r="O202" s="6">
        <f>IFERROR((VLOOKUP(A202,'Revenue per capita'!$A:$Z,17,FALSE)-'normalize rev0'!O$364)/'normalize rev0'!O$365,"")</f>
        <v>0.21126179747927121</v>
      </c>
      <c r="P202" s="6">
        <f>IFERROR((VLOOKUP(A202,'Revenue per capita'!$A:$Z,18,FALSE)-'normalize rev0'!P$364)/'normalize rev0'!P$365,"")</f>
        <v>-0.4987816387051518</v>
      </c>
      <c r="Q202" s="6">
        <f>IFERROR((VLOOKUP(A202,'Revenue per capita'!$A:$Z,19,FALSE)-'normalize rev0'!Q$364)/'normalize rev0'!Q$365,"")</f>
        <v>-0.59690311627553583</v>
      </c>
      <c r="R202" s="6">
        <f>IFERROR((VLOOKUP(A202,'Revenue per capita'!$A:$Z,20,FALSE)-'normalize rev0'!R$364)/'normalize rev0'!R$365,"")</f>
        <v>2.6565440338022683</v>
      </c>
      <c r="S202" s="6">
        <f>IFERROR((VLOOKUP(A202,'Revenue per capita'!$A:$Z,21,FALSE)-'normalize rev0'!S$364)/'normalize rev0'!S$365,"")</f>
        <v>-1.2546346426388306</v>
      </c>
      <c r="T202" s="6">
        <f>IFERROR((VLOOKUP(A202,'Revenue per capita'!$A:$Z,22,FALSE)-'normalize rev0'!T$364)/'normalize rev0'!T$365,"")</f>
        <v>-0.44949603646500325</v>
      </c>
      <c r="U202" s="6">
        <f>IFERROR((VLOOKUP(A202,'Revenue per capita'!$A:$Z,23,FALSE)-'normalize rev0'!U$364)/'normalize rev0'!U$365,"")</f>
        <v>0.43204819123451121</v>
      </c>
      <c r="V202" s="6">
        <f>IFERROR((VLOOKUP(A202,'Revenue per capita'!$A:$Z,24,FALSE)-'normalize rev0'!V$364)/'normalize rev0'!V$365,"")</f>
        <v>-5.068235512844986E-2</v>
      </c>
      <c r="W202" s="6" t="str">
        <f>IFERROR((VLOOKUP(A202,'Revenue per capita'!$A:$Z,25,FALSE)-'normalize rev0'!W$364)/'normalize rev0'!W$365,"")</f>
        <v/>
      </c>
      <c r="X202" s="6" t="str">
        <f>IFERROR((VLOOKUP(A202,'Revenue per capita'!$A:$Z,26,FALSE)-'normalize rev0'!X$364)/'normalize rev0'!X$365,"")</f>
        <v/>
      </c>
    </row>
    <row r="203" spans="1:24" x14ac:dyDescent="0.45">
      <c r="A203" s="3" t="s">
        <v>839</v>
      </c>
      <c r="B203" s="4" t="s">
        <v>486</v>
      </c>
      <c r="D203" s="4">
        <v>76.114797689221461</v>
      </c>
      <c r="E203" s="6">
        <f>IFERROR((VLOOKUP($A203,'Revenue per capita'!$A:$Z,7,FALSE)-'normalize rev0'!E$364)/'normalize rev0'!E$365,"")</f>
        <v>-0.32217803679751239</v>
      </c>
      <c r="F203" s="6">
        <f>IFERROR((VLOOKUP(A203,'Revenue per capita'!$A:$Z,8,FALSE)-'normalize rev0'!F$364)/'normalize rev0'!F$365,"")</f>
        <v>-0.37150456600706733</v>
      </c>
      <c r="G203" s="6">
        <f>IFERROR((VLOOKUP(A203,'Revenue per capita'!$A:$Z,9,FALSE)-'normalize rev0'!G$364)/'normalize rev0'!G$365,"")</f>
        <v>0.27254924284484977</v>
      </c>
      <c r="H203" s="6">
        <f>IFERROR((VLOOKUP(A203,'Revenue per capita'!$A:$Z,10,FALSE)-'normalize rev0'!H$364)/'normalize rev0'!H$365,"")</f>
        <v>2.3115129055303874E-2</v>
      </c>
      <c r="I203" s="6">
        <f>IFERROR((VLOOKUP(A203,'Revenue per capita'!$A:$Z,11,FALSE)-'normalize rev0'!I$364)/'normalize rev0'!I$365,"")</f>
        <v>-0.32659522796939522</v>
      </c>
      <c r="J203" s="6">
        <f>IFERROR((VLOOKUP(A203,'Revenue per capita'!$A:$Z,12,FALSE)-'normalize rev0'!J$364)/'normalize rev0'!J$365,"")</f>
        <v>-0.28741991336434197</v>
      </c>
      <c r="K203" s="6">
        <f>IFERROR((VLOOKUP(A203,'Revenue per capita'!$A:$Z,13,FALSE)-'normalize rev0'!K$364)/'normalize rev0'!K$365,"")</f>
        <v>-0.14638453670788895</v>
      </c>
      <c r="L203" s="6">
        <f>IFERROR((VLOOKUP(A203,'Revenue per capita'!$A:$Z,14,FALSE)-'normalize rev0'!L$364)/'normalize rev0'!L$365,"")</f>
        <v>-0.41070750191341721</v>
      </c>
      <c r="M203" s="6">
        <f>IFERROR((VLOOKUP(A203,'Revenue per capita'!$A:$Z,15,FALSE)-'normalize rev0'!M$364)/'normalize rev0'!M$365,"")</f>
        <v>-0.349133989027475</v>
      </c>
      <c r="N203" s="6">
        <f>IFERROR((VLOOKUP(A203,'Revenue per capita'!$A:$Z,16,FALSE)-'normalize rev0'!N$364)/'normalize rev0'!N$365,"")</f>
        <v>0.18137461434126947</v>
      </c>
      <c r="O203" s="6">
        <f>IFERROR((VLOOKUP(A203,'Revenue per capita'!$A:$Z,17,FALSE)-'normalize rev0'!O$364)/'normalize rev0'!O$365,"")</f>
        <v>-0.37487953870991025</v>
      </c>
      <c r="P203" s="6">
        <f>IFERROR((VLOOKUP(A203,'Revenue per capita'!$A:$Z,18,FALSE)-'normalize rev0'!P$364)/'normalize rev0'!P$365,"")</f>
        <v>0.27674703075035506</v>
      </c>
      <c r="Q203" s="6">
        <f>IFERROR((VLOOKUP(A203,'Revenue per capita'!$A:$Z,19,FALSE)-'normalize rev0'!Q$364)/'normalize rev0'!Q$365,"")</f>
        <v>-0.1701050398769835</v>
      </c>
      <c r="R203" s="6">
        <f>IFERROR((VLOOKUP(A203,'Revenue per capita'!$A:$Z,20,FALSE)-'normalize rev0'!R$364)/'normalize rev0'!R$365,"")</f>
        <v>1.1986793108684388</v>
      </c>
      <c r="S203" s="6">
        <f>IFERROR((VLOOKUP(A203,'Revenue per capita'!$A:$Z,21,FALSE)-'normalize rev0'!S$364)/'normalize rev0'!S$365,"")</f>
        <v>0.86251298373544805</v>
      </c>
      <c r="T203" s="6">
        <f>IFERROR((VLOOKUP(A203,'Revenue per capita'!$A:$Z,22,FALSE)-'normalize rev0'!T$364)/'normalize rev0'!T$365,"")</f>
        <v>-5.0738292951954679E-2</v>
      </c>
      <c r="U203" s="6">
        <f>IFERROR((VLOOKUP(A203,'Revenue per capita'!$A:$Z,23,FALSE)-'normalize rev0'!U$364)/'normalize rev0'!U$365,"")</f>
        <v>-0.46288983574326542</v>
      </c>
      <c r="V203" s="6">
        <f>IFERROR((VLOOKUP(A203,'Revenue per capita'!$A:$Z,24,FALSE)-'normalize rev0'!V$364)/'normalize rev0'!V$365,"")</f>
        <v>-0.20726856883594802</v>
      </c>
      <c r="W203" s="6">
        <f>IFERROR((VLOOKUP(A203,'Revenue per capita'!$A:$Z,25,FALSE)-'normalize rev0'!W$364)/'normalize rev0'!W$365,"")</f>
        <v>-0.51679458547876012</v>
      </c>
      <c r="X203" s="6" t="str">
        <f>IFERROR((VLOOKUP(A203,'Revenue per capita'!$A:$Z,26,FALSE)-'normalize rev0'!X$364)/'normalize rev0'!X$365,"")</f>
        <v/>
      </c>
    </row>
    <row r="204" spans="1:24" x14ac:dyDescent="0.45">
      <c r="A204" s="3" t="s">
        <v>769</v>
      </c>
      <c r="B204" s="4" t="s">
        <v>449</v>
      </c>
      <c r="D204" s="4">
        <v>76.087746576691444</v>
      </c>
      <c r="E204" s="6">
        <f>IFERROR((VLOOKUP($A204,'Revenue per capita'!$A:$Z,7,FALSE)-'normalize rev0'!E$364)/'normalize rev0'!E$365,"")</f>
        <v>-0.51177793090422308</v>
      </c>
      <c r="F204" s="6" t="str">
        <f>IFERROR((VLOOKUP(A204,'Revenue per capita'!$A:$Z,8,FALSE)-'normalize rev0'!F$364)/'normalize rev0'!F$365,"")</f>
        <v/>
      </c>
      <c r="G204" s="6" t="str">
        <f>IFERROR((VLOOKUP(A204,'Revenue per capita'!$A:$Z,9,FALSE)-'normalize rev0'!G$364)/'normalize rev0'!G$365,"")</f>
        <v/>
      </c>
      <c r="H204" s="6">
        <f>IFERROR((VLOOKUP(A204,'Revenue per capita'!$A:$Z,10,FALSE)-'normalize rev0'!H$364)/'normalize rev0'!H$365,"")</f>
        <v>-1.4256264559450995</v>
      </c>
      <c r="I204" s="6">
        <f>IFERROR((VLOOKUP(A204,'Revenue per capita'!$A:$Z,11,FALSE)-'normalize rev0'!I$364)/'normalize rev0'!I$365,"")</f>
        <v>0.58858307665486664</v>
      </c>
      <c r="J204" s="6">
        <f>IFERROR((VLOOKUP(A204,'Revenue per capita'!$A:$Z,12,FALSE)-'normalize rev0'!J$364)/'normalize rev0'!J$365,"")</f>
        <v>-0.58391748311865876</v>
      </c>
      <c r="K204" s="6">
        <f>IFERROR((VLOOKUP(A204,'Revenue per capita'!$A:$Z,13,FALSE)-'normalize rev0'!K$364)/'normalize rev0'!K$365,"")</f>
        <v>-1.3450560751664904</v>
      </c>
      <c r="L204" s="6">
        <f>IFERROR((VLOOKUP(A204,'Revenue per capita'!$A:$Z,14,FALSE)-'normalize rev0'!L$364)/'normalize rev0'!L$365,"")</f>
        <v>-0.95237586007338026</v>
      </c>
      <c r="M204" s="6">
        <f>IFERROR((VLOOKUP(A204,'Revenue per capita'!$A:$Z,15,FALSE)-'normalize rev0'!M$364)/'normalize rev0'!M$365,"")</f>
        <v>-0.5119336587270904</v>
      </c>
      <c r="N204" s="6">
        <f>IFERROR((VLOOKUP(A204,'Revenue per capita'!$A:$Z,16,FALSE)-'normalize rev0'!N$364)/'normalize rev0'!N$365,"")</f>
        <v>-0.61014961550184665</v>
      </c>
      <c r="O204" s="6">
        <f>IFERROR((VLOOKUP(A204,'Revenue per capita'!$A:$Z,17,FALSE)-'normalize rev0'!O$364)/'normalize rev0'!O$365,"")</f>
        <v>-1.824652517426359</v>
      </c>
      <c r="P204" s="6">
        <f>IFERROR((VLOOKUP(A204,'Revenue per capita'!$A:$Z,18,FALSE)-'normalize rev0'!P$364)/'normalize rev0'!P$365,"")</f>
        <v>-0.80645627242281781</v>
      </c>
      <c r="Q204" s="6">
        <f>IFERROR((VLOOKUP(A204,'Revenue per capita'!$A:$Z,19,FALSE)-'normalize rev0'!Q$364)/'normalize rev0'!Q$365,"")</f>
        <v>0.21468806362704676</v>
      </c>
      <c r="R204" s="6">
        <f>IFERROR((VLOOKUP(A204,'Revenue per capita'!$A:$Z,20,FALSE)-'normalize rev0'!R$364)/'normalize rev0'!R$365,"")</f>
        <v>0.97694284226265538</v>
      </c>
      <c r="S204" s="6">
        <f>IFERROR((VLOOKUP(A204,'Revenue per capita'!$A:$Z,21,FALSE)-'normalize rev0'!S$364)/'normalize rev0'!S$365,"")</f>
        <v>2.2107291253114889</v>
      </c>
      <c r="T204" s="6">
        <f>IFERROR((VLOOKUP(A204,'Revenue per capita'!$A:$Z,22,FALSE)-'normalize rev0'!T$364)/'normalize rev0'!T$365,"")</f>
        <v>-0.79433848379260175</v>
      </c>
      <c r="U204" s="6">
        <f>IFERROR((VLOOKUP(A204,'Revenue per capita'!$A:$Z,23,FALSE)-'normalize rev0'!U$364)/'normalize rev0'!U$365,"")</f>
        <v>-0.51085807772221925</v>
      </c>
      <c r="V204" s="6">
        <f>IFERROR((VLOOKUP(A204,'Revenue per capita'!$A:$Z,24,FALSE)-'normalize rev0'!V$364)/'normalize rev0'!V$365,"")</f>
        <v>-0.70689768981151369</v>
      </c>
      <c r="W204" s="6" t="str">
        <f>IFERROR((VLOOKUP(A204,'Revenue per capita'!$A:$Z,25,FALSE)-'normalize rev0'!W$364)/'normalize rev0'!W$365,"")</f>
        <v/>
      </c>
      <c r="X204" s="6" t="str">
        <f>IFERROR((VLOOKUP(A204,'Revenue per capita'!$A:$Z,26,FALSE)-'normalize rev0'!X$364)/'normalize rev0'!X$365,"")</f>
        <v/>
      </c>
    </row>
    <row r="205" spans="1:24" x14ac:dyDescent="0.45">
      <c r="A205" s="3" t="s">
        <v>596</v>
      </c>
      <c r="B205" s="4" t="s">
        <v>466</v>
      </c>
      <c r="D205" s="4">
        <v>76.045891632857206</v>
      </c>
      <c r="E205" s="6">
        <f>IFERROR((VLOOKUP($A205,'Revenue per capita'!$A:$Z,7,FALSE)-'normalize rev0'!E$364)/'normalize rev0'!E$365,"")</f>
        <v>-0.49104796299191017</v>
      </c>
      <c r="F205" s="6" t="str">
        <f>IFERROR((VLOOKUP(A205,'Revenue per capita'!$A:$Z,8,FALSE)-'normalize rev0'!F$364)/'normalize rev0'!F$365,"")</f>
        <v/>
      </c>
      <c r="G205" s="6" t="str">
        <f>IFERROR((VLOOKUP(A205,'Revenue per capita'!$A:$Z,9,FALSE)-'normalize rev0'!G$364)/'normalize rev0'!G$365,"")</f>
        <v/>
      </c>
      <c r="H205" s="6">
        <f>IFERROR((VLOOKUP(A205,'Revenue per capita'!$A:$Z,10,FALSE)-'normalize rev0'!H$364)/'normalize rev0'!H$365,"")</f>
        <v>-0.89049085739436684</v>
      </c>
      <c r="I205" s="6">
        <f>IFERROR((VLOOKUP(A205,'Revenue per capita'!$A:$Z,11,FALSE)-'normalize rev0'!I$364)/'normalize rev0'!I$365,"")</f>
        <v>7.6984064782778944E-2</v>
      </c>
      <c r="J205" s="6">
        <f>IFERROR((VLOOKUP(A205,'Revenue per capita'!$A:$Z,12,FALSE)-'normalize rev0'!J$364)/'normalize rev0'!J$365,"")</f>
        <v>-0.24245255772265334</v>
      </c>
      <c r="K205" s="6">
        <f>IFERROR((VLOOKUP(A205,'Revenue per capita'!$A:$Z,13,FALSE)-'normalize rev0'!K$364)/'normalize rev0'!K$365,"")</f>
        <v>0.75982178379986931</v>
      </c>
      <c r="L205" s="6">
        <f>IFERROR((VLOOKUP(A205,'Revenue per capita'!$A:$Z,14,FALSE)-'normalize rev0'!L$364)/'normalize rev0'!L$365,"")</f>
        <v>-0.56693198928215738</v>
      </c>
      <c r="M205" s="6">
        <f>IFERROR((VLOOKUP(A205,'Revenue per capita'!$A:$Z,15,FALSE)-'normalize rev0'!M$364)/'normalize rev0'!M$365,"")</f>
        <v>-0.64351604714898225</v>
      </c>
      <c r="N205" s="6">
        <f>IFERROR((VLOOKUP(A205,'Revenue per capita'!$A:$Z,16,FALSE)-'normalize rev0'!N$364)/'normalize rev0'!N$365,"")</f>
        <v>-0.11118385295518608</v>
      </c>
      <c r="O205" s="6">
        <f>IFERROR((VLOOKUP(A205,'Revenue per capita'!$A:$Z,17,FALSE)-'normalize rev0'!O$364)/'normalize rev0'!O$365,"")</f>
        <v>-0.68231930522330386</v>
      </c>
      <c r="P205" s="6">
        <f>IFERROR((VLOOKUP(A205,'Revenue per capita'!$A:$Z,18,FALSE)-'normalize rev0'!P$364)/'normalize rev0'!P$365,"")</f>
        <v>-0.78065536190152063</v>
      </c>
      <c r="Q205" s="6">
        <f>IFERROR((VLOOKUP(A205,'Revenue per capita'!$A:$Z,19,FALSE)-'normalize rev0'!Q$364)/'normalize rev0'!Q$365,"")</f>
        <v>-0.32881702170384547</v>
      </c>
      <c r="R205" s="6">
        <f>IFERROR((VLOOKUP(A205,'Revenue per capita'!$A:$Z,20,FALSE)-'normalize rev0'!R$364)/'normalize rev0'!R$365,"")</f>
        <v>2.858127546371653E-2</v>
      </c>
      <c r="S205" s="6">
        <f>IFERROR((VLOOKUP(A205,'Revenue per capita'!$A:$Z,21,FALSE)-'normalize rev0'!S$364)/'normalize rev0'!S$365,"")</f>
        <v>-0.12682930944743717</v>
      </c>
      <c r="T205" s="6">
        <f>IFERROR((VLOOKUP(A205,'Revenue per capita'!$A:$Z,22,FALSE)-'normalize rev0'!T$364)/'normalize rev0'!T$365,"")</f>
        <v>-0.73566288637081478</v>
      </c>
      <c r="U205" s="6">
        <f>IFERROR((VLOOKUP(A205,'Revenue per capita'!$A:$Z,23,FALSE)-'normalize rev0'!U$364)/'normalize rev0'!U$365,"")</f>
        <v>-0.53469872680008301</v>
      </c>
      <c r="V205" s="6">
        <f>IFERROR((VLOOKUP(A205,'Revenue per capita'!$A:$Z,24,FALSE)-'normalize rev0'!V$364)/'normalize rev0'!V$365,"")</f>
        <v>0.21025601102934383</v>
      </c>
      <c r="W205" s="6">
        <f>IFERROR((VLOOKUP(A205,'Revenue per capita'!$A:$Z,25,FALSE)-'normalize rev0'!W$364)/'normalize rev0'!W$365,"")</f>
        <v>-0.82552800073125376</v>
      </c>
      <c r="X205" s="6" t="str">
        <f>IFERROR((VLOOKUP(A205,'Revenue per capita'!$A:$Z,26,FALSE)-'normalize rev0'!X$364)/'normalize rev0'!X$365,"")</f>
        <v/>
      </c>
    </row>
    <row r="206" spans="1:24" x14ac:dyDescent="0.45">
      <c r="A206" s="3" t="s">
        <v>681</v>
      </c>
      <c r="B206" s="4" t="s">
        <v>492</v>
      </c>
      <c r="D206" s="4">
        <v>75.732947195675294</v>
      </c>
      <c r="E206" s="6">
        <f>IFERROR((VLOOKUP($A206,'Revenue per capita'!$A:$Z,7,FALSE)-'normalize rev0'!E$364)/'normalize rev0'!E$365,"")</f>
        <v>9.1425337467297698</v>
      </c>
      <c r="F206" s="6" t="str">
        <f>IFERROR((VLOOKUP(A206,'Revenue per capita'!$A:$Z,8,FALSE)-'normalize rev0'!F$364)/'normalize rev0'!F$365,"")</f>
        <v/>
      </c>
      <c r="G206" s="6" t="str">
        <f>IFERROR((VLOOKUP(A206,'Revenue per capita'!$A:$Z,9,FALSE)-'normalize rev0'!G$364)/'normalize rev0'!G$365,"")</f>
        <v/>
      </c>
      <c r="H206" s="6">
        <f>IFERROR((VLOOKUP(A206,'Revenue per capita'!$A:$Z,10,FALSE)-'normalize rev0'!H$364)/'normalize rev0'!H$365,"")</f>
        <v>1.2878559804652829</v>
      </c>
      <c r="I206" s="6">
        <f>IFERROR((VLOOKUP(A206,'Revenue per capita'!$A:$Z,11,FALSE)-'normalize rev0'!I$364)/'normalize rev0'!I$365,"")</f>
        <v>0.3956556432460786</v>
      </c>
      <c r="J206" s="6">
        <f>IFERROR((VLOOKUP(A206,'Revenue per capita'!$A:$Z,12,FALSE)-'normalize rev0'!J$364)/'normalize rev0'!J$365,"")</f>
        <v>-0.48378799947489076</v>
      </c>
      <c r="K206" s="6">
        <f>IFERROR((VLOOKUP(A206,'Revenue per capita'!$A:$Z,13,FALSE)-'normalize rev0'!K$364)/'normalize rev0'!K$365,"")</f>
        <v>-0.68237924363784008</v>
      </c>
      <c r="L206" s="6">
        <f>IFERROR((VLOOKUP(A206,'Revenue per capita'!$A:$Z,14,FALSE)-'normalize rev0'!L$364)/'normalize rev0'!L$365,"")</f>
        <v>-0.49913600404577696</v>
      </c>
      <c r="M206" s="6">
        <f>IFERROR((VLOOKUP(A206,'Revenue per capita'!$A:$Z,15,FALSE)-'normalize rev0'!M$364)/'normalize rev0'!M$365,"")</f>
        <v>-0.74035110993296549</v>
      </c>
      <c r="N206" s="6">
        <f>IFERROR((VLOOKUP(A206,'Revenue per capita'!$A:$Z,16,FALSE)-'normalize rev0'!N$364)/'normalize rev0'!N$365,"")</f>
        <v>-0.658899798085267</v>
      </c>
      <c r="O206" s="6">
        <f>IFERROR((VLOOKUP(A206,'Revenue per capita'!$A:$Z,17,FALSE)-'normalize rev0'!O$364)/'normalize rev0'!O$365,"")</f>
        <v>-0.84939679257149248</v>
      </c>
      <c r="P206" s="6">
        <f>IFERROR((VLOOKUP(A206,'Revenue per capita'!$A:$Z,18,FALSE)-'normalize rev0'!P$364)/'normalize rev0'!P$365,"")</f>
        <v>-0.85754225476568002</v>
      </c>
      <c r="Q206" s="6">
        <f>IFERROR((VLOOKUP(A206,'Revenue per capita'!$A:$Z,19,FALSE)-'normalize rev0'!Q$364)/'normalize rev0'!Q$365,"")</f>
        <v>-0.41538141029864079</v>
      </c>
      <c r="R206" s="6">
        <f>IFERROR((VLOOKUP(A206,'Revenue per capita'!$A:$Z,20,FALSE)-'normalize rev0'!R$364)/'normalize rev0'!R$365,"")</f>
        <v>-0.41261720603760066</v>
      </c>
      <c r="S206" s="6">
        <f>IFERROR((VLOOKUP(A206,'Revenue per capita'!$A:$Z,21,FALSE)-'normalize rev0'!S$364)/'normalize rev0'!S$365,"")</f>
        <v>-0.87260578621256069</v>
      </c>
      <c r="T206" s="6">
        <f>IFERROR((VLOOKUP(A206,'Revenue per capita'!$A:$Z,22,FALSE)-'normalize rev0'!T$364)/'normalize rev0'!T$365,"")</f>
        <v>-0.84047412368746466</v>
      </c>
      <c r="U206" s="6">
        <f>IFERROR((VLOOKUP(A206,'Revenue per capita'!$A:$Z,23,FALSE)-'normalize rev0'!U$364)/'normalize rev0'!U$365,"")</f>
        <v>-0.58096456023279042</v>
      </c>
      <c r="V206" s="6">
        <f>IFERROR((VLOOKUP(A206,'Revenue per capita'!$A:$Z,24,FALSE)-'normalize rev0'!V$364)/'normalize rev0'!V$365,"")</f>
        <v>-1.1839145610673827</v>
      </c>
      <c r="W206" s="6" t="str">
        <f>IFERROR((VLOOKUP(A206,'Revenue per capita'!$A:$Z,25,FALSE)-'normalize rev0'!W$364)/'normalize rev0'!W$365,"")</f>
        <v/>
      </c>
      <c r="X206" s="6" t="str">
        <f>IFERROR((VLOOKUP(A206,'Revenue per capita'!$A:$Z,26,FALSE)-'normalize rev0'!X$364)/'normalize rev0'!X$365,"")</f>
        <v/>
      </c>
    </row>
    <row r="207" spans="1:24" x14ac:dyDescent="0.45">
      <c r="A207" s="3" t="s">
        <v>825</v>
      </c>
      <c r="B207" s="4" t="s">
        <v>502</v>
      </c>
      <c r="D207" s="4">
        <v>75.229461002684957</v>
      </c>
      <c r="E207" s="6">
        <f>IFERROR((VLOOKUP($A207,'Revenue per capita'!$A:$Z,7,FALSE)-'normalize rev0'!E$364)/'normalize rev0'!E$365,"")</f>
        <v>-5.7579120145523556E-2</v>
      </c>
      <c r="F207" s="6">
        <f>IFERROR((VLOOKUP(A207,'Revenue per capita'!$A:$Z,8,FALSE)-'normalize rev0'!F$364)/'normalize rev0'!F$365,"")</f>
        <v>-0.39043190095029312</v>
      </c>
      <c r="G207" s="6">
        <f>IFERROR((VLOOKUP(A207,'Revenue per capita'!$A:$Z,9,FALSE)-'normalize rev0'!G$364)/'normalize rev0'!G$365,"")</f>
        <v>-0.46398773948483479</v>
      </c>
      <c r="H207" s="6">
        <f>IFERROR((VLOOKUP(A207,'Revenue per capita'!$A:$Z,10,FALSE)-'normalize rev0'!H$364)/'normalize rev0'!H$365,"")</f>
        <v>0.13738260892244825</v>
      </c>
      <c r="I207" s="6">
        <f>IFERROR((VLOOKUP(A207,'Revenue per capita'!$A:$Z,11,FALSE)-'normalize rev0'!I$364)/'normalize rev0'!I$365,"")</f>
        <v>-0.52311437372016178</v>
      </c>
      <c r="J207" s="6">
        <f>IFERROR((VLOOKUP(A207,'Revenue per capita'!$A:$Z,12,FALSE)-'normalize rev0'!J$364)/'normalize rev0'!J$365,"")</f>
        <v>-0.19896195344326092</v>
      </c>
      <c r="K207" s="6">
        <f>IFERROR((VLOOKUP(A207,'Revenue per capita'!$A:$Z,13,FALSE)-'normalize rev0'!K$364)/'normalize rev0'!K$365,"")</f>
        <v>-0.62757350769803166</v>
      </c>
      <c r="L207" s="6">
        <f>IFERROR((VLOOKUP(A207,'Revenue per capita'!$A:$Z,14,FALSE)-'normalize rev0'!L$364)/'normalize rev0'!L$365,"")</f>
        <v>0.18904033845042076</v>
      </c>
      <c r="M207" s="6">
        <f>IFERROR((VLOOKUP(A207,'Revenue per capita'!$A:$Z,15,FALSE)-'normalize rev0'!M$364)/'normalize rev0'!M$365,"")</f>
        <v>-0.12208406168987355</v>
      </c>
      <c r="N207" s="6">
        <f>IFERROR((VLOOKUP(A207,'Revenue per capita'!$A:$Z,16,FALSE)-'normalize rev0'!N$364)/'normalize rev0'!N$365,"")</f>
        <v>0.42584321062360198</v>
      </c>
      <c r="O207" s="6">
        <f>IFERROR((VLOOKUP(A207,'Revenue per capita'!$A:$Z,17,FALSE)-'normalize rev0'!O$364)/'normalize rev0'!O$365,"")</f>
        <v>0.47393820595580349</v>
      </c>
      <c r="P207" s="6">
        <f>IFERROR((VLOOKUP(A207,'Revenue per capita'!$A:$Z,18,FALSE)-'normalize rev0'!P$364)/'normalize rev0'!P$365,"")</f>
        <v>0.88076354906765031</v>
      </c>
      <c r="Q207" s="6">
        <f>IFERROR((VLOOKUP(A207,'Revenue per capita'!$A:$Z,19,FALSE)-'normalize rev0'!Q$364)/'normalize rev0'!Q$365,"")</f>
        <v>0.44060078171676775</v>
      </c>
      <c r="R207" s="6">
        <f>IFERROR((VLOOKUP(A207,'Revenue per capita'!$A:$Z,20,FALSE)-'normalize rev0'!R$364)/'normalize rev0'!R$365,"")</f>
        <v>0.22142453449775179</v>
      </c>
      <c r="S207" s="6">
        <f>IFERROR((VLOOKUP(A207,'Revenue per capita'!$A:$Z,21,FALSE)-'normalize rev0'!S$364)/'normalize rev0'!S$365,"")</f>
        <v>-0.29053813968169429</v>
      </c>
      <c r="T207" s="6">
        <f>IFERROR((VLOOKUP(A207,'Revenue per capita'!$A:$Z,22,FALSE)-'normalize rev0'!T$364)/'normalize rev0'!T$365,"")</f>
        <v>0.23563238310495235</v>
      </c>
      <c r="U207" s="6">
        <f>IFERROR((VLOOKUP(A207,'Revenue per capita'!$A:$Z,23,FALSE)-'normalize rev0'!U$364)/'normalize rev0'!U$365,"")</f>
        <v>0.1522181293855496</v>
      </c>
      <c r="V207" s="6">
        <f>IFERROR((VLOOKUP(A207,'Revenue per capita'!$A:$Z,24,FALSE)-'normalize rev0'!V$364)/'normalize rev0'!V$365,"")</f>
        <v>0.27956475590623997</v>
      </c>
      <c r="W207" s="6">
        <f>IFERROR((VLOOKUP(A207,'Revenue per capita'!$A:$Z,25,FALSE)-'normalize rev0'!W$364)/'normalize rev0'!W$365,"")</f>
        <v>-0.52163841877857964</v>
      </c>
      <c r="X207" s="6" t="str">
        <f>IFERROR((VLOOKUP(A207,'Revenue per capita'!$A:$Z,26,FALSE)-'normalize rev0'!X$364)/'normalize rev0'!X$365,"")</f>
        <v/>
      </c>
    </row>
    <row r="208" spans="1:24" x14ac:dyDescent="0.45">
      <c r="A208" s="3" t="s">
        <v>679</v>
      </c>
      <c r="B208" s="4" t="s">
        <v>508</v>
      </c>
      <c r="D208" s="4">
        <v>75.195460542096427</v>
      </c>
      <c r="E208" s="6">
        <f>IFERROR((VLOOKUP($A208,'Revenue per capita'!$A:$Z,7,FALSE)-'normalize rev0'!E$364)/'normalize rev0'!E$365,"")</f>
        <v>-0.2546549533215875</v>
      </c>
      <c r="F208" s="6">
        <f>IFERROR((VLOOKUP(A208,'Revenue per capita'!$A:$Z,8,FALSE)-'normalize rev0'!F$364)/'normalize rev0'!F$365,"")</f>
        <v>-0.36894399142503703</v>
      </c>
      <c r="G208" s="6">
        <f>IFERROR((VLOOKUP(A208,'Revenue per capita'!$A:$Z,9,FALSE)-'normalize rev0'!G$364)/'normalize rev0'!G$365,"")</f>
        <v>-1.0366270400926014</v>
      </c>
      <c r="H208" s="6">
        <f>IFERROR((VLOOKUP(A208,'Revenue per capita'!$A:$Z,10,FALSE)-'normalize rev0'!H$364)/'normalize rev0'!H$365,"")</f>
        <v>-0.25504125714735121</v>
      </c>
      <c r="I208" s="6">
        <f>IFERROR((VLOOKUP(A208,'Revenue per capita'!$A:$Z,11,FALSE)-'normalize rev0'!I$364)/'normalize rev0'!I$365,"")</f>
        <v>0.49024150154299817</v>
      </c>
      <c r="J208" s="6">
        <f>IFERROR((VLOOKUP(A208,'Revenue per capita'!$A:$Z,12,FALSE)-'normalize rev0'!J$364)/'normalize rev0'!J$365,"")</f>
        <v>-0.47601515796516108</v>
      </c>
      <c r="K208" s="6">
        <f>IFERROR((VLOOKUP(A208,'Revenue per capita'!$A:$Z,13,FALSE)-'normalize rev0'!K$364)/'normalize rev0'!K$365,"")</f>
        <v>-0.22404497921184313</v>
      </c>
      <c r="L208" s="6">
        <f>IFERROR((VLOOKUP(A208,'Revenue per capita'!$A:$Z,14,FALSE)-'normalize rev0'!L$364)/'normalize rev0'!L$365,"")</f>
        <v>-0.50918106148990749</v>
      </c>
      <c r="M208" s="6">
        <f>IFERROR((VLOOKUP(A208,'Revenue per capita'!$A:$Z,15,FALSE)-'normalize rev0'!M$364)/'normalize rev0'!M$365,"")</f>
        <v>-0.14542594344417401</v>
      </c>
      <c r="N208" s="6">
        <f>IFERROR((VLOOKUP(A208,'Revenue per capita'!$A:$Z,16,FALSE)-'normalize rev0'!N$364)/'normalize rev0'!N$365,"")</f>
        <v>-0.61696257305171676</v>
      </c>
      <c r="O208" s="6">
        <f>IFERROR((VLOOKUP(A208,'Revenue per capita'!$A:$Z,17,FALSE)-'normalize rev0'!O$364)/'normalize rev0'!O$365,"")</f>
        <v>-0.48901842532401329</v>
      </c>
      <c r="P208" s="6">
        <f>IFERROR((VLOOKUP(A208,'Revenue per capita'!$A:$Z,18,FALSE)-'normalize rev0'!P$364)/'normalize rev0'!P$365,"")</f>
        <v>-0.50367228580984458</v>
      </c>
      <c r="Q208" s="6">
        <f>IFERROR((VLOOKUP(A208,'Revenue per capita'!$A:$Z,19,FALSE)-'normalize rev0'!Q$364)/'normalize rev0'!Q$365,"")</f>
        <v>-0.92574192561747337</v>
      </c>
      <c r="R208" s="6">
        <f>IFERROR((VLOOKUP(A208,'Revenue per capita'!$A:$Z,20,FALSE)-'normalize rev0'!R$364)/'normalize rev0'!R$365,"")</f>
        <v>-0.5200486239518044</v>
      </c>
      <c r="S208" s="6">
        <f>IFERROR((VLOOKUP(A208,'Revenue per capita'!$A:$Z,21,FALSE)-'normalize rev0'!S$364)/'normalize rev0'!S$365,"")</f>
        <v>-1.2639178038302838</v>
      </c>
      <c r="T208" s="6">
        <f>IFERROR((VLOOKUP(A208,'Revenue per capita'!$A:$Z,22,FALSE)-'normalize rev0'!T$364)/'normalize rev0'!T$365,"")</f>
        <v>-0.64365964743044535</v>
      </c>
      <c r="U208" s="6">
        <f>IFERROR((VLOOKUP(A208,'Revenue per capita'!$A:$Z,23,FALSE)-'normalize rev0'!U$364)/'normalize rev0'!U$365,"")</f>
        <v>-1.0598178843110273</v>
      </c>
      <c r="V208" s="6">
        <f>IFERROR((VLOOKUP(A208,'Revenue per capita'!$A:$Z,24,FALSE)-'normalize rev0'!V$364)/'normalize rev0'!V$365,"")</f>
        <v>-0.92779341514088665</v>
      </c>
      <c r="W208" s="6" t="str">
        <f>IFERROR((VLOOKUP(A208,'Revenue per capita'!$A:$Z,25,FALSE)-'normalize rev0'!W$364)/'normalize rev0'!W$365,"")</f>
        <v/>
      </c>
      <c r="X208" s="6" t="str">
        <f>IFERROR((VLOOKUP(A208,'Revenue per capita'!$A:$Z,26,FALSE)-'normalize rev0'!X$364)/'normalize rev0'!X$365,"")</f>
        <v/>
      </c>
    </row>
    <row r="209" spans="1:24" x14ac:dyDescent="0.45">
      <c r="A209" s="3" t="s">
        <v>800</v>
      </c>
      <c r="B209" s="4" t="s">
        <v>552</v>
      </c>
      <c r="D209" s="4">
        <v>74.942731025875943</v>
      </c>
      <c r="E209" s="6">
        <f>IFERROR((VLOOKUP($A209,'Revenue per capita'!$A:$Z,7,FALSE)-'normalize rev0'!E$364)/'normalize rev0'!E$365,"")</f>
        <v>-0.38776421379313636</v>
      </c>
      <c r="F209" s="6" t="str">
        <f>IFERROR((VLOOKUP(A209,'Revenue per capita'!$A:$Z,8,FALSE)-'normalize rev0'!F$364)/'normalize rev0'!F$365,"")</f>
        <v/>
      </c>
      <c r="G209" s="6">
        <f>IFERROR((VLOOKUP(A209,'Revenue per capita'!$A:$Z,9,FALSE)-'normalize rev0'!G$364)/'normalize rev0'!G$365,"")</f>
        <v>0.22633474341149304</v>
      </c>
      <c r="H209" s="6">
        <f>IFERROR((VLOOKUP(A209,'Revenue per capita'!$A:$Z,10,FALSE)-'normalize rev0'!H$364)/'normalize rev0'!H$365,"")</f>
        <v>-0.44179276376721055</v>
      </c>
      <c r="I209" s="6">
        <f>IFERROR((VLOOKUP(A209,'Revenue per capita'!$A:$Z,11,FALSE)-'normalize rev0'!I$364)/'normalize rev0'!I$365,"")</f>
        <v>-0.43839525692859471</v>
      </c>
      <c r="J209" s="6">
        <f>IFERROR((VLOOKUP(A209,'Revenue per capita'!$A:$Z,12,FALSE)-'normalize rev0'!J$364)/'normalize rev0'!J$365,"")</f>
        <v>-7.4520658052507585E-2</v>
      </c>
      <c r="K209" s="6">
        <f>IFERROR((VLOOKUP(A209,'Revenue per capita'!$A:$Z,13,FALSE)-'normalize rev0'!K$364)/'normalize rev0'!K$365,"")</f>
        <v>0.20149543519628133</v>
      </c>
      <c r="L209" s="6">
        <f>IFERROR((VLOOKUP(A209,'Revenue per capita'!$A:$Z,14,FALSE)-'normalize rev0'!L$364)/'normalize rev0'!L$365,"")</f>
        <v>1.6440603329309631</v>
      </c>
      <c r="M209" s="6">
        <f>IFERROR((VLOOKUP(A209,'Revenue per capita'!$A:$Z,15,FALSE)-'normalize rev0'!M$364)/'normalize rev0'!M$365,"")</f>
        <v>-4.1154533048834721E-2</v>
      </c>
      <c r="N209" s="6">
        <f>IFERROR((VLOOKUP(A209,'Revenue per capita'!$A:$Z,16,FALSE)-'normalize rev0'!N$364)/'normalize rev0'!N$365,"")</f>
        <v>-0.24458530511894044</v>
      </c>
      <c r="O209" s="6">
        <f>IFERROR((VLOOKUP(A209,'Revenue per capita'!$A:$Z,17,FALSE)-'normalize rev0'!O$364)/'normalize rev0'!O$365,"")</f>
        <v>-0.20366725049210707</v>
      </c>
      <c r="P209" s="6">
        <f>IFERROR((VLOOKUP(A209,'Revenue per capita'!$A:$Z,18,FALSE)-'normalize rev0'!P$364)/'normalize rev0'!P$365,"")</f>
        <v>-0.16423956119985481</v>
      </c>
      <c r="Q209" s="6">
        <f>IFERROR((VLOOKUP(A209,'Revenue per capita'!$A:$Z,19,FALSE)-'normalize rev0'!Q$364)/'normalize rev0'!Q$365,"")</f>
        <v>0.18063474786563224</v>
      </c>
      <c r="R209" s="6">
        <f>IFERROR((VLOOKUP(A209,'Revenue per capita'!$A:$Z,20,FALSE)-'normalize rev0'!R$364)/'normalize rev0'!R$365,"")</f>
        <v>-0.18682057171993746</v>
      </c>
      <c r="S209" s="6">
        <f>IFERROR((VLOOKUP(A209,'Revenue per capita'!$A:$Z,21,FALSE)-'normalize rev0'!S$364)/'normalize rev0'!S$365,"")</f>
        <v>0.61602549768670922</v>
      </c>
      <c r="T209" s="6">
        <f>IFERROR((VLOOKUP(A209,'Revenue per capita'!$A:$Z,22,FALSE)-'normalize rev0'!T$364)/'normalize rev0'!T$365,"")</f>
        <v>-0.6766939460058935</v>
      </c>
      <c r="U209" s="6">
        <f>IFERROR((VLOOKUP(A209,'Revenue per capita'!$A:$Z,23,FALSE)-'normalize rev0'!U$364)/'normalize rev0'!U$365,"")</f>
        <v>-0.38335356005450438</v>
      </c>
      <c r="V209" s="6">
        <f>IFERROR((VLOOKUP(A209,'Revenue per capita'!$A:$Z,24,FALSE)-'normalize rev0'!V$364)/'normalize rev0'!V$365,"")</f>
        <v>-0.12018376574220202</v>
      </c>
      <c r="W209" s="6">
        <f>IFERROR((VLOOKUP(A209,'Revenue per capita'!$A:$Z,25,FALSE)-'normalize rev0'!W$364)/'normalize rev0'!W$365,"")</f>
        <v>-0.19921458717882534</v>
      </c>
      <c r="X209" s="6">
        <f>IFERROR((VLOOKUP(A209,'Revenue per capita'!$A:$Z,26,FALSE)-'normalize rev0'!X$364)/'normalize rev0'!X$365,"")</f>
        <v>-0.34323191180583063</v>
      </c>
    </row>
    <row r="210" spans="1:24" x14ac:dyDescent="0.45">
      <c r="A210" s="3" t="s">
        <v>597</v>
      </c>
      <c r="B210" s="4" t="s">
        <v>477</v>
      </c>
      <c r="D210" s="4">
        <v>74.915030396537773</v>
      </c>
      <c r="E210" s="6">
        <f>IFERROR((VLOOKUP($A210,'Revenue per capita'!$A:$Z,7,FALSE)-'normalize rev0'!E$364)/'normalize rev0'!E$365,"")</f>
        <v>0.90077311460713272</v>
      </c>
      <c r="F210" s="6" t="str">
        <f>IFERROR((VLOOKUP(A210,'Revenue per capita'!$A:$Z,8,FALSE)-'normalize rev0'!F$364)/'normalize rev0'!F$365,"")</f>
        <v/>
      </c>
      <c r="G210" s="6" t="str">
        <f>IFERROR((VLOOKUP(A210,'Revenue per capita'!$A:$Z,9,FALSE)-'normalize rev0'!G$364)/'normalize rev0'!G$365,"")</f>
        <v/>
      </c>
      <c r="H210" s="6">
        <f>IFERROR((VLOOKUP(A210,'Revenue per capita'!$A:$Z,10,FALSE)-'normalize rev0'!H$364)/'normalize rev0'!H$365,"")</f>
        <v>-1.0697489522099588</v>
      </c>
      <c r="I210" s="6">
        <f>IFERROR((VLOOKUP(A210,'Revenue per capita'!$A:$Z,11,FALSE)-'normalize rev0'!I$364)/'normalize rev0'!I$365,"")</f>
        <v>-3.6149570089762689E-2</v>
      </c>
      <c r="J210" s="6">
        <f>IFERROR((VLOOKUP(A210,'Revenue per capita'!$A:$Z,12,FALSE)-'normalize rev0'!J$364)/'normalize rev0'!J$365,"")</f>
        <v>-2.0914512137098565E-2</v>
      </c>
      <c r="K210" s="6">
        <f>IFERROR((VLOOKUP(A210,'Revenue per capita'!$A:$Z,13,FALSE)-'normalize rev0'!K$364)/'normalize rev0'!K$365,"")</f>
        <v>-0.29810264468853737</v>
      </c>
      <c r="L210" s="6">
        <f>IFERROR((VLOOKUP(A210,'Revenue per capita'!$A:$Z,14,FALSE)-'normalize rev0'!L$364)/'normalize rev0'!L$365,"")</f>
        <v>-0.51525981019020128</v>
      </c>
      <c r="M210" s="6">
        <f>IFERROR((VLOOKUP(A210,'Revenue per capita'!$A:$Z,15,FALSE)-'normalize rev0'!M$364)/'normalize rev0'!M$365,"")</f>
        <v>-0.69466993055669679</v>
      </c>
      <c r="N210" s="6">
        <f>IFERROR((VLOOKUP(A210,'Revenue per capita'!$A:$Z,16,FALSE)-'normalize rev0'!N$364)/'normalize rev0'!N$365,"")</f>
        <v>-0.2991466940077761</v>
      </c>
      <c r="O210" s="6">
        <f>IFERROR((VLOOKUP(A210,'Revenue per capita'!$A:$Z,17,FALSE)-'normalize rev0'!O$364)/'normalize rev0'!O$365,"")</f>
        <v>-0.67748268304796633</v>
      </c>
      <c r="P210" s="6">
        <f>IFERROR((VLOOKUP(A210,'Revenue per capita'!$A:$Z,18,FALSE)-'normalize rev0'!P$364)/'normalize rev0'!P$365,"")</f>
        <v>-0.56316966082034536</v>
      </c>
      <c r="Q210" s="6">
        <f>IFERROR((VLOOKUP(A210,'Revenue per capita'!$A:$Z,19,FALSE)-'normalize rev0'!Q$364)/'normalize rev0'!Q$365,"")</f>
        <v>-0.61982326806777965</v>
      </c>
      <c r="R210" s="6">
        <f>IFERROR((VLOOKUP(A210,'Revenue per capita'!$A:$Z,20,FALSE)-'normalize rev0'!R$364)/'normalize rev0'!R$365,"")</f>
        <v>-0.44103177539439353</v>
      </c>
      <c r="S210" s="6">
        <f>IFERROR((VLOOKUP(A210,'Revenue per capita'!$A:$Z,21,FALSE)-'normalize rev0'!S$364)/'normalize rev0'!S$365,"")</f>
        <v>1.2364095057024358</v>
      </c>
      <c r="T210" s="6">
        <f>IFERROR((VLOOKUP(A210,'Revenue per capita'!$A:$Z,22,FALSE)-'normalize rev0'!T$364)/'normalize rev0'!T$365,"")</f>
        <v>-0.33639240880814147</v>
      </c>
      <c r="U210" s="6">
        <f>IFERROR((VLOOKUP(A210,'Revenue per capita'!$A:$Z,23,FALSE)-'normalize rev0'!U$364)/'normalize rev0'!U$365,"")</f>
        <v>-0.43901739419094132</v>
      </c>
      <c r="V210" s="6">
        <f>IFERROR((VLOOKUP(A210,'Revenue per capita'!$A:$Z,24,FALSE)-'normalize rev0'!V$364)/'normalize rev0'!V$365,"")</f>
        <v>0.19310542882216186</v>
      </c>
      <c r="W210" s="6" t="str">
        <f>IFERROR((VLOOKUP(A210,'Revenue per capita'!$A:$Z,25,FALSE)-'normalize rev0'!W$364)/'normalize rev0'!W$365,"")</f>
        <v/>
      </c>
      <c r="X210" s="6" t="str">
        <f>IFERROR((VLOOKUP(A210,'Revenue per capita'!$A:$Z,26,FALSE)-'normalize rev0'!X$364)/'normalize rev0'!X$365,"")</f>
        <v/>
      </c>
    </row>
    <row r="211" spans="1:24" x14ac:dyDescent="0.45">
      <c r="A211" s="3" t="s">
        <v>600</v>
      </c>
      <c r="B211" s="4" t="s">
        <v>512</v>
      </c>
      <c r="D211" s="4">
        <v>74.896512133810305</v>
      </c>
      <c r="E211" s="6">
        <f>IFERROR((VLOOKUP($A211,'Revenue per capita'!$A:$Z,7,FALSE)-'normalize rev0'!E$364)/'normalize rev0'!E$365,"")</f>
        <v>-0.43733962555112033</v>
      </c>
      <c r="F211" s="6">
        <f>IFERROR((VLOOKUP(A211,'Revenue per capita'!$A:$Z,8,FALSE)-'normalize rev0'!F$364)/'normalize rev0'!F$365,"")</f>
        <v>-0.31913510240404508</v>
      </c>
      <c r="G211" s="6" t="str">
        <f>IFERROR((VLOOKUP(A211,'Revenue per capita'!$A:$Z,9,FALSE)-'normalize rev0'!G$364)/'normalize rev0'!G$365,"")</f>
        <v/>
      </c>
      <c r="H211" s="6">
        <f>IFERROR((VLOOKUP(A211,'Revenue per capita'!$A:$Z,10,FALSE)-'normalize rev0'!H$364)/'normalize rev0'!H$365,"")</f>
        <v>0.52060597408523901</v>
      </c>
      <c r="I211" s="6">
        <f>IFERROR((VLOOKUP(A211,'Revenue per capita'!$A:$Z,11,FALSE)-'normalize rev0'!I$364)/'normalize rev0'!I$365,"")</f>
        <v>-0.36092215058974186</v>
      </c>
      <c r="J211" s="6">
        <f>IFERROR((VLOOKUP(A211,'Revenue per capita'!$A:$Z,12,FALSE)-'normalize rev0'!J$364)/'normalize rev0'!J$365,"")</f>
        <v>1.1245986991064964E-2</v>
      </c>
      <c r="K211" s="6">
        <f>IFERROR((VLOOKUP(A211,'Revenue per capita'!$A:$Z,13,FALSE)-'normalize rev0'!K$364)/'normalize rev0'!K$365,"")</f>
        <v>0.51605673495657645</v>
      </c>
      <c r="L211" s="6">
        <f>IFERROR((VLOOKUP(A211,'Revenue per capita'!$A:$Z,14,FALSE)-'normalize rev0'!L$364)/'normalize rev0'!L$365,"")</f>
        <v>-0.72417049278910184</v>
      </c>
      <c r="M211" s="6">
        <f>IFERROR((VLOOKUP(A211,'Revenue per capita'!$A:$Z,15,FALSE)-'normalize rev0'!M$364)/'normalize rev0'!M$365,"")</f>
        <v>-8.0214130707001605E-2</v>
      </c>
      <c r="N211" s="6">
        <f>IFERROR((VLOOKUP(A211,'Revenue per capita'!$A:$Z,16,FALSE)-'normalize rev0'!N$364)/'normalize rev0'!N$365,"")</f>
        <v>-0.50958554162178982</v>
      </c>
      <c r="O211" s="6">
        <f>IFERROR((VLOOKUP(A211,'Revenue per capita'!$A:$Z,17,FALSE)-'normalize rev0'!O$364)/'normalize rev0'!O$365,"")</f>
        <v>-0.12130027542890998</v>
      </c>
      <c r="P211" s="6">
        <f>IFERROR((VLOOKUP(A211,'Revenue per capita'!$A:$Z,18,FALSE)-'normalize rev0'!P$364)/'normalize rev0'!P$365,"")</f>
        <v>0.16245296637873405</v>
      </c>
      <c r="Q211" s="6">
        <f>IFERROR((VLOOKUP(A211,'Revenue per capita'!$A:$Z,19,FALSE)-'normalize rev0'!Q$364)/'normalize rev0'!Q$365,"")</f>
        <v>4.3550667021393721E-2</v>
      </c>
      <c r="R211" s="6">
        <f>IFERROR((VLOOKUP(A211,'Revenue per capita'!$A:$Z,20,FALSE)-'normalize rev0'!R$364)/'normalize rev0'!R$365,"")</f>
        <v>-0.26174506725006441</v>
      </c>
      <c r="S211" s="6">
        <f>IFERROR((VLOOKUP(A211,'Revenue per capita'!$A:$Z,21,FALSE)-'normalize rev0'!S$364)/'normalize rev0'!S$365,"")</f>
        <v>2.9845586875700603E-2</v>
      </c>
      <c r="T211" s="6">
        <f>IFERROR((VLOOKUP(A211,'Revenue per capita'!$A:$Z,22,FALSE)-'normalize rev0'!T$364)/'normalize rev0'!T$365,"")</f>
        <v>-2.5095145740884176E-2</v>
      </c>
      <c r="U211" s="6">
        <f>IFERROR((VLOOKUP(A211,'Revenue per capita'!$A:$Z,23,FALSE)-'normalize rev0'!U$364)/'normalize rev0'!U$365,"")</f>
        <v>0.15692580725345479</v>
      </c>
      <c r="V211" s="6">
        <f>IFERROR((VLOOKUP(A211,'Revenue per capita'!$A:$Z,24,FALSE)-'normalize rev0'!V$364)/'normalize rev0'!V$365,"")</f>
        <v>0.18336462321249994</v>
      </c>
      <c r="W211" s="6">
        <f>IFERROR((VLOOKUP(A211,'Revenue per capita'!$A:$Z,25,FALSE)-'normalize rev0'!W$364)/'normalize rev0'!W$365,"")</f>
        <v>-0.18565391575771661</v>
      </c>
      <c r="X211" s="6" t="str">
        <f>IFERROR((VLOOKUP(A211,'Revenue per capita'!$A:$Z,26,FALSE)-'normalize rev0'!X$364)/'normalize rev0'!X$365,"")</f>
        <v/>
      </c>
    </row>
    <row r="212" spans="1:24" x14ac:dyDescent="0.45">
      <c r="A212" s="3" t="s">
        <v>705</v>
      </c>
      <c r="B212" s="4" t="s">
        <v>455</v>
      </c>
      <c r="D212" s="4">
        <v>74.880354249315516</v>
      </c>
      <c r="E212" s="6">
        <f>IFERROR((VLOOKUP($A212,'Revenue per capita'!$A:$Z,7,FALSE)-'normalize rev0'!E$364)/'normalize rev0'!E$365,"")</f>
        <v>0.71428175075627831</v>
      </c>
      <c r="F212" s="6">
        <f>IFERROR((VLOOKUP(A212,'Revenue per capita'!$A:$Z,8,FALSE)-'normalize rev0'!F$364)/'normalize rev0'!F$365,"")</f>
        <v>-0.36095128212127831</v>
      </c>
      <c r="G212" s="6">
        <f>IFERROR((VLOOKUP(A212,'Revenue per capita'!$A:$Z,9,FALSE)-'normalize rev0'!G$364)/'normalize rev0'!G$365,"")</f>
        <v>0.18452489241994405</v>
      </c>
      <c r="H212" s="6">
        <f>IFERROR((VLOOKUP(A212,'Revenue per capita'!$A:$Z,10,FALSE)-'normalize rev0'!H$364)/'normalize rev0'!H$365,"")</f>
        <v>0.62712177229075683</v>
      </c>
      <c r="I212" s="6">
        <f>IFERROR((VLOOKUP(A212,'Revenue per capita'!$A:$Z,11,FALSE)-'normalize rev0'!I$364)/'normalize rev0'!I$365,"")</f>
        <v>-0.33386981614659622</v>
      </c>
      <c r="J212" s="6">
        <f>IFERROR((VLOOKUP(A212,'Revenue per capita'!$A:$Z,12,FALSE)-'normalize rev0'!J$364)/'normalize rev0'!J$365,"")</f>
        <v>-0.3866645701619969</v>
      </c>
      <c r="K212" s="6">
        <f>IFERROR((VLOOKUP(A212,'Revenue per capita'!$A:$Z,13,FALSE)-'normalize rev0'!K$364)/'normalize rev0'!K$365,"")</f>
        <v>0.70380639422306557</v>
      </c>
      <c r="L212" s="6">
        <f>IFERROR((VLOOKUP(A212,'Revenue per capita'!$A:$Z,14,FALSE)-'normalize rev0'!L$364)/'normalize rev0'!L$365,"")</f>
        <v>-0.62917247465593318</v>
      </c>
      <c r="M212" s="6">
        <f>IFERROR((VLOOKUP(A212,'Revenue per capita'!$A:$Z,15,FALSE)-'normalize rev0'!M$364)/'normalize rev0'!M$365,"")</f>
        <v>1.4682782737219193</v>
      </c>
      <c r="N212" s="6">
        <f>IFERROR((VLOOKUP(A212,'Revenue per capita'!$A:$Z,16,FALSE)-'normalize rev0'!N$364)/'normalize rev0'!N$365,"")</f>
        <v>-0.29329848842105727</v>
      </c>
      <c r="O212" s="6">
        <f>IFERROR((VLOOKUP(A212,'Revenue per capita'!$A:$Z,17,FALSE)-'normalize rev0'!O$364)/'normalize rev0'!O$365,"")</f>
        <v>0.31572113089351389</v>
      </c>
      <c r="P212" s="6">
        <f>IFERROR((VLOOKUP(A212,'Revenue per capita'!$A:$Z,18,FALSE)-'normalize rev0'!P$364)/'normalize rev0'!P$365,"")</f>
        <v>-0.38273208539683395</v>
      </c>
      <c r="Q212" s="6">
        <f>IFERROR((VLOOKUP(A212,'Revenue per capita'!$A:$Z,19,FALSE)-'normalize rev0'!Q$364)/'normalize rev0'!Q$365,"")</f>
        <v>-0.27189944165525937</v>
      </c>
      <c r="R212" s="6">
        <f>IFERROR((VLOOKUP(A212,'Revenue per capita'!$A:$Z,20,FALSE)-'normalize rev0'!R$364)/'normalize rev0'!R$365,"")</f>
        <v>-0.52504427384545149</v>
      </c>
      <c r="S212" s="6">
        <f>IFERROR((VLOOKUP(A212,'Revenue per capita'!$A:$Z,21,FALSE)-'normalize rev0'!S$364)/'normalize rev0'!S$365,"")</f>
        <v>0.73795477750547056</v>
      </c>
      <c r="T212" s="6">
        <f>IFERROR((VLOOKUP(A212,'Revenue per capita'!$A:$Z,22,FALSE)-'normalize rev0'!T$364)/'normalize rev0'!T$365,"")</f>
        <v>-0.50593164260626855</v>
      </c>
      <c r="U212" s="6">
        <f>IFERROR((VLOOKUP(A212,'Revenue per capita'!$A:$Z,23,FALSE)-'normalize rev0'!U$364)/'normalize rev0'!U$365,"")</f>
        <v>-0.34232671494828149</v>
      </c>
      <c r="V212" s="6">
        <f>IFERROR((VLOOKUP(A212,'Revenue per capita'!$A:$Z,24,FALSE)-'normalize rev0'!V$364)/'normalize rev0'!V$365,"")</f>
        <v>-0.34631435821863044</v>
      </c>
      <c r="W212" s="6" t="str">
        <f>IFERROR((VLOOKUP(A212,'Revenue per capita'!$A:$Z,25,FALSE)-'normalize rev0'!W$364)/'normalize rev0'!W$365,"")</f>
        <v/>
      </c>
      <c r="X212" s="6" t="str">
        <f>IFERROR((VLOOKUP(A212,'Revenue per capita'!$A:$Z,26,FALSE)-'normalize rev0'!X$364)/'normalize rev0'!X$365,"")</f>
        <v/>
      </c>
    </row>
    <row r="213" spans="1:24" x14ac:dyDescent="0.45">
      <c r="A213" s="3" t="s">
        <v>685</v>
      </c>
      <c r="B213" s="4" t="s">
        <v>502</v>
      </c>
      <c r="D213" s="4">
        <v>74.867638371397135</v>
      </c>
      <c r="E213" s="6">
        <f>IFERROR((VLOOKUP($A213,'Revenue per capita'!$A:$Z,7,FALSE)-'normalize rev0'!E$364)/'normalize rev0'!E$365,"")</f>
        <v>0.30964859587281601</v>
      </c>
      <c r="F213" s="6" t="str">
        <f>IFERROR((VLOOKUP(A213,'Revenue per capita'!$A:$Z,8,FALSE)-'normalize rev0'!F$364)/'normalize rev0'!F$365,"")</f>
        <v/>
      </c>
      <c r="G213" s="6" t="str">
        <f>IFERROR((VLOOKUP(A213,'Revenue per capita'!$A:$Z,9,FALSE)-'normalize rev0'!G$364)/'normalize rev0'!G$365,"")</f>
        <v/>
      </c>
      <c r="H213" s="6">
        <f>IFERROR((VLOOKUP(A213,'Revenue per capita'!$A:$Z,10,FALSE)-'normalize rev0'!H$364)/'normalize rev0'!H$365,"")</f>
        <v>-0.5740953420374344</v>
      </c>
      <c r="I213" s="6">
        <f>IFERROR((VLOOKUP(A213,'Revenue per capita'!$A:$Z,11,FALSE)-'normalize rev0'!I$364)/'normalize rev0'!I$365,"")</f>
        <v>0.16940896952927231</v>
      </c>
      <c r="J213" s="6">
        <f>IFERROR((VLOOKUP(A213,'Revenue per capita'!$A:$Z,12,FALSE)-'normalize rev0'!J$364)/'normalize rev0'!J$365,"")</f>
        <v>-0.74411434504215079</v>
      </c>
      <c r="K213" s="6">
        <f>IFERROR((VLOOKUP(A213,'Revenue per capita'!$A:$Z,13,FALSE)-'normalize rev0'!K$364)/'normalize rev0'!K$365,"")</f>
        <v>0.81747497513332468</v>
      </c>
      <c r="L213" s="6">
        <f>IFERROR((VLOOKUP(A213,'Revenue per capita'!$A:$Z,14,FALSE)-'normalize rev0'!L$364)/'normalize rev0'!L$365,"")</f>
        <v>-0.46620229472594038</v>
      </c>
      <c r="M213" s="6">
        <f>IFERROR((VLOOKUP(A213,'Revenue per capita'!$A:$Z,15,FALSE)-'normalize rev0'!M$364)/'normalize rev0'!M$365,"")</f>
        <v>-0.72958040431683002</v>
      </c>
      <c r="N213" s="6">
        <f>IFERROR((VLOOKUP(A213,'Revenue per capita'!$A:$Z,16,FALSE)-'normalize rev0'!N$364)/'normalize rev0'!N$365,"")</f>
        <v>-1.8108472550336496E-2</v>
      </c>
      <c r="O213" s="6">
        <f>IFERROR((VLOOKUP(A213,'Revenue per capita'!$A:$Z,17,FALSE)-'normalize rev0'!O$364)/'normalize rev0'!O$365,"")</f>
        <v>-0.73638763389844608</v>
      </c>
      <c r="P213" s="6">
        <f>IFERROR((VLOOKUP(A213,'Revenue per capita'!$A:$Z,18,FALSE)-'normalize rev0'!P$364)/'normalize rev0'!P$365,"")</f>
        <v>0.48232063844246592</v>
      </c>
      <c r="Q213" s="6">
        <f>IFERROR((VLOOKUP(A213,'Revenue per capita'!$A:$Z,19,FALSE)-'normalize rev0'!Q$364)/'normalize rev0'!Q$365,"")</f>
        <v>-0.96164051063107781</v>
      </c>
      <c r="R213" s="6">
        <f>IFERROR((VLOOKUP(A213,'Revenue per capita'!$A:$Z,20,FALSE)-'normalize rev0'!R$364)/'normalize rev0'!R$365,"")</f>
        <v>2.2323618102027378</v>
      </c>
      <c r="S213" s="6">
        <f>IFERROR((VLOOKUP(A213,'Revenue per capita'!$A:$Z,21,FALSE)-'normalize rev0'!S$364)/'normalize rev0'!S$365,"")</f>
        <v>-0.66691127326772148</v>
      </c>
      <c r="T213" s="6">
        <f>IFERROR((VLOOKUP(A213,'Revenue per capita'!$A:$Z,22,FALSE)-'normalize rev0'!T$364)/'normalize rev0'!T$365,"")</f>
        <v>-0.52236742006311765</v>
      </c>
      <c r="U213" s="6">
        <f>IFERROR((VLOOKUP(A213,'Revenue per capita'!$A:$Z,23,FALSE)-'normalize rev0'!U$364)/'normalize rev0'!U$365,"")</f>
        <v>-0.56623157429232052</v>
      </c>
      <c r="V213" s="6">
        <f>IFERROR((VLOOKUP(A213,'Revenue per capita'!$A:$Z,24,FALSE)-'normalize rev0'!V$364)/'normalize rev0'!V$365,"")</f>
        <v>-0.49264244015778808</v>
      </c>
      <c r="W213" s="6" t="str">
        <f>IFERROR((VLOOKUP(A213,'Revenue per capita'!$A:$Z,25,FALSE)-'normalize rev0'!W$364)/'normalize rev0'!W$365,"")</f>
        <v/>
      </c>
      <c r="X213" s="6" t="str">
        <f>IFERROR((VLOOKUP(A213,'Revenue per capita'!$A:$Z,26,FALSE)-'normalize rev0'!X$364)/'normalize rev0'!X$365,"")</f>
        <v/>
      </c>
    </row>
    <row r="214" spans="1:24" x14ac:dyDescent="0.45">
      <c r="A214" s="3" t="s">
        <v>469</v>
      </c>
      <c r="B214" s="4" t="s">
        <v>470</v>
      </c>
      <c r="D214" s="4">
        <v>74.528143618513312</v>
      </c>
      <c r="E214" s="6">
        <f>IFERROR((VLOOKUP($A214,'Revenue per capita'!$A:$Z,7,FALSE)-'normalize rev0'!E$364)/'normalize rev0'!E$365,"")</f>
        <v>-0.36909046857043171</v>
      </c>
      <c r="F214" s="6" t="str">
        <f>IFERROR((VLOOKUP(A214,'Revenue per capita'!$A:$Z,8,FALSE)-'normalize rev0'!F$364)/'normalize rev0'!F$365,"")</f>
        <v/>
      </c>
      <c r="G214" s="6">
        <f>IFERROR((VLOOKUP(A214,'Revenue per capita'!$A:$Z,9,FALSE)-'normalize rev0'!G$364)/'normalize rev0'!G$365,"")</f>
        <v>-7.3952717012373909E-2</v>
      </c>
      <c r="H214" s="6">
        <f>IFERROR((VLOOKUP(A214,'Revenue per capita'!$A:$Z,10,FALSE)-'normalize rev0'!H$364)/'normalize rev0'!H$365,"")</f>
        <v>3.7016378036389741E-2</v>
      </c>
      <c r="I214" s="6">
        <f>IFERROR((VLOOKUP(A214,'Revenue per capita'!$A:$Z,11,FALSE)-'normalize rev0'!I$364)/'normalize rev0'!I$365,"")</f>
        <v>-0.31106865608532763</v>
      </c>
      <c r="J214" s="6">
        <f>IFERROR((VLOOKUP(A214,'Revenue per capita'!$A:$Z,12,FALSE)-'normalize rev0'!J$364)/'normalize rev0'!J$365,"")</f>
        <v>6.911223810381768E-3</v>
      </c>
      <c r="K214" s="6">
        <f>IFERROR((VLOOKUP(A214,'Revenue per capita'!$A:$Z,13,FALSE)-'normalize rev0'!K$364)/'normalize rev0'!K$365,"")</f>
        <v>1.2036802752494338</v>
      </c>
      <c r="L214" s="6">
        <f>IFERROR((VLOOKUP(A214,'Revenue per capita'!$A:$Z,14,FALSE)-'normalize rev0'!L$364)/'normalize rev0'!L$365,"")</f>
        <v>-0.79671655243979589</v>
      </c>
      <c r="M214" s="6">
        <f>IFERROR((VLOOKUP(A214,'Revenue per capita'!$A:$Z,15,FALSE)-'normalize rev0'!M$364)/'normalize rev0'!M$365,"")</f>
        <v>-0.54474987877660042</v>
      </c>
      <c r="N214" s="6">
        <f>IFERROR((VLOOKUP(A214,'Revenue per capita'!$A:$Z,16,FALSE)-'normalize rev0'!N$364)/'normalize rev0'!N$365,"")</f>
        <v>-0.56686302395383503</v>
      </c>
      <c r="O214" s="6">
        <f>IFERROR((VLOOKUP(A214,'Revenue per capita'!$A:$Z,17,FALSE)-'normalize rev0'!O$364)/'normalize rev0'!O$365,"")</f>
        <v>-0.30492122918632736</v>
      </c>
      <c r="P214" s="6">
        <f>IFERROR((VLOOKUP(A214,'Revenue per capita'!$A:$Z,18,FALSE)-'normalize rev0'!P$364)/'normalize rev0'!P$365,"")</f>
        <v>-0.46541863036045134</v>
      </c>
      <c r="Q214" s="6">
        <f>IFERROR((VLOOKUP(A214,'Revenue per capita'!$A:$Z,19,FALSE)-'normalize rev0'!Q$364)/'normalize rev0'!Q$365,"")</f>
        <v>-0.29508825138469191</v>
      </c>
      <c r="R214" s="6">
        <f>IFERROR((VLOOKUP(A214,'Revenue per capita'!$A:$Z,20,FALSE)-'normalize rev0'!R$364)/'normalize rev0'!R$365,"")</f>
        <v>-0.11945402961428052</v>
      </c>
      <c r="S214" s="6">
        <f>IFERROR((VLOOKUP(A214,'Revenue per capita'!$A:$Z,21,FALSE)-'normalize rev0'!S$364)/'normalize rev0'!S$365,"")</f>
        <v>0.28019228730922396</v>
      </c>
      <c r="T214" s="6">
        <f>IFERROR((VLOOKUP(A214,'Revenue per capita'!$A:$Z,22,FALSE)-'normalize rev0'!T$364)/'normalize rev0'!T$365,"")</f>
        <v>0.69811663497745025</v>
      </c>
      <c r="U214" s="6">
        <f>IFERROR((VLOOKUP(A214,'Revenue per capita'!$A:$Z,23,FALSE)-'normalize rev0'!U$364)/'normalize rev0'!U$365,"")</f>
        <v>0.48768034752908329</v>
      </c>
      <c r="V214" s="6">
        <f>IFERROR((VLOOKUP(A214,'Revenue per capita'!$A:$Z,24,FALSE)-'normalize rev0'!V$364)/'normalize rev0'!V$365,"")</f>
        <v>-0.5867634316523227</v>
      </c>
      <c r="W214" s="6">
        <f>IFERROR((VLOOKUP(A214,'Revenue per capita'!$A:$Z,25,FALSE)-'normalize rev0'!W$364)/'normalize rev0'!W$365,"")</f>
        <v>-0.68817216422354199</v>
      </c>
      <c r="X214" s="6" t="str">
        <f>IFERROR((VLOOKUP(A214,'Revenue per capita'!$A:$Z,26,FALSE)-'normalize rev0'!X$364)/'normalize rev0'!X$365,"")</f>
        <v/>
      </c>
    </row>
    <row r="215" spans="1:24" x14ac:dyDescent="0.45">
      <c r="A215" s="3" t="s">
        <v>551</v>
      </c>
      <c r="B215" s="4" t="s">
        <v>552</v>
      </c>
      <c r="D215" s="4">
        <v>74.259426424345179</v>
      </c>
      <c r="E215" s="6">
        <f>IFERROR((VLOOKUP($A215,'Revenue per capita'!$A:$Z,7,FALSE)-'normalize rev0'!E$364)/'normalize rev0'!E$365,"")</f>
        <v>-0.51177793090422308</v>
      </c>
      <c r="F215" s="6" t="str">
        <f>IFERROR((VLOOKUP(A215,'Revenue per capita'!$A:$Z,8,FALSE)-'normalize rev0'!F$364)/'normalize rev0'!F$365,"")</f>
        <v/>
      </c>
      <c r="G215" s="6">
        <f>IFERROR((VLOOKUP(A215,'Revenue per capita'!$A:$Z,9,FALSE)-'normalize rev0'!G$364)/'normalize rev0'!G$365,"")</f>
        <v>-1.0366270400926014</v>
      </c>
      <c r="H215" s="6">
        <f>IFERROR((VLOOKUP(A215,'Revenue per capita'!$A:$Z,10,FALSE)-'normalize rev0'!H$364)/'normalize rev0'!H$365,"")</f>
        <v>-1.776622234570522</v>
      </c>
      <c r="I215" s="6">
        <f>IFERROR((VLOOKUP(A215,'Revenue per capita'!$A:$Z,11,FALSE)-'normalize rev0'!I$364)/'normalize rev0'!I$365,"")</f>
        <v>-0.43469508956723091</v>
      </c>
      <c r="J215" s="6">
        <f>IFERROR((VLOOKUP(A215,'Revenue per capita'!$A:$Z,12,FALSE)-'normalize rev0'!J$364)/'normalize rev0'!J$365,"")</f>
        <v>-0.54483586105639348</v>
      </c>
      <c r="K215" s="6">
        <f>IFERROR((VLOOKUP(A215,'Revenue per capita'!$A:$Z,13,FALSE)-'normalize rev0'!K$364)/'normalize rev0'!K$365,"")</f>
        <v>1.0415445974911401</v>
      </c>
      <c r="L215" s="6">
        <f>IFERROR((VLOOKUP(A215,'Revenue per capita'!$A:$Z,14,FALSE)-'normalize rev0'!L$364)/'normalize rev0'!L$365,"")</f>
        <v>-0.81672260312250178</v>
      </c>
      <c r="M215" s="6">
        <f>IFERROR((VLOOKUP(A215,'Revenue per capita'!$A:$Z,15,FALSE)-'normalize rev0'!M$364)/'normalize rev0'!M$365,"")</f>
        <v>-0.21525703213259656</v>
      </c>
      <c r="N215" s="6">
        <f>IFERROR((VLOOKUP(A215,'Revenue per capita'!$A:$Z,16,FALSE)-'normalize rev0'!N$364)/'normalize rev0'!N$365,"")</f>
        <v>1.5175093846878271</v>
      </c>
      <c r="O215" s="6">
        <f>IFERROR((VLOOKUP(A215,'Revenue per capita'!$A:$Z,17,FALSE)-'normalize rev0'!O$364)/'normalize rev0'!O$365,"")</f>
        <v>0.54598658494241747</v>
      </c>
      <c r="P215" s="6">
        <f>IFERROR((VLOOKUP(A215,'Revenue per capita'!$A:$Z,18,FALSE)-'normalize rev0'!P$364)/'normalize rev0'!P$365,"")</f>
        <v>-0.18753624443678829</v>
      </c>
      <c r="Q215" s="6">
        <f>IFERROR((VLOOKUP(A215,'Revenue per capita'!$A:$Z,19,FALSE)-'normalize rev0'!Q$364)/'normalize rev0'!Q$365,"")</f>
        <v>-0.77410472708755917</v>
      </c>
      <c r="R215" s="6">
        <f>IFERROR((VLOOKUP(A215,'Revenue per capita'!$A:$Z,20,FALSE)-'normalize rev0'!R$364)/'normalize rev0'!R$365,"")</f>
        <v>7.6599638506700572E-5</v>
      </c>
      <c r="S215" s="6">
        <f>IFERROR((VLOOKUP(A215,'Revenue per capita'!$A:$Z,21,FALSE)-'normalize rev0'!S$364)/'normalize rev0'!S$365,"")</f>
        <v>0.55118552125664966</v>
      </c>
      <c r="T215" s="6">
        <f>IFERROR((VLOOKUP(A215,'Revenue per capita'!$A:$Z,22,FALSE)-'normalize rev0'!T$364)/'normalize rev0'!T$365,"")</f>
        <v>-0.63512619306026008</v>
      </c>
      <c r="U215" s="6">
        <f>IFERROR((VLOOKUP(A215,'Revenue per capita'!$A:$Z,23,FALSE)-'normalize rev0'!U$364)/'normalize rev0'!U$365,"")</f>
        <v>-0.21782357602061891</v>
      </c>
      <c r="V215" s="6">
        <f>IFERROR((VLOOKUP(A215,'Revenue per capita'!$A:$Z,24,FALSE)-'normalize rev0'!V$364)/'normalize rev0'!V$365,"")</f>
        <v>-0.40573383464578699</v>
      </c>
      <c r="W215" s="6" t="str">
        <f>IFERROR((VLOOKUP(A215,'Revenue per capita'!$A:$Z,25,FALSE)-'normalize rev0'!W$364)/'normalize rev0'!W$365,"")</f>
        <v/>
      </c>
      <c r="X215" s="6">
        <f>IFERROR((VLOOKUP(A215,'Revenue per capita'!$A:$Z,26,FALSE)-'normalize rev0'!X$364)/'normalize rev0'!X$365,"")</f>
        <v>-0.34323191180583063</v>
      </c>
    </row>
    <row r="216" spans="1:24" x14ac:dyDescent="0.45">
      <c r="A216" s="3" t="s">
        <v>454</v>
      </c>
      <c r="B216" s="4" t="s">
        <v>455</v>
      </c>
      <c r="D216" s="4">
        <v>74.180056352624916</v>
      </c>
      <c r="E216" s="6">
        <f>IFERROR((VLOOKUP($A216,'Revenue per capita'!$A:$Z,7,FALSE)-'normalize rev0'!E$364)/'normalize rev0'!E$365,"")</f>
        <v>2.0060387743205594</v>
      </c>
      <c r="F216" s="6">
        <f>IFERROR((VLOOKUP(A216,'Revenue per capita'!$A:$Z,8,FALSE)-'normalize rev0'!F$364)/'normalize rev0'!F$365,"")</f>
        <v>-0.39043190095029312</v>
      </c>
      <c r="G216" s="6" t="str">
        <f>IFERROR((VLOOKUP(A216,'Revenue per capita'!$A:$Z,9,FALSE)-'normalize rev0'!G$364)/'normalize rev0'!G$365,"")</f>
        <v/>
      </c>
      <c r="H216" s="6">
        <f>IFERROR((VLOOKUP(A216,'Revenue per capita'!$A:$Z,10,FALSE)-'normalize rev0'!H$364)/'normalize rev0'!H$365,"")</f>
        <v>0.67589684661193794</v>
      </c>
      <c r="I216" s="6">
        <f>IFERROR((VLOOKUP(A216,'Revenue per capita'!$A:$Z,11,FALSE)-'normalize rev0'!I$364)/'normalize rev0'!I$365,"")</f>
        <v>-1.163350291982756E-2</v>
      </c>
      <c r="J216" s="6">
        <f>IFERROR((VLOOKUP(A216,'Revenue per capita'!$A:$Z,12,FALSE)-'normalize rev0'!J$364)/'normalize rev0'!J$365,"")</f>
        <v>-0.40813299061879282</v>
      </c>
      <c r="K216" s="6">
        <f>IFERROR((VLOOKUP(A216,'Revenue per capita'!$A:$Z,13,FALSE)-'normalize rev0'!K$364)/'normalize rev0'!K$365,"")</f>
        <v>0.60156702075882917</v>
      </c>
      <c r="L216" s="6">
        <f>IFERROR((VLOOKUP(A216,'Revenue per capita'!$A:$Z,14,FALSE)-'normalize rev0'!L$364)/'normalize rev0'!L$365,"")</f>
        <v>-0.4202105620794776</v>
      </c>
      <c r="M216" s="6">
        <f>IFERROR((VLOOKUP(A216,'Revenue per capita'!$A:$Z,15,FALSE)-'normalize rev0'!M$364)/'normalize rev0'!M$365,"")</f>
        <v>-0.54080032491003482</v>
      </c>
      <c r="N216" s="6">
        <f>IFERROR((VLOOKUP(A216,'Revenue per capita'!$A:$Z,16,FALSE)-'normalize rev0'!N$364)/'normalize rev0'!N$365,"")</f>
        <v>-0.51777931500643448</v>
      </c>
      <c r="O216" s="6">
        <f>IFERROR((VLOOKUP(A216,'Revenue per capita'!$A:$Z,17,FALSE)-'normalize rev0'!O$364)/'normalize rev0'!O$365,"")</f>
        <v>-0.58578585425716034</v>
      </c>
      <c r="P216" s="6">
        <f>IFERROR((VLOOKUP(A216,'Revenue per capita'!$A:$Z,18,FALSE)-'normalize rev0'!P$364)/'normalize rev0'!P$365,"")</f>
        <v>-0.38324132766527025</v>
      </c>
      <c r="Q216" s="6">
        <f>IFERROR((VLOOKUP(A216,'Revenue per capita'!$A:$Z,19,FALSE)-'normalize rev0'!Q$364)/'normalize rev0'!Q$365,"")</f>
        <v>-0.73573078493216737</v>
      </c>
      <c r="R216" s="6">
        <f>IFERROR((VLOOKUP(A216,'Revenue per capita'!$A:$Z,20,FALSE)-'normalize rev0'!R$364)/'normalize rev0'!R$365,"")</f>
        <v>-0.37069750681117436</v>
      </c>
      <c r="S216" s="6">
        <f>IFERROR((VLOOKUP(A216,'Revenue per capita'!$A:$Z,21,FALSE)-'normalize rev0'!S$364)/'normalize rev0'!S$365,"")</f>
        <v>1.0926911928969067</v>
      </c>
      <c r="T216" s="6">
        <f>IFERROR((VLOOKUP(A216,'Revenue per capita'!$A:$Z,22,FALSE)-'normalize rev0'!T$364)/'normalize rev0'!T$365,"")</f>
        <v>-0.9708202140797314</v>
      </c>
      <c r="U216" s="6">
        <f>IFERROR((VLOOKUP(A216,'Revenue per capita'!$A:$Z,23,FALSE)-'normalize rev0'!U$364)/'normalize rev0'!U$365,"")</f>
        <v>-0.45433721741258815</v>
      </c>
      <c r="V216" s="6">
        <f>IFERROR((VLOOKUP(A216,'Revenue per capita'!$A:$Z,24,FALSE)-'normalize rev0'!V$364)/'normalize rev0'!V$365,"")</f>
        <v>-1.0443594152073503</v>
      </c>
      <c r="W216" s="6" t="str">
        <f>IFERROR((VLOOKUP(A216,'Revenue per capita'!$A:$Z,25,FALSE)-'normalize rev0'!W$364)/'normalize rev0'!W$365,"")</f>
        <v/>
      </c>
      <c r="X216" s="6" t="str">
        <f>IFERROR((VLOOKUP(A216,'Revenue per capita'!$A:$Z,26,FALSE)-'normalize rev0'!X$364)/'normalize rev0'!X$365,"")</f>
        <v/>
      </c>
    </row>
    <row r="217" spans="1:24" x14ac:dyDescent="0.45">
      <c r="A217" s="3" t="s">
        <v>461</v>
      </c>
      <c r="B217" s="4" t="s">
        <v>462</v>
      </c>
      <c r="D217" s="4">
        <v>73.995609461037887</v>
      </c>
      <c r="E217" s="6">
        <f>IFERROR((VLOOKUP($A217,'Revenue per capita'!$A:$Z,7,FALSE)-'normalize rev0'!E$364)/'normalize rev0'!E$365,"")</f>
        <v>1.3770519151551304</v>
      </c>
      <c r="F217" s="6" t="str">
        <f>IFERROR((VLOOKUP(A217,'Revenue per capita'!$A:$Z,8,FALSE)-'normalize rev0'!F$364)/'normalize rev0'!F$365,"")</f>
        <v/>
      </c>
      <c r="G217" s="6">
        <f>IFERROR((VLOOKUP(A217,'Revenue per capita'!$A:$Z,9,FALSE)-'normalize rev0'!G$364)/'normalize rev0'!G$365,"")</f>
        <v>-0.48150740245290657</v>
      </c>
      <c r="H217" s="6">
        <f>IFERROR((VLOOKUP(A217,'Revenue per capita'!$A:$Z,10,FALSE)-'normalize rev0'!H$364)/'normalize rev0'!H$365,"")</f>
        <v>-0.33908661187328315</v>
      </c>
      <c r="I217" s="6">
        <f>IFERROR((VLOOKUP(A217,'Revenue per capita'!$A:$Z,11,FALSE)-'normalize rev0'!I$364)/'normalize rev0'!I$365,"")</f>
        <v>0.31870895108329589</v>
      </c>
      <c r="J217" s="6">
        <f>IFERROR((VLOOKUP(A217,'Revenue per capita'!$A:$Z,12,FALSE)-'normalize rev0'!J$364)/'normalize rev0'!J$365,"")</f>
        <v>-0.15673326003488908</v>
      </c>
      <c r="K217" s="6">
        <f>IFERROR((VLOOKUP(A217,'Revenue per capita'!$A:$Z,13,FALSE)-'normalize rev0'!K$364)/'normalize rev0'!K$365,"")</f>
        <v>-0.80293613289338461</v>
      </c>
      <c r="L217" s="6">
        <f>IFERROR((VLOOKUP(A217,'Revenue per capita'!$A:$Z,14,FALSE)-'normalize rev0'!L$364)/'normalize rev0'!L$365,"")</f>
        <v>-0.93993662301542047</v>
      </c>
      <c r="M217" s="6">
        <f>IFERROR((VLOOKUP(A217,'Revenue per capita'!$A:$Z,15,FALSE)-'normalize rev0'!M$364)/'normalize rev0'!M$365,"")</f>
        <v>-0.45995281466236304</v>
      </c>
      <c r="N217" s="6">
        <f>IFERROR((VLOOKUP(A217,'Revenue per capita'!$A:$Z,16,FALSE)-'normalize rev0'!N$364)/'normalize rev0'!N$365,"")</f>
        <v>-0.63668716619748322</v>
      </c>
      <c r="O217" s="6">
        <f>IFERROR((VLOOKUP(A217,'Revenue per capita'!$A:$Z,17,FALSE)-'normalize rev0'!O$364)/'normalize rev0'!O$365,"")</f>
        <v>-9.6910231129281918E-2</v>
      </c>
      <c r="P217" s="6">
        <f>IFERROR((VLOOKUP(A217,'Revenue per capita'!$A:$Z,18,FALSE)-'normalize rev0'!P$364)/'normalize rev0'!P$365,"")</f>
        <v>-0.52303636607670356</v>
      </c>
      <c r="Q217" s="6">
        <f>IFERROR((VLOOKUP(A217,'Revenue per capita'!$A:$Z,19,FALSE)-'normalize rev0'!Q$364)/'normalize rev0'!Q$365,"")</f>
        <v>-0.82535871905734781</v>
      </c>
      <c r="R217" s="6">
        <f>IFERROR((VLOOKUP(A217,'Revenue per capita'!$A:$Z,20,FALSE)-'normalize rev0'!R$364)/'normalize rev0'!R$365,"")</f>
        <v>-0.7107253362047139</v>
      </c>
      <c r="S217" s="6">
        <f>IFERROR((VLOOKUP(A217,'Revenue per capita'!$A:$Z,21,FALSE)-'normalize rev0'!S$364)/'normalize rev0'!S$365,"")</f>
        <v>-1.6678388108114719</v>
      </c>
      <c r="T217" s="6">
        <f>IFERROR((VLOOKUP(A217,'Revenue per capita'!$A:$Z,22,FALSE)-'normalize rev0'!T$364)/'normalize rev0'!T$365,"")</f>
        <v>-1.1798013123201951</v>
      </c>
      <c r="U217" s="6">
        <f>IFERROR((VLOOKUP(A217,'Revenue per capita'!$A:$Z,23,FALSE)-'normalize rev0'!U$364)/'normalize rev0'!U$365,"")</f>
        <v>-0.24544844077345232</v>
      </c>
      <c r="V217" s="6">
        <f>IFERROR((VLOOKUP(A217,'Revenue per capita'!$A:$Z,24,FALSE)-'normalize rev0'!V$364)/'normalize rev0'!V$365,"")</f>
        <v>-0.83300797581381214</v>
      </c>
      <c r="W217" s="6" t="str">
        <f>IFERROR((VLOOKUP(A217,'Revenue per capita'!$A:$Z,25,FALSE)-'normalize rev0'!W$364)/'normalize rev0'!W$365,"")</f>
        <v/>
      </c>
      <c r="X217" s="6" t="str">
        <f>IFERROR((VLOOKUP(A217,'Revenue per capita'!$A:$Z,26,FALSE)-'normalize rev0'!X$364)/'normalize rev0'!X$365,"")</f>
        <v/>
      </c>
    </row>
    <row r="218" spans="1:24" x14ac:dyDescent="0.45">
      <c r="A218" s="3" t="s">
        <v>536</v>
      </c>
      <c r="B218" s="4" t="s">
        <v>477</v>
      </c>
      <c r="D218" s="4">
        <v>73.888050846888248</v>
      </c>
      <c r="E218" s="6">
        <f>IFERROR((VLOOKUP($A218,'Revenue per capita'!$A:$Z,7,FALSE)-'normalize rev0'!E$364)/'normalize rev0'!E$365,"")</f>
        <v>0.14703247635641242</v>
      </c>
      <c r="F218" s="6">
        <f>IFERROR((VLOOKUP(A218,'Revenue per capita'!$A:$Z,8,FALSE)-'normalize rev0'!F$364)/'normalize rev0'!F$365,"")</f>
        <v>-0.38335737045728641</v>
      </c>
      <c r="G218" s="6" t="str">
        <f>IFERROR((VLOOKUP(A218,'Revenue per capita'!$A:$Z,9,FALSE)-'normalize rev0'!G$364)/'normalize rev0'!G$365,"")</f>
        <v/>
      </c>
      <c r="H218" s="6">
        <f>IFERROR((VLOOKUP(A218,'Revenue per capita'!$A:$Z,10,FALSE)-'normalize rev0'!H$364)/'normalize rev0'!H$365,"")</f>
        <v>0.13573559771576435</v>
      </c>
      <c r="I218" s="6">
        <f>IFERROR((VLOOKUP(A218,'Revenue per capita'!$A:$Z,11,FALSE)-'normalize rev0'!I$364)/'normalize rev0'!I$365,"")</f>
        <v>-0.12494094385256634</v>
      </c>
      <c r="J218" s="6">
        <f>IFERROR((VLOOKUP(A218,'Revenue per capita'!$A:$Z,12,FALSE)-'normalize rev0'!J$364)/'normalize rev0'!J$365,"")</f>
        <v>-0.4265750510061036</v>
      </c>
      <c r="K218" s="6">
        <f>IFERROR((VLOOKUP(A218,'Revenue per capita'!$A:$Z,13,FALSE)-'normalize rev0'!K$364)/'normalize rev0'!K$365,"")</f>
        <v>-8.0141324177633588E-2</v>
      </c>
      <c r="L218" s="6">
        <f>IFERROR((VLOOKUP(A218,'Revenue per capita'!$A:$Z,14,FALSE)-'normalize rev0'!L$364)/'normalize rev0'!L$365,"")</f>
        <v>2.6456771458187804E-2</v>
      </c>
      <c r="M218" s="6">
        <f>IFERROR((VLOOKUP(A218,'Revenue per capita'!$A:$Z,15,FALSE)-'normalize rev0'!M$364)/'normalize rev0'!M$365,"")</f>
        <v>0.19487987895246134</v>
      </c>
      <c r="N218" s="6">
        <f>IFERROR((VLOOKUP(A218,'Revenue per capita'!$A:$Z,16,FALSE)-'normalize rev0'!N$364)/'normalize rev0'!N$365,"")</f>
        <v>-0.43658141779887372</v>
      </c>
      <c r="O218" s="6">
        <f>IFERROR((VLOOKUP(A218,'Revenue per capita'!$A:$Z,17,FALSE)-'normalize rev0'!O$364)/'normalize rev0'!O$365,"")</f>
        <v>0.15654328665588357</v>
      </c>
      <c r="P218" s="6">
        <f>IFERROR((VLOOKUP(A218,'Revenue per capita'!$A:$Z,18,FALSE)-'normalize rev0'!P$364)/'normalize rev0'!P$365,"")</f>
        <v>0.4740415415298021</v>
      </c>
      <c r="Q218" s="6">
        <f>IFERROR((VLOOKUP(A218,'Revenue per capita'!$A:$Z,19,FALSE)-'normalize rev0'!Q$364)/'normalize rev0'!Q$365,"")</f>
        <v>0.72656376054169025</v>
      </c>
      <c r="R218" s="6">
        <f>IFERROR((VLOOKUP(A218,'Revenue per capita'!$A:$Z,20,FALSE)-'normalize rev0'!R$364)/'normalize rev0'!R$365,"")</f>
        <v>-0.30705769418215573</v>
      </c>
      <c r="S218" s="6">
        <f>IFERROR((VLOOKUP(A218,'Revenue per capita'!$A:$Z,21,FALSE)-'normalize rev0'!S$364)/'normalize rev0'!S$365,"")</f>
        <v>-0.77772064085113357</v>
      </c>
      <c r="T218" s="6">
        <f>IFERROR((VLOOKUP(A218,'Revenue per capita'!$A:$Z,22,FALSE)-'normalize rev0'!T$364)/'normalize rev0'!T$365,"")</f>
        <v>-5.5712545004716445E-2</v>
      </c>
      <c r="U218" s="6">
        <f>IFERROR((VLOOKUP(A218,'Revenue per capita'!$A:$Z,23,FALSE)-'normalize rev0'!U$364)/'normalize rev0'!U$365,"")</f>
        <v>0.5696662918165033</v>
      </c>
      <c r="V218" s="6">
        <f>IFERROR((VLOOKUP(A218,'Revenue per capita'!$A:$Z,24,FALSE)-'normalize rev0'!V$364)/'normalize rev0'!V$365,"")</f>
        <v>0.11838278087001548</v>
      </c>
      <c r="W218" s="6">
        <f>IFERROR((VLOOKUP(A218,'Revenue per capita'!$A:$Z,25,FALSE)-'normalize rev0'!W$364)/'normalize rev0'!W$365,"")</f>
        <v>-0.48155594462714085</v>
      </c>
      <c r="X218" s="6" t="str">
        <f>IFERROR((VLOOKUP(A218,'Revenue per capita'!$A:$Z,26,FALSE)-'normalize rev0'!X$364)/'normalize rev0'!X$365,"")</f>
        <v/>
      </c>
    </row>
    <row r="219" spans="1:24" x14ac:dyDescent="0.45">
      <c r="A219" s="3" t="s">
        <v>771</v>
      </c>
      <c r="B219" s="4" t="s">
        <v>466</v>
      </c>
      <c r="D219" s="4">
        <v>73.845255233407116</v>
      </c>
      <c r="E219" s="6">
        <f>IFERROR((VLOOKUP($A219,'Revenue per capita'!$A:$Z,7,FALSE)-'normalize rev0'!E$364)/'normalize rev0'!E$365,"")</f>
        <v>-0.51177793090422308</v>
      </c>
      <c r="F219" s="6">
        <f>IFERROR((VLOOKUP(A219,'Revenue per capita'!$A:$Z,8,FALSE)-'normalize rev0'!F$364)/'normalize rev0'!F$365,"")</f>
        <v>-0.39043190095029312</v>
      </c>
      <c r="G219" s="6" t="str">
        <f>IFERROR((VLOOKUP(A219,'Revenue per capita'!$A:$Z,9,FALSE)-'normalize rev0'!G$364)/'normalize rev0'!G$365,"")</f>
        <v/>
      </c>
      <c r="H219" s="6">
        <f>IFERROR((VLOOKUP(A219,'Revenue per capita'!$A:$Z,10,FALSE)-'normalize rev0'!H$364)/'normalize rev0'!H$365,"")</f>
        <v>-0.45884972489862991</v>
      </c>
      <c r="I219" s="6">
        <f>IFERROR((VLOOKUP(A219,'Revenue per capita'!$A:$Z,11,FALSE)-'normalize rev0'!I$364)/'normalize rev0'!I$365,"")</f>
        <v>2.56877667435364E-2</v>
      </c>
      <c r="J219" s="6">
        <f>IFERROR((VLOOKUP(A219,'Revenue per capita'!$A:$Z,12,FALSE)-'normalize rev0'!J$364)/'normalize rev0'!J$365,"")</f>
        <v>-0.54738175257280097</v>
      </c>
      <c r="K219" s="6">
        <f>IFERROR((VLOOKUP(A219,'Revenue per capita'!$A:$Z,13,FALSE)-'normalize rev0'!K$364)/'normalize rev0'!K$365,"")</f>
        <v>-6.4902850242675697E-2</v>
      </c>
      <c r="L219" s="6">
        <f>IFERROR((VLOOKUP(A219,'Revenue per capita'!$A:$Z,14,FALSE)-'normalize rev0'!L$364)/'normalize rev0'!L$365,"")</f>
        <v>-0.48280870637234763</v>
      </c>
      <c r="M219" s="6">
        <f>IFERROR((VLOOKUP(A219,'Revenue per capita'!$A:$Z,15,FALSE)-'normalize rev0'!M$364)/'normalize rev0'!M$365,"")</f>
        <v>-7.6586018977736925E-2</v>
      </c>
      <c r="N219" s="6">
        <f>IFERROR((VLOOKUP(A219,'Revenue per capita'!$A:$Z,16,FALSE)-'normalize rev0'!N$364)/'normalize rev0'!N$365,"")</f>
        <v>-0.11255681264763399</v>
      </c>
      <c r="O219" s="6">
        <f>IFERROR((VLOOKUP(A219,'Revenue per capita'!$A:$Z,17,FALSE)-'normalize rev0'!O$364)/'normalize rev0'!O$365,"")</f>
        <v>-0.3821152091433121</v>
      </c>
      <c r="P219" s="6">
        <f>IFERROR((VLOOKUP(A219,'Revenue per capita'!$A:$Z,18,FALSE)-'normalize rev0'!P$364)/'normalize rev0'!P$365,"")</f>
        <v>-0.6423949282542627</v>
      </c>
      <c r="Q219" s="6">
        <f>IFERROR((VLOOKUP(A219,'Revenue per capita'!$A:$Z,19,FALSE)-'normalize rev0'!Q$364)/'normalize rev0'!Q$365,"")</f>
        <v>0.99933328367542551</v>
      </c>
      <c r="R219" s="6">
        <f>IFERROR((VLOOKUP(A219,'Revenue per capita'!$A:$Z,20,FALSE)-'normalize rev0'!R$364)/'normalize rev0'!R$365,"")</f>
        <v>-0.612376803206926</v>
      </c>
      <c r="S219" s="6">
        <f>IFERROR((VLOOKUP(A219,'Revenue per capita'!$A:$Z,21,FALSE)-'normalize rev0'!S$364)/'normalize rev0'!S$365,"")</f>
        <v>0.9724932594594069</v>
      </c>
      <c r="T219" s="6">
        <f>IFERROR((VLOOKUP(A219,'Revenue per capita'!$A:$Z,22,FALSE)-'normalize rev0'!T$364)/'normalize rev0'!T$365,"")</f>
        <v>-0.68255805793869873</v>
      </c>
      <c r="U219" s="6">
        <f>IFERROR((VLOOKUP(A219,'Revenue per capita'!$A:$Z,23,FALSE)-'normalize rev0'!U$364)/'normalize rev0'!U$365,"")</f>
        <v>-0.17813800540365063</v>
      </c>
      <c r="V219" s="6">
        <f>IFERROR((VLOOKUP(A219,'Revenue per capita'!$A:$Z,24,FALSE)-'normalize rev0'!V$364)/'normalize rev0'!V$365,"")</f>
        <v>-0.53870427470114313</v>
      </c>
      <c r="W219" s="6">
        <f>IFERROR((VLOOKUP(A219,'Revenue per capita'!$A:$Z,25,FALSE)-'normalize rev0'!W$364)/'normalize rev0'!W$365,"")</f>
        <v>-0.61013585651814917</v>
      </c>
      <c r="X219" s="6" t="str">
        <f>IFERROR((VLOOKUP(A219,'Revenue per capita'!$A:$Z,26,FALSE)-'normalize rev0'!X$364)/'normalize rev0'!X$365,"")</f>
        <v/>
      </c>
    </row>
    <row r="220" spans="1:24" x14ac:dyDescent="0.45">
      <c r="A220" s="3" t="s">
        <v>621</v>
      </c>
      <c r="B220" s="4" t="s">
        <v>535</v>
      </c>
      <c r="D220" s="4">
        <v>73.667604803259366</v>
      </c>
      <c r="E220" s="6">
        <f>IFERROR((VLOOKUP($A220,'Revenue per capita'!$A:$Z,7,FALSE)-'normalize rev0'!E$364)/'normalize rev0'!E$365,"")</f>
        <v>-0.25869237133602574</v>
      </c>
      <c r="F220" s="6" t="str">
        <f>IFERROR((VLOOKUP(A220,'Revenue per capita'!$A:$Z,8,FALSE)-'normalize rev0'!F$364)/'normalize rev0'!F$365,"")</f>
        <v/>
      </c>
      <c r="G220" s="6" t="str">
        <f>IFERROR((VLOOKUP(A220,'Revenue per capita'!$A:$Z,9,FALSE)-'normalize rev0'!G$364)/'normalize rev0'!G$365,"")</f>
        <v/>
      </c>
      <c r="H220" s="6">
        <f>IFERROR((VLOOKUP(A220,'Revenue per capita'!$A:$Z,10,FALSE)-'normalize rev0'!H$364)/'normalize rev0'!H$365,"")</f>
        <v>-0.51691572111271988</v>
      </c>
      <c r="I220" s="6">
        <f>IFERROR((VLOOKUP(A220,'Revenue per capita'!$A:$Z,11,FALSE)-'normalize rev0'!I$364)/'normalize rev0'!I$365,"")</f>
        <v>-0.33053896478463501</v>
      </c>
      <c r="J220" s="6">
        <f>IFERROR((VLOOKUP(A220,'Revenue per capita'!$A:$Z,12,FALSE)-'normalize rev0'!J$364)/'normalize rev0'!J$365,"")</f>
        <v>-0.47302667289361955</v>
      </c>
      <c r="K220" s="6">
        <f>IFERROR((VLOOKUP(A220,'Revenue per capita'!$A:$Z,13,FALSE)-'normalize rev0'!K$364)/'normalize rev0'!K$365,"")</f>
        <v>0.59070835472154704</v>
      </c>
      <c r="L220" s="6">
        <f>IFERROR((VLOOKUP(A220,'Revenue per capita'!$A:$Z,14,FALSE)-'normalize rev0'!L$364)/'normalize rev0'!L$365,"")</f>
        <v>0.22847694863132606</v>
      </c>
      <c r="M220" s="6">
        <f>IFERROR((VLOOKUP(A220,'Revenue per capita'!$A:$Z,15,FALSE)-'normalize rev0'!M$364)/'normalize rev0'!M$365,"")</f>
        <v>-0.36853629007993199</v>
      </c>
      <c r="N220" s="6">
        <f>IFERROR((VLOOKUP(A220,'Revenue per capita'!$A:$Z,16,FALSE)-'normalize rev0'!N$364)/'normalize rev0'!N$365,"")</f>
        <v>1.1029035355539103</v>
      </c>
      <c r="O220" s="6">
        <f>IFERROR((VLOOKUP(A220,'Revenue per capita'!$A:$Z,17,FALSE)-'normalize rev0'!O$364)/'normalize rev0'!O$365,"")</f>
        <v>5.694214833155066E-2</v>
      </c>
      <c r="P220" s="6">
        <f>IFERROR((VLOOKUP(A220,'Revenue per capita'!$A:$Z,18,FALSE)-'normalize rev0'!P$364)/'normalize rev0'!P$365,"")</f>
        <v>-0.53883560403046571</v>
      </c>
      <c r="Q220" s="6">
        <f>IFERROR((VLOOKUP(A220,'Revenue per capita'!$A:$Z,19,FALSE)-'normalize rev0'!Q$364)/'normalize rev0'!Q$365,"")</f>
        <v>-0.48123951524883973</v>
      </c>
      <c r="R220" s="6">
        <f>IFERROR((VLOOKUP(A220,'Revenue per capita'!$A:$Z,20,FALSE)-'normalize rev0'!R$364)/'normalize rev0'!R$365,"")</f>
        <v>-0.64958021693542767</v>
      </c>
      <c r="S220" s="6">
        <f>IFERROR((VLOOKUP(A220,'Revenue per capita'!$A:$Z,21,FALSE)-'normalize rev0'!S$364)/'normalize rev0'!S$365,"")</f>
        <v>-0.62315793462845348</v>
      </c>
      <c r="T220" s="6">
        <f>IFERROR((VLOOKUP(A220,'Revenue per capita'!$A:$Z,22,FALSE)-'normalize rev0'!T$364)/'normalize rev0'!T$365,"")</f>
        <v>4.7850292143838076E-2</v>
      </c>
      <c r="U220" s="6">
        <f>IFERROR((VLOOKUP(A220,'Revenue per capita'!$A:$Z,23,FALSE)-'normalize rev0'!U$364)/'normalize rev0'!U$365,"")</f>
        <v>-0.58163217091730046</v>
      </c>
      <c r="V220" s="6">
        <f>IFERROR((VLOOKUP(A220,'Revenue per capita'!$A:$Z,24,FALSE)-'normalize rev0'!V$364)/'normalize rev0'!V$365,"")</f>
        <v>-0.76436962192028257</v>
      </c>
      <c r="W220" s="6">
        <f>IFERROR((VLOOKUP(A220,'Revenue per capita'!$A:$Z,25,FALSE)-'normalize rev0'!W$364)/'normalize rev0'!W$365,"")</f>
        <v>-0.75982666844438385</v>
      </c>
      <c r="X220" s="6" t="str">
        <f>IFERROR((VLOOKUP(A220,'Revenue per capita'!$A:$Z,26,FALSE)-'normalize rev0'!X$364)/'normalize rev0'!X$365,"")</f>
        <v/>
      </c>
    </row>
    <row r="221" spans="1:24" x14ac:dyDescent="0.45">
      <c r="A221" s="3" t="s">
        <v>684</v>
      </c>
      <c r="B221" s="4" t="s">
        <v>445</v>
      </c>
      <c r="D221" s="4">
        <v>73.555423896268266</v>
      </c>
      <c r="E221" s="6">
        <f>IFERROR((VLOOKUP($A221,'Revenue per capita'!$A:$Z,7,FALSE)-'normalize rev0'!E$364)/'normalize rev0'!E$365,"")</f>
        <v>-0.26929508540705172</v>
      </c>
      <c r="F221" s="6">
        <f>IFERROR((VLOOKUP(A221,'Revenue per capita'!$A:$Z,8,FALSE)-'normalize rev0'!F$364)/'normalize rev0'!F$365,"")</f>
        <v>-0.30259561860072842</v>
      </c>
      <c r="G221" s="6" t="str">
        <f>IFERROR((VLOOKUP(A221,'Revenue per capita'!$A:$Z,9,FALSE)-'normalize rev0'!G$364)/'normalize rev0'!G$365,"")</f>
        <v/>
      </c>
      <c r="H221" s="6">
        <f>IFERROR((VLOOKUP(A221,'Revenue per capita'!$A:$Z,10,FALSE)-'normalize rev0'!H$364)/'normalize rev0'!H$365,"")</f>
        <v>-0.33863905917365922</v>
      </c>
      <c r="I221" s="6">
        <f>IFERROR((VLOOKUP(A221,'Revenue per capita'!$A:$Z,11,FALSE)-'normalize rev0'!I$364)/'normalize rev0'!I$365,"")</f>
        <v>-0.66668440571338272</v>
      </c>
      <c r="J221" s="6">
        <f>IFERROR((VLOOKUP(A221,'Revenue per capita'!$A:$Z,12,FALSE)-'normalize rev0'!J$364)/'normalize rev0'!J$365,"")</f>
        <v>5.9658003708183534E-2</v>
      </c>
      <c r="K221" s="6">
        <f>IFERROR((VLOOKUP(A221,'Revenue per capita'!$A:$Z,13,FALSE)-'normalize rev0'!K$364)/'normalize rev0'!K$365,"")</f>
        <v>1.0152453931810344</v>
      </c>
      <c r="L221" s="6">
        <f>IFERROR((VLOOKUP(A221,'Revenue per capita'!$A:$Z,14,FALSE)-'normalize rev0'!L$364)/'normalize rev0'!L$365,"")</f>
        <v>-0.40551053690992761</v>
      </c>
      <c r="M221" s="6">
        <f>IFERROR((VLOOKUP(A221,'Revenue per capita'!$A:$Z,15,FALSE)-'normalize rev0'!M$364)/'normalize rev0'!M$365,"")</f>
        <v>0.56034495201085055</v>
      </c>
      <c r="N221" s="6">
        <f>IFERROR((VLOOKUP(A221,'Revenue per capita'!$A:$Z,16,FALSE)-'normalize rev0'!N$364)/'normalize rev0'!N$365,"")</f>
        <v>5.131062213894922E-2</v>
      </c>
      <c r="O221" s="6">
        <f>IFERROR((VLOOKUP(A221,'Revenue per capita'!$A:$Z,17,FALSE)-'normalize rev0'!O$364)/'normalize rev0'!O$365,"")</f>
        <v>-0.65781141257563025</v>
      </c>
      <c r="P221" s="6">
        <f>IFERROR((VLOOKUP(A221,'Revenue per capita'!$A:$Z,18,FALSE)-'normalize rev0'!P$364)/'normalize rev0'!P$365,"")</f>
        <v>-0.36555425570139766</v>
      </c>
      <c r="Q221" s="6">
        <f>IFERROR((VLOOKUP(A221,'Revenue per capita'!$A:$Z,19,FALSE)-'normalize rev0'!Q$364)/'normalize rev0'!Q$365,"")</f>
        <v>-0.30433552292335214</v>
      </c>
      <c r="R221" s="6">
        <f>IFERROR((VLOOKUP(A221,'Revenue per capita'!$A:$Z,20,FALSE)-'normalize rev0'!R$364)/'normalize rev0'!R$365,"")</f>
        <v>-0.4224674278652506</v>
      </c>
      <c r="S221" s="6">
        <f>IFERROR((VLOOKUP(A221,'Revenue per capita'!$A:$Z,21,FALSE)-'normalize rev0'!S$364)/'normalize rev0'!S$365,"")</f>
        <v>1.4453835109013966</v>
      </c>
      <c r="T221" s="6">
        <f>IFERROR((VLOOKUP(A221,'Revenue per capita'!$A:$Z,22,FALSE)-'normalize rev0'!T$364)/'normalize rev0'!T$365,"")</f>
        <v>-0.6367552793428175</v>
      </c>
      <c r="U221" s="6">
        <f>IFERROR((VLOOKUP(A221,'Revenue per capita'!$A:$Z,23,FALSE)-'normalize rev0'!U$364)/'normalize rev0'!U$365,"")</f>
        <v>5.459256095148058E-2</v>
      </c>
      <c r="V221" s="6">
        <f>IFERROR((VLOOKUP(A221,'Revenue per capita'!$A:$Z,24,FALSE)-'normalize rev0'!V$364)/'normalize rev0'!V$365,"")</f>
        <v>1.0308185266562917</v>
      </c>
      <c r="W221" s="6">
        <f>IFERROR((VLOOKUP(A221,'Revenue per capita'!$A:$Z,25,FALSE)-'normalize rev0'!W$364)/'normalize rev0'!W$365,"")</f>
        <v>-1.0283037355980731</v>
      </c>
      <c r="X221" s="6" t="str">
        <f>IFERROR((VLOOKUP(A221,'Revenue per capita'!$A:$Z,26,FALSE)-'normalize rev0'!X$364)/'normalize rev0'!X$365,"")</f>
        <v/>
      </c>
    </row>
    <row r="222" spans="1:24" x14ac:dyDescent="0.45">
      <c r="A222" s="3" t="s">
        <v>646</v>
      </c>
      <c r="B222" s="4" t="s">
        <v>593</v>
      </c>
      <c r="D222" s="4">
        <v>73.52909368571963</v>
      </c>
      <c r="E222" s="6">
        <f>IFERROR((VLOOKUP($A222,'Revenue per capita'!$A:$Z,7,FALSE)-'normalize rev0'!E$364)/'normalize rev0'!E$365,"")</f>
        <v>-0.51177793090422308</v>
      </c>
      <c r="F222" s="6" t="str">
        <f>IFERROR((VLOOKUP(A222,'Revenue per capita'!$A:$Z,8,FALSE)-'normalize rev0'!F$364)/'normalize rev0'!F$365,"")</f>
        <v/>
      </c>
      <c r="G222" s="6" t="str">
        <f>IFERROR((VLOOKUP(A222,'Revenue per capita'!$A:$Z,9,FALSE)-'normalize rev0'!G$364)/'normalize rev0'!G$365,"")</f>
        <v/>
      </c>
      <c r="H222" s="6">
        <f>IFERROR((VLOOKUP(A222,'Revenue per capita'!$A:$Z,10,FALSE)-'normalize rev0'!H$364)/'normalize rev0'!H$365,"")</f>
        <v>-0.59252965559010018</v>
      </c>
      <c r="I222" s="6">
        <f>IFERROR((VLOOKUP(A222,'Revenue per capita'!$A:$Z,11,FALSE)-'normalize rev0'!I$364)/'normalize rev0'!I$365,"")</f>
        <v>-0.15059805323411171</v>
      </c>
      <c r="J222" s="6">
        <f>IFERROR((VLOOKUP(A222,'Revenue per capita'!$A:$Z,12,FALSE)-'normalize rev0'!J$364)/'normalize rev0'!J$365,"")</f>
        <v>-5.7078171913013113E-2</v>
      </c>
      <c r="K222" s="6">
        <f>IFERROR((VLOOKUP(A222,'Revenue per capita'!$A:$Z,13,FALSE)-'normalize rev0'!K$364)/'normalize rev0'!K$365,"")</f>
        <v>0.33382454371649811</v>
      </c>
      <c r="L222" s="6">
        <f>IFERROR((VLOOKUP(A222,'Revenue per capita'!$A:$Z,14,FALSE)-'normalize rev0'!L$364)/'normalize rev0'!L$365,"")</f>
        <v>-0.36493840888828044</v>
      </c>
      <c r="M222" s="6">
        <f>IFERROR((VLOOKUP(A222,'Revenue per capita'!$A:$Z,15,FALSE)-'normalize rev0'!M$364)/'normalize rev0'!M$365,"")</f>
        <v>-0.51359800377667464</v>
      </c>
      <c r="N222" s="6">
        <f>IFERROR((VLOOKUP(A222,'Revenue per capita'!$A:$Z,16,FALSE)-'normalize rev0'!N$364)/'normalize rev0'!N$365,"")</f>
        <v>-0.45626632252385768</v>
      </c>
      <c r="O222" s="6">
        <f>IFERROR((VLOOKUP(A222,'Revenue per capita'!$A:$Z,17,FALSE)-'normalize rev0'!O$364)/'normalize rev0'!O$365,"")</f>
        <v>-0.40928703681967565</v>
      </c>
      <c r="P222" s="6">
        <f>IFERROR((VLOOKUP(A222,'Revenue per capita'!$A:$Z,18,FALSE)-'normalize rev0'!P$364)/'normalize rev0'!P$365,"")</f>
        <v>-0.62654680869003265</v>
      </c>
      <c r="Q222" s="6">
        <f>IFERROR((VLOOKUP(A222,'Revenue per capita'!$A:$Z,19,FALSE)-'normalize rev0'!Q$364)/'normalize rev0'!Q$365,"")</f>
        <v>-0.68379157046304972</v>
      </c>
      <c r="R222" s="6">
        <f>IFERROR((VLOOKUP(A222,'Revenue per capita'!$A:$Z,20,FALSE)-'normalize rev0'!R$364)/'normalize rev0'!R$365,"")</f>
        <v>-0.77230689668525121</v>
      </c>
      <c r="S222" s="6">
        <f>IFERROR((VLOOKUP(A222,'Revenue per capita'!$A:$Z,21,FALSE)-'normalize rev0'!S$364)/'normalize rev0'!S$365,"")</f>
        <v>0.78583316415282711</v>
      </c>
      <c r="T222" s="6">
        <f>IFERROR((VLOOKUP(A222,'Revenue per capita'!$A:$Z,22,FALSE)-'normalize rev0'!T$364)/'normalize rev0'!T$365,"")</f>
        <v>-0.69776503297098325</v>
      </c>
      <c r="U222" s="6">
        <f>IFERROR((VLOOKUP(A222,'Revenue per capita'!$A:$Z,23,FALSE)-'normalize rev0'!U$364)/'normalize rev0'!U$365,"")</f>
        <v>-0.49004853248332408</v>
      </c>
      <c r="V222" s="6">
        <f>IFERROR((VLOOKUP(A222,'Revenue per capita'!$A:$Z,24,FALSE)-'normalize rev0'!V$364)/'normalize rev0'!V$365,"")</f>
        <v>1.139014522294451</v>
      </c>
      <c r="W222" s="6">
        <f>IFERROR((VLOOKUP(A222,'Revenue per capita'!$A:$Z,25,FALSE)-'normalize rev0'!W$364)/'normalize rev0'!W$365,"")</f>
        <v>0.62967814633816543</v>
      </c>
      <c r="X222" s="6" t="str">
        <f>IFERROR((VLOOKUP(A222,'Revenue per capita'!$A:$Z,26,FALSE)-'normalize rev0'!X$364)/'normalize rev0'!X$365,"")</f>
        <v/>
      </c>
    </row>
    <row r="223" spans="1:24" x14ac:dyDescent="0.45">
      <c r="A223" s="3" t="s">
        <v>662</v>
      </c>
      <c r="B223" s="4" t="s">
        <v>526</v>
      </c>
      <c r="D223" s="4">
        <v>73.431232522199892</v>
      </c>
      <c r="E223" s="6">
        <f>IFERROR((VLOOKUP($A223,'Revenue per capita'!$A:$Z,7,FALSE)-'normalize rev0'!E$364)/'normalize rev0'!E$365,"")</f>
        <v>0.65553041980811877</v>
      </c>
      <c r="F223" s="6">
        <f>IFERROR((VLOOKUP(A223,'Revenue per capita'!$A:$Z,8,FALSE)-'normalize rev0'!F$364)/'normalize rev0'!F$365,"")</f>
        <v>0.21661897446750705</v>
      </c>
      <c r="G223" s="6">
        <f>IFERROR((VLOOKUP(A223,'Revenue per capita'!$A:$Z,9,FALSE)-'normalize rev0'!G$364)/'normalize rev0'!G$365,"")</f>
        <v>-0.42681147726568086</v>
      </c>
      <c r="H223" s="6">
        <f>IFERROR((VLOOKUP(A223,'Revenue per capita'!$A:$Z,10,FALSE)-'normalize rev0'!H$364)/'normalize rev0'!H$365,"")</f>
        <v>-0.57594566516651613</v>
      </c>
      <c r="I223" s="6">
        <f>IFERROR((VLOOKUP(A223,'Revenue per capita'!$A:$Z,11,FALSE)-'normalize rev0'!I$364)/'normalize rev0'!I$365,"")</f>
        <v>-0.28063052009453554</v>
      </c>
      <c r="J223" s="6">
        <f>IFERROR((VLOOKUP(A223,'Revenue per capita'!$A:$Z,12,FALSE)-'normalize rev0'!J$364)/'normalize rev0'!J$365,"")</f>
        <v>9.0386243035200348E-2</v>
      </c>
      <c r="K223" s="6">
        <f>IFERROR((VLOOKUP(A223,'Revenue per capita'!$A:$Z,13,FALSE)-'normalize rev0'!K$364)/'normalize rev0'!K$365,"")</f>
        <v>-1.2316718214962852</v>
      </c>
      <c r="L223" s="6">
        <f>IFERROR((VLOOKUP(A223,'Revenue per capita'!$A:$Z,14,FALSE)-'normalize rev0'!L$364)/'normalize rev0'!L$365,"")</f>
        <v>0.51979424528399421</v>
      </c>
      <c r="M223" s="6">
        <f>IFERROR((VLOOKUP(A223,'Revenue per capita'!$A:$Z,15,FALSE)-'normalize rev0'!M$364)/'normalize rev0'!M$365,"")</f>
        <v>-0.73019959670447776</v>
      </c>
      <c r="N223" s="6">
        <f>IFERROR((VLOOKUP(A223,'Revenue per capita'!$A:$Z,16,FALSE)-'normalize rev0'!N$364)/'normalize rev0'!N$365,"")</f>
        <v>0.18038235410005748</v>
      </c>
      <c r="O223" s="6">
        <f>IFERROR((VLOOKUP(A223,'Revenue per capita'!$A:$Z,17,FALSE)-'normalize rev0'!O$364)/'normalize rev0'!O$365,"")</f>
        <v>-0.75452308752782016</v>
      </c>
      <c r="P223" s="6">
        <f>IFERROR((VLOOKUP(A223,'Revenue per capita'!$A:$Z,18,FALSE)-'normalize rev0'!P$364)/'normalize rev0'!P$365,"")</f>
        <v>-0.63685751509101329</v>
      </c>
      <c r="Q223" s="6">
        <f>IFERROR((VLOOKUP(A223,'Revenue per capita'!$A:$Z,19,FALSE)-'normalize rev0'!Q$364)/'normalize rev0'!Q$365,"")</f>
        <v>-0.32152682003605459</v>
      </c>
      <c r="R223" s="6">
        <f>IFERROR((VLOOKUP(A223,'Revenue per capita'!$A:$Z,20,FALSE)-'normalize rev0'!R$364)/'normalize rev0'!R$365,"")</f>
        <v>-0.33891670057922652</v>
      </c>
      <c r="S223" s="6">
        <f>IFERROR((VLOOKUP(A223,'Revenue per capita'!$A:$Z,21,FALSE)-'normalize rev0'!S$364)/'normalize rev0'!S$365,"")</f>
        <v>-0.57313034003002117</v>
      </c>
      <c r="T223" s="6">
        <f>IFERROR((VLOOKUP(A223,'Revenue per capita'!$A:$Z,22,FALSE)-'normalize rev0'!T$364)/'normalize rev0'!T$365,"")</f>
        <v>-0.26225513527143041</v>
      </c>
      <c r="U223" s="6">
        <f>IFERROR((VLOOKUP(A223,'Revenue per capita'!$A:$Z,23,FALSE)-'normalize rev0'!U$364)/'normalize rev0'!U$365,"")</f>
        <v>-0.75990526618500709</v>
      </c>
      <c r="V223" s="6">
        <f>IFERROR((VLOOKUP(A223,'Revenue per capita'!$A:$Z,24,FALSE)-'normalize rev0'!V$364)/'normalize rev0'!V$365,"")</f>
        <v>-1.0022923060825741</v>
      </c>
      <c r="W223" s="6">
        <f>IFERROR((VLOOKUP(A223,'Revenue per capita'!$A:$Z,25,FALSE)-'normalize rev0'!W$364)/'normalize rev0'!W$365,"")</f>
        <v>-0.4964129907278152</v>
      </c>
      <c r="X223" s="6" t="str">
        <f>IFERROR((VLOOKUP(A223,'Revenue per capita'!$A:$Z,26,FALSE)-'normalize rev0'!X$364)/'normalize rev0'!X$365,"")</f>
        <v/>
      </c>
    </row>
    <row r="224" spans="1:24" x14ac:dyDescent="0.45">
      <c r="A224" s="3" t="s">
        <v>672</v>
      </c>
      <c r="B224" s="4" t="s">
        <v>492</v>
      </c>
      <c r="D224" s="4">
        <v>73.145022722528239</v>
      </c>
      <c r="E224" s="6">
        <f>IFERROR((VLOOKUP($A224,'Revenue per capita'!$A:$Z,7,FALSE)-'normalize rev0'!E$364)/'normalize rev0'!E$365,"")</f>
        <v>-0.51177793090422308</v>
      </c>
      <c r="F224" s="6">
        <f>IFERROR((VLOOKUP(A224,'Revenue per capita'!$A:$Z,8,FALSE)-'normalize rev0'!F$364)/'normalize rev0'!F$365,"")</f>
        <v>-0.23307765041892117</v>
      </c>
      <c r="G224" s="6" t="str">
        <f>IFERROR((VLOOKUP(A224,'Revenue per capita'!$A:$Z,9,FALSE)-'normalize rev0'!G$364)/'normalize rev0'!G$365,"")</f>
        <v/>
      </c>
      <c r="H224" s="6">
        <f>IFERROR((VLOOKUP(A224,'Revenue per capita'!$A:$Z,10,FALSE)-'normalize rev0'!H$364)/'normalize rev0'!H$365,"")</f>
        <v>-7.2759745525753872E-2</v>
      </c>
      <c r="I224" s="6">
        <f>IFERROR((VLOOKUP(A224,'Revenue per capita'!$A:$Z,11,FALSE)-'normalize rev0'!I$364)/'normalize rev0'!I$365,"")</f>
        <v>-1.5795487731834645E-2</v>
      </c>
      <c r="J224" s="6">
        <f>IFERROR((VLOOKUP(A224,'Revenue per capita'!$A:$Z,12,FALSE)-'normalize rev0'!J$364)/'normalize rev0'!J$365,"")</f>
        <v>-0.56667097626633334</v>
      </c>
      <c r="K224" s="6">
        <f>IFERROR((VLOOKUP(A224,'Revenue per capita'!$A:$Z,13,FALSE)-'normalize rev0'!K$364)/'normalize rev0'!K$365,"")</f>
        <v>1.7672166197220411</v>
      </c>
      <c r="L224" s="6">
        <f>IFERROR((VLOOKUP(A224,'Revenue per capita'!$A:$Z,14,FALSE)-'normalize rev0'!L$364)/'normalize rev0'!L$365,"")</f>
        <v>8.9252487314220211E-2</v>
      </c>
      <c r="M224" s="6">
        <f>IFERROR((VLOOKUP(A224,'Revenue per capita'!$A:$Z,15,FALSE)-'normalize rev0'!M$364)/'normalize rev0'!M$365,"")</f>
        <v>-0.73052896585516247</v>
      </c>
      <c r="N224" s="6">
        <f>IFERROR((VLOOKUP(A224,'Revenue per capita'!$A:$Z,16,FALSE)-'normalize rev0'!N$364)/'normalize rev0'!N$365,"")</f>
        <v>-0.24167235366308326</v>
      </c>
      <c r="O224" s="6">
        <f>IFERROR((VLOOKUP(A224,'Revenue per capita'!$A:$Z,17,FALSE)-'normalize rev0'!O$364)/'normalize rev0'!O$365,"")</f>
        <v>-0.90955860518003806</v>
      </c>
      <c r="P224" s="6">
        <f>IFERROR((VLOOKUP(A224,'Revenue per capita'!$A:$Z,18,FALSE)-'normalize rev0'!P$364)/'normalize rev0'!P$365,"")</f>
        <v>-0.79220904085920663</v>
      </c>
      <c r="Q224" s="6">
        <f>IFERROR((VLOOKUP(A224,'Revenue per capita'!$A:$Z,19,FALSE)-'normalize rev0'!Q$364)/'normalize rev0'!Q$365,"")</f>
        <v>-0.21051508765522736</v>
      </c>
      <c r="R224" s="6">
        <f>IFERROR((VLOOKUP(A224,'Revenue per capita'!$A:$Z,20,FALSE)-'normalize rev0'!R$364)/'normalize rev0'!R$365,"")</f>
        <v>-0.6956191430316534</v>
      </c>
      <c r="S224" s="6">
        <f>IFERROR((VLOOKUP(A224,'Revenue per capita'!$A:$Z,21,FALSE)-'normalize rev0'!S$364)/'normalize rev0'!S$365,"")</f>
        <v>0.64264001631286294</v>
      </c>
      <c r="T224" s="6">
        <f>IFERROR((VLOOKUP(A224,'Revenue per capita'!$A:$Z,22,FALSE)-'normalize rev0'!T$364)/'normalize rev0'!T$365,"")</f>
        <v>-1.1798013123201951</v>
      </c>
      <c r="U224" s="6">
        <f>IFERROR((VLOOKUP(A224,'Revenue per capita'!$A:$Z,23,FALSE)-'normalize rev0'!U$364)/'normalize rev0'!U$365,"")</f>
        <v>-0.74444209535354178</v>
      </c>
      <c r="V224" s="6">
        <f>IFERROR((VLOOKUP(A224,'Revenue per capita'!$A:$Z,24,FALSE)-'normalize rev0'!V$364)/'normalize rev0'!V$365,"")</f>
        <v>-1.2931062577412169</v>
      </c>
      <c r="W224" s="6" t="str">
        <f>IFERROR((VLOOKUP(A224,'Revenue per capita'!$A:$Z,25,FALSE)-'normalize rev0'!W$364)/'normalize rev0'!W$365,"")</f>
        <v/>
      </c>
      <c r="X224" s="6" t="str">
        <f>IFERROR((VLOOKUP(A224,'Revenue per capita'!$A:$Z,26,FALSE)-'normalize rev0'!X$364)/'normalize rev0'!X$365,"")</f>
        <v/>
      </c>
    </row>
    <row r="225" spans="1:24" x14ac:dyDescent="0.45">
      <c r="A225" s="3" t="s">
        <v>768</v>
      </c>
      <c r="B225" s="4" t="s">
        <v>470</v>
      </c>
      <c r="D225" s="4">
        <v>72.59260784168147</v>
      </c>
      <c r="E225" s="6">
        <f>IFERROR((VLOOKUP($A225,'Revenue per capita'!$A:$Z,7,FALSE)-'normalize rev0'!E$364)/'normalize rev0'!E$365,"")</f>
        <v>-0.41556480279780694</v>
      </c>
      <c r="F225" s="6" t="str">
        <f>IFERROR((VLOOKUP(A225,'Revenue per capita'!$A:$Z,8,FALSE)-'normalize rev0'!F$364)/'normalize rev0'!F$365,"")</f>
        <v/>
      </c>
      <c r="G225" s="6" t="str">
        <f>IFERROR((VLOOKUP(A225,'Revenue per capita'!$A:$Z,9,FALSE)-'normalize rev0'!G$364)/'normalize rev0'!G$365,"")</f>
        <v/>
      </c>
      <c r="H225" s="6">
        <f>IFERROR((VLOOKUP(A225,'Revenue per capita'!$A:$Z,10,FALSE)-'normalize rev0'!H$364)/'normalize rev0'!H$365,"")</f>
        <v>-0.35032320128384864</v>
      </c>
      <c r="I225" s="6">
        <f>IFERROR((VLOOKUP(A225,'Revenue per capita'!$A:$Z,11,FALSE)-'normalize rev0'!I$364)/'normalize rev0'!I$365,"")</f>
        <v>0.21559867316122341</v>
      </c>
      <c r="J225" s="6">
        <f>IFERROR((VLOOKUP(A225,'Revenue per capita'!$A:$Z,12,FALSE)-'normalize rev0'!J$364)/'normalize rev0'!J$365,"")</f>
        <v>-6.302214824147144E-2</v>
      </c>
      <c r="K225" s="6">
        <f>IFERROR((VLOOKUP(A225,'Revenue per capita'!$A:$Z,13,FALSE)-'normalize rev0'!K$364)/'normalize rev0'!K$365,"")</f>
        <v>-1.3127981387467835</v>
      </c>
      <c r="L225" s="6">
        <f>IFERROR((VLOOKUP(A225,'Revenue per capita'!$A:$Z,14,FALSE)-'normalize rev0'!L$364)/'normalize rev0'!L$365,"")</f>
        <v>0.25659133202659318</v>
      </c>
      <c r="M225" s="6">
        <f>IFERROR((VLOOKUP(A225,'Revenue per capita'!$A:$Z,15,FALSE)-'normalize rev0'!M$364)/'normalize rev0'!M$365,"")</f>
        <v>-0.37357512110173424</v>
      </c>
      <c r="N225" s="6">
        <f>IFERROR((VLOOKUP(A225,'Revenue per capita'!$A:$Z,16,FALSE)-'normalize rev0'!N$364)/'normalize rev0'!N$365,"")</f>
        <v>-0.47273054349268318</v>
      </c>
      <c r="O225" s="6">
        <f>IFERROR((VLOOKUP(A225,'Revenue per capita'!$A:$Z,17,FALSE)-'normalize rev0'!O$364)/'normalize rev0'!O$365,"")</f>
        <v>-0.87004929802126285</v>
      </c>
      <c r="P225" s="6">
        <f>IFERROR((VLOOKUP(A225,'Revenue per capita'!$A:$Z,18,FALSE)-'normalize rev0'!P$364)/'normalize rev0'!P$365,"")</f>
        <v>-0.85507695693459518</v>
      </c>
      <c r="Q225" s="6">
        <f>IFERROR((VLOOKUP(A225,'Revenue per capita'!$A:$Z,19,FALSE)-'normalize rev0'!Q$364)/'normalize rev0'!Q$365,"")</f>
        <v>-0.5972197070389792</v>
      </c>
      <c r="R225" s="6">
        <f>IFERROR((VLOOKUP(A225,'Revenue per capita'!$A:$Z,20,FALSE)-'normalize rev0'!R$364)/'normalize rev0'!R$365,"")</f>
        <v>-0.48547719003776602</v>
      </c>
      <c r="S225" s="6">
        <f>IFERROR((VLOOKUP(A225,'Revenue per capita'!$A:$Z,21,FALSE)-'normalize rev0'!S$364)/'normalize rev0'!S$365,"")</f>
        <v>-1.402810936250269</v>
      </c>
      <c r="T225" s="6">
        <f>IFERROR((VLOOKUP(A225,'Revenue per capita'!$A:$Z,22,FALSE)-'normalize rev0'!T$364)/'normalize rev0'!T$365,"")</f>
        <v>-0.98135793735232824</v>
      </c>
      <c r="U225" s="6">
        <f>IFERROR((VLOOKUP(A225,'Revenue per capita'!$A:$Z,23,FALSE)-'normalize rev0'!U$364)/'normalize rev0'!U$365,"")</f>
        <v>-0.61899525646670028</v>
      </c>
      <c r="V225" s="6">
        <f>IFERROR((VLOOKUP(A225,'Revenue per capita'!$A:$Z,24,FALSE)-'normalize rev0'!V$364)/'normalize rev0'!V$365,"")</f>
        <v>-0.88041329352346709</v>
      </c>
      <c r="W225" s="6" t="str">
        <f>IFERROR((VLOOKUP(A225,'Revenue per capita'!$A:$Z,25,FALSE)-'normalize rev0'!W$364)/'normalize rev0'!W$365,"")</f>
        <v/>
      </c>
      <c r="X225" s="6" t="str">
        <f>IFERROR((VLOOKUP(A225,'Revenue per capita'!$A:$Z,26,FALSE)-'normalize rev0'!X$364)/'normalize rev0'!X$365,"")</f>
        <v/>
      </c>
    </row>
    <row r="226" spans="1:24" x14ac:dyDescent="0.45">
      <c r="A226" s="3" t="s">
        <v>770</v>
      </c>
      <c r="B226" s="4" t="s">
        <v>480</v>
      </c>
      <c r="D226" s="4">
        <v>72.106506378954194</v>
      </c>
      <c r="E226" s="6">
        <f>IFERROR((VLOOKUP($A226,'Revenue per capita'!$A:$Z,7,FALSE)-'normalize rev0'!E$364)/'normalize rev0'!E$365,"")</f>
        <v>-0.376061738719766</v>
      </c>
      <c r="F226" s="6">
        <f>IFERROR((VLOOKUP(A226,'Revenue per capita'!$A:$Z,8,FALSE)-'normalize rev0'!F$364)/'normalize rev0'!F$365,"")</f>
        <v>-0.37965153811717095</v>
      </c>
      <c r="G226" s="6">
        <f>IFERROR((VLOOKUP(A226,'Revenue per capita'!$A:$Z,9,FALSE)-'normalize rev0'!G$364)/'normalize rev0'!G$365,"")</f>
        <v>-0.42825208904682199</v>
      </c>
      <c r="H226" s="6">
        <f>IFERROR((VLOOKUP(A226,'Revenue per capita'!$A:$Z,10,FALSE)-'normalize rev0'!H$364)/'normalize rev0'!H$365,"")</f>
        <v>0.19602628375823114</v>
      </c>
      <c r="I226" s="6">
        <f>IFERROR((VLOOKUP(A226,'Revenue per capita'!$A:$Z,11,FALSE)-'normalize rev0'!I$364)/'normalize rev0'!I$365,"")</f>
        <v>-0.68752099854357507</v>
      </c>
      <c r="J226" s="6">
        <f>IFERROR((VLOOKUP(A226,'Revenue per capita'!$A:$Z,12,FALSE)-'normalize rev0'!J$364)/'normalize rev0'!J$365,"")</f>
        <v>8.275028257661364E-2</v>
      </c>
      <c r="K226" s="6">
        <f>IFERROR((VLOOKUP(A226,'Revenue per capita'!$A:$Z,13,FALSE)-'normalize rev0'!K$364)/'normalize rev0'!K$365,"")</f>
        <v>-1.0157385415090436</v>
      </c>
      <c r="L226" s="6">
        <f>IFERROR((VLOOKUP(A226,'Revenue per capita'!$A:$Z,14,FALSE)-'normalize rev0'!L$364)/'normalize rev0'!L$365,"")</f>
        <v>-0.38177622252663862</v>
      </c>
      <c r="M226" s="6">
        <f>IFERROR((VLOOKUP(A226,'Revenue per capita'!$A:$Z,15,FALSE)-'normalize rev0'!M$364)/'normalize rev0'!M$365,"")</f>
        <v>0.49320309149593555</v>
      </c>
      <c r="N226" s="6">
        <f>IFERROR((VLOOKUP(A226,'Revenue per capita'!$A:$Z,16,FALSE)-'normalize rev0'!N$364)/'normalize rev0'!N$365,"")</f>
        <v>0.21199686384542088</v>
      </c>
      <c r="O226" s="6">
        <f>IFERROR((VLOOKUP(A226,'Revenue per capita'!$A:$Z,17,FALSE)-'normalize rev0'!O$364)/'normalize rev0'!O$365,"")</f>
        <v>0.24474226340457422</v>
      </c>
      <c r="P226" s="6">
        <f>IFERROR((VLOOKUP(A226,'Revenue per capita'!$A:$Z,18,FALSE)-'normalize rev0'!P$364)/'normalize rev0'!P$365,"")</f>
        <v>0.67954157972988949</v>
      </c>
      <c r="Q226" s="6">
        <f>IFERROR((VLOOKUP(A226,'Revenue per capita'!$A:$Z,19,FALSE)-'normalize rev0'!Q$364)/'normalize rev0'!Q$365,"")</f>
        <v>-0.24941011195867818</v>
      </c>
      <c r="R226" s="6">
        <f>IFERROR((VLOOKUP(A226,'Revenue per capita'!$A:$Z,20,FALSE)-'normalize rev0'!R$364)/'normalize rev0'!R$365,"")</f>
        <v>-0.18137524894358284</v>
      </c>
      <c r="S226" s="6">
        <f>IFERROR((VLOOKUP(A226,'Revenue per capita'!$A:$Z,21,FALSE)-'normalize rev0'!S$364)/'normalize rev0'!S$365,"")</f>
        <v>0.28955431502218582</v>
      </c>
      <c r="T226" s="6">
        <f>IFERROR((VLOOKUP(A226,'Revenue per capita'!$A:$Z,22,FALSE)-'normalize rev0'!T$364)/'normalize rev0'!T$365,"")</f>
        <v>0.16850346263937516</v>
      </c>
      <c r="U226" s="6">
        <f>IFERROR((VLOOKUP(A226,'Revenue per capita'!$A:$Z,23,FALSE)-'normalize rev0'!U$364)/'normalize rev0'!U$365,"")</f>
        <v>-0.3007104539906707</v>
      </c>
      <c r="V226" s="6">
        <f>IFERROR((VLOOKUP(A226,'Revenue per capita'!$A:$Z,24,FALSE)-'normalize rev0'!V$364)/'normalize rev0'!V$365,"")</f>
        <v>0.21689857383173736</v>
      </c>
      <c r="W226" s="6">
        <f>IFERROR((VLOOKUP(A226,'Revenue per capita'!$A:$Z,25,FALSE)-'normalize rev0'!W$364)/'normalize rev0'!W$365,"")</f>
        <v>-0.69288014805352238</v>
      </c>
      <c r="X226" s="6">
        <f>IFERROR((VLOOKUP(A226,'Revenue per capita'!$A:$Z,26,FALSE)-'normalize rev0'!X$364)/'normalize rev0'!X$365,"")</f>
        <v>-0.27943139641934611</v>
      </c>
    </row>
    <row r="227" spans="1:24" x14ac:dyDescent="0.45">
      <c r="A227" s="3" t="s">
        <v>554</v>
      </c>
      <c r="B227" s="4" t="s">
        <v>475</v>
      </c>
      <c r="D227" s="4">
        <v>71.807399856119289</v>
      </c>
      <c r="E227" s="6">
        <f>IFERROR((VLOOKUP($A227,'Revenue per capita'!$A:$Z,7,FALSE)-'normalize rev0'!E$364)/'normalize rev0'!E$365,"")</f>
        <v>9.0294297368908219E-2</v>
      </c>
      <c r="F227" s="6" t="str">
        <f>IFERROR((VLOOKUP(A227,'Revenue per capita'!$A:$Z,8,FALSE)-'normalize rev0'!F$364)/'normalize rev0'!F$365,"")</f>
        <v/>
      </c>
      <c r="G227" s="6" t="str">
        <f>IFERROR((VLOOKUP(A227,'Revenue per capita'!$A:$Z,9,FALSE)-'normalize rev0'!G$364)/'normalize rev0'!G$365,"")</f>
        <v/>
      </c>
      <c r="H227" s="6">
        <f>IFERROR((VLOOKUP(A227,'Revenue per capita'!$A:$Z,10,FALSE)-'normalize rev0'!H$364)/'normalize rev0'!H$365,"")</f>
        <v>-0.74617263325119987</v>
      </c>
      <c r="I227" s="6">
        <f>IFERROR((VLOOKUP(A227,'Revenue per capita'!$A:$Z,11,FALSE)-'normalize rev0'!I$364)/'normalize rev0'!I$365,"")</f>
        <v>-0.41943602948217734</v>
      </c>
      <c r="J227" s="6">
        <f>IFERROR((VLOOKUP(A227,'Revenue per capita'!$A:$Z,12,FALSE)-'normalize rev0'!J$364)/'normalize rev0'!J$365,"")</f>
        <v>-0.61661463638273017</v>
      </c>
      <c r="K227" s="6">
        <f>IFERROR((VLOOKUP(A227,'Revenue per capita'!$A:$Z,13,FALSE)-'normalize rev0'!K$364)/'normalize rev0'!K$365,"")</f>
        <v>5.0598731126377937E-2</v>
      </c>
      <c r="L227" s="6">
        <f>IFERROR((VLOOKUP(A227,'Revenue per capita'!$A:$Z,14,FALSE)-'normalize rev0'!L$364)/'normalize rev0'!L$365,"")</f>
        <v>-1.0036683955202133</v>
      </c>
      <c r="M227" s="6">
        <f>IFERROR((VLOOKUP(A227,'Revenue per capita'!$A:$Z,15,FALSE)-'normalize rev0'!M$364)/'normalize rev0'!M$365,"")</f>
        <v>-0.53053267449729513</v>
      </c>
      <c r="N227" s="6">
        <f>IFERROR((VLOOKUP(A227,'Revenue per capita'!$A:$Z,16,FALSE)-'normalize rev0'!N$364)/'normalize rev0'!N$365,"")</f>
        <v>2.0252661952695776</v>
      </c>
      <c r="O227" s="6">
        <f>IFERROR((VLOOKUP(A227,'Revenue per capita'!$A:$Z,17,FALSE)-'normalize rev0'!O$364)/'normalize rev0'!O$365,"")</f>
        <v>-0.45442240486760832</v>
      </c>
      <c r="P227" s="6">
        <f>IFERROR((VLOOKUP(A227,'Revenue per capita'!$A:$Z,18,FALSE)-'normalize rev0'!P$364)/'normalize rev0'!P$365,"")</f>
        <v>-0.69076149754910998</v>
      </c>
      <c r="Q227" s="6">
        <f>IFERROR((VLOOKUP(A227,'Revenue per capita'!$A:$Z,19,FALSE)-'normalize rev0'!Q$364)/'normalize rev0'!Q$365,"")</f>
        <v>-0.59429610856024728</v>
      </c>
      <c r="R227" s="6">
        <f>IFERROR((VLOOKUP(A227,'Revenue per capita'!$A:$Z,20,FALSE)-'normalize rev0'!R$364)/'normalize rev0'!R$365,"")</f>
        <v>-0.55505326841860825</v>
      </c>
      <c r="S227" s="6">
        <f>IFERROR((VLOOKUP(A227,'Revenue per capita'!$A:$Z,21,FALSE)-'normalize rev0'!S$364)/'normalize rev0'!S$365,"")</f>
        <v>-0.81376147825538925</v>
      </c>
      <c r="T227" s="6">
        <f>IFERROR((VLOOKUP(A227,'Revenue per capita'!$A:$Z,22,FALSE)-'normalize rev0'!T$364)/'normalize rev0'!T$365,"")</f>
        <v>-0.52945655448630025</v>
      </c>
      <c r="U227" s="6">
        <f>IFERROR((VLOOKUP(A227,'Revenue per capita'!$A:$Z,23,FALSE)-'normalize rev0'!U$364)/'normalize rev0'!U$365,"")</f>
        <v>0.12287448701813197</v>
      </c>
      <c r="V227" s="6">
        <f>IFERROR((VLOOKUP(A227,'Revenue per capita'!$A:$Z,24,FALSE)-'normalize rev0'!V$364)/'normalize rev0'!V$365,"")</f>
        <v>-0.36318207853824042</v>
      </c>
      <c r="W227" s="6">
        <f>IFERROR((VLOOKUP(A227,'Revenue per capita'!$A:$Z,25,FALSE)-'normalize rev0'!W$364)/'normalize rev0'!W$365,"")</f>
        <v>-0.62529717673822938</v>
      </c>
      <c r="X227" s="6" t="str">
        <f>IFERROR((VLOOKUP(A227,'Revenue per capita'!$A:$Z,26,FALSE)-'normalize rev0'!X$364)/'normalize rev0'!X$365,"")</f>
        <v/>
      </c>
    </row>
    <row r="228" spans="1:24" x14ac:dyDescent="0.45">
      <c r="A228" s="3" t="s">
        <v>737</v>
      </c>
      <c r="B228" s="4" t="s">
        <v>535</v>
      </c>
      <c r="D228" s="4">
        <v>70.640030060120239</v>
      </c>
      <c r="E228" s="6">
        <f>IFERROR((VLOOKUP($A228,'Revenue per capita'!$A:$Z,7,FALSE)-'normalize rev0'!E$364)/'normalize rev0'!E$365,"")</f>
        <v>-0.51177793090422308</v>
      </c>
      <c r="F228" s="6">
        <f>IFERROR((VLOOKUP(A228,'Revenue per capita'!$A:$Z,8,FALSE)-'normalize rev0'!F$364)/'normalize rev0'!F$365,"")</f>
        <v>-7.3157225704596632E-3</v>
      </c>
      <c r="G228" s="6" t="str">
        <f>IFERROR((VLOOKUP(A228,'Revenue per capita'!$A:$Z,9,FALSE)-'normalize rev0'!G$364)/'normalize rev0'!G$365,"")</f>
        <v/>
      </c>
      <c r="H228" s="6">
        <f>IFERROR((VLOOKUP(A228,'Revenue per capita'!$A:$Z,10,FALSE)-'normalize rev0'!H$364)/'normalize rev0'!H$365,"")</f>
        <v>-0.64271080141391734</v>
      </c>
      <c r="I228" s="6">
        <f>IFERROR((VLOOKUP(A228,'Revenue per capita'!$A:$Z,11,FALSE)-'normalize rev0'!I$364)/'normalize rev0'!I$365,"")</f>
        <v>0.14857738757230404</v>
      </c>
      <c r="J228" s="6">
        <f>IFERROR((VLOOKUP(A228,'Revenue per capita'!$A:$Z,12,FALSE)-'normalize rev0'!J$364)/'normalize rev0'!J$365,"")</f>
        <v>-0.79476421163361277</v>
      </c>
      <c r="K228" s="6">
        <f>IFERROR((VLOOKUP(A228,'Revenue per capita'!$A:$Z,13,FALSE)-'normalize rev0'!K$364)/'normalize rev0'!K$365,"")</f>
        <v>0.44531143968343961</v>
      </c>
      <c r="L228" s="6">
        <f>IFERROR((VLOOKUP(A228,'Revenue per capita'!$A:$Z,14,FALSE)-'normalize rev0'!L$364)/'normalize rev0'!L$365,"")</f>
        <v>-0.24069435282541812</v>
      </c>
      <c r="M228" s="6">
        <f>IFERROR((VLOOKUP(A228,'Revenue per capita'!$A:$Z,15,FALSE)-'normalize rev0'!M$364)/'normalize rev0'!M$365,"")</f>
        <v>0.21451579322309988</v>
      </c>
      <c r="N228" s="6">
        <f>IFERROR((VLOOKUP(A228,'Revenue per capita'!$A:$Z,16,FALSE)-'normalize rev0'!N$364)/'normalize rev0'!N$365,"")</f>
        <v>-0.50380059695989321</v>
      </c>
      <c r="O228" s="6">
        <f>IFERROR((VLOOKUP(A228,'Revenue per capita'!$A:$Z,17,FALSE)-'normalize rev0'!O$364)/'normalize rev0'!O$365,"")</f>
        <v>-0.4585342445287362</v>
      </c>
      <c r="P228" s="6">
        <f>IFERROR((VLOOKUP(A228,'Revenue per capita'!$A:$Z,18,FALSE)-'normalize rev0'!P$364)/'normalize rev0'!P$365,"")</f>
        <v>-0.75667569191531314</v>
      </c>
      <c r="Q228" s="6">
        <f>IFERROR((VLOOKUP(A228,'Revenue per capita'!$A:$Z,19,FALSE)-'normalize rev0'!Q$364)/'normalize rev0'!Q$365,"")</f>
        <v>-4.9095921995302612E-2</v>
      </c>
      <c r="R228" s="6">
        <f>IFERROR((VLOOKUP(A228,'Revenue per capita'!$A:$Z,20,FALSE)-'normalize rev0'!R$364)/'normalize rev0'!R$365,"")</f>
        <v>-0.39345596141723471</v>
      </c>
      <c r="S228" s="6">
        <f>IFERROR((VLOOKUP(A228,'Revenue per capita'!$A:$Z,21,FALSE)-'normalize rev0'!S$364)/'normalize rev0'!S$365,"")</f>
        <v>0.44011401084803226</v>
      </c>
      <c r="T228" s="6">
        <f>IFERROR((VLOOKUP(A228,'Revenue per capita'!$A:$Z,22,FALSE)-'normalize rev0'!T$364)/'normalize rev0'!T$365,"")</f>
        <v>-0.24025282684483962</v>
      </c>
      <c r="U228" s="6">
        <f>IFERROR((VLOOKUP(A228,'Revenue per capita'!$A:$Z,23,FALSE)-'normalize rev0'!U$364)/'normalize rev0'!U$365,"")</f>
        <v>-0.11911369560403853</v>
      </c>
      <c r="V228" s="6">
        <f>IFERROR((VLOOKUP(A228,'Revenue per capita'!$A:$Z,24,FALSE)-'normalize rev0'!V$364)/'normalize rev0'!V$365,"")</f>
        <v>-0.38156727116613431</v>
      </c>
      <c r="W228" s="6" t="str">
        <f>IFERROR((VLOOKUP(A228,'Revenue per capita'!$A:$Z,25,FALSE)-'normalize rev0'!W$364)/'normalize rev0'!W$365,"")</f>
        <v/>
      </c>
      <c r="X228" s="6" t="str">
        <f>IFERROR((VLOOKUP(A228,'Revenue per capita'!$A:$Z,26,FALSE)-'normalize rev0'!X$364)/'normalize rev0'!X$365,"")</f>
        <v/>
      </c>
    </row>
    <row r="229" spans="1:24" x14ac:dyDescent="0.45">
      <c r="A229" s="3" t="s">
        <v>501</v>
      </c>
      <c r="B229" s="4" t="s">
        <v>502</v>
      </c>
      <c r="D229" s="4">
        <v>70.632767522805622</v>
      </c>
      <c r="E229" s="6">
        <f>IFERROR((VLOOKUP($A229,'Revenue per capita'!$A:$Z,7,FALSE)-'normalize rev0'!E$364)/'normalize rev0'!E$365,"")</f>
        <v>-0.27720131876433413</v>
      </c>
      <c r="F229" s="6" t="str">
        <f>IFERROR((VLOOKUP(A229,'Revenue per capita'!$A:$Z,8,FALSE)-'normalize rev0'!F$364)/'normalize rev0'!F$365,"")</f>
        <v/>
      </c>
      <c r="G229" s="6" t="str">
        <f>IFERROR((VLOOKUP(A229,'Revenue per capita'!$A:$Z,9,FALSE)-'normalize rev0'!G$364)/'normalize rev0'!G$365,"")</f>
        <v/>
      </c>
      <c r="H229" s="6">
        <f>IFERROR((VLOOKUP(A229,'Revenue per capita'!$A:$Z,10,FALSE)-'normalize rev0'!H$364)/'normalize rev0'!H$365,"")</f>
        <v>-0.97865298578233972</v>
      </c>
      <c r="I229" s="6">
        <f>IFERROR((VLOOKUP(A229,'Revenue per capita'!$A:$Z,11,FALSE)-'normalize rev0'!I$364)/'normalize rev0'!I$365,"")</f>
        <v>0.41093221468943503</v>
      </c>
      <c r="J229" s="6">
        <f>IFERROR((VLOOKUP(A229,'Revenue per capita'!$A:$Z,12,FALSE)-'normalize rev0'!J$364)/'normalize rev0'!J$365,"")</f>
        <v>-0.50721025314706703</v>
      </c>
      <c r="K229" s="6">
        <f>IFERROR((VLOOKUP(A229,'Revenue per capita'!$A:$Z,13,FALSE)-'normalize rev0'!K$364)/'normalize rev0'!K$365,"")</f>
        <v>-0.56191829658159176</v>
      </c>
      <c r="L229" s="6">
        <f>IFERROR((VLOOKUP(A229,'Revenue per capita'!$A:$Z,14,FALSE)-'normalize rev0'!L$364)/'normalize rev0'!L$365,"")</f>
        <v>-1.0534800439785279</v>
      </c>
      <c r="M229" s="6">
        <f>IFERROR((VLOOKUP(A229,'Revenue per capita'!$A:$Z,15,FALSE)-'normalize rev0'!M$364)/'normalize rev0'!M$365,"")</f>
        <v>5.9041014373131057E-2</v>
      </c>
      <c r="N229" s="6">
        <f>IFERROR((VLOOKUP(A229,'Revenue per capita'!$A:$Z,16,FALSE)-'normalize rev0'!N$364)/'normalize rev0'!N$365,"")</f>
        <v>-0.67168294215685687</v>
      </c>
      <c r="O229" s="6">
        <f>IFERROR((VLOOKUP(A229,'Revenue per capita'!$A:$Z,17,FALSE)-'normalize rev0'!O$364)/'normalize rev0'!O$365,"")</f>
        <v>0.65385284667808441</v>
      </c>
      <c r="P229" s="6">
        <f>IFERROR((VLOOKUP(A229,'Revenue per capita'!$A:$Z,18,FALSE)-'normalize rev0'!P$364)/'normalize rev0'!P$365,"")</f>
        <v>-0.51495531955484619</v>
      </c>
      <c r="Q229" s="6">
        <f>IFERROR((VLOOKUP(A229,'Revenue per capita'!$A:$Z,19,FALSE)-'normalize rev0'!Q$364)/'normalize rev0'!Q$365,"")</f>
        <v>-1.0449860401678401</v>
      </c>
      <c r="R229" s="6">
        <f>IFERROR((VLOOKUP(A229,'Revenue per capita'!$A:$Z,20,FALSE)-'normalize rev0'!R$364)/'normalize rev0'!R$365,"")</f>
        <v>-0.51140618357882039</v>
      </c>
      <c r="S229" s="6">
        <f>IFERROR((VLOOKUP(A229,'Revenue per capita'!$A:$Z,21,FALSE)-'normalize rev0'!S$364)/'normalize rev0'!S$365,"")</f>
        <v>-1.2395266053569025</v>
      </c>
      <c r="T229" s="6">
        <f>IFERROR((VLOOKUP(A229,'Revenue per capita'!$A:$Z,22,FALSE)-'normalize rev0'!T$364)/'normalize rev0'!T$365,"")</f>
        <v>-0.57064956456221616</v>
      </c>
      <c r="U229" s="6">
        <f>IFERROR((VLOOKUP(A229,'Revenue per capita'!$A:$Z,23,FALSE)-'normalize rev0'!U$364)/'normalize rev0'!U$365,"")</f>
        <v>-0.63933546586160583</v>
      </c>
      <c r="V229" s="6">
        <f>IFERROR((VLOOKUP(A229,'Revenue per capita'!$A:$Z,24,FALSE)-'normalize rev0'!V$364)/'normalize rev0'!V$365,"")</f>
        <v>-0.67229868625214062</v>
      </c>
      <c r="W229" s="6" t="str">
        <f>IFERROR((VLOOKUP(A229,'Revenue per capita'!$A:$Z,25,FALSE)-'normalize rev0'!W$364)/'normalize rev0'!W$365,"")</f>
        <v/>
      </c>
      <c r="X229" s="6" t="str">
        <f>IFERROR((VLOOKUP(A229,'Revenue per capita'!$A:$Z,26,FALSE)-'normalize rev0'!X$364)/'normalize rev0'!X$365,"")</f>
        <v/>
      </c>
    </row>
    <row r="230" spans="1:24" x14ac:dyDescent="0.45">
      <c r="A230" s="3" t="s">
        <v>643</v>
      </c>
      <c r="B230" s="4" t="s">
        <v>552</v>
      </c>
      <c r="D230" s="4">
        <v>70.57403876707977</v>
      </c>
      <c r="E230" s="6">
        <f>IFERROR((VLOOKUP($A230,'Revenue per capita'!$A:$Z,7,FALSE)-'normalize rev0'!E$364)/'normalize rev0'!E$365,"")</f>
        <v>-0.44674261045139541</v>
      </c>
      <c r="F230" s="6" t="str">
        <f>IFERROR((VLOOKUP(A230,'Revenue per capita'!$A:$Z,8,FALSE)-'normalize rev0'!F$364)/'normalize rev0'!F$365,"")</f>
        <v/>
      </c>
      <c r="G230" s="6" t="str">
        <f>IFERROR((VLOOKUP(A230,'Revenue per capita'!$A:$Z,9,FALSE)-'normalize rev0'!G$364)/'normalize rev0'!G$365,"")</f>
        <v/>
      </c>
      <c r="H230" s="6">
        <f>IFERROR((VLOOKUP(A230,'Revenue per capita'!$A:$Z,10,FALSE)-'normalize rev0'!H$364)/'normalize rev0'!H$365,"")</f>
        <v>-0.55945966468960395</v>
      </c>
      <c r="I230" s="6">
        <f>IFERROR((VLOOKUP(A230,'Revenue per capita'!$A:$Z,11,FALSE)-'normalize rev0'!I$364)/'normalize rev0'!I$365,"")</f>
        <v>0.17323035601391587</v>
      </c>
      <c r="J230" s="6">
        <f>IFERROR((VLOOKUP(A230,'Revenue per capita'!$A:$Z,12,FALSE)-'normalize rev0'!J$364)/'normalize rev0'!J$365,"")</f>
        <v>-0.5581119470839434</v>
      </c>
      <c r="K230" s="6">
        <f>IFERROR((VLOOKUP(A230,'Revenue per capita'!$A:$Z,13,FALSE)-'normalize rev0'!K$364)/'normalize rev0'!K$365,"")</f>
        <v>-0.70455178197438573</v>
      </c>
      <c r="L230" s="6">
        <f>IFERROR((VLOOKUP(A230,'Revenue per capita'!$A:$Z,14,FALSE)-'normalize rev0'!L$364)/'normalize rev0'!L$365,"")</f>
        <v>-0.42279796705335632</v>
      </c>
      <c r="M230" s="6">
        <f>IFERROR((VLOOKUP(A230,'Revenue per capita'!$A:$Z,15,FALSE)-'normalize rev0'!M$364)/'normalize rev0'!M$365,"")</f>
        <v>0.969323151408507</v>
      </c>
      <c r="N230" s="6">
        <f>IFERROR((VLOOKUP(A230,'Revenue per capita'!$A:$Z,16,FALSE)-'normalize rev0'!N$364)/'normalize rev0'!N$365,"")</f>
        <v>-0.28617406308640136</v>
      </c>
      <c r="O230" s="6">
        <f>IFERROR((VLOOKUP(A230,'Revenue per capita'!$A:$Z,17,FALSE)-'normalize rev0'!O$364)/'normalize rev0'!O$365,"")</f>
        <v>-1.2395732638314714</v>
      </c>
      <c r="P230" s="6">
        <f>IFERROR((VLOOKUP(A230,'Revenue per capita'!$A:$Z,18,FALSE)-'normalize rev0'!P$364)/'normalize rev0'!P$365,"")</f>
        <v>-0.52365161283322226</v>
      </c>
      <c r="Q230" s="6">
        <f>IFERROR((VLOOKUP(A230,'Revenue per capita'!$A:$Z,19,FALSE)-'normalize rev0'!Q$364)/'normalize rev0'!Q$365,"")</f>
        <v>-0.44974520550471442</v>
      </c>
      <c r="R230" s="6">
        <f>IFERROR((VLOOKUP(A230,'Revenue per capita'!$A:$Z,20,FALSE)-'normalize rev0'!R$364)/'normalize rev0'!R$365,"")</f>
        <v>-0.1095465068649516</v>
      </c>
      <c r="S230" s="6">
        <f>IFERROR((VLOOKUP(A230,'Revenue per capita'!$A:$Z,21,FALSE)-'normalize rev0'!S$364)/'normalize rev0'!S$365,"")</f>
        <v>-0.69302805585790206</v>
      </c>
      <c r="T230" s="6">
        <f>IFERROR((VLOOKUP(A230,'Revenue per capita'!$A:$Z,22,FALSE)-'normalize rev0'!T$364)/'normalize rev0'!T$365,"")</f>
        <v>-0.49068549332832212</v>
      </c>
      <c r="U230" s="6">
        <f>IFERROR((VLOOKUP(A230,'Revenue per capita'!$A:$Z,23,FALSE)-'normalize rev0'!U$364)/'normalize rev0'!U$365,"")</f>
        <v>-0.73466634017544907</v>
      </c>
      <c r="V230" s="6">
        <f>IFERROR((VLOOKUP(A230,'Revenue per capita'!$A:$Z,24,FALSE)-'normalize rev0'!V$364)/'normalize rev0'!V$365,"")</f>
        <v>-0.69465083012289475</v>
      </c>
      <c r="W230" s="6" t="str">
        <f>IFERROR((VLOOKUP(A230,'Revenue per capita'!$A:$Z,25,FALSE)-'normalize rev0'!W$364)/'normalize rev0'!W$365,"")</f>
        <v/>
      </c>
      <c r="X230" s="6" t="str">
        <f>IFERROR((VLOOKUP(A230,'Revenue per capita'!$A:$Z,26,FALSE)-'normalize rev0'!X$364)/'normalize rev0'!X$365,"")</f>
        <v/>
      </c>
    </row>
    <row r="231" spans="1:24" x14ac:dyDescent="0.45">
      <c r="A231" s="3" t="s">
        <v>448</v>
      </c>
      <c r="B231" s="4" t="s">
        <v>449</v>
      </c>
      <c r="D231" s="4">
        <v>70.554514358547493</v>
      </c>
      <c r="E231" s="6">
        <f>IFERROR((VLOOKUP($A231,'Revenue per capita'!$A:$Z,7,FALSE)-'normalize rev0'!E$364)/'normalize rev0'!E$365,"")</f>
        <v>2.3111217777098827</v>
      </c>
      <c r="F231" s="6" t="str">
        <f>IFERROR((VLOOKUP(A231,'Revenue per capita'!$A:$Z,8,FALSE)-'normalize rev0'!F$364)/'normalize rev0'!F$365,"")</f>
        <v/>
      </c>
      <c r="G231" s="6" t="str">
        <f>IFERROR((VLOOKUP(A231,'Revenue per capita'!$A:$Z,9,FALSE)-'normalize rev0'!G$364)/'normalize rev0'!G$365,"")</f>
        <v/>
      </c>
      <c r="H231" s="6">
        <f>IFERROR((VLOOKUP(A231,'Revenue per capita'!$A:$Z,10,FALSE)-'normalize rev0'!H$364)/'normalize rev0'!H$365,"")</f>
        <v>-1.776622234570522</v>
      </c>
      <c r="I231" s="6">
        <f>IFERROR((VLOOKUP(A231,'Revenue per capita'!$A:$Z,11,FALSE)-'normalize rev0'!I$364)/'normalize rev0'!I$365,"")</f>
        <v>7.9775169617524497E-2</v>
      </c>
      <c r="J231" s="6">
        <f>IFERROR((VLOOKUP(A231,'Revenue per capita'!$A:$Z,12,FALSE)-'normalize rev0'!J$364)/'normalize rev0'!J$365,"")</f>
        <v>-8.0108264510283619E-2</v>
      </c>
      <c r="K231" s="6">
        <f>IFERROR((VLOOKUP(A231,'Revenue per capita'!$A:$Z,13,FALSE)-'normalize rev0'!K$364)/'normalize rev0'!K$365,"")</f>
        <v>-0.77523028356506829</v>
      </c>
      <c r="L231" s="6">
        <f>IFERROR((VLOOKUP(A231,'Revenue per capita'!$A:$Z,14,FALSE)-'normalize rev0'!L$364)/'normalize rev0'!L$365,"")</f>
        <v>2.6174005508802875E-2</v>
      </c>
      <c r="M231" s="6">
        <f>IFERROR((VLOOKUP(A231,'Revenue per capita'!$A:$Z,15,FALSE)-'normalize rev0'!M$364)/'normalize rev0'!M$365,"")</f>
        <v>-0.45497776342081425</v>
      </c>
      <c r="N231" s="6">
        <f>IFERROR((VLOOKUP(A231,'Revenue per capita'!$A:$Z,16,FALSE)-'normalize rev0'!N$364)/'normalize rev0'!N$365,"")</f>
        <v>-0.5036465455745841</v>
      </c>
      <c r="O231" s="6">
        <f>IFERROR((VLOOKUP(A231,'Revenue per capita'!$A:$Z,17,FALSE)-'normalize rev0'!O$364)/'normalize rev0'!O$365,"")</f>
        <v>-1.824652517426359</v>
      </c>
      <c r="P231" s="6">
        <f>IFERROR((VLOOKUP(A231,'Revenue per capita'!$A:$Z,18,FALSE)-'normalize rev0'!P$364)/'normalize rev0'!P$365,"")</f>
        <v>-0.36138735029111785</v>
      </c>
      <c r="Q231" s="6">
        <f>IFERROR((VLOOKUP(A231,'Revenue per capita'!$A:$Z,19,FALSE)-'normalize rev0'!Q$364)/'normalize rev0'!Q$365,"")</f>
        <v>-0.59121400835613047</v>
      </c>
      <c r="R231" s="6">
        <f>IFERROR((VLOOKUP(A231,'Revenue per capita'!$A:$Z,20,FALSE)-'normalize rev0'!R$364)/'normalize rev0'!R$365,"")</f>
        <v>-0.67612947175332372</v>
      </c>
      <c r="S231" s="6">
        <f>IFERROR((VLOOKUP(A231,'Revenue per capita'!$A:$Z,21,FALSE)-'normalize rev0'!S$364)/'normalize rev0'!S$365,"")</f>
        <v>0.27592403365833384</v>
      </c>
      <c r="T231" s="6">
        <f>IFERROR((VLOOKUP(A231,'Revenue per capita'!$A:$Z,22,FALSE)-'normalize rev0'!T$364)/'normalize rev0'!T$365,"")</f>
        <v>-0.8459121548699513</v>
      </c>
      <c r="U231" s="6">
        <f>IFERROR((VLOOKUP(A231,'Revenue per capita'!$A:$Z,23,FALSE)-'normalize rev0'!U$364)/'normalize rev0'!U$365,"")</f>
        <v>-1.0524121119007317</v>
      </c>
      <c r="V231" s="6">
        <f>IFERROR((VLOOKUP(A231,'Revenue per capita'!$A:$Z,24,FALSE)-'normalize rev0'!V$364)/'normalize rev0'!V$365,"")</f>
        <v>3.8949277408514157E-2</v>
      </c>
      <c r="W231" s="6" t="str">
        <f>IFERROR((VLOOKUP(A231,'Revenue per capita'!$A:$Z,25,FALSE)-'normalize rev0'!W$364)/'normalize rev0'!W$365,"")</f>
        <v/>
      </c>
      <c r="X231" s="6" t="str">
        <f>IFERROR((VLOOKUP(A231,'Revenue per capita'!$A:$Z,26,FALSE)-'normalize rev0'!X$364)/'normalize rev0'!X$365,"")</f>
        <v/>
      </c>
    </row>
    <row r="232" spans="1:24" x14ac:dyDescent="0.45">
      <c r="A232" s="3" t="s">
        <v>704</v>
      </c>
      <c r="B232" s="4" t="s">
        <v>480</v>
      </c>
      <c r="D232" s="4">
        <v>70.42761404111377</v>
      </c>
      <c r="E232" s="6">
        <f>IFERROR((VLOOKUP($A232,'Revenue per capita'!$A:$Z,7,FALSE)-'normalize rev0'!E$364)/'normalize rev0'!E$365,"")</f>
        <v>0.19682945955830933</v>
      </c>
      <c r="F232" s="6">
        <f>IFERROR((VLOOKUP(A232,'Revenue per capita'!$A:$Z,8,FALSE)-'normalize rev0'!F$364)/'normalize rev0'!F$365,"")</f>
        <v>-0.38903978718266685</v>
      </c>
      <c r="G232" s="6" t="str">
        <f>IFERROR((VLOOKUP(A232,'Revenue per capita'!$A:$Z,9,FALSE)-'normalize rev0'!G$364)/'normalize rev0'!G$365,"")</f>
        <v/>
      </c>
      <c r="H232" s="6">
        <f>IFERROR((VLOOKUP(A232,'Revenue per capita'!$A:$Z,10,FALSE)-'normalize rev0'!H$364)/'normalize rev0'!H$365,"")</f>
        <v>-1.0026961373920189</v>
      </c>
      <c r="I232" s="6">
        <f>IFERROR((VLOOKUP(A232,'Revenue per capita'!$A:$Z,11,FALSE)-'normalize rev0'!I$364)/'normalize rev0'!I$365,"")</f>
        <v>2.8505711493666132E-2</v>
      </c>
      <c r="J232" s="6">
        <f>IFERROR((VLOOKUP(A232,'Revenue per capita'!$A:$Z,12,FALSE)-'normalize rev0'!J$364)/'normalize rev0'!J$365,"")</f>
        <v>-0.24655704255677538</v>
      </c>
      <c r="K232" s="6">
        <f>IFERROR((VLOOKUP(A232,'Revenue per capita'!$A:$Z,13,FALSE)-'normalize rev0'!K$364)/'normalize rev0'!K$365,"")</f>
        <v>0.85467818278687024</v>
      </c>
      <c r="L232" s="6">
        <f>IFERROR((VLOOKUP(A232,'Revenue per capita'!$A:$Z,14,FALSE)-'normalize rev0'!L$364)/'normalize rev0'!L$365,"")</f>
        <v>-0.3740557218737543</v>
      </c>
      <c r="M232" s="6">
        <f>IFERROR((VLOOKUP(A232,'Revenue per capita'!$A:$Z,15,FALSE)-'normalize rev0'!M$364)/'normalize rev0'!M$365,"")</f>
        <v>-0.66843751653667771</v>
      </c>
      <c r="N232" s="6">
        <f>IFERROR((VLOOKUP(A232,'Revenue per capita'!$A:$Z,16,FALSE)-'normalize rev0'!N$364)/'normalize rev0'!N$365,"")</f>
        <v>-0.64320856264379822</v>
      </c>
      <c r="O232" s="6">
        <f>IFERROR((VLOOKUP(A232,'Revenue per capita'!$A:$Z,17,FALSE)-'normalize rev0'!O$364)/'normalize rev0'!O$365,"")</f>
        <v>-0.63673661581408303</v>
      </c>
      <c r="P232" s="6">
        <f>IFERROR((VLOOKUP(A232,'Revenue per capita'!$A:$Z,18,FALSE)-'normalize rev0'!P$364)/'normalize rev0'!P$365,"")</f>
        <v>-0.72420938235921584</v>
      </c>
      <c r="Q232" s="6">
        <f>IFERROR((VLOOKUP(A232,'Revenue per capita'!$A:$Z,19,FALSE)-'normalize rev0'!Q$364)/'normalize rev0'!Q$365,"")</f>
        <v>-0.59087354118906532</v>
      </c>
      <c r="R232" s="6">
        <f>IFERROR((VLOOKUP(A232,'Revenue per capita'!$A:$Z,20,FALSE)-'normalize rev0'!R$364)/'normalize rev0'!R$365,"")</f>
        <v>-0.49404768725867027</v>
      </c>
      <c r="S232" s="6">
        <f>IFERROR((VLOOKUP(A232,'Revenue per capita'!$A:$Z,21,FALSE)-'normalize rev0'!S$364)/'normalize rev0'!S$365,"")</f>
        <v>0.13463572994182235</v>
      </c>
      <c r="T232" s="6">
        <f>IFERROR((VLOOKUP(A232,'Revenue per capita'!$A:$Z,22,FALSE)-'normalize rev0'!T$364)/'normalize rev0'!T$365,"")</f>
        <v>-0.80409992038074718</v>
      </c>
      <c r="U232" s="6">
        <f>IFERROR((VLOOKUP(A232,'Revenue per capita'!$A:$Z,23,FALSE)-'normalize rev0'!U$364)/'normalize rev0'!U$365,"")</f>
        <v>-0.74123514297515136</v>
      </c>
      <c r="V232" s="6">
        <f>IFERROR((VLOOKUP(A232,'Revenue per capita'!$A:$Z,24,FALSE)-'normalize rev0'!V$364)/'normalize rev0'!V$365,"")</f>
        <v>-0.29677471493940355</v>
      </c>
      <c r="W232" s="6">
        <f>IFERROR((VLOOKUP(A232,'Revenue per capita'!$A:$Z,25,FALSE)-'normalize rev0'!W$364)/'normalize rev0'!W$365,"")</f>
        <v>-0.83385444761046368</v>
      </c>
      <c r="X232" s="6" t="str">
        <f>IFERROR((VLOOKUP(A232,'Revenue per capita'!$A:$Z,26,FALSE)-'normalize rev0'!X$364)/'normalize rev0'!X$365,"")</f>
        <v/>
      </c>
    </row>
    <row r="233" spans="1:24" x14ac:dyDescent="0.45">
      <c r="A233" s="3" t="s">
        <v>822</v>
      </c>
      <c r="B233" s="4" t="s">
        <v>480</v>
      </c>
      <c r="D233" s="4">
        <v>70.235929845211629</v>
      </c>
      <c r="E233" s="6">
        <f>IFERROR((VLOOKUP($A233,'Revenue per capita'!$A:$Z,7,FALSE)-'normalize rev0'!E$364)/'normalize rev0'!E$365,"")</f>
        <v>-0.27951767117333426</v>
      </c>
      <c r="F233" s="6">
        <f>IFERROR((VLOOKUP(A233,'Revenue per capita'!$A:$Z,8,FALSE)-'normalize rev0'!F$364)/'normalize rev0'!F$365,"")</f>
        <v>-0.37554858678214725</v>
      </c>
      <c r="G233" s="6" t="str">
        <f>IFERROR((VLOOKUP(A233,'Revenue per capita'!$A:$Z,9,FALSE)-'normalize rev0'!G$364)/'normalize rev0'!G$365,"")</f>
        <v/>
      </c>
      <c r="H233" s="6">
        <f>IFERROR((VLOOKUP(A233,'Revenue per capita'!$A:$Z,10,FALSE)-'normalize rev0'!H$364)/'normalize rev0'!H$365,"")</f>
        <v>0.51372671231959943</v>
      </c>
      <c r="I233" s="6">
        <f>IFERROR((VLOOKUP(A233,'Revenue per capita'!$A:$Z,11,FALSE)-'normalize rev0'!I$364)/'normalize rev0'!I$365,"")</f>
        <v>7.881206780592262E-2</v>
      </c>
      <c r="J233" s="6">
        <f>IFERROR((VLOOKUP(A233,'Revenue per capita'!$A:$Z,12,FALSE)-'normalize rev0'!J$364)/'normalize rev0'!J$365,"")</f>
        <v>-0.50112286459838462</v>
      </c>
      <c r="K233" s="6">
        <f>IFERROR((VLOOKUP(A233,'Revenue per capita'!$A:$Z,13,FALSE)-'normalize rev0'!K$364)/'normalize rev0'!K$365,"")</f>
        <v>-0.51719429021091345</v>
      </c>
      <c r="L233" s="6">
        <f>IFERROR((VLOOKUP(A233,'Revenue per capita'!$A:$Z,14,FALSE)-'normalize rev0'!L$364)/'normalize rev0'!L$365,"")</f>
        <v>-0.58256817271857175</v>
      </c>
      <c r="M233" s="6">
        <f>IFERROR((VLOOKUP(A233,'Revenue per capita'!$A:$Z,15,FALSE)-'normalize rev0'!M$364)/'normalize rev0'!M$365,"")</f>
        <v>-0.5131051875401702</v>
      </c>
      <c r="N233" s="6">
        <f>IFERROR((VLOOKUP(A233,'Revenue per capita'!$A:$Z,16,FALSE)-'normalize rev0'!N$364)/'normalize rev0'!N$365,"")</f>
        <v>-0.3356129458368865</v>
      </c>
      <c r="O233" s="6">
        <f>IFERROR((VLOOKUP(A233,'Revenue per capita'!$A:$Z,17,FALSE)-'normalize rev0'!O$364)/'normalize rev0'!O$365,"")</f>
        <v>-0.28367496236151313</v>
      </c>
      <c r="P233" s="6">
        <f>IFERROR((VLOOKUP(A233,'Revenue per capita'!$A:$Z,18,FALSE)-'normalize rev0'!P$364)/'normalize rev0'!P$365,"")</f>
        <v>-0.73788703240140907</v>
      </c>
      <c r="Q233" s="6">
        <f>IFERROR((VLOOKUP(A233,'Revenue per capita'!$A:$Z,19,FALSE)-'normalize rev0'!Q$364)/'normalize rev0'!Q$365,"")</f>
        <v>-0.58505974831386909</v>
      </c>
      <c r="R233" s="6">
        <f>IFERROR((VLOOKUP(A233,'Revenue per capita'!$A:$Z,20,FALSE)-'normalize rev0'!R$364)/'normalize rev0'!R$365,"")</f>
        <v>-0.47006220479010252</v>
      </c>
      <c r="S233" s="6">
        <f>IFERROR((VLOOKUP(A233,'Revenue per capita'!$A:$Z,21,FALSE)-'normalize rev0'!S$364)/'normalize rev0'!S$365,"")</f>
        <v>-2.7592041926710505E-2</v>
      </c>
      <c r="T233" s="6">
        <f>IFERROR((VLOOKUP(A233,'Revenue per capita'!$A:$Z,22,FALSE)-'normalize rev0'!T$364)/'normalize rev0'!T$365,"")</f>
        <v>-0.22805831495200615</v>
      </c>
      <c r="U233" s="6">
        <f>IFERROR((VLOOKUP(A233,'Revenue per capita'!$A:$Z,23,FALSE)-'normalize rev0'!U$364)/'normalize rev0'!U$365,"")</f>
        <v>-0.40580484801303374</v>
      </c>
      <c r="V233" s="6">
        <f>IFERROR((VLOOKUP(A233,'Revenue per capita'!$A:$Z,24,FALSE)-'normalize rev0'!V$364)/'normalize rev0'!V$365,"")</f>
        <v>0.25173230564856042</v>
      </c>
      <c r="W233" s="6">
        <f>IFERROR((VLOOKUP(A233,'Revenue per capita'!$A:$Z,25,FALSE)-'normalize rev0'!W$364)/'normalize rev0'!W$365,"")</f>
        <v>-0.87283228626941578</v>
      </c>
      <c r="X233" s="6" t="str">
        <f>IFERROR((VLOOKUP(A233,'Revenue per capita'!$A:$Z,26,FALSE)-'normalize rev0'!X$364)/'normalize rev0'!X$365,"")</f>
        <v/>
      </c>
    </row>
    <row r="234" spans="1:24" x14ac:dyDescent="0.45">
      <c r="A234" s="3" t="s">
        <v>757</v>
      </c>
      <c r="B234" s="4" t="s">
        <v>758</v>
      </c>
      <c r="D234" s="4">
        <v>70.064427914355903</v>
      </c>
      <c r="E234" s="6">
        <f>IFERROR((VLOOKUP($A234,'Revenue per capita'!$A:$Z,7,FALSE)-'normalize rev0'!E$364)/'normalize rev0'!E$365,"")</f>
        <v>-0.10497164906558276</v>
      </c>
      <c r="F234" s="6" t="str">
        <f>IFERROR((VLOOKUP(A234,'Revenue per capita'!$A:$Z,8,FALSE)-'normalize rev0'!F$364)/'normalize rev0'!F$365,"")</f>
        <v/>
      </c>
      <c r="G234" s="6">
        <f>IFERROR((VLOOKUP(A234,'Revenue per capita'!$A:$Z,9,FALSE)-'normalize rev0'!G$364)/'normalize rev0'!G$365,"")</f>
        <v>1.0410610931615827</v>
      </c>
      <c r="H234" s="6">
        <f>IFERROR((VLOOKUP(A234,'Revenue per capita'!$A:$Z,10,FALSE)-'normalize rev0'!H$364)/'normalize rev0'!H$365,"")</f>
        <v>1.4187015420139257</v>
      </c>
      <c r="I234" s="6">
        <f>IFERROR((VLOOKUP(A234,'Revenue per capita'!$A:$Z,11,FALSE)-'normalize rev0'!I$364)/'normalize rev0'!I$365,"")</f>
        <v>-0.71221207149230525</v>
      </c>
      <c r="J234" s="6">
        <f>IFERROR((VLOOKUP(A234,'Revenue per capita'!$A:$Z,12,FALSE)-'normalize rev0'!J$364)/'normalize rev0'!J$365,"")</f>
        <v>-0.20982929112976051</v>
      </c>
      <c r="K234" s="6">
        <f>IFERROR((VLOOKUP(A234,'Revenue per capita'!$A:$Z,13,FALSE)-'normalize rev0'!K$364)/'normalize rev0'!K$365,"")</f>
        <v>1.5550147465393342</v>
      </c>
      <c r="L234" s="6">
        <f>IFERROR((VLOOKUP(A234,'Revenue per capita'!$A:$Z,14,FALSE)-'normalize rev0'!L$364)/'normalize rev0'!L$365,"")</f>
        <v>-0.20723284819702945</v>
      </c>
      <c r="M234" s="6">
        <f>IFERROR((VLOOKUP(A234,'Revenue per capita'!$A:$Z,15,FALSE)-'normalize rev0'!M$364)/'normalize rev0'!M$365,"")</f>
        <v>-0.24322070247874825</v>
      </c>
      <c r="N234" s="6">
        <f>IFERROR((VLOOKUP(A234,'Revenue per capita'!$A:$Z,16,FALSE)-'normalize rev0'!N$364)/'normalize rev0'!N$365,"")</f>
        <v>-0.37994231283431418</v>
      </c>
      <c r="O234" s="6">
        <f>IFERROR((VLOOKUP(A234,'Revenue per capita'!$A:$Z,17,FALSE)-'normalize rev0'!O$364)/'normalize rev0'!O$365,"")</f>
        <v>0.19108180272742761</v>
      </c>
      <c r="P234" s="6">
        <f>IFERROR((VLOOKUP(A234,'Revenue per capita'!$A:$Z,18,FALSE)-'normalize rev0'!P$364)/'normalize rev0'!P$365,"")</f>
        <v>-0.46303448734245733</v>
      </c>
      <c r="Q234" s="6">
        <f>IFERROR((VLOOKUP(A234,'Revenue per capita'!$A:$Z,19,FALSE)-'normalize rev0'!Q$364)/'normalize rev0'!Q$365,"")</f>
        <v>-0.74207427752458588</v>
      </c>
      <c r="R234" s="6">
        <f>IFERROR((VLOOKUP(A234,'Revenue per capita'!$A:$Z,20,FALSE)-'normalize rev0'!R$364)/'normalize rev0'!R$365,"")</f>
        <v>-0.30985962701025865</v>
      </c>
      <c r="S234" s="6">
        <f>IFERROR((VLOOKUP(A234,'Revenue per capita'!$A:$Z,21,FALSE)-'normalize rev0'!S$364)/'normalize rev0'!S$365,"")</f>
        <v>0.45071562720895325</v>
      </c>
      <c r="T234" s="6">
        <f>IFERROR((VLOOKUP(A234,'Revenue per capita'!$A:$Z,22,FALSE)-'normalize rev0'!T$364)/'normalize rev0'!T$365,"")</f>
        <v>1.0920676590865448</v>
      </c>
      <c r="U234" s="6">
        <f>IFERROR((VLOOKUP(A234,'Revenue per capita'!$A:$Z,23,FALSE)-'normalize rev0'!U$364)/'normalize rev0'!U$365,"")</f>
        <v>0.76510150941838417</v>
      </c>
      <c r="V234" s="6">
        <f>IFERROR((VLOOKUP(A234,'Revenue per capita'!$A:$Z,24,FALSE)-'normalize rev0'!V$364)/'normalize rev0'!V$365,"")</f>
        <v>0.37968742660987981</v>
      </c>
      <c r="W234" s="6" t="str">
        <f>IFERROR((VLOOKUP(A234,'Revenue per capita'!$A:$Z,25,FALSE)-'normalize rev0'!W$364)/'normalize rev0'!W$365,"")</f>
        <v/>
      </c>
      <c r="X234" s="6" t="str">
        <f>IFERROR((VLOOKUP(A234,'Revenue per capita'!$A:$Z,26,FALSE)-'normalize rev0'!X$364)/'normalize rev0'!X$365,"")</f>
        <v/>
      </c>
    </row>
    <row r="235" spans="1:24" x14ac:dyDescent="0.45">
      <c r="A235" s="3" t="s">
        <v>497</v>
      </c>
      <c r="B235" s="4" t="s">
        <v>451</v>
      </c>
      <c r="D235" s="4">
        <v>69.477017348011373</v>
      </c>
      <c r="E235" s="6">
        <f>IFERROR((VLOOKUP($A235,'Revenue per capita'!$A:$Z,7,FALSE)-'normalize rev0'!E$364)/'normalize rev0'!E$365,"")</f>
        <v>-0.46298105159474551</v>
      </c>
      <c r="F235" s="6">
        <f>IFERROR((VLOOKUP(A235,'Revenue per capita'!$A:$Z,8,FALSE)-'normalize rev0'!F$364)/'normalize rev0'!F$365,"")</f>
        <v>-0.30929859480062805</v>
      </c>
      <c r="G235" s="6">
        <f>IFERROR((VLOOKUP(A235,'Revenue per capita'!$A:$Z,9,FALSE)-'normalize rev0'!G$364)/'normalize rev0'!G$365,"")</f>
        <v>-1.0366270400926014</v>
      </c>
      <c r="H235" s="6">
        <f>IFERROR((VLOOKUP(A235,'Revenue per capita'!$A:$Z,10,FALSE)-'normalize rev0'!H$364)/'normalize rev0'!H$365,"")</f>
        <v>0.29324205669940573</v>
      </c>
      <c r="I235" s="6">
        <f>IFERROR((VLOOKUP(A235,'Revenue per capita'!$A:$Z,11,FALSE)-'normalize rev0'!I$364)/'normalize rev0'!I$365,"")</f>
        <v>-0.46419685341923556</v>
      </c>
      <c r="J235" s="6">
        <f>IFERROR((VLOOKUP(A235,'Revenue per capita'!$A:$Z,12,FALSE)-'normalize rev0'!J$364)/'normalize rev0'!J$365,"")</f>
        <v>-5.1062872590912967E-2</v>
      </c>
      <c r="K235" s="6">
        <f>IFERROR((VLOOKUP(A235,'Revenue per capita'!$A:$Z,13,FALSE)-'normalize rev0'!K$364)/'normalize rev0'!K$365,"")</f>
        <v>-0.48060012953845621</v>
      </c>
      <c r="L235" s="6">
        <f>IFERROR((VLOOKUP(A235,'Revenue per capita'!$A:$Z,14,FALSE)-'normalize rev0'!L$364)/'normalize rev0'!L$365,"")</f>
        <v>-0.74739466990979697</v>
      </c>
      <c r="M235" s="6">
        <f>IFERROR((VLOOKUP(A235,'Revenue per capita'!$A:$Z,15,FALSE)-'normalize rev0'!M$364)/'normalize rev0'!M$365,"")</f>
        <v>-0.30779849509509571</v>
      </c>
      <c r="N235" s="6">
        <f>IFERROR((VLOOKUP(A235,'Revenue per capita'!$A:$Z,16,FALSE)-'normalize rev0'!N$364)/'normalize rev0'!N$365,"")</f>
        <v>-8.8504476180760114E-2</v>
      </c>
      <c r="O235" s="6">
        <f>IFERROR((VLOOKUP(A235,'Revenue per capita'!$A:$Z,17,FALSE)-'normalize rev0'!O$364)/'normalize rev0'!O$365,"")</f>
        <v>-0.46963076444370377</v>
      </c>
      <c r="P235" s="6">
        <f>IFERROR((VLOOKUP(A235,'Revenue per capita'!$A:$Z,18,FALSE)-'normalize rev0'!P$364)/'normalize rev0'!P$365,"")</f>
        <v>0.31920930777888951</v>
      </c>
      <c r="Q235" s="6">
        <f>IFERROR((VLOOKUP(A235,'Revenue per capita'!$A:$Z,19,FALSE)-'normalize rev0'!Q$364)/'normalize rev0'!Q$365,"")</f>
        <v>0.35573009262981564</v>
      </c>
      <c r="R235" s="6">
        <f>IFERROR((VLOOKUP(A235,'Revenue per capita'!$A:$Z,20,FALSE)-'normalize rev0'!R$364)/'normalize rev0'!R$365,"")</f>
        <v>-0.63787100410547737</v>
      </c>
      <c r="S235" s="6">
        <f>IFERROR((VLOOKUP(A235,'Revenue per capita'!$A:$Z,21,FALSE)-'normalize rev0'!S$364)/'normalize rev0'!S$365,"")</f>
        <v>-0.24269316051518694</v>
      </c>
      <c r="T235" s="6">
        <f>IFERROR((VLOOKUP(A235,'Revenue per capita'!$A:$Z,22,FALSE)-'normalize rev0'!T$364)/'normalize rev0'!T$365,"")</f>
        <v>0.29716251005009775</v>
      </c>
      <c r="U235" s="6">
        <f>IFERROR((VLOOKUP(A235,'Revenue per capita'!$A:$Z,23,FALSE)-'normalize rev0'!U$364)/'normalize rev0'!U$365,"")</f>
        <v>-0.37703932354455932</v>
      </c>
      <c r="V235" s="6">
        <f>IFERROR((VLOOKUP(A235,'Revenue per capita'!$A:$Z,24,FALSE)-'normalize rev0'!V$364)/'normalize rev0'!V$365,"")</f>
        <v>-0.55380546904206096</v>
      </c>
      <c r="W235" s="6">
        <f>IFERROR((VLOOKUP(A235,'Revenue per capita'!$A:$Z,25,FALSE)-'normalize rev0'!W$364)/'normalize rev0'!W$365,"")</f>
        <v>-0.48166121677055013</v>
      </c>
      <c r="X235" s="6" t="str">
        <f>IFERROR((VLOOKUP(A235,'Revenue per capita'!$A:$Z,26,FALSE)-'normalize rev0'!X$364)/'normalize rev0'!X$365,"")</f>
        <v/>
      </c>
    </row>
    <row r="236" spans="1:24" x14ac:dyDescent="0.45">
      <c r="A236" s="3" t="s">
        <v>807</v>
      </c>
      <c r="B236" s="4" t="s">
        <v>480</v>
      </c>
      <c r="D236" s="4">
        <v>69.373136616157069</v>
      </c>
      <c r="E236" s="6">
        <f>IFERROR((VLOOKUP($A236,'Revenue per capita'!$A:$Z,7,FALSE)-'normalize rev0'!E$364)/'normalize rev0'!E$365,"")</f>
        <v>0.98013171839488866</v>
      </c>
      <c r="F236" s="6">
        <f>IFERROR((VLOOKUP(A236,'Revenue per capita'!$A:$Z,8,FALSE)-'normalize rev0'!F$364)/'normalize rev0'!F$365,"")</f>
        <v>-0.35116470416754714</v>
      </c>
      <c r="G236" s="6">
        <f>IFERROR((VLOOKUP(A236,'Revenue per capita'!$A:$Z,9,FALSE)-'normalize rev0'!G$364)/'normalize rev0'!G$365,"")</f>
        <v>-0.93386514572084323</v>
      </c>
      <c r="H236" s="6">
        <f>IFERROR((VLOOKUP(A236,'Revenue per capita'!$A:$Z,10,FALSE)-'normalize rev0'!H$364)/'normalize rev0'!H$365,"")</f>
        <v>-0.61403509370445852</v>
      </c>
      <c r="I236" s="6">
        <f>IFERROR((VLOOKUP(A236,'Revenue per capita'!$A:$Z,11,FALSE)-'normalize rev0'!I$364)/'normalize rev0'!I$365,"")</f>
        <v>-0.30623691177942952</v>
      </c>
      <c r="J236" s="6">
        <f>IFERROR((VLOOKUP(A236,'Revenue per capita'!$A:$Z,12,FALSE)-'normalize rev0'!J$364)/'normalize rev0'!J$365,"")</f>
        <v>0.32633252156467829</v>
      </c>
      <c r="K236" s="6">
        <f>IFERROR((VLOOKUP(A236,'Revenue per capita'!$A:$Z,13,FALSE)-'normalize rev0'!K$364)/'normalize rev0'!K$365,"")</f>
        <v>-1.1948500450078778</v>
      </c>
      <c r="L236" s="6">
        <f>IFERROR((VLOOKUP(A236,'Revenue per capita'!$A:$Z,14,FALSE)-'normalize rev0'!L$364)/'normalize rev0'!L$365,"")</f>
        <v>1.2100544387473606</v>
      </c>
      <c r="M236" s="6">
        <f>IFERROR((VLOOKUP(A236,'Revenue per capita'!$A:$Z,15,FALSE)-'normalize rev0'!M$364)/'normalize rev0'!M$365,"")</f>
        <v>-0.58147199497620439</v>
      </c>
      <c r="N236" s="6">
        <f>IFERROR((VLOOKUP(A236,'Revenue per capita'!$A:$Z,16,FALSE)-'normalize rev0'!N$364)/'normalize rev0'!N$365,"")</f>
        <v>-0.37951438138365545</v>
      </c>
      <c r="O236" s="6">
        <f>IFERROR((VLOOKUP(A236,'Revenue per capita'!$A:$Z,17,FALSE)-'normalize rev0'!O$364)/'normalize rev0'!O$365,"")</f>
        <v>-0.6520079109749457</v>
      </c>
      <c r="P236" s="6">
        <f>IFERROR((VLOOKUP(A236,'Revenue per capita'!$A:$Z,18,FALSE)-'normalize rev0'!P$364)/'normalize rev0'!P$365,"")</f>
        <v>-0.8714856605085145</v>
      </c>
      <c r="Q236" s="6">
        <f>IFERROR((VLOOKUP(A236,'Revenue per capita'!$A:$Z,19,FALSE)-'normalize rev0'!Q$364)/'normalize rev0'!Q$365,"")</f>
        <v>-0.63204237565432042</v>
      </c>
      <c r="R236" s="6">
        <f>IFERROR((VLOOKUP(A236,'Revenue per capita'!$A:$Z,20,FALSE)-'normalize rev0'!R$364)/'normalize rev0'!R$365,"")</f>
        <v>-0.2347895534312652</v>
      </c>
      <c r="S236" s="6">
        <f>IFERROR((VLOOKUP(A236,'Revenue per capita'!$A:$Z,21,FALSE)-'normalize rev0'!S$364)/'normalize rev0'!S$365,"")</f>
        <v>-0.84422900821314073</v>
      </c>
      <c r="T236" s="6">
        <f>IFERROR((VLOOKUP(A236,'Revenue per capita'!$A:$Z,22,FALSE)-'normalize rev0'!T$364)/'normalize rev0'!T$365,"")</f>
        <v>-0.54993387247313252</v>
      </c>
      <c r="U236" s="6">
        <f>IFERROR((VLOOKUP(A236,'Revenue per capita'!$A:$Z,23,FALSE)-'normalize rev0'!U$364)/'normalize rev0'!U$365,"")</f>
        <v>-0.97038852059142977</v>
      </c>
      <c r="V236" s="6">
        <f>IFERROR((VLOOKUP(A236,'Revenue per capita'!$A:$Z,24,FALSE)-'normalize rev0'!V$364)/'normalize rev0'!V$365,"")</f>
        <v>-0.30514850270461058</v>
      </c>
      <c r="W236" s="6">
        <f>IFERROR((VLOOKUP(A236,'Revenue per capita'!$A:$Z,25,FALSE)-'normalize rev0'!W$364)/'normalize rev0'!W$365,"")</f>
        <v>-0.65497581810544259</v>
      </c>
      <c r="X236" s="6">
        <f>IFERROR((VLOOKUP(A236,'Revenue per capita'!$A:$Z,26,FALSE)-'normalize rev0'!X$364)/'normalize rev0'!X$365,"")</f>
        <v>-0.34323191180583063</v>
      </c>
    </row>
    <row r="237" spans="1:24" x14ac:dyDescent="0.45">
      <c r="A237" s="3" t="s">
        <v>840</v>
      </c>
      <c r="B237" s="4" t="s">
        <v>492</v>
      </c>
      <c r="D237" s="4">
        <v>69.061704775675764</v>
      </c>
      <c r="E237" s="6">
        <f>IFERROR((VLOOKUP($A237,'Revenue per capita'!$A:$Z,7,FALSE)-'normalize rev0'!E$364)/'normalize rev0'!E$365,"")</f>
        <v>6.2598172911243646</v>
      </c>
      <c r="F237" s="6" t="str">
        <f>IFERROR((VLOOKUP(A237,'Revenue per capita'!$A:$Z,8,FALSE)-'normalize rev0'!F$364)/'normalize rev0'!F$365,"")</f>
        <v/>
      </c>
      <c r="G237" s="6">
        <f>IFERROR((VLOOKUP(A237,'Revenue per capita'!$A:$Z,9,FALSE)-'normalize rev0'!G$364)/'normalize rev0'!G$365,"")</f>
        <v>-0.69410892148864944</v>
      </c>
      <c r="H237" s="6">
        <f>IFERROR((VLOOKUP(A237,'Revenue per capita'!$A:$Z,10,FALSE)-'normalize rev0'!H$364)/'normalize rev0'!H$365,"")</f>
        <v>-0.64573867594358247</v>
      </c>
      <c r="I237" s="6">
        <f>IFERROR((VLOOKUP(A237,'Revenue per capita'!$A:$Z,11,FALSE)-'normalize rev0'!I$364)/'normalize rev0'!I$365,"")</f>
        <v>-0.48116523990886251</v>
      </c>
      <c r="J237" s="6">
        <f>IFERROR((VLOOKUP(A237,'Revenue per capita'!$A:$Z,12,FALSE)-'normalize rev0'!J$364)/'normalize rev0'!J$365,"")</f>
        <v>0.48724142537527071</v>
      </c>
      <c r="K237" s="6">
        <f>IFERROR((VLOOKUP(A237,'Revenue per capita'!$A:$Z,13,FALSE)-'normalize rev0'!K$364)/'normalize rev0'!K$365,"")</f>
        <v>-0.16239808959025834</v>
      </c>
      <c r="L237" s="6">
        <f>IFERROR((VLOOKUP(A237,'Revenue per capita'!$A:$Z,14,FALSE)-'normalize rev0'!L$364)/'normalize rev0'!L$365,"")</f>
        <v>-0.29440805255577318</v>
      </c>
      <c r="M237" s="6">
        <f>IFERROR((VLOOKUP(A237,'Revenue per capita'!$A:$Z,15,FALSE)-'normalize rev0'!M$364)/'normalize rev0'!M$365,"")</f>
        <v>-0.54668870650685619</v>
      </c>
      <c r="N237" s="6">
        <f>IFERROR((VLOOKUP(A237,'Revenue per capita'!$A:$Z,16,FALSE)-'normalize rev0'!N$364)/'normalize rev0'!N$365,"")</f>
        <v>-0.61722809735072859</v>
      </c>
      <c r="O237" s="6">
        <f>IFERROR((VLOOKUP(A237,'Revenue per capita'!$A:$Z,17,FALSE)-'normalize rev0'!O$364)/'normalize rev0'!O$365,"")</f>
        <v>-1.0501527801739177</v>
      </c>
      <c r="P237" s="6">
        <f>IFERROR((VLOOKUP(A237,'Revenue per capita'!$A:$Z,18,FALSE)-'normalize rev0'!P$364)/'normalize rev0'!P$365,"")</f>
        <v>-0.79726391453099377</v>
      </c>
      <c r="Q237" s="6">
        <f>IFERROR((VLOOKUP(A237,'Revenue per capita'!$A:$Z,19,FALSE)-'normalize rev0'!Q$364)/'normalize rev0'!Q$365,"")</f>
        <v>-0.5077154581342137</v>
      </c>
      <c r="R237" s="6">
        <f>IFERROR((VLOOKUP(A237,'Revenue per capita'!$A:$Z,20,FALSE)-'normalize rev0'!R$364)/'normalize rev0'!R$365,"")</f>
        <v>-0.40154012174749126</v>
      </c>
      <c r="S237" s="6">
        <f>IFERROR((VLOOKUP(A237,'Revenue per capita'!$A:$Z,21,FALSE)-'normalize rev0'!S$364)/'normalize rev0'!S$365,"")</f>
        <v>1.4833807884728345E-2</v>
      </c>
      <c r="T237" s="6">
        <f>IFERROR((VLOOKUP(A237,'Revenue per capita'!$A:$Z,22,FALSE)-'normalize rev0'!T$364)/'normalize rev0'!T$365,"")</f>
        <v>-0.27760862076028331</v>
      </c>
      <c r="U237" s="6">
        <f>IFERROR((VLOOKUP(A237,'Revenue per capita'!$A:$Z,23,FALSE)-'normalize rev0'!U$364)/'normalize rev0'!U$365,"")</f>
        <v>-0.80062382455440495</v>
      </c>
      <c r="V237" s="6">
        <f>IFERROR((VLOOKUP(A237,'Revenue per capita'!$A:$Z,24,FALSE)-'normalize rev0'!V$364)/'normalize rev0'!V$365,"")</f>
        <v>-0.81500883466163376</v>
      </c>
      <c r="W237" s="6" t="str">
        <f>IFERROR((VLOOKUP(A237,'Revenue per capita'!$A:$Z,25,FALSE)-'normalize rev0'!W$364)/'normalize rev0'!W$365,"")</f>
        <v/>
      </c>
      <c r="X237" s="6" t="str">
        <f>IFERROR((VLOOKUP(A237,'Revenue per capita'!$A:$Z,26,FALSE)-'normalize rev0'!X$364)/'normalize rev0'!X$365,"")</f>
        <v/>
      </c>
    </row>
    <row r="238" spans="1:24" x14ac:dyDescent="0.45">
      <c r="A238" s="3" t="s">
        <v>821</v>
      </c>
      <c r="B238" s="4" t="s">
        <v>449</v>
      </c>
      <c r="D238" s="4">
        <v>68.814904597517526</v>
      </c>
      <c r="E238" s="6">
        <f>IFERROR((VLOOKUP($A238,'Revenue per capita'!$A:$Z,7,FALSE)-'normalize rev0'!E$364)/'normalize rev0'!E$365,"")</f>
        <v>-0.51177793090422308</v>
      </c>
      <c r="F238" s="6" t="str">
        <f>IFERROR((VLOOKUP(A238,'Revenue per capita'!$A:$Z,8,FALSE)-'normalize rev0'!F$364)/'normalize rev0'!F$365,"")</f>
        <v/>
      </c>
      <c r="G238" s="6" t="str">
        <f>IFERROR((VLOOKUP(A238,'Revenue per capita'!$A:$Z,9,FALSE)-'normalize rev0'!G$364)/'normalize rev0'!G$365,"")</f>
        <v/>
      </c>
      <c r="H238" s="6">
        <f>IFERROR((VLOOKUP(A238,'Revenue per capita'!$A:$Z,10,FALSE)-'normalize rev0'!H$364)/'normalize rev0'!H$365,"")</f>
        <v>-0.26248511236092609</v>
      </c>
      <c r="I238" s="6">
        <f>IFERROR((VLOOKUP(A238,'Revenue per capita'!$A:$Z,11,FALSE)-'normalize rev0'!I$364)/'normalize rev0'!I$365,"")</f>
        <v>-2.4174900577889659E-2</v>
      </c>
      <c r="J238" s="6">
        <f>IFERROR((VLOOKUP(A238,'Revenue per capita'!$A:$Z,12,FALSE)-'normalize rev0'!J$364)/'normalize rev0'!J$365,"")</f>
        <v>-0.4135392663806699</v>
      </c>
      <c r="K238" s="6">
        <f>IFERROR((VLOOKUP(A238,'Revenue per capita'!$A:$Z,13,FALSE)-'normalize rev0'!K$364)/'normalize rev0'!K$365,"")</f>
        <v>1.334903248322258</v>
      </c>
      <c r="L238" s="6">
        <f>IFERROR((VLOOKUP(A238,'Revenue per capita'!$A:$Z,14,FALSE)-'normalize rev0'!L$364)/'normalize rev0'!L$365,"")</f>
        <v>-0.17358762020735766</v>
      </c>
      <c r="M238" s="6">
        <f>IFERROR((VLOOKUP(A238,'Revenue per capita'!$A:$Z,15,FALSE)-'normalize rev0'!M$364)/'normalize rev0'!M$365,"")</f>
        <v>-0.58193655615120843</v>
      </c>
      <c r="N238" s="6">
        <f>IFERROR((VLOOKUP(A238,'Revenue per capita'!$A:$Z,16,FALSE)-'normalize rev0'!N$364)/'normalize rev0'!N$365,"")</f>
        <v>-0.64691586817359248</v>
      </c>
      <c r="O238" s="6">
        <f>IFERROR((VLOOKUP(A238,'Revenue per capita'!$A:$Z,17,FALSE)-'normalize rev0'!O$364)/'normalize rev0'!O$365,"")</f>
        <v>-0.15570763618653705</v>
      </c>
      <c r="P238" s="6">
        <f>IFERROR((VLOOKUP(A238,'Revenue per capita'!$A:$Z,18,FALSE)-'normalize rev0'!P$364)/'normalize rev0'!P$365,"")</f>
        <v>-0.83871366960714011</v>
      </c>
      <c r="Q238" s="6">
        <f>IFERROR((VLOOKUP(A238,'Revenue per capita'!$A:$Z,19,FALSE)-'normalize rev0'!Q$364)/'normalize rev0'!Q$365,"")</f>
        <v>-0.23817854524329987</v>
      </c>
      <c r="R238" s="6">
        <f>IFERROR((VLOOKUP(A238,'Revenue per capita'!$A:$Z,20,FALSE)-'normalize rev0'!R$364)/'normalize rev0'!R$365,"")</f>
        <v>-0.72608233733959893</v>
      </c>
      <c r="S238" s="6">
        <f>IFERROR((VLOOKUP(A238,'Revenue per capita'!$A:$Z,21,FALSE)-'normalize rev0'!S$364)/'normalize rev0'!S$365,"")</f>
        <v>-1.2301471085946045</v>
      </c>
      <c r="T238" s="6">
        <f>IFERROR((VLOOKUP(A238,'Revenue per capita'!$A:$Z,22,FALSE)-'normalize rev0'!T$364)/'normalize rev0'!T$365,"")</f>
        <v>-0.24822110399192787</v>
      </c>
      <c r="U238" s="6">
        <f>IFERROR((VLOOKUP(A238,'Revenue per capita'!$A:$Z,23,FALSE)-'normalize rev0'!U$364)/'normalize rev0'!U$365,"")</f>
        <v>0.48994487289926419</v>
      </c>
      <c r="V238" s="6">
        <f>IFERROR((VLOOKUP(A238,'Revenue per capita'!$A:$Z,24,FALSE)-'normalize rev0'!V$364)/'normalize rev0'!V$365,"")</f>
        <v>-0.35945013731094227</v>
      </c>
      <c r="W238" s="6" t="str">
        <f>IFERROR((VLOOKUP(A238,'Revenue per capita'!$A:$Z,25,FALSE)-'normalize rev0'!W$364)/'normalize rev0'!W$365,"")</f>
        <v/>
      </c>
      <c r="X238" s="6" t="str">
        <f>IFERROR((VLOOKUP(A238,'Revenue per capita'!$A:$Z,26,FALSE)-'normalize rev0'!X$364)/'normalize rev0'!X$365,"")</f>
        <v/>
      </c>
    </row>
    <row r="239" spans="1:24" x14ac:dyDescent="0.45">
      <c r="A239" s="3" t="s">
        <v>489</v>
      </c>
      <c r="B239" s="4" t="s">
        <v>466</v>
      </c>
      <c r="D239" s="4">
        <v>68.576905552918831</v>
      </c>
      <c r="E239" s="6">
        <f>IFERROR((VLOOKUP($A239,'Revenue per capita'!$A:$Z,7,FALSE)-'normalize rev0'!E$364)/'normalize rev0'!E$365,"")</f>
        <v>-0.51177793090422308</v>
      </c>
      <c r="F239" s="6">
        <f>IFERROR((VLOOKUP(A239,'Revenue per capita'!$A:$Z,8,FALSE)-'normalize rev0'!F$364)/'normalize rev0'!F$365,"")</f>
        <v>-0.3096560969404194</v>
      </c>
      <c r="G239" s="6" t="str">
        <f>IFERROR((VLOOKUP(A239,'Revenue per capita'!$A:$Z,9,FALSE)-'normalize rev0'!G$364)/'normalize rev0'!G$365,"")</f>
        <v/>
      </c>
      <c r="H239" s="6">
        <f>IFERROR((VLOOKUP(A239,'Revenue per capita'!$A:$Z,10,FALSE)-'normalize rev0'!H$364)/'normalize rev0'!H$365,"")</f>
        <v>-1.0403631240031426</v>
      </c>
      <c r="I239" s="6">
        <f>IFERROR((VLOOKUP(A239,'Revenue per capita'!$A:$Z,11,FALSE)-'normalize rev0'!I$364)/'normalize rev0'!I$365,"")</f>
        <v>-5.8669511402718949E-2</v>
      </c>
      <c r="J239" s="6">
        <f>IFERROR((VLOOKUP(A239,'Revenue per capita'!$A:$Z,12,FALSE)-'normalize rev0'!J$364)/'normalize rev0'!J$365,"")</f>
        <v>0.17784331278030921</v>
      </c>
      <c r="K239" s="6">
        <f>IFERROR((VLOOKUP(A239,'Revenue per capita'!$A:$Z,13,FALSE)-'normalize rev0'!K$364)/'normalize rev0'!K$365,"")</f>
        <v>-0.66574185358121329</v>
      </c>
      <c r="L239" s="6">
        <f>IFERROR((VLOOKUP(A239,'Revenue per capita'!$A:$Z,14,FALSE)-'normalize rev0'!L$364)/'normalize rev0'!L$365,"")</f>
        <v>-1.0208180164067935</v>
      </c>
      <c r="M239" s="6">
        <f>IFERROR((VLOOKUP(A239,'Revenue per capita'!$A:$Z,15,FALSE)-'normalize rev0'!M$364)/'normalize rev0'!M$365,"")</f>
        <v>-0.60491532852642593</v>
      </c>
      <c r="N239" s="6">
        <f>IFERROR((VLOOKUP(A239,'Revenue per capita'!$A:$Z,16,FALSE)-'normalize rev0'!N$364)/'normalize rev0'!N$365,"")</f>
        <v>-0.65809281407370557</v>
      </c>
      <c r="O239" s="6">
        <f>IFERROR((VLOOKUP(A239,'Revenue per capita'!$A:$Z,17,FALSE)-'normalize rev0'!O$364)/'normalize rev0'!O$365,"")</f>
        <v>-1.0065621801829703</v>
      </c>
      <c r="P239" s="6">
        <f>IFERROR((VLOOKUP(A239,'Revenue per capita'!$A:$Z,18,FALSE)-'normalize rev0'!P$364)/'normalize rev0'!P$365,"")</f>
        <v>-0.72238407736940058</v>
      </c>
      <c r="Q239" s="6">
        <f>IFERROR((VLOOKUP(A239,'Revenue per capita'!$A:$Z,19,FALSE)-'normalize rev0'!Q$364)/'normalize rev0'!Q$365,"")</f>
        <v>-1.5337286676975825</v>
      </c>
      <c r="R239" s="6">
        <f>IFERROR((VLOOKUP(A239,'Revenue per capita'!$A:$Z,20,FALSE)-'normalize rev0'!R$364)/'normalize rev0'!R$365,"")</f>
        <v>-0.69986010000579446</v>
      </c>
      <c r="S239" s="6">
        <f>IFERROR((VLOOKUP(A239,'Revenue per capita'!$A:$Z,21,FALSE)-'normalize rev0'!S$364)/'normalize rev0'!S$365,"")</f>
        <v>1.0614521991429358</v>
      </c>
      <c r="T239" s="6">
        <f>IFERROR((VLOOKUP(A239,'Revenue per capita'!$A:$Z,22,FALSE)-'normalize rev0'!T$364)/'normalize rev0'!T$365,"")</f>
        <v>-1.1798013123201951</v>
      </c>
      <c r="U239" s="6">
        <f>IFERROR((VLOOKUP(A239,'Revenue per capita'!$A:$Z,23,FALSE)-'normalize rev0'!U$364)/'normalize rev0'!U$365,"")</f>
        <v>-1.752164762419782</v>
      </c>
      <c r="V239" s="6">
        <f>IFERROR((VLOOKUP(A239,'Revenue per capita'!$A:$Z,24,FALSE)-'normalize rev0'!V$364)/'normalize rev0'!V$365,"")</f>
        <v>-0.94221007215295005</v>
      </c>
      <c r="W239" s="6" t="str">
        <f>IFERROR((VLOOKUP(A239,'Revenue per capita'!$A:$Z,25,FALSE)-'normalize rev0'!W$364)/'normalize rev0'!W$365,"")</f>
        <v/>
      </c>
      <c r="X239" s="6" t="str">
        <f>IFERROR((VLOOKUP(A239,'Revenue per capita'!$A:$Z,26,FALSE)-'normalize rev0'!X$364)/'normalize rev0'!X$365,"")</f>
        <v/>
      </c>
    </row>
    <row r="240" spans="1:24" x14ac:dyDescent="0.45">
      <c r="A240" s="3" t="s">
        <v>698</v>
      </c>
      <c r="B240" s="4" t="s">
        <v>506</v>
      </c>
      <c r="D240" s="4">
        <v>68.342469708315647</v>
      </c>
      <c r="E240" s="6">
        <f>IFERROR((VLOOKUP($A240,'Revenue per capita'!$A:$Z,7,FALSE)-'normalize rev0'!E$364)/'normalize rev0'!E$365,"")</f>
        <v>-0.51177793090422308</v>
      </c>
      <c r="F240" s="6" t="str">
        <f>IFERROR((VLOOKUP(A240,'Revenue per capita'!$A:$Z,8,FALSE)-'normalize rev0'!F$364)/'normalize rev0'!F$365,"")</f>
        <v/>
      </c>
      <c r="G240" s="6" t="str">
        <f>IFERROR((VLOOKUP(A240,'Revenue per capita'!$A:$Z,9,FALSE)-'normalize rev0'!G$364)/'normalize rev0'!G$365,"")</f>
        <v/>
      </c>
      <c r="H240" s="6">
        <f>IFERROR((VLOOKUP(A240,'Revenue per capita'!$A:$Z,10,FALSE)-'normalize rev0'!H$364)/'normalize rev0'!H$365,"")</f>
        <v>-0.34900751552857151</v>
      </c>
      <c r="I240" s="6">
        <f>IFERROR((VLOOKUP(A240,'Revenue per capita'!$A:$Z,11,FALSE)-'normalize rev0'!I$364)/'normalize rev0'!I$365,"")</f>
        <v>0.11485806119192105</v>
      </c>
      <c r="J240" s="6">
        <f>IFERROR((VLOOKUP(A240,'Revenue per capita'!$A:$Z,12,FALSE)-'normalize rev0'!J$364)/'normalize rev0'!J$365,"")</f>
        <v>-0.52170096652506504</v>
      </c>
      <c r="K240" s="6">
        <f>IFERROR((VLOOKUP(A240,'Revenue per capita'!$A:$Z,13,FALSE)-'normalize rev0'!K$364)/'normalize rev0'!K$365,"")</f>
        <v>0.23775940197464465</v>
      </c>
      <c r="L240" s="6">
        <f>IFERROR((VLOOKUP(A240,'Revenue per capita'!$A:$Z,14,FALSE)-'normalize rev0'!L$364)/'normalize rev0'!L$365,"")</f>
        <v>-0.42776661381134212</v>
      </c>
      <c r="M240" s="6">
        <f>IFERROR((VLOOKUP(A240,'Revenue per capita'!$A:$Z,15,FALSE)-'normalize rev0'!M$364)/'normalize rev0'!M$365,"")</f>
        <v>-0.73270748240389094</v>
      </c>
      <c r="N240" s="6">
        <f>IFERROR((VLOOKUP(A240,'Revenue per capita'!$A:$Z,16,FALSE)-'normalize rev0'!N$364)/'normalize rev0'!N$365,"")</f>
        <v>-0.6524764243115575</v>
      </c>
      <c r="O240" s="6">
        <f>IFERROR((VLOOKUP(A240,'Revenue per capita'!$A:$Z,17,FALSE)-'normalize rev0'!O$364)/'normalize rev0'!O$365,"")</f>
        <v>-0.6272142759504834</v>
      </c>
      <c r="P240" s="6">
        <f>IFERROR((VLOOKUP(A240,'Revenue per capita'!$A:$Z,18,FALSE)-'normalize rev0'!P$364)/'normalize rev0'!P$365,"")</f>
        <v>-0.6417941174192785</v>
      </c>
      <c r="Q240" s="6">
        <f>IFERROR((VLOOKUP(A240,'Revenue per capita'!$A:$Z,19,FALSE)-'normalize rev0'!Q$364)/'normalize rev0'!Q$365,"")</f>
        <v>-0.13798603500329462</v>
      </c>
      <c r="R240" s="6">
        <f>IFERROR((VLOOKUP(A240,'Revenue per capita'!$A:$Z,20,FALSE)-'normalize rev0'!R$364)/'normalize rev0'!R$365,"")</f>
        <v>-0.53928933989705552</v>
      </c>
      <c r="S240" s="6">
        <f>IFERROR((VLOOKUP(A240,'Revenue per capita'!$A:$Z,21,FALSE)-'normalize rev0'!S$364)/'normalize rev0'!S$365,"")</f>
        <v>-0.36699656333969383</v>
      </c>
      <c r="T240" s="6">
        <f>IFERROR((VLOOKUP(A240,'Revenue per capita'!$A:$Z,22,FALSE)-'normalize rev0'!T$364)/'normalize rev0'!T$365,"")</f>
        <v>-0.63975043040430546</v>
      </c>
      <c r="U240" s="6">
        <f>IFERROR((VLOOKUP(A240,'Revenue per capita'!$A:$Z,23,FALSE)-'normalize rev0'!U$364)/'normalize rev0'!U$365,"")</f>
        <v>0.66732944177006315</v>
      </c>
      <c r="V240" s="6">
        <f>IFERROR((VLOOKUP(A240,'Revenue per capita'!$A:$Z,24,FALSE)-'normalize rev0'!V$364)/'normalize rev0'!V$365,"")</f>
        <v>-1.0960876462863698</v>
      </c>
      <c r="W240" s="6" t="str">
        <f>IFERROR((VLOOKUP(A240,'Revenue per capita'!$A:$Z,25,FALSE)-'normalize rev0'!W$364)/'normalize rev0'!W$365,"")</f>
        <v/>
      </c>
      <c r="X240" s="6" t="str">
        <f>IFERROR((VLOOKUP(A240,'Revenue per capita'!$A:$Z,26,FALSE)-'normalize rev0'!X$364)/'normalize rev0'!X$365,"")</f>
        <v/>
      </c>
    </row>
    <row r="241" spans="1:24" x14ac:dyDescent="0.45">
      <c r="A241" s="3" t="s">
        <v>651</v>
      </c>
      <c r="B241" s="4" t="s">
        <v>492</v>
      </c>
      <c r="D241" s="4">
        <v>68.243297944238023</v>
      </c>
      <c r="E241" s="6">
        <f>IFERROR((VLOOKUP($A241,'Revenue per capita'!$A:$Z,7,FALSE)-'normalize rev0'!E$364)/'normalize rev0'!E$365,"")</f>
        <v>-0.51177793090422308</v>
      </c>
      <c r="F241" s="6" t="str">
        <f>IFERROR((VLOOKUP(A241,'Revenue per capita'!$A:$Z,8,FALSE)-'normalize rev0'!F$364)/'normalize rev0'!F$365,"")</f>
        <v/>
      </c>
      <c r="G241" s="6" t="str">
        <f>IFERROR((VLOOKUP(A241,'Revenue per capita'!$A:$Z,9,FALSE)-'normalize rev0'!G$364)/'normalize rev0'!G$365,"")</f>
        <v/>
      </c>
      <c r="H241" s="6">
        <f>IFERROR((VLOOKUP(A241,'Revenue per capita'!$A:$Z,10,FALSE)-'normalize rev0'!H$364)/'normalize rev0'!H$365,"")</f>
        <v>-0.30072564902638438</v>
      </c>
      <c r="I241" s="6">
        <f>IFERROR((VLOOKUP(A241,'Revenue per capita'!$A:$Z,11,FALSE)-'normalize rev0'!I$364)/'normalize rev0'!I$365,"")</f>
        <v>-0.47678143001774065</v>
      </c>
      <c r="J241" s="6">
        <f>IFERROR((VLOOKUP(A241,'Revenue per capita'!$A:$Z,12,FALSE)-'normalize rev0'!J$364)/'normalize rev0'!J$365,"")</f>
        <v>-5.3265366386619765E-2</v>
      </c>
      <c r="K241" s="6">
        <f>IFERROR((VLOOKUP(A241,'Revenue per capita'!$A:$Z,13,FALSE)-'normalize rev0'!K$364)/'normalize rev0'!K$365,"")</f>
        <v>0.11500130078849789</v>
      </c>
      <c r="L241" s="6">
        <f>IFERROR((VLOOKUP(A241,'Revenue per capita'!$A:$Z,14,FALSE)-'normalize rev0'!L$364)/'normalize rev0'!L$365,"")</f>
        <v>-0.58889326405091613</v>
      </c>
      <c r="M241" s="6">
        <f>IFERROR((VLOOKUP(A241,'Revenue per capita'!$A:$Z,15,FALSE)-'normalize rev0'!M$364)/'normalize rev0'!M$365,"")</f>
        <v>-0.64312755010802103</v>
      </c>
      <c r="N241" s="6">
        <f>IFERROR((VLOOKUP(A241,'Revenue per capita'!$A:$Z,16,FALSE)-'normalize rev0'!N$364)/'normalize rev0'!N$365,"")</f>
        <v>-0.60268886779055686</v>
      </c>
      <c r="O241" s="6">
        <f>IFERROR((VLOOKUP(A241,'Revenue per capita'!$A:$Z,17,FALSE)-'normalize rev0'!O$364)/'normalize rev0'!O$365,"")</f>
        <v>-0.70311581757236108</v>
      </c>
      <c r="P241" s="6">
        <f>IFERROR((VLOOKUP(A241,'Revenue per capita'!$A:$Z,18,FALSE)-'normalize rev0'!P$364)/'normalize rev0'!P$365,"")</f>
        <v>0.86677769276332528</v>
      </c>
      <c r="Q241" s="6">
        <f>IFERROR((VLOOKUP(A241,'Revenue per capita'!$A:$Z,19,FALSE)-'normalize rev0'!Q$364)/'normalize rev0'!Q$365,"")</f>
        <v>4.3581272912746742</v>
      </c>
      <c r="R241" s="6">
        <f>IFERROR((VLOOKUP(A241,'Revenue per capita'!$A:$Z,20,FALSE)-'normalize rev0'!R$364)/'normalize rev0'!R$365,"")</f>
        <v>-0.53930660059404356</v>
      </c>
      <c r="S241" s="6">
        <f>IFERROR((VLOOKUP(A241,'Revenue per capita'!$A:$Z,21,FALSE)-'normalize rev0'!S$364)/'normalize rev0'!S$365,"")</f>
        <v>-0.72446928321610482</v>
      </c>
      <c r="T241" s="6">
        <f>IFERROR((VLOOKUP(A241,'Revenue per capita'!$A:$Z,22,FALSE)-'normalize rev0'!T$364)/'normalize rev0'!T$365,"")</f>
        <v>-0.5320261675722725</v>
      </c>
      <c r="U241" s="6">
        <f>IFERROR((VLOOKUP(A241,'Revenue per capita'!$A:$Z,23,FALSE)-'normalize rev0'!U$364)/'normalize rev0'!U$365,"")</f>
        <v>-0.61314429495464484</v>
      </c>
      <c r="V241" s="6">
        <f>IFERROR((VLOOKUP(A241,'Revenue per capita'!$A:$Z,24,FALSE)-'normalize rev0'!V$364)/'normalize rev0'!V$365,"")</f>
        <v>-0.93044526648408965</v>
      </c>
      <c r="W241" s="6" t="str">
        <f>IFERROR((VLOOKUP(A241,'Revenue per capita'!$A:$Z,25,FALSE)-'normalize rev0'!W$364)/'normalize rev0'!W$365,"")</f>
        <v/>
      </c>
      <c r="X241" s="6" t="str">
        <f>IFERROR((VLOOKUP(A241,'Revenue per capita'!$A:$Z,26,FALSE)-'normalize rev0'!X$364)/'normalize rev0'!X$365,"")</f>
        <v/>
      </c>
    </row>
    <row r="242" spans="1:24" x14ac:dyDescent="0.45">
      <c r="A242" s="3" t="s">
        <v>667</v>
      </c>
      <c r="B242" s="4" t="s">
        <v>529</v>
      </c>
      <c r="D242" s="4">
        <v>67.849525382070738</v>
      </c>
      <c r="E242" s="6">
        <f>IFERROR((VLOOKUP($A242,'Revenue per capita'!$A:$Z,7,FALSE)-'normalize rev0'!E$364)/'normalize rev0'!E$365,"")</f>
        <v>-0.45158126416454009</v>
      </c>
      <c r="F242" s="6">
        <f>IFERROR((VLOOKUP(A242,'Revenue per capita'!$A:$Z,8,FALSE)-'normalize rev0'!F$364)/'normalize rev0'!F$365,"")</f>
        <v>-0.39043190095029312</v>
      </c>
      <c r="G242" s="6">
        <f>IFERROR((VLOOKUP(A242,'Revenue per capita'!$A:$Z,9,FALSE)-'normalize rev0'!G$364)/'normalize rev0'!G$365,"")</f>
        <v>-6.0293310084663869E-2</v>
      </c>
      <c r="H242" s="6">
        <f>IFERROR((VLOOKUP(A242,'Revenue per capita'!$A:$Z,10,FALSE)-'normalize rev0'!H$364)/'normalize rev0'!H$365,"")</f>
        <v>0.33824322300975296</v>
      </c>
      <c r="I242" s="6">
        <f>IFERROR((VLOOKUP(A242,'Revenue per capita'!$A:$Z,11,FALSE)-'normalize rev0'!I$364)/'normalize rev0'!I$365,"")</f>
        <v>-0.76935768420744743</v>
      </c>
      <c r="J242" s="6">
        <f>IFERROR((VLOOKUP(A242,'Revenue per capita'!$A:$Z,12,FALSE)-'normalize rev0'!J$364)/'normalize rev0'!J$365,"")</f>
        <v>-0.54428614988825197</v>
      </c>
      <c r="K242" s="6">
        <f>IFERROR((VLOOKUP(A242,'Revenue per capita'!$A:$Z,13,FALSE)-'normalize rev0'!K$364)/'normalize rev0'!K$365,"")</f>
        <v>9.2266623791239667E-3</v>
      </c>
      <c r="L242" s="6">
        <f>IFERROR((VLOOKUP(A242,'Revenue per capita'!$A:$Z,14,FALSE)-'normalize rev0'!L$364)/'normalize rev0'!L$365,"")</f>
        <v>8.681888268433742E-2</v>
      </c>
      <c r="M242" s="6">
        <f>IFERROR((VLOOKUP(A242,'Revenue per capita'!$A:$Z,15,FALSE)-'normalize rev0'!M$364)/'normalize rev0'!M$365,"")</f>
        <v>-0.20627680672384671</v>
      </c>
      <c r="N242" s="6">
        <f>IFERROR((VLOOKUP(A242,'Revenue per capita'!$A:$Z,16,FALSE)-'normalize rev0'!N$364)/'normalize rev0'!N$365,"")</f>
        <v>-0.23216471816963785</v>
      </c>
      <c r="O242" s="6">
        <f>IFERROR((VLOOKUP(A242,'Revenue per capita'!$A:$Z,17,FALSE)-'normalize rev0'!O$364)/'normalize rev0'!O$365,"")</f>
        <v>0.89636196227635201</v>
      </c>
      <c r="P242" s="6">
        <f>IFERROR((VLOOKUP(A242,'Revenue per capita'!$A:$Z,18,FALSE)-'normalize rev0'!P$364)/'normalize rev0'!P$365,"")</f>
        <v>0.1393565235116169</v>
      </c>
      <c r="Q242" s="6">
        <f>IFERROR((VLOOKUP(A242,'Revenue per capita'!$A:$Z,19,FALSE)-'normalize rev0'!Q$364)/'normalize rev0'!Q$365,"")</f>
        <v>1.1298618764325361</v>
      </c>
      <c r="R242" s="6">
        <f>IFERROR((VLOOKUP(A242,'Revenue per capita'!$A:$Z,20,FALSE)-'normalize rev0'!R$364)/'normalize rev0'!R$365,"")</f>
        <v>-0.38648231320577758</v>
      </c>
      <c r="S242" s="6">
        <f>IFERROR((VLOOKUP(A242,'Revenue per capita'!$A:$Z,21,FALSE)-'normalize rev0'!S$364)/'normalize rev0'!S$365,"")</f>
        <v>-1.0229348723171467</v>
      </c>
      <c r="T242" s="6">
        <f>IFERROR((VLOOKUP(A242,'Revenue per capita'!$A:$Z,22,FALSE)-'normalize rev0'!T$364)/'normalize rev0'!T$365,"")</f>
        <v>3.2255545570906761</v>
      </c>
      <c r="U242" s="6">
        <f>IFERROR((VLOOKUP(A242,'Revenue per capita'!$A:$Z,23,FALSE)-'normalize rev0'!U$364)/'normalize rev0'!U$365,"")</f>
        <v>8.1353023529029471</v>
      </c>
      <c r="V242" s="6">
        <f>IFERROR((VLOOKUP(A242,'Revenue per capita'!$A:$Z,24,FALSE)-'normalize rev0'!V$364)/'normalize rev0'!V$365,"")</f>
        <v>-4.2845451964187856E-3</v>
      </c>
      <c r="W242" s="6">
        <f>IFERROR((VLOOKUP(A242,'Revenue per capita'!$A:$Z,25,FALSE)-'normalize rev0'!W$364)/'normalize rev0'!W$365,"")</f>
        <v>-0.25425011639249856</v>
      </c>
      <c r="X242" s="6">
        <f>IFERROR((VLOOKUP(A242,'Revenue per capita'!$A:$Z,26,FALSE)-'normalize rev0'!X$364)/'normalize rev0'!X$365,"")</f>
        <v>-9.5395343973299601E-2</v>
      </c>
    </row>
    <row r="243" spans="1:24" x14ac:dyDescent="0.45">
      <c r="A243" s="3" t="s">
        <v>784</v>
      </c>
      <c r="B243" s="4" t="s">
        <v>480</v>
      </c>
      <c r="D243" s="4">
        <v>67.629068885497816</v>
      </c>
      <c r="E243" s="6">
        <f>IFERROR((VLOOKUP($A243,'Revenue per capita'!$A:$Z,7,FALSE)-'normalize rev0'!E$364)/'normalize rev0'!E$365,"")</f>
        <v>0.69882426998487646</v>
      </c>
      <c r="F243" s="6">
        <f>IFERROR((VLOOKUP(A243,'Revenue per capita'!$A:$Z,8,FALSE)-'normalize rev0'!F$364)/'normalize rev0'!F$365,"")</f>
        <v>-1.2455643736719384E-2</v>
      </c>
      <c r="G243" s="6" t="str">
        <f>IFERROR((VLOOKUP(A243,'Revenue per capita'!$A:$Z,9,FALSE)-'normalize rev0'!G$364)/'normalize rev0'!G$365,"")</f>
        <v/>
      </c>
      <c r="H243" s="6">
        <f>IFERROR((VLOOKUP(A243,'Revenue per capita'!$A:$Z,10,FALSE)-'normalize rev0'!H$364)/'normalize rev0'!H$365,"")</f>
        <v>-0.800307579452193</v>
      </c>
      <c r="I243" s="6">
        <f>IFERROR((VLOOKUP(A243,'Revenue per capita'!$A:$Z,11,FALSE)-'normalize rev0'!I$364)/'normalize rev0'!I$365,"")</f>
        <v>-0.42329461594425216</v>
      </c>
      <c r="J243" s="6">
        <f>IFERROR((VLOOKUP(A243,'Revenue per capita'!$A:$Z,12,FALSE)-'normalize rev0'!J$364)/'normalize rev0'!J$365,"")</f>
        <v>-0.54615166349036615</v>
      </c>
      <c r="K243" s="6">
        <f>IFERROR((VLOOKUP(A243,'Revenue per capita'!$A:$Z,13,FALSE)-'normalize rev0'!K$364)/'normalize rev0'!K$365,"")</f>
        <v>0.8495100584359887</v>
      </c>
      <c r="L243" s="6">
        <f>IFERROR((VLOOKUP(A243,'Revenue per capita'!$A:$Z,14,FALSE)-'normalize rev0'!L$364)/'normalize rev0'!L$365,"")</f>
        <v>-0.95471351310813823</v>
      </c>
      <c r="M243" s="6">
        <f>IFERROR((VLOOKUP(A243,'Revenue per capita'!$A:$Z,15,FALSE)-'normalize rev0'!M$364)/'normalize rev0'!M$365,"")</f>
        <v>0.38021819957613517</v>
      </c>
      <c r="N243" s="6">
        <f>IFERROR((VLOOKUP(A243,'Revenue per capita'!$A:$Z,16,FALSE)-'normalize rev0'!N$364)/'normalize rev0'!N$365,"")</f>
        <v>-0.4644289943232745</v>
      </c>
      <c r="O243" s="6">
        <f>IFERROR((VLOOKUP(A243,'Revenue per capita'!$A:$Z,17,FALSE)-'normalize rev0'!O$364)/'normalize rev0'!O$365,"")</f>
        <v>0.97904646554394381</v>
      </c>
      <c r="P243" s="6">
        <f>IFERROR((VLOOKUP(A243,'Revenue per capita'!$A:$Z,18,FALSE)-'normalize rev0'!P$364)/'normalize rev0'!P$365,"")</f>
        <v>0.62358136749718351</v>
      </c>
      <c r="Q243" s="6">
        <f>IFERROR((VLOOKUP(A243,'Revenue per capita'!$A:$Z,19,FALSE)-'normalize rev0'!Q$364)/'normalize rev0'!Q$365,"")</f>
        <v>-9.7452041496654568E-2</v>
      </c>
      <c r="R243" s="6">
        <f>IFERROR((VLOOKUP(A243,'Revenue per capita'!$A:$Z,20,FALSE)-'normalize rev0'!R$364)/'normalize rev0'!R$365,"")</f>
        <v>0.1847823917917493</v>
      </c>
      <c r="S243" s="6">
        <f>IFERROR((VLOOKUP(A243,'Revenue per capita'!$A:$Z,21,FALSE)-'normalize rev0'!S$364)/'normalize rev0'!S$365,"")</f>
        <v>-0.21285587750764426</v>
      </c>
      <c r="T243" s="6">
        <f>IFERROR((VLOOKUP(A243,'Revenue per capita'!$A:$Z,22,FALSE)-'normalize rev0'!T$364)/'normalize rev0'!T$365,"")</f>
        <v>0.88620985572313715</v>
      </c>
      <c r="U243" s="6">
        <f>IFERROR((VLOOKUP(A243,'Revenue per capita'!$A:$Z,23,FALSE)-'normalize rev0'!U$364)/'normalize rev0'!U$365,"")</f>
        <v>0.9946711947621435</v>
      </c>
      <c r="V243" s="6">
        <f>IFERROR((VLOOKUP(A243,'Revenue per capita'!$A:$Z,24,FALSE)-'normalize rev0'!V$364)/'normalize rev0'!V$365,"")</f>
        <v>0.73809993427387643</v>
      </c>
      <c r="W243" s="6">
        <f>IFERROR((VLOOKUP(A243,'Revenue per capita'!$A:$Z,25,FALSE)-'normalize rev0'!W$364)/'normalize rev0'!W$365,"")</f>
        <v>-0.50372685806755368</v>
      </c>
      <c r="X243" s="6" t="str">
        <f>IFERROR((VLOOKUP(A243,'Revenue per capita'!$A:$Z,26,FALSE)-'normalize rev0'!X$364)/'normalize rev0'!X$365,"")</f>
        <v/>
      </c>
    </row>
    <row r="244" spans="1:24" x14ac:dyDescent="0.45">
      <c r="A244" s="3" t="s">
        <v>791</v>
      </c>
      <c r="B244" s="4" t="s">
        <v>445</v>
      </c>
      <c r="D244" s="4">
        <v>67.118735433545254</v>
      </c>
      <c r="E244" s="6">
        <f>IFERROR((VLOOKUP($A244,'Revenue per capita'!$A:$Z,7,FALSE)-'normalize rev0'!E$364)/'normalize rev0'!E$365,"")</f>
        <v>-0.3934963089165443</v>
      </c>
      <c r="F244" s="6">
        <f>IFERROR((VLOOKUP(A244,'Revenue per capita'!$A:$Z,8,FALSE)-'normalize rev0'!F$364)/'normalize rev0'!F$365,"")</f>
        <v>-0.32681420702989183</v>
      </c>
      <c r="G244" s="6">
        <f>IFERROR((VLOOKUP(A244,'Revenue per capita'!$A:$Z,9,FALSE)-'normalize rev0'!G$364)/'normalize rev0'!G$365,"")</f>
        <v>2.6122451702692298E-2</v>
      </c>
      <c r="H244" s="6">
        <f>IFERROR((VLOOKUP(A244,'Revenue per capita'!$A:$Z,10,FALSE)-'normalize rev0'!H$364)/'normalize rev0'!H$365,"")</f>
        <v>0.18013800180378303</v>
      </c>
      <c r="I244" s="6">
        <f>IFERROR((VLOOKUP(A244,'Revenue per capita'!$A:$Z,11,FALSE)-'normalize rev0'!I$364)/'normalize rev0'!I$365,"")</f>
        <v>-8.852535031184483E-2</v>
      </c>
      <c r="J244" s="6">
        <f>IFERROR((VLOOKUP(A244,'Revenue per capita'!$A:$Z,12,FALSE)-'normalize rev0'!J$364)/'normalize rev0'!J$365,"")</f>
        <v>-0.57731114533878203</v>
      </c>
      <c r="K244" s="6">
        <f>IFERROR((VLOOKUP(A244,'Revenue per capita'!$A:$Z,13,FALSE)-'normalize rev0'!K$364)/'normalize rev0'!K$365,"")</f>
        <v>0.59725390720862648</v>
      </c>
      <c r="L244" s="6">
        <f>IFERROR((VLOOKUP(A244,'Revenue per capita'!$A:$Z,14,FALSE)-'normalize rev0'!L$364)/'normalize rev0'!L$365,"")</f>
        <v>-1.4490774069159276</v>
      </c>
      <c r="M244" s="6">
        <f>IFERROR((VLOOKUP(A244,'Revenue per capita'!$A:$Z,15,FALSE)-'normalize rev0'!M$364)/'normalize rev0'!M$365,"")</f>
        <v>-0.66954158014482579</v>
      </c>
      <c r="N244" s="6">
        <f>IFERROR((VLOOKUP(A244,'Revenue per capita'!$A:$Z,16,FALSE)-'normalize rev0'!N$364)/'normalize rev0'!N$365,"")</f>
        <v>-0.29741310032733614</v>
      </c>
      <c r="O244" s="6">
        <f>IFERROR((VLOOKUP(A244,'Revenue per capita'!$A:$Z,17,FALSE)-'normalize rev0'!O$364)/'normalize rev0'!O$365,"")</f>
        <v>-1.2069029444967276</v>
      </c>
      <c r="P244" s="6">
        <f>IFERROR((VLOOKUP(A244,'Revenue per capita'!$A:$Z,18,FALSE)-'normalize rev0'!P$364)/'normalize rev0'!P$365,"")</f>
        <v>-0.72192234809931477</v>
      </c>
      <c r="Q244" s="6">
        <f>IFERROR((VLOOKUP(A244,'Revenue per capita'!$A:$Z,19,FALSE)-'normalize rev0'!Q$364)/'normalize rev0'!Q$365,"")</f>
        <v>-0.61202182716525622</v>
      </c>
      <c r="R244" s="6">
        <f>IFERROR((VLOOKUP(A244,'Revenue per capita'!$A:$Z,20,FALSE)-'normalize rev0'!R$364)/'normalize rev0'!R$365,"")</f>
        <v>-0.38168226888574625</v>
      </c>
      <c r="S244" s="6">
        <f>IFERROR((VLOOKUP(A244,'Revenue per capita'!$A:$Z,21,FALSE)-'normalize rev0'!S$364)/'normalize rev0'!S$365,"")</f>
        <v>5.4851289968094928E-2</v>
      </c>
      <c r="T244" s="6">
        <f>IFERROR((VLOOKUP(A244,'Revenue per capita'!$A:$Z,22,FALSE)-'normalize rev0'!T$364)/'normalize rev0'!T$365,"")</f>
        <v>4.4836328819212651E-2</v>
      </c>
      <c r="U244" s="6">
        <f>IFERROR((VLOOKUP(A244,'Revenue per capita'!$A:$Z,23,FALSE)-'normalize rev0'!U$364)/'normalize rev0'!U$365,"")</f>
        <v>0.14660532444130062</v>
      </c>
      <c r="V244" s="6">
        <f>IFERROR((VLOOKUP(A244,'Revenue per capita'!$A:$Z,24,FALSE)-'normalize rev0'!V$364)/'normalize rev0'!V$365,"")</f>
        <v>-7.3891855883902929E-2</v>
      </c>
      <c r="W244" s="6" t="str">
        <f>IFERROR((VLOOKUP(A244,'Revenue per capita'!$A:$Z,25,FALSE)-'normalize rev0'!W$364)/'normalize rev0'!W$365,"")</f>
        <v/>
      </c>
      <c r="X244" s="6" t="str">
        <f>IFERROR((VLOOKUP(A244,'Revenue per capita'!$A:$Z,26,FALSE)-'normalize rev0'!X$364)/'normalize rev0'!X$365,"")</f>
        <v/>
      </c>
    </row>
    <row r="245" spans="1:24" x14ac:dyDescent="0.45">
      <c r="A245" s="3" t="s">
        <v>483</v>
      </c>
      <c r="B245" s="4" t="s">
        <v>484</v>
      </c>
      <c r="D245" s="4">
        <v>67.016974862756427</v>
      </c>
      <c r="E245" s="6">
        <f>IFERROR((VLOOKUP($A245,'Revenue per capita'!$A:$Z,7,FALSE)-'normalize rev0'!E$364)/'normalize rev0'!E$365,"")</f>
        <v>6.2770753965240411</v>
      </c>
      <c r="F245" s="6" t="str">
        <f>IFERROR((VLOOKUP(A245,'Revenue per capita'!$A:$Z,8,FALSE)-'normalize rev0'!F$364)/'normalize rev0'!F$365,"")</f>
        <v/>
      </c>
      <c r="G245" s="6" t="str">
        <f>IFERROR((VLOOKUP(A245,'Revenue per capita'!$A:$Z,9,FALSE)-'normalize rev0'!G$364)/'normalize rev0'!G$365,"")</f>
        <v/>
      </c>
      <c r="H245" s="6">
        <f>IFERROR((VLOOKUP(A245,'Revenue per capita'!$A:$Z,10,FALSE)-'normalize rev0'!H$364)/'normalize rev0'!H$365,"")</f>
        <v>-0.54701949114433412</v>
      </c>
      <c r="I245" s="6">
        <f>IFERROR((VLOOKUP(A245,'Revenue per capita'!$A:$Z,11,FALSE)-'normalize rev0'!I$364)/'normalize rev0'!I$365,"")</f>
        <v>-0.62052312120354469</v>
      </c>
      <c r="J245" s="6">
        <f>IFERROR((VLOOKUP(A245,'Revenue per capita'!$A:$Z,12,FALSE)-'normalize rev0'!J$364)/'normalize rev0'!J$365,"")</f>
        <v>-0.60105732524554789</v>
      </c>
      <c r="K245" s="6">
        <f>IFERROR((VLOOKUP(A245,'Revenue per capita'!$A:$Z,13,FALSE)-'normalize rev0'!K$364)/'normalize rev0'!K$365,"")</f>
        <v>2.780583965791803</v>
      </c>
      <c r="L245" s="6">
        <f>IFERROR((VLOOKUP(A245,'Revenue per capita'!$A:$Z,14,FALSE)-'normalize rev0'!L$364)/'normalize rev0'!L$365,"")</f>
        <v>0.44826511816544978</v>
      </c>
      <c r="M245" s="6">
        <f>IFERROR((VLOOKUP(A245,'Revenue per capita'!$A:$Z,15,FALSE)-'normalize rev0'!M$364)/'normalize rev0'!M$365,"")</f>
        <v>-6.3602539112950163E-2</v>
      </c>
      <c r="N245" s="6">
        <f>IFERROR((VLOOKUP(A245,'Revenue per capita'!$A:$Z,16,FALSE)-'normalize rev0'!N$364)/'normalize rev0'!N$365,"")</f>
        <v>-0.54381346088363935</v>
      </c>
      <c r="O245" s="6">
        <f>IFERROR((VLOOKUP(A245,'Revenue per capita'!$A:$Z,17,FALSE)-'normalize rev0'!O$364)/'normalize rev0'!O$365,"")</f>
        <v>-0.10858518160090322</v>
      </c>
      <c r="P245" s="6">
        <f>IFERROR((VLOOKUP(A245,'Revenue per capita'!$A:$Z,18,FALSE)-'normalize rev0'!P$364)/'normalize rev0'!P$365,"")</f>
        <v>-0.57066307516197445</v>
      </c>
      <c r="Q245" s="6">
        <f>IFERROR((VLOOKUP(A245,'Revenue per capita'!$A:$Z,19,FALSE)-'normalize rev0'!Q$364)/'normalize rev0'!Q$365,"")</f>
        <v>-0.75729372040046139</v>
      </c>
      <c r="R245" s="6">
        <f>IFERROR((VLOOKUP(A245,'Revenue per capita'!$A:$Z,20,FALSE)-'normalize rev0'!R$364)/'normalize rev0'!R$365,"")</f>
        <v>7.9057164709500249E-2</v>
      </c>
      <c r="S245" s="6">
        <f>IFERROR((VLOOKUP(A245,'Revenue per capita'!$A:$Z,21,FALSE)-'normalize rev0'!S$364)/'normalize rev0'!S$365,"")</f>
        <v>1.9987352098937892</v>
      </c>
      <c r="T245" s="6">
        <f>IFERROR((VLOOKUP(A245,'Revenue per capita'!$A:$Z,22,FALSE)-'normalize rev0'!T$364)/'normalize rev0'!T$365,"")</f>
        <v>-0.49511235447345903</v>
      </c>
      <c r="U245" s="6">
        <f>IFERROR((VLOOKUP(A245,'Revenue per capita'!$A:$Z,23,FALSE)-'normalize rev0'!U$364)/'normalize rev0'!U$365,"")</f>
        <v>0.32718862236403945</v>
      </c>
      <c r="V245" s="6">
        <f>IFERROR((VLOOKUP(A245,'Revenue per capita'!$A:$Z,24,FALSE)-'normalize rev0'!V$364)/'normalize rev0'!V$365,"")</f>
        <v>0.62397517841131644</v>
      </c>
      <c r="W245" s="6">
        <f>IFERROR((VLOOKUP(A245,'Revenue per capita'!$A:$Z,25,FALSE)-'normalize rev0'!W$364)/'normalize rev0'!W$365,"")</f>
        <v>0.90570887481495588</v>
      </c>
      <c r="X245" s="6" t="str">
        <f>IFERROR((VLOOKUP(A245,'Revenue per capita'!$A:$Z,26,FALSE)-'normalize rev0'!X$364)/'normalize rev0'!X$365,"")</f>
        <v/>
      </c>
    </row>
    <row r="246" spans="1:24" x14ac:dyDescent="0.45">
      <c r="A246" s="3" t="s">
        <v>601</v>
      </c>
      <c r="B246" s="4" t="s">
        <v>602</v>
      </c>
      <c r="D246" s="4">
        <v>66.877829037601742</v>
      </c>
      <c r="E246" s="6">
        <f>IFERROR((VLOOKUP($A246,'Revenue per capita'!$A:$Z,7,FALSE)-'normalize rev0'!E$364)/'normalize rev0'!E$365,"")</f>
        <v>-0.21310497576285309</v>
      </c>
      <c r="F246" s="6">
        <f>IFERROR((VLOOKUP(A246,'Revenue per capita'!$A:$Z,8,FALSE)-'normalize rev0'!F$364)/'normalize rev0'!F$365,"")</f>
        <v>-0.14366843447923983</v>
      </c>
      <c r="G246" s="6">
        <f>IFERROR((VLOOKUP(A246,'Revenue per capita'!$A:$Z,9,FALSE)-'normalize rev0'!G$364)/'normalize rev0'!G$365,"")</f>
        <v>-0.5348571374301504</v>
      </c>
      <c r="H246" s="6">
        <f>IFERROR((VLOOKUP(A246,'Revenue per capita'!$A:$Z,10,FALSE)-'normalize rev0'!H$364)/'normalize rev0'!H$365,"")</f>
        <v>-0.5909601985410623</v>
      </c>
      <c r="I246" s="6">
        <f>IFERROR((VLOOKUP(A246,'Revenue per capita'!$A:$Z,11,FALSE)-'normalize rev0'!I$364)/'normalize rev0'!I$365,"")</f>
        <v>-1.8548708788041837E-3</v>
      </c>
      <c r="J246" s="6">
        <f>IFERROR((VLOOKUP(A246,'Revenue per capita'!$A:$Z,12,FALSE)-'normalize rev0'!J$364)/'normalize rev0'!J$365,"")</f>
        <v>-0.4880455312568977</v>
      </c>
      <c r="K246" s="6">
        <f>IFERROR((VLOOKUP(A246,'Revenue per capita'!$A:$Z,13,FALSE)-'normalize rev0'!K$364)/'normalize rev0'!K$365,"")</f>
        <v>-0.6198721737650208</v>
      </c>
      <c r="L246" s="6">
        <f>IFERROR((VLOOKUP(A246,'Revenue per capita'!$A:$Z,14,FALSE)-'normalize rev0'!L$364)/'normalize rev0'!L$365,"")</f>
        <v>1.1451176428657837</v>
      </c>
      <c r="M246" s="6">
        <f>IFERROR((VLOOKUP(A246,'Revenue per capita'!$A:$Z,15,FALSE)-'normalize rev0'!M$364)/'normalize rev0'!M$365,"")</f>
        <v>-0.48160277514186306</v>
      </c>
      <c r="N246" s="6">
        <f>IFERROR((VLOOKUP(A246,'Revenue per capita'!$A:$Z,16,FALSE)-'normalize rev0'!N$364)/'normalize rev0'!N$365,"")</f>
        <v>-0.62547882599318239</v>
      </c>
      <c r="O246" s="6">
        <f>IFERROR((VLOOKUP(A246,'Revenue per capita'!$A:$Z,17,FALSE)-'normalize rev0'!O$364)/'normalize rev0'!O$365,"")</f>
        <v>-4.1461946065890674E-2</v>
      </c>
      <c r="P246" s="6">
        <f>IFERROR((VLOOKUP(A246,'Revenue per capita'!$A:$Z,18,FALSE)-'normalize rev0'!P$364)/'normalize rev0'!P$365,"")</f>
        <v>-0.63010095402543176</v>
      </c>
      <c r="Q246" s="6">
        <f>IFERROR((VLOOKUP(A246,'Revenue per capita'!$A:$Z,19,FALSE)-'normalize rev0'!Q$364)/'normalize rev0'!Q$365,"")</f>
        <v>-0.32699503432707311</v>
      </c>
      <c r="R246" s="6">
        <f>IFERROR((VLOOKUP(A246,'Revenue per capita'!$A:$Z,20,FALSE)-'normalize rev0'!R$364)/'normalize rev0'!R$365,"")</f>
        <v>-0.69257041104519079</v>
      </c>
      <c r="S246" s="6">
        <f>IFERROR((VLOOKUP(A246,'Revenue per capita'!$A:$Z,21,FALSE)-'normalize rev0'!S$364)/'normalize rev0'!S$365,"")</f>
        <v>-0.49291358425936654</v>
      </c>
      <c r="T246" s="6">
        <f>IFERROR((VLOOKUP(A246,'Revenue per capita'!$A:$Z,22,FALSE)-'normalize rev0'!T$364)/'normalize rev0'!T$365,"")</f>
        <v>-0.87424510686408263</v>
      </c>
      <c r="U246" s="6">
        <f>IFERROR((VLOOKUP(A246,'Revenue per capita'!$A:$Z,23,FALSE)-'normalize rev0'!U$364)/'normalize rev0'!U$365,"")</f>
        <v>-0.70087712714224693</v>
      </c>
      <c r="V246" s="6">
        <f>IFERROR((VLOOKUP(A246,'Revenue per capita'!$A:$Z,24,FALSE)-'normalize rev0'!V$364)/'normalize rev0'!V$365,"")</f>
        <v>-0.70700384022584928</v>
      </c>
      <c r="W246" s="6">
        <f>IFERROR((VLOOKUP(A246,'Revenue per capita'!$A:$Z,25,FALSE)-'normalize rev0'!W$364)/'normalize rev0'!W$365,"")</f>
        <v>2.0018706775853434E-2</v>
      </c>
      <c r="X246" s="6" t="str">
        <f>IFERROR((VLOOKUP(A246,'Revenue per capita'!$A:$Z,26,FALSE)-'normalize rev0'!X$364)/'normalize rev0'!X$365,"")</f>
        <v/>
      </c>
    </row>
    <row r="247" spans="1:24" x14ac:dyDescent="0.45">
      <c r="A247" s="3" t="s">
        <v>708</v>
      </c>
      <c r="B247" s="4" t="s">
        <v>535</v>
      </c>
      <c r="D247" s="4">
        <v>65.856228405164572</v>
      </c>
      <c r="E247" s="6">
        <f>IFERROR((VLOOKUP($A247,'Revenue per capita'!$A:$Z,7,FALSE)-'normalize rev0'!E$364)/'normalize rev0'!E$365,"")</f>
        <v>-0.51177793090422308</v>
      </c>
      <c r="F247" s="6">
        <f>IFERROR((VLOOKUP(A247,'Revenue per capita'!$A:$Z,8,FALSE)-'normalize rev0'!F$364)/'normalize rev0'!F$365,"")</f>
        <v>0.67861019069861517</v>
      </c>
      <c r="G247" s="6" t="str">
        <f>IFERROR((VLOOKUP(A247,'Revenue per capita'!$A:$Z,9,FALSE)-'normalize rev0'!G$364)/'normalize rev0'!G$365,"")</f>
        <v/>
      </c>
      <c r="H247" s="6">
        <f>IFERROR((VLOOKUP(A247,'Revenue per capita'!$A:$Z,10,FALSE)-'normalize rev0'!H$364)/'normalize rev0'!H$365,"")</f>
        <v>-0.59377278643362741</v>
      </c>
      <c r="I247" s="6">
        <f>IFERROR((VLOOKUP(A247,'Revenue per capita'!$A:$Z,11,FALSE)-'normalize rev0'!I$364)/'normalize rev0'!I$365,"")</f>
        <v>-0.20078494436979746</v>
      </c>
      <c r="J247" s="6">
        <f>IFERROR((VLOOKUP(A247,'Revenue per capita'!$A:$Z,12,FALSE)-'normalize rev0'!J$364)/'normalize rev0'!J$365,"")</f>
        <v>-0.84790480858565964</v>
      </c>
      <c r="K247" s="6">
        <f>IFERROR((VLOOKUP(A247,'Revenue per capita'!$A:$Z,13,FALSE)-'normalize rev0'!K$364)/'normalize rev0'!K$365,"")</f>
        <v>0.28263807099362914</v>
      </c>
      <c r="L247" s="6">
        <f>IFERROR((VLOOKUP(A247,'Revenue per capita'!$A:$Z,14,FALSE)-'normalize rev0'!L$364)/'normalize rev0'!L$365,"")</f>
        <v>-0.70091864438085327</v>
      </c>
      <c r="M247" s="6">
        <f>IFERROR((VLOOKUP(A247,'Revenue per capita'!$A:$Z,15,FALSE)-'normalize rev0'!M$364)/'normalize rev0'!M$365,"")</f>
        <v>-0.46192998669765595</v>
      </c>
      <c r="N247" s="6">
        <f>IFERROR((VLOOKUP(A247,'Revenue per capita'!$A:$Z,16,FALSE)-'normalize rev0'!N$364)/'normalize rev0'!N$365,"")</f>
        <v>-0.65306474721451968</v>
      </c>
      <c r="O247" s="6">
        <f>IFERROR((VLOOKUP(A247,'Revenue per capita'!$A:$Z,17,FALSE)-'normalize rev0'!O$364)/'normalize rev0'!O$365,"")</f>
        <v>0.1793171505400124</v>
      </c>
      <c r="P247" s="6">
        <f>IFERROR((VLOOKUP(A247,'Revenue per capita'!$A:$Z,18,FALSE)-'normalize rev0'!P$364)/'normalize rev0'!P$365,"")</f>
        <v>-3.1468849234423342E-2</v>
      </c>
      <c r="Q247" s="6">
        <f>IFERROR((VLOOKUP(A247,'Revenue per capita'!$A:$Z,19,FALSE)-'normalize rev0'!Q$364)/'normalize rev0'!Q$365,"")</f>
        <v>-0.58791214320157315</v>
      </c>
      <c r="R247" s="6">
        <f>IFERROR((VLOOKUP(A247,'Revenue per capita'!$A:$Z,20,FALSE)-'normalize rev0'!R$364)/'normalize rev0'!R$365,"")</f>
        <v>-0.64779273600709331</v>
      </c>
      <c r="S247" s="6">
        <f>IFERROR((VLOOKUP(A247,'Revenue per capita'!$A:$Z,21,FALSE)-'normalize rev0'!S$364)/'normalize rev0'!S$365,"")</f>
        <v>2.9997848569453014</v>
      </c>
      <c r="T247" s="6">
        <f>IFERROR((VLOOKUP(A247,'Revenue per capita'!$A:$Z,22,FALSE)-'normalize rev0'!T$364)/'normalize rev0'!T$365,"")</f>
        <v>-0.52366823434840115</v>
      </c>
      <c r="U247" s="6">
        <f>IFERROR((VLOOKUP(A247,'Revenue per capita'!$A:$Z,23,FALSE)-'normalize rev0'!U$364)/'normalize rev0'!U$365,"")</f>
        <v>-0.24474542554538434</v>
      </c>
      <c r="V247" s="6">
        <f>IFERROR((VLOOKUP(A247,'Revenue per capita'!$A:$Z,24,FALSE)-'normalize rev0'!V$364)/'normalize rev0'!V$365,"")</f>
        <v>-0.9847816315305461</v>
      </c>
      <c r="W247" s="6" t="str">
        <f>IFERROR((VLOOKUP(A247,'Revenue per capita'!$A:$Z,25,FALSE)-'normalize rev0'!W$364)/'normalize rev0'!W$365,"")</f>
        <v/>
      </c>
      <c r="X247" s="6" t="str">
        <f>IFERROR((VLOOKUP(A247,'Revenue per capita'!$A:$Z,26,FALSE)-'normalize rev0'!X$364)/'normalize rev0'!X$365,"")</f>
        <v/>
      </c>
    </row>
    <row r="248" spans="1:24" x14ac:dyDescent="0.45">
      <c r="A248" s="3" t="s">
        <v>797</v>
      </c>
      <c r="B248" s="4" t="s">
        <v>492</v>
      </c>
      <c r="D248" s="4">
        <v>65.697179781189277</v>
      </c>
      <c r="E248" s="6">
        <f>IFERROR((VLOOKUP($A248,'Revenue per capita'!$A:$Z,7,FALSE)-'normalize rev0'!E$364)/'normalize rev0'!E$365,"")</f>
        <v>-0.51177793090422308</v>
      </c>
      <c r="F248" s="6">
        <f>IFERROR((VLOOKUP(A248,'Revenue per capita'!$A:$Z,8,FALSE)-'normalize rev0'!F$364)/'normalize rev0'!F$365,"")</f>
        <v>-0.29554487476490943</v>
      </c>
      <c r="G248" s="6" t="str">
        <f>IFERROR((VLOOKUP(A248,'Revenue per capita'!$A:$Z,9,FALSE)-'normalize rev0'!G$364)/'normalize rev0'!G$365,"")</f>
        <v/>
      </c>
      <c r="H248" s="6">
        <f>IFERROR((VLOOKUP(A248,'Revenue per capita'!$A:$Z,10,FALSE)-'normalize rev0'!H$364)/'normalize rev0'!H$365,"")</f>
        <v>0.21916935163775675</v>
      </c>
      <c r="I248" s="6">
        <f>IFERROR((VLOOKUP(A248,'Revenue per capita'!$A:$Z,11,FALSE)-'normalize rev0'!I$364)/'normalize rev0'!I$365,"")</f>
        <v>-0.56195386026827265</v>
      </c>
      <c r="J248" s="6">
        <f>IFERROR((VLOOKUP(A248,'Revenue per capita'!$A:$Z,12,FALSE)-'normalize rev0'!J$364)/'normalize rev0'!J$365,"")</f>
        <v>-0.25743712330388807</v>
      </c>
      <c r="K248" s="6">
        <f>IFERROR((VLOOKUP(A248,'Revenue per capita'!$A:$Z,13,FALSE)-'normalize rev0'!K$364)/'normalize rev0'!K$365,"")</f>
        <v>-0.41861580528402231</v>
      </c>
      <c r="L248" s="6">
        <f>IFERROR((VLOOKUP(A248,'Revenue per capita'!$A:$Z,14,FALSE)-'normalize rev0'!L$364)/'normalize rev0'!L$365,"")</f>
        <v>-0.48966050162082975</v>
      </c>
      <c r="M248" s="6">
        <f>IFERROR((VLOOKUP(A248,'Revenue per capita'!$A:$Z,15,FALSE)-'normalize rev0'!M$364)/'normalize rev0'!M$365,"")</f>
        <v>-0.18792080827501056</v>
      </c>
      <c r="N248" s="6">
        <f>IFERROR((VLOOKUP(A248,'Revenue per capita'!$A:$Z,16,FALSE)-'normalize rev0'!N$364)/'normalize rev0'!N$365,"")</f>
        <v>0.12236954101066043</v>
      </c>
      <c r="O248" s="6">
        <f>IFERROR((VLOOKUP(A248,'Revenue per capita'!$A:$Z,17,FALSE)-'normalize rev0'!O$364)/'normalize rev0'!O$365,"")</f>
        <v>-0.17341234864475169</v>
      </c>
      <c r="P248" s="6">
        <f>IFERROR((VLOOKUP(A248,'Revenue per capita'!$A:$Z,18,FALSE)-'normalize rev0'!P$364)/'normalize rev0'!P$365,"")</f>
        <v>-0.31556659341879545</v>
      </c>
      <c r="Q248" s="6">
        <f>IFERROR((VLOOKUP(A248,'Revenue per capita'!$A:$Z,19,FALSE)-'normalize rev0'!Q$364)/'normalize rev0'!Q$365,"")</f>
        <v>-0.16578558358320847</v>
      </c>
      <c r="R248" s="6">
        <f>IFERROR((VLOOKUP(A248,'Revenue per capita'!$A:$Z,20,FALSE)-'normalize rev0'!R$364)/'normalize rev0'!R$365,"")</f>
        <v>0.12642638459256536</v>
      </c>
      <c r="S248" s="6">
        <f>IFERROR((VLOOKUP(A248,'Revenue per capita'!$A:$Z,21,FALSE)-'normalize rev0'!S$364)/'normalize rev0'!S$365,"")</f>
        <v>0.52844951337586987</v>
      </c>
      <c r="T248" s="6">
        <f>IFERROR((VLOOKUP(A248,'Revenue per capita'!$A:$Z,22,FALSE)-'normalize rev0'!T$364)/'normalize rev0'!T$365,"")</f>
        <v>-0.35833747362169632</v>
      </c>
      <c r="U248" s="6">
        <f>IFERROR((VLOOKUP(A248,'Revenue per capita'!$A:$Z,23,FALSE)-'normalize rev0'!U$364)/'normalize rev0'!U$365,"")</f>
        <v>-0.35468986731543894</v>
      </c>
      <c r="V248" s="6">
        <f>IFERROR((VLOOKUP(A248,'Revenue per capita'!$A:$Z,24,FALSE)-'normalize rev0'!V$364)/'normalize rev0'!V$365,"")</f>
        <v>-0.35161260101963915</v>
      </c>
      <c r="W248" s="6">
        <f>IFERROR((VLOOKUP(A248,'Revenue per capita'!$A:$Z,25,FALSE)-'normalize rev0'!W$364)/'normalize rev0'!W$365,"")</f>
        <v>-0.47512258180028771</v>
      </c>
      <c r="X248" s="6" t="str">
        <f>IFERROR((VLOOKUP(A248,'Revenue per capita'!$A:$Z,26,FALSE)-'normalize rev0'!X$364)/'normalize rev0'!X$365,"")</f>
        <v/>
      </c>
    </row>
    <row r="249" spans="1:24" x14ac:dyDescent="0.45">
      <c r="A249" s="3" t="s">
        <v>785</v>
      </c>
      <c r="B249" s="4" t="s">
        <v>480</v>
      </c>
      <c r="D249" s="4">
        <v>65.674430024972878</v>
      </c>
      <c r="E249" s="6">
        <f>IFERROR((VLOOKUP($A249,'Revenue per capita'!$A:$Z,7,FALSE)-'normalize rev0'!E$364)/'normalize rev0'!E$365,"")</f>
        <v>2.6545616966813589E-2</v>
      </c>
      <c r="F249" s="6">
        <f>IFERROR((VLOOKUP(A249,'Revenue per capita'!$A:$Z,8,FALSE)-'normalize rev0'!F$364)/'normalize rev0'!F$365,"")</f>
        <v>-0.39043190095029312</v>
      </c>
      <c r="G249" s="6">
        <f>IFERROR((VLOOKUP(A249,'Revenue per capita'!$A:$Z,9,FALSE)-'normalize rev0'!G$364)/'normalize rev0'!G$365,"")</f>
        <v>-1.0366270400926014</v>
      </c>
      <c r="H249" s="6">
        <f>IFERROR((VLOOKUP(A249,'Revenue per capita'!$A:$Z,10,FALSE)-'normalize rev0'!H$364)/'normalize rev0'!H$365,"")</f>
        <v>0.3394732602126207</v>
      </c>
      <c r="I249" s="6">
        <f>IFERROR((VLOOKUP(A249,'Revenue per capita'!$A:$Z,11,FALSE)-'normalize rev0'!I$364)/'normalize rev0'!I$365,"")</f>
        <v>-0.3891937786851703</v>
      </c>
      <c r="J249" s="6">
        <f>IFERROR((VLOOKUP(A249,'Revenue per capita'!$A:$Z,12,FALSE)-'normalize rev0'!J$364)/'normalize rev0'!J$365,"")</f>
        <v>-0.36452083894992438</v>
      </c>
      <c r="K249" s="6">
        <f>IFERROR((VLOOKUP(A249,'Revenue per capita'!$A:$Z,13,FALSE)-'normalize rev0'!K$364)/'normalize rev0'!K$365,"")</f>
        <v>-0.99059896750377363</v>
      </c>
      <c r="L249" s="6">
        <f>IFERROR((VLOOKUP(A249,'Revenue per capita'!$A:$Z,14,FALSE)-'normalize rev0'!L$364)/'normalize rev0'!L$365,"")</f>
        <v>-0.82003444277508131</v>
      </c>
      <c r="M249" s="6">
        <f>IFERROR((VLOOKUP(A249,'Revenue per capita'!$A:$Z,15,FALSE)-'normalize rev0'!M$364)/'normalize rev0'!M$365,"")</f>
        <v>-0.24266892633661957</v>
      </c>
      <c r="N249" s="6">
        <f>IFERROR((VLOOKUP(A249,'Revenue per capita'!$A:$Z,16,FALSE)-'normalize rev0'!N$364)/'normalize rev0'!N$365,"")</f>
        <v>-0.25961236355886869</v>
      </c>
      <c r="O249" s="6">
        <f>IFERROR((VLOOKUP(A249,'Revenue per capita'!$A:$Z,17,FALSE)-'normalize rev0'!O$364)/'normalize rev0'!O$365,"")</f>
        <v>0.25271582837778322</v>
      </c>
      <c r="P249" s="6">
        <f>IFERROR((VLOOKUP(A249,'Revenue per capita'!$A:$Z,18,FALSE)-'normalize rev0'!P$364)/'normalize rev0'!P$365,"")</f>
        <v>0.10513625952915746</v>
      </c>
      <c r="Q249" s="6">
        <f>IFERROR((VLOOKUP(A249,'Revenue per capita'!$A:$Z,19,FALSE)-'normalize rev0'!Q$364)/'normalize rev0'!Q$365,"")</f>
        <v>0.81621917962915391</v>
      </c>
      <c r="R249" s="6">
        <f>IFERROR((VLOOKUP(A249,'Revenue per capita'!$A:$Z,20,FALSE)-'normalize rev0'!R$364)/'normalize rev0'!R$365,"")</f>
        <v>-0.84752615803389209</v>
      </c>
      <c r="S249" s="6">
        <f>IFERROR((VLOOKUP(A249,'Revenue per capita'!$A:$Z,21,FALSE)-'normalize rev0'!S$364)/'normalize rev0'!S$365,"")</f>
        <v>-5.1685614992860084E-2</v>
      </c>
      <c r="T249" s="6">
        <f>IFERROR((VLOOKUP(A249,'Revenue per capita'!$A:$Z,22,FALSE)-'normalize rev0'!T$364)/'normalize rev0'!T$365,"")</f>
        <v>0.69441272705867141</v>
      </c>
      <c r="U249" s="6">
        <f>IFERROR((VLOOKUP(A249,'Revenue per capita'!$A:$Z,23,FALSE)-'normalize rev0'!U$364)/'normalize rev0'!U$365,"")</f>
        <v>0.4907706883618167</v>
      </c>
      <c r="V249" s="6">
        <f>IFERROR((VLOOKUP(A249,'Revenue per capita'!$A:$Z,24,FALSE)-'normalize rev0'!V$364)/'normalize rev0'!V$365,"")</f>
        <v>0.46531258726305463</v>
      </c>
      <c r="W249" s="6">
        <f>IFERROR((VLOOKUP(A249,'Revenue per capita'!$A:$Z,25,FALSE)-'normalize rev0'!W$364)/'normalize rev0'!W$365,"")</f>
        <v>-0.32754249838099198</v>
      </c>
      <c r="X249" s="6" t="str">
        <f>IFERROR((VLOOKUP(A249,'Revenue per capita'!$A:$Z,26,FALSE)-'normalize rev0'!X$364)/'normalize rev0'!X$365,"")</f>
        <v/>
      </c>
    </row>
    <row r="250" spans="1:24" x14ac:dyDescent="0.45">
      <c r="A250" s="3" t="s">
        <v>836</v>
      </c>
      <c r="B250" s="4" t="s">
        <v>470</v>
      </c>
      <c r="D250" s="4">
        <v>65.633082999394603</v>
      </c>
      <c r="E250" s="6">
        <f>IFERROR((VLOOKUP($A250,'Revenue per capita'!$A:$Z,7,FALSE)-'normalize rev0'!E$364)/'normalize rev0'!E$365,"")</f>
        <v>-0.51177793090422308</v>
      </c>
      <c r="F250" s="6" t="str">
        <f>IFERROR((VLOOKUP(A250,'Revenue per capita'!$A:$Z,8,FALSE)-'normalize rev0'!F$364)/'normalize rev0'!F$365,"")</f>
        <v/>
      </c>
      <c r="G250" s="6" t="str">
        <f>IFERROR((VLOOKUP(A250,'Revenue per capita'!$A:$Z,9,FALSE)-'normalize rev0'!G$364)/'normalize rev0'!G$365,"")</f>
        <v/>
      </c>
      <c r="H250" s="6">
        <f>IFERROR((VLOOKUP(A250,'Revenue per capita'!$A:$Z,10,FALSE)-'normalize rev0'!H$364)/'normalize rev0'!H$365,"")</f>
        <v>9.446923014738863E-2</v>
      </c>
      <c r="I250" s="6">
        <f>IFERROR((VLOOKUP(A250,'Revenue per capita'!$A:$Z,11,FALSE)-'normalize rev0'!I$364)/'normalize rev0'!I$365,"")</f>
        <v>-0.51976625227567652</v>
      </c>
      <c r="J250" s="6">
        <f>IFERROR((VLOOKUP(A250,'Revenue per capita'!$A:$Z,12,FALSE)-'normalize rev0'!J$364)/'normalize rev0'!J$365,"")</f>
        <v>-0.34749958577067253</v>
      </c>
      <c r="K250" s="6">
        <f>IFERROR((VLOOKUP(A250,'Revenue per capita'!$A:$Z,13,FALSE)-'normalize rev0'!K$364)/'normalize rev0'!K$365,"")</f>
        <v>0.17373466476063745</v>
      </c>
      <c r="L250" s="6">
        <f>IFERROR((VLOOKUP(A250,'Revenue per capita'!$A:$Z,14,FALSE)-'normalize rev0'!L$364)/'normalize rev0'!L$365,"")</f>
        <v>-0.35982143477360551</v>
      </c>
      <c r="M250" s="6">
        <f>IFERROR((VLOOKUP(A250,'Revenue per capita'!$A:$Z,15,FALSE)-'normalize rev0'!M$364)/'normalize rev0'!M$365,"")</f>
        <v>0.87995040259827484</v>
      </c>
      <c r="N250" s="6">
        <f>IFERROR((VLOOKUP(A250,'Revenue per capita'!$A:$Z,16,FALSE)-'normalize rev0'!N$364)/'normalize rev0'!N$365,"")</f>
        <v>-0.55044152653966394</v>
      </c>
      <c r="O250" s="6">
        <f>IFERROR((VLOOKUP(A250,'Revenue per capita'!$A:$Z,17,FALSE)-'normalize rev0'!O$364)/'normalize rev0'!O$365,"")</f>
        <v>1.1574936126179556</v>
      </c>
      <c r="P250" s="6">
        <f>IFERROR((VLOOKUP(A250,'Revenue per capita'!$A:$Z,18,FALSE)-'normalize rev0'!P$364)/'normalize rev0'!P$365,"")</f>
        <v>0.48912491566967803</v>
      </c>
      <c r="Q250" s="6">
        <f>IFERROR((VLOOKUP(A250,'Revenue per capita'!$A:$Z,19,FALSE)-'normalize rev0'!Q$364)/'normalize rev0'!Q$365,"")</f>
        <v>-0.31142146338734378</v>
      </c>
      <c r="R250" s="6">
        <f>IFERROR((VLOOKUP(A250,'Revenue per capita'!$A:$Z,20,FALSE)-'normalize rev0'!R$364)/'normalize rev0'!R$365,"")</f>
        <v>-0.31684636589323217</v>
      </c>
      <c r="S250" s="6">
        <f>IFERROR((VLOOKUP(A250,'Revenue per capita'!$A:$Z,21,FALSE)-'normalize rev0'!S$364)/'normalize rev0'!S$365,"")</f>
        <v>-0.54693206443732267</v>
      </c>
      <c r="T250" s="6">
        <f>IFERROR((VLOOKUP(A250,'Revenue per capita'!$A:$Z,22,FALSE)-'normalize rev0'!T$364)/'normalize rev0'!T$365,"")</f>
        <v>0.15706404761833961</v>
      </c>
      <c r="U250" s="6">
        <f>IFERROR((VLOOKUP(A250,'Revenue per capita'!$A:$Z,23,FALSE)-'normalize rev0'!U$364)/'normalize rev0'!U$365,"")</f>
        <v>0.57494382158456747</v>
      </c>
      <c r="V250" s="6">
        <f>IFERROR((VLOOKUP(A250,'Revenue per capita'!$A:$Z,24,FALSE)-'normalize rev0'!V$364)/'normalize rev0'!V$365,"")</f>
        <v>-0.49342812050100143</v>
      </c>
      <c r="W250" s="6">
        <f>IFERROR((VLOOKUP(A250,'Revenue per capita'!$A:$Z,25,FALSE)-'normalize rev0'!W$364)/'normalize rev0'!W$365,"")</f>
        <v>-0.52774094769568614</v>
      </c>
      <c r="X250" s="6" t="str">
        <f>IFERROR((VLOOKUP(A250,'Revenue per capita'!$A:$Z,26,FALSE)-'normalize rev0'!X$364)/'normalize rev0'!X$365,"")</f>
        <v/>
      </c>
    </row>
    <row r="251" spans="1:24" x14ac:dyDescent="0.45">
      <c r="A251" s="3" t="s">
        <v>720</v>
      </c>
      <c r="B251" s="4" t="s">
        <v>466</v>
      </c>
      <c r="D251" s="4">
        <v>65.286573560162111</v>
      </c>
      <c r="E251" s="6">
        <f>IFERROR((VLOOKUP($A251,'Revenue per capita'!$A:$Z,7,FALSE)-'normalize rev0'!E$364)/'normalize rev0'!E$365,"")</f>
        <v>-0.51177793090422308</v>
      </c>
      <c r="F251" s="6" t="str">
        <f>IFERROR((VLOOKUP(A251,'Revenue per capita'!$A:$Z,8,FALSE)-'normalize rev0'!F$364)/'normalize rev0'!F$365,"")</f>
        <v/>
      </c>
      <c r="G251" s="6" t="str">
        <f>IFERROR((VLOOKUP(A251,'Revenue per capita'!$A:$Z,9,FALSE)-'normalize rev0'!G$364)/'normalize rev0'!G$365,"")</f>
        <v/>
      </c>
      <c r="H251" s="6">
        <f>IFERROR((VLOOKUP(A251,'Revenue per capita'!$A:$Z,10,FALSE)-'normalize rev0'!H$364)/'normalize rev0'!H$365,"")</f>
        <v>-0.78955558100728385</v>
      </c>
      <c r="I251" s="6">
        <f>IFERROR((VLOOKUP(A251,'Revenue per capita'!$A:$Z,11,FALSE)-'normalize rev0'!I$364)/'normalize rev0'!I$365,"")</f>
        <v>-0.29401869806751979</v>
      </c>
      <c r="J251" s="6">
        <f>IFERROR((VLOOKUP(A251,'Revenue per capita'!$A:$Z,12,FALSE)-'normalize rev0'!J$364)/'normalize rev0'!J$365,"")</f>
        <v>-7.6976088758920133E-2</v>
      </c>
      <c r="K251" s="6">
        <f>IFERROR((VLOOKUP(A251,'Revenue per capita'!$A:$Z,13,FALSE)-'normalize rev0'!K$364)/'normalize rev0'!K$365,"")</f>
        <v>0.29166412196686703</v>
      </c>
      <c r="L251" s="6">
        <f>IFERROR((VLOOKUP(A251,'Revenue per capita'!$A:$Z,14,FALSE)-'normalize rev0'!L$364)/'normalize rev0'!L$365,"")</f>
        <v>-9.004487690390868E-2</v>
      </c>
      <c r="M251" s="6">
        <f>IFERROR((VLOOKUP(A251,'Revenue per capita'!$A:$Z,15,FALSE)-'normalize rev0'!M$364)/'normalize rev0'!M$365,"")</f>
        <v>-0.75194626455939495</v>
      </c>
      <c r="N251" s="6">
        <f>IFERROR((VLOOKUP(A251,'Revenue per capita'!$A:$Z,16,FALSE)-'normalize rev0'!N$364)/'normalize rev0'!N$365,"")</f>
        <v>-0.58241696375080576</v>
      </c>
      <c r="O251" s="6">
        <f>IFERROR((VLOOKUP(A251,'Revenue per capita'!$A:$Z,17,FALSE)-'normalize rev0'!O$364)/'normalize rev0'!O$365,"")</f>
        <v>-1.0007471954446634</v>
      </c>
      <c r="P251" s="6">
        <f>IFERROR((VLOOKUP(A251,'Revenue per capita'!$A:$Z,18,FALSE)-'normalize rev0'!P$364)/'normalize rev0'!P$365,"")</f>
        <v>-0.38349200150634977</v>
      </c>
      <c r="Q251" s="6">
        <f>IFERROR((VLOOKUP(A251,'Revenue per capita'!$A:$Z,19,FALSE)-'normalize rev0'!Q$364)/'normalize rev0'!Q$365,"")</f>
        <v>-8.1531728893757482E-2</v>
      </c>
      <c r="R251" s="6">
        <f>IFERROR((VLOOKUP(A251,'Revenue per capita'!$A:$Z,20,FALSE)-'normalize rev0'!R$364)/'normalize rev0'!R$365,"")</f>
        <v>-3.2612274155013804E-2</v>
      </c>
      <c r="S251" s="6">
        <f>IFERROR((VLOOKUP(A251,'Revenue per capita'!$A:$Z,21,FALSE)-'normalize rev0'!S$364)/'normalize rev0'!S$365,"")</f>
        <v>-0.51163398907980517</v>
      </c>
      <c r="T251" s="6">
        <f>IFERROR((VLOOKUP(A251,'Revenue per capita'!$A:$Z,22,FALSE)-'normalize rev0'!T$364)/'normalize rev0'!T$365,"")</f>
        <v>-0.41240774396427998</v>
      </c>
      <c r="U251" s="6">
        <f>IFERROR((VLOOKUP(A251,'Revenue per capita'!$A:$Z,23,FALSE)-'normalize rev0'!U$364)/'normalize rev0'!U$365,"")</f>
        <v>-0.46449503605428499</v>
      </c>
      <c r="V251" s="6">
        <f>IFERROR((VLOOKUP(A251,'Revenue per capita'!$A:$Z,24,FALSE)-'normalize rev0'!V$364)/'normalize rev0'!V$365,"")</f>
        <v>0.42577530057028029</v>
      </c>
      <c r="W251" s="6" t="str">
        <f>IFERROR((VLOOKUP(A251,'Revenue per capita'!$A:$Z,25,FALSE)-'normalize rev0'!W$364)/'normalize rev0'!W$365,"")</f>
        <v/>
      </c>
      <c r="X251" s="6" t="str">
        <f>IFERROR((VLOOKUP(A251,'Revenue per capita'!$A:$Z,26,FALSE)-'normalize rev0'!X$364)/'normalize rev0'!X$365,"")</f>
        <v/>
      </c>
    </row>
    <row r="252" spans="1:24" x14ac:dyDescent="0.45">
      <c r="A252" s="3" t="s">
        <v>611</v>
      </c>
      <c r="B252" s="4" t="s">
        <v>512</v>
      </c>
      <c r="D252" s="4">
        <v>65.218584927216767</v>
      </c>
      <c r="E252" s="6">
        <f>IFERROR((VLOOKUP($A252,'Revenue per capita'!$A:$Z,7,FALSE)-'normalize rev0'!E$364)/'normalize rev0'!E$365,"")</f>
        <v>-0.36459977258041915</v>
      </c>
      <c r="F252" s="6">
        <f>IFERROR((VLOOKUP(A252,'Revenue per capita'!$A:$Z,8,FALSE)-'normalize rev0'!F$364)/'normalize rev0'!F$365,"")</f>
        <v>0.69641425229678389</v>
      </c>
      <c r="G252" s="6" t="str">
        <f>IFERROR((VLOOKUP(A252,'Revenue per capita'!$A:$Z,9,FALSE)-'normalize rev0'!G$364)/'normalize rev0'!G$365,"")</f>
        <v/>
      </c>
      <c r="H252" s="6">
        <f>IFERROR((VLOOKUP(A252,'Revenue per capita'!$A:$Z,10,FALSE)-'normalize rev0'!H$364)/'normalize rev0'!H$365,"")</f>
        <v>0.77982476188186733</v>
      </c>
      <c r="I252" s="6">
        <f>IFERROR((VLOOKUP(A252,'Revenue per capita'!$A:$Z,11,FALSE)-'normalize rev0'!I$364)/'normalize rev0'!I$365,"")</f>
        <v>-0.74823531657294273</v>
      </c>
      <c r="J252" s="6">
        <f>IFERROR((VLOOKUP(A252,'Revenue per capita'!$A:$Z,12,FALSE)-'normalize rev0'!J$364)/'normalize rev0'!J$365,"")</f>
        <v>-0.63835625294407539</v>
      </c>
      <c r="K252" s="6">
        <f>IFERROR((VLOOKUP(A252,'Revenue per capita'!$A:$Z,13,FALSE)-'normalize rev0'!K$364)/'normalize rev0'!K$365,"")</f>
        <v>-0.23372131767706081</v>
      </c>
      <c r="L252" s="6">
        <f>IFERROR((VLOOKUP(A252,'Revenue per capita'!$A:$Z,14,FALSE)-'normalize rev0'!L$364)/'normalize rev0'!L$365,"")</f>
        <v>0.2830283164451064</v>
      </c>
      <c r="M252" s="6">
        <f>IFERROR((VLOOKUP(A252,'Revenue per capita'!$A:$Z,15,FALSE)-'normalize rev0'!M$364)/'normalize rev0'!M$365,"")</f>
        <v>-0.41452922562577549</v>
      </c>
      <c r="N252" s="6">
        <f>IFERROR((VLOOKUP(A252,'Revenue per capita'!$A:$Z,16,FALSE)-'normalize rev0'!N$364)/'normalize rev0'!N$365,"")</f>
        <v>-0.55349011291948857</v>
      </c>
      <c r="O252" s="6">
        <f>IFERROR((VLOOKUP(A252,'Revenue per capita'!$A:$Z,17,FALSE)-'normalize rev0'!O$364)/'normalize rev0'!O$365,"")</f>
        <v>0.64091936648404435</v>
      </c>
      <c r="P252" s="6">
        <f>IFERROR((VLOOKUP(A252,'Revenue per capita'!$A:$Z,18,FALSE)-'normalize rev0'!P$364)/'normalize rev0'!P$365,"")</f>
        <v>-0.10158955061683217</v>
      </c>
      <c r="Q252" s="6">
        <f>IFERROR((VLOOKUP(A252,'Revenue per capita'!$A:$Z,19,FALSE)-'normalize rev0'!Q$364)/'normalize rev0'!Q$365,"")</f>
        <v>9.5295679028724862</v>
      </c>
      <c r="R252" s="6">
        <f>IFERROR((VLOOKUP(A252,'Revenue per capita'!$A:$Z,20,FALSE)-'normalize rev0'!R$364)/'normalize rev0'!R$365,"")</f>
        <v>-0.59927809211284988</v>
      </c>
      <c r="S252" s="6">
        <f>IFERROR((VLOOKUP(A252,'Revenue per capita'!$A:$Z,21,FALSE)-'normalize rev0'!S$364)/'normalize rev0'!S$365,"")</f>
        <v>-0.37792371617965065</v>
      </c>
      <c r="T252" s="6">
        <f>IFERROR((VLOOKUP(A252,'Revenue per capita'!$A:$Z,22,FALSE)-'normalize rev0'!T$364)/'normalize rev0'!T$365,"")</f>
        <v>-0.2704682579787141</v>
      </c>
      <c r="U252" s="6">
        <f>IFERROR((VLOOKUP(A252,'Revenue per capita'!$A:$Z,23,FALSE)-'normalize rev0'!U$364)/'normalize rev0'!U$365,"")</f>
        <v>1.9242630813792569E-3</v>
      </c>
      <c r="V252" s="6">
        <f>IFERROR((VLOOKUP(A252,'Revenue per capita'!$A:$Z,24,FALSE)-'normalize rev0'!V$364)/'normalize rev0'!V$365,"")</f>
        <v>0.70864047643730321</v>
      </c>
      <c r="W252" s="6" t="str">
        <f>IFERROR((VLOOKUP(A252,'Revenue per capita'!$A:$Z,25,FALSE)-'normalize rev0'!W$364)/'normalize rev0'!W$365,"")</f>
        <v/>
      </c>
      <c r="X252" s="6" t="str">
        <f>IFERROR((VLOOKUP(A252,'Revenue per capita'!$A:$Z,26,FALSE)-'normalize rev0'!X$364)/'normalize rev0'!X$365,"")</f>
        <v/>
      </c>
    </row>
    <row r="253" spans="1:24" x14ac:dyDescent="0.45">
      <c r="A253" s="3" t="s">
        <v>686</v>
      </c>
      <c r="B253" s="4" t="s">
        <v>449</v>
      </c>
      <c r="D253" s="4">
        <v>65.140572954262794</v>
      </c>
      <c r="E253" s="6">
        <f>IFERROR((VLOOKUP($A253,'Revenue per capita'!$A:$Z,7,FALSE)-'normalize rev0'!E$364)/'normalize rev0'!E$365,"")</f>
        <v>-0.51177793090422308</v>
      </c>
      <c r="F253" s="6" t="str">
        <f>IFERROR((VLOOKUP(A253,'Revenue per capita'!$A:$Z,8,FALSE)-'normalize rev0'!F$364)/'normalize rev0'!F$365,"")</f>
        <v/>
      </c>
      <c r="G253" s="6" t="str">
        <f>IFERROR((VLOOKUP(A253,'Revenue per capita'!$A:$Z,9,FALSE)-'normalize rev0'!G$364)/'normalize rev0'!G$365,"")</f>
        <v/>
      </c>
      <c r="H253" s="6">
        <f>IFERROR((VLOOKUP(A253,'Revenue per capita'!$A:$Z,10,FALSE)-'normalize rev0'!H$364)/'normalize rev0'!H$365,"")</f>
        <v>-0.96090546692437528</v>
      </c>
      <c r="I253" s="6">
        <f>IFERROR((VLOOKUP(A253,'Revenue per capita'!$A:$Z,11,FALSE)-'normalize rev0'!I$364)/'normalize rev0'!I$365,"")</f>
        <v>-0.5781241338280354</v>
      </c>
      <c r="J253" s="6">
        <f>IFERROR((VLOOKUP(A253,'Revenue per capita'!$A:$Z,12,FALSE)-'normalize rev0'!J$364)/'normalize rev0'!J$365,"")</f>
        <v>-0.33189755503855461</v>
      </c>
      <c r="K253" s="6">
        <f>IFERROR((VLOOKUP(A253,'Revenue per capita'!$A:$Z,13,FALSE)-'normalize rev0'!K$364)/'normalize rev0'!K$365,"")</f>
        <v>-0.52985471960660191</v>
      </c>
      <c r="L253" s="6">
        <f>IFERROR((VLOOKUP(A253,'Revenue per capita'!$A:$Z,14,FALSE)-'normalize rev0'!L$364)/'normalize rev0'!L$365,"")</f>
        <v>-0.19258823097196914</v>
      </c>
      <c r="M253" s="6">
        <f>IFERROR((VLOOKUP(A253,'Revenue per capita'!$A:$Z,15,FALSE)-'normalize rev0'!M$364)/'normalize rev0'!M$365,"")</f>
        <v>-9.7178077633764862E-2</v>
      </c>
      <c r="N253" s="6">
        <f>IFERROR((VLOOKUP(A253,'Revenue per capita'!$A:$Z,16,FALSE)-'normalize rev0'!N$364)/'normalize rev0'!N$365,"")</f>
        <v>0.88205532534458198</v>
      </c>
      <c r="O253" s="6">
        <f>IFERROR((VLOOKUP(A253,'Revenue per capita'!$A:$Z,17,FALSE)-'normalize rev0'!O$364)/'normalize rev0'!O$365,"")</f>
        <v>-0.36730612939256468</v>
      </c>
      <c r="P253" s="6">
        <f>IFERROR((VLOOKUP(A253,'Revenue per capita'!$A:$Z,18,FALSE)-'normalize rev0'!P$364)/'normalize rev0'!P$365,"")</f>
        <v>-0.47549616146573925</v>
      </c>
      <c r="Q253" s="6">
        <f>IFERROR((VLOOKUP(A253,'Revenue per capita'!$A:$Z,19,FALSE)-'normalize rev0'!Q$364)/'normalize rev0'!Q$365,"")</f>
        <v>-0.19057884366459193</v>
      </c>
      <c r="R253" s="6">
        <f>IFERROR((VLOOKUP(A253,'Revenue per capita'!$A:$Z,20,FALSE)-'normalize rev0'!R$364)/'normalize rev0'!R$365,"")</f>
        <v>0.68621205485523151</v>
      </c>
      <c r="S253" s="6">
        <f>IFERROR((VLOOKUP(A253,'Revenue per capita'!$A:$Z,21,FALSE)-'normalize rev0'!S$364)/'normalize rev0'!S$365,"")</f>
        <v>-0.41829611729557015</v>
      </c>
      <c r="T253" s="6">
        <f>IFERROR((VLOOKUP(A253,'Revenue per capita'!$A:$Z,22,FALSE)-'normalize rev0'!T$364)/'normalize rev0'!T$365,"")</f>
        <v>-1.1798013123201951</v>
      </c>
      <c r="U253" s="6">
        <f>IFERROR((VLOOKUP(A253,'Revenue per capita'!$A:$Z,23,FALSE)-'normalize rev0'!U$364)/'normalize rev0'!U$365,"")</f>
        <v>-0.26697305601126264</v>
      </c>
      <c r="V253" s="6">
        <f>IFERROR((VLOOKUP(A253,'Revenue per capita'!$A:$Z,24,FALSE)-'normalize rev0'!V$364)/'normalize rev0'!V$365,"")</f>
        <v>-0.17058449832468955</v>
      </c>
      <c r="W253" s="6">
        <f>IFERROR((VLOOKUP(A253,'Revenue per capita'!$A:$Z,25,FALSE)-'normalize rev0'!W$364)/'normalize rev0'!W$365,"")</f>
        <v>-0.69864810216279738</v>
      </c>
      <c r="X253" s="6" t="str">
        <f>IFERROR((VLOOKUP(A253,'Revenue per capita'!$A:$Z,26,FALSE)-'normalize rev0'!X$364)/'normalize rev0'!X$365,"")</f>
        <v/>
      </c>
    </row>
    <row r="254" spans="1:24" x14ac:dyDescent="0.45">
      <c r="A254" s="3" t="s">
        <v>782</v>
      </c>
      <c r="B254" s="4" t="s">
        <v>480</v>
      </c>
      <c r="D254" s="4">
        <v>64.670324925072194</v>
      </c>
      <c r="E254" s="6">
        <f>IFERROR((VLOOKUP($A254,'Revenue per capita'!$A:$Z,7,FALSE)-'normalize rev0'!E$364)/'normalize rev0'!E$365,"")</f>
        <v>-0.51177793090422308</v>
      </c>
      <c r="F254" s="6" t="str">
        <f>IFERROR((VLOOKUP(A254,'Revenue per capita'!$A:$Z,8,FALSE)-'normalize rev0'!F$364)/'normalize rev0'!F$365,"")</f>
        <v/>
      </c>
      <c r="G254" s="6" t="str">
        <f>IFERROR((VLOOKUP(A254,'Revenue per capita'!$A:$Z,9,FALSE)-'normalize rev0'!G$364)/'normalize rev0'!G$365,"")</f>
        <v/>
      </c>
      <c r="H254" s="6">
        <f>IFERROR((VLOOKUP(A254,'Revenue per capita'!$A:$Z,10,FALSE)-'normalize rev0'!H$364)/'normalize rev0'!H$365,"")</f>
        <v>-0.73389435955249027</v>
      </c>
      <c r="I254" s="6">
        <f>IFERROR((VLOOKUP(A254,'Revenue per capita'!$A:$Z,11,FALSE)-'normalize rev0'!I$364)/'normalize rev0'!I$365,"")</f>
        <v>-0.87524544876054</v>
      </c>
      <c r="J254" s="6">
        <f>IFERROR((VLOOKUP(A254,'Revenue per capita'!$A:$Z,12,FALSE)-'normalize rev0'!J$364)/'normalize rev0'!J$365,"")</f>
        <v>0.50891204605742713</v>
      </c>
      <c r="K254" s="6">
        <f>IFERROR((VLOOKUP(A254,'Revenue per capita'!$A:$Z,13,FALSE)-'normalize rev0'!K$364)/'normalize rev0'!K$365,"")</f>
        <v>0.85826012207385338</v>
      </c>
      <c r="L254" s="6">
        <f>IFERROR((VLOOKUP(A254,'Revenue per capita'!$A:$Z,14,FALSE)-'normalize rev0'!L$364)/'normalize rev0'!L$365,"")</f>
        <v>-1.4490774069159276</v>
      </c>
      <c r="M254" s="6">
        <f>IFERROR((VLOOKUP(A254,'Revenue per capita'!$A:$Z,15,FALSE)-'normalize rev0'!M$364)/'normalize rev0'!M$365,"")</f>
        <v>-0.57421808843289301</v>
      </c>
      <c r="N254" s="6">
        <f>IFERROR((VLOOKUP(A254,'Revenue per capita'!$A:$Z,16,FALSE)-'normalize rev0'!N$364)/'normalize rev0'!N$365,"")</f>
        <v>-0.36831662289200912</v>
      </c>
      <c r="O254" s="6">
        <f>IFERROR((VLOOKUP(A254,'Revenue per capita'!$A:$Z,17,FALSE)-'normalize rev0'!O$364)/'normalize rev0'!O$365,"")</f>
        <v>-0.31101807628753786</v>
      </c>
      <c r="P254" s="6">
        <f>IFERROR((VLOOKUP(A254,'Revenue per capita'!$A:$Z,18,FALSE)-'normalize rev0'!P$364)/'normalize rev0'!P$365,"")</f>
        <v>-0.14307750435876085</v>
      </c>
      <c r="Q254" s="6">
        <f>IFERROR((VLOOKUP(A254,'Revenue per capita'!$A:$Z,19,FALSE)-'normalize rev0'!Q$364)/'normalize rev0'!Q$365,"")</f>
        <v>-0.45729610285684369</v>
      </c>
      <c r="R254" s="6">
        <f>IFERROR((VLOOKUP(A254,'Revenue per capita'!$A:$Z,20,FALSE)-'normalize rev0'!R$364)/'normalize rev0'!R$365,"")</f>
        <v>-0.22888058676860734</v>
      </c>
      <c r="S254" s="6">
        <f>IFERROR((VLOOKUP(A254,'Revenue per capita'!$A:$Z,21,FALSE)-'normalize rev0'!S$364)/'normalize rev0'!S$365,"")</f>
        <v>-0.23243028667428017</v>
      </c>
      <c r="T254" s="6">
        <f>IFERROR((VLOOKUP(A254,'Revenue per capita'!$A:$Z,22,FALSE)-'normalize rev0'!T$364)/'normalize rev0'!T$365,"")</f>
        <v>0.68298205786194843</v>
      </c>
      <c r="U254" s="6">
        <f>IFERROR((VLOOKUP(A254,'Revenue per capita'!$A:$Z,23,FALSE)-'normalize rev0'!U$364)/'normalize rev0'!U$365,"")</f>
        <v>9.4752932077144872E-2</v>
      </c>
      <c r="V254" s="6">
        <f>IFERROR((VLOOKUP(A254,'Revenue per capita'!$A:$Z,24,FALSE)-'normalize rev0'!V$364)/'normalize rev0'!V$365,"")</f>
        <v>-0.4514618186393099</v>
      </c>
      <c r="W254" s="6">
        <f>IFERROR((VLOOKUP(A254,'Revenue per capita'!$A:$Z,25,FALSE)-'normalize rev0'!W$364)/'normalize rev0'!W$365,"")</f>
        <v>-0.13223295155985745</v>
      </c>
      <c r="X254" s="6" t="str">
        <f>IFERROR((VLOOKUP(A254,'Revenue per capita'!$A:$Z,26,FALSE)-'normalize rev0'!X$364)/'normalize rev0'!X$365,"")</f>
        <v/>
      </c>
    </row>
    <row r="255" spans="1:24" x14ac:dyDescent="0.45">
      <c r="A255" s="3" t="s">
        <v>706</v>
      </c>
      <c r="B255" s="4" t="s">
        <v>466</v>
      </c>
      <c r="D255" s="4">
        <v>64.436996638127511</v>
      </c>
      <c r="E255" s="6">
        <f>IFERROR((VLOOKUP($A255,'Revenue per capita'!$A:$Z,7,FALSE)-'normalize rev0'!E$364)/'normalize rev0'!E$365,"")</f>
        <v>-0.51177793090422308</v>
      </c>
      <c r="F255" s="6" t="str">
        <f>IFERROR((VLOOKUP(A255,'Revenue per capita'!$A:$Z,8,FALSE)-'normalize rev0'!F$364)/'normalize rev0'!F$365,"")</f>
        <v/>
      </c>
      <c r="G255" s="6" t="str">
        <f>IFERROR((VLOOKUP(A255,'Revenue per capita'!$A:$Z,9,FALSE)-'normalize rev0'!G$364)/'normalize rev0'!G$365,"")</f>
        <v/>
      </c>
      <c r="H255" s="6">
        <f>IFERROR((VLOOKUP(A255,'Revenue per capita'!$A:$Z,10,FALSE)-'normalize rev0'!H$364)/'normalize rev0'!H$365,"")</f>
        <v>-0.74553643089810095</v>
      </c>
      <c r="I255" s="6">
        <f>IFERROR((VLOOKUP(A255,'Revenue per capita'!$A:$Z,11,FALSE)-'normalize rev0'!I$364)/'normalize rev0'!I$365,"")</f>
        <v>0.25732576243271937</v>
      </c>
      <c r="J255" s="6">
        <f>IFERROR((VLOOKUP(A255,'Revenue per capita'!$A:$Z,12,FALSE)-'normalize rev0'!J$364)/'normalize rev0'!J$365,"")</f>
        <v>-0.24070218817214425</v>
      </c>
      <c r="K255" s="6">
        <f>IFERROR((VLOOKUP(A255,'Revenue per capita'!$A:$Z,13,FALSE)-'normalize rev0'!K$364)/'normalize rev0'!K$365,"")</f>
        <v>-1.6263598188417019</v>
      </c>
      <c r="L255" s="6">
        <f>IFERROR((VLOOKUP(A255,'Revenue per capita'!$A:$Z,14,FALSE)-'normalize rev0'!L$364)/'normalize rev0'!L$365,"")</f>
        <v>-0.19536687804765682</v>
      </c>
      <c r="M255" s="6">
        <f>IFERROR((VLOOKUP(A255,'Revenue per capita'!$A:$Z,15,FALSE)-'normalize rev0'!M$364)/'normalize rev0'!M$365,"")</f>
        <v>-0.85258661435032157</v>
      </c>
      <c r="N255" s="6">
        <f>IFERROR((VLOOKUP(A255,'Revenue per capita'!$A:$Z,16,FALSE)-'normalize rev0'!N$364)/'normalize rev0'!N$365,"")</f>
        <v>-0.71938027914558622</v>
      </c>
      <c r="O255" s="6">
        <f>IFERROR((VLOOKUP(A255,'Revenue per capita'!$A:$Z,17,FALSE)-'normalize rev0'!O$364)/'normalize rev0'!O$365,"")</f>
        <v>-1.2946784815317869</v>
      </c>
      <c r="P255" s="6">
        <f>IFERROR((VLOOKUP(A255,'Revenue per capita'!$A:$Z,18,FALSE)-'normalize rev0'!P$364)/'normalize rev0'!P$365,"")</f>
        <v>-0.83761923310622999</v>
      </c>
      <c r="Q255" s="6">
        <f>IFERROR((VLOOKUP(A255,'Revenue per capita'!$A:$Z,19,FALSE)-'normalize rev0'!Q$364)/'normalize rev0'!Q$365,"")</f>
        <v>-0.40246666836224376</v>
      </c>
      <c r="R255" s="6">
        <f>IFERROR((VLOOKUP(A255,'Revenue per capita'!$A:$Z,20,FALSE)-'normalize rev0'!R$364)/'normalize rev0'!R$365,"")</f>
        <v>-0.70248455449250535</v>
      </c>
      <c r="S255" s="6">
        <f>IFERROR((VLOOKUP(A255,'Revenue per capita'!$A:$Z,21,FALSE)-'normalize rev0'!S$364)/'normalize rev0'!S$365,"")</f>
        <v>-1.977421219288807</v>
      </c>
      <c r="T255" s="6">
        <f>IFERROR((VLOOKUP(A255,'Revenue per capita'!$A:$Z,22,FALSE)-'normalize rev0'!T$364)/'normalize rev0'!T$365,"")</f>
        <v>-0.75095347928759038</v>
      </c>
      <c r="U255" s="6">
        <f>IFERROR((VLOOKUP(A255,'Revenue per capita'!$A:$Z,23,FALSE)-'normalize rev0'!U$364)/'normalize rev0'!U$365,"")</f>
        <v>-6.6624033722376477E-2</v>
      </c>
      <c r="V255" s="6">
        <f>IFERROR((VLOOKUP(A255,'Revenue per capita'!$A:$Z,24,FALSE)-'normalize rev0'!V$364)/'normalize rev0'!V$365,"")</f>
        <v>-0.86295425518208502</v>
      </c>
      <c r="W255" s="6" t="str">
        <f>IFERROR((VLOOKUP(A255,'Revenue per capita'!$A:$Z,25,FALSE)-'normalize rev0'!W$364)/'normalize rev0'!W$365,"")</f>
        <v/>
      </c>
      <c r="X255" s="6" t="str">
        <f>IFERROR((VLOOKUP(A255,'Revenue per capita'!$A:$Z,26,FALSE)-'normalize rev0'!X$364)/'normalize rev0'!X$365,"")</f>
        <v/>
      </c>
    </row>
    <row r="256" spans="1:24" x14ac:dyDescent="0.45">
      <c r="A256" s="3" t="s">
        <v>476</v>
      </c>
      <c r="B256" s="4" t="s">
        <v>477</v>
      </c>
      <c r="D256" s="4">
        <v>63.906204889070587</v>
      </c>
      <c r="E256" s="6">
        <f>IFERROR((VLOOKUP($A256,'Revenue per capita'!$A:$Z,7,FALSE)-'normalize rev0'!E$364)/'normalize rev0'!E$365,"")</f>
        <v>0.33362282916808006</v>
      </c>
      <c r="F256" s="6" t="str">
        <f>IFERROR((VLOOKUP(A256,'Revenue per capita'!$A:$Z,8,FALSE)-'normalize rev0'!F$364)/'normalize rev0'!F$365,"")</f>
        <v/>
      </c>
      <c r="G256" s="6" t="str">
        <f>IFERROR((VLOOKUP(A256,'Revenue per capita'!$A:$Z,9,FALSE)-'normalize rev0'!G$364)/'normalize rev0'!G$365,"")</f>
        <v/>
      </c>
      <c r="H256" s="6">
        <f>IFERROR((VLOOKUP(A256,'Revenue per capita'!$A:$Z,10,FALSE)-'normalize rev0'!H$364)/'normalize rev0'!H$365,"")</f>
        <v>-0.48479519891384781</v>
      </c>
      <c r="I256" s="6">
        <f>IFERROR((VLOOKUP(A256,'Revenue per capita'!$A:$Z,11,FALSE)-'normalize rev0'!I$364)/'normalize rev0'!I$365,"")</f>
        <v>3.2022329265261669E-2</v>
      </c>
      <c r="J256" s="6">
        <f>IFERROR((VLOOKUP(A256,'Revenue per capita'!$A:$Z,12,FALSE)-'normalize rev0'!J$364)/'normalize rev0'!J$365,"")</f>
        <v>-0.78619183384828517</v>
      </c>
      <c r="K256" s="6">
        <f>IFERROR((VLOOKUP(A256,'Revenue per capita'!$A:$Z,13,FALSE)-'normalize rev0'!K$364)/'normalize rev0'!K$365,"")</f>
        <v>-0.48549235914513367</v>
      </c>
      <c r="L256" s="6">
        <f>IFERROR((VLOOKUP(A256,'Revenue per capita'!$A:$Z,14,FALSE)-'normalize rev0'!L$364)/'normalize rev0'!L$365,"")</f>
        <v>-0.49656039298230792</v>
      </c>
      <c r="M256" s="6">
        <f>IFERROR((VLOOKUP(A256,'Revenue per capita'!$A:$Z,15,FALSE)-'normalize rev0'!M$364)/'normalize rev0'!M$365,"")</f>
        <v>-0.37095129958630019</v>
      </c>
      <c r="N256" s="6">
        <f>IFERROR((VLOOKUP(A256,'Revenue per capita'!$A:$Z,16,FALSE)-'normalize rev0'!N$364)/'normalize rev0'!N$365,"")</f>
        <v>-0.5672644549995931</v>
      </c>
      <c r="O256" s="6">
        <f>IFERROR((VLOOKUP(A256,'Revenue per capita'!$A:$Z,17,FALSE)-'normalize rev0'!O$364)/'normalize rev0'!O$365,"")</f>
        <v>-0.27339965558142815</v>
      </c>
      <c r="P256" s="6">
        <f>IFERROR((VLOOKUP(A256,'Revenue per capita'!$A:$Z,18,FALSE)-'normalize rev0'!P$364)/'normalize rev0'!P$365,"")</f>
        <v>0.59900662844116626</v>
      </c>
      <c r="Q256" s="6">
        <f>IFERROR((VLOOKUP(A256,'Revenue per capita'!$A:$Z,19,FALSE)-'normalize rev0'!Q$364)/'normalize rev0'!Q$365,"")</f>
        <v>0.50370010789368735</v>
      </c>
      <c r="R256" s="6">
        <f>IFERROR((VLOOKUP(A256,'Revenue per capita'!$A:$Z,20,FALSE)-'normalize rev0'!R$364)/'normalize rev0'!R$365,"")</f>
        <v>-0.48521270952485629</v>
      </c>
      <c r="S256" s="6">
        <f>IFERROR((VLOOKUP(A256,'Revenue per capita'!$A:$Z,21,FALSE)-'normalize rev0'!S$364)/'normalize rev0'!S$365,"")</f>
        <v>-0.80808826453440519</v>
      </c>
      <c r="T256" s="6">
        <f>IFERROR((VLOOKUP(A256,'Revenue per capita'!$A:$Z,22,FALSE)-'normalize rev0'!T$364)/'normalize rev0'!T$365,"")</f>
        <v>6.4916280716590613E-2</v>
      </c>
      <c r="U256" s="6">
        <f>IFERROR((VLOOKUP(A256,'Revenue per capita'!$A:$Z,23,FALSE)-'normalize rev0'!U$364)/'normalize rev0'!U$365,"")</f>
        <v>-0.6508129069413342</v>
      </c>
      <c r="V256" s="6">
        <f>IFERROR((VLOOKUP(A256,'Revenue per capita'!$A:$Z,24,FALSE)-'normalize rev0'!V$364)/'normalize rev0'!V$365,"")</f>
        <v>-0.32009834052714253</v>
      </c>
      <c r="W256" s="6">
        <f>IFERROR((VLOOKUP(A256,'Revenue per capita'!$A:$Z,25,FALSE)-'normalize rev0'!W$364)/'normalize rev0'!W$365,"")</f>
        <v>-0.90309130991630238</v>
      </c>
      <c r="X256" s="6" t="str">
        <f>IFERROR((VLOOKUP(A256,'Revenue per capita'!$A:$Z,26,FALSE)-'normalize rev0'!X$364)/'normalize rev0'!X$365,"")</f>
        <v/>
      </c>
    </row>
    <row r="257" spans="1:24" x14ac:dyDescent="0.45">
      <c r="A257" s="3" t="s">
        <v>726</v>
      </c>
      <c r="B257" s="4" t="s">
        <v>727</v>
      </c>
      <c r="D257" s="4">
        <v>63.855577214708994</v>
      </c>
      <c r="E257" s="6">
        <f>IFERROR((VLOOKUP($A257,'Revenue per capita'!$A:$Z,7,FALSE)-'normalize rev0'!E$364)/'normalize rev0'!E$365,"")</f>
        <v>8.5774748246551125E-2</v>
      </c>
      <c r="F257" s="6">
        <f>IFERROR((VLOOKUP(A257,'Revenue per capita'!$A:$Z,8,FALSE)-'normalize rev0'!F$364)/'normalize rev0'!F$365,"")</f>
        <v>-0.28667579343501182</v>
      </c>
      <c r="G257" s="6">
        <f>IFERROR((VLOOKUP(A257,'Revenue per capita'!$A:$Z,9,FALSE)-'normalize rev0'!G$364)/'normalize rev0'!G$365,"")</f>
        <v>-1.0366270400926014</v>
      </c>
      <c r="H257" s="6">
        <f>IFERROR((VLOOKUP(A257,'Revenue per capita'!$A:$Z,10,FALSE)-'normalize rev0'!H$364)/'normalize rev0'!H$365,"")</f>
        <v>0.42838987707545462</v>
      </c>
      <c r="I257" s="6">
        <f>IFERROR((VLOOKUP(A257,'Revenue per capita'!$A:$Z,11,FALSE)-'normalize rev0'!I$364)/'normalize rev0'!I$365,"")</f>
        <v>-4.61463398927875E-3</v>
      </c>
      <c r="J257" s="6">
        <f>IFERROR((VLOOKUP(A257,'Revenue per capita'!$A:$Z,12,FALSE)-'normalize rev0'!J$364)/'normalize rev0'!J$365,"")</f>
        <v>-0.51164762318131152</v>
      </c>
      <c r="K257" s="6">
        <f>IFERROR((VLOOKUP(A257,'Revenue per capita'!$A:$Z,13,FALSE)-'normalize rev0'!K$364)/'normalize rev0'!K$365,"")</f>
        <v>-0.96523776240213799</v>
      </c>
      <c r="L257" s="6">
        <f>IFERROR((VLOOKUP(A257,'Revenue per capita'!$A:$Z,14,FALSE)-'normalize rev0'!L$364)/'normalize rev0'!L$365,"")</f>
        <v>-0.36947680285371964</v>
      </c>
      <c r="M257" s="6">
        <f>IFERROR((VLOOKUP(A257,'Revenue per capita'!$A:$Z,15,FALSE)-'normalize rev0'!M$364)/'normalize rev0'!M$365,"")</f>
        <v>-0.75620050975790043</v>
      </c>
      <c r="N257" s="6">
        <f>IFERROR((VLOOKUP(A257,'Revenue per capita'!$A:$Z,16,FALSE)-'normalize rev0'!N$364)/'normalize rev0'!N$365,"")</f>
        <v>-0.55772294169705605</v>
      </c>
      <c r="O257" s="6">
        <f>IFERROR((VLOOKUP(A257,'Revenue per capita'!$A:$Z,17,FALSE)-'normalize rev0'!O$364)/'normalize rev0'!O$365,"")</f>
        <v>-0.51609519704705886</v>
      </c>
      <c r="P257" s="6">
        <f>IFERROR((VLOOKUP(A257,'Revenue per capita'!$A:$Z,18,FALSE)-'normalize rev0'!P$364)/'normalize rev0'!P$365,"")</f>
        <v>-0.1407098204927282</v>
      </c>
      <c r="Q257" s="6">
        <f>IFERROR((VLOOKUP(A257,'Revenue per capita'!$A:$Z,19,FALSE)-'normalize rev0'!Q$364)/'normalize rev0'!Q$365,"")</f>
        <v>-0.3211279240105539</v>
      </c>
      <c r="R257" s="6">
        <f>IFERROR((VLOOKUP(A257,'Revenue per capita'!$A:$Z,20,FALSE)-'normalize rev0'!R$364)/'normalize rev0'!R$365,"")</f>
        <v>-0.52759542741566168</v>
      </c>
      <c r="S257" s="6">
        <f>IFERROR((VLOOKUP(A257,'Revenue per capita'!$A:$Z,21,FALSE)-'normalize rev0'!S$364)/'normalize rev0'!S$365,"")</f>
        <v>-1.1724890455190087</v>
      </c>
      <c r="T257" s="6">
        <f>IFERROR((VLOOKUP(A257,'Revenue per capita'!$A:$Z,22,FALSE)-'normalize rev0'!T$364)/'normalize rev0'!T$365,"")</f>
        <v>-0.48003106219576647</v>
      </c>
      <c r="U257" s="6">
        <f>IFERROR((VLOOKUP(A257,'Revenue per capita'!$A:$Z,23,FALSE)-'normalize rev0'!U$364)/'normalize rev0'!U$365,"")</f>
        <v>-0.76213969905213175</v>
      </c>
      <c r="V257" s="6">
        <f>IFERROR((VLOOKUP(A257,'Revenue per capita'!$A:$Z,24,FALSE)-'normalize rev0'!V$364)/'normalize rev0'!V$365,"")</f>
        <v>0.16451055407318796</v>
      </c>
      <c r="W257" s="6">
        <f>IFERROR((VLOOKUP(A257,'Revenue per capita'!$A:$Z,25,FALSE)-'normalize rev0'!W$364)/'normalize rev0'!W$365,"")</f>
        <v>-0.80556510566593087</v>
      </c>
      <c r="X257" s="6" t="str">
        <f>IFERROR((VLOOKUP(A257,'Revenue per capita'!$A:$Z,26,FALSE)-'normalize rev0'!X$364)/'normalize rev0'!X$365,"")</f>
        <v/>
      </c>
    </row>
    <row r="258" spans="1:24" x14ac:dyDescent="0.45">
      <c r="A258" s="3" t="s">
        <v>598</v>
      </c>
      <c r="B258" s="4" t="s">
        <v>475</v>
      </c>
      <c r="D258" s="4">
        <v>63.192389049481378</v>
      </c>
      <c r="E258" s="6">
        <f>IFERROR((VLOOKUP($A258,'Revenue per capita'!$A:$Z,7,FALSE)-'normalize rev0'!E$364)/'normalize rev0'!E$365,"")</f>
        <v>0.3705406361251975</v>
      </c>
      <c r="F258" s="6" t="str">
        <f>IFERROR((VLOOKUP(A258,'Revenue per capita'!$A:$Z,8,FALSE)-'normalize rev0'!F$364)/'normalize rev0'!F$365,"")</f>
        <v/>
      </c>
      <c r="G258" s="6" t="str">
        <f>IFERROR((VLOOKUP(A258,'Revenue per capita'!$A:$Z,9,FALSE)-'normalize rev0'!G$364)/'normalize rev0'!G$365,"")</f>
        <v/>
      </c>
      <c r="H258" s="6">
        <f>IFERROR((VLOOKUP(A258,'Revenue per capita'!$A:$Z,10,FALSE)-'normalize rev0'!H$364)/'normalize rev0'!H$365,"")</f>
        <v>-0.19860179409581016</v>
      </c>
      <c r="I258" s="6">
        <f>IFERROR((VLOOKUP(A258,'Revenue per capita'!$A:$Z,11,FALSE)-'normalize rev0'!I$364)/'normalize rev0'!I$365,"")</f>
        <v>3.3404004983253403E-2</v>
      </c>
      <c r="J258" s="6">
        <f>IFERROR((VLOOKUP(A258,'Revenue per capita'!$A:$Z,12,FALSE)-'normalize rev0'!J$364)/'normalize rev0'!J$365,"")</f>
        <v>-0.44731922850639594</v>
      </c>
      <c r="K258" s="6">
        <f>IFERROR((VLOOKUP(A258,'Revenue per capita'!$A:$Z,13,FALSE)-'normalize rev0'!K$364)/'normalize rev0'!K$365,"")</f>
        <v>-7.3534895710033465E-2</v>
      </c>
      <c r="L258" s="6">
        <f>IFERROR((VLOOKUP(A258,'Revenue per capita'!$A:$Z,14,FALSE)-'normalize rev0'!L$364)/'normalize rev0'!L$365,"")</f>
        <v>-0.86372238632923048</v>
      </c>
      <c r="M258" s="6">
        <f>IFERROR((VLOOKUP(A258,'Revenue per capita'!$A:$Z,15,FALSE)-'normalize rev0'!M$364)/'normalize rev0'!M$365,"")</f>
        <v>-0.5474042183754424</v>
      </c>
      <c r="N258" s="6">
        <f>IFERROR((VLOOKUP(A258,'Revenue per capita'!$A:$Z,16,FALSE)-'normalize rev0'!N$364)/'normalize rev0'!N$365,"")</f>
        <v>-0.55465541906565619</v>
      </c>
      <c r="O258" s="6">
        <f>IFERROR((VLOOKUP(A258,'Revenue per capita'!$A:$Z,17,FALSE)-'normalize rev0'!O$364)/'normalize rev0'!O$365,"")</f>
        <v>-0.39925289666573355</v>
      </c>
      <c r="P258" s="6">
        <f>IFERROR((VLOOKUP(A258,'Revenue per capita'!$A:$Z,18,FALSE)-'normalize rev0'!P$364)/'normalize rev0'!P$365,"")</f>
        <v>-0.82506002127856193</v>
      </c>
      <c r="Q258" s="6">
        <f>IFERROR((VLOOKUP(A258,'Revenue per capita'!$A:$Z,19,FALSE)-'normalize rev0'!Q$364)/'normalize rev0'!Q$365,"")</f>
        <v>-0.56926706801876592</v>
      </c>
      <c r="R258" s="6">
        <f>IFERROR((VLOOKUP(A258,'Revenue per capita'!$A:$Z,20,FALSE)-'normalize rev0'!R$364)/'normalize rev0'!R$365,"")</f>
        <v>-0.63745043336849028</v>
      </c>
      <c r="S258" s="6">
        <f>IFERROR((VLOOKUP(A258,'Revenue per capita'!$A:$Z,21,FALSE)-'normalize rev0'!S$364)/'normalize rev0'!S$365,"")</f>
        <v>-1.80393433342778</v>
      </c>
      <c r="T258" s="6">
        <f>IFERROR((VLOOKUP(A258,'Revenue per capita'!$A:$Z,22,FALSE)-'normalize rev0'!T$364)/'normalize rev0'!T$365,"")</f>
        <v>-0.80313890990346837</v>
      </c>
      <c r="U258" s="6">
        <f>IFERROR((VLOOKUP(A258,'Revenue per capita'!$A:$Z,23,FALSE)-'normalize rev0'!U$364)/'normalize rev0'!U$365,"")</f>
        <v>-0.40574987507948451</v>
      </c>
      <c r="V258" s="6">
        <f>IFERROR((VLOOKUP(A258,'Revenue per capita'!$A:$Z,24,FALSE)-'normalize rev0'!V$364)/'normalize rev0'!V$365,"")</f>
        <v>0.34027607324346482</v>
      </c>
      <c r="W258" s="6" t="str">
        <f>IFERROR((VLOOKUP(A258,'Revenue per capita'!$A:$Z,25,FALSE)-'normalize rev0'!W$364)/'normalize rev0'!W$365,"")</f>
        <v/>
      </c>
      <c r="X258" s="6" t="str">
        <f>IFERROR((VLOOKUP(A258,'Revenue per capita'!$A:$Z,26,FALSE)-'normalize rev0'!X$364)/'normalize rev0'!X$365,"")</f>
        <v/>
      </c>
    </row>
    <row r="259" spans="1:24" x14ac:dyDescent="0.45">
      <c r="A259" s="3" t="s">
        <v>692</v>
      </c>
      <c r="B259" s="4" t="s">
        <v>447</v>
      </c>
      <c r="D259" s="4">
        <v>63.16462195453088</v>
      </c>
      <c r="E259" s="6">
        <f>IFERROR((VLOOKUP($A259,'Revenue per capita'!$A:$Z,7,FALSE)-'normalize rev0'!E$364)/'normalize rev0'!E$365,"")</f>
        <v>-0.51177793090422308</v>
      </c>
      <c r="F259" s="6" t="str">
        <f>IFERROR((VLOOKUP(A259,'Revenue per capita'!$A:$Z,8,FALSE)-'normalize rev0'!F$364)/'normalize rev0'!F$365,"")</f>
        <v/>
      </c>
      <c r="G259" s="6" t="str">
        <f>IFERROR((VLOOKUP(A259,'Revenue per capita'!$A:$Z,9,FALSE)-'normalize rev0'!G$364)/'normalize rev0'!G$365,"")</f>
        <v/>
      </c>
      <c r="H259" s="6">
        <f>IFERROR((VLOOKUP(A259,'Revenue per capita'!$A:$Z,10,FALSE)-'normalize rev0'!H$364)/'normalize rev0'!H$365,"")</f>
        <v>-1.776622234570522</v>
      </c>
      <c r="I259" s="6">
        <f>IFERROR((VLOOKUP(A259,'Revenue per capita'!$A:$Z,11,FALSE)-'normalize rev0'!I$364)/'normalize rev0'!I$365,"")</f>
        <v>6.2280403476100983E-2</v>
      </c>
      <c r="J259" s="6">
        <f>IFERROR((VLOOKUP(A259,'Revenue per capita'!$A:$Z,12,FALSE)-'normalize rev0'!J$364)/'normalize rev0'!J$365,"")</f>
        <v>-0.50337087097824129</v>
      </c>
      <c r="K259" s="6">
        <f>IFERROR((VLOOKUP(A259,'Revenue per capita'!$A:$Z,13,FALSE)-'normalize rev0'!K$364)/'normalize rev0'!K$365,"")</f>
        <v>4.6713954498906834E-2</v>
      </c>
      <c r="L259" s="6">
        <f>IFERROR((VLOOKUP(A259,'Revenue per capita'!$A:$Z,14,FALSE)-'normalize rev0'!L$364)/'normalize rev0'!L$365,"")</f>
        <v>0.16011413797488203</v>
      </c>
      <c r="M259" s="6">
        <f>IFERROR((VLOOKUP(A259,'Revenue per capita'!$A:$Z,15,FALSE)-'normalize rev0'!M$364)/'normalize rev0'!M$365,"")</f>
        <v>-0.11782864343377848</v>
      </c>
      <c r="N259" s="6">
        <f>IFERROR((VLOOKUP(A259,'Revenue per capita'!$A:$Z,16,FALSE)-'normalize rev0'!N$364)/'normalize rev0'!N$365,"")</f>
        <v>-0.58503816096663175</v>
      </c>
      <c r="O259" s="6">
        <f>IFERROR((VLOOKUP(A259,'Revenue per capita'!$A:$Z,17,FALSE)-'normalize rev0'!O$364)/'normalize rev0'!O$365,"")</f>
        <v>-1.307805232838424</v>
      </c>
      <c r="P259" s="6">
        <f>IFERROR((VLOOKUP(A259,'Revenue per capita'!$A:$Z,18,FALSE)-'normalize rev0'!P$364)/'normalize rev0'!P$365,"")</f>
        <v>-0.80251708110839703</v>
      </c>
      <c r="Q259" s="6">
        <f>IFERROR((VLOOKUP(A259,'Revenue per capita'!$A:$Z,19,FALSE)-'normalize rev0'!Q$364)/'normalize rev0'!Q$365,"")</f>
        <v>-0.77609271461475082</v>
      </c>
      <c r="R259" s="6">
        <f>IFERROR((VLOOKUP(A259,'Revenue per capita'!$A:$Z,20,FALSE)-'normalize rev0'!R$364)/'normalize rev0'!R$365,"")</f>
        <v>-0.61857943432340423</v>
      </c>
      <c r="S259" s="6">
        <f>IFERROR((VLOOKUP(A259,'Revenue per capita'!$A:$Z,21,FALSE)-'normalize rev0'!S$364)/'normalize rev0'!S$365,"")</f>
        <v>-0.69789140360545687</v>
      </c>
      <c r="T259" s="6">
        <f>IFERROR((VLOOKUP(A259,'Revenue per capita'!$A:$Z,22,FALSE)-'normalize rev0'!T$364)/'normalize rev0'!T$365,"")</f>
        <v>-0.6363388444532706</v>
      </c>
      <c r="U259" s="6">
        <f>IFERROR((VLOOKUP(A259,'Revenue per capita'!$A:$Z,23,FALSE)-'normalize rev0'!U$364)/'normalize rev0'!U$365,"")</f>
        <v>-0.43255132594059381</v>
      </c>
      <c r="V259" s="6">
        <f>IFERROR((VLOOKUP(A259,'Revenue per capita'!$A:$Z,24,FALSE)-'normalize rev0'!V$364)/'normalize rev0'!V$365,"")</f>
        <v>0.5972637071792557</v>
      </c>
      <c r="W259" s="6" t="str">
        <f>IFERROR((VLOOKUP(A259,'Revenue per capita'!$A:$Z,25,FALSE)-'normalize rev0'!W$364)/'normalize rev0'!W$365,"")</f>
        <v/>
      </c>
      <c r="X259" s="6" t="str">
        <f>IFERROR((VLOOKUP(A259,'Revenue per capita'!$A:$Z,26,FALSE)-'normalize rev0'!X$364)/'normalize rev0'!X$365,"")</f>
        <v/>
      </c>
    </row>
    <row r="260" spans="1:24" x14ac:dyDescent="0.45">
      <c r="A260" s="3" t="s">
        <v>638</v>
      </c>
      <c r="B260" s="4" t="s">
        <v>466</v>
      </c>
      <c r="D260" s="4">
        <v>62.920139129122141</v>
      </c>
      <c r="E260" s="6">
        <f>IFERROR((VLOOKUP($A260,'Revenue per capita'!$A:$Z,7,FALSE)-'normalize rev0'!E$364)/'normalize rev0'!E$365,"")</f>
        <v>-0.51177793090422308</v>
      </c>
      <c r="F260" s="6">
        <f>IFERROR((VLOOKUP(A260,'Revenue per capita'!$A:$Z,8,FALSE)-'normalize rev0'!F$364)/'normalize rev0'!F$365,"")</f>
        <v>-0.3632891000005195</v>
      </c>
      <c r="G260" s="6" t="str">
        <f>IFERROR((VLOOKUP(A260,'Revenue per capita'!$A:$Z,9,FALSE)-'normalize rev0'!G$364)/'normalize rev0'!G$365,"")</f>
        <v/>
      </c>
      <c r="H260" s="6">
        <f>IFERROR((VLOOKUP(A260,'Revenue per capita'!$A:$Z,10,FALSE)-'normalize rev0'!H$364)/'normalize rev0'!H$365,"")</f>
        <v>-6.8384085349890988E-2</v>
      </c>
      <c r="I260" s="6">
        <f>IFERROR((VLOOKUP(A260,'Revenue per capita'!$A:$Z,11,FALSE)-'normalize rev0'!I$364)/'normalize rev0'!I$365,"")</f>
        <v>-6.6970506803434054E-2</v>
      </c>
      <c r="J260" s="6">
        <f>IFERROR((VLOOKUP(A260,'Revenue per capita'!$A:$Z,12,FALSE)-'normalize rev0'!J$364)/'normalize rev0'!J$365,"")</f>
        <v>-0.40868197764392639</v>
      </c>
      <c r="K260" s="6">
        <f>IFERROR((VLOOKUP(A260,'Revenue per capita'!$A:$Z,13,FALSE)-'normalize rev0'!K$364)/'normalize rev0'!K$365,"")</f>
        <v>-0.53708463011837049</v>
      </c>
      <c r="L260" s="6">
        <f>IFERROR((VLOOKUP(A260,'Revenue per capita'!$A:$Z,14,FALSE)-'normalize rev0'!L$364)/'normalize rev0'!L$365,"")</f>
        <v>-0.71117412671744928</v>
      </c>
      <c r="M260" s="6">
        <f>IFERROR((VLOOKUP(A260,'Revenue per capita'!$A:$Z,15,FALSE)-'normalize rev0'!M$364)/'normalize rev0'!M$365,"")</f>
        <v>-0.82703246083278048</v>
      </c>
      <c r="N260" s="6">
        <f>IFERROR((VLOOKUP(A260,'Revenue per capita'!$A:$Z,16,FALSE)-'normalize rev0'!N$364)/'normalize rev0'!N$365,"")</f>
        <v>-0.63318709863499645</v>
      </c>
      <c r="O260" s="6">
        <f>IFERROR((VLOOKUP(A260,'Revenue per capita'!$A:$Z,17,FALSE)-'normalize rev0'!O$364)/'normalize rev0'!O$365,"")</f>
        <v>-0.5721138918243559</v>
      </c>
      <c r="P260" s="6">
        <f>IFERROR((VLOOKUP(A260,'Revenue per capita'!$A:$Z,18,FALSE)-'normalize rev0'!P$364)/'normalize rev0'!P$365,"")</f>
        <v>-0.29314676727399086</v>
      </c>
      <c r="Q260" s="6">
        <f>IFERROR((VLOOKUP(A260,'Revenue per capita'!$A:$Z,19,FALSE)-'normalize rev0'!Q$364)/'normalize rev0'!Q$365,"")</f>
        <v>-0.5449914030412869</v>
      </c>
      <c r="R260" s="6">
        <f>IFERROR((VLOOKUP(A260,'Revenue per capita'!$A:$Z,20,FALSE)-'normalize rev0'!R$364)/'normalize rev0'!R$365,"")</f>
        <v>-0.26127331117079466</v>
      </c>
      <c r="S260" s="6">
        <f>IFERROR((VLOOKUP(A260,'Revenue per capita'!$A:$Z,21,FALSE)-'normalize rev0'!S$364)/'normalize rev0'!S$365,"")</f>
        <v>-0.37643571356794042</v>
      </c>
      <c r="T260" s="6">
        <f>IFERROR((VLOOKUP(A260,'Revenue per capita'!$A:$Z,22,FALSE)-'normalize rev0'!T$364)/'normalize rev0'!T$365,"")</f>
        <v>-0.74756901836335532</v>
      </c>
      <c r="U260" s="6">
        <f>IFERROR((VLOOKUP(A260,'Revenue per capita'!$A:$Z,23,FALSE)-'normalize rev0'!U$364)/'normalize rev0'!U$365,"")</f>
        <v>-0.72906237039136657</v>
      </c>
      <c r="V260" s="6">
        <f>IFERROR((VLOOKUP(A260,'Revenue per capita'!$A:$Z,24,FALSE)-'normalize rev0'!V$364)/'normalize rev0'!V$365,"")</f>
        <v>-0.42138872881128581</v>
      </c>
      <c r="W260" s="6" t="str">
        <f>IFERROR((VLOOKUP(A260,'Revenue per capita'!$A:$Z,25,FALSE)-'normalize rev0'!W$364)/'normalize rev0'!W$365,"")</f>
        <v/>
      </c>
      <c r="X260" s="6" t="str">
        <f>IFERROR((VLOOKUP(A260,'Revenue per capita'!$A:$Z,26,FALSE)-'normalize rev0'!X$364)/'normalize rev0'!X$365,"")</f>
        <v/>
      </c>
    </row>
    <row r="261" spans="1:24" x14ac:dyDescent="0.45">
      <c r="A261" s="3" t="s">
        <v>473</v>
      </c>
      <c r="B261" s="4" t="s">
        <v>457</v>
      </c>
      <c r="D261" s="4">
        <v>62.823461304529438</v>
      </c>
      <c r="E261" s="6">
        <f>IFERROR((VLOOKUP($A261,'Revenue per capita'!$A:$Z,7,FALSE)-'normalize rev0'!E$364)/'normalize rev0'!E$365,"")</f>
        <v>-0.51177793090422308</v>
      </c>
      <c r="F261" s="6" t="str">
        <f>IFERROR((VLOOKUP(A261,'Revenue per capita'!$A:$Z,8,FALSE)-'normalize rev0'!F$364)/'normalize rev0'!F$365,"")</f>
        <v/>
      </c>
      <c r="G261" s="6" t="str">
        <f>IFERROR((VLOOKUP(A261,'Revenue per capita'!$A:$Z,9,FALSE)-'normalize rev0'!G$364)/'normalize rev0'!G$365,"")</f>
        <v/>
      </c>
      <c r="H261" s="6">
        <f>IFERROR((VLOOKUP(A261,'Revenue per capita'!$A:$Z,10,FALSE)-'normalize rev0'!H$364)/'normalize rev0'!H$365,"")</f>
        <v>6.3934301426031834E-2</v>
      </c>
      <c r="I261" s="6">
        <f>IFERROR((VLOOKUP(A261,'Revenue per capita'!$A:$Z,11,FALSE)-'normalize rev0'!I$364)/'normalize rev0'!I$365,"")</f>
        <v>-0.82078823709335746</v>
      </c>
      <c r="J261" s="6">
        <f>IFERROR((VLOOKUP(A261,'Revenue per capita'!$A:$Z,12,FALSE)-'normalize rev0'!J$364)/'normalize rev0'!J$365,"")</f>
        <v>-0.6997760780898602</v>
      </c>
      <c r="K261" s="6">
        <f>IFERROR((VLOOKUP(A261,'Revenue per capita'!$A:$Z,13,FALSE)-'normalize rev0'!K$364)/'normalize rev0'!K$365,"")</f>
        <v>0.83996700441109617</v>
      </c>
      <c r="L261" s="6">
        <f>IFERROR((VLOOKUP(A261,'Revenue per capita'!$A:$Z,14,FALSE)-'normalize rev0'!L$364)/'normalize rev0'!L$365,"")</f>
        <v>-0.62151064455497917</v>
      </c>
      <c r="M261" s="6">
        <f>IFERROR((VLOOKUP(A261,'Revenue per capita'!$A:$Z,15,FALSE)-'normalize rev0'!M$364)/'normalize rev0'!M$365,"")</f>
        <v>-0.45253297574216989</v>
      </c>
      <c r="N261" s="6">
        <f>IFERROR((VLOOKUP(A261,'Revenue per capita'!$A:$Z,16,FALSE)-'normalize rev0'!N$364)/'normalize rev0'!N$365,"")</f>
        <v>-0.49132694771950131</v>
      </c>
      <c r="O261" s="6">
        <f>IFERROR((VLOOKUP(A261,'Revenue per capita'!$A:$Z,17,FALSE)-'normalize rev0'!O$364)/'normalize rev0'!O$365,"")</f>
        <v>0.45670488438328821</v>
      </c>
      <c r="P261" s="6">
        <f>IFERROR((VLOOKUP(A261,'Revenue per capita'!$A:$Z,18,FALSE)-'normalize rev0'!P$364)/'normalize rev0'!P$365,"")</f>
        <v>-9.2217497987348948E-2</v>
      </c>
      <c r="Q261" s="6">
        <f>IFERROR((VLOOKUP(A261,'Revenue per capita'!$A:$Z,19,FALSE)-'normalize rev0'!Q$364)/'normalize rev0'!Q$365,"")</f>
        <v>-0.28690505568143015</v>
      </c>
      <c r="R261" s="6">
        <f>IFERROR((VLOOKUP(A261,'Revenue per capita'!$A:$Z,20,FALSE)-'normalize rev0'!R$364)/'normalize rev0'!R$365,"")</f>
        <v>-0.43310159642499058</v>
      </c>
      <c r="S261" s="6">
        <f>IFERROR((VLOOKUP(A261,'Revenue per capita'!$A:$Z,21,FALSE)-'normalize rev0'!S$364)/'normalize rev0'!S$365,"")</f>
        <v>0.33591979866862753</v>
      </c>
      <c r="T261" s="6">
        <f>IFERROR((VLOOKUP(A261,'Revenue per capita'!$A:$Z,22,FALSE)-'normalize rev0'!T$364)/'normalize rev0'!T$365,"")</f>
        <v>-0.13958026810960189</v>
      </c>
      <c r="U261" s="6">
        <f>IFERROR((VLOOKUP(A261,'Revenue per capita'!$A:$Z,23,FALSE)-'normalize rev0'!U$364)/'normalize rev0'!U$365,"")</f>
        <v>11.423079115659103</v>
      </c>
      <c r="V261" s="6">
        <f>IFERROR((VLOOKUP(A261,'Revenue per capita'!$A:$Z,24,FALSE)-'normalize rev0'!V$364)/'normalize rev0'!V$365,"")</f>
        <v>0.10607909349822743</v>
      </c>
      <c r="W261" s="6" t="str">
        <f>IFERROR((VLOOKUP(A261,'Revenue per capita'!$A:$Z,25,FALSE)-'normalize rev0'!W$364)/'normalize rev0'!W$365,"")</f>
        <v/>
      </c>
      <c r="X261" s="6" t="str">
        <f>IFERROR((VLOOKUP(A261,'Revenue per capita'!$A:$Z,26,FALSE)-'normalize rev0'!X$364)/'normalize rev0'!X$365,"")</f>
        <v/>
      </c>
    </row>
    <row r="262" spans="1:24" x14ac:dyDescent="0.45">
      <c r="A262" s="3" t="s">
        <v>744</v>
      </c>
      <c r="B262" s="4" t="s">
        <v>486</v>
      </c>
      <c r="D262" s="4">
        <v>62.676339128460839</v>
      </c>
      <c r="E262" s="6">
        <f>IFERROR((VLOOKUP($A262,'Revenue per capita'!$A:$Z,7,FALSE)-'normalize rev0'!E$364)/'normalize rev0'!E$365,"")</f>
        <v>-0.35192405813554306</v>
      </c>
      <c r="F262" s="6" t="str">
        <f>IFERROR((VLOOKUP(A262,'Revenue per capita'!$A:$Z,8,FALSE)-'normalize rev0'!F$364)/'normalize rev0'!F$365,"")</f>
        <v/>
      </c>
      <c r="G262" s="6" t="str">
        <f>IFERROR((VLOOKUP(A262,'Revenue per capita'!$A:$Z,9,FALSE)-'normalize rev0'!G$364)/'normalize rev0'!G$365,"")</f>
        <v/>
      </c>
      <c r="H262" s="6">
        <f>IFERROR((VLOOKUP(A262,'Revenue per capita'!$A:$Z,10,FALSE)-'normalize rev0'!H$364)/'normalize rev0'!H$365,"")</f>
        <v>-0.1980123144804693</v>
      </c>
      <c r="I262" s="6">
        <f>IFERROR((VLOOKUP(A262,'Revenue per capita'!$A:$Z,11,FALSE)-'normalize rev0'!I$364)/'normalize rev0'!I$365,"")</f>
        <v>-0.4336911735897066</v>
      </c>
      <c r="J262" s="6">
        <f>IFERROR((VLOOKUP(A262,'Revenue per capita'!$A:$Z,12,FALSE)-'normalize rev0'!J$364)/'normalize rev0'!J$365,"")</f>
        <v>-0.77612088592842676</v>
      </c>
      <c r="K262" s="6">
        <f>IFERROR((VLOOKUP(A262,'Revenue per capita'!$A:$Z,13,FALSE)-'normalize rev0'!K$364)/'normalize rev0'!K$365,"")</f>
        <v>-6.9160844008054924E-3</v>
      </c>
      <c r="L262" s="6">
        <f>IFERROR((VLOOKUP(A262,'Revenue per capita'!$A:$Z,14,FALSE)-'normalize rev0'!L$364)/'normalize rev0'!L$365,"")</f>
        <v>-1.016355345566504</v>
      </c>
      <c r="M262" s="6">
        <f>IFERROR((VLOOKUP(A262,'Revenue per capita'!$A:$Z,15,FALSE)-'normalize rev0'!M$364)/'normalize rev0'!M$365,"")</f>
        <v>-0.5190997450857614</v>
      </c>
      <c r="N262" s="6">
        <f>IFERROR((VLOOKUP(A262,'Revenue per capita'!$A:$Z,16,FALSE)-'normalize rev0'!N$364)/'normalize rev0'!N$365,"")</f>
        <v>-0.24980595665939309</v>
      </c>
      <c r="O262" s="6">
        <f>IFERROR((VLOOKUP(A262,'Revenue per capita'!$A:$Z,17,FALSE)-'normalize rev0'!O$364)/'normalize rev0'!O$365,"")</f>
        <v>-0.47405603477319425</v>
      </c>
      <c r="P262" s="6">
        <f>IFERROR((VLOOKUP(A262,'Revenue per capita'!$A:$Z,18,FALSE)-'normalize rev0'!P$364)/'normalize rev0'!P$365,"")</f>
        <v>0.15353976346538639</v>
      </c>
      <c r="Q262" s="6">
        <f>IFERROR((VLOOKUP(A262,'Revenue per capita'!$A:$Z,19,FALSE)-'normalize rev0'!Q$364)/'normalize rev0'!Q$365,"")</f>
        <v>-1.5337286676975825</v>
      </c>
      <c r="R262" s="6">
        <f>IFERROR((VLOOKUP(A262,'Revenue per capita'!$A:$Z,20,FALSE)-'normalize rev0'!R$364)/'normalize rev0'!R$365,"")</f>
        <v>3.2135537816132245</v>
      </c>
      <c r="S262" s="6">
        <f>IFERROR((VLOOKUP(A262,'Revenue per capita'!$A:$Z,21,FALSE)-'normalize rev0'!S$364)/'normalize rev0'!S$365,"")</f>
        <v>1.9081759234331062</v>
      </c>
      <c r="T262" s="6">
        <f>IFERROR((VLOOKUP(A262,'Revenue per capita'!$A:$Z,22,FALSE)-'normalize rev0'!T$364)/'normalize rev0'!T$365,"")</f>
        <v>2.6596852044218844</v>
      </c>
      <c r="U262" s="6">
        <f>IFERROR((VLOOKUP(A262,'Revenue per capita'!$A:$Z,23,FALSE)-'normalize rev0'!U$364)/'normalize rev0'!U$365,"")</f>
        <v>1.103816567435784</v>
      </c>
      <c r="V262" s="6">
        <f>IFERROR((VLOOKUP(A262,'Revenue per capita'!$A:$Z,24,FALSE)-'normalize rev0'!V$364)/'normalize rev0'!V$365,"")</f>
        <v>0.27353616990652579</v>
      </c>
      <c r="W262" s="6" t="str">
        <f>IFERROR((VLOOKUP(A262,'Revenue per capita'!$A:$Z,25,FALSE)-'normalize rev0'!W$364)/'normalize rev0'!W$365,"")</f>
        <v/>
      </c>
      <c r="X262" s="6" t="str">
        <f>IFERROR((VLOOKUP(A262,'Revenue per capita'!$A:$Z,26,FALSE)-'normalize rev0'!X$364)/'normalize rev0'!X$365,"")</f>
        <v/>
      </c>
    </row>
    <row r="263" spans="1:24" x14ac:dyDescent="0.45">
      <c r="A263" s="3" t="s">
        <v>776</v>
      </c>
      <c r="B263" s="4" t="s">
        <v>445</v>
      </c>
      <c r="D263" s="4">
        <v>62.54541004911475</v>
      </c>
      <c r="E263" s="6">
        <f>IFERROR((VLOOKUP($A263,'Revenue per capita'!$A:$Z,7,FALSE)-'normalize rev0'!E$364)/'normalize rev0'!E$365,"")</f>
        <v>-0.1493714915692145</v>
      </c>
      <c r="F263" s="6">
        <f>IFERROR((VLOOKUP(A263,'Revenue per capita'!$A:$Z,8,FALSE)-'normalize rev0'!F$364)/'normalize rev0'!F$365,"")</f>
        <v>0.44741764067500617</v>
      </c>
      <c r="G263" s="6">
        <f>IFERROR((VLOOKUP(A263,'Revenue per capita'!$A:$Z,9,FALSE)-'normalize rev0'!G$364)/'normalize rev0'!G$365,"")</f>
        <v>-0.21695095826786226</v>
      </c>
      <c r="H263" s="6">
        <f>IFERROR((VLOOKUP(A263,'Revenue per capita'!$A:$Z,10,FALSE)-'normalize rev0'!H$364)/'normalize rev0'!H$365,"")</f>
        <v>-0.24767669608600534</v>
      </c>
      <c r="I263" s="6">
        <f>IFERROR((VLOOKUP(A263,'Revenue per capita'!$A:$Z,11,FALSE)-'normalize rev0'!I$364)/'normalize rev0'!I$365,"")</f>
        <v>-0.36962237386464314</v>
      </c>
      <c r="J263" s="6">
        <f>IFERROR((VLOOKUP(A263,'Revenue per capita'!$A:$Z,12,FALSE)-'normalize rev0'!J$364)/'normalize rev0'!J$365,"")</f>
        <v>-0.73306156059329097</v>
      </c>
      <c r="K263" s="6">
        <f>IFERROR((VLOOKUP(A263,'Revenue per capita'!$A:$Z,13,FALSE)-'normalize rev0'!K$364)/'normalize rev0'!K$365,"")</f>
        <v>1.3720380908142147</v>
      </c>
      <c r="L263" s="6">
        <f>IFERROR((VLOOKUP(A263,'Revenue per capita'!$A:$Z,14,FALSE)-'normalize rev0'!L$364)/'normalize rev0'!L$365,"")</f>
        <v>-0.71023632568899109</v>
      </c>
      <c r="M263" s="6">
        <f>IFERROR((VLOOKUP(A263,'Revenue per capita'!$A:$Z,15,FALSE)-'normalize rev0'!M$364)/'normalize rev0'!M$365,"")</f>
        <v>-0.32532764721438268</v>
      </c>
      <c r="N263" s="6">
        <f>IFERROR((VLOOKUP(A263,'Revenue per capita'!$A:$Z,16,FALSE)-'normalize rev0'!N$364)/'normalize rev0'!N$365,"")</f>
        <v>-0.47930447646902158</v>
      </c>
      <c r="O263" s="6">
        <f>IFERROR((VLOOKUP(A263,'Revenue per capita'!$A:$Z,17,FALSE)-'normalize rev0'!O$364)/'normalize rev0'!O$365,"")</f>
        <v>-0.31911474196259659</v>
      </c>
      <c r="P263" s="6">
        <f>IFERROR((VLOOKUP(A263,'Revenue per capita'!$A:$Z,18,FALSE)-'normalize rev0'!P$364)/'normalize rev0'!P$365,"")</f>
        <v>-0.57398701094268301</v>
      </c>
      <c r="Q263" s="6">
        <f>IFERROR((VLOOKUP(A263,'Revenue per capita'!$A:$Z,19,FALSE)-'normalize rev0'!Q$364)/'normalize rev0'!Q$365,"")</f>
        <v>-0.42347168874254471</v>
      </c>
      <c r="R263" s="6">
        <f>IFERROR((VLOOKUP(A263,'Revenue per capita'!$A:$Z,20,FALSE)-'normalize rev0'!R$364)/'normalize rev0'!R$365,"")</f>
        <v>-0.57896923978508852</v>
      </c>
      <c r="S263" s="6">
        <f>IFERROR((VLOOKUP(A263,'Revenue per capita'!$A:$Z,21,FALSE)-'normalize rev0'!S$364)/'normalize rev0'!S$365,"")</f>
        <v>0.10175194729785726</v>
      </c>
      <c r="T263" s="6">
        <f>IFERROR((VLOOKUP(A263,'Revenue per capita'!$A:$Z,22,FALSE)-'normalize rev0'!T$364)/'normalize rev0'!T$365,"")</f>
        <v>-0.40173980224768818</v>
      </c>
      <c r="U263" s="6">
        <f>IFERROR((VLOOKUP(A263,'Revenue per capita'!$A:$Z,23,FALSE)-'normalize rev0'!U$364)/'normalize rev0'!U$365,"")</f>
        <v>-0.28596040036366144</v>
      </c>
      <c r="V263" s="6">
        <f>IFERROR((VLOOKUP(A263,'Revenue per capita'!$A:$Z,24,FALSE)-'normalize rev0'!V$364)/'normalize rev0'!V$365,"")</f>
        <v>0.92658259525262254</v>
      </c>
      <c r="W263" s="6" t="str">
        <f>IFERROR((VLOOKUP(A263,'Revenue per capita'!$A:$Z,25,FALSE)-'normalize rev0'!W$364)/'normalize rev0'!W$365,"")</f>
        <v/>
      </c>
      <c r="X263" s="6" t="str">
        <f>IFERROR((VLOOKUP(A263,'Revenue per capita'!$A:$Z,26,FALSE)-'normalize rev0'!X$364)/'normalize rev0'!X$365,"")</f>
        <v/>
      </c>
    </row>
    <row r="264" spans="1:24" x14ac:dyDescent="0.45">
      <c r="A264" s="3" t="s">
        <v>608</v>
      </c>
      <c r="B264" s="4" t="s">
        <v>451</v>
      </c>
      <c r="D264" s="4">
        <v>62.458008890009779</v>
      </c>
      <c r="E264" s="6">
        <f>IFERROR((VLOOKUP($A264,'Revenue per capita'!$A:$Z,7,FALSE)-'normalize rev0'!E$364)/'normalize rev0'!E$365,"")</f>
        <v>-8.4823543967064E-2</v>
      </c>
      <c r="F264" s="6" t="str">
        <f>IFERROR((VLOOKUP(A264,'Revenue per capita'!$A:$Z,8,FALSE)-'normalize rev0'!F$364)/'normalize rev0'!F$365,"")</f>
        <v/>
      </c>
      <c r="G264" s="6">
        <f>IFERROR((VLOOKUP(A264,'Revenue per capita'!$A:$Z,9,FALSE)-'normalize rev0'!G$364)/'normalize rev0'!G$365,"")</f>
        <v>-7.9001182172815529E-2</v>
      </c>
      <c r="H264" s="6">
        <f>IFERROR((VLOOKUP(A264,'Revenue per capita'!$A:$Z,10,FALSE)-'normalize rev0'!H$364)/'normalize rev0'!H$365,"")</f>
        <v>-0.56872697274546657</v>
      </c>
      <c r="I264" s="6">
        <f>IFERROR((VLOOKUP(A264,'Revenue per capita'!$A:$Z,11,FALSE)-'normalize rev0'!I$364)/'normalize rev0'!I$365,"")</f>
        <v>-0.23937180829480481</v>
      </c>
      <c r="J264" s="6">
        <f>IFERROR((VLOOKUP(A264,'Revenue per capita'!$A:$Z,12,FALSE)-'normalize rev0'!J$364)/'normalize rev0'!J$365,"")</f>
        <v>-0.43527358520487652</v>
      </c>
      <c r="K264" s="6">
        <f>IFERROR((VLOOKUP(A264,'Revenue per capita'!$A:$Z,13,FALSE)-'normalize rev0'!K$364)/'normalize rev0'!K$365,"")</f>
        <v>-0.59033233435539711</v>
      </c>
      <c r="L264" s="6">
        <f>IFERROR((VLOOKUP(A264,'Revenue per capita'!$A:$Z,14,FALSE)-'normalize rev0'!L$364)/'normalize rev0'!L$365,"")</f>
        <v>-0.87373023836895647</v>
      </c>
      <c r="M264" s="6">
        <f>IFERROR((VLOOKUP(A264,'Revenue per capita'!$A:$Z,15,FALSE)-'normalize rev0'!M$364)/'normalize rev0'!M$365,"")</f>
        <v>-0.33172861394715875</v>
      </c>
      <c r="N264" s="6">
        <f>IFERROR((VLOOKUP(A264,'Revenue per capita'!$A:$Z,16,FALSE)-'normalize rev0'!N$364)/'normalize rev0'!N$365,"")</f>
        <v>-0.40178701729088206</v>
      </c>
      <c r="O264" s="6">
        <f>IFERROR((VLOOKUP(A264,'Revenue per capita'!$A:$Z,17,FALSE)-'normalize rev0'!O$364)/'normalize rev0'!O$365,"")</f>
        <v>-1.1217594125435539</v>
      </c>
      <c r="P264" s="6">
        <f>IFERROR((VLOOKUP(A264,'Revenue per capita'!$A:$Z,18,FALSE)-'normalize rev0'!P$364)/'normalize rev0'!P$365,"")</f>
        <v>-0.37108394119807731</v>
      </c>
      <c r="Q264" s="6">
        <f>IFERROR((VLOOKUP(A264,'Revenue per capita'!$A:$Z,19,FALSE)-'normalize rev0'!Q$364)/'normalize rev0'!Q$365,"")</f>
        <v>-0.12172531523363883</v>
      </c>
      <c r="R264" s="6">
        <f>IFERROR((VLOOKUP(A264,'Revenue per capita'!$A:$Z,20,FALSE)-'normalize rev0'!R$364)/'normalize rev0'!R$365,"")</f>
        <v>-0.73230639089584404</v>
      </c>
      <c r="S264" s="6">
        <f>IFERROR((VLOOKUP(A264,'Revenue per capita'!$A:$Z,21,FALSE)-'normalize rev0'!S$364)/'normalize rev0'!S$365,"")</f>
        <v>-0.56931420828482249</v>
      </c>
      <c r="T264" s="6">
        <f>IFERROR((VLOOKUP(A264,'Revenue per capita'!$A:$Z,22,FALSE)-'normalize rev0'!T$364)/'normalize rev0'!T$365,"")</f>
        <v>2.4115797529332239</v>
      </c>
      <c r="U264" s="6">
        <f>IFERROR((VLOOKUP(A264,'Revenue per capita'!$A:$Z,23,FALSE)-'normalize rev0'!U$364)/'normalize rev0'!U$365,"")</f>
        <v>0.25586938457662772</v>
      </c>
      <c r="V264" s="6">
        <f>IFERROR((VLOOKUP(A264,'Revenue per capita'!$A:$Z,24,FALSE)-'normalize rev0'!V$364)/'normalize rev0'!V$365,"")</f>
        <v>0.67851201805744354</v>
      </c>
      <c r="W264" s="6" t="str">
        <f>IFERROR((VLOOKUP(A264,'Revenue per capita'!$A:$Z,25,FALSE)-'normalize rev0'!W$364)/'normalize rev0'!W$365,"")</f>
        <v/>
      </c>
      <c r="X264" s="6" t="str">
        <f>IFERROR((VLOOKUP(A264,'Revenue per capita'!$A:$Z,26,FALSE)-'normalize rev0'!X$364)/'normalize rev0'!X$365,"")</f>
        <v/>
      </c>
    </row>
    <row r="265" spans="1:24" x14ac:dyDescent="0.45">
      <c r="A265" s="3" t="s">
        <v>745</v>
      </c>
      <c r="B265" s="4" t="s">
        <v>508</v>
      </c>
      <c r="D265" s="4">
        <v>62.346510051953928</v>
      </c>
      <c r="E265" s="6">
        <f>IFERROR((VLOOKUP($A265,'Revenue per capita'!$A:$Z,7,FALSE)-'normalize rev0'!E$364)/'normalize rev0'!E$365,"")</f>
        <v>-0.51177793090422308</v>
      </c>
      <c r="F265" s="6" t="str">
        <f>IFERROR((VLOOKUP(A265,'Revenue per capita'!$A:$Z,8,FALSE)-'normalize rev0'!F$364)/'normalize rev0'!F$365,"")</f>
        <v/>
      </c>
      <c r="G265" s="6">
        <f>IFERROR((VLOOKUP(A265,'Revenue per capita'!$A:$Z,9,FALSE)-'normalize rev0'!G$364)/'normalize rev0'!G$365,"")</f>
        <v>-0.56612907594081086</v>
      </c>
      <c r="H265" s="6">
        <f>IFERROR((VLOOKUP(A265,'Revenue per capita'!$A:$Z,10,FALSE)-'normalize rev0'!H$364)/'normalize rev0'!H$365,"")</f>
        <v>-0.68297571942783497</v>
      </c>
      <c r="I265" s="6">
        <f>IFERROR((VLOOKUP(A265,'Revenue per capita'!$A:$Z,11,FALSE)-'normalize rev0'!I$364)/'normalize rev0'!I$365,"")</f>
        <v>-0.26914762271381487</v>
      </c>
      <c r="J265" s="6">
        <f>IFERROR((VLOOKUP(A265,'Revenue per capita'!$A:$Z,12,FALSE)-'normalize rev0'!J$364)/'normalize rev0'!J$365,"")</f>
        <v>-0.56044929842234925</v>
      </c>
      <c r="K265" s="6">
        <f>IFERROR((VLOOKUP(A265,'Revenue per capita'!$A:$Z,13,FALSE)-'normalize rev0'!K$364)/'normalize rev0'!K$365,"")</f>
        <v>-0.29523724491685815</v>
      </c>
      <c r="L265" s="6">
        <f>IFERROR((VLOOKUP(A265,'Revenue per capita'!$A:$Z,14,FALSE)-'normalize rev0'!L$364)/'normalize rev0'!L$365,"")</f>
        <v>-0.88026126477273914</v>
      </c>
      <c r="M265" s="6">
        <f>IFERROR((VLOOKUP(A265,'Revenue per capita'!$A:$Z,15,FALSE)-'normalize rev0'!M$364)/'normalize rev0'!M$365,"")</f>
        <v>-0.61309999032995022</v>
      </c>
      <c r="N265" s="6">
        <f>IFERROR((VLOOKUP(A265,'Revenue per capita'!$A:$Z,16,FALSE)-'normalize rev0'!N$364)/'normalize rev0'!N$365,"")</f>
        <v>0.24992208350071959</v>
      </c>
      <c r="O265" s="6">
        <f>IFERROR((VLOOKUP(A265,'Revenue per capita'!$A:$Z,17,FALSE)-'normalize rev0'!O$364)/'normalize rev0'!O$365,"")</f>
        <v>-1.1148066538747901</v>
      </c>
      <c r="P265" s="6">
        <f>IFERROR((VLOOKUP(A265,'Revenue per capita'!$A:$Z,18,FALSE)-'normalize rev0'!P$364)/'normalize rev0'!P$365,"")</f>
        <v>-0.71594550057403061</v>
      </c>
      <c r="Q265" s="6">
        <f>IFERROR((VLOOKUP(A265,'Revenue per capita'!$A:$Z,19,FALSE)-'normalize rev0'!Q$364)/'normalize rev0'!Q$365,"")</f>
        <v>-0.70293663807916318</v>
      </c>
      <c r="R265" s="6">
        <f>IFERROR((VLOOKUP(A265,'Revenue per capita'!$A:$Z,20,FALSE)-'normalize rev0'!R$364)/'normalize rev0'!R$365,"")</f>
        <v>-0.65055507013581026</v>
      </c>
      <c r="S265" s="6">
        <f>IFERROR((VLOOKUP(A265,'Revenue per capita'!$A:$Z,21,FALSE)-'normalize rev0'!S$364)/'normalize rev0'!S$365,"")</f>
        <v>0.50824790718872126</v>
      </c>
      <c r="T265" s="6">
        <f>IFERROR((VLOOKUP(A265,'Revenue per capita'!$A:$Z,22,FALSE)-'normalize rev0'!T$364)/'normalize rev0'!T$365,"")</f>
        <v>-0.86598588031789403</v>
      </c>
      <c r="U265" s="6">
        <f>IFERROR((VLOOKUP(A265,'Revenue per capita'!$A:$Z,23,FALSE)-'normalize rev0'!U$364)/'normalize rev0'!U$365,"")</f>
        <v>-0.38536746698938351</v>
      </c>
      <c r="V265" s="6">
        <f>IFERROR((VLOOKUP(A265,'Revenue per capita'!$A:$Z,24,FALSE)-'normalize rev0'!V$364)/'normalize rev0'!V$365,"")</f>
        <v>-0.48046166439552224</v>
      </c>
      <c r="W265" s="6" t="str">
        <f>IFERROR((VLOOKUP(A265,'Revenue per capita'!$A:$Z,25,FALSE)-'normalize rev0'!W$364)/'normalize rev0'!W$365,"")</f>
        <v/>
      </c>
      <c r="X265" s="6" t="str">
        <f>IFERROR((VLOOKUP(A265,'Revenue per capita'!$A:$Z,26,FALSE)-'normalize rev0'!X$364)/'normalize rev0'!X$365,"")</f>
        <v/>
      </c>
    </row>
    <row r="266" spans="1:24" x14ac:dyDescent="0.45">
      <c r="A266" s="3" t="s">
        <v>824</v>
      </c>
      <c r="B266" s="4" t="s">
        <v>457</v>
      </c>
      <c r="D266" s="4">
        <v>62.132021529247773</v>
      </c>
      <c r="E266" s="6">
        <f>IFERROR((VLOOKUP($A266,'Revenue per capita'!$A:$Z,7,FALSE)-'normalize rev0'!E$364)/'normalize rev0'!E$365,"")</f>
        <v>-0.51177793090422308</v>
      </c>
      <c r="F266" s="6" t="str">
        <f>IFERROR((VLOOKUP(A266,'Revenue per capita'!$A:$Z,8,FALSE)-'normalize rev0'!F$364)/'normalize rev0'!F$365,"")</f>
        <v/>
      </c>
      <c r="G266" s="6" t="str">
        <f>IFERROR((VLOOKUP(A266,'Revenue per capita'!$A:$Z,9,FALSE)-'normalize rev0'!G$364)/'normalize rev0'!G$365,"")</f>
        <v/>
      </c>
      <c r="H266" s="6">
        <f>IFERROR((VLOOKUP(A266,'Revenue per capita'!$A:$Z,10,FALSE)-'normalize rev0'!H$364)/'normalize rev0'!H$365,"")</f>
        <v>8.7619187787731367E-2</v>
      </c>
      <c r="I266" s="6">
        <f>IFERROR((VLOOKUP(A266,'Revenue per capita'!$A:$Z,11,FALSE)-'normalize rev0'!I$364)/'normalize rev0'!I$365,"")</f>
        <v>-0.20081471065159598</v>
      </c>
      <c r="J266" s="6">
        <f>IFERROR((VLOOKUP(A266,'Revenue per capita'!$A:$Z,12,FALSE)-'normalize rev0'!J$364)/'normalize rev0'!J$365,"")</f>
        <v>-0.34745601192898812</v>
      </c>
      <c r="K266" s="6">
        <f>IFERROR((VLOOKUP(A266,'Revenue per capita'!$A:$Z,13,FALSE)-'normalize rev0'!K$364)/'normalize rev0'!K$365,"")</f>
        <v>-4.949411248531016E-2</v>
      </c>
      <c r="L266" s="6">
        <f>IFERROR((VLOOKUP(A266,'Revenue per capita'!$A:$Z,14,FALSE)-'normalize rev0'!L$364)/'normalize rev0'!L$365,"")</f>
        <v>0.12079521119131924</v>
      </c>
      <c r="M266" s="6">
        <f>IFERROR((VLOOKUP(A266,'Revenue per capita'!$A:$Z,15,FALSE)-'normalize rev0'!M$364)/'normalize rev0'!M$365,"")</f>
        <v>-0.52718708931349401</v>
      </c>
      <c r="N266" s="6">
        <f>IFERROR((VLOOKUP(A266,'Revenue per capita'!$A:$Z,16,FALSE)-'normalize rev0'!N$364)/'normalize rev0'!N$365,"")</f>
        <v>-0.55105833894163014</v>
      </c>
      <c r="O266" s="6">
        <f>IFERROR((VLOOKUP(A266,'Revenue per capita'!$A:$Z,17,FALSE)-'normalize rev0'!O$364)/'normalize rev0'!O$365,"")</f>
        <v>-0.84950108536686786</v>
      </c>
      <c r="P266" s="6">
        <f>IFERROR((VLOOKUP(A266,'Revenue per capita'!$A:$Z,18,FALSE)-'normalize rev0'!P$364)/'normalize rev0'!P$365,"")</f>
        <v>-0.77776695032526344</v>
      </c>
      <c r="Q266" s="6">
        <f>IFERROR((VLOOKUP(A266,'Revenue per capita'!$A:$Z,19,FALSE)-'normalize rev0'!Q$364)/'normalize rev0'!Q$365,"")</f>
        <v>-1.0652070537052916</v>
      </c>
      <c r="R266" s="6">
        <f>IFERROR((VLOOKUP(A266,'Revenue per capita'!$A:$Z,20,FALSE)-'normalize rev0'!R$364)/'normalize rev0'!R$365,"")</f>
        <v>-0.30870420628280137</v>
      </c>
      <c r="S266" s="6">
        <f>IFERROR((VLOOKUP(A266,'Revenue per capita'!$A:$Z,21,FALSE)-'normalize rev0'!S$364)/'normalize rev0'!S$365,"")</f>
        <v>-0.52350379900442545</v>
      </c>
      <c r="T266" s="6">
        <f>IFERROR((VLOOKUP(A266,'Revenue per capita'!$A:$Z,22,FALSE)-'normalize rev0'!T$364)/'normalize rev0'!T$365,"")</f>
        <v>-0.78750265514308426</v>
      </c>
      <c r="U266" s="6">
        <f>IFERROR((VLOOKUP(A266,'Revenue per capita'!$A:$Z,23,FALSE)-'normalize rev0'!U$364)/'normalize rev0'!U$365,"")</f>
        <v>-0.67484659756695653</v>
      </c>
      <c r="V266" s="6">
        <f>IFERROR((VLOOKUP(A266,'Revenue per capita'!$A:$Z,24,FALSE)-'normalize rev0'!V$364)/'normalize rev0'!V$365,"")</f>
        <v>-0.90982878570186609</v>
      </c>
      <c r="W266" s="6" t="str">
        <f>IFERROR((VLOOKUP(A266,'Revenue per capita'!$A:$Z,25,FALSE)-'normalize rev0'!W$364)/'normalize rev0'!W$365,"")</f>
        <v/>
      </c>
      <c r="X266" s="6" t="str">
        <f>IFERROR((VLOOKUP(A266,'Revenue per capita'!$A:$Z,26,FALSE)-'normalize rev0'!X$364)/'normalize rev0'!X$365,"")</f>
        <v/>
      </c>
    </row>
    <row r="267" spans="1:24" x14ac:dyDescent="0.45">
      <c r="A267" s="3" t="s">
        <v>444</v>
      </c>
      <c r="B267" s="4" t="s">
        <v>445</v>
      </c>
      <c r="D267" s="4">
        <v>61.919532544378704</v>
      </c>
      <c r="E267" s="6">
        <f>IFERROR((VLOOKUP($A267,'Revenue per capita'!$A:$Z,7,FALSE)-'normalize rev0'!E$364)/'normalize rev0'!E$365,"")</f>
        <v>-0.51177793090422308</v>
      </c>
      <c r="F267" s="6">
        <f>IFERROR((VLOOKUP(A267,'Revenue per capita'!$A:$Z,8,FALSE)-'normalize rev0'!F$364)/'normalize rev0'!F$365,"")</f>
        <v>-6.7095202680662477E-2</v>
      </c>
      <c r="G267" s="6">
        <f>IFERROR((VLOOKUP(A267,'Revenue per capita'!$A:$Z,9,FALSE)-'normalize rev0'!G$364)/'normalize rev0'!G$365,"")</f>
        <v>0.43247816969277925</v>
      </c>
      <c r="H267" s="6">
        <f>IFERROR((VLOOKUP(A267,'Revenue per capita'!$A:$Z,10,FALSE)-'normalize rev0'!H$364)/'normalize rev0'!H$365,"")</f>
        <v>-0.28224883790269228</v>
      </c>
      <c r="I267" s="6">
        <f>IFERROR((VLOOKUP(A267,'Revenue per capita'!$A:$Z,11,FALSE)-'normalize rev0'!I$364)/'normalize rev0'!I$365,"")</f>
        <v>-0.67195283330591737</v>
      </c>
      <c r="J267" s="6">
        <f>IFERROR((VLOOKUP(A267,'Revenue per capita'!$A:$Z,12,FALSE)-'normalize rev0'!J$364)/'normalize rev0'!J$365,"")</f>
        <v>-0.49005590072961902</v>
      </c>
      <c r="K267" s="6">
        <f>IFERROR((VLOOKUP(A267,'Revenue per capita'!$A:$Z,13,FALSE)-'normalize rev0'!K$364)/'normalize rev0'!K$365,"")</f>
        <v>0.49035114251220346</v>
      </c>
      <c r="L267" s="6">
        <f>IFERROR((VLOOKUP(A267,'Revenue per capita'!$A:$Z,14,FALSE)-'normalize rev0'!L$364)/'normalize rev0'!L$365,"")</f>
        <v>-0.58758291985907751</v>
      </c>
      <c r="M267" s="6">
        <f>IFERROR((VLOOKUP(A267,'Revenue per capita'!$A:$Z,15,FALSE)-'normalize rev0'!M$364)/'normalize rev0'!M$365,"")</f>
        <v>-0.40670570336069856</v>
      </c>
      <c r="N267" s="6">
        <f>IFERROR((VLOOKUP(A267,'Revenue per capita'!$A:$Z,16,FALSE)-'normalize rev0'!N$364)/'normalize rev0'!N$365,"")</f>
        <v>6.9777247086870858E-2</v>
      </c>
      <c r="O267" s="6">
        <f>IFERROR((VLOOKUP(A267,'Revenue per capita'!$A:$Z,17,FALSE)-'normalize rev0'!O$364)/'normalize rev0'!O$365,"")</f>
        <v>-0.31549490396836877</v>
      </c>
      <c r="P267" s="6">
        <f>IFERROR((VLOOKUP(A267,'Revenue per capita'!$A:$Z,18,FALSE)-'normalize rev0'!P$364)/'normalize rev0'!P$365,"")</f>
        <v>-0.3166111427872309</v>
      </c>
      <c r="Q267" s="6">
        <f>IFERROR((VLOOKUP(A267,'Revenue per capita'!$A:$Z,19,FALSE)-'normalize rev0'!Q$364)/'normalize rev0'!Q$365,"")</f>
        <v>-0.57950448810885702</v>
      </c>
      <c r="R267" s="6">
        <f>IFERROR((VLOOKUP(A267,'Revenue per capita'!$A:$Z,20,FALSE)-'normalize rev0'!R$364)/'normalize rev0'!R$365,"")</f>
        <v>0.50931367213725698</v>
      </c>
      <c r="S267" s="6">
        <f>IFERROR((VLOOKUP(A267,'Revenue per capita'!$A:$Z,21,FALSE)-'normalize rev0'!S$364)/'normalize rev0'!S$365,"")</f>
        <v>0.49102165034475354</v>
      </c>
      <c r="T267" s="6">
        <f>IFERROR((VLOOKUP(A267,'Revenue per capita'!$A:$Z,22,FALSE)-'normalize rev0'!T$364)/'normalize rev0'!T$365,"")</f>
        <v>-0.39630197359828501</v>
      </c>
      <c r="U267" s="6">
        <f>IFERROR((VLOOKUP(A267,'Revenue per capita'!$A:$Z,23,FALSE)-'normalize rev0'!U$364)/'normalize rev0'!U$365,"")</f>
        <v>0.10682422929824294</v>
      </c>
      <c r="V267" s="6">
        <f>IFERROR((VLOOKUP(A267,'Revenue per capita'!$A:$Z,24,FALSE)-'normalize rev0'!V$364)/'normalize rev0'!V$365,"")</f>
        <v>0.20548669242220124</v>
      </c>
      <c r="W267" s="6" t="str">
        <f>IFERROR((VLOOKUP(A267,'Revenue per capita'!$A:$Z,25,FALSE)-'normalize rev0'!W$364)/'normalize rev0'!W$365,"")</f>
        <v/>
      </c>
      <c r="X267" s="6" t="str">
        <f>IFERROR((VLOOKUP(A267,'Revenue per capita'!$A:$Z,26,FALSE)-'normalize rev0'!X$364)/'normalize rev0'!X$365,"")</f>
        <v/>
      </c>
    </row>
    <row r="268" spans="1:24" x14ac:dyDescent="0.45">
      <c r="A268" s="3" t="s">
        <v>671</v>
      </c>
      <c r="B268" s="4" t="s">
        <v>459</v>
      </c>
      <c r="D268" s="4">
        <v>61.801600104639007</v>
      </c>
      <c r="E268" s="6">
        <f>IFERROR((VLOOKUP($A268,'Revenue per capita'!$A:$Z,7,FALSE)-'normalize rev0'!E$364)/'normalize rev0'!E$365,"")</f>
        <v>-0.28665634790915279</v>
      </c>
      <c r="F268" s="6" t="str">
        <f>IFERROR((VLOOKUP(A268,'Revenue per capita'!$A:$Z,8,FALSE)-'normalize rev0'!F$364)/'normalize rev0'!F$365,"")</f>
        <v/>
      </c>
      <c r="G268" s="6" t="str">
        <f>IFERROR((VLOOKUP(A268,'Revenue per capita'!$A:$Z,9,FALSE)-'normalize rev0'!G$364)/'normalize rev0'!G$365,"")</f>
        <v/>
      </c>
      <c r="H268" s="6">
        <f>IFERROR((VLOOKUP(A268,'Revenue per capita'!$A:$Z,10,FALSE)-'normalize rev0'!H$364)/'normalize rev0'!H$365,"")</f>
        <v>-0.98454811276657916</v>
      </c>
      <c r="I268" s="6">
        <f>IFERROR((VLOOKUP(A268,'Revenue per capita'!$A:$Z,11,FALSE)-'normalize rev0'!I$364)/'normalize rev0'!I$365,"")</f>
        <v>-0.13778831706612521</v>
      </c>
      <c r="J268" s="6">
        <f>IFERROR((VLOOKUP(A268,'Revenue per capita'!$A:$Z,12,FALSE)-'normalize rev0'!J$364)/'normalize rev0'!J$365,"")</f>
        <v>0.56255720369008966</v>
      </c>
      <c r="K268" s="6">
        <f>IFERROR((VLOOKUP(A268,'Revenue per capita'!$A:$Z,13,FALSE)-'normalize rev0'!K$364)/'normalize rev0'!K$365,"")</f>
        <v>-4.7273198956719691</v>
      </c>
      <c r="L268" s="6">
        <f>IFERROR((VLOOKUP(A268,'Revenue per capita'!$A:$Z,14,FALSE)-'normalize rev0'!L$364)/'normalize rev0'!L$365,"")</f>
        <v>4.0610679842223663E-2</v>
      </c>
      <c r="M268" s="6">
        <f>IFERROR((VLOOKUP(A268,'Revenue per capita'!$A:$Z,15,FALSE)-'normalize rev0'!M$364)/'normalize rev0'!M$365,"")</f>
        <v>-0.48695511978214434</v>
      </c>
      <c r="N268" s="6">
        <f>IFERROR((VLOOKUP(A268,'Revenue per capita'!$A:$Z,16,FALSE)-'normalize rev0'!N$364)/'normalize rev0'!N$365,"")</f>
        <v>-0.73877054514361851</v>
      </c>
      <c r="O268" s="6">
        <f>IFERROR((VLOOKUP(A268,'Revenue per capita'!$A:$Z,17,FALSE)-'normalize rev0'!O$364)/'normalize rev0'!O$365,"")</f>
        <v>-1.0400452671365854</v>
      </c>
      <c r="P268" s="6">
        <f>IFERROR((VLOOKUP(A268,'Revenue per capita'!$A:$Z,18,FALSE)-'normalize rev0'!P$364)/'normalize rev0'!P$365,"")</f>
        <v>-0.74357804666516114</v>
      </c>
      <c r="Q268" s="6">
        <f>IFERROR((VLOOKUP(A268,'Revenue per capita'!$A:$Z,19,FALSE)-'normalize rev0'!Q$364)/'normalize rev0'!Q$365,"")</f>
        <v>-0.75913199417012733</v>
      </c>
      <c r="R268" s="6">
        <f>IFERROR((VLOOKUP(A268,'Revenue per capita'!$A:$Z,20,FALSE)-'normalize rev0'!R$364)/'normalize rev0'!R$365,"")</f>
        <v>-0.29993446470747842</v>
      </c>
      <c r="S268" s="6">
        <f>IFERROR((VLOOKUP(A268,'Revenue per capita'!$A:$Z,21,FALSE)-'normalize rev0'!S$364)/'normalize rev0'!S$365,"")</f>
        <v>-0.8384777146261545</v>
      </c>
      <c r="T268" s="6">
        <f>IFERROR((VLOOKUP(A268,'Revenue per capita'!$A:$Z,22,FALSE)-'normalize rev0'!T$364)/'normalize rev0'!T$365,"")</f>
        <v>-1.1798013123201951</v>
      </c>
      <c r="U268" s="6">
        <f>IFERROR((VLOOKUP(A268,'Revenue per capita'!$A:$Z,23,FALSE)-'normalize rev0'!U$364)/'normalize rev0'!U$365,"")</f>
        <v>-0.43284904020814274</v>
      </c>
      <c r="V268" s="6">
        <f>IFERROR((VLOOKUP(A268,'Revenue per capita'!$A:$Z,24,FALSE)-'normalize rev0'!V$364)/'normalize rev0'!V$365,"")</f>
        <v>-7.7815719037450187E-2</v>
      </c>
      <c r="W268" s="6">
        <f>IFERROR((VLOOKUP(A268,'Revenue per capita'!$A:$Z,25,FALSE)-'normalize rev0'!W$364)/'normalize rev0'!W$365,"")</f>
        <v>-0.79622450484174223</v>
      </c>
      <c r="X268" s="6" t="str">
        <f>IFERROR((VLOOKUP(A268,'Revenue per capita'!$A:$Z,26,FALSE)-'normalize rev0'!X$364)/'normalize rev0'!X$365,"")</f>
        <v/>
      </c>
    </row>
    <row r="269" spans="1:24" x14ac:dyDescent="0.45">
      <c r="A269" s="3" t="s">
        <v>485</v>
      </c>
      <c r="B269" s="4" t="s">
        <v>486</v>
      </c>
      <c r="D269" s="4">
        <v>61.55797101449275</v>
      </c>
      <c r="E269" s="6">
        <f>IFERROR((VLOOKUP($A269,'Revenue per capita'!$A:$Z,7,FALSE)-'normalize rev0'!E$364)/'normalize rev0'!E$365,"")</f>
        <v>0.80088371737918074</v>
      </c>
      <c r="F269" s="6" t="str">
        <f>IFERROR((VLOOKUP(A269,'Revenue per capita'!$A:$Z,8,FALSE)-'normalize rev0'!F$364)/'normalize rev0'!F$365,"")</f>
        <v/>
      </c>
      <c r="G269" s="6" t="str">
        <f>IFERROR((VLOOKUP(A269,'Revenue per capita'!$A:$Z,9,FALSE)-'normalize rev0'!G$364)/'normalize rev0'!G$365,"")</f>
        <v/>
      </c>
      <c r="H269" s="6">
        <f>IFERROR((VLOOKUP(A269,'Revenue per capita'!$A:$Z,10,FALSE)-'normalize rev0'!H$364)/'normalize rev0'!H$365,"")</f>
        <v>1.1527543124416189</v>
      </c>
      <c r="I269" s="6">
        <f>IFERROR((VLOOKUP(A269,'Revenue per capita'!$A:$Z,11,FALSE)-'normalize rev0'!I$364)/'normalize rev0'!I$365,"")</f>
        <v>-0.78206781375800316</v>
      </c>
      <c r="J269" s="6">
        <f>IFERROR((VLOOKUP(A269,'Revenue per capita'!$A:$Z,12,FALSE)-'normalize rev0'!J$364)/'normalize rev0'!J$365,"")</f>
        <v>-0.82609408720488575</v>
      </c>
      <c r="K269" s="6">
        <f>IFERROR((VLOOKUP(A269,'Revenue per capita'!$A:$Z,13,FALSE)-'normalize rev0'!K$364)/'normalize rev0'!K$365,"")</f>
        <v>1.2833255898584122</v>
      </c>
      <c r="L269" s="6">
        <f>IFERROR((VLOOKUP(A269,'Revenue per capita'!$A:$Z,14,FALSE)-'normalize rev0'!L$364)/'normalize rev0'!L$365,"")</f>
        <v>-0.69805905698157156</v>
      </c>
      <c r="M269" s="6">
        <f>IFERROR((VLOOKUP(A269,'Revenue per capita'!$A:$Z,15,FALSE)-'normalize rev0'!M$364)/'normalize rev0'!M$365,"")</f>
        <v>-0.40792235074446154</v>
      </c>
      <c r="N269" s="6">
        <f>IFERROR((VLOOKUP(A269,'Revenue per capita'!$A:$Z,16,FALSE)-'normalize rev0'!N$364)/'normalize rev0'!N$365,"")</f>
        <v>-0.55710255106604323</v>
      </c>
      <c r="O269" s="6">
        <f>IFERROR((VLOOKUP(A269,'Revenue per capita'!$A:$Z,17,FALSE)-'normalize rev0'!O$364)/'normalize rev0'!O$365,"")</f>
        <v>0.439439429524417</v>
      </c>
      <c r="P269" s="6">
        <f>IFERROR((VLOOKUP(A269,'Revenue per capita'!$A:$Z,18,FALSE)-'normalize rev0'!P$364)/'normalize rev0'!P$365,"")</f>
        <v>0.53673101061347717</v>
      </c>
      <c r="Q269" s="6">
        <f>IFERROR((VLOOKUP(A269,'Revenue per capita'!$A:$Z,19,FALSE)-'normalize rev0'!Q$364)/'normalize rev0'!Q$365,"")</f>
        <v>0.52758886527838278</v>
      </c>
      <c r="R269" s="6">
        <f>IFERROR((VLOOKUP(A269,'Revenue per capita'!$A:$Z,20,FALSE)-'normalize rev0'!R$364)/'normalize rev0'!R$365,"")</f>
        <v>9.1518139837230714E-2</v>
      </c>
      <c r="S269" s="6">
        <f>IFERROR((VLOOKUP(A269,'Revenue per capita'!$A:$Z,21,FALSE)-'normalize rev0'!S$364)/'normalize rev0'!S$365,"")</f>
        <v>1.7607244074444468</v>
      </c>
      <c r="T269" s="6">
        <f>IFERROR((VLOOKUP(A269,'Revenue per capita'!$A:$Z,22,FALSE)-'normalize rev0'!T$364)/'normalize rev0'!T$365,"")</f>
        <v>1.6140571906454375</v>
      </c>
      <c r="U269" s="6">
        <f>IFERROR((VLOOKUP(A269,'Revenue per capita'!$A:$Z,23,FALSE)-'normalize rev0'!U$364)/'normalize rev0'!U$365,"")</f>
        <v>2.2748175913663795</v>
      </c>
      <c r="V269" s="6">
        <f>IFERROR((VLOOKUP(A269,'Revenue per capita'!$A:$Z,24,FALSE)-'normalize rev0'!V$364)/'normalize rev0'!V$365,"")</f>
        <v>1.1672834622813584</v>
      </c>
      <c r="W269" s="6">
        <f>IFERROR((VLOOKUP(A269,'Revenue per capita'!$A:$Z,25,FALSE)-'normalize rev0'!W$364)/'normalize rev0'!W$365,"")</f>
        <v>-0.66252904703480309</v>
      </c>
      <c r="X269" s="6" t="str">
        <f>IFERROR((VLOOKUP(A269,'Revenue per capita'!$A:$Z,26,FALSE)-'normalize rev0'!X$364)/'normalize rev0'!X$365,"")</f>
        <v/>
      </c>
    </row>
    <row r="270" spans="1:24" x14ac:dyDescent="0.45">
      <c r="A270" s="3" t="s">
        <v>715</v>
      </c>
      <c r="B270" s="4" t="s">
        <v>526</v>
      </c>
      <c r="D270" s="4">
        <v>61.455860012220626</v>
      </c>
      <c r="E270" s="6">
        <f>IFERROR((VLOOKUP($A270,'Revenue per capita'!$A:$Z,7,FALSE)-'normalize rev0'!E$364)/'normalize rev0'!E$365,"")</f>
        <v>2.5312879776091197</v>
      </c>
      <c r="F270" s="6">
        <f>IFERROR((VLOOKUP(A270,'Revenue per capita'!$A:$Z,8,FALSE)-'normalize rev0'!F$364)/'normalize rev0'!F$365,"")</f>
        <v>-0.39043190095029312</v>
      </c>
      <c r="G270" s="6">
        <f>IFERROR((VLOOKUP(A270,'Revenue per capita'!$A:$Z,9,FALSE)-'normalize rev0'!G$364)/'normalize rev0'!G$365,"")</f>
        <v>-1.0366270400926014</v>
      </c>
      <c r="H270" s="6">
        <f>IFERROR((VLOOKUP(A270,'Revenue per capita'!$A:$Z,10,FALSE)-'normalize rev0'!H$364)/'normalize rev0'!H$365,"")</f>
        <v>1.0058679942362079</v>
      </c>
      <c r="I270" s="6">
        <f>IFERROR((VLOOKUP(A270,'Revenue per capita'!$A:$Z,11,FALSE)-'normalize rev0'!I$364)/'normalize rev0'!I$365,"")</f>
        <v>-0.80175727363768601</v>
      </c>
      <c r="J270" s="6">
        <f>IFERROR((VLOOKUP(A270,'Revenue per capita'!$A:$Z,12,FALSE)-'normalize rev0'!J$364)/'normalize rev0'!J$365,"")</f>
        <v>-0.47696039903752285</v>
      </c>
      <c r="K270" s="6">
        <f>IFERROR((VLOOKUP(A270,'Revenue per capita'!$A:$Z,13,FALSE)-'normalize rev0'!K$364)/'normalize rev0'!K$365,"")</f>
        <v>0.28911742077231412</v>
      </c>
      <c r="L270" s="6">
        <f>IFERROR((VLOOKUP(A270,'Revenue per capita'!$A:$Z,14,FALSE)-'normalize rev0'!L$364)/'normalize rev0'!L$365,"")</f>
        <v>-1.1490416217234933</v>
      </c>
      <c r="M270" s="6">
        <f>IFERROR((VLOOKUP(A270,'Revenue per capita'!$A:$Z,15,FALSE)-'normalize rev0'!M$364)/'normalize rev0'!M$365,"")</f>
        <v>-0.41105079974723763</v>
      </c>
      <c r="N270" s="6">
        <f>IFERROR((VLOOKUP(A270,'Revenue per capita'!$A:$Z,16,FALSE)-'normalize rev0'!N$364)/'normalize rev0'!N$365,"")</f>
        <v>-0.46601587667058364</v>
      </c>
      <c r="O270" s="6">
        <f>IFERROR((VLOOKUP(A270,'Revenue per capita'!$A:$Z,17,FALSE)-'normalize rev0'!O$364)/'normalize rev0'!O$365,"")</f>
        <v>1.8020097644026563</v>
      </c>
      <c r="P270" s="6">
        <f>IFERROR((VLOOKUP(A270,'Revenue per capita'!$A:$Z,18,FALSE)-'normalize rev0'!P$364)/'normalize rev0'!P$365,"")</f>
        <v>0.24695707669801553</v>
      </c>
      <c r="Q270" s="6">
        <f>IFERROR((VLOOKUP(A270,'Revenue per capita'!$A:$Z,19,FALSE)-'normalize rev0'!Q$364)/'normalize rev0'!Q$365,"")</f>
        <v>0.70466113715197087</v>
      </c>
      <c r="R270" s="6">
        <f>IFERROR((VLOOKUP(A270,'Revenue per capita'!$A:$Z,20,FALSE)-'normalize rev0'!R$364)/'normalize rev0'!R$365,"")</f>
        <v>-0.18361072449546129</v>
      </c>
      <c r="S270" s="6">
        <f>IFERROR((VLOOKUP(A270,'Revenue per capita'!$A:$Z,21,FALSE)-'normalize rev0'!S$364)/'normalize rev0'!S$365,"")</f>
        <v>0.36991750241730897</v>
      </c>
      <c r="T270" s="6">
        <f>IFERROR((VLOOKUP(A270,'Revenue per capita'!$A:$Z,22,FALSE)-'normalize rev0'!T$364)/'normalize rev0'!T$365,"")</f>
        <v>3.2274300914650782</v>
      </c>
      <c r="U270" s="6">
        <f>IFERROR((VLOOKUP(A270,'Revenue per capita'!$A:$Z,23,FALSE)-'normalize rev0'!U$364)/'normalize rev0'!U$365,"")</f>
        <v>1.6435767110941195</v>
      </c>
      <c r="V270" s="6">
        <f>IFERROR((VLOOKUP(A270,'Revenue per capita'!$A:$Z,24,FALSE)-'normalize rev0'!V$364)/'normalize rev0'!V$365,"")</f>
        <v>0.48048808197218518</v>
      </c>
      <c r="W270" s="6">
        <f>IFERROR((VLOOKUP(A270,'Revenue per capita'!$A:$Z,25,FALSE)-'normalize rev0'!W$364)/'normalize rev0'!W$365,"")</f>
        <v>-0.58603690108469486</v>
      </c>
      <c r="X270" s="6" t="str">
        <f>IFERROR((VLOOKUP(A270,'Revenue per capita'!$A:$Z,26,FALSE)-'normalize rev0'!X$364)/'normalize rev0'!X$365,"")</f>
        <v/>
      </c>
    </row>
    <row r="271" spans="1:24" x14ac:dyDescent="0.45">
      <c r="A271" s="3" t="s">
        <v>712</v>
      </c>
      <c r="B271" s="4" t="s">
        <v>466</v>
      </c>
      <c r="D271" s="4">
        <v>60.856421569478947</v>
      </c>
      <c r="E271" s="6">
        <f>IFERROR((VLOOKUP($A271,'Revenue per capita'!$A:$Z,7,FALSE)-'normalize rev0'!E$364)/'normalize rev0'!E$365,"")</f>
        <v>-0.47126855998600498</v>
      </c>
      <c r="F271" s="6" t="str">
        <f>IFERROR((VLOOKUP(A271,'Revenue per capita'!$A:$Z,8,FALSE)-'normalize rev0'!F$364)/'normalize rev0'!F$365,"")</f>
        <v/>
      </c>
      <c r="G271" s="6" t="str">
        <f>IFERROR((VLOOKUP(A271,'Revenue per capita'!$A:$Z,9,FALSE)-'normalize rev0'!G$364)/'normalize rev0'!G$365,"")</f>
        <v/>
      </c>
      <c r="H271" s="6">
        <f>IFERROR((VLOOKUP(A271,'Revenue per capita'!$A:$Z,10,FALSE)-'normalize rev0'!H$364)/'normalize rev0'!H$365,"")</f>
        <v>-1.776622234570522</v>
      </c>
      <c r="I271" s="6">
        <f>IFERROR((VLOOKUP(A271,'Revenue per capita'!$A:$Z,11,FALSE)-'normalize rev0'!I$364)/'normalize rev0'!I$365,"")</f>
        <v>-3.7313141738159299E-2</v>
      </c>
      <c r="J271" s="6">
        <f>IFERROR((VLOOKUP(A271,'Revenue per capita'!$A:$Z,12,FALSE)-'normalize rev0'!J$364)/'normalize rev0'!J$365,"")</f>
        <v>-0.11527914789850816</v>
      </c>
      <c r="K271" s="6">
        <f>IFERROR((VLOOKUP(A271,'Revenue per capita'!$A:$Z,13,FALSE)-'normalize rev0'!K$364)/'normalize rev0'!K$365,"")</f>
        <v>-0.68304350195183794</v>
      </c>
      <c r="L271" s="6">
        <f>IFERROR((VLOOKUP(A271,'Revenue per capita'!$A:$Z,14,FALSE)-'normalize rev0'!L$364)/'normalize rev0'!L$365,"")</f>
        <v>-0.87926696018368677</v>
      </c>
      <c r="M271" s="6">
        <f>IFERROR((VLOOKUP(A271,'Revenue per capita'!$A:$Z,15,FALSE)-'normalize rev0'!M$364)/'normalize rev0'!M$365,"")</f>
        <v>-0.72646812982090792</v>
      </c>
      <c r="N271" s="6">
        <f>IFERROR((VLOOKUP(A271,'Revenue per capita'!$A:$Z,16,FALSE)-'normalize rev0'!N$364)/'normalize rev0'!N$365,"")</f>
        <v>-0.70904442311708038</v>
      </c>
      <c r="O271" s="6">
        <f>IFERROR((VLOOKUP(A271,'Revenue per capita'!$A:$Z,17,FALSE)-'normalize rev0'!O$364)/'normalize rev0'!O$365,"")</f>
        <v>-0.91835702446679446</v>
      </c>
      <c r="P271" s="6">
        <f>IFERROR((VLOOKUP(A271,'Revenue per capita'!$A:$Z,18,FALSE)-'normalize rev0'!P$364)/'normalize rev0'!P$365,"")</f>
        <v>-0.79609075510893912</v>
      </c>
      <c r="Q271" s="6">
        <f>IFERROR((VLOOKUP(A271,'Revenue per capita'!$A:$Z,19,FALSE)-'normalize rev0'!Q$364)/'normalize rev0'!Q$365,"")</f>
        <v>-0.99427455202829018</v>
      </c>
      <c r="R271" s="6">
        <f>IFERROR((VLOOKUP(A271,'Revenue per capita'!$A:$Z,20,FALSE)-'normalize rev0'!R$364)/'normalize rev0'!R$365,"")</f>
        <v>-0.52044119729277782</v>
      </c>
      <c r="S271" s="6">
        <f>IFERROR((VLOOKUP(A271,'Revenue per capita'!$A:$Z,21,FALSE)-'normalize rev0'!S$364)/'normalize rev0'!S$365,"")</f>
        <v>-0.46792025383056002</v>
      </c>
      <c r="T271" s="6">
        <f>IFERROR((VLOOKUP(A271,'Revenue per capita'!$A:$Z,22,FALSE)-'normalize rev0'!T$364)/'normalize rev0'!T$365,"")</f>
        <v>-1.1798013123201951</v>
      </c>
      <c r="U271" s="6">
        <f>IFERROR((VLOOKUP(A271,'Revenue per capita'!$A:$Z,23,FALSE)-'normalize rev0'!U$364)/'normalize rev0'!U$365,"")</f>
        <v>-0.7221945498632667</v>
      </c>
      <c r="V271" s="6">
        <f>IFERROR((VLOOKUP(A271,'Revenue per capita'!$A:$Z,24,FALSE)-'normalize rev0'!V$364)/'normalize rev0'!V$365,"")</f>
        <v>-0.10031328476131852</v>
      </c>
      <c r="W271" s="6" t="str">
        <f>IFERROR((VLOOKUP(A271,'Revenue per capita'!$A:$Z,25,FALSE)-'normalize rev0'!W$364)/'normalize rev0'!W$365,"")</f>
        <v/>
      </c>
      <c r="X271" s="6" t="str">
        <f>IFERROR((VLOOKUP(A271,'Revenue per capita'!$A:$Z,26,FALSE)-'normalize rev0'!X$364)/'normalize rev0'!X$365,"")</f>
        <v/>
      </c>
    </row>
    <row r="272" spans="1:24" x14ac:dyDescent="0.45">
      <c r="A272" s="3" t="s">
        <v>774</v>
      </c>
      <c r="B272" s="4" t="s">
        <v>482</v>
      </c>
      <c r="D272" s="4">
        <v>60.605130087991384</v>
      </c>
      <c r="E272" s="6">
        <f>IFERROR((VLOOKUP($A272,'Revenue per capita'!$A:$Z,7,FALSE)-'normalize rev0'!E$364)/'normalize rev0'!E$365,"")</f>
        <v>0.20117961873525483</v>
      </c>
      <c r="F272" s="6" t="str">
        <f>IFERROR((VLOOKUP(A272,'Revenue per capita'!$A:$Z,8,FALSE)-'normalize rev0'!F$364)/'normalize rev0'!F$365,"")</f>
        <v/>
      </c>
      <c r="G272" s="6" t="str">
        <f>IFERROR((VLOOKUP(A272,'Revenue per capita'!$A:$Z,9,FALSE)-'normalize rev0'!G$364)/'normalize rev0'!G$365,"")</f>
        <v/>
      </c>
      <c r="H272" s="6">
        <f>IFERROR((VLOOKUP(A272,'Revenue per capita'!$A:$Z,10,FALSE)-'normalize rev0'!H$364)/'normalize rev0'!H$365,"")</f>
        <v>-0.3121863133328171</v>
      </c>
      <c r="I272" s="6">
        <f>IFERROR((VLOOKUP(A272,'Revenue per capita'!$A:$Z,11,FALSE)-'normalize rev0'!I$364)/'normalize rev0'!I$365,"")</f>
        <v>-0.36125383920235249</v>
      </c>
      <c r="J272" s="6">
        <f>IFERROR((VLOOKUP(A272,'Revenue per capita'!$A:$Z,12,FALSE)-'normalize rev0'!J$364)/'normalize rev0'!J$365,"")</f>
        <v>-0.61336775572826152</v>
      </c>
      <c r="K272" s="6">
        <f>IFERROR((VLOOKUP(A272,'Revenue per capita'!$A:$Z,13,FALSE)-'normalize rev0'!K$364)/'normalize rev0'!K$365,"")</f>
        <v>0.85233637348196756</v>
      </c>
      <c r="L272" s="6">
        <f>IFERROR((VLOOKUP(A272,'Revenue per capita'!$A:$Z,14,FALSE)-'normalize rev0'!L$364)/'normalize rev0'!L$365,"")</f>
        <v>-0.57421991969451214</v>
      </c>
      <c r="M272" s="6">
        <f>IFERROR((VLOOKUP(A272,'Revenue per capita'!$A:$Z,15,FALSE)-'normalize rev0'!M$364)/'normalize rev0'!M$365,"")</f>
        <v>-0.64835362966850252</v>
      </c>
      <c r="N272" s="6">
        <f>IFERROR((VLOOKUP(A272,'Revenue per capita'!$A:$Z,16,FALSE)-'normalize rev0'!N$364)/'normalize rev0'!N$365,"")</f>
        <v>-0.51842402775654084</v>
      </c>
      <c r="O272" s="6">
        <f>IFERROR((VLOOKUP(A272,'Revenue per capita'!$A:$Z,17,FALSE)-'normalize rev0'!O$364)/'normalize rev0'!O$365,"")</f>
        <v>0.14353047234425559</v>
      </c>
      <c r="P272" s="6">
        <f>IFERROR((VLOOKUP(A272,'Revenue per capita'!$A:$Z,18,FALSE)-'normalize rev0'!P$364)/'normalize rev0'!P$365,"")</f>
        <v>-0.54760940831827709</v>
      </c>
      <c r="Q272" s="6">
        <f>IFERROR((VLOOKUP(A272,'Revenue per capita'!$A:$Z,19,FALSE)-'normalize rev0'!Q$364)/'normalize rev0'!Q$365,"")</f>
        <v>-0.47524327480459938</v>
      </c>
      <c r="R272" s="6">
        <f>IFERROR((VLOOKUP(A272,'Revenue per capita'!$A:$Z,20,FALSE)-'normalize rev0'!R$364)/'normalize rev0'!R$365,"")</f>
        <v>-0.68964923966236213</v>
      </c>
      <c r="S272" s="6">
        <f>IFERROR((VLOOKUP(A272,'Revenue per capita'!$A:$Z,21,FALSE)-'normalize rev0'!S$364)/'normalize rev0'!S$365,"")</f>
        <v>-4.6614936827691113E-2</v>
      </c>
      <c r="T272" s="6">
        <f>IFERROR((VLOOKUP(A272,'Revenue per capita'!$A:$Z,22,FALSE)-'normalize rev0'!T$364)/'normalize rev0'!T$365,"")</f>
        <v>3.1636479442106465E-2</v>
      </c>
      <c r="U272" s="6">
        <f>IFERROR((VLOOKUP(A272,'Revenue per capita'!$A:$Z,23,FALSE)-'normalize rev0'!U$364)/'normalize rev0'!U$365,"")</f>
        <v>1.1827147353567591</v>
      </c>
      <c r="V272" s="6">
        <f>IFERROR((VLOOKUP(A272,'Revenue per capita'!$A:$Z,24,FALSE)-'normalize rev0'!V$364)/'normalize rev0'!V$365,"")</f>
        <v>0.7712190633080459</v>
      </c>
      <c r="W272" s="6">
        <f>IFERROR((VLOOKUP(A272,'Revenue per capita'!$A:$Z,25,FALSE)-'normalize rev0'!W$364)/'normalize rev0'!W$365,"")</f>
        <v>-0.59957876309922054</v>
      </c>
      <c r="X272" s="6" t="str">
        <f>IFERROR((VLOOKUP(A272,'Revenue per capita'!$A:$Z,26,FALSE)-'normalize rev0'!X$364)/'normalize rev0'!X$365,"")</f>
        <v/>
      </c>
    </row>
    <row r="273" spans="1:24" x14ac:dyDescent="0.45">
      <c r="A273" s="3" t="s">
        <v>626</v>
      </c>
      <c r="B273" s="4" t="s">
        <v>620</v>
      </c>
      <c r="D273" s="4">
        <v>60.35112096442699</v>
      </c>
      <c r="E273" s="6">
        <f>IFERROR((VLOOKUP($A273,'Revenue per capita'!$A:$Z,7,FALSE)-'normalize rev0'!E$364)/'normalize rev0'!E$365,"")</f>
        <v>1.3696441923491502</v>
      </c>
      <c r="F273" s="6">
        <f>IFERROR((VLOOKUP(A273,'Revenue per capita'!$A:$Z,8,FALSE)-'normalize rev0'!F$364)/'normalize rev0'!F$365,"")</f>
        <v>-0.35814181867237233</v>
      </c>
      <c r="G273" s="6" t="str">
        <f>IFERROR((VLOOKUP(A273,'Revenue per capita'!$A:$Z,9,FALSE)-'normalize rev0'!G$364)/'normalize rev0'!G$365,"")</f>
        <v/>
      </c>
      <c r="H273" s="6">
        <f>IFERROR((VLOOKUP(A273,'Revenue per capita'!$A:$Z,10,FALSE)-'normalize rev0'!H$364)/'normalize rev0'!H$365,"")</f>
        <v>-0.3006718861538874</v>
      </c>
      <c r="I273" s="6">
        <f>IFERROR((VLOOKUP(A273,'Revenue per capita'!$A:$Z,11,FALSE)-'normalize rev0'!I$364)/'normalize rev0'!I$365,"")</f>
        <v>-0.56457563336006245</v>
      </c>
      <c r="J273" s="6">
        <f>IFERROR((VLOOKUP(A273,'Revenue per capita'!$A:$Z,12,FALSE)-'normalize rev0'!J$364)/'normalize rev0'!J$365,"")</f>
        <v>-0.29413301422720151</v>
      </c>
      <c r="K273" s="6">
        <f>IFERROR((VLOOKUP(A273,'Revenue per capita'!$A:$Z,13,FALSE)-'normalize rev0'!K$364)/'normalize rev0'!K$365,"")</f>
        <v>0.91167442583339187</v>
      </c>
      <c r="L273" s="6">
        <f>IFERROR((VLOOKUP(A273,'Revenue per capita'!$A:$Z,14,FALSE)-'normalize rev0'!L$364)/'normalize rev0'!L$365,"")</f>
        <v>-8.7335260915430868E-2</v>
      </c>
      <c r="M273" s="6">
        <f>IFERROR((VLOOKUP(A273,'Revenue per capita'!$A:$Z,15,FALSE)-'normalize rev0'!M$364)/'normalize rev0'!M$365,"")</f>
        <v>-0.40753442353539682</v>
      </c>
      <c r="N273" s="6">
        <f>IFERROR((VLOOKUP(A273,'Revenue per capita'!$A:$Z,16,FALSE)-'normalize rev0'!N$364)/'normalize rev0'!N$365,"")</f>
        <v>-0.50213739148425618</v>
      </c>
      <c r="O273" s="6">
        <f>IFERROR((VLOOKUP(A273,'Revenue per capita'!$A:$Z,17,FALSE)-'normalize rev0'!O$364)/'normalize rev0'!O$365,"")</f>
        <v>-0.22287008750384393</v>
      </c>
      <c r="P273" s="6">
        <f>IFERROR((VLOOKUP(A273,'Revenue per capita'!$A:$Z,18,FALSE)-'normalize rev0'!P$364)/'normalize rev0'!P$365,"")</f>
        <v>-0.55677833088126349</v>
      </c>
      <c r="Q273" s="6">
        <f>IFERROR((VLOOKUP(A273,'Revenue per capita'!$A:$Z,19,FALSE)-'normalize rev0'!Q$364)/'normalize rev0'!Q$365,"")</f>
        <v>-0.43276233472179737</v>
      </c>
      <c r="R273" s="6">
        <f>IFERROR((VLOOKUP(A273,'Revenue per capita'!$A:$Z,20,FALSE)-'normalize rev0'!R$364)/'normalize rev0'!R$365,"")</f>
        <v>-0.18713516295539354</v>
      </c>
      <c r="S273" s="6">
        <f>IFERROR((VLOOKUP(A273,'Revenue per capita'!$A:$Z,21,FALSE)-'normalize rev0'!S$364)/'normalize rev0'!S$365,"")</f>
        <v>-1.3055276866232221E-2</v>
      </c>
      <c r="T273" s="6">
        <f>IFERROR((VLOOKUP(A273,'Revenue per capita'!$A:$Z,22,FALSE)-'normalize rev0'!T$364)/'normalize rev0'!T$365,"")</f>
        <v>-0.7177366130954782</v>
      </c>
      <c r="U273" s="6">
        <f>IFERROR((VLOOKUP(A273,'Revenue per capita'!$A:$Z,23,FALSE)-'normalize rev0'!U$364)/'normalize rev0'!U$365,"")</f>
        <v>-0.11288348190397866</v>
      </c>
      <c r="V273" s="6">
        <f>IFERROR((VLOOKUP(A273,'Revenue per capita'!$A:$Z,24,FALSE)-'normalize rev0'!V$364)/'normalize rev0'!V$365,"")</f>
        <v>-0.25408832147267696</v>
      </c>
      <c r="W273" s="6" t="str">
        <f>IFERROR((VLOOKUP(A273,'Revenue per capita'!$A:$Z,25,FALSE)-'normalize rev0'!W$364)/'normalize rev0'!W$365,"")</f>
        <v/>
      </c>
      <c r="X273" s="6" t="str">
        <f>IFERROR((VLOOKUP(A273,'Revenue per capita'!$A:$Z,26,FALSE)-'normalize rev0'!X$364)/'normalize rev0'!X$365,"")</f>
        <v/>
      </c>
    </row>
    <row r="274" spans="1:24" x14ac:dyDescent="0.45">
      <c r="A274" s="3" t="s">
        <v>629</v>
      </c>
      <c r="B274" s="4" t="s">
        <v>593</v>
      </c>
      <c r="D274" s="4">
        <v>59.394207808641347</v>
      </c>
      <c r="E274" s="6">
        <f>IFERROR((VLOOKUP($A274,'Revenue per capita'!$A:$Z,7,FALSE)-'normalize rev0'!E$364)/'normalize rev0'!E$365,"")</f>
        <v>-0.12818492515990393</v>
      </c>
      <c r="F274" s="6">
        <f>IFERROR((VLOOKUP(A274,'Revenue per capita'!$A:$Z,8,FALSE)-'normalize rev0'!F$364)/'normalize rev0'!F$365,"")</f>
        <v>-0.39043190095029312</v>
      </c>
      <c r="G274" s="6" t="str">
        <f>IFERROR((VLOOKUP(A274,'Revenue per capita'!$A:$Z,9,FALSE)-'normalize rev0'!G$364)/'normalize rev0'!G$365,"")</f>
        <v/>
      </c>
      <c r="H274" s="6">
        <f>IFERROR((VLOOKUP(A274,'Revenue per capita'!$A:$Z,10,FALSE)-'normalize rev0'!H$364)/'normalize rev0'!H$365,"")</f>
        <v>-0.45721678194890558</v>
      </c>
      <c r="I274" s="6">
        <f>IFERROR((VLOOKUP(A274,'Revenue per capita'!$A:$Z,11,FALSE)-'normalize rev0'!I$364)/'normalize rev0'!I$365,"")</f>
        <v>-0.69177882742488783</v>
      </c>
      <c r="J274" s="6">
        <f>IFERROR((VLOOKUP(A274,'Revenue per capita'!$A:$Z,12,FALSE)-'normalize rev0'!J$364)/'normalize rev0'!J$365,"")</f>
        <v>0.1258110179600426</v>
      </c>
      <c r="K274" s="6">
        <f>IFERROR((VLOOKUP(A274,'Revenue per capita'!$A:$Z,13,FALSE)-'normalize rev0'!K$364)/'normalize rev0'!K$365,"")</f>
        <v>0.38223087114672405</v>
      </c>
      <c r="L274" s="6">
        <f>IFERROR((VLOOKUP(A274,'Revenue per capita'!$A:$Z,14,FALSE)-'normalize rev0'!L$364)/'normalize rev0'!L$365,"")</f>
        <v>-0.97293041399039815</v>
      </c>
      <c r="M274" s="6">
        <f>IFERROR((VLOOKUP(A274,'Revenue per capita'!$A:$Z,15,FALSE)-'normalize rev0'!M$364)/'normalize rev0'!M$365,"")</f>
        <v>-0.5193918131110401</v>
      </c>
      <c r="N274" s="6">
        <f>IFERROR((VLOOKUP(A274,'Revenue per capita'!$A:$Z,16,FALSE)-'normalize rev0'!N$364)/'normalize rev0'!N$365,"")</f>
        <v>-0.586624979412808</v>
      </c>
      <c r="O274" s="6">
        <f>IFERROR((VLOOKUP(A274,'Revenue per capita'!$A:$Z,17,FALSE)-'normalize rev0'!O$364)/'normalize rev0'!O$365,"")</f>
        <v>-0.76208116626836264</v>
      </c>
      <c r="P274" s="6">
        <f>IFERROR((VLOOKUP(A274,'Revenue per capita'!$A:$Z,18,FALSE)-'normalize rev0'!P$364)/'normalize rev0'!P$365,"")</f>
        <v>-0.77354947108071115</v>
      </c>
      <c r="Q274" s="6">
        <f>IFERROR((VLOOKUP(A274,'Revenue per capita'!$A:$Z,19,FALSE)-'normalize rev0'!Q$364)/'normalize rev0'!Q$365,"")</f>
        <v>-0.83497569094332358</v>
      </c>
      <c r="R274" s="6">
        <f>IFERROR((VLOOKUP(A274,'Revenue per capita'!$A:$Z,20,FALSE)-'normalize rev0'!R$364)/'normalize rev0'!R$365,"")</f>
        <v>-0.67651960342582207</v>
      </c>
      <c r="S274" s="6">
        <f>IFERROR((VLOOKUP(A274,'Revenue per capita'!$A:$Z,21,FALSE)-'normalize rev0'!S$364)/'normalize rev0'!S$365,"")</f>
        <v>0.4086242411475085</v>
      </c>
      <c r="T274" s="6">
        <f>IFERROR((VLOOKUP(A274,'Revenue per capita'!$A:$Z,22,FALSE)-'normalize rev0'!T$364)/'normalize rev0'!T$365,"")</f>
        <v>2.0529448998778577</v>
      </c>
      <c r="U274" s="6">
        <f>IFERROR((VLOOKUP(A274,'Revenue per capita'!$A:$Z,23,FALSE)-'normalize rev0'!U$364)/'normalize rev0'!U$365,"")</f>
        <v>1.0383742451525757E-2</v>
      </c>
      <c r="V274" s="6">
        <f>IFERROR((VLOOKUP(A274,'Revenue per capita'!$A:$Z,24,FALSE)-'normalize rev0'!V$364)/'normalize rev0'!V$365,"")</f>
        <v>-0.66481315385239304</v>
      </c>
      <c r="W274" s="6" t="str">
        <f>IFERROR((VLOOKUP(A274,'Revenue per capita'!$A:$Z,25,FALSE)-'normalize rev0'!W$364)/'normalize rev0'!W$365,"")</f>
        <v/>
      </c>
      <c r="X274" s="6" t="str">
        <f>IFERROR((VLOOKUP(A274,'Revenue per capita'!$A:$Z,26,FALSE)-'normalize rev0'!X$364)/'normalize rev0'!X$365,"")</f>
        <v/>
      </c>
    </row>
    <row r="275" spans="1:24" x14ac:dyDescent="0.45">
      <c r="A275" s="3" t="s">
        <v>594</v>
      </c>
      <c r="B275" s="4" t="s">
        <v>595</v>
      </c>
      <c r="D275" s="4">
        <v>57.976471267103783</v>
      </c>
      <c r="E275" s="6">
        <f>IFERROR((VLOOKUP($A275,'Revenue per capita'!$A:$Z,7,FALSE)-'normalize rev0'!E$364)/'normalize rev0'!E$365,"")</f>
        <v>-0.51177793090422308</v>
      </c>
      <c r="F275" s="6" t="str">
        <f>IFERROR((VLOOKUP(A275,'Revenue per capita'!$A:$Z,8,FALSE)-'normalize rev0'!F$364)/'normalize rev0'!F$365,"")</f>
        <v/>
      </c>
      <c r="G275" s="6" t="str">
        <f>IFERROR((VLOOKUP(A275,'Revenue per capita'!$A:$Z,9,FALSE)-'normalize rev0'!G$364)/'normalize rev0'!G$365,"")</f>
        <v/>
      </c>
      <c r="H275" s="6">
        <f>IFERROR((VLOOKUP(A275,'Revenue per capita'!$A:$Z,10,FALSE)-'normalize rev0'!H$364)/'normalize rev0'!H$365,"")</f>
        <v>-0.90561064832419147</v>
      </c>
      <c r="I275" s="6">
        <f>IFERROR((VLOOKUP(A275,'Revenue per capita'!$A:$Z,11,FALSE)-'normalize rev0'!I$364)/'normalize rev0'!I$365,"")</f>
        <v>-0.23755597087113794</v>
      </c>
      <c r="J275" s="6">
        <f>IFERROR((VLOOKUP(A275,'Revenue per capita'!$A:$Z,12,FALSE)-'normalize rev0'!J$364)/'normalize rev0'!J$365,"")</f>
        <v>-0.80783341273537113</v>
      </c>
      <c r="K275" s="6">
        <f>IFERROR((VLOOKUP(A275,'Revenue per capita'!$A:$Z,13,FALSE)-'normalize rev0'!K$364)/'normalize rev0'!K$365,"")</f>
        <v>0.32415994832793643</v>
      </c>
      <c r="L275" s="6">
        <f>IFERROR((VLOOKUP(A275,'Revenue per capita'!$A:$Z,14,FALSE)-'normalize rev0'!L$364)/'normalize rev0'!L$365,"")</f>
        <v>-0.36416376830865776</v>
      </c>
      <c r="M275" s="6">
        <f>IFERROR((VLOOKUP(A275,'Revenue per capita'!$A:$Z,15,FALSE)-'normalize rev0'!M$364)/'normalize rev0'!M$365,"")</f>
        <v>-0.6141222243289145</v>
      </c>
      <c r="N275" s="6">
        <f>IFERROR((VLOOKUP(A275,'Revenue per capita'!$A:$Z,16,FALSE)-'normalize rev0'!N$364)/'normalize rev0'!N$365,"")</f>
        <v>-0.5628932135532555</v>
      </c>
      <c r="O275" s="6">
        <f>IFERROR((VLOOKUP(A275,'Revenue per capita'!$A:$Z,17,FALSE)-'normalize rev0'!O$364)/'normalize rev0'!O$365,"")</f>
        <v>-0.13782014604817383</v>
      </c>
      <c r="P275" s="6">
        <f>IFERROR((VLOOKUP(A275,'Revenue per capita'!$A:$Z,18,FALSE)-'normalize rev0'!P$364)/'normalize rev0'!P$365,"")</f>
        <v>-0.66649181945987035</v>
      </c>
      <c r="Q275" s="6">
        <f>IFERROR((VLOOKUP(A275,'Revenue per capita'!$A:$Z,19,FALSE)-'normalize rev0'!Q$364)/'normalize rev0'!Q$365,"")</f>
        <v>-0.9313710614668278</v>
      </c>
      <c r="R275" s="6">
        <f>IFERROR((VLOOKUP(A275,'Revenue per capita'!$A:$Z,20,FALSE)-'normalize rev0'!R$364)/'normalize rev0'!R$365,"")</f>
        <v>-0.48166870944752849</v>
      </c>
      <c r="S275" s="6">
        <f>IFERROR((VLOOKUP(A275,'Revenue per capita'!$A:$Z,21,FALSE)-'normalize rev0'!S$364)/'normalize rev0'!S$365,"")</f>
        <v>-3.452388650764765E-2</v>
      </c>
      <c r="T275" s="6">
        <f>IFERROR((VLOOKUP(A275,'Revenue per capita'!$A:$Z,22,FALSE)-'normalize rev0'!T$364)/'normalize rev0'!T$365,"")</f>
        <v>0.86235216626240507</v>
      </c>
      <c r="U275" s="6">
        <f>IFERROR((VLOOKUP(A275,'Revenue per capita'!$A:$Z,23,FALSE)-'normalize rev0'!U$364)/'normalize rev0'!U$365,"")</f>
        <v>2.7004828938461745</v>
      </c>
      <c r="V275" s="6">
        <f>IFERROR((VLOOKUP(A275,'Revenue per capita'!$A:$Z,24,FALSE)-'normalize rev0'!V$364)/'normalize rev0'!V$365,"")</f>
        <v>-0.41411585646378263</v>
      </c>
      <c r="W275" s="6" t="str">
        <f>IFERROR((VLOOKUP(A275,'Revenue per capita'!$A:$Z,25,FALSE)-'normalize rev0'!W$364)/'normalize rev0'!W$365,"")</f>
        <v/>
      </c>
      <c r="X275" s="6" t="str">
        <f>IFERROR((VLOOKUP(A275,'Revenue per capita'!$A:$Z,26,FALSE)-'normalize rev0'!X$364)/'normalize rev0'!X$365,"")</f>
        <v/>
      </c>
    </row>
    <row r="276" spans="1:24" x14ac:dyDescent="0.45">
      <c r="A276" s="3" t="s">
        <v>538</v>
      </c>
      <c r="B276" s="4" t="s">
        <v>502</v>
      </c>
      <c r="D276" s="4">
        <v>57.87819949743254</v>
      </c>
      <c r="E276" s="6">
        <f>IFERROR((VLOOKUP($A276,'Revenue per capita'!$A:$Z,7,FALSE)-'normalize rev0'!E$364)/'normalize rev0'!E$365,"")</f>
        <v>0.83914229298729559</v>
      </c>
      <c r="F276" s="6">
        <f>IFERROR((VLOOKUP(A276,'Revenue per capita'!$A:$Z,8,FALSE)-'normalize rev0'!F$364)/'normalize rev0'!F$365,"")</f>
        <v>-0.34689700075069041</v>
      </c>
      <c r="G276" s="6" t="str">
        <f>IFERROR((VLOOKUP(A276,'Revenue per capita'!$A:$Z,9,FALSE)-'normalize rev0'!G$364)/'normalize rev0'!G$365,"")</f>
        <v/>
      </c>
      <c r="H276" s="6">
        <f>IFERROR((VLOOKUP(A276,'Revenue per capita'!$A:$Z,10,FALSE)-'normalize rev0'!H$364)/'normalize rev0'!H$365,"")</f>
        <v>0.11931499243441589</v>
      </c>
      <c r="I276" s="6">
        <f>IFERROR((VLOOKUP(A276,'Revenue per capita'!$A:$Z,11,FALSE)-'normalize rev0'!I$364)/'normalize rev0'!I$365,"")</f>
        <v>-0.70275874031485541</v>
      </c>
      <c r="J276" s="6">
        <f>IFERROR((VLOOKUP(A276,'Revenue per capita'!$A:$Z,12,FALSE)-'normalize rev0'!J$364)/'normalize rev0'!J$365,"")</f>
        <v>-0.78490908129387538</v>
      </c>
      <c r="K276" s="6">
        <f>IFERROR((VLOOKUP(A276,'Revenue per capita'!$A:$Z,13,FALSE)-'normalize rev0'!K$364)/'normalize rev0'!K$365,"")</f>
        <v>-0.98923027612859504</v>
      </c>
      <c r="L276" s="6">
        <f>IFERROR((VLOOKUP(A276,'Revenue per capita'!$A:$Z,14,FALSE)-'normalize rev0'!L$364)/'normalize rev0'!L$365,"")</f>
        <v>-0.86272574284280457</v>
      </c>
      <c r="M276" s="6">
        <f>IFERROR((VLOOKUP(A276,'Revenue per capita'!$A:$Z,15,FALSE)-'normalize rev0'!M$364)/'normalize rev0'!M$365,"")</f>
        <v>0.33882908406457246</v>
      </c>
      <c r="N276" s="6">
        <f>IFERROR((VLOOKUP(A276,'Revenue per capita'!$A:$Z,16,FALSE)-'normalize rev0'!N$364)/'normalize rev0'!N$365,"")</f>
        <v>0.55059610925487779</v>
      </c>
      <c r="O276" s="6">
        <f>IFERROR((VLOOKUP(A276,'Revenue per capita'!$A:$Z,17,FALSE)-'normalize rev0'!O$364)/'normalize rev0'!O$365,"")</f>
        <v>0.48946688588768517</v>
      </c>
      <c r="P276" s="6">
        <f>IFERROR((VLOOKUP(A276,'Revenue per capita'!$A:$Z,18,FALSE)-'normalize rev0'!P$364)/'normalize rev0'!P$365,"")</f>
        <v>0.69428261910064093</v>
      </c>
      <c r="Q276" s="6">
        <f>IFERROR((VLOOKUP(A276,'Revenue per capita'!$A:$Z,19,FALSE)-'normalize rev0'!Q$364)/'normalize rev0'!Q$365,"")</f>
        <v>-0.22460780178911907</v>
      </c>
      <c r="R276" s="6">
        <f>IFERROR((VLOOKUP(A276,'Revenue per capita'!$A:$Z,20,FALSE)-'normalize rev0'!R$364)/'normalize rev0'!R$365,"")</f>
        <v>0.29943528075736825</v>
      </c>
      <c r="S276" s="6">
        <f>IFERROR((VLOOKUP(A276,'Revenue per capita'!$A:$Z,21,FALSE)-'normalize rev0'!S$364)/'normalize rev0'!S$365,"")</f>
        <v>-0.66285657260788444</v>
      </c>
      <c r="T276" s="6">
        <f>IFERROR((VLOOKUP(A276,'Revenue per capita'!$A:$Z,22,FALSE)-'normalize rev0'!T$364)/'normalize rev0'!T$365,"")</f>
        <v>1.7827508066328308</v>
      </c>
      <c r="U276" s="6">
        <f>IFERROR((VLOOKUP(A276,'Revenue per capita'!$A:$Z,23,FALSE)-'normalize rev0'!U$364)/'normalize rev0'!U$365,"")</f>
        <v>0.13343233623504872</v>
      </c>
      <c r="V276" s="6">
        <f>IFERROR((VLOOKUP(A276,'Revenue per capita'!$A:$Z,24,FALSE)-'normalize rev0'!V$364)/'normalize rev0'!V$365,"")</f>
        <v>-0.40282922007666228</v>
      </c>
      <c r="W276" s="6" t="str">
        <f>IFERROR((VLOOKUP(A276,'Revenue per capita'!$A:$Z,25,FALSE)-'normalize rev0'!W$364)/'normalize rev0'!W$365,"")</f>
        <v/>
      </c>
      <c r="X276" s="6" t="str">
        <f>IFERROR((VLOOKUP(A276,'Revenue per capita'!$A:$Z,26,FALSE)-'normalize rev0'!X$364)/'normalize rev0'!X$365,"")</f>
        <v/>
      </c>
    </row>
    <row r="277" spans="1:24" x14ac:dyDescent="0.45">
      <c r="A277" s="3" t="s">
        <v>711</v>
      </c>
      <c r="B277" s="4" t="s">
        <v>506</v>
      </c>
      <c r="D277" s="4">
        <v>57.696156566440699</v>
      </c>
      <c r="E277" s="6">
        <f>IFERROR((VLOOKUP($A277,'Revenue per capita'!$A:$Z,7,FALSE)-'normalize rev0'!E$364)/'normalize rev0'!E$365,"")</f>
        <v>-0.43100934771400568</v>
      </c>
      <c r="F277" s="6" t="str">
        <f>IFERROR((VLOOKUP(A277,'Revenue per capita'!$A:$Z,8,FALSE)-'normalize rev0'!F$364)/'normalize rev0'!F$365,"")</f>
        <v/>
      </c>
      <c r="G277" s="6" t="str">
        <f>IFERROR((VLOOKUP(A277,'Revenue per capita'!$A:$Z,9,FALSE)-'normalize rev0'!G$364)/'normalize rev0'!G$365,"")</f>
        <v/>
      </c>
      <c r="H277" s="6">
        <f>IFERROR((VLOOKUP(A277,'Revenue per capita'!$A:$Z,10,FALSE)-'normalize rev0'!H$364)/'normalize rev0'!H$365,"")</f>
        <v>-1.0429123294611176</v>
      </c>
      <c r="I277" s="6">
        <f>IFERROR((VLOOKUP(A277,'Revenue per capita'!$A:$Z,11,FALSE)-'normalize rev0'!I$364)/'normalize rev0'!I$365,"")</f>
        <v>-0.36301591322494436</v>
      </c>
      <c r="J277" s="6">
        <f>IFERROR((VLOOKUP(A277,'Revenue per capita'!$A:$Z,12,FALSE)-'normalize rev0'!J$364)/'normalize rev0'!J$365,"")</f>
        <v>-0.3190709822144559</v>
      </c>
      <c r="K277" s="6">
        <f>IFERROR((VLOOKUP(A277,'Revenue per capita'!$A:$Z,13,FALSE)-'normalize rev0'!K$364)/'normalize rev0'!K$365,"")</f>
        <v>-0.89759557939743984</v>
      </c>
      <c r="L277" s="6">
        <f>IFERROR((VLOOKUP(A277,'Revenue per capita'!$A:$Z,14,FALSE)-'normalize rev0'!L$364)/'normalize rev0'!L$365,"")</f>
        <v>-8.5561244815618401E-2</v>
      </c>
      <c r="M277" s="6">
        <f>IFERROR((VLOOKUP(A277,'Revenue per capita'!$A:$Z,15,FALSE)-'normalize rev0'!M$364)/'normalize rev0'!M$365,"")</f>
        <v>-0.69676969921383403</v>
      </c>
      <c r="N277" s="6">
        <f>IFERROR((VLOOKUP(A277,'Revenue per capita'!$A:$Z,16,FALSE)-'normalize rev0'!N$364)/'normalize rev0'!N$365,"")</f>
        <v>-0.37837879993057233</v>
      </c>
      <c r="O277" s="6">
        <f>IFERROR((VLOOKUP(A277,'Revenue per capita'!$A:$Z,17,FALSE)-'normalize rev0'!O$364)/'normalize rev0'!O$365,"")</f>
        <v>-0.21077905329278826</v>
      </c>
      <c r="P277" s="6">
        <f>IFERROR((VLOOKUP(A277,'Revenue per capita'!$A:$Z,18,FALSE)-'normalize rev0'!P$364)/'normalize rev0'!P$365,"")</f>
        <v>-0.397539417858643</v>
      </c>
      <c r="Q277" s="6">
        <f>IFERROR((VLOOKUP(A277,'Revenue per capita'!$A:$Z,19,FALSE)-'normalize rev0'!Q$364)/'normalize rev0'!Q$365,"")</f>
        <v>-0.78949728177712719</v>
      </c>
      <c r="R277" s="6">
        <f>IFERROR((VLOOKUP(A277,'Revenue per capita'!$A:$Z,20,FALSE)-'normalize rev0'!R$364)/'normalize rev0'!R$365,"")</f>
        <v>-0.68051670368439121</v>
      </c>
      <c r="S277" s="6">
        <f>IFERROR((VLOOKUP(A277,'Revenue per capita'!$A:$Z,21,FALSE)-'normalize rev0'!S$364)/'normalize rev0'!S$365,"")</f>
        <v>0.49511859017460103</v>
      </c>
      <c r="T277" s="6">
        <f>IFERROR((VLOOKUP(A277,'Revenue per capita'!$A:$Z,22,FALSE)-'normalize rev0'!T$364)/'normalize rev0'!T$365,"")</f>
        <v>-0.51400550447782156</v>
      </c>
      <c r="U277" s="6">
        <f>IFERROR((VLOOKUP(A277,'Revenue per capita'!$A:$Z,23,FALSE)-'normalize rev0'!U$364)/'normalize rev0'!U$365,"")</f>
        <v>-0.78624439896303899</v>
      </c>
      <c r="V277" s="6">
        <f>IFERROR((VLOOKUP(A277,'Revenue per capita'!$A:$Z,24,FALSE)-'normalize rev0'!V$364)/'normalize rev0'!V$365,"")</f>
        <v>-1.3527762841401154</v>
      </c>
      <c r="W277" s="6" t="str">
        <f>IFERROR((VLOOKUP(A277,'Revenue per capita'!$A:$Z,25,FALSE)-'normalize rev0'!W$364)/'normalize rev0'!W$365,"")</f>
        <v/>
      </c>
      <c r="X277" s="6" t="str">
        <f>IFERROR((VLOOKUP(A277,'Revenue per capita'!$A:$Z,26,FALSE)-'normalize rev0'!X$364)/'normalize rev0'!X$365,"")</f>
        <v/>
      </c>
    </row>
    <row r="278" spans="1:24" x14ac:dyDescent="0.45">
      <c r="A278" s="3" t="s">
        <v>585</v>
      </c>
      <c r="B278" s="4" t="s">
        <v>494</v>
      </c>
      <c r="D278" s="4">
        <v>57.245309804633663</v>
      </c>
      <c r="E278" s="6">
        <f>IFERROR((VLOOKUP($A278,'Revenue per capita'!$A:$Z,7,FALSE)-'normalize rev0'!E$364)/'normalize rev0'!E$365,"")</f>
        <v>2.6696898825350828</v>
      </c>
      <c r="F278" s="6">
        <f>IFERROR((VLOOKUP(A278,'Revenue per capita'!$A:$Z,8,FALSE)-'normalize rev0'!F$364)/'normalize rev0'!F$365,"")</f>
        <v>-0.39043190095029312</v>
      </c>
      <c r="G278" s="6" t="str">
        <f>IFERROR((VLOOKUP(A278,'Revenue per capita'!$A:$Z,9,FALSE)-'normalize rev0'!G$364)/'normalize rev0'!G$365,"")</f>
        <v/>
      </c>
      <c r="H278" s="6">
        <f>IFERROR((VLOOKUP(A278,'Revenue per capita'!$A:$Z,10,FALSE)-'normalize rev0'!H$364)/'normalize rev0'!H$365,"")</f>
        <v>-0.46836922000731313</v>
      </c>
      <c r="I278" s="6">
        <f>IFERROR((VLOOKUP(A278,'Revenue per capita'!$A:$Z,11,FALSE)-'normalize rev0'!I$364)/'normalize rev0'!I$365,"")</f>
        <v>-0.46217013542899116</v>
      </c>
      <c r="J278" s="6">
        <f>IFERROR((VLOOKUP(A278,'Revenue per capita'!$A:$Z,12,FALSE)-'normalize rev0'!J$364)/'normalize rev0'!J$365,"")</f>
        <v>-0.45744922595025528</v>
      </c>
      <c r="K278" s="6">
        <f>IFERROR((VLOOKUP(A278,'Revenue per capita'!$A:$Z,13,FALSE)-'normalize rev0'!K$364)/'normalize rev0'!K$365,"")</f>
        <v>-0.77969925958488695</v>
      </c>
      <c r="L278" s="6">
        <f>IFERROR((VLOOKUP(A278,'Revenue per capita'!$A:$Z,14,FALSE)-'normalize rev0'!L$364)/'normalize rev0'!L$365,"")</f>
        <v>-0.75336195087039992</v>
      </c>
      <c r="M278" s="6">
        <f>IFERROR((VLOOKUP(A278,'Revenue per capita'!$A:$Z,15,FALSE)-'normalize rev0'!M$364)/'normalize rev0'!M$365,"")</f>
        <v>-0.20818493403861077</v>
      </c>
      <c r="N278" s="6">
        <f>IFERROR((VLOOKUP(A278,'Revenue per capita'!$A:$Z,16,FALSE)-'normalize rev0'!N$364)/'normalize rev0'!N$365,"")</f>
        <v>-0.20697194836947097</v>
      </c>
      <c r="O278" s="6">
        <f>IFERROR((VLOOKUP(A278,'Revenue per capita'!$A:$Z,17,FALSE)-'normalize rev0'!O$364)/'normalize rev0'!O$365,"")</f>
        <v>-0.30450463597785776</v>
      </c>
      <c r="P278" s="6">
        <f>IFERROR((VLOOKUP(A278,'Revenue per capita'!$A:$Z,18,FALSE)-'normalize rev0'!P$364)/'normalize rev0'!P$365,"")</f>
        <v>-0.46746456924250396</v>
      </c>
      <c r="Q278" s="6">
        <f>IFERROR((VLOOKUP(A278,'Revenue per capita'!$A:$Z,19,FALSE)-'normalize rev0'!Q$364)/'normalize rev0'!Q$365,"")</f>
        <v>-0.7126057693765121</v>
      </c>
      <c r="R278" s="6">
        <f>IFERROR((VLOOKUP(A278,'Revenue per capita'!$A:$Z,20,FALSE)-'normalize rev0'!R$364)/'normalize rev0'!R$365,"")</f>
        <v>-0.35685806879277321</v>
      </c>
      <c r="S278" s="6">
        <f>IFERROR((VLOOKUP(A278,'Revenue per capita'!$A:$Z,21,FALSE)-'normalize rev0'!S$364)/'normalize rev0'!S$365,"")</f>
        <v>-2.7365471389314326E-2</v>
      </c>
      <c r="T278" s="6">
        <f>IFERROR((VLOOKUP(A278,'Revenue per capita'!$A:$Z,22,FALSE)-'normalize rev0'!T$364)/'normalize rev0'!T$365,"")</f>
        <v>-0.43116361214860122</v>
      </c>
      <c r="U278" s="6">
        <f>IFERROR((VLOOKUP(A278,'Revenue per capita'!$A:$Z,23,FALSE)-'normalize rev0'!U$364)/'normalize rev0'!U$365,"")</f>
        <v>-0.25769479915015048</v>
      </c>
      <c r="V278" s="6">
        <f>IFERROR((VLOOKUP(A278,'Revenue per capita'!$A:$Z,24,FALSE)-'normalize rev0'!V$364)/'normalize rev0'!V$365,"")</f>
        <v>0.15201234405717151</v>
      </c>
      <c r="W278" s="6">
        <f>IFERROR((VLOOKUP(A278,'Revenue per capita'!$A:$Z,25,FALSE)-'normalize rev0'!W$364)/'normalize rev0'!W$365,"")</f>
        <v>-0.50544439100460403</v>
      </c>
      <c r="X278" s="6" t="str">
        <f>IFERROR((VLOOKUP(A278,'Revenue per capita'!$A:$Z,26,FALSE)-'normalize rev0'!X$364)/'normalize rev0'!X$365,"")</f>
        <v/>
      </c>
    </row>
    <row r="279" spans="1:24" x14ac:dyDescent="0.45">
      <c r="A279" s="3" t="s">
        <v>493</v>
      </c>
      <c r="B279" s="4" t="s">
        <v>494</v>
      </c>
      <c r="D279" s="4">
        <v>56.800851010432297</v>
      </c>
      <c r="E279" s="6">
        <f>IFERROR((VLOOKUP($A279,'Revenue per capita'!$A:$Z,7,FALSE)-'normalize rev0'!E$364)/'normalize rev0'!E$365,"")</f>
        <v>1.3231589126955017</v>
      </c>
      <c r="F279" s="6" t="str">
        <f>IFERROR((VLOOKUP(A279,'Revenue per capita'!$A:$Z,8,FALSE)-'normalize rev0'!F$364)/'normalize rev0'!F$365,"")</f>
        <v/>
      </c>
      <c r="G279" s="6">
        <f>IFERROR((VLOOKUP(A279,'Revenue per capita'!$A:$Z,9,FALSE)-'normalize rev0'!G$364)/'normalize rev0'!G$365,"")</f>
        <v>-0.33387740127471444</v>
      </c>
      <c r="H279" s="6">
        <f>IFERROR((VLOOKUP(A279,'Revenue per capita'!$A:$Z,10,FALSE)-'normalize rev0'!H$364)/'normalize rev0'!H$365,"")</f>
        <v>-0.26119761863159013</v>
      </c>
      <c r="I279" s="6">
        <f>IFERROR((VLOOKUP(A279,'Revenue per capita'!$A:$Z,11,FALSE)-'normalize rev0'!I$364)/'normalize rev0'!I$365,"")</f>
        <v>-0.68018491502294276</v>
      </c>
      <c r="J279" s="6">
        <f>IFERROR((VLOOKUP(A279,'Revenue per capita'!$A:$Z,12,FALSE)-'normalize rev0'!J$364)/'normalize rev0'!J$365,"")</f>
        <v>-0.65575087038469393</v>
      </c>
      <c r="K279" s="6">
        <f>IFERROR((VLOOKUP(A279,'Revenue per capita'!$A:$Z,13,FALSE)-'normalize rev0'!K$364)/'normalize rev0'!K$365,"")</f>
        <v>0.19539892612670354</v>
      </c>
      <c r="L279" s="6">
        <f>IFERROR((VLOOKUP(A279,'Revenue per capita'!$A:$Z,14,FALSE)-'normalize rev0'!L$364)/'normalize rev0'!L$365,"")</f>
        <v>-0.1352235127658267</v>
      </c>
      <c r="M279" s="6">
        <f>IFERROR((VLOOKUP(A279,'Revenue per capita'!$A:$Z,15,FALSE)-'normalize rev0'!M$364)/'normalize rev0'!M$365,"")</f>
        <v>0.35993947259679471</v>
      </c>
      <c r="N279" s="6">
        <f>IFERROR((VLOOKUP(A279,'Revenue per capita'!$A:$Z,16,FALSE)-'normalize rev0'!N$364)/'normalize rev0'!N$365,"")</f>
        <v>-0.3271225411081537</v>
      </c>
      <c r="O279" s="6">
        <f>IFERROR((VLOOKUP(A279,'Revenue per capita'!$A:$Z,17,FALSE)-'normalize rev0'!O$364)/'normalize rev0'!O$365,"")</f>
        <v>0.1793009008953107</v>
      </c>
      <c r="P279" s="6">
        <f>IFERROR((VLOOKUP(A279,'Revenue per capita'!$A:$Z,18,FALSE)-'normalize rev0'!P$364)/'normalize rev0'!P$365,"")</f>
        <v>-0.29965816844319815</v>
      </c>
      <c r="Q279" s="6">
        <f>IFERROR((VLOOKUP(A279,'Revenue per capita'!$A:$Z,19,FALSE)-'normalize rev0'!Q$364)/'normalize rev0'!Q$365,"")</f>
        <v>-0.41031467058589083</v>
      </c>
      <c r="R279" s="6">
        <f>IFERROR((VLOOKUP(A279,'Revenue per capita'!$A:$Z,20,FALSE)-'normalize rev0'!R$364)/'normalize rev0'!R$365,"")</f>
        <v>-0.36836209322382385</v>
      </c>
      <c r="S279" s="6">
        <f>IFERROR((VLOOKUP(A279,'Revenue per capita'!$A:$Z,21,FALSE)-'normalize rev0'!S$364)/'normalize rev0'!S$365,"")</f>
        <v>0.52258286530146159</v>
      </c>
      <c r="T279" s="6">
        <f>IFERROR((VLOOKUP(A279,'Revenue per capita'!$A:$Z,22,FALSE)-'normalize rev0'!T$364)/'normalize rev0'!T$365,"")</f>
        <v>0.65046704863398974</v>
      </c>
      <c r="U279" s="6">
        <f>IFERROR((VLOOKUP(A279,'Revenue per capita'!$A:$Z,23,FALSE)-'normalize rev0'!U$364)/'normalize rev0'!U$365,"")</f>
        <v>0.84955291116041842</v>
      </c>
      <c r="V279" s="6">
        <f>IFERROR((VLOOKUP(A279,'Revenue per capita'!$A:$Z,24,FALSE)-'normalize rev0'!V$364)/'normalize rev0'!V$365,"")</f>
        <v>-0.60006489712609512</v>
      </c>
      <c r="W279" s="6" t="str">
        <f>IFERROR((VLOOKUP(A279,'Revenue per capita'!$A:$Z,25,FALSE)-'normalize rev0'!W$364)/'normalize rev0'!W$365,"")</f>
        <v/>
      </c>
      <c r="X279" s="6" t="str">
        <f>IFERROR((VLOOKUP(A279,'Revenue per capita'!$A:$Z,26,FALSE)-'normalize rev0'!X$364)/'normalize rev0'!X$365,"")</f>
        <v/>
      </c>
    </row>
    <row r="280" spans="1:24" x14ac:dyDescent="0.45">
      <c r="A280" s="3" t="s">
        <v>583</v>
      </c>
      <c r="B280" s="4" t="s">
        <v>445</v>
      </c>
      <c r="D280" s="4">
        <v>56.620486877584142</v>
      </c>
      <c r="E280" s="6">
        <f>IFERROR((VLOOKUP($A280,'Revenue per capita'!$A:$Z,7,FALSE)-'normalize rev0'!E$364)/'normalize rev0'!E$365,"")</f>
        <v>-0.28072749320076967</v>
      </c>
      <c r="F280" s="6">
        <f>IFERROR((VLOOKUP(A280,'Revenue per capita'!$A:$Z,8,FALSE)-'normalize rev0'!F$364)/'normalize rev0'!F$365,"")</f>
        <v>-0.37188908992330161</v>
      </c>
      <c r="G280" s="6" t="str">
        <f>IFERROR((VLOOKUP(A280,'Revenue per capita'!$A:$Z,9,FALSE)-'normalize rev0'!G$364)/'normalize rev0'!G$365,"")</f>
        <v/>
      </c>
      <c r="H280" s="6">
        <f>IFERROR((VLOOKUP(A280,'Revenue per capita'!$A:$Z,10,FALSE)-'normalize rev0'!H$364)/'normalize rev0'!H$365,"")</f>
        <v>-1.776622234570522</v>
      </c>
      <c r="I280" s="6">
        <f>IFERROR((VLOOKUP(A280,'Revenue per capita'!$A:$Z,11,FALSE)-'normalize rev0'!I$364)/'normalize rev0'!I$365,"")</f>
        <v>-0.15514475895612737</v>
      </c>
      <c r="J280" s="6">
        <f>IFERROR((VLOOKUP(A280,'Revenue per capita'!$A:$Z,12,FALSE)-'normalize rev0'!J$364)/'normalize rev0'!J$365,"")</f>
        <v>-0.47783875997402914</v>
      </c>
      <c r="K280" s="6">
        <f>IFERROR((VLOOKUP(A280,'Revenue per capita'!$A:$Z,13,FALSE)-'normalize rev0'!K$364)/'normalize rev0'!K$365,"")</f>
        <v>-1.222294774309826</v>
      </c>
      <c r="L280" s="6">
        <f>IFERROR((VLOOKUP(A280,'Revenue per capita'!$A:$Z,14,FALSE)-'normalize rev0'!L$364)/'normalize rev0'!L$365,"")</f>
        <v>0.52150103358499744</v>
      </c>
      <c r="M280" s="6">
        <f>IFERROR((VLOOKUP(A280,'Revenue per capita'!$A:$Z,15,FALSE)-'normalize rev0'!M$364)/'normalize rev0'!M$365,"")</f>
        <v>0.33470393265485193</v>
      </c>
      <c r="N280" s="6">
        <f>IFERROR((VLOOKUP(A280,'Revenue per capita'!$A:$Z,16,FALSE)-'normalize rev0'!N$364)/'normalize rev0'!N$365,"")</f>
        <v>-0.61513015886519407</v>
      </c>
      <c r="O280" s="6">
        <f>IFERROR((VLOOKUP(A280,'Revenue per capita'!$A:$Z,17,FALSE)-'normalize rev0'!O$364)/'normalize rev0'!O$365,"")</f>
        <v>-0.59431261033479055</v>
      </c>
      <c r="P280" s="6">
        <f>IFERROR((VLOOKUP(A280,'Revenue per capita'!$A:$Z,18,FALSE)-'normalize rev0'!P$364)/'normalize rev0'!P$365,"")</f>
        <v>-0.64376432684449547</v>
      </c>
      <c r="Q280" s="6">
        <f>IFERROR((VLOOKUP(A280,'Revenue per capita'!$A:$Z,19,FALSE)-'normalize rev0'!Q$364)/'normalize rev0'!Q$365,"")</f>
        <v>-2.9176419592945788E-2</v>
      </c>
      <c r="R280" s="6">
        <f>IFERROR((VLOOKUP(A280,'Revenue per capita'!$A:$Z,20,FALSE)-'normalize rev0'!R$364)/'normalize rev0'!R$365,"")</f>
        <v>-0.55358014016310597</v>
      </c>
      <c r="S280" s="6">
        <f>IFERROR((VLOOKUP(A280,'Revenue per capita'!$A:$Z,21,FALSE)-'normalize rev0'!S$364)/'normalize rev0'!S$365,"")</f>
        <v>-1.2622045222425453</v>
      </c>
      <c r="T280" s="6">
        <f>IFERROR((VLOOKUP(A280,'Revenue per capita'!$A:$Z,22,FALSE)-'normalize rev0'!T$364)/'normalize rev0'!T$365,"")</f>
        <v>-0.80293988779465353</v>
      </c>
      <c r="U280" s="6">
        <f>IFERROR((VLOOKUP(A280,'Revenue per capita'!$A:$Z,23,FALSE)-'normalize rev0'!U$364)/'normalize rev0'!U$365,"")</f>
        <v>-0.20244936585315124</v>
      </c>
      <c r="V280" s="6">
        <f>IFERROR((VLOOKUP(A280,'Revenue per capita'!$A:$Z,24,FALSE)-'normalize rev0'!V$364)/'normalize rev0'!V$365,"")</f>
        <v>-0.64575025564849031</v>
      </c>
      <c r="W280" s="6">
        <f>IFERROR((VLOOKUP(A280,'Revenue per capita'!$A:$Z,25,FALSE)-'normalize rev0'!W$364)/'normalize rev0'!W$365,"")</f>
        <v>-0.82705629003975056</v>
      </c>
      <c r="X280" s="6">
        <f>IFERROR((VLOOKUP(A280,'Revenue per capita'!$A:$Z,26,FALSE)-'normalize rev0'!X$364)/'normalize rev0'!X$365,"")</f>
        <v>7.5893814214054028E-2</v>
      </c>
    </row>
    <row r="281" spans="1:24" x14ac:dyDescent="0.45">
      <c r="A281" s="3" t="s">
        <v>590</v>
      </c>
      <c r="B281" s="4" t="s">
        <v>453</v>
      </c>
      <c r="D281" s="4">
        <v>56.598380920442054</v>
      </c>
      <c r="E281" s="6">
        <f>IFERROR((VLOOKUP($A281,'Revenue per capita'!$A:$Z,7,FALSE)-'normalize rev0'!E$364)/'normalize rev0'!E$365,"")</f>
        <v>-0.16840675018719867</v>
      </c>
      <c r="F281" s="6">
        <f>IFERROR((VLOOKUP(A281,'Revenue per capita'!$A:$Z,8,FALSE)-'normalize rev0'!F$364)/'normalize rev0'!F$365,"")</f>
        <v>2.1928794953738087</v>
      </c>
      <c r="G281" s="6" t="str">
        <f>IFERROR((VLOOKUP(A281,'Revenue per capita'!$A:$Z,9,FALSE)-'normalize rev0'!G$364)/'normalize rev0'!G$365,"")</f>
        <v/>
      </c>
      <c r="H281" s="6">
        <f>IFERROR((VLOOKUP(A281,'Revenue per capita'!$A:$Z,10,FALSE)-'normalize rev0'!H$364)/'normalize rev0'!H$365,"")</f>
        <v>-7.1786614839452728E-2</v>
      </c>
      <c r="I281" s="6">
        <f>IFERROR((VLOOKUP(A281,'Revenue per capita'!$A:$Z,11,FALSE)-'normalize rev0'!I$364)/'normalize rev0'!I$365,"")</f>
        <v>-0.78629347974951025</v>
      </c>
      <c r="J281" s="6">
        <f>IFERROR((VLOOKUP(A281,'Revenue per capita'!$A:$Z,12,FALSE)-'normalize rev0'!J$364)/'normalize rev0'!J$365,"")</f>
        <v>-0.4518303054313787</v>
      </c>
      <c r="K281" s="6">
        <f>IFERROR((VLOOKUP(A281,'Revenue per capita'!$A:$Z,13,FALSE)-'normalize rev0'!K$364)/'normalize rev0'!K$365,"")</f>
        <v>6.5373677085265897E-2</v>
      </c>
      <c r="L281" s="6">
        <f>IFERROR((VLOOKUP(A281,'Revenue per capita'!$A:$Z,14,FALSE)-'normalize rev0'!L$364)/'normalize rev0'!L$365,"")</f>
        <v>0.88050360671850947</v>
      </c>
      <c r="M281" s="6">
        <f>IFERROR((VLOOKUP(A281,'Revenue per capita'!$A:$Z,15,FALSE)-'normalize rev0'!M$364)/'normalize rev0'!M$365,"")</f>
        <v>-0.65635709692909305</v>
      </c>
      <c r="N281" s="6">
        <f>IFERROR((VLOOKUP(A281,'Revenue per capita'!$A:$Z,16,FALSE)-'normalize rev0'!N$364)/'normalize rev0'!N$365,"")</f>
        <v>-0.71155209954794296</v>
      </c>
      <c r="O281" s="6">
        <f>IFERROR((VLOOKUP(A281,'Revenue per capita'!$A:$Z,17,FALSE)-'normalize rev0'!O$364)/'normalize rev0'!O$365,"")</f>
        <v>0.62936123257567833</v>
      </c>
      <c r="P281" s="6">
        <f>IFERROR((VLOOKUP(A281,'Revenue per capita'!$A:$Z,18,FALSE)-'normalize rev0'!P$364)/'normalize rev0'!P$365,"")</f>
        <v>-0.69452373378733812</v>
      </c>
      <c r="Q281" s="6">
        <f>IFERROR((VLOOKUP(A281,'Revenue per capita'!$A:$Z,19,FALSE)-'normalize rev0'!Q$364)/'normalize rev0'!Q$365,"")</f>
        <v>-0.69779238922548847</v>
      </c>
      <c r="R281" s="6">
        <f>IFERROR((VLOOKUP(A281,'Revenue per capita'!$A:$Z,20,FALSE)-'normalize rev0'!R$364)/'normalize rev0'!R$365,"")</f>
        <v>-0.65063060121387206</v>
      </c>
      <c r="S281" s="6">
        <f>IFERROR((VLOOKUP(A281,'Revenue per capita'!$A:$Z,21,FALSE)-'normalize rev0'!S$364)/'normalize rev0'!S$365,"")</f>
        <v>-0.89561899445171256</v>
      </c>
      <c r="T281" s="6">
        <f>IFERROR((VLOOKUP(A281,'Revenue per capita'!$A:$Z,22,FALSE)-'normalize rev0'!T$364)/'normalize rev0'!T$365,"")</f>
        <v>-0.21137395241163243</v>
      </c>
      <c r="U281" s="6">
        <f>IFERROR((VLOOKUP(A281,'Revenue per capita'!$A:$Z,23,FALSE)-'normalize rev0'!U$364)/'normalize rev0'!U$365,"")</f>
        <v>-0.27684537609301385</v>
      </c>
      <c r="V281" s="6">
        <f>IFERROR((VLOOKUP(A281,'Revenue per capita'!$A:$Z,24,FALSE)-'normalize rev0'!V$364)/'normalize rev0'!V$365,"")</f>
        <v>1.3704697042695391</v>
      </c>
      <c r="W281" s="6" t="str">
        <f>IFERROR((VLOOKUP(A281,'Revenue per capita'!$A:$Z,25,FALSE)-'normalize rev0'!W$364)/'normalize rev0'!W$365,"")</f>
        <v/>
      </c>
      <c r="X281" s="6" t="str">
        <f>IFERROR((VLOOKUP(A281,'Revenue per capita'!$A:$Z,26,FALSE)-'normalize rev0'!X$364)/'normalize rev0'!X$365,"")</f>
        <v/>
      </c>
    </row>
    <row r="282" spans="1:24" x14ac:dyDescent="0.45">
      <c r="A282" s="3" t="s">
        <v>645</v>
      </c>
      <c r="B282" s="4" t="s">
        <v>459</v>
      </c>
      <c r="D282" s="4">
        <v>56.286212657594334</v>
      </c>
      <c r="E282" s="6">
        <f>IFERROR((VLOOKUP($A282,'Revenue per capita'!$A:$Z,7,FALSE)-'normalize rev0'!E$364)/'normalize rev0'!E$365,"")</f>
        <v>-0.51177793090422308</v>
      </c>
      <c r="F282" s="6" t="str">
        <f>IFERROR((VLOOKUP(A282,'Revenue per capita'!$A:$Z,8,FALSE)-'normalize rev0'!F$364)/'normalize rev0'!F$365,"")</f>
        <v/>
      </c>
      <c r="G282" s="6" t="str">
        <f>IFERROR((VLOOKUP(A282,'Revenue per capita'!$A:$Z,9,FALSE)-'normalize rev0'!G$364)/'normalize rev0'!G$365,"")</f>
        <v/>
      </c>
      <c r="H282" s="6">
        <f>IFERROR((VLOOKUP(A282,'Revenue per capita'!$A:$Z,10,FALSE)-'normalize rev0'!H$364)/'normalize rev0'!H$365,"")</f>
        <v>-0.64208085349016364</v>
      </c>
      <c r="I282" s="6">
        <f>IFERROR((VLOOKUP(A282,'Revenue per capita'!$A:$Z,11,FALSE)-'normalize rev0'!I$364)/'normalize rev0'!I$365,"")</f>
        <v>-0.42801042021112273</v>
      </c>
      <c r="J282" s="6">
        <f>IFERROR((VLOOKUP(A282,'Revenue per capita'!$A:$Z,12,FALSE)-'normalize rev0'!J$364)/'normalize rev0'!J$365,"")</f>
        <v>-0.65765008689629911</v>
      </c>
      <c r="K282" s="6">
        <f>IFERROR((VLOOKUP(A282,'Revenue per capita'!$A:$Z,13,FALSE)-'normalize rev0'!K$364)/'normalize rev0'!K$365,"")</f>
        <v>-0.72754104469643699</v>
      </c>
      <c r="L282" s="6">
        <f>IFERROR((VLOOKUP(A282,'Revenue per capita'!$A:$Z,14,FALSE)-'normalize rev0'!L$364)/'normalize rev0'!L$365,"")</f>
        <v>-0.3970078957160299</v>
      </c>
      <c r="M282" s="6">
        <f>IFERROR((VLOOKUP(A282,'Revenue per capita'!$A:$Z,15,FALSE)-'normalize rev0'!M$364)/'normalize rev0'!M$365,"")</f>
        <v>-6.229504031932296E-2</v>
      </c>
      <c r="N282" s="6">
        <f>IFERROR((VLOOKUP(A282,'Revenue per capita'!$A:$Z,16,FALSE)-'normalize rev0'!N$364)/'normalize rev0'!N$365,"")</f>
        <v>-0.21267050082702529</v>
      </c>
      <c r="O282" s="6">
        <f>IFERROR((VLOOKUP(A282,'Revenue per capita'!$A:$Z,17,FALSE)-'normalize rev0'!O$364)/'normalize rev0'!O$365,"")</f>
        <v>-0.98904724138863542</v>
      </c>
      <c r="P282" s="6">
        <f>IFERROR((VLOOKUP(A282,'Revenue per capita'!$A:$Z,18,FALSE)-'normalize rev0'!P$364)/'normalize rev0'!P$365,"")</f>
        <v>-0.19266646217915451</v>
      </c>
      <c r="Q282" s="6">
        <f>IFERROR((VLOOKUP(A282,'Revenue per capita'!$A:$Z,19,FALSE)-'normalize rev0'!Q$364)/'normalize rev0'!Q$365,"")</f>
        <v>-0.67573330735973469</v>
      </c>
      <c r="R282" s="6">
        <f>IFERROR((VLOOKUP(A282,'Revenue per capita'!$A:$Z,20,FALSE)-'normalize rev0'!R$364)/'normalize rev0'!R$365,"")</f>
        <v>0.67572679914606826</v>
      </c>
      <c r="S282" s="6">
        <f>IFERROR((VLOOKUP(A282,'Revenue per capita'!$A:$Z,21,FALSE)-'normalize rev0'!S$364)/'normalize rev0'!S$365,"")</f>
        <v>1.0420530880782282</v>
      </c>
      <c r="T282" s="6">
        <f>IFERROR((VLOOKUP(A282,'Revenue per capita'!$A:$Z,22,FALSE)-'normalize rev0'!T$364)/'normalize rev0'!T$365,"")</f>
        <v>-0.6573391850017607</v>
      </c>
      <c r="U282" s="6">
        <f>IFERROR((VLOOKUP(A282,'Revenue per capita'!$A:$Z,23,FALSE)-'normalize rev0'!U$364)/'normalize rev0'!U$365,"")</f>
        <v>-0.82035122994265097</v>
      </c>
      <c r="V282" s="6">
        <f>IFERROR((VLOOKUP(A282,'Revenue per capita'!$A:$Z,24,FALSE)-'normalize rev0'!V$364)/'normalize rev0'!V$365,"")</f>
        <v>-0.5250937394783235</v>
      </c>
      <c r="W282" s="6" t="str">
        <f>IFERROR((VLOOKUP(A282,'Revenue per capita'!$A:$Z,25,FALSE)-'normalize rev0'!W$364)/'normalize rev0'!W$365,"")</f>
        <v/>
      </c>
      <c r="X282" s="6" t="str">
        <f>IFERROR((VLOOKUP(A282,'Revenue per capita'!$A:$Z,26,FALSE)-'normalize rev0'!X$364)/'normalize rev0'!X$365,"")</f>
        <v/>
      </c>
    </row>
    <row r="283" spans="1:24" x14ac:dyDescent="0.45">
      <c r="A283" s="3" t="s">
        <v>582</v>
      </c>
      <c r="B283" s="4" t="s">
        <v>451</v>
      </c>
      <c r="D283" s="4">
        <v>55.943924588239348</v>
      </c>
      <c r="E283" s="6" t="str">
        <f>IFERROR((VLOOKUP($A283,'Revenue per capita'!$A:$Z,7,FALSE)-'normalize rev0'!E$364)/'normalize rev0'!E$365,"")</f>
        <v/>
      </c>
      <c r="F283" s="6" t="str">
        <f>IFERROR((VLOOKUP(A283,'Revenue per capita'!$A:$Z,8,FALSE)-'normalize rev0'!F$364)/'normalize rev0'!F$365,"")</f>
        <v/>
      </c>
      <c r="G283" s="6" t="str">
        <f>IFERROR((VLOOKUP(A283,'Revenue per capita'!$A:$Z,9,FALSE)-'normalize rev0'!G$364)/'normalize rev0'!G$365,"")</f>
        <v/>
      </c>
      <c r="H283" s="6">
        <f>IFERROR((VLOOKUP(A283,'Revenue per capita'!$A:$Z,10,FALSE)-'normalize rev0'!H$364)/'normalize rev0'!H$365,"")</f>
        <v>-0.55211310186753104</v>
      </c>
      <c r="I283" s="6">
        <f>IFERROR((VLOOKUP(A283,'Revenue per capita'!$A:$Z,11,FALSE)-'normalize rev0'!I$364)/'normalize rev0'!I$365,"")</f>
        <v>-0.18441610280521645</v>
      </c>
      <c r="J283" s="6">
        <f>IFERROR((VLOOKUP(A283,'Revenue per capita'!$A:$Z,12,FALSE)-'normalize rev0'!J$364)/'normalize rev0'!J$365,"")</f>
        <v>-0.65632410182248113</v>
      </c>
      <c r="K283" s="6">
        <f>IFERROR((VLOOKUP(A283,'Revenue per capita'!$A:$Z,13,FALSE)-'normalize rev0'!K$364)/'normalize rev0'!K$365,"")</f>
        <v>-0.72069446866537068</v>
      </c>
      <c r="L283" s="6">
        <f>IFERROR((VLOOKUP(A283,'Revenue per capita'!$A:$Z,14,FALSE)-'normalize rev0'!L$364)/'normalize rev0'!L$365,"")</f>
        <v>-0.38205910260192255</v>
      </c>
      <c r="M283" s="6">
        <f>IFERROR((VLOOKUP(A283,'Revenue per capita'!$A:$Z,15,FALSE)-'normalize rev0'!M$364)/'normalize rev0'!M$365,"")</f>
        <v>-0.46535766810620899</v>
      </c>
      <c r="N283" s="6">
        <f>IFERROR((VLOOKUP(A283,'Revenue per capita'!$A:$Z,16,FALSE)-'normalize rev0'!N$364)/'normalize rev0'!N$365,"")</f>
        <v>-0.8118775339740566</v>
      </c>
      <c r="O283" s="6">
        <f>IFERROR((VLOOKUP(A283,'Revenue per capita'!$A:$Z,17,FALSE)-'normalize rev0'!O$364)/'normalize rev0'!O$365,"")</f>
        <v>-0.73730581919863325</v>
      </c>
      <c r="P283" s="6">
        <f>IFERROR((VLOOKUP(A283,'Revenue per capita'!$A:$Z,18,FALSE)-'normalize rev0'!P$364)/'normalize rev0'!P$365,"")</f>
        <v>-0.71602066831156019</v>
      </c>
      <c r="Q283" s="6">
        <f>IFERROR((VLOOKUP(A283,'Revenue per capita'!$A:$Z,19,FALSE)-'normalize rev0'!Q$364)/'normalize rev0'!Q$365,"")</f>
        <v>-0.22652763312373597</v>
      </c>
      <c r="R283" s="6">
        <f>IFERROR((VLOOKUP(A283,'Revenue per capita'!$A:$Z,20,FALSE)-'normalize rev0'!R$364)/'normalize rev0'!R$365,"")</f>
        <v>-0.21130269065857979</v>
      </c>
      <c r="S283" s="6">
        <f>IFERROR((VLOOKUP(A283,'Revenue per capita'!$A:$Z,21,FALSE)-'normalize rev0'!S$364)/'normalize rev0'!S$365,"")</f>
        <v>0.91715234713575966</v>
      </c>
      <c r="T283" s="6">
        <f>IFERROR((VLOOKUP(A283,'Revenue per capita'!$A:$Z,22,FALSE)-'normalize rev0'!T$364)/'normalize rev0'!T$365,"")</f>
        <v>-0.83027631818592351</v>
      </c>
      <c r="U283" s="6">
        <f>IFERROR((VLOOKUP(A283,'Revenue per capita'!$A:$Z,23,FALSE)-'normalize rev0'!U$364)/'normalize rev0'!U$365,"")</f>
        <v>-8.0194117148120303E-2</v>
      </c>
      <c r="V283" s="6">
        <f>IFERROR((VLOOKUP(A283,'Revenue per capita'!$A:$Z,24,FALSE)-'normalize rev0'!V$364)/'normalize rev0'!V$365,"")</f>
        <v>-1.1150594267252869</v>
      </c>
      <c r="W283" s="6" t="str">
        <f>IFERROR((VLOOKUP(A283,'Revenue per capita'!$A:$Z,25,FALSE)-'normalize rev0'!W$364)/'normalize rev0'!W$365,"")</f>
        <v/>
      </c>
      <c r="X283" s="6" t="str">
        <f>IFERROR((VLOOKUP(A283,'Revenue per capita'!$A:$Z,26,FALSE)-'normalize rev0'!X$364)/'normalize rev0'!X$365,"")</f>
        <v/>
      </c>
    </row>
    <row r="284" spans="1:24" x14ac:dyDescent="0.45">
      <c r="A284" s="3" t="s">
        <v>783</v>
      </c>
      <c r="B284" s="4" t="s">
        <v>453</v>
      </c>
      <c r="D284" s="4">
        <v>55.84759412665916</v>
      </c>
      <c r="E284" s="6">
        <f>IFERROR((VLOOKUP($A284,'Revenue per capita'!$A:$Z,7,FALSE)-'normalize rev0'!E$364)/'normalize rev0'!E$365,"")</f>
        <v>-0.41438797351756773</v>
      </c>
      <c r="F284" s="6" t="str">
        <f>IFERROR((VLOOKUP(A284,'Revenue per capita'!$A:$Z,8,FALSE)-'normalize rev0'!F$364)/'normalize rev0'!F$365,"")</f>
        <v/>
      </c>
      <c r="G284" s="6" t="str">
        <f>IFERROR((VLOOKUP(A284,'Revenue per capita'!$A:$Z,9,FALSE)-'normalize rev0'!G$364)/'normalize rev0'!G$365,"")</f>
        <v/>
      </c>
      <c r="H284" s="6">
        <f>IFERROR((VLOOKUP(A284,'Revenue per capita'!$A:$Z,10,FALSE)-'normalize rev0'!H$364)/'normalize rev0'!H$365,"")</f>
        <v>-0.64162680371715353</v>
      </c>
      <c r="I284" s="6">
        <f>IFERROR((VLOOKUP(A284,'Revenue per capita'!$A:$Z,11,FALSE)-'normalize rev0'!I$364)/'normalize rev0'!I$365,"")</f>
        <v>-0.8410203102837106</v>
      </c>
      <c r="J284" s="6">
        <f>IFERROR((VLOOKUP(A284,'Revenue per capita'!$A:$Z,12,FALSE)-'normalize rev0'!J$364)/'normalize rev0'!J$365,"")</f>
        <v>-0.52315513325975382</v>
      </c>
      <c r="K284" s="6">
        <f>IFERROR((VLOOKUP(A284,'Revenue per capita'!$A:$Z,13,FALSE)-'normalize rev0'!K$364)/'normalize rev0'!K$365,"")</f>
        <v>0.97332106587337153</v>
      </c>
      <c r="L284" s="6">
        <f>IFERROR((VLOOKUP(A284,'Revenue per capita'!$A:$Z,14,FALSE)-'normalize rev0'!L$364)/'normalize rev0'!L$365,"")</f>
        <v>-1.110433867321835</v>
      </c>
      <c r="M284" s="6">
        <f>IFERROR((VLOOKUP(A284,'Revenue per capita'!$A:$Z,15,FALSE)-'normalize rev0'!M$364)/'normalize rev0'!M$365,"")</f>
        <v>-0.4902166053099456</v>
      </c>
      <c r="N284" s="6">
        <f>IFERROR((VLOOKUP(A284,'Revenue per capita'!$A:$Z,16,FALSE)-'normalize rev0'!N$364)/'normalize rev0'!N$365,"")</f>
        <v>-5.1637993077661815E-2</v>
      </c>
      <c r="O284" s="6">
        <f>IFERROR((VLOOKUP(A284,'Revenue per capita'!$A:$Z,17,FALSE)-'normalize rev0'!O$364)/'normalize rev0'!O$365,"")</f>
        <v>0.67387348673420133</v>
      </c>
      <c r="P284" s="6">
        <f>IFERROR((VLOOKUP(A284,'Revenue per capita'!$A:$Z,18,FALSE)-'normalize rev0'!P$364)/'normalize rev0'!P$365,"")</f>
        <v>1.7368585644923776E-2</v>
      </c>
      <c r="Q284" s="6">
        <f>IFERROR((VLOOKUP(A284,'Revenue per capita'!$A:$Z,19,FALSE)-'normalize rev0'!Q$364)/'normalize rev0'!Q$365,"")</f>
        <v>-0.85707329437233148</v>
      </c>
      <c r="R284" s="6">
        <f>IFERROR((VLOOKUP(A284,'Revenue per capita'!$A:$Z,20,FALSE)-'normalize rev0'!R$364)/'normalize rev0'!R$365,"")</f>
        <v>0.5841958930315484</v>
      </c>
      <c r="S284" s="6">
        <f>IFERROR((VLOOKUP(A284,'Revenue per capita'!$A:$Z,21,FALSE)-'normalize rev0'!S$364)/'normalize rev0'!S$365,"")</f>
        <v>6.1744660116548382E-2</v>
      </c>
      <c r="T284" s="6">
        <f>IFERROR((VLOOKUP(A284,'Revenue per capita'!$A:$Z,22,FALSE)-'normalize rev0'!T$364)/'normalize rev0'!T$365,"")</f>
        <v>2.0532237979600789</v>
      </c>
      <c r="U284" s="6">
        <f>IFERROR((VLOOKUP(A284,'Revenue per capita'!$A:$Z,23,FALSE)-'normalize rev0'!U$364)/'normalize rev0'!U$365,"")</f>
        <v>1.4061867493782676</v>
      </c>
      <c r="V284" s="6">
        <f>IFERROR((VLOOKUP(A284,'Revenue per capita'!$A:$Z,24,FALSE)-'normalize rev0'!V$364)/'normalize rev0'!V$365,"")</f>
        <v>0.14925211818431422</v>
      </c>
      <c r="W284" s="6" t="str">
        <f>IFERROR((VLOOKUP(A284,'Revenue per capita'!$A:$Z,25,FALSE)-'normalize rev0'!W$364)/'normalize rev0'!W$365,"")</f>
        <v/>
      </c>
      <c r="X284" s="6" t="str">
        <f>IFERROR((VLOOKUP(A284,'Revenue per capita'!$A:$Z,26,FALSE)-'normalize rev0'!X$364)/'normalize rev0'!X$365,"")</f>
        <v/>
      </c>
    </row>
    <row r="285" spans="1:24" x14ac:dyDescent="0.45">
      <c r="A285" s="3" t="s">
        <v>604</v>
      </c>
      <c r="B285" s="4" t="s">
        <v>480</v>
      </c>
      <c r="D285" s="4">
        <v>55.778281749168407</v>
      </c>
      <c r="E285" s="6">
        <f>IFERROR((VLOOKUP($A285,'Revenue per capita'!$A:$Z,7,FALSE)-'normalize rev0'!E$364)/'normalize rev0'!E$365,"")</f>
        <v>1.8786337679062921</v>
      </c>
      <c r="F285" s="6">
        <f>IFERROR((VLOOKUP(A285,'Revenue per capita'!$A:$Z,8,FALSE)-'normalize rev0'!F$364)/'normalize rev0'!F$365,"")</f>
        <v>-0.38178916725050616</v>
      </c>
      <c r="G285" s="6">
        <f>IFERROR((VLOOKUP(A285,'Revenue per capita'!$A:$Z,9,FALSE)-'normalize rev0'!G$364)/'normalize rev0'!G$365,"")</f>
        <v>-1.0366270400926014</v>
      </c>
      <c r="H285" s="6">
        <f>IFERROR((VLOOKUP(A285,'Revenue per capita'!$A:$Z,10,FALSE)-'normalize rev0'!H$364)/'normalize rev0'!H$365,"")</f>
        <v>-0.54073383917592421</v>
      </c>
      <c r="I285" s="6">
        <f>IFERROR((VLOOKUP(A285,'Revenue per capita'!$A:$Z,11,FALSE)-'normalize rev0'!I$364)/'normalize rev0'!I$365,"")</f>
        <v>-0.46080243767892326</v>
      </c>
      <c r="J285" s="6">
        <f>IFERROR((VLOOKUP(A285,'Revenue per capita'!$A:$Z,12,FALSE)-'normalize rev0'!J$364)/'normalize rev0'!J$365,"")</f>
        <v>-0.17139085238856921</v>
      </c>
      <c r="K285" s="6">
        <f>IFERROR((VLOOKUP(A285,'Revenue per capita'!$A:$Z,13,FALSE)-'normalize rev0'!K$364)/'normalize rev0'!K$365,"")</f>
        <v>-1.5228175830957298</v>
      </c>
      <c r="L285" s="6">
        <f>IFERROR((VLOOKUP(A285,'Revenue per capita'!$A:$Z,14,FALSE)-'normalize rev0'!L$364)/'normalize rev0'!L$365,"")</f>
        <v>-7.080256977297758E-2</v>
      </c>
      <c r="M285" s="6">
        <f>IFERROR((VLOOKUP(A285,'Revenue per capita'!$A:$Z,15,FALSE)-'normalize rev0'!M$364)/'normalize rev0'!M$365,"")</f>
        <v>-0.39322773572880898</v>
      </c>
      <c r="N285" s="6">
        <f>IFERROR((VLOOKUP(A285,'Revenue per capita'!$A:$Z,16,FALSE)-'normalize rev0'!N$364)/'normalize rev0'!N$365,"")</f>
        <v>-0.44334232393045314</v>
      </c>
      <c r="O285" s="6">
        <f>IFERROR((VLOOKUP(A285,'Revenue per capita'!$A:$Z,17,FALSE)-'normalize rev0'!O$364)/'normalize rev0'!O$365,"")</f>
        <v>-0.28484500095022919</v>
      </c>
      <c r="P285" s="6">
        <f>IFERROR((VLOOKUP(A285,'Revenue per capita'!$A:$Z,18,FALSE)-'normalize rev0'!P$364)/'normalize rev0'!P$365,"")</f>
        <v>-0.59805272629482009</v>
      </c>
      <c r="Q285" s="6">
        <f>IFERROR((VLOOKUP(A285,'Revenue per capita'!$A:$Z,19,FALSE)-'normalize rev0'!Q$364)/'normalize rev0'!Q$365,"")</f>
        <v>-0.71926717094651349</v>
      </c>
      <c r="R285" s="6">
        <f>IFERROR((VLOOKUP(A285,'Revenue per capita'!$A:$Z,20,FALSE)-'normalize rev0'!R$364)/'normalize rev0'!R$365,"")</f>
        <v>-0.32088500664399083</v>
      </c>
      <c r="S285" s="6">
        <f>IFERROR((VLOOKUP(A285,'Revenue per capita'!$A:$Z,21,FALSE)-'normalize rev0'!S$364)/'normalize rev0'!S$365,"")</f>
        <v>-0.70463350931693569</v>
      </c>
      <c r="T285" s="6">
        <f>IFERROR((VLOOKUP(A285,'Revenue per capita'!$A:$Z,22,FALSE)-'normalize rev0'!T$364)/'normalize rev0'!T$365,"")</f>
        <v>-0.67265179346956261</v>
      </c>
      <c r="U285" s="6">
        <f>IFERROR((VLOOKUP(A285,'Revenue per capita'!$A:$Z,23,FALSE)-'normalize rev0'!U$364)/'normalize rev0'!U$365,"")</f>
        <v>-0.48224640485161641</v>
      </c>
      <c r="V285" s="6">
        <f>IFERROR((VLOOKUP(A285,'Revenue per capita'!$A:$Z,24,FALSE)-'normalize rev0'!V$364)/'normalize rev0'!V$365,"")</f>
        <v>-0.48435184574250106</v>
      </c>
      <c r="W285" s="6">
        <f>IFERROR((VLOOKUP(A285,'Revenue per capita'!$A:$Z,25,FALSE)-'normalize rev0'!W$364)/'normalize rev0'!W$365,"")</f>
        <v>-0.88969446194603163</v>
      </c>
      <c r="X285" s="6" t="str">
        <f>IFERROR((VLOOKUP(A285,'Revenue per capita'!$A:$Z,26,FALSE)-'normalize rev0'!X$364)/'normalize rev0'!X$365,"")</f>
        <v/>
      </c>
    </row>
    <row r="286" spans="1:24" x14ac:dyDescent="0.45">
      <c r="A286" s="3" t="s">
        <v>617</v>
      </c>
      <c r="B286" s="4" t="s">
        <v>470</v>
      </c>
      <c r="D286" s="4">
        <v>55.508493687813058</v>
      </c>
      <c r="E286" s="6">
        <f>IFERROR((VLOOKUP($A286,'Revenue per capita'!$A:$Z,7,FALSE)-'normalize rev0'!E$364)/'normalize rev0'!E$365,"")</f>
        <v>-0.51177793090422308</v>
      </c>
      <c r="F286" s="6" t="str">
        <f>IFERROR((VLOOKUP(A286,'Revenue per capita'!$A:$Z,8,FALSE)-'normalize rev0'!F$364)/'normalize rev0'!F$365,"")</f>
        <v/>
      </c>
      <c r="G286" s="6" t="str">
        <f>IFERROR((VLOOKUP(A286,'Revenue per capita'!$A:$Z,9,FALSE)-'normalize rev0'!G$364)/'normalize rev0'!G$365,"")</f>
        <v/>
      </c>
      <c r="H286" s="6">
        <f>IFERROR((VLOOKUP(A286,'Revenue per capita'!$A:$Z,10,FALSE)-'normalize rev0'!H$364)/'normalize rev0'!H$365,"")</f>
        <v>-0.26884254357896298</v>
      </c>
      <c r="I286" s="6">
        <f>IFERROR((VLOOKUP(A286,'Revenue per capita'!$A:$Z,11,FALSE)-'normalize rev0'!I$364)/'normalize rev0'!I$365,"")</f>
        <v>-0.3863535700715135</v>
      </c>
      <c r="J286" s="6">
        <f>IFERROR((VLOOKUP(A286,'Revenue per capita'!$A:$Z,12,FALSE)-'normalize rev0'!J$364)/'normalize rev0'!J$365,"")</f>
        <v>-0.76576066843589397</v>
      </c>
      <c r="K286" s="6">
        <f>IFERROR((VLOOKUP(A286,'Revenue per capita'!$A:$Z,13,FALSE)-'normalize rev0'!K$364)/'normalize rev0'!K$365,"")</f>
        <v>-0.21942642695051409</v>
      </c>
      <c r="L286" s="6">
        <f>IFERROR((VLOOKUP(A286,'Revenue per capita'!$A:$Z,14,FALSE)-'normalize rev0'!L$364)/'normalize rev0'!L$365,"")</f>
        <v>-0.91667637968562166</v>
      </c>
      <c r="M286" s="6">
        <f>IFERROR((VLOOKUP(A286,'Revenue per capita'!$A:$Z,15,FALSE)-'normalize rev0'!M$364)/'normalize rev0'!M$365,"")</f>
        <v>-0.36381904443937324</v>
      </c>
      <c r="N286" s="6">
        <f>IFERROR((VLOOKUP(A286,'Revenue per capita'!$A:$Z,16,FALSE)-'normalize rev0'!N$364)/'normalize rev0'!N$365,"")</f>
        <v>-0.51846393850314232</v>
      </c>
      <c r="O286" s="6">
        <f>IFERROR((VLOOKUP(A286,'Revenue per capita'!$A:$Z,17,FALSE)-'normalize rev0'!O$364)/'normalize rev0'!O$365,"")</f>
        <v>-0.60424716541519274</v>
      </c>
      <c r="P286" s="6">
        <f>IFERROR((VLOOKUP(A286,'Revenue per capita'!$A:$Z,18,FALSE)-'normalize rev0'!P$364)/'normalize rev0'!P$365,"")</f>
        <v>-0.63855352502967422</v>
      </c>
      <c r="Q286" s="6">
        <f>IFERROR((VLOOKUP(A286,'Revenue per capita'!$A:$Z,19,FALSE)-'normalize rev0'!Q$364)/'normalize rev0'!Q$365,"")</f>
        <v>-0.41750610695716045</v>
      </c>
      <c r="R286" s="6">
        <f>IFERROR((VLOOKUP(A286,'Revenue per capita'!$A:$Z,20,FALSE)-'normalize rev0'!R$364)/'normalize rev0'!R$365,"")</f>
        <v>-0.49959902904002834</v>
      </c>
      <c r="S286" s="6">
        <f>IFERROR((VLOOKUP(A286,'Revenue per capita'!$A:$Z,21,FALSE)-'normalize rev0'!S$364)/'normalize rev0'!S$365,"")</f>
        <v>2.2453281447957671</v>
      </c>
      <c r="T286" s="6">
        <f>IFERROR((VLOOKUP(A286,'Revenue per capita'!$A:$Z,22,FALSE)-'normalize rev0'!T$364)/'normalize rev0'!T$365,"")</f>
        <v>-0.69296588313804186</v>
      </c>
      <c r="U286" s="6">
        <f>IFERROR((VLOOKUP(A286,'Revenue per capita'!$A:$Z,23,FALSE)-'normalize rev0'!U$364)/'normalize rev0'!U$365,"")</f>
        <v>-1.4559238806667743E-2</v>
      </c>
      <c r="V286" s="6">
        <f>IFERROR((VLOOKUP(A286,'Revenue per capita'!$A:$Z,24,FALSE)-'normalize rev0'!V$364)/'normalize rev0'!V$365,"")</f>
        <v>-1.0626075921049272</v>
      </c>
      <c r="W286" s="6" t="str">
        <f>IFERROR((VLOOKUP(A286,'Revenue per capita'!$A:$Z,25,FALSE)-'normalize rev0'!W$364)/'normalize rev0'!W$365,"")</f>
        <v/>
      </c>
      <c r="X286" s="6" t="str">
        <f>IFERROR((VLOOKUP(A286,'Revenue per capita'!$A:$Z,26,FALSE)-'normalize rev0'!X$364)/'normalize rev0'!X$365,"")</f>
        <v/>
      </c>
    </row>
    <row r="287" spans="1:24" x14ac:dyDescent="0.45">
      <c r="A287" s="3" t="s">
        <v>820</v>
      </c>
      <c r="B287" s="4" t="s">
        <v>451</v>
      </c>
      <c r="D287" s="4">
        <v>55.37699776812174</v>
      </c>
      <c r="E287" s="6">
        <f>IFERROR((VLOOKUP($A287,'Revenue per capita'!$A:$Z,7,FALSE)-'normalize rev0'!E$364)/'normalize rev0'!E$365,"")</f>
        <v>-0.51177793090422308</v>
      </c>
      <c r="F287" s="6">
        <f>IFERROR((VLOOKUP(A287,'Revenue per capita'!$A:$Z,8,FALSE)-'normalize rev0'!F$364)/'normalize rev0'!F$365,"")</f>
        <v>-0.39043190095029312</v>
      </c>
      <c r="G287" s="6" t="str">
        <f>IFERROR((VLOOKUP(A287,'Revenue per capita'!$A:$Z,9,FALSE)-'normalize rev0'!G$364)/'normalize rev0'!G$365,"")</f>
        <v/>
      </c>
      <c r="H287" s="6">
        <f>IFERROR((VLOOKUP(A287,'Revenue per capita'!$A:$Z,10,FALSE)-'normalize rev0'!H$364)/'normalize rev0'!H$365,"")</f>
        <v>-0.70629413887380743</v>
      </c>
      <c r="I287" s="6">
        <f>IFERROR((VLOOKUP(A287,'Revenue per capita'!$A:$Z,11,FALSE)-'normalize rev0'!I$364)/'normalize rev0'!I$365,"")</f>
        <v>-0.33076391729047311</v>
      </c>
      <c r="J287" s="6">
        <f>IFERROR((VLOOKUP(A287,'Revenue per capita'!$A:$Z,12,FALSE)-'normalize rev0'!J$364)/'normalize rev0'!J$365,"")</f>
        <v>-1.0406004115793221</v>
      </c>
      <c r="K287" s="6">
        <f>IFERROR((VLOOKUP(A287,'Revenue per capita'!$A:$Z,13,FALSE)-'normalize rev0'!K$364)/'normalize rev0'!K$365,"")</f>
        <v>-0.79818111030899941</v>
      </c>
      <c r="L287" s="6">
        <f>IFERROR((VLOOKUP(A287,'Revenue per capita'!$A:$Z,14,FALSE)-'normalize rev0'!L$364)/'normalize rev0'!L$365,"")</f>
        <v>-0.12476455787804668</v>
      </c>
      <c r="M287" s="6">
        <f>IFERROR((VLOOKUP(A287,'Revenue per capita'!$A:$Z,15,FALSE)-'normalize rev0'!M$364)/'normalize rev0'!M$365,"")</f>
        <v>-0.3730847431396585</v>
      </c>
      <c r="N287" s="6">
        <f>IFERROR((VLOOKUP(A287,'Revenue per capita'!$A:$Z,16,FALSE)-'normalize rev0'!N$364)/'normalize rev0'!N$365,"")</f>
        <v>0.43114572444118965</v>
      </c>
      <c r="O287" s="6">
        <f>IFERROR((VLOOKUP(A287,'Revenue per capita'!$A:$Z,17,FALSE)-'normalize rev0'!O$364)/'normalize rev0'!O$365,"")</f>
        <v>-0.95363732112337574</v>
      </c>
      <c r="P287" s="6">
        <f>IFERROR((VLOOKUP(A287,'Revenue per capita'!$A:$Z,18,FALSE)-'normalize rev0'!P$364)/'normalize rev0'!P$365,"")</f>
        <v>-0.2309266678132619</v>
      </c>
      <c r="Q287" s="6">
        <f>IFERROR((VLOOKUP(A287,'Revenue per capita'!$A:$Z,19,FALSE)-'normalize rev0'!Q$364)/'normalize rev0'!Q$365,"")</f>
        <v>-0.60154869820474088</v>
      </c>
      <c r="R287" s="6">
        <f>IFERROR((VLOOKUP(A287,'Revenue per capita'!$A:$Z,20,FALSE)-'normalize rev0'!R$364)/'normalize rev0'!R$365,"")</f>
        <v>0.1462332165694718</v>
      </c>
      <c r="S287" s="6">
        <f>IFERROR((VLOOKUP(A287,'Revenue per capita'!$A:$Z,21,FALSE)-'normalize rev0'!S$364)/'normalize rev0'!S$365,"")</f>
        <v>0.35307686074122685</v>
      </c>
      <c r="T287" s="6">
        <f>IFERROR((VLOOKUP(A287,'Revenue per capita'!$A:$Z,22,FALSE)-'normalize rev0'!T$364)/'normalize rev0'!T$365,"")</f>
        <v>-1.1798013123201951</v>
      </c>
      <c r="U287" s="6">
        <f>IFERROR((VLOOKUP(A287,'Revenue per capita'!$A:$Z,23,FALSE)-'normalize rev0'!U$364)/'normalize rev0'!U$365,"")</f>
        <v>-0.8024416248492493</v>
      </c>
      <c r="V287" s="6">
        <f>IFERROR((VLOOKUP(A287,'Revenue per capita'!$A:$Z,24,FALSE)-'normalize rev0'!V$364)/'normalize rev0'!V$365,"")</f>
        <v>8.8358979555393527E-2</v>
      </c>
      <c r="W287" s="6">
        <f>IFERROR((VLOOKUP(A287,'Revenue per capita'!$A:$Z,25,FALSE)-'normalize rev0'!W$364)/'normalize rev0'!W$365,"")</f>
        <v>-1.0283037355980731</v>
      </c>
      <c r="X287" s="6" t="str">
        <f>IFERROR((VLOOKUP(A287,'Revenue per capita'!$A:$Z,26,FALSE)-'normalize rev0'!X$364)/'normalize rev0'!X$365,"")</f>
        <v/>
      </c>
    </row>
    <row r="288" spans="1:24" x14ac:dyDescent="0.45">
      <c r="A288" s="3" t="s">
        <v>753</v>
      </c>
      <c r="B288" s="4" t="s">
        <v>512</v>
      </c>
      <c r="D288" s="4">
        <v>55.373561529797755</v>
      </c>
      <c r="E288" s="6">
        <f>IFERROR((VLOOKUP($A288,'Revenue per capita'!$A:$Z,7,FALSE)-'normalize rev0'!E$364)/'normalize rev0'!E$365,"")</f>
        <v>-0.46529638153771341</v>
      </c>
      <c r="F288" s="6">
        <f>IFERROR((VLOOKUP(A288,'Revenue per capita'!$A:$Z,8,FALSE)-'normalize rev0'!F$364)/'normalize rev0'!F$365,"")</f>
        <v>-0.39043190095029312</v>
      </c>
      <c r="G288" s="6" t="str">
        <f>IFERROR((VLOOKUP(A288,'Revenue per capita'!$A:$Z,9,FALSE)-'normalize rev0'!G$364)/'normalize rev0'!G$365,"")</f>
        <v/>
      </c>
      <c r="H288" s="6">
        <f>IFERROR((VLOOKUP(A288,'Revenue per capita'!$A:$Z,10,FALSE)-'normalize rev0'!H$364)/'normalize rev0'!H$365,"")</f>
        <v>-0.25179045319494836</v>
      </c>
      <c r="I288" s="6">
        <f>IFERROR((VLOOKUP(A288,'Revenue per capita'!$A:$Z,11,FALSE)-'normalize rev0'!I$364)/'normalize rev0'!I$365,"")</f>
        <v>-0.3271020608231</v>
      </c>
      <c r="J288" s="6">
        <f>IFERROR((VLOOKUP(A288,'Revenue per capita'!$A:$Z,12,FALSE)-'normalize rev0'!J$364)/'normalize rev0'!J$365,"")</f>
        <v>-0.81135066851952042</v>
      </c>
      <c r="K288" s="6">
        <f>IFERROR((VLOOKUP(A288,'Revenue per capita'!$A:$Z,13,FALSE)-'normalize rev0'!K$364)/'normalize rev0'!K$365,"")</f>
        <v>-0.1332898012037691</v>
      </c>
      <c r="L288" s="6">
        <f>IFERROR((VLOOKUP(A288,'Revenue per capita'!$A:$Z,14,FALSE)-'normalize rev0'!L$364)/'normalize rev0'!L$365,"")</f>
        <v>-0.52459306880775991</v>
      </c>
      <c r="M288" s="6">
        <f>IFERROR((VLOOKUP(A288,'Revenue per capita'!$A:$Z,15,FALSE)-'normalize rev0'!M$364)/'normalize rev0'!M$365,"")</f>
        <v>0.442157720353267</v>
      </c>
      <c r="N288" s="6">
        <f>IFERROR((VLOOKUP(A288,'Revenue per capita'!$A:$Z,16,FALSE)-'normalize rev0'!N$364)/'normalize rev0'!N$365,"")</f>
        <v>-0.68500219446939437</v>
      </c>
      <c r="O288" s="6">
        <f>IFERROR((VLOOKUP(A288,'Revenue per capita'!$A:$Z,17,FALSE)-'normalize rev0'!O$364)/'normalize rev0'!O$365,"")</f>
        <v>-0.7362485045285363</v>
      </c>
      <c r="P288" s="6">
        <f>IFERROR((VLOOKUP(A288,'Revenue per capita'!$A:$Z,18,FALSE)-'normalize rev0'!P$364)/'normalize rev0'!P$365,"")</f>
        <v>6.1271960804965026E-2</v>
      </c>
      <c r="Q288" s="6">
        <f>IFERROR((VLOOKUP(A288,'Revenue per capita'!$A:$Z,19,FALSE)-'normalize rev0'!Q$364)/'normalize rev0'!Q$365,"")</f>
        <v>-0.5429774620172001</v>
      </c>
      <c r="R288" s="6">
        <f>IFERROR((VLOOKUP(A288,'Revenue per capita'!$A:$Z,20,FALSE)-'normalize rev0'!R$364)/'normalize rev0'!R$365,"")</f>
        <v>-0.34553784575835506</v>
      </c>
      <c r="S288" s="6">
        <f>IFERROR((VLOOKUP(A288,'Revenue per capita'!$A:$Z,21,FALSE)-'normalize rev0'!S$364)/'normalize rev0'!S$365,"")</f>
        <v>0.2723501805002404</v>
      </c>
      <c r="T288" s="6">
        <f>IFERROR((VLOOKUP(A288,'Revenue per capita'!$A:$Z,22,FALSE)-'normalize rev0'!T$364)/'normalize rev0'!T$365,"")</f>
        <v>0.1972445955717243</v>
      </c>
      <c r="U288" s="6">
        <f>IFERROR((VLOOKUP(A288,'Revenue per capita'!$A:$Z,23,FALSE)-'normalize rev0'!U$364)/'normalize rev0'!U$365,"")</f>
        <v>-0.59901270926236738</v>
      </c>
      <c r="V288" s="6">
        <f>IFERROR((VLOOKUP(A288,'Revenue per capita'!$A:$Z,24,FALSE)-'normalize rev0'!V$364)/'normalize rev0'!V$365,"")</f>
        <v>-0.85450209836256974</v>
      </c>
      <c r="W288" s="6" t="str">
        <f>IFERROR((VLOOKUP(A288,'Revenue per capita'!$A:$Z,25,FALSE)-'normalize rev0'!W$364)/'normalize rev0'!W$365,"")</f>
        <v/>
      </c>
      <c r="X288" s="6" t="str">
        <f>IFERROR((VLOOKUP(A288,'Revenue per capita'!$A:$Z,26,FALSE)-'normalize rev0'!X$364)/'normalize rev0'!X$365,"")</f>
        <v/>
      </c>
    </row>
    <row r="289" spans="1:24" x14ac:dyDescent="0.45">
      <c r="A289" s="3" t="s">
        <v>521</v>
      </c>
      <c r="B289" s="4" t="s">
        <v>470</v>
      </c>
      <c r="D289" s="4">
        <v>55.25251514153215</v>
      </c>
      <c r="E289" s="6">
        <f>IFERROR((VLOOKUP($A289,'Revenue per capita'!$A:$Z,7,FALSE)-'normalize rev0'!E$364)/'normalize rev0'!E$365,"")</f>
        <v>-0.51177793090422308</v>
      </c>
      <c r="F289" s="6" t="str">
        <f>IFERROR((VLOOKUP(A289,'Revenue per capita'!$A:$Z,8,FALSE)-'normalize rev0'!F$364)/'normalize rev0'!F$365,"")</f>
        <v/>
      </c>
      <c r="G289" s="6" t="str">
        <f>IFERROR((VLOOKUP(A289,'Revenue per capita'!$A:$Z,9,FALSE)-'normalize rev0'!G$364)/'normalize rev0'!G$365,"")</f>
        <v/>
      </c>
      <c r="H289" s="6">
        <f>IFERROR((VLOOKUP(A289,'Revenue per capita'!$A:$Z,10,FALSE)-'normalize rev0'!H$364)/'normalize rev0'!H$365,"")</f>
        <v>-1.776622234570522</v>
      </c>
      <c r="I289" s="6">
        <f>IFERROR((VLOOKUP(A289,'Revenue per capita'!$A:$Z,11,FALSE)-'normalize rev0'!I$364)/'normalize rev0'!I$365,"")</f>
        <v>-8.922025814890959E-2</v>
      </c>
      <c r="J289" s="6">
        <f>IFERROR((VLOOKUP(A289,'Revenue per capita'!$A:$Z,12,FALSE)-'normalize rev0'!J$364)/'normalize rev0'!J$365,"")</f>
        <v>-0.68990955721995884</v>
      </c>
      <c r="K289" s="6">
        <f>IFERROR((VLOOKUP(A289,'Revenue per capita'!$A:$Z,13,FALSE)-'normalize rev0'!K$364)/'normalize rev0'!K$365,"")</f>
        <v>-0.48396251224311798</v>
      </c>
      <c r="L289" s="6">
        <f>IFERROR((VLOOKUP(A289,'Revenue per capita'!$A:$Z,14,FALSE)-'normalize rev0'!L$364)/'normalize rev0'!L$365,"")</f>
        <v>-0.74450692597756185</v>
      </c>
      <c r="M289" s="6">
        <f>IFERROR((VLOOKUP(A289,'Revenue per capita'!$A:$Z,15,FALSE)-'normalize rev0'!M$364)/'normalize rev0'!M$365,"")</f>
        <v>-0.72385623673806743</v>
      </c>
      <c r="N289" s="6">
        <f>IFERROR((VLOOKUP(A289,'Revenue per capita'!$A:$Z,16,FALSE)-'normalize rev0'!N$364)/'normalize rev0'!N$365,"")</f>
        <v>-0.54218361027989337</v>
      </c>
      <c r="O289" s="6">
        <f>IFERROR((VLOOKUP(A289,'Revenue per capita'!$A:$Z,17,FALSE)-'normalize rev0'!O$364)/'normalize rev0'!O$365,"")</f>
        <v>-0.20967807622410878</v>
      </c>
      <c r="P289" s="6">
        <f>IFERROR((VLOOKUP(A289,'Revenue per capita'!$A:$Z,18,FALSE)-'normalize rev0'!P$364)/'normalize rev0'!P$365,"")</f>
        <v>-0.71514747929076017</v>
      </c>
      <c r="Q289" s="6">
        <f>IFERROR((VLOOKUP(A289,'Revenue per capita'!$A:$Z,19,FALSE)-'normalize rev0'!Q$364)/'normalize rev0'!Q$365,"")</f>
        <v>-0.41725567719355988</v>
      </c>
      <c r="R289" s="6">
        <f>IFERROR((VLOOKUP(A289,'Revenue per capita'!$A:$Z,20,FALSE)-'normalize rev0'!R$364)/'normalize rev0'!R$365,"")</f>
        <v>0.78842297701682174</v>
      </c>
      <c r="S289" s="6">
        <f>IFERROR((VLOOKUP(A289,'Revenue per capita'!$A:$Z,21,FALSE)-'normalize rev0'!S$364)/'normalize rev0'!S$365,"")</f>
        <v>-0.10816472897215224</v>
      </c>
      <c r="T289" s="6">
        <f>IFERROR((VLOOKUP(A289,'Revenue per capita'!$A:$Z,22,FALSE)-'normalize rev0'!T$364)/'normalize rev0'!T$365,"")</f>
        <v>-0.69779386520145448</v>
      </c>
      <c r="U289" s="6">
        <f>IFERROR((VLOOKUP(A289,'Revenue per capita'!$A:$Z,23,FALSE)-'normalize rev0'!U$364)/'normalize rev0'!U$365,"")</f>
        <v>-0.60701152279671511</v>
      </c>
      <c r="V289" s="6">
        <f>IFERROR((VLOOKUP(A289,'Revenue per capita'!$A:$Z,24,FALSE)-'normalize rev0'!V$364)/'normalize rev0'!V$365,"")</f>
        <v>-0.77402595273933261</v>
      </c>
      <c r="W289" s="6" t="str">
        <f>IFERROR((VLOOKUP(A289,'Revenue per capita'!$A:$Z,25,FALSE)-'normalize rev0'!W$364)/'normalize rev0'!W$365,"")</f>
        <v/>
      </c>
      <c r="X289" s="6" t="str">
        <f>IFERROR((VLOOKUP(A289,'Revenue per capita'!$A:$Z,26,FALSE)-'normalize rev0'!X$364)/'normalize rev0'!X$365,"")</f>
        <v/>
      </c>
    </row>
    <row r="290" spans="1:24" x14ac:dyDescent="0.45">
      <c r="A290" s="3" t="s">
        <v>505</v>
      </c>
      <c r="B290" s="4" t="s">
        <v>506</v>
      </c>
      <c r="D290" s="4">
        <v>54.767686661466932</v>
      </c>
      <c r="E290" s="6">
        <f>IFERROR((VLOOKUP($A290,'Revenue per capita'!$A:$Z,7,FALSE)-'normalize rev0'!E$364)/'normalize rev0'!E$365,"")</f>
        <v>-0.51177793090422308</v>
      </c>
      <c r="F290" s="6">
        <f>IFERROR((VLOOKUP(A290,'Revenue per capita'!$A:$Z,8,FALSE)-'normalize rev0'!F$364)/'normalize rev0'!F$365,"")</f>
        <v>-0.39043190095029312</v>
      </c>
      <c r="G290" s="6" t="str">
        <f>IFERROR((VLOOKUP(A290,'Revenue per capita'!$A:$Z,9,FALSE)-'normalize rev0'!G$364)/'normalize rev0'!G$365,"")</f>
        <v/>
      </c>
      <c r="H290" s="6">
        <f>IFERROR((VLOOKUP(A290,'Revenue per capita'!$A:$Z,10,FALSE)-'normalize rev0'!H$364)/'normalize rev0'!H$365,"")</f>
        <v>-0.48732989970039187</v>
      </c>
      <c r="I290" s="6">
        <f>IFERROR((VLOOKUP(A290,'Revenue per capita'!$A:$Z,11,FALSE)-'normalize rev0'!I$364)/'normalize rev0'!I$365,"")</f>
        <v>-0.48186146832727272</v>
      </c>
      <c r="J290" s="6">
        <f>IFERROR((VLOOKUP(A290,'Revenue per capita'!$A:$Z,12,FALSE)-'normalize rev0'!J$364)/'normalize rev0'!J$365,"")</f>
        <v>-0.4351983967318368</v>
      </c>
      <c r="K290" s="6">
        <f>IFERROR((VLOOKUP(A290,'Revenue per capita'!$A:$Z,13,FALSE)-'normalize rev0'!K$364)/'normalize rev0'!K$365,"")</f>
        <v>-0.80404470149298302</v>
      </c>
      <c r="L290" s="6">
        <f>IFERROR((VLOOKUP(A290,'Revenue per capita'!$A:$Z,14,FALSE)-'normalize rev0'!L$364)/'normalize rev0'!L$365,"")</f>
        <v>-1.1908067979346921</v>
      </c>
      <c r="M290" s="6">
        <f>IFERROR((VLOOKUP(A290,'Revenue per capita'!$A:$Z,15,FALSE)-'normalize rev0'!M$364)/'normalize rev0'!M$365,"")</f>
        <v>-0.14858210593264587</v>
      </c>
      <c r="N290" s="6">
        <f>IFERROR((VLOOKUP(A290,'Revenue per capita'!$A:$Z,16,FALSE)-'normalize rev0'!N$364)/'normalize rev0'!N$365,"")</f>
        <v>-0.56399029390027433</v>
      </c>
      <c r="O290" s="6">
        <f>IFERROR((VLOOKUP(A290,'Revenue per capita'!$A:$Z,17,FALSE)-'normalize rev0'!O$364)/'normalize rev0'!O$365,"")</f>
        <v>0.25188161718184027</v>
      </c>
      <c r="P290" s="6">
        <f>IFERROR((VLOOKUP(A290,'Revenue per capita'!$A:$Z,18,FALSE)-'normalize rev0'!P$364)/'normalize rev0'!P$365,"")</f>
        <v>-0.41944438242345489</v>
      </c>
      <c r="Q290" s="6">
        <f>IFERROR((VLOOKUP(A290,'Revenue per capita'!$A:$Z,19,FALSE)-'normalize rev0'!Q$364)/'normalize rev0'!Q$365,"")</f>
        <v>-0.16823409544845705</v>
      </c>
      <c r="R290" s="6">
        <f>IFERROR((VLOOKUP(A290,'Revenue per capita'!$A:$Z,20,FALSE)-'normalize rev0'!R$364)/'normalize rev0'!R$365,"")</f>
        <v>-0.53507655228337225</v>
      </c>
      <c r="S290" s="6">
        <f>IFERROR((VLOOKUP(A290,'Revenue per capita'!$A:$Z,21,FALSE)-'normalize rev0'!S$364)/'normalize rev0'!S$365,"")</f>
        <v>0.15490236802734561</v>
      </c>
      <c r="T290" s="6">
        <f>IFERROR((VLOOKUP(A290,'Revenue per capita'!$A:$Z,22,FALSE)-'normalize rev0'!T$364)/'normalize rev0'!T$365,"")</f>
        <v>-0.4510931029750071</v>
      </c>
      <c r="U290" s="6">
        <f>IFERROR((VLOOKUP(A290,'Revenue per capita'!$A:$Z,23,FALSE)-'normalize rev0'!U$364)/'normalize rev0'!U$365,"")</f>
        <v>1.8534188644519899E-2</v>
      </c>
      <c r="V290" s="6">
        <f>IFERROR((VLOOKUP(A290,'Revenue per capita'!$A:$Z,24,FALSE)-'normalize rev0'!V$364)/'normalize rev0'!V$365,"")</f>
        <v>1.7819191690455618</v>
      </c>
      <c r="W290" s="6" t="str">
        <f>IFERROR((VLOOKUP(A290,'Revenue per capita'!$A:$Z,25,FALSE)-'normalize rev0'!W$364)/'normalize rev0'!W$365,"")</f>
        <v/>
      </c>
      <c r="X290" s="6" t="str">
        <f>IFERROR((VLOOKUP(A290,'Revenue per capita'!$A:$Z,26,FALSE)-'normalize rev0'!X$364)/'normalize rev0'!X$365,"")</f>
        <v/>
      </c>
    </row>
    <row r="291" spans="1:24" x14ac:dyDescent="0.45">
      <c r="A291" s="3" t="s">
        <v>826</v>
      </c>
      <c r="B291" s="4" t="s">
        <v>480</v>
      </c>
      <c r="D291" s="4">
        <v>54.716376531410667</v>
      </c>
      <c r="E291" s="6">
        <f>IFERROR((VLOOKUP($A291,'Revenue per capita'!$A:$Z,7,FALSE)-'normalize rev0'!E$364)/'normalize rev0'!E$365,"")</f>
        <v>2.2659626481958441</v>
      </c>
      <c r="F291" s="6">
        <f>IFERROR((VLOOKUP(A291,'Revenue per capita'!$A:$Z,8,FALSE)-'normalize rev0'!F$364)/'normalize rev0'!F$365,"")</f>
        <v>-0.38411603008506157</v>
      </c>
      <c r="G291" s="6">
        <f>IFERROR((VLOOKUP(A291,'Revenue per capita'!$A:$Z,9,FALSE)-'normalize rev0'!G$364)/'normalize rev0'!G$365,"")</f>
        <v>-0.43141603401210588</v>
      </c>
      <c r="H291" s="6">
        <f>IFERROR((VLOOKUP(A291,'Revenue per capita'!$A:$Z,10,FALSE)-'normalize rev0'!H$364)/'normalize rev0'!H$365,"")</f>
        <v>-0.9840662978345448</v>
      </c>
      <c r="I291" s="6">
        <f>IFERROR((VLOOKUP(A291,'Revenue per capita'!$A:$Z,11,FALSE)-'normalize rev0'!I$364)/'normalize rev0'!I$365,"")</f>
        <v>-0.175508559559029</v>
      </c>
      <c r="J291" s="6">
        <f>IFERROR((VLOOKUP(A291,'Revenue per capita'!$A:$Z,12,FALSE)-'normalize rev0'!J$364)/'normalize rev0'!J$365,"")</f>
        <v>-0.35535031754124347</v>
      </c>
      <c r="K291" s="6">
        <f>IFERROR((VLOOKUP(A291,'Revenue per capita'!$A:$Z,13,FALSE)-'normalize rev0'!K$364)/'normalize rev0'!K$365,"")</f>
        <v>-1.3410123161683869</v>
      </c>
      <c r="L291" s="6">
        <f>IFERROR((VLOOKUP(A291,'Revenue per capita'!$A:$Z,14,FALSE)-'normalize rev0'!L$364)/'normalize rev0'!L$365,"")</f>
        <v>-2.346918988516716E-2</v>
      </c>
      <c r="M291" s="6">
        <f>IFERROR((VLOOKUP(A291,'Revenue per capita'!$A:$Z,15,FALSE)-'normalize rev0'!M$364)/'normalize rev0'!M$365,"")</f>
        <v>-0.7676005269599846</v>
      </c>
      <c r="N291" s="6">
        <f>IFERROR((VLOOKUP(A291,'Revenue per capita'!$A:$Z,16,FALSE)-'normalize rev0'!N$364)/'normalize rev0'!N$365,"")</f>
        <v>-0.61036564427028073</v>
      </c>
      <c r="O291" s="6">
        <f>IFERROR((VLOOKUP(A291,'Revenue per capita'!$A:$Z,17,FALSE)-'normalize rev0'!O$364)/'normalize rev0'!O$365,"")</f>
        <v>-0.56948691137908325</v>
      </c>
      <c r="P291" s="6">
        <f>IFERROR((VLOOKUP(A291,'Revenue per capita'!$A:$Z,18,FALSE)-'normalize rev0'!P$364)/'normalize rev0'!P$365,"")</f>
        <v>-0.74999046420911786</v>
      </c>
      <c r="Q291" s="6">
        <f>IFERROR((VLOOKUP(A291,'Revenue per capita'!$A:$Z,19,FALSE)-'normalize rev0'!Q$364)/'normalize rev0'!Q$365,"")</f>
        <v>-0.47552818697127508</v>
      </c>
      <c r="R291" s="6">
        <f>IFERROR((VLOOKUP(A291,'Revenue per capita'!$A:$Z,20,FALSE)-'normalize rev0'!R$364)/'normalize rev0'!R$365,"")</f>
        <v>-0.53646319153104804</v>
      </c>
      <c r="S291" s="6">
        <f>IFERROR((VLOOKUP(A291,'Revenue per capita'!$A:$Z,21,FALSE)-'normalize rev0'!S$364)/'normalize rev0'!S$365,"")</f>
        <v>-1.8259836499932411</v>
      </c>
      <c r="T291" s="6">
        <f>IFERROR((VLOOKUP(A291,'Revenue per capita'!$A:$Z,22,FALSE)-'normalize rev0'!T$364)/'normalize rev0'!T$365,"")</f>
        <v>-0.84078655667667312</v>
      </c>
      <c r="U291" s="6">
        <f>IFERROR((VLOOKUP(A291,'Revenue per capita'!$A:$Z,23,FALSE)-'normalize rev0'!U$364)/'normalize rev0'!U$365,"")</f>
        <v>-0.86566708380780188</v>
      </c>
      <c r="V291" s="6">
        <f>IFERROR((VLOOKUP(A291,'Revenue per capita'!$A:$Z,24,FALSE)-'normalize rev0'!V$364)/'normalize rev0'!V$365,"")</f>
        <v>-0.85745238453196471</v>
      </c>
      <c r="W291" s="6" t="str">
        <f>IFERROR((VLOOKUP(A291,'Revenue per capita'!$A:$Z,25,FALSE)-'normalize rev0'!W$364)/'normalize rev0'!W$365,"")</f>
        <v/>
      </c>
      <c r="X291" s="6" t="str">
        <f>IFERROR((VLOOKUP(A291,'Revenue per capita'!$A:$Z,26,FALSE)-'normalize rev0'!X$364)/'normalize rev0'!X$365,"")</f>
        <v/>
      </c>
    </row>
    <row r="292" spans="1:24" x14ac:dyDescent="0.45">
      <c r="A292" s="3" t="s">
        <v>644</v>
      </c>
      <c r="B292" s="4" t="s">
        <v>546</v>
      </c>
      <c r="D292" s="4">
        <v>54.368696050645774</v>
      </c>
      <c r="E292" s="6">
        <f>IFERROR((VLOOKUP($A292,'Revenue per capita'!$A:$Z,7,FALSE)-'normalize rev0'!E$364)/'normalize rev0'!E$365,"")</f>
        <v>-0.46883915712780916</v>
      </c>
      <c r="F292" s="6" t="str">
        <f>IFERROR((VLOOKUP(A292,'Revenue per capita'!$A:$Z,8,FALSE)-'normalize rev0'!F$364)/'normalize rev0'!F$365,"")</f>
        <v/>
      </c>
      <c r="G292" s="6" t="str">
        <f>IFERROR((VLOOKUP(A292,'Revenue per capita'!$A:$Z,9,FALSE)-'normalize rev0'!G$364)/'normalize rev0'!G$365,"")</f>
        <v/>
      </c>
      <c r="H292" s="6">
        <f>IFERROR((VLOOKUP(A292,'Revenue per capita'!$A:$Z,10,FALSE)-'normalize rev0'!H$364)/'normalize rev0'!H$365,"")</f>
        <v>-0.56078070568963867</v>
      </c>
      <c r="I292" s="6">
        <f>IFERROR((VLOOKUP(A292,'Revenue per capita'!$A:$Z,11,FALSE)-'normalize rev0'!I$364)/'normalize rev0'!I$365,"")</f>
        <v>-0.4127871314721952</v>
      </c>
      <c r="J292" s="6">
        <f>IFERROR((VLOOKUP(A292,'Revenue per capita'!$A:$Z,12,FALSE)-'normalize rev0'!J$364)/'normalize rev0'!J$365,"")</f>
        <v>-0.78181942391048631</v>
      </c>
      <c r="K292" s="6">
        <f>IFERROR((VLOOKUP(A292,'Revenue per capita'!$A:$Z,13,FALSE)-'normalize rev0'!K$364)/'normalize rev0'!K$365,"")</f>
        <v>-0.59541528655374609</v>
      </c>
      <c r="L292" s="6">
        <f>IFERROR((VLOOKUP(A292,'Revenue per capita'!$A:$Z,14,FALSE)-'normalize rev0'!L$364)/'normalize rev0'!L$365,"")</f>
        <v>-1.162850533359902</v>
      </c>
      <c r="M292" s="6">
        <f>IFERROR((VLOOKUP(A292,'Revenue per capita'!$A:$Z,15,FALSE)-'normalize rev0'!M$364)/'normalize rev0'!M$365,"")</f>
        <v>0.2202484511695661</v>
      </c>
      <c r="N292" s="6">
        <f>IFERROR((VLOOKUP(A292,'Revenue per capita'!$A:$Z,16,FALSE)-'normalize rev0'!N$364)/'normalize rev0'!N$365,"")</f>
        <v>3.8432919764607464E-2</v>
      </c>
      <c r="O292" s="6">
        <f>IFERROR((VLOOKUP(A292,'Revenue per capita'!$A:$Z,17,FALSE)-'normalize rev0'!O$364)/'normalize rev0'!O$365,"")</f>
        <v>-0.59877979691142957</v>
      </c>
      <c r="P292" s="6">
        <f>IFERROR((VLOOKUP(A292,'Revenue per capita'!$A:$Z,18,FALSE)-'normalize rev0'!P$364)/'normalize rev0'!P$365,"")</f>
        <v>-0.46658967391367145</v>
      </c>
      <c r="Q292" s="6">
        <f>IFERROR((VLOOKUP(A292,'Revenue per capita'!$A:$Z,19,FALSE)-'normalize rev0'!Q$364)/'normalize rev0'!Q$365,"")</f>
        <v>-0.88791978367504287</v>
      </c>
      <c r="R292" s="6">
        <f>IFERROR((VLOOKUP(A292,'Revenue per capita'!$A:$Z,20,FALSE)-'normalize rev0'!R$364)/'normalize rev0'!R$365,"")</f>
        <v>-0.58441959977687596</v>
      </c>
      <c r="S292" s="6">
        <f>IFERROR((VLOOKUP(A292,'Revenue per capita'!$A:$Z,21,FALSE)-'normalize rev0'!S$364)/'normalize rev0'!S$365,"")</f>
        <v>0.62167517887024437</v>
      </c>
      <c r="T292" s="6">
        <f>IFERROR((VLOOKUP(A292,'Revenue per capita'!$A:$Z,22,FALSE)-'normalize rev0'!T$364)/'normalize rev0'!T$365,"")</f>
        <v>-1.1798013123201951</v>
      </c>
      <c r="U292" s="6">
        <f>IFERROR((VLOOKUP(A292,'Revenue per capita'!$A:$Z,23,FALSE)-'normalize rev0'!U$364)/'normalize rev0'!U$365,"")</f>
        <v>-0.58307909895774246</v>
      </c>
      <c r="V292" s="6">
        <f>IFERROR((VLOOKUP(A292,'Revenue per capita'!$A:$Z,24,FALSE)-'normalize rev0'!V$364)/'normalize rev0'!V$365,"")</f>
        <v>-0.69000315970628678</v>
      </c>
      <c r="W292" s="6" t="str">
        <f>IFERROR((VLOOKUP(A292,'Revenue per capita'!$A:$Z,25,FALSE)-'normalize rev0'!W$364)/'normalize rev0'!W$365,"")</f>
        <v/>
      </c>
      <c r="X292" s="6" t="str">
        <f>IFERROR((VLOOKUP(A292,'Revenue per capita'!$A:$Z,26,FALSE)-'normalize rev0'!X$364)/'normalize rev0'!X$365,"")</f>
        <v/>
      </c>
    </row>
    <row r="293" spans="1:24" x14ac:dyDescent="0.45">
      <c r="A293" s="3" t="s">
        <v>816</v>
      </c>
      <c r="B293" s="4" t="s">
        <v>595</v>
      </c>
      <c r="D293" s="4">
        <v>54.241973001925025</v>
      </c>
      <c r="E293" s="6">
        <f>IFERROR((VLOOKUP($A293,'Revenue per capita'!$A:$Z,7,FALSE)-'normalize rev0'!E$364)/'normalize rev0'!E$365,"")</f>
        <v>-0.38121480017724374</v>
      </c>
      <c r="F293" s="6">
        <f>IFERROR((VLOOKUP(A293,'Revenue per capita'!$A:$Z,8,FALSE)-'normalize rev0'!F$364)/'normalize rev0'!F$365,"")</f>
        <v>0.24507667741420949</v>
      </c>
      <c r="G293" s="6">
        <f>IFERROR((VLOOKUP(A293,'Revenue per capita'!$A:$Z,9,FALSE)-'normalize rev0'!G$364)/'normalize rev0'!G$365,"")</f>
        <v>-3.0763371026257271E-3</v>
      </c>
      <c r="H293" s="6">
        <f>IFERROR((VLOOKUP(A293,'Revenue per capita'!$A:$Z,10,FALSE)-'normalize rev0'!H$364)/'normalize rev0'!H$365,"")</f>
        <v>-0.22225906429555306</v>
      </c>
      <c r="I293" s="6">
        <f>IFERROR((VLOOKUP(A293,'Revenue per capita'!$A:$Z,11,FALSE)-'normalize rev0'!I$364)/'normalize rev0'!I$365,"")</f>
        <v>-0.51948047121006691</v>
      </c>
      <c r="J293" s="6">
        <f>IFERROR((VLOOKUP(A293,'Revenue per capita'!$A:$Z,12,FALSE)-'normalize rev0'!J$364)/'normalize rev0'!J$365,"")</f>
        <v>-0.76759952644367591</v>
      </c>
      <c r="K293" s="6">
        <f>IFERROR((VLOOKUP(A293,'Revenue per capita'!$A:$Z,13,FALSE)-'normalize rev0'!K$364)/'normalize rev0'!K$365,"")</f>
        <v>-0.99898777528785165</v>
      </c>
      <c r="L293" s="6">
        <f>IFERROR((VLOOKUP(A293,'Revenue per capita'!$A:$Z,14,FALSE)-'normalize rev0'!L$364)/'normalize rev0'!L$365,"")</f>
        <v>-0.384151609841905</v>
      </c>
      <c r="M293" s="6">
        <f>IFERROR((VLOOKUP(A293,'Revenue per capita'!$A:$Z,15,FALSE)-'normalize rev0'!M$364)/'normalize rev0'!M$365,"")</f>
        <v>-0.36616339749453747</v>
      </c>
      <c r="N293" s="6">
        <f>IFERROR((VLOOKUP(A293,'Revenue per capita'!$A:$Z,16,FALSE)-'normalize rev0'!N$364)/'normalize rev0'!N$365,"")</f>
        <v>-0.35073768107360881</v>
      </c>
      <c r="O293" s="6">
        <f>IFERROR((VLOOKUP(A293,'Revenue per capita'!$A:$Z,17,FALSE)-'normalize rev0'!O$364)/'normalize rev0'!O$365,"")</f>
        <v>-4.2957803805924934E-2</v>
      </c>
      <c r="P293" s="6">
        <f>IFERROR((VLOOKUP(A293,'Revenue per capita'!$A:$Z,18,FALSE)-'normalize rev0'!P$364)/'normalize rev0'!P$365,"")</f>
        <v>-0.25797675597317277</v>
      </c>
      <c r="Q293" s="6">
        <f>IFERROR((VLOOKUP(A293,'Revenue per capita'!$A:$Z,19,FALSE)-'normalize rev0'!Q$364)/'normalize rev0'!Q$365,"")</f>
        <v>-2.4978519254698944E-2</v>
      </c>
      <c r="R293" s="6">
        <f>IFERROR((VLOOKUP(A293,'Revenue per capita'!$A:$Z,20,FALSE)-'normalize rev0'!R$364)/'normalize rev0'!R$365,"")</f>
        <v>-3.340969186668815E-2</v>
      </c>
      <c r="S293" s="6">
        <f>IFERROR((VLOOKUP(A293,'Revenue per capita'!$A:$Z,21,FALSE)-'normalize rev0'!S$364)/'normalize rev0'!S$365,"")</f>
        <v>7.8724387553856634E-2</v>
      </c>
      <c r="T293" s="6">
        <f>IFERROR((VLOOKUP(A293,'Revenue per capita'!$A:$Z,22,FALSE)-'normalize rev0'!T$364)/'normalize rev0'!T$365,"")</f>
        <v>-0.29403069126168518</v>
      </c>
      <c r="U293" s="6">
        <f>IFERROR((VLOOKUP(A293,'Revenue per capita'!$A:$Z,23,FALSE)-'normalize rev0'!U$364)/'normalize rev0'!U$365,"")</f>
        <v>-0.20115913410056763</v>
      </c>
      <c r="V293" s="6">
        <f>IFERROR((VLOOKUP(A293,'Revenue per capita'!$A:$Z,24,FALSE)-'normalize rev0'!V$364)/'normalize rev0'!V$365,"")</f>
        <v>-0.39931796004927922</v>
      </c>
      <c r="W293" s="6">
        <f>IFERROR((VLOOKUP(A293,'Revenue per capita'!$A:$Z,25,FALSE)-'normalize rev0'!W$364)/'normalize rev0'!W$365,"")</f>
        <v>-0.62897216758158259</v>
      </c>
      <c r="X293" s="6" t="str">
        <f>IFERROR((VLOOKUP(A293,'Revenue per capita'!$A:$Z,26,FALSE)-'normalize rev0'!X$364)/'normalize rev0'!X$365,"")</f>
        <v/>
      </c>
    </row>
    <row r="294" spans="1:24" x14ac:dyDescent="0.45">
      <c r="A294" s="3" t="s">
        <v>479</v>
      </c>
      <c r="B294" s="4" t="s">
        <v>480</v>
      </c>
      <c r="D294" s="4">
        <v>54.107626339411702</v>
      </c>
      <c r="E294" s="6">
        <f>IFERROR((VLOOKUP($A294,'Revenue per capita'!$A:$Z,7,FALSE)-'normalize rev0'!E$364)/'normalize rev0'!E$365,"")</f>
        <v>3.5293706089609702</v>
      </c>
      <c r="F294" s="6">
        <f>IFERROR((VLOOKUP(A294,'Revenue per capita'!$A:$Z,8,FALSE)-'normalize rev0'!F$364)/'normalize rev0'!F$365,"")</f>
        <v>0.25360139263758685</v>
      </c>
      <c r="G294" s="6">
        <f>IFERROR((VLOOKUP(A294,'Revenue per capita'!$A:$Z,9,FALSE)-'normalize rev0'!G$364)/'normalize rev0'!G$365,"")</f>
        <v>-0.22372932510641846</v>
      </c>
      <c r="H294" s="6">
        <f>IFERROR((VLOOKUP(A294,'Revenue per capita'!$A:$Z,10,FALSE)-'normalize rev0'!H$364)/'normalize rev0'!H$365,"")</f>
        <v>-0.25563593107555982</v>
      </c>
      <c r="I294" s="6">
        <f>IFERROR((VLOOKUP(A294,'Revenue per capita'!$A:$Z,11,FALSE)-'normalize rev0'!I$364)/'normalize rev0'!I$365,"")</f>
        <v>-0.59064428149260639</v>
      </c>
      <c r="J294" s="6">
        <f>IFERROR((VLOOKUP(A294,'Revenue per capita'!$A:$Z,12,FALSE)-'normalize rev0'!J$364)/'normalize rev0'!J$365,"")</f>
        <v>-0.3920154226037047</v>
      </c>
      <c r="K294" s="6">
        <f>IFERROR((VLOOKUP(A294,'Revenue per capita'!$A:$Z,13,FALSE)-'normalize rev0'!K$364)/'normalize rev0'!K$365,"")</f>
        <v>-1.4483104492101722</v>
      </c>
      <c r="L294" s="6">
        <f>IFERROR((VLOOKUP(A294,'Revenue per capita'!$A:$Z,14,FALSE)-'normalize rev0'!L$364)/'normalize rev0'!L$365,"")</f>
        <v>-0.13271263500560307</v>
      </c>
      <c r="M294" s="6">
        <f>IFERROR((VLOOKUP(A294,'Revenue per capita'!$A:$Z,15,FALSE)-'normalize rev0'!M$364)/'normalize rev0'!M$365,"")</f>
        <v>-0.60090591988434106</v>
      </c>
      <c r="N294" s="6">
        <f>IFERROR((VLOOKUP(A294,'Revenue per capita'!$A:$Z,16,FALSE)-'normalize rev0'!N$364)/'normalize rev0'!N$365,"")</f>
        <v>-0.46717724888431211</v>
      </c>
      <c r="O294" s="6">
        <f>IFERROR((VLOOKUP(A294,'Revenue per capita'!$A:$Z,17,FALSE)-'normalize rev0'!O$364)/'normalize rev0'!O$365,"")</f>
        <v>-0.67807509668015586</v>
      </c>
      <c r="P294" s="6">
        <f>IFERROR((VLOOKUP(A294,'Revenue per capita'!$A:$Z,18,FALSE)-'normalize rev0'!P$364)/'normalize rev0'!P$365,"")</f>
        <v>-0.3736075615169</v>
      </c>
      <c r="Q294" s="6">
        <f>IFERROR((VLOOKUP(A294,'Revenue per capita'!$A:$Z,19,FALSE)-'normalize rev0'!Q$364)/'normalize rev0'!Q$365,"")</f>
        <v>1.0566596402668775</v>
      </c>
      <c r="R294" s="6">
        <f>IFERROR((VLOOKUP(A294,'Revenue per capita'!$A:$Z,20,FALSE)-'normalize rev0'!R$364)/'normalize rev0'!R$365,"")</f>
        <v>-0.59812504703791403</v>
      </c>
      <c r="S294" s="6">
        <f>IFERROR((VLOOKUP(A294,'Revenue per capita'!$A:$Z,21,FALSE)-'normalize rev0'!S$364)/'normalize rev0'!S$365,"")</f>
        <v>-1.0963348493599994</v>
      </c>
      <c r="T294" s="6">
        <f>IFERROR((VLOOKUP(A294,'Revenue per capita'!$A:$Z,22,FALSE)-'normalize rev0'!T$364)/'normalize rev0'!T$365,"")</f>
        <v>-0.73956628881204378</v>
      </c>
      <c r="U294" s="6">
        <f>IFERROR((VLOOKUP(A294,'Revenue per capita'!$A:$Z,23,FALSE)-'normalize rev0'!U$364)/'normalize rev0'!U$365,"")</f>
        <v>-0.32183302542893777</v>
      </c>
      <c r="V294" s="6">
        <f>IFERROR((VLOOKUP(A294,'Revenue per capita'!$A:$Z,24,FALSE)-'normalize rev0'!V$364)/'normalize rev0'!V$365,"")</f>
        <v>-0.64529512631064911</v>
      </c>
      <c r="W294" s="6">
        <f>IFERROR((VLOOKUP(A294,'Revenue per capita'!$A:$Z,25,FALSE)-'normalize rev0'!W$364)/'normalize rev0'!W$365,"")</f>
        <v>-0.62277448194213481</v>
      </c>
      <c r="X294" s="6" t="str">
        <f>IFERROR((VLOOKUP(A294,'Revenue per capita'!$A:$Z,26,FALSE)-'normalize rev0'!X$364)/'normalize rev0'!X$365,"")</f>
        <v/>
      </c>
    </row>
    <row r="295" spans="1:24" x14ac:dyDescent="0.45">
      <c r="A295" s="3" t="s">
        <v>752</v>
      </c>
      <c r="B295" s="4" t="s">
        <v>727</v>
      </c>
      <c r="D295" s="4">
        <v>54.088419421311663</v>
      </c>
      <c r="E295" s="6">
        <f>IFERROR((VLOOKUP($A295,'Revenue per capita'!$A:$Z,7,FALSE)-'normalize rev0'!E$364)/'normalize rev0'!E$365,"")</f>
        <v>-0.51177793090422308</v>
      </c>
      <c r="F295" s="6">
        <f>IFERROR((VLOOKUP(A295,'Revenue per capita'!$A:$Z,8,FALSE)-'normalize rev0'!F$364)/'normalize rev0'!F$365,"")</f>
        <v>-0.36889484675388345</v>
      </c>
      <c r="G295" s="6">
        <f>IFERROR((VLOOKUP(A295,'Revenue per capita'!$A:$Z,9,FALSE)-'normalize rev0'!G$364)/'normalize rev0'!G$365,"")</f>
        <v>-1.0366270400926014</v>
      </c>
      <c r="H295" s="6">
        <f>IFERROR((VLOOKUP(A295,'Revenue per capita'!$A:$Z,10,FALSE)-'normalize rev0'!H$364)/'normalize rev0'!H$365,"")</f>
        <v>-0.63814826817774861</v>
      </c>
      <c r="I295" s="6">
        <f>IFERROR((VLOOKUP(A295,'Revenue per capita'!$A:$Z,11,FALSE)-'normalize rev0'!I$364)/'normalize rev0'!I$365,"")</f>
        <v>-0.46602695711105141</v>
      </c>
      <c r="J295" s="6">
        <f>IFERROR((VLOOKUP(A295,'Revenue per capita'!$A:$Z,12,FALSE)-'normalize rev0'!J$364)/'normalize rev0'!J$365,"")</f>
        <v>-0.5910716938876408</v>
      </c>
      <c r="K295" s="6">
        <f>IFERROR((VLOOKUP(A295,'Revenue per capita'!$A:$Z,13,FALSE)-'normalize rev0'!K$364)/'normalize rev0'!K$365,"")</f>
        <v>-0.78200794073907953</v>
      </c>
      <c r="L295" s="6">
        <f>IFERROR((VLOOKUP(A295,'Revenue per capita'!$A:$Z,14,FALSE)-'normalize rev0'!L$364)/'normalize rev0'!L$365,"")</f>
        <v>-1.1328021867951317</v>
      </c>
      <c r="M295" s="6">
        <f>IFERROR((VLOOKUP(A295,'Revenue per capita'!$A:$Z,15,FALSE)-'normalize rev0'!M$364)/'normalize rev0'!M$365,"")</f>
        <v>0.68079191386526428</v>
      </c>
      <c r="N295" s="6">
        <f>IFERROR((VLOOKUP(A295,'Revenue per capita'!$A:$Z,16,FALSE)-'normalize rev0'!N$364)/'normalize rev0'!N$365,"")</f>
        <v>-0.59334800047289671</v>
      </c>
      <c r="O295" s="6">
        <f>IFERROR((VLOOKUP(A295,'Revenue per capita'!$A:$Z,17,FALSE)-'normalize rev0'!O$364)/'normalize rev0'!O$365,"")</f>
        <v>-0.76615878724391495</v>
      </c>
      <c r="P295" s="6">
        <f>IFERROR((VLOOKUP(A295,'Revenue per capita'!$A:$Z,18,FALSE)-'normalize rev0'!P$364)/'normalize rev0'!P$365,"")</f>
        <v>0.16654146271132694</v>
      </c>
      <c r="Q295" s="6">
        <f>IFERROR((VLOOKUP(A295,'Revenue per capita'!$A:$Z,19,FALSE)-'normalize rev0'!Q$364)/'normalize rev0'!Q$365,"")</f>
        <v>1.6210547552890562</v>
      </c>
      <c r="R295" s="6">
        <f>IFERROR((VLOOKUP(A295,'Revenue per capita'!$A:$Z,20,FALSE)-'normalize rev0'!R$364)/'normalize rev0'!R$365,"")</f>
        <v>1.8665605938742926</v>
      </c>
      <c r="S295" s="6">
        <f>IFERROR((VLOOKUP(A295,'Revenue per capita'!$A:$Z,21,FALSE)-'normalize rev0'!S$364)/'normalize rev0'!S$365,"")</f>
        <v>-1.3059084839370745</v>
      </c>
      <c r="T295" s="6">
        <f>IFERROR((VLOOKUP(A295,'Revenue per capita'!$A:$Z,22,FALSE)-'normalize rev0'!T$364)/'normalize rev0'!T$365,"")</f>
        <v>-0.31716223167342639</v>
      </c>
      <c r="U295" s="6">
        <f>IFERROR((VLOOKUP(A295,'Revenue per capita'!$A:$Z,23,FALSE)-'normalize rev0'!U$364)/'normalize rev0'!U$365,"")</f>
        <v>-0.82204032639693769</v>
      </c>
      <c r="V295" s="6">
        <f>IFERROR((VLOOKUP(A295,'Revenue per capita'!$A:$Z,24,FALSE)-'normalize rev0'!V$364)/'normalize rev0'!V$365,"")</f>
        <v>-0.61967253144145917</v>
      </c>
      <c r="W295" s="6">
        <f>IFERROR((VLOOKUP(A295,'Revenue per capita'!$A:$Z,25,FALSE)-'normalize rev0'!W$364)/'normalize rev0'!W$365,"")</f>
        <v>-0.70074250543374361</v>
      </c>
      <c r="X295" s="6" t="str">
        <f>IFERROR((VLOOKUP(A295,'Revenue per capita'!$A:$Z,26,FALSE)-'normalize rev0'!X$364)/'normalize rev0'!X$365,"")</f>
        <v/>
      </c>
    </row>
    <row r="296" spans="1:24" x14ac:dyDescent="0.45">
      <c r="A296" s="3" t="s">
        <v>548</v>
      </c>
      <c r="B296" s="4" t="s">
        <v>508</v>
      </c>
      <c r="D296" s="4">
        <v>54.001851753170612</v>
      </c>
      <c r="E296" s="6">
        <f>IFERROR((VLOOKUP($A296,'Revenue per capita'!$A:$Z,7,FALSE)-'normalize rev0'!E$364)/'normalize rev0'!E$365,"")</f>
        <v>1.1706427119676346</v>
      </c>
      <c r="F296" s="6">
        <f>IFERROR((VLOOKUP(A296,'Revenue per capita'!$A:$Z,8,FALSE)-'normalize rev0'!F$364)/'normalize rev0'!F$365,"")</f>
        <v>-0.25453173947193514</v>
      </c>
      <c r="G296" s="6" t="str">
        <f>IFERROR((VLOOKUP(A296,'Revenue per capita'!$A:$Z,9,FALSE)-'normalize rev0'!G$364)/'normalize rev0'!G$365,"")</f>
        <v/>
      </c>
      <c r="H296" s="6">
        <f>IFERROR((VLOOKUP(A296,'Revenue per capita'!$A:$Z,10,FALSE)-'normalize rev0'!H$364)/'normalize rev0'!H$365,"")</f>
        <v>0.36691305565754018</v>
      </c>
      <c r="I296" s="6">
        <f>IFERROR((VLOOKUP(A296,'Revenue per capita'!$A:$Z,11,FALSE)-'normalize rev0'!I$364)/'normalize rev0'!I$365,"")</f>
        <v>-0.46475683967233766</v>
      </c>
      <c r="J296" s="6">
        <f>IFERROR((VLOOKUP(A296,'Revenue per capita'!$A:$Z,12,FALSE)-'normalize rev0'!J$364)/'normalize rev0'!J$365,"")</f>
        <v>-0.69068080867132142</v>
      </c>
      <c r="K296" s="6">
        <f>IFERROR((VLOOKUP(A296,'Revenue per capita'!$A:$Z,13,FALSE)-'normalize rev0'!K$364)/'normalize rev0'!K$365,"")</f>
        <v>0.59893651017832672</v>
      </c>
      <c r="L296" s="6">
        <f>IFERROR((VLOOKUP(A296,'Revenue per capita'!$A:$Z,14,FALSE)-'normalize rev0'!L$364)/'normalize rev0'!L$365,"")</f>
        <v>-1.0307117963410282</v>
      </c>
      <c r="M296" s="6">
        <f>IFERROR((VLOOKUP(A296,'Revenue per capita'!$A:$Z,15,FALSE)-'normalize rev0'!M$364)/'normalize rev0'!M$365,"")</f>
        <v>-0.44380066465272072</v>
      </c>
      <c r="N296" s="6">
        <f>IFERROR((VLOOKUP(A296,'Revenue per capita'!$A:$Z,16,FALSE)-'normalize rev0'!N$364)/'normalize rev0'!N$365,"")</f>
        <v>-0.56707627428167251</v>
      </c>
      <c r="O296" s="6">
        <f>IFERROR((VLOOKUP(A296,'Revenue per capita'!$A:$Z,17,FALSE)-'normalize rev0'!O$364)/'normalize rev0'!O$365,"")</f>
        <v>0.13738032001526232</v>
      </c>
      <c r="P296" s="6">
        <f>IFERROR((VLOOKUP(A296,'Revenue per capita'!$A:$Z,18,FALSE)-'normalize rev0'!P$364)/'normalize rev0'!P$365,"")</f>
        <v>-0.3355944244091022</v>
      </c>
      <c r="Q296" s="6">
        <f>IFERROR((VLOOKUP(A296,'Revenue per capita'!$A:$Z,19,FALSE)-'normalize rev0'!Q$364)/'normalize rev0'!Q$365,"")</f>
        <v>-0.426840092378519</v>
      </c>
      <c r="R296" s="6">
        <f>IFERROR((VLOOKUP(A296,'Revenue per capita'!$A:$Z,20,FALSE)-'normalize rev0'!R$364)/'normalize rev0'!R$365,"")</f>
        <v>-0.70678856965832337</v>
      </c>
      <c r="S296" s="6">
        <f>IFERROR((VLOOKUP(A296,'Revenue per capita'!$A:$Z,21,FALSE)-'normalize rev0'!S$364)/'normalize rev0'!S$365,"")</f>
        <v>-1.2764302100759397</v>
      </c>
      <c r="T296" s="6">
        <f>IFERROR((VLOOKUP(A296,'Revenue per capita'!$A:$Z,22,FALSE)-'normalize rev0'!T$364)/'normalize rev0'!T$365,"")</f>
        <v>0.60488506832468081</v>
      </c>
      <c r="U296" s="6">
        <f>IFERROR((VLOOKUP(A296,'Revenue per capita'!$A:$Z,23,FALSE)-'normalize rev0'!U$364)/'normalize rev0'!U$365,"")</f>
        <v>-3.5715770479865253E-2</v>
      </c>
      <c r="V296" s="6">
        <f>IFERROR((VLOOKUP(A296,'Revenue per capita'!$A:$Z,24,FALSE)-'normalize rev0'!V$364)/'normalize rev0'!V$365,"")</f>
        <v>-0.63010857782113583</v>
      </c>
      <c r="W296" s="6">
        <f>IFERROR((VLOOKUP(A296,'Revenue per capita'!$A:$Z,25,FALSE)-'normalize rev0'!W$364)/'normalize rev0'!W$365,"")</f>
        <v>-0.71735828309414029</v>
      </c>
      <c r="X296" s="6" t="str">
        <f>IFERROR((VLOOKUP(A296,'Revenue per capita'!$A:$Z,26,FALSE)-'normalize rev0'!X$364)/'normalize rev0'!X$365,"")</f>
        <v/>
      </c>
    </row>
    <row r="297" spans="1:24" x14ac:dyDescent="0.45">
      <c r="A297" s="3" t="s">
        <v>763</v>
      </c>
      <c r="B297" s="4" t="s">
        <v>480</v>
      </c>
      <c r="D297" s="4">
        <v>53.57122323244915</v>
      </c>
      <c r="E297" s="6">
        <f>IFERROR((VLOOKUP($A297,'Revenue per capita'!$A:$Z,7,FALSE)-'normalize rev0'!E$364)/'normalize rev0'!E$365,"")</f>
        <v>-0.38115665307802338</v>
      </c>
      <c r="F297" s="6">
        <f>IFERROR((VLOOKUP(A297,'Revenue per capita'!$A:$Z,8,FALSE)-'normalize rev0'!F$364)/'normalize rev0'!F$365,"")</f>
        <v>-0.36002503449391687</v>
      </c>
      <c r="G297" s="6">
        <f>IFERROR((VLOOKUP(A297,'Revenue per capita'!$A:$Z,9,FALSE)-'normalize rev0'!G$364)/'normalize rev0'!G$365,"")</f>
        <v>-0.49733407665169993</v>
      </c>
      <c r="H297" s="6">
        <f>IFERROR((VLOOKUP(A297,'Revenue per capita'!$A:$Z,10,FALSE)-'normalize rev0'!H$364)/'normalize rev0'!H$365,"")</f>
        <v>-0.2222624518166523</v>
      </c>
      <c r="I297" s="6">
        <f>IFERROR((VLOOKUP(A297,'Revenue per capita'!$A:$Z,11,FALSE)-'normalize rev0'!I$364)/'normalize rev0'!I$365,"")</f>
        <v>-0.5843717548258871</v>
      </c>
      <c r="J297" s="6">
        <f>IFERROR((VLOOKUP(A297,'Revenue per capita'!$A:$Z,12,FALSE)-'normalize rev0'!J$364)/'normalize rev0'!J$365,"")</f>
        <v>-0.19211376007424044</v>
      </c>
      <c r="K297" s="6">
        <f>IFERROR((VLOOKUP(A297,'Revenue per capita'!$A:$Z,13,FALSE)-'normalize rev0'!K$364)/'normalize rev0'!K$365,"")</f>
        <v>-0.57564916471124372</v>
      </c>
      <c r="L297" s="6">
        <f>IFERROR((VLOOKUP(A297,'Revenue per capita'!$A:$Z,14,FALSE)-'normalize rev0'!L$364)/'normalize rev0'!L$365,"")</f>
        <v>0.21373901745305582</v>
      </c>
      <c r="M297" s="6">
        <f>IFERROR((VLOOKUP(A297,'Revenue per capita'!$A:$Z,15,FALSE)-'normalize rev0'!M$364)/'normalize rev0'!M$365,"")</f>
        <v>-0.5649489647773609</v>
      </c>
      <c r="N297" s="6">
        <f>IFERROR((VLOOKUP(A297,'Revenue per capita'!$A:$Z,16,FALSE)-'normalize rev0'!N$364)/'normalize rev0'!N$365,"")</f>
        <v>-0.64696621463744064</v>
      </c>
      <c r="O297" s="6">
        <f>IFERROR((VLOOKUP(A297,'Revenue per capita'!$A:$Z,17,FALSE)-'normalize rev0'!O$364)/'normalize rev0'!O$365,"")</f>
        <v>-0.5257146403944839</v>
      </c>
      <c r="P297" s="6">
        <f>IFERROR((VLOOKUP(A297,'Revenue per capita'!$A:$Z,18,FALSE)-'normalize rev0'!P$364)/'normalize rev0'!P$365,"")</f>
        <v>-0.6740980624449503</v>
      </c>
      <c r="Q297" s="6">
        <f>IFERROR((VLOOKUP(A297,'Revenue per capita'!$A:$Z,19,FALSE)-'normalize rev0'!Q$364)/'normalize rev0'!Q$365,"")</f>
        <v>-0.25641294864861042</v>
      </c>
      <c r="R297" s="6">
        <f>IFERROR((VLOOKUP(A297,'Revenue per capita'!$A:$Z,20,FALSE)-'normalize rev0'!R$364)/'normalize rev0'!R$365,"")</f>
        <v>-0.3555672820509127</v>
      </c>
      <c r="S297" s="6">
        <f>IFERROR((VLOOKUP(A297,'Revenue per capita'!$A:$Z,21,FALSE)-'normalize rev0'!S$364)/'normalize rev0'!S$365,"")</f>
        <v>-1.1999561920932951</v>
      </c>
      <c r="T297" s="6">
        <f>IFERROR((VLOOKUP(A297,'Revenue per capita'!$A:$Z,22,FALSE)-'normalize rev0'!T$364)/'normalize rev0'!T$365,"")</f>
        <v>-0.29929535799287749</v>
      </c>
      <c r="U297" s="6">
        <f>IFERROR((VLOOKUP(A297,'Revenue per capita'!$A:$Z,23,FALSE)-'normalize rev0'!U$364)/'normalize rev0'!U$365,"")</f>
        <v>-0.5333994446781074</v>
      </c>
      <c r="V297" s="6">
        <f>IFERROR((VLOOKUP(A297,'Revenue per capita'!$A:$Z,24,FALSE)-'normalize rev0'!V$364)/'normalize rev0'!V$365,"")</f>
        <v>-0.23316990601399804</v>
      </c>
      <c r="W297" s="6">
        <f>IFERROR((VLOOKUP(A297,'Revenue per capita'!$A:$Z,25,FALSE)-'normalize rev0'!W$364)/'normalize rev0'!W$365,"")</f>
        <v>-0.85872535751239487</v>
      </c>
      <c r="X297" s="6">
        <f>IFERROR((VLOOKUP(A297,'Revenue per capita'!$A:$Z,26,FALSE)-'normalize rev0'!X$364)/'normalize rev0'!X$365,"")</f>
        <v>-0.34323191180583063</v>
      </c>
    </row>
    <row r="298" spans="1:24" x14ac:dyDescent="0.45">
      <c r="A298" s="3" t="s">
        <v>773</v>
      </c>
      <c r="B298" s="4" t="s">
        <v>480</v>
      </c>
      <c r="D298" s="4">
        <v>53.338711539171875</v>
      </c>
      <c r="E298" s="6">
        <f>IFERROR((VLOOKUP($A298,'Revenue per capita'!$A:$Z,7,FALSE)-'normalize rev0'!E$364)/'normalize rev0'!E$365,"")</f>
        <v>1.9433576266595529</v>
      </c>
      <c r="F298" s="6">
        <f>IFERROR((VLOOKUP(A298,'Revenue per capita'!$A:$Z,8,FALSE)-'normalize rev0'!F$364)/'normalize rev0'!F$365,"")</f>
        <v>-0.34445018921889636</v>
      </c>
      <c r="G298" s="6">
        <f>IFERROR((VLOOKUP(A298,'Revenue per capita'!$A:$Z,9,FALSE)-'normalize rev0'!G$364)/'normalize rev0'!G$365,"")</f>
        <v>-0.15203291853867479</v>
      </c>
      <c r="H298" s="6">
        <f>IFERROR((VLOOKUP(A298,'Revenue per capita'!$A:$Z,10,FALSE)-'normalize rev0'!H$364)/'normalize rev0'!H$365,"")</f>
        <v>-1.0391289514010769</v>
      </c>
      <c r="I298" s="6">
        <f>IFERROR((VLOOKUP(A298,'Revenue per capita'!$A:$Z,11,FALSE)-'normalize rev0'!I$364)/'normalize rev0'!I$365,"")</f>
        <v>-0.65368780432498019</v>
      </c>
      <c r="J298" s="6">
        <f>IFERROR((VLOOKUP(A298,'Revenue per capita'!$A:$Z,12,FALSE)-'normalize rev0'!J$364)/'normalize rev0'!J$365,"")</f>
        <v>-0.16841372334877328</v>
      </c>
      <c r="K298" s="6">
        <f>IFERROR((VLOOKUP(A298,'Revenue per capita'!$A:$Z,13,FALSE)-'normalize rev0'!K$364)/'normalize rev0'!K$365,"")</f>
        <v>-1.5038858155668531</v>
      </c>
      <c r="L298" s="6">
        <f>IFERROR((VLOOKUP(A298,'Revenue per capita'!$A:$Z,14,FALSE)-'normalize rev0'!L$364)/'normalize rev0'!L$365,"")</f>
        <v>-0.65136564968723032</v>
      </c>
      <c r="M298" s="6">
        <f>IFERROR((VLOOKUP(A298,'Revenue per capita'!$A:$Z,15,FALSE)-'normalize rev0'!M$364)/'normalize rev0'!M$365,"")</f>
        <v>-0.52696018555676316</v>
      </c>
      <c r="N298" s="6">
        <f>IFERROR((VLOOKUP(A298,'Revenue per capita'!$A:$Z,16,FALSE)-'normalize rev0'!N$364)/'normalize rev0'!N$365,"")</f>
        <v>-0.55182991845137941</v>
      </c>
      <c r="O298" s="6">
        <f>IFERROR((VLOOKUP(A298,'Revenue per capita'!$A:$Z,17,FALSE)-'normalize rev0'!O$364)/'normalize rev0'!O$365,"")</f>
        <v>0.44851516836533711</v>
      </c>
      <c r="P298" s="6">
        <f>IFERROR((VLOOKUP(A298,'Revenue per capita'!$A:$Z,18,FALSE)-'normalize rev0'!P$364)/'normalize rev0'!P$365,"")</f>
        <v>-0.25350094860243988</v>
      </c>
      <c r="Q298" s="6">
        <f>IFERROR((VLOOKUP(A298,'Revenue per capita'!$A:$Z,19,FALSE)-'normalize rev0'!Q$364)/'normalize rev0'!Q$365,"")</f>
        <v>-1.0703141060682701E-2</v>
      </c>
      <c r="R298" s="6">
        <f>IFERROR((VLOOKUP(A298,'Revenue per capita'!$A:$Z,20,FALSE)-'normalize rev0'!R$364)/'normalize rev0'!R$365,"")</f>
        <v>0.10582022422668812</v>
      </c>
      <c r="S298" s="6">
        <f>IFERROR((VLOOKUP(A298,'Revenue per capita'!$A:$Z,21,FALSE)-'normalize rev0'!S$364)/'normalize rev0'!S$365,"")</f>
        <v>-1.0598283135586259</v>
      </c>
      <c r="T298" s="6">
        <f>IFERROR((VLOOKUP(A298,'Revenue per capita'!$A:$Z,22,FALSE)-'normalize rev0'!T$364)/'normalize rev0'!T$365,"")</f>
        <v>1.479140408491278</v>
      </c>
      <c r="U298" s="6">
        <f>IFERROR((VLOOKUP(A298,'Revenue per capita'!$A:$Z,23,FALSE)-'normalize rev0'!U$364)/'normalize rev0'!U$365,"")</f>
        <v>0.84274238829531134</v>
      </c>
      <c r="V298" s="6">
        <f>IFERROR((VLOOKUP(A298,'Revenue per capita'!$A:$Z,24,FALSE)-'normalize rev0'!V$364)/'normalize rev0'!V$365,"")</f>
        <v>-0.63506890474607292</v>
      </c>
      <c r="W298" s="6">
        <f>IFERROR((VLOOKUP(A298,'Revenue per capita'!$A:$Z,25,FALSE)-'normalize rev0'!W$364)/'normalize rev0'!W$365,"")</f>
        <v>-0.79530090127946707</v>
      </c>
      <c r="X298" s="6" t="str">
        <f>IFERROR((VLOOKUP(A298,'Revenue per capita'!$A:$Z,26,FALSE)-'normalize rev0'!X$364)/'normalize rev0'!X$365,"")</f>
        <v/>
      </c>
    </row>
    <row r="299" spans="1:24" x14ac:dyDescent="0.45">
      <c r="A299" s="3" t="s">
        <v>573</v>
      </c>
      <c r="B299" s="4" t="s">
        <v>574</v>
      </c>
      <c r="D299" s="4">
        <v>53.322775708221435</v>
      </c>
      <c r="E299" s="6">
        <f>IFERROR((VLOOKUP($A299,'Revenue per capita'!$A:$Z,7,FALSE)-'normalize rev0'!E$364)/'normalize rev0'!E$365,"")</f>
        <v>-0.30860173517369976</v>
      </c>
      <c r="F299" s="6" t="str">
        <f>IFERROR((VLOOKUP(A299,'Revenue per capita'!$A:$Z,8,FALSE)-'normalize rev0'!F$364)/'normalize rev0'!F$365,"")</f>
        <v/>
      </c>
      <c r="G299" s="6" t="str">
        <f>IFERROR((VLOOKUP(A299,'Revenue per capita'!$A:$Z,9,FALSE)-'normalize rev0'!G$364)/'normalize rev0'!G$365,"")</f>
        <v/>
      </c>
      <c r="H299" s="6">
        <f>IFERROR((VLOOKUP(A299,'Revenue per capita'!$A:$Z,10,FALSE)-'normalize rev0'!H$364)/'normalize rev0'!H$365,"")</f>
        <v>-0.79821550330257862</v>
      </c>
      <c r="I299" s="6">
        <f>IFERROR((VLOOKUP(A299,'Revenue per capita'!$A:$Z,11,FALSE)-'normalize rev0'!I$364)/'normalize rev0'!I$365,"")</f>
        <v>-0.43200358930980964</v>
      </c>
      <c r="J299" s="6">
        <f>IFERROR((VLOOKUP(A299,'Revenue per capita'!$A:$Z,12,FALSE)-'normalize rev0'!J$364)/'normalize rev0'!J$365,"")</f>
        <v>-0.87181884743208793</v>
      </c>
      <c r="K299" s="6">
        <f>IFERROR((VLOOKUP(A299,'Revenue per capita'!$A:$Z,13,FALSE)-'normalize rev0'!K$364)/'normalize rev0'!K$365,"")</f>
        <v>0.81297492031291829</v>
      </c>
      <c r="L299" s="6">
        <f>IFERROR((VLOOKUP(A299,'Revenue per capita'!$A:$Z,14,FALSE)-'normalize rev0'!L$364)/'normalize rev0'!L$365,"")</f>
        <v>0.23927432175829039</v>
      </c>
      <c r="M299" s="6">
        <f>IFERROR((VLOOKUP(A299,'Revenue per capita'!$A:$Z,15,FALSE)-'normalize rev0'!M$364)/'normalize rev0'!M$365,"")</f>
        <v>-0.45559788676123442</v>
      </c>
      <c r="N299" s="6">
        <f>IFERROR((VLOOKUP(A299,'Revenue per capita'!$A:$Z,16,FALSE)-'normalize rev0'!N$364)/'normalize rev0'!N$365,"")</f>
        <v>-0.63848462701637254</v>
      </c>
      <c r="O299" s="6">
        <f>IFERROR((VLOOKUP(A299,'Revenue per capita'!$A:$Z,17,FALSE)-'normalize rev0'!O$364)/'normalize rev0'!O$365,"")</f>
        <v>-0.11762545534009866</v>
      </c>
      <c r="P299" s="6">
        <f>IFERROR((VLOOKUP(A299,'Revenue per capita'!$A:$Z,18,FALSE)-'normalize rev0'!P$364)/'normalize rev0'!P$365,"")</f>
        <v>-0.24383378116081841</v>
      </c>
      <c r="Q299" s="6">
        <f>IFERROR((VLOOKUP(A299,'Revenue per capita'!$A:$Z,19,FALSE)-'normalize rev0'!Q$364)/'normalize rev0'!Q$365,"")</f>
        <v>-0.23433728398472128</v>
      </c>
      <c r="R299" s="6">
        <f>IFERROR((VLOOKUP(A299,'Revenue per capita'!$A:$Z,20,FALSE)-'normalize rev0'!R$364)/'normalize rev0'!R$365,"")</f>
        <v>-0.39047101610373069</v>
      </c>
      <c r="S299" s="6">
        <f>IFERROR((VLOOKUP(A299,'Revenue per capita'!$A:$Z,21,FALSE)-'normalize rev0'!S$364)/'normalize rev0'!S$365,"")</f>
        <v>-0.37919324023293871</v>
      </c>
      <c r="T299" s="6">
        <f>IFERROR((VLOOKUP(A299,'Revenue per capita'!$A:$Z,22,FALSE)-'normalize rev0'!T$364)/'normalize rev0'!T$365,"")</f>
        <v>1.6706652588188708</v>
      </c>
      <c r="U299" s="6">
        <f>IFERROR((VLOOKUP(A299,'Revenue per capita'!$A:$Z,23,FALSE)-'normalize rev0'!U$364)/'normalize rev0'!U$365,"")</f>
        <v>0.44260598373903737</v>
      </c>
      <c r="V299" s="6">
        <f>IFERROR((VLOOKUP(A299,'Revenue per capita'!$A:$Z,24,FALSE)-'normalize rev0'!V$364)/'normalize rev0'!V$365,"")</f>
        <v>-0.42066847975083338</v>
      </c>
      <c r="W299" s="6" t="str">
        <f>IFERROR((VLOOKUP(A299,'Revenue per capita'!$A:$Z,25,FALSE)-'normalize rev0'!W$364)/'normalize rev0'!W$365,"")</f>
        <v/>
      </c>
      <c r="X299" s="6" t="str">
        <f>IFERROR((VLOOKUP(A299,'Revenue per capita'!$A:$Z,26,FALSE)-'normalize rev0'!X$364)/'normalize rev0'!X$365,"")</f>
        <v/>
      </c>
    </row>
    <row r="300" spans="1:24" x14ac:dyDescent="0.45">
      <c r="A300" s="3" t="s">
        <v>605</v>
      </c>
      <c r="B300" s="4" t="s">
        <v>475</v>
      </c>
      <c r="D300" s="4">
        <v>52.885108404762818</v>
      </c>
      <c r="E300" s="6">
        <f>IFERROR((VLOOKUP($A300,'Revenue per capita'!$A:$Z,7,FALSE)-'normalize rev0'!E$364)/'normalize rev0'!E$365,"")</f>
        <v>-0.51177793090422308</v>
      </c>
      <c r="F300" s="6" t="str">
        <f>IFERROR((VLOOKUP(A300,'Revenue per capita'!$A:$Z,8,FALSE)-'normalize rev0'!F$364)/'normalize rev0'!F$365,"")</f>
        <v/>
      </c>
      <c r="G300" s="6" t="str">
        <f>IFERROR((VLOOKUP(A300,'Revenue per capita'!$A:$Z,9,FALSE)-'normalize rev0'!G$364)/'normalize rev0'!G$365,"")</f>
        <v/>
      </c>
      <c r="H300" s="6">
        <f>IFERROR((VLOOKUP(A300,'Revenue per capita'!$A:$Z,10,FALSE)-'normalize rev0'!H$364)/'normalize rev0'!H$365,"")</f>
        <v>-0.62198099017102138</v>
      </c>
      <c r="I300" s="6">
        <f>IFERROR((VLOOKUP(A300,'Revenue per capita'!$A:$Z,11,FALSE)-'normalize rev0'!I$364)/'normalize rev0'!I$365,"")</f>
        <v>-0.3335267069434778</v>
      </c>
      <c r="J300" s="6">
        <f>IFERROR((VLOOKUP(A300,'Revenue per capita'!$A:$Z,12,FALSE)-'normalize rev0'!J$364)/'normalize rev0'!J$365,"")</f>
        <v>-0.59311945234754027</v>
      </c>
      <c r="K300" s="6">
        <f>IFERROR((VLOOKUP(A300,'Revenue per capita'!$A:$Z,13,FALSE)-'normalize rev0'!K$364)/'normalize rev0'!K$365,"")</f>
        <v>-0.86338095742467114</v>
      </c>
      <c r="L300" s="6">
        <f>IFERROR((VLOOKUP(A300,'Revenue per capita'!$A:$Z,14,FALSE)-'normalize rev0'!L$364)/'normalize rev0'!L$365,"")</f>
        <v>-0.91463337562266478</v>
      </c>
      <c r="M300" s="6">
        <f>IFERROR((VLOOKUP(A300,'Revenue per capita'!$A:$Z,15,FALSE)-'normalize rev0'!M$364)/'normalize rev0'!M$365,"")</f>
        <v>-0.66188011635362753</v>
      </c>
      <c r="N300" s="6">
        <f>IFERROR((VLOOKUP(A300,'Revenue per capita'!$A:$Z,16,FALSE)-'normalize rev0'!N$364)/'normalize rev0'!N$365,"")</f>
        <v>-0.5329994009544593</v>
      </c>
      <c r="O300" s="6">
        <f>IFERROR((VLOOKUP(A300,'Revenue per capita'!$A:$Z,17,FALSE)-'normalize rev0'!O$364)/'normalize rev0'!O$365,"")</f>
        <v>-1.1614808131419596</v>
      </c>
      <c r="P300" s="6">
        <f>IFERROR((VLOOKUP(A300,'Revenue per capita'!$A:$Z,18,FALSE)-'normalize rev0'!P$364)/'normalize rev0'!P$365,"")</f>
        <v>-0.70065833419298118</v>
      </c>
      <c r="Q300" s="6">
        <f>IFERROR((VLOOKUP(A300,'Revenue per capita'!$A:$Z,19,FALSE)-'normalize rev0'!Q$364)/'normalize rev0'!Q$365,"")</f>
        <v>-0.19306206621638888</v>
      </c>
      <c r="R300" s="6">
        <f>IFERROR((VLOOKUP(A300,'Revenue per capita'!$A:$Z,20,FALSE)-'normalize rev0'!R$364)/'normalize rev0'!R$365,"")</f>
        <v>-0.73949856733615749</v>
      </c>
      <c r="S300" s="6">
        <f>IFERROR((VLOOKUP(A300,'Revenue per capita'!$A:$Z,21,FALSE)-'normalize rev0'!S$364)/'normalize rev0'!S$365,"")</f>
        <v>0.70805463551310488</v>
      </c>
      <c r="T300" s="6">
        <f>IFERROR((VLOOKUP(A300,'Revenue per capita'!$A:$Z,22,FALSE)-'normalize rev0'!T$364)/'normalize rev0'!T$365,"")</f>
        <v>-0.65922673933518239</v>
      </c>
      <c r="U300" s="6">
        <f>IFERROR((VLOOKUP(A300,'Revenue per capita'!$A:$Z,23,FALSE)-'normalize rev0'!U$364)/'normalize rev0'!U$365,"")</f>
        <v>-0.66076092190935731</v>
      </c>
      <c r="V300" s="6">
        <f>IFERROR((VLOOKUP(A300,'Revenue per capita'!$A:$Z,24,FALSE)-'normalize rev0'!V$364)/'normalize rev0'!V$365,"")</f>
        <v>1.6151421288093748</v>
      </c>
      <c r="W300" s="6" t="str">
        <f>IFERROR((VLOOKUP(A300,'Revenue per capita'!$A:$Z,25,FALSE)-'normalize rev0'!W$364)/'normalize rev0'!W$365,"")</f>
        <v/>
      </c>
      <c r="X300" s="6" t="str">
        <f>IFERROR((VLOOKUP(A300,'Revenue per capita'!$A:$Z,26,FALSE)-'normalize rev0'!X$364)/'normalize rev0'!X$365,"")</f>
        <v/>
      </c>
    </row>
    <row r="301" spans="1:24" x14ac:dyDescent="0.45">
      <c r="A301" s="3" t="s">
        <v>833</v>
      </c>
      <c r="B301" s="4" t="s">
        <v>445</v>
      </c>
      <c r="D301" s="4">
        <v>52.281701338280101</v>
      </c>
      <c r="E301" s="6">
        <f>IFERROR((VLOOKUP($A301,'Revenue per capita'!$A:$Z,7,FALSE)-'normalize rev0'!E$364)/'normalize rev0'!E$365,"")</f>
        <v>-0.48011788936531968</v>
      </c>
      <c r="F301" s="6">
        <f>IFERROR((VLOOKUP(A301,'Revenue per capita'!$A:$Z,8,FALSE)-'normalize rev0'!F$364)/'normalize rev0'!F$365,"")</f>
        <v>0.12193155920841386</v>
      </c>
      <c r="G301" s="6" t="str">
        <f>IFERROR((VLOOKUP(A301,'Revenue per capita'!$A:$Z,9,FALSE)-'normalize rev0'!G$364)/'normalize rev0'!G$365,"")</f>
        <v/>
      </c>
      <c r="H301" s="6">
        <f>IFERROR((VLOOKUP(A301,'Revenue per capita'!$A:$Z,10,FALSE)-'normalize rev0'!H$364)/'normalize rev0'!H$365,"")</f>
        <v>-0.42045940792690278</v>
      </c>
      <c r="I301" s="6">
        <f>IFERROR((VLOOKUP(A301,'Revenue per capita'!$A:$Z,11,FALSE)-'normalize rev0'!I$364)/'normalize rev0'!I$365,"")</f>
        <v>-0.52340079684045204</v>
      </c>
      <c r="J301" s="6">
        <f>IFERROR((VLOOKUP(A301,'Revenue per capita'!$A:$Z,12,FALSE)-'normalize rev0'!J$364)/'normalize rev0'!J$365,"")</f>
        <v>-0.79105373844953086</v>
      </c>
      <c r="K301" s="6">
        <f>IFERROR((VLOOKUP(A301,'Revenue per capita'!$A:$Z,13,FALSE)-'normalize rev0'!K$364)/'normalize rev0'!K$365,"")</f>
        <v>-0.8680787110012913</v>
      </c>
      <c r="L301" s="6">
        <f>IFERROR((VLOOKUP(A301,'Revenue per capita'!$A:$Z,14,FALSE)-'normalize rev0'!L$364)/'normalize rev0'!L$365,"")</f>
        <v>-0.31602377225710232</v>
      </c>
      <c r="M301" s="6">
        <f>IFERROR((VLOOKUP(A301,'Revenue per capita'!$A:$Z,15,FALSE)-'normalize rev0'!M$364)/'normalize rev0'!M$365,"")</f>
        <v>0.50977551321329395</v>
      </c>
      <c r="N301" s="6">
        <f>IFERROR((VLOOKUP(A301,'Revenue per capita'!$A:$Z,16,FALSE)-'normalize rev0'!N$364)/'normalize rev0'!N$365,"")</f>
        <v>-0.46349943787611003</v>
      </c>
      <c r="O301" s="6">
        <f>IFERROR((VLOOKUP(A301,'Revenue per capita'!$A:$Z,17,FALSE)-'normalize rev0'!O$364)/'normalize rev0'!O$365,"")</f>
        <v>-4.6821202681267278E-2</v>
      </c>
      <c r="P301" s="6">
        <f>IFERROR((VLOOKUP(A301,'Revenue per capita'!$A:$Z,18,FALSE)-'normalize rev0'!P$364)/'normalize rev0'!P$365,"")</f>
        <v>-0.49007355066861241</v>
      </c>
      <c r="Q301" s="6">
        <f>IFERROR((VLOOKUP(A301,'Revenue per capita'!$A:$Z,19,FALSE)-'normalize rev0'!Q$364)/'normalize rev0'!Q$365,"")</f>
        <v>-0.5883549236319473</v>
      </c>
      <c r="R301" s="6">
        <f>IFERROR((VLOOKUP(A301,'Revenue per capita'!$A:$Z,20,FALSE)-'normalize rev0'!R$364)/'normalize rev0'!R$365,"")</f>
        <v>-0.63719198973666435</v>
      </c>
      <c r="S301" s="6">
        <f>IFERROR((VLOOKUP(A301,'Revenue per capita'!$A:$Z,21,FALSE)-'normalize rev0'!S$364)/'normalize rev0'!S$365,"")</f>
        <v>0.78978645067464559</v>
      </c>
      <c r="T301" s="6">
        <f>IFERROR((VLOOKUP(A301,'Revenue per capita'!$A:$Z,22,FALSE)-'normalize rev0'!T$364)/'normalize rev0'!T$365,"")</f>
        <v>-0.85102213054241049</v>
      </c>
      <c r="U301" s="6">
        <f>IFERROR((VLOOKUP(A301,'Revenue per capita'!$A:$Z,23,FALSE)-'normalize rev0'!U$364)/'normalize rev0'!U$365,"")</f>
        <v>-4.9153693031121416E-2</v>
      </c>
      <c r="V301" s="6">
        <f>IFERROR((VLOOKUP(A301,'Revenue per capita'!$A:$Z,24,FALSE)-'normalize rev0'!V$364)/'normalize rev0'!V$365,"")</f>
        <v>-0.96038072404186581</v>
      </c>
      <c r="W301" s="6" t="str">
        <f>IFERROR((VLOOKUP(A301,'Revenue per capita'!$A:$Z,25,FALSE)-'normalize rev0'!W$364)/'normalize rev0'!W$365,"")</f>
        <v/>
      </c>
      <c r="X301" s="6" t="str">
        <f>IFERROR((VLOOKUP(A301,'Revenue per capita'!$A:$Z,26,FALSE)-'normalize rev0'!X$364)/'normalize rev0'!X$365,"")</f>
        <v/>
      </c>
    </row>
    <row r="302" spans="1:24" x14ac:dyDescent="0.45">
      <c r="A302" s="3" t="s">
        <v>550</v>
      </c>
      <c r="B302" s="4" t="s">
        <v>512</v>
      </c>
      <c r="D302" s="4">
        <v>52.131548321989129</v>
      </c>
      <c r="E302" s="6">
        <f>IFERROR((VLOOKUP($A302,'Revenue per capita'!$A:$Z,7,FALSE)-'normalize rev0'!E$364)/'normalize rev0'!E$365,"")</f>
        <v>-0.48268103190671541</v>
      </c>
      <c r="F302" s="6">
        <f>IFERROR((VLOOKUP(A302,'Revenue per capita'!$A:$Z,8,FALSE)-'normalize rev0'!F$364)/'normalize rev0'!F$365,"")</f>
        <v>-0.38184512126596215</v>
      </c>
      <c r="G302" s="6">
        <f>IFERROR((VLOOKUP(A302,'Revenue per capita'!$A:$Z,9,FALSE)-'normalize rev0'!G$364)/'normalize rev0'!G$365,"")</f>
        <v>-0.87527654712376279</v>
      </c>
      <c r="H302" s="6">
        <f>IFERROR((VLOOKUP(A302,'Revenue per capita'!$A:$Z,10,FALSE)-'normalize rev0'!H$364)/'normalize rev0'!H$365,"")</f>
        <v>1.6692612685851892E-2</v>
      </c>
      <c r="I302" s="6">
        <f>IFERROR((VLOOKUP(A302,'Revenue per capita'!$A:$Z,11,FALSE)-'normalize rev0'!I$364)/'normalize rev0'!I$365,"")</f>
        <v>-0.68743755711221277</v>
      </c>
      <c r="J302" s="6">
        <f>IFERROR((VLOOKUP(A302,'Revenue per capita'!$A:$Z,12,FALSE)-'normalize rev0'!J$364)/'normalize rev0'!J$365,"")</f>
        <v>-0.76106104250052065</v>
      </c>
      <c r="K302" s="6">
        <f>IFERROR((VLOOKUP(A302,'Revenue per capita'!$A:$Z,13,FALSE)-'normalize rev0'!K$364)/'normalize rev0'!K$365,"")</f>
        <v>-0.79199661567809432</v>
      </c>
      <c r="L302" s="6">
        <f>IFERROR((VLOOKUP(A302,'Revenue per capita'!$A:$Z,14,FALSE)-'normalize rev0'!L$364)/'normalize rev0'!L$365,"")</f>
        <v>-0.59158772785937996</v>
      </c>
      <c r="M302" s="6">
        <f>IFERROR((VLOOKUP(A302,'Revenue per capita'!$A:$Z,15,FALSE)-'normalize rev0'!M$364)/'normalize rev0'!M$365,"")</f>
        <v>0.37843091506033644</v>
      </c>
      <c r="N302" s="6">
        <f>IFERROR((VLOOKUP(A302,'Revenue per capita'!$A:$Z,16,FALSE)-'normalize rev0'!N$364)/'normalize rev0'!N$365,"")</f>
        <v>-0.20655585313672392</v>
      </c>
      <c r="O302" s="6">
        <f>IFERROR((VLOOKUP(A302,'Revenue per capita'!$A:$Z,17,FALSE)-'normalize rev0'!O$364)/'normalize rev0'!O$365,"")</f>
        <v>-8.3621845481497939E-2</v>
      </c>
      <c r="P302" s="6">
        <f>IFERROR((VLOOKUP(A302,'Revenue per capita'!$A:$Z,18,FALSE)-'normalize rev0'!P$364)/'normalize rev0'!P$365,"")</f>
        <v>0.5163505268830737</v>
      </c>
      <c r="Q302" s="6">
        <f>IFERROR((VLOOKUP(A302,'Revenue per capita'!$A:$Z,19,FALSE)-'normalize rev0'!Q$364)/'normalize rev0'!Q$365,"")</f>
        <v>1.6684212300858798</v>
      </c>
      <c r="R302" s="6">
        <f>IFERROR((VLOOKUP(A302,'Revenue per capita'!$A:$Z,20,FALSE)-'normalize rev0'!R$364)/'normalize rev0'!R$365,"")</f>
        <v>0.16583420292434481</v>
      </c>
      <c r="S302" s="6">
        <f>IFERROR((VLOOKUP(A302,'Revenue per capita'!$A:$Z,21,FALSE)-'normalize rev0'!S$364)/'normalize rev0'!S$365,"")</f>
        <v>-1.2729036843171713</v>
      </c>
      <c r="T302" s="6">
        <f>IFERROR((VLOOKUP(A302,'Revenue per capita'!$A:$Z,22,FALSE)-'normalize rev0'!T$364)/'normalize rev0'!T$365,"")</f>
        <v>6.1025026355107318E-3</v>
      </c>
      <c r="U302" s="6">
        <f>IFERROR((VLOOKUP(A302,'Revenue per capita'!$A:$Z,23,FALSE)-'normalize rev0'!U$364)/'normalize rev0'!U$365,"")</f>
        <v>5.8472487373045168E-2</v>
      </c>
      <c r="V302" s="6">
        <f>IFERROR((VLOOKUP(A302,'Revenue per capita'!$A:$Z,24,FALSE)-'normalize rev0'!V$364)/'normalize rev0'!V$365,"")</f>
        <v>-0.33532434297358776</v>
      </c>
      <c r="W302" s="6">
        <f>IFERROR((VLOOKUP(A302,'Revenue per capita'!$A:$Z,25,FALSE)-'normalize rev0'!W$364)/'normalize rev0'!W$365,"")</f>
        <v>-1.0283037355980731</v>
      </c>
      <c r="X302" s="6" t="str">
        <f>IFERROR((VLOOKUP(A302,'Revenue per capita'!$A:$Z,26,FALSE)-'normalize rev0'!X$364)/'normalize rev0'!X$365,"")</f>
        <v/>
      </c>
    </row>
    <row r="303" spans="1:24" x14ac:dyDescent="0.45">
      <c r="A303" s="3" t="s">
        <v>694</v>
      </c>
      <c r="B303" s="4" t="s">
        <v>494</v>
      </c>
      <c r="D303" s="4">
        <v>52.03341821096808</v>
      </c>
      <c r="E303" s="6">
        <f>IFERROR((VLOOKUP($A303,'Revenue per capita'!$A:$Z,7,FALSE)-'normalize rev0'!E$364)/'normalize rev0'!E$365,"")</f>
        <v>2.575773268297318</v>
      </c>
      <c r="F303" s="6" t="str">
        <f>IFERROR((VLOOKUP(A303,'Revenue per capita'!$A:$Z,8,FALSE)-'normalize rev0'!F$364)/'normalize rev0'!F$365,"")</f>
        <v/>
      </c>
      <c r="G303" s="6" t="str">
        <f>IFERROR((VLOOKUP(A303,'Revenue per capita'!$A:$Z,9,FALSE)-'normalize rev0'!G$364)/'normalize rev0'!G$365,"")</f>
        <v/>
      </c>
      <c r="H303" s="6">
        <f>IFERROR((VLOOKUP(A303,'Revenue per capita'!$A:$Z,10,FALSE)-'normalize rev0'!H$364)/'normalize rev0'!H$365,"")</f>
        <v>-0.64302104978918406</v>
      </c>
      <c r="I303" s="6">
        <f>IFERROR((VLOOKUP(A303,'Revenue per capita'!$A:$Z,11,FALSE)-'normalize rev0'!I$364)/'normalize rev0'!I$365,"")</f>
        <v>-0.54055099211726132</v>
      </c>
      <c r="J303" s="6">
        <f>IFERROR((VLOOKUP(A303,'Revenue per capita'!$A:$Z,12,FALSE)-'normalize rev0'!J$364)/'normalize rev0'!J$365,"")</f>
        <v>-0.78053701481791149</v>
      </c>
      <c r="K303" s="6">
        <f>IFERROR((VLOOKUP(A303,'Revenue per capita'!$A:$Z,13,FALSE)-'normalize rev0'!K$364)/'normalize rev0'!K$365,"")</f>
        <v>0.37709252772229052</v>
      </c>
      <c r="L303" s="6">
        <f>IFERROR((VLOOKUP(A303,'Revenue per capita'!$A:$Z,14,FALSE)-'normalize rev0'!L$364)/'normalize rev0'!L$365,"")</f>
        <v>0.20780248075176305</v>
      </c>
      <c r="M303" s="6">
        <f>IFERROR((VLOOKUP(A303,'Revenue per capita'!$A:$Z,15,FALSE)-'normalize rev0'!M$364)/'normalize rev0'!M$365,"")</f>
        <v>-0.32523587871600329</v>
      </c>
      <c r="N303" s="6">
        <f>IFERROR((VLOOKUP(A303,'Revenue per capita'!$A:$Z,16,FALSE)-'normalize rev0'!N$364)/'normalize rev0'!N$365,"")</f>
        <v>-0.53206948107700769</v>
      </c>
      <c r="O303" s="6">
        <f>IFERROR((VLOOKUP(A303,'Revenue per capita'!$A:$Z,17,FALSE)-'normalize rev0'!O$364)/'normalize rev0'!O$365,"")</f>
        <v>0.16033612521219778</v>
      </c>
      <c r="P303" s="6">
        <f>IFERROR((VLOOKUP(A303,'Revenue per capita'!$A:$Z,18,FALSE)-'normalize rev0'!P$364)/'normalize rev0'!P$365,"")</f>
        <v>-0.54892561600766165</v>
      </c>
      <c r="Q303" s="6">
        <f>IFERROR((VLOOKUP(A303,'Revenue per capita'!$A:$Z,19,FALSE)-'normalize rev0'!Q$364)/'normalize rev0'!Q$365,"")</f>
        <v>-0.39033321017866585</v>
      </c>
      <c r="R303" s="6">
        <f>IFERROR((VLOOKUP(A303,'Revenue per capita'!$A:$Z,20,FALSE)-'normalize rev0'!R$364)/'normalize rev0'!R$365,"")</f>
        <v>-0.52062605830564246</v>
      </c>
      <c r="S303" s="6">
        <f>IFERROR((VLOOKUP(A303,'Revenue per capita'!$A:$Z,21,FALSE)-'normalize rev0'!S$364)/'normalize rev0'!S$365,"")</f>
        <v>0.2993071167003738</v>
      </c>
      <c r="T303" s="6">
        <f>IFERROR((VLOOKUP(A303,'Revenue per capita'!$A:$Z,22,FALSE)-'normalize rev0'!T$364)/'normalize rev0'!T$365,"")</f>
        <v>0.16113900422715585</v>
      </c>
      <c r="U303" s="6">
        <f>IFERROR((VLOOKUP(A303,'Revenue per capita'!$A:$Z,23,FALSE)-'normalize rev0'!U$364)/'normalize rev0'!U$365,"")</f>
        <v>-0.50413440812511456</v>
      </c>
      <c r="V303" s="6">
        <f>IFERROR((VLOOKUP(A303,'Revenue per capita'!$A:$Z,24,FALSE)-'normalize rev0'!V$364)/'normalize rev0'!V$365,"")</f>
        <v>-0.45734095404623099</v>
      </c>
      <c r="W303" s="6">
        <f>IFERROR((VLOOKUP(A303,'Revenue per capita'!$A:$Z,25,FALSE)-'normalize rev0'!W$364)/'normalize rev0'!W$365,"")</f>
        <v>-0.56681306281055266</v>
      </c>
      <c r="X303" s="6" t="str">
        <f>IFERROR((VLOOKUP(A303,'Revenue per capita'!$A:$Z,26,FALSE)-'normalize rev0'!X$364)/'normalize rev0'!X$365,"")</f>
        <v/>
      </c>
    </row>
    <row r="304" spans="1:24" x14ac:dyDescent="0.45">
      <c r="A304" s="3" t="s">
        <v>471</v>
      </c>
      <c r="B304" s="4" t="s">
        <v>449</v>
      </c>
      <c r="D304" s="4">
        <v>51.975732320741685</v>
      </c>
      <c r="E304" s="6">
        <f>IFERROR((VLOOKUP($A304,'Revenue per capita'!$A:$Z,7,FALSE)-'normalize rev0'!E$364)/'normalize rev0'!E$365,"")</f>
        <v>0.39014022656682934</v>
      </c>
      <c r="F304" s="6" t="str">
        <f>IFERROR((VLOOKUP(A304,'Revenue per capita'!$A:$Z,8,FALSE)-'normalize rev0'!F$364)/'normalize rev0'!F$365,"")</f>
        <v/>
      </c>
      <c r="G304" s="6">
        <f>IFERROR((VLOOKUP(A304,'Revenue per capita'!$A:$Z,9,FALSE)-'normalize rev0'!G$364)/'normalize rev0'!G$365,"")</f>
        <v>-0.374393890845584</v>
      </c>
      <c r="H304" s="6">
        <f>IFERROR((VLOOKUP(A304,'Revenue per capita'!$A:$Z,10,FALSE)-'normalize rev0'!H$364)/'normalize rev0'!H$365,"")</f>
        <v>-0.88539311326324788</v>
      </c>
      <c r="I304" s="6">
        <f>IFERROR((VLOOKUP(A304,'Revenue per capita'!$A:$Z,11,FALSE)-'normalize rev0'!I$364)/'normalize rev0'!I$365,"")</f>
        <v>-0.46443186134070819</v>
      </c>
      <c r="J304" s="6">
        <f>IFERROR((VLOOKUP(A304,'Revenue per capita'!$A:$Z,12,FALSE)-'normalize rev0'!J$364)/'normalize rev0'!J$365,"")</f>
        <v>-0.27886557940340378</v>
      </c>
      <c r="K304" s="6">
        <f>IFERROR((VLOOKUP(A304,'Revenue per capita'!$A:$Z,13,FALSE)-'normalize rev0'!K$364)/'normalize rev0'!K$365,"")</f>
        <v>-1.3362005949741329</v>
      </c>
      <c r="L304" s="6">
        <f>IFERROR((VLOOKUP(A304,'Revenue per capita'!$A:$Z,14,FALSE)-'normalize rev0'!L$364)/'normalize rev0'!L$365,"")</f>
        <v>-0.99532368766702184</v>
      </c>
      <c r="M304" s="6">
        <f>IFERROR((VLOOKUP(A304,'Revenue per capita'!$A:$Z,15,FALSE)-'normalize rev0'!M$364)/'normalize rev0'!M$365,"")</f>
        <v>-0.66190461137412926</v>
      </c>
      <c r="N304" s="6">
        <f>IFERROR((VLOOKUP(A304,'Revenue per capita'!$A:$Z,16,FALSE)-'normalize rev0'!N$364)/'normalize rev0'!N$365,"")</f>
        <v>-0.8118775339740566</v>
      </c>
      <c r="O304" s="6">
        <f>IFERROR((VLOOKUP(A304,'Revenue per capita'!$A:$Z,17,FALSE)-'normalize rev0'!O$364)/'normalize rev0'!O$365,"")</f>
        <v>0.74344259826646564</v>
      </c>
      <c r="P304" s="6">
        <f>IFERROR((VLOOKUP(A304,'Revenue per capita'!$A:$Z,18,FALSE)-'normalize rev0'!P$364)/'normalize rev0'!P$365,"")</f>
        <v>-0.50892569617273897</v>
      </c>
      <c r="Q304" s="6">
        <f>IFERROR((VLOOKUP(A304,'Revenue per capita'!$A:$Z,19,FALSE)-'normalize rev0'!Q$364)/'normalize rev0'!Q$365,"")</f>
        <v>-0.3208357140372966</v>
      </c>
      <c r="R304" s="6">
        <f>IFERROR((VLOOKUP(A304,'Revenue per capita'!$A:$Z,20,FALSE)-'normalize rev0'!R$364)/'normalize rev0'!R$365,"")</f>
        <v>-0.37789573891658551</v>
      </c>
      <c r="S304" s="6">
        <f>IFERROR((VLOOKUP(A304,'Revenue per capita'!$A:$Z,21,FALSE)-'normalize rev0'!S$364)/'normalize rev0'!S$365,"")</f>
        <v>4.9999502713791721E-2</v>
      </c>
      <c r="T304" s="6">
        <f>IFERROR((VLOOKUP(A304,'Revenue per capita'!$A:$Z,22,FALSE)-'normalize rev0'!T$364)/'normalize rev0'!T$365,"")</f>
        <v>-0.72893990989956681</v>
      </c>
      <c r="U304" s="6">
        <f>IFERROR((VLOOKUP(A304,'Revenue per capita'!$A:$Z,23,FALSE)-'normalize rev0'!U$364)/'normalize rev0'!U$365,"")</f>
        <v>-0.61563182678840211</v>
      </c>
      <c r="V304" s="6">
        <f>IFERROR((VLOOKUP(A304,'Revenue per capita'!$A:$Z,24,FALSE)-'normalize rev0'!V$364)/'normalize rev0'!V$365,"")</f>
        <v>3.0153408438669437E-2</v>
      </c>
      <c r="W304" s="6" t="str">
        <f>IFERROR((VLOOKUP(A304,'Revenue per capita'!$A:$Z,25,FALSE)-'normalize rev0'!W$364)/'normalize rev0'!W$365,"")</f>
        <v/>
      </c>
      <c r="X304" s="6" t="str">
        <f>IFERROR((VLOOKUP(A304,'Revenue per capita'!$A:$Z,26,FALSE)-'normalize rev0'!X$364)/'normalize rev0'!X$365,"")</f>
        <v/>
      </c>
    </row>
    <row r="305" spans="1:24" x14ac:dyDescent="0.45">
      <c r="A305" s="3" t="s">
        <v>544</v>
      </c>
      <c r="B305" s="4" t="s">
        <v>514</v>
      </c>
      <c r="D305" s="4">
        <v>51.869059402389865</v>
      </c>
      <c r="E305" s="6">
        <f>IFERROR((VLOOKUP($A305,'Revenue per capita'!$A:$Z,7,FALSE)-'normalize rev0'!E$364)/'normalize rev0'!E$365,"")</f>
        <v>-0.46768513963007935</v>
      </c>
      <c r="F305" s="6" t="str">
        <f>IFERROR((VLOOKUP(A305,'Revenue per capita'!$A:$Z,8,FALSE)-'normalize rev0'!F$364)/'normalize rev0'!F$365,"")</f>
        <v/>
      </c>
      <c r="G305" s="6" t="str">
        <f>IFERROR((VLOOKUP(A305,'Revenue per capita'!$A:$Z,9,FALSE)-'normalize rev0'!G$364)/'normalize rev0'!G$365,"")</f>
        <v/>
      </c>
      <c r="H305" s="6">
        <f>IFERROR((VLOOKUP(A305,'Revenue per capita'!$A:$Z,10,FALSE)-'normalize rev0'!H$364)/'normalize rev0'!H$365,"")</f>
        <v>-0.5887061663270784</v>
      </c>
      <c r="I305" s="6">
        <f>IFERROR((VLOOKUP(A305,'Revenue per capita'!$A:$Z,11,FALSE)-'normalize rev0'!I$364)/'normalize rev0'!I$365,"")</f>
        <v>-0.16808136418994779</v>
      </c>
      <c r="J305" s="6">
        <f>IFERROR((VLOOKUP(A305,'Revenue per capita'!$A:$Z,12,FALSE)-'normalize rev0'!J$364)/'normalize rev0'!J$365,"")</f>
        <v>-0.63271580871287181</v>
      </c>
      <c r="K305" s="6">
        <f>IFERROR((VLOOKUP(A305,'Revenue per capita'!$A:$Z,13,FALSE)-'normalize rev0'!K$364)/'normalize rev0'!K$365,"")</f>
        <v>-0.86400128491589245</v>
      </c>
      <c r="L305" s="6">
        <f>IFERROR((VLOOKUP(A305,'Revenue per capita'!$A:$Z,14,FALSE)-'normalize rev0'!L$364)/'normalize rev0'!L$365,"")</f>
        <v>-0.56263824072514146</v>
      </c>
      <c r="M305" s="6">
        <f>IFERROR((VLOOKUP(A305,'Revenue per capita'!$A:$Z,15,FALSE)-'normalize rev0'!M$364)/'normalize rev0'!M$365,"")</f>
        <v>-0.72695442204997618</v>
      </c>
      <c r="N305" s="6">
        <f>IFERROR((VLOOKUP(A305,'Revenue per capita'!$A:$Z,16,FALSE)-'normalize rev0'!N$364)/'normalize rev0'!N$365,"")</f>
        <v>-0.56638760480505546</v>
      </c>
      <c r="O305" s="6">
        <f>IFERROR((VLOOKUP(A305,'Revenue per capita'!$A:$Z,17,FALSE)-'normalize rev0'!O$364)/'normalize rev0'!O$365,"")</f>
        <v>-0.76588942906008417</v>
      </c>
      <c r="P305" s="6">
        <f>IFERROR((VLOOKUP(A305,'Revenue per capita'!$A:$Z,18,FALSE)-'normalize rev0'!P$364)/'normalize rev0'!P$365,"")</f>
        <v>-0.66726233589956818</v>
      </c>
      <c r="Q305" s="6">
        <f>IFERROR((VLOOKUP(A305,'Revenue per capita'!$A:$Z,19,FALSE)-'normalize rev0'!Q$364)/'normalize rev0'!Q$365,"")</f>
        <v>-7.9384748541100919E-2</v>
      </c>
      <c r="R305" s="6">
        <f>IFERROR((VLOOKUP(A305,'Revenue per capita'!$A:$Z,20,FALSE)-'normalize rev0'!R$364)/'normalize rev0'!R$365,"")</f>
        <v>-0.62457479072173161</v>
      </c>
      <c r="S305" s="6">
        <f>IFERROR((VLOOKUP(A305,'Revenue per capita'!$A:$Z,21,FALSE)-'normalize rev0'!S$364)/'normalize rev0'!S$365,"")</f>
        <v>-1.7070165966941235</v>
      </c>
      <c r="T305" s="6">
        <f>IFERROR((VLOOKUP(A305,'Revenue per capita'!$A:$Z,22,FALSE)-'normalize rev0'!T$364)/'normalize rev0'!T$365,"")</f>
        <v>-0.9155840521600459</v>
      </c>
      <c r="U305" s="6">
        <f>IFERROR((VLOOKUP(A305,'Revenue per capita'!$A:$Z,23,FALSE)-'normalize rev0'!U$364)/'normalize rev0'!U$365,"")</f>
        <v>-0.43619333770909002</v>
      </c>
      <c r="V305" s="6">
        <f>IFERROR((VLOOKUP(A305,'Revenue per capita'!$A:$Z,24,FALSE)-'normalize rev0'!V$364)/'normalize rev0'!V$365,"")</f>
        <v>-1.0094533251488738</v>
      </c>
      <c r="W305" s="6" t="str">
        <f>IFERROR((VLOOKUP(A305,'Revenue per capita'!$A:$Z,25,FALSE)-'normalize rev0'!W$364)/'normalize rev0'!W$365,"")</f>
        <v/>
      </c>
      <c r="X305" s="6" t="str">
        <f>IFERROR((VLOOKUP(A305,'Revenue per capita'!$A:$Z,26,FALSE)-'normalize rev0'!X$364)/'normalize rev0'!X$365,"")</f>
        <v/>
      </c>
    </row>
    <row r="306" spans="1:24" x14ac:dyDescent="0.45">
      <c r="A306" s="3" t="s">
        <v>781</v>
      </c>
      <c r="B306" s="4" t="s">
        <v>480</v>
      </c>
      <c r="D306" s="4">
        <v>51.842063551562013</v>
      </c>
      <c r="E306" s="6">
        <f>IFERROR((VLOOKUP($A306,'Revenue per capita'!$A:$Z,7,FALSE)-'normalize rev0'!E$364)/'normalize rev0'!E$365,"")</f>
        <v>-6.2747527565587061E-3</v>
      </c>
      <c r="F306" s="6">
        <f>IFERROR((VLOOKUP(A306,'Revenue per capita'!$A:$Z,8,FALSE)-'normalize rev0'!F$364)/'normalize rev0'!F$365,"")</f>
        <v>-0.38352391362650112</v>
      </c>
      <c r="G306" s="6" t="str">
        <f>IFERROR((VLOOKUP(A306,'Revenue per capita'!$A:$Z,9,FALSE)-'normalize rev0'!G$364)/'normalize rev0'!G$365,"")</f>
        <v/>
      </c>
      <c r="H306" s="6">
        <f>IFERROR((VLOOKUP(A306,'Revenue per capita'!$A:$Z,10,FALSE)-'normalize rev0'!H$364)/'normalize rev0'!H$365,"")</f>
        <v>1.5569258136077504</v>
      </c>
      <c r="I306" s="6">
        <f>IFERROR((VLOOKUP(A306,'Revenue per capita'!$A:$Z,11,FALSE)-'normalize rev0'!I$364)/'normalize rev0'!I$365,"")</f>
        <v>-0.41635651022591785</v>
      </c>
      <c r="J306" s="6">
        <f>IFERROR((VLOOKUP(A306,'Revenue per capita'!$A:$Z,12,FALSE)-'normalize rev0'!J$364)/'normalize rev0'!J$365,"")</f>
        <v>-1.0406004115793221</v>
      </c>
      <c r="K306" s="6">
        <f>IFERROR((VLOOKUP(A306,'Revenue per capita'!$A:$Z,13,FALSE)-'normalize rev0'!K$364)/'normalize rev0'!K$365,"")</f>
        <v>-0.52167154816622696</v>
      </c>
      <c r="L306" s="6">
        <f>IFERROR((VLOOKUP(A306,'Revenue per capita'!$A:$Z,14,FALSE)-'normalize rev0'!L$364)/'normalize rev0'!L$365,"")</f>
        <v>-0.95772714039015816</v>
      </c>
      <c r="M306" s="6">
        <f>IFERROR((VLOOKUP(A306,'Revenue per capita'!$A:$Z,15,FALSE)-'normalize rev0'!M$364)/'normalize rev0'!M$365,"")</f>
        <v>-7.8815124683001406E-2</v>
      </c>
      <c r="N306" s="6">
        <f>IFERROR((VLOOKUP(A306,'Revenue per capita'!$A:$Z,16,FALSE)-'normalize rev0'!N$364)/'normalize rev0'!N$365,"")</f>
        <v>-0.57903528933819637</v>
      </c>
      <c r="O306" s="6">
        <f>IFERROR((VLOOKUP(A306,'Revenue per capita'!$A:$Z,17,FALSE)-'normalize rev0'!O$364)/'normalize rev0'!O$365,"")</f>
        <v>-0.17991951205820236</v>
      </c>
      <c r="P306" s="6">
        <f>IFERROR((VLOOKUP(A306,'Revenue per capita'!$A:$Z,18,FALSE)-'normalize rev0'!P$364)/'normalize rev0'!P$365,"")</f>
        <v>-6.9524745853873332E-2</v>
      </c>
      <c r="Q306" s="6">
        <f>IFERROR((VLOOKUP(A306,'Revenue per capita'!$A:$Z,19,FALSE)-'normalize rev0'!Q$364)/'normalize rev0'!Q$365,"")</f>
        <v>-0.3355981193319138</v>
      </c>
      <c r="R306" s="6">
        <f>IFERROR((VLOOKUP(A306,'Revenue per capita'!$A:$Z,20,FALSE)-'normalize rev0'!R$364)/'normalize rev0'!R$365,"")</f>
        <v>-0.22593013650031152</v>
      </c>
      <c r="S306" s="6">
        <f>IFERROR((VLOOKUP(A306,'Revenue per capita'!$A:$Z,21,FALSE)-'normalize rev0'!S$364)/'normalize rev0'!S$365,"")</f>
        <v>-1.0156487489381585</v>
      </c>
      <c r="T306" s="6">
        <f>IFERROR((VLOOKUP(A306,'Revenue per capita'!$A:$Z,22,FALSE)-'normalize rev0'!T$364)/'normalize rev0'!T$365,"")</f>
        <v>-0.27532584692396589</v>
      </c>
      <c r="U306" s="6">
        <f>IFERROR((VLOOKUP(A306,'Revenue per capita'!$A:$Z,23,FALSE)-'normalize rev0'!U$364)/'normalize rev0'!U$365,"")</f>
        <v>1.5193427795810261</v>
      </c>
      <c r="V306" s="6">
        <f>IFERROR((VLOOKUP(A306,'Revenue per capita'!$A:$Z,24,FALSE)-'normalize rev0'!V$364)/'normalize rev0'!V$365,"")</f>
        <v>-0.32717521670964539</v>
      </c>
      <c r="W306" s="6">
        <f>IFERROR((VLOOKUP(A306,'Revenue per capita'!$A:$Z,25,FALSE)-'normalize rev0'!W$364)/'normalize rev0'!W$365,"")</f>
        <v>-1.0283037355980731</v>
      </c>
      <c r="X306" s="6" t="str">
        <f>IFERROR((VLOOKUP(A306,'Revenue per capita'!$A:$Z,26,FALSE)-'normalize rev0'!X$364)/'normalize rev0'!X$365,"")</f>
        <v/>
      </c>
    </row>
    <row r="307" spans="1:24" x14ac:dyDescent="0.45">
      <c r="A307" s="3" t="s">
        <v>560</v>
      </c>
      <c r="B307" s="4" t="s">
        <v>535</v>
      </c>
      <c r="D307" s="4">
        <v>51.840219173699161</v>
      </c>
      <c r="E307" s="6" t="str">
        <f>IFERROR((VLOOKUP($A307,'Revenue per capita'!$A:$Z,7,FALSE)-'normalize rev0'!E$364)/'normalize rev0'!E$365,"")</f>
        <v/>
      </c>
      <c r="F307" s="6" t="str">
        <f>IFERROR((VLOOKUP(A307,'Revenue per capita'!$A:$Z,8,FALSE)-'normalize rev0'!F$364)/'normalize rev0'!F$365,"")</f>
        <v/>
      </c>
      <c r="G307" s="6">
        <f>IFERROR((VLOOKUP(A307,'Revenue per capita'!$A:$Z,9,FALSE)-'normalize rev0'!G$364)/'normalize rev0'!G$365,"")</f>
        <v>-0.34264367397304507</v>
      </c>
      <c r="H307" s="6">
        <f>IFERROR((VLOOKUP(A307,'Revenue per capita'!$A:$Z,10,FALSE)-'normalize rev0'!H$364)/'normalize rev0'!H$365,"")</f>
        <v>-0.96935688617260685</v>
      </c>
      <c r="I307" s="6">
        <f>IFERROR((VLOOKUP(A307,'Revenue per capita'!$A:$Z,11,FALSE)-'normalize rev0'!I$364)/'normalize rev0'!I$365,"")</f>
        <v>-0.26864071192365996</v>
      </c>
      <c r="J307" s="6">
        <f>IFERROR((VLOOKUP(A307,'Revenue per capita'!$A:$Z,12,FALSE)-'normalize rev0'!J$364)/'normalize rev0'!J$365,"")</f>
        <v>-0.90858571879977779</v>
      </c>
      <c r="K307" s="6">
        <f>IFERROR((VLOOKUP(A307,'Revenue per capita'!$A:$Z,13,FALSE)-'normalize rev0'!K$364)/'normalize rev0'!K$365,"")</f>
        <v>4.6553192823632537E-2</v>
      </c>
      <c r="L307" s="6">
        <f>IFERROR((VLOOKUP(A307,'Revenue per capita'!$A:$Z,14,FALSE)-'normalize rev0'!L$364)/'normalize rev0'!L$365,"")</f>
        <v>-0.91780149248328058</v>
      </c>
      <c r="M307" s="6">
        <f>IFERROR((VLOOKUP(A307,'Revenue per capita'!$A:$Z,15,FALSE)-'normalize rev0'!M$364)/'normalize rev0'!M$365,"")</f>
        <v>-0.11995745459850125</v>
      </c>
      <c r="N307" s="6">
        <f>IFERROR((VLOOKUP(A307,'Revenue per capita'!$A:$Z,16,FALSE)-'normalize rev0'!N$364)/'normalize rev0'!N$365,"")</f>
        <v>-0.42374003845688796</v>
      </c>
      <c r="O307" s="6">
        <f>IFERROR((VLOOKUP(A307,'Revenue per capita'!$A:$Z,17,FALSE)-'normalize rev0'!O$364)/'normalize rev0'!O$365,"")</f>
        <v>-0.85866002052800072</v>
      </c>
      <c r="P307" s="6">
        <f>IFERROR((VLOOKUP(A307,'Revenue per capita'!$A:$Z,18,FALSE)-'normalize rev0'!P$364)/'normalize rev0'!P$365,"")</f>
        <v>-0.96515579356924996</v>
      </c>
      <c r="Q307" s="6">
        <f>IFERROR((VLOOKUP(A307,'Revenue per capita'!$A:$Z,19,FALSE)-'normalize rev0'!Q$364)/'normalize rev0'!Q$365,"")</f>
        <v>-0.27492985605847992</v>
      </c>
      <c r="R307" s="6">
        <f>IFERROR((VLOOKUP(A307,'Revenue per capita'!$A:$Z,20,FALSE)-'normalize rev0'!R$364)/'normalize rev0'!R$365,"")</f>
        <v>-0.57527351074547795</v>
      </c>
      <c r="S307" s="6">
        <f>IFERROR((VLOOKUP(A307,'Revenue per capita'!$A:$Z,21,FALSE)-'normalize rev0'!S$364)/'normalize rev0'!S$365,"")</f>
        <v>0.28064951296690754</v>
      </c>
      <c r="T307" s="6">
        <f>IFERROR((VLOOKUP(A307,'Revenue per capita'!$A:$Z,22,FALSE)-'normalize rev0'!T$364)/'normalize rev0'!T$365,"")</f>
        <v>-0.80790414509850439</v>
      </c>
      <c r="U307" s="6">
        <f>IFERROR((VLOOKUP(A307,'Revenue per capita'!$A:$Z,23,FALSE)-'normalize rev0'!U$364)/'normalize rev0'!U$365,"")</f>
        <v>-0.72592395082214933</v>
      </c>
      <c r="V307" s="6">
        <f>IFERROR((VLOOKUP(A307,'Revenue per capita'!$A:$Z,24,FALSE)-'normalize rev0'!V$364)/'normalize rev0'!V$365,"")</f>
        <v>-0.65566967268637744</v>
      </c>
      <c r="W307" s="6" t="str">
        <f>IFERROR((VLOOKUP(A307,'Revenue per capita'!$A:$Z,25,FALSE)-'normalize rev0'!W$364)/'normalize rev0'!W$365,"")</f>
        <v/>
      </c>
      <c r="X307" s="6" t="str">
        <f>IFERROR((VLOOKUP(A307,'Revenue per capita'!$A:$Z,26,FALSE)-'normalize rev0'!X$364)/'normalize rev0'!X$365,"")</f>
        <v/>
      </c>
    </row>
    <row r="308" spans="1:24" x14ac:dyDescent="0.45">
      <c r="A308" s="3" t="s">
        <v>721</v>
      </c>
      <c r="B308" s="4" t="s">
        <v>526</v>
      </c>
      <c r="D308" s="4">
        <v>51.25468615179188</v>
      </c>
      <c r="E308" s="6">
        <f>IFERROR((VLOOKUP($A308,'Revenue per capita'!$A:$Z,7,FALSE)-'normalize rev0'!E$364)/'normalize rev0'!E$365,"")</f>
        <v>0.38528982605233481</v>
      </c>
      <c r="F308" s="6">
        <f>IFERROR((VLOOKUP(A308,'Revenue per capita'!$A:$Z,8,FALSE)-'normalize rev0'!F$364)/'normalize rev0'!F$365,"")</f>
        <v>-0.31631559169986617</v>
      </c>
      <c r="G308" s="6" t="str">
        <f>IFERROR((VLOOKUP(A308,'Revenue per capita'!$A:$Z,9,FALSE)-'normalize rev0'!G$364)/'normalize rev0'!G$365,"")</f>
        <v/>
      </c>
      <c r="H308" s="6">
        <f>IFERROR((VLOOKUP(A308,'Revenue per capita'!$A:$Z,10,FALSE)-'normalize rev0'!H$364)/'normalize rev0'!H$365,"")</f>
        <v>-5.8001551630951102E-2</v>
      </c>
      <c r="I308" s="6">
        <f>IFERROR((VLOOKUP(A308,'Revenue per capita'!$A:$Z,11,FALSE)-'normalize rev0'!I$364)/'normalize rev0'!I$365,"")</f>
        <v>-0.68335190320084205</v>
      </c>
      <c r="J308" s="6">
        <f>IFERROR((VLOOKUP(A308,'Revenue per capita'!$A:$Z,12,FALSE)-'normalize rev0'!J$364)/'normalize rev0'!J$365,"")</f>
        <v>-0.59353093306810212</v>
      </c>
      <c r="K308" s="6">
        <f>IFERROR((VLOOKUP(A308,'Revenue per capita'!$A:$Z,13,FALSE)-'normalize rev0'!K$364)/'normalize rev0'!K$365,"")</f>
        <v>-0.30776975385336081</v>
      </c>
      <c r="L308" s="6">
        <f>IFERROR((VLOOKUP(A308,'Revenue per capita'!$A:$Z,14,FALSE)-'normalize rev0'!L$364)/'normalize rev0'!L$365,"")</f>
        <v>-1.0566812048485152</v>
      </c>
      <c r="M308" s="6">
        <f>IFERROR((VLOOKUP(A308,'Revenue per capita'!$A:$Z,15,FALSE)-'normalize rev0'!M$364)/'normalize rev0'!M$365,"")</f>
        <v>-0.53960202906957166</v>
      </c>
      <c r="N308" s="6">
        <f>IFERROR((VLOOKUP(A308,'Revenue per capita'!$A:$Z,16,FALSE)-'normalize rev0'!N$364)/'normalize rev0'!N$365,"")</f>
        <v>-0.42079851666344692</v>
      </c>
      <c r="O308" s="6">
        <f>IFERROR((VLOOKUP(A308,'Revenue per capita'!$A:$Z,17,FALSE)-'normalize rev0'!O$364)/'normalize rev0'!O$365,"")</f>
        <v>0.62488613542531046</v>
      </c>
      <c r="P308" s="6">
        <f>IFERROR((VLOOKUP(A308,'Revenue per capita'!$A:$Z,18,FALSE)-'normalize rev0'!P$364)/'normalize rev0'!P$365,"")</f>
        <v>-9.4943905874002907E-2</v>
      </c>
      <c r="Q308" s="6">
        <f>IFERROR((VLOOKUP(A308,'Revenue per capita'!$A:$Z,19,FALSE)-'normalize rev0'!Q$364)/'normalize rev0'!Q$365,"")</f>
        <v>0.89385241850430042</v>
      </c>
      <c r="R308" s="6">
        <f>IFERROR((VLOOKUP(A308,'Revenue per capita'!$A:$Z,20,FALSE)-'normalize rev0'!R$364)/'normalize rev0'!R$365,"")</f>
        <v>-0.10254120239784467</v>
      </c>
      <c r="S308" s="6">
        <f>IFERROR((VLOOKUP(A308,'Revenue per capita'!$A:$Z,21,FALSE)-'normalize rev0'!S$364)/'normalize rev0'!S$365,"")</f>
        <v>-0.52434785935868333</v>
      </c>
      <c r="T308" s="6">
        <f>IFERROR((VLOOKUP(A308,'Revenue per capita'!$A:$Z,22,FALSE)-'normalize rev0'!T$364)/'normalize rev0'!T$365,"")</f>
        <v>0.2671606122072494</v>
      </c>
      <c r="U308" s="6">
        <f>IFERROR((VLOOKUP(A308,'Revenue per capita'!$A:$Z,23,FALSE)-'normalize rev0'!U$364)/'normalize rev0'!U$365,"")</f>
        <v>-0.24883797138575039</v>
      </c>
      <c r="V308" s="6">
        <f>IFERROR((VLOOKUP(A308,'Revenue per capita'!$A:$Z,24,FALSE)-'normalize rev0'!V$364)/'normalize rev0'!V$365,"")</f>
        <v>-0.29157423331321941</v>
      </c>
      <c r="W308" s="6">
        <f>IFERROR((VLOOKUP(A308,'Revenue per capita'!$A:$Z,25,FALSE)-'normalize rev0'!W$364)/'normalize rev0'!W$365,"")</f>
        <v>-0.62703201351417925</v>
      </c>
      <c r="X308" s="6" t="str">
        <f>IFERROR((VLOOKUP(A308,'Revenue per capita'!$A:$Z,26,FALSE)-'normalize rev0'!X$364)/'normalize rev0'!X$365,"")</f>
        <v/>
      </c>
    </row>
    <row r="309" spans="1:24" x14ac:dyDescent="0.45">
      <c r="A309" s="3" t="s">
        <v>580</v>
      </c>
      <c r="B309" s="4" t="s">
        <v>514</v>
      </c>
      <c r="D309" s="4">
        <v>50.886032225646069</v>
      </c>
      <c r="E309" s="6">
        <f>IFERROR((VLOOKUP($A309,'Revenue per capita'!$A:$Z,7,FALSE)-'normalize rev0'!E$364)/'normalize rev0'!E$365,"")</f>
        <v>-0.41905206507946263</v>
      </c>
      <c r="F309" s="6" t="str">
        <f>IFERROR((VLOOKUP(A309,'Revenue per capita'!$A:$Z,8,FALSE)-'normalize rev0'!F$364)/'normalize rev0'!F$365,"")</f>
        <v/>
      </c>
      <c r="G309" s="6" t="str">
        <f>IFERROR((VLOOKUP(A309,'Revenue per capita'!$A:$Z,9,FALSE)-'normalize rev0'!G$364)/'normalize rev0'!G$365,"")</f>
        <v/>
      </c>
      <c r="H309" s="6">
        <f>IFERROR((VLOOKUP(A309,'Revenue per capita'!$A:$Z,10,FALSE)-'normalize rev0'!H$364)/'normalize rev0'!H$365,"")</f>
        <v>-0.42492129135374956</v>
      </c>
      <c r="I309" s="6">
        <f>IFERROR((VLOOKUP(A309,'Revenue per capita'!$A:$Z,11,FALSE)-'normalize rev0'!I$364)/'normalize rev0'!I$365,"")</f>
        <v>-0.23859432633321453</v>
      </c>
      <c r="J309" s="6">
        <f>IFERROR((VLOOKUP(A309,'Revenue per capita'!$A:$Z,12,FALSE)-'normalize rev0'!J$364)/'normalize rev0'!J$365,"")</f>
        <v>-0.84766489053829019</v>
      </c>
      <c r="K309" s="6">
        <f>IFERROR((VLOOKUP(A309,'Revenue per capita'!$A:$Z,13,FALSE)-'normalize rev0'!K$364)/'normalize rev0'!K$365,"")</f>
        <v>5.6458937825266155E-2</v>
      </c>
      <c r="L309" s="6">
        <f>IFERROR((VLOOKUP(A309,'Revenue per capita'!$A:$Z,14,FALSE)-'normalize rev0'!L$364)/'normalize rev0'!L$365,"")</f>
        <v>-1.0477111370195735</v>
      </c>
      <c r="M309" s="6">
        <f>IFERROR((VLOOKUP(A309,'Revenue per capita'!$A:$Z,15,FALSE)-'normalize rev0'!M$364)/'normalize rev0'!M$365,"")</f>
        <v>3.8708701769085828E-2</v>
      </c>
      <c r="N309" s="6">
        <f>IFERROR((VLOOKUP(A309,'Revenue per capita'!$A:$Z,16,FALSE)-'normalize rev0'!N$364)/'normalize rev0'!N$365,"")</f>
        <v>-0.42325159215596547</v>
      </c>
      <c r="O309" s="6">
        <f>IFERROR((VLOOKUP(A309,'Revenue per capita'!$A:$Z,17,FALSE)-'normalize rev0'!O$364)/'normalize rev0'!O$365,"")</f>
        <v>-1.1426951109717274</v>
      </c>
      <c r="P309" s="6">
        <f>IFERROR((VLOOKUP(A309,'Revenue per capita'!$A:$Z,18,FALSE)-'normalize rev0'!P$364)/'normalize rev0'!P$365,"")</f>
        <v>-0.51512272318890873</v>
      </c>
      <c r="Q309" s="6">
        <f>IFERROR((VLOOKUP(A309,'Revenue per capita'!$A:$Z,19,FALSE)-'normalize rev0'!Q$364)/'normalize rev0'!Q$365,"")</f>
        <v>-0.76884750421135151</v>
      </c>
      <c r="R309" s="6">
        <f>IFERROR((VLOOKUP(A309,'Revenue per capita'!$A:$Z,20,FALSE)-'normalize rev0'!R$364)/'normalize rev0'!R$365,"")</f>
        <v>-0.71558958641208814</v>
      </c>
      <c r="S309" s="6">
        <f>IFERROR((VLOOKUP(A309,'Revenue per capita'!$A:$Z,21,FALSE)-'normalize rev0'!S$364)/'normalize rev0'!S$365,"")</f>
        <v>-1.916783861534457</v>
      </c>
      <c r="T309" s="6">
        <f>IFERROR((VLOOKUP(A309,'Revenue per capita'!$A:$Z,22,FALSE)-'normalize rev0'!T$364)/'normalize rev0'!T$365,"")</f>
        <v>-0.92918515990485684</v>
      </c>
      <c r="U309" s="6">
        <f>IFERROR((VLOOKUP(A309,'Revenue per capita'!$A:$Z,23,FALSE)-'normalize rev0'!U$364)/'normalize rev0'!U$365,"")</f>
        <v>-0.71137546417070718</v>
      </c>
      <c r="V309" s="6">
        <f>IFERROR((VLOOKUP(A309,'Revenue per capita'!$A:$Z,24,FALSE)-'normalize rev0'!V$364)/'normalize rev0'!V$365,"")</f>
        <v>0.69626194708113698</v>
      </c>
      <c r="W309" s="6">
        <f>IFERROR((VLOOKUP(A309,'Revenue per capita'!$A:$Z,25,FALSE)-'normalize rev0'!W$364)/'normalize rev0'!W$365,"")</f>
        <v>-1.0283037355980731</v>
      </c>
      <c r="X309" s="6">
        <f>IFERROR((VLOOKUP(A309,'Revenue per capita'!$A:$Z,26,FALSE)-'normalize rev0'!X$364)/'normalize rev0'!X$365,"")</f>
        <v>6.6627362055099155</v>
      </c>
    </row>
    <row r="310" spans="1:24" x14ac:dyDescent="0.45">
      <c r="A310" s="3" t="s">
        <v>735</v>
      </c>
      <c r="B310" s="4" t="s">
        <v>526</v>
      </c>
      <c r="D310" s="4">
        <v>50.684705455812647</v>
      </c>
      <c r="E310" s="6">
        <f>IFERROR((VLOOKUP($A310,'Revenue per capita'!$A:$Z,7,FALSE)-'normalize rev0'!E$364)/'normalize rev0'!E$365,"")</f>
        <v>-0.45079343152869378</v>
      </c>
      <c r="F310" s="6" t="str">
        <f>IFERROR((VLOOKUP(A310,'Revenue per capita'!$A:$Z,8,FALSE)-'normalize rev0'!F$364)/'normalize rev0'!F$365,"")</f>
        <v/>
      </c>
      <c r="G310" s="6" t="str">
        <f>IFERROR((VLOOKUP(A310,'Revenue per capita'!$A:$Z,9,FALSE)-'normalize rev0'!G$364)/'normalize rev0'!G$365,"")</f>
        <v/>
      </c>
      <c r="H310" s="6">
        <f>IFERROR((VLOOKUP(A310,'Revenue per capita'!$A:$Z,10,FALSE)-'normalize rev0'!H$364)/'normalize rev0'!H$365,"")</f>
        <v>-0.8122741106198178</v>
      </c>
      <c r="I310" s="6">
        <f>IFERROR((VLOOKUP(A310,'Revenue per capita'!$A:$Z,11,FALSE)-'normalize rev0'!I$364)/'normalize rev0'!I$365,"")</f>
        <v>-0.50758582806928765</v>
      </c>
      <c r="J310" s="6">
        <f>IFERROR((VLOOKUP(A310,'Revenue per capita'!$A:$Z,12,FALSE)-'normalize rev0'!J$364)/'normalize rev0'!J$365,"")</f>
        <v>-0.79975287161651798</v>
      </c>
      <c r="K310" s="6">
        <f>IFERROR((VLOOKUP(A310,'Revenue per capita'!$A:$Z,13,FALSE)-'normalize rev0'!K$364)/'normalize rev0'!K$365,"")</f>
        <v>-0.85036044300274427</v>
      </c>
      <c r="L310" s="6">
        <f>IFERROR((VLOOKUP(A310,'Revenue per capita'!$A:$Z,14,FALSE)-'normalize rev0'!L$364)/'normalize rev0'!L$365,"")</f>
        <v>-0.34889115050247249</v>
      </c>
      <c r="M310" s="6">
        <f>IFERROR((VLOOKUP(A310,'Revenue per capita'!$A:$Z,15,FALSE)-'normalize rev0'!M$364)/'normalize rev0'!M$365,"")</f>
        <v>-0.23995849964843638</v>
      </c>
      <c r="N310" s="6">
        <f>IFERROR((VLOOKUP(A310,'Revenue per capita'!$A:$Z,16,FALSE)-'normalize rev0'!N$364)/'normalize rev0'!N$365,"")</f>
        <v>-0.46628863319627722</v>
      </c>
      <c r="O310" s="6">
        <f>IFERROR((VLOOKUP(A310,'Revenue per capita'!$A:$Z,17,FALSE)-'normalize rev0'!O$364)/'normalize rev0'!O$365,"")</f>
        <v>-0.58564542662618313</v>
      </c>
      <c r="P310" s="6">
        <f>IFERROR((VLOOKUP(A310,'Revenue per capita'!$A:$Z,18,FALSE)-'normalize rev0'!P$364)/'normalize rev0'!P$365,"")</f>
        <v>0.48245179524493959</v>
      </c>
      <c r="Q310" s="6">
        <f>IFERROR((VLOOKUP(A310,'Revenue per capita'!$A:$Z,19,FALSE)-'normalize rev0'!Q$364)/'normalize rev0'!Q$365,"")</f>
        <v>0.18142756320619197</v>
      </c>
      <c r="R310" s="6">
        <f>IFERROR((VLOOKUP(A310,'Revenue per capita'!$A:$Z,20,FALSE)-'normalize rev0'!R$364)/'normalize rev0'!R$365,"")</f>
        <v>-3.7607425686461922E-2</v>
      </c>
      <c r="S310" s="6">
        <f>IFERROR((VLOOKUP(A310,'Revenue per capita'!$A:$Z,21,FALSE)-'normalize rev0'!S$364)/'normalize rev0'!S$365,"")</f>
        <v>5.6913951042804264E-2</v>
      </c>
      <c r="T310" s="6">
        <f>IFERROR((VLOOKUP(A310,'Revenue per capita'!$A:$Z,22,FALSE)-'normalize rev0'!T$364)/'normalize rev0'!T$365,"")</f>
        <v>2.870018816144692E-2</v>
      </c>
      <c r="U310" s="6">
        <f>IFERROR((VLOOKUP(A310,'Revenue per capita'!$A:$Z,23,FALSE)-'normalize rev0'!U$364)/'normalize rev0'!U$365,"")</f>
        <v>-0.26755365809397946</v>
      </c>
      <c r="V310" s="6">
        <f>IFERROR((VLOOKUP(A310,'Revenue per capita'!$A:$Z,24,FALSE)-'normalize rev0'!V$364)/'normalize rev0'!V$365,"")</f>
        <v>-0.81859563189528906</v>
      </c>
      <c r="W310" s="6">
        <f>IFERROR((VLOOKUP(A310,'Revenue per capita'!$A:$Z,25,FALSE)-'normalize rev0'!W$364)/'normalize rev0'!W$365,"")</f>
        <v>-0.64971494663741158</v>
      </c>
      <c r="X310" s="6" t="str">
        <f>IFERROR((VLOOKUP(A310,'Revenue per capita'!$A:$Z,26,FALSE)-'normalize rev0'!X$364)/'normalize rev0'!X$365,"")</f>
        <v/>
      </c>
    </row>
    <row r="311" spans="1:24" x14ac:dyDescent="0.45">
      <c r="E311" s="6">
        <f>AVERAGE(E113:E310,E20:E109,E2:E16)</f>
        <v>-3.6592841864245072E-2</v>
      </c>
      <c r="F311" s="6">
        <f t="shared" ref="F311:X311" si="4">AVERAGE(F113:F310,F20:F109,F2:F16)</f>
        <v>1.7484889864371356E-2</v>
      </c>
      <c r="G311" s="6">
        <f t="shared" si="4"/>
        <v>5.9938248413773418E-2</v>
      </c>
      <c r="H311" s="6">
        <f t="shared" si="4"/>
        <v>0.12101498967930212</v>
      </c>
      <c r="I311" s="6">
        <f t="shared" si="4"/>
        <v>9.8817600076149495E-2</v>
      </c>
      <c r="J311" s="6">
        <f t="shared" si="4"/>
        <v>0.11994772573256451</v>
      </c>
      <c r="K311" s="6">
        <f t="shared" si="4"/>
        <v>0.13039070445957776</v>
      </c>
      <c r="L311" s="6">
        <f t="shared" si="4"/>
        <v>0.10912123464350797</v>
      </c>
      <c r="M311" s="6">
        <f t="shared" si="4"/>
        <v>7.3211062608445079E-2</v>
      </c>
      <c r="N311" s="6">
        <f t="shared" si="4"/>
        <v>9.3043682918832527E-2</v>
      </c>
      <c r="O311" s="6">
        <f t="shared" si="4"/>
        <v>8.2657465969833532E-2</v>
      </c>
      <c r="P311" s="6">
        <f t="shared" si="4"/>
        <v>8.1582783397825237E-2</v>
      </c>
      <c r="Q311" s="6">
        <f t="shared" si="4"/>
        <v>9.352020977910705E-2</v>
      </c>
      <c r="R311" s="6">
        <f t="shared" si="4"/>
        <v>7.6968576203766806E-2</v>
      </c>
      <c r="S311" s="6">
        <f t="shared" si="4"/>
        <v>0.12300884560320213</v>
      </c>
      <c r="T311" s="6">
        <f t="shared" si="4"/>
        <v>6.5626903018015478E-2</v>
      </c>
      <c r="U311" s="6">
        <f t="shared" si="4"/>
        <v>2.3332807197712663E-2</v>
      </c>
      <c r="V311" s="6">
        <f t="shared" si="4"/>
        <v>0.13761465322924873</v>
      </c>
      <c r="W311" s="6">
        <f t="shared" si="4"/>
        <v>4.2643669463876523E-2</v>
      </c>
      <c r="X311" s="6">
        <f t="shared" si="4"/>
        <v>7.0047328939965084E-3</v>
      </c>
    </row>
    <row r="313" spans="1:24" x14ac:dyDescent="0.45">
      <c r="E313" s="6">
        <f>AVERAGE(E314:E362)</f>
        <v>0.22403780733211168</v>
      </c>
      <c r="F313" s="6">
        <f t="shared" ref="F313:X313" si="5">AVERAGE(F314:F362)</f>
        <v>-0.19699642580525151</v>
      </c>
      <c r="G313" s="6">
        <f t="shared" si="5"/>
        <v>-0.579403067999814</v>
      </c>
      <c r="H313" s="6">
        <f t="shared" si="5"/>
        <v>-0.74831718107813416</v>
      </c>
      <c r="I313" s="6">
        <f t="shared" si="5"/>
        <v>-0.61105577189945937</v>
      </c>
      <c r="J313" s="6">
        <f t="shared" si="5"/>
        <v>-0.75717001868681189</v>
      </c>
      <c r="K313" s="6">
        <f t="shared" si="5"/>
        <v>-0.80629353982148799</v>
      </c>
      <c r="L313" s="6">
        <f t="shared" si="5"/>
        <v>-0.67477008361189372</v>
      </c>
      <c r="M313" s="6">
        <f t="shared" si="5"/>
        <v>-0.47197770149700141</v>
      </c>
      <c r="N313" s="6">
        <f t="shared" si="5"/>
        <v>-0.57535175355931267</v>
      </c>
      <c r="O313" s="6">
        <f t="shared" si="5"/>
        <v>-0.51112677936447415</v>
      </c>
      <c r="P313" s="6">
        <f t="shared" si="5"/>
        <v>-0.50448129325593594</v>
      </c>
      <c r="Q313" s="6">
        <f t="shared" si="5"/>
        <v>-0.57829844006265063</v>
      </c>
      <c r="R313" s="6">
        <f t="shared" si="5"/>
        <v>-0.47594854264778613</v>
      </c>
      <c r="S313" s="6">
        <f t="shared" si="5"/>
        <v>-0.76064653505653534</v>
      </c>
      <c r="T313" s="6">
        <f t="shared" si="5"/>
        <v>-0.40581533907058687</v>
      </c>
      <c r="U313" s="6">
        <f t="shared" si="5"/>
        <v>-0.14428246083484006</v>
      </c>
      <c r="V313" s="6">
        <f t="shared" si="5"/>
        <v>-0.85096408017270975</v>
      </c>
      <c r="W313" s="6">
        <f t="shared" si="5"/>
        <v>-0.8718261312614578</v>
      </c>
      <c r="X313" s="6">
        <f t="shared" si="5"/>
        <v>-0.34323191180583063</v>
      </c>
    </row>
    <row r="314" spans="1:24" x14ac:dyDescent="0.45">
      <c r="A314" s="3" t="s">
        <v>742</v>
      </c>
      <c r="B314" s="4" t="s">
        <v>593</v>
      </c>
      <c r="D314" s="4">
        <v>49.852826156640681</v>
      </c>
      <c r="E314" s="6">
        <f>IFERROR((VLOOKUP($A314,'Revenue per capita'!$A:$Z,7,FALSE)-'normalize rev0'!E$364)/'normalize rev0'!E$365,"")</f>
        <v>0.7291520981060875</v>
      </c>
      <c r="F314" s="6" t="str">
        <f>IFERROR((VLOOKUP(A314,'Revenue per capita'!$A:$Z,8,FALSE)-'normalize rev0'!F$364)/'normalize rev0'!F$365,"")</f>
        <v/>
      </c>
      <c r="G314" s="6" t="str">
        <f>IFERROR((VLOOKUP(A314,'Revenue per capita'!$A:$Z,9,FALSE)-'normalize rev0'!G$364)/'normalize rev0'!G$365,"")</f>
        <v/>
      </c>
      <c r="H314" s="6">
        <f>IFERROR((VLOOKUP(A314,'Revenue per capita'!$A:$Z,10,FALSE)-'normalize rev0'!H$364)/'normalize rev0'!H$365,"")</f>
        <v>-1.776622234570522</v>
      </c>
      <c r="I314" s="6">
        <f>IFERROR((VLOOKUP(A314,'Revenue per capita'!$A:$Z,11,FALSE)-'normalize rev0'!I$364)/'normalize rev0'!I$365,"")</f>
        <v>5.3609449567289004E-2</v>
      </c>
      <c r="J314" s="6">
        <f>IFERROR((VLOOKUP(A314,'Revenue per capita'!$A:$Z,12,FALSE)-'normalize rev0'!J$364)/'normalize rev0'!J$365,"")</f>
        <v>-0.67819924068433768</v>
      </c>
      <c r="K314" s="6">
        <f>IFERROR((VLOOKUP(A314,'Revenue per capita'!$A:$Z,13,FALSE)-'normalize rev0'!K$364)/'normalize rev0'!K$365,"")</f>
        <v>-1.5063548849538795</v>
      </c>
      <c r="L314" s="6">
        <f>IFERROR((VLOOKUP(A314,'Revenue per capita'!$A:$Z,14,FALSE)-'normalize rev0'!L$364)/'normalize rev0'!L$365,"")</f>
        <v>-1.4490774069159276</v>
      </c>
      <c r="M314" s="6">
        <f>IFERROR((VLOOKUP(A314,'Revenue per capita'!$A:$Z,15,FALSE)-'normalize rev0'!M$364)/'normalize rev0'!M$365,"")</f>
        <v>-0.8177579430988956</v>
      </c>
      <c r="N314" s="6">
        <f>IFERROR((VLOOKUP(A314,'Revenue per capita'!$A:$Z,16,FALSE)-'normalize rev0'!N$364)/'normalize rev0'!N$365,"")</f>
        <v>-0.63019460973373054</v>
      </c>
      <c r="O314" s="6">
        <f>IFERROR((VLOOKUP(A314,'Revenue per capita'!$A:$Z,17,FALSE)-'normalize rev0'!O$364)/'normalize rev0'!O$365,"")</f>
        <v>-1.2553679565260529</v>
      </c>
      <c r="P314" s="6">
        <f>IFERROR((VLOOKUP(A314,'Revenue per capita'!$A:$Z,18,FALSE)-'normalize rev0'!P$364)/'normalize rev0'!P$365,"")</f>
        <v>-0.90420021069258349</v>
      </c>
      <c r="Q314" s="6">
        <f>IFERROR((VLOOKUP(A314,'Revenue per capita'!$A:$Z,19,FALSE)-'normalize rev0'!Q$364)/'normalize rev0'!Q$365,"")</f>
        <v>-0.69266776226941251</v>
      </c>
      <c r="R314" s="6">
        <f>IFERROR((VLOOKUP(A314,'Revenue per capita'!$A:$Z,20,FALSE)-'normalize rev0'!R$364)/'normalize rev0'!R$365,"")</f>
        <v>-0.59711742560833714</v>
      </c>
      <c r="S314" s="6">
        <f>IFERROR((VLOOKUP(A314,'Revenue per capita'!$A:$Z,21,FALSE)-'normalize rev0'!S$364)/'normalize rev0'!S$365,"")</f>
        <v>-0.84680438679513526</v>
      </c>
      <c r="T314" s="6">
        <f>IFERROR((VLOOKUP(A314,'Revenue per capita'!$A:$Z,22,FALSE)-'normalize rev0'!T$364)/'normalize rev0'!T$365,"")</f>
        <v>-1.0081499826761129</v>
      </c>
      <c r="U314" s="6">
        <f>IFERROR((VLOOKUP(A314,'Revenue per capita'!$A:$Z,23,FALSE)-'normalize rev0'!U$364)/'normalize rev0'!U$365,"")</f>
        <v>-0.86346273790058803</v>
      </c>
      <c r="V314" s="6">
        <f>IFERROR((VLOOKUP(A314,'Revenue per capita'!$A:$Z,24,FALSE)-'normalize rev0'!V$364)/'normalize rev0'!V$365,"")</f>
        <v>-0.82514758656626519</v>
      </c>
      <c r="W314" s="6" t="str">
        <f>IFERROR((VLOOKUP(A314,'Revenue per capita'!$A:$Z,25,FALSE)-'normalize rev0'!W$364)/'normalize rev0'!W$365,"")</f>
        <v/>
      </c>
      <c r="X314" s="6" t="str">
        <f>IFERROR((VLOOKUP(A314,'Revenue per capita'!$A:$Z,26,FALSE)-'normalize rev0'!X$364)/'normalize rev0'!X$365,"")</f>
        <v/>
      </c>
    </row>
    <row r="315" spans="1:24" x14ac:dyDescent="0.45">
      <c r="A315" s="3" t="s">
        <v>637</v>
      </c>
      <c r="B315" s="4" t="s">
        <v>451</v>
      </c>
      <c r="D315" s="4">
        <v>49.524397835560023</v>
      </c>
      <c r="E315" s="6">
        <f>IFERROR((VLOOKUP($A315,'Revenue per capita'!$A:$Z,7,FALSE)-'normalize rev0'!E$364)/'normalize rev0'!E$365,"")</f>
        <v>1.0806438181588831</v>
      </c>
      <c r="F315" s="6" t="str">
        <f>IFERROR((VLOOKUP(A315,'Revenue per capita'!$A:$Z,8,FALSE)-'normalize rev0'!F$364)/'normalize rev0'!F$365,"")</f>
        <v/>
      </c>
      <c r="G315" s="6" t="str">
        <f>IFERROR((VLOOKUP(A315,'Revenue per capita'!$A:$Z,9,FALSE)-'normalize rev0'!G$364)/'normalize rev0'!G$365,"")</f>
        <v/>
      </c>
      <c r="H315" s="6">
        <f>IFERROR((VLOOKUP(A315,'Revenue per capita'!$A:$Z,10,FALSE)-'normalize rev0'!H$364)/'normalize rev0'!H$365,"")</f>
        <v>-1.3269215146759454</v>
      </c>
      <c r="I315" s="6">
        <f>IFERROR((VLOOKUP(A315,'Revenue per capita'!$A:$Z,11,FALSE)-'normalize rev0'!I$364)/'normalize rev0'!I$365,"")</f>
        <v>-0.55367768470466783</v>
      </c>
      <c r="J315" s="6">
        <f>IFERROR((VLOOKUP(A315,'Revenue per capita'!$A:$Z,12,FALSE)-'normalize rev0'!J$364)/'normalize rev0'!J$365,"")</f>
        <v>-0.87154202049505003</v>
      </c>
      <c r="K315" s="6">
        <f>IFERROR((VLOOKUP(A315,'Revenue per capita'!$A:$Z,13,FALSE)-'normalize rev0'!K$364)/'normalize rev0'!K$365,"")</f>
        <v>0.24437927853047367</v>
      </c>
      <c r="L315" s="6">
        <f>IFERROR((VLOOKUP(A315,'Revenue per capita'!$A:$Z,14,FALSE)-'normalize rev0'!L$364)/'normalize rev0'!L$365,"")</f>
        <v>-0.93672834260557514</v>
      </c>
      <c r="M315" s="6">
        <f>IFERROR((VLOOKUP(A315,'Revenue per capita'!$A:$Z,15,FALSE)-'normalize rev0'!M$364)/'normalize rev0'!M$365,"")</f>
        <v>0.14307014494171991</v>
      </c>
      <c r="N315" s="6">
        <f>IFERROR((VLOOKUP(A315,'Revenue per capita'!$A:$Z,16,FALSE)-'normalize rev0'!N$364)/'normalize rev0'!N$365,"")</f>
        <v>-0.56132129051445567</v>
      </c>
      <c r="O315" s="6">
        <f>IFERROR((VLOOKUP(A315,'Revenue per capita'!$A:$Z,17,FALSE)-'normalize rev0'!O$364)/'normalize rev0'!O$365,"")</f>
        <v>-0.5194884539057586</v>
      </c>
      <c r="P315" s="6">
        <f>IFERROR((VLOOKUP(A315,'Revenue per capita'!$A:$Z,18,FALSE)-'normalize rev0'!P$364)/'normalize rev0'!P$365,"")</f>
        <v>0.55441252110229611</v>
      </c>
      <c r="Q315" s="6">
        <f>IFERROR((VLOOKUP(A315,'Revenue per capita'!$A:$Z,19,FALSE)-'normalize rev0'!Q$364)/'normalize rev0'!Q$365,"")</f>
        <v>-0.72514962178729192</v>
      </c>
      <c r="R315" s="6">
        <f>IFERROR((VLOOKUP(A315,'Revenue per capita'!$A:$Z,20,FALSE)-'normalize rev0'!R$364)/'normalize rev0'!R$365,"")</f>
        <v>-0.84752615803389209</v>
      </c>
      <c r="S315" s="6">
        <f>IFERROR((VLOOKUP(A315,'Revenue per capita'!$A:$Z,21,FALSE)-'normalize rev0'!S$364)/'normalize rev0'!S$365,"")</f>
        <v>9.9057075001807868E-2</v>
      </c>
      <c r="T315" s="6">
        <f>IFERROR((VLOOKUP(A315,'Revenue per capita'!$A:$Z,22,FALSE)-'normalize rev0'!T$364)/'normalize rev0'!T$365,"")</f>
        <v>-0.29407776040426514</v>
      </c>
      <c r="U315" s="6">
        <f>IFERROR((VLOOKUP(A315,'Revenue per capita'!$A:$Z,23,FALSE)-'normalize rev0'!U$364)/'normalize rev0'!U$365,"")</f>
        <v>1.3352035622326464</v>
      </c>
      <c r="V315" s="6">
        <f>IFERROR((VLOOKUP(A315,'Revenue per capita'!$A:$Z,24,FALSE)-'normalize rev0'!V$364)/'normalize rev0'!V$365,"")</f>
        <v>-2.5048009829723781</v>
      </c>
      <c r="W315" s="6" t="str">
        <f>IFERROR((VLOOKUP(A315,'Revenue per capita'!$A:$Z,25,FALSE)-'normalize rev0'!W$364)/'normalize rev0'!W$365,"")</f>
        <v/>
      </c>
      <c r="X315" s="6" t="str">
        <f>IFERROR((VLOOKUP(A315,'Revenue per capita'!$A:$Z,26,FALSE)-'normalize rev0'!X$364)/'normalize rev0'!X$365,"")</f>
        <v/>
      </c>
    </row>
    <row r="316" spans="1:24" x14ac:dyDescent="0.45">
      <c r="A316" s="3" t="s">
        <v>609</v>
      </c>
      <c r="B316" s="4" t="s">
        <v>470</v>
      </c>
      <c r="D316" s="4">
        <v>49.486272651330161</v>
      </c>
      <c r="E316" s="6">
        <f>IFERROR((VLOOKUP($A316,'Revenue per capita'!$A:$Z,7,FALSE)-'normalize rev0'!E$364)/'normalize rev0'!E$365,"")</f>
        <v>0.51991984741158481</v>
      </c>
      <c r="F316" s="6" t="str">
        <f>IFERROR((VLOOKUP(A316,'Revenue per capita'!$A:$Z,8,FALSE)-'normalize rev0'!F$364)/'normalize rev0'!F$365,"")</f>
        <v/>
      </c>
      <c r="G316" s="6" t="str">
        <f>IFERROR((VLOOKUP(A316,'Revenue per capita'!$A:$Z,9,FALSE)-'normalize rev0'!G$364)/'normalize rev0'!G$365,"")</f>
        <v/>
      </c>
      <c r="H316" s="6">
        <f>IFERROR((VLOOKUP(A316,'Revenue per capita'!$A:$Z,10,FALSE)-'normalize rev0'!H$364)/'normalize rev0'!H$365,"")</f>
        <v>-0.13760487917751343</v>
      </c>
      <c r="I316" s="6">
        <f>IFERROR((VLOOKUP(A316,'Revenue per capita'!$A:$Z,11,FALSE)-'normalize rev0'!I$364)/'normalize rev0'!I$365,"")</f>
        <v>-0.36634404987481672</v>
      </c>
      <c r="J316" s="6">
        <f>IFERROR((VLOOKUP(A316,'Revenue per capita'!$A:$Z,12,FALSE)-'normalize rev0'!J$364)/'normalize rev0'!J$365,"")</f>
        <v>-0.38268870314773723</v>
      </c>
      <c r="K316" s="6">
        <f>IFERROR((VLOOKUP(A316,'Revenue per capita'!$A:$Z,13,FALSE)-'normalize rev0'!K$364)/'normalize rev0'!K$365,"")</f>
        <v>-1.2513881526566333</v>
      </c>
      <c r="L316" s="6">
        <f>IFERROR((VLOOKUP(A316,'Revenue per capita'!$A:$Z,14,FALSE)-'normalize rev0'!L$364)/'normalize rev0'!L$365,"")</f>
        <v>-1.1015110565640647</v>
      </c>
      <c r="M316" s="6">
        <f>IFERROR((VLOOKUP(A316,'Revenue per capita'!$A:$Z,15,FALSE)-'normalize rev0'!M$364)/'normalize rev0'!M$365,"")</f>
        <v>-0.64453707630813062</v>
      </c>
      <c r="N316" s="6">
        <f>IFERROR((VLOOKUP(A316,'Revenue per capita'!$A:$Z,16,FALSE)-'normalize rev0'!N$364)/'normalize rev0'!N$365,"")</f>
        <v>-0.56980564025974323</v>
      </c>
      <c r="O316" s="6">
        <f>IFERROR((VLOOKUP(A316,'Revenue per capita'!$A:$Z,17,FALSE)-'normalize rev0'!O$364)/'normalize rev0'!O$365,"")</f>
        <v>-1.2930142629606656</v>
      </c>
      <c r="P316" s="6">
        <f>IFERROR((VLOOKUP(A316,'Revenue per capita'!$A:$Z,18,FALSE)-'normalize rev0'!P$364)/'normalize rev0'!P$365,"")</f>
        <v>-0.95740074979146728</v>
      </c>
      <c r="Q316" s="6">
        <f>IFERROR((VLOOKUP(A316,'Revenue per capita'!$A:$Z,19,FALSE)-'normalize rev0'!Q$364)/'normalize rev0'!Q$365,"")</f>
        <v>-1.275920705942335</v>
      </c>
      <c r="R316" s="6">
        <f>IFERROR((VLOOKUP(A316,'Revenue per capita'!$A:$Z,20,FALSE)-'normalize rev0'!R$364)/'normalize rev0'!R$365,"")</f>
        <v>-0.24714527656329913</v>
      </c>
      <c r="S316" s="6">
        <f>IFERROR((VLOOKUP(A316,'Revenue per capita'!$A:$Z,21,FALSE)-'normalize rev0'!S$364)/'normalize rev0'!S$365,"")</f>
        <v>-0.88012765693966566</v>
      </c>
      <c r="T316" s="6">
        <f>IFERROR((VLOOKUP(A316,'Revenue per capita'!$A:$Z,22,FALSE)-'normalize rev0'!T$364)/'normalize rev0'!T$365,"")</f>
        <v>-1.0071421668663745</v>
      </c>
      <c r="U316" s="6">
        <f>IFERROR((VLOOKUP(A316,'Revenue per capita'!$A:$Z,23,FALSE)-'normalize rev0'!U$364)/'normalize rev0'!U$365,"")</f>
        <v>-0.80307603563027352</v>
      </c>
      <c r="V316" s="6">
        <f>IFERROR((VLOOKUP(A316,'Revenue per capita'!$A:$Z,24,FALSE)-'normalize rev0'!V$364)/'normalize rev0'!V$365,"")</f>
        <v>-0.19023963280188744</v>
      </c>
      <c r="W316" s="6" t="str">
        <f>IFERROR((VLOOKUP(A316,'Revenue per capita'!$A:$Z,25,FALSE)-'normalize rev0'!W$364)/'normalize rev0'!W$365,"")</f>
        <v/>
      </c>
      <c r="X316" s="6" t="str">
        <f>IFERROR((VLOOKUP(A316,'Revenue per capita'!$A:$Z,26,FALSE)-'normalize rev0'!X$364)/'normalize rev0'!X$365,"")</f>
        <v/>
      </c>
    </row>
    <row r="317" spans="1:24" x14ac:dyDescent="0.45">
      <c r="A317" s="3" t="s">
        <v>760</v>
      </c>
      <c r="B317" s="4" t="s">
        <v>480</v>
      </c>
      <c r="D317" s="4">
        <v>49.034881706246964</v>
      </c>
      <c r="E317" s="6">
        <f>IFERROR((VLOOKUP($A317,'Revenue per capita'!$A:$Z,7,FALSE)-'normalize rev0'!E$364)/'normalize rev0'!E$365,"")</f>
        <v>2.3263048506638837</v>
      </c>
      <c r="F317" s="6" t="str">
        <f>IFERROR((VLOOKUP(A317,'Revenue per capita'!$A:$Z,8,FALSE)-'normalize rev0'!F$364)/'normalize rev0'!F$365,"")</f>
        <v/>
      </c>
      <c r="G317" s="6" t="str">
        <f>IFERROR((VLOOKUP(A317,'Revenue per capita'!$A:$Z,9,FALSE)-'normalize rev0'!G$364)/'normalize rev0'!G$365,"")</f>
        <v/>
      </c>
      <c r="H317" s="6">
        <f>IFERROR((VLOOKUP(A317,'Revenue per capita'!$A:$Z,10,FALSE)-'normalize rev0'!H$364)/'normalize rev0'!H$365,"")</f>
        <v>-0.74748460421166041</v>
      </c>
      <c r="I317" s="6">
        <f>IFERROR((VLOOKUP(A317,'Revenue per capita'!$A:$Z,11,FALSE)-'normalize rev0'!I$364)/'normalize rev0'!I$365,"")</f>
        <v>-0.72748916237053329</v>
      </c>
      <c r="J317" s="6">
        <f>IFERROR((VLOOKUP(A317,'Revenue per capita'!$A:$Z,12,FALSE)-'normalize rev0'!J$364)/'normalize rev0'!J$365,"")</f>
        <v>-0.64340216192927691</v>
      </c>
      <c r="K317" s="6">
        <f>IFERROR((VLOOKUP(A317,'Revenue per capita'!$A:$Z,13,FALSE)-'normalize rev0'!K$364)/'normalize rev0'!K$365,"")</f>
        <v>0.43091933895980661</v>
      </c>
      <c r="L317" s="6">
        <f>IFERROR((VLOOKUP(A317,'Revenue per capita'!$A:$Z,14,FALSE)-'normalize rev0'!L$364)/'normalize rev0'!L$365,"")</f>
        <v>-0.69494704846769106</v>
      </c>
      <c r="M317" s="6">
        <f>IFERROR((VLOOKUP(A317,'Revenue per capita'!$A:$Z,15,FALSE)-'normalize rev0'!M$364)/'normalize rev0'!M$365,"")</f>
        <v>-0.56403876831044819</v>
      </c>
      <c r="N317" s="6">
        <f>IFERROR((VLOOKUP(A317,'Revenue per capita'!$A:$Z,16,FALSE)-'normalize rev0'!N$364)/'normalize rev0'!N$365,"")</f>
        <v>-0.36058483444702044</v>
      </c>
      <c r="O317" s="6">
        <f>IFERROR((VLOOKUP(A317,'Revenue per capita'!$A:$Z,17,FALSE)-'normalize rev0'!O$364)/'normalize rev0'!O$365,"")</f>
        <v>-0.630947065354865</v>
      </c>
      <c r="P317" s="6">
        <f>IFERROR((VLOOKUP(A317,'Revenue per capita'!$A:$Z,18,FALSE)-'normalize rev0'!P$364)/'normalize rev0'!P$365,"")</f>
        <v>-0.52211930957292541</v>
      </c>
      <c r="Q317" s="6">
        <f>IFERROR((VLOOKUP(A317,'Revenue per capita'!$A:$Z,19,FALSE)-'normalize rev0'!Q$364)/'normalize rev0'!Q$365,"")</f>
        <v>-0.30599059661889222</v>
      </c>
      <c r="R317" s="6">
        <f>IFERROR((VLOOKUP(A317,'Revenue per capita'!$A:$Z,20,FALSE)-'normalize rev0'!R$364)/'normalize rev0'!R$365,"")</f>
        <v>-0.20836180307671623</v>
      </c>
      <c r="S317" s="6">
        <f>IFERROR((VLOOKUP(A317,'Revenue per capita'!$A:$Z,21,FALSE)-'normalize rev0'!S$364)/'normalize rev0'!S$365,"")</f>
        <v>0.3488772209419187</v>
      </c>
      <c r="T317" s="6">
        <f>IFERROR((VLOOKUP(A317,'Revenue per capita'!$A:$Z,22,FALSE)-'normalize rev0'!T$364)/'normalize rev0'!T$365,"")</f>
        <v>-0.62896384941573347</v>
      </c>
      <c r="U317" s="6">
        <f>IFERROR((VLOOKUP(A317,'Revenue per capita'!$A:$Z,23,FALSE)-'normalize rev0'!U$364)/'normalize rev0'!U$365,"")</f>
        <v>-9.964773143478764E-2</v>
      </c>
      <c r="V317" s="6">
        <f>IFERROR((VLOOKUP(A317,'Revenue per capita'!$A:$Z,24,FALSE)-'normalize rev0'!V$364)/'normalize rev0'!V$365,"")</f>
        <v>1.1551819780109756</v>
      </c>
      <c r="W317" s="6" t="str">
        <f>IFERROR((VLOOKUP(A317,'Revenue per capita'!$A:$Z,25,FALSE)-'normalize rev0'!W$364)/'normalize rev0'!W$365,"")</f>
        <v/>
      </c>
      <c r="X317" s="6" t="str">
        <f>IFERROR((VLOOKUP(A317,'Revenue per capita'!$A:$Z,26,FALSE)-'normalize rev0'!X$364)/'normalize rev0'!X$365,"")</f>
        <v/>
      </c>
    </row>
    <row r="318" spans="1:24" x14ac:dyDescent="0.45">
      <c r="A318" s="3" t="s">
        <v>606</v>
      </c>
      <c r="B318" s="4" t="s">
        <v>526</v>
      </c>
      <c r="D318" s="4">
        <v>48.902146136521132</v>
      </c>
      <c r="E318" s="6">
        <f>IFERROR((VLOOKUP($A318,'Revenue per capita'!$A:$Z,7,FALSE)-'normalize rev0'!E$364)/'normalize rev0'!E$365,"")</f>
        <v>-0.12831173863965861</v>
      </c>
      <c r="F318" s="6" t="str">
        <f>IFERROR((VLOOKUP(A318,'Revenue per capita'!$A:$Z,8,FALSE)-'normalize rev0'!F$364)/'normalize rev0'!F$365,"")</f>
        <v/>
      </c>
      <c r="G318" s="6" t="str">
        <f>IFERROR((VLOOKUP(A318,'Revenue per capita'!$A:$Z,9,FALSE)-'normalize rev0'!G$364)/'normalize rev0'!G$365,"")</f>
        <v/>
      </c>
      <c r="H318" s="6">
        <f>IFERROR((VLOOKUP(A318,'Revenue per capita'!$A:$Z,10,FALSE)-'normalize rev0'!H$364)/'normalize rev0'!H$365,"")</f>
        <v>-0.66492190450693978</v>
      </c>
      <c r="I318" s="6">
        <f>IFERROR((VLOOKUP(A318,'Revenue per capita'!$A:$Z,11,FALSE)-'normalize rev0'!I$364)/'normalize rev0'!I$365,"")</f>
        <v>-0.6971545567128149</v>
      </c>
      <c r="J318" s="6">
        <f>IFERROR((VLOOKUP(A318,'Revenue per capita'!$A:$Z,12,FALSE)-'normalize rev0'!J$364)/'normalize rev0'!J$365,"")</f>
        <v>-0.81673334198842784</v>
      </c>
      <c r="K318" s="6">
        <f>IFERROR((VLOOKUP(A318,'Revenue per capita'!$A:$Z,13,FALSE)-'normalize rev0'!K$364)/'normalize rev0'!K$365,"")</f>
        <v>-0.88843993515759934</v>
      </c>
      <c r="L318" s="6">
        <f>IFERROR((VLOOKUP(A318,'Revenue per capita'!$A:$Z,14,FALSE)-'normalize rev0'!L$364)/'normalize rev0'!L$365,"")</f>
        <v>-0.80838190580103253</v>
      </c>
      <c r="M318" s="6">
        <f>IFERROR((VLOOKUP(A318,'Revenue per capita'!$A:$Z,15,FALSE)-'normalize rev0'!M$364)/'normalize rev0'!M$365,"")</f>
        <v>-0.29004147113530532</v>
      </c>
      <c r="N318" s="6">
        <f>IFERROR((VLOOKUP(A318,'Revenue per capita'!$A:$Z,16,FALSE)-'normalize rev0'!N$364)/'normalize rev0'!N$365,"")</f>
        <v>-0.12757250358372244</v>
      </c>
      <c r="O318" s="6">
        <f>IFERROR((VLOOKUP(A318,'Revenue per capita'!$A:$Z,17,FALSE)-'normalize rev0'!O$364)/'normalize rev0'!O$365,"")</f>
        <v>-0.24047703069545492</v>
      </c>
      <c r="P318" s="6">
        <f>IFERROR((VLOOKUP(A318,'Revenue per capita'!$A:$Z,18,FALSE)-'normalize rev0'!P$364)/'normalize rev0'!P$365,"")</f>
        <v>-0.19361356218877726</v>
      </c>
      <c r="Q318" s="6">
        <f>IFERROR((VLOOKUP(A318,'Revenue per capita'!$A:$Z,19,FALSE)-'normalize rev0'!Q$364)/'normalize rev0'!Q$365,"")</f>
        <v>-0.14263927241132232</v>
      </c>
      <c r="R318" s="6">
        <f>IFERROR((VLOOKUP(A318,'Revenue per capita'!$A:$Z,20,FALSE)-'normalize rev0'!R$364)/'normalize rev0'!R$365,"")</f>
        <v>0.11374092690601287</v>
      </c>
      <c r="S318" s="6">
        <f>IFERROR((VLOOKUP(A318,'Revenue per capita'!$A:$Z,21,FALSE)-'normalize rev0'!S$364)/'normalize rev0'!S$365,"")</f>
        <v>1.5352027989706138</v>
      </c>
      <c r="T318" s="6">
        <f>IFERROR((VLOOKUP(A318,'Revenue per capita'!$A:$Z,22,FALSE)-'normalize rev0'!T$364)/'normalize rev0'!T$365,"")</f>
        <v>-0.41159308333087674</v>
      </c>
      <c r="U318" s="6">
        <f>IFERROR((VLOOKUP(A318,'Revenue per capita'!$A:$Z,23,FALSE)-'normalize rev0'!U$364)/'normalize rev0'!U$365,"")</f>
        <v>0.32120149455552166</v>
      </c>
      <c r="V318" s="6">
        <f>IFERROR((VLOOKUP(A318,'Revenue per capita'!$A:$Z,24,FALSE)-'normalize rev0'!V$364)/'normalize rev0'!V$365,"")</f>
        <v>-1.1559706722785124</v>
      </c>
      <c r="W318" s="6" t="str">
        <f>IFERROR((VLOOKUP(A318,'Revenue per capita'!$A:$Z,25,FALSE)-'normalize rev0'!W$364)/'normalize rev0'!W$365,"")</f>
        <v/>
      </c>
      <c r="X318" s="6" t="str">
        <f>IFERROR((VLOOKUP(A318,'Revenue per capita'!$A:$Z,26,FALSE)-'normalize rev0'!X$364)/'normalize rev0'!X$365,"")</f>
        <v/>
      </c>
    </row>
    <row r="319" spans="1:24" x14ac:dyDescent="0.45">
      <c r="A319" s="3" t="s">
        <v>654</v>
      </c>
      <c r="B319" s="4" t="s">
        <v>451</v>
      </c>
      <c r="D319" s="4">
        <v>48.691054744100057</v>
      </c>
      <c r="E319" s="6">
        <f>IFERROR((VLOOKUP($A319,'Revenue per capita'!$A:$Z,7,FALSE)-'normalize rev0'!E$364)/'normalize rev0'!E$365,"")</f>
        <v>0.32572050886073151</v>
      </c>
      <c r="F319" s="6" t="str">
        <f>IFERROR((VLOOKUP(A319,'Revenue per capita'!$A:$Z,8,FALSE)-'normalize rev0'!F$364)/'normalize rev0'!F$365,"")</f>
        <v/>
      </c>
      <c r="G319" s="6" t="str">
        <f>IFERROR((VLOOKUP(A319,'Revenue per capita'!$A:$Z,9,FALSE)-'normalize rev0'!G$364)/'normalize rev0'!G$365,"")</f>
        <v/>
      </c>
      <c r="H319" s="6">
        <f>IFERROR((VLOOKUP(A319,'Revenue per capita'!$A:$Z,10,FALSE)-'normalize rev0'!H$364)/'normalize rev0'!H$365,"")</f>
        <v>-0.68796404835050651</v>
      </c>
      <c r="I319" s="6">
        <f>IFERROR((VLOOKUP(A319,'Revenue per capita'!$A:$Z,11,FALSE)-'normalize rev0'!I$364)/'normalize rev0'!I$365,"")</f>
        <v>-0.64616306081879704</v>
      </c>
      <c r="J319" s="6">
        <f>IFERROR((VLOOKUP(A319,'Revenue per capita'!$A:$Z,12,FALSE)-'normalize rev0'!J$364)/'normalize rev0'!J$365,"")</f>
        <v>-0.70281871436334553</v>
      </c>
      <c r="K319" s="6">
        <f>IFERROR((VLOOKUP(A319,'Revenue per capita'!$A:$Z,13,FALSE)-'normalize rev0'!K$364)/'normalize rev0'!K$365,"")</f>
        <v>-4.3764565993947221E-2</v>
      </c>
      <c r="L319" s="6">
        <f>IFERROR((VLOOKUP(A319,'Revenue per capita'!$A:$Z,14,FALSE)-'normalize rev0'!L$364)/'normalize rev0'!L$365,"")</f>
        <v>-0.69760633788505022</v>
      </c>
      <c r="M319" s="6">
        <f>IFERROR((VLOOKUP(A319,'Revenue per capita'!$A:$Z,15,FALSE)-'normalize rev0'!M$364)/'normalize rev0'!M$365,"")</f>
        <v>-0.55894630063216366</v>
      </c>
      <c r="N319" s="6">
        <f>IFERROR((VLOOKUP(A319,'Revenue per capita'!$A:$Z,16,FALSE)-'normalize rev0'!N$364)/'normalize rev0'!N$365,"")</f>
        <v>0.12467180899228285</v>
      </c>
      <c r="O319" s="6">
        <f>IFERROR((VLOOKUP(A319,'Revenue per capita'!$A:$Z,17,FALSE)-'normalize rev0'!O$364)/'normalize rev0'!O$365,"")</f>
        <v>-0.99261289739873648</v>
      </c>
      <c r="P319" s="6">
        <f>IFERROR((VLOOKUP(A319,'Revenue per capita'!$A:$Z,18,FALSE)-'normalize rev0'!P$364)/'normalize rev0'!P$365,"")</f>
        <v>-0.60015802746483482</v>
      </c>
      <c r="Q319" s="6">
        <f>IFERROR((VLOOKUP(A319,'Revenue per capita'!$A:$Z,19,FALSE)-'normalize rev0'!Q$364)/'normalize rev0'!Q$365,"")</f>
        <v>-1.2168007561042773</v>
      </c>
      <c r="R319" s="6">
        <f>IFERROR((VLOOKUP(A319,'Revenue per capita'!$A:$Z,20,FALSE)-'normalize rev0'!R$364)/'normalize rev0'!R$365,"")</f>
        <v>-0.43221125833339541</v>
      </c>
      <c r="S319" s="6">
        <f>IFERROR((VLOOKUP(A319,'Revenue per capita'!$A:$Z,21,FALSE)-'normalize rev0'!S$364)/'normalize rev0'!S$365,"")</f>
        <v>-0.46301252980222823</v>
      </c>
      <c r="T319" s="6">
        <f>IFERROR((VLOOKUP(A319,'Revenue per capita'!$A:$Z,22,FALSE)-'normalize rev0'!T$364)/'normalize rev0'!T$365,"")</f>
        <v>-1.1798013123201951</v>
      </c>
      <c r="U319" s="6">
        <f>IFERROR((VLOOKUP(A319,'Revenue per capita'!$A:$Z,23,FALSE)-'normalize rev0'!U$364)/'normalize rev0'!U$365,"")</f>
        <v>-0.16846999035466129</v>
      </c>
      <c r="V319" s="6">
        <f>IFERROR((VLOOKUP(A319,'Revenue per capita'!$A:$Z,24,FALSE)-'normalize rev0'!V$364)/'normalize rev0'!V$365,"")</f>
        <v>0.69788624966748702</v>
      </c>
      <c r="W319" s="6" t="str">
        <f>IFERROR((VLOOKUP(A319,'Revenue per capita'!$A:$Z,25,FALSE)-'normalize rev0'!W$364)/'normalize rev0'!W$365,"")</f>
        <v/>
      </c>
      <c r="X319" s="6" t="str">
        <f>IFERROR((VLOOKUP(A319,'Revenue per capita'!$A:$Z,26,FALSE)-'normalize rev0'!X$364)/'normalize rev0'!X$365,"")</f>
        <v/>
      </c>
    </row>
    <row r="320" spans="1:24" x14ac:dyDescent="0.45">
      <c r="A320" s="3" t="s">
        <v>803</v>
      </c>
      <c r="B320" s="4" t="s">
        <v>727</v>
      </c>
      <c r="D320" s="4">
        <v>48.54772234970465</v>
      </c>
      <c r="E320" s="6">
        <f>IFERROR((VLOOKUP($A320,'Revenue per capita'!$A:$Z,7,FALSE)-'normalize rev0'!E$364)/'normalize rev0'!E$365,"")</f>
        <v>-0.43727959146278533</v>
      </c>
      <c r="F320" s="6" t="str">
        <f>IFERROR((VLOOKUP(A320,'Revenue per capita'!$A:$Z,8,FALSE)-'normalize rev0'!F$364)/'normalize rev0'!F$365,"")</f>
        <v/>
      </c>
      <c r="G320" s="6" t="str">
        <f>IFERROR((VLOOKUP(A320,'Revenue per capita'!$A:$Z,9,FALSE)-'normalize rev0'!G$364)/'normalize rev0'!G$365,"")</f>
        <v/>
      </c>
      <c r="H320" s="6">
        <f>IFERROR((VLOOKUP(A320,'Revenue per capita'!$A:$Z,10,FALSE)-'normalize rev0'!H$364)/'normalize rev0'!H$365,"")</f>
        <v>0.24075930979721732</v>
      </c>
      <c r="I320" s="6">
        <f>IFERROR((VLOOKUP(A320,'Revenue per capita'!$A:$Z,11,FALSE)-'normalize rev0'!I$364)/'normalize rev0'!I$365,"")</f>
        <v>-0.7517964208325788</v>
      </c>
      <c r="J320" s="6">
        <f>IFERROR((VLOOKUP(A320,'Revenue per capita'!$A:$Z,12,FALSE)-'normalize rev0'!J$364)/'normalize rev0'!J$365,"")</f>
        <v>-0.47931379977883803</v>
      </c>
      <c r="K320" s="6">
        <f>IFERROR((VLOOKUP(A320,'Revenue per capita'!$A:$Z,13,FALSE)-'normalize rev0'!K$364)/'normalize rev0'!K$365,"")</f>
        <v>-0.34378103812786409</v>
      </c>
      <c r="L320" s="6">
        <f>IFERROR((VLOOKUP(A320,'Revenue per capita'!$A:$Z,14,FALSE)-'normalize rev0'!L$364)/'normalize rev0'!L$365,"")</f>
        <v>0.39375795592118162</v>
      </c>
      <c r="M320" s="6">
        <f>IFERROR((VLOOKUP(A320,'Revenue per capita'!$A:$Z,15,FALSE)-'normalize rev0'!M$364)/'normalize rev0'!M$365,"")</f>
        <v>-0.5150180901431779</v>
      </c>
      <c r="N320" s="6">
        <f>IFERROR((VLOOKUP(A320,'Revenue per capita'!$A:$Z,16,FALSE)-'normalize rev0'!N$364)/'normalize rev0'!N$365,"")</f>
        <v>-0.64756313647365404</v>
      </c>
      <c r="O320" s="6">
        <f>IFERROR((VLOOKUP(A320,'Revenue per capita'!$A:$Z,17,FALSE)-'normalize rev0'!O$364)/'normalize rev0'!O$365,"")</f>
        <v>-0.20334321201671438</v>
      </c>
      <c r="P320" s="6">
        <f>IFERROR((VLOOKUP(A320,'Revenue per capita'!$A:$Z,18,FALSE)-'normalize rev0'!P$364)/'normalize rev0'!P$365,"")</f>
        <v>-0.46986100886388621</v>
      </c>
      <c r="Q320" s="6">
        <f>IFERROR((VLOOKUP(A320,'Revenue per capita'!$A:$Z,19,FALSE)-'normalize rev0'!Q$364)/'normalize rev0'!Q$365,"")</f>
        <v>-0.70825162651321549</v>
      </c>
      <c r="R320" s="6">
        <f>IFERROR((VLOOKUP(A320,'Revenue per capita'!$A:$Z,20,FALSE)-'normalize rev0'!R$364)/'normalize rev0'!R$365,"")</f>
        <v>-0.46783465658227424</v>
      </c>
      <c r="S320" s="6">
        <f>IFERROR((VLOOKUP(A320,'Revenue per capita'!$A:$Z,21,FALSE)-'normalize rev0'!S$364)/'normalize rev0'!S$365,"")</f>
        <v>-9.7641787514941458E-2</v>
      </c>
      <c r="T320" s="6">
        <f>IFERROR((VLOOKUP(A320,'Revenue per capita'!$A:$Z,22,FALSE)-'normalize rev0'!T$364)/'normalize rev0'!T$365,"")</f>
        <v>-0.43004851841432501</v>
      </c>
      <c r="U320" s="6">
        <f>IFERROR((VLOOKUP(A320,'Revenue per capita'!$A:$Z,23,FALSE)-'normalize rev0'!U$364)/'normalize rev0'!U$365,"")</f>
        <v>-9.5957464815113313E-3</v>
      </c>
      <c r="V320" s="6">
        <f>IFERROR((VLOOKUP(A320,'Revenue per capita'!$A:$Z,24,FALSE)-'normalize rev0'!V$364)/'normalize rev0'!V$365,"")</f>
        <v>-0.73911903491070652</v>
      </c>
      <c r="W320" s="6" t="str">
        <f>IFERROR((VLOOKUP(A320,'Revenue per capita'!$A:$Z,25,FALSE)-'normalize rev0'!W$364)/'normalize rev0'!W$365,"")</f>
        <v/>
      </c>
      <c r="X320" s="6" t="str">
        <f>IFERROR((VLOOKUP(A320,'Revenue per capita'!$A:$Z,26,FALSE)-'normalize rev0'!X$364)/'normalize rev0'!X$365,"")</f>
        <v/>
      </c>
    </row>
    <row r="321" spans="1:24" x14ac:dyDescent="0.45">
      <c r="A321" s="3" t="s">
        <v>772</v>
      </c>
      <c r="B321" s="4" t="s">
        <v>494</v>
      </c>
      <c r="D321" s="4">
        <v>48.13396355691885</v>
      </c>
      <c r="E321" s="6">
        <f>IFERROR((VLOOKUP($A321,'Revenue per capita'!$A:$Z,7,FALSE)-'normalize rev0'!E$364)/'normalize rev0'!E$365,"")</f>
        <v>-0.51177793090422308</v>
      </c>
      <c r="F321" s="6">
        <f>IFERROR((VLOOKUP(A321,'Revenue per capita'!$A:$Z,8,FALSE)-'normalize rev0'!F$364)/'normalize rev0'!F$365,"")</f>
        <v>-0.36623275313236392</v>
      </c>
      <c r="G321" s="6" t="str">
        <f>IFERROR((VLOOKUP(A321,'Revenue per capita'!$A:$Z,9,FALSE)-'normalize rev0'!G$364)/'normalize rev0'!G$365,"")</f>
        <v/>
      </c>
      <c r="H321" s="6">
        <f>IFERROR((VLOOKUP(A321,'Revenue per capita'!$A:$Z,10,FALSE)-'normalize rev0'!H$364)/'normalize rev0'!H$365,"")</f>
        <v>-0.26558416346395791</v>
      </c>
      <c r="I321" s="6">
        <f>IFERROR((VLOOKUP(A321,'Revenue per capita'!$A:$Z,11,FALSE)-'normalize rev0'!I$364)/'normalize rev0'!I$365,"")</f>
        <v>-0.57832676627145596</v>
      </c>
      <c r="J321" s="6">
        <f>IFERROR((VLOOKUP(A321,'Revenue per capita'!$A:$Z,12,FALSE)-'normalize rev0'!J$364)/'normalize rev0'!J$365,"")</f>
        <v>-0.42741710678798356</v>
      </c>
      <c r="K321" s="6">
        <f>IFERROR((VLOOKUP(A321,'Revenue per capita'!$A:$Z,13,FALSE)-'normalize rev0'!K$364)/'normalize rev0'!K$365,"")</f>
        <v>-1.078984289570541</v>
      </c>
      <c r="L321" s="6">
        <f>IFERROR((VLOOKUP(A321,'Revenue per capita'!$A:$Z,14,FALSE)-'normalize rev0'!L$364)/'normalize rev0'!L$365,"")</f>
        <v>-7.2774351938341197E-2</v>
      </c>
      <c r="M321" s="6">
        <f>IFERROR((VLOOKUP(A321,'Revenue per capita'!$A:$Z,15,FALSE)-'normalize rev0'!M$364)/'normalize rev0'!M$365,"")</f>
        <v>-0.43659398779999592</v>
      </c>
      <c r="N321" s="6">
        <f>IFERROR((VLOOKUP(A321,'Revenue per capita'!$A:$Z,16,FALSE)-'normalize rev0'!N$364)/'normalize rev0'!N$365,"")</f>
        <v>-0.53800345002880712</v>
      </c>
      <c r="O321" s="6">
        <f>IFERROR((VLOOKUP(A321,'Revenue per capita'!$A:$Z,17,FALSE)-'normalize rev0'!O$364)/'normalize rev0'!O$365,"")</f>
        <v>-0.32540234681882002</v>
      </c>
      <c r="P321" s="6">
        <f>IFERROR((VLOOKUP(A321,'Revenue per capita'!$A:$Z,18,FALSE)-'normalize rev0'!P$364)/'normalize rev0'!P$365,"")</f>
        <v>-0.62258407063917953</v>
      </c>
      <c r="Q321" s="6">
        <f>IFERROR((VLOOKUP(A321,'Revenue per capita'!$A:$Z,19,FALSE)-'normalize rev0'!Q$364)/'normalize rev0'!Q$365,"")</f>
        <v>-0.68287998734640631</v>
      </c>
      <c r="R321" s="6">
        <f>IFERROR((VLOOKUP(A321,'Revenue per capita'!$A:$Z,20,FALSE)-'normalize rev0'!R$364)/'normalize rev0'!R$365,"")</f>
        <v>-0.20742607033366339</v>
      </c>
      <c r="S321" s="6">
        <f>IFERROR((VLOOKUP(A321,'Revenue per capita'!$A:$Z,21,FALSE)-'normalize rev0'!S$364)/'normalize rev0'!S$365,"")</f>
        <v>-0.98019329705133329</v>
      </c>
      <c r="T321" s="6">
        <f>IFERROR((VLOOKUP(A321,'Revenue per capita'!$A:$Z,22,FALSE)-'normalize rev0'!T$364)/'normalize rev0'!T$365,"")</f>
        <v>-0.60845881465212082</v>
      </c>
      <c r="U321" s="6">
        <f>IFERROR((VLOOKUP(A321,'Revenue per capita'!$A:$Z,23,FALSE)-'normalize rev0'!U$364)/'normalize rev0'!U$365,"")</f>
        <v>-0.70928429100002277</v>
      </c>
      <c r="V321" s="6">
        <f>IFERROR((VLOOKUP(A321,'Revenue per capita'!$A:$Z,24,FALSE)-'normalize rev0'!V$364)/'normalize rev0'!V$365,"")</f>
        <v>-0.80785289999520538</v>
      </c>
      <c r="W321" s="6">
        <f>IFERROR((VLOOKUP(A321,'Revenue per capita'!$A:$Z,25,FALSE)-'normalize rev0'!W$364)/'normalize rev0'!W$365,"")</f>
        <v>-0.88911899228722213</v>
      </c>
      <c r="X321" s="6" t="str">
        <f>IFERROR((VLOOKUP(A321,'Revenue per capita'!$A:$Z,26,FALSE)-'normalize rev0'!X$364)/'normalize rev0'!X$365,"")</f>
        <v/>
      </c>
    </row>
    <row r="322" spans="1:24" x14ac:dyDescent="0.45">
      <c r="A322" s="3" t="s">
        <v>559</v>
      </c>
      <c r="B322" s="4" t="s">
        <v>526</v>
      </c>
      <c r="D322" s="4">
        <v>47.707716588520107</v>
      </c>
      <c r="E322" s="6">
        <f>IFERROR((VLOOKUP($A322,'Revenue per capita'!$A:$Z,7,FALSE)-'normalize rev0'!E$364)/'normalize rev0'!E$365,"")</f>
        <v>-0.51177793090422308</v>
      </c>
      <c r="F322" s="6" t="str">
        <f>IFERROR((VLOOKUP(A322,'Revenue per capita'!$A:$Z,8,FALSE)-'normalize rev0'!F$364)/'normalize rev0'!F$365,"")</f>
        <v/>
      </c>
      <c r="G322" s="6" t="str">
        <f>IFERROR((VLOOKUP(A322,'Revenue per capita'!$A:$Z,9,FALSE)-'normalize rev0'!G$364)/'normalize rev0'!G$365,"")</f>
        <v/>
      </c>
      <c r="H322" s="6">
        <f>IFERROR((VLOOKUP(A322,'Revenue per capita'!$A:$Z,10,FALSE)-'normalize rev0'!H$364)/'normalize rev0'!H$365,"")</f>
        <v>0.43931983739967151</v>
      </c>
      <c r="I322" s="6">
        <f>IFERROR((VLOOKUP(A322,'Revenue per capita'!$A:$Z,11,FALSE)-'normalize rev0'!I$364)/'normalize rev0'!I$365,"")</f>
        <v>-0.78421882439380963</v>
      </c>
      <c r="J322" s="6">
        <f>IFERROR((VLOOKUP(A322,'Revenue per capita'!$A:$Z,12,FALSE)-'normalize rev0'!J$364)/'normalize rev0'!J$365,"")</f>
        <v>-0.63828773447828779</v>
      </c>
      <c r="K322" s="6">
        <f>IFERROR((VLOOKUP(A322,'Revenue per capita'!$A:$Z,13,FALSE)-'normalize rev0'!K$364)/'normalize rev0'!K$365,"")</f>
        <v>-0.41251242936065086</v>
      </c>
      <c r="L322" s="6">
        <f>IFERROR((VLOOKUP(A322,'Revenue per capita'!$A:$Z,14,FALSE)-'normalize rev0'!L$364)/'normalize rev0'!L$365,"")</f>
        <v>-0.8223694509545818</v>
      </c>
      <c r="M322" s="6">
        <f>IFERROR((VLOOKUP(A322,'Revenue per capita'!$A:$Z,15,FALSE)-'normalize rev0'!M$364)/'normalize rev0'!M$365,"")</f>
        <v>-0.64333214677069728</v>
      </c>
      <c r="N322" s="6">
        <f>IFERROR((VLOOKUP(A322,'Revenue per capita'!$A:$Z,16,FALSE)-'normalize rev0'!N$364)/'normalize rev0'!N$365,"")</f>
        <v>-0.60658581689524493</v>
      </c>
      <c r="O322" s="6">
        <f>IFERROR((VLOOKUP(A322,'Revenue per capita'!$A:$Z,17,FALSE)-'normalize rev0'!O$364)/'normalize rev0'!O$365,"")</f>
        <v>0.51858704274841905</v>
      </c>
      <c r="P322" s="6">
        <f>IFERROR((VLOOKUP(A322,'Revenue per capita'!$A:$Z,18,FALSE)-'normalize rev0'!P$364)/'normalize rev0'!P$365,"")</f>
        <v>0.16934462042193107</v>
      </c>
      <c r="Q322" s="6">
        <f>IFERROR((VLOOKUP(A322,'Revenue per capita'!$A:$Z,19,FALSE)-'normalize rev0'!Q$364)/'normalize rev0'!Q$365,"")</f>
        <v>0.23172486839208375</v>
      </c>
      <c r="R322" s="6">
        <f>IFERROR((VLOOKUP(A322,'Revenue per capita'!$A:$Z,20,FALSE)-'normalize rev0'!R$364)/'normalize rev0'!R$365,"")</f>
        <v>-0.67339911577129663</v>
      </c>
      <c r="S322" s="6">
        <f>IFERROR((VLOOKUP(A322,'Revenue per capita'!$A:$Z,21,FALSE)-'normalize rev0'!S$364)/'normalize rev0'!S$365,"")</f>
        <v>-0.50435954279159378</v>
      </c>
      <c r="T322" s="6">
        <f>IFERROR((VLOOKUP(A322,'Revenue per capita'!$A:$Z,22,FALSE)-'normalize rev0'!T$364)/'normalize rev0'!T$365,"")</f>
        <v>-0.34817132385300537</v>
      </c>
      <c r="U322" s="6">
        <f>IFERROR((VLOOKUP(A322,'Revenue per capita'!$A:$Z,23,FALSE)-'normalize rev0'!U$364)/'normalize rev0'!U$365,"")</f>
        <v>1.3527142761539006</v>
      </c>
      <c r="V322" s="6">
        <f>IFERROR((VLOOKUP(A322,'Revenue per capita'!$A:$Z,24,FALSE)-'normalize rev0'!V$364)/'normalize rev0'!V$365,"")</f>
        <v>-0.74461168855848903</v>
      </c>
      <c r="W322" s="6" t="str">
        <f>IFERROR((VLOOKUP(A322,'Revenue per capita'!$A:$Z,25,FALSE)-'normalize rev0'!W$364)/'normalize rev0'!W$365,"")</f>
        <v/>
      </c>
      <c r="X322" s="6" t="str">
        <f>IFERROR((VLOOKUP(A322,'Revenue per capita'!$A:$Z,26,FALSE)-'normalize rev0'!X$364)/'normalize rev0'!X$365,"")</f>
        <v/>
      </c>
    </row>
    <row r="323" spans="1:24" x14ac:dyDescent="0.45">
      <c r="A323" s="3" t="s">
        <v>736</v>
      </c>
      <c r="B323" s="4" t="s">
        <v>526</v>
      </c>
      <c r="D323" s="4">
        <v>47.612144696255129</v>
      </c>
      <c r="E323" s="6">
        <f>IFERROR((VLOOKUP($A323,'Revenue per capita'!$A:$Z,7,FALSE)-'normalize rev0'!E$364)/'normalize rev0'!E$365,"")</f>
        <v>0.37198951541722436</v>
      </c>
      <c r="F323" s="6" t="str">
        <f>IFERROR((VLOOKUP(A323,'Revenue per capita'!$A:$Z,8,FALSE)-'normalize rev0'!F$364)/'normalize rev0'!F$365,"")</f>
        <v/>
      </c>
      <c r="G323" s="6" t="str">
        <f>IFERROR((VLOOKUP(A323,'Revenue per capita'!$A:$Z,9,FALSE)-'normalize rev0'!G$364)/'normalize rev0'!G$365,"")</f>
        <v/>
      </c>
      <c r="H323" s="6">
        <f>IFERROR((VLOOKUP(A323,'Revenue per capita'!$A:$Z,10,FALSE)-'normalize rev0'!H$364)/'normalize rev0'!H$365,"")</f>
        <v>-0.44910341946599686</v>
      </c>
      <c r="I323" s="6">
        <f>IFERROR((VLOOKUP(A323,'Revenue per capita'!$A:$Z,11,FALSE)-'normalize rev0'!I$364)/'normalize rev0'!I$365,"")</f>
        <v>-0.56615276418176119</v>
      </c>
      <c r="J323" s="6">
        <f>IFERROR((VLOOKUP(A323,'Revenue per capita'!$A:$Z,12,FALSE)-'normalize rev0'!J$364)/'normalize rev0'!J$365,"")</f>
        <v>-0.8281238648607302</v>
      </c>
      <c r="K323" s="6">
        <f>IFERROR((VLOOKUP(A323,'Revenue per capita'!$A:$Z,13,FALSE)-'normalize rev0'!K$364)/'normalize rev0'!K$365,"")</f>
        <v>-0.14795077504986576</v>
      </c>
      <c r="L323" s="6">
        <f>IFERROR((VLOOKUP(A323,'Revenue per capita'!$A:$Z,14,FALSE)-'normalize rev0'!L$364)/'normalize rev0'!L$365,"")</f>
        <v>-0.70694759372699978</v>
      </c>
      <c r="M323" s="6">
        <f>IFERROR((VLOOKUP(A323,'Revenue per capita'!$A:$Z,15,FALSE)-'normalize rev0'!M$364)/'normalize rev0'!M$365,"")</f>
        <v>-0.26070134584764476</v>
      </c>
      <c r="N323" s="6">
        <f>IFERROR((VLOOKUP(A323,'Revenue per capita'!$A:$Z,16,FALSE)-'normalize rev0'!N$364)/'normalize rev0'!N$365,"")</f>
        <v>-0.58634085384251811</v>
      </c>
      <c r="O323" s="6">
        <f>IFERROR((VLOOKUP(A323,'Revenue per capita'!$A:$Z,17,FALSE)-'normalize rev0'!O$364)/'normalize rev0'!O$365,"")</f>
        <v>-7.5139398105781973E-3</v>
      </c>
      <c r="P323" s="6">
        <f>IFERROR((VLOOKUP(A323,'Revenue per capita'!$A:$Z,18,FALSE)-'normalize rev0'!P$364)/'normalize rev0'!P$365,"")</f>
        <v>-0.28778056734802959</v>
      </c>
      <c r="Q323" s="6">
        <f>IFERROR((VLOOKUP(A323,'Revenue per capita'!$A:$Z,19,FALSE)-'normalize rev0'!Q$364)/'normalize rev0'!Q$365,"")</f>
        <v>-0.39792962438236795</v>
      </c>
      <c r="R323" s="6">
        <f>IFERROR((VLOOKUP(A323,'Revenue per capita'!$A:$Z,20,FALSE)-'normalize rev0'!R$364)/'normalize rev0'!R$365,"")</f>
        <v>-0.73720058760226725</v>
      </c>
      <c r="S323" s="6">
        <f>IFERROR((VLOOKUP(A323,'Revenue per capita'!$A:$Z,21,FALSE)-'normalize rev0'!S$364)/'normalize rev0'!S$365,"")</f>
        <v>-0.36086211073086166</v>
      </c>
      <c r="T323" s="6">
        <f>IFERROR((VLOOKUP(A323,'Revenue per capita'!$A:$Z,22,FALSE)-'normalize rev0'!T$364)/'normalize rev0'!T$365,"")</f>
        <v>0.15087908526826296</v>
      </c>
      <c r="U323" s="6">
        <f>IFERROR((VLOOKUP(A323,'Revenue per capita'!$A:$Z,23,FALSE)-'normalize rev0'!U$364)/'normalize rev0'!U$365,"")</f>
        <v>0.5421758692154468</v>
      </c>
      <c r="V323" s="6">
        <f>IFERROR((VLOOKUP(A323,'Revenue per capita'!$A:$Z,24,FALSE)-'normalize rev0'!V$364)/'normalize rev0'!V$365,"")</f>
        <v>0.2765739418007867</v>
      </c>
      <c r="W323" s="6" t="str">
        <f>IFERROR((VLOOKUP(A323,'Revenue per capita'!$A:$Z,25,FALSE)-'normalize rev0'!W$364)/'normalize rev0'!W$365,"")</f>
        <v/>
      </c>
      <c r="X323" s="6" t="str">
        <f>IFERROR((VLOOKUP(A323,'Revenue per capita'!$A:$Z,26,FALSE)-'normalize rev0'!X$364)/'normalize rev0'!X$365,"")</f>
        <v/>
      </c>
    </row>
    <row r="324" spans="1:24" x14ac:dyDescent="0.45">
      <c r="A324" s="3" t="s">
        <v>724</v>
      </c>
      <c r="B324" s="4" t="s">
        <v>457</v>
      </c>
      <c r="D324" s="4">
        <v>47.576018783910989</v>
      </c>
      <c r="E324" s="6">
        <f>IFERROR((VLOOKUP($A324,'Revenue per capita'!$A:$Z,7,FALSE)-'normalize rev0'!E$364)/'normalize rev0'!E$365,"")</f>
        <v>2.8603599488532043</v>
      </c>
      <c r="F324" s="6" t="str">
        <f>IFERROR((VLOOKUP(A324,'Revenue per capita'!$A:$Z,8,FALSE)-'normalize rev0'!F$364)/'normalize rev0'!F$365,"")</f>
        <v/>
      </c>
      <c r="G324" s="6" t="str">
        <f>IFERROR((VLOOKUP(A324,'Revenue per capita'!$A:$Z,9,FALSE)-'normalize rev0'!G$364)/'normalize rev0'!G$365,"")</f>
        <v/>
      </c>
      <c r="H324" s="6">
        <f>IFERROR((VLOOKUP(A324,'Revenue per capita'!$A:$Z,10,FALSE)-'normalize rev0'!H$364)/'normalize rev0'!H$365,"")</f>
        <v>-0.18278213814880359</v>
      </c>
      <c r="I324" s="6">
        <f>IFERROR((VLOOKUP(A324,'Revenue per capita'!$A:$Z,11,FALSE)-'normalize rev0'!I$364)/'normalize rev0'!I$365,"")</f>
        <v>-0.84720533201074333</v>
      </c>
      <c r="J324" s="6">
        <f>IFERROR((VLOOKUP(A324,'Revenue per capita'!$A:$Z,12,FALSE)-'normalize rev0'!J$364)/'normalize rev0'!J$365,"")</f>
        <v>-0.95101520944503692</v>
      </c>
      <c r="K324" s="6">
        <f>IFERROR((VLOOKUP(A324,'Revenue per capita'!$A:$Z,13,FALSE)-'normalize rev0'!K$364)/'normalize rev0'!K$365,"")</f>
        <v>1.215807518353833</v>
      </c>
      <c r="L324" s="6">
        <f>IFERROR((VLOOKUP(A324,'Revenue per capita'!$A:$Z,14,FALSE)-'normalize rev0'!L$364)/'normalize rev0'!L$365,"")</f>
        <v>-1.4490774069159276</v>
      </c>
      <c r="M324" s="6">
        <f>IFERROR((VLOOKUP(A324,'Revenue per capita'!$A:$Z,15,FALSE)-'normalize rev0'!M$364)/'normalize rev0'!M$365,"")</f>
        <v>-0.73888277401544356</v>
      </c>
      <c r="N324" s="6">
        <f>IFERROR((VLOOKUP(A324,'Revenue per capita'!$A:$Z,16,FALSE)-'normalize rev0'!N$364)/'normalize rev0'!N$365,"")</f>
        <v>-0.6280295210338851</v>
      </c>
      <c r="O324" s="6">
        <f>IFERROR((VLOOKUP(A324,'Revenue per capita'!$A:$Z,17,FALSE)-'normalize rev0'!O$364)/'normalize rev0'!O$365,"")</f>
        <v>1.0412786016501316</v>
      </c>
      <c r="P324" s="6">
        <f>IFERROR((VLOOKUP(A324,'Revenue per capita'!$A:$Z,18,FALSE)-'normalize rev0'!P$364)/'normalize rev0'!P$365,"")</f>
        <v>-0.6683784082083698</v>
      </c>
      <c r="Q324" s="6">
        <f>IFERROR((VLOOKUP(A324,'Revenue per capita'!$A:$Z,19,FALSE)-'normalize rev0'!Q$364)/'normalize rev0'!Q$365,"")</f>
        <v>-0.69983976512696133</v>
      </c>
      <c r="R324" s="6">
        <f>IFERROR((VLOOKUP(A324,'Revenue per capita'!$A:$Z,20,FALSE)-'normalize rev0'!R$364)/'normalize rev0'!R$365,"")</f>
        <v>-0.70486748030559765</v>
      </c>
      <c r="S324" s="6">
        <f>IFERROR((VLOOKUP(A324,'Revenue per capita'!$A:$Z,21,FALSE)-'normalize rev0'!S$364)/'normalize rev0'!S$365,"")</f>
        <v>0.55520812763822802</v>
      </c>
      <c r="T324" s="6">
        <f>IFERROR((VLOOKUP(A324,'Revenue per capita'!$A:$Z,22,FALSE)-'normalize rev0'!T$364)/'normalize rev0'!T$365,"")</f>
        <v>2.4954440523052952</v>
      </c>
      <c r="U324" s="6">
        <f>IFERROR((VLOOKUP(A324,'Revenue per capita'!$A:$Z,23,FALSE)-'normalize rev0'!U$364)/'normalize rev0'!U$365,"")</f>
        <v>4.3309996441814951</v>
      </c>
      <c r="V324" s="6">
        <f>IFERROR((VLOOKUP(A324,'Revenue per capita'!$A:$Z,24,FALSE)-'normalize rev0'!V$364)/'normalize rev0'!V$365,"")</f>
        <v>0.4655395642759807</v>
      </c>
      <c r="W324" s="6" t="str">
        <f>IFERROR((VLOOKUP(A324,'Revenue per capita'!$A:$Z,25,FALSE)-'normalize rev0'!W$364)/'normalize rev0'!W$365,"")</f>
        <v/>
      </c>
      <c r="X324" s="6" t="str">
        <f>IFERROR((VLOOKUP(A324,'Revenue per capita'!$A:$Z,26,FALSE)-'normalize rev0'!X$364)/'normalize rev0'!X$365,"")</f>
        <v/>
      </c>
    </row>
    <row r="325" spans="1:24" x14ac:dyDescent="0.45">
      <c r="A325" s="3" t="s">
        <v>591</v>
      </c>
      <c r="B325" s="4" t="s">
        <v>470</v>
      </c>
      <c r="D325" s="4">
        <v>47.189512037515215</v>
      </c>
      <c r="E325" s="6">
        <f>IFERROR((VLOOKUP($A325,'Revenue per capita'!$A:$Z,7,FALSE)-'normalize rev0'!E$364)/'normalize rev0'!E$365,"")</f>
        <v>-0.33816772496420716</v>
      </c>
      <c r="F325" s="6" t="str">
        <f>IFERROR((VLOOKUP(A325,'Revenue per capita'!$A:$Z,8,FALSE)-'normalize rev0'!F$364)/'normalize rev0'!F$365,"")</f>
        <v/>
      </c>
      <c r="G325" s="6">
        <f>IFERROR((VLOOKUP(A325,'Revenue per capita'!$A:$Z,9,FALSE)-'normalize rev0'!G$364)/'normalize rev0'!G$365,"")</f>
        <v>-0.53957425352545585</v>
      </c>
      <c r="H325" s="6">
        <f>IFERROR((VLOOKUP(A325,'Revenue per capita'!$A:$Z,10,FALSE)-'normalize rev0'!H$364)/'normalize rev0'!H$365,"")</f>
        <v>-0.53711575416603885</v>
      </c>
      <c r="I325" s="6">
        <f>IFERROR((VLOOKUP(A325,'Revenue per capita'!$A:$Z,11,FALSE)-'normalize rev0'!I$364)/'normalize rev0'!I$365,"")</f>
        <v>-0.29584476468633836</v>
      </c>
      <c r="J325" s="6">
        <f>IFERROR((VLOOKUP(A325,'Revenue per capita'!$A:$Z,12,FALSE)-'normalize rev0'!J$364)/'normalize rev0'!J$365,"")</f>
        <v>-0.89211217479448668</v>
      </c>
      <c r="K325" s="6">
        <f>IFERROR((VLOOKUP(A325,'Revenue per capita'!$A:$Z,13,FALSE)-'normalize rev0'!K$364)/'normalize rev0'!K$365,"")</f>
        <v>-0.61728828276329473</v>
      </c>
      <c r="L325" s="6">
        <f>IFERROR((VLOOKUP(A325,'Revenue per capita'!$A:$Z,14,FALSE)-'normalize rev0'!L$364)/'normalize rev0'!L$365,"")</f>
        <v>-0.48338676151386173</v>
      </c>
      <c r="M325" s="6">
        <f>IFERROR((VLOOKUP(A325,'Revenue per capita'!$A:$Z,15,FALSE)-'normalize rev0'!M$364)/'normalize rev0'!M$365,"")</f>
        <v>-0.30916485524059678</v>
      </c>
      <c r="N325" s="6">
        <f>IFERROR((VLOOKUP(A325,'Revenue per capita'!$A:$Z,16,FALSE)-'normalize rev0'!N$364)/'normalize rev0'!N$365,"")</f>
        <v>-0.65908057037339962</v>
      </c>
      <c r="O325" s="6">
        <f>IFERROR((VLOOKUP(A325,'Revenue per capita'!$A:$Z,17,FALSE)-'normalize rev0'!O$364)/'normalize rev0'!O$365,"")</f>
        <v>-0.31444830917814237</v>
      </c>
      <c r="P325" s="6">
        <f>IFERROR((VLOOKUP(A325,'Revenue per capita'!$A:$Z,18,FALSE)-'normalize rev0'!P$364)/'normalize rev0'!P$365,"")</f>
        <v>-0.26863881638209636</v>
      </c>
      <c r="Q325" s="6">
        <f>IFERROR((VLOOKUP(A325,'Revenue per capita'!$A:$Z,19,FALSE)-'normalize rev0'!Q$364)/'normalize rev0'!Q$365,"")</f>
        <v>-0.6283583720888144</v>
      </c>
      <c r="R325" s="6">
        <f>IFERROR((VLOOKUP(A325,'Revenue per capita'!$A:$Z,20,FALSE)-'normalize rev0'!R$364)/'normalize rev0'!R$365,"")</f>
        <v>-0.33038123560501881</v>
      </c>
      <c r="S325" s="6">
        <f>IFERROR((VLOOKUP(A325,'Revenue per capita'!$A:$Z,21,FALSE)-'normalize rev0'!S$364)/'normalize rev0'!S$365,"")</f>
        <v>-1.8673504734104869</v>
      </c>
      <c r="T325" s="6">
        <f>IFERROR((VLOOKUP(A325,'Revenue per capita'!$A:$Z,22,FALSE)-'normalize rev0'!T$364)/'normalize rev0'!T$365,"")</f>
        <v>-0.84739829250335363</v>
      </c>
      <c r="U325" s="6">
        <f>IFERROR((VLOOKUP(A325,'Revenue per capita'!$A:$Z,23,FALSE)-'normalize rev0'!U$364)/'normalize rev0'!U$365,"")</f>
        <v>-0.34477292172675184</v>
      </c>
      <c r="V325" s="6">
        <f>IFERROR((VLOOKUP(A325,'Revenue per capita'!$A:$Z,24,FALSE)-'normalize rev0'!V$364)/'normalize rev0'!V$365,"")</f>
        <v>-0.7694066474775394</v>
      </c>
      <c r="W325" s="6">
        <f>IFERROR((VLOOKUP(A325,'Revenue per capita'!$A:$Z,25,FALSE)-'normalize rev0'!W$364)/'normalize rev0'!W$365,"")</f>
        <v>-0.9137489766635819</v>
      </c>
      <c r="X325" s="6" t="str">
        <f>IFERROR((VLOOKUP(A325,'Revenue per capita'!$A:$Z,26,FALSE)-'normalize rev0'!X$364)/'normalize rev0'!X$365,"")</f>
        <v/>
      </c>
    </row>
    <row r="326" spans="1:24" x14ac:dyDescent="0.45">
      <c r="A326" s="3" t="s">
        <v>810</v>
      </c>
      <c r="B326" s="4" t="s">
        <v>526</v>
      </c>
      <c r="D326" s="4">
        <v>46.997598457929321</v>
      </c>
      <c r="E326" s="6">
        <f>IFERROR((VLOOKUP($A326,'Revenue per capita'!$A:$Z,7,FALSE)-'normalize rev0'!E$364)/'normalize rev0'!E$365,"")</f>
        <v>-0.51177793090422308</v>
      </c>
      <c r="F326" s="6" t="str">
        <f>IFERROR((VLOOKUP(A326,'Revenue per capita'!$A:$Z,8,FALSE)-'normalize rev0'!F$364)/'normalize rev0'!F$365,"")</f>
        <v/>
      </c>
      <c r="G326" s="6" t="str">
        <f>IFERROR((VLOOKUP(A326,'Revenue per capita'!$A:$Z,9,FALSE)-'normalize rev0'!G$364)/'normalize rev0'!G$365,"")</f>
        <v/>
      </c>
      <c r="H326" s="6">
        <f>IFERROR((VLOOKUP(A326,'Revenue per capita'!$A:$Z,10,FALSE)-'normalize rev0'!H$364)/'normalize rev0'!H$365,"")</f>
        <v>-0.1372854693920032</v>
      </c>
      <c r="I326" s="6">
        <f>IFERROR((VLOOKUP(A326,'Revenue per capita'!$A:$Z,11,FALSE)-'normalize rev0'!I$364)/'normalize rev0'!I$365,"")</f>
        <v>-0.79575735858364127</v>
      </c>
      <c r="J326" s="6">
        <f>IFERROR((VLOOKUP(A326,'Revenue per capita'!$A:$Z,12,FALSE)-'normalize rev0'!J$364)/'normalize rev0'!J$365,"")</f>
        <v>-0.59167147435748935</v>
      </c>
      <c r="K326" s="6">
        <f>IFERROR((VLOOKUP(A326,'Revenue per capita'!$A:$Z,13,FALSE)-'normalize rev0'!K$364)/'normalize rev0'!K$365,"")</f>
        <v>-1.3834327224316427</v>
      </c>
      <c r="L326" s="6">
        <f>IFERROR((VLOOKUP(A326,'Revenue per capita'!$A:$Z,14,FALSE)-'normalize rev0'!L$364)/'normalize rev0'!L$365,"")</f>
        <v>-1.115350659678922</v>
      </c>
      <c r="M326" s="6">
        <f>IFERROR((VLOOKUP(A326,'Revenue per capita'!$A:$Z,15,FALSE)-'normalize rev0'!M$364)/'normalize rev0'!M$365,"")</f>
        <v>6.6568203700204595E-2</v>
      </c>
      <c r="N326" s="6">
        <f>IFERROR((VLOOKUP(A326,'Revenue per capita'!$A:$Z,16,FALSE)-'normalize rev0'!N$364)/'normalize rev0'!N$365,"")</f>
        <v>-0.19003881400185535</v>
      </c>
      <c r="O326" s="6">
        <f>IFERROR((VLOOKUP(A326,'Revenue per capita'!$A:$Z,17,FALSE)-'normalize rev0'!O$364)/'normalize rev0'!O$365,"")</f>
        <v>-0.64578474979147038</v>
      </c>
      <c r="P326" s="6">
        <f>IFERROR((VLOOKUP(A326,'Revenue per capita'!$A:$Z,18,FALSE)-'normalize rev0'!P$364)/'normalize rev0'!P$365,"")</f>
        <v>0.37593110890209247</v>
      </c>
      <c r="Q326" s="6">
        <f>IFERROR((VLOOKUP(A326,'Revenue per capita'!$A:$Z,19,FALSE)-'normalize rev0'!Q$364)/'normalize rev0'!Q$365,"")</f>
        <v>-0.2079753853681085</v>
      </c>
      <c r="R326" s="6">
        <f>IFERROR((VLOOKUP(A326,'Revenue per capita'!$A:$Z,20,FALSE)-'normalize rev0'!R$364)/'normalize rev0'!R$365,"")</f>
        <v>-0.32777944284172761</v>
      </c>
      <c r="S326" s="6">
        <f>IFERROR((VLOOKUP(A326,'Revenue per capita'!$A:$Z,21,FALSE)-'normalize rev0'!S$364)/'normalize rev0'!S$365,"")</f>
        <v>-0.44290713959737754</v>
      </c>
      <c r="T326" s="6">
        <f>IFERROR((VLOOKUP(A326,'Revenue per capita'!$A:$Z,22,FALSE)-'normalize rev0'!T$364)/'normalize rev0'!T$365,"")</f>
        <v>-0.18436116910372527</v>
      </c>
      <c r="U326" s="6">
        <f>IFERROR((VLOOKUP(A326,'Revenue per capita'!$A:$Z,23,FALSE)-'normalize rev0'!U$364)/'normalize rev0'!U$365,"")</f>
        <v>0.32380900370009208</v>
      </c>
      <c r="V326" s="6">
        <f>IFERROR((VLOOKUP(A326,'Revenue per capita'!$A:$Z,24,FALSE)-'normalize rev0'!V$364)/'normalize rev0'!V$365,"")</f>
        <v>-0.84708246173338209</v>
      </c>
      <c r="W326" s="6">
        <f>IFERROR((VLOOKUP(A326,'Revenue per capita'!$A:$Z,25,FALSE)-'normalize rev0'!W$364)/'normalize rev0'!W$365,"")</f>
        <v>-0.89281225680784571</v>
      </c>
      <c r="X326" s="6" t="str">
        <f>IFERROR((VLOOKUP(A326,'Revenue per capita'!$A:$Z,26,FALSE)-'normalize rev0'!X$364)/'normalize rev0'!X$365,"")</f>
        <v/>
      </c>
    </row>
    <row r="327" spans="1:24" x14ac:dyDescent="0.45">
      <c r="A327" s="3" t="s">
        <v>738</v>
      </c>
      <c r="B327" s="4" t="s">
        <v>526</v>
      </c>
      <c r="D327" s="4">
        <v>46.842692080167488</v>
      </c>
      <c r="E327" s="6">
        <f>IFERROR((VLOOKUP($A327,'Revenue per capita'!$A:$Z,7,FALSE)-'normalize rev0'!E$364)/'normalize rev0'!E$365,"")</f>
        <v>-0.23766889262333077</v>
      </c>
      <c r="F327" s="6">
        <f>IFERROR((VLOOKUP(A327,'Revenue per capita'!$A:$Z,8,FALSE)-'normalize rev0'!F$364)/'normalize rev0'!F$365,"")</f>
        <v>-0.35855897619474636</v>
      </c>
      <c r="G327" s="6">
        <f>IFERROR((VLOOKUP(A327,'Revenue per capita'!$A:$Z,9,FALSE)-'normalize rev0'!G$364)/'normalize rev0'!G$365,"")</f>
        <v>0.22457005473517241</v>
      </c>
      <c r="H327" s="6">
        <f>IFERROR((VLOOKUP(A327,'Revenue per capita'!$A:$Z,10,FALSE)-'normalize rev0'!H$364)/'normalize rev0'!H$365,"")</f>
        <v>-0.65382794810066602</v>
      </c>
      <c r="I327" s="6">
        <f>IFERROR((VLOOKUP(A327,'Revenue per capita'!$A:$Z,11,FALSE)-'normalize rev0'!I$364)/'normalize rev0'!I$365,"")</f>
        <v>-0.65603308406021521</v>
      </c>
      <c r="J327" s="6">
        <f>IFERROR((VLOOKUP(A327,'Revenue per capita'!$A:$Z,12,FALSE)-'normalize rev0'!J$364)/'normalize rev0'!J$365,"")</f>
        <v>-0.78565464538986007</v>
      </c>
      <c r="K327" s="6">
        <f>IFERROR((VLOOKUP(A327,'Revenue per capita'!$A:$Z,13,FALSE)-'normalize rev0'!K$364)/'normalize rev0'!K$365,"")</f>
        <v>-1.0241167187872902</v>
      </c>
      <c r="L327" s="6">
        <f>IFERROR((VLOOKUP(A327,'Revenue per capita'!$A:$Z,14,FALSE)-'normalize rev0'!L$364)/'normalize rev0'!L$365,"")</f>
        <v>-1.0305816886597654</v>
      </c>
      <c r="M327" s="6">
        <f>IFERROR((VLOOKUP(A327,'Revenue per capita'!$A:$Z,15,FALSE)-'normalize rev0'!M$364)/'normalize rev0'!M$365,"")</f>
        <v>-0.23653919859387684</v>
      </c>
      <c r="N327" s="6">
        <f>IFERROR((VLOOKUP(A327,'Revenue per capita'!$A:$Z,16,FALSE)-'normalize rev0'!N$364)/'normalize rev0'!N$365,"")</f>
        <v>-0.40849705601844583</v>
      </c>
      <c r="O327" s="6">
        <f>IFERROR((VLOOKUP(A327,'Revenue per capita'!$A:$Z,17,FALSE)-'normalize rev0'!O$364)/'normalize rev0'!O$365,"")</f>
        <v>-0.51335919326293367</v>
      </c>
      <c r="P327" s="6">
        <f>IFERROR((VLOOKUP(A327,'Revenue per capita'!$A:$Z,18,FALSE)-'normalize rev0'!P$364)/'normalize rev0'!P$365,"")</f>
        <v>-0.12915466169644579</v>
      </c>
      <c r="Q327" s="6">
        <f>IFERROR((VLOOKUP(A327,'Revenue per capita'!$A:$Z,19,FALSE)-'normalize rev0'!Q$364)/'normalize rev0'!Q$365,"")</f>
        <v>1.2902165567385073</v>
      </c>
      <c r="R327" s="6">
        <f>IFERROR((VLOOKUP(A327,'Revenue per capita'!$A:$Z,20,FALSE)-'normalize rev0'!R$364)/'normalize rev0'!R$365,"")</f>
        <v>-0.37742709740655328</v>
      </c>
      <c r="S327" s="6">
        <f>IFERROR((VLOOKUP(A327,'Revenue per capita'!$A:$Z,21,FALSE)-'normalize rev0'!S$364)/'normalize rev0'!S$365,"")</f>
        <v>-0.17635301666146541</v>
      </c>
      <c r="T327" s="6">
        <f>IFERROR((VLOOKUP(A327,'Revenue per capita'!$A:$Z,22,FALSE)-'normalize rev0'!T$364)/'normalize rev0'!T$365,"")</f>
        <v>-0.47960271080774469</v>
      </c>
      <c r="U327" s="6">
        <f>IFERROR((VLOOKUP(A327,'Revenue per capita'!$A:$Z,23,FALSE)-'normalize rev0'!U$364)/'normalize rev0'!U$365,"")</f>
        <v>-0.15794316117988727</v>
      </c>
      <c r="V327" s="6">
        <f>IFERROR((VLOOKUP(A327,'Revenue per capita'!$A:$Z,24,FALSE)-'normalize rev0'!V$364)/'normalize rev0'!V$365,"")</f>
        <v>-0.40247481831383131</v>
      </c>
      <c r="W327" s="6">
        <f>IFERROR((VLOOKUP(A327,'Revenue per capita'!$A:$Z,25,FALSE)-'normalize rev0'!W$364)/'normalize rev0'!W$365,"")</f>
        <v>-0.89153876429627221</v>
      </c>
      <c r="X327" s="6" t="str">
        <f>IFERROR((VLOOKUP(A327,'Revenue per capita'!$A:$Z,26,FALSE)-'normalize rev0'!X$364)/'normalize rev0'!X$365,"")</f>
        <v/>
      </c>
    </row>
    <row r="328" spans="1:24" x14ac:dyDescent="0.45">
      <c r="A328" s="3" t="s">
        <v>665</v>
      </c>
      <c r="B328" s="4" t="s">
        <v>445</v>
      </c>
      <c r="D328" s="4">
        <v>46.777119247544739</v>
      </c>
      <c r="E328" s="6">
        <f>IFERROR((VLOOKUP($A328,'Revenue per capita'!$A:$Z,7,FALSE)-'normalize rev0'!E$364)/'normalize rev0'!E$365,"")</f>
        <v>-0.51177793090422308</v>
      </c>
      <c r="F328" s="6">
        <f>IFERROR((VLOOKUP(A328,'Revenue per capita'!$A:$Z,8,FALSE)-'normalize rev0'!F$364)/'normalize rev0'!F$365,"")</f>
        <v>-0.18633891376001532</v>
      </c>
      <c r="G328" s="6">
        <f>IFERROR((VLOOKUP(A328,'Revenue per capita'!$A:$Z,9,FALSE)-'normalize rev0'!G$364)/'normalize rev0'!G$365,"")</f>
        <v>-0.75300975454348795</v>
      </c>
      <c r="H328" s="6">
        <f>IFERROR((VLOOKUP(A328,'Revenue per capita'!$A:$Z,10,FALSE)-'normalize rev0'!H$364)/'normalize rev0'!H$365,"")</f>
        <v>-0.99888035373812367</v>
      </c>
      <c r="I328" s="6">
        <f>IFERROR((VLOOKUP(A328,'Revenue per capita'!$A:$Z,11,FALSE)-'normalize rev0'!I$364)/'normalize rev0'!I$365,"")</f>
        <v>-0.80552354487321087</v>
      </c>
      <c r="J328" s="6">
        <f>IFERROR((VLOOKUP(A328,'Revenue per capita'!$A:$Z,12,FALSE)-'normalize rev0'!J$364)/'normalize rev0'!J$365,"")</f>
        <v>-0.50420261312251191</v>
      </c>
      <c r="K328" s="6">
        <f>IFERROR((VLOOKUP(A328,'Revenue per capita'!$A:$Z,13,FALSE)-'normalize rev0'!K$364)/'normalize rev0'!K$365,"")</f>
        <v>-0.83029895679781396</v>
      </c>
      <c r="L328" s="6">
        <f>IFERROR((VLOOKUP(A328,'Revenue per capita'!$A:$Z,14,FALSE)-'normalize rev0'!L$364)/'normalize rev0'!L$365,"")</f>
        <v>5.7230372639551961</v>
      </c>
      <c r="M328" s="6">
        <f>IFERROR((VLOOKUP(A328,'Revenue per capita'!$A:$Z,15,FALSE)-'normalize rev0'!M$364)/'normalize rev0'!M$365,"")</f>
        <v>-0.70036686588889308</v>
      </c>
      <c r="N328" s="6">
        <f>IFERROR((VLOOKUP(A328,'Revenue per capita'!$A:$Z,16,FALSE)-'normalize rev0'!N$364)/'normalize rev0'!N$365,"")</f>
        <v>-0.46897053236656822</v>
      </c>
      <c r="O328" s="6">
        <f>IFERROR((VLOOKUP(A328,'Revenue per capita'!$A:$Z,17,FALSE)-'normalize rev0'!O$364)/'normalize rev0'!O$365,"")</f>
        <v>-0.70087594043266677</v>
      </c>
      <c r="P328" s="6">
        <f>IFERROR((VLOOKUP(A328,'Revenue per capita'!$A:$Z,18,FALSE)-'normalize rev0'!P$364)/'normalize rev0'!P$365,"")</f>
        <v>-0.87462411737214873</v>
      </c>
      <c r="Q328" s="6">
        <f>IFERROR((VLOOKUP(A328,'Revenue per capita'!$A:$Z,19,FALSE)-'normalize rev0'!Q$364)/'normalize rev0'!Q$365,"")</f>
        <v>-0.73112905668295669</v>
      </c>
      <c r="R328" s="6">
        <f>IFERROR((VLOOKUP(A328,'Revenue per capita'!$A:$Z,20,FALSE)-'normalize rev0'!R$364)/'normalize rev0'!R$365,"")</f>
        <v>-0.58313080471071499</v>
      </c>
      <c r="S328" s="6">
        <f>IFERROR((VLOOKUP(A328,'Revenue per capita'!$A:$Z,21,FALSE)-'normalize rev0'!S$364)/'normalize rev0'!S$365,"")</f>
        <v>-1.5537056924338237</v>
      </c>
      <c r="T328" s="6">
        <f>IFERROR((VLOOKUP(A328,'Revenue per capita'!$A:$Z,22,FALSE)-'normalize rev0'!T$364)/'normalize rev0'!T$365,"")</f>
        <v>-0.73515706013190141</v>
      </c>
      <c r="U328" s="6">
        <f>IFERROR((VLOOKUP(A328,'Revenue per capita'!$A:$Z,23,FALSE)-'normalize rev0'!U$364)/'normalize rev0'!U$365,"")</f>
        <v>-0.6810806042939701</v>
      </c>
      <c r="V328" s="6">
        <f>IFERROR((VLOOKUP(A328,'Revenue per capita'!$A:$Z,24,FALSE)-'normalize rev0'!V$364)/'normalize rev0'!V$365,"")</f>
        <v>-2.5048009829723781</v>
      </c>
      <c r="W328" s="6" t="str">
        <f>IFERROR((VLOOKUP(A328,'Revenue per capita'!$A:$Z,25,FALSE)-'normalize rev0'!W$364)/'normalize rev0'!W$365,"")</f>
        <v/>
      </c>
      <c r="X328" s="6" t="str">
        <f>IFERROR((VLOOKUP(A328,'Revenue per capita'!$A:$Z,26,FALSE)-'normalize rev0'!X$364)/'normalize rev0'!X$365,"")</f>
        <v/>
      </c>
    </row>
    <row r="329" spans="1:24" x14ac:dyDescent="0.45">
      <c r="A329" s="3" t="s">
        <v>525</v>
      </c>
      <c r="B329" s="4" t="s">
        <v>526</v>
      </c>
      <c r="D329" s="4">
        <v>46.689874529575164</v>
      </c>
      <c r="E329" s="6">
        <f>IFERROR((VLOOKUP($A329,'Revenue per capita'!$A:$Z,7,FALSE)-'normalize rev0'!E$364)/'normalize rev0'!E$365,"")</f>
        <v>-0.37411387766900001</v>
      </c>
      <c r="F329" s="6">
        <f>IFERROR((VLOOKUP(A329,'Revenue per capita'!$A:$Z,8,FALSE)-'normalize rev0'!F$364)/'normalize rev0'!F$365,"")</f>
        <v>-0.38039928195074563</v>
      </c>
      <c r="G329" s="6" t="str">
        <f>IFERROR((VLOOKUP(A329,'Revenue per capita'!$A:$Z,9,FALSE)-'normalize rev0'!G$364)/'normalize rev0'!G$365,"")</f>
        <v/>
      </c>
      <c r="H329" s="6">
        <f>IFERROR((VLOOKUP(A329,'Revenue per capita'!$A:$Z,10,FALSE)-'normalize rev0'!H$364)/'normalize rev0'!H$365,"")</f>
        <v>-8.0447517827126724E-2</v>
      </c>
      <c r="I329" s="6">
        <f>IFERROR((VLOOKUP(A329,'Revenue per capita'!$A:$Z,11,FALSE)-'normalize rev0'!I$364)/'normalize rev0'!I$365,"")</f>
        <v>-0.82725224071914683</v>
      </c>
      <c r="J329" s="6">
        <f>IFERROR((VLOOKUP(A329,'Revenue per capita'!$A:$Z,12,FALSE)-'normalize rev0'!J$364)/'normalize rev0'!J$365,"")</f>
        <v>-0.76109013751578791</v>
      </c>
      <c r="K329" s="6">
        <f>IFERROR((VLOOKUP(A329,'Revenue per capita'!$A:$Z,13,FALSE)-'normalize rev0'!K$364)/'normalize rev0'!K$365,"")</f>
        <v>0.23076033894401277</v>
      </c>
      <c r="L329" s="6">
        <f>IFERROR((VLOOKUP(A329,'Revenue per capita'!$A:$Z,14,FALSE)-'normalize rev0'!L$364)/'normalize rev0'!L$365,"")</f>
        <v>-0.87389008678378488</v>
      </c>
      <c r="M329" s="6">
        <f>IFERROR((VLOOKUP(A329,'Revenue per capita'!$A:$Z,15,FALSE)-'normalize rev0'!M$364)/'normalize rev0'!M$365,"")</f>
        <v>-0.41474410831364383</v>
      </c>
      <c r="N329" s="6">
        <f>IFERROR((VLOOKUP(A329,'Revenue per capita'!$A:$Z,16,FALSE)-'normalize rev0'!N$364)/'normalize rev0'!N$365,"")</f>
        <v>-0.5691657281335224</v>
      </c>
      <c r="O329" s="6">
        <f>IFERROR((VLOOKUP(A329,'Revenue per capita'!$A:$Z,17,FALSE)-'normalize rev0'!O$364)/'normalize rev0'!O$365,"")</f>
        <v>0.36386222207431923</v>
      </c>
      <c r="P329" s="6">
        <f>IFERROR((VLOOKUP(A329,'Revenue per capita'!$A:$Z,18,FALSE)-'normalize rev0'!P$364)/'normalize rev0'!P$365,"")</f>
        <v>0.32236829622869489</v>
      </c>
      <c r="Q329" s="6">
        <f>IFERROR((VLOOKUP(A329,'Revenue per capita'!$A:$Z,19,FALSE)-'normalize rev0'!Q$364)/'normalize rev0'!Q$365,"")</f>
        <v>1.4719232281996699</v>
      </c>
      <c r="R329" s="6">
        <f>IFERROR((VLOOKUP(A329,'Revenue per capita'!$A:$Z,20,FALSE)-'normalize rev0'!R$364)/'normalize rev0'!R$365,"")</f>
        <v>-0.22954382455326405</v>
      </c>
      <c r="S329" s="6">
        <f>IFERROR((VLOOKUP(A329,'Revenue per capita'!$A:$Z,21,FALSE)-'normalize rev0'!S$364)/'normalize rev0'!S$365,"")</f>
        <v>-0.67749751209539211</v>
      </c>
      <c r="T329" s="6">
        <f>IFERROR((VLOOKUP(A329,'Revenue per capita'!$A:$Z,22,FALSE)-'normalize rev0'!T$364)/'normalize rev0'!T$365,"")</f>
        <v>0.74039820934533618</v>
      </c>
      <c r="U329" s="6">
        <f>IFERROR((VLOOKUP(A329,'Revenue per capita'!$A:$Z,23,FALSE)-'normalize rev0'!U$364)/'normalize rev0'!U$365,"")</f>
        <v>-0.18603963589381259</v>
      </c>
      <c r="V329" s="6">
        <f>IFERROR((VLOOKUP(A329,'Revenue per capita'!$A:$Z,24,FALSE)-'normalize rev0'!V$364)/'normalize rev0'!V$365,"")</f>
        <v>-0.3175681129619688</v>
      </c>
      <c r="W329" s="6">
        <f>IFERROR((VLOOKUP(A329,'Revenue per capita'!$A:$Z,25,FALSE)-'normalize rev0'!W$364)/'normalize rev0'!W$365,"")</f>
        <v>-0.61569921160747232</v>
      </c>
      <c r="X329" s="6" t="str">
        <f>IFERROR((VLOOKUP(A329,'Revenue per capita'!$A:$Z,26,FALSE)-'normalize rev0'!X$364)/'normalize rev0'!X$365,"")</f>
        <v/>
      </c>
    </row>
    <row r="330" spans="1:24" x14ac:dyDescent="0.45">
      <c r="A330" s="3" t="s">
        <v>808</v>
      </c>
      <c r="B330" s="4" t="s">
        <v>477</v>
      </c>
      <c r="D330" s="4">
        <v>45.865588243511304</v>
      </c>
      <c r="E330" s="6">
        <f>IFERROR((VLOOKUP($A330,'Revenue per capita'!$A:$Z,7,FALSE)-'normalize rev0'!E$364)/'normalize rev0'!E$365,"")</f>
        <v>0.18831546312790945</v>
      </c>
      <c r="F330" s="6" t="str">
        <f>IFERROR((VLOOKUP(A330,'Revenue per capita'!$A:$Z,8,FALSE)-'normalize rev0'!F$364)/'normalize rev0'!F$365,"")</f>
        <v/>
      </c>
      <c r="G330" s="6" t="str">
        <f>IFERROR((VLOOKUP(A330,'Revenue per capita'!$A:$Z,9,FALSE)-'normalize rev0'!G$364)/'normalize rev0'!G$365,"")</f>
        <v/>
      </c>
      <c r="H330" s="6">
        <f>IFERROR((VLOOKUP(A330,'Revenue per capita'!$A:$Z,10,FALSE)-'normalize rev0'!H$364)/'normalize rev0'!H$365,"")</f>
        <v>-0.16016047367734826</v>
      </c>
      <c r="I330" s="6">
        <f>IFERROR((VLOOKUP(A330,'Revenue per capita'!$A:$Z,11,FALSE)-'normalize rev0'!I$364)/'normalize rev0'!I$365,"")</f>
        <v>-0.21059003308028379</v>
      </c>
      <c r="J330" s="6">
        <f>IFERROR((VLOOKUP(A330,'Revenue per capita'!$A:$Z,12,FALSE)-'normalize rev0'!J$364)/'normalize rev0'!J$365,"")</f>
        <v>-1.0406004115793221</v>
      </c>
      <c r="K330" s="6">
        <f>IFERROR((VLOOKUP(A330,'Revenue per capita'!$A:$Z,13,FALSE)-'normalize rev0'!K$364)/'normalize rev0'!K$365,"")</f>
        <v>-0.6604675113712154</v>
      </c>
      <c r="L330" s="6">
        <f>IFERROR((VLOOKUP(A330,'Revenue per capita'!$A:$Z,14,FALSE)-'normalize rev0'!L$364)/'normalize rev0'!L$365,"")</f>
        <v>-0.74483622030690866</v>
      </c>
      <c r="M330" s="6">
        <f>IFERROR((VLOOKUP(A330,'Revenue per capita'!$A:$Z,15,FALSE)-'normalize rev0'!M$364)/'normalize rev0'!M$365,"")</f>
        <v>-0.50752144829225154</v>
      </c>
      <c r="N330" s="6">
        <f>IFERROR((VLOOKUP(A330,'Revenue per capita'!$A:$Z,16,FALSE)-'normalize rev0'!N$364)/'normalize rev0'!N$365,"")</f>
        <v>-0.66860635382730049</v>
      </c>
      <c r="O330" s="6">
        <f>IFERROR((VLOOKUP(A330,'Revenue per capita'!$A:$Z,17,FALSE)-'normalize rev0'!O$364)/'normalize rev0'!O$365,"")</f>
        <v>-1.2789409986456273</v>
      </c>
      <c r="P330" s="6">
        <f>IFERROR((VLOOKUP(A330,'Revenue per capita'!$A:$Z,18,FALSE)-'normalize rev0'!P$364)/'normalize rev0'!P$365,"")</f>
        <v>-0.84173636392977058</v>
      </c>
      <c r="Q330" s="6">
        <f>IFERROR((VLOOKUP(A330,'Revenue per capita'!$A:$Z,19,FALSE)-'normalize rev0'!Q$364)/'normalize rev0'!Q$365,"")</f>
        <v>-0.30438169225492712</v>
      </c>
      <c r="R330" s="6">
        <f>IFERROR((VLOOKUP(A330,'Revenue per capita'!$A:$Z,20,FALSE)-'normalize rev0'!R$364)/'normalize rev0'!R$365,"")</f>
        <v>-0.35515277794505429</v>
      </c>
      <c r="S330" s="6">
        <f>IFERROR((VLOOKUP(A330,'Revenue per capita'!$A:$Z,21,FALSE)-'normalize rev0'!S$364)/'normalize rev0'!S$365,"")</f>
        <v>-0.92428867821818972</v>
      </c>
      <c r="T330" s="6">
        <f>IFERROR((VLOOKUP(A330,'Revenue per capita'!$A:$Z,22,FALSE)-'normalize rev0'!T$364)/'normalize rev0'!T$365,"")</f>
        <v>-1.0196351373709114</v>
      </c>
      <c r="U330" s="6">
        <f>IFERROR((VLOOKUP(A330,'Revenue per capita'!$A:$Z,23,FALSE)-'normalize rev0'!U$364)/'normalize rev0'!U$365,"")</f>
        <v>-0.51260927811595636</v>
      </c>
      <c r="V330" s="6">
        <f>IFERROR((VLOOKUP(A330,'Revenue per capita'!$A:$Z,24,FALSE)-'normalize rev0'!V$364)/'normalize rev0'!V$365,"")</f>
        <v>0.20416325355694914</v>
      </c>
      <c r="W330" s="6" t="str">
        <f>IFERROR((VLOOKUP(A330,'Revenue per capita'!$A:$Z,25,FALSE)-'normalize rev0'!W$364)/'normalize rev0'!W$365,"")</f>
        <v/>
      </c>
      <c r="X330" s="6" t="str">
        <f>IFERROR((VLOOKUP(A330,'Revenue per capita'!$A:$Z,26,FALSE)-'normalize rev0'!X$364)/'normalize rev0'!X$365,"")</f>
        <v/>
      </c>
    </row>
    <row r="331" spans="1:24" x14ac:dyDescent="0.45">
      <c r="A331" s="3" t="s">
        <v>713</v>
      </c>
      <c r="B331" s="4" t="s">
        <v>470</v>
      </c>
      <c r="D331" s="4">
        <v>45.566187276441184</v>
      </c>
      <c r="E331" s="6">
        <f>IFERROR((VLOOKUP($A331,'Revenue per capita'!$A:$Z,7,FALSE)-'normalize rev0'!E$364)/'normalize rev0'!E$365,"")</f>
        <v>-0.51177793090422308</v>
      </c>
      <c r="F331" s="6" t="str">
        <f>IFERROR((VLOOKUP(A331,'Revenue per capita'!$A:$Z,8,FALSE)-'normalize rev0'!F$364)/'normalize rev0'!F$365,"")</f>
        <v/>
      </c>
      <c r="G331" s="6">
        <f>IFERROR((VLOOKUP(A331,'Revenue per capita'!$A:$Z,9,FALSE)-'normalize rev0'!G$364)/'normalize rev0'!G$365,"")</f>
        <v>-0.1063838425599487</v>
      </c>
      <c r="H331" s="6">
        <f>IFERROR((VLOOKUP(A331,'Revenue per capita'!$A:$Z,10,FALSE)-'normalize rev0'!H$364)/'normalize rev0'!H$365,"")</f>
        <v>-0.37935823614539843</v>
      </c>
      <c r="I331" s="6">
        <f>IFERROR((VLOOKUP(A331,'Revenue per capita'!$A:$Z,11,FALSE)-'normalize rev0'!I$364)/'normalize rev0'!I$365,"")</f>
        <v>-0.63795533444231689</v>
      </c>
      <c r="J331" s="6">
        <f>IFERROR((VLOOKUP(A331,'Revenue per capita'!$A:$Z,12,FALSE)-'normalize rev0'!J$364)/'normalize rev0'!J$365,"")</f>
        <v>-0.91892499868913846</v>
      </c>
      <c r="K331" s="6">
        <f>IFERROR((VLOOKUP(A331,'Revenue per capita'!$A:$Z,13,FALSE)-'normalize rev0'!K$364)/'normalize rev0'!K$365,"")</f>
        <v>0.80824880820033929</v>
      </c>
      <c r="L331" s="6">
        <f>IFERROR((VLOOKUP(A331,'Revenue per capita'!$A:$Z,14,FALSE)-'normalize rev0'!L$364)/'normalize rev0'!L$365,"")</f>
        <v>-1.0384669966484574</v>
      </c>
      <c r="M331" s="6">
        <f>IFERROR((VLOOKUP(A331,'Revenue per capita'!$A:$Z,15,FALSE)-'normalize rev0'!M$364)/'normalize rev0'!M$365,"")</f>
        <v>-0.51126580704287061</v>
      </c>
      <c r="N331" s="6">
        <f>IFERROR((VLOOKUP(A331,'Revenue per capita'!$A:$Z,16,FALSE)-'normalize rev0'!N$364)/'normalize rev0'!N$365,"")</f>
        <v>-0.62321633962505585</v>
      </c>
      <c r="O331" s="6">
        <f>IFERROR((VLOOKUP(A331,'Revenue per capita'!$A:$Z,17,FALSE)-'normalize rev0'!O$364)/'normalize rev0'!O$365,"")</f>
        <v>0.31358002294551346</v>
      </c>
      <c r="P331" s="6">
        <f>IFERROR((VLOOKUP(A331,'Revenue per capita'!$A:$Z,18,FALSE)-'normalize rev0'!P$364)/'normalize rev0'!P$365,"")</f>
        <v>-0.68515109819616815</v>
      </c>
      <c r="Q331" s="6">
        <f>IFERROR((VLOOKUP(A331,'Revenue per capita'!$A:$Z,19,FALSE)-'normalize rev0'!Q$364)/'normalize rev0'!Q$365,"")</f>
        <v>-0.41784680628408011</v>
      </c>
      <c r="R331" s="6">
        <f>IFERROR((VLOOKUP(A331,'Revenue per capita'!$A:$Z,20,FALSE)-'normalize rev0'!R$364)/'normalize rev0'!R$365,"")</f>
        <v>-0.62105184299981075</v>
      </c>
      <c r="S331" s="6">
        <f>IFERROR((VLOOKUP(A331,'Revenue per capita'!$A:$Z,21,FALSE)-'normalize rev0'!S$364)/'normalize rev0'!S$365,"")</f>
        <v>-1.5170478015668176</v>
      </c>
      <c r="T331" s="6">
        <f>IFERROR((VLOOKUP(A331,'Revenue per capita'!$A:$Z,22,FALSE)-'normalize rev0'!T$364)/'normalize rev0'!T$365,"")</f>
        <v>1.5822875323718424</v>
      </c>
      <c r="U331" s="6">
        <f>IFERROR((VLOOKUP(A331,'Revenue per capita'!$A:$Z,23,FALSE)-'normalize rev0'!U$364)/'normalize rev0'!U$365,"")</f>
        <v>1.9050407119133881</v>
      </c>
      <c r="V331" s="6">
        <f>IFERROR((VLOOKUP(A331,'Revenue per capita'!$A:$Z,24,FALSE)-'normalize rev0'!V$364)/'normalize rev0'!V$365,"")</f>
        <v>-0.55586333695945278</v>
      </c>
      <c r="W331" s="6">
        <f>IFERROR((VLOOKUP(A331,'Revenue per capita'!$A:$Z,25,FALSE)-'normalize rev0'!W$364)/'normalize rev0'!W$365,"")</f>
        <v>-0.91217782942849612</v>
      </c>
      <c r="X331" s="6" t="str">
        <f>IFERROR((VLOOKUP(A331,'Revenue per capita'!$A:$Z,26,FALSE)-'normalize rev0'!X$364)/'normalize rev0'!X$365,"")</f>
        <v/>
      </c>
    </row>
    <row r="332" spans="1:24" x14ac:dyDescent="0.45">
      <c r="A332" s="3" t="s">
        <v>668</v>
      </c>
      <c r="B332" s="4" t="s">
        <v>669</v>
      </c>
      <c r="D332" s="4">
        <v>45.218732492402758</v>
      </c>
      <c r="E332" s="6">
        <f>IFERROR((VLOOKUP($A332,'Revenue per capita'!$A:$Z,7,FALSE)-'normalize rev0'!E$364)/'normalize rev0'!E$365,"")</f>
        <v>-0.51177793090422308</v>
      </c>
      <c r="F332" s="6">
        <f>IFERROR((VLOOKUP(A332,'Revenue per capita'!$A:$Z,8,FALSE)-'normalize rev0'!F$364)/'normalize rev0'!F$365,"")</f>
        <v>-0.35311122098211761</v>
      </c>
      <c r="G332" s="6" t="str">
        <f>IFERROR((VLOOKUP(A332,'Revenue per capita'!$A:$Z,9,FALSE)-'normalize rev0'!G$364)/'normalize rev0'!G$365,"")</f>
        <v/>
      </c>
      <c r="H332" s="6">
        <f>IFERROR((VLOOKUP(A332,'Revenue per capita'!$A:$Z,10,FALSE)-'normalize rev0'!H$364)/'normalize rev0'!H$365,"")</f>
        <v>-0.77800846039213978</v>
      </c>
      <c r="I332" s="6">
        <f>IFERROR((VLOOKUP(A332,'Revenue per capita'!$A:$Z,11,FALSE)-'normalize rev0'!I$364)/'normalize rev0'!I$365,"")</f>
        <v>-0.46947149276825734</v>
      </c>
      <c r="J332" s="6">
        <f>IFERROR((VLOOKUP(A332,'Revenue per capita'!$A:$Z,12,FALSE)-'normalize rev0'!J$364)/'normalize rev0'!J$365,"")</f>
        <v>-0.84180317143637784</v>
      </c>
      <c r="K332" s="6">
        <f>IFERROR((VLOOKUP(A332,'Revenue per capita'!$A:$Z,13,FALSE)-'normalize rev0'!K$364)/'normalize rev0'!K$365,"")</f>
        <v>-1.0804445808388152</v>
      </c>
      <c r="L332" s="6">
        <f>IFERROR((VLOOKUP(A332,'Revenue per capita'!$A:$Z,14,FALSE)-'normalize rev0'!L$364)/'normalize rev0'!L$365,"")</f>
        <v>-0.92803069656920656</v>
      </c>
      <c r="M332" s="6">
        <f>IFERROR((VLOOKUP(A332,'Revenue per capita'!$A:$Z,15,FALSE)-'normalize rev0'!M$364)/'normalize rev0'!M$365,"")</f>
        <v>0.58427891208992733</v>
      </c>
      <c r="N332" s="6">
        <f>IFERROR((VLOOKUP(A332,'Revenue per capita'!$A:$Z,16,FALSE)-'normalize rev0'!N$364)/'normalize rev0'!N$365,"")</f>
        <v>-0.52332487444831277</v>
      </c>
      <c r="O332" s="6">
        <f>IFERROR((VLOOKUP(A332,'Revenue per capita'!$A:$Z,17,FALSE)-'normalize rev0'!O$364)/'normalize rev0'!O$365,"")</f>
        <v>0.20783080890073938</v>
      </c>
      <c r="P332" s="6">
        <f>IFERROR((VLOOKUP(A332,'Revenue per capita'!$A:$Z,18,FALSE)-'normalize rev0'!P$364)/'normalize rev0'!P$365,"")</f>
        <v>-0.46445814503576904</v>
      </c>
      <c r="Q332" s="6">
        <f>IFERROR((VLOOKUP(A332,'Revenue per capita'!$A:$Z,19,FALSE)-'normalize rev0'!Q$364)/'normalize rev0'!Q$365,"")</f>
        <v>-0.72956261727610117</v>
      </c>
      <c r="R332" s="6">
        <f>IFERROR((VLOOKUP(A332,'Revenue per capita'!$A:$Z,20,FALSE)-'normalize rev0'!R$364)/'normalize rev0'!R$365,"")</f>
        <v>-0.10129912187196367</v>
      </c>
      <c r="S332" s="6">
        <f>IFERROR((VLOOKUP(A332,'Revenue per capita'!$A:$Z,21,FALSE)-'normalize rev0'!S$364)/'normalize rev0'!S$365,"")</f>
        <v>-1.7173124099027959</v>
      </c>
      <c r="T332" s="6">
        <f>IFERROR((VLOOKUP(A332,'Revenue per capita'!$A:$Z,22,FALSE)-'normalize rev0'!T$364)/'normalize rev0'!T$365,"")</f>
        <v>0.99773419569982602</v>
      </c>
      <c r="U332" s="6">
        <f>IFERROR((VLOOKUP(A332,'Revenue per capita'!$A:$Z,23,FALSE)-'normalize rev0'!U$364)/'normalize rev0'!U$365,"")</f>
        <v>0.33680097598389208</v>
      </c>
      <c r="V332" s="6">
        <f>IFERROR((VLOOKUP(A332,'Revenue per capita'!$A:$Z,24,FALSE)-'normalize rev0'!V$364)/'normalize rev0'!V$365,"")</f>
        <v>-0.85743469134852646</v>
      </c>
      <c r="W332" s="6" t="str">
        <f>IFERROR((VLOOKUP(A332,'Revenue per capita'!$A:$Z,25,FALSE)-'normalize rev0'!W$364)/'normalize rev0'!W$365,"")</f>
        <v/>
      </c>
      <c r="X332" s="6" t="str">
        <f>IFERROR((VLOOKUP(A332,'Revenue per capita'!$A:$Z,26,FALSE)-'normalize rev0'!X$364)/'normalize rev0'!X$365,"")</f>
        <v/>
      </c>
    </row>
    <row r="333" spans="1:24" x14ac:dyDescent="0.45">
      <c r="A333" s="3" t="s">
        <v>549</v>
      </c>
      <c r="B333" s="4" t="s">
        <v>445</v>
      </c>
      <c r="D333" s="4">
        <v>44.311195957417702</v>
      </c>
      <c r="E333" s="6">
        <f>IFERROR((VLOOKUP($A333,'Revenue per capita'!$A:$Z,7,FALSE)-'normalize rev0'!E$364)/'normalize rev0'!E$365,"")</f>
        <v>-0.30756795617304955</v>
      </c>
      <c r="F333" s="6">
        <f>IFERROR((VLOOKUP(A333,'Revenue per capita'!$A:$Z,8,FALSE)-'normalize rev0'!F$364)/'normalize rev0'!F$365,"")</f>
        <v>-0.10037732277986265</v>
      </c>
      <c r="G333" s="6" t="str">
        <f>IFERROR((VLOOKUP(A333,'Revenue per capita'!$A:$Z,9,FALSE)-'normalize rev0'!G$364)/'normalize rev0'!G$365,"")</f>
        <v/>
      </c>
      <c r="H333" s="6">
        <f>IFERROR((VLOOKUP(A333,'Revenue per capita'!$A:$Z,10,FALSE)-'normalize rev0'!H$364)/'normalize rev0'!H$365,"")</f>
        <v>0.1367892933948994</v>
      </c>
      <c r="I333" s="6">
        <f>IFERROR((VLOOKUP(A333,'Revenue per capita'!$A:$Z,11,FALSE)-'normalize rev0'!I$364)/'normalize rev0'!I$365,"")</f>
        <v>-0.67858521986007148</v>
      </c>
      <c r="J333" s="6">
        <f>IFERROR((VLOOKUP(A333,'Revenue per capita'!$A:$Z,12,FALSE)-'normalize rev0'!J$364)/'normalize rev0'!J$365,"")</f>
        <v>-0.75996997972140434</v>
      </c>
      <c r="K333" s="6">
        <f>IFERROR((VLOOKUP(A333,'Revenue per capita'!$A:$Z,13,FALSE)-'normalize rev0'!K$364)/'normalize rev0'!K$365,"")</f>
        <v>-0.90455363995265192</v>
      </c>
      <c r="L333" s="6">
        <f>IFERROR((VLOOKUP(A333,'Revenue per capita'!$A:$Z,14,FALSE)-'normalize rev0'!L$364)/'normalize rev0'!L$365,"")</f>
        <v>-0.16860915564347795</v>
      </c>
      <c r="M333" s="6">
        <f>IFERROR((VLOOKUP(A333,'Revenue per capita'!$A:$Z,15,FALSE)-'normalize rev0'!M$364)/'normalize rev0'!M$365,"")</f>
        <v>-0.37658382372457821</v>
      </c>
      <c r="N333" s="6">
        <f>IFERROR((VLOOKUP(A333,'Revenue per capita'!$A:$Z,16,FALSE)-'normalize rev0'!N$364)/'normalize rev0'!N$365,"")</f>
        <v>-0.65313076504911394</v>
      </c>
      <c r="O333" s="6">
        <f>IFERROR((VLOOKUP(A333,'Revenue per capita'!$A:$Z,17,FALSE)-'normalize rev0'!O$364)/'normalize rev0'!O$365,"")</f>
        <v>-2.3826991508621068E-2</v>
      </c>
      <c r="P333" s="6">
        <f>IFERROR((VLOOKUP(A333,'Revenue per capita'!$A:$Z,18,FALSE)-'normalize rev0'!P$364)/'normalize rev0'!P$365,"")</f>
        <v>-0.29751553134170478</v>
      </c>
      <c r="Q333" s="6">
        <f>IFERROR((VLOOKUP(A333,'Revenue per capita'!$A:$Z,19,FALSE)-'normalize rev0'!Q$364)/'normalize rev0'!Q$365,"")</f>
        <v>-0.88299587537611324</v>
      </c>
      <c r="R333" s="6">
        <f>IFERROR((VLOOKUP(A333,'Revenue per capita'!$A:$Z,20,FALSE)-'normalize rev0'!R$364)/'normalize rev0'!R$365,"")</f>
        <v>-0.61664311709390252</v>
      </c>
      <c r="S333" s="6">
        <f>IFERROR((VLOOKUP(A333,'Revenue per capita'!$A:$Z,21,FALSE)-'normalize rev0'!S$364)/'normalize rev0'!S$365,"")</f>
        <v>-0.71692607856335722</v>
      </c>
      <c r="T333" s="6">
        <f>IFERROR((VLOOKUP(A333,'Revenue per capita'!$A:$Z,22,FALSE)-'normalize rev0'!T$364)/'normalize rev0'!T$365,"")</f>
        <v>-1.1798013123201951</v>
      </c>
      <c r="U333" s="6">
        <f>IFERROR((VLOOKUP(A333,'Revenue per capita'!$A:$Z,23,FALSE)-'normalize rev0'!U$364)/'normalize rev0'!U$365,"")</f>
        <v>0.67455969066391119</v>
      </c>
      <c r="V333" s="6">
        <f>IFERROR((VLOOKUP(A333,'Revenue per capita'!$A:$Z,24,FALSE)-'normalize rev0'!V$364)/'normalize rev0'!V$365,"")</f>
        <v>1.3903379639257613E-2</v>
      </c>
      <c r="W333" s="6" t="str">
        <f>IFERROR((VLOOKUP(A333,'Revenue per capita'!$A:$Z,25,FALSE)-'normalize rev0'!W$364)/'normalize rev0'!W$365,"")</f>
        <v/>
      </c>
      <c r="X333" s="6" t="str">
        <f>IFERROR((VLOOKUP(A333,'Revenue per capita'!$A:$Z,26,FALSE)-'normalize rev0'!X$364)/'normalize rev0'!X$365,"")</f>
        <v/>
      </c>
    </row>
    <row r="334" spans="1:24" x14ac:dyDescent="0.45">
      <c r="A334" s="3" t="s">
        <v>696</v>
      </c>
      <c r="B334" s="4" t="s">
        <v>480</v>
      </c>
      <c r="D334" s="4">
        <v>43.97234750738621</v>
      </c>
      <c r="E334" s="6">
        <f>IFERROR((VLOOKUP($A334,'Revenue per capita'!$A:$Z,7,FALSE)-'normalize rev0'!E$364)/'normalize rev0'!E$365,"")</f>
        <v>1.9274146394913765</v>
      </c>
      <c r="F334" s="6" t="str">
        <f>IFERROR((VLOOKUP(A334,'Revenue per capita'!$A:$Z,8,FALSE)-'normalize rev0'!F$364)/'normalize rev0'!F$365,"")</f>
        <v/>
      </c>
      <c r="G334" s="6" t="str">
        <f>IFERROR((VLOOKUP(A334,'Revenue per capita'!$A:$Z,9,FALSE)-'normalize rev0'!G$364)/'normalize rev0'!G$365,"")</f>
        <v/>
      </c>
      <c r="H334" s="6">
        <f>IFERROR((VLOOKUP(A334,'Revenue per capita'!$A:$Z,10,FALSE)-'normalize rev0'!H$364)/'normalize rev0'!H$365,"")</f>
        <v>-1.4857245727042896</v>
      </c>
      <c r="I334" s="6">
        <f>IFERROR((VLOOKUP(A334,'Revenue per capita'!$A:$Z,11,FALSE)-'normalize rev0'!I$364)/'normalize rev0'!I$365,"")</f>
        <v>-0.20767168054179136</v>
      </c>
      <c r="J334" s="6">
        <f>IFERROR((VLOOKUP(A334,'Revenue per capita'!$A:$Z,12,FALSE)-'normalize rev0'!J$364)/'normalize rev0'!J$365,"")</f>
        <v>-0.58190034302663385</v>
      </c>
      <c r="K334" s="6">
        <f>IFERROR((VLOOKUP(A334,'Revenue per capita'!$A:$Z,13,FALSE)-'normalize rev0'!K$364)/'normalize rev0'!K$365,"")</f>
        <v>-1.5791154707111261</v>
      </c>
      <c r="L334" s="6">
        <f>IFERROR((VLOOKUP(A334,'Revenue per capita'!$A:$Z,14,FALSE)-'normalize rev0'!L$364)/'normalize rev0'!L$365,"")</f>
        <v>-0.4036769399625289</v>
      </c>
      <c r="M334" s="6">
        <f>IFERROR((VLOOKUP(A334,'Revenue per capita'!$A:$Z,15,FALSE)-'normalize rev0'!M$364)/'normalize rev0'!M$365,"")</f>
        <v>-5.8615140772840947E-2</v>
      </c>
      <c r="N334" s="6">
        <f>IFERROR((VLOOKUP(A334,'Revenue per capita'!$A:$Z,16,FALSE)-'normalize rev0'!N$364)/'normalize rev0'!N$365,"")</f>
        <v>-0.72619112854902346</v>
      </c>
      <c r="O334" s="6">
        <f>IFERROR((VLOOKUP(A334,'Revenue per capita'!$A:$Z,17,FALSE)-'normalize rev0'!O$364)/'normalize rev0'!O$365,"")</f>
        <v>-1.1413469275190942</v>
      </c>
      <c r="P334" s="6">
        <f>IFERROR((VLOOKUP(A334,'Revenue per capita'!$A:$Z,18,FALSE)-'normalize rev0'!P$364)/'normalize rev0'!P$365,"")</f>
        <v>-1.1194143745871918</v>
      </c>
      <c r="Q334" s="6">
        <f>IFERROR((VLOOKUP(A334,'Revenue per capita'!$A:$Z,19,FALSE)-'normalize rev0'!Q$364)/'normalize rev0'!Q$365,"")</f>
        <v>-1.5337286676975825</v>
      </c>
      <c r="R334" s="6">
        <f>IFERROR((VLOOKUP(A334,'Revenue per capita'!$A:$Z,20,FALSE)-'normalize rev0'!R$364)/'normalize rev0'!R$365,"")</f>
        <v>-0.80879342087724082</v>
      </c>
      <c r="S334" s="6">
        <f>IFERROR((VLOOKUP(A334,'Revenue per capita'!$A:$Z,21,FALSE)-'normalize rev0'!S$364)/'normalize rev0'!S$365,"")</f>
        <v>-1.8238457405738713</v>
      </c>
      <c r="T334" s="6">
        <f>IFERROR((VLOOKUP(A334,'Revenue per capita'!$A:$Z,22,FALSE)-'normalize rev0'!T$364)/'normalize rev0'!T$365,"")</f>
        <v>-0.99051952831629375</v>
      </c>
      <c r="U334" s="6">
        <f>IFERROR((VLOOKUP(A334,'Revenue per capita'!$A:$Z,23,FALSE)-'normalize rev0'!U$364)/'normalize rev0'!U$365,"")</f>
        <v>-1.2146880584784401</v>
      </c>
      <c r="V334" s="6">
        <f>IFERROR((VLOOKUP(A334,'Revenue per capita'!$A:$Z,24,FALSE)-'normalize rev0'!V$364)/'normalize rev0'!V$365,"")</f>
        <v>-1.2795866348673473</v>
      </c>
      <c r="W334" s="6" t="str">
        <f>IFERROR((VLOOKUP(A334,'Revenue per capita'!$A:$Z,25,FALSE)-'normalize rev0'!W$364)/'normalize rev0'!W$365,"")</f>
        <v/>
      </c>
      <c r="X334" s="6" t="str">
        <f>IFERROR((VLOOKUP(A334,'Revenue per capita'!$A:$Z,26,FALSE)-'normalize rev0'!X$364)/'normalize rev0'!X$365,"")</f>
        <v/>
      </c>
    </row>
    <row r="335" spans="1:24" x14ac:dyDescent="0.45">
      <c r="A335" s="3" t="s">
        <v>519</v>
      </c>
      <c r="B335" s="4" t="s">
        <v>449</v>
      </c>
      <c r="D335" s="4">
        <v>43.94478130741166</v>
      </c>
      <c r="E335" s="6">
        <f>IFERROR((VLOOKUP($A335,'Revenue per capita'!$A:$Z,7,FALSE)-'normalize rev0'!E$364)/'normalize rev0'!E$365,"")</f>
        <v>-0.51177793090422308</v>
      </c>
      <c r="F335" s="6" t="str">
        <f>IFERROR((VLOOKUP(A335,'Revenue per capita'!$A:$Z,8,FALSE)-'normalize rev0'!F$364)/'normalize rev0'!F$365,"")</f>
        <v/>
      </c>
      <c r="G335" s="6" t="str">
        <f>IFERROR((VLOOKUP(A335,'Revenue per capita'!$A:$Z,9,FALSE)-'normalize rev0'!G$364)/'normalize rev0'!G$365,"")</f>
        <v/>
      </c>
      <c r="H335" s="6">
        <f>IFERROR((VLOOKUP(A335,'Revenue per capita'!$A:$Z,10,FALSE)-'normalize rev0'!H$364)/'normalize rev0'!H$365,"")</f>
        <v>-0.98321894793400433</v>
      </c>
      <c r="I335" s="6">
        <f>IFERROR((VLOOKUP(A335,'Revenue per capita'!$A:$Z,11,FALSE)-'normalize rev0'!I$364)/'normalize rev0'!I$365,"")</f>
        <v>-0.53743021854946749</v>
      </c>
      <c r="J335" s="6">
        <f>IFERROR((VLOOKUP(A335,'Revenue per capita'!$A:$Z,12,FALSE)-'normalize rev0'!J$364)/'normalize rev0'!J$365,"")</f>
        <v>-0.81241794015799151</v>
      </c>
      <c r="K335" s="6">
        <f>IFERROR((VLOOKUP(A335,'Revenue per capita'!$A:$Z,13,FALSE)-'normalize rev0'!K$364)/'normalize rev0'!K$365,"")</f>
        <v>-1.2003342140383321E-2</v>
      </c>
      <c r="L335" s="6">
        <f>IFERROR((VLOOKUP(A335,'Revenue per capita'!$A:$Z,14,FALSE)-'normalize rev0'!L$364)/'normalize rev0'!L$365,"")</f>
        <v>-0.59800672884586559</v>
      </c>
      <c r="M335" s="6">
        <f>IFERROR((VLOOKUP(A335,'Revenue per capita'!$A:$Z,15,FALSE)-'normalize rev0'!M$364)/'normalize rev0'!M$365,"")</f>
        <v>-0.65092498128515008</v>
      </c>
      <c r="N335" s="6">
        <f>IFERROR((VLOOKUP(A335,'Revenue per capita'!$A:$Z,16,FALSE)-'normalize rev0'!N$364)/'normalize rev0'!N$365,"")</f>
        <v>-0.66414483098422927</v>
      </c>
      <c r="O335" s="6">
        <f>IFERROR((VLOOKUP(A335,'Revenue per capita'!$A:$Z,17,FALSE)-'normalize rev0'!O$364)/'normalize rev0'!O$365,"")</f>
        <v>-0.54334984015285137</v>
      </c>
      <c r="P335" s="6">
        <f>IFERROR((VLOOKUP(A335,'Revenue per capita'!$A:$Z,18,FALSE)-'normalize rev0'!P$364)/'normalize rev0'!P$365,"")</f>
        <v>-0.6367697560946759</v>
      </c>
      <c r="Q335" s="6">
        <f>IFERROR((VLOOKUP(A335,'Revenue per capita'!$A:$Z,19,FALSE)-'normalize rev0'!Q$364)/'normalize rev0'!Q$365,"")</f>
        <v>-0.20787828182604645</v>
      </c>
      <c r="R335" s="6">
        <f>IFERROR((VLOOKUP(A335,'Revenue per capita'!$A:$Z,20,FALSE)-'normalize rev0'!R$364)/'normalize rev0'!R$365,"")</f>
        <v>-0.64650012466289575</v>
      </c>
      <c r="S335" s="6">
        <f>IFERROR((VLOOKUP(A335,'Revenue per capita'!$A:$Z,21,FALSE)-'normalize rev0'!S$364)/'normalize rev0'!S$365,"")</f>
        <v>-0.53271653393043927</v>
      </c>
      <c r="T335" s="6">
        <f>IFERROR((VLOOKUP(A335,'Revenue per capita'!$A:$Z,22,FALSE)-'normalize rev0'!T$364)/'normalize rev0'!T$365,"")</f>
        <v>-0.51999577102360861</v>
      </c>
      <c r="U335" s="6">
        <f>IFERROR((VLOOKUP(A335,'Revenue per capita'!$A:$Z,23,FALSE)-'normalize rev0'!U$364)/'normalize rev0'!U$365,"")</f>
        <v>0.95998562685175182</v>
      </c>
      <c r="V335" s="6">
        <f>IFERROR((VLOOKUP(A335,'Revenue per capita'!$A:$Z,24,FALSE)-'normalize rev0'!V$364)/'normalize rev0'!V$365,"")</f>
        <v>-2.5048009829723781</v>
      </c>
      <c r="W335" s="6" t="str">
        <f>IFERROR((VLOOKUP(A335,'Revenue per capita'!$A:$Z,25,FALSE)-'normalize rev0'!W$364)/'normalize rev0'!W$365,"")</f>
        <v/>
      </c>
      <c r="X335" s="6" t="str">
        <f>IFERROR((VLOOKUP(A335,'Revenue per capita'!$A:$Z,26,FALSE)-'normalize rev0'!X$364)/'normalize rev0'!X$365,"")</f>
        <v/>
      </c>
    </row>
    <row r="336" spans="1:24" x14ac:dyDescent="0.45">
      <c r="A336" s="3" t="s">
        <v>806</v>
      </c>
      <c r="B336" s="4" t="s">
        <v>459</v>
      </c>
      <c r="D336" s="4">
        <v>43.437296913710895</v>
      </c>
      <c r="E336" s="6">
        <f>IFERROR((VLOOKUP($A336,'Revenue per capita'!$A:$Z,7,FALSE)-'normalize rev0'!E$364)/'normalize rev0'!E$365,"")</f>
        <v>-0.48601665259206955</v>
      </c>
      <c r="F336" s="6">
        <f>IFERROR((VLOOKUP(A336,'Revenue per capita'!$A:$Z,8,FALSE)-'normalize rev0'!F$364)/'normalize rev0'!F$365,"")</f>
        <v>-0.28488248441953284</v>
      </c>
      <c r="G336" s="6" t="str">
        <f>IFERROR((VLOOKUP(A336,'Revenue per capita'!$A:$Z,9,FALSE)-'normalize rev0'!G$364)/'normalize rev0'!G$365,"")</f>
        <v/>
      </c>
      <c r="H336" s="6">
        <f>IFERROR((VLOOKUP(A336,'Revenue per capita'!$A:$Z,10,FALSE)-'normalize rev0'!H$364)/'normalize rev0'!H$365,"")</f>
        <v>3.161876790828777E-2</v>
      </c>
      <c r="I336" s="6">
        <f>IFERROR((VLOOKUP(A336,'Revenue per capita'!$A:$Z,11,FALSE)-'normalize rev0'!I$364)/'normalize rev0'!I$365,"")</f>
        <v>-0.6400352184882977</v>
      </c>
      <c r="J336" s="6">
        <f>IFERROR((VLOOKUP(A336,'Revenue per capita'!$A:$Z,12,FALSE)-'normalize rev0'!J$364)/'normalize rev0'!J$365,"")</f>
        <v>-0.84474272851817356</v>
      </c>
      <c r="K336" s="6">
        <f>IFERROR((VLOOKUP(A336,'Revenue per capita'!$A:$Z,13,FALSE)-'normalize rev0'!K$364)/'normalize rev0'!K$365,"")</f>
        <v>-0.98748418272048843</v>
      </c>
      <c r="L336" s="6">
        <f>IFERROR((VLOOKUP(A336,'Revenue per capita'!$A:$Z,14,FALSE)-'normalize rev0'!L$364)/'normalize rev0'!L$365,"")</f>
        <v>-0.79226156100932799</v>
      </c>
      <c r="M336" s="6">
        <f>IFERROR((VLOOKUP(A336,'Revenue per capita'!$A:$Z,15,FALSE)-'normalize rev0'!M$364)/'normalize rev0'!M$365,"")</f>
        <v>-0.46659070159351301</v>
      </c>
      <c r="N336" s="6">
        <f>IFERROR((VLOOKUP(A336,'Revenue per capita'!$A:$Z,16,FALSE)-'normalize rev0'!N$364)/'normalize rev0'!N$365,"")</f>
        <v>-0.56431015897436421</v>
      </c>
      <c r="O336" s="6">
        <f>IFERROR((VLOOKUP(A336,'Revenue per capita'!$A:$Z,17,FALSE)-'normalize rev0'!O$364)/'normalize rev0'!O$365,"")</f>
        <v>0.57206478662945193</v>
      </c>
      <c r="P336" s="6">
        <f>IFERROR((VLOOKUP(A336,'Revenue per capita'!$A:$Z,18,FALSE)-'normalize rev0'!P$364)/'normalize rev0'!P$365,"")</f>
        <v>0.15213562338147055</v>
      </c>
      <c r="Q336" s="6">
        <f>IFERROR((VLOOKUP(A336,'Revenue per capita'!$A:$Z,19,FALSE)-'normalize rev0'!Q$364)/'normalize rev0'!Q$365,"")</f>
        <v>-0.98731618743293115</v>
      </c>
      <c r="R336" s="6">
        <f>IFERROR((VLOOKUP(A336,'Revenue per capita'!$A:$Z,20,FALSE)-'normalize rev0'!R$364)/'normalize rev0'!R$365,"")</f>
        <v>-0.27267349666335033</v>
      </c>
      <c r="S336" s="6">
        <f>IFERROR((VLOOKUP(A336,'Revenue per capita'!$A:$Z,21,FALSE)-'normalize rev0'!S$364)/'normalize rev0'!S$365,"")</f>
        <v>-0.70419936638411484</v>
      </c>
      <c r="T336" s="6">
        <f>IFERROR((VLOOKUP(A336,'Revenue per capita'!$A:$Z,22,FALSE)-'normalize rev0'!T$364)/'normalize rev0'!T$365,"")</f>
        <v>-0.25715486698720502</v>
      </c>
      <c r="U336" s="6">
        <f>IFERROR((VLOOKUP(A336,'Revenue per capita'!$A:$Z,23,FALSE)-'normalize rev0'!U$364)/'normalize rev0'!U$365,"")</f>
        <v>-0.30786382448960825</v>
      </c>
      <c r="V336" s="6">
        <f>IFERROR((VLOOKUP(A336,'Revenue per capita'!$A:$Z,24,FALSE)-'normalize rev0'!V$364)/'normalize rev0'!V$365,"")</f>
        <v>1.3468805140366774E-2</v>
      </c>
      <c r="W336" s="6" t="str">
        <f>IFERROR((VLOOKUP(A336,'Revenue per capita'!$A:$Z,25,FALSE)-'normalize rev0'!W$364)/'normalize rev0'!W$365,"")</f>
        <v/>
      </c>
      <c r="X336" s="6" t="str">
        <f>IFERROR((VLOOKUP(A336,'Revenue per capita'!$A:$Z,26,FALSE)-'normalize rev0'!X$364)/'normalize rev0'!X$365,"")</f>
        <v/>
      </c>
    </row>
    <row r="337" spans="1:24" x14ac:dyDescent="0.45">
      <c r="A337" s="3" t="s">
        <v>828</v>
      </c>
      <c r="B337" s="4" t="s">
        <v>449</v>
      </c>
      <c r="D337" s="4">
        <v>43.188833675912782</v>
      </c>
      <c r="E337" s="6">
        <f>IFERROR((VLOOKUP($A337,'Revenue per capita'!$A:$Z,7,FALSE)-'normalize rev0'!E$364)/'normalize rev0'!E$365,"")</f>
        <v>-0.51177793090422308</v>
      </c>
      <c r="F337" s="6" t="str">
        <f>IFERROR((VLOOKUP(A337,'Revenue per capita'!$A:$Z,8,FALSE)-'normalize rev0'!F$364)/'normalize rev0'!F$365,"")</f>
        <v/>
      </c>
      <c r="G337" s="6" t="str">
        <f>IFERROR((VLOOKUP(A337,'Revenue per capita'!$A:$Z,9,FALSE)-'normalize rev0'!G$364)/'normalize rev0'!G$365,"")</f>
        <v/>
      </c>
      <c r="H337" s="6">
        <f>IFERROR((VLOOKUP(A337,'Revenue per capita'!$A:$Z,10,FALSE)-'normalize rev0'!H$364)/'normalize rev0'!H$365,"")</f>
        <v>-1.1278411726498114</v>
      </c>
      <c r="I337" s="6">
        <f>IFERROR((VLOOKUP(A337,'Revenue per capita'!$A:$Z,11,FALSE)-'normalize rev0'!I$364)/'normalize rev0'!I$365,"")</f>
        <v>-0.27722224907348347</v>
      </c>
      <c r="J337" s="6">
        <f>IFERROR((VLOOKUP(A337,'Revenue per capita'!$A:$Z,12,FALSE)-'normalize rev0'!J$364)/'normalize rev0'!J$365,"")</f>
        <v>-0.9141862992952573</v>
      </c>
      <c r="K337" s="6">
        <f>IFERROR((VLOOKUP(A337,'Revenue per capita'!$A:$Z,13,FALSE)-'normalize rev0'!K$364)/'normalize rev0'!K$365,"")</f>
        <v>-0.68724341096694219</v>
      </c>
      <c r="L337" s="6">
        <f>IFERROR((VLOOKUP(A337,'Revenue per capita'!$A:$Z,14,FALSE)-'normalize rev0'!L$364)/'normalize rev0'!L$365,"")</f>
        <v>-0.89084705159160205</v>
      </c>
      <c r="M337" s="6">
        <f>IFERROR((VLOOKUP(A337,'Revenue per capita'!$A:$Z,15,FALSE)-'normalize rev0'!M$364)/'normalize rev0'!M$365,"")</f>
        <v>-1.012127002671094</v>
      </c>
      <c r="N337" s="6">
        <f>IFERROR((VLOOKUP(A337,'Revenue per capita'!$A:$Z,16,FALSE)-'normalize rev0'!N$364)/'normalize rev0'!N$365,"")</f>
        <v>-0.61072378368511093</v>
      </c>
      <c r="O337" s="6">
        <f>IFERROR((VLOOKUP(A337,'Revenue per capita'!$A:$Z,17,FALSE)-'normalize rev0'!O$364)/'normalize rev0'!O$365,"")</f>
        <v>-1.1228755289667962</v>
      </c>
      <c r="P337" s="6">
        <f>IFERROR((VLOOKUP(A337,'Revenue per capita'!$A:$Z,18,FALSE)-'normalize rev0'!P$364)/'normalize rev0'!P$365,"")</f>
        <v>-0.26740948347916677</v>
      </c>
      <c r="Q337" s="6">
        <f>IFERROR((VLOOKUP(A337,'Revenue per capita'!$A:$Z,19,FALSE)-'normalize rev0'!Q$364)/'normalize rev0'!Q$365,"")</f>
        <v>-0.57807767515531838</v>
      </c>
      <c r="R337" s="6">
        <f>IFERROR((VLOOKUP(A337,'Revenue per capita'!$A:$Z,20,FALSE)-'normalize rev0'!R$364)/'normalize rev0'!R$365,"")</f>
        <v>-0.60291834635882657</v>
      </c>
      <c r="S337" s="6">
        <f>IFERROR((VLOOKUP(A337,'Revenue per capita'!$A:$Z,21,FALSE)-'normalize rev0'!S$364)/'normalize rev0'!S$365,"")</f>
        <v>-1.3028857940771388</v>
      </c>
      <c r="T337" s="6">
        <f>IFERROR((VLOOKUP(A337,'Revenue per capita'!$A:$Z,22,FALSE)-'normalize rev0'!T$364)/'normalize rev0'!T$365,"")</f>
        <v>-0.98590093454241401</v>
      </c>
      <c r="U337" s="6">
        <f>IFERROR((VLOOKUP(A337,'Revenue per capita'!$A:$Z,23,FALSE)-'normalize rev0'!U$364)/'normalize rev0'!U$365,"")</f>
        <v>-0.43917852544440977</v>
      </c>
      <c r="V337" s="6">
        <f>IFERROR((VLOOKUP(A337,'Revenue per capita'!$A:$Z,24,FALSE)-'normalize rev0'!V$364)/'normalize rev0'!V$365,"")</f>
        <v>-1.0511318937618372</v>
      </c>
      <c r="W337" s="6" t="str">
        <f>IFERROR((VLOOKUP(A337,'Revenue per capita'!$A:$Z,25,FALSE)-'normalize rev0'!W$364)/'normalize rev0'!W$365,"")</f>
        <v/>
      </c>
      <c r="X337" s="6" t="str">
        <f>IFERROR((VLOOKUP(A337,'Revenue per capita'!$A:$Z,26,FALSE)-'normalize rev0'!X$364)/'normalize rev0'!X$365,"")</f>
        <v/>
      </c>
    </row>
    <row r="338" spans="1:24" x14ac:dyDescent="0.45">
      <c r="A338" s="3" t="s">
        <v>729</v>
      </c>
      <c r="B338" s="4" t="s">
        <v>492</v>
      </c>
      <c r="D338" s="4">
        <v>42.962094966374558</v>
      </c>
      <c r="E338" s="6">
        <f>IFERROR((VLOOKUP($A338,'Revenue per capita'!$A:$Z,7,FALSE)-'normalize rev0'!E$364)/'normalize rev0'!E$365,"")</f>
        <v>1.2715806709635851</v>
      </c>
      <c r="F338" s="6" t="str">
        <f>IFERROR((VLOOKUP(A338,'Revenue per capita'!$A:$Z,8,FALSE)-'normalize rev0'!F$364)/'normalize rev0'!F$365,"")</f>
        <v/>
      </c>
      <c r="G338" s="6">
        <f>IFERROR((VLOOKUP(A338,'Revenue per capita'!$A:$Z,9,FALSE)-'normalize rev0'!G$364)/'normalize rev0'!G$365,"")</f>
        <v>-0.82472534860214242</v>
      </c>
      <c r="H338" s="6">
        <f>IFERROR((VLOOKUP(A338,'Revenue per capita'!$A:$Z,10,FALSE)-'normalize rev0'!H$364)/'normalize rev0'!H$365,"")</f>
        <v>-0.33895423171035799</v>
      </c>
      <c r="I338" s="6">
        <f>IFERROR((VLOOKUP(A338,'Revenue per capita'!$A:$Z,11,FALSE)-'normalize rev0'!I$364)/'normalize rev0'!I$365,"")</f>
        <v>-0.74614997831480845</v>
      </c>
      <c r="J338" s="6">
        <f>IFERROR((VLOOKUP(A338,'Revenue per capita'!$A:$Z,12,FALSE)-'normalize rev0'!J$364)/'normalize rev0'!J$365,"")</f>
        <v>-0.73570521164057801</v>
      </c>
      <c r="K338" s="6">
        <f>IFERROR((VLOOKUP(A338,'Revenue per capita'!$A:$Z,13,FALSE)-'normalize rev0'!K$364)/'normalize rev0'!K$365,"")</f>
        <v>-0.15117763209435112</v>
      </c>
      <c r="L338" s="6">
        <f>IFERROR((VLOOKUP(A338,'Revenue per capita'!$A:$Z,14,FALSE)-'normalize rev0'!L$364)/'normalize rev0'!L$365,"")</f>
        <v>-1.009560752095302</v>
      </c>
      <c r="M338" s="6">
        <f>IFERROR((VLOOKUP(A338,'Revenue per capita'!$A:$Z,15,FALSE)-'normalize rev0'!M$364)/'normalize rev0'!M$365,"")</f>
        <v>-0.23828552812763992</v>
      </c>
      <c r="N338" s="6">
        <f>IFERROR((VLOOKUP(A338,'Revenue per capita'!$A:$Z,16,FALSE)-'normalize rev0'!N$364)/'normalize rev0'!N$365,"")</f>
        <v>-0.60517036980562655</v>
      </c>
      <c r="O338" s="6">
        <f>IFERROR((VLOOKUP(A338,'Revenue per capita'!$A:$Z,17,FALSE)-'normalize rev0'!O$364)/'normalize rev0'!O$365,"")</f>
        <v>-0.66911777362989688</v>
      </c>
      <c r="P338" s="6">
        <f>IFERROR((VLOOKUP(A338,'Revenue per capita'!$A:$Z,18,FALSE)-'normalize rev0'!P$364)/'normalize rev0'!P$365,"")</f>
        <v>-3.1127776181875597E-2</v>
      </c>
      <c r="Q338" s="6">
        <f>IFERROR((VLOOKUP(A338,'Revenue per capita'!$A:$Z,19,FALSE)-'normalize rev0'!Q$364)/'normalize rev0'!Q$365,"")</f>
        <v>-0.76364353625945891</v>
      </c>
      <c r="R338" s="6">
        <f>IFERROR((VLOOKUP(A338,'Revenue per capita'!$A:$Z,20,FALSE)-'normalize rev0'!R$364)/'normalize rev0'!R$365,"")</f>
        <v>-0.39456775888670731</v>
      </c>
      <c r="S338" s="6">
        <f>IFERROR((VLOOKUP(A338,'Revenue per capita'!$A:$Z,21,FALSE)-'normalize rev0'!S$364)/'normalize rev0'!S$365,"")</f>
        <v>-0.46459289457178876</v>
      </c>
      <c r="T338" s="6">
        <f>IFERROR((VLOOKUP(A338,'Revenue per capita'!$A:$Z,22,FALSE)-'normalize rev0'!T$364)/'normalize rev0'!T$365,"")</f>
        <v>-0.28659545185726493</v>
      </c>
      <c r="U338" s="6">
        <f>IFERROR((VLOOKUP(A338,'Revenue per capita'!$A:$Z,23,FALSE)-'normalize rev0'!U$364)/'normalize rev0'!U$365,"")</f>
        <v>-0.30718537113646865</v>
      </c>
      <c r="V338" s="6">
        <f>IFERROR((VLOOKUP(A338,'Revenue per capita'!$A:$Z,24,FALSE)-'normalize rev0'!V$364)/'normalize rev0'!V$365,"")</f>
        <v>-0.69635244089586523</v>
      </c>
      <c r="W338" s="6" t="str">
        <f>IFERROR((VLOOKUP(A338,'Revenue per capita'!$A:$Z,25,FALSE)-'normalize rev0'!W$364)/'normalize rev0'!W$365,"")</f>
        <v/>
      </c>
      <c r="X338" s="6" t="str">
        <f>IFERROR((VLOOKUP(A338,'Revenue per capita'!$A:$Z,26,FALSE)-'normalize rev0'!X$364)/'normalize rev0'!X$365,"")</f>
        <v/>
      </c>
    </row>
    <row r="339" spans="1:24" x14ac:dyDescent="0.45">
      <c r="A339" s="3" t="s">
        <v>749</v>
      </c>
      <c r="B339" s="4" t="s">
        <v>595</v>
      </c>
      <c r="D339" s="4">
        <v>42.913446047463019</v>
      </c>
      <c r="E339" s="6">
        <f>IFERROR((VLOOKUP($A339,'Revenue per capita'!$A:$Z,7,FALSE)-'normalize rev0'!E$364)/'normalize rev0'!E$365,"")</f>
        <v>-0.24586613320967426</v>
      </c>
      <c r="F339" s="6">
        <f>IFERROR((VLOOKUP(A339,'Revenue per capita'!$A:$Z,8,FALSE)-'normalize rev0'!F$364)/'normalize rev0'!F$365,"")</f>
        <v>0.91808991331309475</v>
      </c>
      <c r="G339" s="6">
        <f>IFERROR((VLOOKUP(A339,'Revenue per capita'!$A:$Z,9,FALSE)-'normalize rev0'!G$364)/'normalize rev0'!G$365,"")</f>
        <v>-0.75991868463049961</v>
      </c>
      <c r="H339" s="6">
        <f>IFERROR((VLOOKUP(A339,'Revenue per capita'!$A:$Z,10,FALSE)-'normalize rev0'!H$364)/'normalize rev0'!H$365,"")</f>
        <v>-0.50723910624027468</v>
      </c>
      <c r="I339" s="6">
        <f>IFERROR((VLOOKUP(A339,'Revenue per capita'!$A:$Z,11,FALSE)-'normalize rev0'!I$364)/'normalize rev0'!I$365,"")</f>
        <v>-0.73532019507577873</v>
      </c>
      <c r="J339" s="6">
        <f>IFERROR((VLOOKUP(A339,'Revenue per capita'!$A:$Z,12,FALSE)-'normalize rev0'!J$364)/'normalize rev0'!J$365,"")</f>
        <v>-0.691034969847378</v>
      </c>
      <c r="K339" s="6">
        <f>IFERROR((VLOOKUP(A339,'Revenue per capita'!$A:$Z,13,FALSE)-'normalize rev0'!K$364)/'normalize rev0'!K$365,"")</f>
        <v>-0.86691474232255328</v>
      </c>
      <c r="L339" s="6">
        <f>IFERROR((VLOOKUP(A339,'Revenue per capita'!$A:$Z,14,FALSE)-'normalize rev0'!L$364)/'normalize rev0'!L$365,"")</f>
        <v>-1.1177331757411002</v>
      </c>
      <c r="M339" s="6">
        <f>IFERROR((VLOOKUP(A339,'Revenue per capita'!$A:$Z,15,FALSE)-'normalize rev0'!M$364)/'normalize rev0'!M$365,"")</f>
        <v>-0.74049386669387618</v>
      </c>
      <c r="N339" s="6">
        <f>IFERROR((VLOOKUP(A339,'Revenue per capita'!$A:$Z,16,FALSE)-'normalize rev0'!N$364)/'normalize rev0'!N$365,"")</f>
        <v>-0.69294679273586235</v>
      </c>
      <c r="O339" s="6">
        <f>IFERROR((VLOOKUP(A339,'Revenue per capita'!$A:$Z,17,FALSE)-'normalize rev0'!O$364)/'normalize rev0'!O$365,"")</f>
        <v>-4.0189739217499486E-2</v>
      </c>
      <c r="P339" s="6">
        <f>IFERROR((VLOOKUP(A339,'Revenue per capita'!$A:$Z,18,FALSE)-'normalize rev0'!P$364)/'normalize rev0'!P$365,"")</f>
        <v>-0.69014553358745334</v>
      </c>
      <c r="Q339" s="6">
        <f>IFERROR((VLOOKUP(A339,'Revenue per capita'!$A:$Z,19,FALSE)-'normalize rev0'!Q$364)/'normalize rev0'!Q$365,"")</f>
        <v>-0.76310998473009517</v>
      </c>
      <c r="R339" s="6">
        <f>IFERROR((VLOOKUP(A339,'Revenue per capita'!$A:$Z,20,FALSE)-'normalize rev0'!R$364)/'normalize rev0'!R$365,"")</f>
        <v>0.34280667319099256</v>
      </c>
      <c r="S339" s="6">
        <f>IFERROR((VLOOKUP(A339,'Revenue per capita'!$A:$Z,21,FALSE)-'normalize rev0'!S$364)/'normalize rev0'!S$365,"")</f>
        <v>-0.86931108008186464</v>
      </c>
      <c r="T339" s="6">
        <f>IFERROR((VLOOKUP(A339,'Revenue per capita'!$A:$Z,22,FALSE)-'normalize rev0'!T$364)/'normalize rev0'!T$365,"")</f>
        <v>-7.366330482383783E-2</v>
      </c>
      <c r="U339" s="6">
        <f>IFERROR((VLOOKUP(A339,'Revenue per capita'!$A:$Z,23,FALSE)-'normalize rev0'!U$364)/'normalize rev0'!U$365,"")</f>
        <v>0.11699553315390065</v>
      </c>
      <c r="V339" s="6">
        <f>IFERROR((VLOOKUP(A339,'Revenue per capita'!$A:$Z,24,FALSE)-'normalize rev0'!V$364)/'normalize rev0'!V$365,"")</f>
        <v>-0.38510992643915798</v>
      </c>
      <c r="W339" s="6" t="str">
        <f>IFERROR((VLOOKUP(A339,'Revenue per capita'!$A:$Z,25,FALSE)-'normalize rev0'!W$364)/'normalize rev0'!W$365,"")</f>
        <v/>
      </c>
      <c r="X339" s="6" t="str">
        <f>IFERROR((VLOOKUP(A339,'Revenue per capita'!$A:$Z,26,FALSE)-'normalize rev0'!X$364)/'normalize rev0'!X$365,"")</f>
        <v/>
      </c>
    </row>
    <row r="340" spans="1:24" x14ac:dyDescent="0.45">
      <c r="A340" s="3" t="s">
        <v>723</v>
      </c>
      <c r="B340" s="4" t="s">
        <v>526</v>
      </c>
      <c r="D340" s="4">
        <v>42.164789486238206</v>
      </c>
      <c r="E340" s="6">
        <f>IFERROR((VLOOKUP($A340,'Revenue per capita'!$A:$Z,7,FALSE)-'normalize rev0'!E$364)/'normalize rev0'!E$365,"")</f>
        <v>-0.12748262796906845</v>
      </c>
      <c r="F340" s="6" t="str">
        <f>IFERROR((VLOOKUP(A340,'Revenue per capita'!$A:$Z,8,FALSE)-'normalize rev0'!F$364)/'normalize rev0'!F$365,"")</f>
        <v/>
      </c>
      <c r="G340" s="6">
        <f>IFERROR((VLOOKUP(A340,'Revenue per capita'!$A:$Z,9,FALSE)-'normalize rev0'!G$364)/'normalize rev0'!G$365,"")</f>
        <v>-0.5926644454663017</v>
      </c>
      <c r="H340" s="6">
        <f>IFERROR((VLOOKUP(A340,'Revenue per capita'!$A:$Z,10,FALSE)-'normalize rev0'!H$364)/'normalize rev0'!H$365,"")</f>
        <v>-0.49572602336160626</v>
      </c>
      <c r="I340" s="6">
        <f>IFERROR((VLOOKUP(A340,'Revenue per capita'!$A:$Z,11,FALSE)-'normalize rev0'!I$364)/'normalize rev0'!I$365,"")</f>
        <v>-0.70057653531338993</v>
      </c>
      <c r="J340" s="6">
        <f>IFERROR((VLOOKUP(A340,'Revenue per capita'!$A:$Z,12,FALSE)-'normalize rev0'!J$364)/'normalize rev0'!J$365,"")</f>
        <v>-0.63167288607012573</v>
      </c>
      <c r="K340" s="6">
        <f>IFERROR((VLOOKUP(A340,'Revenue per capita'!$A:$Z,13,FALSE)-'normalize rev0'!K$364)/'normalize rev0'!K$365,"")</f>
        <v>-0.39403410357525048</v>
      </c>
      <c r="L340" s="6">
        <f>IFERROR((VLOOKUP(A340,'Revenue per capita'!$A:$Z,14,FALSE)-'normalize rev0'!L$364)/'normalize rev0'!L$365,"")</f>
        <v>-0.58854398655104723</v>
      </c>
      <c r="M340" s="6">
        <f>IFERROR((VLOOKUP(A340,'Revenue per capita'!$A:$Z,15,FALSE)-'normalize rev0'!M$364)/'normalize rev0'!M$365,"")</f>
        <v>-0.26087492277062141</v>
      </c>
      <c r="N340" s="6">
        <f>IFERROR((VLOOKUP(A340,'Revenue per capita'!$A:$Z,16,FALSE)-'normalize rev0'!N$364)/'normalize rev0'!N$365,"")</f>
        <v>-0.66439900914077699</v>
      </c>
      <c r="O340" s="6">
        <f>IFERROR((VLOOKUP(A340,'Revenue per capita'!$A:$Z,17,FALSE)-'normalize rev0'!O$364)/'normalize rev0'!O$365,"")</f>
        <v>-0.63691685049326918</v>
      </c>
      <c r="P340" s="6">
        <f>IFERROR((VLOOKUP(A340,'Revenue per capita'!$A:$Z,18,FALSE)-'normalize rev0'!P$364)/'normalize rev0'!P$365,"")</f>
        <v>-0.69627882865848167</v>
      </c>
      <c r="Q340" s="6">
        <f>IFERROR((VLOOKUP(A340,'Revenue per capita'!$A:$Z,19,FALSE)-'normalize rev0'!Q$364)/'normalize rev0'!Q$365,"")</f>
        <v>-0.6753166612580036</v>
      </c>
      <c r="R340" s="6">
        <f>IFERROR((VLOOKUP(A340,'Revenue per capita'!$A:$Z,20,FALSE)-'normalize rev0'!R$364)/'normalize rev0'!R$365,"")</f>
        <v>-0.61389558343647677</v>
      </c>
      <c r="S340" s="6">
        <f>IFERROR((VLOOKUP(A340,'Revenue per capita'!$A:$Z,21,FALSE)-'normalize rev0'!S$364)/'normalize rev0'!S$365,"")</f>
        <v>-0.77283777798261255</v>
      </c>
      <c r="T340" s="6">
        <f>IFERROR((VLOOKUP(A340,'Revenue per capita'!$A:$Z,22,FALSE)-'normalize rev0'!T$364)/'normalize rev0'!T$365,"")</f>
        <v>-0.3001736000641328</v>
      </c>
      <c r="U340" s="6">
        <f>IFERROR((VLOOKUP(A340,'Revenue per capita'!$A:$Z,23,FALSE)-'normalize rev0'!U$364)/'normalize rev0'!U$365,"")</f>
        <v>-0.3771453798222611</v>
      </c>
      <c r="V340" s="6">
        <f>IFERROR((VLOOKUP(A340,'Revenue per capita'!$A:$Z,24,FALSE)-'normalize rev0'!V$364)/'normalize rev0'!V$365,"")</f>
        <v>-0.90330802467121118</v>
      </c>
      <c r="W340" s="6">
        <f>IFERROR((VLOOKUP(A340,'Revenue per capita'!$A:$Z,25,FALSE)-'normalize rev0'!W$364)/'normalize rev0'!W$365,"")</f>
        <v>-1.0283037355980731</v>
      </c>
      <c r="X340" s="6" t="str">
        <f>IFERROR((VLOOKUP(A340,'Revenue per capita'!$A:$Z,26,FALSE)-'normalize rev0'!X$364)/'normalize rev0'!X$365,"")</f>
        <v/>
      </c>
    </row>
    <row r="341" spans="1:24" x14ac:dyDescent="0.45">
      <c r="A341" s="3" t="s">
        <v>748</v>
      </c>
      <c r="B341" s="4" t="s">
        <v>526</v>
      </c>
      <c r="D341" s="4">
        <v>41.689736887269454</v>
      </c>
      <c r="E341" s="6">
        <f>IFERROR((VLOOKUP($A341,'Revenue per capita'!$A:$Z,7,FALSE)-'normalize rev0'!E$364)/'normalize rev0'!E$365,"")</f>
        <v>0.4149388252177193</v>
      </c>
      <c r="F341" s="6">
        <f>IFERROR((VLOOKUP(A341,'Revenue per capita'!$A:$Z,8,FALSE)-'normalize rev0'!F$364)/'normalize rev0'!F$365,"")</f>
        <v>-0.37477667646504687</v>
      </c>
      <c r="G341" s="6">
        <f>IFERROR((VLOOKUP(A341,'Revenue per capita'!$A:$Z,9,FALSE)-'normalize rev0'!G$364)/'normalize rev0'!G$365,"")</f>
        <v>-1.0366270400926014</v>
      </c>
      <c r="H341" s="6">
        <f>IFERROR((VLOOKUP(A341,'Revenue per capita'!$A:$Z,10,FALSE)-'normalize rev0'!H$364)/'normalize rev0'!H$365,"")</f>
        <v>-0.70449767494588356</v>
      </c>
      <c r="I341" s="6">
        <f>IFERROR((VLOOKUP(A341,'Revenue per capita'!$A:$Z,11,FALSE)-'normalize rev0'!I$364)/'normalize rev0'!I$365,"")</f>
        <v>-0.72801621342423373</v>
      </c>
      <c r="J341" s="6">
        <f>IFERROR((VLOOKUP(A341,'Revenue per capita'!$A:$Z,12,FALSE)-'normalize rev0'!J$364)/'normalize rev0'!J$365,"")</f>
        <v>-0.81370158004972615</v>
      </c>
      <c r="K341" s="6">
        <f>IFERROR((VLOOKUP(A341,'Revenue per capita'!$A:$Z,13,FALSE)-'normalize rev0'!K$364)/'normalize rev0'!K$365,"")</f>
        <v>0.53458794135632415</v>
      </c>
      <c r="L341" s="6">
        <f>IFERROR((VLOOKUP(A341,'Revenue per capita'!$A:$Z,14,FALSE)-'normalize rev0'!L$364)/'normalize rev0'!L$365,"")</f>
        <v>-0.83683364661821091</v>
      </c>
      <c r="M341" s="6">
        <f>IFERROR((VLOOKUP(A341,'Revenue per capita'!$A:$Z,15,FALSE)-'normalize rev0'!M$364)/'normalize rev0'!M$365,"")</f>
        <v>-0.59721102241993018</v>
      </c>
      <c r="N341" s="6">
        <f>IFERROR((VLOOKUP(A341,'Revenue per capita'!$A:$Z,16,FALSE)-'normalize rev0'!N$364)/'normalize rev0'!N$365,"")</f>
        <v>-0.61108639696232658</v>
      </c>
      <c r="O341" s="6">
        <f>IFERROR((VLOOKUP(A341,'Revenue per capita'!$A:$Z,17,FALSE)-'normalize rev0'!O$364)/'normalize rev0'!O$365,"")</f>
        <v>-0.23357502178565101</v>
      </c>
      <c r="P341" s="6">
        <f>IFERROR((VLOOKUP(A341,'Revenue per capita'!$A:$Z,18,FALSE)-'normalize rev0'!P$364)/'normalize rev0'!P$365,"")</f>
        <v>-0.44943009213762414</v>
      </c>
      <c r="Q341" s="6">
        <f>IFERROR((VLOOKUP(A341,'Revenue per capita'!$A:$Z,19,FALSE)-'normalize rev0'!Q$364)/'normalize rev0'!Q$365,"")</f>
        <v>-0.5180794258073379</v>
      </c>
      <c r="R341" s="6">
        <f>IFERROR((VLOOKUP(A341,'Revenue per capita'!$A:$Z,20,FALSE)-'normalize rev0'!R$364)/'normalize rev0'!R$365,"")</f>
        <v>-0.46814879049177172</v>
      </c>
      <c r="S341" s="6">
        <f>IFERROR((VLOOKUP(A341,'Revenue per capita'!$A:$Z,21,FALSE)-'normalize rev0'!S$364)/'normalize rev0'!S$365,"")</f>
        <v>-0.62008117207587532</v>
      </c>
      <c r="T341" s="6">
        <f>IFERROR((VLOOKUP(A341,'Revenue per capita'!$A:$Z,22,FALSE)-'normalize rev0'!T$364)/'normalize rev0'!T$365,"")</f>
        <v>0.81356050428904447</v>
      </c>
      <c r="U341" s="6">
        <f>IFERROR((VLOOKUP(A341,'Revenue per capita'!$A:$Z,23,FALSE)-'normalize rev0'!U$364)/'normalize rev0'!U$365,"")</f>
        <v>-0.55461928423184648</v>
      </c>
      <c r="V341" s="6">
        <f>IFERROR((VLOOKUP(A341,'Revenue per capita'!$A:$Z,24,FALSE)-'normalize rev0'!V$364)/'normalize rev0'!V$365,"")</f>
        <v>-0.37765984020160526</v>
      </c>
      <c r="W341" s="6">
        <f>IFERROR((VLOOKUP(A341,'Revenue per capita'!$A:$Z,25,FALSE)-'normalize rev0'!W$364)/'normalize rev0'!W$365,"")</f>
        <v>-0.86132418081789974</v>
      </c>
      <c r="X341" s="6" t="str">
        <f>IFERROR((VLOOKUP(A341,'Revenue per capita'!$A:$Z,26,FALSE)-'normalize rev0'!X$364)/'normalize rev0'!X$365,"")</f>
        <v/>
      </c>
    </row>
    <row r="342" spans="1:24" x14ac:dyDescent="0.45">
      <c r="A342" s="3" t="s">
        <v>670</v>
      </c>
      <c r="B342" s="4" t="s">
        <v>602</v>
      </c>
      <c r="D342" s="4">
        <v>41.262261168704384</v>
      </c>
      <c r="E342" s="6">
        <f>IFERROR((VLOOKUP($A342,'Revenue per capita'!$A:$Z,7,FALSE)-'normalize rev0'!E$364)/'normalize rev0'!E$365,"")</f>
        <v>-0.39836989429865299</v>
      </c>
      <c r="F342" s="6">
        <f>IFERROR((VLOOKUP(A342,'Revenue per capita'!$A:$Z,8,FALSE)-'normalize rev0'!F$364)/'normalize rev0'!F$365,"")</f>
        <v>-0.32319891470141215</v>
      </c>
      <c r="G342" s="6" t="str">
        <f>IFERROR((VLOOKUP(A342,'Revenue per capita'!$A:$Z,9,FALSE)-'normalize rev0'!G$364)/'normalize rev0'!G$365,"")</f>
        <v/>
      </c>
      <c r="H342" s="6">
        <f>IFERROR((VLOOKUP(A342,'Revenue per capita'!$A:$Z,10,FALSE)-'normalize rev0'!H$364)/'normalize rev0'!H$365,"")</f>
        <v>-1.0924205571272265</v>
      </c>
      <c r="I342" s="6">
        <f>IFERROR((VLOOKUP(A342,'Revenue per capita'!$A:$Z,11,FALSE)-'normalize rev0'!I$364)/'normalize rev0'!I$365,"")</f>
        <v>-0.43749373305908112</v>
      </c>
      <c r="J342" s="6">
        <f>IFERROR((VLOOKUP(A342,'Revenue per capita'!$A:$Z,12,FALSE)-'normalize rev0'!J$364)/'normalize rev0'!J$365,"")</f>
        <v>-0.69593315283939761</v>
      </c>
      <c r="K342" s="6">
        <f>IFERROR((VLOOKUP(A342,'Revenue per capita'!$A:$Z,13,FALSE)-'normalize rev0'!K$364)/'normalize rev0'!K$365,"")</f>
        <v>-1.2030462152856696</v>
      </c>
      <c r="L342" s="6">
        <f>IFERROR((VLOOKUP(A342,'Revenue per capita'!$A:$Z,14,FALSE)-'normalize rev0'!L$364)/'normalize rev0'!L$365,"")</f>
        <v>-0.96389334921220893</v>
      </c>
      <c r="M342" s="6">
        <f>IFERROR((VLOOKUP(A342,'Revenue per capita'!$A:$Z,15,FALSE)-'normalize rev0'!M$364)/'normalize rev0'!M$365,"")</f>
        <v>-0.62619360258330814</v>
      </c>
      <c r="N342" s="6">
        <f>IFERROR((VLOOKUP(A342,'Revenue per capita'!$A:$Z,16,FALSE)-'normalize rev0'!N$364)/'normalize rev0'!N$365,"")</f>
        <v>-0.60586634674783701</v>
      </c>
      <c r="O342" s="6">
        <f>IFERROR((VLOOKUP(A342,'Revenue per capita'!$A:$Z,17,FALSE)-'normalize rev0'!O$364)/'normalize rev0'!O$365,"")</f>
        <v>-0.44869603889031479</v>
      </c>
      <c r="P342" s="6">
        <f>IFERROR((VLOOKUP(A342,'Revenue per capita'!$A:$Z,18,FALSE)-'normalize rev0'!P$364)/'normalize rev0'!P$365,"")</f>
        <v>-0.79216508045159428</v>
      </c>
      <c r="Q342" s="6">
        <f>IFERROR((VLOOKUP(A342,'Revenue per capita'!$A:$Z,19,FALSE)-'normalize rev0'!Q$364)/'normalize rev0'!Q$365,"")</f>
        <v>-0.85385945109008099</v>
      </c>
      <c r="R342" s="6">
        <f>IFERROR((VLOOKUP(A342,'Revenue per capita'!$A:$Z,20,FALSE)-'normalize rev0'!R$364)/'normalize rev0'!R$365,"")</f>
        <v>-0.51140974173551135</v>
      </c>
      <c r="S342" s="6">
        <f>IFERROR((VLOOKUP(A342,'Revenue per capita'!$A:$Z,21,FALSE)-'normalize rev0'!S$364)/'normalize rev0'!S$365,"")</f>
        <v>-1.3778877237361529</v>
      </c>
      <c r="T342" s="6">
        <f>IFERROR((VLOOKUP(A342,'Revenue per capita'!$A:$Z,22,FALSE)-'normalize rev0'!T$364)/'normalize rev0'!T$365,"")</f>
        <v>-0.95302078306795468</v>
      </c>
      <c r="U342" s="6">
        <f>IFERROR((VLOOKUP(A342,'Revenue per capita'!$A:$Z,23,FALSE)-'normalize rev0'!U$364)/'normalize rev0'!U$365,"")</f>
        <v>-0.34573337450150221</v>
      </c>
      <c r="V342" s="6">
        <f>IFERROR((VLOOKUP(A342,'Revenue per capita'!$A:$Z,24,FALSE)-'normalize rev0'!V$364)/'normalize rev0'!V$365,"")</f>
        <v>-0.83962138907509798</v>
      </c>
      <c r="W342" s="6" t="str">
        <f>IFERROR((VLOOKUP(A342,'Revenue per capita'!$A:$Z,25,FALSE)-'normalize rev0'!W$364)/'normalize rev0'!W$365,"")</f>
        <v/>
      </c>
      <c r="X342" s="6" t="str">
        <f>IFERROR((VLOOKUP(A342,'Revenue per capita'!$A:$Z,26,FALSE)-'normalize rev0'!X$364)/'normalize rev0'!X$365,"")</f>
        <v/>
      </c>
    </row>
    <row r="343" spans="1:24" x14ac:dyDescent="0.45">
      <c r="A343" s="3" t="s">
        <v>652</v>
      </c>
      <c r="B343" s="4" t="s">
        <v>445</v>
      </c>
      <c r="D343" s="4">
        <v>41.010811073089691</v>
      </c>
      <c r="E343" s="6">
        <f>IFERROR((VLOOKUP($A343,'Revenue per capita'!$A:$Z,7,FALSE)-'normalize rev0'!E$364)/'normalize rev0'!E$365,"")</f>
        <v>-0.51177793090422308</v>
      </c>
      <c r="F343" s="6" t="str">
        <f>IFERROR((VLOOKUP(A343,'Revenue per capita'!$A:$Z,8,FALSE)-'normalize rev0'!F$364)/'normalize rev0'!F$365,"")</f>
        <v/>
      </c>
      <c r="G343" s="6">
        <f>IFERROR((VLOOKUP(A343,'Revenue per capita'!$A:$Z,9,FALSE)-'normalize rev0'!G$364)/'normalize rev0'!G$365,"")</f>
        <v>-0.7697389168447264</v>
      </c>
      <c r="H343" s="6">
        <f>IFERROR((VLOOKUP(A343,'Revenue per capita'!$A:$Z,10,FALSE)-'normalize rev0'!H$364)/'normalize rev0'!H$365,"")</f>
        <v>-0.25990544572776308</v>
      </c>
      <c r="I343" s="6">
        <f>IFERROR((VLOOKUP(A343,'Revenue per capita'!$A:$Z,11,FALSE)-'normalize rev0'!I$364)/'normalize rev0'!I$365,"")</f>
        <v>-0.6826525502059263</v>
      </c>
      <c r="J343" s="6">
        <f>IFERROR((VLOOKUP(A343,'Revenue per capita'!$A:$Z,12,FALSE)-'normalize rev0'!J$364)/'normalize rev0'!J$365,"")</f>
        <v>-0.56322206954317056</v>
      </c>
      <c r="K343" s="6">
        <f>IFERROR((VLOOKUP(A343,'Revenue per capita'!$A:$Z,13,FALSE)-'normalize rev0'!K$364)/'normalize rev0'!K$365,"")</f>
        <v>-1.6335134881366948</v>
      </c>
      <c r="L343" s="6">
        <f>IFERROR((VLOOKUP(A343,'Revenue per capita'!$A:$Z,14,FALSE)-'normalize rev0'!L$364)/'normalize rev0'!L$365,"")</f>
        <v>-0.9025622996683883</v>
      </c>
      <c r="M343" s="6">
        <f>IFERROR((VLOOKUP(A343,'Revenue per capita'!$A:$Z,15,FALSE)-'normalize rev0'!M$364)/'normalize rev0'!M$365,"")</f>
        <v>0.16520459277566343</v>
      </c>
      <c r="N343" s="6">
        <f>IFERROR((VLOOKUP(A343,'Revenue per capita'!$A:$Z,16,FALSE)-'normalize rev0'!N$364)/'normalize rev0'!N$365,"")</f>
        <v>-0.51333861683960536</v>
      </c>
      <c r="O343" s="6">
        <f>IFERROR((VLOOKUP(A343,'Revenue per capita'!$A:$Z,17,FALSE)-'normalize rev0'!O$364)/'normalize rev0'!O$365,"")</f>
        <v>-0.84961861972630792</v>
      </c>
      <c r="P343" s="6">
        <f>IFERROR((VLOOKUP(A343,'Revenue per capita'!$A:$Z,18,FALSE)-'normalize rev0'!P$364)/'normalize rev0'!P$365,"")</f>
        <v>-0.65639668902861648</v>
      </c>
      <c r="Q343" s="6">
        <f>IFERROR((VLOOKUP(A343,'Revenue per capita'!$A:$Z,19,FALSE)-'normalize rev0'!Q$364)/'normalize rev0'!Q$365,"")</f>
        <v>-1.0203144731723397</v>
      </c>
      <c r="R343" s="6">
        <f>IFERROR((VLOOKUP(A343,'Revenue per capita'!$A:$Z,20,FALSE)-'normalize rev0'!R$364)/'normalize rev0'!R$365,"")</f>
        <v>-0.51810339684019457</v>
      </c>
      <c r="S343" s="6">
        <f>IFERROR((VLOOKUP(A343,'Revenue per capita'!$A:$Z,21,FALSE)-'normalize rev0'!S$364)/'normalize rev0'!S$365,"")</f>
        <v>-0.74210936943631467</v>
      </c>
      <c r="T343" s="6">
        <f>IFERROR((VLOOKUP(A343,'Revenue per capita'!$A:$Z,22,FALSE)-'normalize rev0'!T$364)/'normalize rev0'!T$365,"")</f>
        <v>-0.85138852088416028</v>
      </c>
      <c r="U343" s="6">
        <f>IFERROR((VLOOKUP(A343,'Revenue per capita'!$A:$Z,23,FALSE)-'normalize rev0'!U$364)/'normalize rev0'!U$365,"")</f>
        <v>-0.54506545031733622</v>
      </c>
      <c r="V343" s="6">
        <f>IFERROR((VLOOKUP(A343,'Revenue per capita'!$A:$Z,24,FALSE)-'normalize rev0'!V$364)/'normalize rev0'!V$365,"")</f>
        <v>-2.5048009829723781</v>
      </c>
      <c r="W343" s="6">
        <f>IFERROR((VLOOKUP(A343,'Revenue per capita'!$A:$Z,25,FALSE)-'normalize rev0'!W$364)/'normalize rev0'!W$365,"")</f>
        <v>-0.84171123384625601</v>
      </c>
      <c r="X343" s="6" t="str">
        <f>IFERROR((VLOOKUP(A343,'Revenue per capita'!$A:$Z,26,FALSE)-'normalize rev0'!X$364)/'normalize rev0'!X$365,"")</f>
        <v/>
      </c>
    </row>
    <row r="344" spans="1:24" x14ac:dyDescent="0.45">
      <c r="A344" s="3" t="s">
        <v>542</v>
      </c>
      <c r="B344" s="4" t="s">
        <v>480</v>
      </c>
      <c r="D344" s="4">
        <v>40.729488870239379</v>
      </c>
      <c r="E344" s="6">
        <f>IFERROR((VLOOKUP($A344,'Revenue per capita'!$A:$Z,7,FALSE)-'normalize rev0'!E$364)/'normalize rev0'!E$365,"")</f>
        <v>-0.51177793090422308</v>
      </c>
      <c r="F344" s="6" t="str">
        <f>IFERROR((VLOOKUP(A344,'Revenue per capita'!$A:$Z,8,FALSE)-'normalize rev0'!F$364)/'normalize rev0'!F$365,"")</f>
        <v/>
      </c>
      <c r="G344" s="6" t="str">
        <f>IFERROR((VLOOKUP(A344,'Revenue per capita'!$A:$Z,9,FALSE)-'normalize rev0'!G$364)/'normalize rev0'!G$365,"")</f>
        <v/>
      </c>
      <c r="H344" s="6">
        <f>IFERROR((VLOOKUP(A344,'Revenue per capita'!$A:$Z,10,FALSE)-'normalize rev0'!H$364)/'normalize rev0'!H$365,"")</f>
        <v>-0.61728770085573292</v>
      </c>
      <c r="I344" s="6">
        <f>IFERROR((VLOOKUP(A344,'Revenue per capita'!$A:$Z,11,FALSE)-'normalize rev0'!I$364)/'normalize rev0'!I$365,"")</f>
        <v>-0.63339746017399934</v>
      </c>
      <c r="J344" s="6">
        <f>IFERROR((VLOOKUP(A344,'Revenue per capita'!$A:$Z,12,FALSE)-'normalize rev0'!J$364)/'normalize rev0'!J$365,"")</f>
        <v>-0.83376291559469717</v>
      </c>
      <c r="K344" s="6">
        <f>IFERROR((VLOOKUP(A344,'Revenue per capita'!$A:$Z,13,FALSE)-'normalize rev0'!K$364)/'normalize rev0'!K$365,"")</f>
        <v>-0.40779718522558966</v>
      </c>
      <c r="L344" s="6">
        <f>IFERROR((VLOOKUP(A344,'Revenue per capita'!$A:$Z,14,FALSE)-'normalize rev0'!L$364)/'normalize rev0'!L$365,"")</f>
        <v>-0.97656895006400979</v>
      </c>
      <c r="M344" s="6">
        <f>IFERROR((VLOOKUP(A344,'Revenue per capita'!$A:$Z,15,FALSE)-'normalize rev0'!M$364)/'normalize rev0'!M$365,"")</f>
        <v>-0.59393466412619955</v>
      </c>
      <c r="N344" s="6">
        <f>IFERROR((VLOOKUP(A344,'Revenue per capita'!$A:$Z,16,FALSE)-'normalize rev0'!N$364)/'normalize rev0'!N$365,"")</f>
        <v>-0.52897530922614733</v>
      </c>
      <c r="O344" s="6">
        <f>IFERROR((VLOOKUP(A344,'Revenue per capita'!$A:$Z,17,FALSE)-'normalize rev0'!O$364)/'normalize rev0'!O$365,"")</f>
        <v>-0.61928551866600534</v>
      </c>
      <c r="P344" s="6">
        <f>IFERROR((VLOOKUP(A344,'Revenue per capita'!$A:$Z,18,FALSE)-'normalize rev0'!P$364)/'normalize rev0'!P$365,"")</f>
        <v>-0.446999911452373</v>
      </c>
      <c r="Q344" s="6">
        <f>IFERROR((VLOOKUP(A344,'Revenue per capita'!$A:$Z,19,FALSE)-'normalize rev0'!Q$364)/'normalize rev0'!Q$365,"")</f>
        <v>-0.66949711070671081</v>
      </c>
      <c r="R344" s="6">
        <f>IFERROR((VLOOKUP(A344,'Revenue per capita'!$A:$Z,20,FALSE)-'normalize rev0'!R$364)/'normalize rev0'!R$365,"")</f>
        <v>-0.84752615803389209</v>
      </c>
      <c r="S344" s="6">
        <f>IFERROR((VLOOKUP(A344,'Revenue per capita'!$A:$Z,21,FALSE)-'normalize rev0'!S$364)/'normalize rev0'!S$365,"")</f>
        <v>0.20565431978054197</v>
      </c>
      <c r="T344" s="6">
        <f>IFERROR((VLOOKUP(A344,'Revenue per capita'!$A:$Z,22,FALSE)-'normalize rev0'!T$364)/'normalize rev0'!T$365,"")</f>
        <v>-1.1798013123201951</v>
      </c>
      <c r="U344" s="6">
        <f>IFERROR((VLOOKUP(A344,'Revenue per capita'!$A:$Z,23,FALSE)-'normalize rev0'!U$364)/'normalize rev0'!U$365,"")</f>
        <v>-0.56059090261841649</v>
      </c>
      <c r="V344" s="6">
        <f>IFERROR((VLOOKUP(A344,'Revenue per capita'!$A:$Z,24,FALSE)-'normalize rev0'!V$364)/'normalize rev0'!V$365,"")</f>
        <v>-2.5048009829723781</v>
      </c>
      <c r="W344" s="6" t="str">
        <f>IFERROR((VLOOKUP(A344,'Revenue per capita'!$A:$Z,25,FALSE)-'normalize rev0'!W$364)/'normalize rev0'!W$365,"")</f>
        <v/>
      </c>
      <c r="X344" s="6" t="str">
        <f>IFERROR((VLOOKUP(A344,'Revenue per capita'!$A:$Z,26,FALSE)-'normalize rev0'!X$364)/'normalize rev0'!X$365,"")</f>
        <v/>
      </c>
    </row>
    <row r="345" spans="1:24" x14ac:dyDescent="0.45">
      <c r="A345" s="3" t="s">
        <v>789</v>
      </c>
      <c r="B345" s="4" t="s">
        <v>526</v>
      </c>
      <c r="D345" s="4">
        <v>39.091356322771162</v>
      </c>
      <c r="E345" s="6">
        <f>IFERROR((VLOOKUP($A345,'Revenue per capita'!$A:$Z,7,FALSE)-'normalize rev0'!E$364)/'normalize rev0'!E$365,"")</f>
        <v>3.3414696082710647</v>
      </c>
      <c r="F345" s="6" t="str">
        <f>IFERROR((VLOOKUP(A345,'Revenue per capita'!$A:$Z,8,FALSE)-'normalize rev0'!F$364)/'normalize rev0'!F$365,"")</f>
        <v/>
      </c>
      <c r="G345" s="6" t="str">
        <f>IFERROR((VLOOKUP(A345,'Revenue per capita'!$A:$Z,9,FALSE)-'normalize rev0'!G$364)/'normalize rev0'!G$365,"")</f>
        <v/>
      </c>
      <c r="H345" s="6">
        <f>IFERROR((VLOOKUP(A345,'Revenue per capita'!$A:$Z,10,FALSE)-'normalize rev0'!H$364)/'normalize rev0'!H$365,"")</f>
        <v>-0.81132926113568327</v>
      </c>
      <c r="I345" s="6">
        <f>IFERROR((VLOOKUP(A345,'Revenue per capita'!$A:$Z,11,FALSE)-'normalize rev0'!I$364)/'normalize rev0'!I$365,"")</f>
        <v>-0.78620131907041957</v>
      </c>
      <c r="J345" s="6">
        <f>IFERROR((VLOOKUP(A345,'Revenue per capita'!$A:$Z,12,FALSE)-'normalize rev0'!J$364)/'normalize rev0'!J$365,"")</f>
        <v>-1.0406004115793221</v>
      </c>
      <c r="K345" s="6">
        <f>IFERROR((VLOOKUP(A345,'Revenue per capita'!$A:$Z,13,FALSE)-'normalize rev0'!K$364)/'normalize rev0'!K$365,"")</f>
        <v>-0.29078561004566406</v>
      </c>
      <c r="L345" s="6">
        <f>IFERROR((VLOOKUP(A345,'Revenue per capita'!$A:$Z,14,FALSE)-'normalize rev0'!L$364)/'normalize rev0'!L$365,"")</f>
        <v>-1.4490774069159276</v>
      </c>
      <c r="M345" s="6">
        <f>IFERROR((VLOOKUP(A345,'Revenue per capita'!$A:$Z,15,FALSE)-'normalize rev0'!M$364)/'normalize rev0'!M$365,"")</f>
        <v>-0.41552503119037848</v>
      </c>
      <c r="N345" s="6">
        <f>IFERROR((VLOOKUP(A345,'Revenue per capita'!$A:$Z,16,FALSE)-'normalize rev0'!N$364)/'normalize rev0'!N$365,"")</f>
        <v>-0.49572645116020464</v>
      </c>
      <c r="O345" s="6">
        <f>IFERROR((VLOOKUP(A345,'Revenue per capita'!$A:$Z,17,FALSE)-'normalize rev0'!O$364)/'normalize rev0'!O$365,"")</f>
        <v>0.30115922806219247</v>
      </c>
      <c r="P345" s="6">
        <f>IFERROR((VLOOKUP(A345,'Revenue per capita'!$A:$Z,18,FALSE)-'normalize rev0'!P$364)/'normalize rev0'!P$365,"")</f>
        <v>-0.24324179196550622</v>
      </c>
      <c r="Q345" s="6">
        <f>IFERROR((VLOOKUP(A345,'Revenue per capita'!$A:$Z,19,FALSE)-'normalize rev0'!Q$364)/'normalize rev0'!Q$365,"")</f>
        <v>-0.22746270041992642</v>
      </c>
      <c r="R345" s="6">
        <f>IFERROR((VLOOKUP(A345,'Revenue per capita'!$A:$Z,20,FALSE)-'normalize rev0'!R$364)/'normalize rev0'!R$365,"")</f>
        <v>-0.37284695484562386</v>
      </c>
      <c r="S345" s="6">
        <f>IFERROR((VLOOKUP(A345,'Revenue per capita'!$A:$Z,21,FALSE)-'normalize rev0'!S$364)/'normalize rev0'!S$365,"")</f>
        <v>0.46029491043740928</v>
      </c>
      <c r="T345" s="6">
        <f>IFERROR((VLOOKUP(A345,'Revenue per capita'!$A:$Z,22,FALSE)-'normalize rev0'!T$364)/'normalize rev0'!T$365,"")</f>
        <v>1.3069861047988938</v>
      </c>
      <c r="U345" s="6">
        <f>IFERROR((VLOOKUP(A345,'Revenue per capita'!$A:$Z,23,FALSE)-'normalize rev0'!U$364)/'normalize rev0'!U$365,"")</f>
        <v>-2.3355852217740572E-2</v>
      </c>
      <c r="V345" s="6">
        <f>IFERROR((VLOOKUP(A345,'Revenue per capita'!$A:$Z,24,FALSE)-'normalize rev0'!V$364)/'normalize rev0'!V$365,"")</f>
        <v>-0.39273692737701205</v>
      </c>
      <c r="W345" s="6" t="str">
        <f>IFERROR((VLOOKUP(A345,'Revenue per capita'!$A:$Z,25,FALSE)-'normalize rev0'!W$364)/'normalize rev0'!W$365,"")</f>
        <v/>
      </c>
      <c r="X345" s="6" t="str">
        <f>IFERROR((VLOOKUP(A345,'Revenue per capita'!$A:$Z,26,FALSE)-'normalize rev0'!X$364)/'normalize rev0'!X$365,"")</f>
        <v/>
      </c>
    </row>
    <row r="346" spans="1:24" x14ac:dyDescent="0.45">
      <c r="A346" s="3" t="s">
        <v>661</v>
      </c>
      <c r="B346" s="4" t="s">
        <v>595</v>
      </c>
      <c r="D346" s="4">
        <v>38.896053075122992</v>
      </c>
      <c r="E346" s="6">
        <f>IFERROR((VLOOKUP($A346,'Revenue per capita'!$A:$Z,7,FALSE)-'normalize rev0'!E$364)/'normalize rev0'!E$365,"")</f>
        <v>-0.51177793090422308</v>
      </c>
      <c r="F346" s="6">
        <f>IFERROR((VLOOKUP(A346,'Revenue per capita'!$A:$Z,8,FALSE)-'normalize rev0'!F$364)/'normalize rev0'!F$365,"")</f>
        <v>9.4539836053447235E-2</v>
      </c>
      <c r="G346" s="6">
        <f>IFERROR((VLOOKUP(A346,'Revenue per capita'!$A:$Z,9,FALSE)-'normalize rev0'!G$364)/'normalize rev0'!G$365,"")</f>
        <v>-1.9215642652858588E-2</v>
      </c>
      <c r="H346" s="6">
        <f>IFERROR((VLOOKUP(A346,'Revenue per capita'!$A:$Z,10,FALSE)-'normalize rev0'!H$364)/'normalize rev0'!H$365,"")</f>
        <v>-0.83417057848761944</v>
      </c>
      <c r="I346" s="6">
        <f>IFERROR((VLOOKUP(A346,'Revenue per capita'!$A:$Z,11,FALSE)-'normalize rev0'!I$364)/'normalize rev0'!I$365,"")</f>
        <v>-0.72322745401603972</v>
      </c>
      <c r="J346" s="6">
        <f>IFERROR((VLOOKUP(A346,'Revenue per capita'!$A:$Z,12,FALSE)-'normalize rev0'!J$364)/'normalize rev0'!J$365,"")</f>
        <v>-0.84472249443483627</v>
      </c>
      <c r="K346" s="6">
        <f>IFERROR((VLOOKUP(A346,'Revenue per capita'!$A:$Z,13,FALSE)-'normalize rev0'!K$364)/'normalize rev0'!K$365,"")</f>
        <v>0.43503573716224703</v>
      </c>
      <c r="L346" s="6">
        <f>IFERROR((VLOOKUP(A346,'Revenue per capita'!$A:$Z,14,FALSE)-'normalize rev0'!L$364)/'normalize rev0'!L$365,"")</f>
        <v>-0.77239583631533759</v>
      </c>
      <c r="M346" s="6">
        <f>IFERROR((VLOOKUP(A346,'Revenue per capita'!$A:$Z,15,FALSE)-'normalize rev0'!M$364)/'normalize rev0'!M$365,"")</f>
        <v>-0.77997657039735357</v>
      </c>
      <c r="N346" s="6">
        <f>IFERROR((VLOOKUP(A346,'Revenue per capita'!$A:$Z,16,FALSE)-'normalize rev0'!N$364)/'normalize rev0'!N$365,"")</f>
        <v>-0.73362158978946768</v>
      </c>
      <c r="O346" s="6">
        <f>IFERROR((VLOOKUP(A346,'Revenue per capita'!$A:$Z,17,FALSE)-'normalize rev0'!O$364)/'normalize rev0'!O$365,"")</f>
        <v>-1.010059970866156</v>
      </c>
      <c r="P346" s="6">
        <f>IFERROR((VLOOKUP(A346,'Revenue per capita'!$A:$Z,18,FALSE)-'normalize rev0'!P$364)/'normalize rev0'!P$365,"")</f>
        <v>-0.93926134818789853</v>
      </c>
      <c r="Q346" s="6">
        <f>IFERROR((VLOOKUP(A346,'Revenue per capita'!$A:$Z,19,FALSE)-'normalize rev0'!Q$364)/'normalize rev0'!Q$365,"")</f>
        <v>-0.72127664268491987</v>
      </c>
      <c r="R346" s="6">
        <f>IFERROR((VLOOKUP(A346,'Revenue per capita'!$A:$Z,20,FALSE)-'normalize rev0'!R$364)/'normalize rev0'!R$365,"")</f>
        <v>-0.69555412420412643</v>
      </c>
      <c r="S346" s="6">
        <f>IFERROR((VLOOKUP(A346,'Revenue per capita'!$A:$Z,21,FALSE)-'normalize rev0'!S$364)/'normalize rev0'!S$365,"")</f>
        <v>-0.47472343453313326</v>
      </c>
      <c r="T346" s="6">
        <f>IFERROR((VLOOKUP(A346,'Revenue per capita'!$A:$Z,22,FALSE)-'normalize rev0'!T$364)/'normalize rev0'!T$365,"")</f>
        <v>-0.80738878458699903</v>
      </c>
      <c r="U346" s="6">
        <f>IFERROR((VLOOKUP(A346,'Revenue per capita'!$A:$Z,23,FALSE)-'normalize rev0'!U$364)/'normalize rev0'!U$365,"")</f>
        <v>-0.66471200109583806</v>
      </c>
      <c r="V346" s="6">
        <f>IFERROR((VLOOKUP(A346,'Revenue per capita'!$A:$Z,24,FALSE)-'normalize rev0'!V$364)/'normalize rev0'!V$365,"")</f>
        <v>-0.78249953468418143</v>
      </c>
      <c r="W346" s="6" t="str">
        <f>IFERROR((VLOOKUP(A346,'Revenue per capita'!$A:$Z,25,FALSE)-'normalize rev0'!W$364)/'normalize rev0'!W$365,"")</f>
        <v/>
      </c>
      <c r="X346" s="6" t="str">
        <f>IFERROR((VLOOKUP(A346,'Revenue per capita'!$A:$Z,26,FALSE)-'normalize rev0'!X$364)/'normalize rev0'!X$365,"")</f>
        <v/>
      </c>
    </row>
    <row r="347" spans="1:24" x14ac:dyDescent="0.45">
      <c r="A347" s="3" t="s">
        <v>474</v>
      </c>
      <c r="B347" s="4" t="s">
        <v>475</v>
      </c>
      <c r="D347" s="4">
        <v>38.820513802946408</v>
      </c>
      <c r="E347" s="6">
        <f>IFERROR((VLOOKUP($A347,'Revenue per capita'!$A:$Z,7,FALSE)-'normalize rev0'!E$364)/'normalize rev0'!E$365,"")</f>
        <v>-8.0762127536066708E-2</v>
      </c>
      <c r="F347" s="6" t="str">
        <f>IFERROR((VLOOKUP(A347,'Revenue per capita'!$A:$Z,8,FALSE)-'normalize rev0'!F$364)/'normalize rev0'!F$365,"")</f>
        <v/>
      </c>
      <c r="G347" s="6">
        <f>IFERROR((VLOOKUP(A347,'Revenue per capita'!$A:$Z,9,FALSE)-'normalize rev0'!G$364)/'normalize rev0'!G$365,"")</f>
        <v>-0.66019181360263579</v>
      </c>
      <c r="H347" s="6">
        <f>IFERROR((VLOOKUP(A347,'Revenue per capita'!$A:$Z,10,FALSE)-'normalize rev0'!H$364)/'normalize rev0'!H$365,"")</f>
        <v>-1.776622234570522</v>
      </c>
      <c r="I347" s="6">
        <f>IFERROR((VLOOKUP(A347,'Revenue per capita'!$A:$Z,11,FALSE)-'normalize rev0'!I$364)/'normalize rev0'!I$365,"")</f>
        <v>-0.27842158021622876</v>
      </c>
      <c r="J347" s="6">
        <f>IFERROR((VLOOKUP(A347,'Revenue per capita'!$A:$Z,12,FALSE)-'normalize rev0'!J$364)/'normalize rev0'!J$365,"")</f>
        <v>-0.86427632651670871</v>
      </c>
      <c r="K347" s="6">
        <f>IFERROR((VLOOKUP(A347,'Revenue per capita'!$A:$Z,13,FALSE)-'normalize rev0'!K$364)/'normalize rev0'!K$365,"")</f>
        <v>-1.5078328551781315</v>
      </c>
      <c r="L347" s="6">
        <f>IFERROR((VLOOKUP(A347,'Revenue per capita'!$A:$Z,14,FALSE)-'normalize rev0'!L$364)/'normalize rev0'!L$365,"")</f>
        <v>-0.18916831870989503</v>
      </c>
      <c r="M347" s="6">
        <f>IFERROR((VLOOKUP(A347,'Revenue per capita'!$A:$Z,15,FALSE)-'normalize rev0'!M$364)/'normalize rev0'!M$365,"")</f>
        <v>-0.67878512154821491</v>
      </c>
      <c r="N347" s="6">
        <f>IFERROR((VLOOKUP(A347,'Revenue per capita'!$A:$Z,16,FALSE)-'normalize rev0'!N$364)/'normalize rev0'!N$365,"")</f>
        <v>-0.6827040173536526</v>
      </c>
      <c r="O347" s="6">
        <f>IFERROR((VLOOKUP(A347,'Revenue per capita'!$A:$Z,17,FALSE)-'normalize rev0'!O$364)/'normalize rev0'!O$365,"")</f>
        <v>-0.78438214716389232</v>
      </c>
      <c r="P347" s="6">
        <f>IFERROR((VLOOKUP(A347,'Revenue per capita'!$A:$Z,18,FALSE)-'normalize rev0'!P$364)/'normalize rev0'!P$365,"")</f>
        <v>-0.77836737731562133</v>
      </c>
      <c r="Q347" s="6">
        <f>IFERROR((VLOOKUP(A347,'Revenue per capita'!$A:$Z,19,FALSE)-'normalize rev0'!Q$364)/'normalize rev0'!Q$365,"")</f>
        <v>-0.59251801902287182</v>
      </c>
      <c r="R347" s="6">
        <f>IFERROR((VLOOKUP(A347,'Revenue per capita'!$A:$Z,20,FALSE)-'normalize rev0'!R$364)/'normalize rev0'!R$365,"")</f>
        <v>-0.71837810243751876</v>
      </c>
      <c r="S347" s="6">
        <f>IFERROR((VLOOKUP(A347,'Revenue per capita'!$A:$Z,21,FALSE)-'normalize rev0'!S$364)/'normalize rev0'!S$365,"")</f>
        <v>-2.3871985832483538</v>
      </c>
      <c r="T347" s="6">
        <f>IFERROR((VLOOKUP(A347,'Revenue per capita'!$A:$Z,22,FALSE)-'normalize rev0'!T$364)/'normalize rev0'!T$365,"")</f>
        <v>-0.59129860770822618</v>
      </c>
      <c r="U347" s="6">
        <f>IFERROR((VLOOKUP(A347,'Revenue per capita'!$A:$Z,23,FALSE)-'normalize rev0'!U$364)/'normalize rev0'!U$365,"")</f>
        <v>-0.3364168405821078</v>
      </c>
      <c r="V347" s="6">
        <f>IFERROR((VLOOKUP(A347,'Revenue per capita'!$A:$Z,24,FALSE)-'normalize rev0'!V$364)/'normalize rev0'!V$365,"")</f>
        <v>-1.0995717489229011</v>
      </c>
      <c r="W347" s="6" t="str">
        <f>IFERROR((VLOOKUP(A347,'Revenue per capita'!$A:$Z,25,FALSE)-'normalize rev0'!W$364)/'normalize rev0'!W$365,"")</f>
        <v/>
      </c>
      <c r="X347" s="6" t="str">
        <f>IFERROR((VLOOKUP(A347,'Revenue per capita'!$A:$Z,26,FALSE)-'normalize rev0'!X$364)/'normalize rev0'!X$365,"")</f>
        <v/>
      </c>
    </row>
    <row r="348" spans="1:24" x14ac:dyDescent="0.45">
      <c r="A348" s="3" t="s">
        <v>558</v>
      </c>
      <c r="B348" s="4" t="s">
        <v>494</v>
      </c>
      <c r="D348" s="4">
        <v>38.191526249589224</v>
      </c>
      <c r="E348" s="6">
        <f>IFERROR((VLOOKUP($A348,'Revenue per capita'!$A:$Z,7,FALSE)-'normalize rev0'!E$364)/'normalize rev0'!E$365,"")</f>
        <v>1.2303046912678841</v>
      </c>
      <c r="F348" s="6" t="str">
        <f>IFERROR((VLOOKUP(A348,'Revenue per capita'!$A:$Z,8,FALSE)-'normalize rev0'!F$364)/'normalize rev0'!F$365,"")</f>
        <v/>
      </c>
      <c r="G348" s="6" t="str">
        <f>IFERROR((VLOOKUP(A348,'Revenue per capita'!$A:$Z,9,FALSE)-'normalize rev0'!G$364)/'normalize rev0'!G$365,"")</f>
        <v/>
      </c>
      <c r="H348" s="6">
        <f>IFERROR((VLOOKUP(A348,'Revenue per capita'!$A:$Z,10,FALSE)-'normalize rev0'!H$364)/'normalize rev0'!H$365,"")</f>
        <v>-1.0231012974185851</v>
      </c>
      <c r="I348" s="6">
        <f>IFERROR((VLOOKUP(A348,'Revenue per capita'!$A:$Z,11,FALSE)-'normalize rev0'!I$364)/'normalize rev0'!I$365,"")</f>
        <v>-0.70407089014571611</v>
      </c>
      <c r="J348" s="6">
        <f>IFERROR((VLOOKUP(A348,'Revenue per capita'!$A:$Z,12,FALSE)-'normalize rev0'!J$364)/'normalize rev0'!J$365,"")</f>
        <v>-0.72777689316190408</v>
      </c>
      <c r="K348" s="6">
        <f>IFERROR((VLOOKUP(A348,'Revenue per capita'!$A:$Z,13,FALSE)-'normalize rev0'!K$364)/'normalize rev0'!K$365,"")</f>
        <v>-2.1875229736670092</v>
      </c>
      <c r="L348" s="6">
        <f>IFERROR((VLOOKUP(A348,'Revenue per capita'!$A:$Z,14,FALSE)-'normalize rev0'!L$364)/'normalize rev0'!L$365,"")</f>
        <v>-0.65181670884150644</v>
      </c>
      <c r="M348" s="6">
        <f>IFERROR((VLOOKUP(A348,'Revenue per capita'!$A:$Z,15,FALSE)-'normalize rev0'!M$364)/'normalize rev0'!M$365,"")</f>
        <v>-0.30869357254557173</v>
      </c>
      <c r="N348" s="6">
        <f>IFERROR((VLOOKUP(A348,'Revenue per capita'!$A:$Z,16,FALSE)-'normalize rev0'!N$364)/'normalize rev0'!N$365,"")</f>
        <v>-0.66816643070841475</v>
      </c>
      <c r="O348" s="6">
        <f>IFERROR((VLOOKUP(A348,'Revenue per capita'!$A:$Z,17,FALSE)-'normalize rev0'!O$364)/'normalize rev0'!O$365,"")</f>
        <v>-0.25794451251801642</v>
      </c>
      <c r="P348" s="6">
        <f>IFERROR((VLOOKUP(A348,'Revenue per capita'!$A:$Z,18,FALSE)-'normalize rev0'!P$364)/'normalize rev0'!P$365,"")</f>
        <v>-0.10253288426215976</v>
      </c>
      <c r="Q348" s="6">
        <f>IFERROR((VLOOKUP(A348,'Revenue per capita'!$A:$Z,19,FALSE)-'normalize rev0'!Q$364)/'normalize rev0'!Q$365,"")</f>
        <v>-0.67745771421704137</v>
      </c>
      <c r="R348" s="6">
        <f>IFERROR((VLOOKUP(A348,'Revenue per capita'!$A:$Z,20,FALSE)-'normalize rev0'!R$364)/'normalize rev0'!R$365,"")</f>
        <v>2.4150637707514674E-2</v>
      </c>
      <c r="S348" s="6">
        <f>IFERROR((VLOOKUP(A348,'Revenue per capita'!$A:$Z,21,FALSE)-'normalize rev0'!S$364)/'normalize rev0'!S$365,"")</f>
        <v>0.10832579126730645</v>
      </c>
      <c r="T348" s="6">
        <f>IFERROR((VLOOKUP(A348,'Revenue per capita'!$A:$Z,22,FALSE)-'normalize rev0'!T$364)/'normalize rev0'!T$365,"")</f>
        <v>-0.52234006499477204</v>
      </c>
      <c r="U348" s="6">
        <f>IFERROR((VLOOKUP(A348,'Revenue per capita'!$A:$Z,23,FALSE)-'normalize rev0'!U$364)/'normalize rev0'!U$365,"")</f>
        <v>-0.24656995375458038</v>
      </c>
      <c r="V348" s="6">
        <f>IFERROR((VLOOKUP(A348,'Revenue per capita'!$A:$Z,24,FALSE)-'normalize rev0'!V$364)/'normalize rev0'!V$365,"")</f>
        <v>-0.21348936292875717</v>
      </c>
      <c r="W348" s="6" t="str">
        <f>IFERROR((VLOOKUP(A348,'Revenue per capita'!$A:$Z,25,FALSE)-'normalize rev0'!W$364)/'normalize rev0'!W$365,"")</f>
        <v/>
      </c>
      <c r="X348" s="6" t="str">
        <f>IFERROR((VLOOKUP(A348,'Revenue per capita'!$A:$Z,26,FALSE)-'normalize rev0'!X$364)/'normalize rev0'!X$365,"")</f>
        <v/>
      </c>
    </row>
    <row r="349" spans="1:24" x14ac:dyDescent="0.45">
      <c r="A349" s="3" t="s">
        <v>518</v>
      </c>
      <c r="B349" s="4" t="s">
        <v>445</v>
      </c>
      <c r="D349" s="4">
        <v>38.10658708570422</v>
      </c>
      <c r="E349" s="6">
        <f>IFERROR((VLOOKUP($A349,'Revenue per capita'!$A:$Z,7,FALSE)-'normalize rev0'!E$364)/'normalize rev0'!E$365,"")</f>
        <v>6.9706241456073889E-2</v>
      </c>
      <c r="F349" s="6">
        <f>IFERROR((VLOOKUP(A349,'Revenue per capita'!$A:$Z,8,FALSE)-'normalize rev0'!F$364)/'normalize rev0'!F$365,"")</f>
        <v>-0.38792267188968443</v>
      </c>
      <c r="G349" s="6">
        <f>IFERROR((VLOOKUP(A349,'Revenue per capita'!$A:$Z,9,FALSE)-'normalize rev0'!G$364)/'normalize rev0'!G$365,"")</f>
        <v>-0.6578127954317935</v>
      </c>
      <c r="H349" s="6">
        <f>IFERROR((VLOOKUP(A349,'Revenue per capita'!$A:$Z,10,FALSE)-'normalize rev0'!H$364)/'normalize rev0'!H$365,"")</f>
        <v>-1.1094414955856911</v>
      </c>
      <c r="I349" s="6">
        <f>IFERROR((VLOOKUP(A349,'Revenue per capita'!$A:$Z,11,FALSE)-'normalize rev0'!I$364)/'normalize rev0'!I$365,"")</f>
        <v>-0.73013399909419585</v>
      </c>
      <c r="J349" s="6">
        <f>IFERROR((VLOOKUP(A349,'Revenue per capita'!$A:$Z,12,FALSE)-'normalize rev0'!J$364)/'normalize rev0'!J$365,"")</f>
        <v>-0.69970178952851225</v>
      </c>
      <c r="K349" s="6">
        <f>IFERROR((VLOOKUP(A349,'Revenue per capita'!$A:$Z,13,FALSE)-'normalize rev0'!K$364)/'normalize rev0'!K$365,"")</f>
        <v>-1.3922582217529671</v>
      </c>
      <c r="L349" s="6">
        <f>IFERROR((VLOOKUP(A349,'Revenue per capita'!$A:$Z,14,FALSE)-'normalize rev0'!L$364)/'normalize rev0'!L$365,"")</f>
        <v>-4.4216720189621172E-3</v>
      </c>
      <c r="M349" s="6">
        <f>IFERROR((VLOOKUP(A349,'Revenue per capita'!$A:$Z,15,FALSE)-'normalize rev0'!M$364)/'normalize rev0'!M$365,"")</f>
        <v>-6.7972878635231951E-2</v>
      </c>
      <c r="N349" s="6">
        <f>IFERROR((VLOOKUP(A349,'Revenue per capita'!$A:$Z,16,FALSE)-'normalize rev0'!N$364)/'normalize rev0'!N$365,"")</f>
        <v>-0.65725442934519618</v>
      </c>
      <c r="O349" s="6">
        <f>IFERROR((VLOOKUP(A349,'Revenue per capita'!$A:$Z,17,FALSE)-'normalize rev0'!O$364)/'normalize rev0'!O$365,"")</f>
        <v>-0.92519780107915817</v>
      </c>
      <c r="P349" s="6">
        <f>IFERROR((VLOOKUP(A349,'Revenue per capita'!$A:$Z,18,FALSE)-'normalize rev0'!P$364)/'normalize rev0'!P$365,"")</f>
        <v>-0.88796635701133142</v>
      </c>
      <c r="Q349" s="6">
        <f>IFERROR((VLOOKUP(A349,'Revenue per capita'!$A:$Z,19,FALSE)-'normalize rev0'!Q$364)/'normalize rev0'!Q$365,"")</f>
        <v>-0.34828863225674977</v>
      </c>
      <c r="R349" s="6">
        <f>IFERROR((VLOOKUP(A349,'Revenue per capita'!$A:$Z,20,FALSE)-'normalize rev0'!R$364)/'normalize rev0'!R$365,"")</f>
        <v>-0.55478464986325693</v>
      </c>
      <c r="S349" s="6">
        <f>IFERROR((VLOOKUP(A349,'Revenue per capita'!$A:$Z,21,FALSE)-'normalize rev0'!S$364)/'normalize rev0'!S$365,"")</f>
        <v>-3.6947935654006399E-2</v>
      </c>
      <c r="T349" s="6">
        <f>IFERROR((VLOOKUP(A349,'Revenue per capita'!$A:$Z,22,FALSE)-'normalize rev0'!T$364)/'normalize rev0'!T$365,"")</f>
        <v>-0.68878763149240629</v>
      </c>
      <c r="U349" s="6">
        <f>IFERROR((VLOOKUP(A349,'Revenue per capita'!$A:$Z,23,FALSE)-'normalize rev0'!U$364)/'normalize rev0'!U$365,"")</f>
        <v>-0.4549481948811312</v>
      </c>
      <c r="V349" s="6">
        <f>IFERROR((VLOOKUP(A349,'Revenue per capita'!$A:$Z,24,FALSE)-'normalize rev0'!V$364)/'normalize rev0'!V$365,"")</f>
        <v>-1.0889109709981877</v>
      </c>
      <c r="W349" s="6" t="str">
        <f>IFERROR((VLOOKUP(A349,'Revenue per capita'!$A:$Z,25,FALSE)-'normalize rev0'!W$364)/'normalize rev0'!W$365,"")</f>
        <v/>
      </c>
      <c r="X349" s="6" t="str">
        <f>IFERROR((VLOOKUP(A349,'Revenue per capita'!$A:$Z,26,FALSE)-'normalize rev0'!X$364)/'normalize rev0'!X$365,"")</f>
        <v/>
      </c>
    </row>
    <row r="350" spans="1:24" x14ac:dyDescent="0.45">
      <c r="A350" s="3" t="s">
        <v>568</v>
      </c>
      <c r="B350" s="4" t="s">
        <v>526</v>
      </c>
      <c r="D350" s="4">
        <v>38.083705455565799</v>
      </c>
      <c r="E350" s="6">
        <f>IFERROR((VLOOKUP($A350,'Revenue per capita'!$A:$Z,7,FALSE)-'normalize rev0'!E$364)/'normalize rev0'!E$365,"")</f>
        <v>-0.51177793090422308</v>
      </c>
      <c r="F350" s="6" t="str">
        <f>IFERROR((VLOOKUP(A350,'Revenue per capita'!$A:$Z,8,FALSE)-'normalize rev0'!F$364)/'normalize rev0'!F$365,"")</f>
        <v/>
      </c>
      <c r="G350" s="6">
        <f>IFERROR((VLOOKUP(A350,'Revenue per capita'!$A:$Z,9,FALSE)-'normalize rev0'!G$364)/'normalize rev0'!G$365,"")</f>
        <v>-1.0366270400926014</v>
      </c>
      <c r="H350" s="6">
        <f>IFERROR((VLOOKUP(A350,'Revenue per capita'!$A:$Z,10,FALSE)-'normalize rev0'!H$364)/'normalize rev0'!H$365,"")</f>
        <v>-0.72964022314124499</v>
      </c>
      <c r="I350" s="6">
        <f>IFERROR((VLOOKUP(A350,'Revenue per capita'!$A:$Z,11,FALSE)-'normalize rev0'!I$364)/'normalize rev0'!I$365,"")</f>
        <v>-0.75702793051395412</v>
      </c>
      <c r="J350" s="6">
        <f>IFERROR((VLOOKUP(A350,'Revenue per capita'!$A:$Z,12,FALSE)-'normalize rev0'!J$364)/'normalize rev0'!J$365,"")</f>
        <v>-0.85295964125370016</v>
      </c>
      <c r="K350" s="6">
        <f>IFERROR((VLOOKUP(A350,'Revenue per capita'!$A:$Z,13,FALSE)-'normalize rev0'!K$364)/'normalize rev0'!K$365,"")</f>
        <v>-0.83996030119691745</v>
      </c>
      <c r="L350" s="6">
        <f>IFERROR((VLOOKUP(A350,'Revenue per capita'!$A:$Z,14,FALSE)-'normalize rev0'!L$364)/'normalize rev0'!L$365,"")</f>
        <v>-1.02953229717642</v>
      </c>
      <c r="M350" s="6">
        <f>IFERROR((VLOOKUP(A350,'Revenue per capita'!$A:$Z,15,FALSE)-'normalize rev0'!M$364)/'normalize rev0'!M$365,"")</f>
        <v>-0.5385013161103509</v>
      </c>
      <c r="N350" s="6">
        <f>IFERROR((VLOOKUP(A350,'Revenue per capita'!$A:$Z,16,FALSE)-'normalize rev0'!N$364)/'normalize rev0'!N$365,"")</f>
        <v>-0.29475019231418964</v>
      </c>
      <c r="O350" s="6">
        <f>IFERROR((VLOOKUP(A350,'Revenue per capita'!$A:$Z,17,FALSE)-'normalize rev0'!O$364)/'normalize rev0'!O$365,"")</f>
        <v>-0.320358680995532</v>
      </c>
      <c r="P350" s="6">
        <f>IFERROR((VLOOKUP(A350,'Revenue per capita'!$A:$Z,18,FALSE)-'normalize rev0'!P$364)/'normalize rev0'!P$365,"")</f>
        <v>-0.55973606228310913</v>
      </c>
      <c r="Q350" s="6">
        <f>IFERROR((VLOOKUP(A350,'Revenue per capita'!$A:$Z,19,FALSE)-'normalize rev0'!Q$364)/'normalize rev0'!Q$365,"")</f>
        <v>-0.66640390917685877</v>
      </c>
      <c r="R350" s="6">
        <f>IFERROR((VLOOKUP(A350,'Revenue per capita'!$A:$Z,20,FALSE)-'normalize rev0'!R$364)/'normalize rev0'!R$365,"")</f>
        <v>0.20399614555663217</v>
      </c>
      <c r="S350" s="6">
        <f>IFERROR((VLOOKUP(A350,'Revenue per capita'!$A:$Z,21,FALSE)-'normalize rev0'!S$364)/'normalize rev0'!S$365,"")</f>
        <v>-0.86467439453273998</v>
      </c>
      <c r="T350" s="6">
        <f>IFERROR((VLOOKUP(A350,'Revenue per capita'!$A:$Z,22,FALSE)-'normalize rev0'!T$364)/'normalize rev0'!T$365,"")</f>
        <v>0.77529840594426702</v>
      </c>
      <c r="U350" s="6">
        <f>IFERROR((VLOOKUP(A350,'Revenue per capita'!$A:$Z,23,FALSE)-'normalize rev0'!U$364)/'normalize rev0'!U$365,"")</f>
        <v>-0.16476622764482726</v>
      </c>
      <c r="V350" s="6">
        <f>IFERROR((VLOOKUP(A350,'Revenue per capita'!$A:$Z,24,FALSE)-'normalize rev0'!V$364)/'normalize rev0'!V$365,"")</f>
        <v>-0.66938586298921254</v>
      </c>
      <c r="W350" s="6" t="str">
        <f>IFERROR((VLOOKUP(A350,'Revenue per capita'!$A:$Z,25,FALSE)-'normalize rev0'!W$364)/'normalize rev0'!W$365,"")</f>
        <v/>
      </c>
      <c r="X350" s="6" t="str">
        <f>IFERROR((VLOOKUP(A350,'Revenue per capita'!$A:$Z,26,FALSE)-'normalize rev0'!X$364)/'normalize rev0'!X$365,"")</f>
        <v/>
      </c>
    </row>
    <row r="351" spans="1:24" x14ac:dyDescent="0.45">
      <c r="A351" s="3" t="s">
        <v>622</v>
      </c>
      <c r="B351" s="4" t="s">
        <v>480</v>
      </c>
      <c r="D351" s="4">
        <v>37.308889821084946</v>
      </c>
      <c r="E351" s="6">
        <f>IFERROR((VLOOKUP($A351,'Revenue per capita'!$A:$Z,7,FALSE)-'normalize rev0'!E$364)/'normalize rev0'!E$365,"")</f>
        <v>1.3721326983979731</v>
      </c>
      <c r="F351" s="6" t="str">
        <f>IFERROR((VLOOKUP(A351,'Revenue per capita'!$A:$Z,8,FALSE)-'normalize rev0'!F$364)/'normalize rev0'!F$365,"")</f>
        <v/>
      </c>
      <c r="G351" s="6" t="str">
        <f>IFERROR((VLOOKUP(A351,'Revenue per capita'!$A:$Z,9,FALSE)-'normalize rev0'!G$364)/'normalize rev0'!G$365,"")</f>
        <v/>
      </c>
      <c r="H351" s="6">
        <f>IFERROR((VLOOKUP(A351,'Revenue per capita'!$A:$Z,10,FALSE)-'normalize rev0'!H$364)/'normalize rev0'!H$365,"")</f>
        <v>-1.776622234570522</v>
      </c>
      <c r="I351" s="6">
        <f>IFERROR((VLOOKUP(A351,'Revenue per capita'!$A:$Z,11,FALSE)-'normalize rev0'!I$364)/'normalize rev0'!I$365,"")</f>
        <v>-0.15002375531336543</v>
      </c>
      <c r="J351" s="6">
        <f>IFERROR((VLOOKUP(A351,'Revenue per capita'!$A:$Z,12,FALSE)-'normalize rev0'!J$364)/'normalize rev0'!J$365,"")</f>
        <v>-0.9141178566127085</v>
      </c>
      <c r="K351" s="6">
        <f>IFERROR((VLOOKUP(A351,'Revenue per capita'!$A:$Z,13,FALSE)-'normalize rev0'!K$364)/'normalize rev0'!K$365,"")</f>
        <v>-1.6771916668879365</v>
      </c>
      <c r="L351" s="6">
        <f>IFERROR((VLOOKUP(A351,'Revenue per capita'!$A:$Z,14,FALSE)-'normalize rev0'!L$364)/'normalize rev0'!L$365,"")</f>
        <v>-0.96913131511799644</v>
      </c>
      <c r="M351" s="6" t="str">
        <f>IFERROR((VLOOKUP(A351,'Revenue per capita'!$A:$Z,15,FALSE)-'normalize rev0'!M$364)/'normalize rev0'!M$365,"")</f>
        <v/>
      </c>
      <c r="N351" s="6">
        <f>IFERROR((VLOOKUP(A351,'Revenue per capita'!$A:$Z,16,FALSE)-'normalize rev0'!N$364)/'normalize rev0'!N$365,"")</f>
        <v>-0.72203196183059981</v>
      </c>
      <c r="O351" s="6">
        <f>IFERROR((VLOOKUP(A351,'Revenue per capita'!$A:$Z,17,FALSE)-'normalize rev0'!O$364)/'normalize rev0'!O$365,"")</f>
        <v>-1.2057744780695656</v>
      </c>
      <c r="P351" s="6">
        <f>IFERROR((VLOOKUP(A351,'Revenue per capita'!$A:$Z,18,FALSE)-'normalize rev0'!P$364)/'normalize rev0'!P$365,"")</f>
        <v>-1.0344384047045747</v>
      </c>
      <c r="Q351" s="6">
        <f>IFERROR((VLOOKUP(A351,'Revenue per capita'!$A:$Z,19,FALSE)-'normalize rev0'!Q$364)/'normalize rev0'!Q$365,"")</f>
        <v>-1.5337286676975825</v>
      </c>
      <c r="R351" s="6">
        <f>IFERROR((VLOOKUP(A351,'Revenue per capita'!$A:$Z,20,FALSE)-'normalize rev0'!R$364)/'normalize rev0'!R$365,"")</f>
        <v>-0.67679746898464854</v>
      </c>
      <c r="S351" s="6">
        <f>IFERROR((VLOOKUP(A351,'Revenue per capita'!$A:$Z,21,FALSE)-'normalize rev0'!S$364)/'normalize rev0'!S$365,"")</f>
        <v>-1.2537676630490613</v>
      </c>
      <c r="T351" s="6">
        <f>IFERROR((VLOOKUP(A351,'Revenue per capita'!$A:$Z,22,FALSE)-'normalize rev0'!T$364)/'normalize rev0'!T$365,"")</f>
        <v>-1.0226498571220555</v>
      </c>
      <c r="U351" s="6">
        <f>IFERROR((VLOOKUP(A351,'Revenue per capita'!$A:$Z,23,FALSE)-'normalize rev0'!U$364)/'normalize rev0'!U$365,"")</f>
        <v>-1.2454545619245969</v>
      </c>
      <c r="V351" s="6">
        <f>IFERROR((VLOOKUP(A351,'Revenue per capita'!$A:$Z,24,FALSE)-'normalize rev0'!V$364)/'normalize rev0'!V$365,"")</f>
        <v>-0.9307456038004579</v>
      </c>
      <c r="W351" s="6" t="str">
        <f>IFERROR((VLOOKUP(A351,'Revenue per capita'!$A:$Z,25,FALSE)-'normalize rev0'!W$364)/'normalize rev0'!W$365,"")</f>
        <v/>
      </c>
      <c r="X351" s="6" t="str">
        <f>IFERROR((VLOOKUP(A351,'Revenue per capita'!$A:$Z,26,FALSE)-'normalize rev0'!X$364)/'normalize rev0'!X$365,"")</f>
        <v/>
      </c>
    </row>
    <row r="352" spans="1:24" x14ac:dyDescent="0.45">
      <c r="A352" s="3" t="s">
        <v>666</v>
      </c>
      <c r="B352" s="4" t="s">
        <v>453</v>
      </c>
      <c r="D352" s="4">
        <v>36.531033579768909</v>
      </c>
      <c r="E352" s="6">
        <f>IFERROR((VLOOKUP($A352,'Revenue per capita'!$A:$Z,7,FALSE)-'normalize rev0'!E$364)/'normalize rev0'!E$365,"")</f>
        <v>-0.11922791582821247</v>
      </c>
      <c r="F352" s="6" t="str">
        <f>IFERROR((VLOOKUP(A352,'Revenue per capita'!$A:$Z,8,FALSE)-'normalize rev0'!F$364)/'normalize rev0'!F$365,"")</f>
        <v/>
      </c>
      <c r="G352" s="6">
        <f>IFERROR((VLOOKUP(A352,'Revenue per capita'!$A:$Z,9,FALSE)-'normalize rev0'!G$364)/'normalize rev0'!G$365,"")</f>
        <v>-0.50712187370450146</v>
      </c>
      <c r="H352" s="6">
        <f>IFERROR((VLOOKUP(A352,'Revenue per capita'!$A:$Z,10,FALSE)-'normalize rev0'!H$364)/'normalize rev0'!H$365,"")</f>
        <v>-0.79010549617055814</v>
      </c>
      <c r="I352" s="6">
        <f>IFERROR((VLOOKUP(A352,'Revenue per capita'!$A:$Z,11,FALSE)-'normalize rev0'!I$364)/'normalize rev0'!I$365,"")</f>
        <v>-0.6887153866863106</v>
      </c>
      <c r="J352" s="6">
        <f>IFERROR((VLOOKUP(A352,'Revenue per capita'!$A:$Z,12,FALSE)-'normalize rev0'!J$364)/'normalize rev0'!J$365,"")</f>
        <v>-0.72487498378819226</v>
      </c>
      <c r="K352" s="6">
        <f>IFERROR((VLOOKUP(A352,'Revenue per capita'!$A:$Z,13,FALSE)-'normalize rev0'!K$364)/'normalize rev0'!K$365,"")</f>
        <v>-1.6790784814036541</v>
      </c>
      <c r="L352" s="6">
        <f>IFERROR((VLOOKUP(A352,'Revenue per capita'!$A:$Z,14,FALSE)-'normalize rev0'!L$364)/'normalize rev0'!L$365,"")</f>
        <v>-0.94459612384029856</v>
      </c>
      <c r="M352" s="6">
        <f>IFERROR((VLOOKUP(A352,'Revenue per capita'!$A:$Z,15,FALSE)-'normalize rev0'!M$364)/'normalize rev0'!M$365,"")</f>
        <v>-0.73374867022071055</v>
      </c>
      <c r="N352" s="6">
        <f>IFERROR((VLOOKUP(A352,'Revenue per capita'!$A:$Z,16,FALSE)-'normalize rev0'!N$364)/'normalize rev0'!N$365,"")</f>
        <v>-0.66305677881619884</v>
      </c>
      <c r="O352" s="6">
        <f>IFERROR((VLOOKUP(A352,'Revenue per capita'!$A:$Z,17,FALSE)-'normalize rev0'!O$364)/'normalize rev0'!O$365,"")</f>
        <v>-0.64172847810213818</v>
      </c>
      <c r="P352" s="6">
        <f>IFERROR((VLOOKUP(A352,'Revenue per capita'!$A:$Z,18,FALSE)-'normalize rev0'!P$364)/'normalize rev0'!P$365,"")</f>
        <v>-5.0926283215257592E-2</v>
      </c>
      <c r="Q352" s="6">
        <f>IFERROR((VLOOKUP(A352,'Revenue per capita'!$A:$Z,19,FALSE)-'normalize rev0'!Q$364)/'normalize rev0'!Q$365,"")</f>
        <v>-0.83604296185851545</v>
      </c>
      <c r="R352" s="6">
        <f>IFERROR((VLOOKUP(A352,'Revenue per capita'!$A:$Z,20,FALSE)-'normalize rev0'!R$364)/'normalize rev0'!R$365,"")</f>
        <v>-0.68911750634869673</v>
      </c>
      <c r="S352" s="6">
        <f>IFERROR((VLOOKUP(A352,'Revenue per capita'!$A:$Z,21,FALSE)-'normalize rev0'!S$364)/'normalize rev0'!S$365,"")</f>
        <v>-0.76017493018737825</v>
      </c>
      <c r="T352" s="6">
        <f>IFERROR((VLOOKUP(A352,'Revenue per capita'!$A:$Z,22,FALSE)-'normalize rev0'!T$364)/'normalize rev0'!T$365,"")</f>
        <v>0.68047738130029789</v>
      </c>
      <c r="U352" s="6">
        <f>IFERROR((VLOOKUP(A352,'Revenue per capita'!$A:$Z,23,FALSE)-'normalize rev0'!U$364)/'normalize rev0'!U$365,"")</f>
        <v>-0.71521704189353597</v>
      </c>
      <c r="V352" s="6">
        <f>IFERROR((VLOOKUP(A352,'Revenue per capita'!$A:$Z,24,FALSE)-'normalize rev0'!V$364)/'normalize rev0'!V$365,"")</f>
        <v>-1.3669934896166913</v>
      </c>
      <c r="W352" s="6" t="str">
        <f>IFERROR((VLOOKUP(A352,'Revenue per capita'!$A:$Z,25,FALSE)-'normalize rev0'!W$364)/'normalize rev0'!W$365,"")</f>
        <v/>
      </c>
      <c r="X352" s="6" t="str">
        <f>IFERROR((VLOOKUP(A352,'Revenue per capita'!$A:$Z,26,FALSE)-'normalize rev0'!X$364)/'normalize rev0'!X$365,"")</f>
        <v/>
      </c>
    </row>
    <row r="353" spans="1:24" x14ac:dyDescent="0.45">
      <c r="A353" s="3" t="s">
        <v>693</v>
      </c>
      <c r="B353" s="4" t="s">
        <v>445</v>
      </c>
      <c r="D353" s="4">
        <v>35.990697275528589</v>
      </c>
      <c r="E353" s="6">
        <f>IFERROR((VLOOKUP($A353,'Revenue per capita'!$A:$Z,7,FALSE)-'normalize rev0'!E$364)/'normalize rev0'!E$365,"")</f>
        <v>-0.26764075841325385</v>
      </c>
      <c r="F353" s="6">
        <f>IFERROR((VLOOKUP(A353,'Revenue per capita'!$A:$Z,8,FALSE)-'normalize rev0'!F$364)/'normalize rev0'!F$365,"")</f>
        <v>-0.21731155496227028</v>
      </c>
      <c r="G353" s="6">
        <f>IFERROR((VLOOKUP(A353,'Revenue per capita'!$A:$Z,9,FALSE)-'normalize rev0'!G$364)/'normalize rev0'!G$365,"")</f>
        <v>-0.65200462298282624</v>
      </c>
      <c r="H353" s="6">
        <f>IFERROR((VLOOKUP(A353,'Revenue per capita'!$A:$Z,10,FALSE)-'normalize rev0'!H$364)/'normalize rev0'!H$365,"")</f>
        <v>-1.0599697029106947</v>
      </c>
      <c r="I353" s="6">
        <f>IFERROR((VLOOKUP(A353,'Revenue per capita'!$A:$Z,11,FALSE)-'normalize rev0'!I$364)/'normalize rev0'!I$365,"")</f>
        <v>-0.80301478081049549</v>
      </c>
      <c r="J353" s="6">
        <f>IFERROR((VLOOKUP(A353,'Revenue per capita'!$A:$Z,12,FALSE)-'normalize rev0'!J$364)/'normalize rev0'!J$365,"")</f>
        <v>-0.63708251597692089</v>
      </c>
      <c r="K353" s="6">
        <f>IFERROR((VLOOKUP(A353,'Revenue per capita'!$A:$Z,13,FALSE)-'normalize rev0'!K$364)/'normalize rev0'!K$365,"")</f>
        <v>-0.78416271590158493</v>
      </c>
      <c r="L353" s="6">
        <f>IFERROR((VLOOKUP(A353,'Revenue per capita'!$A:$Z,14,FALSE)-'normalize rev0'!L$364)/'normalize rev0'!L$365,"")</f>
        <v>-0.40312483546254907</v>
      </c>
      <c r="M353" s="6">
        <f>IFERROR((VLOOKUP(A353,'Revenue per capita'!$A:$Z,15,FALSE)-'normalize rev0'!M$364)/'normalize rev0'!M$365,"")</f>
        <v>-0.59217168690526512</v>
      </c>
      <c r="N353" s="6">
        <f>IFERROR((VLOOKUP(A353,'Revenue per capita'!$A:$Z,16,FALSE)-'normalize rev0'!N$364)/'normalize rev0'!N$365,"")</f>
        <v>-0.64495760612628028</v>
      </c>
      <c r="O353" s="6">
        <f>IFERROR((VLOOKUP(A353,'Revenue per capita'!$A:$Z,17,FALSE)-'normalize rev0'!O$364)/'normalize rev0'!O$365,"")</f>
        <v>-0.98738008540770283</v>
      </c>
      <c r="P353" s="6">
        <f>IFERROR((VLOOKUP(A353,'Revenue per capita'!$A:$Z,18,FALSE)-'normalize rev0'!P$364)/'normalize rev0'!P$365,"")</f>
        <v>-0.87032866421143695</v>
      </c>
      <c r="Q353" s="6">
        <f>IFERROR((VLOOKUP(A353,'Revenue per capita'!$A:$Z,19,FALSE)-'normalize rev0'!Q$364)/'normalize rev0'!Q$365,"")</f>
        <v>-0.66669248835958483</v>
      </c>
      <c r="R353" s="6">
        <f>IFERROR((VLOOKUP(A353,'Revenue per capita'!$A:$Z,20,FALSE)-'normalize rev0'!R$364)/'normalize rev0'!R$365,"")</f>
        <v>-0.51362493141475685</v>
      </c>
      <c r="S353" s="6">
        <f>IFERROR((VLOOKUP(A353,'Revenue per capita'!$A:$Z,21,FALSE)-'normalize rev0'!S$364)/'normalize rev0'!S$365,"")</f>
        <v>-0.68439456320908398</v>
      </c>
      <c r="T353" s="6">
        <f>IFERROR((VLOOKUP(A353,'Revenue per capita'!$A:$Z,22,FALSE)-'normalize rev0'!T$364)/'normalize rev0'!T$365,"")</f>
        <v>-1.1798013123201951</v>
      </c>
      <c r="U353" s="6">
        <f>IFERROR((VLOOKUP(A353,'Revenue per capita'!$A:$Z,23,FALSE)-'normalize rev0'!U$364)/'normalize rev0'!U$365,"")</f>
        <v>-0.68307810254842549</v>
      </c>
      <c r="V353" s="6">
        <f>IFERROR((VLOOKUP(A353,'Revenue per capita'!$A:$Z,24,FALSE)-'normalize rev0'!V$364)/'normalize rev0'!V$365,"")</f>
        <v>-0.90706970305074541</v>
      </c>
      <c r="W353" s="6" t="str">
        <f>IFERROR((VLOOKUP(A353,'Revenue per capita'!$A:$Z,25,FALSE)-'normalize rev0'!W$364)/'normalize rev0'!W$365,"")</f>
        <v/>
      </c>
      <c r="X353" s="6">
        <f>IFERROR((VLOOKUP(A353,'Revenue per capita'!$A:$Z,26,FALSE)-'normalize rev0'!X$364)/'normalize rev0'!X$365,"")</f>
        <v>-0.34323191180583063</v>
      </c>
    </row>
    <row r="354" spans="1:24" x14ac:dyDescent="0.45">
      <c r="A354" s="3" t="s">
        <v>690</v>
      </c>
      <c r="B354" s="4" t="s">
        <v>669</v>
      </c>
      <c r="D354" s="4">
        <v>35.83839650499575</v>
      </c>
      <c r="E354" s="6">
        <f>IFERROR((VLOOKUP($A354,'Revenue per capita'!$A:$Z,7,FALSE)-'normalize rev0'!E$364)/'normalize rev0'!E$365,"")</f>
        <v>-0.51177793090422308</v>
      </c>
      <c r="F354" s="6">
        <f>IFERROR((VLOOKUP(A354,'Revenue per capita'!$A:$Z,8,FALSE)-'normalize rev0'!F$364)/'normalize rev0'!F$365,"")</f>
        <v>-0.29169726815990038</v>
      </c>
      <c r="G354" s="6" t="str">
        <f>IFERROR((VLOOKUP(A354,'Revenue per capita'!$A:$Z,9,FALSE)-'normalize rev0'!G$364)/'normalize rev0'!G$365,"")</f>
        <v/>
      </c>
      <c r="H354" s="6">
        <f>IFERROR((VLOOKUP(A354,'Revenue per capita'!$A:$Z,10,FALSE)-'normalize rev0'!H$364)/'normalize rev0'!H$365,"")</f>
        <v>-0.68496634258089595</v>
      </c>
      <c r="I354" s="6">
        <f>IFERROR((VLOOKUP(A354,'Revenue per capita'!$A:$Z,11,FALSE)-'normalize rev0'!I$364)/'normalize rev0'!I$365,"")</f>
        <v>-0.69577713811762698</v>
      </c>
      <c r="J354" s="6">
        <f>IFERROR((VLOOKUP(A354,'Revenue per capita'!$A:$Z,12,FALSE)-'normalize rev0'!J$364)/'normalize rev0'!J$365,"")</f>
        <v>-0.89089030189788088</v>
      </c>
      <c r="K354" s="6">
        <f>IFERROR((VLOOKUP(A354,'Revenue per capita'!$A:$Z,13,FALSE)-'normalize rev0'!K$364)/'normalize rev0'!K$365,"")</f>
        <v>-0.76435616474365364</v>
      </c>
      <c r="L354" s="6">
        <f>IFERROR((VLOOKUP(A354,'Revenue per capita'!$A:$Z,14,FALSE)-'normalize rev0'!L$364)/'normalize rev0'!L$365,"")</f>
        <v>-1.1083489162054196</v>
      </c>
      <c r="M354" s="6">
        <f>IFERROR((VLOOKUP(A354,'Revenue per capita'!$A:$Z,15,FALSE)-'normalize rev0'!M$364)/'normalize rev0'!M$365,"")</f>
        <v>-0.59163496788404391</v>
      </c>
      <c r="N354" s="6">
        <f>IFERROR((VLOOKUP(A354,'Revenue per capita'!$A:$Z,16,FALSE)-'normalize rev0'!N$364)/'normalize rev0'!N$365,"")</f>
        <v>-0.52786274549800716</v>
      </c>
      <c r="O354" s="6">
        <f>IFERROR((VLOOKUP(A354,'Revenue per capita'!$A:$Z,17,FALSE)-'normalize rev0'!O$364)/'normalize rev0'!O$365,"")</f>
        <v>0.279239657886241</v>
      </c>
      <c r="P354" s="6">
        <f>IFERROR((VLOOKUP(A354,'Revenue per capita'!$A:$Z,18,FALSE)-'normalize rev0'!P$364)/'normalize rev0'!P$365,"")</f>
        <v>-0.58631756759687492</v>
      </c>
      <c r="Q354" s="6">
        <f>IFERROR((VLOOKUP(A354,'Revenue per capita'!$A:$Z,19,FALSE)-'normalize rev0'!Q$364)/'normalize rev0'!Q$365,"")</f>
        <v>-0.88318063115564593</v>
      </c>
      <c r="R354" s="6">
        <f>IFERROR((VLOOKUP(A354,'Revenue per capita'!$A:$Z,20,FALSE)-'normalize rev0'!R$364)/'normalize rev0'!R$365,"")</f>
        <v>-0.36127072114123188</v>
      </c>
      <c r="S354" s="6">
        <f>IFERROR((VLOOKUP(A354,'Revenue per capita'!$A:$Z,21,FALSE)-'normalize rev0'!S$364)/'normalize rev0'!S$365,"")</f>
        <v>-1.2161020891989389</v>
      </c>
      <c r="T354" s="6">
        <f>IFERROR((VLOOKUP(A354,'Revenue per capita'!$A:$Z,22,FALSE)-'normalize rev0'!T$364)/'normalize rev0'!T$365,"")</f>
        <v>-0.76415831180229721</v>
      </c>
      <c r="U354" s="6">
        <f>IFERROR((VLOOKUP(A354,'Revenue per capita'!$A:$Z,23,FALSE)-'normalize rev0'!U$364)/'normalize rev0'!U$365,"")</f>
        <v>-0.56621731221887706</v>
      </c>
      <c r="V354" s="6">
        <f>IFERROR((VLOOKUP(A354,'Revenue per capita'!$A:$Z,24,FALSE)-'normalize rev0'!V$364)/'normalize rev0'!V$365,"")</f>
        <v>-0.14117779812042072</v>
      </c>
      <c r="W354" s="6" t="str">
        <f>IFERROR((VLOOKUP(A354,'Revenue per capita'!$A:$Z,25,FALSE)-'normalize rev0'!W$364)/'normalize rev0'!W$365,"")</f>
        <v/>
      </c>
      <c r="X354" s="6" t="str">
        <f>IFERROR((VLOOKUP(A354,'Revenue per capita'!$A:$Z,26,FALSE)-'normalize rev0'!X$364)/'normalize rev0'!X$365,"")</f>
        <v/>
      </c>
    </row>
    <row r="355" spans="1:24" x14ac:dyDescent="0.45">
      <c r="A355" s="3" t="s">
        <v>844</v>
      </c>
      <c r="B355" s="4" t="s">
        <v>595</v>
      </c>
      <c r="D355" s="4">
        <v>35.047527670218962</v>
      </c>
      <c r="E355" s="6">
        <f>IFERROR((VLOOKUP($A355,'Revenue per capita'!$A:$Z,7,FALSE)-'normalize rev0'!E$364)/'normalize rev0'!E$365,"")</f>
        <v>1.2445561188644159</v>
      </c>
      <c r="F355" s="6" t="str">
        <f>IFERROR((VLOOKUP(A355,'Revenue per capita'!$A:$Z,8,FALSE)-'normalize rev0'!F$364)/'normalize rev0'!F$365,"")</f>
        <v/>
      </c>
      <c r="G355" s="6" t="str">
        <f>IFERROR((VLOOKUP(A355,'Revenue per capita'!$A:$Z,9,FALSE)-'normalize rev0'!G$364)/'normalize rev0'!G$365,"")</f>
        <v/>
      </c>
      <c r="H355" s="6">
        <f>IFERROR((VLOOKUP(A355,'Revenue per capita'!$A:$Z,10,FALSE)-'normalize rev0'!H$364)/'normalize rev0'!H$365,"")</f>
        <v>-1.0064723977622763</v>
      </c>
      <c r="I355" s="6">
        <f>IFERROR((VLOOKUP(A355,'Revenue per capita'!$A:$Z,11,FALSE)-'normalize rev0'!I$364)/'normalize rev0'!I$365,"")</f>
        <v>-0.70636387525141542</v>
      </c>
      <c r="J355" s="6">
        <f>IFERROR((VLOOKUP(A355,'Revenue per capita'!$A:$Z,12,FALSE)-'normalize rev0'!J$364)/'normalize rev0'!J$365,"")</f>
        <v>-0.63774943110306226</v>
      </c>
      <c r="K355" s="6">
        <f>IFERROR((VLOOKUP(A355,'Revenue per capita'!$A:$Z,13,FALSE)-'normalize rev0'!K$364)/'normalize rev0'!K$365,"")</f>
        <v>-1.3787989334510331</v>
      </c>
      <c r="L355" s="6">
        <f>IFERROR((VLOOKUP(A355,'Revenue per capita'!$A:$Z,14,FALSE)-'normalize rev0'!L$364)/'normalize rev0'!L$365,"")</f>
        <v>-1.0040989106818863</v>
      </c>
      <c r="M355" s="6">
        <f>IFERROR((VLOOKUP(A355,'Revenue per capita'!$A:$Z,15,FALSE)-'normalize rev0'!M$364)/'normalize rev0'!M$365,"")</f>
        <v>-0.38631586342570529</v>
      </c>
      <c r="N355" s="6">
        <f>IFERROR((VLOOKUP(A355,'Revenue per capita'!$A:$Z,16,FALSE)-'normalize rev0'!N$364)/'normalize rev0'!N$365,"")</f>
        <v>-0.6814551858090746</v>
      </c>
      <c r="O355" s="6">
        <f>IFERROR((VLOOKUP(A355,'Revenue per capita'!$A:$Z,17,FALSE)-'normalize rev0'!O$364)/'normalize rev0'!O$365,"")</f>
        <v>-0.99549785000062629</v>
      </c>
      <c r="P355" s="6">
        <f>IFERROR((VLOOKUP(A355,'Revenue per capita'!$A:$Z,18,FALSE)-'normalize rev0'!P$364)/'normalize rev0'!P$365,"")</f>
        <v>-0.88662785518182163</v>
      </c>
      <c r="Q355" s="6">
        <f>IFERROR((VLOOKUP(A355,'Revenue per capita'!$A:$Z,19,FALSE)-'normalize rev0'!Q$364)/'normalize rev0'!Q$365,"")</f>
        <v>-0.3783913369311428</v>
      </c>
      <c r="R355" s="6">
        <f>IFERROR((VLOOKUP(A355,'Revenue per capita'!$A:$Z,20,FALSE)-'normalize rev0'!R$364)/'normalize rev0'!R$365,"")</f>
        <v>-0.61807992203830087</v>
      </c>
      <c r="S355" s="6">
        <f>IFERROR((VLOOKUP(A355,'Revenue per capita'!$A:$Z,21,FALSE)-'normalize rev0'!S$364)/'normalize rev0'!S$365,"")</f>
        <v>-1.2126828408314334</v>
      </c>
      <c r="T355" s="6">
        <f>IFERROR((VLOOKUP(A355,'Revenue per capita'!$A:$Z,22,FALSE)-'normalize rev0'!T$364)/'normalize rev0'!T$365,"")</f>
        <v>-0.99251260737008795</v>
      </c>
      <c r="U355" s="6">
        <f>IFERROR((VLOOKUP(A355,'Revenue per capita'!$A:$Z,23,FALSE)-'normalize rev0'!U$364)/'normalize rev0'!U$365,"")</f>
        <v>-0.19073328907477427</v>
      </c>
      <c r="V355" s="6">
        <f>IFERROR((VLOOKUP(A355,'Revenue per capita'!$A:$Z,24,FALSE)-'normalize rev0'!V$364)/'normalize rev0'!V$365,"")</f>
        <v>-1.3161512154715869</v>
      </c>
      <c r="W355" s="6" t="str">
        <f>IFERROR((VLOOKUP(A355,'Revenue per capita'!$A:$Z,25,FALSE)-'normalize rev0'!W$364)/'normalize rev0'!W$365,"")</f>
        <v/>
      </c>
      <c r="X355" s="6" t="str">
        <f>IFERROR((VLOOKUP(A355,'Revenue per capita'!$A:$Z,26,FALSE)-'normalize rev0'!X$364)/'normalize rev0'!X$365,"")</f>
        <v/>
      </c>
    </row>
    <row r="356" spans="1:24" x14ac:dyDescent="0.45">
      <c r="A356" s="3" t="s">
        <v>687</v>
      </c>
      <c r="B356" s="4" t="s">
        <v>480</v>
      </c>
      <c r="D356" s="4">
        <v>34.996762496762493</v>
      </c>
      <c r="E356" s="6">
        <f>IFERROR((VLOOKUP($A356,'Revenue per capita'!$A:$Z,7,FALSE)-'normalize rev0'!E$364)/'normalize rev0'!E$365,"")</f>
        <v>2.6867407157340377</v>
      </c>
      <c r="F356" s="6" t="str">
        <f>IFERROR((VLOOKUP(A356,'Revenue per capita'!$A:$Z,8,FALSE)-'normalize rev0'!F$364)/'normalize rev0'!F$365,"")</f>
        <v/>
      </c>
      <c r="G356" s="6" t="str">
        <f>IFERROR((VLOOKUP(A356,'Revenue per capita'!$A:$Z,9,FALSE)-'normalize rev0'!G$364)/'normalize rev0'!G$365,"")</f>
        <v/>
      </c>
      <c r="H356" s="6">
        <f>IFERROR((VLOOKUP(A356,'Revenue per capita'!$A:$Z,10,FALSE)-'normalize rev0'!H$364)/'normalize rev0'!H$365,"")</f>
        <v>-0.71329086793692154</v>
      </c>
      <c r="I356" s="6">
        <f>IFERROR((VLOOKUP(A356,'Revenue per capita'!$A:$Z,11,FALSE)-'normalize rev0'!I$364)/'normalize rev0'!I$365,"")</f>
        <v>-0.46190700493108883</v>
      </c>
      <c r="J356" s="6">
        <f>IFERROR((VLOOKUP(A356,'Revenue per capita'!$A:$Z,12,FALSE)-'normalize rev0'!J$364)/'normalize rev0'!J$365,"")</f>
        <v>-0.78017002826490589</v>
      </c>
      <c r="K356" s="6">
        <f>IFERROR((VLOOKUP(A356,'Revenue per capita'!$A:$Z,13,FALSE)-'normalize rev0'!K$364)/'normalize rev0'!K$365,"")</f>
        <v>-2.5134264105417317</v>
      </c>
      <c r="L356" s="6">
        <f>IFERROR((VLOOKUP(A356,'Revenue per capita'!$A:$Z,14,FALSE)-'normalize rev0'!L$364)/'normalize rev0'!L$365,"")</f>
        <v>-1.089391940334876</v>
      </c>
      <c r="M356" s="6">
        <f>IFERROR((VLOOKUP(A356,'Revenue per capita'!$A:$Z,15,FALSE)-'normalize rev0'!M$364)/'normalize rev0'!M$365,"")</f>
        <v>-0.70391961892289634</v>
      </c>
      <c r="N356" s="6">
        <f>IFERROR((VLOOKUP(A356,'Revenue per capita'!$A:$Z,16,FALSE)-'normalize rev0'!N$364)/'normalize rev0'!N$365,"")</f>
        <v>-0.73547510331975285</v>
      </c>
      <c r="O356" s="6">
        <f>IFERROR((VLOOKUP(A356,'Revenue per capita'!$A:$Z,17,FALSE)-'normalize rev0'!O$364)/'normalize rev0'!O$365,"")</f>
        <v>-1.2451667859790918</v>
      </c>
      <c r="P356" s="6">
        <f>IFERROR((VLOOKUP(A356,'Revenue per capita'!$A:$Z,18,FALSE)-'normalize rev0'!P$364)/'normalize rev0'!P$365,"")</f>
        <v>-0.97954026354895063</v>
      </c>
      <c r="Q356" s="6">
        <f>IFERROR((VLOOKUP(A356,'Revenue per capita'!$A:$Z,19,FALSE)-'normalize rev0'!Q$364)/'normalize rev0'!Q$365,"")</f>
        <v>-1.1216417831824272</v>
      </c>
      <c r="R356" s="6">
        <f>IFERROR((VLOOKUP(A356,'Revenue per capita'!$A:$Z,20,FALSE)-'normalize rev0'!R$364)/'normalize rev0'!R$365,"")</f>
        <v>-0.58636177533237777</v>
      </c>
      <c r="S356" s="6">
        <f>IFERROR((VLOOKUP(A356,'Revenue per capita'!$A:$Z,21,FALSE)-'normalize rev0'!S$364)/'normalize rev0'!S$365,"")</f>
        <v>-0.36320982761870491</v>
      </c>
      <c r="T356" s="6">
        <f>IFERROR((VLOOKUP(A356,'Revenue per capita'!$A:$Z,22,FALSE)-'normalize rev0'!T$364)/'normalize rev0'!T$365,"")</f>
        <v>-1.0368335151662245</v>
      </c>
      <c r="U356" s="6">
        <f>IFERROR((VLOOKUP(A356,'Revenue per capita'!$A:$Z,23,FALSE)-'normalize rev0'!U$364)/'normalize rev0'!U$365,"")</f>
        <v>-0.77015548683076784</v>
      </c>
      <c r="V356" s="6">
        <f>IFERROR((VLOOKUP(A356,'Revenue per capita'!$A:$Z,24,FALSE)-'normalize rev0'!V$364)/'normalize rev0'!V$365,"")</f>
        <v>-1.5484291414945095</v>
      </c>
      <c r="W356" s="6" t="str">
        <f>IFERROR((VLOOKUP(A356,'Revenue per capita'!$A:$Z,25,FALSE)-'normalize rev0'!W$364)/'normalize rev0'!W$365,"")</f>
        <v/>
      </c>
      <c r="X356" s="6" t="str">
        <f>IFERROR((VLOOKUP(A356,'Revenue per capita'!$A:$Z,26,FALSE)-'normalize rev0'!X$364)/'normalize rev0'!X$365,"")</f>
        <v/>
      </c>
    </row>
    <row r="357" spans="1:24" x14ac:dyDescent="0.45">
      <c r="A357" s="3" t="s">
        <v>515</v>
      </c>
      <c r="B357" s="4" t="s">
        <v>492</v>
      </c>
      <c r="D357" s="4">
        <v>33.928347682336636</v>
      </c>
      <c r="E357" s="6">
        <f>IFERROR((VLOOKUP($A357,'Revenue per capita'!$A:$Z,7,FALSE)-'normalize rev0'!E$364)/'normalize rev0'!E$365,"")</f>
        <v>-0.14026592993281395</v>
      </c>
      <c r="F357" s="6" t="str">
        <f>IFERROR((VLOOKUP(A357,'Revenue per capita'!$A:$Z,8,FALSE)-'normalize rev0'!F$364)/'normalize rev0'!F$365,"")</f>
        <v/>
      </c>
      <c r="G357" s="6" t="str">
        <f>IFERROR((VLOOKUP(A357,'Revenue per capita'!$A:$Z,9,FALSE)-'normalize rev0'!G$364)/'normalize rev0'!G$365,"")</f>
        <v/>
      </c>
      <c r="H357" s="6">
        <f>IFERROR((VLOOKUP(A357,'Revenue per capita'!$A:$Z,10,FALSE)-'normalize rev0'!H$364)/'normalize rev0'!H$365,"")</f>
        <v>-0.86232802213790283</v>
      </c>
      <c r="I357" s="6">
        <f>IFERROR((VLOOKUP(A357,'Revenue per capita'!$A:$Z,11,FALSE)-'normalize rev0'!I$364)/'normalize rev0'!I$365,"")</f>
        <v>-0.82992990563602886</v>
      </c>
      <c r="J357" s="6">
        <f>IFERROR((VLOOKUP(A357,'Revenue per capita'!$A:$Z,12,FALSE)-'normalize rev0'!J$364)/'normalize rev0'!J$365,"")</f>
        <v>-0.93840604691033325</v>
      </c>
      <c r="K357" s="6">
        <f>IFERROR((VLOOKUP(A357,'Revenue per capita'!$A:$Z,13,FALSE)-'normalize rev0'!K$364)/'normalize rev0'!K$365,"")</f>
        <v>-1.1337326444450633</v>
      </c>
      <c r="L357" s="6">
        <f>IFERROR((VLOOKUP(A357,'Revenue per capita'!$A:$Z,14,FALSE)-'normalize rev0'!L$364)/'normalize rev0'!L$365,"")</f>
        <v>-1.1671919150565397</v>
      </c>
      <c r="M357" s="6">
        <f>IFERROR((VLOOKUP(A357,'Revenue per capita'!$A:$Z,15,FALSE)-'normalize rev0'!M$364)/'normalize rev0'!M$365,"")</f>
        <v>-0.59014796035573358</v>
      </c>
      <c r="N357" s="6">
        <f>IFERROR((VLOOKUP(A357,'Revenue per capita'!$A:$Z,16,FALSE)-'normalize rev0'!N$364)/'normalize rev0'!N$365,"")</f>
        <v>-0.59604933465997301</v>
      </c>
      <c r="O357" s="6">
        <f>IFERROR((VLOOKUP(A357,'Revenue per capita'!$A:$Z,17,FALSE)-'normalize rev0'!O$364)/'normalize rev0'!O$365,"")</f>
        <v>-0.26907415168158083</v>
      </c>
      <c r="P357" s="6">
        <f>IFERROR((VLOOKUP(A357,'Revenue per capita'!$A:$Z,18,FALSE)-'normalize rev0'!P$364)/'normalize rev0'!P$365,"")</f>
        <v>0.24909678247941824</v>
      </c>
      <c r="Q357" s="6">
        <f>IFERROR((VLOOKUP(A357,'Revenue per capita'!$A:$Z,19,FALSE)-'normalize rev0'!Q$364)/'normalize rev0'!Q$365,"")</f>
        <v>0.3942308638675695</v>
      </c>
      <c r="R357" s="6">
        <f>IFERROR((VLOOKUP(A357,'Revenue per capita'!$A:$Z,20,FALSE)-'normalize rev0'!R$364)/'normalize rev0'!R$365,"")</f>
        <v>-0.48933698562135464</v>
      </c>
      <c r="S357" s="6">
        <f>IFERROR((VLOOKUP(A357,'Revenue per capita'!$A:$Z,21,FALSE)-'normalize rev0'!S$364)/'normalize rev0'!S$365,"")</f>
        <v>-0.56553328244005019</v>
      </c>
      <c r="T357" s="6">
        <f>IFERROR((VLOOKUP(A357,'Revenue per capita'!$A:$Z,22,FALSE)-'normalize rev0'!T$364)/'normalize rev0'!T$365,"")</f>
        <v>-0.25025893257251375</v>
      </c>
      <c r="U357" s="6">
        <f>IFERROR((VLOOKUP(A357,'Revenue per capita'!$A:$Z,23,FALSE)-'normalize rev0'!U$364)/'normalize rev0'!U$365,"")</f>
        <v>-0.27207387264436439</v>
      </c>
      <c r="V357" s="6">
        <f>IFERROR((VLOOKUP(A357,'Revenue per capita'!$A:$Z,24,FALSE)-'normalize rev0'!V$364)/'normalize rev0'!V$365,"")</f>
        <v>-1.2102966727351612</v>
      </c>
      <c r="W357" s="6" t="str">
        <f>IFERROR((VLOOKUP(A357,'Revenue per capita'!$A:$Z,25,FALSE)-'normalize rev0'!W$364)/'normalize rev0'!W$365,"")</f>
        <v/>
      </c>
      <c r="X357" s="6" t="str">
        <f>IFERROR((VLOOKUP(A357,'Revenue per capita'!$A:$Z,26,FALSE)-'normalize rev0'!X$364)/'normalize rev0'!X$365,"")</f>
        <v/>
      </c>
    </row>
    <row r="358" spans="1:24" x14ac:dyDescent="0.45">
      <c r="A358" s="3" t="s">
        <v>579</v>
      </c>
      <c r="B358" s="4" t="s">
        <v>480</v>
      </c>
      <c r="D358" s="4">
        <v>30.880326966997671</v>
      </c>
      <c r="E358" s="6">
        <f>IFERROR((VLOOKUP($A358,'Revenue per capita'!$A:$Z,7,FALSE)-'normalize rev0'!E$364)/'normalize rev0'!E$365,"")</f>
        <v>-0.51177793090422308</v>
      </c>
      <c r="F358" s="6" t="str">
        <f>IFERROR((VLOOKUP(A358,'Revenue per capita'!$A:$Z,8,FALSE)-'normalize rev0'!F$364)/'normalize rev0'!F$365,"")</f>
        <v/>
      </c>
      <c r="G358" s="6" t="str">
        <f>IFERROR((VLOOKUP(A358,'Revenue per capita'!$A:$Z,9,FALSE)-'normalize rev0'!G$364)/'normalize rev0'!G$365,"")</f>
        <v/>
      </c>
      <c r="H358" s="6">
        <f>IFERROR((VLOOKUP(A358,'Revenue per capita'!$A:$Z,10,FALSE)-'normalize rev0'!H$364)/'normalize rev0'!H$365,"")</f>
        <v>-1.776622234570522</v>
      </c>
      <c r="I358" s="6">
        <f>IFERROR((VLOOKUP(A358,'Revenue per capita'!$A:$Z,11,FALSE)-'normalize rev0'!I$364)/'normalize rev0'!I$365,"")</f>
        <v>-0.56319106397149266</v>
      </c>
      <c r="J358" s="6">
        <f>IFERROR((VLOOKUP(A358,'Revenue per capita'!$A:$Z,12,FALSE)-'normalize rev0'!J$364)/'normalize rev0'!J$365,"")</f>
        <v>-0.60909266162124209</v>
      </c>
      <c r="K358" s="6">
        <f>IFERROR((VLOOKUP(A358,'Revenue per capita'!$A:$Z,13,FALSE)-'normalize rev0'!K$364)/'normalize rev0'!K$365,"")</f>
        <v>-1.8521740944119227</v>
      </c>
      <c r="L358" s="6">
        <f>IFERROR((VLOOKUP(A358,'Revenue per capita'!$A:$Z,14,FALSE)-'normalize rev0'!L$364)/'normalize rev0'!L$365,"")</f>
        <v>-0.58473092866137044</v>
      </c>
      <c r="M358" s="6">
        <f>IFERROR((VLOOKUP(A358,'Revenue per capita'!$A:$Z,15,FALSE)-'normalize rev0'!M$364)/'normalize rev0'!M$365,"")</f>
        <v>-0.80243329715077105</v>
      </c>
      <c r="N358" s="6">
        <f>IFERROR((VLOOKUP(A358,'Revenue per capita'!$A:$Z,16,FALSE)-'normalize rev0'!N$364)/'normalize rev0'!N$365,"")</f>
        <v>-0.71433353631523044</v>
      </c>
      <c r="O358" s="6">
        <f>IFERROR((VLOOKUP(A358,'Revenue per capita'!$A:$Z,17,FALSE)-'normalize rev0'!O$364)/'normalize rev0'!O$365,"")</f>
        <v>-1.0812810267630388</v>
      </c>
      <c r="P358" s="6">
        <f>IFERROR((VLOOKUP(A358,'Revenue per capita'!$A:$Z,18,FALSE)-'normalize rev0'!P$364)/'normalize rev0'!P$365,"")</f>
        <v>-0.94220004244138911</v>
      </c>
      <c r="Q358" s="6">
        <f>IFERROR((VLOOKUP(A358,'Revenue per capita'!$A:$Z,19,FALSE)-'normalize rev0'!Q$364)/'normalize rev0'!Q$365,"")</f>
        <v>-0.80146746799247448</v>
      </c>
      <c r="R358" s="6">
        <f>IFERROR((VLOOKUP(A358,'Revenue per capita'!$A:$Z,20,FALSE)-'normalize rev0'!R$364)/'normalize rev0'!R$365,"")</f>
        <v>-0.65420016711981377</v>
      </c>
      <c r="S358" s="6">
        <f>IFERROR((VLOOKUP(A358,'Revenue per capita'!$A:$Z,21,FALSE)-'normalize rev0'!S$364)/'normalize rev0'!S$365,"")</f>
        <v>-2.5675806245715886</v>
      </c>
      <c r="T358" s="6">
        <f>IFERROR((VLOOKUP(A358,'Revenue per capita'!$A:$Z,22,FALSE)-'normalize rev0'!T$364)/'normalize rev0'!T$365,"")</f>
        <v>-1.0440057464926289</v>
      </c>
      <c r="U358" s="6">
        <f>IFERROR((VLOOKUP(A358,'Revenue per capita'!$A:$Z,23,FALSE)-'normalize rev0'!U$364)/'normalize rev0'!U$365,"")</f>
        <v>-0.87220472075805033</v>
      </c>
      <c r="V358" s="6">
        <f>IFERROR((VLOOKUP(A358,'Revenue per capita'!$A:$Z,24,FALSE)-'normalize rev0'!V$364)/'normalize rev0'!V$365,"")</f>
        <v>-1.4198101960223468</v>
      </c>
      <c r="W358" s="6" t="str">
        <f>IFERROR((VLOOKUP(A358,'Revenue per capita'!$A:$Z,25,FALSE)-'normalize rev0'!W$364)/'normalize rev0'!W$365,"")</f>
        <v/>
      </c>
      <c r="X358" s="6" t="str">
        <f>IFERROR((VLOOKUP(A358,'Revenue per capita'!$A:$Z,26,FALSE)-'normalize rev0'!X$364)/'normalize rev0'!X$365,"")</f>
        <v/>
      </c>
    </row>
    <row r="359" spans="1:24" x14ac:dyDescent="0.45">
      <c r="A359" s="3" t="s">
        <v>754</v>
      </c>
      <c r="B359" s="4" t="s">
        <v>526</v>
      </c>
      <c r="D359" s="4">
        <v>30.799071786464708</v>
      </c>
      <c r="E359" s="6">
        <f>IFERROR((VLOOKUP($A359,'Revenue per capita'!$A:$Z,7,FALSE)-'normalize rev0'!E$364)/'normalize rev0'!E$365,"")</f>
        <v>-0.39081937637059272</v>
      </c>
      <c r="F359" s="6" t="str">
        <f>IFERROR((VLOOKUP(A359,'Revenue per capita'!$A:$Z,8,FALSE)-'normalize rev0'!F$364)/'normalize rev0'!F$365,"")</f>
        <v/>
      </c>
      <c r="G359" s="6" t="str">
        <f>IFERROR((VLOOKUP(A359,'Revenue per capita'!$A:$Z,9,FALSE)-'normalize rev0'!G$364)/'normalize rev0'!G$365,"")</f>
        <v/>
      </c>
      <c r="H359" s="6">
        <f>IFERROR((VLOOKUP(A359,'Revenue per capita'!$A:$Z,10,FALSE)-'normalize rev0'!H$364)/'normalize rev0'!H$365,"")</f>
        <v>-1.3748683143596392</v>
      </c>
      <c r="I359" s="6">
        <f>IFERROR((VLOOKUP(A359,'Revenue per capita'!$A:$Z,11,FALSE)-'normalize rev0'!I$364)/'normalize rev0'!I$365,"")</f>
        <v>-0.86045635171828605</v>
      </c>
      <c r="J359" s="6">
        <f>IFERROR((VLOOKUP(A359,'Revenue per capita'!$A:$Z,12,FALSE)-'normalize rev0'!J$364)/'normalize rev0'!J$365,"")</f>
        <v>-0.90158059819195946</v>
      </c>
      <c r="K359" s="6">
        <f>IFERROR((VLOOKUP(A359,'Revenue per capita'!$A:$Z,13,FALSE)-'normalize rev0'!K$364)/'normalize rev0'!K$365,"")</f>
        <v>-0.48951616089903721</v>
      </c>
      <c r="L359" s="6">
        <f>IFERROR((VLOOKUP(A359,'Revenue per capita'!$A:$Z,14,FALSE)-'normalize rev0'!L$364)/'normalize rev0'!L$365,"")</f>
        <v>-1.2563020706599486</v>
      </c>
      <c r="M359" s="6">
        <f>IFERROR((VLOOKUP(A359,'Revenue per capita'!$A:$Z,15,FALSE)-'normalize rev0'!M$364)/'normalize rev0'!M$365,"")</f>
        <v>-0.76043004743230891</v>
      </c>
      <c r="N359" s="6">
        <f>IFERROR((VLOOKUP(A359,'Revenue per capita'!$A:$Z,16,FALSE)-'normalize rev0'!N$364)/'normalize rev0'!N$365,"")</f>
        <v>-0.58384562464576073</v>
      </c>
      <c r="O359" s="6">
        <f>IFERROR((VLOOKUP(A359,'Revenue per capita'!$A:$Z,17,FALSE)-'normalize rev0'!O$364)/'normalize rev0'!O$365,"")</f>
        <v>-1.0465038010169543</v>
      </c>
      <c r="P359" s="6">
        <f>IFERROR((VLOOKUP(A359,'Revenue per capita'!$A:$Z,18,FALSE)-'normalize rev0'!P$364)/'normalize rev0'!P$365,"")</f>
        <v>-0.79015503430095757</v>
      </c>
      <c r="Q359" s="6">
        <f>IFERROR((VLOOKUP(A359,'Revenue per capita'!$A:$Z,19,FALSE)-'normalize rev0'!Q$364)/'normalize rev0'!Q$365,"")</f>
        <v>-0.10653907012094049</v>
      </c>
      <c r="R359" s="6">
        <f>IFERROR((VLOOKUP(A359,'Revenue per capita'!$A:$Z,20,FALSE)-'normalize rev0'!R$364)/'normalize rev0'!R$365,"")</f>
        <v>-0.73505343561626146</v>
      </c>
      <c r="S359" s="6">
        <f>IFERROR((VLOOKUP(A359,'Revenue per capita'!$A:$Z,21,FALSE)-'normalize rev0'!S$364)/'normalize rev0'!S$365,"")</f>
        <v>0.19981382696756825</v>
      </c>
      <c r="T359" s="6">
        <f>IFERROR((VLOOKUP(A359,'Revenue per capita'!$A:$Z,22,FALSE)-'normalize rev0'!T$364)/'normalize rev0'!T$365,"")</f>
        <v>-0.71878095801339814</v>
      </c>
      <c r="U359" s="6">
        <f>IFERROR((VLOOKUP(A359,'Revenue per capita'!$A:$Z,23,FALSE)-'normalize rev0'!U$364)/'normalize rev0'!U$365,"")</f>
        <v>-0.58145922499241209</v>
      </c>
      <c r="V359" s="6">
        <f>IFERROR((VLOOKUP(A359,'Revenue per capita'!$A:$Z,24,FALSE)-'normalize rev0'!V$364)/'normalize rev0'!V$365,"")</f>
        <v>-0.28916405900317371</v>
      </c>
      <c r="W359" s="6" t="str">
        <f>IFERROR((VLOOKUP(A359,'Revenue per capita'!$A:$Z,25,FALSE)-'normalize rev0'!W$364)/'normalize rev0'!W$365,"")</f>
        <v/>
      </c>
      <c r="X359" s="6" t="str">
        <f>IFERROR((VLOOKUP(A359,'Revenue per capita'!$A:$Z,26,FALSE)-'normalize rev0'!X$364)/'normalize rev0'!X$365,"")</f>
        <v/>
      </c>
    </row>
    <row r="360" spans="1:24" x14ac:dyDescent="0.45">
      <c r="A360" s="3" t="s">
        <v>843</v>
      </c>
      <c r="B360" s="4" t="s">
        <v>480</v>
      </c>
      <c r="D360" s="4">
        <v>30.332720426254348</v>
      </c>
      <c r="E360" s="6">
        <f>IFERROR((VLOOKUP($A360,'Revenue per capita'!$A:$Z,7,FALSE)-'normalize rev0'!E$364)/'normalize rev0'!E$365,"")</f>
        <v>1.2846103911598419</v>
      </c>
      <c r="F360" s="6">
        <f>IFERROR((VLOOKUP(A360,'Revenue per capita'!$A:$Z,8,FALSE)-'normalize rev0'!F$364)/'normalize rev0'!F$365,"")</f>
        <v>-0.34276809704761624</v>
      </c>
      <c r="G360" s="6" t="str">
        <f>IFERROR((VLOOKUP(A360,'Revenue per capita'!$A:$Z,9,FALSE)-'normalize rev0'!G$364)/'normalize rev0'!G$365,"")</f>
        <v/>
      </c>
      <c r="H360" s="6">
        <f>IFERROR((VLOOKUP(A360,'Revenue per capita'!$A:$Z,10,FALSE)-'normalize rev0'!H$364)/'normalize rev0'!H$365,"")</f>
        <v>-1.776622234570522</v>
      </c>
      <c r="I360" s="6">
        <f>IFERROR((VLOOKUP(A360,'Revenue per capita'!$A:$Z,11,FALSE)-'normalize rev0'!I$364)/'normalize rev0'!I$365,"")</f>
        <v>-0.75453214697820981</v>
      </c>
      <c r="J360" s="6">
        <f>IFERROR((VLOOKUP(A360,'Revenue per capita'!$A:$Z,12,FALSE)-'normalize rev0'!J$364)/'normalize rev0'!J$365,"")</f>
        <v>-0.63694586376169349</v>
      </c>
      <c r="K360" s="6">
        <f>IFERROR((VLOOKUP(A360,'Revenue per capita'!$A:$Z,13,FALSE)-'normalize rev0'!K$364)/'normalize rev0'!K$365,"")</f>
        <v>-1.8147962553527881</v>
      </c>
      <c r="L360" s="6">
        <f>IFERROR((VLOOKUP(A360,'Revenue per capita'!$A:$Z,14,FALSE)-'normalize rev0'!L$364)/'normalize rev0'!L$365,"")</f>
        <v>-0.6370488381306888</v>
      </c>
      <c r="M360" s="6">
        <f>IFERROR((VLOOKUP(A360,'Revenue per capita'!$A:$Z,15,FALSE)-'normalize rev0'!M$364)/'normalize rev0'!M$365,"")</f>
        <v>-0.73881003476176466</v>
      </c>
      <c r="N360" s="6">
        <f>IFERROR((VLOOKUP(A360,'Revenue per capita'!$A:$Z,16,FALSE)-'normalize rev0'!N$364)/'normalize rev0'!N$365,"")</f>
        <v>-0.68489986175276363</v>
      </c>
      <c r="O360" s="6">
        <f>IFERROR((VLOOKUP(A360,'Revenue per capita'!$A:$Z,17,FALSE)-'normalize rev0'!O$364)/'normalize rev0'!O$365,"")</f>
        <v>-1.0629972224674678</v>
      </c>
      <c r="P360" s="6">
        <f>IFERROR((VLOOKUP(A360,'Revenue per capita'!$A:$Z,18,FALSE)-'normalize rev0'!P$364)/'normalize rev0'!P$365,"")</f>
        <v>-0.7266968999246517</v>
      </c>
      <c r="Q360" s="6">
        <f>IFERROR((VLOOKUP(A360,'Revenue per capita'!$A:$Z,19,FALSE)-'normalize rev0'!Q$364)/'normalize rev0'!Q$365,"")</f>
        <v>-0.89660508882914391</v>
      </c>
      <c r="R360" s="6">
        <f>IFERROR((VLOOKUP(A360,'Revenue per capita'!$A:$Z,20,FALSE)-'normalize rev0'!R$364)/'normalize rev0'!R$365,"")</f>
        <v>-0.58515729200067301</v>
      </c>
      <c r="S360" s="6">
        <f>IFERROR((VLOOKUP(A360,'Revenue per capita'!$A:$Z,21,FALSE)-'normalize rev0'!S$364)/'normalize rev0'!S$365,"")</f>
        <v>-0.51511967219490262</v>
      </c>
      <c r="T360" s="6">
        <f>IFERROR((VLOOKUP(A360,'Revenue per capita'!$A:$Z,22,FALSE)-'normalize rev0'!T$364)/'normalize rev0'!T$365,"")</f>
        <v>-0.8046036910964468</v>
      </c>
      <c r="U360" s="6">
        <f>IFERROR((VLOOKUP(A360,'Revenue per capita'!$A:$Z,23,FALSE)-'normalize rev0'!U$364)/'normalize rev0'!U$365,"")</f>
        <v>-1.278655977988719</v>
      </c>
      <c r="V360" s="6">
        <f>IFERROR((VLOOKUP(A360,'Revenue per capita'!$A:$Z,24,FALSE)-'normalize rev0'!V$364)/'normalize rev0'!V$365,"")</f>
        <v>-2.5048009829723781</v>
      </c>
      <c r="W360" s="6" t="str">
        <f>IFERROR((VLOOKUP(A360,'Revenue per capita'!$A:$Z,25,FALSE)-'normalize rev0'!W$364)/'normalize rev0'!W$365,"")</f>
        <v/>
      </c>
      <c r="X360" s="6" t="str">
        <f>IFERROR((VLOOKUP(A360,'Revenue per capita'!$A:$Z,26,FALSE)-'normalize rev0'!X$364)/'normalize rev0'!X$365,"")</f>
        <v/>
      </c>
    </row>
    <row r="361" spans="1:24" x14ac:dyDescent="0.45">
      <c r="A361" s="3" t="s">
        <v>628</v>
      </c>
      <c r="B361" s="4" t="s">
        <v>449</v>
      </c>
      <c r="D361" s="4">
        <v>25.719444340247822</v>
      </c>
      <c r="E361" s="6">
        <f>IFERROR((VLOOKUP($A361,'Revenue per capita'!$A:$Z,7,FALSE)-'normalize rev0'!E$364)/'normalize rev0'!E$365,"")</f>
        <v>-0.51177793090422308</v>
      </c>
      <c r="F361" s="6" t="str">
        <f>IFERROR((VLOOKUP(A361,'Revenue per capita'!$A:$Z,8,FALSE)-'normalize rev0'!F$364)/'normalize rev0'!F$365,"")</f>
        <v/>
      </c>
      <c r="G361" s="6" t="str">
        <f>IFERROR((VLOOKUP(A361,'Revenue per capita'!$A:$Z,9,FALSE)-'normalize rev0'!G$364)/'normalize rev0'!G$365,"")</f>
        <v/>
      </c>
      <c r="H361" s="6">
        <f>IFERROR((VLOOKUP(A361,'Revenue per capita'!$A:$Z,10,FALSE)-'normalize rev0'!H$364)/'normalize rev0'!H$365,"")</f>
        <v>-1.385807445600018</v>
      </c>
      <c r="I361" s="6">
        <f>IFERROR((VLOOKUP(A361,'Revenue per capita'!$A:$Z,11,FALSE)-'normalize rev0'!I$364)/'normalize rev0'!I$365,"")</f>
        <v>-0.45777102930226726</v>
      </c>
      <c r="J361" s="6" t="str">
        <f>IFERROR((VLOOKUP(A361,'Revenue per capita'!$A:$Z,12,FALSE)-'normalize rev0'!J$364)/'normalize rev0'!J$365,"")</f>
        <v/>
      </c>
      <c r="K361" s="6">
        <f>IFERROR((VLOOKUP(A361,'Revenue per capita'!$A:$Z,13,FALSE)-'normalize rev0'!K$364)/'normalize rev0'!K$365,"")</f>
        <v>-2.2159412208146234</v>
      </c>
      <c r="L361" s="6">
        <f>IFERROR((VLOOKUP(A361,'Revenue per capita'!$A:$Z,14,FALSE)-'normalize rev0'!L$364)/'normalize rev0'!L$365,"")</f>
        <v>-0.62749682965466136</v>
      </c>
      <c r="M361" s="6" t="str">
        <f>IFERROR((VLOOKUP(A361,'Revenue per capita'!$A:$Z,15,FALSE)-'normalize rev0'!M$364)/'normalize rev0'!M$365,"")</f>
        <v/>
      </c>
      <c r="N361" s="6">
        <f>IFERROR((VLOOKUP(A361,'Revenue per capita'!$A:$Z,16,FALSE)-'normalize rev0'!N$364)/'normalize rev0'!N$365,"")</f>
        <v>-0.70338810653606898</v>
      </c>
      <c r="O361" s="6">
        <f>IFERROR((VLOOKUP(A361,'Revenue per capita'!$A:$Z,17,FALSE)-'normalize rev0'!O$364)/'normalize rev0'!O$365,"")</f>
        <v>-0.99740203094194757</v>
      </c>
      <c r="P361" s="6">
        <f>IFERROR((VLOOKUP(A361,'Revenue per capita'!$A:$Z,18,FALSE)-'normalize rev0'!P$364)/'normalize rev0'!P$365,"")</f>
        <v>-0.87284022461662114</v>
      </c>
      <c r="Q361" s="6">
        <f>IFERROR((VLOOKUP(A361,'Revenue per capita'!$A:$Z,19,FALSE)-'normalize rev0'!Q$364)/'normalize rev0'!Q$365,"")</f>
        <v>-0.90739707186155205</v>
      </c>
      <c r="R361" s="6">
        <f>IFERROR((VLOOKUP(A361,'Revenue per capita'!$A:$Z,20,FALSE)-'normalize rev0'!R$364)/'normalize rev0'!R$365,"")</f>
        <v>-0.69187073359272722</v>
      </c>
      <c r="S361" s="6">
        <f>IFERROR((VLOOKUP(A361,'Revenue per capita'!$A:$Z,21,FALSE)-'normalize rev0'!S$364)/'normalize rev0'!S$365,"")</f>
        <v>-2.7324688083221429</v>
      </c>
      <c r="T361" s="6">
        <f>IFERROR((VLOOKUP(A361,'Revenue per capita'!$A:$Z,22,FALSE)-'normalize rev0'!T$364)/'normalize rev0'!T$365,"")</f>
        <v>-1.0642191846654689</v>
      </c>
      <c r="U361" s="6">
        <f>IFERROR((VLOOKUP(A361,'Revenue per capita'!$A:$Z,23,FALSE)-'normalize rev0'!U$364)/'normalize rev0'!U$365,"")</f>
        <v>-0.7995154863206424</v>
      </c>
      <c r="V361" s="6">
        <f>IFERROR((VLOOKUP(A361,'Revenue per capita'!$A:$Z,24,FALSE)-'normalize rev0'!V$364)/'normalize rev0'!V$365,"")</f>
        <v>-1.3127338727741964</v>
      </c>
      <c r="W361" s="6" t="str">
        <f>IFERROR((VLOOKUP(A361,'Revenue per capita'!$A:$Z,25,FALSE)-'normalize rev0'!W$364)/'normalize rev0'!W$365,"")</f>
        <v/>
      </c>
      <c r="X361" s="6" t="str">
        <f>IFERROR((VLOOKUP(A361,'Revenue per capita'!$A:$Z,26,FALSE)-'normalize rev0'!X$364)/'normalize rev0'!X$365,"")</f>
        <v/>
      </c>
    </row>
    <row r="362" spans="1:24" x14ac:dyDescent="0.45">
      <c r="A362" s="3" t="s">
        <v>642</v>
      </c>
      <c r="B362" s="4" t="s">
        <v>470</v>
      </c>
      <c r="D362" s="4">
        <v>25.422617225004544</v>
      </c>
      <c r="E362" s="6">
        <f>IFERROR((VLOOKUP($A362,'Revenue per capita'!$A:$Z,7,FALSE)-'normalize rev0'!E$364)/'normalize rev0'!E$365,"")</f>
        <v>-0.51177793090422308</v>
      </c>
      <c r="F362" s="6" t="str">
        <f>IFERROR((VLOOKUP(A362,'Revenue per capita'!$A:$Z,8,FALSE)-'normalize rev0'!F$364)/'normalize rev0'!F$365,"")</f>
        <v/>
      </c>
      <c r="G362" s="6" t="str">
        <f>IFERROR((VLOOKUP(A362,'Revenue per capita'!$A:$Z,9,FALSE)-'normalize rev0'!G$364)/'normalize rev0'!G$365,"")</f>
        <v/>
      </c>
      <c r="H362" s="6">
        <f>IFERROR((VLOOKUP(A362,'Revenue per capita'!$A:$Z,10,FALSE)-'normalize rev0'!H$364)/'normalize rev0'!H$365,"")</f>
        <v>-0.4471601445511858</v>
      </c>
      <c r="I362" s="6">
        <f>IFERROR((VLOOKUP(A362,'Revenue per capita'!$A:$Z,11,FALSE)-'normalize rev0'!I$364)/'normalize rev0'!I$365,"")</f>
        <v>-0.82306893340193654</v>
      </c>
      <c r="J362" s="6">
        <f>IFERROR((VLOOKUP(A362,'Revenue per capita'!$A:$Z,12,FALSE)-'normalize rev0'!J$364)/'normalize rev0'!J$365,"")</f>
        <v>-1.0093614512145157</v>
      </c>
      <c r="K362" s="6">
        <f>IFERROR((VLOOKUP(A362,'Revenue per capita'!$A:$Z,13,FALSE)-'normalize rev0'!K$364)/'normalize rev0'!K$365,"")</f>
        <v>-0.79047944507348322</v>
      </c>
      <c r="L362" s="6">
        <f>IFERROR((VLOOKUP(A362,'Revenue per capita'!$A:$Z,14,FALSE)-'normalize rev0'!L$364)/'normalize rev0'!L$365,"")</f>
        <v>-1.0895928441357139</v>
      </c>
      <c r="M362" s="6">
        <f>IFERROR((VLOOKUP(A362,'Revenue per capita'!$A:$Z,15,FALSE)-'normalize rev0'!M$364)/'normalize rev0'!M$365,"")</f>
        <v>-0.6817197421775002</v>
      </c>
      <c r="N362" s="6">
        <f>IFERROR((VLOOKUP(A362,'Revenue per capita'!$A:$Z,16,FALSE)-'normalize rev0'!N$364)/'normalize rev0'!N$365,"")</f>
        <v>-0.72014334311049677</v>
      </c>
      <c r="O362" s="6">
        <f>IFERROR((VLOOKUP(A362,'Revenue per capita'!$A:$Z,17,FALSE)-'normalize rev0'!O$364)/'normalize rev0'!O$365,"")</f>
        <v>-0.56169032934858298</v>
      </c>
      <c r="P362" s="6">
        <f>IFERROR((VLOOKUP(A362,'Revenue per capita'!$A:$Z,18,FALSE)-'normalize rev0'!P$364)/'normalize rev0'!P$365,"")</f>
        <v>-0.71818308690539368</v>
      </c>
      <c r="Q362" s="6">
        <f>IFERROR((VLOOKUP(A362,'Revenue per capita'!$A:$Z,19,FALSE)-'normalize rev0'!Q$364)/'normalize rev0'!Q$365,"")</f>
        <v>-1.0384839155308494</v>
      </c>
      <c r="R362" s="6">
        <f>IFERROR((VLOOKUP(A362,'Revenue per capita'!$A:$Z,20,FALSE)-'normalize rev0'!R$364)/'normalize rev0'!R$365,"")</f>
        <v>-0.71370228731568752</v>
      </c>
      <c r="S362" s="6">
        <f>IFERROR((VLOOKUP(A362,'Revenue per capita'!$A:$Z,21,FALSE)-'normalize rev0'!S$364)/'normalize rev0'!S$365,"")</f>
        <v>-2.212678072258468</v>
      </c>
      <c r="T362" s="6">
        <f>IFERROR((VLOOKUP(A362,'Revenue per capita'!$A:$Z,22,FALSE)-'normalize rev0'!T$364)/'normalize rev0'!T$365,"")</f>
        <v>-1.1798013123201951</v>
      </c>
      <c r="U362" s="6">
        <f>IFERROR((VLOOKUP(A362,'Revenue per capita'!$A:$Z,23,FALSE)-'normalize rev0'!U$364)/'normalize rev0'!U$365,"")</f>
        <v>-0.21574051708920672</v>
      </c>
      <c r="V362" s="6">
        <f>IFERROR((VLOOKUP(A362,'Revenue per capita'!$A:$Z,24,FALSE)-'normalize rev0'!V$364)/'normalize rev0'!V$365,"")</f>
        <v>-1.0604433089128806</v>
      </c>
      <c r="W362" s="6" t="str">
        <f>IFERROR((VLOOKUP(A362,'Revenue per capita'!$A:$Z,25,FALSE)-'normalize rev0'!W$364)/'normalize rev0'!W$365,"")</f>
        <v/>
      </c>
      <c r="X362" s="6" t="str">
        <f>IFERROR((VLOOKUP(A362,'Revenue per capita'!$A:$Z,26,FALSE)-'normalize rev0'!X$364)/'normalize rev0'!X$365,"")</f>
        <v/>
      </c>
    </row>
    <row r="364" spans="1:24" x14ac:dyDescent="0.45">
      <c r="E364" s="8">
        <f>AVERAGE('Revenue per capita'!G2:G353)</f>
        <v>0.11908868929554546</v>
      </c>
      <c r="F364" s="8">
        <f>AVERAGE('Revenue per capita'!H2:H353)</f>
        <v>1.3800896463380119</v>
      </c>
      <c r="G364" s="8">
        <f>AVERAGE('Revenue per capita'!I2:I353)</f>
        <v>1.2749138936231683</v>
      </c>
      <c r="H364" s="8">
        <f>AVERAGE('Revenue per capita'!J2:J353)</f>
        <v>4.0542726537577805</v>
      </c>
      <c r="I364" s="8">
        <f>AVERAGE('Revenue per capita'!K2:K353)</f>
        <v>22.450249714378568</v>
      </c>
      <c r="J364" s="8">
        <f>AVERAGE('Revenue per capita'!L2:L353)</f>
        <v>17.34311234596948</v>
      </c>
      <c r="K364" s="8">
        <f>AVERAGE('Revenue per capita'!M2:M353)</f>
        <v>13.548655160406945</v>
      </c>
      <c r="L364" s="8">
        <f>AVERAGE('Revenue per capita'!N2:N353)</f>
        <v>2.2397251572315344</v>
      </c>
      <c r="M364" s="8">
        <f>AVERAGE('Revenue per capita'!O2:O353)</f>
        <v>2.2898740183875761</v>
      </c>
      <c r="N364" s="8">
        <f>AVERAGE('Revenue per capita'!P2:P353)</f>
        <v>6.643865205816212</v>
      </c>
      <c r="O364" s="8">
        <f>AVERAGE('Revenue per capita'!Q2:Q353)</f>
        <v>1.6251183398737288</v>
      </c>
      <c r="P364" s="8">
        <f>AVERAGE('Revenue per capita'!R2:R353)</f>
        <v>3.2602796322986505</v>
      </c>
      <c r="Q364" s="8">
        <f>AVERAGE('Revenue per capita'!S2:S353)</f>
        <v>1.6832946485353169</v>
      </c>
      <c r="R364" s="8">
        <f>AVERAGE('Revenue per capita'!T2:T353)</f>
        <v>0.57160520085958388</v>
      </c>
      <c r="S364" s="8">
        <f>AVERAGE('Revenue per capita'!U2:U353)</f>
        <v>6.2749332770682864</v>
      </c>
      <c r="T364" s="8">
        <f>AVERAGE('Revenue per capita'!V2:V353)</f>
        <v>0.43190022981038417</v>
      </c>
      <c r="U364" s="8">
        <f>AVERAGE('Revenue per capita'!W2:W353)</f>
        <v>2.065387228857424</v>
      </c>
      <c r="V364" s="8">
        <f>AVERAGE('Revenue per capita'!X2:X353)</f>
        <v>0.87091915314377455</v>
      </c>
      <c r="W364" s="8">
        <f>AVERAGE('Revenue per capita'!Y2:Y353)</f>
        <v>0.74912897772448084</v>
      </c>
      <c r="X364" s="8">
        <f>AVERAGE('Revenue per capita'!Z2:Z353)</f>
        <v>4.2981113062488504E-3</v>
      </c>
    </row>
    <row r="365" spans="1:24" x14ac:dyDescent="0.45">
      <c r="E365" s="6">
        <f>_xlfn.STDEV.P('Revenue per capita'!G2:G353)</f>
        <v>0.23269602322463639</v>
      </c>
      <c r="F365" s="6">
        <f>_xlfn.STDEV.P('Revenue per capita'!H2:H353)</f>
        <v>3.5347768534767212</v>
      </c>
      <c r="G365" s="6">
        <f>_xlfn.STDEV.P('Revenue per capita'!I2:I353)</f>
        <v>1.2298674878375551</v>
      </c>
      <c r="H365" s="6">
        <f>_xlfn.STDEV.P('Revenue per capita'!J2:J353)</f>
        <v>2.2820116594667375</v>
      </c>
      <c r="I365" s="6">
        <f>_xlfn.STDEV.P('Revenue per capita'!K2:K353)</f>
        <v>25.650233024543009</v>
      </c>
      <c r="J365" s="6">
        <f>_xlfn.STDEV.P('Revenue per capita'!L2:L353)</f>
        <v>16.666447709402487</v>
      </c>
      <c r="K365" s="6">
        <f>_xlfn.STDEV.P('Revenue per capita'!M2:M353)</f>
        <v>2.8660330714685132</v>
      </c>
      <c r="L365" s="6">
        <f>_xlfn.STDEV.P('Revenue per capita'!N2:N353)</f>
        <v>1.5456214737336518</v>
      </c>
      <c r="M365" s="6">
        <f>_xlfn.STDEV.P('Revenue per capita'!O2:O353)</f>
        <v>2.2624374335872801</v>
      </c>
      <c r="N365" s="6">
        <f>_xlfn.STDEV.P('Revenue per capita'!P2:P353)</f>
        <v>8.1833342195037453</v>
      </c>
      <c r="O365" s="6">
        <f>_xlfn.STDEV.P('Revenue per capita'!Q2:Q353)</f>
        <v>0.89064538280742367</v>
      </c>
      <c r="P365" s="6">
        <f>_xlfn.STDEV.P('Revenue per capita'!R2:R353)</f>
        <v>2.9124868380406039</v>
      </c>
      <c r="Q365" s="6">
        <f>_xlfn.STDEV.P('Revenue per capita'!S2:S353)</f>
        <v>1.0975178882600278</v>
      </c>
      <c r="R365" s="6">
        <f>_xlfn.STDEV.P('Revenue per capita'!T2:T353)</f>
        <v>0.6744395974580949</v>
      </c>
      <c r="S365" s="6">
        <f>_xlfn.STDEV.P('Revenue per capita'!U2:U353)</f>
        <v>1.9535681105937259</v>
      </c>
      <c r="T365" s="6">
        <f>_xlfn.STDEV.P('Revenue per capita'!V2:V353)</f>
        <v>0.36607878402932947</v>
      </c>
      <c r="U365" s="6">
        <f>_xlfn.STDEV.P('Revenue per capita'!W2:W353)</f>
        <v>1.1787631352687826</v>
      </c>
      <c r="V365" s="6">
        <f>_xlfn.STDEV.P('Revenue per capita'!X2:X353)</f>
        <v>0.34769994065966825</v>
      </c>
      <c r="W365" s="6">
        <f>_xlfn.STDEV.P('Revenue per capita'!Y2:Y353)</f>
        <v>0.72850943917730593</v>
      </c>
      <c r="X365" s="6">
        <f>_xlfn.STDEV.P('Revenue per capita'!Z2:Z353)</f>
        <v>1.2522469963924364E-2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C6A16-58F8-43BB-B4F2-B22C961FADE9}">
  <dimension ref="A1:X362"/>
  <sheetViews>
    <sheetView workbookViewId="0">
      <selection activeCell="H1" sqref="H1"/>
    </sheetView>
  </sheetViews>
  <sheetFormatPr defaultRowHeight="14.25" x14ac:dyDescent="0.45"/>
  <cols>
    <col min="1" max="1" width="39.86328125" style="3" bestFit="1" customWidth="1"/>
    <col min="2" max="4" width="9.06640625" style="4"/>
    <col min="5" max="24" width="9.06640625" style="6"/>
    <col min="25" max="16384" width="9.06640625" style="3"/>
  </cols>
  <sheetData>
    <row r="1" spans="1:24" x14ac:dyDescent="0.45">
      <c r="A1" s="3" t="s">
        <v>440</v>
      </c>
      <c r="B1" s="4" t="s">
        <v>441</v>
      </c>
      <c r="C1" s="4" t="s">
        <v>879</v>
      </c>
      <c r="D1" s="4" t="s">
        <v>876</v>
      </c>
      <c r="E1" s="7">
        <v>11</v>
      </c>
      <c r="F1" s="7">
        <v>21</v>
      </c>
      <c r="G1" s="7">
        <v>22</v>
      </c>
      <c r="H1" s="7">
        <v>23</v>
      </c>
      <c r="I1" s="7" t="s">
        <v>38</v>
      </c>
      <c r="J1" s="7">
        <v>42</v>
      </c>
      <c r="K1" s="7" t="s">
        <v>41</v>
      </c>
      <c r="L1" s="7" t="s">
        <v>43</v>
      </c>
      <c r="M1" s="7">
        <v>51</v>
      </c>
      <c r="N1" s="7">
        <v>52</v>
      </c>
      <c r="O1" s="7">
        <v>53</v>
      </c>
      <c r="P1" s="7">
        <v>54</v>
      </c>
      <c r="Q1" s="7">
        <v>56</v>
      </c>
      <c r="R1" s="7">
        <v>61</v>
      </c>
      <c r="S1" s="7">
        <v>62</v>
      </c>
      <c r="T1" s="7">
        <v>71</v>
      </c>
      <c r="U1" s="7">
        <v>72</v>
      </c>
      <c r="V1" s="7">
        <v>81</v>
      </c>
      <c r="W1" s="7">
        <v>55</v>
      </c>
      <c r="X1" s="7">
        <v>99</v>
      </c>
    </row>
    <row r="2" spans="1:24" x14ac:dyDescent="0.45">
      <c r="A2" s="3" t="s">
        <v>490</v>
      </c>
      <c r="B2" s="4" t="s">
        <v>445</v>
      </c>
      <c r="D2" s="4">
        <v>318.88857567237562</v>
      </c>
      <c r="E2" s="6">
        <v>2.2864828513786142E-2</v>
      </c>
      <c r="F2" s="6">
        <v>5.5294029739221392E-3</v>
      </c>
      <c r="G2" s="6">
        <v>9.3402077262198303E-4</v>
      </c>
      <c r="H2" s="6">
        <v>0.10909362624224761</v>
      </c>
      <c r="I2" s="6">
        <v>2.6787715758798472E-2</v>
      </c>
      <c r="J2" s="6">
        <v>1.9913322872300677E-2</v>
      </c>
      <c r="K2" s="6">
        <v>0.11140999775835013</v>
      </c>
      <c r="L2" s="6">
        <v>3.381155196891579E-2</v>
      </c>
      <c r="M2" s="6">
        <v>9.4149293880295883E-3</v>
      </c>
      <c r="N2" s="6">
        <v>5.3762235672121343E-2</v>
      </c>
      <c r="O2" s="6">
        <v>5.3762235672121343E-2</v>
      </c>
      <c r="P2" s="6">
        <v>9.1683479040573848E-2</v>
      </c>
      <c r="Q2" s="6">
        <v>0.10797280131510124</v>
      </c>
      <c r="R2" s="6">
        <v>1.886721960696406E-2</v>
      </c>
      <c r="S2" s="6">
        <v>9.3028468953149507E-2</v>
      </c>
      <c r="T2" s="6">
        <v>3.1158932974669352E-2</v>
      </c>
      <c r="U2" s="6">
        <v>3.6613614286781733E-2</v>
      </c>
      <c r="V2" s="6">
        <v>0.17619367854741086</v>
      </c>
      <c r="W2" s="6">
        <v>1.3076290816707763E-3</v>
      </c>
      <c r="X2" s="6">
        <v>0</v>
      </c>
    </row>
    <row r="3" spans="1:24" x14ac:dyDescent="0.45">
      <c r="A3" s="3" t="s">
        <v>516</v>
      </c>
      <c r="B3" s="4" t="s">
        <v>517</v>
      </c>
      <c r="D3" s="4">
        <v>316.81522556073497</v>
      </c>
      <c r="E3" s="6">
        <v>1.1992191131356327E-3</v>
      </c>
      <c r="F3" s="6">
        <v>2.4170307706609652E-4</v>
      </c>
      <c r="G3" s="6">
        <v>1.0690713024077345E-3</v>
      </c>
      <c r="H3" s="6">
        <v>0.11220600539183788</v>
      </c>
      <c r="I3" s="6">
        <v>1.245700474109882E-2</v>
      </c>
      <c r="J3" s="6">
        <v>2.5639118713395928E-2</v>
      </c>
      <c r="K3" s="6">
        <v>6.7463047318025479E-2</v>
      </c>
      <c r="L3" s="6">
        <v>2.3222087942734965E-2</v>
      </c>
      <c r="M3" s="6">
        <v>1.5933810541972668E-2</v>
      </c>
      <c r="N3" s="6">
        <v>6.2638282048898389E-2</v>
      </c>
      <c r="O3" s="6">
        <v>0.12763781723528866</v>
      </c>
      <c r="P3" s="6">
        <v>0.18730129218183508</v>
      </c>
      <c r="Q3" s="6">
        <v>8.4698335967277119E-2</v>
      </c>
      <c r="R3" s="6">
        <v>3.0389513804964213E-2</v>
      </c>
      <c r="S3" s="6">
        <v>8.6018406618945803E-2</v>
      </c>
      <c r="T3" s="6">
        <v>5.0413684112670824E-2</v>
      </c>
      <c r="U3" s="6">
        <v>2.8548851910383938E-2</v>
      </c>
      <c r="V3" s="6">
        <v>8.3638560937064232E-2</v>
      </c>
      <c r="W3" s="6">
        <v>2.547178581388863E-3</v>
      </c>
      <c r="X3" s="6">
        <v>4.4622106535279355E-4</v>
      </c>
    </row>
    <row r="4" spans="1:24" x14ac:dyDescent="0.45">
      <c r="A4" s="3" t="s">
        <v>660</v>
      </c>
      <c r="B4" s="4" t="s">
        <v>455</v>
      </c>
      <c r="D4" s="4">
        <v>292.27603753666835</v>
      </c>
      <c r="E4" s="6">
        <v>2.7647331172696608E-2</v>
      </c>
      <c r="F4" s="6">
        <v>1.2897678417884782E-2</v>
      </c>
      <c r="G4" s="6">
        <v>0</v>
      </c>
      <c r="H4" s="6">
        <v>0.11349957007738608</v>
      </c>
      <c r="I4" s="6">
        <v>2.09008532310338E-2</v>
      </c>
      <c r="J4" s="6">
        <v>2.0768569349824725E-2</v>
      </c>
      <c r="K4" s="6">
        <v>0.1165420993451948</v>
      </c>
      <c r="L4" s="6">
        <v>3.8626893313049804E-2</v>
      </c>
      <c r="M4" s="6">
        <v>5.2252133077584501E-3</v>
      </c>
      <c r="N4" s="6">
        <v>4.2529267808717512E-2</v>
      </c>
      <c r="O4" s="6">
        <v>7.5269528407963499E-2</v>
      </c>
      <c r="P4" s="6">
        <v>0.10648852437330512</v>
      </c>
      <c r="Q4" s="6">
        <v>0.10648852437330512</v>
      </c>
      <c r="R4" s="6">
        <v>1.2236259011839409E-2</v>
      </c>
      <c r="S4" s="6">
        <v>9.4384549242674795E-2</v>
      </c>
      <c r="T4" s="6">
        <v>3.2409550896223299E-2</v>
      </c>
      <c r="U4" s="6">
        <v>2.9697731331437268E-2</v>
      </c>
      <c r="V4" s="6">
        <v>0.14637211455784113</v>
      </c>
      <c r="W4" s="6">
        <v>0</v>
      </c>
      <c r="X4" s="6">
        <v>0</v>
      </c>
    </row>
    <row r="5" spans="1:24" x14ac:dyDescent="0.45">
      <c r="A5" s="3" t="s">
        <v>835</v>
      </c>
      <c r="B5" s="4" t="s">
        <v>459</v>
      </c>
      <c r="D5" s="4">
        <v>224.61801764328666</v>
      </c>
      <c r="E5" s="6">
        <v>2.4285009861932938E-2</v>
      </c>
      <c r="F5" s="6">
        <v>3.8214990138067061E-3</v>
      </c>
      <c r="G5" s="6">
        <v>5.0542406311637079E-3</v>
      </c>
      <c r="H5" s="6">
        <v>0.11563116370808678</v>
      </c>
      <c r="I5" s="6">
        <v>3.9694280078895465E-2</v>
      </c>
      <c r="J5" s="6">
        <v>1.6272189349112426E-2</v>
      </c>
      <c r="K5" s="6">
        <v>0.17332347140039447</v>
      </c>
      <c r="L5" s="6">
        <v>4.6227810650887574E-2</v>
      </c>
      <c r="M5" s="6">
        <v>1.0478303747534517E-2</v>
      </c>
      <c r="N5" s="6">
        <v>3.9201183431952662E-2</v>
      </c>
      <c r="O5" s="6">
        <v>7.9511834319526617E-2</v>
      </c>
      <c r="P5" s="6">
        <v>0.10515285996055226</v>
      </c>
      <c r="Q5" s="6">
        <v>6.8910256410256401E-2</v>
      </c>
      <c r="R5" s="6">
        <v>1.8121301775147928E-2</v>
      </c>
      <c r="S5" s="6">
        <v>7.4087771203155822E-2</v>
      </c>
      <c r="T5" s="6">
        <v>3.2914201183431954E-2</v>
      </c>
      <c r="U5" s="6">
        <v>2.9215976331360943E-2</v>
      </c>
      <c r="V5" s="6">
        <v>0.11994575936883628</v>
      </c>
      <c r="W5" s="6">
        <v>0</v>
      </c>
      <c r="X5" s="6">
        <v>0</v>
      </c>
    </row>
    <row r="6" spans="1:24" x14ac:dyDescent="0.45">
      <c r="A6" s="3" t="s">
        <v>675</v>
      </c>
      <c r="B6" s="4" t="s">
        <v>447</v>
      </c>
      <c r="D6" s="4">
        <v>217.73132866730029</v>
      </c>
      <c r="E6" s="6">
        <v>7.1704357418643141E-3</v>
      </c>
      <c r="F6" s="6">
        <v>0</v>
      </c>
      <c r="G6" s="6">
        <v>0</v>
      </c>
      <c r="H6" s="6">
        <v>0.12355212355212354</v>
      </c>
      <c r="I6" s="6">
        <v>2.4958632101489246E-2</v>
      </c>
      <c r="J6" s="6">
        <v>3.0474351902923334E-2</v>
      </c>
      <c r="K6" s="6">
        <v>0.13196359624931053</v>
      </c>
      <c r="L6" s="6">
        <v>4.5091009376723661E-2</v>
      </c>
      <c r="M6" s="6">
        <v>1.6960838389409819E-2</v>
      </c>
      <c r="N6" s="6">
        <v>2.5372311086596801E-2</v>
      </c>
      <c r="O6" s="6">
        <v>8.3149476006618872E-2</v>
      </c>
      <c r="P6" s="6">
        <v>0.10107556536127965</v>
      </c>
      <c r="Q6" s="6">
        <v>0.10273028130170987</v>
      </c>
      <c r="R6" s="6">
        <v>1.5030336458907887E-2</v>
      </c>
      <c r="S6" s="6">
        <v>0.10079977937120795</v>
      </c>
      <c r="T6" s="6">
        <v>2.261445118587976E-2</v>
      </c>
      <c r="U6" s="6">
        <v>3.9713182570325425E-2</v>
      </c>
      <c r="V6" s="6">
        <v>0.13154991726420298</v>
      </c>
      <c r="W6" s="6">
        <v>0</v>
      </c>
      <c r="X6" s="6">
        <v>0</v>
      </c>
    </row>
    <row r="7" spans="1:24" x14ac:dyDescent="0.45">
      <c r="A7" s="3" t="s">
        <v>567</v>
      </c>
      <c r="B7" s="4" t="s">
        <v>504</v>
      </c>
      <c r="D7" s="4">
        <v>203.45366075827008</v>
      </c>
      <c r="E7" s="6">
        <v>6.7782542537003733E-3</v>
      </c>
      <c r="F7" s="6">
        <v>3.4582929865818236E-3</v>
      </c>
      <c r="G7" s="6">
        <v>0</v>
      </c>
      <c r="H7" s="6">
        <v>9.3097247198782693E-2</v>
      </c>
      <c r="I7" s="6">
        <v>2.4761377783925856E-2</v>
      </c>
      <c r="J7" s="6">
        <v>2.3793055747682947E-2</v>
      </c>
      <c r="K7" s="6">
        <v>0.13224512380688894</v>
      </c>
      <c r="L7" s="6">
        <v>2.3654724028219672E-2</v>
      </c>
      <c r="M7" s="6">
        <v>1.7568128371835662E-2</v>
      </c>
      <c r="N7" s="6">
        <v>3.3752939549038595E-2</v>
      </c>
      <c r="O7" s="6">
        <v>5.1044404481947719E-2</v>
      </c>
      <c r="P7" s="6">
        <v>5.3949370590676449E-2</v>
      </c>
      <c r="Q7" s="6">
        <v>0.10734541430349981</v>
      </c>
      <c r="R7" s="6">
        <v>1.7568128371835662E-2</v>
      </c>
      <c r="S7" s="6">
        <v>0.16558306819753771</v>
      </c>
      <c r="T7" s="6">
        <v>3.9839535205422605E-2</v>
      </c>
      <c r="U7" s="6">
        <v>4.5234472264490247E-2</v>
      </c>
      <c r="V7" s="6">
        <v>0.16281643380827227</v>
      </c>
      <c r="W7" s="6">
        <v>0</v>
      </c>
      <c r="X7" s="6">
        <v>0</v>
      </c>
    </row>
    <row r="8" spans="1:24" x14ac:dyDescent="0.45">
      <c r="A8" s="3" t="s">
        <v>631</v>
      </c>
      <c r="B8" s="4" t="s">
        <v>445</v>
      </c>
      <c r="D8" s="4">
        <v>196.06055295433779</v>
      </c>
      <c r="E8" s="6">
        <v>4.758868088065425E-3</v>
      </c>
      <c r="F8" s="6">
        <v>1.2777099430352944E-2</v>
      </c>
      <c r="G8" s="6">
        <v>1.5802474018195092E-3</v>
      </c>
      <c r="H8" s="6">
        <v>0.1086036973504903</v>
      </c>
      <c r="I8" s="6">
        <v>2.1551674419601003E-2</v>
      </c>
      <c r="J8" s="6">
        <v>2.7177289257778067E-2</v>
      </c>
      <c r="K8" s="6">
        <v>7.9417730738366069E-2</v>
      </c>
      <c r="L8" s="6">
        <v>5.9134868101247892E-2</v>
      </c>
      <c r="M8" s="6">
        <v>1.0892007639235615E-2</v>
      </c>
      <c r="N8" s="6">
        <v>3.4282635239681843E-2</v>
      </c>
      <c r="O8" s="6">
        <v>7.7244272633048103E-2</v>
      </c>
      <c r="P8" s="6">
        <v>0.14244472017756776</v>
      </c>
      <c r="Q8" s="6">
        <v>0.10797093926675863</v>
      </c>
      <c r="R8" s="6">
        <v>2.0932098795947054E-2</v>
      </c>
      <c r="S8" s="6">
        <v>9.2346428459613064E-2</v>
      </c>
      <c r="T8" s="6">
        <v>3.3542769667818488E-2</v>
      </c>
      <c r="U8" s="6">
        <v>2.858616467858691E-2</v>
      </c>
      <c r="V8" s="6">
        <v>0.13804836974164028</v>
      </c>
      <c r="W8" s="6">
        <v>1.2473902848564842E-3</v>
      </c>
      <c r="X8" s="6">
        <v>2.0103251618558928E-4</v>
      </c>
    </row>
    <row r="9" spans="1:24" x14ac:dyDescent="0.45">
      <c r="A9" s="3" t="s">
        <v>487</v>
      </c>
      <c r="B9" s="4" t="s">
        <v>455</v>
      </c>
      <c r="D9" s="4">
        <v>185.32815801317901</v>
      </c>
      <c r="E9" s="6">
        <v>8.174166396892198E-3</v>
      </c>
      <c r="F9" s="6">
        <v>7.7290385237941076E-3</v>
      </c>
      <c r="G9" s="6">
        <v>4.4512787309808994E-4</v>
      </c>
      <c r="H9" s="6">
        <v>0.11068846444372503</v>
      </c>
      <c r="I9" s="6">
        <v>1.8439084925002697E-2</v>
      </c>
      <c r="J9" s="6">
        <v>2.2364303442322219E-2</v>
      </c>
      <c r="K9" s="6">
        <v>8.1269558648969453E-2</v>
      </c>
      <c r="L9" s="6">
        <v>3.6271177295780728E-2</v>
      </c>
      <c r="M9" s="6">
        <v>1.015700874069278E-2</v>
      </c>
      <c r="N9" s="6">
        <v>3.7674004532211071E-2</v>
      </c>
      <c r="O9" s="6">
        <v>8.7393439084925001E-2</v>
      </c>
      <c r="P9" s="6">
        <v>0.1227338944642279</v>
      </c>
      <c r="Q9" s="6">
        <v>0.10382270421927269</v>
      </c>
      <c r="R9" s="6">
        <v>2.142009280241718E-2</v>
      </c>
      <c r="S9" s="6">
        <v>9.050933419661164E-2</v>
      </c>
      <c r="T9" s="6">
        <v>3.1010575159166935E-2</v>
      </c>
      <c r="U9" s="6">
        <v>3.1631056436818815E-2</v>
      </c>
      <c r="V9" s="6">
        <v>0.18045214200928023</v>
      </c>
      <c r="W9" s="6">
        <v>1.6860904284018562E-3</v>
      </c>
      <c r="X9" s="6">
        <v>0</v>
      </c>
    </row>
    <row r="10" spans="1:24" x14ac:dyDescent="0.45">
      <c r="A10" s="3" t="s">
        <v>780</v>
      </c>
      <c r="B10" s="4" t="s">
        <v>480</v>
      </c>
      <c r="D10" s="4">
        <v>179.12520451576913</v>
      </c>
      <c r="E10" s="6">
        <v>2.7616035271847217E-3</v>
      </c>
      <c r="F10" s="6">
        <v>2.1505762825581674E-3</v>
      </c>
      <c r="G10" s="6">
        <v>6.2300817099178105E-4</v>
      </c>
      <c r="H10" s="6">
        <v>6.129441928449908E-2</v>
      </c>
      <c r="I10" s="6">
        <v>2.7454292765916658E-2</v>
      </c>
      <c r="J10" s="6">
        <v>2.9179546162509281E-2</v>
      </c>
      <c r="K10" s="6">
        <v>7.5419931469101198E-2</v>
      </c>
      <c r="L10" s="6">
        <v>2.846069058059569E-2</v>
      </c>
      <c r="M10" s="6">
        <v>2.0978602065511703E-2</v>
      </c>
      <c r="N10" s="6">
        <v>3.7092948026741429E-2</v>
      </c>
      <c r="O10" s="6">
        <v>0.10411425011381881</v>
      </c>
      <c r="P10" s="6">
        <v>0.24638176023770156</v>
      </c>
      <c r="Q10" s="6">
        <v>6.237270265736946E-2</v>
      </c>
      <c r="R10" s="6">
        <v>3.528981860877483E-2</v>
      </c>
      <c r="S10" s="6">
        <v>9.1821819663096341E-2</v>
      </c>
      <c r="T10" s="6">
        <v>3.944120959432583E-2</v>
      </c>
      <c r="U10" s="6">
        <v>2.9389212373900749E-2</v>
      </c>
      <c r="V10" s="6">
        <v>0.10729518606378645</v>
      </c>
      <c r="W10" s="6">
        <v>1.1381880046965229E-3</v>
      </c>
      <c r="X10" s="6">
        <v>2.3961852730453116E-4</v>
      </c>
    </row>
    <row r="11" spans="1:24" x14ac:dyDescent="0.45">
      <c r="A11" s="3" t="s">
        <v>491</v>
      </c>
      <c r="B11" s="4" t="s">
        <v>492</v>
      </c>
      <c r="D11" s="4">
        <v>175.84696669142326</v>
      </c>
      <c r="E11" s="6">
        <v>4.2695758112747811E-2</v>
      </c>
      <c r="F11" s="6">
        <v>2.2704618451655774E-3</v>
      </c>
      <c r="G11" s="6">
        <v>3.1011186177871304E-3</v>
      </c>
      <c r="H11" s="6">
        <v>0.10560416435928673</v>
      </c>
      <c r="I11" s="6">
        <v>3.6604275113523092E-2</v>
      </c>
      <c r="J11" s="6">
        <v>2.9239118396278654E-2</v>
      </c>
      <c r="K11" s="6">
        <v>9.685457968767304E-2</v>
      </c>
      <c r="L11" s="6">
        <v>2.7300919260161698E-2</v>
      </c>
      <c r="M11" s="6">
        <v>1.7997563406800306E-2</v>
      </c>
      <c r="N11" s="6">
        <v>1.7554546461402146E-2</v>
      </c>
      <c r="O11" s="6">
        <v>0.10715472366818031</v>
      </c>
      <c r="P11" s="6">
        <v>0.15057038431720013</v>
      </c>
      <c r="Q11" s="6">
        <v>6.5068113855354964E-2</v>
      </c>
      <c r="R11" s="6">
        <v>2.5362720124044742E-2</v>
      </c>
      <c r="S11" s="6">
        <v>9.5913168678701963E-2</v>
      </c>
      <c r="T11" s="6">
        <v>6.4292834200908186E-2</v>
      </c>
      <c r="U11" s="6">
        <v>2.9128364159929115E-2</v>
      </c>
      <c r="V11" s="6">
        <v>8.4228596743825448E-2</v>
      </c>
      <c r="W11" s="6">
        <v>0</v>
      </c>
      <c r="X11" s="6">
        <v>0</v>
      </c>
    </row>
    <row r="12" spans="1:24" x14ac:dyDescent="0.45">
      <c r="A12" s="3" t="s">
        <v>718</v>
      </c>
      <c r="B12" s="4" t="s">
        <v>455</v>
      </c>
      <c r="D12" s="4">
        <v>175.25802595465865</v>
      </c>
      <c r="E12" s="6">
        <v>2.1736009851844578E-2</v>
      </c>
      <c r="F12" s="6">
        <v>6.2858394844402818E-3</v>
      </c>
      <c r="G12" s="6">
        <v>8.0084012662340125E-4</v>
      </c>
      <c r="H12" s="6">
        <v>0.10688193652208733</v>
      </c>
      <c r="I12" s="6">
        <v>1.2745446166166772E-2</v>
      </c>
      <c r="J12" s="6">
        <v>2.109382673143902E-2</v>
      </c>
      <c r="K12" s="6">
        <v>7.4863441648219647E-2</v>
      </c>
      <c r="L12" s="6">
        <v>4.5413679255974192E-2</v>
      </c>
      <c r="M12" s="6">
        <v>1.2224144574308142E-2</v>
      </c>
      <c r="N12" s="6">
        <v>3.0953226403547876E-2</v>
      </c>
      <c r="O12" s="6">
        <v>9.2920119974917087E-2</v>
      </c>
      <c r="P12" s="6">
        <v>0.12536925529423321</v>
      </c>
      <c r="Q12" s="6">
        <v>9.7045202136581021E-2</v>
      </c>
      <c r="R12" s="6">
        <v>1.9983227687914114E-2</v>
      </c>
      <c r="S12" s="6">
        <v>8.8364397367804715E-2</v>
      </c>
      <c r="T12" s="6">
        <v>5.3187872560648532E-2</v>
      </c>
      <c r="U12" s="6">
        <v>4.1681462062087782E-2</v>
      </c>
      <c r="V12" s="6">
        <v>0.15005175240440916</v>
      </c>
      <c r="W12" s="6">
        <v>1.0803786613881733E-3</v>
      </c>
      <c r="X12" s="6">
        <v>0</v>
      </c>
    </row>
    <row r="13" spans="1:24" x14ac:dyDescent="0.45">
      <c r="A13" s="3" t="s">
        <v>557</v>
      </c>
      <c r="B13" s="4" t="s">
        <v>445</v>
      </c>
      <c r="D13" s="4">
        <v>167.77474937969671</v>
      </c>
      <c r="E13" s="6">
        <v>1.4001162360648809E-2</v>
      </c>
      <c r="F13" s="6">
        <v>3.5134992338986634E-2</v>
      </c>
      <c r="G13" s="6">
        <v>2.4568077349817717E-3</v>
      </c>
      <c r="H13" s="6">
        <v>0.13211285465208431</v>
      </c>
      <c r="I13" s="6">
        <v>1.5559782321551221E-2</v>
      </c>
      <c r="J13" s="6">
        <v>1.9495958155016643E-2</v>
      </c>
      <c r="K13" s="6">
        <v>9.7162783325408147E-2</v>
      </c>
      <c r="L13" s="6">
        <v>4.1343054895123361E-2</v>
      </c>
      <c r="M13" s="6">
        <v>1.2706715274475614E-2</v>
      </c>
      <c r="N13" s="6">
        <v>3.4950071326676171E-2</v>
      </c>
      <c r="O13" s="6">
        <v>7.6134622496962012E-2</v>
      </c>
      <c r="P13" s="6">
        <v>0.10688434511544354</v>
      </c>
      <c r="Q13" s="6">
        <v>0.10928831827547945</v>
      </c>
      <c r="R13" s="6">
        <v>1.6246631795847202E-2</v>
      </c>
      <c r="S13" s="6">
        <v>9.3332276641834411E-2</v>
      </c>
      <c r="T13" s="6">
        <v>3.8331484123210226E-2</v>
      </c>
      <c r="U13" s="6">
        <v>3.875416072277698E-2</v>
      </c>
      <c r="V13" s="6">
        <v>0.11811169229143552</v>
      </c>
      <c r="W13" s="6">
        <v>0</v>
      </c>
      <c r="X13" s="6">
        <v>0</v>
      </c>
    </row>
    <row r="14" spans="1:24" x14ac:dyDescent="0.45">
      <c r="A14" s="3" t="s">
        <v>570</v>
      </c>
      <c r="B14" s="4" t="s">
        <v>462</v>
      </c>
      <c r="D14" s="4">
        <v>161.35609431997085</v>
      </c>
      <c r="E14" s="6">
        <v>7.7067633492150876E-3</v>
      </c>
      <c r="F14" s="6">
        <v>0</v>
      </c>
      <c r="G14" s="6">
        <v>0</v>
      </c>
      <c r="H14" s="6">
        <v>0.12647823693551755</v>
      </c>
      <c r="I14" s="6">
        <v>1.5793170213169835E-2</v>
      </c>
      <c r="J14" s="6">
        <v>3.4035041096410472E-2</v>
      </c>
      <c r="K14" s="6">
        <v>0.1013458362597521</v>
      </c>
      <c r="L14" s="6">
        <v>3.4623488544256946E-2</v>
      </c>
      <c r="M14" s="6">
        <v>1.512879406237543E-2</v>
      </c>
      <c r="N14" s="6">
        <v>5.3852432565820695E-2</v>
      </c>
      <c r="O14" s="6">
        <v>9.5252557848180569E-2</v>
      </c>
      <c r="P14" s="6">
        <v>0.1429168011237448</v>
      </c>
      <c r="Q14" s="6">
        <v>6.5298684535221432E-2</v>
      </c>
      <c r="R14" s="6">
        <v>2.2133216909322146E-2</v>
      </c>
      <c r="S14" s="6">
        <v>0.10550293274615138</v>
      </c>
      <c r="T14" s="6">
        <v>4.8461494656517536E-2</v>
      </c>
      <c r="U14" s="6">
        <v>2.4790721512499763E-2</v>
      </c>
      <c r="V14" s="6">
        <v>0.10920445701486305</v>
      </c>
      <c r="W14" s="6">
        <v>2.1070215068051102E-3</v>
      </c>
      <c r="X14" s="6">
        <v>0</v>
      </c>
    </row>
    <row r="15" spans="1:24" x14ac:dyDescent="0.45">
      <c r="A15" s="3" t="s">
        <v>575</v>
      </c>
      <c r="B15" s="4" t="s">
        <v>462</v>
      </c>
      <c r="D15" s="4">
        <v>161.03063031344811</v>
      </c>
      <c r="E15" s="6">
        <v>9.8403936157446283E-3</v>
      </c>
      <c r="F15" s="6">
        <v>0</v>
      </c>
      <c r="G15" s="6">
        <v>0</v>
      </c>
      <c r="H15" s="6">
        <v>0.13356534261370454</v>
      </c>
      <c r="I15" s="6">
        <v>2.9281171246849876E-2</v>
      </c>
      <c r="J15" s="6">
        <v>2.6881075243009721E-2</v>
      </c>
      <c r="K15" s="6">
        <v>0.12312492499699988</v>
      </c>
      <c r="L15" s="6">
        <v>3.312132485299412E-2</v>
      </c>
      <c r="M15" s="6">
        <v>1.7760710428417134E-2</v>
      </c>
      <c r="N15" s="6">
        <v>4.704188167526701E-2</v>
      </c>
      <c r="O15" s="6">
        <v>0.14520580823232929</v>
      </c>
      <c r="P15" s="6">
        <v>7.7763110524420975E-2</v>
      </c>
      <c r="Q15" s="6">
        <v>5.4362174486979477E-2</v>
      </c>
      <c r="R15" s="6">
        <v>1.7040681627265089E-2</v>
      </c>
      <c r="S15" s="6">
        <v>7.0802832113284531E-2</v>
      </c>
      <c r="T15" s="6">
        <v>4.9081963278531135E-2</v>
      </c>
      <c r="U15" s="6">
        <v>3.2041281651266046E-2</v>
      </c>
      <c r="V15" s="6">
        <v>0.13620544821792871</v>
      </c>
      <c r="W15" s="6">
        <v>0</v>
      </c>
      <c r="X15" s="6">
        <v>0</v>
      </c>
    </row>
    <row r="16" spans="1:24" x14ac:dyDescent="0.45">
      <c r="A16" s="3" t="s">
        <v>625</v>
      </c>
      <c r="B16" s="4" t="s">
        <v>517</v>
      </c>
      <c r="D16" s="4">
        <v>151.4950734591628</v>
      </c>
      <c r="E16" s="6">
        <v>4.1036393589935598E-3</v>
      </c>
      <c r="F16" s="6">
        <v>0</v>
      </c>
      <c r="G16" s="6">
        <v>8.0874644301332942E-4</v>
      </c>
      <c r="H16" s="6">
        <v>0.11203634366731567</v>
      </c>
      <c r="I16" s="6">
        <v>2.9124856472467674E-2</v>
      </c>
      <c r="J16" s="6">
        <v>2.3763167091008938E-2</v>
      </c>
      <c r="K16" s="6">
        <v>9.088912186111528E-2</v>
      </c>
      <c r="L16" s="6">
        <v>2.7547301682392295E-2</v>
      </c>
      <c r="M16" s="6">
        <v>1.5136538365533424E-2</v>
      </c>
      <c r="N16" s="6">
        <v>4.578902700813739E-2</v>
      </c>
      <c r="O16" s="6">
        <v>0.10996954720183716</v>
      </c>
      <c r="P16" s="6">
        <v>0.15067645150017472</v>
      </c>
      <c r="Q16" s="6">
        <v>6.5847935699665516E-2</v>
      </c>
      <c r="R16" s="6">
        <v>3.0702411262543063E-2</v>
      </c>
      <c r="S16" s="6">
        <v>9.8237731516149965E-2</v>
      </c>
      <c r="T16" s="6">
        <v>5.2828116419549702E-2</v>
      </c>
      <c r="U16" s="6">
        <v>3.2599470820228647E-2</v>
      </c>
      <c r="V16" s="6">
        <v>0.11170685437571765</v>
      </c>
      <c r="W16" s="6">
        <v>1.7373071738804853E-3</v>
      </c>
      <c r="X16" s="6">
        <v>0</v>
      </c>
    </row>
    <row r="17" spans="1:24" x14ac:dyDescent="0.45">
      <c r="A17" s="5" t="s">
        <v>877</v>
      </c>
      <c r="E17" s="6">
        <f>AVERAGE(E2:E16)</f>
        <v>1.3714896221230186E-2</v>
      </c>
      <c r="F17" s="6">
        <f t="shared" ref="F17:X17" si="0">AVERAGE(F2:F16)</f>
        <v>6.1531056249706177E-3</v>
      </c>
      <c r="G17" s="6">
        <f t="shared" si="0"/>
        <v>1.1248819383005628E-3</v>
      </c>
      <c r="H17" s="6">
        <f t="shared" si="0"/>
        <v>0.11095634639994499</v>
      </c>
      <c r="I17" s="6">
        <f t="shared" si="0"/>
        <v>2.37409078226327E-2</v>
      </c>
      <c r="J17" s="6">
        <f t="shared" si="0"/>
        <v>2.4672662234067538E-2</v>
      </c>
      <c r="K17" s="6">
        <f t="shared" si="0"/>
        <v>0.10355301630091794</v>
      </c>
      <c r="L17" s="6">
        <f t="shared" si="0"/>
        <v>3.625670544993722E-2</v>
      </c>
      <c r="M17" s="6">
        <f t="shared" si="0"/>
        <v>1.3904220553592724E-2</v>
      </c>
      <c r="N17" s="6">
        <f t="shared" si="0"/>
        <v>3.9763132855787392E-2</v>
      </c>
      <c r="O17" s="6">
        <f t="shared" si="0"/>
        <v>9.1050975825177682E-2</v>
      </c>
      <c r="P17" s="6">
        <f t="shared" si="0"/>
        <v>0.12742612095086245</v>
      </c>
      <c r="Q17" s="6">
        <f t="shared" si="0"/>
        <v>8.7281492586922138E-2</v>
      </c>
      <c r="R17" s="6">
        <f t="shared" si="0"/>
        <v>2.142157724291564E-2</v>
      </c>
      <c r="S17" s="6">
        <f t="shared" si="0"/>
        <v>9.6048864331327977E-2</v>
      </c>
      <c r="T17" s="6">
        <f t="shared" si="0"/>
        <v>4.1301911681264958E-2</v>
      </c>
      <c r="U17" s="6">
        <f t="shared" si="0"/>
        <v>3.3175048207524954E-2</v>
      </c>
      <c r="V17" s="6">
        <f t="shared" si="0"/>
        <v>0.13038806422310095</v>
      </c>
      <c r="W17" s="6">
        <f t="shared" si="0"/>
        <v>8.5674558153921816E-4</v>
      </c>
      <c r="X17" s="6">
        <f t="shared" si="0"/>
        <v>5.9124807256194269E-5</v>
      </c>
    </row>
    <row r="18" spans="1:24" x14ac:dyDescent="0.45">
      <c r="A18" s="5"/>
    </row>
    <row r="19" spans="1:24" x14ac:dyDescent="0.45">
      <c r="A19" s="5" t="s">
        <v>878</v>
      </c>
      <c r="E19" s="6">
        <f>AVERAGE(E20:E362)</f>
        <v>1.0697834917840812E-2</v>
      </c>
      <c r="F19" s="6">
        <f t="shared" ref="F19:X19" si="1">AVERAGE(F20:F362)</f>
        <v>5.498958877662388E-3</v>
      </c>
      <c r="G19" s="6">
        <f t="shared" si="1"/>
        <v>6.8023138012746661E-4</v>
      </c>
      <c r="H19" s="6">
        <f t="shared" si="1"/>
        <v>0.11304003932098562</v>
      </c>
      <c r="I19" s="6">
        <f t="shared" si="1"/>
        <v>2.4355333151956586E-2</v>
      </c>
      <c r="J19" s="6">
        <f t="shared" si="1"/>
        <v>2.5601320938386737E-2</v>
      </c>
      <c r="K19" s="6">
        <f t="shared" si="1"/>
        <v>0.10890191360825821</v>
      </c>
      <c r="L19" s="6">
        <f t="shared" si="1"/>
        <v>3.9549057354867474E-2</v>
      </c>
      <c r="M19" s="6">
        <f t="shared" si="1"/>
        <v>1.2202781945844151E-2</v>
      </c>
      <c r="N19" s="6">
        <f t="shared" si="1"/>
        <v>3.6395694001505774E-2</v>
      </c>
      <c r="O19" s="6">
        <f t="shared" si="1"/>
        <v>9.7251476435292875E-2</v>
      </c>
      <c r="P19" s="6">
        <f t="shared" si="1"/>
        <v>0.12083622206977755</v>
      </c>
      <c r="Q19" s="6">
        <f t="shared" si="1"/>
        <v>8.2073114515056264E-2</v>
      </c>
      <c r="R19" s="6">
        <f t="shared" si="1"/>
        <v>2.3098475984032061E-2</v>
      </c>
      <c r="S19" s="6">
        <f t="shared" si="1"/>
        <v>9.2980607785289854E-2</v>
      </c>
      <c r="T19" s="6">
        <f t="shared" si="1"/>
        <v>4.3948332831997984E-2</v>
      </c>
      <c r="U19" s="6">
        <f t="shared" si="1"/>
        <v>3.2580291099202359E-2</v>
      </c>
      <c r="V19" s="6">
        <f t="shared" si="1"/>
        <v>0.13147999468556501</v>
      </c>
      <c r="W19" s="6">
        <f t="shared" si="1"/>
        <v>9.0921996498972621E-4</v>
      </c>
      <c r="X19" s="6">
        <f t="shared" si="1"/>
        <v>1.2924423302011648E-4</v>
      </c>
    </row>
    <row r="20" spans="1:24" x14ac:dyDescent="0.45">
      <c r="A20" s="3" t="s">
        <v>710</v>
      </c>
      <c r="B20" s="4" t="s">
        <v>492</v>
      </c>
      <c r="D20" s="4">
        <v>147.59363318956667</v>
      </c>
      <c r="E20" s="6">
        <v>5.5888853804862644E-2</v>
      </c>
      <c r="F20" s="6">
        <v>0</v>
      </c>
      <c r="G20" s="6">
        <v>3.9995789916850858E-3</v>
      </c>
      <c r="H20" s="6">
        <v>0.11398800126302494</v>
      </c>
      <c r="I20" s="6">
        <v>3.2733396484580568E-2</v>
      </c>
      <c r="J20" s="6">
        <v>2.136617198189664E-2</v>
      </c>
      <c r="K20" s="6">
        <v>0.11061993474371118</v>
      </c>
      <c r="L20" s="6">
        <v>3.1575623618566466E-2</v>
      </c>
      <c r="M20" s="6">
        <v>5.0520997789706345E-3</v>
      </c>
      <c r="N20" s="6">
        <v>3.347016103568045E-2</v>
      </c>
      <c r="O20" s="6">
        <v>0.12072413430165245</v>
      </c>
      <c r="P20" s="6">
        <v>0.13619618987475002</v>
      </c>
      <c r="Q20" s="6">
        <v>5.5362593411219872E-2</v>
      </c>
      <c r="R20" s="6">
        <v>1.2209241132512367E-2</v>
      </c>
      <c r="S20" s="6">
        <v>8.4096410904115348E-2</v>
      </c>
      <c r="T20" s="6">
        <v>4.7994947900221033E-2</v>
      </c>
      <c r="U20" s="6">
        <v>3.5469950531522999E-2</v>
      </c>
      <c r="V20" s="6">
        <v>9.9463214398484365E-2</v>
      </c>
      <c r="W20" s="6">
        <v>0</v>
      </c>
      <c r="X20" s="6">
        <v>0</v>
      </c>
    </row>
    <row r="21" spans="1:24" x14ac:dyDescent="0.45">
      <c r="A21" s="3" t="s">
        <v>701</v>
      </c>
      <c r="B21" s="4" t="s">
        <v>468</v>
      </c>
      <c r="D21" s="4">
        <v>145.52961687098306</v>
      </c>
      <c r="E21" s="6">
        <v>4.5657984708149437E-3</v>
      </c>
      <c r="F21" s="6">
        <v>2.0824268042518807E-4</v>
      </c>
      <c r="G21" s="6">
        <v>7.2107913221856163E-4</v>
      </c>
      <c r="H21" s="6">
        <v>0.10191148132032075</v>
      </c>
      <c r="I21" s="6">
        <v>2.7662087399763783E-2</v>
      </c>
      <c r="J21" s="6">
        <v>3.0847889600298373E-2</v>
      </c>
      <c r="K21" s="6">
        <v>8.9221110213215646E-2</v>
      </c>
      <c r="L21" s="6">
        <v>4.0420836700441345E-2</v>
      </c>
      <c r="M21" s="6">
        <v>1.6575495741903399E-2</v>
      </c>
      <c r="N21" s="6">
        <v>4.1922048859327411E-2</v>
      </c>
      <c r="O21" s="6">
        <v>9.4119475352769322E-2</v>
      </c>
      <c r="P21" s="6">
        <v>0.17773046559333625</v>
      </c>
      <c r="Q21" s="6">
        <v>6.873562503885125E-2</v>
      </c>
      <c r="R21" s="6">
        <v>3.177099521352645E-2</v>
      </c>
      <c r="S21" s="6">
        <v>8.409896189469758E-2</v>
      </c>
      <c r="T21" s="6">
        <v>6.6438739354758497E-2</v>
      </c>
      <c r="U21" s="6">
        <v>2.0721700752160128E-2</v>
      </c>
      <c r="V21" s="6">
        <v>0.10448809597811898</v>
      </c>
      <c r="W21" s="6">
        <v>1.8368869273326289E-3</v>
      </c>
      <c r="X21" s="6">
        <v>1.5540498539193137E-4</v>
      </c>
    </row>
    <row r="22" spans="1:24" x14ac:dyDescent="0.45">
      <c r="A22" s="3" t="s">
        <v>779</v>
      </c>
      <c r="B22" s="4" t="s">
        <v>480</v>
      </c>
      <c r="D22" s="4">
        <v>145.03017631015419</v>
      </c>
      <c r="E22" s="6">
        <v>1.4720178929599423E-3</v>
      </c>
      <c r="F22" s="6">
        <v>1.4423657339650655E-3</v>
      </c>
      <c r="G22" s="6">
        <v>4.2148425999860215E-4</v>
      </c>
      <c r="H22" s="6">
        <v>7.0353983238058124E-2</v>
      </c>
      <c r="I22" s="6">
        <v>1.8356804429185348E-2</v>
      </c>
      <c r="J22" s="6">
        <v>2.5562279064940345E-2</v>
      </c>
      <c r="K22" s="6">
        <v>6.6353059785106569E-2</v>
      </c>
      <c r="L22" s="6">
        <v>3.5902410508725148E-2</v>
      </c>
      <c r="M22" s="6">
        <v>2.3238820606556094E-2</v>
      </c>
      <c r="N22" s="6">
        <v>3.6827981471636649E-2</v>
      </c>
      <c r="O22" s="6">
        <v>9.7263317525908582E-2</v>
      </c>
      <c r="P22" s="6">
        <v>0.23743542712876026</v>
      </c>
      <c r="Q22" s="6">
        <v>6.7886500007413031E-2</v>
      </c>
      <c r="R22" s="6">
        <v>3.2325089327128971E-2</v>
      </c>
      <c r="S22" s="6">
        <v>9.4247269353858271E-2</v>
      </c>
      <c r="T22" s="6">
        <v>6.1202056165425157E-2</v>
      </c>
      <c r="U22" s="6">
        <v>3.3989846253555611E-2</v>
      </c>
      <c r="V22" s="6">
        <v>9.6757112811638901E-2</v>
      </c>
      <c r="W22" s="6">
        <v>1.3724713591914278E-3</v>
      </c>
      <c r="X22" s="6">
        <v>4.341923281392635E-4</v>
      </c>
    </row>
    <row r="23" spans="1:24" x14ac:dyDescent="0.45">
      <c r="A23" s="3" t="s">
        <v>509</v>
      </c>
      <c r="B23" s="4" t="s">
        <v>510</v>
      </c>
      <c r="D23" s="4">
        <v>144.07697819082236</v>
      </c>
      <c r="E23" s="6">
        <v>5.5985732668126509E-3</v>
      </c>
      <c r="F23" s="6">
        <v>2.1220398672596336E-4</v>
      </c>
      <c r="G23" s="6">
        <v>6.6144434160326886E-4</v>
      </c>
      <c r="H23" s="6">
        <v>0.10569113032485268</v>
      </c>
      <c r="I23" s="6">
        <v>1.8021536447163464E-2</v>
      </c>
      <c r="J23" s="6">
        <v>2.4076122536514886E-2</v>
      </c>
      <c r="K23" s="6">
        <v>7.1587240670925784E-2</v>
      </c>
      <c r="L23" s="6">
        <v>3.2756168589294983E-2</v>
      </c>
      <c r="M23" s="6">
        <v>1.7969614195092218E-2</v>
      </c>
      <c r="N23" s="6">
        <v>3.5894078605774656E-2</v>
      </c>
      <c r="O23" s="6">
        <v>9.8286565681648869E-2</v>
      </c>
      <c r="P23" s="6">
        <v>0.20776576291848206</v>
      </c>
      <c r="Q23" s="6">
        <v>6.6907465516852158E-2</v>
      </c>
      <c r="R23" s="6">
        <v>3.9953044224213828E-2</v>
      </c>
      <c r="S23" s="6">
        <v>9.057272501523804E-2</v>
      </c>
      <c r="T23" s="6">
        <v>5.9848296724383132E-2</v>
      </c>
      <c r="U23" s="6">
        <v>2.905388626769307E-2</v>
      </c>
      <c r="V23" s="6">
        <v>9.6460256902273278E-2</v>
      </c>
      <c r="W23" s="6">
        <v>1.3702959568368061E-3</v>
      </c>
      <c r="X23" s="6">
        <v>3.7022823216019141E-4</v>
      </c>
    </row>
    <row r="24" spans="1:24" x14ac:dyDescent="0.45">
      <c r="A24" s="3" t="s">
        <v>732</v>
      </c>
      <c r="B24" s="4" t="s">
        <v>468</v>
      </c>
      <c r="D24" s="4">
        <v>143.01332428925323</v>
      </c>
      <c r="E24" s="6">
        <v>1.3546798029556649E-2</v>
      </c>
      <c r="F24" s="6">
        <v>0</v>
      </c>
      <c r="G24" s="6">
        <v>3.7893141341417201E-3</v>
      </c>
      <c r="H24" s="6">
        <v>0.13300492610837439</v>
      </c>
      <c r="I24" s="6">
        <v>3.7893141341417205E-2</v>
      </c>
      <c r="J24" s="6">
        <v>3.4198560060629025E-2</v>
      </c>
      <c r="K24" s="6">
        <v>0.12286851079954528</v>
      </c>
      <c r="L24" s="6">
        <v>3.7419477074649488E-2</v>
      </c>
      <c r="M24" s="6">
        <v>7.4838954149298968E-3</v>
      </c>
      <c r="N24" s="6">
        <v>3.8082607048124287E-2</v>
      </c>
      <c r="O24" s="6">
        <v>0.11074270557029177</v>
      </c>
      <c r="P24" s="6">
        <v>0.10287987874194769</v>
      </c>
      <c r="Q24" s="6">
        <v>6.6976127320954898E-2</v>
      </c>
      <c r="R24" s="6">
        <v>1.8567639257294429E-2</v>
      </c>
      <c r="S24" s="6">
        <v>6.8207654414550969E-2</v>
      </c>
      <c r="T24" s="6">
        <v>5.3618794998105339E-2</v>
      </c>
      <c r="U24" s="6">
        <v>4.6513830996589615E-2</v>
      </c>
      <c r="V24" s="6">
        <v>0.10894278135657445</v>
      </c>
      <c r="W24" s="6">
        <v>0</v>
      </c>
      <c r="X24" s="6">
        <v>0</v>
      </c>
    </row>
    <row r="25" spans="1:24" x14ac:dyDescent="0.45">
      <c r="A25" s="3" t="s">
        <v>674</v>
      </c>
      <c r="B25" s="4" t="s">
        <v>514</v>
      </c>
      <c r="D25" s="4">
        <v>142.95577294488191</v>
      </c>
      <c r="E25" s="6">
        <v>1.2758034113374098E-2</v>
      </c>
      <c r="F25" s="6">
        <v>1.6091214197048412E-3</v>
      </c>
      <c r="G25" s="6">
        <v>1.1493724426463151E-3</v>
      </c>
      <c r="H25" s="6">
        <v>0.11273044917475057</v>
      </c>
      <c r="I25" s="6">
        <v>1.8895682957105423E-2</v>
      </c>
      <c r="J25" s="6">
        <v>2.2343800285044364E-2</v>
      </c>
      <c r="K25" s="6">
        <v>0.10079996322008183</v>
      </c>
      <c r="L25" s="6">
        <v>2.9446921980598593E-2</v>
      </c>
      <c r="M25" s="6">
        <v>1.1769573812698267E-2</v>
      </c>
      <c r="N25" s="6">
        <v>3.9377499885062756E-2</v>
      </c>
      <c r="O25" s="6">
        <v>0.10859270838122385</v>
      </c>
      <c r="P25" s="6">
        <v>0.1546825433313411</v>
      </c>
      <c r="Q25" s="6">
        <v>8.7605167578502133E-2</v>
      </c>
      <c r="R25" s="6">
        <v>2.7676888418923268E-2</v>
      </c>
      <c r="S25" s="6">
        <v>8.6823594317502653E-2</v>
      </c>
      <c r="T25" s="6">
        <v>5.1491885430554919E-2</v>
      </c>
      <c r="U25" s="6">
        <v>2.7607926072364491E-2</v>
      </c>
      <c r="V25" s="6">
        <v>0.10477679187163809</v>
      </c>
      <c r="W25" s="6">
        <v>2.1378327433221461E-3</v>
      </c>
      <c r="X25" s="6">
        <v>1.1263849937933887E-3</v>
      </c>
    </row>
    <row r="26" spans="1:24" x14ac:dyDescent="0.45">
      <c r="A26" s="3" t="s">
        <v>815</v>
      </c>
      <c r="B26" s="4" t="s">
        <v>457</v>
      </c>
      <c r="D26" s="4">
        <v>142.49675382068878</v>
      </c>
      <c r="E26" s="6">
        <v>0</v>
      </c>
      <c r="F26" s="6">
        <v>0</v>
      </c>
      <c r="G26" s="6">
        <v>1.5182186234817814E-3</v>
      </c>
      <c r="H26" s="6">
        <v>7.6788124156545221E-2</v>
      </c>
      <c r="I26" s="6">
        <v>1.7611336032388663E-2</v>
      </c>
      <c r="J26" s="6">
        <v>2.2739541160593794E-2</v>
      </c>
      <c r="K26" s="6">
        <v>9.1767881241565458E-2</v>
      </c>
      <c r="L26" s="6">
        <v>3.7010796221322542E-2</v>
      </c>
      <c r="M26" s="6">
        <v>2.0377867746288799E-2</v>
      </c>
      <c r="N26" s="6">
        <v>3.7753036437246965E-2</v>
      </c>
      <c r="O26" s="6">
        <v>0.11302294197031039</v>
      </c>
      <c r="P26" s="6">
        <v>0.205195681511471</v>
      </c>
      <c r="Q26" s="6">
        <v>6.9669365721997306E-2</v>
      </c>
      <c r="R26" s="6">
        <v>3.2860998650472338E-2</v>
      </c>
      <c r="S26" s="6">
        <v>9.5107962213225372E-2</v>
      </c>
      <c r="T26" s="6">
        <v>5.5128205128205134E-2</v>
      </c>
      <c r="U26" s="6">
        <v>4.0654520917678814E-2</v>
      </c>
      <c r="V26" s="6">
        <v>8.3502024291497987E-2</v>
      </c>
      <c r="W26" s="6">
        <v>1.6531713900134954E-3</v>
      </c>
      <c r="X26" s="6">
        <v>0</v>
      </c>
    </row>
    <row r="27" spans="1:24" x14ac:dyDescent="0.45">
      <c r="A27" s="3" t="s">
        <v>603</v>
      </c>
      <c r="B27" s="4" t="s">
        <v>506</v>
      </c>
      <c r="D27" s="4">
        <v>141.87843425161981</v>
      </c>
      <c r="E27" s="6">
        <v>4.9237128442039995E-3</v>
      </c>
      <c r="F27" s="6">
        <v>2.492249711263753E-3</v>
      </c>
      <c r="G27" s="6">
        <v>0</v>
      </c>
      <c r="H27" s="6">
        <v>0.10783538994589993</v>
      </c>
      <c r="I27" s="6">
        <v>3.133548112576743E-2</v>
      </c>
      <c r="J27" s="6">
        <v>3.2551212692237548E-2</v>
      </c>
      <c r="K27" s="6">
        <v>9.5678074281198705E-2</v>
      </c>
      <c r="L27" s="6">
        <v>5.5285392985228853E-2</v>
      </c>
      <c r="M27" s="6">
        <v>1.3251474074524342E-2</v>
      </c>
      <c r="N27" s="6">
        <v>3.8082791319676609E-2</v>
      </c>
      <c r="O27" s="6">
        <v>9.3064251413287932E-2</v>
      </c>
      <c r="P27" s="6">
        <v>0.11607197130873502</v>
      </c>
      <c r="Q27" s="6">
        <v>7.7350920916661597E-2</v>
      </c>
      <c r="R27" s="6">
        <v>2.2187101088079749E-2</v>
      </c>
      <c r="S27" s="6">
        <v>8.9660203027171592E-2</v>
      </c>
      <c r="T27" s="6">
        <v>4.3553583368792163E-2</v>
      </c>
      <c r="U27" s="6">
        <v>2.7627499848033553E-2</v>
      </c>
      <c r="V27" s="6">
        <v>0.15005166859157495</v>
      </c>
      <c r="W27" s="6">
        <v>2.0667436629992096E-3</v>
      </c>
      <c r="X27" s="6">
        <v>0</v>
      </c>
    </row>
    <row r="28" spans="1:24" x14ac:dyDescent="0.45">
      <c r="A28" s="3" t="s">
        <v>650</v>
      </c>
      <c r="B28" s="4" t="s">
        <v>552</v>
      </c>
      <c r="D28" s="4">
        <v>141.74770038729815</v>
      </c>
      <c r="E28" s="6">
        <v>3.7639752283380287E-3</v>
      </c>
      <c r="F28" s="6">
        <v>3.5052019313897894E-3</v>
      </c>
      <c r="G28" s="6">
        <v>6.175271858992078E-4</v>
      </c>
      <c r="H28" s="6">
        <v>0.1078672963483559</v>
      </c>
      <c r="I28" s="6">
        <v>1.9237442143583892E-2</v>
      </c>
      <c r="J28" s="6">
        <v>3.1670322819687943E-2</v>
      </c>
      <c r="K28" s="6">
        <v>9.1252874442020085E-2</v>
      </c>
      <c r="L28" s="6">
        <v>3.4675621791064086E-2</v>
      </c>
      <c r="M28" s="6">
        <v>1.3826727752847977E-2</v>
      </c>
      <c r="N28" s="6">
        <v>4.5691130545247094E-2</v>
      </c>
      <c r="O28" s="6">
        <v>0.10257420618350556</v>
      </c>
      <c r="P28" s="6">
        <v>0.15055900913352113</v>
      </c>
      <c r="Q28" s="6">
        <v>8.5201108020207833E-2</v>
      </c>
      <c r="R28" s="6">
        <v>2.3648350614292518E-2</v>
      </c>
      <c r="S28" s="6">
        <v>8.4183658466297717E-2</v>
      </c>
      <c r="T28" s="6">
        <v>4.8372962895437938E-2</v>
      </c>
      <c r="U28" s="6">
        <v>2.6436044767780369E-2</v>
      </c>
      <c r="V28" s="6">
        <v>0.12895732004963742</v>
      </c>
      <c r="W28" s="6">
        <v>2.3230784612398767E-3</v>
      </c>
      <c r="X28" s="6">
        <v>7.4103262307904927E-4</v>
      </c>
    </row>
    <row r="29" spans="1:24" x14ac:dyDescent="0.45">
      <c r="A29" s="3" t="s">
        <v>541</v>
      </c>
      <c r="B29" s="4" t="s">
        <v>468</v>
      </c>
      <c r="D29" s="4">
        <v>140.85321631725452</v>
      </c>
      <c r="E29" s="6">
        <v>1.5828665480899411E-3</v>
      </c>
      <c r="F29" s="6">
        <v>1.7255568239135628E-4</v>
      </c>
      <c r="G29" s="6">
        <v>5.3868344438840073E-4</v>
      </c>
      <c r="H29" s="6">
        <v>9.5184369109878139E-2</v>
      </c>
      <c r="I29" s="6">
        <v>1.9564053554204604E-2</v>
      </c>
      <c r="J29" s="6">
        <v>2.7521525215252151E-2</v>
      </c>
      <c r="K29" s="6">
        <v>7.000119461626271E-2</v>
      </c>
      <c r="L29" s="6">
        <v>7.1794225136495957E-2</v>
      </c>
      <c r="M29" s="6">
        <v>1.3510225030307856E-2</v>
      </c>
      <c r="N29" s="6">
        <v>3.8795163131487426E-2</v>
      </c>
      <c r="O29" s="6">
        <v>8.952763988071534E-2</v>
      </c>
      <c r="P29" s="6">
        <v>0.14959692762395249</v>
      </c>
      <c r="Q29" s="6">
        <v>7.8906616404293528E-2</v>
      </c>
      <c r="R29" s="6">
        <v>2.7947383790384663E-2</v>
      </c>
      <c r="S29" s="6">
        <v>0.10896559505163396</v>
      </c>
      <c r="T29" s="6">
        <v>4.5409797623156084E-2</v>
      </c>
      <c r="U29" s="6">
        <v>2.7519312962913798E-2</v>
      </c>
      <c r="V29" s="6">
        <v>0.13480359623740121</v>
      </c>
      <c r="W29" s="6">
        <v>1.2554532020140345E-3</v>
      </c>
      <c r="X29" s="6">
        <v>1.0286973373330855E-4</v>
      </c>
    </row>
    <row r="30" spans="1:24" x14ac:dyDescent="0.45">
      <c r="A30" s="3" t="s">
        <v>664</v>
      </c>
      <c r="B30" s="4" t="s">
        <v>466</v>
      </c>
      <c r="D30" s="4">
        <v>140.80516933140149</v>
      </c>
      <c r="E30" s="6">
        <v>6.6198433841931055E-3</v>
      </c>
      <c r="F30" s="6">
        <v>3.7135706789375961E-3</v>
      </c>
      <c r="G30" s="6">
        <v>8.0729797368208603E-4</v>
      </c>
      <c r="H30" s="6">
        <v>0.10311886117165846</v>
      </c>
      <c r="I30" s="6">
        <v>1.7195446839428436E-2</v>
      </c>
      <c r="J30" s="6">
        <v>1.9213691773633648E-2</v>
      </c>
      <c r="K30" s="6">
        <v>9.9109281235704103E-2</v>
      </c>
      <c r="L30" s="6">
        <v>2.6210274212211726E-2</v>
      </c>
      <c r="M30" s="6">
        <v>1.396625494470009E-2</v>
      </c>
      <c r="N30" s="6">
        <v>3.9557600710422219E-2</v>
      </c>
      <c r="O30" s="6">
        <v>0.11127257070584753</v>
      </c>
      <c r="P30" s="6">
        <v>0.13433438282069912</v>
      </c>
      <c r="Q30" s="6">
        <v>7.8307903447162347E-2</v>
      </c>
      <c r="R30" s="6">
        <v>3.0515863405182853E-2</v>
      </c>
      <c r="S30" s="6">
        <v>0.1135060950997013</v>
      </c>
      <c r="T30" s="6">
        <v>4.582761497268642E-2</v>
      </c>
      <c r="U30" s="6">
        <v>2.4488038535023279E-2</v>
      </c>
      <c r="V30" s="6">
        <v>0.13368854444175343</v>
      </c>
      <c r="W30" s="6">
        <v>1.3724065552595463E-3</v>
      </c>
      <c r="X30" s="6">
        <v>0</v>
      </c>
    </row>
    <row r="31" spans="1:24" x14ac:dyDescent="0.45">
      <c r="A31" s="3" t="s">
        <v>730</v>
      </c>
      <c r="B31" s="4" t="s">
        <v>462</v>
      </c>
      <c r="D31" s="4">
        <v>136.8549688795546</v>
      </c>
      <c r="E31" s="6">
        <v>8.9809458311420377E-3</v>
      </c>
      <c r="F31" s="6">
        <v>0</v>
      </c>
      <c r="G31" s="6">
        <v>7.4166970076998808E-4</v>
      </c>
      <c r="H31" s="6">
        <v>0.11796593713337919</v>
      </c>
      <c r="I31" s="6">
        <v>1.6626886200898097E-2</v>
      </c>
      <c r="J31" s="6">
        <v>2.7994659978154458E-2</v>
      </c>
      <c r="K31" s="6">
        <v>9.9262375770325123E-2</v>
      </c>
      <c r="L31" s="6">
        <v>3.6287875723127958E-2</v>
      </c>
      <c r="M31" s="6">
        <v>1.364672249416778E-2</v>
      </c>
      <c r="N31" s="6">
        <v>4.9476111493183379E-2</v>
      </c>
      <c r="O31" s="6">
        <v>0.10414391089175667</v>
      </c>
      <c r="P31" s="6">
        <v>0.12636703210755559</v>
      </c>
      <c r="Q31" s="6">
        <v>7.3708483352886447E-2</v>
      </c>
      <c r="R31" s="6">
        <v>2.1899483528190194E-2</v>
      </c>
      <c r="S31" s="6">
        <v>0.10951090254460132</v>
      </c>
      <c r="T31" s="6">
        <v>4.55250347236269E-2</v>
      </c>
      <c r="U31" s="6">
        <v>2.5108890596976685E-2</v>
      </c>
      <c r="V31" s="6">
        <v>0.12542308885203016</v>
      </c>
      <c r="W31" s="6">
        <v>2.3194034278625078E-3</v>
      </c>
      <c r="X31" s="6">
        <v>0</v>
      </c>
    </row>
    <row r="32" spans="1:24" x14ac:dyDescent="0.45">
      <c r="A32" s="3" t="s">
        <v>495</v>
      </c>
      <c r="B32" s="4" t="s">
        <v>496</v>
      </c>
      <c r="D32" s="4">
        <v>135.94782297293261</v>
      </c>
      <c r="E32" s="6">
        <v>1.1033041054526451E-2</v>
      </c>
      <c r="F32" s="6">
        <v>2.3285523488763719E-2</v>
      </c>
      <c r="G32" s="6">
        <v>1.9743336623889436E-3</v>
      </c>
      <c r="H32" s="6">
        <v>0.13030602171767031</v>
      </c>
      <c r="I32" s="6">
        <v>2.3401660763021893E-2</v>
      </c>
      <c r="J32" s="6">
        <v>3.443470181754834E-2</v>
      </c>
      <c r="K32" s="6">
        <v>0.1013297717902561</v>
      </c>
      <c r="L32" s="6">
        <v>4.0473840078973346E-2</v>
      </c>
      <c r="M32" s="6">
        <v>1.1962139248591835E-2</v>
      </c>
      <c r="N32" s="6">
        <v>4.239010510423321E-2</v>
      </c>
      <c r="O32" s="6">
        <v>0.13332559084838277</v>
      </c>
      <c r="P32" s="6">
        <v>0.11973752976017653</v>
      </c>
      <c r="Q32" s="6">
        <v>6.033331397712096E-2</v>
      </c>
      <c r="R32" s="6">
        <v>1.6085012484756984E-2</v>
      </c>
      <c r="S32" s="6">
        <v>6.5501422681609661E-2</v>
      </c>
      <c r="T32" s="6">
        <v>3.873178096510075E-2</v>
      </c>
      <c r="U32" s="6">
        <v>3.5131525463097384E-2</v>
      </c>
      <c r="V32" s="6">
        <v>0.11352418558736427</v>
      </c>
      <c r="W32" s="6">
        <v>1.5678532024853379E-3</v>
      </c>
      <c r="X32" s="6">
        <v>0</v>
      </c>
    </row>
    <row r="33" spans="1:24" x14ac:dyDescent="0.45">
      <c r="A33" s="3" t="s">
        <v>555</v>
      </c>
      <c r="B33" s="4" t="s">
        <v>506</v>
      </c>
      <c r="D33" s="4">
        <v>135.07281793048975</v>
      </c>
      <c r="E33" s="6">
        <v>7.5510204081632648E-3</v>
      </c>
      <c r="F33" s="6">
        <v>0</v>
      </c>
      <c r="G33" s="6">
        <v>0</v>
      </c>
      <c r="H33" s="6">
        <v>0.1357142857142857</v>
      </c>
      <c r="I33" s="6">
        <v>5.5306122448979596E-2</v>
      </c>
      <c r="J33" s="6">
        <v>3.1836734693877551E-2</v>
      </c>
      <c r="K33" s="6">
        <v>0.11285714285714286</v>
      </c>
      <c r="L33" s="6">
        <v>4.204081632653061E-2</v>
      </c>
      <c r="M33" s="6">
        <v>7.9591836734693878E-3</v>
      </c>
      <c r="N33" s="6">
        <v>4.3061224489795914E-2</v>
      </c>
      <c r="O33" s="6">
        <v>9.4693877551020406E-2</v>
      </c>
      <c r="P33" s="6">
        <v>9.8571428571428574E-2</v>
      </c>
      <c r="Q33" s="6">
        <v>9.4489795918367356E-2</v>
      </c>
      <c r="R33" s="6">
        <v>3.2040816326530615E-2</v>
      </c>
      <c r="S33" s="6">
        <v>7.8979591836734697E-2</v>
      </c>
      <c r="T33" s="6">
        <v>4.4285714285714282E-2</v>
      </c>
      <c r="U33" s="6">
        <v>2.3265306122448981E-2</v>
      </c>
      <c r="V33" s="6">
        <v>0.10102040816326531</v>
      </c>
      <c r="W33" s="6">
        <v>0</v>
      </c>
      <c r="X33" s="6">
        <v>0</v>
      </c>
    </row>
    <row r="34" spans="1:24" x14ac:dyDescent="0.45">
      <c r="A34" s="3" t="s">
        <v>793</v>
      </c>
      <c r="B34" s="4" t="s">
        <v>462</v>
      </c>
      <c r="D34" s="4">
        <v>134.7098495674397</v>
      </c>
      <c r="E34" s="6">
        <v>1.530038250956274E-2</v>
      </c>
      <c r="F34" s="6">
        <v>0</v>
      </c>
      <c r="G34" s="6">
        <v>0</v>
      </c>
      <c r="H34" s="6">
        <v>0.11782794569864248</v>
      </c>
      <c r="I34" s="6">
        <v>1.9350483762094053E-2</v>
      </c>
      <c r="J34" s="6">
        <v>3.5175879396984924E-2</v>
      </c>
      <c r="K34" s="6">
        <v>0.13192829820745519</v>
      </c>
      <c r="L34" s="6">
        <v>5.3701342533563338E-2</v>
      </c>
      <c r="M34" s="6">
        <v>9.9752493812345303E-3</v>
      </c>
      <c r="N34" s="6">
        <v>5.895147378684467E-2</v>
      </c>
      <c r="O34" s="6">
        <v>8.130203255081378E-2</v>
      </c>
      <c r="P34" s="6">
        <v>7.1326783169579244E-2</v>
      </c>
      <c r="Q34" s="6">
        <v>8.1152028800720019E-2</v>
      </c>
      <c r="R34" s="6">
        <v>1.3050326258156456E-2</v>
      </c>
      <c r="S34" s="6">
        <v>0.1111527788194705</v>
      </c>
      <c r="T34" s="6">
        <v>4.0951023775594397E-2</v>
      </c>
      <c r="U34" s="6">
        <v>3.8550963774094359E-2</v>
      </c>
      <c r="V34" s="6">
        <v>0.1230780769519238</v>
      </c>
      <c r="W34" s="6">
        <v>2.4000600015000378E-3</v>
      </c>
      <c r="X34" s="6">
        <v>0</v>
      </c>
    </row>
    <row r="35" spans="1:24" x14ac:dyDescent="0.45">
      <c r="A35" s="3" t="s">
        <v>719</v>
      </c>
      <c r="B35" s="4" t="s">
        <v>451</v>
      </c>
      <c r="D35" s="4">
        <v>133.45513524585576</v>
      </c>
      <c r="E35" s="6">
        <v>1.5285673155433406E-3</v>
      </c>
      <c r="F35" s="6">
        <v>1.4622658217616034E-4</v>
      </c>
      <c r="G35" s="6">
        <v>6.9207860632443581E-4</v>
      </c>
      <c r="H35" s="6">
        <v>7.9489587486637522E-2</v>
      </c>
      <c r="I35" s="6">
        <v>1.4752082366436547E-2</v>
      </c>
      <c r="J35" s="6">
        <v>3.2320615859135662E-2</v>
      </c>
      <c r="K35" s="6">
        <v>7.8925116549851904E-2</v>
      </c>
      <c r="L35" s="6">
        <v>5.9789869676693932E-2</v>
      </c>
      <c r="M35" s="6">
        <v>1.8260157979203127E-2</v>
      </c>
      <c r="N35" s="6">
        <v>3.585230570256423E-2</v>
      </c>
      <c r="O35" s="6">
        <v>0.11248184656017858</v>
      </c>
      <c r="P35" s="6">
        <v>0.15551878194165286</v>
      </c>
      <c r="Q35" s="6">
        <v>6.5084906782824456E-2</v>
      </c>
      <c r="R35" s="6">
        <v>2.8657685387604888E-2</v>
      </c>
      <c r="S35" s="6">
        <v>0.10590937039919857</v>
      </c>
      <c r="T35" s="6">
        <v>6.1495543722202187E-2</v>
      </c>
      <c r="U35" s="6">
        <v>3.3443654175041387E-2</v>
      </c>
      <c r="V35" s="6">
        <v>0.11636865810317784</v>
      </c>
      <c r="W35" s="6">
        <v>8.6509825790554481E-4</v>
      </c>
      <c r="X35" s="6">
        <v>2.2751403003185196E-4</v>
      </c>
    </row>
    <row r="36" spans="1:24" x14ac:dyDescent="0.45">
      <c r="A36" s="3" t="s">
        <v>532</v>
      </c>
      <c r="B36" s="4" t="s">
        <v>462</v>
      </c>
      <c r="D36" s="4">
        <v>133.26234959905608</v>
      </c>
      <c r="E36" s="6">
        <v>1.0505971554586451E-2</v>
      </c>
      <c r="F36" s="6">
        <v>0</v>
      </c>
      <c r="G36" s="6">
        <v>2.6264928886466127E-3</v>
      </c>
      <c r="H36" s="6">
        <v>0.11452500123891173</v>
      </c>
      <c r="I36" s="6">
        <v>2.4084444224193466E-2</v>
      </c>
      <c r="J36" s="6">
        <v>3.3202834630060948E-2</v>
      </c>
      <c r="K36" s="6">
        <v>0.12195847167847761</v>
      </c>
      <c r="L36" s="6">
        <v>2.9040091183904059E-2</v>
      </c>
      <c r="M36" s="6">
        <v>1.3727142078398334E-2</v>
      </c>
      <c r="N36" s="6">
        <v>5.3322761286485949E-2</v>
      </c>
      <c r="O36" s="6">
        <v>0.10610040140740372</v>
      </c>
      <c r="P36" s="6">
        <v>9.2422815798602495E-2</v>
      </c>
      <c r="Q36" s="6">
        <v>6.9478170375142478E-2</v>
      </c>
      <c r="R36" s="6">
        <v>1.9079240794885773E-2</v>
      </c>
      <c r="S36" s="6">
        <v>0.11720105059715544</v>
      </c>
      <c r="T36" s="6">
        <v>3.573021457951335E-2</v>
      </c>
      <c r="U36" s="6">
        <v>3.0031220575846174E-2</v>
      </c>
      <c r="V36" s="6">
        <v>0.12889637742207244</v>
      </c>
      <c r="W36" s="6">
        <v>2.1804846622726598E-3</v>
      </c>
      <c r="X36" s="6">
        <v>0</v>
      </c>
    </row>
    <row r="37" spans="1:24" x14ac:dyDescent="0.45">
      <c r="A37" s="3" t="s">
        <v>699</v>
      </c>
      <c r="B37" s="4" t="s">
        <v>445</v>
      </c>
      <c r="D37" s="4">
        <v>131.60598440427975</v>
      </c>
      <c r="E37" s="6">
        <v>7.8290308929327129E-3</v>
      </c>
      <c r="F37" s="6">
        <v>0.20212653406686415</v>
      </c>
      <c r="G37" s="6">
        <v>1.8514600084638172E-3</v>
      </c>
      <c r="H37" s="6">
        <v>0.12642826914938637</v>
      </c>
      <c r="I37" s="6">
        <v>2.4333474396953027E-2</v>
      </c>
      <c r="J37" s="6">
        <v>2.7401608125264494E-2</v>
      </c>
      <c r="K37" s="6">
        <v>8.437367752856538E-2</v>
      </c>
      <c r="L37" s="6">
        <v>5.3322048243757934E-2</v>
      </c>
      <c r="M37" s="6">
        <v>3.7029200169276344E-3</v>
      </c>
      <c r="N37" s="6">
        <v>3.724079559881506E-2</v>
      </c>
      <c r="O37" s="6">
        <v>5.8241641980533214E-2</v>
      </c>
      <c r="P37" s="6">
        <v>9.8920863309352514E-2</v>
      </c>
      <c r="Q37" s="6">
        <v>7.3793906051629291E-2</v>
      </c>
      <c r="R37" s="6">
        <v>9.7862886161658898E-3</v>
      </c>
      <c r="S37" s="6">
        <v>5.2687261955141763E-2</v>
      </c>
      <c r="T37" s="6">
        <v>2.3645789250952176E-2</v>
      </c>
      <c r="U37" s="6">
        <v>1.9678374947101139E-2</v>
      </c>
      <c r="V37" s="6">
        <v>9.6064325010579765E-2</v>
      </c>
      <c r="W37" s="6">
        <v>2.1159542953872196E-3</v>
      </c>
      <c r="X37" s="6">
        <v>0</v>
      </c>
    </row>
    <row r="38" spans="1:24" x14ac:dyDescent="0.45">
      <c r="A38" s="3" t="s">
        <v>740</v>
      </c>
      <c r="B38" s="4" t="s">
        <v>459</v>
      </c>
      <c r="D38" s="4">
        <v>130.82760725819054</v>
      </c>
      <c r="E38" s="6">
        <v>2.1984175541567719E-3</v>
      </c>
      <c r="F38" s="6">
        <v>1.45178517727334E-4</v>
      </c>
      <c r="G38" s="6">
        <v>8.4203540281853719E-4</v>
      </c>
      <c r="H38" s="6">
        <v>0.10130142171248432</v>
      </c>
      <c r="I38" s="6">
        <v>1.9364740286001679E-2</v>
      </c>
      <c r="J38" s="6">
        <v>2.8303589020356099E-2</v>
      </c>
      <c r="K38" s="6">
        <v>8.6569950120809272E-2</v>
      </c>
      <c r="L38" s="6">
        <v>3.4909211576949803E-2</v>
      </c>
      <c r="M38" s="6">
        <v>1.4953387325915404E-2</v>
      </c>
      <c r="N38" s="6">
        <v>4.2981137162589569E-2</v>
      </c>
      <c r="O38" s="6">
        <v>0.10576255016436283</v>
      </c>
      <c r="P38" s="6">
        <v>0.17074238072029285</v>
      </c>
      <c r="Q38" s="6">
        <v>6.9552953864341044E-2</v>
      </c>
      <c r="R38" s="6">
        <v>3.1848018831727727E-2</v>
      </c>
      <c r="S38" s="6">
        <v>0.1002830981095683</v>
      </c>
      <c r="T38" s="6">
        <v>5.2859498304522315E-2</v>
      </c>
      <c r="U38" s="6">
        <v>3.3490610060871277E-2</v>
      </c>
      <c r="V38" s="6">
        <v>0.1048665913121027</v>
      </c>
      <c r="W38" s="6">
        <v>2.7998714133128703E-3</v>
      </c>
      <c r="X38" s="6">
        <v>1.9495400951956282E-4</v>
      </c>
    </row>
    <row r="39" spans="1:24" x14ac:dyDescent="0.45">
      <c r="A39" s="3" t="s">
        <v>813</v>
      </c>
      <c r="B39" s="4" t="s">
        <v>447</v>
      </c>
      <c r="D39" s="4">
        <v>130.55330434035466</v>
      </c>
      <c r="E39" s="6">
        <v>2.3764047439257317E-3</v>
      </c>
      <c r="F39" s="6">
        <v>1.5990760893705859E-3</v>
      </c>
      <c r="G39" s="6">
        <v>6.2186292364411675E-4</v>
      </c>
      <c r="H39" s="6">
        <v>0.10769333274108293</v>
      </c>
      <c r="I39" s="6">
        <v>2.927197619153378E-2</v>
      </c>
      <c r="J39" s="6">
        <v>3.3380713365610978E-2</v>
      </c>
      <c r="K39" s="6">
        <v>9.6744103406920454E-2</v>
      </c>
      <c r="L39" s="6">
        <v>3.9976902234264644E-2</v>
      </c>
      <c r="M39" s="6">
        <v>1.4325056633944832E-2</v>
      </c>
      <c r="N39" s="6">
        <v>4.2797494780793324E-2</v>
      </c>
      <c r="O39" s="6">
        <v>9.5344911828721179E-2</v>
      </c>
      <c r="P39" s="6">
        <v>0.13032470128370274</v>
      </c>
      <c r="Q39" s="6">
        <v>7.7555190334473417E-2</v>
      </c>
      <c r="R39" s="6">
        <v>1.9522053924399235E-2</v>
      </c>
      <c r="S39" s="6">
        <v>0.10220761337893661</v>
      </c>
      <c r="T39" s="6">
        <v>5.4479633989250653E-2</v>
      </c>
      <c r="U39" s="6">
        <v>3.1937103007151427E-2</v>
      </c>
      <c r="V39" s="6">
        <v>0.12192955181450717</v>
      </c>
      <c r="W39" s="6">
        <v>1.9544263314529384E-3</v>
      </c>
      <c r="X39" s="6">
        <v>0</v>
      </c>
    </row>
    <row r="40" spans="1:24" x14ac:dyDescent="0.45">
      <c r="A40" s="3" t="s">
        <v>739</v>
      </c>
      <c r="B40" s="4" t="s">
        <v>504</v>
      </c>
      <c r="D40" s="4">
        <v>129.85467239925993</v>
      </c>
      <c r="E40" s="6">
        <v>1.5638123425188978E-2</v>
      </c>
      <c r="F40" s="6">
        <v>0</v>
      </c>
      <c r="G40" s="6">
        <v>0</v>
      </c>
      <c r="H40" s="6">
        <v>0.10114786225652922</v>
      </c>
      <c r="I40" s="6">
        <v>2.0157581090269168E-2</v>
      </c>
      <c r="J40" s="6">
        <v>2.6236851577810662E-2</v>
      </c>
      <c r="K40" s="6">
        <v>0.11942566891972964</v>
      </c>
      <c r="L40" s="6">
        <v>5.1953765548134224E-2</v>
      </c>
      <c r="M40" s="6">
        <v>1.5158181018277806E-2</v>
      </c>
      <c r="N40" s="6">
        <v>4.3354797424309081E-2</v>
      </c>
      <c r="O40" s="6">
        <v>8.6549614046314449E-2</v>
      </c>
      <c r="P40" s="6">
        <v>8.8629364476262851E-2</v>
      </c>
      <c r="Q40" s="6">
        <v>7.4191097068351808E-2</v>
      </c>
      <c r="R40" s="6">
        <v>1.7357917049954003E-2</v>
      </c>
      <c r="S40" s="6">
        <v>0.10414750229972404</v>
      </c>
      <c r="T40" s="6">
        <v>4.09150901891773E-2</v>
      </c>
      <c r="U40" s="6">
        <v>3.9195296564412271E-2</v>
      </c>
      <c r="V40" s="6">
        <v>0.15774107107147142</v>
      </c>
      <c r="W40" s="6">
        <v>2.3997120345558534E-3</v>
      </c>
      <c r="X40" s="6">
        <v>0</v>
      </c>
    </row>
    <row r="41" spans="1:24" x14ac:dyDescent="0.45">
      <c r="A41" s="3" t="s">
        <v>794</v>
      </c>
      <c r="B41" s="4" t="s">
        <v>758</v>
      </c>
      <c r="D41" s="4">
        <v>129.68782426845038</v>
      </c>
      <c r="E41" s="6">
        <v>1.0539007725628545E-2</v>
      </c>
      <c r="F41" s="6">
        <v>2.590095119010405E-3</v>
      </c>
      <c r="G41" s="6">
        <v>0</v>
      </c>
      <c r="H41" s="6">
        <v>0.12812039476622158</v>
      </c>
      <c r="I41" s="6">
        <v>2.1971151699191713E-2</v>
      </c>
      <c r="J41" s="6">
        <v>3.1527709552092172E-2</v>
      </c>
      <c r="K41" s="6">
        <v>0.12753985620506408</v>
      </c>
      <c r="L41" s="6">
        <v>4.6443084892600371E-2</v>
      </c>
      <c r="M41" s="6">
        <v>1.3397043719019336E-2</v>
      </c>
      <c r="N41" s="6">
        <v>6.1492430670298755E-2</v>
      </c>
      <c r="O41" s="6">
        <v>0.1002992006430581</v>
      </c>
      <c r="P41" s="6">
        <v>0.10324655026124235</v>
      </c>
      <c r="Q41" s="6">
        <v>6.1179832983521636E-2</v>
      </c>
      <c r="R41" s="6">
        <v>1.8264636270263028E-2</v>
      </c>
      <c r="S41" s="6">
        <v>8.1677309873621221E-2</v>
      </c>
      <c r="T41" s="6">
        <v>4.5549948644665744E-2</v>
      </c>
      <c r="U41" s="6">
        <v>3.090251417853794E-2</v>
      </c>
      <c r="V41" s="6">
        <v>0.11771535747778324</v>
      </c>
      <c r="W41" s="6">
        <v>2.7240655562005985E-3</v>
      </c>
      <c r="X41" s="6">
        <v>0</v>
      </c>
    </row>
    <row r="42" spans="1:24" x14ac:dyDescent="0.45">
      <c r="A42" s="3" t="s">
        <v>586</v>
      </c>
      <c r="B42" s="4" t="s">
        <v>504</v>
      </c>
      <c r="D42" s="4">
        <v>129.51392646774283</v>
      </c>
      <c r="E42" s="6">
        <v>4.3636029580634787E-3</v>
      </c>
      <c r="F42" s="6">
        <v>2.1037159524137618E-2</v>
      </c>
      <c r="G42" s="6">
        <v>0</v>
      </c>
      <c r="H42" s="6">
        <v>0.12838179229249919</v>
      </c>
      <c r="I42" s="6">
        <v>2.0118506269808465E-2</v>
      </c>
      <c r="J42" s="6">
        <v>2.7972991594322726E-2</v>
      </c>
      <c r="K42" s="6">
        <v>0.12502870791419779</v>
      </c>
      <c r="L42" s="6">
        <v>3.6470534196867396E-2</v>
      </c>
      <c r="M42" s="6">
        <v>1.2953010886041064E-2</v>
      </c>
      <c r="N42" s="6">
        <v>4.432501952138166E-2</v>
      </c>
      <c r="O42" s="6">
        <v>0.10536952827155391</v>
      </c>
      <c r="P42" s="6">
        <v>9.5815534426530721E-2</v>
      </c>
      <c r="Q42" s="6">
        <v>8.5985944605208781E-2</v>
      </c>
      <c r="R42" s="6">
        <v>2.1772082127600938E-2</v>
      </c>
      <c r="S42" s="6">
        <v>7.8636718570575553E-2</v>
      </c>
      <c r="T42" s="6">
        <v>4.4187221533232283E-2</v>
      </c>
      <c r="U42" s="6">
        <v>2.3104129346378212E-2</v>
      </c>
      <c r="V42" s="6">
        <v>0.12764686968903588</v>
      </c>
      <c r="W42" s="6">
        <v>2.250700473106426E-3</v>
      </c>
      <c r="X42" s="6">
        <v>0</v>
      </c>
    </row>
    <row r="43" spans="1:24" x14ac:dyDescent="0.45">
      <c r="A43" s="3" t="s">
        <v>830</v>
      </c>
      <c r="B43" s="4" t="s">
        <v>462</v>
      </c>
      <c r="D43" s="4">
        <v>129.24035165093645</v>
      </c>
      <c r="E43" s="6">
        <v>1.7733744067937724E-2</v>
      </c>
      <c r="F43" s="6">
        <v>0</v>
      </c>
      <c r="G43" s="6">
        <v>0</v>
      </c>
      <c r="H43" s="6">
        <v>0.10939971692615104</v>
      </c>
      <c r="I43" s="6">
        <v>2.7724585796353344E-2</v>
      </c>
      <c r="J43" s="6">
        <v>1.8233286154358506E-2</v>
      </c>
      <c r="K43" s="6">
        <v>0.12297061027391559</v>
      </c>
      <c r="L43" s="6">
        <v>6.6688868537174262E-2</v>
      </c>
      <c r="M43" s="6">
        <v>8.325701440346351E-3</v>
      </c>
      <c r="N43" s="6">
        <v>5.0453750728498885E-2</v>
      </c>
      <c r="O43" s="6">
        <v>9.1665972858213304E-2</v>
      </c>
      <c r="P43" s="6">
        <v>0.10182332861543586</v>
      </c>
      <c r="Q43" s="6">
        <v>6.7021896594788119E-2</v>
      </c>
      <c r="R43" s="6">
        <v>1.5652318707851137E-2</v>
      </c>
      <c r="S43" s="6">
        <v>0.11314628257430689</v>
      </c>
      <c r="T43" s="6">
        <v>4.4375988677046042E-2</v>
      </c>
      <c r="U43" s="6">
        <v>3.2969777703771547E-2</v>
      </c>
      <c r="V43" s="6">
        <v>0.11206394138706187</v>
      </c>
      <c r="W43" s="6">
        <v>2.5809674465073684E-3</v>
      </c>
      <c r="X43" s="6">
        <v>0</v>
      </c>
    </row>
    <row r="44" spans="1:24" x14ac:dyDescent="0.45">
      <c r="A44" s="3" t="s">
        <v>829</v>
      </c>
      <c r="B44" s="4" t="s">
        <v>502</v>
      </c>
      <c r="D44" s="4">
        <v>129.15348586482273</v>
      </c>
      <c r="E44" s="6">
        <v>2.7012111370300425E-3</v>
      </c>
      <c r="F44" s="6">
        <v>1.6045053098546602E-4</v>
      </c>
      <c r="G44" s="6">
        <v>6.8764513279485429E-4</v>
      </c>
      <c r="H44" s="6">
        <v>9.6718169523920344E-2</v>
      </c>
      <c r="I44" s="6">
        <v>9.4965556031617569E-3</v>
      </c>
      <c r="J44" s="6">
        <v>1.3971538544272886E-2</v>
      </c>
      <c r="K44" s="6">
        <v>6.7297536996189747E-2</v>
      </c>
      <c r="L44" s="6">
        <v>4.6029907273698628E-2</v>
      </c>
      <c r="M44" s="6">
        <v>2.0493588149934849E-2</v>
      </c>
      <c r="N44" s="6">
        <v>2.5987696441700917E-2</v>
      </c>
      <c r="O44" s="6">
        <v>9.2881462321454708E-2</v>
      </c>
      <c r="P44" s="6">
        <v>0.21744925972356663</v>
      </c>
      <c r="Q44" s="6">
        <v>8.1870324233496064E-2</v>
      </c>
      <c r="R44" s="6">
        <v>3.8062039696519279E-2</v>
      </c>
      <c r="S44" s="6">
        <v>9.8469019823574949E-2</v>
      </c>
      <c r="T44" s="6">
        <v>5.1836100664194668E-2</v>
      </c>
      <c r="U44" s="6">
        <v>2.8096474848938471E-2</v>
      </c>
      <c r="V44" s="6">
        <v>0.1090587548686157</v>
      </c>
      <c r="W44" s="6">
        <v>1.2959465964210715E-3</v>
      </c>
      <c r="X44" s="6">
        <v>2.1334631043122402E-4</v>
      </c>
    </row>
    <row r="45" spans="1:24" x14ac:dyDescent="0.45">
      <c r="A45" s="3" t="s">
        <v>543</v>
      </c>
      <c r="B45" s="4" t="s">
        <v>506</v>
      </c>
      <c r="D45" s="4">
        <v>129.12035945274383</v>
      </c>
      <c r="E45" s="6">
        <v>4.0868250593050553E-3</v>
      </c>
      <c r="F45" s="6">
        <v>4.0560970513403555E-4</v>
      </c>
      <c r="G45" s="6">
        <v>7.866370038963113E-4</v>
      </c>
      <c r="H45" s="6">
        <v>0.11921237969984881</v>
      </c>
      <c r="I45" s="6">
        <v>2.3101316387861205E-2</v>
      </c>
      <c r="J45" s="6">
        <v>3.0101156602219788E-2</v>
      </c>
      <c r="K45" s="6">
        <v>9.0242013790729977E-2</v>
      </c>
      <c r="L45" s="6">
        <v>3.9049152521540328E-2</v>
      </c>
      <c r="M45" s="6">
        <v>1.2401824014552785E-2</v>
      </c>
      <c r="N45" s="6">
        <v>4.0352020059243592E-2</v>
      </c>
      <c r="O45" s="6">
        <v>9.4998709423665478E-2</v>
      </c>
      <c r="P45" s="6">
        <v>0.1487297041507393</v>
      </c>
      <c r="Q45" s="6">
        <v>8.5731142221512055E-2</v>
      </c>
      <c r="R45" s="6">
        <v>2.8921201096375321E-2</v>
      </c>
      <c r="S45" s="6">
        <v>8.8490517336742083E-2</v>
      </c>
      <c r="T45" s="6">
        <v>4.875305743679248E-2</v>
      </c>
      <c r="U45" s="6">
        <v>2.6794822945218105E-2</v>
      </c>
      <c r="V45" s="6">
        <v>0.12052753844073795</v>
      </c>
      <c r="W45" s="6">
        <v>1.9420101033690185E-3</v>
      </c>
      <c r="X45" s="6">
        <v>1.7207684460231811E-4</v>
      </c>
    </row>
    <row r="46" spans="1:24" x14ac:dyDescent="0.45">
      <c r="A46" s="3" t="s">
        <v>616</v>
      </c>
      <c r="B46" s="4" t="s">
        <v>470</v>
      </c>
      <c r="D46" s="4">
        <v>128.74753389480966</v>
      </c>
      <c r="E46" s="6">
        <v>5.1746648409387638E-3</v>
      </c>
      <c r="F46" s="6">
        <v>0</v>
      </c>
      <c r="G46" s="6">
        <v>0</v>
      </c>
      <c r="H46" s="6">
        <v>8.6647772505811543E-2</v>
      </c>
      <c r="I46" s="6">
        <v>3.0729548132344044E-2</v>
      </c>
      <c r="J46" s="6">
        <v>3.8833869375537365E-2</v>
      </c>
      <c r="K46" s="6">
        <v>0.10607266821641244</v>
      </c>
      <c r="L46" s="6">
        <v>4.4613571951724357E-2</v>
      </c>
      <c r="M46" s="6">
        <v>1.1734547654682672E-2</v>
      </c>
      <c r="N46" s="6">
        <v>3.5840524790625099E-2</v>
      </c>
      <c r="O46" s="6">
        <v>9.7076712416011207E-2</v>
      </c>
      <c r="P46" s="6">
        <v>0.11056268509378084</v>
      </c>
      <c r="Q46" s="6">
        <v>9.1185555520173225E-2</v>
      </c>
      <c r="R46" s="6">
        <v>2.7768047638760628E-2</v>
      </c>
      <c r="S46" s="6">
        <v>7.408527847657867E-2</v>
      </c>
      <c r="T46" s="6">
        <v>4.9294653377065886E-2</v>
      </c>
      <c r="U46" s="6">
        <v>2.8373085374008851E-2</v>
      </c>
      <c r="V46" s="6">
        <v>0.16366270738464478</v>
      </c>
      <c r="W46" s="6">
        <v>2.1653982103620674E-3</v>
      </c>
      <c r="X46" s="6">
        <v>0</v>
      </c>
    </row>
    <row r="47" spans="1:24" x14ac:dyDescent="0.45">
      <c r="A47" s="3" t="s">
        <v>607</v>
      </c>
      <c r="B47" s="4" t="s">
        <v>449</v>
      </c>
      <c r="D47" s="4">
        <v>127.83759624607889</v>
      </c>
      <c r="E47" s="6">
        <v>5.2825865580448063E-3</v>
      </c>
      <c r="F47" s="6">
        <v>0</v>
      </c>
      <c r="G47" s="6">
        <v>2.6094704684317721E-3</v>
      </c>
      <c r="H47" s="6">
        <v>0.14180244399185338</v>
      </c>
      <c r="I47" s="6">
        <v>2.074847250509165E-2</v>
      </c>
      <c r="J47" s="6">
        <v>3.6659877800407331E-2</v>
      </c>
      <c r="K47" s="6">
        <v>9.877800407331977E-2</v>
      </c>
      <c r="L47" s="6">
        <v>4.5061099796334013E-2</v>
      </c>
      <c r="M47" s="6">
        <v>6.4918533604887991E-3</v>
      </c>
      <c r="N47" s="6">
        <v>3.1504582484725055E-2</v>
      </c>
      <c r="O47" s="6">
        <v>0.10151476578411404</v>
      </c>
      <c r="P47" s="6">
        <v>9.1395112016293287E-2</v>
      </c>
      <c r="Q47" s="6">
        <v>8.6558044806517312E-2</v>
      </c>
      <c r="R47" s="6">
        <v>1.9539205702647659E-2</v>
      </c>
      <c r="S47" s="6">
        <v>8.1720977596741351E-2</v>
      </c>
      <c r="T47" s="6">
        <v>3.2650203665987781E-2</v>
      </c>
      <c r="U47" s="6">
        <v>3.1122708757637476E-2</v>
      </c>
      <c r="V47" s="6">
        <v>0.16726069246435846</v>
      </c>
      <c r="W47" s="6">
        <v>0</v>
      </c>
      <c r="X47" s="6">
        <v>0</v>
      </c>
    </row>
    <row r="48" spans="1:24" x14ac:dyDescent="0.45">
      <c r="A48" s="3" t="s">
        <v>788</v>
      </c>
      <c r="B48" s="4" t="s">
        <v>492</v>
      </c>
      <c r="D48" s="4">
        <v>127.76763646332634</v>
      </c>
      <c r="E48" s="6">
        <v>8.9346086431342699E-3</v>
      </c>
      <c r="F48" s="6">
        <v>2.7571900294756744E-4</v>
      </c>
      <c r="G48" s="6">
        <v>4.2999034983489678E-4</v>
      </c>
      <c r="H48" s="6">
        <v>8.1576718812570156E-2</v>
      </c>
      <c r="I48" s="6">
        <v>2.6002927873221778E-2</v>
      </c>
      <c r="J48" s="6">
        <v>3.0893657806458391E-2</v>
      </c>
      <c r="K48" s="6">
        <v>8.357568158394002E-2</v>
      </c>
      <c r="L48" s="6">
        <v>3.9417970314254015E-2</v>
      </c>
      <c r="M48" s="6">
        <v>2.0068404571683657E-2</v>
      </c>
      <c r="N48" s="6">
        <v>3.242324179900085E-2</v>
      </c>
      <c r="O48" s="6">
        <v>0.10984119898377853</v>
      </c>
      <c r="P48" s="6">
        <v>0.19890500167400824</v>
      </c>
      <c r="Q48" s="6">
        <v>6.5604710856107501E-2</v>
      </c>
      <c r="R48" s="6">
        <v>3.092319912820277E-2</v>
      </c>
      <c r="S48" s="6">
        <v>8.7114075455100484E-2</v>
      </c>
      <c r="T48" s="6">
        <v>5.564272069008528E-2</v>
      </c>
      <c r="U48" s="6">
        <v>3.2899185315993666E-2</v>
      </c>
      <c r="V48" s="6">
        <v>9.7384608314897356E-2</v>
      </c>
      <c r="W48" s="6">
        <v>1.7002671848433324E-3</v>
      </c>
      <c r="X48" s="6">
        <v>3.807548135942598E-4</v>
      </c>
    </row>
    <row r="49" spans="1:24" x14ac:dyDescent="0.45">
      <c r="A49" s="3" t="s">
        <v>695</v>
      </c>
      <c r="B49" s="4" t="s">
        <v>593</v>
      </c>
      <c r="D49" s="4">
        <v>127.41191079551625</v>
      </c>
      <c r="E49" s="6">
        <v>3.2369833201077941E-3</v>
      </c>
      <c r="F49" s="6">
        <v>2.1998915767722875E-4</v>
      </c>
      <c r="G49" s="6">
        <v>7.9353231876428949E-4</v>
      </c>
      <c r="H49" s="6">
        <v>9.5216021496083408E-2</v>
      </c>
      <c r="I49" s="6">
        <v>1.6907738118621295E-2</v>
      </c>
      <c r="J49" s="6">
        <v>2.420666410012649E-2</v>
      </c>
      <c r="K49" s="6">
        <v>8.4632971660682441E-2</v>
      </c>
      <c r="L49" s="6">
        <v>3.9323061934804636E-2</v>
      </c>
      <c r="M49" s="6">
        <v>8.7367122620385131E-3</v>
      </c>
      <c r="N49" s="6">
        <v>2.915642014786414E-2</v>
      </c>
      <c r="O49" s="6">
        <v>6.6444582374154404E-2</v>
      </c>
      <c r="P49" s="6">
        <v>9.6873796934293946E-2</v>
      </c>
      <c r="Q49" s="6">
        <v>0.10367774731102539</v>
      </c>
      <c r="R49" s="6">
        <v>2.4175237077601174E-2</v>
      </c>
      <c r="S49" s="6">
        <v>0.11271301628705442</v>
      </c>
      <c r="T49" s="6">
        <v>4.5019209767518595E-2</v>
      </c>
      <c r="U49" s="6">
        <v>3.0059947045467043E-2</v>
      </c>
      <c r="V49" s="6">
        <v>0.22081411701851839</v>
      </c>
      <c r="W49" s="6">
        <v>1.3042214348007134E-3</v>
      </c>
      <c r="X49" s="6">
        <v>0</v>
      </c>
    </row>
    <row r="50" spans="1:24" x14ac:dyDescent="0.45">
      <c r="A50" s="3" t="s">
        <v>530</v>
      </c>
      <c r="B50" s="4" t="s">
        <v>531</v>
      </c>
      <c r="D50" s="4">
        <v>126.68508941905387</v>
      </c>
      <c r="E50" s="6">
        <v>1.2382367508667658E-2</v>
      </c>
      <c r="F50" s="6">
        <v>5.1634472511144128E-2</v>
      </c>
      <c r="G50" s="6">
        <v>3.4670629024269443E-3</v>
      </c>
      <c r="H50" s="6">
        <v>0.12679544328875683</v>
      </c>
      <c r="I50" s="6">
        <v>2.3774145616641901E-2</v>
      </c>
      <c r="J50" s="6">
        <v>2.3031203566121847E-2</v>
      </c>
      <c r="K50" s="6">
        <v>0.12023278850916296</v>
      </c>
      <c r="L50" s="6">
        <v>3.7890044576523035E-2</v>
      </c>
      <c r="M50" s="6">
        <v>1.3001485884101041E-2</v>
      </c>
      <c r="N50" s="6">
        <v>3.7766220901436359E-2</v>
      </c>
      <c r="O50" s="6">
        <v>0.13013868251609709</v>
      </c>
      <c r="P50" s="6">
        <v>0.10772659732540864</v>
      </c>
      <c r="Q50" s="6">
        <v>5.8940069341258047E-2</v>
      </c>
      <c r="R50" s="6">
        <v>1.3496780584447747E-2</v>
      </c>
      <c r="S50" s="6">
        <v>9.8192174343734534E-2</v>
      </c>
      <c r="T50" s="6">
        <v>3.925210500247648E-2</v>
      </c>
      <c r="U50" s="6">
        <v>2.4888558692421993E-2</v>
      </c>
      <c r="V50" s="6">
        <v>8.1352154531946511E-2</v>
      </c>
      <c r="W50" s="6">
        <v>0</v>
      </c>
      <c r="X50" s="6">
        <v>0</v>
      </c>
    </row>
    <row r="51" spans="1:24" x14ac:dyDescent="0.45">
      <c r="A51" s="3" t="s">
        <v>467</v>
      </c>
      <c r="B51" s="4" t="s">
        <v>468</v>
      </c>
      <c r="D51" s="4">
        <v>126.58003218538785</v>
      </c>
      <c r="E51" s="6">
        <v>8.9269666287220654E-3</v>
      </c>
      <c r="F51" s="6">
        <v>0</v>
      </c>
      <c r="G51" s="6">
        <v>0</v>
      </c>
      <c r="H51" s="6">
        <v>0.13408423701395961</v>
      </c>
      <c r="I51" s="6">
        <v>4.3256845006290817E-2</v>
      </c>
      <c r="J51" s="6">
        <v>3.2113114852315619E-2</v>
      </c>
      <c r="K51" s="6">
        <v>0.14109400275597625</v>
      </c>
      <c r="L51" s="6">
        <v>3.7085854652207775E-2</v>
      </c>
      <c r="M51" s="6">
        <v>1.4558744233419208E-2</v>
      </c>
      <c r="N51" s="6">
        <v>4.026121862081361E-2</v>
      </c>
      <c r="O51" s="6">
        <v>9.1426517284764239E-2</v>
      </c>
      <c r="P51" s="6">
        <v>0.11047870109639925</v>
      </c>
      <c r="Q51" s="6">
        <v>6.033191540351087E-2</v>
      </c>
      <c r="R51" s="6">
        <v>1.9591396561020911E-2</v>
      </c>
      <c r="S51" s="6">
        <v>6.4405967287759866E-2</v>
      </c>
      <c r="T51" s="6">
        <v>4.3855970283386253E-2</v>
      </c>
      <c r="U51" s="6">
        <v>4.6432208974896645E-2</v>
      </c>
      <c r="V51" s="6">
        <v>0.11575100353483914</v>
      </c>
      <c r="W51" s="6">
        <v>2.9357138577676594E-3</v>
      </c>
      <c r="X51" s="6">
        <v>0</v>
      </c>
    </row>
    <row r="52" spans="1:24" x14ac:dyDescent="0.45">
      <c r="A52" s="3" t="s">
        <v>571</v>
      </c>
      <c r="B52" s="4" t="s">
        <v>466</v>
      </c>
      <c r="D52" s="4">
        <v>126.53308439109391</v>
      </c>
      <c r="E52" s="6">
        <v>1.8273667041704736E-3</v>
      </c>
      <c r="F52" s="6">
        <v>2.0413145965320306E-3</v>
      </c>
      <c r="G52" s="6">
        <v>2.2149899444490588E-4</v>
      </c>
      <c r="H52" s="6">
        <v>8.8373064715461885E-2</v>
      </c>
      <c r="I52" s="6">
        <v>2.4551149906995591E-2</v>
      </c>
      <c r="J52" s="6">
        <v>2.7345057677834746E-2</v>
      </c>
      <c r="K52" s="6">
        <v>8.5297249133511027E-2</v>
      </c>
      <c r="L52" s="6">
        <v>3.9645802971610369E-2</v>
      </c>
      <c r="M52" s="6">
        <v>1.1943326461830436E-2</v>
      </c>
      <c r="N52" s="6">
        <v>3.1561089674371309E-2</v>
      </c>
      <c r="O52" s="6">
        <v>9.4972727936308968E-2</v>
      </c>
      <c r="P52" s="6">
        <v>0.12926228249679705</v>
      </c>
      <c r="Q52" s="6">
        <v>8.7894828250183119E-2</v>
      </c>
      <c r="R52" s="6">
        <v>2.405026013546677E-2</v>
      </c>
      <c r="S52" s="6">
        <v>0.11582887189051908</v>
      </c>
      <c r="T52" s="6">
        <v>3.8603750884108202E-2</v>
      </c>
      <c r="U52" s="6">
        <v>2.7805674904919038E-2</v>
      </c>
      <c r="V52" s="6">
        <v>0.1700860573934099</v>
      </c>
      <c r="W52" s="6">
        <v>1.4674308381975017E-3</v>
      </c>
      <c r="X52" s="6">
        <v>2.8694187916726446E-4</v>
      </c>
    </row>
    <row r="53" spans="1:24" x14ac:dyDescent="0.45">
      <c r="A53" s="3" t="s">
        <v>588</v>
      </c>
      <c r="B53" s="4" t="s">
        <v>589</v>
      </c>
      <c r="D53" s="4">
        <v>126.31030258746669</v>
      </c>
      <c r="E53" s="6">
        <v>7.9078395001464415E-3</v>
      </c>
      <c r="F53" s="6">
        <v>0</v>
      </c>
      <c r="G53" s="6">
        <v>1.5132285463243193E-3</v>
      </c>
      <c r="H53" s="6">
        <v>0.11393146539099873</v>
      </c>
      <c r="I53" s="6">
        <v>2.3869959972664258E-2</v>
      </c>
      <c r="J53" s="6">
        <v>3.7342575417358199E-2</v>
      </c>
      <c r="K53" s="6">
        <v>0.11808064043737186</v>
      </c>
      <c r="L53" s="6">
        <v>4.0320218685931858E-2</v>
      </c>
      <c r="M53" s="6">
        <v>1.6547886361417553E-2</v>
      </c>
      <c r="N53" s="6">
        <v>4.5640925510104458E-2</v>
      </c>
      <c r="O53" s="6">
        <v>0.12633017670604316</v>
      </c>
      <c r="P53" s="6">
        <v>0.10612125353900224</v>
      </c>
      <c r="Q53" s="6">
        <v>5.2962999121351176E-2</v>
      </c>
      <c r="R53" s="6">
        <v>1.5083471639168214E-2</v>
      </c>
      <c r="S53" s="6">
        <v>0.10392463145562823</v>
      </c>
      <c r="T53" s="6">
        <v>4.900907937127795E-2</v>
      </c>
      <c r="U53" s="6">
        <v>2.2307917602264964E-2</v>
      </c>
      <c r="V53" s="6">
        <v>0.12208337401152007</v>
      </c>
      <c r="W53" s="6">
        <v>2.2942497315239676E-3</v>
      </c>
      <c r="X53" s="6">
        <v>0</v>
      </c>
    </row>
    <row r="54" spans="1:24" x14ac:dyDescent="0.45">
      <c r="A54" s="3" t="s">
        <v>561</v>
      </c>
      <c r="B54" s="4" t="s">
        <v>445</v>
      </c>
      <c r="D54" s="4">
        <v>125.93549954500122</v>
      </c>
      <c r="E54" s="6">
        <v>2.766667341336999E-3</v>
      </c>
      <c r="F54" s="6">
        <v>8.5740219745317134E-3</v>
      </c>
      <c r="G54" s="6">
        <v>1.4728572340488469E-3</v>
      </c>
      <c r="H54" s="6">
        <v>0.10816003387883025</v>
      </c>
      <c r="I54" s="6">
        <v>2.0394246203811681E-2</v>
      </c>
      <c r="J54" s="6">
        <v>2.7900213143927422E-2</v>
      </c>
      <c r="K54" s="6">
        <v>8.7756446085796275E-2</v>
      </c>
      <c r="L54" s="6">
        <v>4.5929480342960877E-2</v>
      </c>
      <c r="M54" s="6">
        <v>1.3436319164737368E-2</v>
      </c>
      <c r="N54" s="6">
        <v>5.0477277362682524E-2</v>
      </c>
      <c r="O54" s="6">
        <v>8.2810074592589933E-2</v>
      </c>
      <c r="P54" s="6">
        <v>0.14699613413899351</v>
      </c>
      <c r="Q54" s="6">
        <v>9.5866502462287215E-2</v>
      </c>
      <c r="R54" s="6">
        <v>2.3898899093710152E-2</v>
      </c>
      <c r="S54" s="6">
        <v>8.0566536247701576E-2</v>
      </c>
      <c r="T54" s="6">
        <v>4.1953077197336403E-2</v>
      </c>
      <c r="U54" s="6">
        <v>2.5390439506203594E-2</v>
      </c>
      <c r="V54" s="6">
        <v>0.13699907673959852</v>
      </c>
      <c r="W54" s="6">
        <v>1.4884265494193422E-3</v>
      </c>
      <c r="X54" s="6">
        <v>2.350966620944777E-4</v>
      </c>
    </row>
    <row r="55" spans="1:24" x14ac:dyDescent="0.45">
      <c r="A55" s="3" t="s">
        <v>700</v>
      </c>
      <c r="B55" s="4" t="s">
        <v>468</v>
      </c>
      <c r="D55" s="4">
        <v>125.43783414523895</v>
      </c>
      <c r="E55" s="6">
        <v>2.0029490228165728E-3</v>
      </c>
      <c r="F55" s="6">
        <v>5.1991442719919552E-4</v>
      </c>
      <c r="G55" s="6">
        <v>5.8809992584827025E-4</v>
      </c>
      <c r="H55" s="6">
        <v>8.0561166653881883E-2</v>
      </c>
      <c r="I55" s="6">
        <v>3.2405158232972804E-2</v>
      </c>
      <c r="J55" s="6">
        <v>3.8610038610038609E-2</v>
      </c>
      <c r="K55" s="6">
        <v>9.9303655595046336E-2</v>
      </c>
      <c r="L55" s="6">
        <v>3.2055707552396291E-2</v>
      </c>
      <c r="M55" s="6">
        <v>1.3662669291808366E-2</v>
      </c>
      <c r="N55" s="6">
        <v>4.7550862120398552E-2</v>
      </c>
      <c r="O55" s="6">
        <v>0.10725578937499468</v>
      </c>
      <c r="P55" s="6">
        <v>0.1466670075941599</v>
      </c>
      <c r="Q55" s="6">
        <v>6.3335805057659372E-2</v>
      </c>
      <c r="R55" s="6">
        <v>2.5424667808773772E-2</v>
      </c>
      <c r="S55" s="6">
        <v>8.6876848466252446E-2</v>
      </c>
      <c r="T55" s="6">
        <v>5.4514306169935314E-2</v>
      </c>
      <c r="U55" s="6">
        <v>3.1808535119793396E-2</v>
      </c>
      <c r="V55" s="6">
        <v>0.14036837215645165</v>
      </c>
      <c r="W55" s="6">
        <v>2.3438765160619466E-3</v>
      </c>
      <c r="X55" s="6">
        <v>0</v>
      </c>
    </row>
    <row r="56" spans="1:24" x14ac:dyDescent="0.45">
      <c r="A56" s="3" t="s">
        <v>762</v>
      </c>
      <c r="B56" s="4" t="s">
        <v>502</v>
      </c>
      <c r="D56" s="4">
        <v>123.64488906104594</v>
      </c>
      <c r="E56" s="6">
        <v>5.5089057216563715E-3</v>
      </c>
      <c r="F56" s="6">
        <v>3.905567489233995E-4</v>
      </c>
      <c r="G56" s="6">
        <v>8.1194692539338315E-4</v>
      </c>
      <c r="H56" s="6">
        <v>0.10585115676742346</v>
      </c>
      <c r="I56" s="6">
        <v>1.6670606493519841E-2</v>
      </c>
      <c r="J56" s="6">
        <v>2.5581467054482665E-2</v>
      </c>
      <c r="K56" s="6">
        <v>8.6868043207909806E-2</v>
      </c>
      <c r="L56" s="6">
        <v>3.8490395387319236E-2</v>
      </c>
      <c r="M56" s="6">
        <v>1.3381707555217531E-2</v>
      </c>
      <c r="N56" s="6">
        <v>4.2416518494917621E-2</v>
      </c>
      <c r="O56" s="6">
        <v>0.10117475358952485</v>
      </c>
      <c r="P56" s="6">
        <v>0.14879184353063302</v>
      </c>
      <c r="Q56" s="6">
        <v>8.9365550839183114E-2</v>
      </c>
      <c r="R56" s="6">
        <v>2.8880643801967171E-2</v>
      </c>
      <c r="S56" s="6">
        <v>8.5100260028572308E-2</v>
      </c>
      <c r="T56" s="6">
        <v>5.3927664778975704E-2</v>
      </c>
      <c r="U56" s="6">
        <v>2.9106755603975458E-2</v>
      </c>
      <c r="V56" s="6">
        <v>0.12974706311602618</v>
      </c>
      <c r="W56" s="6">
        <v>1.9116725078882186E-3</v>
      </c>
      <c r="X56" s="6">
        <v>6.063907417494886E-4</v>
      </c>
    </row>
    <row r="57" spans="1:24" x14ac:dyDescent="0.45">
      <c r="A57" s="3" t="s">
        <v>682</v>
      </c>
      <c r="B57" s="4" t="s">
        <v>480</v>
      </c>
      <c r="D57" s="4">
        <v>122.91965396472114</v>
      </c>
      <c r="E57" s="6">
        <v>1.2141736241330821E-3</v>
      </c>
      <c r="F57" s="6">
        <v>1.8313673198633281E-3</v>
      </c>
      <c r="G57" s="6">
        <v>4.4268150447027469E-4</v>
      </c>
      <c r="H57" s="6">
        <v>6.5954827620361201E-2</v>
      </c>
      <c r="I57" s="6">
        <v>2.3385981213324646E-2</v>
      </c>
      <c r="J57" s="6">
        <v>3.8201325079827535E-2</v>
      </c>
      <c r="K57" s="6">
        <v>7.749891014104493E-2</v>
      </c>
      <c r="L57" s="6">
        <v>3.954621439934454E-2</v>
      </c>
      <c r="M57" s="6">
        <v>2.6564259229437712E-2</v>
      </c>
      <c r="N57" s="6">
        <v>3.1246441534710071E-2</v>
      </c>
      <c r="O57" s="6">
        <v>9.6819902744827463E-2</v>
      </c>
      <c r="P57" s="6">
        <v>0.15985855753208769</v>
      </c>
      <c r="Q57" s="6">
        <v>7.8178092723245898E-2</v>
      </c>
      <c r="R57" s="6">
        <v>2.1283749411274026E-2</v>
      </c>
      <c r="S57" s="6">
        <v>9.9307543710587379E-2</v>
      </c>
      <c r="T57" s="6">
        <v>7.1645676915271309E-2</v>
      </c>
      <c r="U57" s="6">
        <v>2.5461935117849634E-2</v>
      </c>
      <c r="V57" s="6">
        <v>0.14229077234783583</v>
      </c>
      <c r="W57" s="6">
        <v>9.2579054359536892E-4</v>
      </c>
      <c r="X57" s="6">
        <v>3.1263960133060491E-4</v>
      </c>
    </row>
    <row r="58" spans="1:24" x14ac:dyDescent="0.45">
      <c r="A58" s="3" t="s">
        <v>728</v>
      </c>
      <c r="B58" s="4" t="s">
        <v>602</v>
      </c>
      <c r="D58" s="4">
        <v>122.49892722888148</v>
      </c>
      <c r="E58" s="6">
        <v>4.0724802558902576E-3</v>
      </c>
      <c r="F58" s="6">
        <v>5.1994196303441008E-2</v>
      </c>
      <c r="G58" s="6">
        <v>7.9141316713656829E-4</v>
      </c>
      <c r="H58" s="6">
        <v>0.12402103840002639</v>
      </c>
      <c r="I58" s="6">
        <v>1.7089578077855272E-2</v>
      </c>
      <c r="J58" s="6">
        <v>2.3915516644408174E-2</v>
      </c>
      <c r="K58" s="6">
        <v>8.8118909828362277E-2</v>
      </c>
      <c r="L58" s="6">
        <v>3.3074475276582416E-2</v>
      </c>
      <c r="M58" s="6">
        <v>1.150846647211093E-2</v>
      </c>
      <c r="N58" s="6">
        <v>4.286821321989745E-2</v>
      </c>
      <c r="O58" s="6">
        <v>8.5777645875583258E-2</v>
      </c>
      <c r="P58" s="6">
        <v>0.13128390298593592</v>
      </c>
      <c r="Q58" s="6">
        <v>9.0550856539875685E-2</v>
      </c>
      <c r="R58" s="6">
        <v>1.9035135447066004E-2</v>
      </c>
      <c r="S58" s="6">
        <v>8.3551796343011672E-2</v>
      </c>
      <c r="T58" s="6">
        <v>3.5687787505564623E-2</v>
      </c>
      <c r="U58" s="6">
        <v>2.3486834512209197E-2</v>
      </c>
      <c r="V58" s="6">
        <v>0.13524096882161876</v>
      </c>
      <c r="W58" s="6">
        <v>1.8960940462646948E-3</v>
      </c>
      <c r="X58" s="6">
        <v>0</v>
      </c>
    </row>
    <row r="59" spans="1:24" x14ac:dyDescent="0.45">
      <c r="A59" s="3" t="s">
        <v>790</v>
      </c>
      <c r="B59" s="4" t="s">
        <v>468</v>
      </c>
      <c r="D59" s="4">
        <v>122.32727162145723</v>
      </c>
      <c r="E59" s="6">
        <v>1.5993145794659432E-2</v>
      </c>
      <c r="F59" s="6">
        <v>0</v>
      </c>
      <c r="G59" s="6">
        <v>0</v>
      </c>
      <c r="H59" s="6">
        <v>0.13637012708839069</v>
      </c>
      <c r="I59" s="6">
        <v>6.7256889904326711E-2</v>
      </c>
      <c r="J59" s="6">
        <v>2.8844780808225046E-2</v>
      </c>
      <c r="K59" s="6">
        <v>0.11395116378694846</v>
      </c>
      <c r="L59" s="6">
        <v>3.5127802370412679E-2</v>
      </c>
      <c r="M59" s="6">
        <v>1.2137655290589747E-2</v>
      </c>
      <c r="N59" s="6">
        <v>3.955447665286306E-2</v>
      </c>
      <c r="O59" s="6">
        <v>9.667285449093245E-2</v>
      </c>
      <c r="P59" s="6">
        <v>9.9385977438240763E-2</v>
      </c>
      <c r="Q59" s="6">
        <v>6.682850207054121E-2</v>
      </c>
      <c r="R59" s="6">
        <v>2.3704126802798802E-2</v>
      </c>
      <c r="S59" s="6">
        <v>6.9970012851635024E-2</v>
      </c>
      <c r="T59" s="6">
        <v>5.1120948165072115E-2</v>
      </c>
      <c r="U59" s="6">
        <v>4.4266742824503783E-2</v>
      </c>
      <c r="V59" s="6">
        <v>0.10281308010852491</v>
      </c>
      <c r="W59" s="6">
        <v>0</v>
      </c>
      <c r="X59" s="6">
        <v>0</v>
      </c>
    </row>
    <row r="60" spans="1:24" x14ac:dyDescent="0.45">
      <c r="A60" s="3" t="s">
        <v>581</v>
      </c>
      <c r="B60" s="4" t="s">
        <v>506</v>
      </c>
      <c r="D60" s="4">
        <v>121.04736748733518</v>
      </c>
      <c r="E60" s="6">
        <v>1.1716499135668097E-2</v>
      </c>
      <c r="F60" s="6">
        <v>0</v>
      </c>
      <c r="G60" s="6">
        <v>0</v>
      </c>
      <c r="H60" s="6">
        <v>0.1050003201229272</v>
      </c>
      <c r="I60" s="6">
        <v>7.5805109161918183E-2</v>
      </c>
      <c r="J60" s="6">
        <v>4.3536718099750307E-2</v>
      </c>
      <c r="K60" s="6">
        <v>0.12427172034061079</v>
      </c>
      <c r="L60" s="6">
        <v>8.0286830142774823E-2</v>
      </c>
      <c r="M60" s="6">
        <v>7.1067289839298296E-3</v>
      </c>
      <c r="N60" s="6">
        <v>3.1564120622318968E-2</v>
      </c>
      <c r="O60" s="6">
        <v>0.1042960496830783</v>
      </c>
      <c r="P60" s="6">
        <v>7.4652666623983607E-2</v>
      </c>
      <c r="Q60" s="6">
        <v>6.857033100710673E-2</v>
      </c>
      <c r="R60" s="6">
        <v>2.0423842755618156E-2</v>
      </c>
      <c r="S60" s="6">
        <v>7.0747166912094248E-2</v>
      </c>
      <c r="T60" s="6">
        <v>2.3881170369421858E-2</v>
      </c>
      <c r="U60" s="6">
        <v>2.8747038862923364E-2</v>
      </c>
      <c r="V60" s="6">
        <v>0.13048210512836927</v>
      </c>
      <c r="W60" s="6">
        <v>1.7926883923426596E-3</v>
      </c>
      <c r="X60" s="6">
        <v>0</v>
      </c>
    </row>
    <row r="61" spans="1:24" x14ac:dyDescent="0.45">
      <c r="A61" s="3" t="s">
        <v>834</v>
      </c>
      <c r="B61" s="4" t="s">
        <v>669</v>
      </c>
      <c r="D61" s="4">
        <v>120.89063718690599</v>
      </c>
      <c r="E61" s="6">
        <v>4.8581695541324559E-3</v>
      </c>
      <c r="F61" s="6">
        <v>3.8885431513861847E-2</v>
      </c>
      <c r="G61" s="6">
        <v>7.6285307048360872E-4</v>
      </c>
      <c r="H61" s="6">
        <v>0.10675927970610083</v>
      </c>
      <c r="I61" s="6">
        <v>2.6940758436552706E-2</v>
      </c>
      <c r="J61" s="6">
        <v>2.708128400216811E-2</v>
      </c>
      <c r="K61" s="6">
        <v>0.11225985184590369</v>
      </c>
      <c r="L61" s="6">
        <v>3.3886736394113992E-2</v>
      </c>
      <c r="M61" s="6">
        <v>1.218557404693554E-2</v>
      </c>
      <c r="N61" s="6">
        <v>4.7477566097203543E-2</v>
      </c>
      <c r="O61" s="6">
        <v>0.10710055607973823</v>
      </c>
      <c r="P61" s="6">
        <v>0.10545439945395782</v>
      </c>
      <c r="Q61" s="6">
        <v>6.835565013149178E-2</v>
      </c>
      <c r="R61" s="6">
        <v>1.7344869813100999E-2</v>
      </c>
      <c r="S61" s="6">
        <v>9.6400538012165513E-2</v>
      </c>
      <c r="T61" s="6">
        <v>4.3743601067994305E-2</v>
      </c>
      <c r="U61" s="6">
        <v>2.8888041274366134E-2</v>
      </c>
      <c r="V61" s="6">
        <v>0.12418444984241063</v>
      </c>
      <c r="W61" s="6">
        <v>2.2082588882420253E-3</v>
      </c>
      <c r="X61" s="6">
        <v>0</v>
      </c>
    </row>
    <row r="62" spans="1:24" x14ac:dyDescent="0.45">
      <c r="A62" s="3" t="s">
        <v>683</v>
      </c>
      <c r="B62" s="4" t="s">
        <v>514</v>
      </c>
      <c r="D62" s="4">
        <v>120.81784739982614</v>
      </c>
      <c r="E62" s="6">
        <v>3.6301622602746553E-3</v>
      </c>
      <c r="F62" s="6">
        <v>7.8786488615851049E-4</v>
      </c>
      <c r="G62" s="6">
        <v>6.6818920724835684E-4</v>
      </c>
      <c r="H62" s="6">
        <v>0.10950324620279044</v>
      </c>
      <c r="I62" s="6">
        <v>2.4962352026009514E-2</v>
      </c>
      <c r="J62" s="6">
        <v>2.7345892630970068E-2</v>
      </c>
      <c r="K62" s="6">
        <v>8.8081299677872954E-2</v>
      </c>
      <c r="L62" s="6">
        <v>4.3861136320571252E-2</v>
      </c>
      <c r="M62" s="6">
        <v>1.3593162529544935E-2</v>
      </c>
      <c r="N62" s="6">
        <v>4.139781192967059E-2</v>
      </c>
      <c r="O62" s="6">
        <v>0.11127843543995772</v>
      </c>
      <c r="P62" s="6">
        <v>0.12700581424340038</v>
      </c>
      <c r="Q62" s="6">
        <v>8.593711043073271E-2</v>
      </c>
      <c r="R62" s="6">
        <v>2.5441054741650128E-2</v>
      </c>
      <c r="S62" s="6">
        <v>8.7911759132750247E-2</v>
      </c>
      <c r="T62" s="6">
        <v>5.6696352883685214E-2</v>
      </c>
      <c r="U62" s="6">
        <v>2.4643216882249106E-2</v>
      </c>
      <c r="V62" s="6">
        <v>0.12991792243021413</v>
      </c>
      <c r="W62" s="6">
        <v>1.9447297822899939E-3</v>
      </c>
      <c r="X62" s="6">
        <v>0</v>
      </c>
    </row>
    <row r="63" spans="1:24" x14ac:dyDescent="0.45">
      <c r="A63" s="3" t="s">
        <v>691</v>
      </c>
      <c r="B63" s="4" t="s">
        <v>589</v>
      </c>
      <c r="D63" s="4">
        <v>119.92881181733907</v>
      </c>
      <c r="E63" s="6">
        <v>1.5626922603666788E-2</v>
      </c>
      <c r="F63" s="6">
        <v>0</v>
      </c>
      <c r="G63" s="6">
        <v>0</v>
      </c>
      <c r="H63" s="6">
        <v>0.11332595053525286</v>
      </c>
      <c r="I63" s="6">
        <v>3.1253845207333576E-2</v>
      </c>
      <c r="J63" s="6">
        <v>4.0728436077273285E-2</v>
      </c>
      <c r="K63" s="6">
        <v>0.12452319429063616</v>
      </c>
      <c r="L63" s="6">
        <v>6.6076042820228872E-2</v>
      </c>
      <c r="M63" s="6">
        <v>1.1320290390057832E-2</v>
      </c>
      <c r="N63" s="6">
        <v>4.9341700504491201E-2</v>
      </c>
      <c r="O63" s="6">
        <v>0.12846068660022147</v>
      </c>
      <c r="P63" s="6">
        <v>7.9242032730404824E-2</v>
      </c>
      <c r="Q63" s="6">
        <v>5.5986218776916445E-2</v>
      </c>
      <c r="R63" s="6">
        <v>2.3378860588162912E-2</v>
      </c>
      <c r="S63" s="6">
        <v>9.3023255813953487E-2</v>
      </c>
      <c r="T63" s="6">
        <v>4.2204995693367782E-2</v>
      </c>
      <c r="U63" s="6">
        <v>1.9318321643903041E-2</v>
      </c>
      <c r="V63" s="6">
        <v>0.10594315245478036</v>
      </c>
      <c r="W63" s="6">
        <v>0</v>
      </c>
      <c r="X63" s="6">
        <v>0</v>
      </c>
    </row>
    <row r="64" spans="1:24" x14ac:dyDescent="0.45">
      <c r="A64" s="3" t="s">
        <v>569</v>
      </c>
      <c r="B64" s="4" t="s">
        <v>512</v>
      </c>
      <c r="D64" s="4">
        <v>119.89123245068041</v>
      </c>
      <c r="E64" s="6">
        <v>3.061349737547021E-3</v>
      </c>
      <c r="F64" s="6">
        <v>8.4114916137789618E-3</v>
      </c>
      <c r="G64" s="6">
        <v>4.8014093761055879E-4</v>
      </c>
      <c r="H64" s="6">
        <v>0.10296676558291998</v>
      </c>
      <c r="I64" s="6">
        <v>1.9025133392538682E-2</v>
      </c>
      <c r="J64" s="6">
        <v>2.7115327687164712E-2</v>
      </c>
      <c r="K64" s="6">
        <v>8.1208799936462558E-2</v>
      </c>
      <c r="L64" s="6">
        <v>3.3252467491209449E-2</v>
      </c>
      <c r="M64" s="6">
        <v>1.8389758918708168E-2</v>
      </c>
      <c r="N64" s="6">
        <v>4.7024931227933366E-2</v>
      </c>
      <c r="O64" s="6">
        <v>0.11073566255839308</v>
      </c>
      <c r="P64" s="6">
        <v>0.18835965083284595</v>
      </c>
      <c r="Q64" s="6">
        <v>7.3873112829510257E-2</v>
      </c>
      <c r="R64" s="6">
        <v>2.9844549858845784E-2</v>
      </c>
      <c r="S64" s="6">
        <v>8.1367643554920169E-2</v>
      </c>
      <c r="T64" s="6">
        <v>4.8541165767756189E-2</v>
      </c>
      <c r="U64" s="6">
        <v>2.2577454314409284E-2</v>
      </c>
      <c r="V64" s="6">
        <v>0.10552631388943039</v>
      </c>
      <c r="W64" s="6">
        <v>1.7436697207962397E-3</v>
      </c>
      <c r="X64" s="6">
        <v>1.6245370069530181E-4</v>
      </c>
    </row>
    <row r="65" spans="1:24" x14ac:dyDescent="0.45">
      <c r="A65" s="3" t="s">
        <v>743</v>
      </c>
      <c r="B65" s="4" t="s">
        <v>459</v>
      </c>
      <c r="D65" s="4">
        <v>119.62130032114742</v>
      </c>
      <c r="E65" s="6">
        <v>3.5717530550129473E-3</v>
      </c>
      <c r="F65" s="6">
        <v>8.8356880025439507E-3</v>
      </c>
      <c r="G65" s="6">
        <v>1.0675509925952846E-3</v>
      </c>
      <c r="H65" s="6">
        <v>0.11719779221369192</v>
      </c>
      <c r="I65" s="6">
        <v>2.585404079407623E-2</v>
      </c>
      <c r="J65" s="6">
        <v>3.1759642029709718E-2</v>
      </c>
      <c r="K65" s="6">
        <v>0.10452914187071276</v>
      </c>
      <c r="L65" s="6">
        <v>3.0277563258074781E-2</v>
      </c>
      <c r="M65" s="6">
        <v>1.4792395402716579E-2</v>
      </c>
      <c r="N65" s="6">
        <v>4.0884931631308775E-2</v>
      </c>
      <c r="O65" s="6">
        <v>9.1315359105982846E-2</v>
      </c>
      <c r="P65" s="6">
        <v>0.1540339799209558</v>
      </c>
      <c r="Q65" s="6">
        <v>6.7931449597964849E-2</v>
      </c>
      <c r="R65" s="6">
        <v>2.8426384409212739E-2</v>
      </c>
      <c r="S65" s="6">
        <v>8.4381956116840059E-2</v>
      </c>
      <c r="T65" s="6">
        <v>5.2605278698950625E-2</v>
      </c>
      <c r="U65" s="6">
        <v>3.2798800708672145E-2</v>
      </c>
      <c r="V65" s="6">
        <v>0.11287648207877164</v>
      </c>
      <c r="W65" s="6">
        <v>2.0556035070185799E-3</v>
      </c>
      <c r="X65" s="6">
        <v>1.4196156816426658E-4</v>
      </c>
    </row>
    <row r="66" spans="1:24" x14ac:dyDescent="0.45">
      <c r="A66" s="3" t="s">
        <v>805</v>
      </c>
      <c r="B66" s="4" t="s">
        <v>552</v>
      </c>
      <c r="D66" s="4">
        <v>119.22245648660001</v>
      </c>
      <c r="E66" s="6">
        <v>3.3685126754433685E-3</v>
      </c>
      <c r="F66" s="6">
        <v>1.3317375693613317E-3</v>
      </c>
      <c r="G66" s="6">
        <v>5.3965836144053965E-4</v>
      </c>
      <c r="H66" s="6">
        <v>0.10483298879338485</v>
      </c>
      <c r="I66" s="6">
        <v>2.20998803177021E-2</v>
      </c>
      <c r="J66" s="6">
        <v>2.6752257643346752E-2</v>
      </c>
      <c r="K66" s="6">
        <v>9.3917963224893916E-2</v>
      </c>
      <c r="L66" s="6">
        <v>3.8146012403438144E-2</v>
      </c>
      <c r="M66" s="6">
        <v>1.2581873571972583E-2</v>
      </c>
      <c r="N66" s="6">
        <v>4.6998150364486999E-2</v>
      </c>
      <c r="O66" s="6">
        <v>0.10364922206506365</v>
      </c>
      <c r="P66" s="6">
        <v>0.13271243607877273</v>
      </c>
      <c r="Q66" s="6">
        <v>7.6609726906756603E-2</v>
      </c>
      <c r="R66" s="6">
        <v>2.5363942987705366E-2</v>
      </c>
      <c r="S66" s="6">
        <v>9.7586769665977596E-2</v>
      </c>
      <c r="T66" s="6">
        <v>4.7120008704167118E-2</v>
      </c>
      <c r="U66" s="6">
        <v>2.6203895114786206E-2</v>
      </c>
      <c r="V66" s="6">
        <v>0.1410945490153411</v>
      </c>
      <c r="W66" s="6">
        <v>2.1716896964421718E-3</v>
      </c>
      <c r="X66" s="6">
        <v>1.4492438254814493E-3</v>
      </c>
    </row>
    <row r="67" spans="1:24" x14ac:dyDescent="0.45">
      <c r="A67" s="3" t="s">
        <v>777</v>
      </c>
      <c r="B67" s="4" t="s">
        <v>445</v>
      </c>
      <c r="D67" s="4">
        <v>118.68226802276504</v>
      </c>
      <c r="E67" s="6">
        <v>4.2111443210930827E-3</v>
      </c>
      <c r="F67" s="6">
        <v>1.4143894107600342E-2</v>
      </c>
      <c r="G67" s="6">
        <v>7.4722459436379158E-4</v>
      </c>
      <c r="H67" s="6">
        <v>0.14601836037574722</v>
      </c>
      <c r="I67" s="6">
        <v>1.872331340734415E-2</v>
      </c>
      <c r="J67" s="6">
        <v>2.33134073441503E-2</v>
      </c>
      <c r="K67" s="6">
        <v>9.1657771135781385E-2</v>
      </c>
      <c r="L67" s="6">
        <v>4.2917378309137492E-2</v>
      </c>
      <c r="M67" s="6">
        <v>1.1032237403928266E-2</v>
      </c>
      <c r="N67" s="6">
        <v>3.9047822374039282E-2</v>
      </c>
      <c r="O67" s="6">
        <v>8.5471818958155421E-2</v>
      </c>
      <c r="P67" s="6">
        <v>0.12741246797608882</v>
      </c>
      <c r="Q67" s="6">
        <v>0.10455807002561912</v>
      </c>
      <c r="R67" s="6">
        <v>2.0073654995730144E-2</v>
      </c>
      <c r="S67" s="6">
        <v>9.0296754910333052E-2</v>
      </c>
      <c r="T67" s="6">
        <v>4.0681041844577284E-2</v>
      </c>
      <c r="U67" s="6">
        <v>3.1095217762596074E-2</v>
      </c>
      <c r="V67" s="6">
        <v>0.11025298889837745</v>
      </c>
      <c r="W67" s="6">
        <v>1.152860802732707E-3</v>
      </c>
      <c r="X67" s="6">
        <v>1.868061485909479E-4</v>
      </c>
    </row>
    <row r="68" spans="1:24" x14ac:dyDescent="0.45">
      <c r="A68" s="3" t="s">
        <v>472</v>
      </c>
      <c r="B68" s="4" t="s">
        <v>449</v>
      </c>
      <c r="D68" s="4">
        <v>116.40996037530324</v>
      </c>
      <c r="E68" s="6">
        <v>2.4973823231416187E-3</v>
      </c>
      <c r="F68" s="6">
        <v>1.5587460904276044E-4</v>
      </c>
      <c r="G68" s="6">
        <v>7.0143574069242215E-4</v>
      </c>
      <c r="H68" s="6">
        <v>0.10339908305066942</v>
      </c>
      <c r="I68" s="6">
        <v>1.5114754209461588E-2</v>
      </c>
      <c r="J68" s="6">
        <v>2.6263177334476414E-2</v>
      </c>
      <c r="K68" s="6">
        <v>7.9523159239467456E-2</v>
      </c>
      <c r="L68" s="6">
        <v>4.2482608121067127E-2</v>
      </c>
      <c r="M68" s="6">
        <v>1.5794164190180576E-2</v>
      </c>
      <c r="N68" s="6">
        <v>3.1042767248711491E-2</v>
      </c>
      <c r="O68" s="6">
        <v>8.420956324612261E-2</v>
      </c>
      <c r="P68" s="6">
        <v>0.15352462988251797</v>
      </c>
      <c r="Q68" s="6">
        <v>0.10766022046091443</v>
      </c>
      <c r="R68" s="6">
        <v>2.6527486454157617E-2</v>
      </c>
      <c r="S68" s="6">
        <v>8.3342087161015072E-2</v>
      </c>
      <c r="T68" s="6">
        <v>4.6287981728784955E-2</v>
      </c>
      <c r="U68" s="6">
        <v>2.7322108102429948E-2</v>
      </c>
      <c r="V68" s="6">
        <v>0.15532565933265333</v>
      </c>
      <c r="W68" s="6">
        <v>1.31476844149111E-3</v>
      </c>
      <c r="X68" s="6">
        <v>2.4736622739394596E-4</v>
      </c>
    </row>
    <row r="69" spans="1:24" x14ac:dyDescent="0.45">
      <c r="A69" s="3" t="s">
        <v>775</v>
      </c>
      <c r="B69" s="4" t="s">
        <v>727</v>
      </c>
      <c r="D69" s="4">
        <v>116.35858680389076</v>
      </c>
      <c r="E69" s="6">
        <v>2.363176881378166E-3</v>
      </c>
      <c r="F69" s="6">
        <v>8.0058645369137879E-4</v>
      </c>
      <c r="G69" s="6">
        <v>2.9901421764376798E-4</v>
      </c>
      <c r="H69" s="6">
        <v>8.5084013349537968E-2</v>
      </c>
      <c r="I69" s="6">
        <v>2.6766595289079226E-2</v>
      </c>
      <c r="J69" s="6">
        <v>3.380789783359376E-2</v>
      </c>
      <c r="K69" s="6">
        <v>9.2009568454964594E-2</v>
      </c>
      <c r="L69" s="6">
        <v>3.1570114011227501E-2</v>
      </c>
      <c r="M69" s="6">
        <v>1.9927850762968533E-2</v>
      </c>
      <c r="N69" s="6">
        <v>5.8876864016050315E-2</v>
      </c>
      <c r="O69" s="6">
        <v>0.14039199799371105</v>
      </c>
      <c r="P69" s="6">
        <v>0.16455427590331231</v>
      </c>
      <c r="Q69" s="6">
        <v>6.422053745394217E-2</v>
      </c>
      <c r="R69" s="6">
        <v>2.727781314505083E-2</v>
      </c>
      <c r="S69" s="6">
        <v>7.574705326311322E-2</v>
      </c>
      <c r="T69" s="6">
        <v>4.7292474487335298E-2</v>
      </c>
      <c r="U69" s="6">
        <v>2.0014661342284468E-2</v>
      </c>
      <c r="V69" s="6">
        <v>0.11196635607770511</v>
      </c>
      <c r="W69" s="6">
        <v>2.0352258039624208E-3</v>
      </c>
      <c r="X69" s="6">
        <v>0</v>
      </c>
    </row>
    <row r="70" spans="1:24" x14ac:dyDescent="0.45">
      <c r="A70" s="3" t="s">
        <v>556</v>
      </c>
      <c r="B70" s="4" t="s">
        <v>447</v>
      </c>
      <c r="D70" s="4">
        <v>116.27958412705472</v>
      </c>
      <c r="E70" s="6">
        <v>4.4567943559300632E-3</v>
      </c>
      <c r="F70" s="6">
        <v>5.6476786777575295E-3</v>
      </c>
      <c r="G70" s="6">
        <v>1.4795835513613973E-3</v>
      </c>
      <c r="H70" s="6">
        <v>0.10627740387217842</v>
      </c>
      <c r="I70" s="6">
        <v>1.7941454202077434E-2</v>
      </c>
      <c r="J70" s="6">
        <v>2.5682202293955965E-2</v>
      </c>
      <c r="K70" s="6">
        <v>8.6375200736183044E-2</v>
      </c>
      <c r="L70" s="6">
        <v>4.5686653073744608E-2</v>
      </c>
      <c r="M70" s="6">
        <v>1.3195960616613439E-2</v>
      </c>
      <c r="N70" s="6">
        <v>3.5034854417398939E-2</v>
      </c>
      <c r="O70" s="6">
        <v>9.5848144205265148E-2</v>
      </c>
      <c r="P70" s="6">
        <v>0.14096942795450582</v>
      </c>
      <c r="Q70" s="6">
        <v>9.0302713171300897E-2</v>
      </c>
      <c r="R70" s="6">
        <v>2.8906010357084861E-2</v>
      </c>
      <c r="S70" s="6">
        <v>0.11335053499575974</v>
      </c>
      <c r="T70" s="6">
        <v>4.6673042107985542E-2</v>
      </c>
      <c r="U70" s="6">
        <v>2.9158622182927051E-2</v>
      </c>
      <c r="V70" s="6">
        <v>0.11542556070803488</v>
      </c>
      <c r="W70" s="6">
        <v>1.6119040315644491E-3</v>
      </c>
      <c r="X70" s="6">
        <v>0</v>
      </c>
    </row>
    <row r="71" spans="1:24" x14ac:dyDescent="0.45">
      <c r="A71" s="3" t="s">
        <v>564</v>
      </c>
      <c r="B71" s="4" t="s">
        <v>504</v>
      </c>
      <c r="D71" s="4">
        <v>116.20978177746574</v>
      </c>
      <c r="E71" s="6">
        <v>7.3371712382887463E-3</v>
      </c>
      <c r="F71" s="6">
        <v>0</v>
      </c>
      <c r="G71" s="6">
        <v>0</v>
      </c>
      <c r="H71" s="6">
        <v>0.11675508898671784</v>
      </c>
      <c r="I71" s="6">
        <v>2.7805997667155812E-2</v>
      </c>
      <c r="J71" s="6">
        <v>3.213304737178764E-2</v>
      </c>
      <c r="K71" s="6">
        <v>0.11754524588930276</v>
      </c>
      <c r="L71" s="6">
        <v>4.6054859464950894E-2</v>
      </c>
      <c r="M71" s="6">
        <v>1.1137449674530609E-2</v>
      </c>
      <c r="N71" s="6">
        <v>3.7062121383150848E-2</v>
      </c>
      <c r="O71" s="6">
        <v>8.7707416186928538E-2</v>
      </c>
      <c r="P71" s="6">
        <v>0.10110245701170184</v>
      </c>
      <c r="Q71" s="6">
        <v>7.1151747751815472E-2</v>
      </c>
      <c r="R71" s="6">
        <v>1.8700380027843622E-2</v>
      </c>
      <c r="S71" s="6">
        <v>0.11239041276291531</v>
      </c>
      <c r="T71" s="6">
        <v>4.6280618579975161E-2</v>
      </c>
      <c r="U71" s="6">
        <v>3.732550701734582E-2</v>
      </c>
      <c r="V71" s="6">
        <v>0.13323550438348947</v>
      </c>
      <c r="W71" s="6">
        <v>3.2358806486811904E-3</v>
      </c>
      <c r="X71" s="6">
        <v>0</v>
      </c>
    </row>
    <row r="72" spans="1:24" x14ac:dyDescent="0.45">
      <c r="A72" s="3" t="s">
        <v>478</v>
      </c>
      <c r="B72" s="4" t="s">
        <v>445</v>
      </c>
      <c r="D72" s="4">
        <v>115.76997285800688</v>
      </c>
      <c r="E72" s="6">
        <v>3.1425401561979093E-3</v>
      </c>
      <c r="F72" s="6">
        <v>1.622097249320938E-2</v>
      </c>
      <c r="G72" s="6">
        <v>8.7991124373541449E-4</v>
      </c>
      <c r="H72" s="6">
        <v>0.10480781317462139</v>
      </c>
      <c r="I72" s="6">
        <v>1.7620086023620973E-2</v>
      </c>
      <c r="J72" s="6">
        <v>2.0697042733080834E-2</v>
      </c>
      <c r="K72" s="6">
        <v>7.4961879621583516E-2</v>
      </c>
      <c r="L72" s="6">
        <v>3.1485519721488962E-2</v>
      </c>
      <c r="M72" s="6">
        <v>2.338596404934061E-2</v>
      </c>
      <c r="N72" s="6">
        <v>3.8393642777896191E-2</v>
      </c>
      <c r="O72" s="6">
        <v>0.10449082651538752</v>
      </c>
      <c r="P72" s="6">
        <v>0.20409022096156262</v>
      </c>
      <c r="Q72" s="6">
        <v>7.454651779224257E-2</v>
      </c>
      <c r="R72" s="6">
        <v>3.1622151902193217E-2</v>
      </c>
      <c r="S72" s="6">
        <v>6.8824362064348291E-2</v>
      </c>
      <c r="T72" s="6">
        <v>5.9959666180256097E-2</v>
      </c>
      <c r="U72" s="6">
        <v>2.6189656397391962E-2</v>
      </c>
      <c r="V72" s="6">
        <v>9.9839867084214606E-2</v>
      </c>
      <c r="W72" s="6">
        <v>1.4100441048679312E-3</v>
      </c>
      <c r="X72" s="6">
        <v>4.8641056330715461E-4</v>
      </c>
    </row>
    <row r="73" spans="1:24" x14ac:dyDescent="0.45">
      <c r="A73" s="3" t="s">
        <v>615</v>
      </c>
      <c r="B73" s="4" t="s">
        <v>468</v>
      </c>
      <c r="D73" s="4">
        <v>115.46612125491141</v>
      </c>
      <c r="E73" s="6">
        <v>1.3385511628941167E-2</v>
      </c>
      <c r="F73" s="6">
        <v>0</v>
      </c>
      <c r="G73" s="6">
        <v>0</v>
      </c>
      <c r="H73" s="6">
        <v>0.12082536576688753</v>
      </c>
      <c r="I73" s="6">
        <v>3.1974029439231555E-2</v>
      </c>
      <c r="J73" s="6">
        <v>3.5175879396984924E-2</v>
      </c>
      <c r="K73" s="6">
        <v>0.14266020367323343</v>
      </c>
      <c r="L73" s="6">
        <v>3.9934184195312854E-2</v>
      </c>
      <c r="M73" s="6">
        <v>9.0719082136345459E-3</v>
      </c>
      <c r="N73" s="6">
        <v>4.8294570196113315E-2</v>
      </c>
      <c r="O73" s="6">
        <v>0.10192555698848224</v>
      </c>
      <c r="P73" s="6">
        <v>0.11522212834081914</v>
      </c>
      <c r="Q73" s="6">
        <v>5.3186285409347625E-2</v>
      </c>
      <c r="R73" s="6">
        <v>1.5875839373860456E-2</v>
      </c>
      <c r="S73" s="6">
        <v>6.4170409569973774E-2</v>
      </c>
      <c r="T73" s="6">
        <v>5.3453106239160414E-2</v>
      </c>
      <c r="U73" s="6">
        <v>4.4736959131942901E-2</v>
      </c>
      <c r="V73" s="6">
        <v>0.1126428603192956</v>
      </c>
      <c r="W73" s="6">
        <v>1.8232756703873349E-3</v>
      </c>
      <c r="X73" s="6">
        <v>0</v>
      </c>
    </row>
    <row r="74" spans="1:24" x14ac:dyDescent="0.45">
      <c r="A74" s="3" t="s">
        <v>635</v>
      </c>
      <c r="B74" s="4" t="s">
        <v>506</v>
      </c>
      <c r="D74" s="4">
        <v>115.14969442422245</v>
      </c>
      <c r="E74" s="6">
        <v>3.2781120084401962E-3</v>
      </c>
      <c r="F74" s="6">
        <v>1.1743428076212965E-3</v>
      </c>
      <c r="G74" s="6">
        <v>1.0236250141297933E-3</v>
      </c>
      <c r="H74" s="6">
        <v>0.11328954144111329</v>
      </c>
      <c r="I74" s="6">
        <v>1.8663886760697822E-2</v>
      </c>
      <c r="J74" s="6">
        <v>2.8893856993933605E-2</v>
      </c>
      <c r="K74" s="6">
        <v>9.181853577663622E-2</v>
      </c>
      <c r="L74" s="6">
        <v>4.4568507517049952E-2</v>
      </c>
      <c r="M74" s="6">
        <v>1.3715319207726798E-2</v>
      </c>
      <c r="N74" s="6">
        <v>4.3186927743377831E-2</v>
      </c>
      <c r="O74" s="6">
        <v>0.10074856504100781</v>
      </c>
      <c r="P74" s="6">
        <v>0.14283650887351007</v>
      </c>
      <c r="Q74" s="6">
        <v>8.6210577877139885E-2</v>
      </c>
      <c r="R74" s="6">
        <v>2.8058629221668196E-2</v>
      </c>
      <c r="S74" s="6">
        <v>8.2744068626835296E-2</v>
      </c>
      <c r="T74" s="6">
        <v>4.7576583478817873E-2</v>
      </c>
      <c r="U74" s="6">
        <v>2.5188711237267486E-2</v>
      </c>
      <c r="V74" s="6">
        <v>0.12905211067709968</v>
      </c>
      <c r="W74" s="6">
        <v>1.6327760961579523E-3</v>
      </c>
      <c r="X74" s="6">
        <v>3.8935429985305012E-4</v>
      </c>
    </row>
    <row r="75" spans="1:24" x14ac:dyDescent="0.45">
      <c r="A75" s="3" t="s">
        <v>632</v>
      </c>
      <c r="B75" s="4" t="s">
        <v>447</v>
      </c>
      <c r="D75" s="4">
        <v>114.32541881237816</v>
      </c>
      <c r="E75" s="6">
        <v>8.2644628099173556E-3</v>
      </c>
      <c r="F75" s="6">
        <v>2.4702570157115612E-2</v>
      </c>
      <c r="G75" s="6">
        <v>1.6347289074561803E-3</v>
      </c>
      <c r="H75" s="6">
        <v>0.11361365906820453</v>
      </c>
      <c r="I75" s="6">
        <v>2.147852147852148E-2</v>
      </c>
      <c r="J75" s="6">
        <v>2.3612750885478158E-2</v>
      </c>
      <c r="K75" s="6">
        <v>0.1219235310144401</v>
      </c>
      <c r="L75" s="6">
        <v>3.6872218690400506E-2</v>
      </c>
      <c r="M75" s="6">
        <v>1.425846880392335E-2</v>
      </c>
      <c r="N75" s="6">
        <v>3.9732994278448827E-2</v>
      </c>
      <c r="O75" s="6">
        <v>8.2054309327036598E-2</v>
      </c>
      <c r="P75" s="6">
        <v>0.10257923894287531</v>
      </c>
      <c r="Q75" s="6">
        <v>8.6095722459358828E-2</v>
      </c>
      <c r="R75" s="6">
        <v>2.4112251384978658E-2</v>
      </c>
      <c r="S75" s="6">
        <v>9.8401598401598414E-2</v>
      </c>
      <c r="T75" s="6">
        <v>3.0378712196894017E-2</v>
      </c>
      <c r="U75" s="6">
        <v>2.6291889928253567E-2</v>
      </c>
      <c r="V75" s="6">
        <v>0.14671691944419218</v>
      </c>
      <c r="W75" s="6">
        <v>1.8617745890473164E-3</v>
      </c>
      <c r="X75" s="6">
        <v>0</v>
      </c>
    </row>
    <row r="76" spans="1:24" x14ac:dyDescent="0.45">
      <c r="A76" s="3" t="s">
        <v>716</v>
      </c>
      <c r="B76" s="4" t="s">
        <v>546</v>
      </c>
      <c r="D76" s="4">
        <v>113.42210761523377</v>
      </c>
      <c r="E76" s="6">
        <v>5.171642458767038E-3</v>
      </c>
      <c r="F76" s="6">
        <v>1.9087953711712248E-4</v>
      </c>
      <c r="G76" s="6">
        <v>7.4562319186375974E-4</v>
      </c>
      <c r="H76" s="6">
        <v>0.11711652599242448</v>
      </c>
      <c r="I76" s="6">
        <v>1.8885144203525307E-2</v>
      </c>
      <c r="J76" s="6">
        <v>2.2702734945867758E-2</v>
      </c>
      <c r="K76" s="6">
        <v>8.6480360285126304E-2</v>
      </c>
      <c r="L76" s="6">
        <v>4.1587879149393062E-2</v>
      </c>
      <c r="M76" s="6">
        <v>2.4080646604431984E-2</v>
      </c>
      <c r="N76" s="6">
        <v>3.7806078320260075E-2</v>
      </c>
      <c r="O76" s="6">
        <v>8.9975841808583618E-2</v>
      </c>
      <c r="P76" s="6">
        <v>0.1376718661457246</v>
      </c>
      <c r="Q76" s="6">
        <v>8.8234066032389868E-2</v>
      </c>
      <c r="R76" s="6">
        <v>2.1223418533210057E-2</v>
      </c>
      <c r="S76" s="6">
        <v>7.249843419129709E-2</v>
      </c>
      <c r="T76" s="6">
        <v>9.3202898982969962E-2</v>
      </c>
      <c r="U76" s="6">
        <v>2.7707357809657315E-2</v>
      </c>
      <c r="V76" s="6">
        <v>0.11663336216409675</v>
      </c>
      <c r="W76" s="6">
        <v>1.5986161233559008E-3</v>
      </c>
      <c r="X76" s="6">
        <v>1.8491455158221241E-4</v>
      </c>
    </row>
    <row r="77" spans="1:24" x14ac:dyDescent="0.45">
      <c r="A77" s="3" t="s">
        <v>688</v>
      </c>
      <c r="B77" s="4" t="s">
        <v>468</v>
      </c>
      <c r="D77" s="4">
        <v>112.40268438550663</v>
      </c>
      <c r="E77" s="6">
        <v>1.2006120061200611E-2</v>
      </c>
      <c r="F77" s="6">
        <v>4.8600486004860048E-4</v>
      </c>
      <c r="G77" s="6">
        <v>0</v>
      </c>
      <c r="H77" s="6">
        <v>0.10121501215012149</v>
      </c>
      <c r="I77" s="6">
        <v>2.5164251642516424E-2</v>
      </c>
      <c r="J77" s="6">
        <v>2.6460264602646024E-2</v>
      </c>
      <c r="K77" s="6">
        <v>0.1003690036900369</v>
      </c>
      <c r="L77" s="6">
        <v>2.7144271442714425E-2</v>
      </c>
      <c r="M77" s="6">
        <v>1.6470164701647017E-2</v>
      </c>
      <c r="N77" s="6">
        <v>4.1310413104131041E-2</v>
      </c>
      <c r="O77" s="6">
        <v>0.11302313023130231</v>
      </c>
      <c r="P77" s="6">
        <v>0.17978579785797857</v>
      </c>
      <c r="Q77" s="6">
        <v>6.0210602106021055E-2</v>
      </c>
      <c r="R77" s="6">
        <v>3.8340383403834041E-2</v>
      </c>
      <c r="S77" s="6">
        <v>8.3178831788317878E-2</v>
      </c>
      <c r="T77" s="6">
        <v>5.8698586985869862E-2</v>
      </c>
      <c r="U77" s="6">
        <v>2.9376293762937628E-2</v>
      </c>
      <c r="V77" s="6">
        <v>8.9514895148951487E-2</v>
      </c>
      <c r="W77" s="6">
        <v>1.6740167401674017E-3</v>
      </c>
      <c r="X77" s="6">
        <v>0</v>
      </c>
    </row>
    <row r="78" spans="1:24" x14ac:dyDescent="0.45">
      <c r="A78" s="3" t="s">
        <v>499</v>
      </c>
      <c r="B78" s="4" t="s">
        <v>500</v>
      </c>
      <c r="D78" s="4">
        <v>112.0833275046047</v>
      </c>
      <c r="E78" s="6">
        <v>1.8252822820273368E-2</v>
      </c>
      <c r="F78" s="6">
        <v>5.4333984209185837E-3</v>
      </c>
      <c r="G78" s="6">
        <v>0</v>
      </c>
      <c r="H78" s="6">
        <v>0.12709058493929876</v>
      </c>
      <c r="I78" s="6">
        <v>1.5196536208506663E-2</v>
      </c>
      <c r="J78" s="6">
        <v>3.2515493675184651E-2</v>
      </c>
      <c r="K78" s="6">
        <v>0.10552678495627811</v>
      </c>
      <c r="L78" s="6">
        <v>4.9070379488920964E-2</v>
      </c>
      <c r="M78" s="6">
        <v>1.239494014772052E-2</v>
      </c>
      <c r="N78" s="6">
        <v>6.4861193649715598E-2</v>
      </c>
      <c r="O78" s="6">
        <v>9.6018337719670596E-2</v>
      </c>
      <c r="P78" s="6">
        <v>0.12063842431445793</v>
      </c>
      <c r="Q78" s="6">
        <v>6.1635113337295183E-2</v>
      </c>
      <c r="R78" s="6">
        <v>1.7488751167331694E-2</v>
      </c>
      <c r="S78" s="6">
        <v>9.4490194413787254E-2</v>
      </c>
      <c r="T78" s="6">
        <v>3.8797860599371764E-2</v>
      </c>
      <c r="U78" s="6">
        <v>2.3091943288903981E-2</v>
      </c>
      <c r="V78" s="6">
        <v>0.11826131250530605</v>
      </c>
      <c r="W78" s="6">
        <v>0</v>
      </c>
      <c r="X78" s="6">
        <v>0</v>
      </c>
    </row>
    <row r="79" spans="1:24" x14ac:dyDescent="0.45">
      <c r="A79" s="3" t="s">
        <v>804</v>
      </c>
      <c r="B79" s="4" t="s">
        <v>552</v>
      </c>
      <c r="D79" s="4">
        <v>111.88712963181447</v>
      </c>
      <c r="E79" s="6">
        <v>6.3931186795303969E-3</v>
      </c>
      <c r="F79" s="6">
        <v>0</v>
      </c>
      <c r="G79" s="6">
        <v>0</v>
      </c>
      <c r="H79" s="6">
        <v>0.10380099965128443</v>
      </c>
      <c r="I79" s="6">
        <v>2.3945135417877485E-2</v>
      </c>
      <c r="J79" s="6">
        <v>3.3592932697896087E-2</v>
      </c>
      <c r="K79" s="6">
        <v>0.18144833197721727</v>
      </c>
      <c r="L79" s="6">
        <v>6.4512379402534001E-2</v>
      </c>
      <c r="M79" s="6">
        <v>1.0345228408694642E-2</v>
      </c>
      <c r="N79" s="6">
        <v>5.8351737765895619E-2</v>
      </c>
      <c r="O79" s="6">
        <v>0.12855980471928399</v>
      </c>
      <c r="P79" s="6">
        <v>6.7185865395792174E-2</v>
      </c>
      <c r="Q79" s="6">
        <v>6.7069626874346158E-2</v>
      </c>
      <c r="R79" s="6">
        <v>1.0810182494478671E-2</v>
      </c>
      <c r="S79" s="6">
        <v>8.3691735441125195E-2</v>
      </c>
      <c r="T79" s="6">
        <v>4.045100546321051E-2</v>
      </c>
      <c r="U79" s="6">
        <v>2.5107520632337559E-2</v>
      </c>
      <c r="V79" s="6">
        <v>9.705916540741602E-2</v>
      </c>
      <c r="W79" s="6">
        <v>0</v>
      </c>
      <c r="X79" s="6">
        <v>0</v>
      </c>
    </row>
    <row r="80" spans="1:24" x14ac:dyDescent="0.45">
      <c r="A80" s="3" t="s">
        <v>657</v>
      </c>
      <c r="B80" s="4" t="s">
        <v>589</v>
      </c>
      <c r="D80" s="4">
        <v>111.03262137631981</v>
      </c>
      <c r="E80" s="6">
        <v>8.7133313970374666E-3</v>
      </c>
      <c r="F80" s="6">
        <v>0</v>
      </c>
      <c r="G80" s="6">
        <v>0</v>
      </c>
      <c r="H80" s="6">
        <v>0.13079678574886242</v>
      </c>
      <c r="I80" s="6">
        <v>2.2654661632297415E-2</v>
      </c>
      <c r="J80" s="6">
        <v>3.4562881208248623E-2</v>
      </c>
      <c r="K80" s="6">
        <v>0.11888856617291123</v>
      </c>
      <c r="L80" s="6">
        <v>3.9403620873269436E-2</v>
      </c>
      <c r="M80" s="6">
        <v>1.30699970955562E-2</v>
      </c>
      <c r="N80" s="6">
        <v>4.472843450479233E-2</v>
      </c>
      <c r="O80" s="6">
        <v>7.2901539355213485E-2</v>
      </c>
      <c r="P80" s="6">
        <v>0.11453190047439249</v>
      </c>
      <c r="Q80" s="6">
        <v>4.7245619130603156E-2</v>
      </c>
      <c r="R80" s="6">
        <v>2.1783328492593668E-2</v>
      </c>
      <c r="S80" s="6">
        <v>9.6814793300416299E-2</v>
      </c>
      <c r="T80" s="6">
        <v>5.0537322102817306E-2</v>
      </c>
      <c r="U80" s="6">
        <v>4.9859618549714393E-2</v>
      </c>
      <c r="V80" s="6">
        <v>0.13399167392777617</v>
      </c>
      <c r="W80" s="6">
        <v>0</v>
      </c>
      <c r="X80" s="6">
        <v>0</v>
      </c>
    </row>
    <row r="81" spans="1:24" x14ac:dyDescent="0.45">
      <c r="A81" s="3" t="s">
        <v>725</v>
      </c>
      <c r="B81" s="4" t="s">
        <v>445</v>
      </c>
      <c r="D81" s="4">
        <v>110.57407668995273</v>
      </c>
      <c r="E81" s="6">
        <v>8.2945579607525792E-3</v>
      </c>
      <c r="F81" s="6">
        <v>6.8312091172702136E-2</v>
      </c>
      <c r="G81" s="6">
        <v>0</v>
      </c>
      <c r="H81" s="6">
        <v>0.14835794726549328</v>
      </c>
      <c r="I81" s="6">
        <v>5.3341425585002357E-2</v>
      </c>
      <c r="J81" s="6">
        <v>2.2658304673275339E-2</v>
      </c>
      <c r="K81" s="6">
        <v>0.11012205812934116</v>
      </c>
      <c r="L81" s="6">
        <v>0.11153820217142087</v>
      </c>
      <c r="M81" s="6">
        <v>6.6086721963719737E-3</v>
      </c>
      <c r="N81" s="6">
        <v>2.8592622563895068E-2</v>
      </c>
      <c r="O81" s="6">
        <v>5.0171960347966824E-2</v>
      </c>
      <c r="P81" s="6">
        <v>9.5960617708544069E-2</v>
      </c>
      <c r="Q81" s="6">
        <v>7.7483309730932634E-2</v>
      </c>
      <c r="R81" s="6">
        <v>9.0363476970800449E-3</v>
      </c>
      <c r="S81" s="6">
        <v>3.7224357677523773E-2</v>
      </c>
      <c r="T81" s="6">
        <v>2.5760334479735653E-2</v>
      </c>
      <c r="U81" s="6">
        <v>3.4931553037966148E-2</v>
      </c>
      <c r="V81" s="6">
        <v>0.11335895879695193</v>
      </c>
      <c r="W81" s="6">
        <v>0</v>
      </c>
      <c r="X81" s="6">
        <v>0</v>
      </c>
    </row>
    <row r="82" spans="1:24" x14ac:dyDescent="0.45">
      <c r="A82" s="3" t="s">
        <v>623</v>
      </c>
      <c r="B82" s="4" t="s">
        <v>459</v>
      </c>
      <c r="D82" s="4">
        <v>110.40941898167812</v>
      </c>
      <c r="E82" s="6">
        <v>1.0723400078523754E-2</v>
      </c>
      <c r="F82" s="6">
        <v>0</v>
      </c>
      <c r="G82" s="6">
        <v>1.8894778170396543E-3</v>
      </c>
      <c r="H82" s="6">
        <v>0.11187180997251669</v>
      </c>
      <c r="I82" s="6">
        <v>1.7716921868865334E-2</v>
      </c>
      <c r="J82" s="6">
        <v>2.6379073419709461E-2</v>
      </c>
      <c r="K82" s="6">
        <v>0.12674224577934826</v>
      </c>
      <c r="L82" s="6">
        <v>4.2893600314095018E-2</v>
      </c>
      <c r="M82" s="6">
        <v>1.5508441303494307E-2</v>
      </c>
      <c r="N82" s="6">
        <v>4.2280133490380838E-2</v>
      </c>
      <c r="O82" s="6">
        <v>8.2327247742442086E-2</v>
      </c>
      <c r="P82" s="6">
        <v>0.14887612877895565</v>
      </c>
      <c r="Q82" s="6">
        <v>7.8989988221436991E-2</v>
      </c>
      <c r="R82" s="6">
        <v>1.9066548881036514E-2</v>
      </c>
      <c r="S82" s="6">
        <v>7.9554377699254025E-2</v>
      </c>
      <c r="T82" s="6">
        <v>4.8292108362779744E-2</v>
      </c>
      <c r="U82" s="6">
        <v>3.4844915586965057E-2</v>
      </c>
      <c r="V82" s="6">
        <v>0.11677954456223007</v>
      </c>
      <c r="W82" s="6">
        <v>1.9876325088339225E-3</v>
      </c>
      <c r="X82" s="6">
        <v>0</v>
      </c>
    </row>
    <row r="83" spans="1:24" x14ac:dyDescent="0.45">
      <c r="A83" s="3" t="s">
        <v>566</v>
      </c>
      <c r="B83" s="4" t="s">
        <v>475</v>
      </c>
      <c r="D83" s="4">
        <v>108.54098199350587</v>
      </c>
      <c r="E83" s="6">
        <v>1.7241379310344827E-2</v>
      </c>
      <c r="F83" s="6">
        <v>0</v>
      </c>
      <c r="G83" s="6">
        <v>3.5496957403651119E-3</v>
      </c>
      <c r="H83" s="6">
        <v>0.15728532792427316</v>
      </c>
      <c r="I83" s="6">
        <v>4.0229885057471264E-2</v>
      </c>
      <c r="J83" s="6">
        <v>2.391818796484111E-2</v>
      </c>
      <c r="K83" s="6">
        <v>0.14063556457065587</v>
      </c>
      <c r="L83" s="6">
        <v>4.1497633536173091E-2</v>
      </c>
      <c r="M83" s="6">
        <v>5.4935767410412449E-3</v>
      </c>
      <c r="N83" s="6">
        <v>3.0848546315077757E-2</v>
      </c>
      <c r="O83" s="6">
        <v>6.1528059499661933E-2</v>
      </c>
      <c r="P83" s="6">
        <v>7.8600405679513194E-2</v>
      </c>
      <c r="Q83" s="6">
        <v>0.11874577417173768</v>
      </c>
      <c r="R83" s="6">
        <v>8.8742393509127788E-3</v>
      </c>
      <c r="S83" s="6">
        <v>7.1416497633536177E-2</v>
      </c>
      <c r="T83" s="6">
        <v>2.9073698444895203E-2</v>
      </c>
      <c r="U83" s="6">
        <v>2.1636240703177823E-2</v>
      </c>
      <c r="V83" s="6">
        <v>0.15094658553076404</v>
      </c>
      <c r="W83" s="6">
        <v>0</v>
      </c>
      <c r="X83" s="6">
        <v>0</v>
      </c>
    </row>
    <row r="84" spans="1:24" x14ac:dyDescent="0.45">
      <c r="A84" s="3" t="s">
        <v>818</v>
      </c>
      <c r="B84" s="4" t="s">
        <v>475</v>
      </c>
      <c r="D84" s="4">
        <v>107.53952393473823</v>
      </c>
      <c r="E84" s="6">
        <v>1.6330909524377161E-2</v>
      </c>
      <c r="F84" s="6">
        <v>3.8145190129932052E-3</v>
      </c>
      <c r="G84" s="6">
        <v>0</v>
      </c>
      <c r="H84" s="6">
        <v>0.10388604124448683</v>
      </c>
      <c r="I84" s="6">
        <v>2.4496364286565743E-2</v>
      </c>
      <c r="J84" s="6">
        <v>2.0681845273572537E-2</v>
      </c>
      <c r="K84" s="6">
        <v>9.5899392061032304E-2</v>
      </c>
      <c r="L84" s="6">
        <v>4.2972940755751581E-2</v>
      </c>
      <c r="M84" s="6">
        <v>1.1860770056025748E-2</v>
      </c>
      <c r="N84" s="6">
        <v>4.3330551913219696E-2</v>
      </c>
      <c r="O84" s="6">
        <v>9.4290141852425791E-2</v>
      </c>
      <c r="P84" s="6">
        <v>0.10376683752533079</v>
      </c>
      <c r="Q84" s="6">
        <v>9.4468947431159855E-2</v>
      </c>
      <c r="R84" s="6">
        <v>2.8430087018714984E-2</v>
      </c>
      <c r="S84" s="6">
        <v>7.557515794492789E-2</v>
      </c>
      <c r="T84" s="6">
        <v>3.7251162236261778E-2</v>
      </c>
      <c r="U84" s="6">
        <v>2.8906901895339138E-2</v>
      </c>
      <c r="V84" s="6">
        <v>0.17481225414232923</v>
      </c>
      <c r="W84" s="6">
        <v>0</v>
      </c>
      <c r="X84" s="6">
        <v>0</v>
      </c>
    </row>
    <row r="85" spans="1:24" x14ac:dyDescent="0.45">
      <c r="A85" s="3" t="s">
        <v>511</v>
      </c>
      <c r="B85" s="4" t="s">
        <v>512</v>
      </c>
      <c r="D85" s="4">
        <v>107.43614220504953</v>
      </c>
      <c r="E85" s="6">
        <v>4.4361957358200164E-3</v>
      </c>
      <c r="F85" s="6">
        <v>5.7489475351953281E-3</v>
      </c>
      <c r="G85" s="6">
        <v>1.1316825856683716E-3</v>
      </c>
      <c r="H85" s="6">
        <v>7.4668417002399165E-2</v>
      </c>
      <c r="I85" s="6">
        <v>2.7047213797474084E-2</v>
      </c>
      <c r="J85" s="6">
        <v>2.2452582499660496E-2</v>
      </c>
      <c r="K85" s="6">
        <v>7.0413290480286092E-2</v>
      </c>
      <c r="L85" s="6">
        <v>1.0728350912136163E-2</v>
      </c>
      <c r="M85" s="6">
        <v>2.3606898737042234E-2</v>
      </c>
      <c r="N85" s="6">
        <v>3.0351726947625727E-2</v>
      </c>
      <c r="O85" s="6">
        <v>0.12104476936308904</v>
      </c>
      <c r="P85" s="6">
        <v>0.26202978588565479</v>
      </c>
      <c r="Q85" s="6">
        <v>5.6086188945724501E-2</v>
      </c>
      <c r="R85" s="6">
        <v>3.945045493639944E-2</v>
      </c>
      <c r="S85" s="6">
        <v>8.6958489882757686E-2</v>
      </c>
      <c r="T85" s="6">
        <v>6.6339233171879952E-2</v>
      </c>
      <c r="U85" s="6">
        <v>2.1750939296546104E-2</v>
      </c>
      <c r="V85" s="6">
        <v>7.6162238015481429E-2</v>
      </c>
      <c r="W85" s="6">
        <v>1.1769498890951066E-3</v>
      </c>
      <c r="X85" s="6">
        <v>0</v>
      </c>
    </row>
    <row r="86" spans="1:24" x14ac:dyDescent="0.45">
      <c r="A86" s="3" t="s">
        <v>577</v>
      </c>
      <c r="B86" s="4" t="s">
        <v>470</v>
      </c>
      <c r="D86" s="4">
        <v>107.2607704063924</v>
      </c>
      <c r="E86" s="6">
        <v>4.3950959981494337E-3</v>
      </c>
      <c r="F86" s="6">
        <v>0</v>
      </c>
      <c r="G86" s="6">
        <v>0</v>
      </c>
      <c r="H86" s="6">
        <v>8.8658969991378039E-2</v>
      </c>
      <c r="I86" s="6">
        <v>1.7433179820410909E-2</v>
      </c>
      <c r="J86" s="6">
        <v>1.4194688032300801E-2</v>
      </c>
      <c r="K86" s="6">
        <v>7.2739890227745879E-2</v>
      </c>
      <c r="L86" s="6">
        <v>2.4520009252833683E-2</v>
      </c>
      <c r="M86" s="6">
        <v>2.0272117426871069E-2</v>
      </c>
      <c r="N86" s="6">
        <v>3.3141967909490463E-2</v>
      </c>
      <c r="O86" s="6">
        <v>6.5884381637330972E-2</v>
      </c>
      <c r="P86" s="6">
        <v>0.2074527369461443</v>
      </c>
      <c r="Q86" s="6">
        <v>8.4305932328139127E-2</v>
      </c>
      <c r="R86" s="6">
        <v>5.7430656320316277E-2</v>
      </c>
      <c r="S86" s="6">
        <v>0.10459907892246545</v>
      </c>
      <c r="T86" s="6">
        <v>6.3886610729081236E-2</v>
      </c>
      <c r="U86" s="6">
        <v>3.0155826130843479E-2</v>
      </c>
      <c r="V86" s="6">
        <v>0.11166487918743297</v>
      </c>
      <c r="W86" s="6">
        <v>1.3038083822261477E-3</v>
      </c>
      <c r="X86" s="6">
        <v>0</v>
      </c>
    </row>
    <row r="87" spans="1:24" x14ac:dyDescent="0.45">
      <c r="A87" s="3" t="s">
        <v>537</v>
      </c>
      <c r="B87" s="4" t="s">
        <v>477</v>
      </c>
      <c r="D87" s="4">
        <v>107.09408806835037</v>
      </c>
      <c r="E87" s="6">
        <v>3.9055034767311375E-3</v>
      </c>
      <c r="F87" s="6">
        <v>2.4991302046836641E-4</v>
      </c>
      <c r="G87" s="6">
        <v>4.2632221138721326E-4</v>
      </c>
      <c r="H87" s="6">
        <v>0.1061640311460227</v>
      </c>
      <c r="I87" s="6">
        <v>2.2506872608062879E-2</v>
      </c>
      <c r="J87" s="6">
        <v>3.4218482782952996E-2</v>
      </c>
      <c r="K87" s="6">
        <v>8.958646745495441E-2</v>
      </c>
      <c r="L87" s="6">
        <v>4.1211147100763949E-2</v>
      </c>
      <c r="M87" s="6">
        <v>1.309838242572438E-2</v>
      </c>
      <c r="N87" s="6">
        <v>3.8182789323323744E-2</v>
      </c>
      <c r="O87" s="6">
        <v>9.9631990826722069E-2</v>
      </c>
      <c r="P87" s="6">
        <v>0.13353195701496048</v>
      </c>
      <c r="Q87" s="6">
        <v>0.10169009805410861</v>
      </c>
      <c r="R87" s="6">
        <v>2.1899240950453518E-2</v>
      </c>
      <c r="S87" s="6">
        <v>7.4537783418516107E-2</v>
      </c>
      <c r="T87" s="6">
        <v>4.9914000519427064E-2</v>
      </c>
      <c r="U87" s="6">
        <v>2.7069010295436395E-2</v>
      </c>
      <c r="V87" s="6">
        <v>0.1441459100019111</v>
      </c>
      <c r="W87" s="6">
        <v>1.6954883349422504E-3</v>
      </c>
      <c r="X87" s="6">
        <v>1.6170842500894296E-4</v>
      </c>
    </row>
    <row r="88" spans="1:24" x14ac:dyDescent="0.45">
      <c r="A88" s="3" t="s">
        <v>522</v>
      </c>
      <c r="B88" s="4" t="s">
        <v>523</v>
      </c>
      <c r="D88" s="4">
        <v>106.98554562608707</v>
      </c>
      <c r="E88" s="6">
        <v>2.5899340973009277E-2</v>
      </c>
      <c r="F88" s="6">
        <v>1.4271922092095875E-3</v>
      </c>
      <c r="G88" s="6">
        <v>0</v>
      </c>
      <c r="H88" s="6">
        <v>0.1132518994249255</v>
      </c>
      <c r="I88" s="6">
        <v>2.4472148763799689E-2</v>
      </c>
      <c r="J88" s="6">
        <v>2.1785669311169879E-2</v>
      </c>
      <c r="K88" s="6">
        <v>8.8863703144020478E-2</v>
      </c>
      <c r="L88" s="6">
        <v>2.1659740586827854E-2</v>
      </c>
      <c r="M88" s="6">
        <v>1.5908995508542165E-2</v>
      </c>
      <c r="N88" s="6">
        <v>3.1524157326952941E-2</v>
      </c>
      <c r="O88" s="6">
        <v>9.3355160978885951E-2</v>
      </c>
      <c r="P88" s="6">
        <v>0.17277420979725477</v>
      </c>
      <c r="Q88" s="6">
        <v>6.8295344834823496E-2</v>
      </c>
      <c r="R88" s="6">
        <v>3.702304495655459E-2</v>
      </c>
      <c r="S88" s="6">
        <v>8.5127817655207147E-2</v>
      </c>
      <c r="T88" s="6">
        <v>6.732989128153466E-2</v>
      </c>
      <c r="U88" s="6">
        <v>3.4924232884187549E-2</v>
      </c>
      <c r="V88" s="6">
        <v>9.8140452503882813E-2</v>
      </c>
      <c r="W88" s="6">
        <v>1.5111446921042689E-3</v>
      </c>
      <c r="X88" s="6">
        <v>0</v>
      </c>
    </row>
    <row r="89" spans="1:24" x14ac:dyDescent="0.45">
      <c r="A89" s="3" t="s">
        <v>817</v>
      </c>
      <c r="B89" s="4" t="s">
        <v>602</v>
      </c>
      <c r="D89" s="4">
        <v>106.15635632175679</v>
      </c>
      <c r="E89" s="6">
        <v>5.5787843141822252E-3</v>
      </c>
      <c r="F89" s="6">
        <v>4.0763559706968239E-2</v>
      </c>
      <c r="G89" s="6">
        <v>6.7551041800118796E-4</v>
      </c>
      <c r="H89" s="6">
        <v>0.11218131631357658</v>
      </c>
      <c r="I89" s="6">
        <v>2.8045329078394146E-2</v>
      </c>
      <c r="J89" s="6">
        <v>2.7101943839461455E-2</v>
      </c>
      <c r="K89" s="6">
        <v>9.6586343042825026E-2</v>
      </c>
      <c r="L89" s="6">
        <v>3.2797195467092158E-2</v>
      </c>
      <c r="M89" s="6">
        <v>1.157685095677898E-2</v>
      </c>
      <c r="N89" s="6">
        <v>3.8969963079861634E-2</v>
      </c>
      <c r="O89" s="6">
        <v>9.1589895295885224E-2</v>
      </c>
      <c r="P89" s="6">
        <v>0.13421693201802914</v>
      </c>
      <c r="Q89" s="6">
        <v>8.9283842489605289E-2</v>
      </c>
      <c r="R89" s="6">
        <v>1.6806233330615764E-2</v>
      </c>
      <c r="S89" s="6">
        <v>7.8487322532931128E-2</v>
      </c>
      <c r="T89" s="6">
        <v>3.5976753124235684E-2</v>
      </c>
      <c r="U89" s="6">
        <v>2.9256589138258349E-2</v>
      </c>
      <c r="V89" s="6">
        <v>0.13208558018192193</v>
      </c>
      <c r="W89" s="6">
        <v>1.7586564330720582E-3</v>
      </c>
      <c r="X89" s="6">
        <v>0</v>
      </c>
    </row>
    <row r="90" spans="1:24" x14ac:dyDescent="0.45">
      <c r="A90" s="3" t="s">
        <v>796</v>
      </c>
      <c r="B90" s="4" t="s">
        <v>477</v>
      </c>
      <c r="D90" s="4">
        <v>105.8635777133307</v>
      </c>
      <c r="E90" s="6">
        <v>5.2935514918190565E-3</v>
      </c>
      <c r="F90" s="6">
        <v>0</v>
      </c>
      <c r="G90" s="6">
        <v>1.9686761746434507E-3</v>
      </c>
      <c r="H90" s="6">
        <v>0.1263015136932365</v>
      </c>
      <c r="I90" s="6">
        <v>2.3405372298538805E-2</v>
      </c>
      <c r="J90" s="6">
        <v>4.7073234753696735E-2</v>
      </c>
      <c r="K90" s="6">
        <v>0.1116020649225654</v>
      </c>
      <c r="L90" s="6">
        <v>5.2716773121007962E-2</v>
      </c>
      <c r="M90" s="6">
        <v>9.2746522005424797E-3</v>
      </c>
      <c r="N90" s="6">
        <v>3.2986263015136935E-2</v>
      </c>
      <c r="O90" s="6">
        <v>8.1021961676437132E-2</v>
      </c>
      <c r="P90" s="6">
        <v>9.2352786770496104E-2</v>
      </c>
      <c r="Q90" s="6">
        <v>0.10950214366961239</v>
      </c>
      <c r="R90" s="6">
        <v>2.1217954326712748E-2</v>
      </c>
      <c r="S90" s="6">
        <v>6.0941464695073937E-2</v>
      </c>
      <c r="T90" s="6">
        <v>4.1254702948639421E-2</v>
      </c>
      <c r="U90" s="6">
        <v>2.62927640213492E-2</v>
      </c>
      <c r="V90" s="6">
        <v>0.15946277014611954</v>
      </c>
      <c r="W90" s="6">
        <v>2.7998950039373523E-3</v>
      </c>
      <c r="X90" s="6">
        <v>0</v>
      </c>
    </row>
    <row r="91" spans="1:24" x14ac:dyDescent="0.45">
      <c r="A91" s="3" t="s">
        <v>498</v>
      </c>
      <c r="B91" s="4" t="s">
        <v>475</v>
      </c>
      <c r="D91" s="4">
        <v>105.38029817401845</v>
      </c>
      <c r="E91" s="6">
        <v>5.6335067528509118E-3</v>
      </c>
      <c r="F91" s="6">
        <v>4.1830889694676543E-3</v>
      </c>
      <c r="G91" s="6">
        <v>4.519417730831888E-4</v>
      </c>
      <c r="H91" s="6">
        <v>0.11429922749487624</v>
      </c>
      <c r="I91" s="6">
        <v>2.0022071574964526E-2</v>
      </c>
      <c r="J91" s="6">
        <v>3.3801040517105467E-2</v>
      </c>
      <c r="K91" s="6">
        <v>9.1376320353145191E-2</v>
      </c>
      <c r="L91" s="6">
        <v>4.0317410268537496E-2</v>
      </c>
      <c r="M91" s="6">
        <v>1.4020705239371486E-2</v>
      </c>
      <c r="N91" s="6">
        <v>3.8005150034158386E-2</v>
      </c>
      <c r="O91" s="6">
        <v>9.0651111461453562E-2</v>
      </c>
      <c r="P91" s="6">
        <v>0.12732145672394765</v>
      </c>
      <c r="Q91" s="6">
        <v>0.10296915234641861</v>
      </c>
      <c r="R91" s="6">
        <v>2.4026485889957431E-2</v>
      </c>
      <c r="S91" s="6">
        <v>8.3020652688002516E-2</v>
      </c>
      <c r="T91" s="6">
        <v>3.7321982237637288E-2</v>
      </c>
      <c r="U91" s="6">
        <v>2.5024961900257502E-2</v>
      </c>
      <c r="V91" s="6">
        <v>0.1496662988070839</v>
      </c>
      <c r="W91" s="6">
        <v>1.7867465447474905E-3</v>
      </c>
      <c r="X91" s="6">
        <v>0</v>
      </c>
    </row>
    <row r="92" spans="1:24" x14ac:dyDescent="0.45">
      <c r="A92" s="3" t="s">
        <v>747</v>
      </c>
      <c r="B92" s="4" t="s">
        <v>494</v>
      </c>
      <c r="D92" s="4">
        <v>104.60114641376269</v>
      </c>
      <c r="E92" s="6">
        <v>8.688281415554144E-3</v>
      </c>
      <c r="F92" s="6">
        <v>3.8047352096938876E-4</v>
      </c>
      <c r="G92" s="6">
        <v>6.4536014949238092E-4</v>
      </c>
      <c r="H92" s="6">
        <v>8.279874395576875E-2</v>
      </c>
      <c r="I92" s="6">
        <v>3.1555221637866268E-2</v>
      </c>
      <c r="J92" s="6">
        <v>3.1665992409794064E-2</v>
      </c>
      <c r="K92" s="6">
        <v>8.6454179429386047E-2</v>
      </c>
      <c r="L92" s="6">
        <v>4.0378354427941202E-2</v>
      </c>
      <c r="M92" s="6">
        <v>1.9452310774624823E-2</v>
      </c>
      <c r="N92" s="6">
        <v>3.3053035119150823E-2</v>
      </c>
      <c r="O92" s="6">
        <v>0.10101331175711341</v>
      </c>
      <c r="P92" s="6">
        <v>0.18302221194783178</v>
      </c>
      <c r="Q92" s="6">
        <v>6.3404226627367125E-2</v>
      </c>
      <c r="R92" s="6">
        <v>2.6382708200890018E-2</v>
      </c>
      <c r="S92" s="6">
        <v>0.10039203221021402</v>
      </c>
      <c r="T92" s="6">
        <v>6.3442755591515923E-2</v>
      </c>
      <c r="U92" s="6">
        <v>3.1044712862894678E-2</v>
      </c>
      <c r="V92" s="6">
        <v>9.8369261592402099E-2</v>
      </c>
      <c r="W92" s="6">
        <v>1.9938738947003409E-3</v>
      </c>
      <c r="X92" s="6">
        <v>3.1304783370899073E-4</v>
      </c>
    </row>
    <row r="93" spans="1:24" x14ac:dyDescent="0.45">
      <c r="A93" s="3" t="s">
        <v>659</v>
      </c>
      <c r="B93" s="4" t="s">
        <v>506</v>
      </c>
      <c r="D93" s="4">
        <v>104.49329484075248</v>
      </c>
      <c r="E93" s="6">
        <v>1.4323117203141845E-2</v>
      </c>
      <c r="F93" s="6">
        <v>0</v>
      </c>
      <c r="G93" s="6">
        <v>0</v>
      </c>
      <c r="H93" s="6">
        <v>0.10773140304943785</v>
      </c>
      <c r="I93" s="6">
        <v>2.0483597720622207E-2</v>
      </c>
      <c r="J93" s="6">
        <v>2.4179886031110428E-2</v>
      </c>
      <c r="K93" s="6">
        <v>0.11389188356691822</v>
      </c>
      <c r="L93" s="6">
        <v>3.4190666872016016E-2</v>
      </c>
      <c r="M93" s="6">
        <v>9.1637147697520398E-3</v>
      </c>
      <c r="N93" s="6">
        <v>2.6490066225165559E-2</v>
      </c>
      <c r="O93" s="6">
        <v>0.12536577853072539</v>
      </c>
      <c r="P93" s="6">
        <v>0.15062374865239486</v>
      </c>
      <c r="Q93" s="6">
        <v>5.5290312644386254E-2</v>
      </c>
      <c r="R93" s="6">
        <v>2.8569228399815183E-2</v>
      </c>
      <c r="S93" s="6">
        <v>7.7468042507315565E-2</v>
      </c>
      <c r="T93" s="6">
        <v>3.626982904666564E-2</v>
      </c>
      <c r="U93" s="6">
        <v>3.7655937163098716E-2</v>
      </c>
      <c r="V93" s="6">
        <v>0.14045895579855228</v>
      </c>
      <c r="W93" s="6">
        <v>0</v>
      </c>
      <c r="X93" s="6">
        <v>0</v>
      </c>
    </row>
    <row r="94" spans="1:24" x14ac:dyDescent="0.45">
      <c r="A94" s="3" t="s">
        <v>527</v>
      </c>
      <c r="B94" s="4" t="s">
        <v>504</v>
      </c>
      <c r="D94" s="4">
        <v>104.26841747652776</v>
      </c>
      <c r="E94" s="6">
        <v>1.1774600504625735E-2</v>
      </c>
      <c r="F94" s="6">
        <v>0</v>
      </c>
      <c r="G94" s="6">
        <v>0</v>
      </c>
      <c r="H94" s="6">
        <v>0.1512675717890184</v>
      </c>
      <c r="I94" s="6">
        <v>2.1867115222876366E-2</v>
      </c>
      <c r="J94" s="6">
        <v>2.3429052024510389E-2</v>
      </c>
      <c r="K94" s="6">
        <v>0.1352877568184549</v>
      </c>
      <c r="L94" s="6">
        <v>1.3216388321518682E-2</v>
      </c>
      <c r="M94" s="6">
        <v>1.6099963955304577E-2</v>
      </c>
      <c r="N94" s="6">
        <v>5.3226000240297971E-2</v>
      </c>
      <c r="O94" s="6">
        <v>8.5546077135648199E-2</v>
      </c>
      <c r="P94" s="6">
        <v>8.5546077135648199E-2</v>
      </c>
      <c r="Q94" s="6">
        <v>7.0527454043013332E-2</v>
      </c>
      <c r="R94" s="6">
        <v>1.6340261924786735E-2</v>
      </c>
      <c r="S94" s="6">
        <v>0.10825423525171213</v>
      </c>
      <c r="T94" s="6">
        <v>2.9196203292082182E-2</v>
      </c>
      <c r="U94" s="6">
        <v>3.1479034002162683E-2</v>
      </c>
      <c r="V94" s="6">
        <v>0.14393848371981258</v>
      </c>
      <c r="W94" s="6">
        <v>0</v>
      </c>
      <c r="X94" s="6">
        <v>5.406704313348552E-3</v>
      </c>
    </row>
    <row r="95" spans="1:24" x14ac:dyDescent="0.45">
      <c r="A95" s="3" t="s">
        <v>463</v>
      </c>
      <c r="B95" s="4" t="s">
        <v>464</v>
      </c>
      <c r="D95" s="4">
        <v>104.17155448717949</v>
      </c>
      <c r="E95" s="6">
        <v>4.3548290878720995E-2</v>
      </c>
      <c r="F95" s="6">
        <v>4.4741394738411983E-3</v>
      </c>
      <c r="G95" s="6">
        <v>1.1036210702141621E-3</v>
      </c>
      <c r="H95" s="6">
        <v>0.10767762333711149</v>
      </c>
      <c r="I95" s="6">
        <v>2.0372248404223588E-2</v>
      </c>
      <c r="J95" s="6">
        <v>2.0819662351607707E-2</v>
      </c>
      <c r="K95" s="6">
        <v>8.3994511722245424E-2</v>
      </c>
      <c r="L95" s="6">
        <v>4.2653462983952749E-2</v>
      </c>
      <c r="M95" s="6">
        <v>1.243810773727853E-2</v>
      </c>
      <c r="N95" s="6">
        <v>2.6576388474616717E-2</v>
      </c>
      <c r="O95" s="6">
        <v>9.5686929547217081E-2</v>
      </c>
      <c r="P95" s="6">
        <v>0.14681142993497584</v>
      </c>
      <c r="Q95" s="6">
        <v>6.934916184453857E-2</v>
      </c>
      <c r="R95" s="6">
        <v>2.6457078088647615E-2</v>
      </c>
      <c r="S95" s="6">
        <v>0.10687227823182008</v>
      </c>
      <c r="T95" s="6">
        <v>5.5807433037045877E-2</v>
      </c>
      <c r="U95" s="6">
        <v>4.1728807492692241E-2</v>
      </c>
      <c r="V95" s="6">
        <v>9.7774861301676314E-2</v>
      </c>
      <c r="W95" s="6">
        <v>2.1774145439360498E-3</v>
      </c>
      <c r="X95" s="6">
        <v>0</v>
      </c>
    </row>
    <row r="96" spans="1:24" x14ac:dyDescent="0.45">
      <c r="A96" s="3" t="s">
        <v>576</v>
      </c>
      <c r="B96" s="4" t="s">
        <v>468</v>
      </c>
      <c r="D96" s="4">
        <v>104.04523916118983</v>
      </c>
      <c r="E96" s="6">
        <v>1.7702520685010582E-2</v>
      </c>
      <c r="F96" s="6">
        <v>1.2988262459111023E-3</v>
      </c>
      <c r="G96" s="6">
        <v>0</v>
      </c>
      <c r="H96" s="6">
        <v>0.13147007889166828</v>
      </c>
      <c r="I96" s="6">
        <v>2.8814700788916684E-2</v>
      </c>
      <c r="J96" s="6">
        <v>2.2705406965557052E-2</v>
      </c>
      <c r="K96" s="6">
        <v>0.13474119684433328</v>
      </c>
      <c r="L96" s="6">
        <v>4.6709640177025204E-2</v>
      </c>
      <c r="M96" s="6">
        <v>1.3613623244179335E-2</v>
      </c>
      <c r="N96" s="6">
        <v>3.0017317683278814E-2</v>
      </c>
      <c r="O96" s="6">
        <v>8.466422936309409E-2</v>
      </c>
      <c r="P96" s="6">
        <v>0.10583028670386761</v>
      </c>
      <c r="Q96" s="6">
        <v>5.3348085433904173E-2</v>
      </c>
      <c r="R96" s="6">
        <v>2.9343852222436018E-2</v>
      </c>
      <c r="S96" s="6">
        <v>9.27939195689821E-2</v>
      </c>
      <c r="T96" s="6">
        <v>5.1375793727150273E-2</v>
      </c>
      <c r="U96" s="6">
        <v>4.4929767173369245E-2</v>
      </c>
      <c r="V96" s="6">
        <v>0.11242062728497208</v>
      </c>
      <c r="W96" s="6">
        <v>1.5393496247835289E-3</v>
      </c>
      <c r="X96" s="6">
        <v>0</v>
      </c>
    </row>
    <row r="97" spans="1:24" x14ac:dyDescent="0.45">
      <c r="A97" s="3" t="s">
        <v>612</v>
      </c>
      <c r="B97" s="4" t="s">
        <v>466</v>
      </c>
      <c r="D97" s="4">
        <v>103.89349892511613</v>
      </c>
      <c r="E97" s="6">
        <v>6.5923907755181463E-3</v>
      </c>
      <c r="F97" s="6">
        <v>2.4204534397197623E-3</v>
      </c>
      <c r="G97" s="6">
        <v>3.2840323051474163E-4</v>
      </c>
      <c r="H97" s="6">
        <v>0.11412620414517854</v>
      </c>
      <c r="I97" s="6">
        <v>3.2718692225357594E-2</v>
      </c>
      <c r="J97" s="6">
        <v>3.6914955726379296E-2</v>
      </c>
      <c r="K97" s="6">
        <v>9.9141286367617001E-2</v>
      </c>
      <c r="L97" s="6">
        <v>3.8946190522526028E-2</v>
      </c>
      <c r="M97" s="6">
        <v>1.3537510946774351E-2</v>
      </c>
      <c r="N97" s="6">
        <v>3.5455385812980439E-2</v>
      </c>
      <c r="O97" s="6">
        <v>0.10855551230903959</v>
      </c>
      <c r="P97" s="6">
        <v>0.13513184781551035</v>
      </c>
      <c r="Q97" s="6">
        <v>7.2029775226233342E-2</v>
      </c>
      <c r="R97" s="6">
        <v>2.7889948428529727E-2</v>
      </c>
      <c r="S97" s="6">
        <v>8.3268463559404482E-2</v>
      </c>
      <c r="T97" s="6">
        <v>4.8579351950958451E-2</v>
      </c>
      <c r="U97" s="6">
        <v>2.5761408971489732E-2</v>
      </c>
      <c r="V97" s="6">
        <v>0.12066994259025006</v>
      </c>
      <c r="W97" s="6">
        <v>1.7271577308553079E-3</v>
      </c>
      <c r="X97" s="6">
        <v>0</v>
      </c>
    </row>
    <row r="98" spans="1:24" x14ac:dyDescent="0.45">
      <c r="A98" s="3" t="s">
        <v>572</v>
      </c>
      <c r="B98" s="4" t="s">
        <v>475</v>
      </c>
      <c r="D98" s="4">
        <v>103.867677109412</v>
      </c>
      <c r="E98" s="6">
        <v>1.4708504189695132E-2</v>
      </c>
      <c r="F98" s="6">
        <v>0</v>
      </c>
      <c r="G98" s="6">
        <v>0</v>
      </c>
      <c r="H98" s="6">
        <v>0.12025316455696203</v>
      </c>
      <c r="I98" s="6">
        <v>1.8541629523979319E-2</v>
      </c>
      <c r="J98" s="6">
        <v>2.3979318951684793E-2</v>
      </c>
      <c r="K98" s="6">
        <v>0.11766803351756105</v>
      </c>
      <c r="L98" s="6">
        <v>5.0098056694597964E-2</v>
      </c>
      <c r="M98" s="6">
        <v>5.8834016758780531E-3</v>
      </c>
      <c r="N98" s="6">
        <v>3.5924407202709931E-2</v>
      </c>
      <c r="O98" s="6">
        <v>9.8769834195043676E-2</v>
      </c>
      <c r="P98" s="6">
        <v>9.8769834195043676E-2</v>
      </c>
      <c r="Q98" s="6">
        <v>0.10839721875557139</v>
      </c>
      <c r="R98" s="6">
        <v>9.4490996612586909E-3</v>
      </c>
      <c r="S98" s="6">
        <v>9.2886432519165618E-2</v>
      </c>
      <c r="T98" s="6">
        <v>2.594045284364414E-2</v>
      </c>
      <c r="U98" s="6">
        <v>2.9862720627562844E-2</v>
      </c>
      <c r="V98" s="6">
        <v>0.14967017293635226</v>
      </c>
      <c r="W98" s="6">
        <v>0</v>
      </c>
      <c r="X98" s="6">
        <v>0</v>
      </c>
    </row>
    <row r="99" spans="1:24" x14ac:dyDescent="0.45">
      <c r="A99" s="3" t="s">
        <v>733</v>
      </c>
      <c r="B99" s="4" t="s">
        <v>514</v>
      </c>
      <c r="D99" s="4">
        <v>102.40172521075017</v>
      </c>
      <c r="E99" s="6">
        <v>1.5515811915196022E-2</v>
      </c>
      <c r="F99" s="6">
        <v>2.3214497216629163E-2</v>
      </c>
      <c r="G99" s="6">
        <v>0</v>
      </c>
      <c r="H99" s="6">
        <v>0.142011133483359</v>
      </c>
      <c r="I99" s="6">
        <v>1.7173990287812389E-2</v>
      </c>
      <c r="J99" s="6">
        <v>1.9424375222077461E-2</v>
      </c>
      <c r="K99" s="6">
        <v>0.12412649532156818</v>
      </c>
      <c r="L99" s="6">
        <v>3.6361482885230369E-2</v>
      </c>
      <c r="M99" s="6">
        <v>1.0422835485017174E-2</v>
      </c>
      <c r="N99" s="6">
        <v>3.0557858581073079E-2</v>
      </c>
      <c r="O99" s="6">
        <v>0.10778159422006396</v>
      </c>
      <c r="P99" s="6">
        <v>0.12341584744758974</v>
      </c>
      <c r="Q99" s="6">
        <v>6.8814402463579297E-2</v>
      </c>
      <c r="R99" s="6">
        <v>8.2908918630818437E-3</v>
      </c>
      <c r="S99" s="6">
        <v>6.916972640056851E-2</v>
      </c>
      <c r="T99" s="6">
        <v>3.4229539263295035E-2</v>
      </c>
      <c r="U99" s="6">
        <v>2.7004619211180862E-2</v>
      </c>
      <c r="V99" s="6">
        <v>0.14497216629160251</v>
      </c>
      <c r="W99" s="6">
        <v>0</v>
      </c>
      <c r="X99" s="6">
        <v>0</v>
      </c>
    </row>
    <row r="100" spans="1:24" x14ac:dyDescent="0.45">
      <c r="A100" s="3" t="s">
        <v>680</v>
      </c>
      <c r="B100" s="4" t="s">
        <v>445</v>
      </c>
      <c r="D100" s="4">
        <v>102.13373191846367</v>
      </c>
      <c r="E100" s="6">
        <v>7.7586706039024953E-3</v>
      </c>
      <c r="F100" s="6">
        <v>7.7992009727288522E-2</v>
      </c>
      <c r="G100" s="6">
        <v>3.1845289792137113E-3</v>
      </c>
      <c r="H100" s="6">
        <v>0.10283133576515545</v>
      </c>
      <c r="I100" s="6">
        <v>3.259799664176944E-2</v>
      </c>
      <c r="J100" s="6">
        <v>3.6824735105089455E-2</v>
      </c>
      <c r="K100" s="6">
        <v>0.10312083839962945</v>
      </c>
      <c r="L100" s="6">
        <v>4.8752243645417172E-2</v>
      </c>
      <c r="M100" s="6">
        <v>1.0711597475537028E-2</v>
      </c>
      <c r="N100" s="6">
        <v>4.0414567772566731E-2</v>
      </c>
      <c r="O100" s="6">
        <v>7.5791789705286314E-2</v>
      </c>
      <c r="P100" s="6">
        <v>0.10167332522725955</v>
      </c>
      <c r="Q100" s="6">
        <v>9.1714434601354866E-2</v>
      </c>
      <c r="R100" s="6">
        <v>1.013259220658908E-2</v>
      </c>
      <c r="S100" s="6">
        <v>6.4674888541485731E-2</v>
      </c>
      <c r="T100" s="6">
        <v>2.1133692316600082E-2</v>
      </c>
      <c r="U100" s="6">
        <v>4.3656997278675232E-2</v>
      </c>
      <c r="V100" s="6">
        <v>0.13068148920155173</v>
      </c>
      <c r="W100" s="6">
        <v>0</v>
      </c>
      <c r="X100" s="6">
        <v>0</v>
      </c>
    </row>
    <row r="101" spans="1:24" x14ac:dyDescent="0.45">
      <c r="A101" s="3" t="s">
        <v>547</v>
      </c>
      <c r="B101" s="4" t="s">
        <v>447</v>
      </c>
      <c r="D101" s="4">
        <v>101.92021966642815</v>
      </c>
      <c r="E101" s="6">
        <v>4.2234785500498834E-3</v>
      </c>
      <c r="F101" s="6">
        <v>2.2447622214832059E-3</v>
      </c>
      <c r="G101" s="6">
        <v>6.7619997782950893E-4</v>
      </c>
      <c r="H101" s="6">
        <v>9.9107637734175816E-2</v>
      </c>
      <c r="I101" s="6">
        <v>3.1354617004766654E-2</v>
      </c>
      <c r="J101" s="6">
        <v>3.1299190777075714E-2</v>
      </c>
      <c r="K101" s="6">
        <v>8.3887595610242768E-2</v>
      </c>
      <c r="L101" s="6">
        <v>3.8842700365813096E-2</v>
      </c>
      <c r="M101" s="6">
        <v>1.1811329120940028E-2</v>
      </c>
      <c r="N101" s="6">
        <v>3.5954993903114948E-2</v>
      </c>
      <c r="O101" s="6">
        <v>9.9589845915087016E-2</v>
      </c>
      <c r="P101" s="6">
        <v>0.14600931160625208</v>
      </c>
      <c r="Q101" s="6">
        <v>8.6093559472342304E-2</v>
      </c>
      <c r="R101" s="6">
        <v>3.0240549828178694E-2</v>
      </c>
      <c r="S101" s="6">
        <v>0.10207848353841037</v>
      </c>
      <c r="T101" s="6">
        <v>4.8703026272031921E-2</v>
      </c>
      <c r="U101" s="6">
        <v>2.9824853120496618E-2</v>
      </c>
      <c r="V101" s="6">
        <v>0.11997006983704689</v>
      </c>
      <c r="W101" s="6">
        <v>2.2724753353286775E-3</v>
      </c>
      <c r="X101" s="6">
        <v>0</v>
      </c>
    </row>
    <row r="102" spans="1:24" x14ac:dyDescent="0.45">
      <c r="A102" s="3" t="s">
        <v>689</v>
      </c>
      <c r="B102" s="4" t="s">
        <v>510</v>
      </c>
      <c r="D102" s="4">
        <v>101.24771698767879</v>
      </c>
      <c r="E102" s="6">
        <v>7.2634471927758145E-3</v>
      </c>
      <c r="F102" s="6">
        <v>0</v>
      </c>
      <c r="G102" s="6">
        <v>2.0191822311963654E-3</v>
      </c>
      <c r="H102" s="6">
        <v>0.14647484435470301</v>
      </c>
      <c r="I102" s="6">
        <v>2.6025015424308712E-2</v>
      </c>
      <c r="J102" s="6">
        <v>3.2391048292108364E-2</v>
      </c>
      <c r="K102" s="6">
        <v>9.7089012283358575E-2</v>
      </c>
      <c r="L102" s="6">
        <v>2.6754164563351841E-2</v>
      </c>
      <c r="M102" s="6">
        <v>1.9266363789331987E-2</v>
      </c>
      <c r="N102" s="6">
        <v>2.3669302821246286E-2</v>
      </c>
      <c r="O102" s="6">
        <v>9.8603398956755836E-2</v>
      </c>
      <c r="P102" s="6">
        <v>0.16896629087441808</v>
      </c>
      <c r="Q102" s="6">
        <v>7.0867687475461322E-2</v>
      </c>
      <c r="R102" s="6">
        <v>3.1185147792921645E-2</v>
      </c>
      <c r="S102" s="6">
        <v>7.4148858601155415E-2</v>
      </c>
      <c r="T102" s="6">
        <v>4.9133434292444891E-2</v>
      </c>
      <c r="U102" s="6">
        <v>2.8044197655505077E-2</v>
      </c>
      <c r="V102" s="6">
        <v>9.9921476246564583E-2</v>
      </c>
      <c r="W102" s="6">
        <v>1.7667844522968198E-3</v>
      </c>
      <c r="X102" s="6">
        <v>0</v>
      </c>
    </row>
    <row r="103" spans="1:24" x14ac:dyDescent="0.45">
      <c r="A103" s="3" t="s">
        <v>503</v>
      </c>
      <c r="B103" s="4" t="s">
        <v>504</v>
      </c>
      <c r="D103" s="4">
        <v>101.19375735849259</v>
      </c>
      <c r="E103" s="6">
        <v>1.0529528460247213E-2</v>
      </c>
      <c r="F103" s="6">
        <v>0</v>
      </c>
      <c r="G103" s="6">
        <v>0</v>
      </c>
      <c r="H103" s="6">
        <v>9.3621242179154573E-2</v>
      </c>
      <c r="I103" s="6">
        <v>1.3505264764230123E-2</v>
      </c>
      <c r="J103" s="6">
        <v>2.9986265832443151E-2</v>
      </c>
      <c r="K103" s="6">
        <v>0.11017854417823897</v>
      </c>
      <c r="L103" s="6">
        <v>4.1736609186632072E-2</v>
      </c>
      <c r="M103" s="6">
        <v>1.2742255455516556E-2</v>
      </c>
      <c r="N103" s="6">
        <v>4.616206317717076E-2</v>
      </c>
      <c r="O103" s="6">
        <v>8.1413093239737527E-2</v>
      </c>
      <c r="P103" s="6">
        <v>0.12292079963375552</v>
      </c>
      <c r="Q103" s="6">
        <v>6.5084694033267207E-2</v>
      </c>
      <c r="R103" s="6">
        <v>3.2046390965969777E-2</v>
      </c>
      <c r="S103" s="6">
        <v>0.10468487715550129</v>
      </c>
      <c r="T103" s="6">
        <v>5.3258049748206929E-2</v>
      </c>
      <c r="U103" s="6">
        <v>3.9066076606134585E-2</v>
      </c>
      <c r="V103" s="6">
        <v>0.14451396307034944</v>
      </c>
      <c r="W103" s="6">
        <v>2.5942316496261253E-3</v>
      </c>
      <c r="X103" s="6">
        <v>0</v>
      </c>
    </row>
    <row r="104" spans="1:24" x14ac:dyDescent="0.45">
      <c r="A104" s="3" t="s">
        <v>456</v>
      </c>
      <c r="B104" s="4" t="s">
        <v>457</v>
      </c>
      <c r="D104" s="4">
        <v>100.97996253557322</v>
      </c>
      <c r="E104" s="6">
        <v>3.5289143303193909E-3</v>
      </c>
      <c r="F104" s="6">
        <v>5.6917973069667608E-4</v>
      </c>
      <c r="G104" s="6">
        <v>1.4473427437715477E-3</v>
      </c>
      <c r="H104" s="6">
        <v>0.11601509139400247</v>
      </c>
      <c r="I104" s="6">
        <v>2.8833018929291618E-2</v>
      </c>
      <c r="J104" s="6">
        <v>2.3287582124504002E-2</v>
      </c>
      <c r="K104" s="6">
        <v>0.1164704351785598</v>
      </c>
      <c r="L104" s="6">
        <v>3.7338190333701948E-2</v>
      </c>
      <c r="M104" s="6">
        <v>1.3497690756521174E-2</v>
      </c>
      <c r="N104" s="6">
        <v>3.5614388863592014E-2</v>
      </c>
      <c r="O104" s="6">
        <v>8.7848825863526964E-2</v>
      </c>
      <c r="P104" s="6">
        <v>0.1435796526377415</v>
      </c>
      <c r="Q104" s="6">
        <v>6.917973069667599E-2</v>
      </c>
      <c r="R104" s="6">
        <v>2.3970597801340011E-2</v>
      </c>
      <c r="S104" s="6">
        <v>9.8744552136863339E-2</v>
      </c>
      <c r="T104" s="6">
        <v>5.3519156963507446E-2</v>
      </c>
      <c r="U104" s="6">
        <v>3.8232615624796726E-2</v>
      </c>
      <c r="V104" s="6">
        <v>0.11055096597931439</v>
      </c>
      <c r="W104" s="6">
        <v>1.3172445196123074E-3</v>
      </c>
      <c r="X104" s="6">
        <v>0</v>
      </c>
    </row>
    <row r="105" spans="1:24" x14ac:dyDescent="0.45">
      <c r="A105" s="3" t="s">
        <v>599</v>
      </c>
      <c r="B105" s="4" t="s">
        <v>468</v>
      </c>
      <c r="D105" s="4">
        <v>100.89790560529767</v>
      </c>
      <c r="E105" s="6">
        <v>1.3157894736842106E-2</v>
      </c>
      <c r="F105" s="6">
        <v>0</v>
      </c>
      <c r="G105" s="6">
        <v>0</v>
      </c>
      <c r="H105" s="6">
        <v>9.5492443981240238E-2</v>
      </c>
      <c r="I105" s="6">
        <v>4.4424179260031268E-2</v>
      </c>
      <c r="J105" s="6">
        <v>3.295987493486191E-2</v>
      </c>
      <c r="K105" s="6">
        <v>0.1375716519020323</v>
      </c>
      <c r="L105" s="6">
        <v>5.2631578947368425E-2</v>
      </c>
      <c r="M105" s="6">
        <v>1.5763418447107869E-2</v>
      </c>
      <c r="N105" s="6">
        <v>3.6607608129233978E-2</v>
      </c>
      <c r="O105" s="6">
        <v>0.10383011985409067</v>
      </c>
      <c r="P105" s="6">
        <v>7.9859301719645656E-2</v>
      </c>
      <c r="Q105" s="6">
        <v>5.4585721730067753E-2</v>
      </c>
      <c r="R105" s="6">
        <v>1.7196456487754037E-2</v>
      </c>
      <c r="S105" s="6">
        <v>8.1683168316831686E-2</v>
      </c>
      <c r="T105" s="6">
        <v>3.5956227201667537E-2</v>
      </c>
      <c r="U105" s="6">
        <v>4.3772798332464828E-2</v>
      </c>
      <c r="V105" s="6">
        <v>0.15945805106826472</v>
      </c>
      <c r="W105" s="6">
        <v>0</v>
      </c>
      <c r="X105" s="6">
        <v>0</v>
      </c>
    </row>
    <row r="106" spans="1:24" x14ac:dyDescent="0.45">
      <c r="A106" s="3" t="s">
        <v>534</v>
      </c>
      <c r="B106" s="4" t="s">
        <v>535</v>
      </c>
      <c r="D106" s="4">
        <v>100.88886363223074</v>
      </c>
      <c r="E106" s="6">
        <v>5.4911939998660677E-3</v>
      </c>
      <c r="F106" s="6">
        <v>1.3995848121609858E-2</v>
      </c>
      <c r="G106" s="6">
        <v>0</v>
      </c>
      <c r="H106" s="6">
        <v>8.4109020290631484E-2</v>
      </c>
      <c r="I106" s="6">
        <v>1.6406616219112033E-2</v>
      </c>
      <c r="J106" s="6">
        <v>3.9041050023438023E-2</v>
      </c>
      <c r="K106" s="6">
        <v>0.11518114243621509</v>
      </c>
      <c r="L106" s="6">
        <v>4.7411772584209463E-2</v>
      </c>
      <c r="M106" s="6">
        <v>1.2924395633831113E-2</v>
      </c>
      <c r="N106" s="6">
        <v>3.9041050023438023E-2</v>
      </c>
      <c r="O106" s="6">
        <v>8.6051027924730461E-2</v>
      </c>
      <c r="P106" s="6">
        <v>0.143641599142838</v>
      </c>
      <c r="Q106" s="6">
        <v>7.0247103729993973E-2</v>
      </c>
      <c r="R106" s="6">
        <v>2.7991696243219715E-2</v>
      </c>
      <c r="S106" s="6">
        <v>0.11618562914350766</v>
      </c>
      <c r="T106" s="6">
        <v>3.0536395901694234E-2</v>
      </c>
      <c r="U106" s="6">
        <v>3.8505323779548649E-2</v>
      </c>
      <c r="V106" s="6">
        <v>0.11518114243621509</v>
      </c>
      <c r="W106" s="6">
        <v>3.0134601218777201E-3</v>
      </c>
      <c r="X106" s="6">
        <v>0</v>
      </c>
    </row>
    <row r="107" spans="1:24" x14ac:dyDescent="0.45">
      <c r="A107" s="3" t="s">
        <v>755</v>
      </c>
      <c r="B107" s="4" t="s">
        <v>468</v>
      </c>
      <c r="D107" s="4">
        <v>100.43812179332754</v>
      </c>
      <c r="E107" s="6">
        <v>5.8982942770604181E-3</v>
      </c>
      <c r="F107" s="6">
        <v>0</v>
      </c>
      <c r="G107" s="6">
        <v>0</v>
      </c>
      <c r="H107" s="6">
        <v>0.10369838992507573</v>
      </c>
      <c r="I107" s="6">
        <v>3.9375099633349279E-2</v>
      </c>
      <c r="J107" s="6">
        <v>3.1643551729634942E-2</v>
      </c>
      <c r="K107" s="6">
        <v>0.12035708592380043</v>
      </c>
      <c r="L107" s="6">
        <v>4.2085126733620283E-2</v>
      </c>
      <c r="M107" s="6">
        <v>1.6499282639885222E-2</v>
      </c>
      <c r="N107" s="6">
        <v>2.3274350390562731E-2</v>
      </c>
      <c r="O107" s="6">
        <v>0.11406025824964132</v>
      </c>
      <c r="P107" s="6">
        <v>0.10465487007811256</v>
      </c>
      <c r="Q107" s="6">
        <v>5.9381476167702861E-2</v>
      </c>
      <c r="R107" s="6">
        <v>2.4709070620117967E-2</v>
      </c>
      <c r="S107" s="6">
        <v>8.4409373505499763E-2</v>
      </c>
      <c r="T107" s="6">
        <v>4.6787820819384665E-2</v>
      </c>
      <c r="U107" s="6">
        <v>3.4433285509325687E-2</v>
      </c>
      <c r="V107" s="6">
        <v>0.150007970667942</v>
      </c>
      <c r="W107" s="6">
        <v>0</v>
      </c>
      <c r="X107" s="6">
        <v>0</v>
      </c>
    </row>
    <row r="108" spans="1:24" x14ac:dyDescent="0.45">
      <c r="A108" s="3" t="s">
        <v>641</v>
      </c>
      <c r="B108" s="4" t="s">
        <v>526</v>
      </c>
      <c r="D108" s="4">
        <v>100.27085318989643</v>
      </c>
      <c r="E108" s="6">
        <v>5.1949428821331071E-3</v>
      </c>
      <c r="F108" s="6">
        <v>3.6223241184941729E-4</v>
      </c>
      <c r="G108" s="6">
        <v>8.3931900306572307E-4</v>
      </c>
      <c r="H108" s="6">
        <v>8.8208009753770314E-2</v>
      </c>
      <c r="I108" s="6">
        <v>1.6318128406972533E-2</v>
      </c>
      <c r="J108" s="6">
        <v>2.7874225838656383E-2</v>
      </c>
      <c r="K108" s="6">
        <v>8.8852960145599749E-2</v>
      </c>
      <c r="L108" s="6">
        <v>5.1551856661984141E-2</v>
      </c>
      <c r="M108" s="6">
        <v>1.3764831650277859E-2</v>
      </c>
      <c r="N108" s="6">
        <v>3.77075105798369E-2</v>
      </c>
      <c r="O108" s="6">
        <v>9.4560329366446663E-2</v>
      </c>
      <c r="P108" s="6">
        <v>0.12795639075158807</v>
      </c>
      <c r="Q108" s="6">
        <v>0.10000265048106231</v>
      </c>
      <c r="R108" s="6">
        <v>2.3386077906473356E-2</v>
      </c>
      <c r="S108" s="6">
        <v>8.9171017873077296E-2</v>
      </c>
      <c r="T108" s="6">
        <v>3.8140422486681327E-2</v>
      </c>
      <c r="U108" s="6">
        <v>3.1885287179623099E-2</v>
      </c>
      <c r="V108" s="6">
        <v>0.1666092395769832</v>
      </c>
      <c r="W108" s="6">
        <v>1.5284440792670535E-3</v>
      </c>
      <c r="X108" s="6">
        <v>0</v>
      </c>
    </row>
    <row r="109" spans="1:24" x14ac:dyDescent="0.45">
      <c r="A109" s="3" t="s">
        <v>746</v>
      </c>
      <c r="B109" s="4" t="s">
        <v>484</v>
      </c>
      <c r="D109" s="4">
        <v>100.02324183682784</v>
      </c>
      <c r="E109" s="6">
        <v>3.1267048554282598E-2</v>
      </c>
      <c r="F109" s="6">
        <v>5.1145662847790511E-4</v>
      </c>
      <c r="G109" s="6">
        <v>8.5242771412984174E-4</v>
      </c>
      <c r="H109" s="6">
        <v>0.14095744680851063</v>
      </c>
      <c r="I109" s="6">
        <v>2.6936715766503003E-2</v>
      </c>
      <c r="J109" s="6">
        <v>2.2930305510092744E-2</v>
      </c>
      <c r="K109" s="6">
        <v>9.1022231314784499E-2</v>
      </c>
      <c r="L109" s="6">
        <v>1.7764593562465902E-2</v>
      </c>
      <c r="M109" s="6">
        <v>1.5957446808510637E-2</v>
      </c>
      <c r="N109" s="6">
        <v>2.4311238406983088E-2</v>
      </c>
      <c r="O109" s="6">
        <v>0.10500204582651392</v>
      </c>
      <c r="P109" s="6">
        <v>0.14082105837424985</v>
      </c>
      <c r="Q109" s="6">
        <v>6.7205400981996732E-2</v>
      </c>
      <c r="R109" s="6">
        <v>2.770390070921986E-2</v>
      </c>
      <c r="S109" s="6">
        <v>8.234451718494272E-2</v>
      </c>
      <c r="T109" s="6">
        <v>6.7682760501909439E-2</v>
      </c>
      <c r="U109" s="6">
        <v>3.9893617021276591E-2</v>
      </c>
      <c r="V109" s="6">
        <v>9.8745226404800879E-2</v>
      </c>
      <c r="W109" s="6">
        <v>1.3297872340425534E-3</v>
      </c>
      <c r="X109" s="6">
        <v>0</v>
      </c>
    </row>
    <row r="110" spans="1:24" x14ac:dyDescent="0.45">
      <c r="E110" s="6">
        <f>AVERAGE(E20:E109,E2:E16)</f>
        <v>9.5642645289253491E-3</v>
      </c>
      <c r="F110" s="6">
        <f t="shared" ref="F110:X110" si="2">AVERAGE(F20:F109,F2:F16)</f>
        <v>8.1314391232485701E-3</v>
      </c>
      <c r="G110" s="6">
        <f t="shared" si="2"/>
        <v>8.312615059177771E-4</v>
      </c>
      <c r="H110" s="6">
        <f t="shared" si="2"/>
        <v>0.11077001248986476</v>
      </c>
      <c r="I110" s="6">
        <f t="shared" si="2"/>
        <v>2.5186866289124785E-2</v>
      </c>
      <c r="J110" s="6">
        <f t="shared" si="2"/>
        <v>2.816295184720876E-2</v>
      </c>
      <c r="K110" s="6">
        <f t="shared" si="2"/>
        <v>0.10279860096880897</v>
      </c>
      <c r="L110" s="6">
        <f t="shared" si="2"/>
        <v>4.075676939595696E-2</v>
      </c>
      <c r="M110" s="6">
        <f t="shared" si="2"/>
        <v>1.370696123942034E-2</v>
      </c>
      <c r="N110" s="6">
        <f t="shared" si="2"/>
        <v>3.9589516847001731E-2</v>
      </c>
      <c r="O110" s="6">
        <f t="shared" si="2"/>
        <v>9.6973012350787008E-2</v>
      </c>
      <c r="P110" s="6">
        <f t="shared" si="2"/>
        <v>0.13226151328199243</v>
      </c>
      <c r="Q110" s="6">
        <f t="shared" si="2"/>
        <v>7.7728350360478871E-2</v>
      </c>
      <c r="R110" s="6">
        <f t="shared" si="2"/>
        <v>2.3575341188742171E-2</v>
      </c>
      <c r="S110" s="6">
        <f t="shared" si="2"/>
        <v>8.9424717933961353E-2</v>
      </c>
      <c r="T110" s="6">
        <f t="shared" si="2"/>
        <v>4.6105434773831527E-2</v>
      </c>
      <c r="U110" s="6">
        <f t="shared" si="2"/>
        <v>3.1143221953620417E-2</v>
      </c>
      <c r="V110" s="6">
        <f t="shared" si="2"/>
        <v>0.12524356155401634</v>
      </c>
      <c r="W110" s="6">
        <f t="shared" si="2"/>
        <v>1.3773099735161353E-3</v>
      </c>
      <c r="X110" s="6">
        <f t="shared" si="2"/>
        <v>1.4834925099805631E-4</v>
      </c>
    </row>
    <row r="112" spans="1:24" x14ac:dyDescent="0.45">
      <c r="E112" s="6">
        <f>AVERAGE(E113:E362)</f>
        <v>1.1359492440944341E-2</v>
      </c>
      <c r="F112" s="6">
        <f t="shared" ref="F112:X112" si="3">AVERAGE(F113:F362)</f>
        <v>4.4220360583723363E-3</v>
      </c>
      <c r="G112" s="6">
        <f t="shared" si="3"/>
        <v>6.4287364028276037E-4</v>
      </c>
      <c r="H112" s="6">
        <f t="shared" si="3"/>
        <v>0.11387750912211858</v>
      </c>
      <c r="I112" s="6">
        <f t="shared" si="3"/>
        <v>2.3965897582037834E-2</v>
      </c>
      <c r="J112" s="6">
        <f t="shared" si="3"/>
        <v>2.4459469910787044E-2</v>
      </c>
      <c r="K112" s="6">
        <f t="shared" si="3"/>
        <v>0.11116878432894425</v>
      </c>
      <c r="L112" s="6">
        <f t="shared" si="3"/>
        <v>3.8839446335149665E-2</v>
      </c>
      <c r="M112" s="6">
        <f t="shared" si="3"/>
        <v>1.1667096241832748E-2</v>
      </c>
      <c r="N112" s="6">
        <f t="shared" si="3"/>
        <v>3.5243559446272395E-2</v>
      </c>
      <c r="O112" s="6">
        <f t="shared" si="3"/>
        <v>9.6997515170516496E-2</v>
      </c>
      <c r="P112" s="6">
        <f t="shared" si="3"/>
        <v>0.11638729252866359</v>
      </c>
      <c r="Q112" s="6">
        <f t="shared" si="3"/>
        <v>8.4227797200909088E-2</v>
      </c>
      <c r="R112" s="6">
        <f t="shared" si="3"/>
        <v>2.2795671212767991E-2</v>
      </c>
      <c r="S112" s="6">
        <f t="shared" si="3"/>
        <v>9.467240047501535E-2</v>
      </c>
      <c r="T112" s="6">
        <f t="shared" si="3"/>
        <v>4.2874936339616608E-2</v>
      </c>
      <c r="U112" s="6">
        <f t="shared" si="3"/>
        <v>3.3225293843428455E-2</v>
      </c>
      <c r="V112" s="6">
        <f t="shared" si="3"/>
        <v>0.13405872650559375</v>
      </c>
      <c r="W112" s="6">
        <f t="shared" si="3"/>
        <v>7.076013383674973E-4</v>
      </c>
      <c r="X112" s="6">
        <f t="shared" si="3"/>
        <v>1.1693653985163462E-4</v>
      </c>
    </row>
    <row r="113" spans="1:24" x14ac:dyDescent="0.45">
      <c r="A113" s="3" t="s">
        <v>655</v>
      </c>
      <c r="B113" s="4" t="s">
        <v>546</v>
      </c>
      <c r="D113" s="4">
        <v>99.794021959674865</v>
      </c>
      <c r="E113" s="6">
        <v>3.6749975822384325E-3</v>
      </c>
      <c r="F113" s="6">
        <v>1.2296044542075958E-3</v>
      </c>
      <c r="G113" s="6">
        <v>4.2828919191500531E-4</v>
      </c>
      <c r="H113" s="6">
        <v>0.14321437946422405</v>
      </c>
      <c r="I113" s="6">
        <v>2.0917091501913485E-2</v>
      </c>
      <c r="J113" s="6">
        <v>2.7686823890247441E-2</v>
      </c>
      <c r="K113" s="6">
        <v>9.8092040728920582E-2</v>
      </c>
      <c r="L113" s="6">
        <v>3.6003923681629163E-2</v>
      </c>
      <c r="M113" s="6">
        <v>1.4009201309735981E-2</v>
      </c>
      <c r="N113" s="6">
        <v>3.7067738771224497E-2</v>
      </c>
      <c r="O113" s="6">
        <v>7.7257843909313215E-2</v>
      </c>
      <c r="P113" s="6">
        <v>0.1367209626835772</v>
      </c>
      <c r="Q113" s="6">
        <v>0.11074729556098976</v>
      </c>
      <c r="R113" s="6">
        <v>2.0060513118083476E-2</v>
      </c>
      <c r="S113" s="6">
        <v>7.4232188005139477E-2</v>
      </c>
      <c r="T113" s="6">
        <v>3.8200632762741604E-2</v>
      </c>
      <c r="U113" s="6">
        <v>2.3901300064934169E-2</v>
      </c>
      <c r="V113" s="6">
        <v>0.138503198353159</v>
      </c>
      <c r="W113" s="6">
        <v>1.5888147442008262E-3</v>
      </c>
      <c r="X113" s="6">
        <v>0</v>
      </c>
    </row>
    <row r="114" spans="1:24" x14ac:dyDescent="0.45">
      <c r="A114" s="3" t="s">
        <v>678</v>
      </c>
      <c r="B114" s="4" t="s">
        <v>593</v>
      </c>
      <c r="D114" s="4">
        <v>99.144028994476571</v>
      </c>
      <c r="E114" s="6">
        <v>7.4091224820560311E-3</v>
      </c>
      <c r="F114" s="6">
        <v>2.1995832368603844E-3</v>
      </c>
      <c r="G114" s="6">
        <v>6.1191413356266329E-4</v>
      </c>
      <c r="H114" s="6">
        <v>0.12921311150067805</v>
      </c>
      <c r="I114" s="6">
        <v>1.4421327688287633E-2</v>
      </c>
      <c r="J114" s="6">
        <v>2.603115800615222E-2</v>
      </c>
      <c r="K114" s="6">
        <v>0.10293388019713559</v>
      </c>
      <c r="L114" s="6">
        <v>3.6648695134455726E-2</v>
      </c>
      <c r="M114" s="6">
        <v>1.235405021003539E-2</v>
      </c>
      <c r="N114" s="6">
        <v>5.1218866801177522E-2</v>
      </c>
      <c r="O114" s="6">
        <v>8.7950253034763337E-2</v>
      </c>
      <c r="P114" s="6">
        <v>0.12249859425131478</v>
      </c>
      <c r="Q114" s="6">
        <v>9.717857969768133E-2</v>
      </c>
      <c r="R114" s="6">
        <v>2.3996956967552011E-2</v>
      </c>
      <c r="S114" s="6">
        <v>8.7884100155459263E-2</v>
      </c>
      <c r="T114" s="6">
        <v>3.9179042767836465E-2</v>
      </c>
      <c r="U114" s="6">
        <v>2.6146925544934346E-2</v>
      </c>
      <c r="V114" s="6">
        <v>0.13495187378030629</v>
      </c>
      <c r="W114" s="6">
        <v>1.9845863791221512E-3</v>
      </c>
      <c r="X114" s="6">
        <v>0</v>
      </c>
    </row>
    <row r="115" spans="1:24" x14ac:dyDescent="0.45">
      <c r="A115" s="3" t="s">
        <v>761</v>
      </c>
      <c r="B115" s="4" t="s">
        <v>529</v>
      </c>
      <c r="D115" s="4">
        <v>99.128552738729326</v>
      </c>
      <c r="E115" s="6">
        <v>4.1759241909146878E-3</v>
      </c>
      <c r="F115" s="6">
        <v>4.9254490456942471E-3</v>
      </c>
      <c r="G115" s="6">
        <v>0</v>
      </c>
      <c r="H115" s="6">
        <v>7.369435447171882E-2</v>
      </c>
      <c r="I115" s="6">
        <v>2.2753433091522335E-2</v>
      </c>
      <c r="J115" s="6">
        <v>3.0891131514843267E-2</v>
      </c>
      <c r="K115" s="6">
        <v>8.4482158631581761E-2</v>
      </c>
      <c r="L115" s="6">
        <v>3.2952324865487055E-2</v>
      </c>
      <c r="M115" s="6">
        <v>1.7854752790641647E-2</v>
      </c>
      <c r="N115" s="6">
        <v>5.3269802178975832E-2</v>
      </c>
      <c r="O115" s="6">
        <v>0.13938485424418448</v>
      </c>
      <c r="P115" s="6">
        <v>0.17801215301014534</v>
      </c>
      <c r="Q115" s="6">
        <v>6.6921862033889223E-2</v>
      </c>
      <c r="R115" s="6">
        <v>2.1174077147522553E-2</v>
      </c>
      <c r="S115" s="6">
        <v>8.6864576919988223E-2</v>
      </c>
      <c r="T115" s="6">
        <v>4.4436116390502448E-2</v>
      </c>
      <c r="U115" s="6">
        <v>2.920470059158926E-2</v>
      </c>
      <c r="V115" s="6">
        <v>0.11039430361110368</v>
      </c>
      <c r="W115" s="6">
        <v>1.7131996680675645E-3</v>
      </c>
      <c r="X115" s="6">
        <v>0</v>
      </c>
    </row>
    <row r="116" spans="1:24" x14ac:dyDescent="0.45">
      <c r="A116" s="3" t="s">
        <v>809</v>
      </c>
      <c r="B116" s="4" t="s">
        <v>451</v>
      </c>
      <c r="D116" s="4">
        <v>98.894236282388519</v>
      </c>
      <c r="E116" s="6">
        <v>6.7083790234148235E-3</v>
      </c>
      <c r="F116" s="6">
        <v>0</v>
      </c>
      <c r="G116" s="6">
        <v>6.665376593777549E-4</v>
      </c>
      <c r="H116" s="6">
        <v>0.11632157216882753</v>
      </c>
      <c r="I116" s="6">
        <v>2.6252983293556086E-2</v>
      </c>
      <c r="J116" s="6">
        <v>3.0617729901739447E-2</v>
      </c>
      <c r="K116" s="6">
        <v>0.11210733406437465</v>
      </c>
      <c r="L116" s="6">
        <v>3.0058698316454881E-2</v>
      </c>
      <c r="M116" s="6">
        <v>1.1223634135328646E-2</v>
      </c>
      <c r="N116" s="6">
        <v>3.7132597991786538E-2</v>
      </c>
      <c r="O116" s="6">
        <v>9.9615128254746402E-2</v>
      </c>
      <c r="P116" s="6">
        <v>0.12333096819970329</v>
      </c>
      <c r="Q116" s="6">
        <v>6.7492313315702351E-2</v>
      </c>
      <c r="R116" s="6">
        <v>2.2167752478015008E-2</v>
      </c>
      <c r="S116" s="6">
        <v>9.7034982476509921E-2</v>
      </c>
      <c r="T116" s="6">
        <v>5.5236620869079107E-2</v>
      </c>
      <c r="U116" s="6">
        <v>3.9218215829194353E-2</v>
      </c>
      <c r="V116" s="6">
        <v>0.12713668322260208</v>
      </c>
      <c r="W116" s="6">
        <v>1.5050850373046077E-3</v>
      </c>
      <c r="X116" s="6">
        <v>0</v>
      </c>
    </row>
    <row r="117" spans="1:24" x14ac:dyDescent="0.45">
      <c r="A117" s="3" t="s">
        <v>707</v>
      </c>
      <c r="B117" s="4" t="s">
        <v>475</v>
      </c>
      <c r="D117" s="4">
        <v>98.079714704142106</v>
      </c>
      <c r="E117" s="6">
        <v>8.0661984562965024E-3</v>
      </c>
      <c r="F117" s="6">
        <v>0</v>
      </c>
      <c r="G117" s="6">
        <v>1.0430429038314443E-3</v>
      </c>
      <c r="H117" s="6">
        <v>9.0292747375008683E-2</v>
      </c>
      <c r="I117" s="6">
        <v>2.0965162367012027E-2</v>
      </c>
      <c r="J117" s="6">
        <v>2.6597594047701827E-2</v>
      </c>
      <c r="K117" s="6">
        <v>9.4360614699951328E-2</v>
      </c>
      <c r="L117" s="6">
        <v>2.6528057854113066E-2</v>
      </c>
      <c r="M117" s="6">
        <v>1.0534733328697587E-2</v>
      </c>
      <c r="N117" s="6">
        <v>3.2647242889924204E-2</v>
      </c>
      <c r="O117" s="6">
        <v>8.3512968500104298E-2</v>
      </c>
      <c r="P117" s="6">
        <v>0.11181419929073083</v>
      </c>
      <c r="Q117" s="6">
        <v>0.11633405187400041</v>
      </c>
      <c r="R117" s="6">
        <v>2.5380710659898477E-2</v>
      </c>
      <c r="S117" s="6">
        <v>9.9436756831931025E-2</v>
      </c>
      <c r="T117" s="6">
        <v>2.8057854113065852E-2</v>
      </c>
      <c r="U117" s="6">
        <v>3.3412141019400599E-2</v>
      </c>
      <c r="V117" s="6">
        <v>0.19306724149920032</v>
      </c>
      <c r="W117" s="6">
        <v>1.2168833878033515E-3</v>
      </c>
      <c r="X117" s="6">
        <v>0</v>
      </c>
    </row>
    <row r="118" spans="1:24" x14ac:dyDescent="0.45">
      <c r="A118" s="3" t="s">
        <v>592</v>
      </c>
      <c r="B118" s="4" t="s">
        <v>593</v>
      </c>
      <c r="D118" s="4">
        <v>97.501682336054898</v>
      </c>
      <c r="E118" s="6">
        <v>1.127515421175043E-2</v>
      </c>
      <c r="F118" s="6">
        <v>1.9718879563150977E-3</v>
      </c>
      <c r="G118" s="6">
        <v>0</v>
      </c>
      <c r="H118" s="6">
        <v>0.1351754474668824</v>
      </c>
      <c r="I118" s="6">
        <v>2.0199211244817473E-2</v>
      </c>
      <c r="J118" s="6">
        <v>3.0260895944989385E-2</v>
      </c>
      <c r="K118" s="6">
        <v>0.10787238345636566</v>
      </c>
      <c r="L118" s="6">
        <v>3.9058549903933662E-2</v>
      </c>
      <c r="M118" s="6">
        <v>1.0011123470522805E-2</v>
      </c>
      <c r="N118" s="6">
        <v>2.8112043684902423E-2</v>
      </c>
      <c r="O118" s="6">
        <v>0.10362524016584085</v>
      </c>
      <c r="P118" s="6">
        <v>0.12311659419557083</v>
      </c>
      <c r="Q118" s="6">
        <v>8.9746182627161497E-2</v>
      </c>
      <c r="R118" s="6">
        <v>2.0982910304378603E-2</v>
      </c>
      <c r="S118" s="6">
        <v>7.9178885630498547E-2</v>
      </c>
      <c r="T118" s="6">
        <v>2.8213166144200628E-2</v>
      </c>
      <c r="U118" s="6">
        <v>2.8440691677621605E-2</v>
      </c>
      <c r="V118" s="6">
        <v>0.14341692789968655</v>
      </c>
      <c r="W118" s="6">
        <v>1.3904338153503894E-3</v>
      </c>
      <c r="X118" s="6">
        <v>7.836990595611286E-4</v>
      </c>
    </row>
    <row r="119" spans="1:24" x14ac:dyDescent="0.45">
      <c r="A119" s="3" t="s">
        <v>676</v>
      </c>
      <c r="B119" s="4" t="s">
        <v>677</v>
      </c>
      <c r="D119" s="4">
        <v>97.187098410028383</v>
      </c>
      <c r="E119" s="6">
        <v>7.2782354897107165E-3</v>
      </c>
      <c r="F119" s="6">
        <v>0</v>
      </c>
      <c r="G119" s="6">
        <v>0</v>
      </c>
      <c r="H119" s="6">
        <v>0.10994938485979235</v>
      </c>
      <c r="I119" s="6">
        <v>1.8805187128237338E-2</v>
      </c>
      <c r="J119" s="6">
        <v>2.1465252890974246E-2</v>
      </c>
      <c r="K119" s="6">
        <v>0.11504784423837144</v>
      </c>
      <c r="L119" s="6">
        <v>2.9777958399527096E-2</v>
      </c>
      <c r="M119" s="6">
        <v>1.3965345254368787E-2</v>
      </c>
      <c r="N119" s="6">
        <v>5.3829386337606672E-2</v>
      </c>
      <c r="O119" s="6">
        <v>8.6304355857686477E-2</v>
      </c>
      <c r="P119" s="6">
        <v>0.1178926367901873</v>
      </c>
      <c r="Q119" s="6">
        <v>7.8989175010159965E-2</v>
      </c>
      <c r="R119" s="6">
        <v>2.4457826874053276E-2</v>
      </c>
      <c r="S119" s="6">
        <v>0.10455536261868696</v>
      </c>
      <c r="T119" s="6">
        <v>5.3459932759448776E-2</v>
      </c>
      <c r="U119" s="6">
        <v>2.6933165847711233E-2</v>
      </c>
      <c r="V119" s="6">
        <v>0.13965345254368786</v>
      </c>
      <c r="W119" s="6">
        <v>1.6255957438947796E-3</v>
      </c>
      <c r="X119" s="6">
        <v>0</v>
      </c>
    </row>
    <row r="120" spans="1:24" x14ac:dyDescent="0.45">
      <c r="A120" s="3" t="s">
        <v>520</v>
      </c>
      <c r="B120" s="4" t="s">
        <v>451</v>
      </c>
      <c r="D120" s="4">
        <v>96.829128067073142</v>
      </c>
      <c r="E120" s="6">
        <v>3.212401235749241E-3</v>
      </c>
      <c r="F120" s="6">
        <v>1.0799136069114469E-3</v>
      </c>
      <c r="G120" s="6">
        <v>1.093583399403997E-3</v>
      </c>
      <c r="H120" s="6">
        <v>8.6611805232796546E-2</v>
      </c>
      <c r="I120" s="6">
        <v>2.4701315034037781E-2</v>
      </c>
      <c r="J120" s="6">
        <v>3.223337069743281E-2</v>
      </c>
      <c r="K120" s="6">
        <v>0.11780627170079558</v>
      </c>
      <c r="L120" s="6">
        <v>3.1782267545178662E-2</v>
      </c>
      <c r="M120" s="6">
        <v>1.3779150832490362E-2</v>
      </c>
      <c r="N120" s="6">
        <v>4.5588757962654124E-2</v>
      </c>
      <c r="O120" s="6">
        <v>9.7944063209120483E-2</v>
      </c>
      <c r="P120" s="6">
        <v>0.14868633294146594</v>
      </c>
      <c r="Q120" s="6">
        <v>6.7815840555540366E-2</v>
      </c>
      <c r="R120" s="6">
        <v>2.954042157640047E-2</v>
      </c>
      <c r="S120" s="6">
        <v>9.1327883642726301E-2</v>
      </c>
      <c r="T120" s="6">
        <v>4.7311151816715413E-2</v>
      </c>
      <c r="U120" s="6">
        <v>4.225332859447193E-2</v>
      </c>
      <c r="V120" s="6">
        <v>0.11977472181972276</v>
      </c>
      <c r="W120" s="6">
        <v>2.2555157612707435E-3</v>
      </c>
      <c r="X120" s="6">
        <v>0</v>
      </c>
    </row>
    <row r="121" spans="1:24" x14ac:dyDescent="0.45">
      <c r="A121" s="3" t="s">
        <v>460</v>
      </c>
      <c r="B121" s="4" t="s">
        <v>445</v>
      </c>
      <c r="D121" s="4">
        <v>96.532939689184076</v>
      </c>
      <c r="E121" s="6">
        <v>8.2411113727336952E-3</v>
      </c>
      <c r="F121" s="6">
        <v>2.7407581822462918E-2</v>
      </c>
      <c r="G121" s="6">
        <v>0</v>
      </c>
      <c r="H121" s="6">
        <v>0.12780786437485284</v>
      </c>
      <c r="I121" s="6">
        <v>2.0673416529314811E-2</v>
      </c>
      <c r="J121" s="6">
        <v>2.542971509300683E-2</v>
      </c>
      <c r="K121" s="6">
        <v>0.10774664469036967</v>
      </c>
      <c r="L121" s="6">
        <v>3.9934071109018136E-2</v>
      </c>
      <c r="M121" s="6">
        <v>9.5596891923710858E-3</v>
      </c>
      <c r="N121" s="6">
        <v>6.7624205321403341E-2</v>
      </c>
      <c r="O121" s="6">
        <v>7.864374852837297E-2</v>
      </c>
      <c r="P121" s="6">
        <v>7.8690840593360026E-2</v>
      </c>
      <c r="Q121" s="6">
        <v>8.4765716976689429E-2</v>
      </c>
      <c r="R121" s="6">
        <v>1.5964210030609844E-2</v>
      </c>
      <c r="S121" s="6">
        <v>9.1970802919708036E-2</v>
      </c>
      <c r="T121" s="6">
        <v>4.4219449022839655E-2</v>
      </c>
      <c r="U121" s="6">
        <v>3.4424299505533315E-2</v>
      </c>
      <c r="V121" s="6">
        <v>0.13962797268660232</v>
      </c>
      <c r="W121" s="6">
        <v>3.0138921591711795E-3</v>
      </c>
      <c r="X121" s="6">
        <v>0</v>
      </c>
    </row>
    <row r="122" spans="1:24" x14ac:dyDescent="0.45">
      <c r="A122" s="3" t="s">
        <v>767</v>
      </c>
      <c r="B122" s="4" t="s">
        <v>504</v>
      </c>
      <c r="D122" s="4">
        <v>96.233187747325232</v>
      </c>
      <c r="E122" s="6">
        <v>3.4852060265020872E-3</v>
      </c>
      <c r="F122" s="6">
        <v>0</v>
      </c>
      <c r="G122" s="6">
        <v>1.0165184243964421E-3</v>
      </c>
      <c r="H122" s="6">
        <v>9.8348157560355781E-2</v>
      </c>
      <c r="I122" s="6">
        <v>3.1620983844617895E-2</v>
      </c>
      <c r="J122" s="6">
        <v>3.1257941550190592E-2</v>
      </c>
      <c r="K122" s="6">
        <v>0.10502813577781811</v>
      </c>
      <c r="L122" s="6">
        <v>3.89907424214921E-2</v>
      </c>
      <c r="M122" s="6">
        <v>1.0310401161735341E-2</v>
      </c>
      <c r="N122" s="6">
        <v>4.472681067344346E-2</v>
      </c>
      <c r="O122" s="6">
        <v>7.6384098747504084E-2</v>
      </c>
      <c r="P122" s="6">
        <v>0.10317662007623889</v>
      </c>
      <c r="Q122" s="6">
        <v>7.3770194227627525E-2</v>
      </c>
      <c r="R122" s="6">
        <v>1.949537121074605E-2</v>
      </c>
      <c r="S122" s="6">
        <v>0.12394263931748049</v>
      </c>
      <c r="T122" s="6">
        <v>4.2040297694681428E-2</v>
      </c>
      <c r="U122" s="6">
        <v>2.4142312579415501E-2</v>
      </c>
      <c r="V122" s="6">
        <v>0.17502269014340172</v>
      </c>
      <c r="W122" s="6">
        <v>1.0891268832819022E-3</v>
      </c>
      <c r="X122" s="6">
        <v>0</v>
      </c>
    </row>
    <row r="123" spans="1:24" x14ac:dyDescent="0.45">
      <c r="A123" s="3" t="s">
        <v>832</v>
      </c>
      <c r="B123" s="4" t="s">
        <v>447</v>
      </c>
      <c r="D123" s="4">
        <v>95.668173378488305</v>
      </c>
      <c r="E123" s="6">
        <v>5.1336898395721925E-3</v>
      </c>
      <c r="F123" s="6">
        <v>8.0213903743315516E-3</v>
      </c>
      <c r="G123" s="6">
        <v>0</v>
      </c>
      <c r="H123" s="6">
        <v>9.572192513368985E-2</v>
      </c>
      <c r="I123" s="6">
        <v>2.3957219251336901E-2</v>
      </c>
      <c r="J123" s="6">
        <v>2.7379679144385029E-2</v>
      </c>
      <c r="K123" s="6">
        <v>0.13561497326203209</v>
      </c>
      <c r="L123" s="6">
        <v>1.7647058823529415E-2</v>
      </c>
      <c r="M123" s="6">
        <v>7.7005347593582891E-3</v>
      </c>
      <c r="N123" s="6">
        <v>4.7165775401069525E-2</v>
      </c>
      <c r="O123" s="6">
        <v>9.1336898395721927E-2</v>
      </c>
      <c r="P123" s="6">
        <v>0.10652406417112299</v>
      </c>
      <c r="Q123" s="6">
        <v>6.9946524064171123E-2</v>
      </c>
      <c r="R123" s="6">
        <v>2.4919786096256686E-2</v>
      </c>
      <c r="S123" s="6">
        <v>0.12951871657754011</v>
      </c>
      <c r="T123" s="6">
        <v>4.4491978609625678E-2</v>
      </c>
      <c r="U123" s="6">
        <v>4.7379679144385033E-2</v>
      </c>
      <c r="V123" s="6">
        <v>0.12032085561497326</v>
      </c>
      <c r="W123" s="6">
        <v>0</v>
      </c>
      <c r="X123" s="6">
        <v>0</v>
      </c>
    </row>
    <row r="124" spans="1:24" x14ac:dyDescent="0.45">
      <c r="A124" s="3" t="s">
        <v>619</v>
      </c>
      <c r="B124" s="4" t="s">
        <v>620</v>
      </c>
      <c r="D124" s="4">
        <v>95.486549234440162</v>
      </c>
      <c r="E124" s="6">
        <v>3.1197049735871625E-2</v>
      </c>
      <c r="F124" s="6">
        <v>0</v>
      </c>
      <c r="G124" s="6">
        <v>9.3026346390245526E-4</v>
      </c>
      <c r="H124" s="6">
        <v>0.13535333399780722</v>
      </c>
      <c r="I124" s="6">
        <v>1.5681584105784244E-2</v>
      </c>
      <c r="J124" s="6">
        <v>1.6478952789129205E-2</v>
      </c>
      <c r="K124" s="6">
        <v>0.10601681118974053</v>
      </c>
      <c r="L124" s="6">
        <v>2.9967773015714808E-2</v>
      </c>
      <c r="M124" s="6">
        <v>9.1365161633276855E-3</v>
      </c>
      <c r="N124" s="6">
        <v>2.883816738097611E-2</v>
      </c>
      <c r="O124" s="6">
        <v>5.980265125087212E-2</v>
      </c>
      <c r="P124" s="6">
        <v>9.4654307452074815E-2</v>
      </c>
      <c r="Q124" s="6">
        <v>0.1072793116050367</v>
      </c>
      <c r="R124" s="6">
        <v>1.5183228678693645E-2</v>
      </c>
      <c r="S124" s="6">
        <v>0.11561845908501943</v>
      </c>
      <c r="T124" s="6">
        <v>3.4187182298415227E-2</v>
      </c>
      <c r="U124" s="6">
        <v>4.0400013289478051E-2</v>
      </c>
      <c r="V124" s="6">
        <v>0.16007176318150104</v>
      </c>
      <c r="W124" s="6">
        <v>9.9671085418120194E-4</v>
      </c>
      <c r="X124" s="6">
        <v>0</v>
      </c>
    </row>
    <row r="125" spans="1:24" x14ac:dyDescent="0.45">
      <c r="A125" s="3" t="s">
        <v>524</v>
      </c>
      <c r="B125" s="4" t="s">
        <v>447</v>
      </c>
      <c r="D125" s="4">
        <v>95.144979582091906</v>
      </c>
      <c r="E125" s="6">
        <v>5.2257130265063274E-3</v>
      </c>
      <c r="F125" s="6">
        <v>9.0977774979537872E-3</v>
      </c>
      <c r="G125" s="6">
        <v>0</v>
      </c>
      <c r="H125" s="6">
        <v>0.14099981111880625</v>
      </c>
      <c r="I125" s="6">
        <v>3.1070956368444244E-2</v>
      </c>
      <c r="J125" s="6">
        <v>2.823773846250708E-2</v>
      </c>
      <c r="K125" s="6">
        <v>0.12393754328527355</v>
      </c>
      <c r="L125" s="6">
        <v>4.3316753761883771E-2</v>
      </c>
      <c r="M125" s="6">
        <v>1.2434678587168669E-2</v>
      </c>
      <c r="N125" s="6">
        <v>3.6957753573002579E-2</v>
      </c>
      <c r="O125" s="6">
        <v>9.6046087011269904E-2</v>
      </c>
      <c r="P125" s="6">
        <v>0.10303469117924824</v>
      </c>
      <c r="Q125" s="6">
        <v>7.901529937669205E-2</v>
      </c>
      <c r="R125" s="6">
        <v>1.7440030220990995E-2</v>
      </c>
      <c r="S125" s="6">
        <v>7.6213561669709745E-2</v>
      </c>
      <c r="T125" s="6">
        <v>3.4030095070200841E-2</v>
      </c>
      <c r="U125" s="6">
        <v>3.2770887112006541E-2</v>
      </c>
      <c r="V125" s="6">
        <v>0.13174463262607819</v>
      </c>
      <c r="W125" s="6">
        <v>1.3221683561040105E-3</v>
      </c>
      <c r="X125" s="6">
        <v>0</v>
      </c>
    </row>
    <row r="126" spans="1:24" x14ac:dyDescent="0.45">
      <c r="A126" s="3" t="s">
        <v>787</v>
      </c>
      <c r="B126" s="4" t="s">
        <v>459</v>
      </c>
      <c r="D126" s="4">
        <v>94.405427445863552</v>
      </c>
      <c r="E126" s="6">
        <v>2.6182623801012054E-3</v>
      </c>
      <c r="F126" s="6">
        <v>2.9707207774225218E-3</v>
      </c>
      <c r="G126" s="6">
        <v>0</v>
      </c>
      <c r="H126" s="6">
        <v>0.102489866821077</v>
      </c>
      <c r="I126" s="6">
        <v>1.9435563052289721E-2</v>
      </c>
      <c r="J126" s="6">
        <v>3.3836006142846348E-2</v>
      </c>
      <c r="K126" s="6">
        <v>0.12341079026207798</v>
      </c>
      <c r="L126" s="6">
        <v>4.6650386445457062E-2</v>
      </c>
      <c r="M126" s="6">
        <v>1.2109463507968075E-2</v>
      </c>
      <c r="N126" s="6">
        <v>4.9595931623070917E-2</v>
      </c>
      <c r="O126" s="6">
        <v>8.9524432919614302E-2</v>
      </c>
      <c r="P126" s="6">
        <v>0.13088794340525162</v>
      </c>
      <c r="Q126" s="6">
        <v>6.8729387477656639E-2</v>
      </c>
      <c r="R126" s="6">
        <v>1.7018705470657838E-2</v>
      </c>
      <c r="S126" s="6">
        <v>8.6830643740087088E-2</v>
      </c>
      <c r="T126" s="6">
        <v>3.3987059741698342E-2</v>
      </c>
      <c r="U126" s="6">
        <v>5.2390423201832778E-2</v>
      </c>
      <c r="V126" s="6">
        <v>0.13113969940333828</v>
      </c>
      <c r="W126" s="6">
        <v>1.6615895873719189E-3</v>
      </c>
      <c r="X126" s="6">
        <v>0</v>
      </c>
    </row>
    <row r="127" spans="1:24" x14ac:dyDescent="0.45">
      <c r="A127" s="3" t="s">
        <v>481</v>
      </c>
      <c r="B127" s="4" t="s">
        <v>482</v>
      </c>
      <c r="D127" s="4">
        <v>94.36495872208593</v>
      </c>
      <c r="E127" s="6">
        <v>4.552352048558422E-3</v>
      </c>
      <c r="F127" s="6">
        <v>2.7438834265283642E-4</v>
      </c>
      <c r="G127" s="6">
        <v>1.1308125636601742E-3</v>
      </c>
      <c r="H127" s="6">
        <v>9.3408443677635275E-2</v>
      </c>
      <c r="I127" s="6">
        <v>1.5374061986821043E-2</v>
      </c>
      <c r="J127" s="6">
        <v>2.326896293678675E-2</v>
      </c>
      <c r="K127" s="6">
        <v>8.293595526638535E-2</v>
      </c>
      <c r="L127" s="6">
        <v>3.8638867524476692E-2</v>
      </c>
      <c r="M127" s="6">
        <v>1.395223148398362E-2</v>
      </c>
      <c r="N127" s="6">
        <v>3.5396096202215892E-2</v>
      </c>
      <c r="O127" s="6">
        <v>9.6530650425094067E-2</v>
      </c>
      <c r="P127" s="6">
        <v>0.16380984056374331</v>
      </c>
      <c r="Q127" s="6">
        <v>7.6940985719333985E-2</v>
      </c>
      <c r="R127" s="6">
        <v>3.031991186313842E-2</v>
      </c>
      <c r="S127" s="6">
        <v>0.11974556717317646</v>
      </c>
      <c r="T127" s="6">
        <v>5.476957615315859E-2</v>
      </c>
      <c r="U127" s="6">
        <v>3.0423846841416007E-2</v>
      </c>
      <c r="V127" s="6">
        <v>0.12053963040721724</v>
      </c>
      <c r="W127" s="6">
        <v>1.3469973184775605E-3</v>
      </c>
      <c r="X127" s="6">
        <v>1.2056457480200387E-4</v>
      </c>
    </row>
    <row r="128" spans="1:24" x14ac:dyDescent="0.45">
      <c r="A128" s="3" t="s">
        <v>663</v>
      </c>
      <c r="B128" s="4" t="s">
        <v>459</v>
      </c>
      <c r="D128" s="4">
        <v>94.316076228252328</v>
      </c>
      <c r="E128" s="6">
        <v>1.5352480417754569E-2</v>
      </c>
      <c r="F128" s="6">
        <v>0</v>
      </c>
      <c r="G128" s="6">
        <v>0</v>
      </c>
      <c r="H128" s="6">
        <v>0.15371279373368146</v>
      </c>
      <c r="I128" s="6">
        <v>4.9357702349869449E-2</v>
      </c>
      <c r="J128" s="6">
        <v>2.8992167101827677E-2</v>
      </c>
      <c r="K128" s="6">
        <v>0.12574412532637075</v>
      </c>
      <c r="L128" s="6">
        <v>4.4511749347258482E-2</v>
      </c>
      <c r="M128" s="6">
        <v>1.1697127937336816E-2</v>
      </c>
      <c r="N128" s="6">
        <v>2.5483028720626636E-2</v>
      </c>
      <c r="O128" s="6">
        <v>8.4887728459530035E-2</v>
      </c>
      <c r="P128" s="6">
        <v>0.10721671018276763</v>
      </c>
      <c r="Q128" s="6">
        <v>6.9242819843342032E-2</v>
      </c>
      <c r="R128" s="6">
        <v>2.4250652741514358E-2</v>
      </c>
      <c r="S128" s="6">
        <v>5.4934725848563973E-2</v>
      </c>
      <c r="T128" s="6">
        <v>3.6699738903394258E-2</v>
      </c>
      <c r="U128" s="6">
        <v>3.7932114882506529E-2</v>
      </c>
      <c r="V128" s="6">
        <v>0.13157180156657963</v>
      </c>
      <c r="W128" s="6">
        <v>1.1697127937336815E-3</v>
      </c>
      <c r="X128" s="6">
        <v>0</v>
      </c>
    </row>
    <row r="129" spans="1:24" x14ac:dyDescent="0.45">
      <c r="A129" s="3" t="s">
        <v>802</v>
      </c>
      <c r="B129" s="4" t="s">
        <v>589</v>
      </c>
      <c r="D129" s="4">
        <v>94.234984074797097</v>
      </c>
      <c r="E129" s="6">
        <v>1.2721775343716128E-2</v>
      </c>
      <c r="F129" s="6">
        <v>1.5403046380284102E-3</v>
      </c>
      <c r="G129" s="6">
        <v>0</v>
      </c>
      <c r="H129" s="6">
        <v>0.11729134576986706</v>
      </c>
      <c r="I129" s="6">
        <v>2.5158309087797367E-2</v>
      </c>
      <c r="J129" s="6">
        <v>2.6527468766044841E-2</v>
      </c>
      <c r="K129" s="6">
        <v>0.12425124080095842</v>
      </c>
      <c r="L129" s="6">
        <v>5.9102059444349368E-2</v>
      </c>
      <c r="M129" s="6">
        <v>1.4604369901306405E-2</v>
      </c>
      <c r="N129" s="6">
        <v>4.1873466826401959E-2</v>
      </c>
      <c r="O129" s="6">
        <v>0.12470762736037423</v>
      </c>
      <c r="P129" s="6">
        <v>0.10080438131097039</v>
      </c>
      <c r="Q129" s="6">
        <v>5.2655599292600837E-2</v>
      </c>
      <c r="R129" s="6">
        <v>1.6886302698385532E-2</v>
      </c>
      <c r="S129" s="6">
        <v>9.7951965314621484E-2</v>
      </c>
      <c r="T129" s="6">
        <v>5.1856922813623141E-2</v>
      </c>
      <c r="U129" s="6">
        <v>2.6299275486336929E-2</v>
      </c>
      <c r="V129" s="6">
        <v>0.10804951794169662</v>
      </c>
      <c r="W129" s="6">
        <v>0</v>
      </c>
      <c r="X129" s="6">
        <v>0</v>
      </c>
    </row>
    <row r="130" spans="1:24" x14ac:dyDescent="0.45">
      <c r="A130" s="3" t="s">
        <v>610</v>
      </c>
      <c r="B130" s="4" t="s">
        <v>500</v>
      </c>
      <c r="D130" s="4">
        <v>94.1159065431589</v>
      </c>
      <c r="E130" s="6">
        <v>1.4299109235818097E-2</v>
      </c>
      <c r="F130" s="6">
        <v>0</v>
      </c>
      <c r="G130" s="6">
        <v>0</v>
      </c>
      <c r="H130" s="6">
        <v>0.10665729020159401</v>
      </c>
      <c r="I130" s="6">
        <v>1.7112048757618379E-2</v>
      </c>
      <c r="J130" s="6">
        <v>2.4964838255977496E-2</v>
      </c>
      <c r="K130" s="6">
        <v>0.10630567276136897</v>
      </c>
      <c r="L130" s="6">
        <v>5.2977027660571975E-2</v>
      </c>
      <c r="M130" s="6">
        <v>9.2592592592592605E-3</v>
      </c>
      <c r="N130" s="6">
        <v>4.6179090482887958E-2</v>
      </c>
      <c r="O130" s="6">
        <v>0.12353492733239568</v>
      </c>
      <c r="P130" s="6">
        <v>8.8724800750117211E-2</v>
      </c>
      <c r="Q130" s="6">
        <v>7.2550398499765592E-2</v>
      </c>
      <c r="R130" s="6">
        <v>2.1565869667135491E-2</v>
      </c>
      <c r="S130" s="6">
        <v>0.11286919831223628</v>
      </c>
      <c r="T130" s="6">
        <v>3.7623066104078763E-2</v>
      </c>
      <c r="U130" s="6">
        <v>4.1608063759962496E-2</v>
      </c>
      <c r="V130" s="6">
        <v>0.12470698546647915</v>
      </c>
      <c r="W130" s="6">
        <v>0</v>
      </c>
      <c r="X130" s="6">
        <v>0</v>
      </c>
    </row>
    <row r="131" spans="1:24" x14ac:dyDescent="0.45">
      <c r="A131" s="3" t="s">
        <v>734</v>
      </c>
      <c r="B131" s="4" t="s">
        <v>480</v>
      </c>
      <c r="D131" s="4">
        <v>92.897390291023939</v>
      </c>
      <c r="E131" s="6">
        <v>5.6893410065152134E-3</v>
      </c>
      <c r="F131" s="6">
        <v>2.1105619862879016E-3</v>
      </c>
      <c r="G131" s="6">
        <v>8.1276300093074483E-4</v>
      </c>
      <c r="H131" s="6">
        <v>8.5418769581689244E-2</v>
      </c>
      <c r="I131" s="6">
        <v>2.5182543948192915E-2</v>
      </c>
      <c r="J131" s="6">
        <v>3.047861253490293E-2</v>
      </c>
      <c r="K131" s="6">
        <v>8.8827130553334299E-2</v>
      </c>
      <c r="L131" s="6">
        <v>2.2403418848236177E-2</v>
      </c>
      <c r="M131" s="6">
        <v>2.2652491380779467E-2</v>
      </c>
      <c r="N131" s="6">
        <v>3.3375719360801227E-2</v>
      </c>
      <c r="O131" s="6">
        <v>0.10461046366818297</v>
      </c>
      <c r="P131" s="6">
        <v>0.18664709043954747</v>
      </c>
      <c r="Q131" s="6">
        <v>7.6950303475217294E-2</v>
      </c>
      <c r="R131" s="6">
        <v>2.273114586474051E-2</v>
      </c>
      <c r="S131" s="6">
        <v>9.399210833344257E-2</v>
      </c>
      <c r="T131" s="6">
        <v>4.9263925120931279E-2</v>
      </c>
      <c r="U131" s="6">
        <v>2.6296815804307649E-2</v>
      </c>
      <c r="V131" s="6">
        <v>0.12351375798015285</v>
      </c>
      <c r="W131" s="6">
        <v>1.1273809367749041E-3</v>
      </c>
      <c r="X131" s="6">
        <v>0</v>
      </c>
    </row>
    <row r="132" spans="1:24" x14ac:dyDescent="0.45">
      <c r="A132" s="3" t="s">
        <v>539</v>
      </c>
      <c r="B132" s="4" t="s">
        <v>449</v>
      </c>
      <c r="D132" s="4">
        <v>92.885472838049509</v>
      </c>
      <c r="E132" s="6">
        <v>6.5455886420208356E-3</v>
      </c>
      <c r="F132" s="6">
        <v>1.2906794505393197E-3</v>
      </c>
      <c r="G132" s="6">
        <v>8.7581819858025271E-4</v>
      </c>
      <c r="H132" s="6">
        <v>0.14222826587996681</v>
      </c>
      <c r="I132" s="6">
        <v>2.6228450262745458E-2</v>
      </c>
      <c r="J132" s="6">
        <v>3.5885498294459299E-2</v>
      </c>
      <c r="K132" s="6">
        <v>0.10553609292892044</v>
      </c>
      <c r="L132" s="6">
        <v>3.8489905042868998E-2</v>
      </c>
      <c r="M132" s="6">
        <v>1.0325435604314558E-2</v>
      </c>
      <c r="N132" s="6">
        <v>3.6623029409053202E-2</v>
      </c>
      <c r="O132" s="6">
        <v>7.5596939245874448E-2</v>
      </c>
      <c r="P132" s="6">
        <v>0.11005347100580806</v>
      </c>
      <c r="Q132" s="6">
        <v>0.10210196367659262</v>
      </c>
      <c r="R132" s="6">
        <v>2.2448603300451737E-2</v>
      </c>
      <c r="S132" s="6">
        <v>7.3430441596754867E-2</v>
      </c>
      <c r="T132" s="6">
        <v>4.1278694569927173E-2</v>
      </c>
      <c r="U132" s="6">
        <v>2.8210565133216559E-2</v>
      </c>
      <c r="V132" s="6">
        <v>0.14508619894901817</v>
      </c>
      <c r="W132" s="6">
        <v>1.6133493131741496E-3</v>
      </c>
      <c r="X132" s="6">
        <v>0</v>
      </c>
    </row>
    <row r="133" spans="1:24" x14ac:dyDescent="0.45">
      <c r="A133" s="3" t="s">
        <v>540</v>
      </c>
      <c r="B133" s="4" t="s">
        <v>531</v>
      </c>
      <c r="D133" s="4">
        <v>92.364945223691407</v>
      </c>
      <c r="E133" s="6">
        <v>5.1503048139583769E-3</v>
      </c>
      <c r="F133" s="6">
        <v>5.4656295984864406E-3</v>
      </c>
      <c r="G133" s="6">
        <v>0</v>
      </c>
      <c r="H133" s="6">
        <v>7.3891107841076317E-2</v>
      </c>
      <c r="I133" s="6">
        <v>2.5541307546773178E-2</v>
      </c>
      <c r="J133" s="6">
        <v>2.5541307546773178E-2</v>
      </c>
      <c r="K133" s="6">
        <v>0.11257094807651882</v>
      </c>
      <c r="L133" s="6">
        <v>3.0691612360731556E-2</v>
      </c>
      <c r="M133" s="6">
        <v>2.0285894471305445E-2</v>
      </c>
      <c r="N133" s="6">
        <v>4.6142526802606686E-2</v>
      </c>
      <c r="O133" s="6">
        <v>0.16018499054025648</v>
      </c>
      <c r="P133" s="6">
        <v>0.1429472356527223</v>
      </c>
      <c r="Q133" s="6">
        <v>7.7359680470885012E-2</v>
      </c>
      <c r="R133" s="6">
        <v>1.8709270548665124E-2</v>
      </c>
      <c r="S133" s="6">
        <v>8.8290939667857893E-2</v>
      </c>
      <c r="T133" s="6">
        <v>4.1097330250157667E-2</v>
      </c>
      <c r="U133" s="6">
        <v>2.4805549716207694E-2</v>
      </c>
      <c r="V133" s="6">
        <v>0.1005886062644524</v>
      </c>
      <c r="W133" s="6">
        <v>0</v>
      </c>
      <c r="X133" s="6">
        <v>0</v>
      </c>
    </row>
    <row r="134" spans="1:24" x14ac:dyDescent="0.45">
      <c r="A134" s="3" t="s">
        <v>562</v>
      </c>
      <c r="B134" s="4" t="s">
        <v>449</v>
      </c>
      <c r="D134" s="4">
        <v>92.314740563570822</v>
      </c>
      <c r="E134" s="6">
        <v>1.1303861219921656E-2</v>
      </c>
      <c r="F134" s="6">
        <v>0</v>
      </c>
      <c r="G134" s="6">
        <v>0</v>
      </c>
      <c r="H134" s="6">
        <v>0.1442641298265249</v>
      </c>
      <c r="I134" s="6">
        <v>5.1147174034695014E-2</v>
      </c>
      <c r="J134" s="6">
        <v>5.6183547845551206E-2</v>
      </c>
      <c r="K134" s="6">
        <v>0.11012870733072187</v>
      </c>
      <c r="L134" s="6">
        <v>4.8013430330162282E-2</v>
      </c>
      <c r="M134" s="6">
        <v>8.282036933407946E-3</v>
      </c>
      <c r="N134" s="6">
        <v>3.8276440962506993E-2</v>
      </c>
      <c r="O134" s="6">
        <v>6.9278119753777276E-2</v>
      </c>
      <c r="P134" s="6">
        <v>6.9613878007834348E-2</v>
      </c>
      <c r="Q134" s="6">
        <v>0.12165640738668158</v>
      </c>
      <c r="R134" s="6">
        <v>1.4997202014549524E-2</v>
      </c>
      <c r="S134" s="6">
        <v>6.614437604924453E-2</v>
      </c>
      <c r="T134" s="6">
        <v>1.9362059317291548E-2</v>
      </c>
      <c r="U134" s="6">
        <v>2.3950755456071629E-2</v>
      </c>
      <c r="V134" s="6">
        <v>0.14616675993284833</v>
      </c>
      <c r="W134" s="6">
        <v>0</v>
      </c>
      <c r="X134" s="6">
        <v>0</v>
      </c>
    </row>
    <row r="135" spans="1:24" x14ac:dyDescent="0.45">
      <c r="A135" s="3" t="s">
        <v>756</v>
      </c>
      <c r="B135" s="4" t="s">
        <v>470</v>
      </c>
      <c r="D135" s="4">
        <v>91.615617138349364</v>
      </c>
      <c r="E135" s="6">
        <v>5.1136623519187664E-3</v>
      </c>
      <c r="F135" s="6">
        <v>2.8358413758404607E-4</v>
      </c>
      <c r="G135" s="6">
        <v>6.037597767918401E-4</v>
      </c>
      <c r="H135" s="6">
        <v>0.11122901706078762</v>
      </c>
      <c r="I135" s="6">
        <v>1.8387229565933312E-2</v>
      </c>
      <c r="J135" s="6">
        <v>2.2448886246169326E-2</v>
      </c>
      <c r="K135" s="6">
        <v>7.9202305264602285E-2</v>
      </c>
      <c r="L135" s="6">
        <v>2.977633444632484E-2</v>
      </c>
      <c r="M135" s="6">
        <v>1.8679961578923293E-2</v>
      </c>
      <c r="N135" s="6">
        <v>3.6188995105886655E-2</v>
      </c>
      <c r="O135" s="6">
        <v>0.10656360060375976</v>
      </c>
      <c r="P135" s="6">
        <v>0.18391803503636278</v>
      </c>
      <c r="Q135" s="6">
        <v>8.4608699629511036E-2</v>
      </c>
      <c r="R135" s="6">
        <v>3.3408040982481818E-2</v>
      </c>
      <c r="S135" s="6">
        <v>8.0190275808443484E-2</v>
      </c>
      <c r="T135" s="6">
        <v>4.4568448977724925E-2</v>
      </c>
      <c r="U135" s="6">
        <v>2.8824955404107396E-2</v>
      </c>
      <c r="V135" s="6">
        <v>0.11715684032383478</v>
      </c>
      <c r="W135" s="6">
        <v>1.7289484517220874E-3</v>
      </c>
      <c r="X135" s="6">
        <v>2.5614051136623513E-4</v>
      </c>
    </row>
    <row r="136" spans="1:24" x14ac:dyDescent="0.45">
      <c r="A136" s="3" t="s">
        <v>831</v>
      </c>
      <c r="B136" s="4" t="s">
        <v>468</v>
      </c>
      <c r="D136" s="4">
        <v>91.511940750814901</v>
      </c>
      <c r="E136" s="6">
        <v>2.0436370816467569E-2</v>
      </c>
      <c r="F136" s="6">
        <v>0</v>
      </c>
      <c r="G136" s="6">
        <v>0</v>
      </c>
      <c r="H136" s="6">
        <v>0.11787935630368249</v>
      </c>
      <c r="I136" s="6">
        <v>3.8996939480698982E-2</v>
      </c>
      <c r="J136" s="6">
        <v>3.1592457300819429E-2</v>
      </c>
      <c r="K136" s="6">
        <v>0.14029025570145126</v>
      </c>
      <c r="L136" s="6">
        <v>5.7162602428670155E-2</v>
      </c>
      <c r="M136" s="6">
        <v>1.2834435778457894E-2</v>
      </c>
      <c r="N136" s="6">
        <v>5.439826241484845E-2</v>
      </c>
      <c r="O136" s="6">
        <v>9.3691381182742617E-2</v>
      </c>
      <c r="P136" s="6">
        <v>9.5271004047783589E-2</v>
      </c>
      <c r="Q136" s="6">
        <v>4.1070194491065255E-2</v>
      </c>
      <c r="R136" s="6">
        <v>1.3229341494718137E-2</v>
      </c>
      <c r="S136" s="6">
        <v>6.6442886760785858E-2</v>
      </c>
      <c r="T136" s="6">
        <v>3.4356797314641134E-2</v>
      </c>
      <c r="U136" s="6">
        <v>4.7586138809359267E-2</v>
      </c>
      <c r="V136" s="6">
        <v>0.1354526606772633</v>
      </c>
      <c r="W136" s="6">
        <v>0</v>
      </c>
      <c r="X136" s="6">
        <v>0</v>
      </c>
    </row>
    <row r="137" spans="1:24" x14ac:dyDescent="0.45">
      <c r="A137" s="3" t="s">
        <v>823</v>
      </c>
      <c r="B137" s="4" t="s">
        <v>445</v>
      </c>
      <c r="D137" s="4">
        <v>91.359958799531441</v>
      </c>
      <c r="E137" s="6">
        <v>9.7566205639541114E-3</v>
      </c>
      <c r="F137" s="6">
        <v>5.1892355526964723E-2</v>
      </c>
      <c r="G137" s="6">
        <v>2.7876058754154605E-3</v>
      </c>
      <c r="H137" s="6">
        <v>0.12940924198563311</v>
      </c>
      <c r="I137" s="6">
        <v>2.1121475286801757E-2</v>
      </c>
      <c r="J137" s="6">
        <v>2.2622493835102394E-2</v>
      </c>
      <c r="K137" s="6">
        <v>0.10281977055859333</v>
      </c>
      <c r="L137" s="6">
        <v>4.6531574997319615E-2</v>
      </c>
      <c r="M137" s="6">
        <v>4.0741932025302888E-3</v>
      </c>
      <c r="N137" s="6">
        <v>5.5001608234158894E-2</v>
      </c>
      <c r="O137" s="6">
        <v>6.207783853329045E-2</v>
      </c>
      <c r="P137" s="6">
        <v>7.9339551838747718E-2</v>
      </c>
      <c r="Q137" s="6">
        <v>0.11257639112254744</v>
      </c>
      <c r="R137" s="6">
        <v>1.8548300632572103E-2</v>
      </c>
      <c r="S137" s="6">
        <v>0.12308352096065187</v>
      </c>
      <c r="T137" s="6">
        <v>2.2622493835102394E-2</v>
      </c>
      <c r="U137" s="6">
        <v>3.5917229548622281E-2</v>
      </c>
      <c r="V137" s="6">
        <v>0.10474965154926558</v>
      </c>
      <c r="W137" s="6">
        <v>0</v>
      </c>
      <c r="X137" s="6">
        <v>0</v>
      </c>
    </row>
    <row r="138" spans="1:24" x14ac:dyDescent="0.45">
      <c r="A138" s="3" t="s">
        <v>630</v>
      </c>
      <c r="B138" s="4" t="s">
        <v>455</v>
      </c>
      <c r="D138" s="4">
        <v>91.332997125661166</v>
      </c>
      <c r="E138" s="6">
        <v>9.3532552996386006E-2</v>
      </c>
      <c r="F138" s="6">
        <v>1.9688224823345382E-2</v>
      </c>
      <c r="G138" s="6">
        <v>1.4024488915259723E-3</v>
      </c>
      <c r="H138" s="6">
        <v>0.10351151626301312</v>
      </c>
      <c r="I138" s="6">
        <v>2.8804142618264202E-2</v>
      </c>
      <c r="J138" s="6">
        <v>3.0638114245644322E-2</v>
      </c>
      <c r="K138" s="6">
        <v>8.8462160850099794E-2</v>
      </c>
      <c r="L138" s="6">
        <v>6.3973245590377051E-2</v>
      </c>
      <c r="M138" s="6">
        <v>4.9085711203409035E-3</v>
      </c>
      <c r="N138" s="6">
        <v>2.0713091320998977E-2</v>
      </c>
      <c r="O138" s="6">
        <v>8.5279680673175484E-2</v>
      </c>
      <c r="P138" s="6">
        <v>0.11899239441178058</v>
      </c>
      <c r="Q138" s="6">
        <v>7.3844328173040624E-2</v>
      </c>
      <c r="R138" s="6">
        <v>1.3916608231296186E-2</v>
      </c>
      <c r="S138" s="6">
        <v>6.1977452937051619E-2</v>
      </c>
      <c r="T138" s="6">
        <v>2.3949511839905065E-2</v>
      </c>
      <c r="U138" s="6">
        <v>3.5816387075894067E-2</v>
      </c>
      <c r="V138" s="6">
        <v>0.13253142024920439</v>
      </c>
      <c r="W138" s="6">
        <v>0</v>
      </c>
      <c r="X138" s="6">
        <v>0</v>
      </c>
    </row>
    <row r="139" spans="1:24" x14ac:dyDescent="0.45">
      <c r="A139" s="3" t="s">
        <v>714</v>
      </c>
      <c r="B139" s="4" t="s">
        <v>480</v>
      </c>
      <c r="D139" s="4">
        <v>90.864380695720016</v>
      </c>
      <c r="E139" s="6">
        <v>1.7678007716590671E-2</v>
      </c>
      <c r="F139" s="6">
        <v>0</v>
      </c>
      <c r="G139" s="6">
        <v>0</v>
      </c>
      <c r="H139" s="6">
        <v>9.8000701508242721E-2</v>
      </c>
      <c r="I139" s="6">
        <v>5.8295334970185901E-2</v>
      </c>
      <c r="J139" s="6">
        <v>3.0585759382672745E-2</v>
      </c>
      <c r="K139" s="6">
        <v>8.0112241318835486E-2</v>
      </c>
      <c r="L139" s="6">
        <v>2.0694493160294637E-2</v>
      </c>
      <c r="M139" s="6">
        <v>1.2416695896176782E-2</v>
      </c>
      <c r="N139" s="6">
        <v>3.31813398807436E-2</v>
      </c>
      <c r="O139" s="6">
        <v>7.7236057523675905E-2</v>
      </c>
      <c r="P139" s="6">
        <v>0.19017888460189408</v>
      </c>
      <c r="Q139" s="6">
        <v>7.6885303402314975E-2</v>
      </c>
      <c r="R139" s="6">
        <v>2.4973693440897934E-2</v>
      </c>
      <c r="S139" s="6">
        <v>8.0954051210101713E-2</v>
      </c>
      <c r="T139" s="6">
        <v>5.2332514907050161E-2</v>
      </c>
      <c r="U139" s="6">
        <v>4.0757628902139596E-2</v>
      </c>
      <c r="V139" s="6">
        <v>0.10683970536653807</v>
      </c>
      <c r="W139" s="6">
        <v>2.3851280252542967E-3</v>
      </c>
      <c r="X139" s="6">
        <v>0</v>
      </c>
    </row>
    <row r="140" spans="1:24" x14ac:dyDescent="0.45">
      <c r="A140" s="3" t="s">
        <v>446</v>
      </c>
      <c r="B140" s="4" t="s">
        <v>447</v>
      </c>
      <c r="D140" s="4">
        <v>90.736824671096585</v>
      </c>
      <c r="E140" s="6">
        <v>3.329523430899965E-3</v>
      </c>
      <c r="F140" s="6">
        <v>9.4750617038546273E-3</v>
      </c>
      <c r="G140" s="6">
        <v>0</v>
      </c>
      <c r="H140" s="6">
        <v>0.11774254998426344</v>
      </c>
      <c r="I140" s="6">
        <v>2.7613510245324584E-2</v>
      </c>
      <c r="J140" s="6">
        <v>3.051234905332207E-2</v>
      </c>
      <c r="K140" s="6">
        <v>9.4667793072603479E-2</v>
      </c>
      <c r="L140" s="6">
        <v>3.8214977886001089E-2</v>
      </c>
      <c r="M140" s="6">
        <v>1.4842054696947106E-2</v>
      </c>
      <c r="N140" s="6">
        <v>3.7452997399327469E-2</v>
      </c>
      <c r="O140" s="6">
        <v>8.4844870711789158E-2</v>
      </c>
      <c r="P140" s="6">
        <v>0.14779108482830589</v>
      </c>
      <c r="Q140" s="6">
        <v>8.72964601036956E-2</v>
      </c>
      <c r="R140" s="6">
        <v>3.0197617982739483E-2</v>
      </c>
      <c r="S140" s="6">
        <v>8.9797743875167715E-2</v>
      </c>
      <c r="T140" s="6">
        <v>5.0920174261624339E-2</v>
      </c>
      <c r="U140" s="6">
        <v>3.071112657158475E-2</v>
      </c>
      <c r="V140" s="6">
        <v>0.1074226838277924</v>
      </c>
      <c r="W140" s="6">
        <v>1.6730441120442611E-3</v>
      </c>
      <c r="X140" s="6">
        <v>0</v>
      </c>
    </row>
    <row r="141" spans="1:24" x14ac:dyDescent="0.45">
      <c r="A141" s="3" t="s">
        <v>799</v>
      </c>
      <c r="B141" s="4" t="s">
        <v>486</v>
      </c>
      <c r="D141" s="4">
        <v>90.303712810425367</v>
      </c>
      <c r="E141" s="6">
        <v>7.3308191025043441E-3</v>
      </c>
      <c r="F141" s="6">
        <v>0</v>
      </c>
      <c r="G141" s="6">
        <v>9.958049069875843E-4</v>
      </c>
      <c r="H141" s="6">
        <v>0.12191194542141616</v>
      </c>
      <c r="I141" s="6">
        <v>2.9513962456036272E-2</v>
      </c>
      <c r="J141" s="6">
        <v>1.8729607186745198E-2</v>
      </c>
      <c r="K141" s="6">
        <v>9.1995423534895537E-2</v>
      </c>
      <c r="L141" s="6">
        <v>2.8242722149243608E-2</v>
      </c>
      <c r="M141" s="6">
        <v>1.3750582651807279E-2</v>
      </c>
      <c r="N141" s="6">
        <v>3.7056654943006057E-2</v>
      </c>
      <c r="O141" s="6">
        <v>8.8393575998983009E-2</v>
      </c>
      <c r="P141" s="6">
        <v>0.16079071147082502</v>
      </c>
      <c r="Q141" s="6">
        <v>6.5468875799822024E-2</v>
      </c>
      <c r="R141" s="6">
        <v>3.2713250561464471E-2</v>
      </c>
      <c r="S141" s="6">
        <v>9.7228696131192005E-2</v>
      </c>
      <c r="T141" s="6">
        <v>6.0998347387601175E-2</v>
      </c>
      <c r="U141" s="6">
        <v>3.1145387516420188E-2</v>
      </c>
      <c r="V141" s="6">
        <v>0.1152379338107547</v>
      </c>
      <c r="W141" s="6">
        <v>1.0593669223272172E-3</v>
      </c>
      <c r="X141" s="6">
        <v>0</v>
      </c>
    </row>
    <row r="142" spans="1:24" x14ac:dyDescent="0.45">
      <c r="A142" s="3" t="s">
        <v>697</v>
      </c>
      <c r="B142" s="4" t="s">
        <v>526</v>
      </c>
      <c r="D142" s="4">
        <v>90.115808691000836</v>
      </c>
      <c r="E142" s="6">
        <v>3.0387546655094686E-3</v>
      </c>
      <c r="F142" s="6">
        <v>1.6425700894645776E-4</v>
      </c>
      <c r="G142" s="6">
        <v>1.05990164556667E-3</v>
      </c>
      <c r="H142" s="6">
        <v>8.09387510030221E-2</v>
      </c>
      <c r="I142" s="6">
        <v>1.3928550420797601E-2</v>
      </c>
      <c r="J142" s="6">
        <v>3.7827945222507202E-2</v>
      </c>
      <c r="K142" s="6">
        <v>7.2788051856381653E-2</v>
      </c>
      <c r="L142" s="6">
        <v>5.462322438728251E-2</v>
      </c>
      <c r="M142" s="6">
        <v>1.1725508780535989E-2</v>
      </c>
      <c r="N142" s="6">
        <v>3.4067791531219374E-2</v>
      </c>
      <c r="O142" s="6">
        <v>0.10840518652604195</v>
      </c>
      <c r="P142" s="6">
        <v>0.13194499165951742</v>
      </c>
      <c r="Q142" s="6">
        <v>0.11524959851369604</v>
      </c>
      <c r="R142" s="6">
        <v>1.9233607871906169E-2</v>
      </c>
      <c r="S142" s="6">
        <v>0.10023340033095567</v>
      </c>
      <c r="T142" s="6">
        <v>3.3986772871401193E-2</v>
      </c>
      <c r="U142" s="6">
        <v>2.3133601989729496E-2</v>
      </c>
      <c r="V142" s="6">
        <v>0.15807628406251978</v>
      </c>
      <c r="W142" s="6">
        <v>6.2373269613452209E-4</v>
      </c>
      <c r="X142" s="6">
        <v>1.1764353343462515E-4</v>
      </c>
    </row>
    <row r="143" spans="1:24" x14ac:dyDescent="0.45">
      <c r="A143" s="3" t="s">
        <v>639</v>
      </c>
      <c r="B143" s="4" t="s">
        <v>620</v>
      </c>
      <c r="D143" s="4">
        <v>90.066156784458087</v>
      </c>
      <c r="E143" s="6">
        <v>7.6049111233278356E-3</v>
      </c>
      <c r="F143" s="6">
        <v>1.5924500641378046E-2</v>
      </c>
      <c r="G143" s="6">
        <v>1.7042330951072019E-3</v>
      </c>
      <c r="H143" s="6">
        <v>0.11271761040864944</v>
      </c>
      <c r="I143" s="6">
        <v>1.6236027121128826E-2</v>
      </c>
      <c r="J143" s="6">
        <v>2.7249404434671064E-2</v>
      </c>
      <c r="K143" s="6">
        <v>8.803371816016127E-2</v>
      </c>
      <c r="L143" s="6">
        <v>3.1958951805021077E-2</v>
      </c>
      <c r="M143" s="6">
        <v>1.0481949789261501E-2</v>
      </c>
      <c r="N143" s="6">
        <v>4.6564046179219359E-2</v>
      </c>
      <c r="O143" s="6">
        <v>7.8687923767637905E-2</v>
      </c>
      <c r="P143" s="6">
        <v>0.1237309877221917</v>
      </c>
      <c r="Q143" s="6">
        <v>0.11141652922851385</v>
      </c>
      <c r="R143" s="6">
        <v>2.4134139637163276E-2</v>
      </c>
      <c r="S143" s="6">
        <v>0.10908924317390509</v>
      </c>
      <c r="T143" s="6">
        <v>3.5623969213853766E-2</v>
      </c>
      <c r="U143" s="6">
        <v>2.7560930914421845E-2</v>
      </c>
      <c r="V143" s="6">
        <v>0.13305845702767088</v>
      </c>
      <c r="W143" s="6">
        <v>1.7775334432838556E-3</v>
      </c>
      <c r="X143" s="6">
        <v>0</v>
      </c>
    </row>
    <row r="144" spans="1:24" x14ac:dyDescent="0.45">
      <c r="A144" s="3" t="s">
        <v>584</v>
      </c>
      <c r="B144" s="4" t="s">
        <v>459</v>
      </c>
      <c r="D144" s="4">
        <v>89.957306493300791</v>
      </c>
      <c r="E144" s="6">
        <v>7.4998660738201106E-3</v>
      </c>
      <c r="F144" s="6">
        <v>6.857020410349815E-3</v>
      </c>
      <c r="G144" s="6">
        <v>0</v>
      </c>
      <c r="H144" s="6">
        <v>0.10939090373386189</v>
      </c>
      <c r="I144" s="6">
        <v>3.7606471313012264E-2</v>
      </c>
      <c r="J144" s="6">
        <v>3.0267316655059731E-2</v>
      </c>
      <c r="K144" s="6">
        <v>0.12964054213317619</v>
      </c>
      <c r="L144" s="6">
        <v>4.3445652756200777E-2</v>
      </c>
      <c r="M144" s="6">
        <v>1.4839020731772646E-2</v>
      </c>
      <c r="N144" s="6">
        <v>3.5356511490866237E-2</v>
      </c>
      <c r="O144" s="6">
        <v>8.7534151175871849E-2</v>
      </c>
      <c r="P144" s="6">
        <v>0.10874805807039159</v>
      </c>
      <c r="Q144" s="6">
        <v>6.8945197407189157E-2</v>
      </c>
      <c r="R144" s="6">
        <v>2.1803182086034177E-2</v>
      </c>
      <c r="S144" s="6">
        <v>0.10312315851502651</v>
      </c>
      <c r="T144" s="6">
        <v>4.1195692934054749E-2</v>
      </c>
      <c r="U144" s="6">
        <v>3.7070766593453687E-2</v>
      </c>
      <c r="V144" s="6">
        <v>0.11871216585418116</v>
      </c>
      <c r="W144" s="6">
        <v>0</v>
      </c>
      <c r="X144" s="6">
        <v>0</v>
      </c>
    </row>
    <row r="145" spans="1:24" x14ac:dyDescent="0.45">
      <c r="A145" s="3" t="s">
        <v>750</v>
      </c>
      <c r="B145" s="4" t="s">
        <v>751</v>
      </c>
      <c r="D145" s="4">
        <v>89.43512398692252</v>
      </c>
      <c r="E145" s="6">
        <v>1.6658167601563828E-2</v>
      </c>
      <c r="F145" s="6">
        <v>2.3649572460072871E-4</v>
      </c>
      <c r="G145" s="6">
        <v>7.4643963077104998E-4</v>
      </c>
      <c r="H145" s="6">
        <v>0.1257566015564375</v>
      </c>
      <c r="I145" s="6">
        <v>2.8002571891005031E-2</v>
      </c>
      <c r="J145" s="6">
        <v>2.5068546807677242E-2</v>
      </c>
      <c r="K145" s="6">
        <v>9.3578402027950841E-2</v>
      </c>
      <c r="L145" s="6">
        <v>2.9222002970977542E-2</v>
      </c>
      <c r="M145" s="6">
        <v>1.2815112076801987E-2</v>
      </c>
      <c r="N145" s="6">
        <v>2.9236783953765083E-2</v>
      </c>
      <c r="O145" s="6">
        <v>0.10476760599812281</v>
      </c>
      <c r="P145" s="6">
        <v>0.14632433910530712</v>
      </c>
      <c r="Q145" s="6">
        <v>7.0401821017079425E-2</v>
      </c>
      <c r="R145" s="6">
        <v>2.9406765255821862E-2</v>
      </c>
      <c r="S145" s="6">
        <v>8.1125424029443713E-2</v>
      </c>
      <c r="T145" s="6">
        <v>5.0240560494867297E-2</v>
      </c>
      <c r="U145" s="6">
        <v>3.4897900361395028E-2</v>
      </c>
      <c r="V145" s="6">
        <v>0.12285213843868478</v>
      </c>
      <c r="W145" s="6">
        <v>1.1972596057911889E-3</v>
      </c>
      <c r="X145" s="6">
        <v>2.2910523320695593E-4</v>
      </c>
    </row>
    <row r="146" spans="1:24" x14ac:dyDescent="0.45">
      <c r="A146" s="3" t="s">
        <v>624</v>
      </c>
      <c r="B146" s="4" t="s">
        <v>502</v>
      </c>
      <c r="D146" s="4">
        <v>88.987723680314616</v>
      </c>
      <c r="E146" s="6">
        <v>1.7727728843795299E-2</v>
      </c>
      <c r="F146" s="6">
        <v>0</v>
      </c>
      <c r="G146" s="6">
        <v>0</v>
      </c>
      <c r="H146" s="6">
        <v>0.15207938454677222</v>
      </c>
      <c r="I146" s="6">
        <v>2.3413981491805107E-2</v>
      </c>
      <c r="J146" s="6">
        <v>2.2856505742000224E-2</v>
      </c>
      <c r="K146" s="6">
        <v>0.12130672315754265</v>
      </c>
      <c r="L146" s="6">
        <v>4.3260118184858962E-2</v>
      </c>
      <c r="M146" s="6">
        <v>9.7000780466049742E-3</v>
      </c>
      <c r="N146" s="6">
        <v>3.9803768536068686E-2</v>
      </c>
      <c r="O146" s="6">
        <v>0.10302151856394248</v>
      </c>
      <c r="P146" s="6">
        <v>8.9084624818820388E-2</v>
      </c>
      <c r="Q146" s="6">
        <v>7.3921284424127556E-2</v>
      </c>
      <c r="R146" s="6">
        <v>2.8877243839892968E-2</v>
      </c>
      <c r="S146" s="6">
        <v>8.28408964210057E-2</v>
      </c>
      <c r="T146" s="6">
        <v>6.0541866428810355E-2</v>
      </c>
      <c r="U146" s="6">
        <v>2.3079496041922179E-2</v>
      </c>
      <c r="V146" s="6">
        <v>0.10948823726167912</v>
      </c>
      <c r="W146" s="6">
        <v>3.4563496487902776E-3</v>
      </c>
      <c r="X146" s="6">
        <v>0</v>
      </c>
    </row>
    <row r="147" spans="1:24" x14ac:dyDescent="0.45">
      <c r="A147" s="3" t="s">
        <v>465</v>
      </c>
      <c r="B147" s="4" t="s">
        <v>466</v>
      </c>
      <c r="D147" s="4">
        <v>88.90694284236352</v>
      </c>
      <c r="E147" s="6">
        <v>5.8779201205727211E-3</v>
      </c>
      <c r="F147" s="6">
        <v>2.4415975885455918E-3</v>
      </c>
      <c r="G147" s="6">
        <v>1.5071590052750568E-3</v>
      </c>
      <c r="H147" s="6">
        <v>7.2735493594574235E-2</v>
      </c>
      <c r="I147" s="6">
        <v>1.8779201205727205E-2</v>
      </c>
      <c r="J147" s="6">
        <v>2.1341371514694802E-2</v>
      </c>
      <c r="K147" s="6">
        <v>7.7889977392614926E-2</v>
      </c>
      <c r="L147" s="6">
        <v>2.3451394122079878E-2</v>
      </c>
      <c r="M147" s="6">
        <v>1.838733986435569E-2</v>
      </c>
      <c r="N147" s="6">
        <v>3.0625470987189148E-2</v>
      </c>
      <c r="O147" s="6">
        <v>0.10170308967596083</v>
      </c>
      <c r="P147" s="6">
        <v>0.20232102486812362</v>
      </c>
      <c r="Q147" s="6">
        <v>7.366993217784476E-2</v>
      </c>
      <c r="R147" s="6">
        <v>4.9886963074604371E-2</v>
      </c>
      <c r="S147" s="6">
        <v>0.10236623963828184</v>
      </c>
      <c r="T147" s="6">
        <v>7.1379050489826679E-2</v>
      </c>
      <c r="U147" s="6">
        <v>2.9118311981914096E-2</v>
      </c>
      <c r="V147" s="6">
        <v>9.814619442351169E-2</v>
      </c>
      <c r="W147" s="6">
        <v>1.6277317256970609E-3</v>
      </c>
      <c r="X147" s="6">
        <v>0</v>
      </c>
    </row>
    <row r="148" spans="1:24" x14ac:dyDescent="0.45">
      <c r="A148" s="3" t="s">
        <v>812</v>
      </c>
      <c r="B148" s="4" t="s">
        <v>506</v>
      </c>
      <c r="D148" s="4">
        <v>88.537388216265626</v>
      </c>
      <c r="E148" s="6">
        <v>1.1639016763658472E-2</v>
      </c>
      <c r="F148" s="6">
        <v>3.4743333622861109E-3</v>
      </c>
      <c r="G148" s="6">
        <v>0</v>
      </c>
      <c r="H148" s="6">
        <v>0.11595587596629896</v>
      </c>
      <c r="I148" s="6">
        <v>2.4146616867888472E-2</v>
      </c>
      <c r="J148" s="6">
        <v>1.5373925128116042E-2</v>
      </c>
      <c r="K148" s="6">
        <v>0.12915834274298618</v>
      </c>
      <c r="L148" s="6">
        <v>4.1257708677147564E-2</v>
      </c>
      <c r="M148" s="6">
        <v>7.469816728915139E-3</v>
      </c>
      <c r="N148" s="6">
        <v>3.8651958655432986E-2</v>
      </c>
      <c r="O148" s="6">
        <v>9.7889342482411185E-2</v>
      </c>
      <c r="P148" s="6">
        <v>8.0517675670980629E-2</v>
      </c>
      <c r="Q148" s="6">
        <v>8.4165725701381033E-2</v>
      </c>
      <c r="R148" s="6">
        <v>1.7719100147659168E-2</v>
      </c>
      <c r="S148" s="6">
        <v>8.2515417354295129E-2</v>
      </c>
      <c r="T148" s="6">
        <v>4.082341700686181E-2</v>
      </c>
      <c r="U148" s="6">
        <v>3.7262225310518537E-2</v>
      </c>
      <c r="V148" s="6">
        <v>0.17232693476939109</v>
      </c>
      <c r="W148" s="6">
        <v>0</v>
      </c>
      <c r="X148" s="6">
        <v>0</v>
      </c>
    </row>
    <row r="149" spans="1:24" x14ac:dyDescent="0.45">
      <c r="A149" s="3" t="s">
        <v>658</v>
      </c>
      <c r="B149" s="4" t="s">
        <v>455</v>
      </c>
      <c r="D149" s="4">
        <v>88.305873474518734</v>
      </c>
      <c r="E149" s="6">
        <v>1.6978863048042234E-2</v>
      </c>
      <c r="F149" s="6">
        <v>3.8095432217035936E-2</v>
      </c>
      <c r="G149" s="6">
        <v>9.987566498848373E-4</v>
      </c>
      <c r="H149" s="6">
        <v>9.5717576078759095E-2</v>
      </c>
      <c r="I149" s="6">
        <v>2.3644034976865538E-2</v>
      </c>
      <c r="J149" s="6">
        <v>2.6742218870385845E-2</v>
      </c>
      <c r="K149" s="6">
        <v>7.8025315423656261E-2</v>
      </c>
      <c r="L149" s="6">
        <v>4.7756874095513754E-2</v>
      </c>
      <c r="M149" s="6">
        <v>6.5428751961843414E-3</v>
      </c>
      <c r="N149" s="6">
        <v>3.4915717168422983E-2</v>
      </c>
      <c r="O149" s="6">
        <v>8.2998715884307281E-2</v>
      </c>
      <c r="P149" s="6">
        <v>0.1279223823403518</v>
      </c>
      <c r="Q149" s="6">
        <v>9.4922647316605865E-2</v>
      </c>
      <c r="R149" s="6">
        <v>1.469599070544832E-2</v>
      </c>
      <c r="S149" s="6">
        <v>0.10705040663663602</v>
      </c>
      <c r="T149" s="6">
        <v>3.1430260288212636E-2</v>
      </c>
      <c r="U149" s="6">
        <v>3.0451886427100956E-2</v>
      </c>
      <c r="V149" s="6">
        <v>0.1422311000591101</v>
      </c>
      <c r="W149" s="6">
        <v>1.773302623264915E-3</v>
      </c>
      <c r="X149" s="6">
        <v>0</v>
      </c>
    </row>
    <row r="150" spans="1:24" x14ac:dyDescent="0.45">
      <c r="A150" s="3" t="s">
        <v>766</v>
      </c>
      <c r="B150" s="4" t="s">
        <v>451</v>
      </c>
      <c r="D150" s="4">
        <v>88.272068832455929</v>
      </c>
      <c r="E150" s="6">
        <v>6.7165513190489568E-3</v>
      </c>
      <c r="F150" s="6">
        <v>5.8737901269249437E-4</v>
      </c>
      <c r="G150" s="6">
        <v>8.2999208315243762E-4</v>
      </c>
      <c r="H150" s="6">
        <v>9.6176928773910153E-2</v>
      </c>
      <c r="I150" s="6">
        <v>3.3774293229818418E-2</v>
      </c>
      <c r="J150" s="6">
        <v>3.1271547871389534E-2</v>
      </c>
      <c r="K150" s="6">
        <v>0.11573920371836453</v>
      </c>
      <c r="L150" s="6">
        <v>2.4503920116454275E-2</v>
      </c>
      <c r="M150" s="6">
        <v>1.2105115305054013E-2</v>
      </c>
      <c r="N150" s="6">
        <v>3.2893224710779684E-2</v>
      </c>
      <c r="O150" s="6">
        <v>8.3395050693362616E-2</v>
      </c>
      <c r="P150" s="6">
        <v>0.15540005618407948</v>
      </c>
      <c r="Q150" s="6">
        <v>6.5237377735781601E-2</v>
      </c>
      <c r="R150" s="6">
        <v>2.7530198942717774E-2</v>
      </c>
      <c r="S150" s="6">
        <v>0.1023188701892382</v>
      </c>
      <c r="T150" s="6">
        <v>5.0169829149321964E-2</v>
      </c>
      <c r="U150" s="6">
        <v>3.7694409684092246E-2</v>
      </c>
      <c r="V150" s="6">
        <v>0.12679725208774931</v>
      </c>
      <c r="W150" s="6">
        <v>1.5578312945322675E-3</v>
      </c>
      <c r="X150" s="6">
        <v>0</v>
      </c>
    </row>
    <row r="151" spans="1:24" x14ac:dyDescent="0.45">
      <c r="A151" s="3" t="s">
        <v>563</v>
      </c>
      <c r="B151" s="4" t="s">
        <v>504</v>
      </c>
      <c r="D151" s="4">
        <v>88.116656356130136</v>
      </c>
      <c r="E151" s="6">
        <v>1.0198506647240941E-2</v>
      </c>
      <c r="F151" s="6">
        <v>0</v>
      </c>
      <c r="G151" s="6">
        <v>0</v>
      </c>
      <c r="H151" s="6">
        <v>9.3061373156073574E-2</v>
      </c>
      <c r="I151" s="6">
        <v>2.2764523766162812E-2</v>
      </c>
      <c r="J151" s="6">
        <v>1.4751411400473502E-2</v>
      </c>
      <c r="K151" s="6">
        <v>0.18120560917865597</v>
      </c>
      <c r="L151" s="6">
        <v>3.4784192314696781E-2</v>
      </c>
      <c r="M151" s="6">
        <v>2.2036059005645602E-2</v>
      </c>
      <c r="N151" s="6">
        <v>1.2748133309051174E-2</v>
      </c>
      <c r="O151" s="6">
        <v>6.0462575122928429E-2</v>
      </c>
      <c r="P151" s="6">
        <v>7.4849754143143335E-2</v>
      </c>
      <c r="Q151" s="6">
        <v>5.3542159898014939E-2</v>
      </c>
      <c r="R151" s="6">
        <v>1.2748133309051174E-2</v>
      </c>
      <c r="S151" s="6">
        <v>0.12748133309051174</v>
      </c>
      <c r="T151" s="6">
        <v>5.7002367510471677E-2</v>
      </c>
      <c r="U151" s="6">
        <v>3.5512657075213991E-2</v>
      </c>
      <c r="V151" s="6">
        <v>0.18794390821344018</v>
      </c>
      <c r="W151" s="6">
        <v>0</v>
      </c>
      <c r="X151" s="6">
        <v>0</v>
      </c>
    </row>
    <row r="152" spans="1:24" x14ac:dyDescent="0.45">
      <c r="A152" s="3" t="s">
        <v>647</v>
      </c>
      <c r="B152" s="4" t="s">
        <v>552</v>
      </c>
      <c r="D152" s="4">
        <v>87.817027704388451</v>
      </c>
      <c r="E152" s="6">
        <v>1.0278407251537714E-2</v>
      </c>
      <c r="F152" s="6">
        <v>0</v>
      </c>
      <c r="G152" s="6">
        <v>0</v>
      </c>
      <c r="H152" s="6">
        <v>0.16008416963418579</v>
      </c>
      <c r="I152" s="6">
        <v>2.5250890255746193E-2</v>
      </c>
      <c r="J152" s="6">
        <v>2.4441566850113304E-2</v>
      </c>
      <c r="K152" s="6">
        <v>0.12536419553253481</v>
      </c>
      <c r="L152" s="6">
        <v>5.5033991583036575E-2</v>
      </c>
      <c r="M152" s="6">
        <v>5.5843314988669466E-3</v>
      </c>
      <c r="N152" s="6">
        <v>3.6905147296859821E-2</v>
      </c>
      <c r="O152" s="6">
        <v>7.3972159274846211E-2</v>
      </c>
      <c r="P152" s="6">
        <v>6.3936549044998375E-2</v>
      </c>
      <c r="Q152" s="6">
        <v>8.0770475882162504E-2</v>
      </c>
      <c r="R152" s="6">
        <v>2.1285205568145029E-2</v>
      </c>
      <c r="S152" s="6">
        <v>9.4609906118484952E-2</v>
      </c>
      <c r="T152" s="6">
        <v>3.8442861767562314E-2</v>
      </c>
      <c r="U152" s="6">
        <v>3.8280997086435738E-2</v>
      </c>
      <c r="V152" s="6">
        <v>0.14616380705730009</v>
      </c>
      <c r="W152" s="6">
        <v>0</v>
      </c>
      <c r="X152" s="6">
        <v>0</v>
      </c>
    </row>
    <row r="153" spans="1:24" x14ac:dyDescent="0.45">
      <c r="A153" s="3" t="s">
        <v>640</v>
      </c>
      <c r="B153" s="4" t="s">
        <v>546</v>
      </c>
      <c r="D153" s="4">
        <v>87.77417437354292</v>
      </c>
      <c r="E153" s="6">
        <v>1.5305618643230967E-2</v>
      </c>
      <c r="F153" s="6">
        <v>0</v>
      </c>
      <c r="G153" s="6">
        <v>0</v>
      </c>
      <c r="H153" s="6">
        <v>9.0944998518811104E-2</v>
      </c>
      <c r="I153" s="6">
        <v>2.2810309074750668E-2</v>
      </c>
      <c r="J153" s="6">
        <v>3.4363582502221782E-2</v>
      </c>
      <c r="K153" s="6">
        <v>0.11227411869260394</v>
      </c>
      <c r="L153" s="6">
        <v>5.0162930779105365E-2</v>
      </c>
      <c r="M153" s="6">
        <v>1.5404364569961488E-2</v>
      </c>
      <c r="N153" s="6">
        <v>3.9300878838747902E-2</v>
      </c>
      <c r="O153" s="6">
        <v>9.2129949639577366E-2</v>
      </c>
      <c r="P153" s="6">
        <v>9.3018662980152073E-2</v>
      </c>
      <c r="Q153" s="6">
        <v>9.0944998518811104E-2</v>
      </c>
      <c r="R153" s="6">
        <v>2.8241335044929396E-2</v>
      </c>
      <c r="S153" s="6">
        <v>0.10160955860570751</v>
      </c>
      <c r="T153" s="6">
        <v>2.9525032092426188E-2</v>
      </c>
      <c r="U153" s="6">
        <v>3.1302458773575591E-2</v>
      </c>
      <c r="V153" s="6">
        <v>0.15364866199269278</v>
      </c>
      <c r="W153" s="6">
        <v>0</v>
      </c>
      <c r="X153" s="6">
        <v>0</v>
      </c>
    </row>
    <row r="154" spans="1:24" x14ac:dyDescent="0.45">
      <c r="A154" s="3" t="s">
        <v>634</v>
      </c>
      <c r="B154" s="4" t="s">
        <v>508</v>
      </c>
      <c r="D154" s="4">
        <v>87.430586710532864</v>
      </c>
      <c r="E154" s="6">
        <v>1.0863784851477626E-2</v>
      </c>
      <c r="F154" s="6">
        <v>1.9752336093595683E-3</v>
      </c>
      <c r="G154" s="6">
        <v>0</v>
      </c>
      <c r="H154" s="6">
        <v>0.10407961710856188</v>
      </c>
      <c r="I154" s="6">
        <v>2.6969535820101802E-2</v>
      </c>
      <c r="J154" s="6">
        <v>2.7349388437286334E-2</v>
      </c>
      <c r="K154" s="6">
        <v>0.14130517359264605</v>
      </c>
      <c r="L154" s="6">
        <v>4.7329636101192736E-2</v>
      </c>
      <c r="M154" s="6">
        <v>1.8460837195168275E-2</v>
      </c>
      <c r="N154" s="6">
        <v>4.9684722327736838E-2</v>
      </c>
      <c r="O154" s="6">
        <v>0.11122084631163109</v>
      </c>
      <c r="P154" s="6">
        <v>0.11631087138190382</v>
      </c>
      <c r="Q154" s="6">
        <v>6.2143888171389501E-2</v>
      </c>
      <c r="R154" s="6">
        <v>1.5270075210818202E-2</v>
      </c>
      <c r="S154" s="6">
        <v>9.8457798374230784E-2</v>
      </c>
      <c r="T154" s="6">
        <v>3.1831649320063812E-2</v>
      </c>
      <c r="U154" s="6">
        <v>2.438653802324698E-2</v>
      </c>
      <c r="V154" s="6">
        <v>0.11243637468662158</v>
      </c>
      <c r="W154" s="6">
        <v>0</v>
      </c>
      <c r="X154" s="6">
        <v>0</v>
      </c>
    </row>
    <row r="155" spans="1:24" x14ac:dyDescent="0.45">
      <c r="A155" s="3" t="s">
        <v>717</v>
      </c>
      <c r="B155" s="4" t="s">
        <v>517</v>
      </c>
      <c r="D155" s="4">
        <v>86.70915653958177</v>
      </c>
      <c r="E155" s="6">
        <v>2.9574861367837337E-3</v>
      </c>
      <c r="F155" s="6">
        <v>0</v>
      </c>
      <c r="G155" s="6">
        <v>8.6260012322858905E-4</v>
      </c>
      <c r="H155" s="6">
        <v>0.11498596563291573</v>
      </c>
      <c r="I155" s="6">
        <v>2.6398302183884437E-2</v>
      </c>
      <c r="J155" s="6">
        <v>2.8506880262887661E-2</v>
      </c>
      <c r="K155" s="6">
        <v>8.8834120627096599E-2</v>
      </c>
      <c r="L155" s="6">
        <v>2.3755733552406382E-2</v>
      </c>
      <c r="M155" s="6">
        <v>1.3062230437461492E-2</v>
      </c>
      <c r="N155" s="6">
        <v>3.8187170534675158E-2</v>
      </c>
      <c r="O155" s="6">
        <v>0.10503183405216679</v>
      </c>
      <c r="P155" s="6">
        <v>0.15202300266995278</v>
      </c>
      <c r="Q155" s="6">
        <v>7.1486273704388315E-2</v>
      </c>
      <c r="R155" s="6">
        <v>3.4572465256383925E-2</v>
      </c>
      <c r="S155" s="6">
        <v>0.1076333264873006</v>
      </c>
      <c r="T155" s="6">
        <v>5.2878756760457321E-2</v>
      </c>
      <c r="U155" s="6">
        <v>3.4134319162045595E-2</v>
      </c>
      <c r="V155" s="6">
        <v>0.10579858971725886</v>
      </c>
      <c r="W155" s="6">
        <v>1.1501334976381189E-3</v>
      </c>
      <c r="X155" s="6">
        <v>0</v>
      </c>
    </row>
    <row r="156" spans="1:24" x14ac:dyDescent="0.45">
      <c r="A156" s="3" t="s">
        <v>565</v>
      </c>
      <c r="B156" s="4" t="s">
        <v>447</v>
      </c>
      <c r="D156" s="4">
        <v>86.691054860012486</v>
      </c>
      <c r="E156" s="6">
        <v>3.6692306397589753E-3</v>
      </c>
      <c r="F156" s="6">
        <v>0</v>
      </c>
      <c r="G156" s="6">
        <v>5.8909666234662438E-4</v>
      </c>
      <c r="H156" s="6">
        <v>0.10527998922794675</v>
      </c>
      <c r="I156" s="6">
        <v>3.3258714422769425E-2</v>
      </c>
      <c r="J156" s="6">
        <v>2.2419335835591539E-2</v>
      </c>
      <c r="K156" s="6">
        <v>0.10171174658744719</v>
      </c>
      <c r="L156" s="6">
        <v>4.5814888997357479E-2</v>
      </c>
      <c r="M156" s="6">
        <v>1.4171982562738794E-2</v>
      </c>
      <c r="N156" s="6">
        <v>3.214784643091579E-2</v>
      </c>
      <c r="O156" s="6">
        <v>9.8665275276454648E-2</v>
      </c>
      <c r="P156" s="6">
        <v>0.12939928971773854</v>
      </c>
      <c r="Q156" s="6">
        <v>7.7996398094693081E-2</v>
      </c>
      <c r="R156" s="6">
        <v>2.8007338461279518E-2</v>
      </c>
      <c r="S156" s="6">
        <v>0.1060373992223924</v>
      </c>
      <c r="T156" s="6">
        <v>4.5798057664147573E-2</v>
      </c>
      <c r="U156" s="6">
        <v>2.7233097133623953E-2</v>
      </c>
      <c r="V156" s="6">
        <v>0.12960126571625738</v>
      </c>
      <c r="W156" s="6">
        <v>1.851446653089391E-3</v>
      </c>
      <c r="X156" s="6">
        <v>0</v>
      </c>
    </row>
    <row r="157" spans="1:24" x14ac:dyDescent="0.45">
      <c r="A157" s="3" t="s">
        <v>786</v>
      </c>
      <c r="B157" s="4" t="s">
        <v>449</v>
      </c>
      <c r="D157" s="4">
        <v>86.441991013998233</v>
      </c>
      <c r="E157" s="6">
        <v>7.7060268533162835E-3</v>
      </c>
      <c r="F157" s="6">
        <v>0</v>
      </c>
      <c r="G157" s="6">
        <v>0</v>
      </c>
      <c r="H157" s="6">
        <v>8.8400578793283308E-2</v>
      </c>
      <c r="I157" s="6">
        <v>1.6085069152337046E-2</v>
      </c>
      <c r="J157" s="6">
        <v>2.7492680957027966E-2</v>
      </c>
      <c r="K157" s="6">
        <v>8.7693912575293589E-2</v>
      </c>
      <c r="L157" s="6">
        <v>7.4199952888918799E-2</v>
      </c>
      <c r="M157" s="6">
        <v>1.0936500992697782E-2</v>
      </c>
      <c r="N157" s="6">
        <v>3.7587912642595152E-2</v>
      </c>
      <c r="O157" s="6">
        <v>0.11108119931352425</v>
      </c>
      <c r="P157" s="6">
        <v>0.11135040549180604</v>
      </c>
      <c r="Q157" s="6">
        <v>9.6039304102029141E-2</v>
      </c>
      <c r="R157" s="6">
        <v>1.5782212201770032E-2</v>
      </c>
      <c r="S157" s="6">
        <v>8.453073998048255E-2</v>
      </c>
      <c r="T157" s="6">
        <v>3.9135848167715447E-2</v>
      </c>
      <c r="U157" s="6">
        <v>3.873203890029276E-2</v>
      </c>
      <c r="V157" s="6">
        <v>0.15445704478917791</v>
      </c>
      <c r="W157" s="6">
        <v>1.1777770299828381E-3</v>
      </c>
      <c r="X157" s="6">
        <v>0</v>
      </c>
    </row>
    <row r="158" spans="1:24" x14ac:dyDescent="0.45">
      <c r="A158" s="3" t="s">
        <v>648</v>
      </c>
      <c r="B158" s="4" t="s">
        <v>466</v>
      </c>
      <c r="D158" s="4">
        <v>86.129935526237247</v>
      </c>
      <c r="E158" s="6">
        <v>5.2022672567745946E-3</v>
      </c>
      <c r="F158" s="6">
        <v>1.436446929109403E-3</v>
      </c>
      <c r="G158" s="6">
        <v>0</v>
      </c>
      <c r="H158" s="6">
        <v>0.12271915521391413</v>
      </c>
      <c r="I158" s="6">
        <v>3.0747728860936407E-2</v>
      </c>
      <c r="J158" s="6">
        <v>2.647721096358413E-2</v>
      </c>
      <c r="K158" s="6">
        <v>0.11732277350725988</v>
      </c>
      <c r="L158" s="6">
        <v>1.8596164298470379E-2</v>
      </c>
      <c r="M158" s="6">
        <v>9.1233791443435051E-3</v>
      </c>
      <c r="N158" s="6">
        <v>3.5173538318192407E-2</v>
      </c>
      <c r="O158" s="6">
        <v>8.5643295286901164E-2</v>
      </c>
      <c r="P158" s="6">
        <v>0.12202034319434739</v>
      </c>
      <c r="Q158" s="6">
        <v>7.5083469213448245E-2</v>
      </c>
      <c r="R158" s="6">
        <v>2.7059554313223076E-2</v>
      </c>
      <c r="S158" s="6">
        <v>0.10423945958537154</v>
      </c>
      <c r="T158" s="6">
        <v>4.8256852240080757E-2</v>
      </c>
      <c r="U158" s="6">
        <v>3.0359499961177112E-2</v>
      </c>
      <c r="V158" s="6">
        <v>0.14193648575199941</v>
      </c>
      <c r="W158" s="6">
        <v>1.0482180293501049E-3</v>
      </c>
      <c r="X158" s="6">
        <v>0</v>
      </c>
    </row>
    <row r="159" spans="1:24" x14ac:dyDescent="0.45">
      <c r="A159" s="3" t="s">
        <v>673</v>
      </c>
      <c r="B159" s="4" t="s">
        <v>484</v>
      </c>
      <c r="D159" s="4">
        <v>86.056682538647209</v>
      </c>
      <c r="E159" s="6">
        <v>2.2020552515681302E-2</v>
      </c>
      <c r="F159" s="6">
        <v>0</v>
      </c>
      <c r="G159" s="6">
        <v>0</v>
      </c>
      <c r="H159" s="6">
        <v>0.18830908848258374</v>
      </c>
      <c r="I159" s="6">
        <v>3.5766715601227808E-2</v>
      </c>
      <c r="J159" s="6">
        <v>2.5890831442679833E-2</v>
      </c>
      <c r="K159" s="6">
        <v>0.11610836780995595</v>
      </c>
      <c r="L159" s="6">
        <v>2.1887094621646869E-2</v>
      </c>
      <c r="M159" s="6">
        <v>8.8082210062725205E-3</v>
      </c>
      <c r="N159" s="6">
        <v>1.9618310423061523E-2</v>
      </c>
      <c r="O159" s="6">
        <v>9.9025757373548629E-2</v>
      </c>
      <c r="P159" s="6">
        <v>8.6080341652208722E-2</v>
      </c>
      <c r="Q159" s="6">
        <v>7.3268383824903235E-2</v>
      </c>
      <c r="R159" s="6">
        <v>1.4546910449753101E-2</v>
      </c>
      <c r="S159" s="6">
        <v>0.10730014680368344</v>
      </c>
      <c r="T159" s="6">
        <v>4.2706526091018285E-2</v>
      </c>
      <c r="U159" s="6">
        <v>4.1105031362605092E-2</v>
      </c>
      <c r="V159" s="6">
        <v>9.7290804751101023E-2</v>
      </c>
      <c r="W159" s="6">
        <v>0</v>
      </c>
      <c r="X159" s="6">
        <v>0</v>
      </c>
    </row>
    <row r="160" spans="1:24" x14ac:dyDescent="0.45">
      <c r="A160" s="3" t="s">
        <v>842</v>
      </c>
      <c r="B160" s="4" t="s">
        <v>447</v>
      </c>
      <c r="D160" s="4">
        <v>85.555550899109178</v>
      </c>
      <c r="E160" s="6">
        <v>1.2159478815733695E-2</v>
      </c>
      <c r="F160" s="6">
        <v>7.6303518440016945E-3</v>
      </c>
      <c r="G160" s="6">
        <v>0</v>
      </c>
      <c r="H160" s="6">
        <v>0.11603935655161642</v>
      </c>
      <c r="I160" s="6">
        <v>2.6371566899444452E-2</v>
      </c>
      <c r="J160" s="6">
        <v>2.8491109078333816E-2</v>
      </c>
      <c r="K160" s="6">
        <v>0.11371901563999018</v>
      </c>
      <c r="L160" s="6">
        <v>4.2413154548091289E-2</v>
      </c>
      <c r="M160" s="6">
        <v>1.0620021864750898E-2</v>
      </c>
      <c r="N160" s="6">
        <v>3.4381205238615827E-2</v>
      </c>
      <c r="O160" s="6">
        <v>0.10095714062604583</v>
      </c>
      <c r="P160" s="6">
        <v>9.5044733495459707E-2</v>
      </c>
      <c r="Q160" s="6">
        <v>8.0631846679012062E-2</v>
      </c>
      <c r="R160" s="6">
        <v>1.7491800718413244E-2</v>
      </c>
      <c r="S160" s="6">
        <v>9.1095691751634261E-2</v>
      </c>
      <c r="T160" s="6">
        <v>3.6143771892639606E-2</v>
      </c>
      <c r="U160" s="6">
        <v>3.6656924209633873E-2</v>
      </c>
      <c r="V160" s="6">
        <v>0.15227237232547242</v>
      </c>
      <c r="W160" s="6">
        <v>1.6510118025032908E-3</v>
      </c>
      <c r="X160" s="6">
        <v>0</v>
      </c>
    </row>
    <row r="161" spans="1:24" x14ac:dyDescent="0.45">
      <c r="A161" s="3" t="s">
        <v>513</v>
      </c>
      <c r="B161" s="4" t="s">
        <v>514</v>
      </c>
      <c r="D161" s="4">
        <v>85.451911373707546</v>
      </c>
      <c r="E161" s="6">
        <v>9.8647902869757192E-3</v>
      </c>
      <c r="F161" s="6">
        <v>1.1658388520971303E-2</v>
      </c>
      <c r="G161" s="6">
        <v>1.7935982339955853E-3</v>
      </c>
      <c r="H161" s="6">
        <v>0.16908112582781457</v>
      </c>
      <c r="I161" s="6">
        <v>1.800496688741722E-2</v>
      </c>
      <c r="J161" s="6">
        <v>2.4282560706401765E-2</v>
      </c>
      <c r="K161" s="6">
        <v>0.11541114790286976</v>
      </c>
      <c r="L161" s="6">
        <v>6.4500551876379694E-2</v>
      </c>
      <c r="M161" s="6">
        <v>1.5107615894039736E-2</v>
      </c>
      <c r="N161" s="6">
        <v>3.3871412803532008E-2</v>
      </c>
      <c r="O161" s="6">
        <v>7.4089403973509937E-2</v>
      </c>
      <c r="P161" s="6">
        <v>8.009105960264902E-2</v>
      </c>
      <c r="Q161" s="6">
        <v>6.8639624724061821E-2</v>
      </c>
      <c r="R161" s="6">
        <v>1.1037527593818985E-2</v>
      </c>
      <c r="S161" s="6">
        <v>6.6983995584988965E-2</v>
      </c>
      <c r="T161" s="6">
        <v>3.0284216335540837E-2</v>
      </c>
      <c r="U161" s="6">
        <v>3.3181567328918325E-2</v>
      </c>
      <c r="V161" s="6">
        <v>0.17404801324503313</v>
      </c>
      <c r="W161" s="6">
        <v>0</v>
      </c>
      <c r="X161" s="6">
        <v>0</v>
      </c>
    </row>
    <row r="162" spans="1:24" x14ac:dyDescent="0.45">
      <c r="A162" s="3" t="s">
        <v>545</v>
      </c>
      <c r="B162" s="4" t="s">
        <v>546</v>
      </c>
      <c r="D162" s="4">
        <v>85.337899126158746</v>
      </c>
      <c r="E162" s="6">
        <v>5.3660863343668016E-3</v>
      </c>
      <c r="F162" s="6">
        <v>0</v>
      </c>
      <c r="G162" s="6">
        <v>0</v>
      </c>
      <c r="H162" s="6">
        <v>0.12413546386835203</v>
      </c>
      <c r="I162" s="6">
        <v>2.1941330789410924E-2</v>
      </c>
      <c r="J162" s="6">
        <v>2.9096112568566663E-2</v>
      </c>
      <c r="K162" s="6">
        <v>0.1372525637968042</v>
      </c>
      <c r="L162" s="6">
        <v>7.2263295969472938E-2</v>
      </c>
      <c r="M162" s="6">
        <v>1.3832578106367757E-2</v>
      </c>
      <c r="N162" s="6">
        <v>4.1139995230145485E-2</v>
      </c>
      <c r="O162" s="6">
        <v>4.8533269735273082E-2</v>
      </c>
      <c r="P162" s="6">
        <v>7.7152396851896024E-2</v>
      </c>
      <c r="Q162" s="6">
        <v>0.11423801574051992</v>
      </c>
      <c r="R162" s="6">
        <v>2.337228714524207E-2</v>
      </c>
      <c r="S162" s="6">
        <v>7.9895063200572394E-2</v>
      </c>
      <c r="T162" s="6">
        <v>3.0884808013355594E-2</v>
      </c>
      <c r="U162" s="6">
        <v>2.5280228953016935E-2</v>
      </c>
      <c r="V162" s="6">
        <v>0.15621273551156692</v>
      </c>
      <c r="W162" s="6">
        <v>0</v>
      </c>
      <c r="X162" s="6">
        <v>0</v>
      </c>
    </row>
    <row r="163" spans="1:24" x14ac:dyDescent="0.45">
      <c r="A163" s="3" t="s">
        <v>764</v>
      </c>
      <c r="B163" s="4" t="s">
        <v>502</v>
      </c>
      <c r="D163" s="4">
        <v>85.257361795642495</v>
      </c>
      <c r="E163" s="6">
        <v>9.6157919261236086E-3</v>
      </c>
      <c r="F163" s="6">
        <v>1.059007921379252E-3</v>
      </c>
      <c r="G163" s="6">
        <v>2.0332952090481638E-3</v>
      </c>
      <c r="H163" s="6">
        <v>0.1234379633159656</v>
      </c>
      <c r="I163" s="6">
        <v>2.3340534587198713E-2</v>
      </c>
      <c r="J163" s="6">
        <v>3.1261913839115515E-2</v>
      </c>
      <c r="K163" s="6">
        <v>0.11958317448214513</v>
      </c>
      <c r="L163" s="6">
        <v>3.3845893167280892E-2</v>
      </c>
      <c r="M163" s="6">
        <v>1.2919896640826874E-2</v>
      </c>
      <c r="N163" s="6">
        <v>4.6215105688990558E-2</v>
      </c>
      <c r="O163" s="6">
        <v>0.10513830643453215</v>
      </c>
      <c r="P163" s="6">
        <v>0.11068750794255942</v>
      </c>
      <c r="Q163" s="6">
        <v>8.2136654382174781E-2</v>
      </c>
      <c r="R163" s="6">
        <v>1.5334434701571569E-2</v>
      </c>
      <c r="S163" s="6">
        <v>8.3365103570974722E-2</v>
      </c>
      <c r="T163" s="6">
        <v>4.4563053331638923E-2</v>
      </c>
      <c r="U163" s="6">
        <v>3.1516075740246542E-2</v>
      </c>
      <c r="V163" s="6">
        <v>0.12763163468462746</v>
      </c>
      <c r="W163" s="6">
        <v>1.9062142584826535E-3</v>
      </c>
      <c r="X163" s="6">
        <v>0</v>
      </c>
    </row>
    <row r="164" spans="1:24" x14ac:dyDescent="0.45">
      <c r="A164" s="3" t="s">
        <v>741</v>
      </c>
      <c r="B164" s="4" t="s">
        <v>595</v>
      </c>
      <c r="D164" s="4">
        <v>85.155385901191792</v>
      </c>
      <c r="E164" s="6">
        <v>3.0615117533899501E-3</v>
      </c>
      <c r="F164" s="6">
        <v>5.3371181907755836E-4</v>
      </c>
      <c r="G164" s="6">
        <v>5.5130671421198328E-4</v>
      </c>
      <c r="H164" s="6">
        <v>8.1654975836344026E-2</v>
      </c>
      <c r="I164" s="6">
        <v>1.9415966780837988E-2</v>
      </c>
      <c r="J164" s="6">
        <v>2.5650424623469247E-2</v>
      </c>
      <c r="K164" s="6">
        <v>8.3534697133205091E-2</v>
      </c>
      <c r="L164" s="6">
        <v>3.7488856566414867E-2</v>
      </c>
      <c r="M164" s="6">
        <v>1.4876483836156338E-2</v>
      </c>
      <c r="N164" s="6">
        <v>4.3588420213015538E-2</v>
      </c>
      <c r="O164" s="6">
        <v>0.13567716886407358</v>
      </c>
      <c r="P164" s="6">
        <v>0.15896694505700748</v>
      </c>
      <c r="Q164" s="6">
        <v>8.98805893116877E-2</v>
      </c>
      <c r="R164" s="6">
        <v>2.3975977103176466E-2</v>
      </c>
      <c r="S164" s="6">
        <v>8.9106413925773009E-2</v>
      </c>
      <c r="T164" s="6">
        <v>4.445643503964717E-2</v>
      </c>
      <c r="U164" s="6">
        <v>2.2342584338197347E-2</v>
      </c>
      <c r="V164" s="6">
        <v>0.12694130342983156</v>
      </c>
      <c r="W164" s="6">
        <v>1.5160934640829542E-3</v>
      </c>
      <c r="X164" s="6">
        <v>1.3489419603059167E-4</v>
      </c>
    </row>
    <row r="165" spans="1:24" x14ac:dyDescent="0.45">
      <c r="A165" s="3" t="s">
        <v>553</v>
      </c>
      <c r="B165" s="4" t="s">
        <v>477</v>
      </c>
      <c r="D165" s="4">
        <v>85.127804229957064</v>
      </c>
      <c r="E165" s="6">
        <v>6.357103372028744E-3</v>
      </c>
      <c r="F165" s="6">
        <v>0</v>
      </c>
      <c r="G165" s="6">
        <v>7.9667024355347445E-4</v>
      </c>
      <c r="H165" s="6">
        <v>9.6185737976782745E-2</v>
      </c>
      <c r="I165" s="6">
        <v>1.9445257373264396E-2</v>
      </c>
      <c r="J165" s="6">
        <v>2.3997658764998535E-2</v>
      </c>
      <c r="K165" s="6">
        <v>0.10220141124443144</v>
      </c>
      <c r="L165" s="6">
        <v>3.9053100510519294E-2</v>
      </c>
      <c r="M165" s="6">
        <v>1.0844470458166682E-2</v>
      </c>
      <c r="N165" s="6">
        <v>4.2906383117094264E-2</v>
      </c>
      <c r="O165" s="6">
        <v>0.10062432933372353</v>
      </c>
      <c r="P165" s="6">
        <v>0.13125548726953468</v>
      </c>
      <c r="Q165" s="6">
        <v>0.10228270412642668</v>
      </c>
      <c r="R165" s="6">
        <v>2.5899912203687443E-2</v>
      </c>
      <c r="S165" s="6">
        <v>7.7634702305466124E-2</v>
      </c>
      <c r="T165" s="6">
        <v>4.4971222319773678E-2</v>
      </c>
      <c r="U165" s="6">
        <v>2.9639384775469058E-2</v>
      </c>
      <c r="V165" s="6">
        <v>0.14772542516177281</v>
      </c>
      <c r="W165" s="6">
        <v>1.7396676746984031E-3</v>
      </c>
      <c r="X165" s="6">
        <v>0</v>
      </c>
    </row>
    <row r="166" spans="1:24" x14ac:dyDescent="0.45">
      <c r="A166" s="3" t="s">
        <v>722</v>
      </c>
      <c r="B166" s="4" t="s">
        <v>517</v>
      </c>
      <c r="D166" s="4">
        <v>84.432474554237515</v>
      </c>
      <c r="E166" s="6">
        <v>8.693934005137325E-3</v>
      </c>
      <c r="F166" s="6">
        <v>0</v>
      </c>
      <c r="G166" s="6">
        <v>1.2349338075479154E-3</v>
      </c>
      <c r="H166" s="6">
        <v>0.12971744714483305</v>
      </c>
      <c r="I166" s="6">
        <v>1.970954356846473E-2</v>
      </c>
      <c r="J166" s="6">
        <v>1.9956530329974315E-2</v>
      </c>
      <c r="K166" s="6">
        <v>0.1221596522426398</v>
      </c>
      <c r="L166" s="6">
        <v>1.7733649476388065E-2</v>
      </c>
      <c r="M166" s="6">
        <v>1.7140881248765068E-2</v>
      </c>
      <c r="N166" s="6">
        <v>2.7563722584469475E-2</v>
      </c>
      <c r="O166" s="6">
        <v>0.11183560561153923</v>
      </c>
      <c r="P166" s="6">
        <v>0.14246196403872755</v>
      </c>
      <c r="Q166" s="6">
        <v>7.3206876111440417E-2</v>
      </c>
      <c r="R166" s="6">
        <v>2.7415530527563722E-2</v>
      </c>
      <c r="S166" s="6">
        <v>7.928275044457618E-2</v>
      </c>
      <c r="T166" s="6">
        <v>6.0857538035961278E-2</v>
      </c>
      <c r="U166" s="6">
        <v>3.8282948033985381E-2</v>
      </c>
      <c r="V166" s="6">
        <v>0.10319106895870381</v>
      </c>
      <c r="W166" s="6">
        <v>0</v>
      </c>
      <c r="X166" s="6">
        <v>0</v>
      </c>
    </row>
    <row r="167" spans="1:24" x14ac:dyDescent="0.45">
      <c r="A167" s="3" t="s">
        <v>633</v>
      </c>
      <c r="B167" s="4" t="s">
        <v>475</v>
      </c>
      <c r="D167" s="4">
        <v>84.371261024751178</v>
      </c>
      <c r="E167" s="6">
        <v>3.0131055464544818E-3</v>
      </c>
      <c r="F167" s="6">
        <v>8.1909665340510189E-4</v>
      </c>
      <c r="G167" s="6">
        <v>0</v>
      </c>
      <c r="H167" s="6">
        <v>9.4927451439269825E-2</v>
      </c>
      <c r="I167" s="6">
        <v>1.8956236835946643E-2</v>
      </c>
      <c r="J167" s="6">
        <v>1.9453545518371168E-2</v>
      </c>
      <c r="K167" s="6">
        <v>0.11993915282003276</v>
      </c>
      <c r="L167" s="6">
        <v>2.3080973554879477E-2</v>
      </c>
      <c r="M167" s="6">
        <v>9.8291598408612214E-3</v>
      </c>
      <c r="N167" s="6">
        <v>3.2471331617130825E-2</v>
      </c>
      <c r="O167" s="6">
        <v>0.11163117247835244</v>
      </c>
      <c r="P167" s="6">
        <v>0.13801778609875964</v>
      </c>
      <c r="Q167" s="6">
        <v>0.10882284109524923</v>
      </c>
      <c r="R167" s="6">
        <v>2.5889304937982683E-2</v>
      </c>
      <c r="S167" s="6">
        <v>7.4801076527030191E-2</v>
      </c>
      <c r="T167" s="6">
        <v>4.2505265621343317E-2</v>
      </c>
      <c r="U167" s="6">
        <v>2.6152586005148606E-2</v>
      </c>
      <c r="V167" s="6">
        <v>0.15097706529370464</v>
      </c>
      <c r="W167" s="6">
        <v>8.7760355721975191E-4</v>
      </c>
      <c r="X167" s="6">
        <v>0</v>
      </c>
    </row>
    <row r="168" spans="1:24" x14ac:dyDescent="0.45">
      <c r="A168" s="3" t="s">
        <v>792</v>
      </c>
      <c r="B168" s="4" t="s">
        <v>455</v>
      </c>
      <c r="D168" s="4">
        <v>84.079770437007539</v>
      </c>
      <c r="E168" s="6">
        <v>1.0619150467962564E-2</v>
      </c>
      <c r="F168" s="6">
        <v>6.7623161575645366E-2</v>
      </c>
      <c r="G168" s="6">
        <v>1.3113236655353285E-3</v>
      </c>
      <c r="H168" s="6">
        <v>9.9094929548493263E-2</v>
      </c>
      <c r="I168" s="6">
        <v>1.7741437827830917E-2</v>
      </c>
      <c r="J168" s="6">
        <v>2.5017998560115186E-2</v>
      </c>
      <c r="K168" s="6">
        <v>0.10184613802324385</v>
      </c>
      <c r="L168" s="6">
        <v>3.370873187287874E-2</v>
      </c>
      <c r="M168" s="6">
        <v>8.6135966265555898E-3</v>
      </c>
      <c r="N168" s="6">
        <v>4.1859508382186564E-2</v>
      </c>
      <c r="O168" s="6">
        <v>7.865370770338373E-2</v>
      </c>
      <c r="P168" s="6">
        <v>9.829785045767768E-2</v>
      </c>
      <c r="Q168" s="6">
        <v>9.0738455209297533E-2</v>
      </c>
      <c r="R168" s="6">
        <v>1.6970070965751313E-2</v>
      </c>
      <c r="S168" s="6">
        <v>0.10266892934279544</v>
      </c>
      <c r="T168" s="6">
        <v>3.2963077239535121E-2</v>
      </c>
      <c r="U168" s="6">
        <v>3.2191710377455517E-2</v>
      </c>
      <c r="V168" s="6">
        <v>0.14126298467551168</v>
      </c>
      <c r="W168" s="6">
        <v>1.2341869793273681E-3</v>
      </c>
      <c r="X168" s="6">
        <v>0</v>
      </c>
    </row>
    <row r="169" spans="1:24" x14ac:dyDescent="0.45">
      <c r="A169" s="3" t="s">
        <v>614</v>
      </c>
      <c r="B169" s="4" t="s">
        <v>512</v>
      </c>
      <c r="D169" s="4">
        <v>84.059230949606103</v>
      </c>
      <c r="E169" s="6">
        <v>1.7252167694645569E-2</v>
      </c>
      <c r="F169" s="6">
        <v>1.7207472959685347E-2</v>
      </c>
      <c r="G169" s="6">
        <v>0</v>
      </c>
      <c r="H169" s="6">
        <v>0.13086618396352909</v>
      </c>
      <c r="I169" s="6">
        <v>2.6057030481809244E-2</v>
      </c>
      <c r="J169" s="6">
        <v>2.4582104228121928E-2</v>
      </c>
      <c r="K169" s="6">
        <v>0.11526772146241172</v>
      </c>
      <c r="L169" s="6">
        <v>5.0370966300169837E-2</v>
      </c>
      <c r="M169" s="6">
        <v>1.0324483775811209E-2</v>
      </c>
      <c r="N169" s="6">
        <v>3.4057388039688927E-2</v>
      </c>
      <c r="O169" s="6">
        <v>9.9713953696254576E-2</v>
      </c>
      <c r="P169" s="6">
        <v>0.12541342629838206</v>
      </c>
      <c r="Q169" s="6">
        <v>8.6931259497631183E-2</v>
      </c>
      <c r="R169" s="6">
        <v>1.4659873066952711E-2</v>
      </c>
      <c r="S169" s="6">
        <v>7.7590059890944849E-2</v>
      </c>
      <c r="T169" s="6">
        <v>3.209081970143917E-2</v>
      </c>
      <c r="U169" s="6">
        <v>1.9218736032895326E-2</v>
      </c>
      <c r="V169" s="6">
        <v>0.11857513184946814</v>
      </c>
      <c r="W169" s="6">
        <v>1.5196209886475373E-3</v>
      </c>
      <c r="X169" s="6">
        <v>0</v>
      </c>
    </row>
    <row r="170" spans="1:24" x14ac:dyDescent="0.45">
      <c r="A170" s="3" t="s">
        <v>778</v>
      </c>
      <c r="B170" s="4" t="s">
        <v>480</v>
      </c>
      <c r="D170" s="4">
        <v>84.05124396063546</v>
      </c>
      <c r="E170" s="6">
        <v>3.003238452360662E-3</v>
      </c>
      <c r="F170" s="6">
        <v>3.579342082836203E-4</v>
      </c>
      <c r="G170" s="6">
        <v>5.2837906937105853E-4</v>
      </c>
      <c r="H170" s="6">
        <v>7.7964888358615994E-2</v>
      </c>
      <c r="I170" s="6">
        <v>2.0732912902675985E-2</v>
      </c>
      <c r="J170" s="6">
        <v>2.8576785409919894E-2</v>
      </c>
      <c r="K170" s="6">
        <v>8.2369183569115392E-2</v>
      </c>
      <c r="L170" s="6">
        <v>2.8518834157150161E-2</v>
      </c>
      <c r="M170" s="6">
        <v>1.6117266064428159E-2</v>
      </c>
      <c r="N170" s="6">
        <v>3.6325208794954836E-2</v>
      </c>
      <c r="O170" s="6">
        <v>0.1078847792739049</v>
      </c>
      <c r="P170" s="6">
        <v>0.20086926879154596</v>
      </c>
      <c r="Q170" s="6">
        <v>8.10976649054031E-2</v>
      </c>
      <c r="R170" s="6">
        <v>2.668484745184933E-2</v>
      </c>
      <c r="S170" s="6">
        <v>8.8266575762740759E-2</v>
      </c>
      <c r="T170" s="6">
        <v>4.9272200443156638E-2</v>
      </c>
      <c r="U170" s="6">
        <v>2.7237088801772631E-2</v>
      </c>
      <c r="V170" s="6">
        <v>0.12527356400204537</v>
      </c>
      <c r="W170" s="6">
        <v>1.0090335776376342E-3</v>
      </c>
      <c r="X170" s="6">
        <v>4.022498721663542E-4</v>
      </c>
    </row>
    <row r="171" spans="1:24" x14ac:dyDescent="0.45">
      <c r="A171" s="3" t="s">
        <v>827</v>
      </c>
      <c r="B171" s="4" t="s">
        <v>445</v>
      </c>
      <c r="D171" s="4">
        <v>83.933511780965659</v>
      </c>
      <c r="E171" s="6">
        <v>3.979081400636653E-3</v>
      </c>
      <c r="F171" s="6">
        <v>9.2655752614824918E-3</v>
      </c>
      <c r="G171" s="6">
        <v>2.6148249204183717E-3</v>
      </c>
      <c r="H171" s="6">
        <v>0.12079354251932697</v>
      </c>
      <c r="I171" s="6">
        <v>2.5636653024101862E-2</v>
      </c>
      <c r="J171" s="6">
        <v>3.0923146884947704E-2</v>
      </c>
      <c r="K171" s="6">
        <v>0.1318781264211005</v>
      </c>
      <c r="L171" s="6">
        <v>3.8426557526148243E-2</v>
      </c>
      <c r="M171" s="6">
        <v>9.0381991814461118E-3</v>
      </c>
      <c r="N171" s="6">
        <v>4.2348794906775802E-2</v>
      </c>
      <c r="O171" s="6">
        <v>9.1518872214643013E-2</v>
      </c>
      <c r="P171" s="6">
        <v>9.2144156434743066E-2</v>
      </c>
      <c r="Q171" s="6">
        <v>0.11294906775807184</v>
      </c>
      <c r="R171" s="6">
        <v>1.5461573442473852E-2</v>
      </c>
      <c r="S171" s="6">
        <v>8.9984083674397447E-2</v>
      </c>
      <c r="T171" s="6">
        <v>4.1780354706684855E-2</v>
      </c>
      <c r="U171" s="6">
        <v>2.660300136425648E-2</v>
      </c>
      <c r="V171" s="6">
        <v>0.11732605729877217</v>
      </c>
      <c r="W171" s="6">
        <v>0</v>
      </c>
      <c r="X171" s="6">
        <v>0</v>
      </c>
    </row>
    <row r="172" spans="1:24" x14ac:dyDescent="0.45">
      <c r="A172" s="3" t="s">
        <v>731</v>
      </c>
      <c r="B172" s="4" t="s">
        <v>526</v>
      </c>
      <c r="D172" s="4">
        <v>83.854073368609363</v>
      </c>
      <c r="E172" s="6">
        <v>2.1629291995441942E-3</v>
      </c>
      <c r="F172" s="6">
        <v>3.2250435380877643E-4</v>
      </c>
      <c r="G172" s="6">
        <v>8.0841091354733291E-4</v>
      </c>
      <c r="H172" s="6">
        <v>8.8168390273268685E-2</v>
      </c>
      <c r="I172" s="6">
        <v>1.4293392960804971E-2</v>
      </c>
      <c r="J172" s="6">
        <v>2.5679946679280172E-2</v>
      </c>
      <c r="K172" s="6">
        <v>8.3507127346219179E-2</v>
      </c>
      <c r="L172" s="6">
        <v>5.1949001311517709E-2</v>
      </c>
      <c r="M172" s="6">
        <v>1.7896841607361699E-2</v>
      </c>
      <c r="N172" s="6">
        <v>3.2289135903334695E-2</v>
      </c>
      <c r="O172" s="6">
        <v>9.9653845326911919E-2</v>
      </c>
      <c r="P172" s="6">
        <v>0.13503902302681087</v>
      </c>
      <c r="Q172" s="6">
        <v>0.1165014727698824</v>
      </c>
      <c r="R172" s="6">
        <v>2.2540904302208082E-2</v>
      </c>
      <c r="S172" s="6">
        <v>8.9918513899937658E-2</v>
      </c>
      <c r="T172" s="6">
        <v>4.7038335017522741E-2</v>
      </c>
      <c r="U172" s="6">
        <v>2.7055965255530948E-2</v>
      </c>
      <c r="V172" s="6">
        <v>0.14655887854486035</v>
      </c>
      <c r="W172" s="6">
        <v>1.0578142804927868E-3</v>
      </c>
      <c r="X172" s="6">
        <v>1.2470168347272688E-4</v>
      </c>
    </row>
    <row r="173" spans="1:24" x14ac:dyDescent="0.45">
      <c r="A173" s="3" t="s">
        <v>450</v>
      </c>
      <c r="B173" s="4" t="s">
        <v>451</v>
      </c>
      <c r="D173" s="4">
        <v>83.673828785002627</v>
      </c>
      <c r="E173" s="6">
        <v>7.2879443295091216E-3</v>
      </c>
      <c r="F173" s="6">
        <v>0</v>
      </c>
      <c r="G173" s="6">
        <v>1.4262428687856561E-3</v>
      </c>
      <c r="H173" s="6">
        <v>0.11007146887342487</v>
      </c>
      <c r="I173" s="6">
        <v>1.9450191210582408E-2</v>
      </c>
      <c r="J173" s="6">
        <v>2.5985831609303494E-2</v>
      </c>
      <c r="K173" s="6">
        <v>0.10038555576452887</v>
      </c>
      <c r="L173" s="6">
        <v>2.6941884521346625E-2</v>
      </c>
      <c r="M173" s="6">
        <v>1.4889348630179926E-2</v>
      </c>
      <c r="N173" s="6">
        <v>3.8586922450003135E-2</v>
      </c>
      <c r="O173" s="6">
        <v>9.5182120243244933E-2</v>
      </c>
      <c r="P173" s="6">
        <v>0.16367312394207259</v>
      </c>
      <c r="Q173" s="6">
        <v>6.6578897874741402E-2</v>
      </c>
      <c r="R173" s="6">
        <v>2.7850918437715505E-2</v>
      </c>
      <c r="S173" s="6">
        <v>9.4790295279292835E-2</v>
      </c>
      <c r="T173" s="6">
        <v>5.4495015986458534E-2</v>
      </c>
      <c r="U173" s="6">
        <v>3.7991348504795935E-2</v>
      </c>
      <c r="V173" s="6">
        <v>0.11662278227070402</v>
      </c>
      <c r="W173" s="6">
        <v>1.535953858692245E-3</v>
      </c>
      <c r="X173" s="6">
        <v>0</v>
      </c>
    </row>
    <row r="174" spans="1:24" x14ac:dyDescent="0.45">
      <c r="A174" s="3" t="s">
        <v>759</v>
      </c>
      <c r="B174" s="4" t="s">
        <v>459</v>
      </c>
      <c r="D174" s="4">
        <v>82.990582430806271</v>
      </c>
      <c r="E174" s="6">
        <v>5.1743457913123727E-3</v>
      </c>
      <c r="F174" s="6">
        <v>0</v>
      </c>
      <c r="G174" s="6">
        <v>1.2523894271966251E-3</v>
      </c>
      <c r="H174" s="6">
        <v>0.11571419154966713</v>
      </c>
      <c r="I174" s="6">
        <v>3.5000988728495157E-2</v>
      </c>
      <c r="J174" s="6">
        <v>3.76375980489091E-2</v>
      </c>
      <c r="K174" s="6">
        <v>0.13288510974886295</v>
      </c>
      <c r="L174" s="6">
        <v>3.8197877529497062E-2</v>
      </c>
      <c r="M174" s="6">
        <v>8.2394041262935872E-3</v>
      </c>
      <c r="N174" s="6">
        <v>2.995847340320348E-2</v>
      </c>
      <c r="O174" s="6">
        <v>8.2361083646430688E-2</v>
      </c>
      <c r="P174" s="6">
        <v>0.10908971063212708</v>
      </c>
      <c r="Q174" s="6">
        <v>7.4846747083250939E-2</v>
      </c>
      <c r="R174" s="6">
        <v>2.6003559422582558E-2</v>
      </c>
      <c r="S174" s="6">
        <v>0.10114692505438007</v>
      </c>
      <c r="T174" s="6">
        <v>4.3339265704304263E-2</v>
      </c>
      <c r="U174" s="6">
        <v>3.1870015160503591E-2</v>
      </c>
      <c r="V174" s="6">
        <v>0.12942456001581965</v>
      </c>
      <c r="W174" s="6">
        <v>9.8872849515523032E-4</v>
      </c>
      <c r="X174" s="6">
        <v>0</v>
      </c>
    </row>
    <row r="175" spans="1:24" x14ac:dyDescent="0.45">
      <c r="A175" s="3" t="s">
        <v>765</v>
      </c>
      <c r="B175" s="4" t="s">
        <v>589</v>
      </c>
      <c r="D175" s="4">
        <v>82.68871016621209</v>
      </c>
      <c r="E175" s="6">
        <v>1.3602408295239156E-2</v>
      </c>
      <c r="F175" s="6">
        <v>0</v>
      </c>
      <c r="G175" s="6">
        <v>0</v>
      </c>
      <c r="H175" s="6">
        <v>0.11857509198349872</v>
      </c>
      <c r="I175" s="6">
        <v>1.7170253093990413E-2</v>
      </c>
      <c r="J175" s="6">
        <v>2.6201360240829526E-2</v>
      </c>
      <c r="K175" s="6">
        <v>0.11411528598505964</v>
      </c>
      <c r="L175" s="6">
        <v>3.7127884937005244E-2</v>
      </c>
      <c r="M175" s="6">
        <v>7.5816701973464148E-3</v>
      </c>
      <c r="N175" s="6">
        <v>4.5099788159215073E-2</v>
      </c>
      <c r="O175" s="6">
        <v>0.10196231463931318</v>
      </c>
      <c r="P175" s="6">
        <v>0.13167577210391349</v>
      </c>
      <c r="Q175" s="6">
        <v>6.0486118853829859E-2</v>
      </c>
      <c r="R175" s="6">
        <v>3.0438175939346637E-2</v>
      </c>
      <c r="S175" s="6">
        <v>9.8505964990522915E-2</v>
      </c>
      <c r="T175" s="6">
        <v>4.3037127884937007E-2</v>
      </c>
      <c r="U175" s="6">
        <v>3.5288214962649118E-2</v>
      </c>
      <c r="V175" s="6">
        <v>0.11985728620804995</v>
      </c>
      <c r="W175" s="6">
        <v>0</v>
      </c>
      <c r="X175" s="6">
        <v>0</v>
      </c>
    </row>
    <row r="176" spans="1:24" x14ac:dyDescent="0.45">
      <c r="A176" s="3" t="s">
        <v>811</v>
      </c>
      <c r="B176" s="4" t="s">
        <v>526</v>
      </c>
      <c r="D176" s="4">
        <v>82.373168907890616</v>
      </c>
      <c r="E176" s="6">
        <v>5.138911809518692E-3</v>
      </c>
      <c r="F176" s="6">
        <v>9.4027885984471974E-4</v>
      </c>
      <c r="G176" s="6">
        <v>3.6843579814323718E-4</v>
      </c>
      <c r="H176" s="6">
        <v>8.7115876896388944E-2</v>
      </c>
      <c r="I176" s="6">
        <v>1.8064867727710595E-2</v>
      </c>
      <c r="J176" s="6">
        <v>2.7536738038309649E-2</v>
      </c>
      <c r="K176" s="6">
        <v>8.6532520215995487E-2</v>
      </c>
      <c r="L176" s="6">
        <v>4.2999527941633635E-2</v>
      </c>
      <c r="M176" s="6">
        <v>1.3509312598585361E-2</v>
      </c>
      <c r="N176" s="6">
        <v>3.9963770479849253E-2</v>
      </c>
      <c r="O176" s="6">
        <v>9.8756145393976841E-2</v>
      </c>
      <c r="P176" s="6">
        <v>0.14283027774686158</v>
      </c>
      <c r="Q176" s="6">
        <v>0.10899175241114364</v>
      </c>
      <c r="R176" s="6">
        <v>2.0129643346471653E-2</v>
      </c>
      <c r="S176" s="6">
        <v>9.6146391823795585E-2</v>
      </c>
      <c r="T176" s="6">
        <v>4.1030699145305709E-2</v>
      </c>
      <c r="U176" s="6">
        <v>2.9497891088842921E-2</v>
      </c>
      <c r="V176" s="6">
        <v>0.14193221548888746</v>
      </c>
      <c r="W176" s="6">
        <v>1.2549844374254015E-3</v>
      </c>
      <c r="X176" s="6">
        <v>1.6119066168766624E-4</v>
      </c>
    </row>
    <row r="177" spans="1:24" x14ac:dyDescent="0.45">
      <c r="A177" s="3" t="s">
        <v>578</v>
      </c>
      <c r="B177" s="4" t="s">
        <v>468</v>
      </c>
      <c r="D177" s="4">
        <v>82.110002231160237</v>
      </c>
      <c r="E177" s="6">
        <v>1.6158397815202549E-2</v>
      </c>
      <c r="F177" s="6">
        <v>0</v>
      </c>
      <c r="G177" s="6">
        <v>0</v>
      </c>
      <c r="H177" s="6">
        <v>0.1491427704445456</v>
      </c>
      <c r="I177" s="6">
        <v>3.8158094371112124E-2</v>
      </c>
      <c r="J177" s="6">
        <v>2.4427249279320287E-2</v>
      </c>
      <c r="K177" s="6">
        <v>0.13434987103626156</v>
      </c>
      <c r="L177" s="6">
        <v>4.5213169473524509E-2</v>
      </c>
      <c r="M177" s="6">
        <v>7.2067971476255498E-3</v>
      </c>
      <c r="N177" s="6">
        <v>4.3240782885753302E-2</v>
      </c>
      <c r="O177" s="6">
        <v>8.5874677590653925E-2</v>
      </c>
      <c r="P177" s="6">
        <v>9.0426338947049018E-2</v>
      </c>
      <c r="Q177" s="6">
        <v>6.0688818085267784E-2</v>
      </c>
      <c r="R177" s="6">
        <v>1.7296313154301319E-2</v>
      </c>
      <c r="S177" s="6">
        <v>9.277803064785313E-2</v>
      </c>
      <c r="T177" s="6">
        <v>4.7261417083902295E-2</v>
      </c>
      <c r="U177" s="6">
        <v>4.6882111970869368E-2</v>
      </c>
      <c r="V177" s="6">
        <v>9.4750417235624329E-2</v>
      </c>
      <c r="W177" s="6">
        <v>0</v>
      </c>
      <c r="X177" s="6">
        <v>8.6481565771506595E-3</v>
      </c>
    </row>
    <row r="178" spans="1:24" x14ac:dyDescent="0.45">
      <c r="A178" s="3" t="s">
        <v>656</v>
      </c>
      <c r="B178" s="4" t="s">
        <v>506</v>
      </c>
      <c r="D178" s="4">
        <v>81.960694665098188</v>
      </c>
      <c r="E178" s="6">
        <v>6.6654323273467866E-3</v>
      </c>
      <c r="F178" s="6">
        <v>0</v>
      </c>
      <c r="G178" s="6">
        <v>0</v>
      </c>
      <c r="H178" s="6">
        <v>0.12053323458618774</v>
      </c>
      <c r="I178" s="6">
        <v>2.6846880207369004E-2</v>
      </c>
      <c r="J178" s="6">
        <v>1.4997222736530272E-2</v>
      </c>
      <c r="K178" s="6">
        <v>0.13960377707831884</v>
      </c>
      <c r="L178" s="6">
        <v>4.2584706535826702E-2</v>
      </c>
      <c r="M178" s="6">
        <v>7.0357341233104973E-3</v>
      </c>
      <c r="N178" s="6">
        <v>3.2401407146824657E-2</v>
      </c>
      <c r="O178" s="6">
        <v>7.4986113682651345E-2</v>
      </c>
      <c r="P178" s="6">
        <v>8.2021847805961848E-2</v>
      </c>
      <c r="Q178" s="6">
        <v>9.1649694501018314E-2</v>
      </c>
      <c r="R178" s="6">
        <v>1.8700240696167374E-2</v>
      </c>
      <c r="S178" s="6">
        <v>7.0357341233104984E-2</v>
      </c>
      <c r="T178" s="6">
        <v>4.4806517311608958E-2</v>
      </c>
      <c r="U178" s="6">
        <v>4.0733197556008141E-2</v>
      </c>
      <c r="V178" s="6">
        <v>0.18552119977781892</v>
      </c>
      <c r="W178" s="6">
        <v>0</v>
      </c>
      <c r="X178" s="6">
        <v>0</v>
      </c>
    </row>
    <row r="179" spans="1:24" x14ac:dyDescent="0.45">
      <c r="A179" s="3" t="s">
        <v>618</v>
      </c>
      <c r="B179" s="4" t="s">
        <v>477</v>
      </c>
      <c r="D179" s="4">
        <v>81.669014044148568</v>
      </c>
      <c r="E179" s="6">
        <v>3.2937505417352871E-3</v>
      </c>
      <c r="F179" s="6">
        <v>0</v>
      </c>
      <c r="G179" s="6">
        <v>8.9566900696310433E-4</v>
      </c>
      <c r="H179" s="6">
        <v>0.11957181242957442</v>
      </c>
      <c r="I179" s="6">
        <v>2.7491260004044962E-2</v>
      </c>
      <c r="J179" s="6">
        <v>2.8502499205454918E-2</v>
      </c>
      <c r="K179" s="6">
        <v>9.9217011932622584E-2</v>
      </c>
      <c r="L179" s="6">
        <v>2.8748085868654474E-2</v>
      </c>
      <c r="M179" s="6">
        <v>1.012683828840542E-2</v>
      </c>
      <c r="N179" s="6">
        <v>4.6199185230129156E-2</v>
      </c>
      <c r="O179" s="6">
        <v>0.1074513882869608</v>
      </c>
      <c r="P179" s="6">
        <v>0.12032301869347896</v>
      </c>
      <c r="Q179" s="6">
        <v>9.8595822137470757E-2</v>
      </c>
      <c r="R179" s="6">
        <v>2.2796220854641589E-2</v>
      </c>
      <c r="S179" s="6">
        <v>7.55540146196296E-2</v>
      </c>
      <c r="T179" s="6">
        <v>4.1157435497385229E-2</v>
      </c>
      <c r="U179" s="6">
        <v>3.2605241108318167E-2</v>
      </c>
      <c r="V179" s="6">
        <v>0.13853977059316405</v>
      </c>
      <c r="W179" s="6">
        <v>1.5024125278090782E-3</v>
      </c>
      <c r="X179" s="6">
        <v>3.6115685764641305E-4</v>
      </c>
    </row>
    <row r="180" spans="1:24" x14ac:dyDescent="0.45">
      <c r="A180" s="3" t="s">
        <v>507</v>
      </c>
      <c r="B180" s="4" t="s">
        <v>508</v>
      </c>
      <c r="D180" s="4">
        <v>81.56998934075051</v>
      </c>
      <c r="E180" s="6">
        <v>9.6582972779613672E-3</v>
      </c>
      <c r="F180" s="6">
        <v>7.1542942799713823E-4</v>
      </c>
      <c r="G180" s="6">
        <v>2.0270500459918916E-3</v>
      </c>
      <c r="H180" s="6">
        <v>0.10530439818757878</v>
      </c>
      <c r="I180" s="6">
        <v>2.8787517459884848E-2</v>
      </c>
      <c r="J180" s="6">
        <v>2.6539024971893845E-2</v>
      </c>
      <c r="K180" s="6">
        <v>0.11053384662555787</v>
      </c>
      <c r="L180" s="6">
        <v>3.7645215139849419E-2</v>
      </c>
      <c r="M180" s="6">
        <v>1.54498688379382E-2</v>
      </c>
      <c r="N180" s="6">
        <v>4.2329574489830685E-2</v>
      </c>
      <c r="O180" s="6">
        <v>0.11143665042755424</v>
      </c>
      <c r="P180" s="6">
        <v>0.1396790787994413</v>
      </c>
      <c r="Q180" s="6">
        <v>6.7761387251728963E-2</v>
      </c>
      <c r="R180" s="6">
        <v>2.8344632575886621E-2</v>
      </c>
      <c r="S180" s="6">
        <v>9.7639082887609432E-2</v>
      </c>
      <c r="T180" s="6">
        <v>4.3777467379824894E-2</v>
      </c>
      <c r="U180" s="6">
        <v>2.4869689639900518E-2</v>
      </c>
      <c r="V180" s="6">
        <v>0.11005689367355978</v>
      </c>
      <c r="W180" s="6">
        <v>2.0611181139917555E-3</v>
      </c>
      <c r="X180" s="6">
        <v>0</v>
      </c>
    </row>
    <row r="181" spans="1:24" x14ac:dyDescent="0.45">
      <c r="A181" s="3" t="s">
        <v>814</v>
      </c>
      <c r="B181" s="4" t="s">
        <v>669</v>
      </c>
      <c r="D181" s="4">
        <v>80.492672956783295</v>
      </c>
      <c r="E181" s="6">
        <v>7.3266412830275754E-3</v>
      </c>
      <c r="F181" s="6">
        <v>0</v>
      </c>
      <c r="G181" s="6">
        <v>0</v>
      </c>
      <c r="H181" s="6">
        <v>0.11745702088381217</v>
      </c>
      <c r="I181" s="6">
        <v>2.3652936425522096E-2</v>
      </c>
      <c r="J181" s="6">
        <v>2.3306795892465676E-2</v>
      </c>
      <c r="K181" s="6">
        <v>0.13695627091265722</v>
      </c>
      <c r="L181" s="6">
        <v>3.0748817353178724E-2</v>
      </c>
      <c r="M181" s="6">
        <v>1.0268835814007154E-2</v>
      </c>
      <c r="N181" s="6">
        <v>5.4978654667128188E-2</v>
      </c>
      <c r="O181" s="6">
        <v>0.10228452751817238</v>
      </c>
      <c r="P181" s="6">
        <v>0.10741894542517597</v>
      </c>
      <c r="Q181" s="6">
        <v>7.6093227183569867E-2</v>
      </c>
      <c r="R181" s="6">
        <v>1.9614630206530519E-2</v>
      </c>
      <c r="S181" s="6">
        <v>0.10349601938386986</v>
      </c>
      <c r="T181" s="6">
        <v>3.5364024460597672E-2</v>
      </c>
      <c r="U181" s="6">
        <v>2.8325833621783775E-2</v>
      </c>
      <c r="V181" s="6">
        <v>0.12264912887965848</v>
      </c>
      <c r="W181" s="6">
        <v>1.615322487596631E-3</v>
      </c>
      <c r="X181" s="6">
        <v>0</v>
      </c>
    </row>
    <row r="182" spans="1:24" x14ac:dyDescent="0.45">
      <c r="A182" s="3" t="s">
        <v>452</v>
      </c>
      <c r="B182" s="4" t="s">
        <v>453</v>
      </c>
      <c r="D182" s="4">
        <v>80.278927439287813</v>
      </c>
      <c r="E182" s="6">
        <v>4.5214060316812405E-3</v>
      </c>
      <c r="F182" s="6">
        <v>1.2088481404147762E-3</v>
      </c>
      <c r="G182" s="6">
        <v>1.036155548926951E-3</v>
      </c>
      <c r="H182" s="6">
        <v>8.6597484967894878E-2</v>
      </c>
      <c r="I182" s="6">
        <v>2.6217875253151644E-2</v>
      </c>
      <c r="J182" s="6">
        <v>2.9373439879429177E-2</v>
      </c>
      <c r="K182" s="6">
        <v>0.10056988555190982</v>
      </c>
      <c r="L182" s="6">
        <v>3.0409595428356126E-2</v>
      </c>
      <c r="M182" s="6">
        <v>1.4223589807997239E-2</v>
      </c>
      <c r="N182" s="6">
        <v>3.846334992228833E-2</v>
      </c>
      <c r="O182" s="6">
        <v>9.6597955947689856E-2</v>
      </c>
      <c r="P182" s="6">
        <v>0.1617972588975933</v>
      </c>
      <c r="Q182" s="6">
        <v>7.5042780664709485E-2</v>
      </c>
      <c r="R182" s="6">
        <v>3.6689326027913402E-2</v>
      </c>
      <c r="S182" s="6">
        <v>0.10694381211046047</v>
      </c>
      <c r="T182" s="6">
        <v>5.7004254517481201E-2</v>
      </c>
      <c r="U182" s="6">
        <v>2.4538047317770071E-2</v>
      </c>
      <c r="V182" s="6">
        <v>0.11133962353015056</v>
      </c>
      <c r="W182" s="6">
        <v>1.5699326498893199E-3</v>
      </c>
      <c r="X182" s="6">
        <v>0</v>
      </c>
    </row>
    <row r="183" spans="1:24" x14ac:dyDescent="0.45">
      <c r="A183" s="3" t="s">
        <v>458</v>
      </c>
      <c r="B183" s="4" t="s">
        <v>459</v>
      </c>
      <c r="D183" s="4">
        <v>80.232402834787081</v>
      </c>
      <c r="E183" s="6">
        <v>1.8213792237156138E-2</v>
      </c>
      <c r="F183" s="6">
        <v>0</v>
      </c>
      <c r="G183" s="6">
        <v>0</v>
      </c>
      <c r="H183" s="6">
        <v>0.11166938826780555</v>
      </c>
      <c r="I183" s="6">
        <v>3.5799522673031027E-2</v>
      </c>
      <c r="J183" s="6">
        <v>3.1905539505087302E-2</v>
      </c>
      <c r="K183" s="6">
        <v>0.20085416404974252</v>
      </c>
      <c r="L183" s="6">
        <v>4.2456977766612232E-2</v>
      </c>
      <c r="M183" s="6">
        <v>1.0551438261524933E-2</v>
      </c>
      <c r="N183" s="6">
        <v>3.5925135033287273E-2</v>
      </c>
      <c r="O183" s="6">
        <v>8.6295691496043214E-2</v>
      </c>
      <c r="P183" s="6">
        <v>6.7077000376837087E-2</v>
      </c>
      <c r="Q183" s="6">
        <v>5.0119331742243436E-2</v>
      </c>
      <c r="R183" s="6">
        <v>1.4696646149981158E-2</v>
      </c>
      <c r="S183" s="6">
        <v>6.8458736339655823E-2</v>
      </c>
      <c r="T183" s="6">
        <v>2.8765230498681071E-2</v>
      </c>
      <c r="U183" s="6">
        <v>6.0921994724280872E-2</v>
      </c>
      <c r="V183" s="6">
        <v>0.13880165808315539</v>
      </c>
      <c r="W183" s="6">
        <v>3.5171460871749782E-3</v>
      </c>
      <c r="X183" s="6">
        <v>0</v>
      </c>
    </row>
    <row r="184" spans="1:24" x14ac:dyDescent="0.45">
      <c r="A184" s="3" t="s">
        <v>838</v>
      </c>
      <c r="B184" s="4" t="s">
        <v>470</v>
      </c>
      <c r="D184" s="4">
        <v>80.155397716482199</v>
      </c>
      <c r="E184" s="6">
        <v>4.2325554053259653E-3</v>
      </c>
      <c r="F184" s="6">
        <v>0</v>
      </c>
      <c r="G184" s="6">
        <v>1.9399212274410673E-3</v>
      </c>
      <c r="H184" s="6">
        <v>0.12656516371759449</v>
      </c>
      <c r="I184" s="6">
        <v>2.3122293417984441E-2</v>
      </c>
      <c r="J184" s="6">
        <v>3.3821252914780629E-2</v>
      </c>
      <c r="K184" s="6">
        <v>0.11231947955244645</v>
      </c>
      <c r="L184" s="6">
        <v>4.2403934708913842E-2</v>
      </c>
      <c r="M184" s="6">
        <v>1.2129406462485058E-2</v>
      </c>
      <c r="N184" s="6">
        <v>3.0979954147316441E-2</v>
      </c>
      <c r="O184" s="6">
        <v>8.6571434170046827E-2</v>
      </c>
      <c r="P184" s="6">
        <v>0.1210001371661474</v>
      </c>
      <c r="Q184" s="6">
        <v>0.10479493660964473</v>
      </c>
      <c r="R184" s="6">
        <v>2.6453471283287285E-2</v>
      </c>
      <c r="S184" s="6">
        <v>6.6368820175180768E-2</v>
      </c>
      <c r="T184" s="6">
        <v>4.4108713969392352E-2</v>
      </c>
      <c r="U184" s="6">
        <v>2.727646816765622E-2</v>
      </c>
      <c r="V184" s="6">
        <v>0.13787157329571062</v>
      </c>
      <c r="W184" s="6">
        <v>1.0777340152450376E-3</v>
      </c>
      <c r="X184" s="6">
        <v>0</v>
      </c>
    </row>
    <row r="185" spans="1:24" x14ac:dyDescent="0.45">
      <c r="A185" s="3" t="s">
        <v>841</v>
      </c>
      <c r="B185" s="4" t="s">
        <v>459</v>
      </c>
      <c r="D185" s="4">
        <v>80.015033377354044</v>
      </c>
      <c r="E185" s="6">
        <v>9.5942171841629717E-3</v>
      </c>
      <c r="F185" s="6">
        <v>0</v>
      </c>
      <c r="G185" s="6">
        <v>0</v>
      </c>
      <c r="H185" s="6">
        <v>0.1485132249055364</v>
      </c>
      <c r="I185" s="6">
        <v>3.0458353868900941E-2</v>
      </c>
      <c r="J185" s="6">
        <v>2.7106949236076889E-2</v>
      </c>
      <c r="K185" s="6">
        <v>0.13080335140463284</v>
      </c>
      <c r="L185" s="6">
        <v>3.1312633481189428E-2</v>
      </c>
      <c r="M185" s="6">
        <v>8.1813701330704786E-3</v>
      </c>
      <c r="N185" s="6">
        <v>3.6668309512074913E-2</v>
      </c>
      <c r="O185" s="6">
        <v>9.67964514539182E-2</v>
      </c>
      <c r="P185" s="6">
        <v>0.11102349268933794</v>
      </c>
      <c r="Q185" s="6">
        <v>7.0872350911779208E-2</v>
      </c>
      <c r="R185" s="6">
        <v>2.6219812715623462E-2</v>
      </c>
      <c r="S185" s="6">
        <v>7.3763758830294082E-2</v>
      </c>
      <c r="T185" s="6">
        <v>4.3633974043042555E-2</v>
      </c>
      <c r="U185" s="6">
        <v>2.832265483817973E-2</v>
      </c>
      <c r="V185" s="6">
        <v>0.12699195005749958</v>
      </c>
      <c r="W185" s="6">
        <v>1.347133234762609E-3</v>
      </c>
      <c r="X185" s="6">
        <v>1.347133234762609E-3</v>
      </c>
    </row>
    <row r="186" spans="1:24" x14ac:dyDescent="0.45">
      <c r="A186" s="3" t="s">
        <v>533</v>
      </c>
      <c r="B186" s="4" t="s">
        <v>504</v>
      </c>
      <c r="D186" s="4">
        <v>79.858595159113563</v>
      </c>
      <c r="E186" s="6">
        <v>8.5896203748197977E-3</v>
      </c>
      <c r="F186" s="6">
        <v>0</v>
      </c>
      <c r="G186" s="6">
        <v>0</v>
      </c>
      <c r="H186" s="6">
        <v>0.1035559827006247</v>
      </c>
      <c r="I186" s="6">
        <v>1.7239308024987989E-2</v>
      </c>
      <c r="J186" s="6">
        <v>2.384670831331091E-2</v>
      </c>
      <c r="K186" s="6">
        <v>9.670831331090822E-2</v>
      </c>
      <c r="L186" s="6">
        <v>2.9733301297453149E-2</v>
      </c>
      <c r="M186" s="6">
        <v>1.7419509851033157E-2</v>
      </c>
      <c r="N186" s="6">
        <v>3.0574243152330614E-2</v>
      </c>
      <c r="O186" s="6">
        <v>9.2383469485824127E-2</v>
      </c>
      <c r="P186" s="6">
        <v>0.14362085535800095</v>
      </c>
      <c r="Q186" s="6">
        <v>7.0278712157616538E-2</v>
      </c>
      <c r="R186" s="6">
        <v>3.8923594425756845E-2</v>
      </c>
      <c r="S186" s="6">
        <v>0.10271504084574724</v>
      </c>
      <c r="T186" s="6">
        <v>5.6102835175396451E-2</v>
      </c>
      <c r="U186" s="6">
        <v>2.8171552138395003E-2</v>
      </c>
      <c r="V186" s="6">
        <v>0.1415785679961557</v>
      </c>
      <c r="W186" s="6">
        <v>0</v>
      </c>
      <c r="X186" s="6">
        <v>0</v>
      </c>
    </row>
    <row r="187" spans="1:24" x14ac:dyDescent="0.45">
      <c r="A187" s="3" t="s">
        <v>488</v>
      </c>
      <c r="B187" s="4" t="s">
        <v>466</v>
      </c>
      <c r="D187" s="4">
        <v>79.316027306498313</v>
      </c>
      <c r="E187" s="6">
        <v>8.5245901639344271E-3</v>
      </c>
      <c r="F187" s="6">
        <v>0</v>
      </c>
      <c r="G187" s="6">
        <v>0</v>
      </c>
      <c r="H187" s="6">
        <v>0.1112568306010929</v>
      </c>
      <c r="I187" s="6">
        <v>1.8907103825136613E-2</v>
      </c>
      <c r="J187" s="6">
        <v>1.4535519125683061E-2</v>
      </c>
      <c r="K187" s="6">
        <v>0.13344262295081968</v>
      </c>
      <c r="L187" s="6">
        <v>3.1147540983606559E-2</v>
      </c>
      <c r="M187" s="6">
        <v>7.6502732240437158E-3</v>
      </c>
      <c r="N187" s="6">
        <v>2.8633879781420766E-2</v>
      </c>
      <c r="O187" s="6">
        <v>7.2677595628415304E-2</v>
      </c>
      <c r="P187" s="6">
        <v>0.10415300546448088</v>
      </c>
      <c r="Q187" s="6">
        <v>7.6284153005464483E-2</v>
      </c>
      <c r="R187" s="6">
        <v>1.3442622950819673E-2</v>
      </c>
      <c r="S187" s="6">
        <v>0.13355191256830601</v>
      </c>
      <c r="T187" s="6">
        <v>4.7759562841530059E-2</v>
      </c>
      <c r="U187" s="6">
        <v>3.0710382513661205E-2</v>
      </c>
      <c r="V187" s="6">
        <v>0.16765027322404372</v>
      </c>
      <c r="W187" s="6">
        <v>0</v>
      </c>
      <c r="X187" s="6">
        <v>0</v>
      </c>
    </row>
    <row r="188" spans="1:24" x14ac:dyDescent="0.45">
      <c r="A188" s="3" t="s">
        <v>703</v>
      </c>
      <c r="B188" s="4" t="s">
        <v>475</v>
      </c>
      <c r="D188" s="4">
        <v>78.98552837365564</v>
      </c>
      <c r="E188" s="6">
        <v>2.1552684339496548E-2</v>
      </c>
      <c r="F188" s="6">
        <v>2.6175094675874359E-3</v>
      </c>
      <c r="G188" s="6">
        <v>0</v>
      </c>
      <c r="H188" s="6">
        <v>0.10425484517709958</v>
      </c>
      <c r="I188" s="6">
        <v>2.1051459122298954E-2</v>
      </c>
      <c r="J188" s="6">
        <v>3.246825573624415E-2</v>
      </c>
      <c r="K188" s="6">
        <v>7.7856983738026284E-2</v>
      </c>
      <c r="L188" s="6">
        <v>3.6533749164624638E-2</v>
      </c>
      <c r="M188" s="6">
        <v>6.0703942971708615E-3</v>
      </c>
      <c r="N188" s="6">
        <v>2.6982624192470481E-2</v>
      </c>
      <c r="O188" s="6">
        <v>8.3760302962797947E-2</v>
      </c>
      <c r="P188" s="6">
        <v>9.2754511026954783E-2</v>
      </c>
      <c r="Q188" s="6">
        <v>0.12023836043662287</v>
      </c>
      <c r="R188" s="6">
        <v>1.5259523279126755E-2</v>
      </c>
      <c r="S188" s="6">
        <v>9.6680775228335944E-2</v>
      </c>
      <c r="T188" s="6">
        <v>3.39162396970372E-2</v>
      </c>
      <c r="U188" s="6">
        <v>3.1939184673646689E-2</v>
      </c>
      <c r="V188" s="6">
        <v>0.1973991980396525</v>
      </c>
      <c r="W188" s="6">
        <v>2.0884384049899758E-3</v>
      </c>
      <c r="X188" s="6">
        <v>0</v>
      </c>
    </row>
    <row r="189" spans="1:24" x14ac:dyDescent="0.45">
      <c r="A189" s="3" t="s">
        <v>798</v>
      </c>
      <c r="B189" s="4" t="s">
        <v>504</v>
      </c>
      <c r="D189" s="4">
        <v>78.959658038470664</v>
      </c>
      <c r="E189" s="6">
        <v>8.7541233189545806E-3</v>
      </c>
      <c r="F189" s="6">
        <v>0</v>
      </c>
      <c r="G189" s="6">
        <v>0</v>
      </c>
      <c r="H189" s="6">
        <v>9.7310327328089335E-2</v>
      </c>
      <c r="I189" s="6">
        <v>1.1608728749048466E-2</v>
      </c>
      <c r="J189" s="6">
        <v>2.3598071555442784E-2</v>
      </c>
      <c r="K189" s="6">
        <v>0.13740167470185236</v>
      </c>
      <c r="L189" s="6">
        <v>2.6452676985536668E-2</v>
      </c>
      <c r="M189" s="6">
        <v>1.2560263892413093E-2</v>
      </c>
      <c r="N189" s="6">
        <v>4.1042882517127635E-2</v>
      </c>
      <c r="O189" s="6">
        <v>8.963461050494799E-2</v>
      </c>
      <c r="P189" s="6">
        <v>0.11957624968282163</v>
      </c>
      <c r="Q189" s="6">
        <v>6.204009134737376E-2</v>
      </c>
      <c r="R189" s="6">
        <v>2.4930220756153261E-2</v>
      </c>
      <c r="S189" s="6">
        <v>0.1097437198680538</v>
      </c>
      <c r="T189" s="6">
        <v>3.6221771124080183E-2</v>
      </c>
      <c r="U189" s="6">
        <v>3.3747779751332148E-2</v>
      </c>
      <c r="V189" s="6">
        <v>0.16480588683075362</v>
      </c>
      <c r="W189" s="6">
        <v>2.7911697538695766E-3</v>
      </c>
      <c r="X189" s="6">
        <v>0</v>
      </c>
    </row>
    <row r="190" spans="1:24" x14ac:dyDescent="0.45">
      <c r="A190" s="3" t="s">
        <v>819</v>
      </c>
      <c r="B190" s="4" t="s">
        <v>445</v>
      </c>
      <c r="D190" s="4">
        <v>78.930267189137865</v>
      </c>
      <c r="E190" s="6">
        <v>7.0447883992389567E-3</v>
      </c>
      <c r="F190" s="6">
        <v>6.7156887951869179E-2</v>
      </c>
      <c r="G190" s="6">
        <v>1.7997634596595875E-3</v>
      </c>
      <c r="H190" s="6">
        <v>0.10032395742273871</v>
      </c>
      <c r="I190" s="6">
        <v>1.9745976243122333E-2</v>
      </c>
      <c r="J190" s="6">
        <v>2.1545739702781917E-2</v>
      </c>
      <c r="K190" s="6">
        <v>9.6878695942818935E-2</v>
      </c>
      <c r="L190" s="6">
        <v>4.2885792153031316E-2</v>
      </c>
      <c r="M190" s="6">
        <v>1.1261377076155706E-2</v>
      </c>
      <c r="N190" s="6">
        <v>3.9491952486244666E-2</v>
      </c>
      <c r="O190" s="6">
        <v>8.0475137553350132E-2</v>
      </c>
      <c r="P190" s="6">
        <v>0.12737183113076567</v>
      </c>
      <c r="Q190" s="6">
        <v>0.1017637681904664</v>
      </c>
      <c r="R190" s="6">
        <v>1.2546922404483981E-2</v>
      </c>
      <c r="S190" s="6">
        <v>8.1760682881678412E-2</v>
      </c>
      <c r="T190" s="6">
        <v>3.0955931506144906E-2</v>
      </c>
      <c r="U190" s="6">
        <v>2.8179153596955827E-2</v>
      </c>
      <c r="V190" s="6">
        <v>0.1305599835450198</v>
      </c>
      <c r="W190" s="6">
        <v>0</v>
      </c>
      <c r="X190" s="6">
        <v>0</v>
      </c>
    </row>
    <row r="191" spans="1:24" x14ac:dyDescent="0.45">
      <c r="A191" s="3" t="s">
        <v>653</v>
      </c>
      <c r="B191" s="4" t="s">
        <v>502</v>
      </c>
      <c r="D191" s="4">
        <v>78.84866256988704</v>
      </c>
      <c r="E191" s="6">
        <v>9.4977168949771686E-3</v>
      </c>
      <c r="F191" s="6">
        <v>2.3287671232876711E-3</v>
      </c>
      <c r="G191" s="6">
        <v>0</v>
      </c>
      <c r="H191" s="6">
        <v>0.15707762557077626</v>
      </c>
      <c r="I191" s="6">
        <v>1.71689497716895E-2</v>
      </c>
      <c r="J191" s="6">
        <v>3.2283105022831049E-2</v>
      </c>
      <c r="K191" s="6">
        <v>0.11684931506849315</v>
      </c>
      <c r="L191" s="6">
        <v>3.5616438356164383E-2</v>
      </c>
      <c r="M191" s="6">
        <v>8.6757990867579911E-3</v>
      </c>
      <c r="N191" s="6">
        <v>4.5981735159817357E-2</v>
      </c>
      <c r="O191" s="6">
        <v>7.8995433789954328E-2</v>
      </c>
      <c r="P191" s="6">
        <v>9.2465753424657529E-2</v>
      </c>
      <c r="Q191" s="6">
        <v>8.9771689497716897E-2</v>
      </c>
      <c r="R191" s="6">
        <v>1.7123287671232876E-2</v>
      </c>
      <c r="S191" s="6">
        <v>8.8447488584474876E-2</v>
      </c>
      <c r="T191" s="6">
        <v>4.0502283105022831E-2</v>
      </c>
      <c r="U191" s="6">
        <v>2.6757990867579906E-2</v>
      </c>
      <c r="V191" s="6">
        <v>0.14232876712328768</v>
      </c>
      <c r="W191" s="6">
        <v>1.9178082191780822E-3</v>
      </c>
      <c r="X191" s="6">
        <v>0</v>
      </c>
    </row>
    <row r="192" spans="1:24" x14ac:dyDescent="0.45">
      <c r="A192" s="3" t="s">
        <v>587</v>
      </c>
      <c r="B192" s="4" t="s">
        <v>464</v>
      </c>
      <c r="D192" s="4">
        <v>78.530565524687361</v>
      </c>
      <c r="E192" s="6">
        <v>1.6162169565812904E-2</v>
      </c>
      <c r="F192" s="6">
        <v>1.2190110943706341E-2</v>
      </c>
      <c r="G192" s="6">
        <v>0</v>
      </c>
      <c r="H192" s="6">
        <v>0.13217367483906314</v>
      </c>
      <c r="I192" s="6">
        <v>2.6845637583892617E-2</v>
      </c>
      <c r="J192" s="6">
        <v>2.2051773729626079E-2</v>
      </c>
      <c r="K192" s="6">
        <v>9.50554718531708E-2</v>
      </c>
      <c r="L192" s="6">
        <v>4.9993151623065335E-2</v>
      </c>
      <c r="M192" s="6">
        <v>8.6289549376797701E-3</v>
      </c>
      <c r="N192" s="6">
        <v>1.6983974797972881E-2</v>
      </c>
      <c r="O192" s="6">
        <v>8.4372003835091094E-2</v>
      </c>
      <c r="P192" s="6">
        <v>0.14943158471442269</v>
      </c>
      <c r="Q192" s="6">
        <v>4.5747157923572111E-2</v>
      </c>
      <c r="R192" s="6">
        <v>3.2735241747705791E-2</v>
      </c>
      <c r="S192" s="6">
        <v>9.6014244624024109E-2</v>
      </c>
      <c r="T192" s="6">
        <v>5.9033009176825087E-2</v>
      </c>
      <c r="U192" s="6">
        <v>4.1501164224078894E-2</v>
      </c>
      <c r="V192" s="6">
        <v>0.11450486234762362</v>
      </c>
      <c r="W192" s="6">
        <v>0</v>
      </c>
      <c r="X192" s="6">
        <v>0</v>
      </c>
    </row>
    <row r="193" spans="1:24" x14ac:dyDescent="0.45">
      <c r="A193" s="3" t="s">
        <v>613</v>
      </c>
      <c r="B193" s="4" t="s">
        <v>496</v>
      </c>
      <c r="D193" s="4">
        <v>78.493363156350824</v>
      </c>
      <c r="E193" s="6">
        <v>1.1073137388926863E-2</v>
      </c>
      <c r="F193" s="6">
        <v>0</v>
      </c>
      <c r="G193" s="6">
        <v>3.4176349965823654E-3</v>
      </c>
      <c r="H193" s="6">
        <v>0.12399179767600821</v>
      </c>
      <c r="I193" s="6">
        <v>1.9548872180451128E-2</v>
      </c>
      <c r="J193" s="6">
        <v>3.5680109364319888E-2</v>
      </c>
      <c r="K193" s="6">
        <v>0.12850307587149692</v>
      </c>
      <c r="L193" s="6">
        <v>2.7614490772385508E-2</v>
      </c>
      <c r="M193" s="6">
        <v>7.2453861927546138E-3</v>
      </c>
      <c r="N193" s="6">
        <v>5.4135338345864661E-2</v>
      </c>
      <c r="O193" s="6">
        <v>8.8585099111414906E-2</v>
      </c>
      <c r="P193" s="6">
        <v>0.10950102529049896</v>
      </c>
      <c r="Q193" s="6">
        <v>4.6753246753246755E-2</v>
      </c>
      <c r="R193" s="6">
        <v>1.4080656185919345E-2</v>
      </c>
      <c r="S193" s="6">
        <v>0.1111414900888585</v>
      </c>
      <c r="T193" s="6">
        <v>7.505126452494873E-2</v>
      </c>
      <c r="U193" s="6">
        <v>3.3082706766917297E-2</v>
      </c>
      <c r="V193" s="6">
        <v>0.11264524948735476</v>
      </c>
      <c r="W193" s="6">
        <v>0</v>
      </c>
      <c r="X193" s="6">
        <v>0</v>
      </c>
    </row>
    <row r="194" spans="1:24" x14ac:dyDescent="0.45">
      <c r="A194" s="3" t="s">
        <v>649</v>
      </c>
      <c r="B194" s="4" t="s">
        <v>504</v>
      </c>
      <c r="D194" s="4">
        <v>78.281721284103952</v>
      </c>
      <c r="E194" s="6">
        <v>3.9816602316602315E-3</v>
      </c>
      <c r="F194" s="6">
        <v>0</v>
      </c>
      <c r="G194" s="6">
        <v>0</v>
      </c>
      <c r="H194" s="6">
        <v>0.10666023166023167</v>
      </c>
      <c r="I194" s="6">
        <v>2.3407335907335906E-2</v>
      </c>
      <c r="J194" s="6">
        <v>2.9198841698841703E-2</v>
      </c>
      <c r="K194" s="6">
        <v>0.14358108108108109</v>
      </c>
      <c r="L194" s="6">
        <v>3.5955598455598453E-2</v>
      </c>
      <c r="M194" s="6">
        <v>7.963320463320463E-3</v>
      </c>
      <c r="N194" s="6">
        <v>2.6785714285714288E-2</v>
      </c>
      <c r="O194" s="6">
        <v>5.3330115830115835E-2</v>
      </c>
      <c r="P194" s="6">
        <v>7.8185328185328182E-2</v>
      </c>
      <c r="Q194" s="6">
        <v>9.4232625482625482E-2</v>
      </c>
      <c r="R194" s="6">
        <v>1.9546332046332045E-2</v>
      </c>
      <c r="S194" s="6">
        <v>0.15130308880308879</v>
      </c>
      <c r="T194" s="6">
        <v>3.4628378378378386E-2</v>
      </c>
      <c r="U194" s="6">
        <v>3.4869691119691119E-2</v>
      </c>
      <c r="V194" s="6">
        <v>0.15745656370656372</v>
      </c>
      <c r="W194" s="6">
        <v>0</v>
      </c>
      <c r="X194" s="6">
        <v>0</v>
      </c>
    </row>
    <row r="195" spans="1:24" x14ac:dyDescent="0.45">
      <c r="A195" s="3" t="s">
        <v>837</v>
      </c>
      <c r="B195" s="4" t="s">
        <v>502</v>
      </c>
      <c r="D195" s="4">
        <v>77.849946552645662</v>
      </c>
      <c r="E195" s="6">
        <v>1.0447501305937664E-2</v>
      </c>
      <c r="F195" s="6">
        <v>0</v>
      </c>
      <c r="G195" s="6">
        <v>0</v>
      </c>
      <c r="H195" s="6">
        <v>0.16036914504614314</v>
      </c>
      <c r="I195" s="6">
        <v>2.6205815775726973E-2</v>
      </c>
      <c r="J195" s="6">
        <v>2.6554065819258229E-2</v>
      </c>
      <c r="K195" s="6">
        <v>0.11579313947414242</v>
      </c>
      <c r="L195" s="6">
        <v>5.3804631725578971E-2</v>
      </c>
      <c r="M195" s="6">
        <v>1.1405188925648615E-2</v>
      </c>
      <c r="N195" s="6">
        <v>2.6554065819258229E-2</v>
      </c>
      <c r="O195" s="6">
        <v>0.11422601427825178</v>
      </c>
      <c r="P195" s="6">
        <v>9.3853386731673344E-2</v>
      </c>
      <c r="Q195" s="6">
        <v>7.3045446630680827E-2</v>
      </c>
      <c r="R195" s="6">
        <v>1.7847814730976842E-2</v>
      </c>
      <c r="S195" s="6">
        <v>7.7050322131290275E-2</v>
      </c>
      <c r="T195" s="6">
        <v>4.9277381159672645E-2</v>
      </c>
      <c r="U195" s="6">
        <v>2.2636252829531602E-2</v>
      </c>
      <c r="V195" s="6">
        <v>0.12267107783388474</v>
      </c>
      <c r="W195" s="6">
        <v>0</v>
      </c>
      <c r="X195" s="6">
        <v>0</v>
      </c>
    </row>
    <row r="196" spans="1:24" x14ac:dyDescent="0.45">
      <c r="A196" s="3" t="s">
        <v>709</v>
      </c>
      <c r="B196" s="4" t="s">
        <v>546</v>
      </c>
      <c r="D196" s="4">
        <v>77.367892257975811</v>
      </c>
      <c r="E196" s="6">
        <v>8.126934984520124E-3</v>
      </c>
      <c r="F196" s="6">
        <v>0</v>
      </c>
      <c r="G196" s="6">
        <v>0</v>
      </c>
      <c r="H196" s="6">
        <v>0.12757997936016513</v>
      </c>
      <c r="I196" s="6">
        <v>2.1155830753353973E-2</v>
      </c>
      <c r="J196" s="6">
        <v>2.1671826625387001E-2</v>
      </c>
      <c r="K196" s="6">
        <v>0.13209494324045409</v>
      </c>
      <c r="L196" s="6">
        <v>3.7151702786377708E-2</v>
      </c>
      <c r="M196" s="6">
        <v>1.5995872033023738E-2</v>
      </c>
      <c r="N196" s="6">
        <v>4.0118679050567596E-2</v>
      </c>
      <c r="O196" s="6">
        <v>6.9917440660474714E-2</v>
      </c>
      <c r="P196" s="6">
        <v>5.9339525283797732E-2</v>
      </c>
      <c r="Q196" s="6">
        <v>0.11713106295149639</v>
      </c>
      <c r="R196" s="6">
        <v>8.6429308565531479E-3</v>
      </c>
      <c r="S196" s="6">
        <v>6.720846233230135E-2</v>
      </c>
      <c r="T196" s="6">
        <v>3.6635706914344687E-2</v>
      </c>
      <c r="U196" s="6">
        <v>4.2440660474716202E-2</v>
      </c>
      <c r="V196" s="6">
        <v>0.195046439628483</v>
      </c>
      <c r="W196" s="6">
        <v>0</v>
      </c>
      <c r="X196" s="6">
        <v>0</v>
      </c>
    </row>
    <row r="197" spans="1:24" x14ac:dyDescent="0.45">
      <c r="A197" s="3" t="s">
        <v>795</v>
      </c>
      <c r="B197" s="4" t="s">
        <v>506</v>
      </c>
      <c r="D197" s="4">
        <v>77.254867035405141</v>
      </c>
      <c r="E197" s="6">
        <v>8.2144592147683614E-3</v>
      </c>
      <c r="F197" s="6">
        <v>0</v>
      </c>
      <c r="G197" s="6">
        <v>0</v>
      </c>
      <c r="H197" s="6">
        <v>0.10599302212604336</v>
      </c>
      <c r="I197" s="6">
        <v>3.2637018062977516E-2</v>
      </c>
      <c r="J197" s="6">
        <v>3.2902000618292626E-2</v>
      </c>
      <c r="K197" s="6">
        <v>0.10073753477896037</v>
      </c>
      <c r="L197" s="6">
        <v>4.5002870644349248E-2</v>
      </c>
      <c r="M197" s="6">
        <v>1.0687629731042704E-2</v>
      </c>
      <c r="N197" s="6">
        <v>3.6390937596608219E-2</v>
      </c>
      <c r="O197" s="6">
        <v>8.413196131254691E-2</v>
      </c>
      <c r="P197" s="6">
        <v>0.12056706266837432</v>
      </c>
      <c r="Q197" s="6">
        <v>8.0952170648765615E-2</v>
      </c>
      <c r="R197" s="6">
        <v>2.8043987104182308E-2</v>
      </c>
      <c r="S197" s="6">
        <v>8.6958441902574748E-2</v>
      </c>
      <c r="T197" s="6">
        <v>4.6416110939363153E-2</v>
      </c>
      <c r="U197" s="6">
        <v>2.9148081084661923E-2</v>
      </c>
      <c r="V197" s="6">
        <v>0.15227664178774897</v>
      </c>
      <c r="W197" s="6">
        <v>1.5015678134522811E-3</v>
      </c>
      <c r="X197" s="6">
        <v>0</v>
      </c>
    </row>
    <row r="198" spans="1:24" x14ac:dyDescent="0.45">
      <c r="A198" s="3" t="s">
        <v>702</v>
      </c>
      <c r="B198" s="4" t="s">
        <v>496</v>
      </c>
      <c r="D198" s="4">
        <v>77.229088426083976</v>
      </c>
      <c r="E198" s="6">
        <v>1.6567062561464559E-2</v>
      </c>
      <c r="F198" s="6">
        <v>2.1181632498676146E-3</v>
      </c>
      <c r="G198" s="6">
        <v>0</v>
      </c>
      <c r="H198" s="6">
        <v>0.12255087374234057</v>
      </c>
      <c r="I198" s="6">
        <v>2.5115364248430288E-2</v>
      </c>
      <c r="J198" s="6">
        <v>1.7777441561388913E-2</v>
      </c>
      <c r="K198" s="6">
        <v>0.10795067705575308</v>
      </c>
      <c r="L198" s="6">
        <v>3.8126938497617065E-2</v>
      </c>
      <c r="M198" s="6">
        <v>1.6869657311445647E-2</v>
      </c>
      <c r="N198" s="6">
        <v>3.0183826310613511E-2</v>
      </c>
      <c r="O198" s="6">
        <v>0.11619638399273773</v>
      </c>
      <c r="P198" s="6">
        <v>0.16173689386489143</v>
      </c>
      <c r="Q198" s="6">
        <v>5.3710568121643092E-2</v>
      </c>
      <c r="R198" s="6">
        <v>1.9744307436265981E-2</v>
      </c>
      <c r="S198" s="6">
        <v>9.8645888493834627E-2</v>
      </c>
      <c r="T198" s="6">
        <v>5.1138512746803838E-2</v>
      </c>
      <c r="U198" s="6">
        <v>2.8822149935698614E-2</v>
      </c>
      <c r="V198" s="6">
        <v>9.4863454119071031E-2</v>
      </c>
      <c r="W198" s="6">
        <v>1.9668658748770709E-3</v>
      </c>
      <c r="X198" s="6">
        <v>0</v>
      </c>
    </row>
    <row r="199" spans="1:24" x14ac:dyDescent="0.45">
      <c r="A199" s="3" t="s">
        <v>528</v>
      </c>
      <c r="B199" s="4" t="s">
        <v>529</v>
      </c>
      <c r="D199" s="4">
        <v>77.194323023294402</v>
      </c>
      <c r="E199" s="6">
        <v>6.9381598793363496E-3</v>
      </c>
      <c r="F199" s="6">
        <v>3.770739064856712E-3</v>
      </c>
      <c r="G199" s="6">
        <v>0</v>
      </c>
      <c r="H199" s="6">
        <v>7.7375565610859731E-2</v>
      </c>
      <c r="I199" s="6">
        <v>3.4389140271493215E-2</v>
      </c>
      <c r="J199" s="6">
        <v>3.2428355957767725E-2</v>
      </c>
      <c r="K199" s="6">
        <v>6.2895927601809953E-2</v>
      </c>
      <c r="L199" s="6">
        <v>1.8853695324283559E-2</v>
      </c>
      <c r="M199" s="6">
        <v>2.096530920060332E-2</v>
      </c>
      <c r="N199" s="6">
        <v>7.9034690799396679E-2</v>
      </c>
      <c r="O199" s="6">
        <v>0.26229260935143289</v>
      </c>
      <c r="P199" s="6">
        <v>0.14087481146304676</v>
      </c>
      <c r="Q199" s="6">
        <v>6.0784313725490195E-2</v>
      </c>
      <c r="R199" s="6">
        <v>8.1447963800904983E-3</v>
      </c>
      <c r="S199" s="6">
        <v>5.9426847662141784E-2</v>
      </c>
      <c r="T199" s="6">
        <v>2.6696832579185519E-2</v>
      </c>
      <c r="U199" s="6">
        <v>1.7496229260935144E-2</v>
      </c>
      <c r="V199" s="6">
        <v>8.8235294117647065E-2</v>
      </c>
      <c r="W199" s="6">
        <v>0</v>
      </c>
      <c r="X199" s="6">
        <v>0</v>
      </c>
    </row>
    <row r="200" spans="1:24" x14ac:dyDescent="0.45">
      <c r="A200" s="3" t="s">
        <v>801</v>
      </c>
      <c r="B200" s="4" t="s">
        <v>447</v>
      </c>
      <c r="D200" s="4">
        <v>76.261562868949227</v>
      </c>
      <c r="E200" s="6">
        <v>8.4004994891588164E-3</v>
      </c>
      <c r="F200" s="6">
        <v>0</v>
      </c>
      <c r="G200" s="6">
        <v>0</v>
      </c>
      <c r="H200" s="6">
        <v>0.13111590418889774</v>
      </c>
      <c r="I200" s="6">
        <v>2.8039505051651724E-2</v>
      </c>
      <c r="J200" s="6">
        <v>2.9742309002156887E-2</v>
      </c>
      <c r="K200" s="6">
        <v>0.11238506073334091</v>
      </c>
      <c r="L200" s="6">
        <v>4.8700192984447728E-2</v>
      </c>
      <c r="M200" s="6">
        <v>5.2219321148825075E-3</v>
      </c>
      <c r="N200" s="6">
        <v>4.0072652968554889E-2</v>
      </c>
      <c r="O200" s="6">
        <v>5.7327733000340567E-2</v>
      </c>
      <c r="P200" s="6">
        <v>7.0836644341014873E-2</v>
      </c>
      <c r="Q200" s="6">
        <v>0.10795777046202748</v>
      </c>
      <c r="R200" s="6">
        <v>3.882393007151777E-2</v>
      </c>
      <c r="S200" s="6">
        <v>0.11510954705414918</v>
      </c>
      <c r="T200" s="6">
        <v>3.9391531388352823E-2</v>
      </c>
      <c r="U200" s="6">
        <v>3.3601997956635266E-2</v>
      </c>
      <c r="V200" s="6">
        <v>0.13588375525031218</v>
      </c>
      <c r="W200" s="6">
        <v>0</v>
      </c>
      <c r="X200" s="6">
        <v>0</v>
      </c>
    </row>
    <row r="201" spans="1:24" x14ac:dyDescent="0.45">
      <c r="A201" s="3" t="s">
        <v>627</v>
      </c>
      <c r="B201" s="4" t="s">
        <v>470</v>
      </c>
      <c r="D201" s="4">
        <v>76.188850798255146</v>
      </c>
      <c r="E201" s="6">
        <v>8.0412581006344772E-3</v>
      </c>
      <c r="F201" s="6">
        <v>0</v>
      </c>
      <c r="G201" s="6">
        <v>0</v>
      </c>
      <c r="H201" s="6">
        <v>0.13537814270688425</v>
      </c>
      <c r="I201" s="6">
        <v>3.5320462796457772E-2</v>
      </c>
      <c r="J201" s="6">
        <v>2.3241610965968849E-2</v>
      </c>
      <c r="K201" s="6">
        <v>0.1317477012859227</v>
      </c>
      <c r="L201" s="6">
        <v>3.5659756387201841E-2</v>
      </c>
      <c r="M201" s="6">
        <v>8.3126929732297346E-3</v>
      </c>
      <c r="N201" s="6">
        <v>3.4234723306076742E-2</v>
      </c>
      <c r="O201" s="6">
        <v>0.10423099107657856</v>
      </c>
      <c r="P201" s="6">
        <v>0.10097377260543548</v>
      </c>
      <c r="Q201" s="6">
        <v>0.10372205069046245</v>
      </c>
      <c r="R201" s="6">
        <v>1.1332405930851965E-2</v>
      </c>
      <c r="S201" s="6">
        <v>6.181929223356971E-2</v>
      </c>
      <c r="T201" s="6">
        <v>3.1011434194008071E-2</v>
      </c>
      <c r="U201" s="6">
        <v>2.9959624062701456E-2</v>
      </c>
      <c r="V201" s="6">
        <v>0.14531944491568552</v>
      </c>
      <c r="W201" s="6">
        <v>1.0518101313066197E-3</v>
      </c>
      <c r="X201" s="6">
        <v>0</v>
      </c>
    </row>
    <row r="202" spans="1:24" x14ac:dyDescent="0.45">
      <c r="A202" s="3" t="s">
        <v>636</v>
      </c>
      <c r="B202" s="4" t="s">
        <v>462</v>
      </c>
      <c r="D202" s="4">
        <v>76.129089598846974</v>
      </c>
      <c r="E202" s="6">
        <v>1.8173823831159317E-2</v>
      </c>
      <c r="F202" s="6">
        <v>0</v>
      </c>
      <c r="G202" s="6">
        <v>3.0045434559577899E-3</v>
      </c>
      <c r="H202" s="6">
        <v>0.10120181738238312</v>
      </c>
      <c r="I202" s="6">
        <v>2.1471493477942256E-2</v>
      </c>
      <c r="J202" s="6">
        <v>1.1578484537593435E-2</v>
      </c>
      <c r="K202" s="6">
        <v>9.6145390590649277E-2</v>
      </c>
      <c r="L202" s="6">
        <v>4.1697200644877627E-2</v>
      </c>
      <c r="M202" s="6">
        <v>1.4876154184376376E-2</v>
      </c>
      <c r="N202" s="6">
        <v>4.2283453026527924E-2</v>
      </c>
      <c r="O202" s="6">
        <v>0.12501832038692659</v>
      </c>
      <c r="P202" s="6">
        <v>0.11974204895207387</v>
      </c>
      <c r="Q202" s="6">
        <v>5.9138208998974068E-2</v>
      </c>
      <c r="R202" s="6">
        <v>3.4369045874248869E-2</v>
      </c>
      <c r="S202" s="6">
        <v>9.7904147735600189E-2</v>
      </c>
      <c r="T202" s="6">
        <v>5.2103180419170454E-2</v>
      </c>
      <c r="U202" s="6">
        <v>3.7886560164150672E-2</v>
      </c>
      <c r="V202" s="6">
        <v>0.12443206800527629</v>
      </c>
      <c r="W202" s="6">
        <v>0</v>
      </c>
      <c r="X202" s="6">
        <v>0</v>
      </c>
    </row>
    <row r="203" spans="1:24" x14ac:dyDescent="0.45">
      <c r="A203" s="3" t="s">
        <v>839</v>
      </c>
      <c r="B203" s="4" t="s">
        <v>486</v>
      </c>
      <c r="D203" s="4">
        <v>76.114797689221461</v>
      </c>
      <c r="E203" s="6">
        <v>6.4761850420096143E-3</v>
      </c>
      <c r="F203" s="6">
        <v>7.1323623810678571E-4</v>
      </c>
      <c r="G203" s="6">
        <v>1.49779610002425E-3</v>
      </c>
      <c r="H203" s="6">
        <v>0.15445843972440551</v>
      </c>
      <c r="I203" s="6">
        <v>3.1924454017659733E-2</v>
      </c>
      <c r="J203" s="6">
        <v>2.586194599375205E-2</v>
      </c>
      <c r="K203" s="6">
        <v>9.1194385404333625E-2</v>
      </c>
      <c r="L203" s="6">
        <v>3.1325335577650028E-2</v>
      </c>
      <c r="M203" s="6">
        <v>1.4336048385946392E-2</v>
      </c>
      <c r="N203" s="6">
        <v>2.6446799708999616E-2</v>
      </c>
      <c r="O203" s="6">
        <v>8.320613953753761E-2</v>
      </c>
      <c r="P203" s="6">
        <v>0.15042152261672112</v>
      </c>
      <c r="Q203" s="6">
        <v>7.5032452248833856E-2</v>
      </c>
      <c r="R203" s="6">
        <v>3.0997246908120904E-2</v>
      </c>
      <c r="S203" s="6">
        <v>8.721452719569775E-2</v>
      </c>
      <c r="T203" s="6">
        <v>4.1068142590188726E-2</v>
      </c>
      <c r="U203" s="6">
        <v>3.1154158880504403E-2</v>
      </c>
      <c r="V203" s="6">
        <v>0.11828309772762935</v>
      </c>
      <c r="W203" s="6">
        <v>1.49779610002425E-3</v>
      </c>
      <c r="X203" s="6">
        <v>0</v>
      </c>
    </row>
    <row r="204" spans="1:24" x14ac:dyDescent="0.45">
      <c r="A204" s="3" t="s">
        <v>769</v>
      </c>
      <c r="B204" s="4" t="s">
        <v>449</v>
      </c>
      <c r="D204" s="4">
        <v>76.087746576691444</v>
      </c>
      <c r="E204" s="6">
        <v>1.1156563778356266E-2</v>
      </c>
      <c r="F204" s="6">
        <v>0</v>
      </c>
      <c r="G204" s="6">
        <v>0</v>
      </c>
      <c r="H204" s="6">
        <v>0.11900334696913349</v>
      </c>
      <c r="I204" s="6">
        <v>1.7354654766331967E-2</v>
      </c>
      <c r="J204" s="6">
        <v>2.1941242097433988E-2</v>
      </c>
      <c r="K204" s="6">
        <v>0.11726788149250031</v>
      </c>
      <c r="L204" s="6">
        <v>4.363456055534895E-2</v>
      </c>
      <c r="M204" s="6">
        <v>6.4460146274947323E-3</v>
      </c>
      <c r="N204" s="6">
        <v>2.9626874922523864E-2</v>
      </c>
      <c r="O204" s="6">
        <v>6.3096566257592662E-2</v>
      </c>
      <c r="P204" s="6">
        <v>0.11664807239370274</v>
      </c>
      <c r="Q204" s="6">
        <v>0.11454072145779101</v>
      </c>
      <c r="R204" s="6">
        <v>1.921408206272468E-2</v>
      </c>
      <c r="S204" s="6">
        <v>9.4087021197471171E-2</v>
      </c>
      <c r="T204" s="6">
        <v>2.8015371265650176E-2</v>
      </c>
      <c r="U204" s="6">
        <v>2.7643485806371635E-2</v>
      </c>
      <c r="V204" s="6">
        <v>0.16995165489029379</v>
      </c>
      <c r="W204" s="6">
        <v>0</v>
      </c>
      <c r="X204" s="6">
        <v>0</v>
      </c>
    </row>
    <row r="205" spans="1:24" x14ac:dyDescent="0.45">
      <c r="A205" s="3" t="s">
        <v>596</v>
      </c>
      <c r="B205" s="4" t="s">
        <v>466</v>
      </c>
      <c r="D205" s="4">
        <v>76.045891632857206</v>
      </c>
      <c r="E205" s="6">
        <v>4.072034870383115E-3</v>
      </c>
      <c r="F205" s="6">
        <v>0</v>
      </c>
      <c r="G205" s="6">
        <v>0</v>
      </c>
      <c r="H205" s="6">
        <v>0.10065381968341362</v>
      </c>
      <c r="I205" s="6">
        <v>1.8352833218628125E-2</v>
      </c>
      <c r="J205" s="6">
        <v>2.0876347786189492E-2</v>
      </c>
      <c r="K205" s="6">
        <v>9.4058270245469158E-2</v>
      </c>
      <c r="L205" s="6">
        <v>3.6160816701078229E-2</v>
      </c>
      <c r="M205" s="6">
        <v>9.4058270245469151E-3</v>
      </c>
      <c r="N205" s="6">
        <v>3.6246845606790548E-2</v>
      </c>
      <c r="O205" s="6">
        <v>7.0285615966964893E-2</v>
      </c>
      <c r="P205" s="6">
        <v>8.6831842165634318E-2</v>
      </c>
      <c r="Q205" s="6">
        <v>8.1153934388621257E-2</v>
      </c>
      <c r="R205" s="6">
        <v>2.1593255333792156E-2</v>
      </c>
      <c r="S205" s="6">
        <v>0.14042785042440925</v>
      </c>
      <c r="T205" s="6">
        <v>4.0777701307639365E-2</v>
      </c>
      <c r="U205" s="6">
        <v>2.5665290204175271E-2</v>
      </c>
      <c r="V205" s="6">
        <v>0.21335168616655198</v>
      </c>
      <c r="W205" s="6">
        <v>2.1793989447120902E-3</v>
      </c>
      <c r="X205" s="6">
        <v>0</v>
      </c>
    </row>
    <row r="206" spans="1:24" x14ac:dyDescent="0.45">
      <c r="A206" s="3" t="s">
        <v>681</v>
      </c>
      <c r="B206" s="4" t="s">
        <v>492</v>
      </c>
      <c r="D206" s="4">
        <v>75.732947195675294</v>
      </c>
      <c r="E206" s="6">
        <v>5.3693570451436391E-2</v>
      </c>
      <c r="F206" s="6">
        <v>0</v>
      </c>
      <c r="G206" s="6">
        <v>0</v>
      </c>
      <c r="H206" s="6">
        <v>9.4904240766073872E-2</v>
      </c>
      <c r="I206" s="6">
        <v>5.8310533515731872E-2</v>
      </c>
      <c r="J206" s="6">
        <v>2.1203830369357045E-2</v>
      </c>
      <c r="K206" s="6">
        <v>0.16484268125854992</v>
      </c>
      <c r="L206" s="6">
        <v>4.8050615595075237E-2</v>
      </c>
      <c r="M206" s="6">
        <v>2.2058823529411766E-2</v>
      </c>
      <c r="N206" s="6">
        <v>2.4965800273597811E-2</v>
      </c>
      <c r="O206" s="6">
        <v>8.2763337893296859E-2</v>
      </c>
      <c r="P206" s="6">
        <v>9.3194254445964422E-2</v>
      </c>
      <c r="Q206" s="6">
        <v>7.1135430916552667E-2</v>
      </c>
      <c r="R206" s="6">
        <v>2.240082079343365E-2</v>
      </c>
      <c r="S206" s="6">
        <v>5.8994528043775647E-2</v>
      </c>
      <c r="T206" s="6">
        <v>2.8898768809849523E-2</v>
      </c>
      <c r="U206" s="6">
        <v>3.9671682626538987E-2</v>
      </c>
      <c r="V206" s="6">
        <v>0.11610807113543091</v>
      </c>
      <c r="W206" s="6">
        <v>0</v>
      </c>
      <c r="X206" s="6">
        <v>0</v>
      </c>
    </row>
    <row r="207" spans="1:24" x14ac:dyDescent="0.45">
      <c r="A207" s="3" t="s">
        <v>825</v>
      </c>
      <c r="B207" s="4" t="s">
        <v>502</v>
      </c>
      <c r="D207" s="4">
        <v>75.229461002684957</v>
      </c>
      <c r="E207" s="6">
        <v>8.4041540532891982E-3</v>
      </c>
      <c r="F207" s="6">
        <v>2.744213568420963E-4</v>
      </c>
      <c r="G207" s="6">
        <v>5.7456971588813906E-4</v>
      </c>
      <c r="H207" s="6">
        <v>0.11177524890874634</v>
      </c>
      <c r="I207" s="6">
        <v>1.4570058914835048E-2</v>
      </c>
      <c r="J207" s="6">
        <v>2.3591661021018961E-2</v>
      </c>
      <c r="K207" s="6">
        <v>9.4555308766904794E-2</v>
      </c>
      <c r="L207" s="6">
        <v>3.4122580589834403E-2</v>
      </c>
      <c r="M207" s="6">
        <v>9.3817801370391658E-3</v>
      </c>
      <c r="N207" s="6">
        <v>2.9234450171084565E-2</v>
      </c>
      <c r="O207" s="6">
        <v>0.1126928453206871</v>
      </c>
      <c r="P207" s="6">
        <v>0.12201459578591704</v>
      </c>
      <c r="Q207" s="6">
        <v>8.4418869898549867E-2</v>
      </c>
      <c r="R207" s="6">
        <v>2.791379739128198E-2</v>
      </c>
      <c r="S207" s="6">
        <v>9.6004596557727112E-2</v>
      </c>
      <c r="T207" s="6">
        <v>5.1548336749307519E-2</v>
      </c>
      <c r="U207" s="6">
        <v>3.6523767462202747E-2</v>
      </c>
      <c r="V207" s="6">
        <v>0.1450402627584492</v>
      </c>
      <c r="W207" s="6">
        <v>1.4149851212170589E-3</v>
      </c>
      <c r="X207" s="6">
        <v>0</v>
      </c>
    </row>
    <row r="208" spans="1:24" x14ac:dyDescent="0.45">
      <c r="A208" s="3" t="s">
        <v>679</v>
      </c>
      <c r="B208" s="4" t="s">
        <v>508</v>
      </c>
      <c r="D208" s="4">
        <v>75.195460542096427</v>
      </c>
      <c r="E208" s="6">
        <v>8.6632591180802222E-3</v>
      </c>
      <c r="F208" s="6">
        <v>3.2054058736896824E-3</v>
      </c>
      <c r="G208" s="6">
        <v>2.5123451442432645E-3</v>
      </c>
      <c r="H208" s="6">
        <v>0.11556787663519016</v>
      </c>
      <c r="I208" s="6">
        <v>3.725201420774496E-2</v>
      </c>
      <c r="J208" s="6">
        <v>2.0012128562765314E-2</v>
      </c>
      <c r="K208" s="6">
        <v>0.124837563891536</v>
      </c>
      <c r="L208" s="6">
        <v>3.0927835051546393E-2</v>
      </c>
      <c r="M208" s="6">
        <v>1.1955297582950705E-2</v>
      </c>
      <c r="N208" s="6">
        <v>5.3105778393831758E-2</v>
      </c>
      <c r="O208" s="6">
        <v>0.12804296976522567</v>
      </c>
      <c r="P208" s="6">
        <v>0.12596378757688645</v>
      </c>
      <c r="Q208" s="6">
        <v>6.3761587109070428E-2</v>
      </c>
      <c r="R208" s="6">
        <v>2.8415489907303131E-2</v>
      </c>
      <c r="S208" s="6">
        <v>7.450402841548992E-2</v>
      </c>
      <c r="T208" s="6">
        <v>4.3662825955124322E-2</v>
      </c>
      <c r="U208" s="6">
        <v>2.0012128562765314E-2</v>
      </c>
      <c r="V208" s="6">
        <v>0.10820410638482196</v>
      </c>
      <c r="W208" s="6">
        <v>0</v>
      </c>
      <c r="X208" s="6">
        <v>0</v>
      </c>
    </row>
    <row r="209" spans="1:24" x14ac:dyDescent="0.45">
      <c r="A209" s="3" t="s">
        <v>800</v>
      </c>
      <c r="B209" s="4" t="s">
        <v>552</v>
      </c>
      <c r="D209" s="4">
        <v>74.942731025875943</v>
      </c>
      <c r="E209" s="6">
        <v>1.0654904973114949E-2</v>
      </c>
      <c r="F209" s="6">
        <v>0</v>
      </c>
      <c r="G209" s="6">
        <v>1.6601828679039571E-3</v>
      </c>
      <c r="H209" s="6">
        <v>0.15030849666724486</v>
      </c>
      <c r="I209" s="6">
        <v>2.1755829224174246E-2</v>
      </c>
      <c r="J209" s="6">
        <v>2.792576256907104E-2</v>
      </c>
      <c r="K209" s="6">
        <v>0.11326411774908937</v>
      </c>
      <c r="L209" s="6">
        <v>5.2803726738855715E-2</v>
      </c>
      <c r="M209" s="6">
        <v>1.3900934162598808E-2</v>
      </c>
      <c r="N209" s="6">
        <v>4.2768292985107918E-2</v>
      </c>
      <c r="O209" s="6">
        <v>9.3143692544044407E-2</v>
      </c>
      <c r="P209" s="6">
        <v>9.767822186981194E-2</v>
      </c>
      <c r="Q209" s="6">
        <v>7.6343633074807349E-2</v>
      </c>
      <c r="R209" s="6">
        <v>1.9847857868523427E-2</v>
      </c>
      <c r="S209" s="6">
        <v>7.7557796664766962E-2</v>
      </c>
      <c r="T209" s="6">
        <v>4.6534677998860179E-2</v>
      </c>
      <c r="U209" s="6">
        <v>2.227618504844265E-2</v>
      </c>
      <c r="V209" s="6">
        <v>0.13043585994994672</v>
      </c>
      <c r="W209" s="6">
        <v>2.0318655995242461E-3</v>
      </c>
      <c r="X209" s="6">
        <v>2.3292117848204776E-3</v>
      </c>
    </row>
    <row r="210" spans="1:24" x14ac:dyDescent="0.45">
      <c r="A210" s="3" t="s">
        <v>597</v>
      </c>
      <c r="B210" s="4" t="s">
        <v>477</v>
      </c>
      <c r="D210" s="4">
        <v>74.915030396537773</v>
      </c>
      <c r="E210" s="6">
        <v>5.5166846071044136E-3</v>
      </c>
      <c r="F210" s="6">
        <v>0</v>
      </c>
      <c r="G210" s="6">
        <v>0</v>
      </c>
      <c r="H210" s="6">
        <v>9.4321851453175454E-2</v>
      </c>
      <c r="I210" s="6">
        <v>2.3883207750269104E-2</v>
      </c>
      <c r="J210" s="6">
        <v>3.0072658772874059E-2</v>
      </c>
      <c r="K210" s="6">
        <v>0.12775834230355218</v>
      </c>
      <c r="L210" s="6">
        <v>5.4763186221743809E-2</v>
      </c>
      <c r="M210" s="6">
        <v>9.2168998923573744E-3</v>
      </c>
      <c r="N210" s="6">
        <v>3.3369214208826693E-2</v>
      </c>
      <c r="O210" s="6">
        <v>6.7949407965554362E-2</v>
      </c>
      <c r="P210" s="6">
        <v>7.124596340150699E-2</v>
      </c>
      <c r="Q210" s="6">
        <v>9.8896663078579111E-2</v>
      </c>
      <c r="R210" s="6">
        <v>1.8635629709364908E-2</v>
      </c>
      <c r="S210" s="6">
        <v>0.12809472551130247</v>
      </c>
      <c r="T210" s="6">
        <v>2.4892357373519913E-2</v>
      </c>
      <c r="U210" s="6">
        <v>2.9601722282023679E-2</v>
      </c>
      <c r="V210" s="6">
        <v>0.18272335844994619</v>
      </c>
      <c r="W210" s="6">
        <v>0</v>
      </c>
      <c r="X210" s="6">
        <v>0</v>
      </c>
    </row>
    <row r="211" spans="1:24" x14ac:dyDescent="0.45">
      <c r="A211" s="3" t="s">
        <v>600</v>
      </c>
      <c r="B211" s="4" t="s">
        <v>512</v>
      </c>
      <c r="D211" s="4">
        <v>74.896512133810305</v>
      </c>
      <c r="E211" s="6">
        <v>5.2934275658817137E-3</v>
      </c>
      <c r="F211" s="6">
        <v>6.8957623966350978E-3</v>
      </c>
      <c r="G211" s="6">
        <v>0</v>
      </c>
      <c r="H211" s="6">
        <v>0.10666971873301095</v>
      </c>
      <c r="I211" s="6">
        <v>3.0072391198603679E-2</v>
      </c>
      <c r="J211" s="6">
        <v>2.0229477238261465E-2</v>
      </c>
      <c r="K211" s="6">
        <v>9.2019800280408612E-2</v>
      </c>
      <c r="L211" s="6">
        <v>1.6566997625110876E-2</v>
      </c>
      <c r="M211" s="6">
        <v>1.4907436550402014E-2</v>
      </c>
      <c r="N211" s="6">
        <v>3.3219834616154971E-2</v>
      </c>
      <c r="O211" s="6">
        <v>0.11897336118343874</v>
      </c>
      <c r="P211" s="6">
        <v>0.19039171363987525</v>
      </c>
      <c r="Q211" s="6">
        <v>6.3063320838936732E-2</v>
      </c>
      <c r="R211" s="6">
        <v>2.6810495293141435E-2</v>
      </c>
      <c r="S211" s="6">
        <v>8.469484105410742E-2</v>
      </c>
      <c r="T211" s="6">
        <v>5.5080259807147557E-2</v>
      </c>
      <c r="U211" s="6">
        <v>2.8384217001917081E-2</v>
      </c>
      <c r="V211" s="6">
        <v>0.1074994992703654</v>
      </c>
      <c r="W211" s="6">
        <v>7.7255429339895287E-4</v>
      </c>
      <c r="X211" s="6">
        <v>0</v>
      </c>
    </row>
    <row r="212" spans="1:24" x14ac:dyDescent="0.45">
      <c r="A212" s="3" t="s">
        <v>705</v>
      </c>
      <c r="B212" s="4" t="s">
        <v>455</v>
      </c>
      <c r="D212" s="4">
        <v>74.880354249315516</v>
      </c>
      <c r="E212" s="6">
        <v>1.2467596593013209E-2</v>
      </c>
      <c r="F212" s="6">
        <v>1.0677694111838045E-2</v>
      </c>
      <c r="G212" s="6">
        <v>4.0735711640538207E-3</v>
      </c>
      <c r="H212" s="6">
        <v>0.11227009011233181</v>
      </c>
      <c r="I212" s="6">
        <v>1.8084187137390444E-2</v>
      </c>
      <c r="J212" s="6">
        <v>1.6788050857918776E-2</v>
      </c>
      <c r="K212" s="6">
        <v>9.5790643130477707E-2</v>
      </c>
      <c r="L212" s="6">
        <v>2.7280582644118014E-2</v>
      </c>
      <c r="M212" s="6">
        <v>6.2955190717195412E-3</v>
      </c>
      <c r="N212" s="6">
        <v>3.2094803110727071E-2</v>
      </c>
      <c r="O212" s="6">
        <v>0.1004814220466609</v>
      </c>
      <c r="P212" s="6">
        <v>9.2704604369830884E-2</v>
      </c>
      <c r="Q212" s="6">
        <v>0.11202320701148007</v>
      </c>
      <c r="R212" s="6">
        <v>1.5923960004937662E-2</v>
      </c>
      <c r="S212" s="6">
        <v>0.12399703740278978</v>
      </c>
      <c r="T212" s="6">
        <v>2.3824219232193557E-2</v>
      </c>
      <c r="U212" s="6">
        <v>2.8268115047524998E-2</v>
      </c>
      <c r="V212" s="6">
        <v>0.16874459943216888</v>
      </c>
      <c r="W212" s="6">
        <v>0</v>
      </c>
      <c r="X212" s="6">
        <v>0</v>
      </c>
    </row>
    <row r="213" spans="1:24" x14ac:dyDescent="0.45">
      <c r="A213" s="3" t="s">
        <v>685</v>
      </c>
      <c r="B213" s="4" t="s">
        <v>502</v>
      </c>
      <c r="D213" s="4">
        <v>74.867638371397135</v>
      </c>
      <c r="E213" s="6">
        <v>1.7143512413279056E-2</v>
      </c>
      <c r="F213" s="6">
        <v>0</v>
      </c>
      <c r="G213" s="6">
        <v>0</v>
      </c>
      <c r="H213" s="6">
        <v>0.13508399747720887</v>
      </c>
      <c r="I213" s="6">
        <v>3.1133535921105442E-2</v>
      </c>
      <c r="J213" s="6">
        <v>2.1271716071326188E-2</v>
      </c>
      <c r="K213" s="6">
        <v>0.1027464021558397</v>
      </c>
      <c r="L213" s="6">
        <v>3.7211169084341501E-2</v>
      </c>
      <c r="M213" s="6">
        <v>1.0607189954704433E-2</v>
      </c>
      <c r="N213" s="6">
        <v>3.8071211513101312E-2</v>
      </c>
      <c r="O213" s="6">
        <v>0.11960323375953213</v>
      </c>
      <c r="P213" s="6">
        <v>0.11278023049137091</v>
      </c>
      <c r="Q213" s="6">
        <v>8.1417349922596194E-2</v>
      </c>
      <c r="R213" s="6">
        <v>2.6030617510463851E-2</v>
      </c>
      <c r="S213" s="6">
        <v>6.6165930852588734E-2</v>
      </c>
      <c r="T213" s="6">
        <v>3.9160598589530422E-2</v>
      </c>
      <c r="U213" s="6">
        <v>3.3025629264377042E-2</v>
      </c>
      <c r="V213" s="6">
        <v>0.13038243219998852</v>
      </c>
      <c r="W213" s="6">
        <v>0</v>
      </c>
      <c r="X213" s="6">
        <v>0</v>
      </c>
    </row>
    <row r="214" spans="1:24" x14ac:dyDescent="0.45">
      <c r="A214" s="3" t="s">
        <v>469</v>
      </c>
      <c r="B214" s="4" t="s">
        <v>470</v>
      </c>
      <c r="D214" s="4">
        <v>74.528143618513312</v>
      </c>
      <c r="E214" s="6">
        <v>7.922202194182968E-3</v>
      </c>
      <c r="F214" s="6">
        <v>0</v>
      </c>
      <c r="G214" s="6">
        <v>1.3797093708970338E-3</v>
      </c>
      <c r="H214" s="6">
        <v>0.14907537218772951</v>
      </c>
      <c r="I214" s="6">
        <v>2.5502369984645175E-2</v>
      </c>
      <c r="J214" s="6">
        <v>2.9797271735985936E-2</v>
      </c>
      <c r="K214" s="6">
        <v>9.2707568373500679E-2</v>
      </c>
      <c r="L214" s="6">
        <v>3.217838306963082E-2</v>
      </c>
      <c r="M214" s="6">
        <v>1.1660769521774928E-2</v>
      </c>
      <c r="N214" s="6">
        <v>2.4389701137147564E-2</v>
      </c>
      <c r="O214" s="6">
        <v>0.10051850368293389</v>
      </c>
      <c r="P214" s="6">
        <v>0.12395130961123352</v>
      </c>
      <c r="Q214" s="6">
        <v>9.6379375570242787E-2</v>
      </c>
      <c r="R214" s="6">
        <v>2.2342390457751965E-2</v>
      </c>
      <c r="S214" s="6">
        <v>7.5661481629837324E-2</v>
      </c>
      <c r="T214" s="6">
        <v>5.8303847608874651E-2</v>
      </c>
      <c r="U214" s="6">
        <v>3.3291051917128431E-2</v>
      </c>
      <c r="V214" s="6">
        <v>0.11629614794044998</v>
      </c>
      <c r="W214" s="6">
        <v>1.1571756013975122E-3</v>
      </c>
      <c r="X214" s="6">
        <v>0</v>
      </c>
    </row>
    <row r="215" spans="1:24" x14ac:dyDescent="0.45">
      <c r="A215" s="3" t="s">
        <v>551</v>
      </c>
      <c r="B215" s="4" t="s">
        <v>552</v>
      </c>
      <c r="D215" s="4">
        <v>74.259426424345179</v>
      </c>
      <c r="E215" s="6">
        <v>5.6088175829909345E-3</v>
      </c>
      <c r="F215" s="6">
        <v>0</v>
      </c>
      <c r="G215" s="6">
        <v>2.0217830822409182E-3</v>
      </c>
      <c r="H215" s="6">
        <v>0.10845887954085957</v>
      </c>
      <c r="I215" s="6">
        <v>1.565251418509098E-2</v>
      </c>
      <c r="J215" s="6">
        <v>2.7196243396595578E-2</v>
      </c>
      <c r="K215" s="6">
        <v>8.7262766581882215E-2</v>
      </c>
      <c r="L215" s="6">
        <v>2.0087393204200089E-2</v>
      </c>
      <c r="M215" s="6">
        <v>1.8913454640318267E-2</v>
      </c>
      <c r="N215" s="6">
        <v>4.3174851627209285E-2</v>
      </c>
      <c r="O215" s="6">
        <v>0.13356812104610968</v>
      </c>
      <c r="P215" s="6">
        <v>0.14263353551164157</v>
      </c>
      <c r="Q215" s="6">
        <v>8.2240918280832187E-2</v>
      </c>
      <c r="R215" s="6">
        <v>3.1370247179286506E-2</v>
      </c>
      <c r="S215" s="6">
        <v>0.11908954542490055</v>
      </c>
      <c r="T215" s="6">
        <v>4.1935694254222923E-2</v>
      </c>
      <c r="U215" s="6">
        <v>3.3652905497945605E-2</v>
      </c>
      <c r="V215" s="6">
        <v>8.5306202308745846E-2</v>
      </c>
      <c r="W215" s="6">
        <v>0</v>
      </c>
      <c r="X215" s="6">
        <v>2.5435335550772842E-3</v>
      </c>
    </row>
    <row r="216" spans="1:24" x14ac:dyDescent="0.45">
      <c r="A216" s="3" t="s">
        <v>454</v>
      </c>
      <c r="B216" s="4" t="s">
        <v>455</v>
      </c>
      <c r="D216" s="4">
        <v>74.180056352624916</v>
      </c>
      <c r="E216" s="6">
        <v>1.9567177637511268E-2</v>
      </c>
      <c r="F216" s="6">
        <v>7.6645626690712339E-3</v>
      </c>
      <c r="G216" s="6">
        <v>0</v>
      </c>
      <c r="H216" s="6">
        <v>0.11208295761947699</v>
      </c>
      <c r="I216" s="6">
        <v>1.2894499549143372E-2</v>
      </c>
      <c r="J216" s="6">
        <v>2.5338142470694318E-2</v>
      </c>
      <c r="K216" s="6">
        <v>0.11469792605951307</v>
      </c>
      <c r="L216" s="6">
        <v>5.4733994589720468E-2</v>
      </c>
      <c r="M216" s="6">
        <v>7.303877366997294E-3</v>
      </c>
      <c r="N216" s="6">
        <v>4.021641118124436E-2</v>
      </c>
      <c r="O216" s="6">
        <v>8.8367899008115411E-2</v>
      </c>
      <c r="P216" s="6">
        <v>9.7024346257889985E-2</v>
      </c>
      <c r="Q216" s="6">
        <v>0.1047790802524797</v>
      </c>
      <c r="R216" s="6">
        <v>1.5419296663660953E-2</v>
      </c>
      <c r="S216" s="6">
        <v>0.13083859332732189</v>
      </c>
      <c r="T216" s="6">
        <v>2.8403967538322809E-2</v>
      </c>
      <c r="U216" s="6">
        <v>3.3363390441839495E-2</v>
      </c>
      <c r="V216" s="6">
        <v>0.10694319206492335</v>
      </c>
      <c r="W216" s="6">
        <v>0</v>
      </c>
      <c r="X216" s="6">
        <v>0</v>
      </c>
    </row>
    <row r="217" spans="1:24" x14ac:dyDescent="0.45">
      <c r="A217" s="3" t="s">
        <v>461</v>
      </c>
      <c r="B217" s="4" t="s">
        <v>462</v>
      </c>
      <c r="D217" s="4">
        <v>73.995609461037887</v>
      </c>
      <c r="E217" s="6">
        <v>1.3752743233357716E-2</v>
      </c>
      <c r="F217" s="6">
        <v>0</v>
      </c>
      <c r="G217" s="6">
        <v>6.2911485003657643E-3</v>
      </c>
      <c r="H217" s="6">
        <v>9.1441111923920987E-2</v>
      </c>
      <c r="I217" s="6">
        <v>2.0921726408193123E-2</v>
      </c>
      <c r="J217" s="6">
        <v>1.6825164594001463E-2</v>
      </c>
      <c r="K217" s="6">
        <v>0.11089978054133137</v>
      </c>
      <c r="L217" s="6">
        <v>1.7849305047549377E-2</v>
      </c>
      <c r="M217" s="6">
        <v>1.5362106803218726E-2</v>
      </c>
      <c r="N217" s="6">
        <v>3.6869056327724949E-2</v>
      </c>
      <c r="O217" s="6">
        <v>0.11806876371616679</v>
      </c>
      <c r="P217" s="6">
        <v>0.17205559619604974</v>
      </c>
      <c r="Q217" s="6">
        <v>4.8573518653986826E-2</v>
      </c>
      <c r="R217" s="6">
        <v>5.0621799561082662E-2</v>
      </c>
      <c r="S217" s="6">
        <v>8.3833211411850767E-2</v>
      </c>
      <c r="T217" s="6">
        <v>5.6620336503291874E-2</v>
      </c>
      <c r="U217" s="6">
        <v>3.7600585223116309E-2</v>
      </c>
      <c r="V217" s="6">
        <v>0.10460863204096561</v>
      </c>
      <c r="W217" s="6">
        <v>0</v>
      </c>
      <c r="X217" s="6">
        <v>0</v>
      </c>
    </row>
    <row r="218" spans="1:24" x14ac:dyDescent="0.45">
      <c r="A218" s="3" t="s">
        <v>536</v>
      </c>
      <c r="B218" s="4" t="s">
        <v>477</v>
      </c>
      <c r="D218" s="4">
        <v>73.888050846888248</v>
      </c>
      <c r="E218" s="6">
        <v>9.1936866842389393E-3</v>
      </c>
      <c r="F218" s="6">
        <v>4.128425799485535E-4</v>
      </c>
      <c r="G218" s="6">
        <v>0</v>
      </c>
      <c r="H218" s="6">
        <v>0.10887929118104735</v>
      </c>
      <c r="I218" s="6">
        <v>1.7387024040140999E-2</v>
      </c>
      <c r="J218" s="6">
        <v>2.2611070532566929E-2</v>
      </c>
      <c r="K218" s="6">
        <v>9.317539458223506E-2</v>
      </c>
      <c r="L218" s="6">
        <v>4.2332243005493979E-2</v>
      </c>
      <c r="M218" s="6">
        <v>1.5957953571088316E-2</v>
      </c>
      <c r="N218" s="6">
        <v>2.9200673250976528E-2</v>
      </c>
      <c r="O218" s="6">
        <v>0.11810473498682079</v>
      </c>
      <c r="P218" s="6">
        <v>0.13677792244910922</v>
      </c>
      <c r="Q218" s="6">
        <v>9.2651402076915745E-2</v>
      </c>
      <c r="R218" s="6">
        <v>2.3008034551748227E-2</v>
      </c>
      <c r="S218" s="6">
        <v>7.7519133665724535E-2</v>
      </c>
      <c r="T218" s="6">
        <v>4.5333290990504621E-2</v>
      </c>
      <c r="U218" s="6">
        <v>3.9394709263552347E-2</v>
      </c>
      <c r="V218" s="6">
        <v>0.12966432722538029</v>
      </c>
      <c r="W218" s="6">
        <v>1.2385277398456603E-3</v>
      </c>
      <c r="X218" s="6">
        <v>0</v>
      </c>
    </row>
    <row r="219" spans="1:24" x14ac:dyDescent="0.45">
      <c r="A219" s="3" t="s">
        <v>771</v>
      </c>
      <c r="B219" s="4" t="s">
        <v>466</v>
      </c>
      <c r="D219" s="4">
        <v>73.845255233407116</v>
      </c>
      <c r="E219" s="6">
        <v>5.1593521421107631E-3</v>
      </c>
      <c r="F219" s="6">
        <v>2.0245559038662491E-3</v>
      </c>
      <c r="G219" s="6">
        <v>0</v>
      </c>
      <c r="H219" s="6">
        <v>9.4109195402298854E-2</v>
      </c>
      <c r="I219" s="6">
        <v>2.6907001044932079E-2</v>
      </c>
      <c r="J219" s="6">
        <v>1.8547544409613377E-2</v>
      </c>
      <c r="K219" s="6">
        <v>0.12558777429467086</v>
      </c>
      <c r="L219" s="6">
        <v>3.141327063740857E-2</v>
      </c>
      <c r="M219" s="6">
        <v>9.1431556948798343E-3</v>
      </c>
      <c r="N219" s="6">
        <v>3.1935736677115988E-2</v>
      </c>
      <c r="O219" s="6">
        <v>0.10129310344827586</v>
      </c>
      <c r="P219" s="6">
        <v>8.9864158829676077E-2</v>
      </c>
      <c r="Q219" s="6">
        <v>7.0206374085684434E-2</v>
      </c>
      <c r="R219" s="6">
        <v>1.9853709508881923E-2</v>
      </c>
      <c r="S219" s="6">
        <v>0.14289446185997912</v>
      </c>
      <c r="T219" s="6">
        <v>3.9707419017763847E-2</v>
      </c>
      <c r="U219" s="6">
        <v>2.8735632183908046E-2</v>
      </c>
      <c r="V219" s="6">
        <v>0.16438087774294671</v>
      </c>
      <c r="W219" s="6">
        <v>1.7633228840125393E-3</v>
      </c>
      <c r="X219" s="6">
        <v>0</v>
      </c>
    </row>
    <row r="220" spans="1:24" x14ac:dyDescent="0.45">
      <c r="A220" s="3" t="s">
        <v>621</v>
      </c>
      <c r="B220" s="4" t="s">
        <v>535</v>
      </c>
      <c r="D220" s="4">
        <v>73.667604803259366</v>
      </c>
      <c r="E220" s="6">
        <v>6.4811064174526934E-3</v>
      </c>
      <c r="F220" s="6">
        <v>0</v>
      </c>
      <c r="G220" s="6">
        <v>0</v>
      </c>
      <c r="H220" s="6">
        <v>0.1085006654707482</v>
      </c>
      <c r="I220" s="6">
        <v>1.6607835194722528E-2</v>
      </c>
      <c r="J220" s="6">
        <v>2.2799606504253226E-2</v>
      </c>
      <c r="K220" s="6">
        <v>0.11185695272264336</v>
      </c>
      <c r="L220" s="6">
        <v>4.9881372605751977E-2</v>
      </c>
      <c r="M220" s="6">
        <v>1.1747005381633006E-2</v>
      </c>
      <c r="N220" s="6">
        <v>4.0449048087494929E-2</v>
      </c>
      <c r="O220" s="6">
        <v>0.10618598460737225</v>
      </c>
      <c r="P220" s="6">
        <v>0.10711185695272263</v>
      </c>
      <c r="Q220" s="6">
        <v>9.0504021758000111E-2</v>
      </c>
      <c r="R220" s="6">
        <v>1.6318500086800532E-2</v>
      </c>
      <c r="S220" s="6">
        <v>0.10068861755685433</v>
      </c>
      <c r="T220" s="6">
        <v>5.6131010936867072E-2</v>
      </c>
      <c r="U220" s="6">
        <v>2.9396446964874715E-2</v>
      </c>
      <c r="V220" s="6">
        <v>0.1270181123777559</v>
      </c>
      <c r="W220" s="6">
        <v>1.6202766043631734E-3</v>
      </c>
      <c r="X220" s="6">
        <v>0</v>
      </c>
    </row>
    <row r="221" spans="1:24" x14ac:dyDescent="0.45">
      <c r="A221" s="3" t="s">
        <v>684</v>
      </c>
      <c r="B221" s="4" t="s">
        <v>445</v>
      </c>
      <c r="D221" s="4">
        <v>73.555423896268266</v>
      </c>
      <c r="E221" s="6">
        <v>8.9893100097181728E-3</v>
      </c>
      <c r="F221" s="6">
        <v>2.1987366375121477E-2</v>
      </c>
      <c r="G221" s="6">
        <v>0</v>
      </c>
      <c r="H221" s="6">
        <v>0.13694525429219306</v>
      </c>
      <c r="I221" s="6">
        <v>2.5348234531908001E-2</v>
      </c>
      <c r="J221" s="6">
        <v>3.1543569808875932E-2</v>
      </c>
      <c r="K221" s="6">
        <v>0.10888402980239716</v>
      </c>
      <c r="L221" s="6">
        <v>3.053126012309686E-2</v>
      </c>
      <c r="M221" s="6">
        <v>6.1548428895367678E-3</v>
      </c>
      <c r="N221" s="6">
        <v>5.7094266277939752E-2</v>
      </c>
      <c r="O221" s="6">
        <v>7.3655652737285401E-2</v>
      </c>
      <c r="P221" s="6">
        <v>0.11398607061872368</v>
      </c>
      <c r="Q221" s="6">
        <v>8.0134434726271464E-2</v>
      </c>
      <c r="R221" s="6">
        <v>2.5226757369614515E-2</v>
      </c>
      <c r="S221" s="6">
        <v>9.5400064787819899E-2</v>
      </c>
      <c r="T221" s="6">
        <v>3.8913184321347591E-2</v>
      </c>
      <c r="U221" s="6">
        <v>2.7615808228053131E-2</v>
      </c>
      <c r="V221" s="6">
        <v>0.12022189828312278</v>
      </c>
      <c r="W221" s="6">
        <v>1.6196954972465176E-3</v>
      </c>
      <c r="X221" s="6">
        <v>0</v>
      </c>
    </row>
    <row r="222" spans="1:24" x14ac:dyDescent="0.45">
      <c r="A222" s="3" t="s">
        <v>646</v>
      </c>
      <c r="B222" s="4" t="s">
        <v>593</v>
      </c>
      <c r="D222" s="4">
        <v>73.52909368571963</v>
      </c>
      <c r="E222" s="6">
        <v>2.6481105634483425E-2</v>
      </c>
      <c r="F222" s="6">
        <v>0</v>
      </c>
      <c r="G222" s="6">
        <v>0</v>
      </c>
      <c r="H222" s="6">
        <v>0.11220643664830386</v>
      </c>
      <c r="I222" s="6">
        <v>2.3001836281047648E-2</v>
      </c>
      <c r="J222" s="6">
        <v>2.2905189910118876E-2</v>
      </c>
      <c r="K222" s="6">
        <v>0.1045713733449309</v>
      </c>
      <c r="L222" s="6">
        <v>6.0210689088624723E-2</v>
      </c>
      <c r="M222" s="6">
        <v>9.3746979800908483E-3</v>
      </c>
      <c r="N222" s="6">
        <v>3.7208852807577082E-2</v>
      </c>
      <c r="O222" s="6">
        <v>8.4855513675461486E-2</v>
      </c>
      <c r="P222" s="6">
        <v>0.10640765439257757</v>
      </c>
      <c r="Q222" s="6">
        <v>9.461679713926742E-2</v>
      </c>
      <c r="R222" s="6">
        <v>1.43036628974582E-2</v>
      </c>
      <c r="S222" s="6">
        <v>9.4036918913694797E-2</v>
      </c>
      <c r="T222" s="6">
        <v>3.3826229825070074E-2</v>
      </c>
      <c r="U222" s="6">
        <v>2.8220740311201319E-2</v>
      </c>
      <c r="V222" s="6">
        <v>0.14941528945588095</v>
      </c>
      <c r="W222" s="6">
        <v>2.8993911278631487E-3</v>
      </c>
      <c r="X222" s="6">
        <v>0</v>
      </c>
    </row>
    <row r="223" spans="1:24" x14ac:dyDescent="0.45">
      <c r="A223" s="3" t="s">
        <v>662</v>
      </c>
      <c r="B223" s="4" t="s">
        <v>526</v>
      </c>
      <c r="D223" s="4">
        <v>73.431232522199892</v>
      </c>
      <c r="E223" s="6">
        <v>1.5388406056804945E-2</v>
      </c>
      <c r="F223" s="6">
        <v>1.209569035032703E-3</v>
      </c>
      <c r="G223" s="6">
        <v>1.5007615805035389E-3</v>
      </c>
      <c r="H223" s="6">
        <v>0.10615088253740704</v>
      </c>
      <c r="I223" s="6">
        <v>1.796434011289311E-2</v>
      </c>
      <c r="J223" s="6">
        <v>2.8581668309291281E-2</v>
      </c>
      <c r="K223" s="6">
        <v>8.5968999193620638E-2</v>
      </c>
      <c r="L223" s="6">
        <v>5.86640981990861E-2</v>
      </c>
      <c r="M223" s="6">
        <v>1.2476480602096586E-2</v>
      </c>
      <c r="N223" s="6">
        <v>3.4674312337604159E-2</v>
      </c>
      <c r="O223" s="6">
        <v>8.0705133948570915E-2</v>
      </c>
      <c r="P223" s="6">
        <v>9.9475853418152488E-2</v>
      </c>
      <c r="Q223" s="6">
        <v>0.12330884329361168</v>
      </c>
      <c r="R223" s="6">
        <v>2.6050533106352476E-2</v>
      </c>
      <c r="S223" s="6">
        <v>8.8948122928053042E-2</v>
      </c>
      <c r="T223" s="6">
        <v>3.5973479078935576E-2</v>
      </c>
      <c r="U223" s="6">
        <v>2.7125705581937103E-2</v>
      </c>
      <c r="V223" s="6">
        <v>0.15746796881999819</v>
      </c>
      <c r="W223" s="6">
        <v>1.2991667413314218E-3</v>
      </c>
      <c r="X223" s="6">
        <v>0</v>
      </c>
    </row>
    <row r="224" spans="1:24" x14ac:dyDescent="0.45">
      <c r="A224" s="3" t="s">
        <v>672</v>
      </c>
      <c r="B224" s="4" t="s">
        <v>492</v>
      </c>
      <c r="D224" s="4">
        <v>73.145022722528239</v>
      </c>
      <c r="E224" s="6">
        <v>1.3666352497643731E-2</v>
      </c>
      <c r="F224" s="6">
        <v>7.0688030160226201E-3</v>
      </c>
      <c r="G224" s="6">
        <v>0</v>
      </c>
      <c r="H224" s="6">
        <v>0.10532516493873703</v>
      </c>
      <c r="I224" s="6">
        <v>3.605089538171536E-2</v>
      </c>
      <c r="J224" s="6">
        <v>2.6625824693685202E-2</v>
      </c>
      <c r="K224" s="6">
        <v>0.1430254476908577</v>
      </c>
      <c r="L224" s="6">
        <v>3.8171536286522145E-2</v>
      </c>
      <c r="M224" s="6">
        <v>1.5080113100848258E-2</v>
      </c>
      <c r="N224" s="6">
        <v>4.2412818096135722E-2</v>
      </c>
      <c r="O224" s="6">
        <v>9.6842601319509891E-2</v>
      </c>
      <c r="P224" s="6">
        <v>0.12205466540999058</v>
      </c>
      <c r="Q224" s="6">
        <v>6.9745523091423192E-2</v>
      </c>
      <c r="R224" s="6">
        <v>1.9557021677662583E-2</v>
      </c>
      <c r="S224" s="6">
        <v>8.0113100848256361E-2</v>
      </c>
      <c r="T224" s="6">
        <v>3.1338360037700283E-2</v>
      </c>
      <c r="U224" s="6">
        <v>1.9792648444863337E-2</v>
      </c>
      <c r="V224" s="6">
        <v>0.13454288407163054</v>
      </c>
      <c r="W224" s="6">
        <v>0</v>
      </c>
      <c r="X224" s="6">
        <v>0</v>
      </c>
    </row>
    <row r="225" spans="1:24" x14ac:dyDescent="0.45">
      <c r="A225" s="3" t="s">
        <v>768</v>
      </c>
      <c r="B225" s="4" t="s">
        <v>470</v>
      </c>
      <c r="D225" s="4">
        <v>72.59260784168147</v>
      </c>
      <c r="E225" s="6">
        <v>8.0994537577698238E-3</v>
      </c>
      <c r="F225" s="6">
        <v>0</v>
      </c>
      <c r="G225" s="6">
        <v>0</v>
      </c>
      <c r="H225" s="6">
        <v>0.12987379920889056</v>
      </c>
      <c r="I225" s="6">
        <v>1.9024298361273305E-2</v>
      </c>
      <c r="J225" s="6">
        <v>2.3168204935016007E-2</v>
      </c>
      <c r="K225" s="6">
        <v>0.10067809380297607</v>
      </c>
      <c r="L225" s="6">
        <v>4.2286682991147108E-2</v>
      </c>
      <c r="M225" s="6">
        <v>9.7005085703522325E-3</v>
      </c>
      <c r="N225" s="6">
        <v>3.0985119608212465E-2</v>
      </c>
      <c r="O225" s="6">
        <v>6.2158598606140508E-2</v>
      </c>
      <c r="P225" s="6">
        <v>9.7099265398380097E-2</v>
      </c>
      <c r="Q225" s="6">
        <v>0.12855528348088152</v>
      </c>
      <c r="R225" s="6">
        <v>2.3733283104162742E-2</v>
      </c>
      <c r="S225" s="6">
        <v>0.10670559427387455</v>
      </c>
      <c r="T225" s="6">
        <v>2.505179883217178E-2</v>
      </c>
      <c r="U225" s="6">
        <v>3.7577698248257671E-2</v>
      </c>
      <c r="V225" s="6">
        <v>0.15605575437935582</v>
      </c>
      <c r="W225" s="6">
        <v>0</v>
      </c>
      <c r="X225" s="6">
        <v>0</v>
      </c>
    </row>
    <row r="226" spans="1:24" x14ac:dyDescent="0.45">
      <c r="A226" s="3" t="s">
        <v>770</v>
      </c>
      <c r="B226" s="4" t="s">
        <v>480</v>
      </c>
      <c r="D226" s="4">
        <v>72.106506378954194</v>
      </c>
      <c r="E226" s="6">
        <v>4.9415416209656711E-3</v>
      </c>
      <c r="F226" s="6">
        <v>7.2343702597372291E-4</v>
      </c>
      <c r="G226" s="6">
        <v>4.2589437819420784E-4</v>
      </c>
      <c r="H226" s="6">
        <v>9.9840143753938057E-2</v>
      </c>
      <c r="I226" s="6">
        <v>1.9147744510046437E-2</v>
      </c>
      <c r="J226" s="6">
        <v>2.5827868661174765E-2</v>
      </c>
      <c r="K226" s="6">
        <v>8.8924412499124861E-2</v>
      </c>
      <c r="L226" s="6">
        <v>4.8324426501131827E-2</v>
      </c>
      <c r="M226" s="6">
        <v>1.4912137406361577E-2</v>
      </c>
      <c r="N226" s="6">
        <v>3.4748313924995909E-2</v>
      </c>
      <c r="O226" s="6">
        <v>9.9688455345266158E-2</v>
      </c>
      <c r="P226" s="6">
        <v>0.16846748033884856</v>
      </c>
      <c r="Q226" s="6">
        <v>7.8417073113812977E-2</v>
      </c>
      <c r="R226" s="6">
        <v>2.4544351357027837E-2</v>
      </c>
      <c r="S226" s="6">
        <v>9.3218361298452776E-2</v>
      </c>
      <c r="T226" s="6">
        <v>4.3190357284544109E-2</v>
      </c>
      <c r="U226" s="6">
        <v>2.7233903526172078E-2</v>
      </c>
      <c r="V226" s="6">
        <v>0.12907516744066647</v>
      </c>
      <c r="W226" s="6">
        <v>1.1901705911180603E-3</v>
      </c>
      <c r="X226" s="6">
        <v>2.6253763039368975E-4</v>
      </c>
    </row>
    <row r="227" spans="1:24" x14ac:dyDescent="0.45">
      <c r="A227" s="3" t="s">
        <v>554</v>
      </c>
      <c r="B227" s="4" t="s">
        <v>475</v>
      </c>
      <c r="D227" s="4">
        <v>71.807399856119289</v>
      </c>
      <c r="E227" s="6">
        <v>4.6553413917020583E-3</v>
      </c>
      <c r="F227" s="6">
        <v>0</v>
      </c>
      <c r="G227" s="6">
        <v>0</v>
      </c>
      <c r="H227" s="6">
        <v>9.6904606337798099E-2</v>
      </c>
      <c r="I227" s="6">
        <v>1.4986932375040837E-2</v>
      </c>
      <c r="J227" s="6">
        <v>1.6457040182946751E-2</v>
      </c>
      <c r="K227" s="6">
        <v>9.9109768049656974E-2</v>
      </c>
      <c r="L227" s="6">
        <v>3.0014701078079058E-2</v>
      </c>
      <c r="M227" s="6">
        <v>6.9830120875530866E-3</v>
      </c>
      <c r="N227" s="6">
        <v>2.5604377654361316E-2</v>
      </c>
      <c r="O227" s="6">
        <v>7.3056190787324407E-2</v>
      </c>
      <c r="P227" s="6">
        <v>8.3714472394642275E-2</v>
      </c>
      <c r="Q227" s="6">
        <v>0.11654688010454101</v>
      </c>
      <c r="R227" s="6">
        <v>1.7641293694870958E-2</v>
      </c>
      <c r="S227" s="6">
        <v>0.12459163672002613</v>
      </c>
      <c r="T227" s="6">
        <v>3.7079385821626919E-2</v>
      </c>
      <c r="U227" s="6">
        <v>3.6058477621692252E-2</v>
      </c>
      <c r="V227" s="6">
        <v>0.21810682783404117</v>
      </c>
      <c r="W227" s="6">
        <v>1.3475988239137536E-3</v>
      </c>
      <c r="X227" s="6">
        <v>0</v>
      </c>
    </row>
    <row r="228" spans="1:24" x14ac:dyDescent="0.45">
      <c r="A228" s="3" t="s">
        <v>737</v>
      </c>
      <c r="B228" s="4" t="s">
        <v>535</v>
      </c>
      <c r="D228" s="4">
        <v>70.640030060120239</v>
      </c>
      <c r="E228" s="6">
        <v>9.5121202822951827E-3</v>
      </c>
      <c r="F228" s="6">
        <v>4.4492175513961341E-2</v>
      </c>
      <c r="G228" s="6">
        <v>0</v>
      </c>
      <c r="H228" s="6">
        <v>0.1178275544645597</v>
      </c>
      <c r="I228" s="6">
        <v>2.0865296103099115E-2</v>
      </c>
      <c r="J228" s="6">
        <v>2.9763731205891382E-2</v>
      </c>
      <c r="K228" s="6">
        <v>0.17137158637618902</v>
      </c>
      <c r="L228" s="6">
        <v>4.1116907026695307E-2</v>
      </c>
      <c r="M228" s="6">
        <v>6.750536974532065E-3</v>
      </c>
      <c r="N228" s="6">
        <v>5.0475606014114764E-2</v>
      </c>
      <c r="O228" s="6">
        <v>6.9499846578705129E-2</v>
      </c>
      <c r="P228" s="6">
        <v>8.4535133476526553E-2</v>
      </c>
      <c r="Q228" s="6">
        <v>6.5817735501687638E-2</v>
      </c>
      <c r="R228" s="6">
        <v>1.6569499846578708E-2</v>
      </c>
      <c r="S228" s="6">
        <v>8.2233814053390614E-2</v>
      </c>
      <c r="T228" s="6">
        <v>2.9763731205891382E-2</v>
      </c>
      <c r="U228" s="6">
        <v>3.8201902424056459E-2</v>
      </c>
      <c r="V228" s="6">
        <v>0.12273703590058301</v>
      </c>
      <c r="W228" s="6">
        <v>0</v>
      </c>
      <c r="X228" s="6">
        <v>0</v>
      </c>
    </row>
    <row r="229" spans="1:24" x14ac:dyDescent="0.45">
      <c r="A229" s="3" t="s">
        <v>501</v>
      </c>
      <c r="B229" s="4" t="s">
        <v>502</v>
      </c>
      <c r="D229" s="4">
        <v>70.632767522805622</v>
      </c>
      <c r="E229" s="6">
        <v>1.1872779270300719E-2</v>
      </c>
      <c r="F229" s="6">
        <v>0</v>
      </c>
      <c r="G229" s="6">
        <v>0</v>
      </c>
      <c r="H229" s="6">
        <v>0.10044197937429587</v>
      </c>
      <c r="I229" s="6">
        <v>2.60854493456972E-2</v>
      </c>
      <c r="J229" s="6">
        <v>2.4092209030245254E-2</v>
      </c>
      <c r="K229" s="6">
        <v>0.1196810815495277</v>
      </c>
      <c r="L229" s="6">
        <v>2.6345437212930062E-2</v>
      </c>
      <c r="M229" s="6">
        <v>8.5795996186844598E-3</v>
      </c>
      <c r="N229" s="6">
        <v>2.7472051304272466E-2</v>
      </c>
      <c r="O229" s="6">
        <v>0.13398041424733512</v>
      </c>
      <c r="P229" s="6">
        <v>0.16335904324464856</v>
      </c>
      <c r="Q229" s="6">
        <v>7.2709940202790535E-2</v>
      </c>
      <c r="R229" s="6">
        <v>3.5271687321258342E-2</v>
      </c>
      <c r="S229" s="6">
        <v>6.8290146459831877E-2</v>
      </c>
      <c r="T229" s="6">
        <v>5.0784296732819138E-2</v>
      </c>
      <c r="U229" s="6">
        <v>3.3018459138573528E-2</v>
      </c>
      <c r="V229" s="6">
        <v>9.8708726926076781E-2</v>
      </c>
      <c r="W229" s="6">
        <v>0</v>
      </c>
      <c r="X229" s="6">
        <v>0</v>
      </c>
    </row>
    <row r="230" spans="1:24" x14ac:dyDescent="0.45">
      <c r="A230" s="3" t="s">
        <v>643</v>
      </c>
      <c r="B230" s="4" t="s">
        <v>552</v>
      </c>
      <c r="D230" s="4">
        <v>70.57403876707977</v>
      </c>
      <c r="E230" s="6">
        <v>9.1228070175438589E-3</v>
      </c>
      <c r="F230" s="6">
        <v>0</v>
      </c>
      <c r="G230" s="6">
        <v>0</v>
      </c>
      <c r="H230" s="6">
        <v>0.13394736842105262</v>
      </c>
      <c r="I230" s="6">
        <v>2.5526315789473685E-2</v>
      </c>
      <c r="J230" s="6">
        <v>2.2456140350877191E-2</v>
      </c>
      <c r="K230" s="6">
        <v>0.12315789473684211</v>
      </c>
      <c r="L230" s="6">
        <v>3.9385964912280698E-2</v>
      </c>
      <c r="M230" s="6">
        <v>1.3070175438596491E-2</v>
      </c>
      <c r="N230" s="6">
        <v>5.2368421052631578E-2</v>
      </c>
      <c r="O230" s="6">
        <v>8.7807017543859639E-2</v>
      </c>
      <c r="P230" s="6">
        <v>0.11543859649122805</v>
      </c>
      <c r="Q230" s="6">
        <v>6.5438596491228074E-2</v>
      </c>
      <c r="R230" s="6">
        <v>1.9298245614035089E-2</v>
      </c>
      <c r="S230" s="6">
        <v>8.8157894736842102E-2</v>
      </c>
      <c r="T230" s="6">
        <v>2.7631578947368417E-2</v>
      </c>
      <c r="U230" s="6">
        <v>3.4473684210526316E-2</v>
      </c>
      <c r="V230" s="6">
        <v>0.14333333333333334</v>
      </c>
      <c r="W230" s="6">
        <v>0</v>
      </c>
      <c r="X230" s="6">
        <v>0</v>
      </c>
    </row>
    <row r="231" spans="1:24" x14ac:dyDescent="0.45">
      <c r="A231" s="3" t="s">
        <v>448</v>
      </c>
      <c r="B231" s="4" t="s">
        <v>449</v>
      </c>
      <c r="D231" s="4">
        <v>70.554514358547493</v>
      </c>
      <c r="E231" s="6">
        <v>1.3223626212165735E-2</v>
      </c>
      <c r="F231" s="6">
        <v>0</v>
      </c>
      <c r="G231" s="6">
        <v>0</v>
      </c>
      <c r="H231" s="6">
        <v>9.6091683808404355E-2</v>
      </c>
      <c r="I231" s="6">
        <v>1.968851013811343E-2</v>
      </c>
      <c r="J231" s="6">
        <v>2.2406699970614164E-2</v>
      </c>
      <c r="K231" s="6">
        <v>8.0296796943873053E-2</v>
      </c>
      <c r="L231" s="6">
        <v>4.6723479282985605E-2</v>
      </c>
      <c r="M231" s="6">
        <v>4.4813399941228326E-3</v>
      </c>
      <c r="N231" s="6">
        <v>2.6373787834263883E-2</v>
      </c>
      <c r="O231" s="6">
        <v>6.9130179253599766E-2</v>
      </c>
      <c r="P231" s="6">
        <v>6.9497502203937703E-2</v>
      </c>
      <c r="Q231" s="6">
        <v>0.12246547164266823</v>
      </c>
      <c r="R231" s="6">
        <v>1.6382603585071993E-2</v>
      </c>
      <c r="S231" s="6">
        <v>0.12004114017043785</v>
      </c>
      <c r="T231" s="6">
        <v>2.8136937995885986E-2</v>
      </c>
      <c r="U231" s="6">
        <v>2.4610637672641787E-2</v>
      </c>
      <c r="V231" s="6">
        <v>0.2413311783720247</v>
      </c>
      <c r="W231" s="6">
        <v>0</v>
      </c>
      <c r="X231" s="6">
        <v>0</v>
      </c>
    </row>
    <row r="232" spans="1:24" x14ac:dyDescent="0.45">
      <c r="A232" s="3" t="s">
        <v>704</v>
      </c>
      <c r="B232" s="4" t="s">
        <v>480</v>
      </c>
      <c r="D232" s="4">
        <v>70.42761404111377</v>
      </c>
      <c r="E232" s="6">
        <v>1.0927473059692456E-2</v>
      </c>
      <c r="F232" s="6">
        <v>8.7783024579246897E-4</v>
      </c>
      <c r="G232" s="6">
        <v>0</v>
      </c>
      <c r="H232" s="6">
        <v>8.9145174960648985E-2</v>
      </c>
      <c r="I232" s="6">
        <v>2.2672236348226175E-2</v>
      </c>
      <c r="J232" s="6">
        <v>3.0663518585785206E-2</v>
      </c>
      <c r="K232" s="6">
        <v>0.12849618597893209</v>
      </c>
      <c r="L232" s="6">
        <v>6.8046979053154141E-2</v>
      </c>
      <c r="M232" s="6">
        <v>1.1926383339387335E-2</v>
      </c>
      <c r="N232" s="6">
        <v>3.1813778907858095E-2</v>
      </c>
      <c r="O232" s="6">
        <v>9.1657585664123992E-2</v>
      </c>
      <c r="P232" s="6">
        <v>0.10521854946119386</v>
      </c>
      <c r="Q232" s="6">
        <v>8.4725753723211034E-2</v>
      </c>
      <c r="R232" s="6">
        <v>1.8252815110788231E-2</v>
      </c>
      <c r="S232" s="6">
        <v>8.1789562901077612E-2</v>
      </c>
      <c r="T232" s="6">
        <v>3.3115389272308997E-2</v>
      </c>
      <c r="U232" s="6">
        <v>3.2933769221455383E-2</v>
      </c>
      <c r="V232" s="6">
        <v>0.15985591475965613</v>
      </c>
      <c r="W232" s="6">
        <v>8.4756023731686649E-4</v>
      </c>
      <c r="X232" s="6">
        <v>0</v>
      </c>
    </row>
    <row r="233" spans="1:24" x14ac:dyDescent="0.45">
      <c r="A233" s="3" t="s">
        <v>822</v>
      </c>
      <c r="B233" s="4" t="s">
        <v>480</v>
      </c>
      <c r="D233" s="4">
        <v>70.235929845211629</v>
      </c>
      <c r="E233" s="6">
        <v>2.8378168247550923E-3</v>
      </c>
      <c r="F233" s="6">
        <v>1.6327165293111491E-3</v>
      </c>
      <c r="G233" s="6">
        <v>0</v>
      </c>
      <c r="H233" s="6">
        <v>8.1285958637847919E-2</v>
      </c>
      <c r="I233" s="6">
        <v>1.772663660394962E-2</v>
      </c>
      <c r="J233" s="6">
        <v>1.8853988493235885E-2</v>
      </c>
      <c r="K233" s="6">
        <v>0.11685585445498367</v>
      </c>
      <c r="L233" s="6">
        <v>3.2226714352355773E-2</v>
      </c>
      <c r="M233" s="6">
        <v>1.5433058622298242E-2</v>
      </c>
      <c r="N233" s="6">
        <v>3.4753537552480174E-2</v>
      </c>
      <c r="O233" s="6">
        <v>0.10239465090965635</v>
      </c>
      <c r="P233" s="6">
        <v>0.13275540351422796</v>
      </c>
      <c r="Q233" s="6">
        <v>8.4473643290312553E-2</v>
      </c>
      <c r="R233" s="6">
        <v>2.6745451718239773E-2</v>
      </c>
      <c r="S233" s="6">
        <v>0.10519359353133259</v>
      </c>
      <c r="T233" s="6">
        <v>4.8165137614678895E-2</v>
      </c>
      <c r="U233" s="6">
        <v>3.1410356087700202E-2</v>
      </c>
      <c r="V233" s="6">
        <v>0.14811071373036852</v>
      </c>
      <c r="W233" s="6">
        <v>1.1273518892862696E-3</v>
      </c>
      <c r="X233" s="6">
        <v>0</v>
      </c>
    </row>
    <row r="234" spans="1:24" x14ac:dyDescent="0.45">
      <c r="A234" s="3" t="s">
        <v>757</v>
      </c>
      <c r="B234" s="4" t="s">
        <v>758</v>
      </c>
      <c r="D234" s="4">
        <v>70.064427914355903</v>
      </c>
      <c r="E234" s="6">
        <v>1.8101141005775461E-2</v>
      </c>
      <c r="F234" s="6">
        <v>0</v>
      </c>
      <c r="G234" s="6">
        <v>2.8172982110156362E-3</v>
      </c>
      <c r="H234" s="6">
        <v>0.10938160304268206</v>
      </c>
      <c r="I234" s="6">
        <v>2.4651359346386816E-2</v>
      </c>
      <c r="J234" s="6">
        <v>2.0777574306240314E-2</v>
      </c>
      <c r="K234" s="6">
        <v>0.11994647133399071</v>
      </c>
      <c r="L234" s="6">
        <v>6.1064938723763909E-2</v>
      </c>
      <c r="M234" s="6">
        <v>1.2677841949570362E-2</v>
      </c>
      <c r="N234" s="6">
        <v>2.9792928581490349E-2</v>
      </c>
      <c r="O234" s="6">
        <v>0.12691928440625441</v>
      </c>
      <c r="P234" s="6">
        <v>0.11128327933511763</v>
      </c>
      <c r="Q234" s="6">
        <v>6.3037047471474858E-2</v>
      </c>
      <c r="R234" s="6">
        <v>2.4299197070009861E-2</v>
      </c>
      <c r="S234" s="6">
        <v>7.5574024510494428E-2</v>
      </c>
      <c r="T234" s="6">
        <v>5.5289477391181854E-2</v>
      </c>
      <c r="U234" s="6">
        <v>3.9723904775320472E-2</v>
      </c>
      <c r="V234" s="6">
        <v>0.10621214255528948</v>
      </c>
      <c r="W234" s="6">
        <v>0</v>
      </c>
      <c r="X234" s="6">
        <v>0</v>
      </c>
    </row>
    <row r="235" spans="1:24" x14ac:dyDescent="0.45">
      <c r="A235" s="3" t="s">
        <v>497</v>
      </c>
      <c r="B235" s="4" t="s">
        <v>451</v>
      </c>
      <c r="D235" s="4">
        <v>69.477017348011373</v>
      </c>
      <c r="E235" s="6">
        <v>7.6594228713929456E-3</v>
      </c>
      <c r="F235" s="6">
        <v>7.481296758104738E-3</v>
      </c>
      <c r="G235" s="6">
        <v>3.2062700391877453E-3</v>
      </c>
      <c r="H235" s="6">
        <v>0.13697898111863202</v>
      </c>
      <c r="I235" s="6">
        <v>1.9296995606222538E-2</v>
      </c>
      <c r="J235" s="6">
        <v>2.5590784942405891E-2</v>
      </c>
      <c r="K235" s="6">
        <v>0.12920080750504692</v>
      </c>
      <c r="L235" s="6">
        <v>2.8797054981593635E-2</v>
      </c>
      <c r="M235" s="6">
        <v>9.9750623441396506E-3</v>
      </c>
      <c r="N235" s="6">
        <v>3.1765823536397106E-2</v>
      </c>
      <c r="O235" s="6">
        <v>9.1141194632466449E-2</v>
      </c>
      <c r="P235" s="6">
        <v>0.10087875549222183</v>
      </c>
      <c r="Q235" s="6">
        <v>6.6678541740885888E-2</v>
      </c>
      <c r="R235" s="6">
        <v>2.2562641016506353E-2</v>
      </c>
      <c r="S235" s="6">
        <v>9.7613110081938015E-2</v>
      </c>
      <c r="T235" s="6">
        <v>5.4565966037287736E-2</v>
      </c>
      <c r="U235" s="6">
        <v>5.2903455646597798E-2</v>
      </c>
      <c r="V235" s="6">
        <v>0.11619760123500772</v>
      </c>
      <c r="W235" s="6">
        <v>1.7218857617860113E-3</v>
      </c>
      <c r="X235" s="6">
        <v>0</v>
      </c>
    </row>
    <row r="236" spans="1:24" x14ac:dyDescent="0.45">
      <c r="A236" s="3" t="s">
        <v>807</v>
      </c>
      <c r="B236" s="4" t="s">
        <v>480</v>
      </c>
      <c r="D236" s="4">
        <v>69.373136616157069</v>
      </c>
      <c r="E236" s="6">
        <v>8.8700255132454289E-3</v>
      </c>
      <c r="F236" s="6">
        <v>1.1206752664584278E-3</v>
      </c>
      <c r="G236" s="6">
        <v>7.6301294737595089E-4</v>
      </c>
      <c r="H236" s="6">
        <v>8.6745034454803402E-2</v>
      </c>
      <c r="I236" s="6">
        <v>2.107823267126064E-2</v>
      </c>
      <c r="J236" s="6">
        <v>2.7706907651589213E-2</v>
      </c>
      <c r="K236" s="6">
        <v>0.10784711128066955</v>
      </c>
      <c r="L236" s="6">
        <v>8.7937242185078326E-2</v>
      </c>
      <c r="M236" s="6">
        <v>9.7284150790433732E-3</v>
      </c>
      <c r="N236" s="6">
        <v>2.8183790743699186E-2</v>
      </c>
      <c r="O236" s="6">
        <v>9.4995111948305871E-2</v>
      </c>
      <c r="P236" s="6">
        <v>0.10489043610958773</v>
      </c>
      <c r="Q236" s="6">
        <v>8.7221917546913372E-2</v>
      </c>
      <c r="R236" s="6">
        <v>1.6547843296215933E-2</v>
      </c>
      <c r="S236" s="6">
        <v>0.11755168220510742</v>
      </c>
      <c r="T236" s="6">
        <v>2.887527122725864E-2</v>
      </c>
      <c r="U236" s="6">
        <v>2.8374543980543173E-2</v>
      </c>
      <c r="V236" s="6">
        <v>0.1431603042514128</v>
      </c>
      <c r="W236" s="6">
        <v>1.5498700493574002E-3</v>
      </c>
      <c r="X236" s="6">
        <v>1.0729869572474308E-3</v>
      </c>
    </row>
    <row r="237" spans="1:24" x14ac:dyDescent="0.45">
      <c r="A237" s="3" t="s">
        <v>840</v>
      </c>
      <c r="B237" s="4" t="s">
        <v>492</v>
      </c>
      <c r="D237" s="4">
        <v>69.061704775675764</v>
      </c>
      <c r="E237" s="6">
        <v>1.6496018202502846E-2</v>
      </c>
      <c r="F237" s="6">
        <v>0</v>
      </c>
      <c r="G237" s="6">
        <v>2.3464163822525595E-3</v>
      </c>
      <c r="H237" s="6">
        <v>9.3785551763367475E-2</v>
      </c>
      <c r="I237" s="6">
        <v>2.9294653014789535E-2</v>
      </c>
      <c r="J237" s="6">
        <v>3.4840728100113766E-2</v>
      </c>
      <c r="K237" s="6">
        <v>0.12891069397042093</v>
      </c>
      <c r="L237" s="6">
        <v>4.1524459613196819E-2</v>
      </c>
      <c r="M237" s="6">
        <v>8.3902161547212747E-3</v>
      </c>
      <c r="N237" s="6">
        <v>3.4271899886234358E-2</v>
      </c>
      <c r="O237" s="6">
        <v>8.6390784982935162E-2</v>
      </c>
      <c r="P237" s="6">
        <v>0.1171075085324232</v>
      </c>
      <c r="Q237" s="6">
        <v>5.7451649601820247E-2</v>
      </c>
      <c r="R237" s="6">
        <v>2.310864618885097E-2</v>
      </c>
      <c r="S237" s="6">
        <v>0.13267918088737202</v>
      </c>
      <c r="T237" s="6">
        <v>3.0432309442548353E-2</v>
      </c>
      <c r="U237" s="6">
        <v>3.5765073947667807E-2</v>
      </c>
      <c r="V237" s="6">
        <v>0.12898179749715585</v>
      </c>
      <c r="W237" s="6">
        <v>0</v>
      </c>
      <c r="X237" s="6">
        <v>0</v>
      </c>
    </row>
    <row r="238" spans="1:24" x14ac:dyDescent="0.45">
      <c r="A238" s="3" t="s">
        <v>821</v>
      </c>
      <c r="B238" s="4" t="s">
        <v>449</v>
      </c>
      <c r="D238" s="4">
        <v>68.814904597517526</v>
      </c>
      <c r="E238" s="6">
        <v>1.3122034924800647E-2</v>
      </c>
      <c r="F238" s="6">
        <v>0</v>
      </c>
      <c r="G238" s="6">
        <v>0</v>
      </c>
      <c r="H238" s="6">
        <v>0.11416170384576563</v>
      </c>
      <c r="I238" s="6">
        <v>2.4225295245785809E-2</v>
      </c>
      <c r="J238" s="6">
        <v>2.2913091753305744E-2</v>
      </c>
      <c r="K238" s="6">
        <v>0.11648329464015343</v>
      </c>
      <c r="L238" s="6">
        <v>3.4420106995054003E-2</v>
      </c>
      <c r="M238" s="6">
        <v>9.4882406379327745E-3</v>
      </c>
      <c r="N238" s="6">
        <v>5.6424750176642786E-2</v>
      </c>
      <c r="O238" s="6">
        <v>9.8415261936004847E-2</v>
      </c>
      <c r="P238" s="6">
        <v>9.6699303522761695E-2</v>
      </c>
      <c r="Q238" s="6">
        <v>7.8126577167659236E-2</v>
      </c>
      <c r="R238" s="6">
        <v>1.8471787624911678E-2</v>
      </c>
      <c r="S238" s="6">
        <v>0.1021499949530635</v>
      </c>
      <c r="T238" s="6">
        <v>2.2610275562733421E-2</v>
      </c>
      <c r="U238" s="6">
        <v>4.9560916523670132E-2</v>
      </c>
      <c r="V238" s="6">
        <v>0.14464520036337941</v>
      </c>
      <c r="W238" s="6">
        <v>0</v>
      </c>
      <c r="X238" s="6">
        <v>0</v>
      </c>
    </row>
    <row r="239" spans="1:24" x14ac:dyDescent="0.45">
      <c r="A239" s="3" t="s">
        <v>489</v>
      </c>
      <c r="B239" s="4" t="s">
        <v>466</v>
      </c>
      <c r="D239" s="4">
        <v>68.576905552918831</v>
      </c>
      <c r="E239" s="6">
        <v>6.0807075732448868E-3</v>
      </c>
      <c r="F239" s="6">
        <v>4.2841348811498061E-3</v>
      </c>
      <c r="G239" s="6">
        <v>0</v>
      </c>
      <c r="H239" s="6">
        <v>9.9226091763405203E-2</v>
      </c>
      <c r="I239" s="6">
        <v>3.7175234936428964E-2</v>
      </c>
      <c r="J239" s="6">
        <v>2.501381978993919E-2</v>
      </c>
      <c r="K239" s="6">
        <v>0.12410171365395246</v>
      </c>
      <c r="L239" s="6">
        <v>4.06301824212272E-2</v>
      </c>
      <c r="M239" s="6">
        <v>1.2990602542841349E-2</v>
      </c>
      <c r="N239" s="6">
        <v>3.8971807628524049E-2</v>
      </c>
      <c r="O239" s="6">
        <v>9.2592592592592587E-2</v>
      </c>
      <c r="P239" s="6">
        <v>9.3007186290768373E-2</v>
      </c>
      <c r="Q239" s="6">
        <v>5.1133222775013816E-2</v>
      </c>
      <c r="R239" s="6">
        <v>3.2061912658927584E-2</v>
      </c>
      <c r="S239" s="6">
        <v>0.12962962962962965</v>
      </c>
      <c r="T239" s="6">
        <v>4.9613045881702601E-2</v>
      </c>
      <c r="U239" s="6">
        <v>1.9485903814262025E-2</v>
      </c>
      <c r="V239" s="6">
        <v>0.15049751243781095</v>
      </c>
      <c r="W239" s="6">
        <v>0</v>
      </c>
      <c r="X239" s="6">
        <v>0</v>
      </c>
    </row>
    <row r="240" spans="1:24" x14ac:dyDescent="0.45">
      <c r="A240" s="3" t="s">
        <v>698</v>
      </c>
      <c r="B240" s="4" t="s">
        <v>506</v>
      </c>
      <c r="D240" s="4">
        <v>68.342469708315647</v>
      </c>
      <c r="E240" s="6">
        <v>3.91815411406182E-3</v>
      </c>
      <c r="F240" s="6">
        <v>0</v>
      </c>
      <c r="G240" s="6">
        <v>0</v>
      </c>
      <c r="H240" s="6">
        <v>0.12973443622115804</v>
      </c>
      <c r="I240" s="6">
        <v>3.4392686112320422E-2</v>
      </c>
      <c r="J240" s="6">
        <v>2.2783340589174285E-2</v>
      </c>
      <c r="K240" s="6">
        <v>0.12363952982150632</v>
      </c>
      <c r="L240" s="6">
        <v>5.833696125380932E-2</v>
      </c>
      <c r="M240" s="6">
        <v>1.1173995066028152E-2</v>
      </c>
      <c r="N240" s="6">
        <v>2.0606588303584385E-2</v>
      </c>
      <c r="O240" s="6">
        <v>9.040777826150051E-2</v>
      </c>
      <c r="P240" s="6">
        <v>8.7505441880713977E-2</v>
      </c>
      <c r="Q240" s="6">
        <v>0.10201712378464664</v>
      </c>
      <c r="R240" s="6">
        <v>1.2915396894500074E-2</v>
      </c>
      <c r="S240" s="6">
        <v>9.9840371499056738E-2</v>
      </c>
      <c r="T240" s="6">
        <v>2.6121027427078801E-2</v>
      </c>
      <c r="U240" s="6">
        <v>4.309969525468002E-2</v>
      </c>
      <c r="V240" s="6">
        <v>0.13408794079233782</v>
      </c>
      <c r="W240" s="6">
        <v>0</v>
      </c>
      <c r="X240" s="6">
        <v>0</v>
      </c>
    </row>
    <row r="241" spans="1:24" x14ac:dyDescent="0.45">
      <c r="A241" s="3" t="s">
        <v>651</v>
      </c>
      <c r="B241" s="4" t="s">
        <v>492</v>
      </c>
      <c r="D241" s="4">
        <v>68.243297944238023</v>
      </c>
      <c r="E241" s="6">
        <v>1.1127596439169139E-2</v>
      </c>
      <c r="F241" s="6">
        <v>0</v>
      </c>
      <c r="G241" s="6">
        <v>0</v>
      </c>
      <c r="H241" s="6">
        <v>9.1785810628540604E-2</v>
      </c>
      <c r="I241" s="6">
        <v>2.6436471540329107E-2</v>
      </c>
      <c r="J241" s="6">
        <v>2.7448071216617211E-2</v>
      </c>
      <c r="K241" s="6">
        <v>0.14310763420555705</v>
      </c>
      <c r="L241" s="6">
        <v>5.8268141354194766E-2</v>
      </c>
      <c r="M241" s="6">
        <v>1.2341516050714863E-2</v>
      </c>
      <c r="N241" s="6">
        <v>2.9741030482870245E-2</v>
      </c>
      <c r="O241" s="6">
        <v>8.1265173995144324E-2</v>
      </c>
      <c r="P241" s="6">
        <v>0.12921499865120042</v>
      </c>
      <c r="Q241" s="6">
        <v>6.3865659562988938E-2</v>
      </c>
      <c r="R241" s="6">
        <v>1.5983274885352037E-2</v>
      </c>
      <c r="S241" s="6">
        <v>0.10925276503911518</v>
      </c>
      <c r="T241" s="6">
        <v>4.7140544915025624E-2</v>
      </c>
      <c r="U241" s="6">
        <v>3.7159428108983004E-2</v>
      </c>
      <c r="V241" s="6">
        <v>0.11734556244942003</v>
      </c>
      <c r="W241" s="6">
        <v>0</v>
      </c>
      <c r="X241" s="6">
        <v>0</v>
      </c>
    </row>
    <row r="242" spans="1:24" x14ac:dyDescent="0.45">
      <c r="A242" s="3" t="s">
        <v>667</v>
      </c>
      <c r="B242" s="4" t="s">
        <v>529</v>
      </c>
      <c r="D242" s="4">
        <v>67.849525382070738</v>
      </c>
      <c r="E242" s="6">
        <v>1.467501458479933E-3</v>
      </c>
      <c r="F242" s="6">
        <v>5.7136327276882638E-4</v>
      </c>
      <c r="G242" s="6">
        <v>6.3150677516554492E-4</v>
      </c>
      <c r="H242" s="6">
        <v>5.6643150557229544E-2</v>
      </c>
      <c r="I242" s="6">
        <v>1.3556345440220363E-2</v>
      </c>
      <c r="J242" s="6">
        <v>2.5741419025795544E-2</v>
      </c>
      <c r="K242" s="6">
        <v>9.0756545116648324E-2</v>
      </c>
      <c r="L242" s="6">
        <v>3.2687993552616541E-2</v>
      </c>
      <c r="M242" s="6">
        <v>1.7207056035701183E-2</v>
      </c>
      <c r="N242" s="6">
        <v>4.4746765783158615E-2</v>
      </c>
      <c r="O242" s="6">
        <v>0.13559954050364167</v>
      </c>
      <c r="P242" s="6">
        <v>0.14913182854290336</v>
      </c>
      <c r="Q242" s="6">
        <v>8.8645508182523494E-2</v>
      </c>
      <c r="R242" s="6">
        <v>1.5252392207807828E-2</v>
      </c>
      <c r="S242" s="6">
        <v>8.4790309678893838E-2</v>
      </c>
      <c r="T242" s="6">
        <v>7.5431980705964422E-2</v>
      </c>
      <c r="U242" s="6">
        <v>2.6300753598085029E-2</v>
      </c>
      <c r="V242" s="6">
        <v>0.14157179029163583</v>
      </c>
      <c r="W242" s="6">
        <v>2.2012521877198994E-3</v>
      </c>
      <c r="X242" s="6">
        <v>1.6840180671081199E-4</v>
      </c>
    </row>
    <row r="243" spans="1:24" x14ac:dyDescent="0.45">
      <c r="A243" s="3" t="s">
        <v>784</v>
      </c>
      <c r="B243" s="4" t="s">
        <v>480</v>
      </c>
      <c r="D243" s="4">
        <v>67.629068885497816</v>
      </c>
      <c r="E243" s="6">
        <v>6.9338406468247024E-3</v>
      </c>
      <c r="F243" s="6">
        <v>4.4807129089589224E-3</v>
      </c>
      <c r="G243" s="6">
        <v>0</v>
      </c>
      <c r="H243" s="6">
        <v>8.8612981551478148E-2</v>
      </c>
      <c r="I243" s="6">
        <v>2.4230894390347694E-2</v>
      </c>
      <c r="J243" s="6">
        <v>2.5056947608200458E-2</v>
      </c>
      <c r="K243" s="6">
        <v>8.6460236801922455E-2</v>
      </c>
      <c r="L243" s="6">
        <v>2.0501138952164009E-2</v>
      </c>
      <c r="M243" s="6">
        <v>1.7422213321985531E-2</v>
      </c>
      <c r="N243" s="6">
        <v>2.6283511477133346E-2</v>
      </c>
      <c r="O243" s="6">
        <v>9.4695737064757576E-2</v>
      </c>
      <c r="P243" s="6">
        <v>0.19457308067786427</v>
      </c>
      <c r="Q243" s="6">
        <v>7.8725374852937499E-2</v>
      </c>
      <c r="R243" s="6">
        <v>2.7660266840221284E-2</v>
      </c>
      <c r="S243" s="6">
        <v>9.6222683922000563E-2</v>
      </c>
      <c r="T243" s="6">
        <v>5.2516959122881679E-2</v>
      </c>
      <c r="U243" s="6">
        <v>3.7673033117224461E-2</v>
      </c>
      <c r="V243" s="6">
        <v>0.11825076973140755</v>
      </c>
      <c r="W243" s="6">
        <v>1.5519787729354928E-3</v>
      </c>
      <c r="X243" s="6">
        <v>0</v>
      </c>
    </row>
    <row r="244" spans="1:24" x14ac:dyDescent="0.45">
      <c r="A244" s="3" t="s">
        <v>791</v>
      </c>
      <c r="B244" s="4" t="s">
        <v>445</v>
      </c>
      <c r="D244" s="4">
        <v>67.118735433545254</v>
      </c>
      <c r="E244" s="6">
        <v>1.306193534342005E-2</v>
      </c>
      <c r="F244" s="6">
        <v>3.6355720039185802E-2</v>
      </c>
      <c r="G244" s="6">
        <v>3.918580603026015E-3</v>
      </c>
      <c r="H244" s="6">
        <v>0.14607597692391422</v>
      </c>
      <c r="I244" s="6">
        <v>1.9919451398715576E-2</v>
      </c>
      <c r="J244" s="6">
        <v>2.8736257755524106E-2</v>
      </c>
      <c r="K244" s="6">
        <v>0.10395123544138456</v>
      </c>
      <c r="L244" s="6">
        <v>3.7444214651137474E-2</v>
      </c>
      <c r="M244" s="6">
        <v>9.4699031239795367E-3</v>
      </c>
      <c r="N244" s="6">
        <v>3.1784042668988786E-2</v>
      </c>
      <c r="O244" s="6">
        <v>7.5976923914226613E-2</v>
      </c>
      <c r="P244" s="6">
        <v>0.10906716011755742</v>
      </c>
      <c r="Q244" s="6">
        <v>9.459018177860018E-2</v>
      </c>
      <c r="R244" s="6">
        <v>9.0345052791988671E-3</v>
      </c>
      <c r="S244" s="6">
        <v>8.5773375421791656E-2</v>
      </c>
      <c r="T244" s="6">
        <v>3.167519320779362E-2</v>
      </c>
      <c r="U244" s="6">
        <v>3.3961031892892124E-2</v>
      </c>
      <c r="V244" s="6">
        <v>0.13040165451181016</v>
      </c>
      <c r="W244" s="6">
        <v>0</v>
      </c>
      <c r="X244" s="6">
        <v>0</v>
      </c>
    </row>
    <row r="245" spans="1:24" x14ac:dyDescent="0.45">
      <c r="A245" s="3" t="s">
        <v>483</v>
      </c>
      <c r="B245" s="4" t="s">
        <v>484</v>
      </c>
      <c r="D245" s="4">
        <v>67.016974862756427</v>
      </c>
      <c r="E245" s="6">
        <v>4.0209790209790208E-2</v>
      </c>
      <c r="F245" s="6">
        <v>0</v>
      </c>
      <c r="G245" s="6">
        <v>0</v>
      </c>
      <c r="H245" s="6">
        <v>0.13428238428238429</v>
      </c>
      <c r="I245" s="6">
        <v>2.206127206127206E-2</v>
      </c>
      <c r="J245" s="6">
        <v>2.7722277722277724E-2</v>
      </c>
      <c r="K245" s="6">
        <v>0.11713286713286712</v>
      </c>
      <c r="L245" s="6">
        <v>3.5214785214785216E-2</v>
      </c>
      <c r="M245" s="6">
        <v>1.1405261405261404E-2</v>
      </c>
      <c r="N245" s="6">
        <v>3.1385281385281384E-2</v>
      </c>
      <c r="O245" s="6">
        <v>8.5081585081585073E-2</v>
      </c>
      <c r="P245" s="6">
        <v>0.11105561105561104</v>
      </c>
      <c r="Q245" s="6">
        <v>7.1844821844821841E-2</v>
      </c>
      <c r="R245" s="6">
        <v>3.2051282051282048E-2</v>
      </c>
      <c r="S245" s="6">
        <v>9.0326340326340321E-2</v>
      </c>
      <c r="T245" s="6">
        <v>2.7639027639027636E-2</v>
      </c>
      <c r="U245" s="6">
        <v>4.204129204129204E-2</v>
      </c>
      <c r="V245" s="6">
        <v>0.1217116217116217</v>
      </c>
      <c r="W245" s="6">
        <v>2.081252081252081E-3</v>
      </c>
      <c r="X245" s="6">
        <v>0</v>
      </c>
    </row>
    <row r="246" spans="1:24" x14ac:dyDescent="0.45">
      <c r="A246" s="3" t="s">
        <v>601</v>
      </c>
      <c r="B246" s="4" t="s">
        <v>602</v>
      </c>
      <c r="D246" s="4">
        <v>66.877829037601742</v>
      </c>
      <c r="E246" s="6">
        <v>1.0816657652785288E-2</v>
      </c>
      <c r="F246" s="6">
        <v>1.9424914368126912E-2</v>
      </c>
      <c r="G246" s="6">
        <v>1.4872904272579771E-3</v>
      </c>
      <c r="H246" s="6">
        <v>0.15400216333153055</v>
      </c>
      <c r="I246" s="6">
        <v>2.4292410311880296E-2</v>
      </c>
      <c r="J246" s="6">
        <v>3.2540111772129079E-2</v>
      </c>
      <c r="K246" s="6">
        <v>0.10640886965927528</v>
      </c>
      <c r="L246" s="6">
        <v>5.0748152154317647E-2</v>
      </c>
      <c r="M246" s="6">
        <v>7.6617991707229119E-3</v>
      </c>
      <c r="N246" s="6">
        <v>3.5559762033531638E-2</v>
      </c>
      <c r="O246" s="6">
        <v>0.10311880295655308</v>
      </c>
      <c r="P246" s="6">
        <v>8.4324860284838654E-2</v>
      </c>
      <c r="Q246" s="6">
        <v>9.3834505137912375E-2</v>
      </c>
      <c r="R246" s="6">
        <v>9.6899224806201549E-3</v>
      </c>
      <c r="S246" s="6">
        <v>7.9051739679105809E-2</v>
      </c>
      <c r="T246" s="6">
        <v>2.4562826753199925E-2</v>
      </c>
      <c r="U246" s="6">
        <v>2.5374076077158823E-2</v>
      </c>
      <c r="V246" s="6">
        <v>0.13917432846583738</v>
      </c>
      <c r="W246" s="6">
        <v>1.5774292410311878E-3</v>
      </c>
      <c r="X246" s="6">
        <v>0</v>
      </c>
    </row>
    <row r="247" spans="1:24" x14ac:dyDescent="0.45">
      <c r="A247" s="3" t="s">
        <v>708</v>
      </c>
      <c r="B247" s="4" t="s">
        <v>535</v>
      </c>
      <c r="D247" s="4">
        <v>65.856228405164572</v>
      </c>
      <c r="E247" s="6">
        <v>4.2420183076579592E-3</v>
      </c>
      <c r="F247" s="6">
        <v>2.2326412145568207E-2</v>
      </c>
      <c r="G247" s="6">
        <v>0</v>
      </c>
      <c r="H247" s="6">
        <v>0.11408796606385353</v>
      </c>
      <c r="I247" s="6">
        <v>2.4224157177941501E-2</v>
      </c>
      <c r="J247" s="6">
        <v>1.5740120562625585E-2</v>
      </c>
      <c r="K247" s="6">
        <v>0.11096226836347398</v>
      </c>
      <c r="L247" s="6">
        <v>4.0634070104934132E-2</v>
      </c>
      <c r="M247" s="6">
        <v>1.7079705291359677E-2</v>
      </c>
      <c r="N247" s="6">
        <v>2.8577807546327303E-2</v>
      </c>
      <c r="O247" s="6">
        <v>0.13741906675597229</v>
      </c>
      <c r="P247" s="6">
        <v>0.13663764233087741</v>
      </c>
      <c r="Q247" s="6">
        <v>5.5257870060281308E-2</v>
      </c>
      <c r="R247" s="6">
        <v>2.1544987720473318E-2</v>
      </c>
      <c r="S247" s="6">
        <v>8.6291582942621112E-2</v>
      </c>
      <c r="T247" s="6">
        <v>5.4922973878097782E-2</v>
      </c>
      <c r="U247" s="6">
        <v>3.6392051797276177E-2</v>
      </c>
      <c r="V247" s="6">
        <v>9.5110515740120555E-2</v>
      </c>
      <c r="W247" s="6">
        <v>0</v>
      </c>
      <c r="X247" s="6">
        <v>0</v>
      </c>
    </row>
    <row r="248" spans="1:24" x14ac:dyDescent="0.45">
      <c r="A248" s="3" t="s">
        <v>797</v>
      </c>
      <c r="B248" s="4" t="s">
        <v>492</v>
      </c>
      <c r="D248" s="4">
        <v>65.697179781189277</v>
      </c>
      <c r="E248" s="6">
        <v>1.3462976813762153E-2</v>
      </c>
      <c r="F248" s="6">
        <v>1.3213662428322114E-3</v>
      </c>
      <c r="G248" s="6">
        <v>0</v>
      </c>
      <c r="H248" s="6">
        <v>0.10054849164796807</v>
      </c>
      <c r="I248" s="6">
        <v>2.8770880079780601E-2</v>
      </c>
      <c r="J248" s="6">
        <v>3.0964846671652953E-2</v>
      </c>
      <c r="K248" s="6">
        <v>0.11072051857392171</v>
      </c>
      <c r="L248" s="6">
        <v>3.861879830466218E-2</v>
      </c>
      <c r="M248" s="6">
        <v>1.525804038893044E-2</v>
      </c>
      <c r="N248" s="6">
        <v>4.4303166292695088E-2</v>
      </c>
      <c r="O248" s="6">
        <v>0.10658189977561705</v>
      </c>
      <c r="P248" s="6">
        <v>0.1425330341560708</v>
      </c>
      <c r="Q248" s="6">
        <v>7.013213662428322E-2</v>
      </c>
      <c r="R248" s="6">
        <v>2.5430067314884067E-2</v>
      </c>
      <c r="S248" s="6">
        <v>8.9603590127150329E-2</v>
      </c>
      <c r="T248" s="6">
        <v>5.3477935676888556E-2</v>
      </c>
      <c r="U248" s="6">
        <v>2.732485664422837E-2</v>
      </c>
      <c r="V248" s="6">
        <v>0.10269259536275242</v>
      </c>
      <c r="W248" s="6">
        <v>1.5457491897282473E-3</v>
      </c>
      <c r="X248" s="6">
        <v>0</v>
      </c>
    </row>
    <row r="249" spans="1:24" x14ac:dyDescent="0.45">
      <c r="A249" s="3" t="s">
        <v>785</v>
      </c>
      <c r="B249" s="4" t="s">
        <v>480</v>
      </c>
      <c r="D249" s="4">
        <v>65.674430024972878</v>
      </c>
      <c r="E249" s="6">
        <v>8.7777253421425193E-3</v>
      </c>
      <c r="F249" s="6">
        <v>4.7192071731949034E-4</v>
      </c>
      <c r="G249" s="6">
        <v>1.0759792354884379E-3</v>
      </c>
      <c r="H249" s="6">
        <v>0.10984426616328458</v>
      </c>
      <c r="I249" s="6">
        <v>3.9112789051439355E-2</v>
      </c>
      <c r="J249" s="6">
        <v>2.5313827277017462E-2</v>
      </c>
      <c r="K249" s="6">
        <v>8.0075507314771116E-2</v>
      </c>
      <c r="L249" s="6">
        <v>2.1934874941009912E-2</v>
      </c>
      <c r="M249" s="6">
        <v>1.2609721566776781E-2</v>
      </c>
      <c r="N249" s="6">
        <v>2.5521472392638037E-2</v>
      </c>
      <c r="O249" s="6">
        <v>8.8985370457763086E-2</v>
      </c>
      <c r="P249" s="6">
        <v>0.19820670127418594</v>
      </c>
      <c r="Q249" s="6">
        <v>7.7659273242095331E-2</v>
      </c>
      <c r="R249" s="6">
        <v>2.7843322321849929E-2</v>
      </c>
      <c r="S249" s="6">
        <v>8.5757432751297782E-2</v>
      </c>
      <c r="T249" s="6">
        <v>5.4063237376120808E-2</v>
      </c>
      <c r="U249" s="6">
        <v>3.4582350165172249E-2</v>
      </c>
      <c r="V249" s="6">
        <v>0.10914582350165172</v>
      </c>
      <c r="W249" s="6">
        <v>1.0004719207173196E-3</v>
      </c>
      <c r="X249" s="6">
        <v>0</v>
      </c>
    </row>
    <row r="250" spans="1:24" x14ac:dyDescent="0.45">
      <c r="A250" s="3" t="s">
        <v>836</v>
      </c>
      <c r="B250" s="4" t="s">
        <v>470</v>
      </c>
      <c r="D250" s="4">
        <v>65.633082999394603</v>
      </c>
      <c r="E250" s="6">
        <v>8.7297527706734872E-3</v>
      </c>
      <c r="F250" s="6">
        <v>0</v>
      </c>
      <c r="G250" s="6">
        <v>0</v>
      </c>
      <c r="H250" s="6">
        <v>0.12801364023870418</v>
      </c>
      <c r="I250" s="6">
        <v>1.5924978687127025E-2</v>
      </c>
      <c r="J250" s="6">
        <v>2.3836317135549873E-2</v>
      </c>
      <c r="K250" s="6">
        <v>7.9454390451832918E-2</v>
      </c>
      <c r="L250" s="6">
        <v>3.6248934356351237E-2</v>
      </c>
      <c r="M250" s="6">
        <v>1.6436487638533673E-2</v>
      </c>
      <c r="N250" s="6">
        <v>4.3478260869565216E-2</v>
      </c>
      <c r="O250" s="6">
        <v>0.14560954816709293</v>
      </c>
      <c r="P250" s="6">
        <v>0.12552429667519183</v>
      </c>
      <c r="Q250" s="6">
        <v>8.075021312872975E-2</v>
      </c>
      <c r="R250" s="6">
        <v>1.7664109121909632E-2</v>
      </c>
      <c r="S250" s="6">
        <v>8.6001705029838019E-2</v>
      </c>
      <c r="T250" s="6">
        <v>5.445865302642796E-2</v>
      </c>
      <c r="U250" s="6">
        <v>3.1440750213128726E-2</v>
      </c>
      <c r="V250" s="6">
        <v>0.10745098039215686</v>
      </c>
      <c r="W250" s="6">
        <v>1.0571184995737425E-3</v>
      </c>
      <c r="X250" s="6">
        <v>0</v>
      </c>
    </row>
    <row r="251" spans="1:24" x14ac:dyDescent="0.45">
      <c r="A251" s="3" t="s">
        <v>720</v>
      </c>
      <c r="B251" s="4" t="s">
        <v>466</v>
      </c>
      <c r="D251" s="4">
        <v>65.286573560162111</v>
      </c>
      <c r="E251" s="6">
        <v>8.8845751829177248E-3</v>
      </c>
      <c r="F251" s="6">
        <v>0</v>
      </c>
      <c r="G251" s="6">
        <v>0</v>
      </c>
      <c r="H251" s="6">
        <v>0.13095415857846798</v>
      </c>
      <c r="I251" s="6">
        <v>4.6065402418993581E-2</v>
      </c>
      <c r="J251" s="6">
        <v>1.9337016574585638E-2</v>
      </c>
      <c r="K251" s="6">
        <v>0.11437957294310887</v>
      </c>
      <c r="L251" s="6">
        <v>3.6807525757802002E-2</v>
      </c>
      <c r="M251" s="6">
        <v>1.1124384052560849E-2</v>
      </c>
      <c r="N251" s="6">
        <v>2.7251007913991342E-2</v>
      </c>
      <c r="O251" s="6">
        <v>8.4291473794236238E-2</v>
      </c>
      <c r="P251" s="6">
        <v>0.10444975362102435</v>
      </c>
      <c r="Q251" s="6">
        <v>9.7506346125130677E-2</v>
      </c>
      <c r="R251" s="6">
        <v>1.5081379722263701E-2</v>
      </c>
      <c r="S251" s="6">
        <v>8.9293713603105881E-2</v>
      </c>
      <c r="T251" s="6">
        <v>4.1212483201433475E-2</v>
      </c>
      <c r="U251" s="6">
        <v>3.7255487531730629E-2</v>
      </c>
      <c r="V251" s="6">
        <v>0.1358070777960281</v>
      </c>
      <c r="W251" s="6">
        <v>0</v>
      </c>
      <c r="X251" s="6">
        <v>0</v>
      </c>
    </row>
    <row r="252" spans="1:24" x14ac:dyDescent="0.45">
      <c r="A252" s="3" t="s">
        <v>611</v>
      </c>
      <c r="B252" s="4" t="s">
        <v>512</v>
      </c>
      <c r="D252" s="4">
        <v>65.218584927216767</v>
      </c>
      <c r="E252" s="6">
        <v>4.5790049207217057E-3</v>
      </c>
      <c r="F252" s="6">
        <v>2.6722252597047566E-2</v>
      </c>
      <c r="G252" s="6">
        <v>0</v>
      </c>
      <c r="H252" s="6">
        <v>0.11584199015855658</v>
      </c>
      <c r="I252" s="6">
        <v>1.9477856752323674E-2</v>
      </c>
      <c r="J252" s="6">
        <v>2.4056861673045379E-2</v>
      </c>
      <c r="K252" s="6">
        <v>0.11686714051394204</v>
      </c>
      <c r="L252" s="6">
        <v>4.8523783488244945E-2</v>
      </c>
      <c r="M252" s="6">
        <v>8.1328594860579553E-3</v>
      </c>
      <c r="N252" s="6">
        <v>3.8340623291416069E-2</v>
      </c>
      <c r="O252" s="6">
        <v>0.11249316566429743</v>
      </c>
      <c r="P252" s="6">
        <v>0.12623018042646253</v>
      </c>
      <c r="Q252" s="6">
        <v>7.0735374521596492E-2</v>
      </c>
      <c r="R252" s="6">
        <v>1.5035538545653362E-2</v>
      </c>
      <c r="S252" s="6">
        <v>9.2058501913613991E-2</v>
      </c>
      <c r="T252" s="6">
        <v>3.5743575724439577E-2</v>
      </c>
      <c r="U252" s="6">
        <v>2.4330235101148165E-2</v>
      </c>
      <c r="V252" s="6">
        <v>0.1225396391470749</v>
      </c>
      <c r="W252" s="6">
        <v>0</v>
      </c>
      <c r="X252" s="6">
        <v>0</v>
      </c>
    </row>
    <row r="253" spans="1:24" x14ac:dyDescent="0.45">
      <c r="A253" s="3" t="s">
        <v>686</v>
      </c>
      <c r="B253" s="4" t="s">
        <v>449</v>
      </c>
      <c r="D253" s="4">
        <v>65.140572954262794</v>
      </c>
      <c r="E253" s="6">
        <v>6.8610634648370496E-3</v>
      </c>
      <c r="F253" s="6">
        <v>0</v>
      </c>
      <c r="G253" s="6">
        <v>0</v>
      </c>
      <c r="H253" s="6">
        <v>8.1730100598025129E-2</v>
      </c>
      <c r="I253" s="6">
        <v>1.5391034258958788E-2</v>
      </c>
      <c r="J253" s="6">
        <v>1.7940753789810394E-2</v>
      </c>
      <c r="K253" s="6">
        <v>8.1034722544156515E-2</v>
      </c>
      <c r="L253" s="6">
        <v>4.6683046683046681E-2</v>
      </c>
      <c r="M253" s="6">
        <v>1.3583051318900377E-2</v>
      </c>
      <c r="N253" s="6">
        <v>3.7596773445830046E-2</v>
      </c>
      <c r="O253" s="6">
        <v>7.663066153632192E-2</v>
      </c>
      <c r="P253" s="6">
        <v>7.4359093227017753E-2</v>
      </c>
      <c r="Q253" s="6">
        <v>0.12090306429929072</v>
      </c>
      <c r="R253" s="6">
        <v>2.5358119697742341E-2</v>
      </c>
      <c r="S253" s="6">
        <v>0.11923415697000603</v>
      </c>
      <c r="T253" s="6">
        <v>3.4815261230355568E-2</v>
      </c>
      <c r="U253" s="6">
        <v>3.0874785591766728E-2</v>
      </c>
      <c r="V253" s="6">
        <v>0.21742153817625515</v>
      </c>
      <c r="W253" s="6">
        <v>1.5761902554355385E-3</v>
      </c>
      <c r="X253" s="6">
        <v>0</v>
      </c>
    </row>
    <row r="254" spans="1:24" x14ac:dyDescent="0.45">
      <c r="A254" s="3" t="s">
        <v>782</v>
      </c>
      <c r="B254" s="4" t="s">
        <v>480</v>
      </c>
      <c r="D254" s="4">
        <v>64.670324925072194</v>
      </c>
      <c r="E254" s="6">
        <v>4.8454241452262339E-3</v>
      </c>
      <c r="F254" s="6">
        <v>0</v>
      </c>
      <c r="G254" s="6">
        <v>0</v>
      </c>
      <c r="H254" s="6">
        <v>0.11113765099297074</v>
      </c>
      <c r="I254" s="6">
        <v>2.7537023135194162E-2</v>
      </c>
      <c r="J254" s="6">
        <v>2.5387292704565616E-2</v>
      </c>
      <c r="K254" s="6">
        <v>8.9947451033917977E-2</v>
      </c>
      <c r="L254" s="6">
        <v>1.5355217361632431E-2</v>
      </c>
      <c r="M254" s="6">
        <v>1.5662321708865081E-2</v>
      </c>
      <c r="N254" s="6">
        <v>2.8492458882140179E-2</v>
      </c>
      <c r="O254" s="6">
        <v>8.807070224527401E-2</v>
      </c>
      <c r="P254" s="6">
        <v>0.19883300348051594</v>
      </c>
      <c r="Q254" s="6">
        <v>6.9098478127345944E-2</v>
      </c>
      <c r="R254" s="6">
        <v>3.1665870470210883E-2</v>
      </c>
      <c r="S254" s="6">
        <v>0.10854432539411724</v>
      </c>
      <c r="T254" s="6">
        <v>6.7324097454446188E-2</v>
      </c>
      <c r="U254" s="6">
        <v>2.7775882071930665E-2</v>
      </c>
      <c r="V254" s="6">
        <v>9.073227325462363E-2</v>
      </c>
      <c r="W254" s="6">
        <v>1.4331536204190269E-3</v>
      </c>
      <c r="X254" s="6">
        <v>0</v>
      </c>
    </row>
    <row r="255" spans="1:24" x14ac:dyDescent="0.45">
      <c r="A255" s="3" t="s">
        <v>706</v>
      </c>
      <c r="B255" s="4" t="s">
        <v>466</v>
      </c>
      <c r="D255" s="4">
        <v>64.436996638127511</v>
      </c>
      <c r="E255" s="6">
        <v>5.9398352174746122E-3</v>
      </c>
      <c r="F255" s="6">
        <v>0</v>
      </c>
      <c r="G255" s="6">
        <v>0</v>
      </c>
      <c r="H255" s="6">
        <v>0.11621000191607589</v>
      </c>
      <c r="I255" s="6">
        <v>4.0620808584019931E-2</v>
      </c>
      <c r="J255" s="6">
        <v>1.9639777735198316E-2</v>
      </c>
      <c r="K255" s="6">
        <v>0.11745545123586895</v>
      </c>
      <c r="L255" s="6">
        <v>7.5397585744395493E-2</v>
      </c>
      <c r="M255" s="6">
        <v>1.0059398352174747E-2</v>
      </c>
      <c r="N255" s="6">
        <v>1.5424410806667945E-2</v>
      </c>
      <c r="O255" s="6">
        <v>7.6259819888867611E-2</v>
      </c>
      <c r="P255" s="6">
        <v>0.10988695152328033</v>
      </c>
      <c r="Q255" s="6">
        <v>9.714504694385899E-2</v>
      </c>
      <c r="R255" s="6">
        <v>1.9064954972216903E-2</v>
      </c>
      <c r="S255" s="6">
        <v>7.3673117455451242E-2</v>
      </c>
      <c r="T255" s="6">
        <v>4.6464840007664307E-2</v>
      </c>
      <c r="U255" s="6">
        <v>3.9854378233378049E-2</v>
      </c>
      <c r="V255" s="6">
        <v>0.13623299482659512</v>
      </c>
      <c r="W255" s="6">
        <v>0</v>
      </c>
      <c r="X255" s="6">
        <v>0</v>
      </c>
    </row>
    <row r="256" spans="1:24" x14ac:dyDescent="0.45">
      <c r="A256" s="3" t="s">
        <v>476</v>
      </c>
      <c r="B256" s="4" t="s">
        <v>477</v>
      </c>
      <c r="D256" s="4">
        <v>63.906204889070587</v>
      </c>
      <c r="E256" s="6">
        <v>9.1887943830549212E-3</v>
      </c>
      <c r="F256" s="6">
        <v>0</v>
      </c>
      <c r="G256" s="6">
        <v>0</v>
      </c>
      <c r="H256" s="6">
        <v>0.1057889404613246</v>
      </c>
      <c r="I256" s="6">
        <v>1.5644511462431968E-2</v>
      </c>
      <c r="J256" s="6">
        <v>1.6987489103032303E-2</v>
      </c>
      <c r="K256" s="6">
        <v>9.5280729448907947E-2</v>
      </c>
      <c r="L256" s="6">
        <v>3.9511815847136159E-2</v>
      </c>
      <c r="M256" s="6">
        <v>8.1521098885564171E-3</v>
      </c>
      <c r="N256" s="6">
        <v>3.0040289329218008E-2</v>
      </c>
      <c r="O256" s="6">
        <v>6.9881959333694607E-2</v>
      </c>
      <c r="P256" s="6">
        <v>9.042716113375586E-2</v>
      </c>
      <c r="Q256" s="6">
        <v>9.9710199561765189E-2</v>
      </c>
      <c r="R256" s="6">
        <v>2.3490328204886553E-2</v>
      </c>
      <c r="S256" s="6">
        <v>0.11754588506938718</v>
      </c>
      <c r="T256" s="6">
        <v>4.7286949555874938E-2</v>
      </c>
      <c r="U256" s="6">
        <v>3.8663619442546475E-2</v>
      </c>
      <c r="V256" s="6">
        <v>0.19312960912282354</v>
      </c>
      <c r="W256" s="6">
        <v>8.4819640458968495E-4</v>
      </c>
      <c r="X256" s="6">
        <v>0</v>
      </c>
    </row>
    <row r="257" spans="1:24" x14ac:dyDescent="0.45">
      <c r="A257" s="3" t="s">
        <v>726</v>
      </c>
      <c r="B257" s="4" t="s">
        <v>727</v>
      </c>
      <c r="D257" s="4">
        <v>63.855577214708994</v>
      </c>
      <c r="E257" s="6">
        <v>5.3738265658795463E-3</v>
      </c>
      <c r="F257" s="6">
        <v>1.0703057060672953E-3</v>
      </c>
      <c r="G257" s="6">
        <v>1.2040939193257074E-3</v>
      </c>
      <c r="H257" s="6">
        <v>8.86346912836979E-2</v>
      </c>
      <c r="I257" s="6">
        <v>2.4639329275090865E-2</v>
      </c>
      <c r="J257" s="6">
        <v>2.7426583717974448E-2</v>
      </c>
      <c r="K257" s="6">
        <v>0.12243851316698998</v>
      </c>
      <c r="L257" s="6">
        <v>2.6913728900483869E-2</v>
      </c>
      <c r="M257" s="6">
        <v>1.7972216647713337E-2</v>
      </c>
      <c r="N257" s="6">
        <v>4.5064329832541758E-2</v>
      </c>
      <c r="O257" s="6">
        <v>0.13220505273485406</v>
      </c>
      <c r="P257" s="6">
        <v>0.13343144468972282</v>
      </c>
      <c r="Q257" s="6">
        <v>6.8388075010591562E-2</v>
      </c>
      <c r="R257" s="6">
        <v>3.0570606729547128E-2</v>
      </c>
      <c r="S257" s="6">
        <v>7.6192387450665602E-2</v>
      </c>
      <c r="T257" s="6">
        <v>4.1362855932392355E-2</v>
      </c>
      <c r="U257" s="6">
        <v>2.138381608580284E-2</v>
      </c>
      <c r="V257" s="6">
        <v>0.13704372644769994</v>
      </c>
      <c r="W257" s="6">
        <v>1.1149017771534327E-3</v>
      </c>
      <c r="X257" s="6">
        <v>0</v>
      </c>
    </row>
    <row r="258" spans="1:24" x14ac:dyDescent="0.45">
      <c r="A258" s="3" t="s">
        <v>598</v>
      </c>
      <c r="B258" s="4" t="s">
        <v>475</v>
      </c>
      <c r="D258" s="4">
        <v>63.192389049481378</v>
      </c>
      <c r="E258" s="6">
        <v>1.0337443697851289E-2</v>
      </c>
      <c r="F258" s="6">
        <v>0</v>
      </c>
      <c r="G258" s="6">
        <v>0</v>
      </c>
      <c r="H258" s="6">
        <v>0.1543971055157646</v>
      </c>
      <c r="I258" s="6">
        <v>2.2151665066824189E-2</v>
      </c>
      <c r="J258" s="6">
        <v>2.3037731669497158E-2</v>
      </c>
      <c r="K258" s="6">
        <v>0.13062098501070663</v>
      </c>
      <c r="L258" s="6">
        <v>3.1160008860666027E-2</v>
      </c>
      <c r="M258" s="6">
        <v>6.7931772871594178E-3</v>
      </c>
      <c r="N258" s="6">
        <v>3.9503802702503137E-2</v>
      </c>
      <c r="O258" s="6">
        <v>8.0632060843240053E-2</v>
      </c>
      <c r="P258" s="6">
        <v>8.1813482980137339E-2</v>
      </c>
      <c r="Q258" s="6">
        <v>0.10544192571808315</v>
      </c>
      <c r="R258" s="6">
        <v>1.4472421176991804E-2</v>
      </c>
      <c r="S258" s="6">
        <v>6.1433951118659083E-2</v>
      </c>
      <c r="T258" s="6">
        <v>2.687735361441335E-2</v>
      </c>
      <c r="U258" s="6">
        <v>3.1750719929114671E-2</v>
      </c>
      <c r="V258" s="6">
        <v>0.17891161485638335</v>
      </c>
      <c r="W258" s="6">
        <v>0</v>
      </c>
      <c r="X258" s="6">
        <v>0</v>
      </c>
    </row>
    <row r="259" spans="1:24" x14ac:dyDescent="0.45">
      <c r="A259" s="3" t="s">
        <v>692</v>
      </c>
      <c r="B259" s="4" t="s">
        <v>447</v>
      </c>
      <c r="D259" s="4">
        <v>63.16462195453088</v>
      </c>
      <c r="E259" s="6">
        <v>7.9207920792079209E-3</v>
      </c>
      <c r="F259" s="6">
        <v>0</v>
      </c>
      <c r="G259" s="6">
        <v>0</v>
      </c>
      <c r="H259" s="6">
        <v>0.13011065812463599</v>
      </c>
      <c r="I259" s="6">
        <v>3.0751310425160161E-2</v>
      </c>
      <c r="J259" s="6">
        <v>3.0168899242865466E-2</v>
      </c>
      <c r="K259" s="6">
        <v>0.12312172393709961</v>
      </c>
      <c r="L259" s="6">
        <v>4.3331391962725681E-2</v>
      </c>
      <c r="M259" s="6">
        <v>1.9452533488642981E-2</v>
      </c>
      <c r="N259" s="6">
        <v>4.2050087361677341E-2</v>
      </c>
      <c r="O259" s="6">
        <v>7.2684915550378565E-2</v>
      </c>
      <c r="P259" s="6">
        <v>8.5148514851485141E-2</v>
      </c>
      <c r="Q259" s="6">
        <v>6.8841001747233552E-2</v>
      </c>
      <c r="R259" s="6">
        <v>1.4094350611531742E-2</v>
      </c>
      <c r="S259" s="6">
        <v>0.10145602795573676</v>
      </c>
      <c r="T259" s="6">
        <v>3.541059988351776E-2</v>
      </c>
      <c r="U259" s="6">
        <v>4.3214909726266744E-2</v>
      </c>
      <c r="V259" s="6">
        <v>0.15340710541642399</v>
      </c>
      <c r="W259" s="6">
        <v>0</v>
      </c>
      <c r="X259" s="6">
        <v>0</v>
      </c>
    </row>
    <row r="260" spans="1:24" x14ac:dyDescent="0.45">
      <c r="A260" s="3" t="s">
        <v>638</v>
      </c>
      <c r="B260" s="4" t="s">
        <v>466</v>
      </c>
      <c r="D260" s="4">
        <v>62.920139129122141</v>
      </c>
      <c r="E260" s="6">
        <v>8.2293111419325E-3</v>
      </c>
      <c r="F260" s="6">
        <v>5.5478502080443821E-3</v>
      </c>
      <c r="G260" s="6">
        <v>0</v>
      </c>
      <c r="H260" s="6">
        <v>0.14424410540915394</v>
      </c>
      <c r="I260" s="6">
        <v>4.0776699029126215E-2</v>
      </c>
      <c r="J260" s="6">
        <v>2.246879334257975E-2</v>
      </c>
      <c r="K260" s="6">
        <v>0.13018955154877485</v>
      </c>
      <c r="L260" s="6">
        <v>4.0406842348589919E-2</v>
      </c>
      <c r="M260" s="6">
        <v>6.842348589921405E-3</v>
      </c>
      <c r="N260" s="6">
        <v>1.4886731391585759E-2</v>
      </c>
      <c r="O260" s="6">
        <v>0.11030975496994913</v>
      </c>
      <c r="P260" s="6">
        <v>7.276930189551549E-2</v>
      </c>
      <c r="Q260" s="6">
        <v>8.5436893203883493E-2</v>
      </c>
      <c r="R260" s="6">
        <v>2.4780397595931578E-2</v>
      </c>
      <c r="S260" s="6">
        <v>0.10291262135922329</v>
      </c>
      <c r="T260" s="6">
        <v>3.9204808136846965E-2</v>
      </c>
      <c r="U260" s="6">
        <v>2.6537216828478965E-2</v>
      </c>
      <c r="V260" s="6">
        <v>0.12750809061488672</v>
      </c>
      <c r="W260" s="6">
        <v>0</v>
      </c>
      <c r="X260" s="6">
        <v>0</v>
      </c>
    </row>
    <row r="261" spans="1:24" x14ac:dyDescent="0.45">
      <c r="A261" s="3" t="s">
        <v>473</v>
      </c>
      <c r="B261" s="4" t="s">
        <v>457</v>
      </c>
      <c r="D261" s="4">
        <v>62.823461304529438</v>
      </c>
      <c r="E261" s="6">
        <v>6.5532035264721129E-3</v>
      </c>
      <c r="F261" s="6">
        <v>0</v>
      </c>
      <c r="G261" s="6">
        <v>0</v>
      </c>
      <c r="H261" s="6">
        <v>9.3677808684173303E-2</v>
      </c>
      <c r="I261" s="6">
        <v>1.0843430295601338E-2</v>
      </c>
      <c r="J261" s="6">
        <v>2.3666965253877705E-2</v>
      </c>
      <c r="K261" s="6">
        <v>0.13040403564188394</v>
      </c>
      <c r="L261" s="6">
        <v>5.6338692188015654E-2</v>
      </c>
      <c r="M261" s="6">
        <v>1.3530715194946016E-2</v>
      </c>
      <c r="N261" s="6">
        <v>2.8711517608787891E-2</v>
      </c>
      <c r="O261" s="6">
        <v>0.13101692518033095</v>
      </c>
      <c r="P261" s="6">
        <v>0.11267738437603131</v>
      </c>
      <c r="Q261" s="6">
        <v>7.2179529489415861E-2</v>
      </c>
      <c r="R261" s="6">
        <v>1.9659610579416339E-2</v>
      </c>
      <c r="S261" s="6">
        <v>9.9335250577530523E-2</v>
      </c>
      <c r="T261" s="6">
        <v>5.5254349158455514E-2</v>
      </c>
      <c r="U261" s="6">
        <v>4.7663947951534578E-2</v>
      </c>
      <c r="V261" s="6">
        <v>9.8203762198859068E-2</v>
      </c>
      <c r="W261" s="6">
        <v>0</v>
      </c>
      <c r="X261" s="6">
        <v>0</v>
      </c>
    </row>
    <row r="262" spans="1:24" x14ac:dyDescent="0.45">
      <c r="A262" s="3" t="s">
        <v>744</v>
      </c>
      <c r="B262" s="4" t="s">
        <v>486</v>
      </c>
      <c r="D262" s="4">
        <v>62.676339128460839</v>
      </c>
      <c r="E262" s="6">
        <v>7.9277864992150695E-3</v>
      </c>
      <c r="F262" s="6">
        <v>0</v>
      </c>
      <c r="G262" s="6">
        <v>0</v>
      </c>
      <c r="H262" s="6">
        <v>0.16185243328100471</v>
      </c>
      <c r="I262" s="6">
        <v>2.0094191522762952E-2</v>
      </c>
      <c r="J262" s="6">
        <v>2.291993720565149E-2</v>
      </c>
      <c r="K262" s="6">
        <v>9.2464678178963894E-2</v>
      </c>
      <c r="L262" s="6">
        <v>1.4599686028257456E-2</v>
      </c>
      <c r="M262" s="6">
        <v>1.0753532182103611E-2</v>
      </c>
      <c r="N262" s="6">
        <v>2.119309262166405E-2</v>
      </c>
      <c r="O262" s="6">
        <v>7.6844583987441137E-2</v>
      </c>
      <c r="P262" s="6">
        <v>0.12927786499215072</v>
      </c>
      <c r="Q262" s="6">
        <v>7.9748822605965469E-2</v>
      </c>
      <c r="R262" s="6">
        <v>3.932496075353218E-2</v>
      </c>
      <c r="S262" s="6">
        <v>0.10659340659340659</v>
      </c>
      <c r="T262" s="6">
        <v>8.4615384615384606E-2</v>
      </c>
      <c r="U262" s="6">
        <v>4.5918367346938778E-2</v>
      </c>
      <c r="V262" s="6">
        <v>8.5321821036106762E-2</v>
      </c>
      <c r="W262" s="6">
        <v>0</v>
      </c>
      <c r="X262" s="6">
        <v>0</v>
      </c>
    </row>
    <row r="263" spans="1:24" x14ac:dyDescent="0.45">
      <c r="A263" s="3" t="s">
        <v>776</v>
      </c>
      <c r="B263" s="4" t="s">
        <v>445</v>
      </c>
      <c r="D263" s="4">
        <v>62.54541004911475</v>
      </c>
      <c r="E263" s="6">
        <v>6.7300079176563742E-3</v>
      </c>
      <c r="F263" s="6">
        <v>5.5522565320665088E-2</v>
      </c>
      <c r="G263" s="6">
        <v>2.9691211401425177E-3</v>
      </c>
      <c r="H263" s="6">
        <v>0.13905384006334126</v>
      </c>
      <c r="I263" s="6">
        <v>3.0087094220110851E-2</v>
      </c>
      <c r="J263" s="6">
        <v>1.5340459224069677E-2</v>
      </c>
      <c r="K263" s="6">
        <v>0.14182501979414094</v>
      </c>
      <c r="L263" s="6">
        <v>4.3151227236737928E-2</v>
      </c>
      <c r="M263" s="6">
        <v>1.0391923990498812E-2</v>
      </c>
      <c r="N263" s="6">
        <v>4.8594615993665879E-2</v>
      </c>
      <c r="O263" s="6">
        <v>7.8879651623119551E-2</v>
      </c>
      <c r="P263" s="6">
        <v>0.10916468725257324</v>
      </c>
      <c r="Q263" s="6">
        <v>6.9180522565320673E-2</v>
      </c>
      <c r="R263" s="6">
        <v>2.0387965162311956E-2</v>
      </c>
      <c r="S263" s="6">
        <v>6.5320665083135401E-2</v>
      </c>
      <c r="T263" s="6">
        <v>2.5831353919239904E-2</v>
      </c>
      <c r="U263" s="6">
        <v>1.4350752177355505E-2</v>
      </c>
      <c r="V263" s="6">
        <v>0.12440617577197149</v>
      </c>
      <c r="W263" s="6">
        <v>0</v>
      </c>
      <c r="X263" s="6">
        <v>0</v>
      </c>
    </row>
    <row r="264" spans="1:24" x14ac:dyDescent="0.45">
      <c r="A264" s="3" t="s">
        <v>608</v>
      </c>
      <c r="B264" s="4" t="s">
        <v>451</v>
      </c>
      <c r="D264" s="4">
        <v>62.458008890009779</v>
      </c>
      <c r="E264" s="6">
        <v>2.41586764429404E-2</v>
      </c>
      <c r="F264" s="6">
        <v>0</v>
      </c>
      <c r="G264" s="6">
        <v>3.6661026508742244E-3</v>
      </c>
      <c r="H264" s="6">
        <v>0.16290656138371873</v>
      </c>
      <c r="I264" s="6">
        <v>1.9364542207181801E-2</v>
      </c>
      <c r="J264" s="6">
        <v>1.889452904681331E-2</v>
      </c>
      <c r="K264" s="6">
        <v>0.1064109795074262</v>
      </c>
      <c r="L264" s="6">
        <v>2.90468133107727E-2</v>
      </c>
      <c r="M264" s="6">
        <v>1.3630381650686219E-2</v>
      </c>
      <c r="N264" s="6">
        <v>1.6920473773265651E-2</v>
      </c>
      <c r="O264" s="6">
        <v>9.3344613649182173E-2</v>
      </c>
      <c r="P264" s="6">
        <v>0.11769129535626997</v>
      </c>
      <c r="Q264" s="6">
        <v>6.2511750329009214E-2</v>
      </c>
      <c r="R264" s="6">
        <v>1.560443692423388E-2</v>
      </c>
      <c r="S264" s="6">
        <v>7.0501974055273545E-2</v>
      </c>
      <c r="T264" s="6">
        <v>7.8868208309832669E-2</v>
      </c>
      <c r="U264" s="6">
        <v>5.5743560819702949E-2</v>
      </c>
      <c r="V264" s="6">
        <v>0.11054709531866892</v>
      </c>
      <c r="W264" s="6">
        <v>0</v>
      </c>
      <c r="X264" s="6">
        <v>0</v>
      </c>
    </row>
    <row r="265" spans="1:24" x14ac:dyDescent="0.45">
      <c r="A265" s="3" t="s">
        <v>745</v>
      </c>
      <c r="B265" s="4" t="s">
        <v>508</v>
      </c>
      <c r="D265" s="4">
        <v>62.346510051953928</v>
      </c>
      <c r="E265" s="6">
        <v>1.015149148836483E-2</v>
      </c>
      <c r="F265" s="6">
        <v>0</v>
      </c>
      <c r="G265" s="6">
        <v>4.5291269717320009E-3</v>
      </c>
      <c r="H265" s="6">
        <v>0.13368733406215838</v>
      </c>
      <c r="I265" s="6">
        <v>1.8897391847571453E-2</v>
      </c>
      <c r="J265" s="6">
        <v>2.2489458066531316E-2</v>
      </c>
      <c r="K265" s="6">
        <v>9.7610495080431056E-2</v>
      </c>
      <c r="L265" s="6">
        <v>3.4202717476183038E-2</v>
      </c>
      <c r="M265" s="6">
        <v>8.7459003592066219E-3</v>
      </c>
      <c r="N265" s="6">
        <v>3.7794783695142907E-2</v>
      </c>
      <c r="O265" s="6">
        <v>8.1055755114789949E-2</v>
      </c>
      <c r="P265" s="6">
        <v>0.12166172106824928</v>
      </c>
      <c r="Q265" s="6">
        <v>5.6692175542714357E-2</v>
      </c>
      <c r="R265" s="6">
        <v>2.3114165235046072E-2</v>
      </c>
      <c r="S265" s="6">
        <v>0.13587380915196001</v>
      </c>
      <c r="T265" s="6">
        <v>4.4510385756676561E-2</v>
      </c>
      <c r="U265" s="6">
        <v>4.0605965953459319E-2</v>
      </c>
      <c r="V265" s="6">
        <v>0.12947056067468377</v>
      </c>
      <c r="W265" s="6">
        <v>0</v>
      </c>
      <c r="X265" s="6">
        <v>0</v>
      </c>
    </row>
    <row r="266" spans="1:24" x14ac:dyDescent="0.45">
      <c r="A266" s="3" t="s">
        <v>824</v>
      </c>
      <c r="B266" s="4" t="s">
        <v>457</v>
      </c>
      <c r="D266" s="4">
        <v>62.132021529247773</v>
      </c>
      <c r="E266" s="6">
        <v>1.2617159336697908E-2</v>
      </c>
      <c r="F266" s="6">
        <v>0</v>
      </c>
      <c r="G266" s="6">
        <v>0</v>
      </c>
      <c r="H266" s="6">
        <v>0.12424897861091083</v>
      </c>
      <c r="I266" s="6">
        <v>2.7637587118481133E-2</v>
      </c>
      <c r="J266" s="6">
        <v>3.0881999519346309E-2</v>
      </c>
      <c r="K266" s="6">
        <v>0.14119202114876231</v>
      </c>
      <c r="L266" s="6">
        <v>3.3525594808940157E-2</v>
      </c>
      <c r="M266" s="6">
        <v>1.1535688536409516E-2</v>
      </c>
      <c r="N266" s="6">
        <v>3.2083633741888967E-2</v>
      </c>
      <c r="O266" s="6">
        <v>0.10910838740687334</v>
      </c>
      <c r="P266" s="6">
        <v>9.6611391492429699E-2</v>
      </c>
      <c r="Q266" s="6">
        <v>7.1497236241288148E-2</v>
      </c>
      <c r="R266" s="6">
        <v>2.4152847873107425E-2</v>
      </c>
      <c r="S266" s="6">
        <v>9.8534006248497938E-2</v>
      </c>
      <c r="T266" s="6">
        <v>3.5448209565008409E-2</v>
      </c>
      <c r="U266" s="6">
        <v>4.1696707522230231E-2</v>
      </c>
      <c r="V266" s="6">
        <v>0.10814708002883922</v>
      </c>
      <c r="W266" s="6">
        <v>0</v>
      </c>
      <c r="X266" s="6">
        <v>0</v>
      </c>
    </row>
    <row r="267" spans="1:24" x14ac:dyDescent="0.45">
      <c r="A267" s="3" t="s">
        <v>444</v>
      </c>
      <c r="B267" s="4" t="s">
        <v>445</v>
      </c>
      <c r="D267" s="4">
        <v>61.919532544378704</v>
      </c>
      <c r="E267" s="6">
        <v>1.5233707364197073E-2</v>
      </c>
      <c r="F267" s="6">
        <v>5.0828565059077062E-2</v>
      </c>
      <c r="G267" s="6">
        <v>2.8238091699487257E-3</v>
      </c>
      <c r="H267" s="6">
        <v>0.14743256297837556</v>
      </c>
      <c r="I267" s="6">
        <v>1.9395110351489931E-2</v>
      </c>
      <c r="J267" s="6">
        <v>2.2293230289068888E-2</v>
      </c>
      <c r="K267" s="6">
        <v>0.11726239132050234</v>
      </c>
      <c r="L267" s="6">
        <v>3.1210522404696441E-2</v>
      </c>
      <c r="M267" s="6">
        <v>1.7611651928364423E-2</v>
      </c>
      <c r="N267" s="6">
        <v>3.6263654603552055E-2</v>
      </c>
      <c r="O267" s="6">
        <v>7.0892472319239064E-2</v>
      </c>
      <c r="P267" s="6">
        <v>0.10492680389388422</v>
      </c>
      <c r="Q267" s="6">
        <v>7.7654752173589955E-2</v>
      </c>
      <c r="R267" s="6">
        <v>1.4862153526045925E-2</v>
      </c>
      <c r="S267" s="6">
        <v>6.9183324663743787E-2</v>
      </c>
      <c r="T267" s="6">
        <v>3.2027940848628964E-2</v>
      </c>
      <c r="U267" s="6">
        <v>3.098759010180575E-2</v>
      </c>
      <c r="V267" s="6">
        <v>0.14059597235639443</v>
      </c>
      <c r="W267" s="6">
        <v>0</v>
      </c>
      <c r="X267" s="6">
        <v>0</v>
      </c>
    </row>
    <row r="268" spans="1:24" x14ac:dyDescent="0.45">
      <c r="A268" s="3" t="s">
        <v>671</v>
      </c>
      <c r="B268" s="4" t="s">
        <v>459</v>
      </c>
      <c r="D268" s="4">
        <v>61.801600104639007</v>
      </c>
      <c r="E268" s="6">
        <v>1.7116524028966427E-2</v>
      </c>
      <c r="F268" s="6">
        <v>0</v>
      </c>
      <c r="G268" s="6">
        <v>0</v>
      </c>
      <c r="H268" s="6">
        <v>0.1001755540926048</v>
      </c>
      <c r="I268" s="6">
        <v>5.2117621242045213E-2</v>
      </c>
      <c r="J268" s="6">
        <v>3.4013605442176874E-2</v>
      </c>
      <c r="K268" s="6">
        <v>0.15295150318191794</v>
      </c>
      <c r="L268" s="6">
        <v>3.9938556067588324E-2</v>
      </c>
      <c r="M268" s="6">
        <v>1.7665130568356377E-2</v>
      </c>
      <c r="N268" s="6">
        <v>1.0094360324775073E-2</v>
      </c>
      <c r="O268" s="6">
        <v>8.0754882598200586E-2</v>
      </c>
      <c r="P268" s="6">
        <v>0.11213517665130569</v>
      </c>
      <c r="Q268" s="6">
        <v>7.9877112135176648E-2</v>
      </c>
      <c r="R268" s="6">
        <v>2.0517884573184115E-2</v>
      </c>
      <c r="S268" s="6">
        <v>6.319947333772219E-2</v>
      </c>
      <c r="T268" s="6">
        <v>5.3105113012947118E-2</v>
      </c>
      <c r="U268" s="6">
        <v>3.7963572525784514E-2</v>
      </c>
      <c r="V268" s="6">
        <v>0.13199473337722187</v>
      </c>
      <c r="W268" s="6">
        <v>3.2916392363396977E-3</v>
      </c>
      <c r="X268" s="6">
        <v>0</v>
      </c>
    </row>
    <row r="269" spans="1:24" x14ac:dyDescent="0.45">
      <c r="A269" s="3" t="s">
        <v>485</v>
      </c>
      <c r="B269" s="4" t="s">
        <v>486</v>
      </c>
      <c r="D269" s="4">
        <v>61.55797101449275</v>
      </c>
      <c r="E269" s="6">
        <v>2.7430427853377463E-2</v>
      </c>
      <c r="F269" s="6">
        <v>0</v>
      </c>
      <c r="G269" s="6">
        <v>0</v>
      </c>
      <c r="H269" s="6">
        <v>0.17454333701115604</v>
      </c>
      <c r="I269" s="6">
        <v>2.0228025009194555E-2</v>
      </c>
      <c r="J269" s="6">
        <v>2.2802500919455682E-2</v>
      </c>
      <c r="K269" s="6">
        <v>8.5356135834252778E-2</v>
      </c>
      <c r="L269" s="6">
        <v>1.5109721711413508E-2</v>
      </c>
      <c r="M269" s="6">
        <v>8.7654775039843081E-3</v>
      </c>
      <c r="N269" s="6">
        <v>1.5538801029790364E-2</v>
      </c>
      <c r="O269" s="6">
        <v>0.11867108005394139</v>
      </c>
      <c r="P269" s="6">
        <v>0.13834743165379426</v>
      </c>
      <c r="Q269" s="6">
        <v>9.5133014588696829E-2</v>
      </c>
      <c r="R269" s="6">
        <v>2.4334927056515875E-2</v>
      </c>
      <c r="S269" s="6">
        <v>6.9051121735932322E-2</v>
      </c>
      <c r="T269" s="6">
        <v>5.3359078092435938E-2</v>
      </c>
      <c r="U269" s="6">
        <v>3.8954272404070123E-2</v>
      </c>
      <c r="V269" s="6">
        <v>9.2221404928282444E-2</v>
      </c>
      <c r="W269" s="6">
        <v>1.225940909648155E-3</v>
      </c>
      <c r="X269" s="6">
        <v>0</v>
      </c>
    </row>
    <row r="270" spans="1:24" x14ac:dyDescent="0.45">
      <c r="A270" s="3" t="s">
        <v>715</v>
      </c>
      <c r="B270" s="4" t="s">
        <v>526</v>
      </c>
      <c r="D270" s="4">
        <v>61.455860012220626</v>
      </c>
      <c r="E270" s="6">
        <v>1.9990656273820354E-2</v>
      </c>
      <c r="F270" s="6">
        <v>7.4995696968206743E-3</v>
      </c>
      <c r="G270" s="6">
        <v>8.8519511175588284E-4</v>
      </c>
      <c r="H270" s="6">
        <v>8.9552238805970144E-2</v>
      </c>
      <c r="I270" s="6">
        <v>1.1999311514913078E-2</v>
      </c>
      <c r="J270" s="6">
        <v>2.1441392706975829E-2</v>
      </c>
      <c r="K270" s="6">
        <v>7.3422016769529613E-2</v>
      </c>
      <c r="L270" s="6">
        <v>3.2973517912906633E-2</v>
      </c>
      <c r="M270" s="6">
        <v>8.0651110182202654E-3</v>
      </c>
      <c r="N270" s="6">
        <v>4.9029973690034173E-2</v>
      </c>
      <c r="O270" s="6">
        <v>0.17379330694140499</v>
      </c>
      <c r="P270" s="6">
        <v>0.14175416164646293</v>
      </c>
      <c r="Q270" s="6">
        <v>0.11013302515429442</v>
      </c>
      <c r="R270" s="6">
        <v>1.3351692935651232E-2</v>
      </c>
      <c r="S270" s="6">
        <v>5.9947380068356731E-2</v>
      </c>
      <c r="T270" s="6">
        <v>3.6784774644077804E-2</v>
      </c>
      <c r="U270" s="6">
        <v>2.9850746268656712E-2</v>
      </c>
      <c r="V270" s="6">
        <v>0.1211487865450343</v>
      </c>
      <c r="W270" s="6">
        <v>6.884850869212422E-4</v>
      </c>
      <c r="X270" s="6">
        <v>0</v>
      </c>
    </row>
    <row r="271" spans="1:24" x14ac:dyDescent="0.45">
      <c r="A271" s="3" t="s">
        <v>712</v>
      </c>
      <c r="B271" s="4" t="s">
        <v>466</v>
      </c>
      <c r="D271" s="4">
        <v>60.856421569478947</v>
      </c>
      <c r="E271" s="6">
        <v>7.4375162155150042E-3</v>
      </c>
      <c r="F271" s="6">
        <v>0</v>
      </c>
      <c r="G271" s="6">
        <v>0</v>
      </c>
      <c r="H271" s="6">
        <v>0.10568191645766668</v>
      </c>
      <c r="I271" s="6">
        <v>5.1716682521836886E-2</v>
      </c>
      <c r="J271" s="6">
        <v>1.9372135259015825E-2</v>
      </c>
      <c r="K271" s="6">
        <v>0.11026550203234453</v>
      </c>
      <c r="L271" s="6">
        <v>3.2258064516129031E-2</v>
      </c>
      <c r="M271" s="6">
        <v>1.2453515523653031E-2</v>
      </c>
      <c r="N271" s="6">
        <v>1.4096687710801694E-2</v>
      </c>
      <c r="O271" s="6">
        <v>7.2386058981233237E-2</v>
      </c>
      <c r="P271" s="6">
        <v>9.3660814667473835E-2</v>
      </c>
      <c r="Q271" s="6">
        <v>7.7056127302603111E-2</v>
      </c>
      <c r="R271" s="6">
        <v>1.5134480671106112E-2</v>
      </c>
      <c r="S271" s="6">
        <v>0.13136729222520105</v>
      </c>
      <c r="T271" s="6">
        <v>5.2754475482141308E-2</v>
      </c>
      <c r="U271" s="6">
        <v>3.346882296981752E-2</v>
      </c>
      <c r="V271" s="6">
        <v>0.1713223211969212</v>
      </c>
      <c r="W271" s="6">
        <v>0</v>
      </c>
      <c r="X271" s="6">
        <v>0</v>
      </c>
    </row>
    <row r="272" spans="1:24" x14ac:dyDescent="0.45">
      <c r="A272" s="3" t="s">
        <v>774</v>
      </c>
      <c r="B272" s="4" t="s">
        <v>482</v>
      </c>
      <c r="D272" s="4">
        <v>60.605130087991384</v>
      </c>
      <c r="E272" s="6">
        <v>2.5563156032551007E-2</v>
      </c>
      <c r="F272" s="6">
        <v>0</v>
      </c>
      <c r="G272" s="6">
        <v>0</v>
      </c>
      <c r="H272" s="6">
        <v>0.13114754098360656</v>
      </c>
      <c r="I272" s="6">
        <v>1.8103549946927703E-2</v>
      </c>
      <c r="J272" s="6">
        <v>1.7130557848802925E-2</v>
      </c>
      <c r="K272" s="6">
        <v>0.1217714353107678</v>
      </c>
      <c r="L272" s="6">
        <v>3.9774737586979601E-2</v>
      </c>
      <c r="M272" s="6">
        <v>8.2262059205094953E-3</v>
      </c>
      <c r="N272" s="6">
        <v>2.529779455124425E-2</v>
      </c>
      <c r="O272" s="6">
        <v>0.14432716122184219</v>
      </c>
      <c r="P272" s="6">
        <v>0.10408066989031725</v>
      </c>
      <c r="Q272" s="6">
        <v>8.8896096237763886E-2</v>
      </c>
      <c r="R272" s="6">
        <v>1.7956126901757283E-2</v>
      </c>
      <c r="S272" s="6">
        <v>7.6306168180209924E-2</v>
      </c>
      <c r="T272" s="6">
        <v>4.104257577544522E-2</v>
      </c>
      <c r="U272" s="6">
        <v>3.9715768368911428E-2</v>
      </c>
      <c r="V272" s="6">
        <v>0.10127963203207925</v>
      </c>
      <c r="W272" s="6">
        <v>1.0909305342611158E-3</v>
      </c>
      <c r="X272" s="6">
        <v>0</v>
      </c>
    </row>
    <row r="273" spans="1:24" x14ac:dyDescent="0.45">
      <c r="A273" s="3" t="s">
        <v>626</v>
      </c>
      <c r="B273" s="4" t="s">
        <v>620</v>
      </c>
      <c r="D273" s="4">
        <v>60.35112096442699</v>
      </c>
      <c r="E273" s="6">
        <v>1.6320951921530793E-2</v>
      </c>
      <c r="F273" s="6">
        <v>1.2461810580479175E-2</v>
      </c>
      <c r="G273" s="6">
        <v>0</v>
      </c>
      <c r="H273" s="6">
        <v>0.12027657179610869</v>
      </c>
      <c r="I273" s="6">
        <v>1.5999356809776492E-2</v>
      </c>
      <c r="J273" s="6">
        <v>1.9376105483196654E-2</v>
      </c>
      <c r="K273" s="6">
        <v>0.120598166907863</v>
      </c>
      <c r="L273" s="6">
        <v>3.9073806078147616E-2</v>
      </c>
      <c r="M273" s="6">
        <v>8.4418716835504108E-3</v>
      </c>
      <c r="N273" s="6">
        <v>2.8863161279948542E-2</v>
      </c>
      <c r="O273" s="6">
        <v>8.0961569384145352E-2</v>
      </c>
      <c r="P273" s="6">
        <v>0.10749316610387522</v>
      </c>
      <c r="Q273" s="6">
        <v>9.3584177520501688E-2</v>
      </c>
      <c r="R273" s="6">
        <v>2.0099694484643833E-2</v>
      </c>
      <c r="S273" s="6">
        <v>9.7202122527737564E-2</v>
      </c>
      <c r="T273" s="6">
        <v>3.6420646406174623E-2</v>
      </c>
      <c r="U273" s="6">
        <v>2.9104357613764266E-2</v>
      </c>
      <c r="V273" s="6">
        <v>0.15412445730824889</v>
      </c>
      <c r="W273" s="6">
        <v>0</v>
      </c>
      <c r="X273" s="6">
        <v>0</v>
      </c>
    </row>
    <row r="274" spans="1:24" x14ac:dyDescent="0.45">
      <c r="A274" s="3" t="s">
        <v>629</v>
      </c>
      <c r="B274" s="4" t="s">
        <v>593</v>
      </c>
      <c r="D274" s="4">
        <v>59.394207808641347</v>
      </c>
      <c r="E274" s="6">
        <v>1.0056315366049879E-2</v>
      </c>
      <c r="F274" s="6">
        <v>2.8157683024939663E-3</v>
      </c>
      <c r="G274" s="6">
        <v>0</v>
      </c>
      <c r="H274" s="6">
        <v>0.16512469831053903</v>
      </c>
      <c r="I274" s="6">
        <v>2.0816572807723251E-2</v>
      </c>
      <c r="J274" s="6">
        <v>2.3431214802896217E-2</v>
      </c>
      <c r="K274" s="6">
        <v>9.4831053901850371E-2</v>
      </c>
      <c r="L274" s="6">
        <v>4.1934835076428E-2</v>
      </c>
      <c r="M274" s="6">
        <v>5.8326629123089295E-3</v>
      </c>
      <c r="N274" s="6">
        <v>4.5655671761866454E-2</v>
      </c>
      <c r="O274" s="6">
        <v>0.10297666934835076</v>
      </c>
      <c r="P274" s="6">
        <v>8.185840707964602E-2</v>
      </c>
      <c r="Q274" s="6">
        <v>8.3366854384553504E-2</v>
      </c>
      <c r="R274" s="6">
        <v>2.2827835880933227E-2</v>
      </c>
      <c r="S274" s="6">
        <v>8.7992759452936456E-2</v>
      </c>
      <c r="T274" s="6">
        <v>4.1733708769107002E-2</v>
      </c>
      <c r="U274" s="6">
        <v>3.5297666934835076E-2</v>
      </c>
      <c r="V274" s="6">
        <v>0.1345534995977474</v>
      </c>
      <c r="W274" s="6">
        <v>0</v>
      </c>
      <c r="X274" s="6">
        <v>0</v>
      </c>
    </row>
    <row r="275" spans="1:24" x14ac:dyDescent="0.45">
      <c r="A275" s="3" t="s">
        <v>594</v>
      </c>
      <c r="B275" s="4" t="s">
        <v>595</v>
      </c>
      <c r="D275" s="4">
        <v>57.976471267103783</v>
      </c>
      <c r="E275" s="6">
        <v>1.1706603255899031E-2</v>
      </c>
      <c r="F275" s="6">
        <v>0</v>
      </c>
      <c r="G275" s="6">
        <v>0</v>
      </c>
      <c r="H275" s="6">
        <v>9.7494055240534117E-2</v>
      </c>
      <c r="I275" s="6">
        <v>2.8351929760380465E-2</v>
      </c>
      <c r="J275" s="6">
        <v>2.6248399487836107E-2</v>
      </c>
      <c r="K275" s="6">
        <v>0.11359063471739528</v>
      </c>
      <c r="L275" s="6">
        <v>2.8443387598317178E-2</v>
      </c>
      <c r="M275" s="6">
        <v>1.0334735686848364E-2</v>
      </c>
      <c r="N275" s="6">
        <v>3.6400219498811046E-2</v>
      </c>
      <c r="O275" s="6">
        <v>0.12868117797695264</v>
      </c>
      <c r="P275" s="6">
        <v>0.13554051582220597</v>
      </c>
      <c r="Q275" s="6">
        <v>5.2862630327419058E-2</v>
      </c>
      <c r="R275" s="6">
        <v>3.3016279495152734E-2</v>
      </c>
      <c r="S275" s="6">
        <v>8.0940186573989395E-2</v>
      </c>
      <c r="T275" s="6">
        <v>6.164258276934334E-2</v>
      </c>
      <c r="U275" s="6">
        <v>4.627766599597586E-2</v>
      </c>
      <c r="V275" s="6">
        <v>0.10819462227912932</v>
      </c>
      <c r="W275" s="6">
        <v>0</v>
      </c>
      <c r="X275" s="6">
        <v>0</v>
      </c>
    </row>
    <row r="276" spans="1:24" x14ac:dyDescent="0.45">
      <c r="A276" s="3" t="s">
        <v>538</v>
      </c>
      <c r="B276" s="4" t="s">
        <v>502</v>
      </c>
      <c r="D276" s="4">
        <v>57.87819949743254</v>
      </c>
      <c r="E276" s="6">
        <v>1.3573852473656011E-2</v>
      </c>
      <c r="F276" s="6">
        <v>1.428826576174317E-3</v>
      </c>
      <c r="G276" s="6">
        <v>0</v>
      </c>
      <c r="H276" s="6">
        <v>0.11122521878906948</v>
      </c>
      <c r="I276" s="6">
        <v>1.683336310055367E-2</v>
      </c>
      <c r="J276" s="6">
        <v>2.2102161100196468E-2</v>
      </c>
      <c r="K276" s="6">
        <v>8.184497231648509E-2</v>
      </c>
      <c r="L276" s="6">
        <v>2.1343096981603856E-2</v>
      </c>
      <c r="M276" s="6">
        <v>2.1968208608680123E-2</v>
      </c>
      <c r="N276" s="6">
        <v>4.2284336488658689E-2</v>
      </c>
      <c r="O276" s="6">
        <v>0.11055545633148778</v>
      </c>
      <c r="P276" s="6">
        <v>0.19557063761385962</v>
      </c>
      <c r="Q276" s="6">
        <v>6.4922307554920525E-2</v>
      </c>
      <c r="R276" s="6">
        <v>4.8669405250937665E-2</v>
      </c>
      <c r="S276" s="6">
        <v>7.3718521164493664E-2</v>
      </c>
      <c r="T276" s="6">
        <v>6.2332559385604579E-2</v>
      </c>
      <c r="U276" s="6">
        <v>3.1880692980889448E-2</v>
      </c>
      <c r="V276" s="6">
        <v>8.0192891587783532E-2</v>
      </c>
      <c r="W276" s="6">
        <v>0</v>
      </c>
      <c r="X276" s="6">
        <v>0</v>
      </c>
    </row>
    <row r="277" spans="1:24" x14ac:dyDescent="0.45">
      <c r="A277" s="3" t="s">
        <v>711</v>
      </c>
      <c r="B277" s="4" t="s">
        <v>506</v>
      </c>
      <c r="D277" s="4">
        <v>57.696156566440699</v>
      </c>
      <c r="E277" s="6">
        <v>8.3345105240853219E-3</v>
      </c>
      <c r="F277" s="6">
        <v>0</v>
      </c>
      <c r="G277" s="6">
        <v>0</v>
      </c>
      <c r="H277" s="6">
        <v>0.13321090549512646</v>
      </c>
      <c r="I277" s="6">
        <v>3.0512784291566609E-2</v>
      </c>
      <c r="J277" s="6">
        <v>2.3873428450346092E-2</v>
      </c>
      <c r="K277" s="6">
        <v>0.11809577623958187</v>
      </c>
      <c r="L277" s="6">
        <v>3.9836135047323071E-2</v>
      </c>
      <c r="M277" s="6">
        <v>5.791778499788105E-3</v>
      </c>
      <c r="N277" s="6">
        <v>3.2772990535386355E-2</v>
      </c>
      <c r="O277" s="6">
        <v>8.8713095069925141E-2</v>
      </c>
      <c r="P277" s="6">
        <v>6.6676084192682575E-2</v>
      </c>
      <c r="Q277" s="6">
        <v>0.10665348213024439</v>
      </c>
      <c r="R277" s="6">
        <v>2.768752648679192E-2</v>
      </c>
      <c r="S277" s="6">
        <v>0.10057917784997882</v>
      </c>
      <c r="T277" s="6">
        <v>3.6728351462070916E-2</v>
      </c>
      <c r="U277" s="6">
        <v>2.6839949145359514E-2</v>
      </c>
      <c r="V277" s="6">
        <v>0.15496539059189149</v>
      </c>
      <c r="W277" s="6">
        <v>0</v>
      </c>
      <c r="X277" s="6">
        <v>0</v>
      </c>
    </row>
    <row r="278" spans="1:24" x14ac:dyDescent="0.45">
      <c r="A278" s="3" t="s">
        <v>585</v>
      </c>
      <c r="B278" s="4" t="s">
        <v>494</v>
      </c>
      <c r="D278" s="4">
        <v>57.245309804633663</v>
      </c>
      <c r="E278" s="6">
        <v>1.8739179142478867E-2</v>
      </c>
      <c r="F278" s="6">
        <v>9.8448586074617248E-4</v>
      </c>
      <c r="G278" s="6">
        <v>0</v>
      </c>
      <c r="H278" s="6">
        <v>8.2425229996265739E-2</v>
      </c>
      <c r="I278" s="6">
        <v>4.4607393828292083E-2</v>
      </c>
      <c r="J278" s="6">
        <v>2.9262993515972432E-2</v>
      </c>
      <c r="K278" s="6">
        <v>0.10455918796890382</v>
      </c>
      <c r="L278" s="6">
        <v>2.5596632379400481E-2</v>
      </c>
      <c r="M278" s="6">
        <v>2.0198934039447329E-2</v>
      </c>
      <c r="N278" s="6">
        <v>3.6663611365719523E-2</v>
      </c>
      <c r="O278" s="6">
        <v>0.10547577825304681</v>
      </c>
      <c r="P278" s="6">
        <v>0.14981158977492617</v>
      </c>
      <c r="Q278" s="6">
        <v>6.0936280001357909E-2</v>
      </c>
      <c r="R278" s="6">
        <v>2.9466680245781984E-2</v>
      </c>
      <c r="S278" s="6">
        <v>8.5650269884917002E-2</v>
      </c>
      <c r="T278" s="6">
        <v>6.3312625182469356E-2</v>
      </c>
      <c r="U278" s="6">
        <v>3.4864378585735135E-2</v>
      </c>
      <c r="V278" s="6">
        <v>0.10870081814169807</v>
      </c>
      <c r="W278" s="6">
        <v>2.2066062396034897E-3</v>
      </c>
      <c r="X278" s="6">
        <v>0</v>
      </c>
    </row>
    <row r="279" spans="1:24" x14ac:dyDescent="0.45">
      <c r="A279" s="3" t="s">
        <v>493</v>
      </c>
      <c r="B279" s="4" t="s">
        <v>494</v>
      </c>
      <c r="D279" s="4">
        <v>56.800851010432297</v>
      </c>
      <c r="E279" s="6">
        <v>1.7215791035915702E-2</v>
      </c>
      <c r="F279" s="6">
        <v>0</v>
      </c>
      <c r="G279" s="6">
        <v>2.91876916988226E-3</v>
      </c>
      <c r="H279" s="6">
        <v>0.12026318393192836</v>
      </c>
      <c r="I279" s="6">
        <v>4.4226773523300685E-2</v>
      </c>
      <c r="J279" s="6">
        <v>2.1272385475413078E-2</v>
      </c>
      <c r="K279" s="6">
        <v>0.10280003957653112</v>
      </c>
      <c r="L279" s="6">
        <v>2.5873157217769865E-2</v>
      </c>
      <c r="M279" s="6">
        <v>1.558325912733749E-2</v>
      </c>
      <c r="N279" s="6">
        <v>3.1314930246363906E-2</v>
      </c>
      <c r="O279" s="6">
        <v>0.1324824379143168</v>
      </c>
      <c r="P279" s="6">
        <v>0.14653210646086873</v>
      </c>
      <c r="Q279" s="6">
        <v>6.4212921737409709E-2</v>
      </c>
      <c r="R279" s="6">
        <v>1.7710497674878797E-2</v>
      </c>
      <c r="S279" s="6">
        <v>7.4898585139012569E-2</v>
      </c>
      <c r="T279" s="6">
        <v>5.2983081032947466E-2</v>
      </c>
      <c r="U279" s="6">
        <v>3.6360937963787469E-2</v>
      </c>
      <c r="V279" s="6">
        <v>9.3499554764024925E-2</v>
      </c>
      <c r="W279" s="6">
        <v>0</v>
      </c>
      <c r="X279" s="6">
        <v>0</v>
      </c>
    </row>
    <row r="280" spans="1:24" x14ac:dyDescent="0.45">
      <c r="A280" s="3" t="s">
        <v>583</v>
      </c>
      <c r="B280" s="4" t="s">
        <v>445</v>
      </c>
      <c r="D280" s="4">
        <v>56.620486877584142</v>
      </c>
      <c r="E280" s="6">
        <v>1.5691150783077243E-3</v>
      </c>
      <c r="F280" s="6">
        <v>6.8093673209580481E-4</v>
      </c>
      <c r="G280" s="6">
        <v>0</v>
      </c>
      <c r="H280" s="6">
        <v>0.16083429552654172</v>
      </c>
      <c r="I280" s="6">
        <v>2.3063031056636173E-2</v>
      </c>
      <c r="J280" s="6">
        <v>3.3084643396393998E-2</v>
      </c>
      <c r="K280" s="6">
        <v>0.1024513722355449</v>
      </c>
      <c r="L280" s="6">
        <v>7.7212304230689519E-2</v>
      </c>
      <c r="M280" s="6">
        <v>7.549515942801315E-3</v>
      </c>
      <c r="N280" s="6">
        <v>2.8614145720460667E-2</v>
      </c>
      <c r="O280" s="6">
        <v>6.9411137756461502E-2</v>
      </c>
      <c r="P280" s="6">
        <v>8.456938153181158E-2</v>
      </c>
      <c r="Q280" s="6">
        <v>0.11463421855108506</v>
      </c>
      <c r="R280" s="6">
        <v>1.7852384758859578E-2</v>
      </c>
      <c r="S280" s="6">
        <v>9.0342540782189076E-2</v>
      </c>
      <c r="T280" s="6">
        <v>3.3987624715042783E-2</v>
      </c>
      <c r="U280" s="6">
        <v>3.7999230245433287E-2</v>
      </c>
      <c r="V280" s="6">
        <v>0.11694348225123606</v>
      </c>
      <c r="W280" s="6">
        <v>7.6975456671699678E-4</v>
      </c>
      <c r="X280" s="6">
        <v>4.736951179796903E-4</v>
      </c>
    </row>
    <row r="281" spans="1:24" x14ac:dyDescent="0.45">
      <c r="A281" s="3" t="s">
        <v>590</v>
      </c>
      <c r="B281" s="4" t="s">
        <v>453</v>
      </c>
      <c r="D281" s="4">
        <v>56.598380920442054</v>
      </c>
      <c r="E281" s="6">
        <v>1.7975055025678647E-2</v>
      </c>
      <c r="F281" s="6">
        <v>5.2580092932257273E-2</v>
      </c>
      <c r="G281" s="6">
        <v>0</v>
      </c>
      <c r="H281" s="6">
        <v>8.9630716556615309E-2</v>
      </c>
      <c r="I281" s="6">
        <v>5.5881633651259477E-2</v>
      </c>
      <c r="J281" s="6">
        <v>3.7539740767913908E-2</v>
      </c>
      <c r="K281" s="6">
        <v>0.12594766446563951</v>
      </c>
      <c r="L281" s="6">
        <v>3.6194668623135244E-2</v>
      </c>
      <c r="M281" s="6">
        <v>7.9481535827830765E-3</v>
      </c>
      <c r="N281" s="6">
        <v>3.1303497187576426E-2</v>
      </c>
      <c r="O281" s="6">
        <v>8.7674247982391776E-2</v>
      </c>
      <c r="P281" s="6">
        <v>8.7185130838835903E-2</v>
      </c>
      <c r="Q281" s="6">
        <v>5.2090975788701394E-2</v>
      </c>
      <c r="R281" s="6">
        <v>1.9075568598679381E-2</v>
      </c>
      <c r="S281" s="6">
        <v>7.9236977256052818E-2</v>
      </c>
      <c r="T281" s="6">
        <v>5.4047444362924919E-2</v>
      </c>
      <c r="U281" s="6">
        <v>3.6194668623135244E-2</v>
      </c>
      <c r="V281" s="6">
        <v>0.12900464661286379</v>
      </c>
      <c r="W281" s="6">
        <v>0</v>
      </c>
      <c r="X281" s="6">
        <v>0</v>
      </c>
    </row>
    <row r="282" spans="1:24" x14ac:dyDescent="0.45">
      <c r="A282" s="3" t="s">
        <v>645</v>
      </c>
      <c r="B282" s="4" t="s">
        <v>459</v>
      </c>
      <c r="D282" s="4">
        <v>56.286212657594334</v>
      </c>
      <c r="E282" s="6">
        <v>7.2234762979683977E-3</v>
      </c>
      <c r="F282" s="6">
        <v>0</v>
      </c>
      <c r="G282" s="6">
        <v>0</v>
      </c>
      <c r="H282" s="6">
        <v>0.11896162528216704</v>
      </c>
      <c r="I282" s="6">
        <v>1.6027088036117382E-2</v>
      </c>
      <c r="J282" s="6">
        <v>2.4943566591422123E-2</v>
      </c>
      <c r="K282" s="6">
        <v>0.18137697516930024</v>
      </c>
      <c r="L282" s="6">
        <v>3.1376975169300228E-2</v>
      </c>
      <c r="M282" s="6">
        <v>1.6252821670428897E-2</v>
      </c>
      <c r="N282" s="6">
        <v>3.1264108352144472E-2</v>
      </c>
      <c r="O282" s="6">
        <v>8.5327313769751695E-2</v>
      </c>
      <c r="P282" s="6">
        <v>7.7088036117381492E-2</v>
      </c>
      <c r="Q282" s="6">
        <v>6.7607223476297967E-2</v>
      </c>
      <c r="R282" s="6">
        <v>2.4830699774266368E-2</v>
      </c>
      <c r="S282" s="6">
        <v>0.10214446952595937</v>
      </c>
      <c r="T282" s="6">
        <v>3.6794582392776533E-2</v>
      </c>
      <c r="U282" s="6">
        <v>3.7923250564334085E-2</v>
      </c>
      <c r="V282" s="6">
        <v>0.14074492099322802</v>
      </c>
      <c r="W282" s="6">
        <v>0</v>
      </c>
      <c r="X282" s="6">
        <v>0</v>
      </c>
    </row>
    <row r="283" spans="1:24" x14ac:dyDescent="0.45">
      <c r="A283" s="3" t="s">
        <v>582</v>
      </c>
      <c r="B283" s="4" t="s">
        <v>451</v>
      </c>
      <c r="D283" s="4">
        <v>55.943924588239348</v>
      </c>
      <c r="E283" s="6">
        <v>0</v>
      </c>
      <c r="F283" s="6">
        <v>0</v>
      </c>
      <c r="G283" s="6">
        <v>0</v>
      </c>
      <c r="H283" s="6">
        <v>0.12087441063009002</v>
      </c>
      <c r="I283" s="6">
        <v>2.2717531075867981E-2</v>
      </c>
      <c r="J283" s="6">
        <v>2.3146163737676813E-2</v>
      </c>
      <c r="K283" s="6">
        <v>0.15730818688384055</v>
      </c>
      <c r="L283" s="6">
        <v>2.5503643377625375E-2</v>
      </c>
      <c r="M283" s="6">
        <v>1.4144877839691384E-2</v>
      </c>
      <c r="N283" s="6">
        <v>2.9147021003000428E-2</v>
      </c>
      <c r="O283" s="6">
        <v>6.5580797256750964E-2</v>
      </c>
      <c r="P283" s="6">
        <v>9.0227175310758675E-2</v>
      </c>
      <c r="Q283" s="6">
        <v>6.0008572653236184E-2</v>
      </c>
      <c r="R283" s="6">
        <v>1.9288469781397342E-2</v>
      </c>
      <c r="S283" s="6">
        <v>0.16373767681097301</v>
      </c>
      <c r="T283" s="6">
        <v>3.5790827261037293E-2</v>
      </c>
      <c r="U283" s="6">
        <v>4.8864123446206609E-2</v>
      </c>
      <c r="V283" s="6">
        <v>0.12387483926275182</v>
      </c>
      <c r="W283" s="6">
        <v>0</v>
      </c>
      <c r="X283" s="6">
        <v>0</v>
      </c>
    </row>
    <row r="284" spans="1:24" x14ac:dyDescent="0.45">
      <c r="A284" s="3" t="s">
        <v>783</v>
      </c>
      <c r="B284" s="4" t="s">
        <v>453</v>
      </c>
      <c r="D284" s="4">
        <v>55.84759412665916</v>
      </c>
      <c r="E284" s="6">
        <v>4.694588036712734E-3</v>
      </c>
      <c r="F284" s="6">
        <v>0</v>
      </c>
      <c r="G284" s="6">
        <v>0</v>
      </c>
      <c r="H284" s="6">
        <v>8.4449836480641416E-2</v>
      </c>
      <c r="I284" s="6">
        <v>2.5371874670323875E-2</v>
      </c>
      <c r="J284" s="6">
        <v>2.0835531174174492E-2</v>
      </c>
      <c r="K284" s="6">
        <v>9.5368709779512617E-2</v>
      </c>
      <c r="L284" s="6">
        <v>1.2501318704504697E-2</v>
      </c>
      <c r="M284" s="6">
        <v>1.9358582128916554E-2</v>
      </c>
      <c r="N284" s="6">
        <v>3.428631712205929E-2</v>
      </c>
      <c r="O284" s="6">
        <v>9.5843443401202669E-2</v>
      </c>
      <c r="P284" s="6">
        <v>0.19079016773921301</v>
      </c>
      <c r="Q284" s="6">
        <v>4.8053592151070794E-2</v>
      </c>
      <c r="R284" s="6">
        <v>3.7345711572950739E-2</v>
      </c>
      <c r="S284" s="6">
        <v>0.10016879417660092</v>
      </c>
      <c r="T284" s="6">
        <v>0.10069627597847876</v>
      </c>
      <c r="U284" s="6">
        <v>2.3842177444878154E-2</v>
      </c>
      <c r="V284" s="6">
        <v>0.10554910855575485</v>
      </c>
      <c r="W284" s="6">
        <v>0</v>
      </c>
      <c r="X284" s="6">
        <v>0</v>
      </c>
    </row>
    <row r="285" spans="1:24" x14ac:dyDescent="0.45">
      <c r="A285" s="3" t="s">
        <v>604</v>
      </c>
      <c r="B285" s="4" t="s">
        <v>480</v>
      </c>
      <c r="D285" s="4">
        <v>55.778281749168407</v>
      </c>
      <c r="E285" s="6">
        <v>1.0542396212795247E-2</v>
      </c>
      <c r="F285" s="6">
        <v>9.2329903137537987E-4</v>
      </c>
      <c r="G285" s="6">
        <v>5.7076667394114389E-4</v>
      </c>
      <c r="H285" s="6">
        <v>7.7372458829256835E-2</v>
      </c>
      <c r="I285" s="6">
        <v>1.8079873759841526E-2</v>
      </c>
      <c r="J285" s="6">
        <v>2.6372777787104031E-2</v>
      </c>
      <c r="K285" s="6">
        <v>0.10601151605700952</v>
      </c>
      <c r="L285" s="6">
        <v>7.0120364619181128E-2</v>
      </c>
      <c r="M285" s="6">
        <v>1.1734291326025282E-2</v>
      </c>
      <c r="N285" s="6">
        <v>3.432993671204821E-2</v>
      </c>
      <c r="O285" s="6">
        <v>8.2660444190770371E-2</v>
      </c>
      <c r="P285" s="6">
        <v>0.10988937198878611</v>
      </c>
      <c r="Q285" s="6">
        <v>8.9627155063875516E-2</v>
      </c>
      <c r="R285" s="6">
        <v>1.5226040390135811E-2</v>
      </c>
      <c r="S285" s="6">
        <v>0.1328711242424751</v>
      </c>
      <c r="T285" s="6">
        <v>2.9293760177273413E-2</v>
      </c>
      <c r="U285" s="6">
        <v>3.1979720995819978E-2</v>
      </c>
      <c r="V285" s="6">
        <v>0.15457704510735451</v>
      </c>
      <c r="W285" s="6">
        <v>1.1079588376504558E-3</v>
      </c>
      <c r="X285" s="6">
        <v>0</v>
      </c>
    </row>
    <row r="286" spans="1:24" x14ac:dyDescent="0.45">
      <c r="A286" s="3" t="s">
        <v>617</v>
      </c>
      <c r="B286" s="4" t="s">
        <v>470</v>
      </c>
      <c r="D286" s="4">
        <v>55.508493687813058</v>
      </c>
      <c r="E286" s="6">
        <v>1.2409038682497127E-2</v>
      </c>
      <c r="F286" s="6">
        <v>0</v>
      </c>
      <c r="G286" s="6">
        <v>0</v>
      </c>
      <c r="H286" s="6">
        <v>0.10402144772117962</v>
      </c>
      <c r="I286" s="6">
        <v>1.0877058598238221E-2</v>
      </c>
      <c r="J286" s="6">
        <v>1.7081577939486784E-2</v>
      </c>
      <c r="K286" s="6">
        <v>0.11497510532363078</v>
      </c>
      <c r="L286" s="6">
        <v>3.2860972807353506E-2</v>
      </c>
      <c r="M286" s="6">
        <v>6.8939103791650705E-3</v>
      </c>
      <c r="N286" s="6">
        <v>3.347376484105706E-2</v>
      </c>
      <c r="O286" s="6">
        <v>0.10471083875909612</v>
      </c>
      <c r="P286" s="6">
        <v>9.2608196093450779E-2</v>
      </c>
      <c r="Q286" s="6">
        <v>8.2343929528916116E-2</v>
      </c>
      <c r="R286" s="6">
        <v>3.7533512064343161E-2</v>
      </c>
      <c r="S286" s="6">
        <v>0.11099195710455761</v>
      </c>
      <c r="T286" s="6">
        <v>4.7797778628877824E-2</v>
      </c>
      <c r="U286" s="6">
        <v>3.3090769819992337E-2</v>
      </c>
      <c r="V286" s="6">
        <v>0.16001531980084258</v>
      </c>
      <c r="W286" s="6">
        <v>0</v>
      </c>
      <c r="X286" s="6">
        <v>0</v>
      </c>
    </row>
    <row r="287" spans="1:24" x14ac:dyDescent="0.45">
      <c r="A287" s="3" t="s">
        <v>820</v>
      </c>
      <c r="B287" s="4" t="s">
        <v>451</v>
      </c>
      <c r="D287" s="4">
        <v>55.37699776812174</v>
      </c>
      <c r="E287" s="6">
        <v>1.5462307371928365E-2</v>
      </c>
      <c r="F287" s="6">
        <v>1.8742190753852563E-3</v>
      </c>
      <c r="G287" s="6">
        <v>0</v>
      </c>
      <c r="H287" s="6">
        <v>0.10776759683465223</v>
      </c>
      <c r="I287" s="6">
        <v>2.9102457309454394E-2</v>
      </c>
      <c r="J287" s="6">
        <v>2.2334443981674303E-2</v>
      </c>
      <c r="K287" s="6">
        <v>0.12156393169512703</v>
      </c>
      <c r="L287" s="6">
        <v>2.8842149104539777E-2</v>
      </c>
      <c r="M287" s="6">
        <v>1.0256143273635986E-2</v>
      </c>
      <c r="N287" s="6">
        <v>3.4985422740524783E-2</v>
      </c>
      <c r="O287" s="6">
        <v>9.5012494793835903E-2</v>
      </c>
      <c r="P287" s="6">
        <v>0.12073094543940026</v>
      </c>
      <c r="Q287" s="6">
        <v>4.5605997501041232E-2</v>
      </c>
      <c r="R287" s="6">
        <v>2.3688046647230322E-2</v>
      </c>
      <c r="S287" s="6">
        <v>0.11979383590170763</v>
      </c>
      <c r="T287" s="6">
        <v>4.1805497709287799E-2</v>
      </c>
      <c r="U287" s="6">
        <v>4.3523531861724279E-2</v>
      </c>
      <c r="V287" s="6">
        <v>0.13884839650145772</v>
      </c>
      <c r="W287" s="6">
        <v>2.8113286130778846E-3</v>
      </c>
      <c r="X287" s="6">
        <v>0</v>
      </c>
    </row>
    <row r="288" spans="1:24" x14ac:dyDescent="0.45">
      <c r="A288" s="3" t="s">
        <v>753</v>
      </c>
      <c r="B288" s="4" t="s">
        <v>512</v>
      </c>
      <c r="D288" s="4">
        <v>55.373561529797755</v>
      </c>
      <c r="E288" s="6">
        <v>6.7384183434721565E-3</v>
      </c>
      <c r="F288" s="6">
        <v>5.1474029012634533E-3</v>
      </c>
      <c r="G288" s="6">
        <v>0</v>
      </c>
      <c r="H288" s="6">
        <v>0.13027608797379503</v>
      </c>
      <c r="I288" s="6">
        <v>2.4239588207767896E-2</v>
      </c>
      <c r="J288" s="6">
        <v>2.2929340196537199E-2</v>
      </c>
      <c r="K288" s="6">
        <v>0.10875058493214786</v>
      </c>
      <c r="L288" s="6">
        <v>4.1459990641085631E-2</v>
      </c>
      <c r="M288" s="6">
        <v>6.5512400561534853E-3</v>
      </c>
      <c r="N288" s="6">
        <v>3.9026672905942909E-2</v>
      </c>
      <c r="O288" s="6">
        <v>9.8175011698642942E-2</v>
      </c>
      <c r="P288" s="6">
        <v>9.6771174543752919E-2</v>
      </c>
      <c r="Q288" s="6">
        <v>6.710341600374356E-2</v>
      </c>
      <c r="R288" s="6">
        <v>1.2072999532054282E-2</v>
      </c>
      <c r="S288" s="6">
        <v>0.11249415067852128</v>
      </c>
      <c r="T288" s="6">
        <v>4.8479176415535792E-2</v>
      </c>
      <c r="U288" s="6">
        <v>4.4174075807206357E-2</v>
      </c>
      <c r="V288" s="6">
        <v>0.13682732802994851</v>
      </c>
      <c r="W288" s="6">
        <v>0</v>
      </c>
      <c r="X288" s="6">
        <v>0</v>
      </c>
    </row>
    <row r="289" spans="1:24" x14ac:dyDescent="0.45">
      <c r="A289" s="3" t="s">
        <v>521</v>
      </c>
      <c r="B289" s="4" t="s">
        <v>470</v>
      </c>
      <c r="D289" s="4">
        <v>55.25251514153215</v>
      </c>
      <c r="E289" s="6">
        <v>4.6405823475887164E-3</v>
      </c>
      <c r="F289" s="6">
        <v>0</v>
      </c>
      <c r="G289" s="6">
        <v>0</v>
      </c>
      <c r="H289" s="6">
        <v>0.10727934485896269</v>
      </c>
      <c r="I289" s="6">
        <v>2.7934485896269335E-2</v>
      </c>
      <c r="J289" s="6">
        <v>1.9017288444040038E-2</v>
      </c>
      <c r="K289" s="6">
        <v>0.13685168334849865</v>
      </c>
      <c r="L289" s="6">
        <v>3.4758871701546859E-2</v>
      </c>
      <c r="M289" s="6">
        <v>1.6469517743403096E-2</v>
      </c>
      <c r="N289" s="6">
        <v>3.3848953594176522E-2</v>
      </c>
      <c r="O289" s="6">
        <v>9.8544131028207457E-2</v>
      </c>
      <c r="P289" s="6">
        <v>0.10882620564149227</v>
      </c>
      <c r="Q289" s="6">
        <v>7.3157415832575068E-2</v>
      </c>
      <c r="R289" s="6">
        <v>2.5841674249317562E-2</v>
      </c>
      <c r="S289" s="6">
        <v>7.1246587807097361E-2</v>
      </c>
      <c r="T289" s="6">
        <v>5.4686078252957231E-2</v>
      </c>
      <c r="U289" s="6">
        <v>3.5668789808917196E-2</v>
      </c>
      <c r="V289" s="6">
        <v>0.15113739763421291</v>
      </c>
      <c r="W289" s="6">
        <v>0</v>
      </c>
      <c r="X289" s="6">
        <v>0</v>
      </c>
    </row>
    <row r="290" spans="1:24" x14ac:dyDescent="0.45">
      <c r="A290" s="3" t="s">
        <v>505</v>
      </c>
      <c r="B290" s="4" t="s">
        <v>506</v>
      </c>
      <c r="D290" s="4">
        <v>54.767686661466932</v>
      </c>
      <c r="E290" s="6">
        <v>8.868144690781796E-3</v>
      </c>
      <c r="F290" s="6">
        <v>4.6674445740956831E-3</v>
      </c>
      <c r="G290" s="6">
        <v>0</v>
      </c>
      <c r="H290" s="6">
        <v>0.10330610657331778</v>
      </c>
      <c r="I290" s="6">
        <v>1.9214313496693891E-2</v>
      </c>
      <c r="J290" s="6">
        <v>2.232594321275768E-2</v>
      </c>
      <c r="K290" s="6">
        <v>0.10229482691559705</v>
      </c>
      <c r="L290" s="6">
        <v>2.2948269155970438E-2</v>
      </c>
      <c r="M290" s="6">
        <v>2.1003500583430573E-2</v>
      </c>
      <c r="N290" s="6">
        <v>3.1660832360949048E-2</v>
      </c>
      <c r="O290" s="6">
        <v>0.11660832360949046</v>
      </c>
      <c r="P290" s="6">
        <v>0.12462077012835474</v>
      </c>
      <c r="Q290" s="6">
        <v>7.6857253986775564E-2</v>
      </c>
      <c r="R290" s="6">
        <v>4.8230260598988717E-2</v>
      </c>
      <c r="S290" s="6">
        <v>7.2500972384286266E-2</v>
      </c>
      <c r="T290" s="6">
        <v>7.6390509529366005E-2</v>
      </c>
      <c r="U290" s="6">
        <v>3.5628160248930375E-2</v>
      </c>
      <c r="V290" s="6">
        <v>0.11536367172306494</v>
      </c>
      <c r="W290" s="6">
        <v>0</v>
      </c>
      <c r="X290" s="6">
        <v>0</v>
      </c>
    </row>
    <row r="291" spans="1:24" x14ac:dyDescent="0.45">
      <c r="A291" s="3" t="s">
        <v>826</v>
      </c>
      <c r="B291" s="4" t="s">
        <v>480</v>
      </c>
      <c r="D291" s="4">
        <v>54.716376531410667</v>
      </c>
      <c r="E291" s="6">
        <v>2.4495924495924495E-2</v>
      </c>
      <c r="F291" s="6">
        <v>1.4157014157014159E-3</v>
      </c>
      <c r="G291" s="6">
        <v>1.5444015444015444E-3</v>
      </c>
      <c r="H291" s="6">
        <v>8.5885885885885888E-2</v>
      </c>
      <c r="I291" s="6">
        <v>1.4757614757614758E-2</v>
      </c>
      <c r="J291" s="6">
        <v>2.4281424281424283E-2</v>
      </c>
      <c r="K291" s="6">
        <v>0.12985842985842985</v>
      </c>
      <c r="L291" s="6">
        <v>4.6932646932646933E-2</v>
      </c>
      <c r="M291" s="6">
        <v>3.3891033891033889E-3</v>
      </c>
      <c r="N291" s="6">
        <v>2.483912483912484E-2</v>
      </c>
      <c r="O291" s="6">
        <v>8.4942084942084939E-2</v>
      </c>
      <c r="P291" s="6">
        <v>9.8283998283998295E-2</v>
      </c>
      <c r="Q291" s="6">
        <v>9.0175890175890172E-2</v>
      </c>
      <c r="R291" s="6">
        <v>1.8876018876018877E-2</v>
      </c>
      <c r="S291" s="6">
        <v>0.13492063492063491</v>
      </c>
      <c r="T291" s="6">
        <v>2.8228228228228229E-2</v>
      </c>
      <c r="U291" s="6">
        <v>3.3933933933933937E-2</v>
      </c>
      <c r="V291" s="6">
        <v>0.15564135564135564</v>
      </c>
      <c r="W291" s="6">
        <v>0</v>
      </c>
      <c r="X291" s="6">
        <v>0</v>
      </c>
    </row>
    <row r="292" spans="1:24" x14ac:dyDescent="0.45">
      <c r="A292" s="3" t="s">
        <v>644</v>
      </c>
      <c r="B292" s="4" t="s">
        <v>546</v>
      </c>
      <c r="D292" s="4">
        <v>54.368696050645774</v>
      </c>
      <c r="E292" s="6">
        <v>4.5467879143443824E-3</v>
      </c>
      <c r="F292" s="6">
        <v>0</v>
      </c>
      <c r="G292" s="6">
        <v>0</v>
      </c>
      <c r="H292" s="6">
        <v>0.14491053094749193</v>
      </c>
      <c r="I292" s="6">
        <v>2.6254033440891757E-2</v>
      </c>
      <c r="J292" s="6">
        <v>1.9947198591962451E-2</v>
      </c>
      <c r="K292" s="6">
        <v>0.13691698445291875</v>
      </c>
      <c r="L292" s="6">
        <v>3.2707538867703133E-2</v>
      </c>
      <c r="M292" s="6">
        <v>5.5001466705778814E-3</v>
      </c>
      <c r="N292" s="6">
        <v>3.8867703138750369E-2</v>
      </c>
      <c r="O292" s="6">
        <v>7.0108536227632731E-2</v>
      </c>
      <c r="P292" s="6">
        <v>9.5775887356996173E-2</v>
      </c>
      <c r="Q292" s="6">
        <v>0.10494279847462598</v>
      </c>
      <c r="R292" s="6">
        <v>2.3320621883250219E-2</v>
      </c>
      <c r="S292" s="6">
        <v>9.1449105309474921E-2</v>
      </c>
      <c r="T292" s="6">
        <v>2.6767380463479023E-2</v>
      </c>
      <c r="U292" s="6">
        <v>2.5887356996186564E-2</v>
      </c>
      <c r="V292" s="6">
        <v>0.15297741273100615</v>
      </c>
      <c r="W292" s="6">
        <v>0</v>
      </c>
      <c r="X292" s="6">
        <v>0</v>
      </c>
    </row>
    <row r="293" spans="1:24" x14ac:dyDescent="0.45">
      <c r="A293" s="3" t="s">
        <v>816</v>
      </c>
      <c r="B293" s="4" t="s">
        <v>595</v>
      </c>
      <c r="D293" s="4">
        <v>54.241973001925025</v>
      </c>
      <c r="E293" s="6">
        <v>2.9922048568750076E-3</v>
      </c>
      <c r="F293" s="6">
        <v>1.3869447405257546E-3</v>
      </c>
      <c r="G293" s="6">
        <v>8.2189317957081761E-4</v>
      </c>
      <c r="H293" s="6">
        <v>8.8417727208516858E-2</v>
      </c>
      <c r="I293" s="6">
        <v>2.1407748911633637E-2</v>
      </c>
      <c r="J293" s="6">
        <v>2.0380382437170115E-2</v>
      </c>
      <c r="K293" s="6">
        <v>8.8597516341547985E-2</v>
      </c>
      <c r="L293" s="6">
        <v>2.9331312845933551E-2</v>
      </c>
      <c r="M293" s="6">
        <v>1.1455136190268269E-2</v>
      </c>
      <c r="N293" s="6">
        <v>3.6201826143908357E-2</v>
      </c>
      <c r="O293" s="6">
        <v>0.11606672745251641</v>
      </c>
      <c r="P293" s="6">
        <v>0.14885256006883354</v>
      </c>
      <c r="Q293" s="6">
        <v>9.337477044780336E-2</v>
      </c>
      <c r="R293" s="6">
        <v>3.1835518627438386E-2</v>
      </c>
      <c r="S293" s="6">
        <v>0.10348148814033825</v>
      </c>
      <c r="T293" s="6">
        <v>5.2459900602293594E-2</v>
      </c>
      <c r="U293" s="6">
        <v>2.8303946371470032E-2</v>
      </c>
      <c r="V293" s="6">
        <v>0.12613491890225892</v>
      </c>
      <c r="W293" s="6">
        <v>1.2970501740101966E-3</v>
      </c>
      <c r="X293" s="6">
        <v>0</v>
      </c>
    </row>
    <row r="294" spans="1:24" x14ac:dyDescent="0.45">
      <c r="A294" s="3" t="s">
        <v>479</v>
      </c>
      <c r="B294" s="4" t="s">
        <v>480</v>
      </c>
      <c r="D294" s="4">
        <v>54.107626339411702</v>
      </c>
      <c r="E294" s="6">
        <v>1.0118109470161306E-2</v>
      </c>
      <c r="F294" s="6">
        <v>7.9777401591656447E-3</v>
      </c>
      <c r="G294" s="6">
        <v>1.0118109470161306E-3</v>
      </c>
      <c r="H294" s="6">
        <v>9.5985834646741763E-2</v>
      </c>
      <c r="I294" s="6">
        <v>1.939952911875158E-2</v>
      </c>
      <c r="J294" s="6">
        <v>2.1150740373202574E-2</v>
      </c>
      <c r="K294" s="6">
        <v>0.10746599731480941</v>
      </c>
      <c r="L294" s="6">
        <v>7.6800342459089746E-2</v>
      </c>
      <c r="M294" s="6">
        <v>6.2849026131963498E-3</v>
      </c>
      <c r="N294" s="6">
        <v>2.0469713774249412E-2</v>
      </c>
      <c r="O294" s="6">
        <v>7.608040005448212E-2</v>
      </c>
      <c r="P294" s="6">
        <v>9.810674605491021E-2</v>
      </c>
      <c r="Q294" s="6">
        <v>9.7951082832292327E-2</v>
      </c>
      <c r="R294" s="6">
        <v>1.5838732901367891E-2</v>
      </c>
      <c r="S294" s="6">
        <v>0.13099060183293443</v>
      </c>
      <c r="T294" s="6">
        <v>2.716323234681766E-2</v>
      </c>
      <c r="U294" s="6">
        <v>3.344813496001401E-2</v>
      </c>
      <c r="V294" s="6">
        <v>0.15605238067441091</v>
      </c>
      <c r="W294" s="6">
        <v>9.3397933570719743E-4</v>
      </c>
      <c r="X294" s="6">
        <v>0</v>
      </c>
    </row>
    <row r="295" spans="1:24" x14ac:dyDescent="0.45">
      <c r="A295" s="3" t="s">
        <v>752</v>
      </c>
      <c r="B295" s="4" t="s">
        <v>727</v>
      </c>
      <c r="D295" s="4">
        <v>54.088419421311663</v>
      </c>
      <c r="E295" s="6">
        <v>4.7572178477690288E-3</v>
      </c>
      <c r="F295" s="6">
        <v>5.1263123359580063E-4</v>
      </c>
      <c r="G295" s="6">
        <v>8.6122047244094487E-4</v>
      </c>
      <c r="H295" s="6">
        <v>8.2041502624671914E-2</v>
      </c>
      <c r="I295" s="6">
        <v>2.8809875328083989E-2</v>
      </c>
      <c r="J295" s="6">
        <v>2.171505905511811E-2</v>
      </c>
      <c r="K295" s="6">
        <v>0.12522555774278216</v>
      </c>
      <c r="L295" s="6">
        <v>1.6301673228346455E-2</v>
      </c>
      <c r="M295" s="6">
        <v>2.3970636482939633E-2</v>
      </c>
      <c r="N295" s="6">
        <v>4.8371883202099744E-2</v>
      </c>
      <c r="O295" s="6">
        <v>0.11685941601049869</v>
      </c>
      <c r="P295" s="6">
        <v>0.17901082677165356</v>
      </c>
      <c r="Q295" s="6">
        <v>6.1679790026246725E-2</v>
      </c>
      <c r="R295" s="6">
        <v>4.1277066929133861E-2</v>
      </c>
      <c r="S295" s="6">
        <v>7.3900918635170607E-2</v>
      </c>
      <c r="T295" s="6">
        <v>5.1386154855643053E-2</v>
      </c>
      <c r="U295" s="6">
        <v>1.632217847769029E-2</v>
      </c>
      <c r="V295" s="6">
        <v>0.10775508530183726</v>
      </c>
      <c r="W295" s="6">
        <v>1.0457677165354332E-3</v>
      </c>
      <c r="X295" s="6">
        <v>0</v>
      </c>
    </row>
    <row r="296" spans="1:24" x14ac:dyDescent="0.45">
      <c r="A296" s="3" t="s">
        <v>548</v>
      </c>
      <c r="B296" s="4" t="s">
        <v>508</v>
      </c>
      <c r="D296" s="4">
        <v>54.001851753170612</v>
      </c>
      <c r="E296" s="6">
        <v>2.382523759239704E-2</v>
      </c>
      <c r="F296" s="6">
        <v>4.1578669482576561E-3</v>
      </c>
      <c r="G296" s="6">
        <v>0</v>
      </c>
      <c r="H296" s="6">
        <v>0.13978352692713833</v>
      </c>
      <c r="I296" s="6">
        <v>3.9070749736008444E-2</v>
      </c>
      <c r="J296" s="6">
        <v>2.8643083421330519E-2</v>
      </c>
      <c r="K296" s="6">
        <v>9.3321013727560728E-2</v>
      </c>
      <c r="L296" s="6">
        <v>2.3033262935586062E-2</v>
      </c>
      <c r="M296" s="6">
        <v>1.1153643083421332E-2</v>
      </c>
      <c r="N296" s="6">
        <v>3.6760823653643082E-2</v>
      </c>
      <c r="O296" s="6">
        <v>0.1228220696937698</v>
      </c>
      <c r="P296" s="6">
        <v>0.13707761351636746</v>
      </c>
      <c r="Q296" s="6">
        <v>8.1045406546990495E-2</v>
      </c>
      <c r="R296" s="6">
        <v>1.0757655755015839E-2</v>
      </c>
      <c r="S296" s="6">
        <v>7.4775607180570219E-2</v>
      </c>
      <c r="T296" s="6">
        <v>3.7552798310454071E-2</v>
      </c>
      <c r="U296" s="6">
        <v>2.6267159450897571E-2</v>
      </c>
      <c r="V296" s="6">
        <v>0.11054646251319958</v>
      </c>
      <c r="W296" s="6">
        <v>1.8479408658922914E-3</v>
      </c>
      <c r="X296" s="6">
        <v>0</v>
      </c>
    </row>
    <row r="297" spans="1:24" x14ac:dyDescent="0.45">
      <c r="A297" s="3" t="s">
        <v>763</v>
      </c>
      <c r="B297" s="4" t="s">
        <v>480</v>
      </c>
      <c r="D297" s="4">
        <v>53.57122323244915</v>
      </c>
      <c r="E297" s="6">
        <v>3.6119711042311661E-3</v>
      </c>
      <c r="F297" s="6">
        <v>8.4110309776481312E-4</v>
      </c>
      <c r="G297" s="6">
        <v>8.1425938187870217E-4</v>
      </c>
      <c r="H297" s="6">
        <v>0.10040444531935074</v>
      </c>
      <c r="I297" s="6">
        <v>2.3112439377941624E-2</v>
      </c>
      <c r="J297" s="6">
        <v>2.9903899497127726E-2</v>
      </c>
      <c r="K297" s="6">
        <v>9.505061531762081E-2</v>
      </c>
      <c r="L297" s="6">
        <v>6.0896460805192169E-2</v>
      </c>
      <c r="M297" s="6">
        <v>1.0996975608010166E-2</v>
      </c>
      <c r="N297" s="6">
        <v>2.8761550254418771E-2</v>
      </c>
      <c r="O297" s="6">
        <v>8.5410738679408488E-2</v>
      </c>
      <c r="P297" s="6">
        <v>0.10855896967853158</v>
      </c>
      <c r="Q297" s="6">
        <v>0.10371218764353932</v>
      </c>
      <c r="R297" s="6">
        <v>1.7367884178313857E-2</v>
      </c>
      <c r="S297" s="6">
        <v>0.10598197295346493</v>
      </c>
      <c r="T297" s="6">
        <v>3.6239016446249932E-2</v>
      </c>
      <c r="U297" s="6">
        <v>2.4836402464849645E-2</v>
      </c>
      <c r="V297" s="6">
        <v>0.16463250952951913</v>
      </c>
      <c r="W297" s="6">
        <v>6.323186408728384E-4</v>
      </c>
      <c r="X297" s="6">
        <v>2.1474972708888847E-4</v>
      </c>
    </row>
    <row r="298" spans="1:24" x14ac:dyDescent="0.45">
      <c r="A298" s="3" t="s">
        <v>773</v>
      </c>
      <c r="B298" s="4" t="s">
        <v>480</v>
      </c>
      <c r="D298" s="4">
        <v>53.338711539171875</v>
      </c>
      <c r="E298" s="6">
        <v>1.3854363461602199E-2</v>
      </c>
      <c r="F298" s="6">
        <v>1.6572205097610288E-3</v>
      </c>
      <c r="G298" s="6">
        <v>1.4914984587849258E-3</v>
      </c>
      <c r="H298" s="6">
        <v>9.847204269000033E-2</v>
      </c>
      <c r="I298" s="6">
        <v>2.1742733088064695E-2</v>
      </c>
      <c r="J298" s="6">
        <v>1.85277252991283E-2</v>
      </c>
      <c r="K298" s="6">
        <v>0.10520035795963011</v>
      </c>
      <c r="L298" s="6">
        <v>3.7088595008451825E-2</v>
      </c>
      <c r="M298" s="6">
        <v>1.3191475257697788E-2</v>
      </c>
      <c r="N298" s="6">
        <v>2.4162275032315796E-2</v>
      </c>
      <c r="O298" s="6">
        <v>0.11514368101819629</v>
      </c>
      <c r="P298" s="6">
        <v>0.13943853369129294</v>
      </c>
      <c r="Q298" s="6">
        <v>7.4409200888270188E-2</v>
      </c>
      <c r="R298" s="6">
        <v>2.6051506413443372E-2</v>
      </c>
      <c r="S298" s="6">
        <v>0.11110006297437937</v>
      </c>
      <c r="T298" s="6">
        <v>4.8191972423850718E-2</v>
      </c>
      <c r="U298" s="6">
        <v>4.5672997249013948E-2</v>
      </c>
      <c r="V298" s="6">
        <v>0.10632726790626759</v>
      </c>
      <c r="W298" s="6">
        <v>1.4252096383944846E-3</v>
      </c>
      <c r="X298" s="6">
        <v>0</v>
      </c>
    </row>
    <row r="299" spans="1:24" x14ac:dyDescent="0.45">
      <c r="A299" s="3" t="s">
        <v>573</v>
      </c>
      <c r="B299" s="4" t="s">
        <v>574</v>
      </c>
      <c r="D299" s="4">
        <v>53.322775708221435</v>
      </c>
      <c r="E299" s="6">
        <v>1.0746417860713097E-2</v>
      </c>
      <c r="F299" s="6">
        <v>0</v>
      </c>
      <c r="G299" s="6">
        <v>0</v>
      </c>
      <c r="H299" s="6">
        <v>0.12304231922692437</v>
      </c>
      <c r="I299" s="6">
        <v>1.1579473508830391E-2</v>
      </c>
      <c r="J299" s="6">
        <v>1.8827057647450851E-2</v>
      </c>
      <c r="K299" s="6">
        <v>0.10296567810729758</v>
      </c>
      <c r="L299" s="6">
        <v>4.1986004665111633E-2</v>
      </c>
      <c r="M299" s="6">
        <v>1.3412195934688438E-2</v>
      </c>
      <c r="N299" s="6">
        <v>4.1069643452182607E-2</v>
      </c>
      <c r="O299" s="6">
        <v>0.14361879373542155</v>
      </c>
      <c r="P299" s="6">
        <v>9.2385871376207948E-2</v>
      </c>
      <c r="Q299" s="6">
        <v>6.6977674108630467E-2</v>
      </c>
      <c r="R299" s="6">
        <v>2.1576141286237922E-2</v>
      </c>
      <c r="S299" s="6">
        <v>8.597134288570478E-2</v>
      </c>
      <c r="T299" s="6">
        <v>5.4981672775741418E-2</v>
      </c>
      <c r="U299" s="6">
        <v>2.6157947350883042E-2</v>
      </c>
      <c r="V299" s="6">
        <v>0.14486837720759749</v>
      </c>
      <c r="W299" s="6">
        <v>0</v>
      </c>
      <c r="X299" s="6">
        <v>0</v>
      </c>
    </row>
    <row r="300" spans="1:24" x14ac:dyDescent="0.45">
      <c r="A300" s="3" t="s">
        <v>605</v>
      </c>
      <c r="B300" s="4" t="s">
        <v>475</v>
      </c>
      <c r="D300" s="4">
        <v>52.885108404762818</v>
      </c>
      <c r="E300" s="6">
        <v>9.1689879294336116E-3</v>
      </c>
      <c r="F300" s="6">
        <v>0</v>
      </c>
      <c r="G300" s="6">
        <v>0</v>
      </c>
      <c r="H300" s="6">
        <v>0.16028319405756733</v>
      </c>
      <c r="I300" s="6">
        <v>2.2051996285979574E-2</v>
      </c>
      <c r="J300" s="6">
        <v>2.3328690807799445E-2</v>
      </c>
      <c r="K300" s="6">
        <v>0.12349117920148561</v>
      </c>
      <c r="L300" s="6">
        <v>2.9944289693593314E-2</v>
      </c>
      <c r="M300" s="6">
        <v>8.4726090993500463E-3</v>
      </c>
      <c r="N300" s="6">
        <v>4.1666666666666664E-2</v>
      </c>
      <c r="O300" s="6">
        <v>5.8495821727019497E-2</v>
      </c>
      <c r="P300" s="6">
        <v>8.3101207056638815E-2</v>
      </c>
      <c r="Q300" s="6">
        <v>0.10584958217270195</v>
      </c>
      <c r="R300" s="6">
        <v>1.1722376973073352E-2</v>
      </c>
      <c r="S300" s="6">
        <v>8.4842154131847716E-2</v>
      </c>
      <c r="T300" s="6">
        <v>3.3890436397400185E-2</v>
      </c>
      <c r="U300" s="6">
        <v>2.2400185701021355E-2</v>
      </c>
      <c r="V300" s="6">
        <v>0.18268337975858867</v>
      </c>
      <c r="W300" s="6">
        <v>0</v>
      </c>
      <c r="X300" s="6">
        <v>0</v>
      </c>
    </row>
    <row r="301" spans="1:24" x14ac:dyDescent="0.45">
      <c r="A301" s="3" t="s">
        <v>833</v>
      </c>
      <c r="B301" s="4" t="s">
        <v>445</v>
      </c>
      <c r="D301" s="4">
        <v>52.281701338280101</v>
      </c>
      <c r="E301" s="6">
        <v>4.9288061336254111E-3</v>
      </c>
      <c r="F301" s="6">
        <v>0.10213581599123768</v>
      </c>
      <c r="G301" s="6">
        <v>0</v>
      </c>
      <c r="H301" s="6">
        <v>0.13545089448703909</v>
      </c>
      <c r="I301" s="6">
        <v>2.820372398685652E-2</v>
      </c>
      <c r="J301" s="6">
        <v>2.1540708287696244E-2</v>
      </c>
      <c r="K301" s="6">
        <v>0.13937568455640748</v>
      </c>
      <c r="L301" s="6">
        <v>2.9481562614092738E-2</v>
      </c>
      <c r="M301" s="6">
        <v>1.8437385907265427E-2</v>
      </c>
      <c r="N301" s="6">
        <v>5.2939028842643308E-2</v>
      </c>
      <c r="O301" s="6">
        <v>7.8495801387367656E-2</v>
      </c>
      <c r="P301" s="6">
        <v>7.5666301569916036E-2</v>
      </c>
      <c r="Q301" s="6">
        <v>7.1741511500547653E-2</v>
      </c>
      <c r="R301" s="6">
        <v>1.4877692588535963E-2</v>
      </c>
      <c r="S301" s="6">
        <v>6.7360350492880625E-2</v>
      </c>
      <c r="T301" s="6">
        <v>1.9532676159182184E-2</v>
      </c>
      <c r="U301" s="6">
        <v>2.6743336984300842E-2</v>
      </c>
      <c r="V301" s="6">
        <v>0.11409273457466231</v>
      </c>
      <c r="W301" s="6">
        <v>0</v>
      </c>
      <c r="X301" s="6">
        <v>0</v>
      </c>
    </row>
    <row r="302" spans="1:24" x14ac:dyDescent="0.45">
      <c r="A302" s="3" t="s">
        <v>550</v>
      </c>
      <c r="B302" s="4" t="s">
        <v>512</v>
      </c>
      <c r="D302" s="4">
        <v>52.131548321989129</v>
      </c>
      <c r="E302" s="6">
        <v>4.43128875188286E-3</v>
      </c>
      <c r="F302" s="6">
        <v>8.7574876519424106E-4</v>
      </c>
      <c r="G302" s="6">
        <v>1.2085332959680527E-3</v>
      </c>
      <c r="H302" s="6">
        <v>0.10727922373629452</v>
      </c>
      <c r="I302" s="6">
        <v>1.8005394612393595E-2</v>
      </c>
      <c r="J302" s="6">
        <v>2.1175605142396751E-2</v>
      </c>
      <c r="K302" s="6">
        <v>0.10370616877430201</v>
      </c>
      <c r="L302" s="6">
        <v>2.2471713314884224E-2</v>
      </c>
      <c r="M302" s="6">
        <v>1.5062878761340947E-2</v>
      </c>
      <c r="N302" s="6">
        <v>4.4680702000210182E-2</v>
      </c>
      <c r="O302" s="6">
        <v>0.11302413563596876</v>
      </c>
      <c r="P302" s="6">
        <v>0.16182085683259187</v>
      </c>
      <c r="Q302" s="6">
        <v>7.4981609275930922E-2</v>
      </c>
      <c r="R302" s="6">
        <v>2.7445966301187518E-2</v>
      </c>
      <c r="S302" s="6">
        <v>9.2759309209374016E-2</v>
      </c>
      <c r="T302" s="6">
        <v>5.342067467684871E-2</v>
      </c>
      <c r="U302" s="6">
        <v>2.4328300697096017E-2</v>
      </c>
      <c r="V302" s="6">
        <v>0.11439030370967178</v>
      </c>
      <c r="W302" s="6">
        <v>1.2961081724874768E-3</v>
      </c>
      <c r="X302" s="6">
        <v>0</v>
      </c>
    </row>
    <row r="303" spans="1:24" x14ac:dyDescent="0.45">
      <c r="A303" s="3" t="s">
        <v>694</v>
      </c>
      <c r="B303" s="4" t="s">
        <v>494</v>
      </c>
      <c r="D303" s="4">
        <v>52.03341821096808</v>
      </c>
      <c r="E303" s="6">
        <v>1.5178483140512213E-2</v>
      </c>
      <c r="F303" s="6">
        <v>0</v>
      </c>
      <c r="G303" s="6">
        <v>0</v>
      </c>
      <c r="H303" s="6">
        <v>9.4284584198556329E-2</v>
      </c>
      <c r="I303" s="6">
        <v>2.5808365470186886E-2</v>
      </c>
      <c r="J303" s="6">
        <v>1.7601107485414814E-2</v>
      </c>
      <c r="K303" s="6">
        <v>9.9822011272619388E-2</v>
      </c>
      <c r="L303" s="6">
        <v>2.8082665875605657E-2</v>
      </c>
      <c r="M303" s="6">
        <v>1.9479877385543361E-2</v>
      </c>
      <c r="N303" s="6">
        <v>2.7884900622960545E-2</v>
      </c>
      <c r="O303" s="6">
        <v>0.10649658854939187</v>
      </c>
      <c r="P303" s="6">
        <v>0.15025215069712253</v>
      </c>
      <c r="Q303" s="6">
        <v>8.2616434292494809E-2</v>
      </c>
      <c r="R303" s="6">
        <v>2.7291604865025215E-2</v>
      </c>
      <c r="S303" s="6">
        <v>0.11228122218926134</v>
      </c>
      <c r="T303" s="6">
        <v>4.8254721645406902E-2</v>
      </c>
      <c r="U303" s="6">
        <v>3.3570651636507465E-2</v>
      </c>
      <c r="V303" s="6">
        <v>0.11144071986551962</v>
      </c>
      <c r="W303" s="6">
        <v>1.6810046474834371E-3</v>
      </c>
      <c r="X303" s="6">
        <v>0</v>
      </c>
    </row>
    <row r="304" spans="1:24" x14ac:dyDescent="0.45">
      <c r="A304" s="3" t="s">
        <v>471</v>
      </c>
      <c r="B304" s="4" t="s">
        <v>449</v>
      </c>
      <c r="D304" s="4">
        <v>51.975732320741685</v>
      </c>
      <c r="E304" s="6">
        <v>1.5544683222889702E-2</v>
      </c>
      <c r="F304" s="6">
        <v>0</v>
      </c>
      <c r="G304" s="6">
        <v>1.9198612745401624E-3</v>
      </c>
      <c r="H304" s="6">
        <v>9.5683408682727442E-2</v>
      </c>
      <c r="I304" s="6">
        <v>2.6568402799281601E-2</v>
      </c>
      <c r="J304" s="6">
        <v>2.1613922090790858E-2</v>
      </c>
      <c r="K304" s="6">
        <v>8.106769059267975E-2</v>
      </c>
      <c r="L304" s="6">
        <v>2.6568402799281601E-2</v>
      </c>
      <c r="M304" s="6">
        <v>1.436799405462315E-2</v>
      </c>
      <c r="N304" s="6">
        <v>3.4743295968291329E-2</v>
      </c>
      <c r="O304" s="6">
        <v>9.5497615656159038E-2</v>
      </c>
      <c r="P304" s="6">
        <v>0.1330278070229764</v>
      </c>
      <c r="Q304" s="6">
        <v>8.8065894593422928E-2</v>
      </c>
      <c r="R304" s="6">
        <v>3.6043847154270142E-2</v>
      </c>
      <c r="S304" s="6">
        <v>8.682727441630024E-2</v>
      </c>
      <c r="T304" s="6">
        <v>6.1931008856134263E-2</v>
      </c>
      <c r="U304" s="6">
        <v>2.4710472533597573E-2</v>
      </c>
      <c r="V304" s="6">
        <v>0.1560042113086022</v>
      </c>
      <c r="W304" s="6">
        <v>0</v>
      </c>
      <c r="X304" s="6">
        <v>0</v>
      </c>
    </row>
    <row r="305" spans="1:24" x14ac:dyDescent="0.45">
      <c r="A305" s="3" t="s">
        <v>544</v>
      </c>
      <c r="B305" s="4" t="s">
        <v>514</v>
      </c>
      <c r="D305" s="4">
        <v>51.869059402389865</v>
      </c>
      <c r="E305" s="6">
        <v>1.0758164109746005E-2</v>
      </c>
      <c r="F305" s="6">
        <v>0</v>
      </c>
      <c r="G305" s="6">
        <v>0</v>
      </c>
      <c r="H305" s="6">
        <v>0.14418486218091542</v>
      </c>
      <c r="I305" s="6">
        <v>2.0052199376153795E-2</v>
      </c>
      <c r="J305" s="6">
        <v>1.9542937169775287E-2</v>
      </c>
      <c r="K305" s="6">
        <v>0.11757591189763829</v>
      </c>
      <c r="L305" s="6">
        <v>5.0798905086256292E-2</v>
      </c>
      <c r="M305" s="6">
        <v>9.103061939015852E-3</v>
      </c>
      <c r="N305" s="6">
        <v>2.7754790247628745E-2</v>
      </c>
      <c r="O305" s="6">
        <v>0.10248901903367495</v>
      </c>
      <c r="P305" s="6">
        <v>7.454325545865427E-2</v>
      </c>
      <c r="Q305" s="6">
        <v>8.1418295244764155E-2</v>
      </c>
      <c r="R305" s="6">
        <v>1.7887834999045133E-2</v>
      </c>
      <c r="S305" s="6">
        <v>9.0648672735374636E-2</v>
      </c>
      <c r="T305" s="6">
        <v>3.5075434464319821E-2</v>
      </c>
      <c r="U305" s="6">
        <v>3.8067349926793559E-2</v>
      </c>
      <c r="V305" s="6">
        <v>0.16060856833662232</v>
      </c>
      <c r="W305" s="6">
        <v>0</v>
      </c>
      <c r="X305" s="6">
        <v>0</v>
      </c>
    </row>
    <row r="306" spans="1:24" x14ac:dyDescent="0.45">
      <c r="A306" s="3" t="s">
        <v>781</v>
      </c>
      <c r="B306" s="4" t="s">
        <v>480</v>
      </c>
      <c r="D306" s="4">
        <v>51.842063551562013</v>
      </c>
      <c r="E306" s="6">
        <v>1.4881576189478097E-2</v>
      </c>
      <c r="F306" s="6">
        <v>3.7727939635296579E-3</v>
      </c>
      <c r="G306" s="6">
        <v>0</v>
      </c>
      <c r="H306" s="6">
        <v>0.12551526584224132</v>
      </c>
      <c r="I306" s="6">
        <v>3.8496471738978549E-2</v>
      </c>
      <c r="J306" s="6">
        <v>2.3545028994620278E-2</v>
      </c>
      <c r="K306" s="6">
        <v>0.10294836861594354</v>
      </c>
      <c r="L306" s="6">
        <v>2.1099699573814013E-2</v>
      </c>
      <c r="M306" s="6">
        <v>1.1667714664989868E-2</v>
      </c>
      <c r="N306" s="6">
        <v>2.4802626982463494E-2</v>
      </c>
      <c r="O306" s="6">
        <v>9.5856913295605389E-2</v>
      </c>
      <c r="P306" s="6">
        <v>0.1569202822608817</v>
      </c>
      <c r="Q306" s="6">
        <v>6.7316425627052326E-2</v>
      </c>
      <c r="R306" s="6">
        <v>2.6549290854467965E-2</v>
      </c>
      <c r="S306" s="6">
        <v>8.275693425557186E-2</v>
      </c>
      <c r="T306" s="6">
        <v>4.5028994620275271E-2</v>
      </c>
      <c r="U306" s="6">
        <v>4.5448193949556348E-2</v>
      </c>
      <c r="V306" s="6">
        <v>0.11311395235100957</v>
      </c>
      <c r="W306" s="6">
        <v>9.4319849088241449E-4</v>
      </c>
      <c r="X306" s="6">
        <v>0</v>
      </c>
    </row>
    <row r="307" spans="1:24" x14ac:dyDescent="0.45">
      <c r="A307" s="3" t="s">
        <v>560</v>
      </c>
      <c r="B307" s="4" t="s">
        <v>535</v>
      </c>
      <c r="D307" s="4">
        <v>51.840219173699161</v>
      </c>
      <c r="E307" s="6">
        <v>0</v>
      </c>
      <c r="F307" s="6">
        <v>0</v>
      </c>
      <c r="G307" s="6">
        <v>8.2742316784869974E-3</v>
      </c>
      <c r="H307" s="6">
        <v>9.1016548463356967E-2</v>
      </c>
      <c r="I307" s="6">
        <v>1.9587977034785545E-2</v>
      </c>
      <c r="J307" s="6">
        <v>2.8537656197230667E-2</v>
      </c>
      <c r="K307" s="6">
        <v>0.15873015873015872</v>
      </c>
      <c r="L307" s="6">
        <v>4.2890915231340761E-2</v>
      </c>
      <c r="M307" s="6">
        <v>7.5987841945288756E-3</v>
      </c>
      <c r="N307" s="6">
        <v>3.1239446133063155E-2</v>
      </c>
      <c r="O307" s="6">
        <v>9.2198581560283696E-2</v>
      </c>
      <c r="P307" s="6">
        <v>8.6626139817629177E-2</v>
      </c>
      <c r="Q307" s="6">
        <v>7.29483282674772E-2</v>
      </c>
      <c r="R307" s="6">
        <v>3.664302600472813E-2</v>
      </c>
      <c r="S307" s="6">
        <v>0.10790273556231003</v>
      </c>
      <c r="T307" s="6">
        <v>3.4447821681864235E-2</v>
      </c>
      <c r="U307" s="6">
        <v>4.1540020263424522E-2</v>
      </c>
      <c r="V307" s="6">
        <v>0.1364403917595407</v>
      </c>
      <c r="W307" s="6">
        <v>0</v>
      </c>
      <c r="X307" s="6">
        <v>0</v>
      </c>
    </row>
    <row r="308" spans="1:24" x14ac:dyDescent="0.45">
      <c r="A308" s="3" t="s">
        <v>721</v>
      </c>
      <c r="B308" s="4" t="s">
        <v>526</v>
      </c>
      <c r="D308" s="4">
        <v>51.25468615179188</v>
      </c>
      <c r="E308" s="6">
        <v>5.6958653754217254E-3</v>
      </c>
      <c r="F308" s="6">
        <v>5.8734343199792381E-4</v>
      </c>
      <c r="G308" s="6">
        <v>0</v>
      </c>
      <c r="H308" s="6">
        <v>9.8523445930256373E-2</v>
      </c>
      <c r="I308" s="6">
        <v>1.8726694076026826E-2</v>
      </c>
      <c r="J308" s="6">
        <v>2.4313286254797777E-2</v>
      </c>
      <c r="K308" s="6">
        <v>8.3348130745379792E-2</v>
      </c>
      <c r="L308" s="6">
        <v>2.4026444113589489E-2</v>
      </c>
      <c r="M308" s="6">
        <v>1.2989851251861058E-2</v>
      </c>
      <c r="N308" s="6">
        <v>4.7356271598530272E-2</v>
      </c>
      <c r="O308" s="6">
        <v>0.13869500484899808</v>
      </c>
      <c r="P308" s="6">
        <v>0.1461529005204136</v>
      </c>
      <c r="Q308" s="6">
        <v>9.8140989741978671E-2</v>
      </c>
      <c r="R308" s="6">
        <v>2.0543360970345984E-2</v>
      </c>
      <c r="S308" s="6">
        <v>8.0315799538320742E-2</v>
      </c>
      <c r="T308" s="6">
        <v>4.831241206922457E-2</v>
      </c>
      <c r="U308" s="6">
        <v>3.1088224447145919E-2</v>
      </c>
      <c r="V308" s="6">
        <v>0.12174400021854639</v>
      </c>
      <c r="W308" s="6">
        <v>6.8295747906735316E-4</v>
      </c>
      <c r="X308" s="6">
        <v>0</v>
      </c>
    </row>
    <row r="309" spans="1:24" x14ac:dyDescent="0.45">
      <c r="A309" s="3" t="s">
        <v>580</v>
      </c>
      <c r="B309" s="4" t="s">
        <v>514</v>
      </c>
      <c r="D309" s="4">
        <v>50.886032225646069</v>
      </c>
      <c r="E309" s="6">
        <v>1.1213456147376852E-2</v>
      </c>
      <c r="F309" s="6">
        <v>0</v>
      </c>
      <c r="G309" s="6">
        <v>0</v>
      </c>
      <c r="H309" s="6">
        <v>0.18512214657589104</v>
      </c>
      <c r="I309" s="6">
        <v>2.4329195034040848E-2</v>
      </c>
      <c r="J309" s="6">
        <v>2.222667200640769E-2</v>
      </c>
      <c r="K309" s="6">
        <v>0.12645174209050861</v>
      </c>
      <c r="L309" s="6">
        <v>4.6756107328794552E-2</v>
      </c>
      <c r="M309" s="6">
        <v>9.3111734080897086E-3</v>
      </c>
      <c r="N309" s="6">
        <v>2.1525830997196634E-2</v>
      </c>
      <c r="O309" s="6">
        <v>9.8618342010412488E-2</v>
      </c>
      <c r="P309" s="6">
        <v>7.4189026832198635E-2</v>
      </c>
      <c r="Q309" s="6">
        <v>9.3211854225070084E-2</v>
      </c>
      <c r="R309" s="6">
        <v>1.9423307969563475E-2</v>
      </c>
      <c r="S309" s="6">
        <v>8.4901882258710454E-2</v>
      </c>
      <c r="T309" s="6">
        <v>2.7132559070885062E-2</v>
      </c>
      <c r="U309" s="6">
        <v>3.0837004405286344E-2</v>
      </c>
      <c r="V309" s="6">
        <v>0.11633960752903484</v>
      </c>
      <c r="W309" s="6">
        <v>2.803364036844213E-3</v>
      </c>
      <c r="X309" s="6">
        <v>8.8105726872246687E-3</v>
      </c>
    </row>
    <row r="310" spans="1:24" x14ac:dyDescent="0.45">
      <c r="A310" s="3" t="s">
        <v>735</v>
      </c>
      <c r="B310" s="4" t="s">
        <v>526</v>
      </c>
      <c r="D310" s="4">
        <v>50.684705455812647</v>
      </c>
      <c r="E310" s="6">
        <v>6.3353481083501233E-3</v>
      </c>
      <c r="F310" s="6">
        <v>0</v>
      </c>
      <c r="G310" s="6">
        <v>0</v>
      </c>
      <c r="H310" s="6">
        <v>8.8582941571524521E-2</v>
      </c>
      <c r="I310" s="6">
        <v>2.2072979628385943E-2</v>
      </c>
      <c r="J310" s="6">
        <v>2.668457577792702E-2</v>
      </c>
      <c r="K310" s="6">
        <v>9.8835907768077019E-2</v>
      </c>
      <c r="L310" s="6">
        <v>3.409447056189837E-2</v>
      </c>
      <c r="M310" s="6">
        <v>1.1820013431833446E-2</v>
      </c>
      <c r="N310" s="6">
        <v>3.4900380568614282E-2</v>
      </c>
      <c r="O310" s="6">
        <v>0.10541750615625702</v>
      </c>
      <c r="P310" s="6">
        <v>0.14045220505932393</v>
      </c>
      <c r="Q310" s="6">
        <v>9.5545108573987014E-2</v>
      </c>
      <c r="R310" s="6">
        <v>2.1692411014103425E-2</v>
      </c>
      <c r="S310" s="6">
        <v>0.10449966420416389</v>
      </c>
      <c r="T310" s="6">
        <v>4.8265054846653242E-2</v>
      </c>
      <c r="U310" s="6">
        <v>2.7803895231699131E-2</v>
      </c>
      <c r="V310" s="6">
        <v>0.13326617416610703</v>
      </c>
      <c r="W310" s="6">
        <v>1.2312513991493174E-3</v>
      </c>
      <c r="X310" s="6">
        <v>0</v>
      </c>
    </row>
    <row r="311" spans="1:24" x14ac:dyDescent="0.45">
      <c r="E311" s="6">
        <f>AVERAGE(E113:E310,E20:E109,E2:E16)</f>
        <v>1.020805256027844E-2</v>
      </c>
      <c r="F311" s="6">
        <f t="shared" ref="F311:X311" si="4">AVERAGE(F113:F310,F20:F109,F2:F16)</f>
        <v>6.1030285269141407E-3</v>
      </c>
      <c r="G311" s="6">
        <f t="shared" si="4"/>
        <v>7.0798402503509503E-4</v>
      </c>
      <c r="H311" s="6">
        <f t="shared" si="4"/>
        <v>0.1133964963360765</v>
      </c>
      <c r="I311" s="6">
        <f t="shared" si="4"/>
        <v>2.5009750432182353E-2</v>
      </c>
      <c r="J311" s="6">
        <f t="shared" si="4"/>
        <v>2.6220850274757356E-2</v>
      </c>
      <c r="K311" s="6">
        <f t="shared" si="4"/>
        <v>0.10844922714655658</v>
      </c>
      <c r="L311" s="6">
        <f t="shared" si="4"/>
        <v>3.9096035619480544E-2</v>
      </c>
      <c r="M311" s="6">
        <f t="shared" si="4"/>
        <v>1.255698796252248E-2</v>
      </c>
      <c r="N311" s="6">
        <f t="shared" si="4"/>
        <v>3.7183885226631658E-2</v>
      </c>
      <c r="O311" s="6">
        <f t="shared" si="4"/>
        <v>9.6666059321611167E-2</v>
      </c>
      <c r="P311" s="6">
        <f t="shared" si="4"/>
        <v>0.12288897352960799</v>
      </c>
      <c r="Q311" s="6">
        <f t="shared" si="4"/>
        <v>8.0387135321203187E-2</v>
      </c>
      <c r="R311" s="6">
        <f t="shared" si="4"/>
        <v>2.2977924686456229E-2</v>
      </c>
      <c r="S311" s="6">
        <f t="shared" si="4"/>
        <v>9.2431219687438559E-2</v>
      </c>
      <c r="T311" s="6">
        <f t="shared" si="4"/>
        <v>4.4164949652397603E-2</v>
      </c>
      <c r="U311" s="6">
        <f t="shared" si="4"/>
        <v>3.2246310383459383E-2</v>
      </c>
      <c r="V311" s="6">
        <f t="shared" si="4"/>
        <v>0.13071322058447862</v>
      </c>
      <c r="W311" s="6">
        <f t="shared" si="4"/>
        <v>1.0161876190947397E-3</v>
      </c>
      <c r="X311" s="6">
        <f t="shared" si="4"/>
        <v>1.4567325616048456E-4</v>
      </c>
    </row>
    <row r="313" spans="1:24" x14ac:dyDescent="0.45">
      <c r="E313" s="6">
        <f>AVERAGE(E314:E362)</f>
        <v>1.4590268300153147E-2</v>
      </c>
      <c r="F313" s="6">
        <f t="shared" ref="F313:X313" si="5">AVERAGE(F314:F362)</f>
        <v>1.9913482858782338E-3</v>
      </c>
      <c r="G313" s="6">
        <f t="shared" si="5"/>
        <v>6.4261701882210062E-4</v>
      </c>
      <c r="H313" s="6">
        <f t="shared" si="5"/>
        <v>0.11027632393352178</v>
      </c>
      <c r="I313" s="6">
        <f t="shared" si="5"/>
        <v>2.0183306538041793E-2</v>
      </c>
      <c r="J313" s="6">
        <f t="shared" si="5"/>
        <v>2.1527589364333095E-2</v>
      </c>
      <c r="K313" s="6">
        <f t="shared" si="5"/>
        <v>0.11012630694157707</v>
      </c>
      <c r="L313" s="6">
        <f t="shared" si="5"/>
        <v>4.1305761914113226E-2</v>
      </c>
      <c r="M313" s="6">
        <f t="shared" si="5"/>
        <v>1.0540271074973104E-2</v>
      </c>
      <c r="N313" s="6">
        <f t="shared" si="5"/>
        <v>3.2572889243219758E-2</v>
      </c>
      <c r="O313" s="6">
        <f t="shared" si="5"/>
        <v>9.8961310810429484E-2</v>
      </c>
      <c r="P313" s="6">
        <f t="shared" si="5"/>
        <v>0.11019293562491181</v>
      </c>
      <c r="Q313" s="6">
        <f t="shared" si="5"/>
        <v>9.3930183064617159E-2</v>
      </c>
      <c r="R313" s="6">
        <f t="shared" si="5"/>
        <v>2.3324877042289298E-2</v>
      </c>
      <c r="S313" s="6">
        <f t="shared" si="5"/>
        <v>9.7278646327269069E-2</v>
      </c>
      <c r="T313" s="6">
        <f t="shared" si="5"/>
        <v>4.1815702109759711E-2</v>
      </c>
      <c r="U313" s="6">
        <f t="shared" si="5"/>
        <v>3.4805162311443594E-2</v>
      </c>
      <c r="V313" s="6">
        <f t="shared" si="5"/>
        <v>0.13588755610766107</v>
      </c>
      <c r="W313" s="6">
        <f t="shared" si="5"/>
        <v>2.3778488535800284E-4</v>
      </c>
      <c r="X313" s="6">
        <f t="shared" si="5"/>
        <v>8.1839981013124413E-6</v>
      </c>
    </row>
    <row r="314" spans="1:24" x14ac:dyDescent="0.45">
      <c r="A314" s="3" t="s">
        <v>742</v>
      </c>
      <c r="B314" s="4" t="s">
        <v>593</v>
      </c>
      <c r="D314" s="4">
        <v>49.852826156640681</v>
      </c>
      <c r="E314" s="6">
        <v>2.4445214979195561E-2</v>
      </c>
      <c r="F314" s="6">
        <v>0</v>
      </c>
      <c r="G314" s="6">
        <v>0</v>
      </c>
      <c r="H314" s="6">
        <v>0.13228155339805825</v>
      </c>
      <c r="I314" s="6">
        <v>1.9070735090152568E-2</v>
      </c>
      <c r="J314" s="6">
        <v>1.9937586685159502E-2</v>
      </c>
      <c r="K314" s="6">
        <v>0.1128640776699029</v>
      </c>
      <c r="L314" s="6">
        <v>3.2073509015256588E-2</v>
      </c>
      <c r="M314" s="6">
        <v>6.2413314840499305E-3</v>
      </c>
      <c r="N314" s="6">
        <v>3.9181692094313457E-2</v>
      </c>
      <c r="O314" s="6">
        <v>2.6178918169209434E-2</v>
      </c>
      <c r="P314" s="6">
        <v>5.8425797503467408E-2</v>
      </c>
      <c r="Q314" s="6">
        <v>0.11997226074895978</v>
      </c>
      <c r="R314" s="6">
        <v>1.3349514563106797E-2</v>
      </c>
      <c r="S314" s="6">
        <v>0.13973647711511789</v>
      </c>
      <c r="T314" s="6">
        <v>2.340499306518724E-2</v>
      </c>
      <c r="U314" s="6">
        <v>3.138002773925104E-2</v>
      </c>
      <c r="V314" s="6">
        <v>0.19833564493758668</v>
      </c>
      <c r="W314" s="6">
        <v>0</v>
      </c>
      <c r="X314" s="6">
        <v>0</v>
      </c>
    </row>
    <row r="315" spans="1:24" x14ac:dyDescent="0.45">
      <c r="A315" s="3" t="s">
        <v>637</v>
      </c>
      <c r="B315" s="4" t="s">
        <v>451</v>
      </c>
      <c r="D315" s="4">
        <v>49.524397835560023</v>
      </c>
      <c r="E315" s="6">
        <v>8.2754054948692493E-3</v>
      </c>
      <c r="F315" s="6">
        <v>0</v>
      </c>
      <c r="G315" s="6">
        <v>0</v>
      </c>
      <c r="H315" s="6">
        <v>6.6975615138475122E-2</v>
      </c>
      <c r="I315" s="6">
        <v>2.2840119165839126E-2</v>
      </c>
      <c r="J315" s="6">
        <v>1.2578616352201257E-2</v>
      </c>
      <c r="K315" s="6">
        <v>9.8973849718636209E-2</v>
      </c>
      <c r="L315" s="6">
        <v>2.1405715546728456E-2</v>
      </c>
      <c r="M315" s="6">
        <v>2.4715877744676155E-2</v>
      </c>
      <c r="N315" s="6">
        <v>2.1074699326933687E-2</v>
      </c>
      <c r="O315" s="6">
        <v>6.3444775460664238E-2</v>
      </c>
      <c r="P315" s="6">
        <v>0.20191989407480967</v>
      </c>
      <c r="Q315" s="6">
        <v>5.3183272647026374E-2</v>
      </c>
      <c r="R315" s="6">
        <v>5.6162418625179303E-2</v>
      </c>
      <c r="S315" s="6">
        <v>0.10029791459781529</v>
      </c>
      <c r="T315" s="6">
        <v>0.10327706057596824</v>
      </c>
      <c r="U315" s="6">
        <v>4.943175548935231E-2</v>
      </c>
      <c r="V315" s="6">
        <v>9.1912170363014453E-2</v>
      </c>
      <c r="W315" s="6">
        <v>0</v>
      </c>
      <c r="X315" s="6">
        <v>0</v>
      </c>
    </row>
    <row r="316" spans="1:24" x14ac:dyDescent="0.45">
      <c r="A316" s="3" t="s">
        <v>609</v>
      </c>
      <c r="B316" s="4" t="s">
        <v>470</v>
      </c>
      <c r="D316" s="4">
        <v>49.486272651330161</v>
      </c>
      <c r="E316" s="6">
        <v>1.135567082573952E-2</v>
      </c>
      <c r="F316" s="6">
        <v>0</v>
      </c>
      <c r="G316" s="6">
        <v>0</v>
      </c>
      <c r="H316" s="6">
        <v>0.12897798962568344</v>
      </c>
      <c r="I316" s="6">
        <v>1.9907472311790273E-2</v>
      </c>
      <c r="J316" s="6">
        <v>2.3832889387354547E-2</v>
      </c>
      <c r="K316" s="6">
        <v>0.128837796158699</v>
      </c>
      <c r="L316" s="6">
        <v>4.3459974765175942E-2</v>
      </c>
      <c r="M316" s="6">
        <v>5.3273517454086637E-3</v>
      </c>
      <c r="N316" s="6">
        <v>3.2945464741343057E-2</v>
      </c>
      <c r="O316" s="6">
        <v>7.3461376699845787E-2</v>
      </c>
      <c r="P316" s="6">
        <v>6.9676153091265944E-2</v>
      </c>
      <c r="Q316" s="6">
        <v>0.11075283891770643</v>
      </c>
      <c r="R316" s="6">
        <v>1.8785924575914759E-2</v>
      </c>
      <c r="S316" s="6">
        <v>9.5331557549418189E-2</v>
      </c>
      <c r="T316" s="6">
        <v>2.7898499929903266E-2</v>
      </c>
      <c r="U316" s="6">
        <v>2.4533856722276742E-2</v>
      </c>
      <c r="V316" s="6">
        <v>0.18603673068834994</v>
      </c>
      <c r="W316" s="6">
        <v>0</v>
      </c>
      <c r="X316" s="6">
        <v>0</v>
      </c>
    </row>
    <row r="317" spans="1:24" x14ac:dyDescent="0.45">
      <c r="A317" s="3" t="s">
        <v>760</v>
      </c>
      <c r="B317" s="4" t="s">
        <v>480</v>
      </c>
      <c r="D317" s="4">
        <v>49.034881706246964</v>
      </c>
      <c r="E317" s="6">
        <v>2.2635287063408786E-2</v>
      </c>
      <c r="F317" s="6">
        <v>0</v>
      </c>
      <c r="G317" s="6">
        <v>0</v>
      </c>
      <c r="H317" s="6">
        <v>0.13116474291710387</v>
      </c>
      <c r="I317" s="6">
        <v>2.1810822965072703E-2</v>
      </c>
      <c r="J317" s="6">
        <v>2.9980512666766608E-2</v>
      </c>
      <c r="K317" s="6">
        <v>0.1116774096837056</v>
      </c>
      <c r="L317" s="6">
        <v>5.1791335631839311E-2</v>
      </c>
      <c r="M317" s="6">
        <v>1.2816669165042724E-2</v>
      </c>
      <c r="N317" s="6">
        <v>3.425273572178085E-2</v>
      </c>
      <c r="O317" s="6">
        <v>7.4801379103582685E-2</v>
      </c>
      <c r="P317" s="6">
        <v>0.13573677109878579</v>
      </c>
      <c r="Q317" s="6">
        <v>5.7337730475191133E-2</v>
      </c>
      <c r="R317" s="6">
        <v>2.3010043471743367E-2</v>
      </c>
      <c r="S317" s="6">
        <v>0.10950382251536502</v>
      </c>
      <c r="T317" s="6">
        <v>2.2935092190076452E-2</v>
      </c>
      <c r="U317" s="6">
        <v>2.4359166541747863E-2</v>
      </c>
      <c r="V317" s="6">
        <v>0.1371608454504572</v>
      </c>
      <c r="W317" s="6">
        <v>0</v>
      </c>
      <c r="X317" s="6">
        <v>0</v>
      </c>
    </row>
    <row r="318" spans="1:24" x14ac:dyDescent="0.45">
      <c r="A318" s="3" t="s">
        <v>606</v>
      </c>
      <c r="B318" s="4" t="s">
        <v>526</v>
      </c>
      <c r="D318" s="4">
        <v>48.902146136521132</v>
      </c>
      <c r="E318" s="6">
        <v>1.2093871478619761E-2</v>
      </c>
      <c r="F318" s="6">
        <v>0</v>
      </c>
      <c r="G318" s="6">
        <v>0</v>
      </c>
      <c r="H318" s="6">
        <v>6.1573163123290302E-2</v>
      </c>
      <c r="I318" s="6">
        <v>1.4877381580841771E-2</v>
      </c>
      <c r="J318" s="6">
        <v>1.8188798771416229E-2</v>
      </c>
      <c r="K318" s="6">
        <v>9.7998752219609339E-2</v>
      </c>
      <c r="L318" s="6">
        <v>2.0204444017852857E-2</v>
      </c>
      <c r="M318" s="6">
        <v>2.2364063924749242E-2</v>
      </c>
      <c r="N318" s="6">
        <v>3.8489225896242256E-2</v>
      </c>
      <c r="O318" s="6">
        <v>9.0656044536161634E-2</v>
      </c>
      <c r="P318" s="6">
        <v>0.18524739645822336</v>
      </c>
      <c r="Q318" s="6">
        <v>8.0529826750491904E-2</v>
      </c>
      <c r="R318" s="6">
        <v>3.930508230551423E-2</v>
      </c>
      <c r="S318" s="6">
        <v>0.11935499352114028</v>
      </c>
      <c r="T318" s="6">
        <v>5.1015021356241294E-2</v>
      </c>
      <c r="U318" s="6">
        <v>3.6569563756778806E-2</v>
      </c>
      <c r="V318" s="6">
        <v>0.11119642942842059</v>
      </c>
      <c r="W318" s="6">
        <v>0</v>
      </c>
      <c r="X318" s="6">
        <v>0</v>
      </c>
    </row>
    <row r="319" spans="1:24" x14ac:dyDescent="0.45">
      <c r="A319" s="3" t="s">
        <v>654</v>
      </c>
      <c r="B319" s="4" t="s">
        <v>451</v>
      </c>
      <c r="D319" s="4">
        <v>48.691054744100057</v>
      </c>
      <c r="E319" s="6">
        <v>4.0845223831826602E-3</v>
      </c>
      <c r="F319" s="6">
        <v>0</v>
      </c>
      <c r="G319" s="6">
        <v>0</v>
      </c>
      <c r="H319" s="6">
        <v>0.13016011327742075</v>
      </c>
      <c r="I319" s="6">
        <v>2.3853610717786737E-2</v>
      </c>
      <c r="J319" s="6">
        <v>3.1968195185709619E-2</v>
      </c>
      <c r="K319" s="6">
        <v>8.9042587953381991E-2</v>
      </c>
      <c r="L319" s="6">
        <v>2.2873325345822895E-2</v>
      </c>
      <c r="M319" s="6">
        <v>1.7372835203136913E-2</v>
      </c>
      <c r="N319" s="6">
        <v>2.363576952401699E-2</v>
      </c>
      <c r="O319" s="6">
        <v>9.056747630977019E-2</v>
      </c>
      <c r="P319" s="6">
        <v>0.14328504520204771</v>
      </c>
      <c r="Q319" s="6">
        <v>6.4372072758958718E-2</v>
      </c>
      <c r="R319" s="6">
        <v>2.4343753403768653E-2</v>
      </c>
      <c r="S319" s="6">
        <v>0.11022764404748939</v>
      </c>
      <c r="T319" s="6">
        <v>0.10271212286243329</v>
      </c>
      <c r="U319" s="6">
        <v>3.447336891406165E-2</v>
      </c>
      <c r="V319" s="6">
        <v>8.7790001089205968E-2</v>
      </c>
      <c r="W319" s="6">
        <v>0</v>
      </c>
      <c r="X319" s="6">
        <v>0</v>
      </c>
    </row>
    <row r="320" spans="1:24" x14ac:dyDescent="0.45">
      <c r="A320" s="3" t="s">
        <v>803</v>
      </c>
      <c r="B320" s="4" t="s">
        <v>727</v>
      </c>
      <c r="D320" s="4">
        <v>48.54772234970465</v>
      </c>
      <c r="E320" s="6">
        <v>4.6812157974550012E-3</v>
      </c>
      <c r="F320" s="6">
        <v>0</v>
      </c>
      <c r="G320" s="6">
        <v>0</v>
      </c>
      <c r="H320" s="6">
        <v>0.10331641062833784</v>
      </c>
      <c r="I320" s="6">
        <v>2.1955561416232609E-2</v>
      </c>
      <c r="J320" s="6">
        <v>2.2614887584888246E-2</v>
      </c>
      <c r="K320" s="6">
        <v>0.11676666446891278</v>
      </c>
      <c r="L320" s="6">
        <v>3.6131074042328744E-2</v>
      </c>
      <c r="M320" s="6">
        <v>2.4856596558317401E-2</v>
      </c>
      <c r="N320" s="6">
        <v>5.7954770224830227E-2</v>
      </c>
      <c r="O320" s="6">
        <v>0.14175512626096129</v>
      </c>
      <c r="P320" s="6">
        <v>0.13245862728291685</v>
      </c>
      <c r="Q320" s="6">
        <v>6.797652798839586E-2</v>
      </c>
      <c r="R320" s="6">
        <v>2.129623524757698E-2</v>
      </c>
      <c r="S320" s="6">
        <v>8.5646469308366849E-2</v>
      </c>
      <c r="T320" s="6">
        <v>3.3625634601437332E-2</v>
      </c>
      <c r="U320" s="6">
        <v>2.5054394408914087E-2</v>
      </c>
      <c r="V320" s="6">
        <v>0.10344827586206898</v>
      </c>
      <c r="W320" s="6">
        <v>0</v>
      </c>
      <c r="X320" s="6">
        <v>0</v>
      </c>
    </row>
    <row r="321" spans="1:24" x14ac:dyDescent="0.45">
      <c r="A321" s="3" t="s">
        <v>772</v>
      </c>
      <c r="B321" s="4" t="s">
        <v>494</v>
      </c>
      <c r="D321" s="4">
        <v>48.13396355691885</v>
      </c>
      <c r="E321" s="6">
        <v>1.9983225759399044E-2</v>
      </c>
      <c r="F321" s="6">
        <v>9.4810925135834867E-4</v>
      </c>
      <c r="G321" s="6">
        <v>0</v>
      </c>
      <c r="H321" s="6">
        <v>0.10370856580242863</v>
      </c>
      <c r="I321" s="6">
        <v>3.3475549721037084E-2</v>
      </c>
      <c r="J321" s="6">
        <v>2.4942566458811946E-2</v>
      </c>
      <c r="K321" s="6">
        <v>0.13262589796885824</v>
      </c>
      <c r="L321" s="6">
        <v>3.5918754330306675E-2</v>
      </c>
      <c r="M321" s="6">
        <v>9.9551471392626632E-3</v>
      </c>
      <c r="N321" s="6">
        <v>2.9646646975166828E-2</v>
      </c>
      <c r="O321" s="6">
        <v>0.10104656675053786</v>
      </c>
      <c r="P321" s="6">
        <v>0.12434817488969112</v>
      </c>
      <c r="Q321" s="6">
        <v>6.4909017977610034E-2</v>
      </c>
      <c r="R321" s="6">
        <v>2.0347883163767639E-2</v>
      </c>
      <c r="S321" s="6">
        <v>0.12226962768479015</v>
      </c>
      <c r="T321" s="6">
        <v>4.1169820953214455E-2</v>
      </c>
      <c r="U321" s="6">
        <v>3.1834591401378405E-2</v>
      </c>
      <c r="V321" s="6">
        <v>0.10447434635160266</v>
      </c>
      <c r="W321" s="6">
        <v>1.9326842431535572E-3</v>
      </c>
      <c r="X321" s="6">
        <v>0</v>
      </c>
    </row>
    <row r="322" spans="1:24" x14ac:dyDescent="0.45">
      <c r="A322" s="3" t="s">
        <v>559</v>
      </c>
      <c r="B322" s="4" t="s">
        <v>526</v>
      </c>
      <c r="D322" s="4">
        <v>47.707716588520107</v>
      </c>
      <c r="E322" s="6">
        <v>6.8039155436547998E-3</v>
      </c>
      <c r="F322" s="6">
        <v>0</v>
      </c>
      <c r="G322" s="6">
        <v>0</v>
      </c>
      <c r="H322" s="6">
        <v>0.12225099863921689</v>
      </c>
      <c r="I322" s="6">
        <v>1.2203151749264739E-2</v>
      </c>
      <c r="J322" s="6">
        <v>2.8049690531583335E-2</v>
      </c>
      <c r="K322" s="6">
        <v>9.8108072516570832E-2</v>
      </c>
      <c r="L322" s="6">
        <v>3.3975681488960102E-2</v>
      </c>
      <c r="M322" s="6">
        <v>7.4184627540494269E-3</v>
      </c>
      <c r="N322" s="6">
        <v>3.1254115271498177E-2</v>
      </c>
      <c r="O322" s="6">
        <v>0.14933497212589439</v>
      </c>
      <c r="P322" s="6">
        <v>0.11465695096791186</v>
      </c>
      <c r="Q322" s="6">
        <v>0.11022343180720777</v>
      </c>
      <c r="R322" s="6">
        <v>1.3783416004565209E-2</v>
      </c>
      <c r="S322" s="6">
        <v>5.8030815152978359E-2</v>
      </c>
      <c r="T322" s="6">
        <v>3.7970238356525174E-2</v>
      </c>
      <c r="U322" s="6">
        <v>3.3931785259646192E-2</v>
      </c>
      <c r="V322" s="6">
        <v>0.14367235854440102</v>
      </c>
      <c r="W322" s="6">
        <v>0</v>
      </c>
      <c r="X322" s="6">
        <v>0</v>
      </c>
    </row>
    <row r="323" spans="1:24" x14ac:dyDescent="0.45">
      <c r="A323" s="3" t="s">
        <v>736</v>
      </c>
      <c r="B323" s="4" t="s">
        <v>526</v>
      </c>
      <c r="D323" s="4">
        <v>47.612144696255129</v>
      </c>
      <c r="E323" s="6">
        <v>2.0764477654835464E-2</v>
      </c>
      <c r="F323" s="6">
        <v>0</v>
      </c>
      <c r="G323" s="6">
        <v>0</v>
      </c>
      <c r="H323" s="6">
        <v>8.9236959333237539E-2</v>
      </c>
      <c r="I323" s="6">
        <v>2.3279206782583703E-2</v>
      </c>
      <c r="J323" s="6">
        <v>2.0045983618335966E-2</v>
      </c>
      <c r="K323" s="6">
        <v>0.10087656272452938</v>
      </c>
      <c r="L323" s="6">
        <v>2.9889351918379076E-2</v>
      </c>
      <c r="M323" s="6">
        <v>6.1790487138956747E-3</v>
      </c>
      <c r="N323" s="6">
        <v>3.2691478660727115E-2</v>
      </c>
      <c r="O323" s="6">
        <v>0.1202759017100158</v>
      </c>
      <c r="P323" s="6">
        <v>9.5918953872682858E-2</v>
      </c>
      <c r="Q323" s="6">
        <v>0.13845380083345307</v>
      </c>
      <c r="R323" s="6">
        <v>1.21425492168415E-2</v>
      </c>
      <c r="S323" s="6">
        <v>8.2195717775542465E-2</v>
      </c>
      <c r="T323" s="6">
        <v>4.6917660583417155E-2</v>
      </c>
      <c r="U323" s="6">
        <v>3.8439430952723092E-2</v>
      </c>
      <c r="V323" s="6">
        <v>0.14384250610719931</v>
      </c>
      <c r="W323" s="6">
        <v>0</v>
      </c>
      <c r="X323" s="6">
        <v>0</v>
      </c>
    </row>
    <row r="324" spans="1:24" x14ac:dyDescent="0.45">
      <c r="A324" s="3" t="s">
        <v>724</v>
      </c>
      <c r="B324" s="4" t="s">
        <v>457</v>
      </c>
      <c r="D324" s="4">
        <v>47.576018783910989</v>
      </c>
      <c r="E324" s="6">
        <v>3.8982430453879939E-2</v>
      </c>
      <c r="F324" s="6">
        <v>0</v>
      </c>
      <c r="G324" s="6">
        <v>0</v>
      </c>
      <c r="H324" s="6">
        <v>0.1273792093704246</v>
      </c>
      <c r="I324" s="6">
        <v>7.0461200585651531E-3</v>
      </c>
      <c r="J324" s="6">
        <v>9.6083455344070264E-3</v>
      </c>
      <c r="K324" s="6">
        <v>0.13012445095168373</v>
      </c>
      <c r="L324" s="6">
        <v>1.8393118594436309E-2</v>
      </c>
      <c r="M324" s="6">
        <v>5.2159590043923858E-3</v>
      </c>
      <c r="N324" s="6">
        <v>2.0314787701317717E-2</v>
      </c>
      <c r="O324" s="6">
        <v>0.19427159590043924</v>
      </c>
      <c r="P324" s="6">
        <v>8.6932650073206441E-2</v>
      </c>
      <c r="Q324" s="6">
        <v>6.0029282576866759E-2</v>
      </c>
      <c r="R324" s="6">
        <v>1.6745973645680819E-2</v>
      </c>
      <c r="S324" s="6">
        <v>6.5153733528550514E-2</v>
      </c>
      <c r="T324" s="6">
        <v>4.8316251830161056E-2</v>
      </c>
      <c r="U324" s="6">
        <v>8.8305270863836008E-2</v>
      </c>
      <c r="V324" s="6">
        <v>8.4187408491947294E-2</v>
      </c>
      <c r="W324" s="6">
        <v>0</v>
      </c>
      <c r="X324" s="6">
        <v>0</v>
      </c>
    </row>
    <row r="325" spans="1:24" x14ac:dyDescent="0.45">
      <c r="A325" s="3" t="s">
        <v>591</v>
      </c>
      <c r="B325" s="4" t="s">
        <v>470</v>
      </c>
      <c r="D325" s="4">
        <v>47.189512037515215</v>
      </c>
      <c r="E325" s="6">
        <v>4.810967302452316E-3</v>
      </c>
      <c r="F325" s="6">
        <v>0</v>
      </c>
      <c r="G325" s="6">
        <v>1.0643732970027249E-3</v>
      </c>
      <c r="H325" s="6">
        <v>0.10486205722070846</v>
      </c>
      <c r="I325" s="6">
        <v>1.6433923705722071E-2</v>
      </c>
      <c r="J325" s="6">
        <v>1.6008174386920981E-2</v>
      </c>
      <c r="K325" s="6">
        <v>9.6176771117166215E-2</v>
      </c>
      <c r="L325" s="6">
        <v>3.1079700272479562E-2</v>
      </c>
      <c r="M325" s="6">
        <v>9.4942098092643049E-3</v>
      </c>
      <c r="N325" s="6">
        <v>2.5246934604904632E-2</v>
      </c>
      <c r="O325" s="6">
        <v>9.0258855585831063E-2</v>
      </c>
      <c r="P325" s="6">
        <v>8.3617166212534066E-2</v>
      </c>
      <c r="Q325" s="6">
        <v>0.11605926430517712</v>
      </c>
      <c r="R325" s="6">
        <v>2.5161784741144416E-2</v>
      </c>
      <c r="S325" s="6">
        <v>0.12129598092643053</v>
      </c>
      <c r="T325" s="6">
        <v>4.0871934604904632E-2</v>
      </c>
      <c r="U325" s="6">
        <v>3.516689373297003E-2</v>
      </c>
      <c r="V325" s="6">
        <v>0.1832850817438692</v>
      </c>
      <c r="W325" s="6">
        <v>1.6178474114441417E-3</v>
      </c>
      <c r="X325" s="6">
        <v>0</v>
      </c>
    </row>
    <row r="326" spans="1:24" x14ac:dyDescent="0.45">
      <c r="A326" s="3" t="s">
        <v>810</v>
      </c>
      <c r="B326" s="4" t="s">
        <v>526</v>
      </c>
      <c r="D326" s="4">
        <v>46.997598457929321</v>
      </c>
      <c r="E326" s="6">
        <v>9.0412769064923335E-3</v>
      </c>
      <c r="F326" s="6">
        <v>0</v>
      </c>
      <c r="G326" s="6">
        <v>0</v>
      </c>
      <c r="H326" s="6">
        <v>8.8534965399728771E-2</v>
      </c>
      <c r="I326" s="6">
        <v>1.3283722224154118E-2</v>
      </c>
      <c r="J326" s="6">
        <v>2.6254477170775812E-2</v>
      </c>
      <c r="K326" s="6">
        <v>8.2484264700768514E-2</v>
      </c>
      <c r="L326" s="6">
        <v>2.6393573738568002E-2</v>
      </c>
      <c r="M326" s="6">
        <v>1.3075077372465835E-2</v>
      </c>
      <c r="N326" s="6">
        <v>3.8008137149215845E-2</v>
      </c>
      <c r="O326" s="6">
        <v>9.0656188058559656E-2</v>
      </c>
      <c r="P326" s="6">
        <v>0.16434259484647218</v>
      </c>
      <c r="Q326" s="6">
        <v>0.11044267482699865</v>
      </c>
      <c r="R326" s="6">
        <v>3.4182981534930629E-2</v>
      </c>
      <c r="S326" s="6">
        <v>8.4292520082066988E-2</v>
      </c>
      <c r="T326" s="6">
        <v>4.2076711757137397E-2</v>
      </c>
      <c r="U326" s="6">
        <v>3.5295754077268142E-2</v>
      </c>
      <c r="V326" s="6">
        <v>0.14212191814166986</v>
      </c>
      <c r="W326" s="6">
        <v>1.35619153597385E-3</v>
      </c>
      <c r="X326" s="6">
        <v>0</v>
      </c>
    </row>
    <row r="327" spans="1:24" x14ac:dyDescent="0.45">
      <c r="A327" s="3" t="s">
        <v>738</v>
      </c>
      <c r="B327" s="4" t="s">
        <v>526</v>
      </c>
      <c r="D327" s="4">
        <v>46.842692080167488</v>
      </c>
      <c r="E327" s="6">
        <v>1.184438494251063E-2</v>
      </c>
      <c r="F327" s="6">
        <v>3.6856197826429355E-3</v>
      </c>
      <c r="G327" s="6">
        <v>9.1352968971491566E-4</v>
      </c>
      <c r="H327" s="6">
        <v>9.639313277681523E-2</v>
      </c>
      <c r="I327" s="6">
        <v>1.4962986297054653E-2</v>
      </c>
      <c r="J327" s="6">
        <v>2.069617262561033E-2</v>
      </c>
      <c r="K327" s="6">
        <v>0.11091510474090406</v>
      </c>
      <c r="L327" s="6">
        <v>3.4021105685934791E-2</v>
      </c>
      <c r="M327" s="6">
        <v>1.483698220192156E-2</v>
      </c>
      <c r="N327" s="6">
        <v>3.7265711135611904E-2</v>
      </c>
      <c r="O327" s="6">
        <v>9.3085525279571577E-2</v>
      </c>
      <c r="P327" s="6">
        <v>0.11951488423373757</v>
      </c>
      <c r="Q327" s="6">
        <v>0.10650496141124587</v>
      </c>
      <c r="R327" s="6">
        <v>2.0444164435344147E-2</v>
      </c>
      <c r="S327" s="6">
        <v>9.1762482280674115E-2</v>
      </c>
      <c r="T327" s="6">
        <v>4.7850055126791621E-2</v>
      </c>
      <c r="U327" s="6">
        <v>2.6208851787683098E-2</v>
      </c>
      <c r="V327" s="6">
        <v>0.15054339266026145</v>
      </c>
      <c r="W327" s="6">
        <v>1.0710348086312804E-3</v>
      </c>
      <c r="X327" s="6">
        <v>0</v>
      </c>
    </row>
    <row r="328" spans="1:24" x14ac:dyDescent="0.45">
      <c r="A328" s="3" t="s">
        <v>665</v>
      </c>
      <c r="B328" s="4" t="s">
        <v>445</v>
      </c>
      <c r="D328" s="4">
        <v>46.777119247544739</v>
      </c>
      <c r="E328" s="6">
        <v>3.1975824870866866E-3</v>
      </c>
      <c r="F328" s="6">
        <v>1.4758073017323167E-2</v>
      </c>
      <c r="G328" s="6">
        <v>1.2649776871991286E-3</v>
      </c>
      <c r="H328" s="6">
        <v>0.14030710847183667</v>
      </c>
      <c r="I328" s="6">
        <v>1.5425700130011596E-2</v>
      </c>
      <c r="J328" s="6">
        <v>3.594644927790857E-2</v>
      </c>
      <c r="K328" s="6">
        <v>0.11307494992796654</v>
      </c>
      <c r="L328" s="6">
        <v>0.12772760813802311</v>
      </c>
      <c r="M328" s="6">
        <v>6.9573772795952071E-3</v>
      </c>
      <c r="N328" s="6">
        <v>1.8271899926209634E-2</v>
      </c>
      <c r="O328" s="6">
        <v>6.1737938789135249E-2</v>
      </c>
      <c r="P328" s="6">
        <v>7.7163638919146849E-2</v>
      </c>
      <c r="Q328" s="6">
        <v>0.11827541375311854</v>
      </c>
      <c r="R328" s="6">
        <v>1.2825468217435609E-2</v>
      </c>
      <c r="S328" s="6">
        <v>8.9075512140271984E-2</v>
      </c>
      <c r="T328" s="6">
        <v>1.3739063213746091E-2</v>
      </c>
      <c r="U328" s="6">
        <v>3.2292069292666647E-2</v>
      </c>
      <c r="V328" s="6">
        <v>0.11866193471309604</v>
      </c>
      <c r="W328" s="6">
        <v>0</v>
      </c>
      <c r="X328" s="6">
        <v>0</v>
      </c>
    </row>
    <row r="329" spans="1:24" x14ac:dyDescent="0.45">
      <c r="A329" s="3" t="s">
        <v>525</v>
      </c>
      <c r="B329" s="4" t="s">
        <v>526</v>
      </c>
      <c r="D329" s="4">
        <v>46.689874529575164</v>
      </c>
      <c r="E329" s="6">
        <v>8.3868692599009514E-3</v>
      </c>
      <c r="F329" s="6">
        <v>3.7104613544717189E-3</v>
      </c>
      <c r="G329" s="6">
        <v>0</v>
      </c>
      <c r="H329" s="6">
        <v>9.9001855230677227E-2</v>
      </c>
      <c r="I329" s="6">
        <v>1.4611858143849374E-2</v>
      </c>
      <c r="J329" s="6">
        <v>2.2170773217215313E-2</v>
      </c>
      <c r="K329" s="6">
        <v>8.2611428834271167E-2</v>
      </c>
      <c r="L329" s="6">
        <v>4.3912236856227291E-2</v>
      </c>
      <c r="M329" s="6">
        <v>1.0610079575596816E-2</v>
      </c>
      <c r="N329" s="6">
        <v>3.595467717452968E-2</v>
      </c>
      <c r="O329" s="6">
        <v>0.15096364667821713</v>
      </c>
      <c r="P329" s="6">
        <v>0.12284386930589841</v>
      </c>
      <c r="Q329" s="6">
        <v>0.11508563192836664</v>
      </c>
      <c r="R329" s="6">
        <v>1.8122997194155256E-2</v>
      </c>
      <c r="S329" s="6">
        <v>6.7171616503886783E-2</v>
      </c>
      <c r="T329" s="6">
        <v>3.9465816224835561E-2</v>
      </c>
      <c r="U329" s="6">
        <v>2.4853958080986185E-2</v>
      </c>
      <c r="V329" s="6">
        <v>0.14144217353306449</v>
      </c>
      <c r="W329" s="6">
        <v>7.3595927692001047E-4</v>
      </c>
      <c r="X329" s="6">
        <v>0</v>
      </c>
    </row>
    <row r="330" spans="1:24" x14ac:dyDescent="0.45">
      <c r="A330" s="3" t="s">
        <v>808</v>
      </c>
      <c r="B330" s="4" t="s">
        <v>477</v>
      </c>
      <c r="D330" s="4">
        <v>45.865588243511304</v>
      </c>
      <c r="E330" s="6">
        <v>7.7148177706836919E-3</v>
      </c>
      <c r="F330" s="6">
        <v>0</v>
      </c>
      <c r="G330" s="6">
        <v>0</v>
      </c>
      <c r="H330" s="6">
        <v>0.13753657887736098</v>
      </c>
      <c r="I330" s="6">
        <v>2.4341580207501996E-2</v>
      </c>
      <c r="J330" s="6">
        <v>2.4607608406491087E-2</v>
      </c>
      <c r="K330" s="6">
        <v>0.11013567438148443</v>
      </c>
      <c r="L330" s="6">
        <v>4.1766427241287575E-2</v>
      </c>
      <c r="M330" s="6">
        <v>5.3205639797818567E-3</v>
      </c>
      <c r="N330" s="6">
        <v>2.5804735301942005E-2</v>
      </c>
      <c r="O330" s="6">
        <v>7.5552008512902363E-2</v>
      </c>
      <c r="P330" s="6">
        <v>5.6530992285182227E-2</v>
      </c>
      <c r="Q330" s="6">
        <v>8.6991221069433369E-2</v>
      </c>
      <c r="R330" s="6">
        <v>2.1548284118116521E-2</v>
      </c>
      <c r="S330" s="6">
        <v>8.8986432561851556E-2</v>
      </c>
      <c r="T330" s="6">
        <v>3.0726256983240226E-2</v>
      </c>
      <c r="U330" s="6">
        <v>3.7243947858472994E-2</v>
      </c>
      <c r="V330" s="6">
        <v>0.22492684224527801</v>
      </c>
      <c r="W330" s="6">
        <v>0</v>
      </c>
      <c r="X330" s="6">
        <v>0</v>
      </c>
    </row>
    <row r="331" spans="1:24" x14ac:dyDescent="0.45">
      <c r="A331" s="3" t="s">
        <v>713</v>
      </c>
      <c r="B331" s="4" t="s">
        <v>470</v>
      </c>
      <c r="D331" s="4">
        <v>45.566187276441184</v>
      </c>
      <c r="E331" s="6">
        <v>1.0277893422148209E-2</v>
      </c>
      <c r="F331" s="6">
        <v>0</v>
      </c>
      <c r="G331" s="6">
        <v>1.2229392173189009E-3</v>
      </c>
      <c r="H331" s="6">
        <v>0.13754163197335553</v>
      </c>
      <c r="I331" s="6">
        <v>1.1110532889258951E-2</v>
      </c>
      <c r="J331" s="6">
        <v>1.7329308909242298E-2</v>
      </c>
      <c r="K331" s="6">
        <v>0.11235428809325561</v>
      </c>
      <c r="L331" s="6">
        <v>2.6852622814321395E-2</v>
      </c>
      <c r="M331" s="6">
        <v>8.0661948376353036E-3</v>
      </c>
      <c r="N331" s="6">
        <v>3.0651540383014153E-2</v>
      </c>
      <c r="O331" s="6">
        <v>0.1472470857618651</v>
      </c>
      <c r="P331" s="6">
        <v>0.11321294754371355</v>
      </c>
      <c r="Q331" s="6">
        <v>9.4790799333888426E-2</v>
      </c>
      <c r="R331" s="6">
        <v>1.3972731057452122E-2</v>
      </c>
      <c r="S331" s="6">
        <v>5.5266444629475435E-2</v>
      </c>
      <c r="T331" s="6">
        <v>4.407785179017485E-2</v>
      </c>
      <c r="U331" s="6">
        <v>4.1397793505412152E-2</v>
      </c>
      <c r="V331" s="6">
        <v>0.13535595337218984</v>
      </c>
      <c r="W331" s="6">
        <v>1.0928393005828476E-3</v>
      </c>
      <c r="X331" s="6">
        <v>0</v>
      </c>
    </row>
    <row r="332" spans="1:24" x14ac:dyDescent="0.45">
      <c r="A332" s="3" t="s">
        <v>668</v>
      </c>
      <c r="B332" s="4" t="s">
        <v>669</v>
      </c>
      <c r="D332" s="4">
        <v>45.218732492402758</v>
      </c>
      <c r="E332" s="6">
        <v>5.5330500938642422E-3</v>
      </c>
      <c r="F332" s="6">
        <v>8.9912064025293933E-3</v>
      </c>
      <c r="G332" s="6">
        <v>0</v>
      </c>
      <c r="H332" s="6">
        <v>9.3271415867997226E-2</v>
      </c>
      <c r="I332" s="6">
        <v>1.4030234166584329E-2</v>
      </c>
      <c r="J332" s="6">
        <v>2.1045351249876491E-2</v>
      </c>
      <c r="K332" s="6">
        <v>0.10186740440667919</v>
      </c>
      <c r="L332" s="6">
        <v>1.4623060962355498E-2</v>
      </c>
      <c r="M332" s="6">
        <v>1.9859697658334157E-2</v>
      </c>
      <c r="N332" s="6">
        <v>3.3297105029147317E-2</v>
      </c>
      <c r="O332" s="6">
        <v>0.12449362711194543</v>
      </c>
      <c r="P332" s="6">
        <v>0.18100978164213022</v>
      </c>
      <c r="Q332" s="6">
        <v>6.5507360932714156E-2</v>
      </c>
      <c r="R332" s="6">
        <v>3.9917004248592035E-2</v>
      </c>
      <c r="S332" s="6">
        <v>7.548661199486216E-2</v>
      </c>
      <c r="T332" s="6">
        <v>7.9438790633336628E-2</v>
      </c>
      <c r="U332" s="6">
        <v>2.6776010275664459E-2</v>
      </c>
      <c r="V332" s="6">
        <v>9.4555873925501424E-2</v>
      </c>
      <c r="W332" s="6">
        <v>0</v>
      </c>
      <c r="X332" s="6">
        <v>0</v>
      </c>
    </row>
    <row r="333" spans="1:24" x14ac:dyDescent="0.45">
      <c r="A333" s="3" t="s">
        <v>549</v>
      </c>
      <c r="B333" s="4" t="s">
        <v>445</v>
      </c>
      <c r="D333" s="4">
        <v>44.311195957417702</v>
      </c>
      <c r="E333" s="6">
        <v>1.1244625730349464E-2</v>
      </c>
      <c r="F333" s="6">
        <v>2.541064932201521E-2</v>
      </c>
      <c r="G333" s="6">
        <v>0</v>
      </c>
      <c r="H333" s="6">
        <v>0.1148715687355308</v>
      </c>
      <c r="I333" s="6">
        <v>1.8961525741373608E-2</v>
      </c>
      <c r="J333" s="6">
        <v>2.3371182890530261E-2</v>
      </c>
      <c r="K333" s="6">
        <v>0.10274501157535</v>
      </c>
      <c r="L333" s="6">
        <v>2.9489582184985114E-2</v>
      </c>
      <c r="M333" s="6">
        <v>1.4882592878403704E-2</v>
      </c>
      <c r="N333" s="6">
        <v>3.5001653621430935E-2</v>
      </c>
      <c r="O333" s="6">
        <v>8.2625950832322784E-2</v>
      </c>
      <c r="P333" s="6">
        <v>0.12462793517803988</v>
      </c>
      <c r="Q333" s="6">
        <v>9.7949509425642151E-2</v>
      </c>
      <c r="R333" s="6">
        <v>3.0702237901003192E-2</v>
      </c>
      <c r="S333" s="6">
        <v>9.0067247271524625E-2</v>
      </c>
      <c r="T333" s="6">
        <v>3.6875757909822504E-2</v>
      </c>
      <c r="U333" s="6">
        <v>3.9411310770587585E-2</v>
      </c>
      <c r="V333" s="6">
        <v>0.12385624517693748</v>
      </c>
      <c r="W333" s="6">
        <v>0</v>
      </c>
      <c r="X333" s="6">
        <v>0</v>
      </c>
    </row>
    <row r="334" spans="1:24" x14ac:dyDescent="0.45">
      <c r="A334" s="3" t="s">
        <v>696</v>
      </c>
      <c r="B334" s="4" t="s">
        <v>480</v>
      </c>
      <c r="D334" s="4">
        <v>43.97234750738621</v>
      </c>
      <c r="E334" s="6">
        <v>2.9720687777172641E-2</v>
      </c>
      <c r="F334" s="6">
        <v>0</v>
      </c>
      <c r="G334" s="6">
        <v>0</v>
      </c>
      <c r="H334" s="6">
        <v>0.10207733603049872</v>
      </c>
      <c r="I334" s="6">
        <v>3.1899167509530847E-2</v>
      </c>
      <c r="J334" s="6">
        <v>2.1162374542908268E-2</v>
      </c>
      <c r="K334" s="6">
        <v>0.11950517388936435</v>
      </c>
      <c r="L334" s="6">
        <v>0.10550066132420445</v>
      </c>
      <c r="M334" s="6">
        <v>1.0814595814206799E-2</v>
      </c>
      <c r="N334" s="6">
        <v>2.1240177390492488E-2</v>
      </c>
      <c r="O334" s="6">
        <v>7.6869213413210916E-2</v>
      </c>
      <c r="P334" s="6">
        <v>5.7262895821987077E-2</v>
      </c>
      <c r="Q334" s="6">
        <v>9.966544775538784E-2</v>
      </c>
      <c r="R334" s="6">
        <v>2.4896911226950903E-2</v>
      </c>
      <c r="S334" s="6">
        <v>0.10293316735392515</v>
      </c>
      <c r="T334" s="6">
        <v>4.1002100676884777E-2</v>
      </c>
      <c r="U334" s="6">
        <v>3.2443787442620393E-2</v>
      </c>
      <c r="V334" s="6">
        <v>0.12246168209756475</v>
      </c>
      <c r="W334" s="6">
        <v>0</v>
      </c>
      <c r="X334" s="6">
        <v>0</v>
      </c>
    </row>
    <row r="335" spans="1:24" x14ac:dyDescent="0.45">
      <c r="A335" s="3" t="s">
        <v>519</v>
      </c>
      <c r="B335" s="4" t="s">
        <v>449</v>
      </c>
      <c r="D335" s="4">
        <v>43.94478130741166</v>
      </c>
      <c r="E335" s="6">
        <v>2.0998116760828626E-2</v>
      </c>
      <c r="F335" s="6">
        <v>0</v>
      </c>
      <c r="G335" s="6">
        <v>0</v>
      </c>
      <c r="H335" s="6">
        <v>0.11120527306967987</v>
      </c>
      <c r="I335" s="6">
        <v>1.167608286252354E-2</v>
      </c>
      <c r="J335" s="6">
        <v>1.4218455743879472E-2</v>
      </c>
      <c r="K335" s="6">
        <v>9.6327683615819226E-2</v>
      </c>
      <c r="L335" s="6">
        <v>3.4651600753295674E-2</v>
      </c>
      <c r="M335" s="6">
        <v>7.5329566854990581E-3</v>
      </c>
      <c r="N335" s="6">
        <v>5.7815442561205271E-2</v>
      </c>
      <c r="O335" s="6">
        <v>0.13540489642184558</v>
      </c>
      <c r="P335" s="6">
        <v>8.2391713747645964E-2</v>
      </c>
      <c r="Q335" s="6">
        <v>0.11600753295668549</v>
      </c>
      <c r="R335" s="6">
        <v>1.3935969868173258E-2</v>
      </c>
      <c r="S335" s="6">
        <v>6.7325800376647829E-2</v>
      </c>
      <c r="T335" s="6">
        <v>4.2372881355932202E-2</v>
      </c>
      <c r="U335" s="6">
        <v>3.7288135593220341E-2</v>
      </c>
      <c r="V335" s="6">
        <v>0.1495291902071563</v>
      </c>
      <c r="W335" s="6">
        <v>0</v>
      </c>
      <c r="X335" s="6">
        <v>0</v>
      </c>
    </row>
    <row r="336" spans="1:24" x14ac:dyDescent="0.45">
      <c r="A336" s="3" t="s">
        <v>806</v>
      </c>
      <c r="B336" s="4" t="s">
        <v>459</v>
      </c>
      <c r="D336" s="4">
        <v>43.437296913710895</v>
      </c>
      <c r="E336" s="6">
        <v>8.9476276473485477E-3</v>
      </c>
      <c r="F336" s="6">
        <v>2.5447381382367427E-3</v>
      </c>
      <c r="G336" s="6">
        <v>0</v>
      </c>
      <c r="H336" s="6">
        <v>0.11065506484977837</v>
      </c>
      <c r="I336" s="6">
        <v>2.3723526514529632E-2</v>
      </c>
      <c r="J336" s="6">
        <v>1.2887867345263504E-2</v>
      </c>
      <c r="K336" s="6">
        <v>0.10490888195698571</v>
      </c>
      <c r="L336" s="6">
        <v>2.8730914463963222E-2</v>
      </c>
      <c r="M336" s="6">
        <v>1.13281891315055E-2</v>
      </c>
      <c r="N336" s="6">
        <v>3.4641274010835658E-2</v>
      </c>
      <c r="O336" s="6">
        <v>0.10967000492529962</v>
      </c>
      <c r="P336" s="6">
        <v>0.19955672303398456</v>
      </c>
      <c r="Q336" s="6">
        <v>4.7611229683139057E-2</v>
      </c>
      <c r="R336" s="6">
        <v>4.7200788047939583E-2</v>
      </c>
      <c r="S336" s="6">
        <v>6.7476604826793629E-2</v>
      </c>
      <c r="T336" s="6">
        <v>6.8625841405352148E-2</v>
      </c>
      <c r="U336" s="6">
        <v>2.6514529633886057E-2</v>
      </c>
      <c r="V336" s="6">
        <v>9.6535872598916439E-2</v>
      </c>
      <c r="W336" s="6">
        <v>0</v>
      </c>
      <c r="X336" s="6">
        <v>0</v>
      </c>
    </row>
    <row r="337" spans="1:24" x14ac:dyDescent="0.45">
      <c r="A337" s="3" t="s">
        <v>828</v>
      </c>
      <c r="B337" s="4" t="s">
        <v>449</v>
      </c>
      <c r="D337" s="4">
        <v>43.188833675912782</v>
      </c>
      <c r="E337" s="6">
        <v>6.02177101829692E-3</v>
      </c>
      <c r="F337" s="6">
        <v>0</v>
      </c>
      <c r="G337" s="6">
        <v>0</v>
      </c>
      <c r="H337" s="6">
        <v>9.2102215702925955E-2</v>
      </c>
      <c r="I337" s="6">
        <v>1.4900023160657763E-2</v>
      </c>
      <c r="J337" s="6">
        <v>1.2969968347101056E-2</v>
      </c>
      <c r="K337" s="6">
        <v>9.9204817416814639E-2</v>
      </c>
      <c r="L337" s="6">
        <v>2.7097969582336137E-2</v>
      </c>
      <c r="M337" s="6">
        <v>6.1761754033814557E-3</v>
      </c>
      <c r="N337" s="6">
        <v>3.2733729637921712E-2</v>
      </c>
      <c r="O337" s="6">
        <v>9.3955068323940391E-2</v>
      </c>
      <c r="P337" s="6">
        <v>8.6389253454798115E-2</v>
      </c>
      <c r="Q337" s="6">
        <v>0.14266965181811161</v>
      </c>
      <c r="R337" s="6">
        <v>1.6212460433876322E-2</v>
      </c>
      <c r="S337" s="6">
        <v>0.10121207442291361</v>
      </c>
      <c r="T337" s="6">
        <v>3.4200571296224808E-2</v>
      </c>
      <c r="U337" s="6">
        <v>3.9450320389099049E-2</v>
      </c>
      <c r="V337" s="6">
        <v>0.19539874932448081</v>
      </c>
      <c r="W337" s="6">
        <v>0</v>
      </c>
      <c r="X337" s="6">
        <v>0</v>
      </c>
    </row>
    <row r="338" spans="1:24" x14ac:dyDescent="0.45">
      <c r="A338" s="3" t="s">
        <v>729</v>
      </c>
      <c r="B338" s="4" t="s">
        <v>492</v>
      </c>
      <c r="D338" s="4">
        <v>42.962094966374558</v>
      </c>
      <c r="E338" s="6">
        <v>1.6771043413650356E-2</v>
      </c>
      <c r="F338" s="6">
        <v>0</v>
      </c>
      <c r="G338" s="6">
        <v>1.3798959770724975E-3</v>
      </c>
      <c r="H338" s="6">
        <v>9.1710009553125998E-2</v>
      </c>
      <c r="I338" s="6">
        <v>2.929625305169303E-2</v>
      </c>
      <c r="J338" s="6">
        <v>1.9743127056575736E-2</v>
      </c>
      <c r="K338" s="6">
        <v>0.12318225241481796</v>
      </c>
      <c r="L338" s="6">
        <v>2.5368856809255918E-2</v>
      </c>
      <c r="M338" s="6">
        <v>1.8787814457064008E-2</v>
      </c>
      <c r="N338" s="6">
        <v>2.4891200509500052E-2</v>
      </c>
      <c r="O338" s="6">
        <v>9.1497717864345615E-2</v>
      </c>
      <c r="P338" s="6">
        <v>0.15980256872943424</v>
      </c>
      <c r="Q338" s="6">
        <v>6.3952871245090762E-2</v>
      </c>
      <c r="R338" s="6">
        <v>3.9008597813395607E-2</v>
      </c>
      <c r="S338" s="6">
        <v>0.1025368856809256</v>
      </c>
      <c r="T338" s="6">
        <v>5.6734953826557688E-2</v>
      </c>
      <c r="U338" s="6">
        <v>3.2958284683154655E-2</v>
      </c>
      <c r="V338" s="6">
        <v>0.10327990659165694</v>
      </c>
      <c r="W338" s="6">
        <v>0</v>
      </c>
      <c r="X338" s="6">
        <v>0</v>
      </c>
    </row>
    <row r="339" spans="1:24" x14ac:dyDescent="0.45">
      <c r="A339" s="3" t="s">
        <v>749</v>
      </c>
      <c r="B339" s="4" t="s">
        <v>595</v>
      </c>
      <c r="D339" s="4">
        <v>42.913446047463019</v>
      </c>
      <c r="E339" s="6">
        <v>1.4711613406079502E-2</v>
      </c>
      <c r="F339" s="6">
        <v>4.8713951675759945E-3</v>
      </c>
      <c r="G339" s="6">
        <v>4.0919719407638356E-3</v>
      </c>
      <c r="H339" s="6">
        <v>0.11579306313328139</v>
      </c>
      <c r="I339" s="6">
        <v>2.7036243180046767E-2</v>
      </c>
      <c r="J339" s="6">
        <v>2.5282540919719407E-2</v>
      </c>
      <c r="K339" s="6">
        <v>0.11462392829306316</v>
      </c>
      <c r="L339" s="6">
        <v>2.4454403741231489E-2</v>
      </c>
      <c r="M339" s="6">
        <v>1.2032346063912704E-2</v>
      </c>
      <c r="N339" s="6">
        <v>2.5331254871395169E-2</v>
      </c>
      <c r="O339" s="6">
        <v>0.11579306313328139</v>
      </c>
      <c r="P339" s="6">
        <v>0.12680241621200314</v>
      </c>
      <c r="Q339" s="6">
        <v>7.5311769290724875E-2</v>
      </c>
      <c r="R339" s="6">
        <v>1.64166017147311E-2</v>
      </c>
      <c r="S339" s="6">
        <v>9.304364770070149E-2</v>
      </c>
      <c r="T339" s="6">
        <v>4.5888542478565865E-2</v>
      </c>
      <c r="U339" s="6">
        <v>3.395362431800468E-2</v>
      </c>
      <c r="V339" s="6">
        <v>0.12670498830865159</v>
      </c>
      <c r="W339" s="6">
        <v>0</v>
      </c>
      <c r="X339" s="6">
        <v>0</v>
      </c>
    </row>
    <row r="340" spans="1:24" x14ac:dyDescent="0.45">
      <c r="A340" s="3" t="s">
        <v>723</v>
      </c>
      <c r="B340" s="4" t="s">
        <v>526</v>
      </c>
      <c r="D340" s="4">
        <v>42.164789486238206</v>
      </c>
      <c r="E340" s="6">
        <v>1.6721886571818358E-2</v>
      </c>
      <c r="F340" s="6">
        <v>0</v>
      </c>
      <c r="G340" s="6">
        <v>1.9489378288832584E-3</v>
      </c>
      <c r="H340" s="6">
        <v>9.682323133892029E-2</v>
      </c>
      <c r="I340" s="6">
        <v>1.8125121808614305E-2</v>
      </c>
      <c r="J340" s="6">
        <v>3.1689729097641783E-2</v>
      </c>
      <c r="K340" s="6">
        <v>9.7641785227051262E-2</v>
      </c>
      <c r="L340" s="6">
        <v>5.0867277333853052E-2</v>
      </c>
      <c r="M340" s="6">
        <v>9.3549015786396402E-3</v>
      </c>
      <c r="N340" s="6">
        <v>4.2136035860456049E-2</v>
      </c>
      <c r="O340" s="6">
        <v>0.1067628142662249</v>
      </c>
      <c r="P340" s="6">
        <v>0.10337166244396803</v>
      </c>
      <c r="Q340" s="6">
        <v>0.10984213603586046</v>
      </c>
      <c r="R340" s="6">
        <v>1.7189631650750343E-2</v>
      </c>
      <c r="S340" s="6">
        <v>9.4640420970571043E-2</v>
      </c>
      <c r="T340" s="6">
        <v>3.9719352952640806E-2</v>
      </c>
      <c r="U340" s="6">
        <v>2.1438316117715843E-2</v>
      </c>
      <c r="V340" s="6">
        <v>0.1418047164295459</v>
      </c>
      <c r="W340" s="6">
        <v>2.0658740986162537E-3</v>
      </c>
      <c r="X340" s="6">
        <v>0</v>
      </c>
    </row>
    <row r="341" spans="1:24" x14ac:dyDescent="0.45">
      <c r="A341" s="3" t="s">
        <v>748</v>
      </c>
      <c r="B341" s="4" t="s">
        <v>526</v>
      </c>
      <c r="D341" s="4">
        <v>41.689736887269454</v>
      </c>
      <c r="E341" s="6">
        <v>1.222316066066066E-2</v>
      </c>
      <c r="F341" s="6">
        <v>9.3843843843843843E-4</v>
      </c>
      <c r="G341" s="6">
        <v>6.5690690690690685E-4</v>
      </c>
      <c r="H341" s="6">
        <v>0.1030640015015015</v>
      </c>
      <c r="I341" s="6">
        <v>1.5625E-2</v>
      </c>
      <c r="J341" s="6">
        <v>2.4282094594594596E-2</v>
      </c>
      <c r="K341" s="6">
        <v>9.070007507507509E-2</v>
      </c>
      <c r="L341" s="6">
        <v>4.133821321321321E-2</v>
      </c>
      <c r="M341" s="6">
        <v>1.1167417417417417E-2</v>
      </c>
      <c r="N341" s="6">
        <v>4.0305930930930926E-2</v>
      </c>
      <c r="O341" s="6">
        <v>0.11850131381381381</v>
      </c>
      <c r="P341" s="6">
        <v>0.12056587837837837</v>
      </c>
      <c r="Q341" s="6">
        <v>0.10684121621621623</v>
      </c>
      <c r="R341" s="6">
        <v>1.5531156156156157E-2</v>
      </c>
      <c r="S341" s="6">
        <v>9.4899587087087095E-2</v>
      </c>
      <c r="T341" s="6">
        <v>3.6505255255255255E-2</v>
      </c>
      <c r="U341" s="6">
        <v>2.3883258258258259E-2</v>
      </c>
      <c r="V341" s="6">
        <v>0.14360454204204204</v>
      </c>
      <c r="W341" s="6">
        <v>6.0998498498498501E-4</v>
      </c>
      <c r="X341" s="6">
        <v>0</v>
      </c>
    </row>
    <row r="342" spans="1:24" x14ac:dyDescent="0.45">
      <c r="A342" s="3" t="s">
        <v>670</v>
      </c>
      <c r="B342" s="4" t="s">
        <v>602</v>
      </c>
      <c r="D342" s="4">
        <v>41.262261168704384</v>
      </c>
      <c r="E342" s="6">
        <v>2.1175773730193987E-2</v>
      </c>
      <c r="F342" s="6">
        <v>9.3291870279875611E-3</v>
      </c>
      <c r="G342" s="6">
        <v>0</v>
      </c>
      <c r="H342" s="6">
        <v>0.13756848807937214</v>
      </c>
      <c r="I342" s="6">
        <v>2.3545091070635273E-2</v>
      </c>
      <c r="J342" s="6">
        <v>2.7543314082629944E-2</v>
      </c>
      <c r="K342" s="6">
        <v>0.14941507478157856</v>
      </c>
      <c r="L342" s="6">
        <v>5.0347993484377317E-2</v>
      </c>
      <c r="M342" s="6">
        <v>7.2560343551014367E-3</v>
      </c>
      <c r="N342" s="6">
        <v>4.9903746483044575E-2</v>
      </c>
      <c r="O342" s="6">
        <v>7.6854731230564202E-2</v>
      </c>
      <c r="P342" s="6">
        <v>4.9903746483044575E-2</v>
      </c>
      <c r="Q342" s="6">
        <v>6.1750333185250993E-2</v>
      </c>
      <c r="R342" s="6">
        <v>2.1916185399081887E-2</v>
      </c>
      <c r="S342" s="6">
        <v>9.9659410632311554E-2</v>
      </c>
      <c r="T342" s="6">
        <v>3.0504960758181546E-2</v>
      </c>
      <c r="U342" s="6">
        <v>3.8945653783503634E-2</v>
      </c>
      <c r="V342" s="6">
        <v>0.14645342810602696</v>
      </c>
      <c r="W342" s="6">
        <v>0</v>
      </c>
      <c r="X342" s="6">
        <v>0</v>
      </c>
    </row>
    <row r="343" spans="1:24" x14ac:dyDescent="0.45">
      <c r="A343" s="3" t="s">
        <v>652</v>
      </c>
      <c r="B343" s="4" t="s">
        <v>445</v>
      </c>
      <c r="D343" s="4">
        <v>41.010811073089691</v>
      </c>
      <c r="E343" s="6">
        <v>5.7049333645078325E-3</v>
      </c>
      <c r="F343" s="6">
        <v>0</v>
      </c>
      <c r="G343" s="6">
        <v>1.7769464577975216E-3</v>
      </c>
      <c r="H343" s="6">
        <v>0.13995791442599953</v>
      </c>
      <c r="I343" s="6">
        <v>2.3988777180266541E-2</v>
      </c>
      <c r="J343" s="6">
        <v>2.0902501753565582E-2</v>
      </c>
      <c r="K343" s="6">
        <v>0.12957680617255085</v>
      </c>
      <c r="L343" s="6">
        <v>3.4229600187046995E-2</v>
      </c>
      <c r="M343" s="6">
        <v>1.0381108253448679E-2</v>
      </c>
      <c r="N343" s="6">
        <v>3.6614449380406824E-2</v>
      </c>
      <c r="O343" s="6">
        <v>8.3563245265372912E-2</v>
      </c>
      <c r="P343" s="6">
        <v>8.6509235445405647E-2</v>
      </c>
      <c r="Q343" s="6">
        <v>8.5153144727612803E-2</v>
      </c>
      <c r="R343" s="6">
        <v>1.8330605564648116E-2</v>
      </c>
      <c r="S343" s="6">
        <v>8.753799392097264E-2</v>
      </c>
      <c r="T343" s="6">
        <v>4.4423661444938041E-2</v>
      </c>
      <c r="U343" s="6">
        <v>3.6053308393733927E-2</v>
      </c>
      <c r="V343" s="6">
        <v>0.15590367079728781</v>
      </c>
      <c r="W343" s="6">
        <v>1.1690437222352116E-3</v>
      </c>
      <c r="X343" s="6">
        <v>0</v>
      </c>
    </row>
    <row r="344" spans="1:24" x14ac:dyDescent="0.45">
      <c r="A344" s="3" t="s">
        <v>542</v>
      </c>
      <c r="B344" s="4" t="s">
        <v>480</v>
      </c>
      <c r="D344" s="4">
        <v>40.729488870239379</v>
      </c>
      <c r="E344" s="6">
        <v>1.2253694581280786E-2</v>
      </c>
      <c r="F344" s="6">
        <v>0</v>
      </c>
      <c r="G344" s="6">
        <v>0</v>
      </c>
      <c r="H344" s="6">
        <v>0.12272167487684728</v>
      </c>
      <c r="I344" s="6">
        <v>3.1342364532019704E-2</v>
      </c>
      <c r="J344" s="6">
        <v>1.9458128078817732E-2</v>
      </c>
      <c r="K344" s="6">
        <v>0.11133004926108374</v>
      </c>
      <c r="L344" s="6">
        <v>2.6847290640394088E-2</v>
      </c>
      <c r="M344" s="6">
        <v>1.2130541871921183E-2</v>
      </c>
      <c r="N344" s="6">
        <v>4.0886699507389157E-2</v>
      </c>
      <c r="O344" s="6">
        <v>8.5467980295566501E-2</v>
      </c>
      <c r="P344" s="6">
        <v>0.1268472906403941</v>
      </c>
      <c r="Q344" s="6">
        <v>7.7401477832512319E-2</v>
      </c>
      <c r="R344" s="6">
        <v>1.9273399014778324E-2</v>
      </c>
      <c r="S344" s="6">
        <v>0.11040640394088669</v>
      </c>
      <c r="T344" s="6">
        <v>3.8669950738916249E-2</v>
      </c>
      <c r="U344" s="6">
        <v>3.0788177339901478E-2</v>
      </c>
      <c r="V344" s="6">
        <v>0.13325123152709359</v>
      </c>
      <c r="W344" s="6">
        <v>0</v>
      </c>
      <c r="X344" s="6">
        <v>0</v>
      </c>
    </row>
    <row r="345" spans="1:24" x14ac:dyDescent="0.45">
      <c r="A345" s="3" t="s">
        <v>789</v>
      </c>
      <c r="B345" s="4" t="s">
        <v>526</v>
      </c>
      <c r="D345" s="4">
        <v>39.091356322771162</v>
      </c>
      <c r="E345" s="6">
        <v>9.3060356288221218E-3</v>
      </c>
      <c r="F345" s="6">
        <v>0</v>
      </c>
      <c r="G345" s="6">
        <v>0</v>
      </c>
      <c r="H345" s="6">
        <v>8.3023132145705933E-2</v>
      </c>
      <c r="I345" s="6">
        <v>1.814676947620314E-2</v>
      </c>
      <c r="J345" s="6">
        <v>3.1441106088806167E-2</v>
      </c>
      <c r="K345" s="6">
        <v>9.3259771337410258E-2</v>
      </c>
      <c r="L345" s="6">
        <v>2.8250465301781442E-2</v>
      </c>
      <c r="M345" s="6">
        <v>7.2454134538686519E-3</v>
      </c>
      <c r="N345" s="6">
        <v>4.9587875565009307E-2</v>
      </c>
      <c r="O345" s="6">
        <v>0.12217495346982185</v>
      </c>
      <c r="P345" s="6">
        <v>0.1324780643445892</v>
      </c>
      <c r="Q345" s="6">
        <v>0.11399893645307101</v>
      </c>
      <c r="R345" s="6">
        <v>1.7216165913320924E-2</v>
      </c>
      <c r="S345" s="6">
        <v>0.10934591863865993</v>
      </c>
      <c r="T345" s="6">
        <v>3.5495878755650093E-2</v>
      </c>
      <c r="U345" s="6">
        <v>3.0111672427545866E-2</v>
      </c>
      <c r="V345" s="6">
        <v>0.11818665248604095</v>
      </c>
      <c r="W345" s="6">
        <v>0</v>
      </c>
      <c r="X345" s="6">
        <v>0</v>
      </c>
    </row>
    <row r="346" spans="1:24" x14ac:dyDescent="0.45">
      <c r="A346" s="3" t="s">
        <v>661</v>
      </c>
      <c r="B346" s="4" t="s">
        <v>595</v>
      </c>
      <c r="D346" s="4">
        <v>38.896053075122992</v>
      </c>
      <c r="E346" s="6">
        <v>5.0569914914111412E-3</v>
      </c>
      <c r="F346" s="6">
        <v>3.6924064857922615E-3</v>
      </c>
      <c r="G346" s="6">
        <v>3.6121367795793865E-3</v>
      </c>
      <c r="H346" s="6">
        <v>0.11342109487879275</v>
      </c>
      <c r="I346" s="6">
        <v>2.5284957457055706E-2</v>
      </c>
      <c r="J346" s="6">
        <v>2.2957135976882322E-2</v>
      </c>
      <c r="K346" s="6">
        <v>0.11470541017819874</v>
      </c>
      <c r="L346" s="6">
        <v>5.5546636699309676E-2</v>
      </c>
      <c r="M346" s="6">
        <v>9.9534435703965314E-3</v>
      </c>
      <c r="N346" s="6">
        <v>2.5445496869481457E-2</v>
      </c>
      <c r="O346" s="6">
        <v>0.14504735912666558</v>
      </c>
      <c r="P346" s="6">
        <v>8.2838336811687271E-2</v>
      </c>
      <c r="Q346" s="6">
        <v>8.8376946540375659E-2</v>
      </c>
      <c r="R346" s="6">
        <v>1.1478567988441161E-2</v>
      </c>
      <c r="S346" s="6">
        <v>8.0992133568791133E-2</v>
      </c>
      <c r="T346" s="6">
        <v>2.2876866270669448E-2</v>
      </c>
      <c r="U346" s="6">
        <v>3.3472467490768987E-2</v>
      </c>
      <c r="V346" s="6">
        <v>0.15660619682131963</v>
      </c>
      <c r="W346" s="6">
        <v>0</v>
      </c>
      <c r="X346" s="6">
        <v>0</v>
      </c>
    </row>
    <row r="347" spans="1:24" x14ac:dyDescent="0.45">
      <c r="A347" s="3" t="s">
        <v>474</v>
      </c>
      <c r="B347" s="4" t="s">
        <v>475</v>
      </c>
      <c r="D347" s="4">
        <v>38.820513802946408</v>
      </c>
      <c r="E347" s="6">
        <v>3.5427287652294135E-3</v>
      </c>
      <c r="F347" s="6">
        <v>0</v>
      </c>
      <c r="G347" s="6">
        <v>6.9990495117946937E-3</v>
      </c>
      <c r="H347" s="6">
        <v>0.13254990063077854</v>
      </c>
      <c r="I347" s="6">
        <v>1.7454419770154668E-2</v>
      </c>
      <c r="J347" s="6">
        <v>1.7627235807482933E-2</v>
      </c>
      <c r="K347" s="6">
        <v>0.10170223796768339</v>
      </c>
      <c r="L347" s="6">
        <v>2.9724358420461418E-2</v>
      </c>
      <c r="M347" s="6">
        <v>8.9000259224055987E-3</v>
      </c>
      <c r="N347" s="6">
        <v>2.3589389095308045E-2</v>
      </c>
      <c r="O347" s="6">
        <v>7.6903136611077505E-2</v>
      </c>
      <c r="P347" s="6">
        <v>0.13704311760131341</v>
      </c>
      <c r="Q347" s="6">
        <v>0.10429447852760736</v>
      </c>
      <c r="R347" s="6">
        <v>2.9119502289812492E-2</v>
      </c>
      <c r="S347" s="6">
        <v>7.7248768685734034E-2</v>
      </c>
      <c r="T347" s="6">
        <v>3.4908839540309336E-2</v>
      </c>
      <c r="U347" s="6">
        <v>3.8192344249546352E-2</v>
      </c>
      <c r="V347" s="6">
        <v>0.16020046660330078</v>
      </c>
      <c r="W347" s="6">
        <v>0</v>
      </c>
      <c r="X347" s="6">
        <v>0</v>
      </c>
    </row>
    <row r="348" spans="1:24" x14ac:dyDescent="0.45">
      <c r="A348" s="3" t="s">
        <v>558</v>
      </c>
      <c r="B348" s="4" t="s">
        <v>494</v>
      </c>
      <c r="D348" s="4">
        <v>38.191526249589224</v>
      </c>
      <c r="E348" s="6">
        <v>2.6744359778873451E-2</v>
      </c>
      <c r="F348" s="6">
        <v>0</v>
      </c>
      <c r="G348" s="6">
        <v>0</v>
      </c>
      <c r="H348" s="6">
        <v>8.5163603765127743E-2</v>
      </c>
      <c r="I348" s="6">
        <v>4.8109965635738834E-2</v>
      </c>
      <c r="J348" s="6">
        <v>1.150455699985059E-2</v>
      </c>
      <c r="K348" s="6">
        <v>8.1727177648289254E-2</v>
      </c>
      <c r="L348" s="6">
        <v>1.2550425818018825E-2</v>
      </c>
      <c r="M348" s="6">
        <v>1.7779769908860002E-2</v>
      </c>
      <c r="N348" s="6">
        <v>3.0330195726878825E-2</v>
      </c>
      <c r="O348" s="6">
        <v>0.11459734050500524</v>
      </c>
      <c r="P348" s="6">
        <v>0.16375317495891228</v>
      </c>
      <c r="Q348" s="6">
        <v>5.8568653817421178E-2</v>
      </c>
      <c r="R348" s="6">
        <v>5.7971014492753617E-2</v>
      </c>
      <c r="S348" s="6">
        <v>8.6956521739130432E-2</v>
      </c>
      <c r="T348" s="6">
        <v>7.4854325414612274E-2</v>
      </c>
      <c r="U348" s="6">
        <v>3.630658897355446E-2</v>
      </c>
      <c r="V348" s="6">
        <v>9.2634095323472276E-2</v>
      </c>
      <c r="W348" s="6">
        <v>0</v>
      </c>
      <c r="X348" s="6">
        <v>0</v>
      </c>
    </row>
    <row r="349" spans="1:24" x14ac:dyDescent="0.45">
      <c r="A349" s="3" t="s">
        <v>518</v>
      </c>
      <c r="B349" s="4" t="s">
        <v>445</v>
      </c>
      <c r="D349" s="4">
        <v>38.10658708570422</v>
      </c>
      <c r="E349" s="6">
        <v>2.2733482703972897E-2</v>
      </c>
      <c r="F349" s="6">
        <v>2.1039401060167222E-3</v>
      </c>
      <c r="G349" s="6">
        <v>2.5411224657085089E-3</v>
      </c>
      <c r="H349" s="6">
        <v>0.13845018853489263</v>
      </c>
      <c r="I349" s="6">
        <v>2.4946718399912565E-2</v>
      </c>
      <c r="J349" s="6">
        <v>2.6367561068910871E-2</v>
      </c>
      <c r="K349" s="6">
        <v>0.10544292037816275</v>
      </c>
      <c r="L349" s="6">
        <v>6.9593966883436248E-2</v>
      </c>
      <c r="M349" s="6">
        <v>6.8582982676648994E-3</v>
      </c>
      <c r="N349" s="6">
        <v>1.9755177878572602E-2</v>
      </c>
      <c r="O349" s="6">
        <v>5.3691458549647526E-2</v>
      </c>
      <c r="P349" s="6">
        <v>8.0195639105962072E-2</v>
      </c>
      <c r="Q349" s="6">
        <v>0.12058035958249085</v>
      </c>
      <c r="R349" s="6">
        <v>2.38537625006831E-2</v>
      </c>
      <c r="S349" s="6">
        <v>0.1083939013060823</v>
      </c>
      <c r="T349" s="6">
        <v>2.5575168041969507E-2</v>
      </c>
      <c r="U349" s="6">
        <v>3.4291491338324501E-2</v>
      </c>
      <c r="V349" s="6">
        <v>0.13560850319689602</v>
      </c>
      <c r="W349" s="6">
        <v>0</v>
      </c>
      <c r="X349" s="6">
        <v>0</v>
      </c>
    </row>
    <row r="350" spans="1:24" x14ac:dyDescent="0.45">
      <c r="A350" s="3" t="s">
        <v>568</v>
      </c>
      <c r="B350" s="4" t="s">
        <v>526</v>
      </c>
      <c r="D350" s="4">
        <v>38.083705455565799</v>
      </c>
      <c r="E350" s="6">
        <v>7.2300045187528254E-3</v>
      </c>
      <c r="F350" s="6">
        <v>0</v>
      </c>
      <c r="G350" s="6">
        <v>5.6484410302756445E-4</v>
      </c>
      <c r="H350" s="6">
        <v>0.1011447507154692</v>
      </c>
      <c r="I350" s="6">
        <v>1.9581262238288901E-2</v>
      </c>
      <c r="J350" s="6">
        <v>1.9995481247175779E-2</v>
      </c>
      <c r="K350" s="6">
        <v>0.11053999096249435</v>
      </c>
      <c r="L350" s="6">
        <v>3.5415725259828293E-2</v>
      </c>
      <c r="M350" s="6">
        <v>1.6079228799518001E-2</v>
      </c>
      <c r="N350" s="6">
        <v>2.850579906612442E-2</v>
      </c>
      <c r="O350" s="6">
        <v>0.10571998794999247</v>
      </c>
      <c r="P350" s="6">
        <v>0.12082015363759603</v>
      </c>
      <c r="Q350" s="6">
        <v>0.10229326705829191</v>
      </c>
      <c r="R350" s="6">
        <v>2.2104232565145352E-2</v>
      </c>
      <c r="S350" s="6">
        <v>9.5100918813074267E-2</v>
      </c>
      <c r="T350" s="6">
        <v>4.2984636240397653E-2</v>
      </c>
      <c r="U350" s="6">
        <v>3.0162675101671942E-2</v>
      </c>
      <c r="V350" s="6">
        <v>0.14241602651001656</v>
      </c>
      <c r="W350" s="6">
        <v>0</v>
      </c>
      <c r="X350" s="6">
        <v>0</v>
      </c>
    </row>
    <row r="351" spans="1:24" x14ac:dyDescent="0.45">
      <c r="A351" s="3" t="s">
        <v>622</v>
      </c>
      <c r="B351" s="4" t="s">
        <v>480</v>
      </c>
      <c r="D351" s="4">
        <v>37.308889821084946</v>
      </c>
      <c r="E351" s="6">
        <v>2.1342965030372682E-2</v>
      </c>
      <c r="F351" s="6">
        <v>0</v>
      </c>
      <c r="G351" s="6">
        <v>0</v>
      </c>
      <c r="H351" s="6">
        <v>5.8611065506484976E-2</v>
      </c>
      <c r="I351" s="6">
        <v>2.5775734690527005E-2</v>
      </c>
      <c r="J351" s="6">
        <v>2.4298144803808895E-2</v>
      </c>
      <c r="K351" s="6">
        <v>0.139057626005582</v>
      </c>
      <c r="L351" s="6">
        <v>5.302905926777212E-2</v>
      </c>
      <c r="M351" s="6">
        <v>0</v>
      </c>
      <c r="N351" s="6">
        <v>2.6432441306846167E-2</v>
      </c>
      <c r="O351" s="6">
        <v>7.3551141027745848E-2</v>
      </c>
      <c r="P351" s="6">
        <v>9.587916598259727E-2</v>
      </c>
      <c r="Q351" s="6">
        <v>8.8819569857166311E-2</v>
      </c>
      <c r="R351" s="6">
        <v>1.6581842062058774E-2</v>
      </c>
      <c r="S351" s="6">
        <v>0.14775898867181086</v>
      </c>
      <c r="T351" s="6">
        <v>1.4119192250861926E-2</v>
      </c>
      <c r="U351" s="6">
        <v>4.3670989985224097E-2</v>
      </c>
      <c r="V351" s="6">
        <v>0.16860942373994417</v>
      </c>
      <c r="W351" s="6">
        <v>0</v>
      </c>
      <c r="X351" s="6">
        <v>0</v>
      </c>
    </row>
    <row r="352" spans="1:24" x14ac:dyDescent="0.45">
      <c r="A352" s="3" t="s">
        <v>666</v>
      </c>
      <c r="B352" s="4" t="s">
        <v>453</v>
      </c>
      <c r="D352" s="4">
        <v>36.531033579768909</v>
      </c>
      <c r="E352" s="6">
        <v>1.5277010859561938E-2</v>
      </c>
      <c r="F352" s="6">
        <v>0</v>
      </c>
      <c r="G352" s="6">
        <v>2.4541382906926807E-3</v>
      </c>
      <c r="H352" s="6">
        <v>0.13227805386833549</v>
      </c>
      <c r="I352" s="6">
        <v>1.7178968034848766E-2</v>
      </c>
      <c r="J352" s="6">
        <v>2.2087244616234125E-2</v>
      </c>
      <c r="K352" s="6">
        <v>9.8410945456776491E-2</v>
      </c>
      <c r="L352" s="6">
        <v>4.8407877783913131E-2</v>
      </c>
      <c r="M352" s="6">
        <v>9.5097858764341368E-3</v>
      </c>
      <c r="N352" s="6">
        <v>2.4664089821461441E-2</v>
      </c>
      <c r="O352" s="6">
        <v>8.9391987238480894E-2</v>
      </c>
      <c r="P352" s="6">
        <v>9.3502668875391132E-2</v>
      </c>
      <c r="Q352" s="6">
        <v>0.1085342659058838</v>
      </c>
      <c r="R352" s="6">
        <v>1.6565433462175594E-2</v>
      </c>
      <c r="S352" s="6">
        <v>0.13976317565494817</v>
      </c>
      <c r="T352" s="6">
        <v>4.5340204920547272E-2</v>
      </c>
      <c r="U352" s="6">
        <v>3.1781090864470209E-2</v>
      </c>
      <c r="V352" s="6">
        <v>0.10436223081170624</v>
      </c>
      <c r="W352" s="6">
        <v>0</v>
      </c>
      <c r="X352" s="6">
        <v>0</v>
      </c>
    </row>
    <row r="353" spans="1:24" x14ac:dyDescent="0.45">
      <c r="A353" s="3" t="s">
        <v>693</v>
      </c>
      <c r="B353" s="4" t="s">
        <v>445</v>
      </c>
      <c r="D353" s="4">
        <v>35.990697275528589</v>
      </c>
      <c r="E353" s="6">
        <v>1.7134316024838683E-2</v>
      </c>
      <c r="F353" s="6">
        <v>5.164598801813078E-3</v>
      </c>
      <c r="G353" s="6">
        <v>9.9646376882040573E-4</v>
      </c>
      <c r="H353" s="6">
        <v>0.15464631612205468</v>
      </c>
      <c r="I353" s="6">
        <v>1.6757604112235848E-2</v>
      </c>
      <c r="J353" s="6">
        <v>3.4584583976376516E-2</v>
      </c>
      <c r="K353" s="6">
        <v>0.1330036091431627</v>
      </c>
      <c r="L353" s="6">
        <v>6.7188392412292963E-2</v>
      </c>
      <c r="M353" s="6">
        <v>6.1124545819105369E-3</v>
      </c>
      <c r="N353" s="6">
        <v>1.9260915531467599E-2</v>
      </c>
      <c r="O353" s="6">
        <v>4.0976534493444003E-2</v>
      </c>
      <c r="P353" s="6">
        <v>6.0152386044646441E-2</v>
      </c>
      <c r="Q353" s="6">
        <v>0.12336707537883851</v>
      </c>
      <c r="R353" s="6">
        <v>1.3197068938280007E-2</v>
      </c>
      <c r="S353" s="6">
        <v>0.11294066179776648</v>
      </c>
      <c r="T353" s="6">
        <v>1.8714075658334446E-2</v>
      </c>
      <c r="U353" s="6">
        <v>3.7731951246187313E-2</v>
      </c>
      <c r="V353" s="6">
        <v>0.13861783184066301</v>
      </c>
      <c r="W353" s="6">
        <v>0</v>
      </c>
      <c r="X353" s="6">
        <v>4.0101590696430965E-4</v>
      </c>
    </row>
    <row r="354" spans="1:24" x14ac:dyDescent="0.45">
      <c r="A354" s="3" t="s">
        <v>690</v>
      </c>
      <c r="B354" s="4" t="s">
        <v>669</v>
      </c>
      <c r="D354" s="4">
        <v>35.83839650499575</v>
      </c>
      <c r="E354" s="6">
        <v>2.1010217297452873E-2</v>
      </c>
      <c r="F354" s="6">
        <v>6.9074687005324514E-3</v>
      </c>
      <c r="G354" s="6">
        <v>0</v>
      </c>
      <c r="H354" s="6">
        <v>0.14476903151532597</v>
      </c>
      <c r="I354" s="6">
        <v>1.9427255720247519E-2</v>
      </c>
      <c r="J354" s="6">
        <v>1.5829615772053534E-2</v>
      </c>
      <c r="K354" s="6">
        <v>0.10706576485825299</v>
      </c>
      <c r="L354" s="6">
        <v>1.640523816376457E-2</v>
      </c>
      <c r="M354" s="6">
        <v>1.482227658655922E-2</v>
      </c>
      <c r="N354" s="6">
        <v>4.9071808893365952E-2</v>
      </c>
      <c r="O354" s="6">
        <v>0.11555619513599079</v>
      </c>
      <c r="P354" s="6">
        <v>0.13037847172255002</v>
      </c>
      <c r="Q354" s="6">
        <v>5.1374298460210105E-2</v>
      </c>
      <c r="R354" s="6">
        <v>4.5042452151388697E-2</v>
      </c>
      <c r="S354" s="6">
        <v>9.0948337890343942E-2</v>
      </c>
      <c r="T354" s="6">
        <v>4.7632752914088361E-2</v>
      </c>
      <c r="U354" s="6">
        <v>2.3600518060152544E-2</v>
      </c>
      <c r="V354" s="6">
        <v>0.10044610735357606</v>
      </c>
      <c r="W354" s="6">
        <v>0</v>
      </c>
      <c r="X354" s="6">
        <v>0</v>
      </c>
    </row>
    <row r="355" spans="1:24" x14ac:dyDescent="0.45">
      <c r="A355" s="3" t="s">
        <v>844</v>
      </c>
      <c r="B355" s="4" t="s">
        <v>595</v>
      </c>
      <c r="D355" s="4">
        <v>35.047527670218962</v>
      </c>
      <c r="E355" s="6">
        <v>1.3000184399778722E-2</v>
      </c>
      <c r="F355" s="6">
        <v>0</v>
      </c>
      <c r="G355" s="6">
        <v>0</v>
      </c>
      <c r="H355" s="6">
        <v>0.10141987829614606</v>
      </c>
      <c r="I355" s="6">
        <v>2.0744975106029875E-2</v>
      </c>
      <c r="J355" s="6">
        <v>2.1943573667711599E-2</v>
      </c>
      <c r="K355" s="6">
        <v>0.10473907431311083</v>
      </c>
      <c r="L355" s="6">
        <v>5.4951134058639134E-2</v>
      </c>
      <c r="M355" s="6">
        <v>9.1277890466531456E-3</v>
      </c>
      <c r="N355" s="6">
        <v>3.356075972708833E-2</v>
      </c>
      <c r="O355" s="6">
        <v>6.914991702009958E-2</v>
      </c>
      <c r="P355" s="6">
        <v>8.2611100866678958E-2</v>
      </c>
      <c r="Q355" s="6">
        <v>0.12465425041489951</v>
      </c>
      <c r="R355" s="6">
        <v>3.6787755854692981E-2</v>
      </c>
      <c r="S355" s="6">
        <v>0.12529964964042045</v>
      </c>
      <c r="T355" s="6">
        <v>1.770237875714549E-2</v>
      </c>
      <c r="U355" s="6">
        <v>4.1397750322699621E-2</v>
      </c>
      <c r="V355" s="6">
        <v>0.14373962751244698</v>
      </c>
      <c r="W355" s="6">
        <v>0</v>
      </c>
      <c r="X355" s="6">
        <v>0</v>
      </c>
    </row>
    <row r="356" spans="1:24" x14ac:dyDescent="0.45">
      <c r="A356" s="3" t="s">
        <v>687</v>
      </c>
      <c r="B356" s="4" t="s">
        <v>480</v>
      </c>
      <c r="D356" s="4">
        <v>34.996762496762493</v>
      </c>
      <c r="E356" s="6">
        <v>2.1868050407709415E-2</v>
      </c>
      <c r="F356" s="6">
        <v>0</v>
      </c>
      <c r="G356" s="6">
        <v>0</v>
      </c>
      <c r="H356" s="6">
        <v>0.11786508524833209</v>
      </c>
      <c r="I356" s="6">
        <v>2.8786755621447984E-2</v>
      </c>
      <c r="J356" s="6">
        <v>2.2979985174203112E-2</v>
      </c>
      <c r="K356" s="6">
        <v>0.11749444032616753</v>
      </c>
      <c r="L356" s="6">
        <v>5.5596738324684952E-2</v>
      </c>
      <c r="M356" s="6">
        <v>8.771929824561403E-3</v>
      </c>
      <c r="N356" s="6">
        <v>2.2856436866814923E-2</v>
      </c>
      <c r="O356" s="6">
        <v>8.7225105016061275E-2</v>
      </c>
      <c r="P356" s="6">
        <v>8.9943167778601424E-2</v>
      </c>
      <c r="Q356" s="6">
        <v>9.0066716085989609E-2</v>
      </c>
      <c r="R356" s="6">
        <v>2.2115147022485793E-2</v>
      </c>
      <c r="S356" s="6">
        <v>0.11304670126019273</v>
      </c>
      <c r="T356" s="6">
        <v>3.3728687916975537E-2</v>
      </c>
      <c r="U356" s="6">
        <v>3.9411910056832221E-2</v>
      </c>
      <c r="V356" s="6">
        <v>0.12503088707684706</v>
      </c>
      <c r="W356" s="6">
        <v>0</v>
      </c>
      <c r="X356" s="6">
        <v>0</v>
      </c>
    </row>
    <row r="357" spans="1:24" x14ac:dyDescent="0.45">
      <c r="A357" s="3" t="s">
        <v>515</v>
      </c>
      <c r="B357" s="4" t="s">
        <v>492</v>
      </c>
      <c r="D357" s="4">
        <v>33.928347682336636</v>
      </c>
      <c r="E357" s="6">
        <v>8.8976767177459219E-3</v>
      </c>
      <c r="F357" s="6">
        <v>0</v>
      </c>
      <c r="G357" s="6">
        <v>0</v>
      </c>
      <c r="H357" s="6">
        <v>0.10095018399516671</v>
      </c>
      <c r="I357" s="6">
        <v>1.6696874828362719E-2</v>
      </c>
      <c r="J357" s="6">
        <v>2.3562366122919759E-2</v>
      </c>
      <c r="K357" s="6">
        <v>9.2711594441698256E-2</v>
      </c>
      <c r="L357" s="6">
        <v>1.5982863733728786E-2</v>
      </c>
      <c r="M357" s="6">
        <v>1.0435546767726699E-2</v>
      </c>
      <c r="N357" s="6">
        <v>2.7516889108584613E-2</v>
      </c>
      <c r="O357" s="6">
        <v>0.12017355961992641</v>
      </c>
      <c r="P357" s="6">
        <v>0.16933047728895481</v>
      </c>
      <c r="Q357" s="6">
        <v>8.0738177623990784E-2</v>
      </c>
      <c r="R357" s="6">
        <v>2.845059592464437E-2</v>
      </c>
      <c r="S357" s="6">
        <v>0.11209974185752734</v>
      </c>
      <c r="T357" s="6">
        <v>6.4810237820618441E-2</v>
      </c>
      <c r="U357" s="6">
        <v>3.8831218762014612E-2</v>
      </c>
      <c r="V357" s="6">
        <v>8.8427527873894657E-2</v>
      </c>
      <c r="W357" s="6">
        <v>0</v>
      </c>
      <c r="X357" s="6">
        <v>0</v>
      </c>
    </row>
    <row r="358" spans="1:24" x14ac:dyDescent="0.45">
      <c r="A358" s="3" t="s">
        <v>579</v>
      </c>
      <c r="B358" s="4" t="s">
        <v>480</v>
      </c>
      <c r="D358" s="4">
        <v>30.880326966997671</v>
      </c>
      <c r="E358" s="6">
        <v>2.0353508302088912E-2</v>
      </c>
      <c r="F358" s="6">
        <v>0</v>
      </c>
      <c r="G358" s="6">
        <v>0</v>
      </c>
      <c r="H358" s="6">
        <v>5.4543831458668091E-2</v>
      </c>
      <c r="I358" s="6">
        <v>1.9193001249776825E-2</v>
      </c>
      <c r="J358" s="6">
        <v>3.6689876807712914E-2</v>
      </c>
      <c r="K358" s="6">
        <v>0.14970540974825924</v>
      </c>
      <c r="L358" s="6">
        <v>8.4984824138546688E-2</v>
      </c>
      <c r="M358" s="6">
        <v>8.9269773254775919E-3</v>
      </c>
      <c r="N358" s="6">
        <v>2.7227280842706661E-2</v>
      </c>
      <c r="O358" s="6">
        <v>6.4452776289948221E-2</v>
      </c>
      <c r="P358" s="6">
        <v>5.3561863952865559E-2</v>
      </c>
      <c r="Q358" s="6">
        <v>0.13488662738796645</v>
      </c>
      <c r="R358" s="6">
        <v>1.7229066238171754E-2</v>
      </c>
      <c r="S358" s="6">
        <v>0.10881985359757186</v>
      </c>
      <c r="T358" s="6">
        <v>1.642563827887877E-2</v>
      </c>
      <c r="U358" s="6">
        <v>3.3922513836814855E-2</v>
      </c>
      <c r="V358" s="6">
        <v>0.16684520621317622</v>
      </c>
      <c r="W358" s="6">
        <v>0</v>
      </c>
      <c r="X358" s="6">
        <v>0</v>
      </c>
    </row>
    <row r="359" spans="1:24" x14ac:dyDescent="0.45">
      <c r="A359" s="3" t="s">
        <v>754</v>
      </c>
      <c r="B359" s="4" t="s">
        <v>526</v>
      </c>
      <c r="D359" s="4">
        <v>30.799071786464708</v>
      </c>
      <c r="E359" s="6">
        <v>1.2879484820607176E-2</v>
      </c>
      <c r="F359" s="6">
        <v>0</v>
      </c>
      <c r="G359" s="6">
        <v>0</v>
      </c>
      <c r="H359" s="6">
        <v>0.11691199018705918</v>
      </c>
      <c r="I359" s="6">
        <v>1.3032812020852498E-2</v>
      </c>
      <c r="J359" s="6">
        <v>1.7632628028212204E-2</v>
      </c>
      <c r="K359" s="6">
        <v>0.10142594296228151</v>
      </c>
      <c r="L359" s="6">
        <v>2.8518859245630173E-2</v>
      </c>
      <c r="M359" s="6">
        <v>8.7396504139834394E-3</v>
      </c>
      <c r="N359" s="6">
        <v>5.6041091689665742E-2</v>
      </c>
      <c r="O359" s="6">
        <v>0.13462128181539404</v>
      </c>
      <c r="P359" s="6">
        <v>8.9236430542778272E-2</v>
      </c>
      <c r="Q359" s="6">
        <v>8.4253296534805275E-2</v>
      </c>
      <c r="R359" s="6">
        <v>1.4106102422569763E-2</v>
      </c>
      <c r="S359" s="6">
        <v>9.9126034958601644E-2</v>
      </c>
      <c r="T359" s="6">
        <v>3.5341919656547066E-2</v>
      </c>
      <c r="U359" s="6">
        <v>3.5801901257283039E-2</v>
      </c>
      <c r="V359" s="6">
        <v>0.15125728304201164</v>
      </c>
      <c r="W359" s="6">
        <v>0</v>
      </c>
      <c r="X359" s="6">
        <v>0</v>
      </c>
    </row>
    <row r="360" spans="1:24" x14ac:dyDescent="0.45">
      <c r="A360" s="3" t="s">
        <v>843</v>
      </c>
      <c r="B360" s="4" t="s">
        <v>480</v>
      </c>
      <c r="D360" s="4">
        <v>30.332720426254348</v>
      </c>
      <c r="E360" s="6">
        <v>2.3389830508474575E-2</v>
      </c>
      <c r="F360" s="6">
        <v>4.5197740112994352E-3</v>
      </c>
      <c r="G360" s="6">
        <v>0</v>
      </c>
      <c r="H360" s="6">
        <v>0.11875706214689265</v>
      </c>
      <c r="I360" s="6">
        <v>1.9322033898305085E-2</v>
      </c>
      <c r="J360" s="6">
        <v>1.8870056497175141E-2</v>
      </c>
      <c r="K360" s="6">
        <v>0.12372881355932204</v>
      </c>
      <c r="L360" s="6">
        <v>0.10451977401129944</v>
      </c>
      <c r="M360" s="6">
        <v>5.8757062146892651E-3</v>
      </c>
      <c r="N360" s="6">
        <v>3.1638418079096044E-2</v>
      </c>
      <c r="O360" s="6">
        <v>7.1977401129943511E-2</v>
      </c>
      <c r="P360" s="6">
        <v>0.1064406779661017</v>
      </c>
      <c r="Q360" s="6">
        <v>9.3785310734463279E-2</v>
      </c>
      <c r="R360" s="6">
        <v>2.4067796610169494E-2</v>
      </c>
      <c r="S360" s="6">
        <v>8.8022598870056493E-2</v>
      </c>
      <c r="T360" s="6">
        <v>2.327683615819209E-2</v>
      </c>
      <c r="U360" s="6">
        <v>2.1468926553672316E-2</v>
      </c>
      <c r="V360" s="6">
        <v>0.12045197740112995</v>
      </c>
      <c r="W360" s="6">
        <v>0</v>
      </c>
      <c r="X360" s="6">
        <v>0</v>
      </c>
    </row>
    <row r="361" spans="1:24" x14ac:dyDescent="0.45">
      <c r="A361" s="3" t="s">
        <v>628</v>
      </c>
      <c r="B361" s="4" t="s">
        <v>449</v>
      </c>
      <c r="D361" s="4">
        <v>25.719444340247822</v>
      </c>
      <c r="E361" s="6">
        <v>2.4248813916710597E-2</v>
      </c>
      <c r="F361" s="6">
        <v>0</v>
      </c>
      <c r="G361" s="6">
        <v>0</v>
      </c>
      <c r="H361" s="6">
        <v>7.0110701107011064E-2</v>
      </c>
      <c r="I361" s="6">
        <v>1.4760147601476014E-2</v>
      </c>
      <c r="J361" s="6">
        <v>0</v>
      </c>
      <c r="K361" s="6">
        <v>0.12651555086979441</v>
      </c>
      <c r="L361" s="6">
        <v>5.6931997891407488E-2</v>
      </c>
      <c r="M361" s="6">
        <v>0</v>
      </c>
      <c r="N361" s="6">
        <v>2.6093832366895098E-2</v>
      </c>
      <c r="O361" s="6">
        <v>0.11017395888244597</v>
      </c>
      <c r="P361" s="6">
        <v>6.0094886663152346E-2</v>
      </c>
      <c r="Q361" s="6">
        <v>0.10042171850289931</v>
      </c>
      <c r="R361" s="6">
        <v>8.4343700579862929E-3</v>
      </c>
      <c r="S361" s="6">
        <v>0.12124406958355298</v>
      </c>
      <c r="T361" s="6">
        <v>5.9567738534528201E-2</v>
      </c>
      <c r="U361" s="6">
        <v>4.4280442804428041E-2</v>
      </c>
      <c r="V361" s="6">
        <v>0.16789667896678967</v>
      </c>
      <c r="W361" s="6">
        <v>0</v>
      </c>
      <c r="X361" s="6">
        <v>0</v>
      </c>
    </row>
    <row r="362" spans="1:24" x14ac:dyDescent="0.45">
      <c r="A362" s="3" t="s">
        <v>642</v>
      </c>
      <c r="B362" s="4" t="s">
        <v>470</v>
      </c>
      <c r="D362" s="4">
        <v>25.422617225004544</v>
      </c>
      <c r="E362" s="6">
        <v>2.9500471253534402E-2</v>
      </c>
      <c r="F362" s="6">
        <v>0</v>
      </c>
      <c r="G362" s="6">
        <v>0</v>
      </c>
      <c r="H362" s="6">
        <v>0.14590009425070688</v>
      </c>
      <c r="I362" s="6">
        <v>9.1423185673892553E-3</v>
      </c>
      <c r="J362" s="6">
        <v>7.1630537229029215E-3</v>
      </c>
      <c r="K362" s="6">
        <v>0.12827521206409048</v>
      </c>
      <c r="L362" s="6">
        <v>3.4967012252591897E-2</v>
      </c>
      <c r="M362" s="6">
        <v>4.8067860508953812E-3</v>
      </c>
      <c r="N362" s="6">
        <v>2.7049952874646559E-2</v>
      </c>
      <c r="O362" s="6">
        <v>0.11696512723845429</v>
      </c>
      <c r="P362" s="6">
        <v>6.0320452403393024E-2</v>
      </c>
      <c r="Q362" s="6">
        <v>0.10801131008482563</v>
      </c>
      <c r="R362" s="6">
        <v>1.2535344015080113E-2</v>
      </c>
      <c r="S362" s="6">
        <v>7.6720075400565496E-2</v>
      </c>
      <c r="T362" s="6">
        <v>4.2601319509896325E-2</v>
      </c>
      <c r="U362" s="6">
        <v>4.0339302544769085E-2</v>
      </c>
      <c r="V362" s="6">
        <v>0.15541941564561734</v>
      </c>
      <c r="W362" s="6">
        <v>0</v>
      </c>
      <c r="X362" s="6">
        <v>0</v>
      </c>
    </row>
  </sheetData>
  <sortState ref="A2:X362">
    <sortCondition descending="1" ref="D2:D36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75"/>
  <sheetViews>
    <sheetView topLeftCell="C1" workbookViewId="0">
      <selection activeCell="P20" sqref="P20"/>
    </sheetView>
  </sheetViews>
  <sheetFormatPr defaultRowHeight="14.25" x14ac:dyDescent="0.45"/>
  <cols>
    <col min="1" max="2" width="0" hidden="1" customWidth="1"/>
    <col min="3" max="3" width="50.1328125" bestFit="1" customWidth="1"/>
  </cols>
  <sheetData>
    <row r="1" spans="1:30" x14ac:dyDescent="0.45">
      <c r="A1" t="s">
        <v>0</v>
      </c>
      <c r="B1" t="s">
        <v>1</v>
      </c>
      <c r="C1" t="s">
        <v>860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45">
      <c r="A2" t="s">
        <v>30</v>
      </c>
      <c r="B2">
        <v>10180</v>
      </c>
      <c r="C2" t="s">
        <v>444</v>
      </c>
      <c r="E2">
        <v>0</v>
      </c>
      <c r="F2" t="s">
        <v>31</v>
      </c>
      <c r="H2">
        <v>1</v>
      </c>
      <c r="I2" t="s">
        <v>32</v>
      </c>
      <c r="J2">
        <v>1</v>
      </c>
      <c r="K2" t="s">
        <v>32</v>
      </c>
      <c r="L2">
        <v>0</v>
      </c>
      <c r="M2" t="s">
        <v>32</v>
      </c>
      <c r="N2">
        <v>2012</v>
      </c>
      <c r="O2">
        <v>13457</v>
      </c>
      <c r="P2">
        <v>10706766</v>
      </c>
      <c r="Q2">
        <v>3189</v>
      </c>
      <c r="R2">
        <v>10298045</v>
      </c>
      <c r="S2">
        <v>54596</v>
      </c>
      <c r="T2">
        <v>1616473</v>
      </c>
      <c r="U2">
        <v>10268</v>
      </c>
      <c r="V2">
        <v>408721</v>
      </c>
      <c r="W2">
        <v>4.0999999999999996</v>
      </c>
      <c r="X2">
        <v>8.6</v>
      </c>
      <c r="Y2">
        <v>8.1999999999999993</v>
      </c>
      <c r="Z2">
        <v>9.1999999999999993</v>
      </c>
      <c r="AA2">
        <v>8.8000000000000007</v>
      </c>
      <c r="AB2">
        <v>9.1</v>
      </c>
      <c r="AC2">
        <v>3.4</v>
      </c>
      <c r="AD2">
        <v>12.7</v>
      </c>
    </row>
    <row r="3" spans="1:30" x14ac:dyDescent="0.45">
      <c r="A3" t="s">
        <v>30</v>
      </c>
      <c r="B3">
        <v>10180</v>
      </c>
      <c r="C3" t="s">
        <v>444</v>
      </c>
      <c r="E3">
        <v>11</v>
      </c>
      <c r="F3" t="s">
        <v>33</v>
      </c>
      <c r="G3" t="s">
        <v>34</v>
      </c>
      <c r="H3">
        <v>1</v>
      </c>
      <c r="I3" t="s">
        <v>32</v>
      </c>
      <c r="J3">
        <v>1</v>
      </c>
      <c r="K3" t="s">
        <v>32</v>
      </c>
      <c r="L3">
        <v>0</v>
      </c>
      <c r="M3" t="s">
        <v>32</v>
      </c>
      <c r="N3">
        <v>2012</v>
      </c>
      <c r="O3">
        <v>205</v>
      </c>
      <c r="Q3">
        <v>9</v>
      </c>
      <c r="U3">
        <v>196</v>
      </c>
      <c r="W3">
        <v>33.1</v>
      </c>
      <c r="Y3">
        <v>46.4</v>
      </c>
      <c r="AC3">
        <v>33</v>
      </c>
    </row>
    <row r="4" spans="1:30" x14ac:dyDescent="0.45">
      <c r="A4" t="s">
        <v>30</v>
      </c>
      <c r="B4">
        <v>10180</v>
      </c>
      <c r="C4" t="s">
        <v>444</v>
      </c>
      <c r="E4">
        <v>21</v>
      </c>
      <c r="F4" t="s">
        <v>35</v>
      </c>
      <c r="H4">
        <v>1</v>
      </c>
      <c r="I4" t="s">
        <v>32</v>
      </c>
      <c r="J4">
        <v>1</v>
      </c>
      <c r="K4" t="s">
        <v>32</v>
      </c>
      <c r="L4">
        <v>0</v>
      </c>
      <c r="M4" t="s">
        <v>32</v>
      </c>
      <c r="N4">
        <v>2012</v>
      </c>
      <c r="O4">
        <v>684</v>
      </c>
      <c r="P4">
        <v>193154</v>
      </c>
      <c r="Q4">
        <v>155</v>
      </c>
      <c r="R4">
        <v>160694</v>
      </c>
      <c r="S4">
        <v>822</v>
      </c>
      <c r="T4">
        <v>39237</v>
      </c>
      <c r="U4">
        <v>529</v>
      </c>
      <c r="W4">
        <v>17</v>
      </c>
      <c r="X4">
        <v>17</v>
      </c>
      <c r="Y4">
        <v>40.200000000000003</v>
      </c>
      <c r="Z4">
        <v>9.6999999999999993</v>
      </c>
      <c r="AA4">
        <v>15.1</v>
      </c>
      <c r="AB4">
        <v>14.8</v>
      </c>
      <c r="AC4">
        <v>20.7</v>
      </c>
    </row>
    <row r="5" spans="1:30" x14ac:dyDescent="0.45">
      <c r="A5" t="s">
        <v>30</v>
      </c>
      <c r="B5">
        <v>10180</v>
      </c>
      <c r="C5" t="s">
        <v>444</v>
      </c>
      <c r="E5">
        <v>22</v>
      </c>
      <c r="F5" t="s">
        <v>36</v>
      </c>
      <c r="H5">
        <v>1</v>
      </c>
      <c r="I5" t="s">
        <v>32</v>
      </c>
      <c r="J5">
        <v>1</v>
      </c>
      <c r="K5" t="s">
        <v>32</v>
      </c>
      <c r="L5">
        <v>0</v>
      </c>
      <c r="M5" t="s">
        <v>32</v>
      </c>
      <c r="N5">
        <v>2012</v>
      </c>
      <c r="O5">
        <v>38</v>
      </c>
      <c r="P5">
        <v>305350</v>
      </c>
      <c r="Q5">
        <v>17</v>
      </c>
      <c r="R5">
        <v>305301</v>
      </c>
      <c r="S5">
        <v>395</v>
      </c>
      <c r="T5">
        <v>28978</v>
      </c>
      <c r="U5">
        <v>21</v>
      </c>
      <c r="W5">
        <v>59.2</v>
      </c>
      <c r="X5">
        <v>4.4000000000000004</v>
      </c>
      <c r="Y5">
        <v>0</v>
      </c>
      <c r="Z5">
        <v>4.5999999999999996</v>
      </c>
      <c r="AA5">
        <v>6.6</v>
      </c>
      <c r="AB5">
        <v>3.8</v>
      </c>
      <c r="AC5">
        <v>101.6</v>
      </c>
    </row>
    <row r="6" spans="1:30" x14ac:dyDescent="0.45">
      <c r="A6" t="s">
        <v>30</v>
      </c>
      <c r="B6">
        <v>10180</v>
      </c>
      <c r="C6" t="s">
        <v>444</v>
      </c>
      <c r="E6">
        <v>23</v>
      </c>
      <c r="F6" t="s">
        <v>37</v>
      </c>
      <c r="H6">
        <v>1</v>
      </c>
      <c r="I6" t="s">
        <v>32</v>
      </c>
      <c r="J6">
        <v>1</v>
      </c>
      <c r="K6" t="s">
        <v>32</v>
      </c>
      <c r="L6">
        <v>0</v>
      </c>
      <c r="M6" t="s">
        <v>32</v>
      </c>
      <c r="N6">
        <v>2012</v>
      </c>
      <c r="O6">
        <v>1984</v>
      </c>
      <c r="P6">
        <v>576320</v>
      </c>
      <c r="Q6">
        <v>321</v>
      </c>
      <c r="U6">
        <v>1663</v>
      </c>
      <c r="V6">
        <v>67710</v>
      </c>
      <c r="W6">
        <v>9</v>
      </c>
      <c r="X6">
        <v>42.5</v>
      </c>
      <c r="Y6">
        <v>29.2</v>
      </c>
      <c r="AC6">
        <v>10.199999999999999</v>
      </c>
      <c r="AD6">
        <v>23.5</v>
      </c>
    </row>
    <row r="7" spans="1:30" x14ac:dyDescent="0.45">
      <c r="A7" t="s">
        <v>30</v>
      </c>
      <c r="B7">
        <v>10180</v>
      </c>
      <c r="C7" t="s">
        <v>444</v>
      </c>
      <c r="E7" t="s">
        <v>38</v>
      </c>
      <c r="F7" t="s">
        <v>39</v>
      </c>
      <c r="H7">
        <v>1</v>
      </c>
      <c r="I7" t="s">
        <v>32</v>
      </c>
      <c r="J7">
        <v>1</v>
      </c>
      <c r="K7" t="s">
        <v>32</v>
      </c>
      <c r="L7">
        <v>0</v>
      </c>
      <c r="M7" t="s">
        <v>32</v>
      </c>
      <c r="N7">
        <v>2012</v>
      </c>
      <c r="O7">
        <v>261</v>
      </c>
      <c r="P7">
        <v>881251</v>
      </c>
      <c r="Q7">
        <v>88</v>
      </c>
      <c r="R7">
        <v>869397</v>
      </c>
      <c r="S7">
        <v>1954</v>
      </c>
      <c r="T7">
        <v>77848</v>
      </c>
      <c r="U7">
        <v>173</v>
      </c>
      <c r="V7">
        <v>11855</v>
      </c>
      <c r="W7">
        <v>19.600000000000001</v>
      </c>
      <c r="X7">
        <v>2.7</v>
      </c>
      <c r="Y7">
        <v>26.5</v>
      </c>
      <c r="Z7">
        <v>2.9</v>
      </c>
      <c r="AA7">
        <v>10.1</v>
      </c>
      <c r="AB7">
        <v>10.6</v>
      </c>
      <c r="AC7">
        <v>28.2</v>
      </c>
      <c r="AD7">
        <v>27</v>
      </c>
    </row>
    <row r="8" spans="1:30" x14ac:dyDescent="0.45">
      <c r="A8" t="s">
        <v>30</v>
      </c>
      <c r="B8">
        <v>10180</v>
      </c>
      <c r="C8" t="s">
        <v>444</v>
      </c>
      <c r="E8">
        <v>42</v>
      </c>
      <c r="F8" t="s">
        <v>40</v>
      </c>
      <c r="H8">
        <v>1</v>
      </c>
      <c r="I8" t="s">
        <v>32</v>
      </c>
      <c r="J8">
        <v>1</v>
      </c>
      <c r="K8" t="s">
        <v>32</v>
      </c>
      <c r="L8">
        <v>0</v>
      </c>
      <c r="M8" t="s">
        <v>32</v>
      </c>
      <c r="N8">
        <v>2012</v>
      </c>
      <c r="O8">
        <v>300</v>
      </c>
      <c r="P8">
        <v>1550680</v>
      </c>
      <c r="Q8">
        <v>109</v>
      </c>
      <c r="R8">
        <v>1539726</v>
      </c>
      <c r="S8">
        <v>1382</v>
      </c>
      <c r="T8">
        <v>70753</v>
      </c>
      <c r="U8">
        <v>191</v>
      </c>
      <c r="W8">
        <v>25.5</v>
      </c>
      <c r="X8">
        <v>4</v>
      </c>
      <c r="Y8">
        <v>23.5</v>
      </c>
      <c r="Z8">
        <v>4.2</v>
      </c>
      <c r="AA8">
        <v>10.1</v>
      </c>
      <c r="AB8">
        <v>7.9</v>
      </c>
      <c r="AC8">
        <v>29.8</v>
      </c>
    </row>
    <row r="9" spans="1:30" x14ac:dyDescent="0.45">
      <c r="A9" t="s">
        <v>30</v>
      </c>
      <c r="B9">
        <v>10180</v>
      </c>
      <c r="C9" t="s">
        <v>444</v>
      </c>
      <c r="E9" t="s">
        <v>41</v>
      </c>
      <c r="F9" t="s">
        <v>42</v>
      </c>
      <c r="H9">
        <v>1</v>
      </c>
      <c r="I9" t="s">
        <v>32</v>
      </c>
      <c r="J9">
        <v>1</v>
      </c>
      <c r="K9" t="s">
        <v>32</v>
      </c>
      <c r="L9">
        <v>0</v>
      </c>
      <c r="M9" t="s">
        <v>32</v>
      </c>
      <c r="N9">
        <v>2012</v>
      </c>
      <c r="O9">
        <v>1578</v>
      </c>
      <c r="P9">
        <v>2527229</v>
      </c>
      <c r="Q9">
        <v>416</v>
      </c>
      <c r="R9">
        <v>2470581</v>
      </c>
      <c r="S9">
        <v>7776</v>
      </c>
      <c r="T9">
        <v>182365</v>
      </c>
      <c r="U9">
        <v>1162</v>
      </c>
      <c r="V9">
        <v>56648</v>
      </c>
      <c r="W9">
        <v>13.6</v>
      </c>
      <c r="X9">
        <v>24.2</v>
      </c>
      <c r="Y9">
        <v>21.1</v>
      </c>
      <c r="Z9">
        <v>25.8</v>
      </c>
      <c r="AA9">
        <v>9.1999999999999993</v>
      </c>
      <c r="AB9">
        <v>14.6</v>
      </c>
      <c r="AC9">
        <v>15.8</v>
      </c>
      <c r="AD9">
        <v>42.2</v>
      </c>
    </row>
    <row r="10" spans="1:30" x14ac:dyDescent="0.45">
      <c r="A10" t="s">
        <v>30</v>
      </c>
      <c r="B10">
        <v>10180</v>
      </c>
      <c r="C10" t="s">
        <v>444</v>
      </c>
      <c r="E10" t="s">
        <v>43</v>
      </c>
      <c r="F10" t="s">
        <v>44</v>
      </c>
      <c r="G10" t="s">
        <v>45</v>
      </c>
      <c r="H10">
        <v>1</v>
      </c>
      <c r="I10" t="s">
        <v>32</v>
      </c>
      <c r="J10">
        <v>1</v>
      </c>
      <c r="K10" t="s">
        <v>32</v>
      </c>
      <c r="L10">
        <v>0</v>
      </c>
      <c r="M10" t="s">
        <v>32</v>
      </c>
      <c r="N10">
        <v>2012</v>
      </c>
      <c r="O10">
        <v>420</v>
      </c>
      <c r="P10">
        <v>225031</v>
      </c>
      <c r="Q10">
        <v>122</v>
      </c>
      <c r="R10">
        <v>207000</v>
      </c>
      <c r="S10">
        <v>1707</v>
      </c>
      <c r="T10">
        <v>60284</v>
      </c>
      <c r="U10">
        <v>299</v>
      </c>
      <c r="V10">
        <v>18031</v>
      </c>
      <c r="W10">
        <v>19.5</v>
      </c>
      <c r="X10">
        <v>4.7</v>
      </c>
      <c r="Y10">
        <v>33.299999999999997</v>
      </c>
      <c r="Z10">
        <v>4.8</v>
      </c>
      <c r="AA10">
        <v>14.5</v>
      </c>
      <c r="AB10">
        <v>6.6</v>
      </c>
      <c r="AC10">
        <v>21.2</v>
      </c>
      <c r="AD10">
        <v>18.7</v>
      </c>
    </row>
    <row r="11" spans="1:30" x14ac:dyDescent="0.45">
      <c r="A11" t="s">
        <v>30</v>
      </c>
      <c r="B11">
        <v>10180</v>
      </c>
      <c r="C11" t="s">
        <v>444</v>
      </c>
      <c r="E11">
        <v>51</v>
      </c>
      <c r="F11" t="s">
        <v>46</v>
      </c>
      <c r="H11">
        <v>1</v>
      </c>
      <c r="I11" t="s">
        <v>32</v>
      </c>
      <c r="J11">
        <v>1</v>
      </c>
      <c r="K11" t="s">
        <v>32</v>
      </c>
      <c r="L11">
        <v>0</v>
      </c>
      <c r="M11" t="s">
        <v>32</v>
      </c>
      <c r="N11">
        <v>2012</v>
      </c>
      <c r="O11">
        <v>237</v>
      </c>
      <c r="P11">
        <v>231484</v>
      </c>
      <c r="Q11">
        <v>52</v>
      </c>
      <c r="R11">
        <v>225900</v>
      </c>
      <c r="S11">
        <v>1140</v>
      </c>
      <c r="T11">
        <v>45018</v>
      </c>
      <c r="U11">
        <v>185</v>
      </c>
      <c r="V11">
        <v>5584</v>
      </c>
      <c r="W11">
        <v>29.8</v>
      </c>
      <c r="X11">
        <v>3.7</v>
      </c>
      <c r="Y11">
        <v>14.1</v>
      </c>
      <c r="Z11">
        <v>4.0999999999999996</v>
      </c>
      <c r="AA11">
        <v>9.1</v>
      </c>
      <c r="AB11">
        <v>6.8</v>
      </c>
      <c r="AC11">
        <v>37.299999999999997</v>
      </c>
      <c r="AD11">
        <v>25.8</v>
      </c>
    </row>
    <row r="12" spans="1:30" x14ac:dyDescent="0.45">
      <c r="A12" t="s">
        <v>30</v>
      </c>
      <c r="B12">
        <v>10180</v>
      </c>
      <c r="C12" t="s">
        <v>444</v>
      </c>
      <c r="E12">
        <v>52</v>
      </c>
      <c r="F12" t="s">
        <v>47</v>
      </c>
      <c r="G12" t="s">
        <v>48</v>
      </c>
      <c r="H12">
        <v>1</v>
      </c>
      <c r="I12" t="s">
        <v>32</v>
      </c>
      <c r="J12">
        <v>1</v>
      </c>
      <c r="K12" t="s">
        <v>32</v>
      </c>
      <c r="L12">
        <v>0</v>
      </c>
      <c r="M12" t="s">
        <v>32</v>
      </c>
      <c r="N12">
        <v>2012</v>
      </c>
      <c r="O12">
        <v>488</v>
      </c>
      <c r="P12">
        <v>1219314</v>
      </c>
      <c r="Q12">
        <v>208</v>
      </c>
      <c r="R12">
        <v>1212572</v>
      </c>
      <c r="S12">
        <v>2854</v>
      </c>
      <c r="T12">
        <v>122687</v>
      </c>
      <c r="U12">
        <v>280</v>
      </c>
      <c r="V12">
        <v>6742</v>
      </c>
      <c r="W12">
        <v>18.3</v>
      </c>
      <c r="X12">
        <v>10.1</v>
      </c>
      <c r="Y12">
        <v>32.799999999999997</v>
      </c>
      <c r="Z12">
        <v>10.7</v>
      </c>
      <c r="AA12">
        <v>16.3</v>
      </c>
      <c r="AB12">
        <v>20.8</v>
      </c>
      <c r="AC12">
        <v>39.200000000000003</v>
      </c>
      <c r="AD12">
        <v>41.7</v>
      </c>
    </row>
    <row r="13" spans="1:30" x14ac:dyDescent="0.45">
      <c r="A13" t="s">
        <v>30</v>
      </c>
      <c r="B13">
        <v>10180</v>
      </c>
      <c r="C13" t="s">
        <v>444</v>
      </c>
      <c r="E13">
        <v>53</v>
      </c>
      <c r="F13" t="s">
        <v>49</v>
      </c>
      <c r="H13">
        <v>1</v>
      </c>
      <c r="I13" t="s">
        <v>32</v>
      </c>
      <c r="J13">
        <v>1</v>
      </c>
      <c r="K13" t="s">
        <v>32</v>
      </c>
      <c r="L13">
        <v>0</v>
      </c>
      <c r="M13" t="s">
        <v>32</v>
      </c>
      <c r="N13">
        <v>2012</v>
      </c>
      <c r="O13">
        <v>954</v>
      </c>
      <c r="P13">
        <v>227157</v>
      </c>
      <c r="Q13">
        <v>212</v>
      </c>
      <c r="R13">
        <v>153451</v>
      </c>
      <c r="S13">
        <v>831</v>
      </c>
      <c r="T13">
        <v>28222</v>
      </c>
      <c r="U13">
        <v>741</v>
      </c>
      <c r="V13">
        <v>73705</v>
      </c>
      <c r="W13">
        <v>17.8</v>
      </c>
      <c r="X13">
        <v>19.7</v>
      </c>
      <c r="Y13">
        <v>29.8</v>
      </c>
      <c r="Z13">
        <v>21.4</v>
      </c>
      <c r="AA13">
        <v>26.9</v>
      </c>
      <c r="AB13">
        <v>30.2</v>
      </c>
      <c r="AC13">
        <v>23.7</v>
      </c>
      <c r="AD13">
        <v>33.5</v>
      </c>
    </row>
    <row r="14" spans="1:30" x14ac:dyDescent="0.45">
      <c r="A14" t="s">
        <v>30</v>
      </c>
      <c r="B14">
        <v>10180</v>
      </c>
      <c r="C14" t="s">
        <v>444</v>
      </c>
      <c r="E14">
        <v>54</v>
      </c>
      <c r="F14" t="s">
        <v>50</v>
      </c>
      <c r="H14">
        <v>1</v>
      </c>
      <c r="I14" t="s">
        <v>32</v>
      </c>
      <c r="J14">
        <v>1</v>
      </c>
      <c r="K14" t="s">
        <v>32</v>
      </c>
      <c r="L14">
        <v>0</v>
      </c>
      <c r="M14" t="s">
        <v>32</v>
      </c>
      <c r="N14">
        <v>2012</v>
      </c>
      <c r="O14">
        <v>1412</v>
      </c>
      <c r="P14">
        <v>395148</v>
      </c>
      <c r="Q14">
        <v>427</v>
      </c>
      <c r="R14">
        <v>370793</v>
      </c>
      <c r="S14">
        <v>3035</v>
      </c>
      <c r="T14">
        <v>126022</v>
      </c>
      <c r="U14">
        <v>985</v>
      </c>
      <c r="V14">
        <v>24356</v>
      </c>
      <c r="W14">
        <v>16.3</v>
      </c>
      <c r="X14">
        <v>26.7</v>
      </c>
      <c r="Y14">
        <v>21.8</v>
      </c>
      <c r="Z14">
        <v>29</v>
      </c>
      <c r="AA14">
        <v>22.6</v>
      </c>
      <c r="AB14">
        <v>27.6</v>
      </c>
      <c r="AC14">
        <v>22.2</v>
      </c>
      <c r="AD14">
        <v>19.7</v>
      </c>
    </row>
    <row r="15" spans="1:30" x14ac:dyDescent="0.45">
      <c r="A15" t="s">
        <v>30</v>
      </c>
      <c r="B15">
        <v>10180</v>
      </c>
      <c r="C15" t="s">
        <v>444</v>
      </c>
      <c r="E15">
        <v>56</v>
      </c>
      <c r="F15" t="s">
        <v>51</v>
      </c>
      <c r="H15">
        <v>1</v>
      </c>
      <c r="I15" t="s">
        <v>32</v>
      </c>
      <c r="J15">
        <v>1</v>
      </c>
      <c r="K15" t="s">
        <v>32</v>
      </c>
      <c r="L15">
        <v>0</v>
      </c>
      <c r="M15" t="s">
        <v>32</v>
      </c>
      <c r="N15">
        <v>2012</v>
      </c>
      <c r="O15">
        <v>1045</v>
      </c>
      <c r="P15">
        <v>176990</v>
      </c>
      <c r="Q15">
        <v>135</v>
      </c>
      <c r="R15">
        <v>166030</v>
      </c>
      <c r="S15">
        <v>2092</v>
      </c>
      <c r="T15">
        <v>52645</v>
      </c>
      <c r="U15">
        <v>910</v>
      </c>
      <c r="V15">
        <v>10960</v>
      </c>
      <c r="W15">
        <v>12.3</v>
      </c>
      <c r="X15">
        <v>30.3</v>
      </c>
      <c r="Y15">
        <v>51.2</v>
      </c>
      <c r="Z15">
        <v>33.799999999999997</v>
      </c>
      <c r="AA15">
        <v>29.2</v>
      </c>
      <c r="AB15">
        <v>25.6</v>
      </c>
      <c r="AC15">
        <v>12.3</v>
      </c>
      <c r="AD15">
        <v>21.5</v>
      </c>
    </row>
    <row r="16" spans="1:30" x14ac:dyDescent="0.45">
      <c r="A16" t="s">
        <v>30</v>
      </c>
      <c r="B16">
        <v>10180</v>
      </c>
      <c r="C16" t="s">
        <v>444</v>
      </c>
      <c r="E16">
        <v>61</v>
      </c>
      <c r="F16" t="s">
        <v>52</v>
      </c>
      <c r="H16">
        <v>1</v>
      </c>
      <c r="I16" t="s">
        <v>32</v>
      </c>
      <c r="J16">
        <v>1</v>
      </c>
      <c r="K16" t="s">
        <v>32</v>
      </c>
      <c r="L16">
        <v>0</v>
      </c>
      <c r="M16" t="s">
        <v>32</v>
      </c>
      <c r="N16">
        <v>2012</v>
      </c>
      <c r="O16">
        <v>200</v>
      </c>
      <c r="P16">
        <v>154653</v>
      </c>
      <c r="Q16">
        <v>30</v>
      </c>
      <c r="R16">
        <v>152665</v>
      </c>
      <c r="S16">
        <v>3271</v>
      </c>
      <c r="T16">
        <v>73537</v>
      </c>
      <c r="U16">
        <v>170</v>
      </c>
      <c r="W16">
        <v>53.5</v>
      </c>
      <c r="X16">
        <v>7.6</v>
      </c>
      <c r="Y16">
        <v>28.1</v>
      </c>
      <c r="Z16">
        <v>7.8</v>
      </c>
      <c r="AA16">
        <v>10.8</v>
      </c>
      <c r="AB16">
        <v>7.8</v>
      </c>
      <c r="AC16">
        <v>57.3</v>
      </c>
    </row>
    <row r="17" spans="1:30" x14ac:dyDescent="0.45">
      <c r="A17" t="s">
        <v>30</v>
      </c>
      <c r="B17">
        <v>10180</v>
      </c>
      <c r="C17" t="s">
        <v>444</v>
      </c>
      <c r="E17">
        <v>62</v>
      </c>
      <c r="F17" t="s">
        <v>53</v>
      </c>
      <c r="H17">
        <v>1</v>
      </c>
      <c r="I17" t="s">
        <v>32</v>
      </c>
      <c r="J17">
        <v>1</v>
      </c>
      <c r="K17" t="s">
        <v>32</v>
      </c>
      <c r="L17">
        <v>0</v>
      </c>
      <c r="M17" t="s">
        <v>32</v>
      </c>
      <c r="N17">
        <v>2012</v>
      </c>
      <c r="O17">
        <v>931</v>
      </c>
      <c r="P17">
        <v>1222576</v>
      </c>
      <c r="Q17">
        <v>368</v>
      </c>
      <c r="R17">
        <v>1208699</v>
      </c>
      <c r="S17">
        <v>14935</v>
      </c>
      <c r="T17">
        <v>437375</v>
      </c>
      <c r="U17">
        <v>563</v>
      </c>
      <c r="V17">
        <v>13876</v>
      </c>
      <c r="W17">
        <v>15.5</v>
      </c>
      <c r="X17">
        <v>16</v>
      </c>
      <c r="Y17">
        <v>21</v>
      </c>
      <c r="Z17">
        <v>16.899999999999999</v>
      </c>
      <c r="AA17">
        <v>20.8</v>
      </c>
      <c r="AB17">
        <v>20.2</v>
      </c>
      <c r="AC17">
        <v>15.7</v>
      </c>
      <c r="AD17">
        <v>35.700000000000003</v>
      </c>
    </row>
    <row r="18" spans="1:30" x14ac:dyDescent="0.45">
      <c r="A18" t="s">
        <v>30</v>
      </c>
      <c r="B18">
        <v>10180</v>
      </c>
      <c r="C18" t="s">
        <v>444</v>
      </c>
      <c r="E18">
        <v>71</v>
      </c>
      <c r="F18" t="s">
        <v>54</v>
      </c>
      <c r="H18">
        <v>1</v>
      </c>
      <c r="I18" t="s">
        <v>32</v>
      </c>
      <c r="J18">
        <v>1</v>
      </c>
      <c r="K18" t="s">
        <v>32</v>
      </c>
      <c r="L18">
        <v>0</v>
      </c>
      <c r="M18" t="s">
        <v>32</v>
      </c>
      <c r="N18">
        <v>2012</v>
      </c>
      <c r="O18">
        <v>431</v>
      </c>
      <c r="P18">
        <v>48473</v>
      </c>
      <c r="Q18">
        <v>68</v>
      </c>
      <c r="R18">
        <v>44573</v>
      </c>
      <c r="S18">
        <v>575</v>
      </c>
      <c r="T18">
        <v>10544</v>
      </c>
      <c r="U18">
        <v>363</v>
      </c>
      <c r="V18">
        <v>3900</v>
      </c>
      <c r="W18">
        <v>24.2</v>
      </c>
      <c r="X18">
        <v>27.2</v>
      </c>
      <c r="Y18">
        <v>43</v>
      </c>
      <c r="Z18">
        <v>30.7</v>
      </c>
      <c r="AA18">
        <v>19.399999999999999</v>
      </c>
      <c r="AB18">
        <v>16</v>
      </c>
      <c r="AC18">
        <v>25.4</v>
      </c>
      <c r="AD18">
        <v>15.4</v>
      </c>
    </row>
    <row r="19" spans="1:30" x14ac:dyDescent="0.45">
      <c r="A19" t="s">
        <v>30</v>
      </c>
      <c r="B19">
        <v>10180</v>
      </c>
      <c r="C19" t="s">
        <v>444</v>
      </c>
      <c r="E19">
        <v>72</v>
      </c>
      <c r="F19" t="s">
        <v>55</v>
      </c>
      <c r="H19">
        <v>1</v>
      </c>
      <c r="I19" t="s">
        <v>32</v>
      </c>
      <c r="J19">
        <v>1</v>
      </c>
      <c r="K19" t="s">
        <v>32</v>
      </c>
      <c r="L19">
        <v>0</v>
      </c>
      <c r="M19" t="s">
        <v>32</v>
      </c>
      <c r="N19">
        <v>2012</v>
      </c>
      <c r="O19">
        <v>417</v>
      </c>
      <c r="P19">
        <v>370331</v>
      </c>
      <c r="Q19">
        <v>326</v>
      </c>
      <c r="R19">
        <v>367608</v>
      </c>
      <c r="S19">
        <v>7221</v>
      </c>
      <c r="T19">
        <v>94777</v>
      </c>
      <c r="U19">
        <v>91</v>
      </c>
      <c r="V19">
        <v>2723</v>
      </c>
      <c r="W19">
        <v>19.7</v>
      </c>
      <c r="X19">
        <v>23.3</v>
      </c>
      <c r="Y19">
        <v>29.1</v>
      </c>
      <c r="Z19">
        <v>24.5</v>
      </c>
      <c r="AA19">
        <v>21.4</v>
      </c>
      <c r="AB19">
        <v>21</v>
      </c>
      <c r="AC19">
        <v>34.1</v>
      </c>
      <c r="AD19">
        <v>25.3</v>
      </c>
    </row>
    <row r="20" spans="1:30" x14ac:dyDescent="0.45">
      <c r="A20" t="s">
        <v>30</v>
      </c>
      <c r="B20">
        <v>10180</v>
      </c>
      <c r="C20" t="s">
        <v>444</v>
      </c>
      <c r="E20">
        <v>81</v>
      </c>
      <c r="F20" t="s">
        <v>56</v>
      </c>
      <c r="G20" t="s">
        <v>57</v>
      </c>
      <c r="H20">
        <v>1</v>
      </c>
      <c r="I20" t="s">
        <v>32</v>
      </c>
      <c r="J20">
        <v>1</v>
      </c>
      <c r="K20" t="s">
        <v>32</v>
      </c>
      <c r="L20">
        <v>0</v>
      </c>
      <c r="M20" t="s">
        <v>32</v>
      </c>
      <c r="N20">
        <v>2012</v>
      </c>
      <c r="O20">
        <v>1892</v>
      </c>
      <c r="P20">
        <v>159260</v>
      </c>
      <c r="Q20">
        <v>150</v>
      </c>
      <c r="R20">
        <v>97466</v>
      </c>
      <c r="S20">
        <v>1409</v>
      </c>
      <c r="T20">
        <v>30698</v>
      </c>
      <c r="U20">
        <v>1741</v>
      </c>
      <c r="V20">
        <v>61794</v>
      </c>
      <c r="W20">
        <v>11.4</v>
      </c>
      <c r="X20">
        <v>26.2</v>
      </c>
      <c r="Y20">
        <v>40.700000000000003</v>
      </c>
      <c r="Z20">
        <v>28.3</v>
      </c>
      <c r="AA20">
        <v>41.1</v>
      </c>
      <c r="AB20">
        <v>30.9</v>
      </c>
      <c r="AC20">
        <v>9.5</v>
      </c>
      <c r="AD20">
        <v>30.6</v>
      </c>
    </row>
    <row r="21" spans="1:30" x14ac:dyDescent="0.45">
      <c r="A21" t="s">
        <v>58</v>
      </c>
      <c r="B21">
        <v>10420</v>
      </c>
      <c r="C21" t="s">
        <v>446</v>
      </c>
      <c r="E21">
        <v>0</v>
      </c>
      <c r="F21" t="s">
        <v>31</v>
      </c>
      <c r="H21">
        <v>1</v>
      </c>
      <c r="I21" t="s">
        <v>32</v>
      </c>
      <c r="J21">
        <v>1</v>
      </c>
      <c r="K21" t="s">
        <v>32</v>
      </c>
      <c r="L21">
        <v>0</v>
      </c>
      <c r="M21" t="s">
        <v>32</v>
      </c>
      <c r="N21">
        <v>2012</v>
      </c>
      <c r="O21">
        <v>60369</v>
      </c>
      <c r="P21">
        <v>66619654</v>
      </c>
      <c r="Q21">
        <v>13002</v>
      </c>
      <c r="R21">
        <v>64511632</v>
      </c>
      <c r="S21">
        <v>290892</v>
      </c>
      <c r="T21">
        <v>11537197</v>
      </c>
      <c r="U21">
        <v>47367</v>
      </c>
      <c r="V21">
        <v>2108023</v>
      </c>
      <c r="W21">
        <v>2.2000000000000002</v>
      </c>
      <c r="X21">
        <v>3</v>
      </c>
      <c r="Y21">
        <v>3.4</v>
      </c>
      <c r="Z21">
        <v>3.1</v>
      </c>
      <c r="AA21">
        <v>2.2000000000000002</v>
      </c>
      <c r="AB21">
        <v>3.2</v>
      </c>
      <c r="AC21">
        <v>2.2999999999999998</v>
      </c>
      <c r="AD21">
        <v>11.2</v>
      </c>
    </row>
    <row r="22" spans="1:30" x14ac:dyDescent="0.45">
      <c r="A22" t="s">
        <v>58</v>
      </c>
      <c r="B22">
        <v>10420</v>
      </c>
      <c r="C22" t="s">
        <v>446</v>
      </c>
      <c r="E22">
        <v>11</v>
      </c>
      <c r="F22" t="s">
        <v>33</v>
      </c>
      <c r="G22" t="s">
        <v>34</v>
      </c>
      <c r="H22">
        <v>1</v>
      </c>
      <c r="I22" t="s">
        <v>32</v>
      </c>
      <c r="J22">
        <v>1</v>
      </c>
      <c r="K22" t="s">
        <v>32</v>
      </c>
      <c r="L22">
        <v>0</v>
      </c>
      <c r="M22" t="s">
        <v>32</v>
      </c>
      <c r="N22">
        <v>2012</v>
      </c>
      <c r="O22">
        <v>201</v>
      </c>
      <c r="P22">
        <v>19572</v>
      </c>
      <c r="Q22">
        <v>18</v>
      </c>
      <c r="U22">
        <v>184</v>
      </c>
      <c r="W22">
        <v>33.700000000000003</v>
      </c>
      <c r="X22">
        <v>42.7</v>
      </c>
      <c r="Y22">
        <v>70.5</v>
      </c>
      <c r="AC22">
        <v>35.299999999999997</v>
      </c>
    </row>
    <row r="23" spans="1:30" x14ac:dyDescent="0.45">
      <c r="A23" t="s">
        <v>58</v>
      </c>
      <c r="B23">
        <v>10420</v>
      </c>
      <c r="C23" t="s">
        <v>446</v>
      </c>
      <c r="E23">
        <v>21</v>
      </c>
      <c r="F23" t="s">
        <v>35</v>
      </c>
      <c r="H23">
        <v>1</v>
      </c>
      <c r="I23" t="s">
        <v>32</v>
      </c>
      <c r="J23">
        <v>1</v>
      </c>
      <c r="K23" t="s">
        <v>32</v>
      </c>
      <c r="L23">
        <v>0</v>
      </c>
      <c r="M23" t="s">
        <v>32</v>
      </c>
      <c r="N23">
        <v>2012</v>
      </c>
      <c r="O23">
        <v>572</v>
      </c>
      <c r="P23">
        <v>67063</v>
      </c>
      <c r="Q23">
        <v>32</v>
      </c>
      <c r="U23">
        <v>540</v>
      </c>
      <c r="V23">
        <v>17607</v>
      </c>
      <c r="W23">
        <v>26.7</v>
      </c>
      <c r="X23">
        <v>43.2</v>
      </c>
      <c r="Y23">
        <v>38.700000000000003</v>
      </c>
      <c r="AC23">
        <v>27.4</v>
      </c>
      <c r="AD23">
        <v>26</v>
      </c>
    </row>
    <row r="24" spans="1:30" x14ac:dyDescent="0.45">
      <c r="A24" t="s">
        <v>58</v>
      </c>
      <c r="B24">
        <v>10420</v>
      </c>
      <c r="C24" t="s">
        <v>446</v>
      </c>
      <c r="E24">
        <v>23</v>
      </c>
      <c r="F24" t="s">
        <v>37</v>
      </c>
      <c r="H24">
        <v>1</v>
      </c>
      <c r="I24" t="s">
        <v>32</v>
      </c>
      <c r="J24">
        <v>1</v>
      </c>
      <c r="K24" t="s">
        <v>32</v>
      </c>
      <c r="L24">
        <v>0</v>
      </c>
      <c r="M24" t="s">
        <v>32</v>
      </c>
      <c r="N24">
        <v>2012</v>
      </c>
      <c r="O24">
        <v>7108</v>
      </c>
      <c r="P24">
        <v>3225052</v>
      </c>
      <c r="Q24">
        <v>1495</v>
      </c>
      <c r="R24">
        <v>2899471</v>
      </c>
      <c r="S24">
        <v>13580</v>
      </c>
      <c r="T24">
        <v>668670</v>
      </c>
      <c r="U24">
        <v>5613</v>
      </c>
      <c r="V24">
        <v>325581</v>
      </c>
      <c r="W24">
        <v>6.4</v>
      </c>
      <c r="X24">
        <v>17.100000000000001</v>
      </c>
      <c r="Y24">
        <v>11.7</v>
      </c>
      <c r="Z24">
        <v>19</v>
      </c>
      <c r="AA24">
        <v>21.5</v>
      </c>
      <c r="AB24">
        <v>19.7</v>
      </c>
      <c r="AC24">
        <v>8</v>
      </c>
      <c r="AD24">
        <v>37.6</v>
      </c>
    </row>
    <row r="25" spans="1:30" x14ac:dyDescent="0.45">
      <c r="A25" t="s">
        <v>58</v>
      </c>
      <c r="B25">
        <v>10420</v>
      </c>
      <c r="C25" t="s">
        <v>446</v>
      </c>
      <c r="E25" t="s">
        <v>38</v>
      </c>
      <c r="F25" t="s">
        <v>39</v>
      </c>
      <c r="H25">
        <v>1</v>
      </c>
      <c r="I25" t="s">
        <v>32</v>
      </c>
      <c r="J25">
        <v>1</v>
      </c>
      <c r="K25" t="s">
        <v>32</v>
      </c>
      <c r="L25">
        <v>0</v>
      </c>
      <c r="M25" t="s">
        <v>32</v>
      </c>
      <c r="N25">
        <v>2012</v>
      </c>
      <c r="O25">
        <v>1667</v>
      </c>
      <c r="P25">
        <v>11532984</v>
      </c>
      <c r="Q25">
        <v>907</v>
      </c>
      <c r="R25">
        <v>11495867</v>
      </c>
      <c r="S25">
        <v>32744</v>
      </c>
      <c r="T25">
        <v>1627248</v>
      </c>
      <c r="U25">
        <v>760</v>
      </c>
      <c r="V25">
        <v>37117</v>
      </c>
      <c r="W25">
        <v>10.3</v>
      </c>
      <c r="X25">
        <v>4.4000000000000004</v>
      </c>
      <c r="Y25">
        <v>11.1</v>
      </c>
      <c r="Z25">
        <v>4.5999999999999996</v>
      </c>
      <c r="AA25">
        <v>6.9</v>
      </c>
      <c r="AB25">
        <v>5.4</v>
      </c>
      <c r="AC25">
        <v>20.9</v>
      </c>
      <c r="AD25">
        <v>35.4</v>
      </c>
    </row>
    <row r="26" spans="1:30" x14ac:dyDescent="0.45">
      <c r="A26" t="s">
        <v>58</v>
      </c>
      <c r="B26">
        <v>10420</v>
      </c>
      <c r="C26" t="s">
        <v>446</v>
      </c>
      <c r="E26">
        <v>42</v>
      </c>
      <c r="F26" t="s">
        <v>40</v>
      </c>
      <c r="H26">
        <v>1</v>
      </c>
      <c r="I26" t="s">
        <v>32</v>
      </c>
      <c r="J26">
        <v>1</v>
      </c>
      <c r="K26" t="s">
        <v>32</v>
      </c>
      <c r="L26">
        <v>0</v>
      </c>
      <c r="M26" t="s">
        <v>32</v>
      </c>
      <c r="N26">
        <v>2012</v>
      </c>
      <c r="O26">
        <v>1842</v>
      </c>
      <c r="P26">
        <v>15077496</v>
      </c>
      <c r="Q26">
        <v>1004</v>
      </c>
      <c r="R26">
        <v>15022375</v>
      </c>
      <c r="S26">
        <v>18450</v>
      </c>
      <c r="T26">
        <v>1058486</v>
      </c>
      <c r="U26">
        <v>838</v>
      </c>
      <c r="V26">
        <v>55122</v>
      </c>
      <c r="W26">
        <v>8.9</v>
      </c>
      <c r="X26">
        <v>8</v>
      </c>
      <c r="Y26">
        <v>11.9</v>
      </c>
      <c r="Z26">
        <v>8.4</v>
      </c>
      <c r="AA26">
        <v>14.7</v>
      </c>
      <c r="AB26">
        <v>14.4</v>
      </c>
      <c r="AC26">
        <v>16.100000000000001</v>
      </c>
      <c r="AD26">
        <v>24.9</v>
      </c>
    </row>
    <row r="27" spans="1:30" x14ac:dyDescent="0.45">
      <c r="A27" t="s">
        <v>58</v>
      </c>
      <c r="B27">
        <v>10420</v>
      </c>
      <c r="C27" t="s">
        <v>446</v>
      </c>
      <c r="E27" t="s">
        <v>41</v>
      </c>
      <c r="F27" t="s">
        <v>42</v>
      </c>
      <c r="H27">
        <v>1</v>
      </c>
      <c r="I27" t="s">
        <v>32</v>
      </c>
      <c r="J27">
        <v>1</v>
      </c>
      <c r="K27" t="s">
        <v>32</v>
      </c>
      <c r="L27">
        <v>0</v>
      </c>
      <c r="M27" t="s">
        <v>32</v>
      </c>
      <c r="N27">
        <v>2012</v>
      </c>
      <c r="O27">
        <v>5715</v>
      </c>
      <c r="P27">
        <v>10411853</v>
      </c>
      <c r="Q27">
        <v>1463</v>
      </c>
      <c r="R27">
        <v>10276559</v>
      </c>
      <c r="S27">
        <v>37206</v>
      </c>
      <c r="T27">
        <v>912555</v>
      </c>
      <c r="U27">
        <v>4253</v>
      </c>
      <c r="V27">
        <v>135293</v>
      </c>
      <c r="W27">
        <v>5</v>
      </c>
      <c r="X27">
        <v>9.6</v>
      </c>
      <c r="Y27">
        <v>10.4</v>
      </c>
      <c r="Z27">
        <v>10.1</v>
      </c>
      <c r="AA27">
        <v>8.5</v>
      </c>
      <c r="AB27">
        <v>11.5</v>
      </c>
      <c r="AC27">
        <v>6.8</v>
      </c>
      <c r="AD27">
        <v>19.100000000000001</v>
      </c>
    </row>
    <row r="28" spans="1:30" x14ac:dyDescent="0.45">
      <c r="A28" t="s">
        <v>58</v>
      </c>
      <c r="B28">
        <v>10420</v>
      </c>
      <c r="C28" t="s">
        <v>446</v>
      </c>
      <c r="E28" t="s">
        <v>43</v>
      </c>
      <c r="F28" t="s">
        <v>44</v>
      </c>
      <c r="G28" t="s">
        <v>45</v>
      </c>
      <c r="H28">
        <v>1</v>
      </c>
      <c r="I28" t="s">
        <v>32</v>
      </c>
      <c r="J28">
        <v>1</v>
      </c>
      <c r="K28" t="s">
        <v>32</v>
      </c>
      <c r="L28">
        <v>0</v>
      </c>
      <c r="M28" t="s">
        <v>32</v>
      </c>
      <c r="N28">
        <v>2012</v>
      </c>
      <c r="O28">
        <v>2307</v>
      </c>
      <c r="P28">
        <v>1907565</v>
      </c>
      <c r="Q28">
        <v>433</v>
      </c>
      <c r="R28">
        <v>1801787</v>
      </c>
      <c r="S28">
        <v>9701</v>
      </c>
      <c r="T28">
        <v>409145</v>
      </c>
      <c r="U28">
        <v>1873</v>
      </c>
      <c r="V28">
        <v>105778</v>
      </c>
      <c r="W28">
        <v>7.9</v>
      </c>
      <c r="X28">
        <v>6</v>
      </c>
      <c r="Y28">
        <v>24.3</v>
      </c>
      <c r="Z28">
        <v>7</v>
      </c>
      <c r="AA28">
        <v>9.6</v>
      </c>
      <c r="AB28">
        <v>7.5</v>
      </c>
      <c r="AC28">
        <v>7.8</v>
      </c>
      <c r="AD28">
        <v>25.1</v>
      </c>
    </row>
    <row r="29" spans="1:30" x14ac:dyDescent="0.45">
      <c r="A29" t="s">
        <v>58</v>
      </c>
      <c r="B29">
        <v>10420</v>
      </c>
      <c r="C29" t="s">
        <v>446</v>
      </c>
      <c r="E29">
        <v>51</v>
      </c>
      <c r="F29" t="s">
        <v>46</v>
      </c>
      <c r="H29">
        <v>1</v>
      </c>
      <c r="I29" t="s">
        <v>32</v>
      </c>
      <c r="J29">
        <v>1</v>
      </c>
      <c r="K29" t="s">
        <v>32</v>
      </c>
      <c r="L29">
        <v>0</v>
      </c>
      <c r="M29" t="s">
        <v>32</v>
      </c>
      <c r="N29">
        <v>2012</v>
      </c>
      <c r="O29">
        <v>896</v>
      </c>
      <c r="P29">
        <v>1701639</v>
      </c>
      <c r="Q29">
        <v>138</v>
      </c>
      <c r="R29">
        <v>1681116</v>
      </c>
      <c r="S29">
        <v>4926</v>
      </c>
      <c r="T29">
        <v>306381</v>
      </c>
      <c r="U29">
        <v>758</v>
      </c>
      <c r="V29">
        <v>20523</v>
      </c>
      <c r="W29">
        <v>22.8</v>
      </c>
      <c r="X29">
        <v>4.8</v>
      </c>
      <c r="Y29">
        <v>9.1999999999999993</v>
      </c>
      <c r="Z29">
        <v>5.0999999999999996</v>
      </c>
      <c r="AA29">
        <v>4.0999999999999996</v>
      </c>
      <c r="AB29">
        <v>4.0999999999999996</v>
      </c>
      <c r="AC29">
        <v>25.4</v>
      </c>
      <c r="AD29">
        <v>13.1</v>
      </c>
    </row>
    <row r="30" spans="1:30" x14ac:dyDescent="0.45">
      <c r="A30" t="s">
        <v>58</v>
      </c>
      <c r="B30">
        <v>10420</v>
      </c>
      <c r="C30" t="s">
        <v>446</v>
      </c>
      <c r="E30">
        <v>52</v>
      </c>
      <c r="F30" t="s">
        <v>47</v>
      </c>
      <c r="G30" t="s">
        <v>48</v>
      </c>
      <c r="H30">
        <v>1</v>
      </c>
      <c r="I30" t="s">
        <v>32</v>
      </c>
      <c r="J30">
        <v>1</v>
      </c>
      <c r="K30" t="s">
        <v>32</v>
      </c>
      <c r="L30">
        <v>0</v>
      </c>
      <c r="M30" t="s">
        <v>32</v>
      </c>
      <c r="N30">
        <v>2012</v>
      </c>
      <c r="O30">
        <v>2261</v>
      </c>
      <c r="P30">
        <v>4828369</v>
      </c>
      <c r="Q30">
        <v>683</v>
      </c>
      <c r="R30">
        <v>4700992</v>
      </c>
      <c r="S30">
        <v>10298</v>
      </c>
      <c r="T30">
        <v>609149</v>
      </c>
      <c r="U30">
        <v>1577</v>
      </c>
      <c r="V30">
        <v>127377</v>
      </c>
      <c r="W30">
        <v>11.4</v>
      </c>
      <c r="X30">
        <v>1.9</v>
      </c>
      <c r="Y30">
        <v>21.9</v>
      </c>
      <c r="Z30">
        <v>1.7</v>
      </c>
      <c r="AA30">
        <v>4.2</v>
      </c>
      <c r="AB30">
        <v>4.3</v>
      </c>
      <c r="AC30">
        <v>15.1</v>
      </c>
      <c r="AD30">
        <v>39.9</v>
      </c>
    </row>
    <row r="31" spans="1:30" x14ac:dyDescent="0.45">
      <c r="A31" t="s">
        <v>58</v>
      </c>
      <c r="B31">
        <v>10420</v>
      </c>
      <c r="C31" t="s">
        <v>446</v>
      </c>
      <c r="E31">
        <v>53</v>
      </c>
      <c r="F31" t="s">
        <v>49</v>
      </c>
      <c r="H31">
        <v>1</v>
      </c>
      <c r="I31" t="s">
        <v>32</v>
      </c>
      <c r="J31">
        <v>1</v>
      </c>
      <c r="K31" t="s">
        <v>32</v>
      </c>
      <c r="L31">
        <v>0</v>
      </c>
      <c r="M31" t="s">
        <v>32</v>
      </c>
      <c r="N31">
        <v>2012</v>
      </c>
      <c r="O31">
        <v>5122</v>
      </c>
      <c r="P31">
        <v>944493</v>
      </c>
      <c r="Q31">
        <v>480</v>
      </c>
      <c r="R31">
        <v>495985</v>
      </c>
      <c r="S31">
        <v>3450</v>
      </c>
      <c r="T31">
        <v>116582</v>
      </c>
      <c r="U31">
        <v>4642</v>
      </c>
      <c r="V31">
        <v>448508</v>
      </c>
      <c r="W31">
        <v>8.3000000000000007</v>
      </c>
      <c r="X31">
        <v>12.6</v>
      </c>
      <c r="Y31">
        <v>28.1</v>
      </c>
      <c r="Z31">
        <v>12.4</v>
      </c>
      <c r="AA31">
        <v>34.700000000000003</v>
      </c>
      <c r="AB31">
        <v>25.9</v>
      </c>
      <c r="AC31">
        <v>9</v>
      </c>
      <c r="AD31">
        <v>28.2</v>
      </c>
    </row>
    <row r="32" spans="1:30" x14ac:dyDescent="0.45">
      <c r="A32" t="s">
        <v>58</v>
      </c>
      <c r="B32">
        <v>10420</v>
      </c>
      <c r="C32" t="s">
        <v>446</v>
      </c>
      <c r="E32">
        <v>54</v>
      </c>
      <c r="F32" t="s">
        <v>50</v>
      </c>
      <c r="H32">
        <v>1</v>
      </c>
      <c r="I32" t="s">
        <v>32</v>
      </c>
      <c r="J32">
        <v>1</v>
      </c>
      <c r="K32" t="s">
        <v>32</v>
      </c>
      <c r="L32">
        <v>0</v>
      </c>
      <c r="M32" t="s">
        <v>32</v>
      </c>
      <c r="N32">
        <v>2012</v>
      </c>
      <c r="O32">
        <v>8922</v>
      </c>
      <c r="P32">
        <v>3110201</v>
      </c>
      <c r="Q32">
        <v>1777</v>
      </c>
      <c r="R32">
        <v>2759097</v>
      </c>
      <c r="S32">
        <v>19414</v>
      </c>
      <c r="T32">
        <v>902200</v>
      </c>
      <c r="U32">
        <v>7145</v>
      </c>
      <c r="V32">
        <v>351103</v>
      </c>
      <c r="W32">
        <v>7</v>
      </c>
      <c r="X32">
        <v>8.4</v>
      </c>
      <c r="Y32">
        <v>11.3</v>
      </c>
      <c r="Z32">
        <v>10.7</v>
      </c>
      <c r="AA32">
        <v>11.3</v>
      </c>
      <c r="AB32">
        <v>12.3</v>
      </c>
      <c r="AC32">
        <v>8.4</v>
      </c>
      <c r="AD32">
        <v>21.1</v>
      </c>
    </row>
    <row r="33" spans="1:30" x14ac:dyDescent="0.45">
      <c r="A33" t="s">
        <v>58</v>
      </c>
      <c r="B33">
        <v>10420</v>
      </c>
      <c r="C33" t="s">
        <v>446</v>
      </c>
      <c r="E33">
        <v>55</v>
      </c>
      <c r="F33" t="s">
        <v>59</v>
      </c>
      <c r="H33">
        <v>1</v>
      </c>
      <c r="I33" t="s">
        <v>32</v>
      </c>
      <c r="J33">
        <v>1</v>
      </c>
      <c r="K33" t="s">
        <v>32</v>
      </c>
      <c r="L33">
        <v>0</v>
      </c>
      <c r="M33" t="s">
        <v>32</v>
      </c>
      <c r="N33">
        <v>2012</v>
      </c>
      <c r="O33">
        <v>101</v>
      </c>
      <c r="P33">
        <v>1337394</v>
      </c>
      <c r="Q33">
        <v>101</v>
      </c>
      <c r="R33">
        <v>1337394</v>
      </c>
      <c r="S33">
        <v>13386</v>
      </c>
      <c r="T33">
        <v>930546</v>
      </c>
      <c r="U33">
        <v>0</v>
      </c>
      <c r="V33">
        <v>0</v>
      </c>
      <c r="W33">
        <v>5.5</v>
      </c>
      <c r="X33">
        <v>2.1</v>
      </c>
      <c r="Y33">
        <v>5.8</v>
      </c>
      <c r="Z33">
        <v>2.2000000000000002</v>
      </c>
      <c r="AA33">
        <v>1.3</v>
      </c>
      <c r="AB33">
        <v>2</v>
      </c>
      <c r="AC33">
        <v>0</v>
      </c>
      <c r="AD33">
        <v>0</v>
      </c>
    </row>
    <row r="34" spans="1:30" x14ac:dyDescent="0.45">
      <c r="A34" t="s">
        <v>58</v>
      </c>
      <c r="B34">
        <v>10420</v>
      </c>
      <c r="C34" t="s">
        <v>446</v>
      </c>
      <c r="E34">
        <v>56</v>
      </c>
      <c r="F34" t="s">
        <v>51</v>
      </c>
      <c r="H34">
        <v>1</v>
      </c>
      <c r="I34" t="s">
        <v>32</v>
      </c>
      <c r="J34">
        <v>1</v>
      </c>
      <c r="K34" t="s">
        <v>32</v>
      </c>
      <c r="L34">
        <v>0</v>
      </c>
      <c r="M34" t="s">
        <v>32</v>
      </c>
      <c r="N34">
        <v>2012</v>
      </c>
      <c r="O34">
        <v>5270</v>
      </c>
      <c r="P34">
        <v>1951294</v>
      </c>
      <c r="Q34">
        <v>922</v>
      </c>
      <c r="R34">
        <v>1876262</v>
      </c>
      <c r="S34">
        <v>37679</v>
      </c>
      <c r="T34">
        <v>961366</v>
      </c>
      <c r="U34">
        <v>4348</v>
      </c>
      <c r="V34">
        <v>75032</v>
      </c>
      <c r="W34">
        <v>5</v>
      </c>
      <c r="X34">
        <v>8.6999999999999993</v>
      </c>
      <c r="Y34">
        <v>15.7</v>
      </c>
      <c r="Z34">
        <v>9.5</v>
      </c>
      <c r="AA34">
        <v>6.2</v>
      </c>
      <c r="AB34">
        <v>7</v>
      </c>
      <c r="AC34">
        <v>7.6</v>
      </c>
      <c r="AD34">
        <v>10.8</v>
      </c>
    </row>
    <row r="35" spans="1:30" x14ac:dyDescent="0.45">
      <c r="A35" t="s">
        <v>58</v>
      </c>
      <c r="B35">
        <v>10420</v>
      </c>
      <c r="C35" t="s">
        <v>446</v>
      </c>
      <c r="E35">
        <v>61</v>
      </c>
      <c r="F35" t="s">
        <v>52</v>
      </c>
      <c r="H35">
        <v>1</v>
      </c>
      <c r="I35" t="s">
        <v>32</v>
      </c>
      <c r="J35">
        <v>1</v>
      </c>
      <c r="K35" t="s">
        <v>32</v>
      </c>
      <c r="L35">
        <v>0</v>
      </c>
      <c r="M35" t="s">
        <v>32</v>
      </c>
      <c r="N35">
        <v>2012</v>
      </c>
      <c r="O35">
        <v>1823</v>
      </c>
      <c r="P35">
        <v>343374</v>
      </c>
      <c r="Q35">
        <v>170</v>
      </c>
      <c r="R35">
        <v>316126</v>
      </c>
      <c r="S35">
        <v>4767</v>
      </c>
      <c r="T35">
        <v>144401</v>
      </c>
      <c r="U35">
        <v>1654</v>
      </c>
      <c r="V35">
        <v>27248</v>
      </c>
      <c r="W35">
        <v>10.9</v>
      </c>
      <c r="X35">
        <v>4.5999999999999996</v>
      </c>
      <c r="Y35">
        <v>22.7</v>
      </c>
      <c r="Z35">
        <v>5.4</v>
      </c>
      <c r="AA35">
        <v>6.7</v>
      </c>
      <c r="AB35">
        <v>5.5</v>
      </c>
      <c r="AC35">
        <v>10.7</v>
      </c>
      <c r="AD35">
        <v>8.3000000000000007</v>
      </c>
    </row>
    <row r="36" spans="1:30" x14ac:dyDescent="0.45">
      <c r="A36" t="s">
        <v>58</v>
      </c>
      <c r="B36">
        <v>10420</v>
      </c>
      <c r="C36" t="s">
        <v>446</v>
      </c>
      <c r="E36">
        <v>62</v>
      </c>
      <c r="F36" t="s">
        <v>53</v>
      </c>
      <c r="H36">
        <v>1</v>
      </c>
      <c r="I36" t="s">
        <v>32</v>
      </c>
      <c r="J36">
        <v>1</v>
      </c>
      <c r="K36" t="s">
        <v>32</v>
      </c>
      <c r="L36">
        <v>0</v>
      </c>
      <c r="M36" t="s">
        <v>32</v>
      </c>
      <c r="N36">
        <v>2012</v>
      </c>
      <c r="O36">
        <v>5421</v>
      </c>
      <c r="P36">
        <v>4997876</v>
      </c>
      <c r="Q36">
        <v>1353</v>
      </c>
      <c r="R36">
        <v>4814507</v>
      </c>
      <c r="S36">
        <v>47592</v>
      </c>
      <c r="T36">
        <v>1993750</v>
      </c>
      <c r="U36">
        <v>4068</v>
      </c>
      <c r="W36">
        <v>5.3</v>
      </c>
      <c r="X36">
        <v>6.6</v>
      </c>
      <c r="Y36">
        <v>11.7</v>
      </c>
      <c r="Z36">
        <v>7.2</v>
      </c>
      <c r="AA36">
        <v>5.3</v>
      </c>
      <c r="AB36">
        <v>11.2</v>
      </c>
      <c r="AC36">
        <v>7.4</v>
      </c>
    </row>
    <row r="37" spans="1:30" x14ac:dyDescent="0.45">
      <c r="A37" t="s">
        <v>58</v>
      </c>
      <c r="B37">
        <v>10420</v>
      </c>
      <c r="C37" t="s">
        <v>446</v>
      </c>
      <c r="E37">
        <v>71</v>
      </c>
      <c r="F37" t="s">
        <v>54</v>
      </c>
      <c r="H37">
        <v>1</v>
      </c>
      <c r="I37" t="s">
        <v>32</v>
      </c>
      <c r="J37">
        <v>1</v>
      </c>
      <c r="K37" t="s">
        <v>32</v>
      </c>
      <c r="L37">
        <v>0</v>
      </c>
      <c r="M37" t="s">
        <v>32</v>
      </c>
      <c r="N37">
        <v>2012</v>
      </c>
      <c r="O37">
        <v>3074</v>
      </c>
      <c r="P37">
        <v>298321</v>
      </c>
      <c r="Q37">
        <v>213</v>
      </c>
      <c r="R37">
        <v>252922</v>
      </c>
      <c r="S37">
        <v>3068</v>
      </c>
      <c r="T37">
        <v>63584</v>
      </c>
      <c r="U37">
        <v>2861</v>
      </c>
      <c r="V37">
        <v>45399</v>
      </c>
      <c r="W37">
        <v>8.6999999999999993</v>
      </c>
      <c r="X37">
        <v>7.6</v>
      </c>
      <c r="Y37">
        <v>28</v>
      </c>
      <c r="Z37">
        <v>8.6999999999999993</v>
      </c>
      <c r="AA37">
        <v>15.2</v>
      </c>
      <c r="AB37">
        <v>11.3</v>
      </c>
      <c r="AC37">
        <v>9.5</v>
      </c>
      <c r="AD37">
        <v>26.3</v>
      </c>
    </row>
    <row r="38" spans="1:30" x14ac:dyDescent="0.45">
      <c r="A38" t="s">
        <v>58</v>
      </c>
      <c r="B38">
        <v>10420</v>
      </c>
      <c r="C38" t="s">
        <v>446</v>
      </c>
      <c r="E38">
        <v>72</v>
      </c>
      <c r="F38" t="s">
        <v>55</v>
      </c>
      <c r="H38">
        <v>1</v>
      </c>
      <c r="I38" t="s">
        <v>32</v>
      </c>
      <c r="J38">
        <v>1</v>
      </c>
      <c r="K38" t="s">
        <v>32</v>
      </c>
      <c r="L38">
        <v>0</v>
      </c>
      <c r="M38" t="s">
        <v>32</v>
      </c>
      <c r="N38">
        <v>2012</v>
      </c>
      <c r="O38">
        <v>1854</v>
      </c>
      <c r="P38">
        <v>1234915</v>
      </c>
      <c r="Q38">
        <v>1287</v>
      </c>
      <c r="R38">
        <v>1211375</v>
      </c>
      <c r="S38">
        <v>24907</v>
      </c>
      <c r="T38">
        <v>324751</v>
      </c>
      <c r="U38">
        <v>568</v>
      </c>
      <c r="V38">
        <v>23540</v>
      </c>
      <c r="W38">
        <v>10</v>
      </c>
      <c r="X38">
        <v>11.6</v>
      </c>
      <c r="Y38">
        <v>14.2</v>
      </c>
      <c r="Z38">
        <v>12.4</v>
      </c>
      <c r="AA38">
        <v>12.4</v>
      </c>
      <c r="AB38">
        <v>13.2</v>
      </c>
      <c r="AC38">
        <v>13.6</v>
      </c>
      <c r="AD38">
        <v>38.799999999999997</v>
      </c>
    </row>
    <row r="39" spans="1:30" x14ac:dyDescent="0.45">
      <c r="A39" t="s">
        <v>58</v>
      </c>
      <c r="B39">
        <v>10420</v>
      </c>
      <c r="C39" t="s">
        <v>446</v>
      </c>
      <c r="E39">
        <v>81</v>
      </c>
      <c r="F39" t="s">
        <v>56</v>
      </c>
      <c r="G39" t="s">
        <v>57</v>
      </c>
      <c r="H39">
        <v>1</v>
      </c>
      <c r="I39" t="s">
        <v>32</v>
      </c>
      <c r="J39">
        <v>1</v>
      </c>
      <c r="K39" t="s">
        <v>32</v>
      </c>
      <c r="L39">
        <v>0</v>
      </c>
      <c r="M39" t="s">
        <v>32</v>
      </c>
      <c r="N39">
        <v>2012</v>
      </c>
      <c r="O39">
        <v>6485</v>
      </c>
      <c r="P39">
        <v>834640</v>
      </c>
      <c r="Q39">
        <v>812</v>
      </c>
      <c r="R39">
        <v>716344</v>
      </c>
      <c r="S39">
        <v>6613</v>
      </c>
      <c r="T39">
        <v>185643</v>
      </c>
      <c r="U39">
        <v>5673</v>
      </c>
      <c r="V39">
        <v>118296</v>
      </c>
      <c r="W39">
        <v>4</v>
      </c>
      <c r="X39">
        <v>25</v>
      </c>
      <c r="Y39">
        <v>13.2</v>
      </c>
      <c r="Z39">
        <v>29.8</v>
      </c>
      <c r="AA39">
        <v>16.5</v>
      </c>
      <c r="AB39">
        <v>22.6</v>
      </c>
      <c r="AC39">
        <v>3.8</v>
      </c>
      <c r="AD39">
        <v>15.4</v>
      </c>
    </row>
    <row r="40" spans="1:30" x14ac:dyDescent="0.45">
      <c r="A40" t="s">
        <v>60</v>
      </c>
      <c r="B40">
        <v>10500</v>
      </c>
      <c r="C40" t="s">
        <v>448</v>
      </c>
      <c r="E40">
        <v>0</v>
      </c>
      <c r="F40" t="s">
        <v>31</v>
      </c>
      <c r="H40">
        <v>1</v>
      </c>
      <c r="I40" t="s">
        <v>32</v>
      </c>
      <c r="J40">
        <v>1</v>
      </c>
      <c r="K40" t="s">
        <v>32</v>
      </c>
      <c r="L40">
        <v>0</v>
      </c>
      <c r="M40" t="s">
        <v>32</v>
      </c>
      <c r="N40">
        <v>2012</v>
      </c>
      <c r="O40">
        <v>13612</v>
      </c>
      <c r="P40">
        <v>12051110</v>
      </c>
      <c r="Q40">
        <v>2460</v>
      </c>
      <c r="R40">
        <v>11735848</v>
      </c>
      <c r="S40">
        <v>45326</v>
      </c>
      <c r="T40">
        <v>1637333</v>
      </c>
      <c r="U40">
        <v>11152</v>
      </c>
      <c r="V40">
        <v>315261</v>
      </c>
      <c r="W40">
        <v>2.8</v>
      </c>
      <c r="X40">
        <v>6.6</v>
      </c>
      <c r="Y40">
        <v>5.8</v>
      </c>
      <c r="Z40">
        <v>7.1</v>
      </c>
      <c r="AA40">
        <v>6.1</v>
      </c>
      <c r="AB40">
        <v>6.1</v>
      </c>
      <c r="AC40">
        <v>3.8</v>
      </c>
      <c r="AD40">
        <v>6.7</v>
      </c>
    </row>
    <row r="41" spans="1:30" x14ac:dyDescent="0.45">
      <c r="A41" t="s">
        <v>60</v>
      </c>
      <c r="B41">
        <v>10500</v>
      </c>
      <c r="C41" t="s">
        <v>448</v>
      </c>
      <c r="E41">
        <v>11</v>
      </c>
      <c r="F41" t="s">
        <v>33</v>
      </c>
      <c r="G41" t="s">
        <v>34</v>
      </c>
      <c r="H41">
        <v>1</v>
      </c>
      <c r="I41" t="s">
        <v>32</v>
      </c>
      <c r="J41">
        <v>1</v>
      </c>
      <c r="K41" t="s">
        <v>32</v>
      </c>
      <c r="L41">
        <v>0</v>
      </c>
      <c r="M41" t="s">
        <v>32</v>
      </c>
      <c r="N41">
        <v>2012</v>
      </c>
      <c r="O41">
        <v>180</v>
      </c>
      <c r="P41">
        <v>101012</v>
      </c>
      <c r="Q41">
        <v>27</v>
      </c>
      <c r="R41">
        <v>80752</v>
      </c>
      <c r="S41">
        <v>644</v>
      </c>
      <c r="T41">
        <v>18703</v>
      </c>
      <c r="U41">
        <v>153</v>
      </c>
      <c r="W41">
        <v>39.799999999999997</v>
      </c>
      <c r="X41">
        <v>26.9</v>
      </c>
      <c r="Y41">
        <v>58.7</v>
      </c>
      <c r="Z41">
        <v>8.5</v>
      </c>
      <c r="AA41">
        <v>61.9</v>
      </c>
      <c r="AB41">
        <v>13.5</v>
      </c>
      <c r="AC41">
        <v>41.5</v>
      </c>
    </row>
    <row r="42" spans="1:30" x14ac:dyDescent="0.45">
      <c r="A42" t="s">
        <v>60</v>
      </c>
      <c r="B42">
        <v>10500</v>
      </c>
      <c r="C42" t="s">
        <v>448</v>
      </c>
      <c r="E42">
        <v>23</v>
      </c>
      <c r="F42" t="s">
        <v>37</v>
      </c>
      <c r="H42">
        <v>1</v>
      </c>
      <c r="I42" t="s">
        <v>32</v>
      </c>
      <c r="J42">
        <v>1</v>
      </c>
      <c r="K42" t="s">
        <v>32</v>
      </c>
      <c r="L42">
        <v>0</v>
      </c>
      <c r="M42" t="s">
        <v>32</v>
      </c>
      <c r="N42">
        <v>2012</v>
      </c>
      <c r="O42">
        <v>1308</v>
      </c>
      <c r="Q42">
        <v>180</v>
      </c>
      <c r="U42">
        <v>1128</v>
      </c>
      <c r="W42">
        <v>17.2</v>
      </c>
      <c r="Y42">
        <v>27</v>
      </c>
      <c r="AC42">
        <v>19</v>
      </c>
    </row>
    <row r="43" spans="1:30" x14ac:dyDescent="0.45">
      <c r="A43" t="s">
        <v>60</v>
      </c>
      <c r="B43">
        <v>10500</v>
      </c>
      <c r="C43" t="s">
        <v>448</v>
      </c>
      <c r="E43" t="s">
        <v>38</v>
      </c>
      <c r="F43" t="s">
        <v>39</v>
      </c>
      <c r="H43">
        <v>1</v>
      </c>
      <c r="I43" t="s">
        <v>32</v>
      </c>
      <c r="J43">
        <v>1</v>
      </c>
      <c r="K43" t="s">
        <v>32</v>
      </c>
      <c r="L43">
        <v>0</v>
      </c>
      <c r="M43" t="s">
        <v>32</v>
      </c>
      <c r="N43">
        <v>2012</v>
      </c>
      <c r="O43">
        <v>268</v>
      </c>
      <c r="P43">
        <v>3766974</v>
      </c>
      <c r="Q43">
        <v>122</v>
      </c>
      <c r="R43">
        <v>3763472</v>
      </c>
      <c r="S43">
        <v>4626</v>
      </c>
      <c r="T43">
        <v>241976</v>
      </c>
      <c r="U43">
        <v>146</v>
      </c>
      <c r="V43">
        <v>3502</v>
      </c>
      <c r="W43">
        <v>28.5</v>
      </c>
      <c r="X43">
        <v>5.8</v>
      </c>
      <c r="Y43">
        <v>30.5</v>
      </c>
      <c r="Z43">
        <v>6</v>
      </c>
      <c r="AA43">
        <v>8.5</v>
      </c>
      <c r="AB43">
        <v>9.3000000000000007</v>
      </c>
      <c r="AC43">
        <v>40.1</v>
      </c>
      <c r="AD43">
        <v>21.4</v>
      </c>
    </row>
    <row r="44" spans="1:30" x14ac:dyDescent="0.45">
      <c r="A44" t="s">
        <v>60</v>
      </c>
      <c r="B44">
        <v>10500</v>
      </c>
      <c r="C44" t="s">
        <v>448</v>
      </c>
      <c r="E44">
        <v>42</v>
      </c>
      <c r="F44" t="s">
        <v>40</v>
      </c>
      <c r="H44">
        <v>1</v>
      </c>
      <c r="I44" t="s">
        <v>32</v>
      </c>
      <c r="J44">
        <v>1</v>
      </c>
      <c r="K44" t="s">
        <v>32</v>
      </c>
      <c r="L44">
        <v>0</v>
      </c>
      <c r="M44" t="s">
        <v>32</v>
      </c>
      <c r="N44">
        <v>2012</v>
      </c>
      <c r="O44">
        <v>305</v>
      </c>
      <c r="P44">
        <v>2461645</v>
      </c>
      <c r="Q44">
        <v>141</v>
      </c>
      <c r="R44">
        <v>2452625</v>
      </c>
      <c r="S44">
        <v>2719</v>
      </c>
      <c r="T44">
        <v>137682</v>
      </c>
      <c r="U44">
        <v>164</v>
      </c>
      <c r="V44">
        <v>9020</v>
      </c>
      <c r="W44">
        <v>22.3</v>
      </c>
      <c r="X44">
        <v>27.3</v>
      </c>
      <c r="Y44">
        <v>25.3</v>
      </c>
      <c r="Z44">
        <v>28.5</v>
      </c>
      <c r="AA44">
        <v>44.4</v>
      </c>
      <c r="AB44">
        <v>40.9</v>
      </c>
      <c r="AC44">
        <v>37.700000000000003</v>
      </c>
      <c r="AD44">
        <v>45.2</v>
      </c>
    </row>
    <row r="45" spans="1:30" x14ac:dyDescent="0.45">
      <c r="A45" t="s">
        <v>60</v>
      </c>
      <c r="B45">
        <v>10500</v>
      </c>
      <c r="C45" t="s">
        <v>448</v>
      </c>
      <c r="E45" t="s">
        <v>41</v>
      </c>
      <c r="F45" t="s">
        <v>42</v>
      </c>
      <c r="H45">
        <v>1</v>
      </c>
      <c r="I45" t="s">
        <v>32</v>
      </c>
      <c r="J45">
        <v>1</v>
      </c>
      <c r="K45" t="s">
        <v>32</v>
      </c>
      <c r="L45">
        <v>0</v>
      </c>
      <c r="M45" t="s">
        <v>32</v>
      </c>
      <c r="N45">
        <v>2012</v>
      </c>
      <c r="O45">
        <v>1093</v>
      </c>
      <c r="P45">
        <v>1741793</v>
      </c>
      <c r="Q45">
        <v>438</v>
      </c>
      <c r="R45">
        <v>1697008</v>
      </c>
      <c r="S45">
        <v>7282</v>
      </c>
      <c r="T45">
        <v>153235</v>
      </c>
      <c r="U45">
        <v>655</v>
      </c>
      <c r="V45">
        <v>44785</v>
      </c>
      <c r="W45">
        <v>9.9</v>
      </c>
      <c r="X45">
        <v>4.8</v>
      </c>
      <c r="Y45">
        <v>14.9</v>
      </c>
      <c r="Z45">
        <v>4.9000000000000004</v>
      </c>
      <c r="AA45">
        <v>5.8</v>
      </c>
      <c r="AB45">
        <v>5.5</v>
      </c>
      <c r="AC45">
        <v>14.6</v>
      </c>
      <c r="AD45">
        <v>29</v>
      </c>
    </row>
    <row r="46" spans="1:30" x14ac:dyDescent="0.45">
      <c r="A46" t="s">
        <v>60</v>
      </c>
      <c r="B46">
        <v>10500</v>
      </c>
      <c r="C46" t="s">
        <v>448</v>
      </c>
      <c r="E46" t="s">
        <v>43</v>
      </c>
      <c r="F46" t="s">
        <v>44</v>
      </c>
      <c r="G46" t="s">
        <v>45</v>
      </c>
      <c r="H46">
        <v>1</v>
      </c>
      <c r="I46" t="s">
        <v>32</v>
      </c>
      <c r="J46">
        <v>1</v>
      </c>
      <c r="K46" t="s">
        <v>32</v>
      </c>
      <c r="L46">
        <v>0</v>
      </c>
      <c r="M46" t="s">
        <v>32</v>
      </c>
      <c r="N46">
        <v>2012</v>
      </c>
      <c r="O46">
        <v>636</v>
      </c>
      <c r="P46">
        <v>350637</v>
      </c>
      <c r="Q46">
        <v>113</v>
      </c>
      <c r="R46">
        <v>324541</v>
      </c>
      <c r="S46">
        <v>2364</v>
      </c>
      <c r="T46">
        <v>103442</v>
      </c>
      <c r="U46">
        <v>523</v>
      </c>
      <c r="V46">
        <v>26096</v>
      </c>
      <c r="W46">
        <v>11.2</v>
      </c>
      <c r="X46">
        <v>4.7</v>
      </c>
      <c r="Y46">
        <v>20.399999999999999</v>
      </c>
      <c r="Z46">
        <v>6</v>
      </c>
      <c r="AA46">
        <v>5</v>
      </c>
      <c r="AB46">
        <v>4.9000000000000004</v>
      </c>
      <c r="AC46">
        <v>13</v>
      </c>
      <c r="AD46">
        <v>34.6</v>
      </c>
    </row>
    <row r="47" spans="1:30" x14ac:dyDescent="0.45">
      <c r="A47" t="s">
        <v>60</v>
      </c>
      <c r="B47">
        <v>10500</v>
      </c>
      <c r="C47" t="s">
        <v>448</v>
      </c>
      <c r="E47">
        <v>51</v>
      </c>
      <c r="F47" t="s">
        <v>46</v>
      </c>
      <c r="H47">
        <v>1</v>
      </c>
      <c r="I47" t="s">
        <v>32</v>
      </c>
      <c r="J47">
        <v>1</v>
      </c>
      <c r="K47" t="s">
        <v>32</v>
      </c>
      <c r="L47">
        <v>0</v>
      </c>
      <c r="M47" t="s">
        <v>32</v>
      </c>
      <c r="N47">
        <v>2012</v>
      </c>
      <c r="O47">
        <v>61</v>
      </c>
      <c r="P47">
        <v>193837</v>
      </c>
      <c r="Q47">
        <v>15</v>
      </c>
      <c r="R47">
        <v>193051</v>
      </c>
      <c r="S47">
        <v>660</v>
      </c>
      <c r="T47">
        <v>27786</v>
      </c>
      <c r="U47">
        <v>46</v>
      </c>
      <c r="V47">
        <v>786</v>
      </c>
      <c r="W47">
        <v>18.8</v>
      </c>
      <c r="X47">
        <v>0.3</v>
      </c>
      <c r="Y47">
        <v>0</v>
      </c>
      <c r="Z47">
        <v>0.4</v>
      </c>
      <c r="AA47">
        <v>1.8</v>
      </c>
      <c r="AB47">
        <v>1.9</v>
      </c>
      <c r="AC47">
        <v>23.7</v>
      </c>
      <c r="AD47">
        <v>17.899999999999999</v>
      </c>
    </row>
    <row r="48" spans="1:30" x14ac:dyDescent="0.45">
      <c r="A48" t="s">
        <v>60</v>
      </c>
      <c r="B48">
        <v>10500</v>
      </c>
      <c r="C48" t="s">
        <v>448</v>
      </c>
      <c r="E48">
        <v>52</v>
      </c>
      <c r="F48" t="s">
        <v>47</v>
      </c>
      <c r="G48" t="s">
        <v>48</v>
      </c>
      <c r="H48">
        <v>1</v>
      </c>
      <c r="I48" t="s">
        <v>32</v>
      </c>
      <c r="J48">
        <v>1</v>
      </c>
      <c r="K48" t="s">
        <v>32</v>
      </c>
      <c r="L48">
        <v>0</v>
      </c>
      <c r="M48" t="s">
        <v>32</v>
      </c>
      <c r="N48">
        <v>2012</v>
      </c>
      <c r="O48">
        <v>359</v>
      </c>
      <c r="P48">
        <v>387878</v>
      </c>
      <c r="Q48">
        <v>154</v>
      </c>
      <c r="R48">
        <v>379205</v>
      </c>
      <c r="S48">
        <v>1672</v>
      </c>
      <c r="T48">
        <v>80551</v>
      </c>
      <c r="U48">
        <v>205</v>
      </c>
      <c r="W48">
        <v>21.2</v>
      </c>
      <c r="X48">
        <v>23.2</v>
      </c>
      <c r="Y48">
        <v>12.1</v>
      </c>
      <c r="Z48">
        <v>24.6</v>
      </c>
      <c r="AA48">
        <v>34.200000000000003</v>
      </c>
      <c r="AB48">
        <v>29</v>
      </c>
      <c r="AC48">
        <v>32.299999999999997</v>
      </c>
    </row>
    <row r="49" spans="1:30" x14ac:dyDescent="0.45">
      <c r="A49" t="s">
        <v>60</v>
      </c>
      <c r="B49">
        <v>10500</v>
      </c>
      <c r="C49" t="s">
        <v>448</v>
      </c>
      <c r="E49">
        <v>53</v>
      </c>
      <c r="F49" t="s">
        <v>49</v>
      </c>
      <c r="H49">
        <v>1</v>
      </c>
      <c r="I49" t="s">
        <v>32</v>
      </c>
      <c r="J49">
        <v>1</v>
      </c>
      <c r="K49" t="s">
        <v>32</v>
      </c>
      <c r="L49">
        <v>0</v>
      </c>
      <c r="M49" t="s">
        <v>32</v>
      </c>
      <c r="N49">
        <v>2012</v>
      </c>
      <c r="O49">
        <v>941</v>
      </c>
      <c r="Q49">
        <v>238</v>
      </c>
      <c r="U49">
        <v>703</v>
      </c>
      <c r="W49">
        <v>22.2</v>
      </c>
      <c r="Y49">
        <v>22.3</v>
      </c>
      <c r="AC49">
        <v>27.2</v>
      </c>
    </row>
    <row r="50" spans="1:30" x14ac:dyDescent="0.45">
      <c r="A50" t="s">
        <v>60</v>
      </c>
      <c r="B50">
        <v>10500</v>
      </c>
      <c r="C50" t="s">
        <v>448</v>
      </c>
      <c r="E50">
        <v>54</v>
      </c>
      <c r="F50" t="s">
        <v>50</v>
      </c>
      <c r="H50">
        <v>1</v>
      </c>
      <c r="I50" t="s">
        <v>32</v>
      </c>
      <c r="J50">
        <v>1</v>
      </c>
      <c r="K50" t="s">
        <v>32</v>
      </c>
      <c r="L50">
        <v>0</v>
      </c>
      <c r="M50" t="s">
        <v>32</v>
      </c>
      <c r="N50">
        <v>2012</v>
      </c>
      <c r="O50">
        <v>946</v>
      </c>
      <c r="P50">
        <v>339498</v>
      </c>
      <c r="Q50">
        <v>238</v>
      </c>
      <c r="R50">
        <v>313593</v>
      </c>
      <c r="S50">
        <v>2636</v>
      </c>
      <c r="T50">
        <v>128243</v>
      </c>
      <c r="U50">
        <v>708</v>
      </c>
      <c r="W50">
        <v>15.7</v>
      </c>
      <c r="X50">
        <v>6.9</v>
      </c>
      <c r="Y50">
        <v>29.5</v>
      </c>
      <c r="Z50">
        <v>7.9</v>
      </c>
      <c r="AA50">
        <v>6.5</v>
      </c>
      <c r="AB50">
        <v>4.3</v>
      </c>
      <c r="AC50">
        <v>17.899999999999999</v>
      </c>
    </row>
    <row r="51" spans="1:30" x14ac:dyDescent="0.45">
      <c r="A51" t="s">
        <v>60</v>
      </c>
      <c r="B51">
        <v>10500</v>
      </c>
      <c r="C51" t="s">
        <v>448</v>
      </c>
      <c r="E51">
        <v>56</v>
      </c>
      <c r="F51" t="s">
        <v>51</v>
      </c>
      <c r="H51">
        <v>1</v>
      </c>
      <c r="I51" t="s">
        <v>32</v>
      </c>
      <c r="J51">
        <v>1</v>
      </c>
      <c r="K51" t="s">
        <v>32</v>
      </c>
      <c r="L51">
        <v>0</v>
      </c>
      <c r="M51" t="s">
        <v>32</v>
      </c>
      <c r="N51">
        <v>2012</v>
      </c>
      <c r="O51">
        <v>1667</v>
      </c>
      <c r="P51">
        <v>159070</v>
      </c>
      <c r="Q51">
        <v>151</v>
      </c>
      <c r="R51">
        <v>133250</v>
      </c>
      <c r="S51">
        <v>3398</v>
      </c>
      <c r="T51">
        <v>67644</v>
      </c>
      <c r="U51">
        <v>1516</v>
      </c>
      <c r="V51">
        <v>25821</v>
      </c>
      <c r="W51">
        <v>8</v>
      </c>
      <c r="X51">
        <v>8.5</v>
      </c>
      <c r="Y51">
        <v>19.3</v>
      </c>
      <c r="Z51">
        <v>5.4</v>
      </c>
      <c r="AA51">
        <v>4</v>
      </c>
      <c r="AB51">
        <v>4.7</v>
      </c>
      <c r="AC51">
        <v>8</v>
      </c>
      <c r="AD51">
        <v>35.4</v>
      </c>
    </row>
    <row r="52" spans="1:30" x14ac:dyDescent="0.45">
      <c r="A52" t="s">
        <v>60</v>
      </c>
      <c r="B52">
        <v>10500</v>
      </c>
      <c r="C52" t="s">
        <v>448</v>
      </c>
      <c r="E52">
        <v>61</v>
      </c>
      <c r="F52" t="s">
        <v>52</v>
      </c>
      <c r="H52">
        <v>1</v>
      </c>
      <c r="I52" t="s">
        <v>32</v>
      </c>
      <c r="J52">
        <v>1</v>
      </c>
      <c r="K52" t="s">
        <v>32</v>
      </c>
      <c r="L52">
        <v>0</v>
      </c>
      <c r="M52" t="s">
        <v>32</v>
      </c>
      <c r="N52">
        <v>2012</v>
      </c>
      <c r="O52">
        <v>223</v>
      </c>
      <c r="P52">
        <v>17776</v>
      </c>
      <c r="Q52">
        <v>18</v>
      </c>
      <c r="R52">
        <v>15840</v>
      </c>
      <c r="S52">
        <v>307</v>
      </c>
      <c r="T52">
        <v>8131</v>
      </c>
      <c r="U52">
        <v>206</v>
      </c>
      <c r="V52">
        <v>1935</v>
      </c>
      <c r="W52">
        <v>21.8</v>
      </c>
      <c r="X52">
        <v>6.9</v>
      </c>
      <c r="Y52">
        <v>25.7</v>
      </c>
      <c r="Z52">
        <v>7.6</v>
      </c>
      <c r="AA52">
        <v>9.5</v>
      </c>
      <c r="AB52">
        <v>6.8</v>
      </c>
      <c r="AC52">
        <v>23</v>
      </c>
      <c r="AD52">
        <v>30.7</v>
      </c>
    </row>
    <row r="53" spans="1:30" x14ac:dyDescent="0.45">
      <c r="A53" t="s">
        <v>60</v>
      </c>
      <c r="B53">
        <v>10500</v>
      </c>
      <c r="C53" t="s">
        <v>448</v>
      </c>
      <c r="E53">
        <v>62</v>
      </c>
      <c r="F53" t="s">
        <v>53</v>
      </c>
      <c r="H53">
        <v>1</v>
      </c>
      <c r="I53" t="s">
        <v>32</v>
      </c>
      <c r="J53">
        <v>1</v>
      </c>
      <c r="K53" t="s">
        <v>32</v>
      </c>
      <c r="L53">
        <v>0</v>
      </c>
      <c r="M53" t="s">
        <v>32</v>
      </c>
      <c r="N53">
        <v>2012</v>
      </c>
      <c r="O53">
        <v>1634</v>
      </c>
      <c r="P53">
        <v>1047825</v>
      </c>
      <c r="Q53">
        <v>331</v>
      </c>
      <c r="R53">
        <v>1029918</v>
      </c>
      <c r="S53">
        <v>10908</v>
      </c>
      <c r="T53">
        <v>384550</v>
      </c>
      <c r="U53">
        <v>1303</v>
      </c>
      <c r="V53">
        <v>17906</v>
      </c>
      <c r="W53">
        <v>6.4</v>
      </c>
      <c r="X53">
        <v>19.399999999999999</v>
      </c>
      <c r="Y53">
        <v>17.3</v>
      </c>
      <c r="Z53">
        <v>20.399999999999999</v>
      </c>
      <c r="AA53">
        <v>26.3</v>
      </c>
      <c r="AB53">
        <v>25.5</v>
      </c>
      <c r="AC53">
        <v>7.2</v>
      </c>
      <c r="AD53">
        <v>7.7</v>
      </c>
    </row>
    <row r="54" spans="1:30" x14ac:dyDescent="0.45">
      <c r="A54" t="s">
        <v>60</v>
      </c>
      <c r="B54">
        <v>10500</v>
      </c>
      <c r="C54" t="s">
        <v>448</v>
      </c>
      <c r="E54">
        <v>71</v>
      </c>
      <c r="F54" t="s">
        <v>54</v>
      </c>
      <c r="H54">
        <v>1</v>
      </c>
      <c r="I54" t="s">
        <v>32</v>
      </c>
      <c r="J54">
        <v>1</v>
      </c>
      <c r="K54" t="s">
        <v>32</v>
      </c>
      <c r="L54">
        <v>0</v>
      </c>
      <c r="M54" t="s">
        <v>32</v>
      </c>
      <c r="N54">
        <v>2012</v>
      </c>
      <c r="O54">
        <v>383</v>
      </c>
      <c r="P54">
        <v>18796</v>
      </c>
      <c r="Q54">
        <v>27</v>
      </c>
      <c r="R54">
        <v>13505</v>
      </c>
      <c r="S54">
        <v>356</v>
      </c>
      <c r="T54">
        <v>5217</v>
      </c>
      <c r="U54">
        <v>355</v>
      </c>
      <c r="V54">
        <v>5291</v>
      </c>
      <c r="W54">
        <v>29.5</v>
      </c>
      <c r="X54">
        <v>15.6</v>
      </c>
      <c r="Y54">
        <v>41.5</v>
      </c>
      <c r="Z54">
        <v>17.899999999999999</v>
      </c>
      <c r="AA54">
        <v>18.899999999999999</v>
      </c>
      <c r="AB54">
        <v>18.399999999999999</v>
      </c>
      <c r="AC54">
        <v>30.5</v>
      </c>
      <c r="AD54">
        <v>28.4</v>
      </c>
    </row>
    <row r="55" spans="1:30" x14ac:dyDescent="0.45">
      <c r="A55" t="s">
        <v>60</v>
      </c>
      <c r="B55">
        <v>10500</v>
      </c>
      <c r="C55" t="s">
        <v>448</v>
      </c>
      <c r="E55">
        <v>72</v>
      </c>
      <c r="F55" t="s">
        <v>55</v>
      </c>
      <c r="H55">
        <v>1</v>
      </c>
      <c r="I55" t="s">
        <v>32</v>
      </c>
      <c r="J55">
        <v>1</v>
      </c>
      <c r="K55" t="s">
        <v>32</v>
      </c>
      <c r="L55">
        <v>0</v>
      </c>
      <c r="M55" t="s">
        <v>32</v>
      </c>
      <c r="N55">
        <v>2012</v>
      </c>
      <c r="O55">
        <v>335</v>
      </c>
      <c r="P55">
        <v>126841</v>
      </c>
      <c r="Q55">
        <v>121</v>
      </c>
      <c r="R55">
        <v>121894</v>
      </c>
      <c r="S55">
        <v>2816</v>
      </c>
      <c r="T55">
        <v>31590</v>
      </c>
      <c r="U55">
        <v>215</v>
      </c>
      <c r="V55">
        <v>4947</v>
      </c>
      <c r="W55">
        <v>17.7</v>
      </c>
      <c r="X55">
        <v>14.8</v>
      </c>
      <c r="Y55">
        <v>55.6</v>
      </c>
      <c r="Z55">
        <v>16.399999999999999</v>
      </c>
      <c r="AA55">
        <v>13.2</v>
      </c>
      <c r="AB55">
        <v>12.5</v>
      </c>
      <c r="AC55">
        <v>17.600000000000001</v>
      </c>
      <c r="AD55">
        <v>31.9</v>
      </c>
    </row>
    <row r="56" spans="1:30" x14ac:dyDescent="0.45">
      <c r="A56" t="s">
        <v>60</v>
      </c>
      <c r="B56">
        <v>10500</v>
      </c>
      <c r="C56" t="s">
        <v>448</v>
      </c>
      <c r="E56">
        <v>81</v>
      </c>
      <c r="F56" t="s">
        <v>56</v>
      </c>
      <c r="G56" t="s">
        <v>57</v>
      </c>
      <c r="H56">
        <v>1</v>
      </c>
      <c r="I56" t="s">
        <v>32</v>
      </c>
      <c r="J56">
        <v>1</v>
      </c>
      <c r="K56" t="s">
        <v>32</v>
      </c>
      <c r="L56">
        <v>0</v>
      </c>
      <c r="M56" t="s">
        <v>32</v>
      </c>
      <c r="N56">
        <v>2012</v>
      </c>
      <c r="O56">
        <v>3285</v>
      </c>
      <c r="P56">
        <v>136009</v>
      </c>
      <c r="Q56">
        <v>165</v>
      </c>
      <c r="R56">
        <v>89010</v>
      </c>
      <c r="S56">
        <v>879</v>
      </c>
      <c r="T56">
        <v>21440</v>
      </c>
      <c r="U56">
        <v>3120</v>
      </c>
      <c r="V56">
        <v>46999</v>
      </c>
      <c r="W56">
        <v>7.3</v>
      </c>
      <c r="X56">
        <v>18.2</v>
      </c>
      <c r="Y56">
        <v>24.4</v>
      </c>
      <c r="Z56">
        <v>28.3</v>
      </c>
      <c r="AA56">
        <v>29.7</v>
      </c>
      <c r="AB56">
        <v>24.7</v>
      </c>
      <c r="AC56">
        <v>7.1</v>
      </c>
      <c r="AD56">
        <v>9.6999999999999993</v>
      </c>
    </row>
    <row r="57" spans="1:30" x14ac:dyDescent="0.45">
      <c r="A57" t="s">
        <v>61</v>
      </c>
      <c r="B57">
        <v>10540</v>
      </c>
      <c r="C57" t="s">
        <v>845</v>
      </c>
      <c r="E57">
        <v>0</v>
      </c>
      <c r="F57" t="s">
        <v>31</v>
      </c>
      <c r="H57">
        <v>1</v>
      </c>
      <c r="I57" t="s">
        <v>32</v>
      </c>
      <c r="J57">
        <v>1</v>
      </c>
      <c r="K57" t="s">
        <v>32</v>
      </c>
      <c r="L57">
        <v>0</v>
      </c>
      <c r="M57" t="s">
        <v>32</v>
      </c>
      <c r="N57">
        <v>2012</v>
      </c>
      <c r="O57">
        <v>7057</v>
      </c>
      <c r="P57">
        <v>8205082</v>
      </c>
      <c r="Q57">
        <v>2072</v>
      </c>
      <c r="R57">
        <v>7975087</v>
      </c>
      <c r="S57">
        <v>32516</v>
      </c>
      <c r="T57">
        <v>1223841</v>
      </c>
      <c r="U57">
        <v>4985</v>
      </c>
      <c r="V57">
        <v>229995</v>
      </c>
      <c r="W57">
        <v>4.2</v>
      </c>
      <c r="X57">
        <v>22.9</v>
      </c>
      <c r="Y57">
        <v>7.5</v>
      </c>
      <c r="Z57">
        <v>24.5</v>
      </c>
      <c r="AA57">
        <v>10.4</v>
      </c>
      <c r="AB57">
        <v>12.5</v>
      </c>
      <c r="AC57">
        <v>4.8</v>
      </c>
      <c r="AD57">
        <v>13.5</v>
      </c>
    </row>
    <row r="58" spans="1:30" x14ac:dyDescent="0.45">
      <c r="A58" t="s">
        <v>61</v>
      </c>
      <c r="B58">
        <v>10540</v>
      </c>
      <c r="C58" t="s">
        <v>845</v>
      </c>
      <c r="E58">
        <v>11</v>
      </c>
      <c r="F58" t="s">
        <v>33</v>
      </c>
      <c r="G58" t="s">
        <v>34</v>
      </c>
      <c r="H58">
        <v>1</v>
      </c>
      <c r="I58" t="s">
        <v>32</v>
      </c>
      <c r="J58">
        <v>1</v>
      </c>
      <c r="K58" t="s">
        <v>32</v>
      </c>
      <c r="L58">
        <v>0</v>
      </c>
      <c r="M58" t="s">
        <v>32</v>
      </c>
      <c r="N58">
        <v>2012</v>
      </c>
      <c r="O58">
        <v>212</v>
      </c>
      <c r="Q58">
        <v>49</v>
      </c>
      <c r="U58">
        <v>163</v>
      </c>
      <c r="W58">
        <v>27.8</v>
      </c>
      <c r="Y58">
        <v>69.400000000000006</v>
      </c>
      <c r="AC58">
        <v>28.7</v>
      </c>
    </row>
    <row r="59" spans="1:30" x14ac:dyDescent="0.45">
      <c r="A59" t="s">
        <v>61</v>
      </c>
      <c r="B59">
        <v>10540</v>
      </c>
      <c r="C59" t="s">
        <v>845</v>
      </c>
      <c r="E59">
        <v>23</v>
      </c>
      <c r="F59" t="s">
        <v>37</v>
      </c>
      <c r="H59">
        <v>1</v>
      </c>
      <c r="I59" t="s">
        <v>32</v>
      </c>
      <c r="J59">
        <v>1</v>
      </c>
      <c r="K59" t="s">
        <v>32</v>
      </c>
      <c r="L59">
        <v>0</v>
      </c>
      <c r="M59" t="s">
        <v>32</v>
      </c>
      <c r="N59">
        <v>2012</v>
      </c>
      <c r="O59">
        <v>795</v>
      </c>
      <c r="P59">
        <v>360588</v>
      </c>
      <c r="Q59">
        <v>238</v>
      </c>
      <c r="R59">
        <v>328851</v>
      </c>
      <c r="S59">
        <v>2154</v>
      </c>
      <c r="T59">
        <v>95442</v>
      </c>
      <c r="U59">
        <v>557</v>
      </c>
      <c r="V59">
        <v>31738</v>
      </c>
      <c r="W59">
        <v>15</v>
      </c>
      <c r="X59">
        <v>34.700000000000003</v>
      </c>
      <c r="Y59">
        <v>47.3</v>
      </c>
      <c r="Z59">
        <v>40.700000000000003</v>
      </c>
      <c r="AA59">
        <v>56.4</v>
      </c>
      <c r="AB59">
        <v>54.6</v>
      </c>
      <c r="AC59">
        <v>20.7</v>
      </c>
      <c r="AD59">
        <v>28.7</v>
      </c>
    </row>
    <row r="60" spans="1:30" x14ac:dyDescent="0.45">
      <c r="A60" t="s">
        <v>61</v>
      </c>
      <c r="B60">
        <v>10540</v>
      </c>
      <c r="C60" t="s">
        <v>845</v>
      </c>
      <c r="E60" t="s">
        <v>38</v>
      </c>
      <c r="F60" t="s">
        <v>39</v>
      </c>
      <c r="H60">
        <v>1</v>
      </c>
      <c r="I60" t="s">
        <v>32</v>
      </c>
      <c r="J60">
        <v>1</v>
      </c>
      <c r="K60" t="s">
        <v>32</v>
      </c>
      <c r="L60">
        <v>0</v>
      </c>
      <c r="M60" t="s">
        <v>32</v>
      </c>
      <c r="N60">
        <v>2012</v>
      </c>
      <c r="O60">
        <v>413</v>
      </c>
      <c r="P60">
        <v>2369298</v>
      </c>
      <c r="Q60">
        <v>174</v>
      </c>
      <c r="R60">
        <v>2364723</v>
      </c>
      <c r="S60">
        <v>6725</v>
      </c>
      <c r="T60">
        <v>382199</v>
      </c>
      <c r="U60">
        <v>240</v>
      </c>
      <c r="V60">
        <v>4575</v>
      </c>
      <c r="W60">
        <v>23.3</v>
      </c>
      <c r="X60">
        <v>4.9000000000000004</v>
      </c>
      <c r="Y60">
        <v>21.4</v>
      </c>
      <c r="Z60">
        <v>5.0999999999999996</v>
      </c>
      <c r="AA60">
        <v>9</v>
      </c>
      <c r="AB60">
        <v>7.7</v>
      </c>
      <c r="AC60">
        <v>29.9</v>
      </c>
      <c r="AD60">
        <v>16.7</v>
      </c>
    </row>
    <row r="61" spans="1:30" x14ac:dyDescent="0.45">
      <c r="A61" t="s">
        <v>61</v>
      </c>
      <c r="B61">
        <v>10540</v>
      </c>
      <c r="C61" t="s">
        <v>845</v>
      </c>
      <c r="E61">
        <v>42</v>
      </c>
      <c r="F61" t="s">
        <v>40</v>
      </c>
      <c r="H61">
        <v>1</v>
      </c>
      <c r="I61" t="s">
        <v>32</v>
      </c>
      <c r="J61">
        <v>1</v>
      </c>
      <c r="K61" t="s">
        <v>32</v>
      </c>
      <c r="L61">
        <v>0</v>
      </c>
      <c r="M61" t="s">
        <v>32</v>
      </c>
      <c r="N61">
        <v>2012</v>
      </c>
      <c r="O61">
        <v>214</v>
      </c>
      <c r="P61">
        <v>1077875</v>
      </c>
      <c r="Q61">
        <v>121</v>
      </c>
      <c r="R61">
        <v>1065255</v>
      </c>
      <c r="S61">
        <v>1637</v>
      </c>
      <c r="T61">
        <v>74019</v>
      </c>
      <c r="U61">
        <v>93</v>
      </c>
      <c r="W61">
        <v>24.4</v>
      </c>
      <c r="X61">
        <v>11.1</v>
      </c>
      <c r="Y61">
        <v>26.5</v>
      </c>
      <c r="Z61">
        <v>11.5</v>
      </c>
      <c r="AA61">
        <v>21.6</v>
      </c>
      <c r="AB61">
        <v>18.5</v>
      </c>
      <c r="AC61">
        <v>47.5</v>
      </c>
    </row>
    <row r="62" spans="1:30" x14ac:dyDescent="0.45">
      <c r="A62" t="s">
        <v>61</v>
      </c>
      <c r="B62">
        <v>10540</v>
      </c>
      <c r="C62" t="s">
        <v>845</v>
      </c>
      <c r="E62" t="s">
        <v>41</v>
      </c>
      <c r="F62" t="s">
        <v>42</v>
      </c>
      <c r="H62">
        <v>1</v>
      </c>
      <c r="I62" t="s">
        <v>32</v>
      </c>
      <c r="J62">
        <v>1</v>
      </c>
      <c r="K62" t="s">
        <v>32</v>
      </c>
      <c r="L62">
        <v>0</v>
      </c>
      <c r="M62" t="s">
        <v>32</v>
      </c>
      <c r="N62">
        <v>2012</v>
      </c>
      <c r="O62">
        <v>972</v>
      </c>
      <c r="Q62">
        <v>292</v>
      </c>
      <c r="U62">
        <v>680</v>
      </c>
      <c r="W62">
        <v>21.1</v>
      </c>
      <c r="Y62">
        <v>15.3</v>
      </c>
      <c r="AC62">
        <v>26.2</v>
      </c>
    </row>
    <row r="63" spans="1:30" x14ac:dyDescent="0.45">
      <c r="A63" t="s">
        <v>61</v>
      </c>
      <c r="B63">
        <v>10540</v>
      </c>
      <c r="C63" t="s">
        <v>845</v>
      </c>
      <c r="E63" t="s">
        <v>43</v>
      </c>
      <c r="F63" t="s">
        <v>44</v>
      </c>
      <c r="G63" t="s">
        <v>45</v>
      </c>
      <c r="H63">
        <v>1</v>
      </c>
      <c r="I63" t="s">
        <v>32</v>
      </c>
      <c r="J63">
        <v>1</v>
      </c>
      <c r="K63" t="s">
        <v>32</v>
      </c>
      <c r="L63">
        <v>0</v>
      </c>
      <c r="M63" t="s">
        <v>32</v>
      </c>
      <c r="N63">
        <v>2012</v>
      </c>
      <c r="O63">
        <v>271</v>
      </c>
      <c r="P63">
        <v>348888</v>
      </c>
      <c r="Q63">
        <v>121</v>
      </c>
      <c r="R63">
        <v>336811</v>
      </c>
      <c r="S63">
        <v>2335</v>
      </c>
      <c r="T63">
        <v>92311</v>
      </c>
      <c r="U63">
        <v>150</v>
      </c>
      <c r="V63">
        <v>12077</v>
      </c>
      <c r="W63">
        <v>25</v>
      </c>
      <c r="X63">
        <v>6.3</v>
      </c>
      <c r="Y63">
        <v>45.6</v>
      </c>
      <c r="Z63">
        <v>6.5</v>
      </c>
      <c r="AA63">
        <v>7.2</v>
      </c>
      <c r="AB63">
        <v>6.2</v>
      </c>
      <c r="AC63">
        <v>20.6</v>
      </c>
      <c r="AD63">
        <v>31.9</v>
      </c>
    </row>
    <row r="64" spans="1:30" x14ac:dyDescent="0.45">
      <c r="A64" t="s">
        <v>61</v>
      </c>
      <c r="B64">
        <v>10540</v>
      </c>
      <c r="C64" t="s">
        <v>845</v>
      </c>
      <c r="E64">
        <v>51</v>
      </c>
      <c r="F64" t="s">
        <v>46</v>
      </c>
      <c r="H64">
        <v>1</v>
      </c>
      <c r="I64" t="s">
        <v>32</v>
      </c>
      <c r="J64">
        <v>1</v>
      </c>
      <c r="K64" t="s">
        <v>32</v>
      </c>
      <c r="L64">
        <v>0</v>
      </c>
      <c r="M64" t="s">
        <v>32</v>
      </c>
      <c r="N64">
        <v>2012</v>
      </c>
      <c r="O64">
        <v>82</v>
      </c>
      <c r="P64">
        <v>218210</v>
      </c>
      <c r="Q64">
        <v>19</v>
      </c>
      <c r="R64">
        <v>217513</v>
      </c>
      <c r="S64">
        <v>308</v>
      </c>
      <c r="T64">
        <v>15338</v>
      </c>
      <c r="U64">
        <v>63</v>
      </c>
      <c r="V64">
        <v>697</v>
      </c>
      <c r="W64">
        <v>28.4</v>
      </c>
      <c r="X64">
        <v>6.3</v>
      </c>
      <c r="Y64">
        <v>54.6</v>
      </c>
      <c r="Z64">
        <v>6.5</v>
      </c>
      <c r="AA64">
        <v>7.5</v>
      </c>
      <c r="AB64">
        <v>4</v>
      </c>
      <c r="AC64">
        <v>35.700000000000003</v>
      </c>
      <c r="AD64">
        <v>13.7</v>
      </c>
    </row>
    <row r="65" spans="1:30" x14ac:dyDescent="0.45">
      <c r="A65" t="s">
        <v>61</v>
      </c>
      <c r="B65">
        <v>10540</v>
      </c>
      <c r="C65" t="s">
        <v>845</v>
      </c>
      <c r="E65">
        <v>52</v>
      </c>
      <c r="F65" t="s">
        <v>47</v>
      </c>
      <c r="G65" t="s">
        <v>48</v>
      </c>
      <c r="H65">
        <v>1</v>
      </c>
      <c r="I65" t="s">
        <v>32</v>
      </c>
      <c r="J65">
        <v>1</v>
      </c>
      <c r="K65" t="s">
        <v>32</v>
      </c>
      <c r="L65">
        <v>0</v>
      </c>
      <c r="M65" t="s">
        <v>32</v>
      </c>
      <c r="N65">
        <v>2012</v>
      </c>
      <c r="O65">
        <v>169</v>
      </c>
      <c r="P65">
        <v>96686</v>
      </c>
      <c r="Q65">
        <v>82</v>
      </c>
      <c r="R65">
        <v>95308</v>
      </c>
      <c r="S65">
        <v>687</v>
      </c>
      <c r="T65">
        <v>27683</v>
      </c>
      <c r="U65">
        <v>87</v>
      </c>
      <c r="V65">
        <v>1378</v>
      </c>
      <c r="W65">
        <v>33.9</v>
      </c>
      <c r="X65">
        <v>9.6</v>
      </c>
      <c r="Y65">
        <v>35.299999999999997</v>
      </c>
      <c r="Z65">
        <v>10.1</v>
      </c>
      <c r="AA65">
        <v>11.8</v>
      </c>
      <c r="AB65">
        <v>10.8</v>
      </c>
      <c r="AC65">
        <v>55</v>
      </c>
      <c r="AD65">
        <v>16.399999999999999</v>
      </c>
    </row>
    <row r="66" spans="1:30" x14ac:dyDescent="0.45">
      <c r="A66" t="s">
        <v>61</v>
      </c>
      <c r="B66">
        <v>10540</v>
      </c>
      <c r="C66" t="s">
        <v>845</v>
      </c>
      <c r="E66">
        <v>53</v>
      </c>
      <c r="F66" t="s">
        <v>49</v>
      </c>
      <c r="H66">
        <v>1</v>
      </c>
      <c r="I66" t="s">
        <v>32</v>
      </c>
      <c r="J66">
        <v>1</v>
      </c>
      <c r="K66" t="s">
        <v>32</v>
      </c>
      <c r="L66">
        <v>0</v>
      </c>
      <c r="M66" t="s">
        <v>32</v>
      </c>
      <c r="N66">
        <v>2012</v>
      </c>
      <c r="O66">
        <v>762</v>
      </c>
      <c r="P66">
        <v>89975</v>
      </c>
      <c r="Q66">
        <v>133</v>
      </c>
      <c r="R66">
        <v>46368</v>
      </c>
      <c r="S66">
        <v>364</v>
      </c>
      <c r="T66">
        <v>9717</v>
      </c>
      <c r="U66">
        <v>629</v>
      </c>
      <c r="V66">
        <v>43608</v>
      </c>
      <c r="W66">
        <v>19.7</v>
      </c>
      <c r="X66">
        <v>16.2</v>
      </c>
      <c r="Y66">
        <v>35</v>
      </c>
      <c r="Z66">
        <v>16</v>
      </c>
      <c r="AA66">
        <v>23.8</v>
      </c>
      <c r="AB66">
        <v>18.600000000000001</v>
      </c>
      <c r="AC66">
        <v>24.1</v>
      </c>
      <c r="AD66">
        <v>26.9</v>
      </c>
    </row>
    <row r="67" spans="1:30" x14ac:dyDescent="0.45">
      <c r="A67" t="s">
        <v>61</v>
      </c>
      <c r="B67">
        <v>10540</v>
      </c>
      <c r="C67" t="s">
        <v>845</v>
      </c>
      <c r="E67">
        <v>54</v>
      </c>
      <c r="F67" t="s">
        <v>50</v>
      </c>
      <c r="H67">
        <v>1</v>
      </c>
      <c r="I67" t="s">
        <v>32</v>
      </c>
      <c r="J67">
        <v>1</v>
      </c>
      <c r="K67" t="s">
        <v>32</v>
      </c>
      <c r="L67">
        <v>0</v>
      </c>
      <c r="M67" t="s">
        <v>32</v>
      </c>
      <c r="N67">
        <v>2012</v>
      </c>
      <c r="O67">
        <v>637</v>
      </c>
      <c r="P67">
        <v>109555</v>
      </c>
      <c r="Q67">
        <v>168</v>
      </c>
      <c r="R67">
        <v>72304</v>
      </c>
      <c r="S67">
        <v>621</v>
      </c>
      <c r="T67">
        <v>25052</v>
      </c>
      <c r="U67">
        <v>469</v>
      </c>
      <c r="W67">
        <v>19.5</v>
      </c>
      <c r="X67">
        <v>34.799999999999997</v>
      </c>
      <c r="Y67">
        <v>32</v>
      </c>
      <c r="Z67">
        <v>21.3</v>
      </c>
      <c r="AA67">
        <v>28.1</v>
      </c>
      <c r="AB67">
        <v>22.3</v>
      </c>
      <c r="AC67">
        <v>22.5</v>
      </c>
    </row>
    <row r="68" spans="1:30" x14ac:dyDescent="0.45">
      <c r="A68" t="s">
        <v>61</v>
      </c>
      <c r="B68">
        <v>10540</v>
      </c>
      <c r="C68" t="s">
        <v>845</v>
      </c>
      <c r="E68">
        <v>56</v>
      </c>
      <c r="F68" t="s">
        <v>51</v>
      </c>
      <c r="H68">
        <v>1</v>
      </c>
      <c r="I68" t="s">
        <v>32</v>
      </c>
      <c r="J68">
        <v>1</v>
      </c>
      <c r="K68" t="s">
        <v>32</v>
      </c>
      <c r="L68">
        <v>0</v>
      </c>
      <c r="M68" t="s">
        <v>32</v>
      </c>
      <c r="N68">
        <v>2012</v>
      </c>
      <c r="O68">
        <v>392</v>
      </c>
      <c r="P68">
        <v>100922</v>
      </c>
      <c r="Q68">
        <v>62</v>
      </c>
      <c r="R68">
        <v>96276</v>
      </c>
      <c r="S68">
        <v>1725</v>
      </c>
      <c r="T68">
        <v>41498</v>
      </c>
      <c r="U68">
        <v>329</v>
      </c>
      <c r="V68">
        <v>4646</v>
      </c>
      <c r="W68">
        <v>32.200000000000003</v>
      </c>
      <c r="X68">
        <v>5.6</v>
      </c>
      <c r="Y68">
        <v>78.7</v>
      </c>
      <c r="Z68">
        <v>5.8</v>
      </c>
      <c r="AA68">
        <v>7.4</v>
      </c>
      <c r="AB68">
        <v>6.2</v>
      </c>
      <c r="AC68">
        <v>34.799999999999997</v>
      </c>
      <c r="AD68">
        <v>42.3</v>
      </c>
    </row>
    <row r="69" spans="1:30" x14ac:dyDescent="0.45">
      <c r="A69" t="s">
        <v>61</v>
      </c>
      <c r="B69">
        <v>10540</v>
      </c>
      <c r="C69" t="s">
        <v>845</v>
      </c>
      <c r="E69">
        <v>61</v>
      </c>
      <c r="F69" t="s">
        <v>52</v>
      </c>
      <c r="H69">
        <v>1</v>
      </c>
      <c r="I69" t="s">
        <v>32</v>
      </c>
      <c r="J69">
        <v>1</v>
      </c>
      <c r="K69" t="s">
        <v>32</v>
      </c>
      <c r="L69">
        <v>0</v>
      </c>
      <c r="M69" t="s">
        <v>32</v>
      </c>
      <c r="N69">
        <v>2012</v>
      </c>
      <c r="O69">
        <v>64</v>
      </c>
      <c r="P69">
        <v>22877</v>
      </c>
      <c r="Q69">
        <v>12</v>
      </c>
      <c r="R69">
        <v>22570</v>
      </c>
      <c r="S69">
        <v>433</v>
      </c>
      <c r="T69">
        <v>8262</v>
      </c>
      <c r="U69">
        <v>52</v>
      </c>
      <c r="V69">
        <v>307</v>
      </c>
      <c r="W69">
        <v>16.600000000000001</v>
      </c>
      <c r="X69">
        <v>7.9</v>
      </c>
      <c r="Y69">
        <v>0</v>
      </c>
      <c r="Z69">
        <v>8.3000000000000007</v>
      </c>
      <c r="AA69">
        <v>4.5</v>
      </c>
      <c r="AB69">
        <v>8.5</v>
      </c>
      <c r="AC69">
        <v>19.5</v>
      </c>
      <c r="AD69">
        <v>26.5</v>
      </c>
    </row>
    <row r="70" spans="1:30" x14ac:dyDescent="0.45">
      <c r="A70" t="s">
        <v>61</v>
      </c>
      <c r="B70">
        <v>10540</v>
      </c>
      <c r="C70" t="s">
        <v>845</v>
      </c>
      <c r="E70">
        <v>62</v>
      </c>
      <c r="F70" t="s">
        <v>53</v>
      </c>
      <c r="H70">
        <v>1</v>
      </c>
      <c r="I70" t="s">
        <v>32</v>
      </c>
      <c r="J70">
        <v>1</v>
      </c>
      <c r="K70" t="s">
        <v>32</v>
      </c>
      <c r="L70">
        <v>0</v>
      </c>
      <c r="M70" t="s">
        <v>32</v>
      </c>
      <c r="N70">
        <v>2012</v>
      </c>
      <c r="O70">
        <v>733</v>
      </c>
      <c r="P70">
        <v>366047</v>
      </c>
      <c r="Q70">
        <v>200</v>
      </c>
      <c r="R70">
        <v>357969</v>
      </c>
      <c r="S70">
        <v>4229</v>
      </c>
      <c r="T70">
        <v>147885</v>
      </c>
      <c r="U70">
        <v>533</v>
      </c>
      <c r="V70">
        <v>8078</v>
      </c>
      <c r="W70">
        <v>14.9</v>
      </c>
      <c r="X70">
        <v>6.2</v>
      </c>
      <c r="Y70">
        <v>36.5</v>
      </c>
      <c r="Z70">
        <v>6.7</v>
      </c>
      <c r="AA70">
        <v>8.1999999999999993</v>
      </c>
      <c r="AB70">
        <v>6.7</v>
      </c>
      <c r="AC70">
        <v>13.8</v>
      </c>
      <c r="AD70">
        <v>37.5</v>
      </c>
    </row>
    <row r="71" spans="1:30" x14ac:dyDescent="0.45">
      <c r="A71" t="s">
        <v>61</v>
      </c>
      <c r="B71">
        <v>10540</v>
      </c>
      <c r="C71" t="s">
        <v>845</v>
      </c>
      <c r="E71">
        <v>71</v>
      </c>
      <c r="F71" t="s">
        <v>54</v>
      </c>
      <c r="H71">
        <v>1</v>
      </c>
      <c r="I71" t="s">
        <v>32</v>
      </c>
      <c r="J71">
        <v>1</v>
      </c>
      <c r="K71" t="s">
        <v>32</v>
      </c>
      <c r="L71">
        <v>0</v>
      </c>
      <c r="M71" t="s">
        <v>32</v>
      </c>
      <c r="N71">
        <v>2012</v>
      </c>
      <c r="O71">
        <v>198</v>
      </c>
      <c r="P71">
        <v>12149</v>
      </c>
      <c r="Q71">
        <v>24</v>
      </c>
      <c r="R71">
        <v>8940</v>
      </c>
      <c r="S71">
        <v>118</v>
      </c>
      <c r="T71">
        <v>2155</v>
      </c>
      <c r="U71">
        <v>173</v>
      </c>
      <c r="V71">
        <v>3210</v>
      </c>
      <c r="W71">
        <v>17.399999999999999</v>
      </c>
      <c r="X71">
        <v>28.5</v>
      </c>
      <c r="Y71">
        <v>40.299999999999997</v>
      </c>
      <c r="Z71">
        <v>38.9</v>
      </c>
      <c r="AA71">
        <v>62.6</v>
      </c>
      <c r="AB71">
        <v>39.799999999999997</v>
      </c>
      <c r="AC71">
        <v>19.399999999999999</v>
      </c>
      <c r="AD71">
        <v>21.5</v>
      </c>
    </row>
    <row r="72" spans="1:30" x14ac:dyDescent="0.45">
      <c r="A72" t="s">
        <v>61</v>
      </c>
      <c r="B72">
        <v>10540</v>
      </c>
      <c r="C72" t="s">
        <v>845</v>
      </c>
      <c r="E72">
        <v>72</v>
      </c>
      <c r="F72" t="s">
        <v>55</v>
      </c>
      <c r="H72">
        <v>1</v>
      </c>
      <c r="I72" t="s">
        <v>32</v>
      </c>
      <c r="J72">
        <v>1</v>
      </c>
      <c r="K72" t="s">
        <v>32</v>
      </c>
      <c r="L72">
        <v>0</v>
      </c>
      <c r="M72" t="s">
        <v>32</v>
      </c>
      <c r="N72">
        <v>2012</v>
      </c>
      <c r="O72">
        <v>308</v>
      </c>
      <c r="P72">
        <v>156575</v>
      </c>
      <c r="Q72">
        <v>212</v>
      </c>
      <c r="R72">
        <v>136579</v>
      </c>
      <c r="S72">
        <v>2937</v>
      </c>
      <c r="T72">
        <v>40030</v>
      </c>
      <c r="U72">
        <v>95</v>
      </c>
      <c r="W72">
        <v>28.6</v>
      </c>
      <c r="X72">
        <v>29</v>
      </c>
      <c r="Y72">
        <v>30.7</v>
      </c>
      <c r="Z72">
        <v>24.7</v>
      </c>
      <c r="AA72">
        <v>30.1</v>
      </c>
      <c r="AB72">
        <v>29.7</v>
      </c>
      <c r="AC72">
        <v>44.2</v>
      </c>
    </row>
    <row r="73" spans="1:30" x14ac:dyDescent="0.45">
      <c r="A73" t="s">
        <v>61</v>
      </c>
      <c r="B73">
        <v>10540</v>
      </c>
      <c r="C73" t="s">
        <v>845</v>
      </c>
      <c r="E73">
        <v>81</v>
      </c>
      <c r="F73" t="s">
        <v>56</v>
      </c>
      <c r="G73" t="s">
        <v>57</v>
      </c>
      <c r="H73">
        <v>1</v>
      </c>
      <c r="I73" t="s">
        <v>32</v>
      </c>
      <c r="J73">
        <v>1</v>
      </c>
      <c r="K73" t="s">
        <v>32</v>
      </c>
      <c r="L73">
        <v>0</v>
      </c>
      <c r="M73" t="s">
        <v>32</v>
      </c>
      <c r="N73">
        <v>2012</v>
      </c>
      <c r="O73">
        <v>838</v>
      </c>
      <c r="P73">
        <v>62492</v>
      </c>
      <c r="Q73">
        <v>169</v>
      </c>
      <c r="R73">
        <v>43593</v>
      </c>
      <c r="S73">
        <v>755</v>
      </c>
      <c r="T73">
        <v>12870</v>
      </c>
      <c r="U73">
        <v>668</v>
      </c>
      <c r="V73">
        <v>18899</v>
      </c>
      <c r="W73">
        <v>18.600000000000001</v>
      </c>
      <c r="X73">
        <v>41.2</v>
      </c>
      <c r="Y73">
        <v>37.200000000000003</v>
      </c>
      <c r="Z73">
        <v>49.7</v>
      </c>
      <c r="AA73">
        <v>61.9</v>
      </c>
      <c r="AB73">
        <v>46.4</v>
      </c>
      <c r="AC73">
        <v>15.3</v>
      </c>
      <c r="AD73">
        <v>34</v>
      </c>
    </row>
    <row r="74" spans="1:30" x14ac:dyDescent="0.45">
      <c r="A74" t="s">
        <v>62</v>
      </c>
      <c r="B74">
        <v>10580</v>
      </c>
      <c r="C74" t="s">
        <v>450</v>
      </c>
      <c r="E74">
        <v>0</v>
      </c>
      <c r="F74" t="s">
        <v>31</v>
      </c>
      <c r="H74">
        <v>1</v>
      </c>
      <c r="I74" t="s">
        <v>32</v>
      </c>
      <c r="J74">
        <v>1</v>
      </c>
      <c r="K74" t="s">
        <v>32</v>
      </c>
      <c r="L74">
        <v>0</v>
      </c>
      <c r="M74" t="s">
        <v>32</v>
      </c>
      <c r="N74">
        <v>2012</v>
      </c>
      <c r="O74">
        <v>63804</v>
      </c>
      <c r="P74">
        <v>73872944</v>
      </c>
      <c r="Q74">
        <v>16475</v>
      </c>
      <c r="R74">
        <v>71782949</v>
      </c>
      <c r="S74">
        <v>318612</v>
      </c>
      <c r="T74">
        <v>13098779</v>
      </c>
      <c r="U74">
        <v>47329</v>
      </c>
      <c r="V74">
        <v>2089995</v>
      </c>
      <c r="W74">
        <v>1.5</v>
      </c>
      <c r="X74">
        <v>2.4</v>
      </c>
      <c r="Y74">
        <v>3.4</v>
      </c>
      <c r="Z74">
        <v>2.5</v>
      </c>
      <c r="AA74">
        <v>3.5</v>
      </c>
      <c r="AB74">
        <v>2.6</v>
      </c>
      <c r="AC74">
        <v>1.6</v>
      </c>
      <c r="AD74">
        <v>7.4</v>
      </c>
    </row>
    <row r="75" spans="1:30" x14ac:dyDescent="0.45">
      <c r="A75" t="s">
        <v>62</v>
      </c>
      <c r="B75">
        <v>10580</v>
      </c>
      <c r="C75" t="s">
        <v>450</v>
      </c>
      <c r="E75">
        <v>11</v>
      </c>
      <c r="F75" t="s">
        <v>33</v>
      </c>
      <c r="G75" t="s">
        <v>34</v>
      </c>
      <c r="H75">
        <v>1</v>
      </c>
      <c r="I75" t="s">
        <v>32</v>
      </c>
      <c r="J75">
        <v>1</v>
      </c>
      <c r="K75" t="s">
        <v>32</v>
      </c>
      <c r="L75">
        <v>0</v>
      </c>
      <c r="M75" t="s">
        <v>32</v>
      </c>
      <c r="N75">
        <v>2012</v>
      </c>
      <c r="O75">
        <v>465</v>
      </c>
      <c r="P75">
        <v>30553</v>
      </c>
      <c r="Q75">
        <v>78</v>
      </c>
      <c r="R75">
        <v>15721</v>
      </c>
      <c r="S75">
        <v>168</v>
      </c>
      <c r="T75">
        <v>4357</v>
      </c>
      <c r="U75">
        <v>387</v>
      </c>
      <c r="V75">
        <v>14833</v>
      </c>
      <c r="W75">
        <v>11.5</v>
      </c>
      <c r="X75">
        <v>20</v>
      </c>
      <c r="Y75">
        <v>65</v>
      </c>
      <c r="Z75">
        <v>27.3</v>
      </c>
      <c r="AA75">
        <v>36</v>
      </c>
      <c r="AB75">
        <v>22.8</v>
      </c>
      <c r="AC75">
        <v>11.7</v>
      </c>
      <c r="AD75">
        <v>25.8</v>
      </c>
    </row>
    <row r="76" spans="1:30" x14ac:dyDescent="0.45">
      <c r="A76" t="s">
        <v>62</v>
      </c>
      <c r="B76">
        <v>10580</v>
      </c>
      <c r="C76" t="s">
        <v>450</v>
      </c>
      <c r="E76">
        <v>22</v>
      </c>
      <c r="F76" t="s">
        <v>36</v>
      </c>
      <c r="H76">
        <v>1</v>
      </c>
      <c r="I76" t="s">
        <v>32</v>
      </c>
      <c r="J76">
        <v>1</v>
      </c>
      <c r="K76" t="s">
        <v>32</v>
      </c>
      <c r="L76">
        <v>0</v>
      </c>
      <c r="M76" t="s">
        <v>32</v>
      </c>
      <c r="N76">
        <v>2012</v>
      </c>
      <c r="O76">
        <v>91</v>
      </c>
      <c r="P76">
        <v>744876</v>
      </c>
      <c r="Q76">
        <v>12</v>
      </c>
      <c r="R76">
        <v>739503</v>
      </c>
      <c r="S76">
        <v>1520</v>
      </c>
      <c r="T76">
        <v>153071</v>
      </c>
      <c r="U76">
        <v>79</v>
      </c>
      <c r="W76">
        <v>78</v>
      </c>
      <c r="X76">
        <v>1.6</v>
      </c>
      <c r="Y76">
        <v>0</v>
      </c>
      <c r="Z76">
        <v>1.6</v>
      </c>
      <c r="AA76">
        <v>1.6</v>
      </c>
      <c r="AB76">
        <v>0.7</v>
      </c>
      <c r="AC76">
        <v>85.7</v>
      </c>
    </row>
    <row r="77" spans="1:30" x14ac:dyDescent="0.45">
      <c r="A77" t="s">
        <v>62</v>
      </c>
      <c r="B77">
        <v>10580</v>
      </c>
      <c r="C77" t="s">
        <v>450</v>
      </c>
      <c r="E77">
        <v>23</v>
      </c>
      <c r="F77" t="s">
        <v>37</v>
      </c>
      <c r="H77">
        <v>1</v>
      </c>
      <c r="I77" t="s">
        <v>32</v>
      </c>
      <c r="J77">
        <v>1</v>
      </c>
      <c r="K77" t="s">
        <v>32</v>
      </c>
      <c r="L77">
        <v>0</v>
      </c>
      <c r="M77" t="s">
        <v>32</v>
      </c>
      <c r="N77">
        <v>2012</v>
      </c>
      <c r="O77">
        <v>7023</v>
      </c>
      <c r="P77">
        <v>4947713</v>
      </c>
      <c r="Q77">
        <v>2450</v>
      </c>
      <c r="R77">
        <v>4736911</v>
      </c>
      <c r="S77">
        <v>18767</v>
      </c>
      <c r="T77">
        <v>1072234</v>
      </c>
      <c r="U77">
        <v>4572</v>
      </c>
      <c r="V77">
        <v>210803</v>
      </c>
      <c r="W77">
        <v>7</v>
      </c>
      <c r="X77">
        <v>15.8</v>
      </c>
      <c r="Y77">
        <v>9</v>
      </c>
      <c r="Z77">
        <v>17.3</v>
      </c>
      <c r="AA77">
        <v>20.9</v>
      </c>
      <c r="AB77">
        <v>21.7</v>
      </c>
      <c r="AC77">
        <v>8.3000000000000007</v>
      </c>
      <c r="AD77">
        <v>12.4</v>
      </c>
    </row>
    <row r="78" spans="1:30" x14ac:dyDescent="0.45">
      <c r="A78" t="s">
        <v>62</v>
      </c>
      <c r="B78">
        <v>10580</v>
      </c>
      <c r="C78" t="s">
        <v>450</v>
      </c>
      <c r="E78" t="s">
        <v>38</v>
      </c>
      <c r="F78" t="s">
        <v>39</v>
      </c>
      <c r="H78">
        <v>1</v>
      </c>
      <c r="I78" t="s">
        <v>32</v>
      </c>
      <c r="J78">
        <v>1</v>
      </c>
      <c r="K78" t="s">
        <v>32</v>
      </c>
      <c r="L78">
        <v>0</v>
      </c>
      <c r="M78" t="s">
        <v>32</v>
      </c>
      <c r="N78">
        <v>2012</v>
      </c>
      <c r="O78">
        <v>1241</v>
      </c>
      <c r="P78">
        <v>8151505</v>
      </c>
      <c r="Q78">
        <v>541</v>
      </c>
      <c r="R78">
        <v>8129411</v>
      </c>
      <c r="S78">
        <v>20303</v>
      </c>
      <c r="T78">
        <v>1184782</v>
      </c>
      <c r="U78">
        <v>700</v>
      </c>
      <c r="V78">
        <v>22094</v>
      </c>
      <c r="W78">
        <v>17</v>
      </c>
      <c r="X78">
        <v>3.6</v>
      </c>
      <c r="Y78">
        <v>13.2</v>
      </c>
      <c r="Z78">
        <v>3.7</v>
      </c>
      <c r="AA78">
        <v>6.9</v>
      </c>
      <c r="AB78">
        <v>5.7</v>
      </c>
      <c r="AC78">
        <v>25.5</v>
      </c>
      <c r="AD78">
        <v>18</v>
      </c>
    </row>
    <row r="79" spans="1:30" x14ac:dyDescent="0.45">
      <c r="A79" t="s">
        <v>62</v>
      </c>
      <c r="B79">
        <v>10580</v>
      </c>
      <c r="C79" t="s">
        <v>450</v>
      </c>
      <c r="E79">
        <v>42</v>
      </c>
      <c r="F79" t="s">
        <v>40</v>
      </c>
      <c r="H79">
        <v>1</v>
      </c>
      <c r="I79" t="s">
        <v>32</v>
      </c>
      <c r="J79">
        <v>1</v>
      </c>
      <c r="K79" t="s">
        <v>32</v>
      </c>
      <c r="L79">
        <v>0</v>
      </c>
      <c r="M79" t="s">
        <v>32</v>
      </c>
      <c r="N79">
        <v>2012</v>
      </c>
      <c r="O79">
        <v>1658</v>
      </c>
      <c r="P79">
        <v>11221223</v>
      </c>
      <c r="Q79">
        <v>835</v>
      </c>
      <c r="R79">
        <v>11177930</v>
      </c>
      <c r="S79">
        <v>9113</v>
      </c>
      <c r="T79">
        <v>532792</v>
      </c>
      <c r="U79">
        <v>823</v>
      </c>
      <c r="V79">
        <v>43293</v>
      </c>
      <c r="W79">
        <v>10.1</v>
      </c>
      <c r="X79">
        <v>3.2</v>
      </c>
      <c r="Y79">
        <v>14.1</v>
      </c>
      <c r="Z79">
        <v>3.3</v>
      </c>
      <c r="AA79">
        <v>10.6</v>
      </c>
      <c r="AB79">
        <v>12.2</v>
      </c>
      <c r="AC79">
        <v>15.7</v>
      </c>
      <c r="AD79">
        <v>20.399999999999999</v>
      </c>
    </row>
    <row r="80" spans="1:30" x14ac:dyDescent="0.45">
      <c r="A80" t="s">
        <v>62</v>
      </c>
      <c r="B80">
        <v>10580</v>
      </c>
      <c r="C80" t="s">
        <v>450</v>
      </c>
      <c r="E80" t="s">
        <v>41</v>
      </c>
      <c r="F80" t="s">
        <v>42</v>
      </c>
      <c r="H80">
        <v>1</v>
      </c>
      <c r="I80" t="s">
        <v>32</v>
      </c>
      <c r="J80">
        <v>1</v>
      </c>
      <c r="K80" t="s">
        <v>32</v>
      </c>
      <c r="L80">
        <v>0</v>
      </c>
      <c r="M80" t="s">
        <v>32</v>
      </c>
      <c r="N80">
        <v>2012</v>
      </c>
      <c r="O80">
        <v>6405</v>
      </c>
      <c r="P80">
        <v>11568969</v>
      </c>
      <c r="Q80">
        <v>1937</v>
      </c>
      <c r="R80">
        <v>11357817</v>
      </c>
      <c r="S80">
        <v>43630</v>
      </c>
      <c r="T80">
        <v>1019417</v>
      </c>
      <c r="U80">
        <v>4468</v>
      </c>
      <c r="V80">
        <v>211152</v>
      </c>
      <c r="W80">
        <v>6.5</v>
      </c>
      <c r="X80">
        <v>3.7</v>
      </c>
      <c r="Y80">
        <v>6.2</v>
      </c>
      <c r="Z80">
        <v>3.9</v>
      </c>
      <c r="AA80">
        <v>3.7</v>
      </c>
      <c r="AB80">
        <v>4.3</v>
      </c>
      <c r="AC80">
        <v>9.4</v>
      </c>
      <c r="AD80">
        <v>20.5</v>
      </c>
    </row>
    <row r="81" spans="1:30" x14ac:dyDescent="0.45">
      <c r="A81" t="s">
        <v>62</v>
      </c>
      <c r="B81">
        <v>10580</v>
      </c>
      <c r="C81" t="s">
        <v>450</v>
      </c>
      <c r="E81" t="s">
        <v>43</v>
      </c>
      <c r="F81" t="s">
        <v>44</v>
      </c>
      <c r="G81" t="s">
        <v>45</v>
      </c>
      <c r="H81">
        <v>1</v>
      </c>
      <c r="I81" t="s">
        <v>32</v>
      </c>
      <c r="J81">
        <v>1</v>
      </c>
      <c r="K81" t="s">
        <v>32</v>
      </c>
      <c r="L81">
        <v>0</v>
      </c>
      <c r="M81" t="s">
        <v>32</v>
      </c>
      <c r="N81">
        <v>2012</v>
      </c>
      <c r="O81">
        <v>1719</v>
      </c>
      <c r="P81">
        <v>1597215</v>
      </c>
      <c r="Q81">
        <v>490</v>
      </c>
      <c r="R81">
        <v>1536720</v>
      </c>
      <c r="S81">
        <v>12468</v>
      </c>
      <c r="T81">
        <v>451267</v>
      </c>
      <c r="U81">
        <v>1228</v>
      </c>
      <c r="V81">
        <v>60495</v>
      </c>
      <c r="W81">
        <v>10.7</v>
      </c>
      <c r="X81">
        <v>9.6</v>
      </c>
      <c r="Y81">
        <v>15.8</v>
      </c>
      <c r="Z81">
        <v>9.8000000000000007</v>
      </c>
      <c r="AA81">
        <v>25.8</v>
      </c>
      <c r="AB81">
        <v>16.3</v>
      </c>
      <c r="AC81">
        <v>10.9</v>
      </c>
      <c r="AD81">
        <v>18.399999999999999</v>
      </c>
    </row>
    <row r="82" spans="1:30" x14ac:dyDescent="0.45">
      <c r="A82" t="s">
        <v>62</v>
      </c>
      <c r="B82">
        <v>10580</v>
      </c>
      <c r="C82" t="s">
        <v>450</v>
      </c>
      <c r="E82">
        <v>51</v>
      </c>
      <c r="F82" t="s">
        <v>46</v>
      </c>
      <c r="H82">
        <v>1</v>
      </c>
      <c r="I82" t="s">
        <v>32</v>
      </c>
      <c r="J82">
        <v>1</v>
      </c>
      <c r="K82" t="s">
        <v>32</v>
      </c>
      <c r="L82">
        <v>0</v>
      </c>
      <c r="M82" t="s">
        <v>32</v>
      </c>
      <c r="N82">
        <v>2012</v>
      </c>
      <c r="O82">
        <v>950</v>
      </c>
      <c r="P82">
        <v>2591679</v>
      </c>
      <c r="Q82">
        <v>237</v>
      </c>
      <c r="R82">
        <v>2570140</v>
      </c>
      <c r="S82">
        <v>9999</v>
      </c>
      <c r="T82">
        <v>595705</v>
      </c>
      <c r="U82">
        <v>713</v>
      </c>
      <c r="V82">
        <v>21540</v>
      </c>
      <c r="W82">
        <v>17.5</v>
      </c>
      <c r="X82">
        <v>3.5</v>
      </c>
      <c r="Y82">
        <v>17.600000000000001</v>
      </c>
      <c r="Z82">
        <v>3.6</v>
      </c>
      <c r="AA82">
        <v>7.2</v>
      </c>
      <c r="AB82">
        <v>4.5999999999999996</v>
      </c>
      <c r="AC82">
        <v>20.7</v>
      </c>
      <c r="AD82">
        <v>26.1</v>
      </c>
    </row>
    <row r="83" spans="1:30" x14ac:dyDescent="0.45">
      <c r="A83" t="s">
        <v>62</v>
      </c>
      <c r="B83">
        <v>10580</v>
      </c>
      <c r="C83" t="s">
        <v>450</v>
      </c>
      <c r="E83">
        <v>52</v>
      </c>
      <c r="F83" t="s">
        <v>47</v>
      </c>
      <c r="G83" t="s">
        <v>48</v>
      </c>
      <c r="H83">
        <v>1</v>
      </c>
      <c r="I83" t="s">
        <v>32</v>
      </c>
      <c r="J83">
        <v>1</v>
      </c>
      <c r="K83" t="s">
        <v>32</v>
      </c>
      <c r="L83">
        <v>0</v>
      </c>
      <c r="M83" t="s">
        <v>32</v>
      </c>
      <c r="N83">
        <v>2012</v>
      </c>
      <c r="O83">
        <v>2462</v>
      </c>
      <c r="P83">
        <v>13478972</v>
      </c>
      <c r="Q83">
        <v>744</v>
      </c>
      <c r="R83">
        <v>13376583</v>
      </c>
      <c r="S83">
        <v>20421</v>
      </c>
      <c r="T83">
        <v>1448908</v>
      </c>
      <c r="U83">
        <v>1718</v>
      </c>
      <c r="V83">
        <v>102389</v>
      </c>
      <c r="W83">
        <v>12.6</v>
      </c>
      <c r="X83">
        <v>2.9</v>
      </c>
      <c r="Y83">
        <v>14.1</v>
      </c>
      <c r="Z83">
        <v>3</v>
      </c>
      <c r="AA83">
        <v>2.4</v>
      </c>
      <c r="AB83">
        <v>2.2999999999999998</v>
      </c>
      <c r="AC83">
        <v>13.9</v>
      </c>
      <c r="AD83">
        <v>29.2</v>
      </c>
    </row>
    <row r="84" spans="1:30" x14ac:dyDescent="0.45">
      <c r="A84" t="s">
        <v>62</v>
      </c>
      <c r="B84">
        <v>10580</v>
      </c>
      <c r="C84" t="s">
        <v>450</v>
      </c>
      <c r="E84">
        <v>53</v>
      </c>
      <c r="F84" t="s">
        <v>49</v>
      </c>
      <c r="H84">
        <v>1</v>
      </c>
      <c r="I84" t="s">
        <v>32</v>
      </c>
      <c r="J84">
        <v>1</v>
      </c>
      <c r="K84" t="s">
        <v>32</v>
      </c>
      <c r="L84">
        <v>0</v>
      </c>
      <c r="M84" t="s">
        <v>32</v>
      </c>
      <c r="N84">
        <v>2012</v>
      </c>
      <c r="O84">
        <v>6073</v>
      </c>
      <c r="P84">
        <v>1971048</v>
      </c>
      <c r="Q84">
        <v>749</v>
      </c>
      <c r="R84">
        <v>1400716</v>
      </c>
      <c r="S84">
        <v>4769</v>
      </c>
      <c r="T84">
        <v>172866</v>
      </c>
      <c r="U84">
        <v>5324</v>
      </c>
      <c r="V84">
        <v>570332</v>
      </c>
      <c r="W84">
        <v>7.7</v>
      </c>
      <c r="X84">
        <v>21.4</v>
      </c>
      <c r="Y84">
        <v>11.7</v>
      </c>
      <c r="Z84">
        <v>25.2</v>
      </c>
      <c r="AA84">
        <v>16.100000000000001</v>
      </c>
      <c r="AB84">
        <v>17</v>
      </c>
      <c r="AC84">
        <v>8.4</v>
      </c>
      <c r="AD84">
        <v>24.8</v>
      </c>
    </row>
    <row r="85" spans="1:30" x14ac:dyDescent="0.45">
      <c r="A85" t="s">
        <v>62</v>
      </c>
      <c r="B85">
        <v>10580</v>
      </c>
      <c r="C85" t="s">
        <v>450</v>
      </c>
      <c r="E85">
        <v>54</v>
      </c>
      <c r="F85" t="s">
        <v>50</v>
      </c>
      <c r="H85">
        <v>1</v>
      </c>
      <c r="I85" t="s">
        <v>32</v>
      </c>
      <c r="J85">
        <v>1</v>
      </c>
      <c r="K85" t="s">
        <v>32</v>
      </c>
      <c r="L85">
        <v>0</v>
      </c>
      <c r="M85" t="s">
        <v>32</v>
      </c>
      <c r="N85">
        <v>2012</v>
      </c>
      <c r="O85">
        <v>10443</v>
      </c>
      <c r="P85">
        <v>5173654</v>
      </c>
      <c r="Q85">
        <v>2110</v>
      </c>
      <c r="R85">
        <v>4860859</v>
      </c>
      <c r="S85">
        <v>25685</v>
      </c>
      <c r="T85">
        <v>1739260</v>
      </c>
      <c r="U85">
        <v>8333</v>
      </c>
      <c r="V85">
        <v>312795</v>
      </c>
      <c r="W85">
        <v>3.6</v>
      </c>
      <c r="X85">
        <v>5.2</v>
      </c>
      <c r="Y85">
        <v>8.3000000000000007</v>
      </c>
      <c r="Z85">
        <v>5.6</v>
      </c>
      <c r="AA85">
        <v>8.1</v>
      </c>
      <c r="AB85">
        <v>8.1</v>
      </c>
      <c r="AC85">
        <v>3.4</v>
      </c>
      <c r="AD85">
        <v>8.6</v>
      </c>
    </row>
    <row r="86" spans="1:30" x14ac:dyDescent="0.45">
      <c r="A86" t="s">
        <v>62</v>
      </c>
      <c r="B86">
        <v>10580</v>
      </c>
      <c r="C86" t="s">
        <v>450</v>
      </c>
      <c r="E86">
        <v>55</v>
      </c>
      <c r="F86" t="s">
        <v>59</v>
      </c>
      <c r="H86">
        <v>1</v>
      </c>
      <c r="I86" t="s">
        <v>32</v>
      </c>
      <c r="J86">
        <v>1</v>
      </c>
      <c r="K86" t="s">
        <v>32</v>
      </c>
      <c r="L86">
        <v>0</v>
      </c>
      <c r="M86" t="s">
        <v>32</v>
      </c>
      <c r="N86">
        <v>2012</v>
      </c>
      <c r="O86">
        <v>98</v>
      </c>
      <c r="P86">
        <v>349059</v>
      </c>
      <c r="Q86">
        <v>98</v>
      </c>
      <c r="R86">
        <v>349059</v>
      </c>
      <c r="S86">
        <v>5996</v>
      </c>
      <c r="T86">
        <v>347404</v>
      </c>
      <c r="U86">
        <v>0</v>
      </c>
      <c r="V86">
        <v>0</v>
      </c>
      <c r="W86">
        <v>7.8</v>
      </c>
      <c r="X86">
        <v>25.1</v>
      </c>
      <c r="Y86">
        <v>8.1</v>
      </c>
      <c r="Z86">
        <v>26.1</v>
      </c>
      <c r="AA86">
        <v>4.0999999999999996</v>
      </c>
      <c r="AB86">
        <v>5.4</v>
      </c>
      <c r="AC86">
        <v>0</v>
      </c>
      <c r="AD86">
        <v>0</v>
      </c>
    </row>
    <row r="87" spans="1:30" x14ac:dyDescent="0.45">
      <c r="A87" t="s">
        <v>62</v>
      </c>
      <c r="B87">
        <v>10580</v>
      </c>
      <c r="C87" t="s">
        <v>450</v>
      </c>
      <c r="E87">
        <v>56</v>
      </c>
      <c r="F87" t="s">
        <v>51</v>
      </c>
      <c r="H87">
        <v>1</v>
      </c>
      <c r="I87" t="s">
        <v>32</v>
      </c>
      <c r="J87">
        <v>1</v>
      </c>
      <c r="K87" t="s">
        <v>32</v>
      </c>
      <c r="L87">
        <v>0</v>
      </c>
      <c r="M87" t="s">
        <v>32</v>
      </c>
      <c r="N87">
        <v>2012</v>
      </c>
      <c r="O87">
        <v>4248</v>
      </c>
      <c r="P87">
        <v>1288968</v>
      </c>
      <c r="Q87">
        <v>1063</v>
      </c>
      <c r="R87">
        <v>1229615</v>
      </c>
      <c r="S87">
        <v>19546</v>
      </c>
      <c r="T87">
        <v>531750</v>
      </c>
      <c r="U87">
        <v>3185</v>
      </c>
      <c r="V87">
        <v>59354</v>
      </c>
      <c r="W87">
        <v>8.5</v>
      </c>
      <c r="X87">
        <v>5.8</v>
      </c>
      <c r="Y87">
        <v>19.100000000000001</v>
      </c>
      <c r="Z87">
        <v>6.5</v>
      </c>
      <c r="AA87">
        <v>18</v>
      </c>
      <c r="AB87">
        <v>5.9</v>
      </c>
      <c r="AC87">
        <v>8.3000000000000007</v>
      </c>
      <c r="AD87">
        <v>8.6</v>
      </c>
    </row>
    <row r="88" spans="1:30" x14ac:dyDescent="0.45">
      <c r="A88" t="s">
        <v>62</v>
      </c>
      <c r="B88">
        <v>10580</v>
      </c>
      <c r="C88" t="s">
        <v>450</v>
      </c>
      <c r="E88">
        <v>61</v>
      </c>
      <c r="F88" t="s">
        <v>52</v>
      </c>
      <c r="H88">
        <v>1</v>
      </c>
      <c r="I88" t="s">
        <v>32</v>
      </c>
      <c r="J88">
        <v>1</v>
      </c>
      <c r="K88" t="s">
        <v>32</v>
      </c>
      <c r="L88">
        <v>0</v>
      </c>
      <c r="M88" t="s">
        <v>32</v>
      </c>
      <c r="N88">
        <v>2012</v>
      </c>
      <c r="O88">
        <v>1777</v>
      </c>
      <c r="P88">
        <v>1615938</v>
      </c>
      <c r="Q88">
        <v>282</v>
      </c>
      <c r="R88">
        <v>1592749</v>
      </c>
      <c r="S88">
        <v>21386</v>
      </c>
      <c r="T88">
        <v>750018</v>
      </c>
      <c r="U88">
        <v>1495</v>
      </c>
      <c r="V88">
        <v>23189</v>
      </c>
      <c r="W88">
        <v>12.1</v>
      </c>
      <c r="X88">
        <v>1</v>
      </c>
      <c r="Y88">
        <v>8.5</v>
      </c>
      <c r="Z88">
        <v>0.9</v>
      </c>
      <c r="AA88">
        <v>2</v>
      </c>
      <c r="AB88">
        <v>0.7</v>
      </c>
      <c r="AC88">
        <v>13.1</v>
      </c>
      <c r="AD88">
        <v>41.3</v>
      </c>
    </row>
    <row r="89" spans="1:30" x14ac:dyDescent="0.45">
      <c r="A89" t="s">
        <v>62</v>
      </c>
      <c r="B89">
        <v>10580</v>
      </c>
      <c r="C89" t="s">
        <v>450</v>
      </c>
      <c r="E89">
        <v>62</v>
      </c>
      <c r="F89" t="s">
        <v>53</v>
      </c>
      <c r="H89">
        <v>1</v>
      </c>
      <c r="I89" t="s">
        <v>32</v>
      </c>
      <c r="J89">
        <v>1</v>
      </c>
      <c r="K89" t="s">
        <v>32</v>
      </c>
      <c r="L89">
        <v>0</v>
      </c>
      <c r="M89" t="s">
        <v>32</v>
      </c>
      <c r="N89">
        <v>2012</v>
      </c>
      <c r="O89">
        <v>6048</v>
      </c>
      <c r="P89">
        <v>5765465</v>
      </c>
      <c r="Q89">
        <v>1613</v>
      </c>
      <c r="R89">
        <v>5621375</v>
      </c>
      <c r="S89">
        <v>59546</v>
      </c>
      <c r="T89">
        <v>2289151</v>
      </c>
      <c r="U89">
        <v>4434</v>
      </c>
      <c r="V89">
        <v>144090</v>
      </c>
      <c r="W89">
        <v>5.9</v>
      </c>
      <c r="X89">
        <v>7.9</v>
      </c>
      <c r="Y89">
        <v>13.8</v>
      </c>
      <c r="Z89">
        <v>8.5</v>
      </c>
      <c r="AA89">
        <v>5.7</v>
      </c>
      <c r="AB89">
        <v>7.6</v>
      </c>
      <c r="AC89">
        <v>6.7</v>
      </c>
      <c r="AD89">
        <v>16.899999999999999</v>
      </c>
    </row>
    <row r="90" spans="1:30" x14ac:dyDescent="0.45">
      <c r="A90" t="s">
        <v>62</v>
      </c>
      <c r="B90">
        <v>10580</v>
      </c>
      <c r="C90" t="s">
        <v>450</v>
      </c>
      <c r="E90">
        <v>71</v>
      </c>
      <c r="F90" t="s">
        <v>54</v>
      </c>
      <c r="H90">
        <v>1</v>
      </c>
      <c r="I90" t="s">
        <v>32</v>
      </c>
      <c r="J90">
        <v>1</v>
      </c>
      <c r="K90" t="s">
        <v>32</v>
      </c>
      <c r="L90">
        <v>0</v>
      </c>
      <c r="M90" t="s">
        <v>32</v>
      </c>
      <c r="N90">
        <v>2012</v>
      </c>
      <c r="O90">
        <v>3477</v>
      </c>
      <c r="P90">
        <v>762931</v>
      </c>
      <c r="Q90">
        <v>389</v>
      </c>
      <c r="R90">
        <v>691908</v>
      </c>
      <c r="S90">
        <v>6588</v>
      </c>
      <c r="T90">
        <v>130190</v>
      </c>
      <c r="U90">
        <v>3089</v>
      </c>
      <c r="V90">
        <v>71023</v>
      </c>
      <c r="W90">
        <v>8.3000000000000007</v>
      </c>
      <c r="X90">
        <v>16.100000000000001</v>
      </c>
      <c r="Y90">
        <v>15.1</v>
      </c>
      <c r="Z90">
        <v>19</v>
      </c>
      <c r="AA90">
        <v>12.3</v>
      </c>
      <c r="AB90">
        <v>14.6</v>
      </c>
      <c r="AC90">
        <v>8.4</v>
      </c>
      <c r="AD90">
        <v>30.4</v>
      </c>
    </row>
    <row r="91" spans="1:30" x14ac:dyDescent="0.45">
      <c r="A91" t="s">
        <v>62</v>
      </c>
      <c r="B91">
        <v>10580</v>
      </c>
      <c r="C91" t="s">
        <v>450</v>
      </c>
      <c r="E91">
        <v>72</v>
      </c>
      <c r="F91" t="s">
        <v>55</v>
      </c>
      <c r="H91">
        <v>1</v>
      </c>
      <c r="I91" t="s">
        <v>32</v>
      </c>
      <c r="J91">
        <v>1</v>
      </c>
      <c r="K91" t="s">
        <v>32</v>
      </c>
      <c r="L91">
        <v>0</v>
      </c>
      <c r="M91" t="s">
        <v>32</v>
      </c>
      <c r="N91">
        <v>2012</v>
      </c>
      <c r="O91">
        <v>2424</v>
      </c>
      <c r="P91">
        <v>1698780</v>
      </c>
      <c r="Q91">
        <v>1899</v>
      </c>
      <c r="R91">
        <v>1680180</v>
      </c>
      <c r="S91">
        <v>30599</v>
      </c>
      <c r="T91">
        <v>456445</v>
      </c>
      <c r="U91">
        <v>525</v>
      </c>
      <c r="V91">
        <v>18600</v>
      </c>
      <c r="W91">
        <v>8.8000000000000007</v>
      </c>
      <c r="X91">
        <v>12.9</v>
      </c>
      <c r="Y91">
        <v>9.1999999999999993</v>
      </c>
      <c r="Z91">
        <v>13.7</v>
      </c>
      <c r="AA91">
        <v>18</v>
      </c>
      <c r="AB91">
        <v>12.3</v>
      </c>
      <c r="AC91">
        <v>22.8</v>
      </c>
      <c r="AD91">
        <v>18.7</v>
      </c>
    </row>
    <row r="92" spans="1:30" x14ac:dyDescent="0.45">
      <c r="A92" t="s">
        <v>62</v>
      </c>
      <c r="B92">
        <v>10580</v>
      </c>
      <c r="C92" t="s">
        <v>450</v>
      </c>
      <c r="E92">
        <v>81</v>
      </c>
      <c r="F92" t="s">
        <v>56</v>
      </c>
      <c r="G92" t="s">
        <v>57</v>
      </c>
      <c r="H92">
        <v>1</v>
      </c>
      <c r="I92" t="s">
        <v>32</v>
      </c>
      <c r="J92">
        <v>1</v>
      </c>
      <c r="K92" t="s">
        <v>32</v>
      </c>
      <c r="L92">
        <v>0</v>
      </c>
      <c r="M92" t="s">
        <v>32</v>
      </c>
      <c r="N92">
        <v>2012</v>
      </c>
      <c r="O92">
        <v>7441</v>
      </c>
      <c r="P92">
        <v>830222</v>
      </c>
      <c r="Q92">
        <v>1194</v>
      </c>
      <c r="R92">
        <v>632600</v>
      </c>
      <c r="S92">
        <v>7688</v>
      </c>
      <c r="T92">
        <v>191699</v>
      </c>
      <c r="U92">
        <v>6246</v>
      </c>
      <c r="V92">
        <v>197623</v>
      </c>
      <c r="W92">
        <v>6.2</v>
      </c>
      <c r="X92">
        <v>10.6</v>
      </c>
      <c r="Y92">
        <v>14.6</v>
      </c>
      <c r="Z92">
        <v>10.3</v>
      </c>
      <c r="AA92">
        <v>11.3</v>
      </c>
      <c r="AB92">
        <v>9.8000000000000007</v>
      </c>
      <c r="AC92">
        <v>6.6</v>
      </c>
      <c r="AD92">
        <v>16.100000000000001</v>
      </c>
    </row>
    <row r="93" spans="1:30" x14ac:dyDescent="0.45">
      <c r="A93" t="s">
        <v>63</v>
      </c>
      <c r="B93">
        <v>10740</v>
      </c>
      <c r="C93" t="s">
        <v>452</v>
      </c>
      <c r="E93">
        <v>0</v>
      </c>
      <c r="F93" t="s">
        <v>31</v>
      </c>
      <c r="H93">
        <v>1</v>
      </c>
      <c r="I93" t="s">
        <v>32</v>
      </c>
      <c r="J93">
        <v>1</v>
      </c>
      <c r="K93" t="s">
        <v>32</v>
      </c>
      <c r="L93">
        <v>0</v>
      </c>
      <c r="M93" t="s">
        <v>32</v>
      </c>
      <c r="N93">
        <v>2012</v>
      </c>
      <c r="O93">
        <v>63697</v>
      </c>
      <c r="P93">
        <v>72657463</v>
      </c>
      <c r="Q93">
        <v>14518</v>
      </c>
      <c r="R93">
        <v>70816245</v>
      </c>
      <c r="S93">
        <v>268964</v>
      </c>
      <c r="T93">
        <v>10440665</v>
      </c>
      <c r="U93">
        <v>49179</v>
      </c>
      <c r="V93">
        <v>1841218</v>
      </c>
      <c r="W93">
        <v>1.5</v>
      </c>
      <c r="X93">
        <v>1.9</v>
      </c>
      <c r="Y93">
        <v>1.9</v>
      </c>
      <c r="Z93">
        <v>2.1</v>
      </c>
      <c r="AA93">
        <v>1.6</v>
      </c>
      <c r="AB93">
        <v>1.8</v>
      </c>
      <c r="AC93">
        <v>1.5</v>
      </c>
      <c r="AD93">
        <v>6.3</v>
      </c>
    </row>
    <row r="94" spans="1:30" x14ac:dyDescent="0.45">
      <c r="A94" t="s">
        <v>63</v>
      </c>
      <c r="B94">
        <v>10740</v>
      </c>
      <c r="C94" t="s">
        <v>452</v>
      </c>
      <c r="E94">
        <v>11</v>
      </c>
      <c r="F94" t="s">
        <v>33</v>
      </c>
      <c r="G94" t="s">
        <v>34</v>
      </c>
      <c r="H94">
        <v>1</v>
      </c>
      <c r="I94" t="s">
        <v>32</v>
      </c>
      <c r="J94">
        <v>1</v>
      </c>
      <c r="K94" t="s">
        <v>32</v>
      </c>
      <c r="L94">
        <v>0</v>
      </c>
      <c r="M94" t="s">
        <v>32</v>
      </c>
      <c r="N94">
        <v>2012</v>
      </c>
      <c r="O94">
        <v>288</v>
      </c>
      <c r="P94">
        <v>18724</v>
      </c>
      <c r="Q94">
        <v>14</v>
      </c>
      <c r="R94">
        <v>9877</v>
      </c>
      <c r="S94">
        <v>70</v>
      </c>
      <c r="T94">
        <v>1602</v>
      </c>
      <c r="U94">
        <v>274</v>
      </c>
      <c r="V94">
        <v>8848</v>
      </c>
      <c r="W94">
        <v>11.3</v>
      </c>
      <c r="X94">
        <v>17.899999999999999</v>
      </c>
      <c r="Y94">
        <v>57.6</v>
      </c>
      <c r="Z94">
        <v>19</v>
      </c>
      <c r="AA94">
        <v>11.8</v>
      </c>
      <c r="AB94">
        <v>18.2</v>
      </c>
      <c r="AC94">
        <v>11.3</v>
      </c>
      <c r="AD94">
        <v>28.4</v>
      </c>
    </row>
    <row r="95" spans="1:30" x14ac:dyDescent="0.45">
      <c r="A95" t="s">
        <v>63</v>
      </c>
      <c r="B95">
        <v>10740</v>
      </c>
      <c r="C95" t="s">
        <v>452</v>
      </c>
      <c r="E95">
        <v>21</v>
      </c>
      <c r="F95" t="s">
        <v>35</v>
      </c>
      <c r="H95">
        <v>1</v>
      </c>
      <c r="I95" t="s">
        <v>32</v>
      </c>
      <c r="J95">
        <v>1</v>
      </c>
      <c r="K95" t="s">
        <v>32</v>
      </c>
      <c r="L95">
        <v>0</v>
      </c>
      <c r="M95" t="s">
        <v>32</v>
      </c>
      <c r="N95">
        <v>2012</v>
      </c>
      <c r="O95">
        <v>77</v>
      </c>
      <c r="P95">
        <v>120112</v>
      </c>
      <c r="Q95">
        <v>21</v>
      </c>
      <c r="R95">
        <v>117748</v>
      </c>
      <c r="S95">
        <v>167</v>
      </c>
      <c r="T95">
        <v>9793</v>
      </c>
      <c r="U95">
        <v>57</v>
      </c>
      <c r="V95">
        <v>2364</v>
      </c>
      <c r="W95">
        <v>14.1</v>
      </c>
      <c r="X95">
        <v>17.8</v>
      </c>
      <c r="Y95">
        <v>25</v>
      </c>
      <c r="Z95">
        <v>18.899999999999999</v>
      </c>
      <c r="AA95">
        <v>21.3</v>
      </c>
      <c r="AB95">
        <v>22.3</v>
      </c>
      <c r="AC95">
        <v>18</v>
      </c>
      <c r="AD95">
        <v>39.200000000000003</v>
      </c>
    </row>
    <row r="96" spans="1:30" x14ac:dyDescent="0.45">
      <c r="A96" t="s">
        <v>63</v>
      </c>
      <c r="B96">
        <v>10740</v>
      </c>
      <c r="C96" t="s">
        <v>452</v>
      </c>
      <c r="E96">
        <v>22</v>
      </c>
      <c r="F96" t="s">
        <v>36</v>
      </c>
      <c r="H96">
        <v>1</v>
      </c>
      <c r="I96" t="s">
        <v>32</v>
      </c>
      <c r="J96">
        <v>1</v>
      </c>
      <c r="K96" t="s">
        <v>32</v>
      </c>
      <c r="L96">
        <v>0</v>
      </c>
      <c r="M96" t="s">
        <v>32</v>
      </c>
      <c r="N96">
        <v>2012</v>
      </c>
      <c r="O96">
        <v>66</v>
      </c>
      <c r="P96">
        <v>1164777</v>
      </c>
      <c r="Q96">
        <v>37</v>
      </c>
      <c r="R96">
        <v>1164120</v>
      </c>
      <c r="S96">
        <v>1838</v>
      </c>
      <c r="T96">
        <v>150513</v>
      </c>
      <c r="U96">
        <v>29</v>
      </c>
      <c r="W96">
        <v>20.9</v>
      </c>
      <c r="X96">
        <v>4.2</v>
      </c>
      <c r="Y96">
        <v>9.3000000000000007</v>
      </c>
      <c r="Z96">
        <v>4.4000000000000004</v>
      </c>
      <c r="AA96">
        <v>3.3</v>
      </c>
      <c r="AB96">
        <v>4.2</v>
      </c>
      <c r="AC96">
        <v>42.1</v>
      </c>
    </row>
    <row r="97" spans="1:30" x14ac:dyDescent="0.45">
      <c r="A97" t="s">
        <v>63</v>
      </c>
      <c r="B97">
        <v>10740</v>
      </c>
      <c r="C97" t="s">
        <v>452</v>
      </c>
      <c r="E97">
        <v>23</v>
      </c>
      <c r="F97" t="s">
        <v>37</v>
      </c>
      <c r="H97">
        <v>1</v>
      </c>
      <c r="I97" t="s">
        <v>32</v>
      </c>
      <c r="J97">
        <v>1</v>
      </c>
      <c r="K97" t="s">
        <v>32</v>
      </c>
      <c r="L97">
        <v>0</v>
      </c>
      <c r="M97" t="s">
        <v>32</v>
      </c>
      <c r="N97">
        <v>2012</v>
      </c>
      <c r="O97">
        <v>5516</v>
      </c>
      <c r="P97">
        <v>3789112</v>
      </c>
      <c r="Q97">
        <v>1739</v>
      </c>
      <c r="R97">
        <v>3637387</v>
      </c>
      <c r="S97">
        <v>16545</v>
      </c>
      <c r="T97">
        <v>721040</v>
      </c>
      <c r="U97">
        <v>3776</v>
      </c>
      <c r="V97">
        <v>151726</v>
      </c>
      <c r="W97">
        <v>5.5</v>
      </c>
      <c r="X97">
        <v>5.3</v>
      </c>
      <c r="Y97">
        <v>8.1999999999999993</v>
      </c>
      <c r="Z97">
        <v>5.6</v>
      </c>
      <c r="AA97">
        <v>6.4</v>
      </c>
      <c r="AB97">
        <v>5.9</v>
      </c>
      <c r="AC97">
        <v>5.9</v>
      </c>
      <c r="AD97">
        <v>13.1</v>
      </c>
    </row>
    <row r="98" spans="1:30" x14ac:dyDescent="0.45">
      <c r="A98" t="s">
        <v>63</v>
      </c>
      <c r="B98">
        <v>10740</v>
      </c>
      <c r="C98" t="s">
        <v>452</v>
      </c>
      <c r="E98" t="s">
        <v>38</v>
      </c>
      <c r="F98" t="s">
        <v>39</v>
      </c>
      <c r="H98">
        <v>1</v>
      </c>
      <c r="I98" t="s">
        <v>32</v>
      </c>
      <c r="J98">
        <v>1</v>
      </c>
      <c r="K98" t="s">
        <v>32</v>
      </c>
      <c r="L98">
        <v>0</v>
      </c>
      <c r="M98" t="s">
        <v>32</v>
      </c>
      <c r="N98">
        <v>2012</v>
      </c>
      <c r="O98">
        <v>1670</v>
      </c>
      <c r="P98">
        <v>18829628</v>
      </c>
      <c r="Q98">
        <v>698</v>
      </c>
      <c r="R98">
        <v>18793082</v>
      </c>
      <c r="S98">
        <v>16748</v>
      </c>
      <c r="T98">
        <v>869241</v>
      </c>
      <c r="U98">
        <v>972</v>
      </c>
      <c r="V98">
        <v>36546</v>
      </c>
      <c r="W98">
        <v>2.7</v>
      </c>
      <c r="X98">
        <v>4.4000000000000004</v>
      </c>
      <c r="Y98">
        <v>3.1</v>
      </c>
      <c r="Z98">
        <v>4.5999999999999996</v>
      </c>
      <c r="AA98">
        <v>2.7</v>
      </c>
      <c r="AB98">
        <v>2.4</v>
      </c>
      <c r="AC98">
        <v>4.7</v>
      </c>
      <c r="AD98">
        <v>9.1999999999999993</v>
      </c>
    </row>
    <row r="99" spans="1:30" x14ac:dyDescent="0.45">
      <c r="A99" t="s">
        <v>63</v>
      </c>
      <c r="B99">
        <v>10740</v>
      </c>
      <c r="C99" t="s">
        <v>452</v>
      </c>
      <c r="E99">
        <v>42</v>
      </c>
      <c r="F99" t="s">
        <v>40</v>
      </c>
      <c r="H99">
        <v>1</v>
      </c>
      <c r="I99" t="s">
        <v>32</v>
      </c>
      <c r="J99">
        <v>1</v>
      </c>
      <c r="K99" t="s">
        <v>32</v>
      </c>
      <c r="L99">
        <v>0</v>
      </c>
      <c r="M99" t="s">
        <v>32</v>
      </c>
      <c r="N99">
        <v>2012</v>
      </c>
      <c r="O99">
        <v>1871</v>
      </c>
      <c r="P99">
        <v>10394797</v>
      </c>
      <c r="Q99">
        <v>911</v>
      </c>
      <c r="R99">
        <v>10307540</v>
      </c>
      <c r="S99">
        <v>16045</v>
      </c>
      <c r="T99">
        <v>1029818</v>
      </c>
      <c r="U99">
        <v>959</v>
      </c>
      <c r="V99">
        <v>87258</v>
      </c>
      <c r="W99">
        <v>4.5</v>
      </c>
      <c r="X99">
        <v>3.2</v>
      </c>
      <c r="Y99">
        <v>4.7</v>
      </c>
      <c r="Z99">
        <v>3.4</v>
      </c>
      <c r="AA99">
        <v>2.7</v>
      </c>
      <c r="AB99">
        <v>3.4</v>
      </c>
      <c r="AC99">
        <v>6.8</v>
      </c>
      <c r="AD99">
        <v>17.8</v>
      </c>
    </row>
    <row r="100" spans="1:30" x14ac:dyDescent="0.45">
      <c r="A100" t="s">
        <v>63</v>
      </c>
      <c r="B100">
        <v>10740</v>
      </c>
      <c r="C100" t="s">
        <v>452</v>
      </c>
      <c r="E100" t="s">
        <v>41</v>
      </c>
      <c r="F100" t="s">
        <v>42</v>
      </c>
      <c r="H100">
        <v>1</v>
      </c>
      <c r="I100" t="s">
        <v>32</v>
      </c>
      <c r="J100">
        <v>1</v>
      </c>
      <c r="K100" t="s">
        <v>32</v>
      </c>
      <c r="L100">
        <v>0</v>
      </c>
      <c r="M100" t="s">
        <v>32</v>
      </c>
      <c r="N100">
        <v>2012</v>
      </c>
      <c r="O100">
        <v>6406</v>
      </c>
      <c r="P100">
        <v>11628088</v>
      </c>
      <c r="Q100">
        <v>1675</v>
      </c>
      <c r="R100">
        <v>11439701</v>
      </c>
      <c r="S100">
        <v>40418</v>
      </c>
      <c r="T100">
        <v>1004007</v>
      </c>
      <c r="U100">
        <v>4731</v>
      </c>
      <c r="V100">
        <v>188386</v>
      </c>
      <c r="W100">
        <v>4.7</v>
      </c>
      <c r="X100">
        <v>1.1000000000000001</v>
      </c>
      <c r="Y100">
        <v>4.5</v>
      </c>
      <c r="Z100">
        <v>1.1000000000000001</v>
      </c>
      <c r="AA100">
        <v>0.9</v>
      </c>
      <c r="AB100">
        <v>1.2</v>
      </c>
      <c r="AC100">
        <v>5.6</v>
      </c>
      <c r="AD100">
        <v>8.8000000000000007</v>
      </c>
    </row>
    <row r="101" spans="1:30" x14ac:dyDescent="0.45">
      <c r="A101" t="s">
        <v>63</v>
      </c>
      <c r="B101">
        <v>10740</v>
      </c>
      <c r="C101" t="s">
        <v>452</v>
      </c>
      <c r="E101" t="s">
        <v>43</v>
      </c>
      <c r="F101" t="s">
        <v>44</v>
      </c>
      <c r="G101" t="s">
        <v>45</v>
      </c>
      <c r="H101">
        <v>1</v>
      </c>
      <c r="I101" t="s">
        <v>32</v>
      </c>
      <c r="J101">
        <v>1</v>
      </c>
      <c r="K101" t="s">
        <v>32</v>
      </c>
      <c r="L101">
        <v>0</v>
      </c>
      <c r="M101" t="s">
        <v>32</v>
      </c>
      <c r="N101">
        <v>2012</v>
      </c>
      <c r="O101">
        <v>1937</v>
      </c>
      <c r="P101">
        <v>1218562</v>
      </c>
      <c r="Q101">
        <v>379</v>
      </c>
      <c r="R101">
        <v>1116025</v>
      </c>
      <c r="S101">
        <v>7301</v>
      </c>
      <c r="T101">
        <v>282833</v>
      </c>
      <c r="U101">
        <v>1558</v>
      </c>
      <c r="V101">
        <v>102537</v>
      </c>
      <c r="W101">
        <v>8.1</v>
      </c>
      <c r="X101">
        <v>2.9</v>
      </c>
      <c r="Y101">
        <v>9.1</v>
      </c>
      <c r="Z101">
        <v>2.8</v>
      </c>
      <c r="AA101">
        <v>3.4</v>
      </c>
      <c r="AB101">
        <v>1.8</v>
      </c>
      <c r="AC101">
        <v>9.5</v>
      </c>
      <c r="AD101">
        <v>21.7</v>
      </c>
    </row>
    <row r="102" spans="1:30" x14ac:dyDescent="0.45">
      <c r="A102" t="s">
        <v>63</v>
      </c>
      <c r="B102">
        <v>10740</v>
      </c>
      <c r="C102" t="s">
        <v>452</v>
      </c>
      <c r="E102">
        <v>51</v>
      </c>
      <c r="F102" t="s">
        <v>46</v>
      </c>
      <c r="H102">
        <v>1</v>
      </c>
      <c r="I102" t="s">
        <v>32</v>
      </c>
      <c r="J102">
        <v>1</v>
      </c>
      <c r="K102" t="s">
        <v>32</v>
      </c>
      <c r="L102">
        <v>0</v>
      </c>
      <c r="M102" t="s">
        <v>32</v>
      </c>
      <c r="N102">
        <v>2012</v>
      </c>
      <c r="O102">
        <v>906</v>
      </c>
      <c r="P102">
        <v>3154366</v>
      </c>
      <c r="Q102">
        <v>219</v>
      </c>
      <c r="R102">
        <v>3136596</v>
      </c>
      <c r="S102">
        <v>8208</v>
      </c>
      <c r="T102">
        <v>364924</v>
      </c>
      <c r="U102">
        <v>687</v>
      </c>
      <c r="V102">
        <v>17770</v>
      </c>
      <c r="W102">
        <v>4.4000000000000004</v>
      </c>
      <c r="X102">
        <v>1.6</v>
      </c>
      <c r="Y102">
        <v>9.1999999999999993</v>
      </c>
      <c r="Z102">
        <v>1.7</v>
      </c>
      <c r="AA102">
        <v>1.5</v>
      </c>
      <c r="AB102">
        <v>1.3</v>
      </c>
      <c r="AC102">
        <v>5.0999999999999996</v>
      </c>
      <c r="AD102">
        <v>8.4</v>
      </c>
    </row>
    <row r="103" spans="1:30" x14ac:dyDescent="0.45">
      <c r="A103" t="s">
        <v>63</v>
      </c>
      <c r="B103">
        <v>10740</v>
      </c>
      <c r="C103" t="s">
        <v>452</v>
      </c>
      <c r="E103">
        <v>52</v>
      </c>
      <c r="F103" t="s">
        <v>47</v>
      </c>
      <c r="G103" t="s">
        <v>48</v>
      </c>
      <c r="H103">
        <v>1</v>
      </c>
      <c r="I103" t="s">
        <v>32</v>
      </c>
      <c r="J103">
        <v>1</v>
      </c>
      <c r="K103" t="s">
        <v>32</v>
      </c>
      <c r="L103">
        <v>0</v>
      </c>
      <c r="M103" t="s">
        <v>32</v>
      </c>
      <c r="N103">
        <v>2012</v>
      </c>
      <c r="O103">
        <v>2450</v>
      </c>
      <c r="P103">
        <v>6618046</v>
      </c>
      <c r="Q103">
        <v>708</v>
      </c>
      <c r="R103">
        <v>6521316</v>
      </c>
      <c r="S103">
        <v>12202</v>
      </c>
      <c r="T103">
        <v>684784</v>
      </c>
      <c r="U103">
        <v>1742</v>
      </c>
      <c r="V103">
        <v>96730</v>
      </c>
      <c r="W103">
        <v>7.1</v>
      </c>
      <c r="X103">
        <v>2.1</v>
      </c>
      <c r="Y103">
        <v>4.5</v>
      </c>
      <c r="Z103">
        <v>2.2000000000000002</v>
      </c>
      <c r="AA103">
        <v>2.8</v>
      </c>
      <c r="AB103">
        <v>2.2000000000000002</v>
      </c>
      <c r="AC103">
        <v>9.1999999999999993</v>
      </c>
      <c r="AD103">
        <v>11.1</v>
      </c>
    </row>
    <row r="104" spans="1:30" x14ac:dyDescent="0.45">
      <c r="A104" t="s">
        <v>63</v>
      </c>
      <c r="B104">
        <v>10740</v>
      </c>
      <c r="C104" t="s">
        <v>452</v>
      </c>
      <c r="E104">
        <v>53</v>
      </c>
      <c r="F104" t="s">
        <v>49</v>
      </c>
      <c r="H104">
        <v>1</v>
      </c>
      <c r="I104" t="s">
        <v>32</v>
      </c>
      <c r="J104">
        <v>1</v>
      </c>
      <c r="K104" t="s">
        <v>32</v>
      </c>
      <c r="L104">
        <v>0</v>
      </c>
      <c r="M104" t="s">
        <v>32</v>
      </c>
      <c r="N104">
        <v>2012</v>
      </c>
      <c r="O104">
        <v>6153</v>
      </c>
      <c r="P104">
        <v>1315310</v>
      </c>
      <c r="Q104">
        <v>809</v>
      </c>
      <c r="R104">
        <v>888699</v>
      </c>
      <c r="S104">
        <v>4718</v>
      </c>
      <c r="T104">
        <v>166066</v>
      </c>
      <c r="U104">
        <v>5345</v>
      </c>
      <c r="V104">
        <v>426612</v>
      </c>
      <c r="W104">
        <v>5.2</v>
      </c>
      <c r="X104">
        <v>8.1</v>
      </c>
      <c r="Y104">
        <v>5</v>
      </c>
      <c r="Z104">
        <v>8.8000000000000007</v>
      </c>
      <c r="AA104">
        <v>6.9</v>
      </c>
      <c r="AB104">
        <v>6.2</v>
      </c>
      <c r="AC104">
        <v>5.8</v>
      </c>
      <c r="AD104">
        <v>13.7</v>
      </c>
    </row>
    <row r="105" spans="1:30" x14ac:dyDescent="0.45">
      <c r="A105" t="s">
        <v>63</v>
      </c>
      <c r="B105">
        <v>10740</v>
      </c>
      <c r="C105" t="s">
        <v>452</v>
      </c>
      <c r="E105">
        <v>54</v>
      </c>
      <c r="F105" t="s">
        <v>50</v>
      </c>
      <c r="H105">
        <v>1</v>
      </c>
      <c r="I105" t="s">
        <v>32</v>
      </c>
      <c r="J105">
        <v>1</v>
      </c>
      <c r="K105" t="s">
        <v>32</v>
      </c>
      <c r="L105">
        <v>0</v>
      </c>
      <c r="M105" t="s">
        <v>32</v>
      </c>
      <c r="N105">
        <v>2012</v>
      </c>
      <c r="O105">
        <v>10306</v>
      </c>
      <c r="P105">
        <v>4950922</v>
      </c>
      <c r="Q105">
        <v>2345</v>
      </c>
      <c r="R105">
        <v>4693548</v>
      </c>
      <c r="S105">
        <v>24525</v>
      </c>
      <c r="T105">
        <v>1575441</v>
      </c>
      <c r="U105">
        <v>7962</v>
      </c>
      <c r="V105">
        <v>257374</v>
      </c>
      <c r="W105">
        <v>2.2999999999999998</v>
      </c>
      <c r="X105">
        <v>3.7</v>
      </c>
      <c r="Y105">
        <v>3.2</v>
      </c>
      <c r="Z105">
        <v>4.2</v>
      </c>
      <c r="AA105">
        <v>5.4</v>
      </c>
      <c r="AB105">
        <v>5.2</v>
      </c>
      <c r="AC105">
        <v>3</v>
      </c>
      <c r="AD105">
        <v>5.8</v>
      </c>
    </row>
    <row r="106" spans="1:30" x14ac:dyDescent="0.45">
      <c r="A106" t="s">
        <v>63</v>
      </c>
      <c r="B106">
        <v>10740</v>
      </c>
      <c r="C106" t="s">
        <v>452</v>
      </c>
      <c r="E106">
        <v>55</v>
      </c>
      <c r="F106" t="s">
        <v>59</v>
      </c>
      <c r="H106">
        <v>1</v>
      </c>
      <c r="I106" t="s">
        <v>32</v>
      </c>
      <c r="J106">
        <v>1</v>
      </c>
      <c r="K106" t="s">
        <v>32</v>
      </c>
      <c r="L106">
        <v>0</v>
      </c>
      <c r="M106" t="s">
        <v>32</v>
      </c>
      <c r="N106">
        <v>2012</v>
      </c>
      <c r="O106">
        <v>100</v>
      </c>
      <c r="P106">
        <v>221606</v>
      </c>
      <c r="Q106">
        <v>100</v>
      </c>
      <c r="R106">
        <v>221606</v>
      </c>
      <c r="S106">
        <v>4065</v>
      </c>
      <c r="T106">
        <v>273232</v>
      </c>
      <c r="U106">
        <v>0</v>
      </c>
      <c r="V106">
        <v>0</v>
      </c>
      <c r="W106">
        <v>3.7</v>
      </c>
      <c r="X106">
        <v>2.6</v>
      </c>
      <c r="Y106">
        <v>3.9</v>
      </c>
      <c r="Z106">
        <v>2.8</v>
      </c>
      <c r="AA106">
        <v>1.2</v>
      </c>
      <c r="AB106">
        <v>1.2</v>
      </c>
      <c r="AC106">
        <v>0</v>
      </c>
      <c r="AD106">
        <v>0</v>
      </c>
    </row>
    <row r="107" spans="1:30" x14ac:dyDescent="0.45">
      <c r="A107" t="s">
        <v>63</v>
      </c>
      <c r="B107">
        <v>10740</v>
      </c>
      <c r="C107" t="s">
        <v>452</v>
      </c>
      <c r="E107">
        <v>56</v>
      </c>
      <c r="F107" t="s">
        <v>51</v>
      </c>
      <c r="H107">
        <v>1</v>
      </c>
      <c r="I107" t="s">
        <v>32</v>
      </c>
      <c r="J107">
        <v>1</v>
      </c>
      <c r="K107" t="s">
        <v>32</v>
      </c>
      <c r="L107">
        <v>0</v>
      </c>
      <c r="M107" t="s">
        <v>32</v>
      </c>
      <c r="N107">
        <v>2012</v>
      </c>
      <c r="O107">
        <v>4780</v>
      </c>
      <c r="P107">
        <v>1284984</v>
      </c>
      <c r="Q107">
        <v>813</v>
      </c>
      <c r="R107">
        <v>1211977</v>
      </c>
      <c r="S107">
        <v>21372</v>
      </c>
      <c r="T107">
        <v>561958</v>
      </c>
      <c r="U107">
        <v>3968</v>
      </c>
      <c r="V107">
        <v>73006</v>
      </c>
      <c r="W107">
        <v>5.7</v>
      </c>
      <c r="X107">
        <v>2.6</v>
      </c>
      <c r="Y107">
        <v>8</v>
      </c>
      <c r="Z107">
        <v>2.9</v>
      </c>
      <c r="AA107">
        <v>2.8</v>
      </c>
      <c r="AB107">
        <v>2.8</v>
      </c>
      <c r="AC107">
        <v>6.9</v>
      </c>
      <c r="AD107">
        <v>12.2</v>
      </c>
    </row>
    <row r="108" spans="1:30" x14ac:dyDescent="0.45">
      <c r="A108" t="s">
        <v>63</v>
      </c>
      <c r="B108">
        <v>10740</v>
      </c>
      <c r="C108" t="s">
        <v>452</v>
      </c>
      <c r="E108">
        <v>61</v>
      </c>
      <c r="F108" t="s">
        <v>52</v>
      </c>
      <c r="H108">
        <v>1</v>
      </c>
      <c r="I108" t="s">
        <v>32</v>
      </c>
      <c r="J108">
        <v>1</v>
      </c>
      <c r="K108" t="s">
        <v>32</v>
      </c>
      <c r="L108">
        <v>0</v>
      </c>
      <c r="M108" t="s">
        <v>32</v>
      </c>
      <c r="N108">
        <v>2012</v>
      </c>
      <c r="O108">
        <v>2337</v>
      </c>
      <c r="P108">
        <v>308791</v>
      </c>
      <c r="Q108">
        <v>307</v>
      </c>
      <c r="R108">
        <v>285907</v>
      </c>
      <c r="S108">
        <v>4355</v>
      </c>
      <c r="T108">
        <v>127274</v>
      </c>
      <c r="U108">
        <v>2030</v>
      </c>
      <c r="V108">
        <v>22883</v>
      </c>
      <c r="W108">
        <v>5.9</v>
      </c>
      <c r="X108">
        <v>2.1</v>
      </c>
      <c r="Y108">
        <v>4.4000000000000004</v>
      </c>
      <c r="Z108">
        <v>2.7</v>
      </c>
      <c r="AA108">
        <v>2.1</v>
      </c>
      <c r="AB108">
        <v>2.2000000000000002</v>
      </c>
      <c r="AC108">
        <v>6.5</v>
      </c>
      <c r="AD108">
        <v>13.3</v>
      </c>
    </row>
    <row r="109" spans="1:30" x14ac:dyDescent="0.45">
      <c r="A109" t="s">
        <v>63</v>
      </c>
      <c r="B109">
        <v>10740</v>
      </c>
      <c r="C109" t="s">
        <v>452</v>
      </c>
      <c r="E109">
        <v>62</v>
      </c>
      <c r="F109" t="s">
        <v>53</v>
      </c>
      <c r="H109">
        <v>1</v>
      </c>
      <c r="I109" t="s">
        <v>32</v>
      </c>
      <c r="J109">
        <v>1</v>
      </c>
      <c r="K109" t="s">
        <v>32</v>
      </c>
      <c r="L109">
        <v>0</v>
      </c>
      <c r="M109" t="s">
        <v>32</v>
      </c>
      <c r="N109">
        <v>2012</v>
      </c>
      <c r="O109">
        <v>6812</v>
      </c>
      <c r="P109">
        <v>5054410</v>
      </c>
      <c r="Q109">
        <v>1843</v>
      </c>
      <c r="R109">
        <v>4907943</v>
      </c>
      <c r="S109">
        <v>46272</v>
      </c>
      <c r="T109">
        <v>1910460</v>
      </c>
      <c r="U109">
        <v>4969</v>
      </c>
      <c r="V109">
        <v>146467</v>
      </c>
      <c r="W109">
        <v>3.3</v>
      </c>
      <c r="X109">
        <v>4.2</v>
      </c>
      <c r="Y109">
        <v>6.5</v>
      </c>
      <c r="Z109">
        <v>4.5</v>
      </c>
      <c r="AA109">
        <v>2.9</v>
      </c>
      <c r="AB109">
        <v>5.6</v>
      </c>
      <c r="AC109">
        <v>4.5999999999999996</v>
      </c>
      <c r="AD109">
        <v>9</v>
      </c>
    </row>
    <row r="110" spans="1:30" x14ac:dyDescent="0.45">
      <c r="A110" t="s">
        <v>63</v>
      </c>
      <c r="B110">
        <v>10740</v>
      </c>
      <c r="C110" t="s">
        <v>452</v>
      </c>
      <c r="E110">
        <v>71</v>
      </c>
      <c r="F110" t="s">
        <v>54</v>
      </c>
      <c r="H110">
        <v>1</v>
      </c>
      <c r="I110" t="s">
        <v>32</v>
      </c>
      <c r="J110">
        <v>1</v>
      </c>
      <c r="K110" t="s">
        <v>32</v>
      </c>
      <c r="L110">
        <v>0</v>
      </c>
      <c r="M110" t="s">
        <v>32</v>
      </c>
      <c r="N110">
        <v>2012</v>
      </c>
      <c r="O110">
        <v>3631</v>
      </c>
      <c r="P110">
        <v>249655</v>
      </c>
      <c r="Q110">
        <v>242</v>
      </c>
      <c r="R110">
        <v>201454</v>
      </c>
      <c r="S110">
        <v>3794</v>
      </c>
      <c r="T110">
        <v>59476</v>
      </c>
      <c r="U110">
        <v>3388</v>
      </c>
      <c r="V110">
        <v>48201</v>
      </c>
      <c r="W110">
        <v>4.5999999999999996</v>
      </c>
      <c r="X110">
        <v>5</v>
      </c>
      <c r="Y110">
        <v>6.2</v>
      </c>
      <c r="Z110">
        <v>5.9</v>
      </c>
      <c r="AA110">
        <v>7.5</v>
      </c>
      <c r="AB110">
        <v>8.5</v>
      </c>
      <c r="AC110">
        <v>4.5999999999999996</v>
      </c>
      <c r="AD110">
        <v>10</v>
      </c>
    </row>
    <row r="111" spans="1:30" x14ac:dyDescent="0.45">
      <c r="A111" t="s">
        <v>63</v>
      </c>
      <c r="B111">
        <v>10740</v>
      </c>
      <c r="C111" t="s">
        <v>452</v>
      </c>
      <c r="E111">
        <v>72</v>
      </c>
      <c r="F111" t="s">
        <v>55</v>
      </c>
      <c r="H111">
        <v>1</v>
      </c>
      <c r="I111" t="s">
        <v>32</v>
      </c>
      <c r="J111">
        <v>1</v>
      </c>
      <c r="K111" t="s">
        <v>32</v>
      </c>
      <c r="L111">
        <v>0</v>
      </c>
      <c r="M111" t="s">
        <v>32</v>
      </c>
      <c r="N111">
        <v>2012</v>
      </c>
      <c r="O111">
        <v>1563</v>
      </c>
      <c r="P111">
        <v>1671631</v>
      </c>
      <c r="Q111">
        <v>1066</v>
      </c>
      <c r="R111">
        <v>1644632</v>
      </c>
      <c r="S111">
        <v>33484</v>
      </c>
      <c r="T111">
        <v>479902</v>
      </c>
      <c r="U111">
        <v>497</v>
      </c>
      <c r="V111">
        <v>26999</v>
      </c>
      <c r="W111">
        <v>5.9</v>
      </c>
      <c r="X111">
        <v>6.3</v>
      </c>
      <c r="Y111">
        <v>6.9</v>
      </c>
      <c r="Z111">
        <v>6.7</v>
      </c>
      <c r="AA111">
        <v>9</v>
      </c>
      <c r="AB111">
        <v>7.6</v>
      </c>
      <c r="AC111">
        <v>14.4</v>
      </c>
      <c r="AD111">
        <v>17</v>
      </c>
    </row>
    <row r="112" spans="1:30" x14ac:dyDescent="0.45">
      <c r="A112" t="s">
        <v>63</v>
      </c>
      <c r="B112">
        <v>10740</v>
      </c>
      <c r="C112" t="s">
        <v>452</v>
      </c>
      <c r="E112">
        <v>81</v>
      </c>
      <c r="F112" t="s">
        <v>56</v>
      </c>
      <c r="G112" t="s">
        <v>57</v>
      </c>
      <c r="H112">
        <v>1</v>
      </c>
      <c r="I112" t="s">
        <v>32</v>
      </c>
      <c r="J112">
        <v>1</v>
      </c>
      <c r="K112" t="s">
        <v>32</v>
      </c>
      <c r="L112">
        <v>0</v>
      </c>
      <c r="M112" t="s">
        <v>32</v>
      </c>
      <c r="N112">
        <v>2012</v>
      </c>
      <c r="O112">
        <v>7092</v>
      </c>
      <c r="P112">
        <v>662842</v>
      </c>
      <c r="Q112">
        <v>856</v>
      </c>
      <c r="R112">
        <v>515988</v>
      </c>
      <c r="S112">
        <v>6835</v>
      </c>
      <c r="T112">
        <v>168087</v>
      </c>
      <c r="U112">
        <v>6236</v>
      </c>
      <c r="V112">
        <v>146854</v>
      </c>
      <c r="W112">
        <v>4.0999999999999996</v>
      </c>
      <c r="X112">
        <v>6</v>
      </c>
      <c r="Y112">
        <v>7.1</v>
      </c>
      <c r="Z112">
        <v>7.1</v>
      </c>
      <c r="AA112">
        <v>7</v>
      </c>
      <c r="AB112">
        <v>7.2</v>
      </c>
      <c r="AC112">
        <v>4</v>
      </c>
      <c r="AD112">
        <v>8.6</v>
      </c>
    </row>
    <row r="113" spans="1:30" x14ac:dyDescent="0.45">
      <c r="A113" t="s">
        <v>64</v>
      </c>
      <c r="B113">
        <v>10780</v>
      </c>
      <c r="C113" t="s">
        <v>454</v>
      </c>
      <c r="E113">
        <v>0</v>
      </c>
      <c r="F113" t="s">
        <v>31</v>
      </c>
      <c r="H113">
        <v>1</v>
      </c>
      <c r="I113" t="s">
        <v>32</v>
      </c>
      <c r="J113">
        <v>1</v>
      </c>
      <c r="K113" t="s">
        <v>32</v>
      </c>
      <c r="L113">
        <v>0</v>
      </c>
      <c r="M113" t="s">
        <v>32</v>
      </c>
      <c r="N113">
        <v>2012</v>
      </c>
      <c r="O113">
        <v>11090</v>
      </c>
      <c r="P113">
        <v>12210229</v>
      </c>
      <c r="Q113">
        <v>2834</v>
      </c>
      <c r="R113">
        <v>11828187</v>
      </c>
      <c r="S113">
        <v>47368</v>
      </c>
      <c r="T113">
        <v>1639091</v>
      </c>
      <c r="U113">
        <v>8256</v>
      </c>
      <c r="V113">
        <v>382041</v>
      </c>
      <c r="W113">
        <v>6.2</v>
      </c>
      <c r="X113">
        <v>7</v>
      </c>
      <c r="Y113">
        <v>3.6</v>
      </c>
      <c r="Z113">
        <v>7.6</v>
      </c>
      <c r="AA113">
        <v>5.3</v>
      </c>
      <c r="AB113">
        <v>5.2</v>
      </c>
      <c r="AC113">
        <v>7.6</v>
      </c>
      <c r="AD113">
        <v>11.8</v>
      </c>
    </row>
    <row r="114" spans="1:30" x14ac:dyDescent="0.45">
      <c r="A114" t="s">
        <v>64</v>
      </c>
      <c r="B114">
        <v>10780</v>
      </c>
      <c r="C114" t="s">
        <v>454</v>
      </c>
      <c r="E114">
        <v>11</v>
      </c>
      <c r="F114" t="s">
        <v>33</v>
      </c>
      <c r="G114" t="s">
        <v>34</v>
      </c>
      <c r="H114">
        <v>1</v>
      </c>
      <c r="I114" t="s">
        <v>32</v>
      </c>
      <c r="J114">
        <v>1</v>
      </c>
      <c r="K114" t="s">
        <v>32</v>
      </c>
      <c r="L114">
        <v>0</v>
      </c>
      <c r="M114" t="s">
        <v>32</v>
      </c>
      <c r="N114">
        <v>2012</v>
      </c>
      <c r="O114">
        <v>217</v>
      </c>
      <c r="P114">
        <v>90452</v>
      </c>
      <c r="Q114">
        <v>30</v>
      </c>
      <c r="R114">
        <v>81037</v>
      </c>
      <c r="S114">
        <v>338</v>
      </c>
      <c r="T114">
        <v>15092</v>
      </c>
      <c r="U114">
        <v>186</v>
      </c>
      <c r="W114">
        <v>35.799999999999997</v>
      </c>
      <c r="X114">
        <v>15.8</v>
      </c>
      <c r="Y114">
        <v>45.8</v>
      </c>
      <c r="Z114">
        <v>14.5</v>
      </c>
      <c r="AA114">
        <v>19.2</v>
      </c>
      <c r="AB114">
        <v>15.4</v>
      </c>
      <c r="AC114">
        <v>38.799999999999997</v>
      </c>
    </row>
    <row r="115" spans="1:30" x14ac:dyDescent="0.45">
      <c r="A115" t="s">
        <v>64</v>
      </c>
      <c r="B115">
        <v>10780</v>
      </c>
      <c r="C115" t="s">
        <v>454</v>
      </c>
      <c r="E115">
        <v>21</v>
      </c>
      <c r="F115" t="s">
        <v>35</v>
      </c>
      <c r="H115">
        <v>1</v>
      </c>
      <c r="I115" t="s">
        <v>32</v>
      </c>
      <c r="J115">
        <v>1</v>
      </c>
      <c r="K115" t="s">
        <v>32</v>
      </c>
      <c r="L115">
        <v>0</v>
      </c>
      <c r="M115" t="s">
        <v>32</v>
      </c>
      <c r="N115">
        <v>2012</v>
      </c>
      <c r="O115">
        <v>85</v>
      </c>
      <c r="Q115">
        <v>13</v>
      </c>
      <c r="U115">
        <v>72</v>
      </c>
      <c r="W115">
        <v>32.9</v>
      </c>
      <c r="Y115">
        <v>75.5</v>
      </c>
      <c r="AC115">
        <v>39.299999999999997</v>
      </c>
    </row>
    <row r="116" spans="1:30" x14ac:dyDescent="0.45">
      <c r="A116" t="s">
        <v>64</v>
      </c>
      <c r="B116">
        <v>10780</v>
      </c>
      <c r="C116" t="s">
        <v>454</v>
      </c>
      <c r="E116">
        <v>23</v>
      </c>
      <c r="F116" t="s">
        <v>37</v>
      </c>
      <c r="H116">
        <v>1</v>
      </c>
      <c r="I116" t="s">
        <v>32</v>
      </c>
      <c r="J116">
        <v>1</v>
      </c>
      <c r="K116" t="s">
        <v>32</v>
      </c>
      <c r="L116">
        <v>0</v>
      </c>
      <c r="M116" t="s">
        <v>32</v>
      </c>
      <c r="N116">
        <v>2012</v>
      </c>
      <c r="O116">
        <v>1243</v>
      </c>
      <c r="P116">
        <v>864043</v>
      </c>
      <c r="Q116">
        <v>350</v>
      </c>
      <c r="R116">
        <v>819982</v>
      </c>
      <c r="S116">
        <v>4757</v>
      </c>
      <c r="T116">
        <v>192314</v>
      </c>
      <c r="U116">
        <v>892</v>
      </c>
      <c r="V116">
        <v>44060</v>
      </c>
      <c r="W116">
        <v>12.8</v>
      </c>
      <c r="X116">
        <v>14</v>
      </c>
      <c r="Y116">
        <v>17.600000000000001</v>
      </c>
      <c r="Z116">
        <v>15.9</v>
      </c>
      <c r="AA116">
        <v>18.100000000000001</v>
      </c>
      <c r="AB116">
        <v>15.1</v>
      </c>
      <c r="AC116">
        <v>15.8</v>
      </c>
      <c r="AD116">
        <v>35.9</v>
      </c>
    </row>
    <row r="117" spans="1:30" x14ac:dyDescent="0.45">
      <c r="A117" t="s">
        <v>64</v>
      </c>
      <c r="B117">
        <v>10780</v>
      </c>
      <c r="C117" t="s">
        <v>454</v>
      </c>
      <c r="E117" t="s">
        <v>38</v>
      </c>
      <c r="F117" t="s">
        <v>39</v>
      </c>
      <c r="H117">
        <v>1</v>
      </c>
      <c r="I117" t="s">
        <v>32</v>
      </c>
      <c r="J117">
        <v>1</v>
      </c>
      <c r="K117" t="s">
        <v>32</v>
      </c>
      <c r="L117">
        <v>0</v>
      </c>
      <c r="M117" t="s">
        <v>32</v>
      </c>
      <c r="N117">
        <v>2012</v>
      </c>
      <c r="O117">
        <v>143</v>
      </c>
      <c r="P117">
        <v>3419913</v>
      </c>
      <c r="Q117">
        <v>53</v>
      </c>
      <c r="R117">
        <v>3418172</v>
      </c>
      <c r="S117">
        <v>3542</v>
      </c>
      <c r="T117">
        <v>179718</v>
      </c>
      <c r="U117">
        <v>90</v>
      </c>
      <c r="V117">
        <v>1741</v>
      </c>
      <c r="W117">
        <v>36.799999999999997</v>
      </c>
      <c r="X117">
        <v>5.5</v>
      </c>
      <c r="Y117">
        <v>25.5</v>
      </c>
      <c r="Z117">
        <v>5.7</v>
      </c>
      <c r="AA117">
        <v>5.2</v>
      </c>
      <c r="AB117">
        <v>3.4</v>
      </c>
      <c r="AC117">
        <v>53.8</v>
      </c>
      <c r="AD117">
        <v>40.5</v>
      </c>
    </row>
    <row r="118" spans="1:30" x14ac:dyDescent="0.45">
      <c r="A118" t="s">
        <v>64</v>
      </c>
      <c r="B118">
        <v>10780</v>
      </c>
      <c r="C118" t="s">
        <v>454</v>
      </c>
      <c r="E118">
        <v>42</v>
      </c>
      <c r="F118" t="s">
        <v>40</v>
      </c>
      <c r="H118">
        <v>1</v>
      </c>
      <c r="I118" t="s">
        <v>32</v>
      </c>
      <c r="J118">
        <v>1</v>
      </c>
      <c r="K118" t="s">
        <v>32</v>
      </c>
      <c r="L118">
        <v>0</v>
      </c>
      <c r="M118" t="s">
        <v>32</v>
      </c>
      <c r="N118">
        <v>2012</v>
      </c>
      <c r="O118">
        <v>281</v>
      </c>
      <c r="P118">
        <v>1627370</v>
      </c>
      <c r="Q118">
        <v>138</v>
      </c>
      <c r="R118">
        <v>1619094</v>
      </c>
      <c r="S118">
        <v>2209</v>
      </c>
      <c r="T118">
        <v>81143</v>
      </c>
      <c r="U118">
        <v>143</v>
      </c>
      <c r="V118">
        <v>8276</v>
      </c>
      <c r="W118">
        <v>19.399999999999999</v>
      </c>
      <c r="X118">
        <v>36.200000000000003</v>
      </c>
      <c r="Y118">
        <v>20.9</v>
      </c>
      <c r="Z118">
        <v>37.9</v>
      </c>
      <c r="AA118">
        <v>35.4</v>
      </c>
      <c r="AB118">
        <v>30.1</v>
      </c>
      <c r="AC118">
        <v>34.4</v>
      </c>
      <c r="AD118">
        <v>43.1</v>
      </c>
    </row>
    <row r="119" spans="1:30" x14ac:dyDescent="0.45">
      <c r="A119" t="s">
        <v>64</v>
      </c>
      <c r="B119">
        <v>10780</v>
      </c>
      <c r="C119" t="s">
        <v>454</v>
      </c>
      <c r="E119" t="s">
        <v>41</v>
      </c>
      <c r="F119" t="s">
        <v>42</v>
      </c>
      <c r="H119">
        <v>1</v>
      </c>
      <c r="I119" t="s">
        <v>32</v>
      </c>
      <c r="J119">
        <v>1</v>
      </c>
      <c r="K119" t="s">
        <v>32</v>
      </c>
      <c r="L119">
        <v>0</v>
      </c>
      <c r="M119" t="s">
        <v>32</v>
      </c>
      <c r="N119">
        <v>2012</v>
      </c>
      <c r="O119">
        <v>1272</v>
      </c>
      <c r="P119">
        <v>2357886</v>
      </c>
      <c r="Q119">
        <v>522</v>
      </c>
      <c r="R119">
        <v>2314464</v>
      </c>
      <c r="S119">
        <v>7919</v>
      </c>
      <c r="T119">
        <v>199245</v>
      </c>
      <c r="U119">
        <v>750</v>
      </c>
      <c r="V119">
        <v>43422</v>
      </c>
      <c r="W119">
        <v>10.1</v>
      </c>
      <c r="X119">
        <v>10.8</v>
      </c>
      <c r="Y119">
        <v>11.6</v>
      </c>
      <c r="Z119">
        <v>11.6</v>
      </c>
      <c r="AA119">
        <v>7.5</v>
      </c>
      <c r="AB119">
        <v>11.4</v>
      </c>
      <c r="AC119">
        <v>17</v>
      </c>
      <c r="AD119">
        <v>27.6</v>
      </c>
    </row>
    <row r="120" spans="1:30" x14ac:dyDescent="0.45">
      <c r="A120" t="s">
        <v>64</v>
      </c>
      <c r="B120">
        <v>10780</v>
      </c>
      <c r="C120" t="s">
        <v>454</v>
      </c>
      <c r="E120" t="s">
        <v>43</v>
      </c>
      <c r="F120" t="s">
        <v>44</v>
      </c>
      <c r="G120" t="s">
        <v>45</v>
      </c>
      <c r="H120">
        <v>1</v>
      </c>
      <c r="I120" t="s">
        <v>32</v>
      </c>
      <c r="J120">
        <v>1</v>
      </c>
      <c r="K120" t="s">
        <v>32</v>
      </c>
      <c r="L120">
        <v>0</v>
      </c>
      <c r="M120" t="s">
        <v>32</v>
      </c>
      <c r="N120">
        <v>2012</v>
      </c>
      <c r="O120">
        <v>607</v>
      </c>
      <c r="P120">
        <v>245509</v>
      </c>
      <c r="Q120">
        <v>96</v>
      </c>
      <c r="R120">
        <v>219348</v>
      </c>
      <c r="S120">
        <v>1094</v>
      </c>
      <c r="T120">
        <v>42871</v>
      </c>
      <c r="U120">
        <v>511</v>
      </c>
      <c r="V120">
        <v>26161</v>
      </c>
      <c r="W120">
        <v>20.9</v>
      </c>
      <c r="X120">
        <v>13.2</v>
      </c>
      <c r="Y120">
        <v>24.5</v>
      </c>
      <c r="Z120">
        <v>14.7</v>
      </c>
      <c r="AA120">
        <v>16.3</v>
      </c>
      <c r="AB120">
        <v>16.8</v>
      </c>
      <c r="AC120">
        <v>23.1</v>
      </c>
      <c r="AD120">
        <v>27.6</v>
      </c>
    </row>
    <row r="121" spans="1:30" x14ac:dyDescent="0.45">
      <c r="A121" t="s">
        <v>64</v>
      </c>
      <c r="B121">
        <v>10780</v>
      </c>
      <c r="C121" t="s">
        <v>454</v>
      </c>
      <c r="E121">
        <v>51</v>
      </c>
      <c r="F121" t="s">
        <v>46</v>
      </c>
      <c r="H121">
        <v>1</v>
      </c>
      <c r="I121" t="s">
        <v>32</v>
      </c>
      <c r="J121">
        <v>1</v>
      </c>
      <c r="K121" t="s">
        <v>32</v>
      </c>
      <c r="L121">
        <v>0</v>
      </c>
      <c r="M121" t="s">
        <v>32</v>
      </c>
      <c r="N121">
        <v>2012</v>
      </c>
      <c r="O121">
        <v>81</v>
      </c>
      <c r="P121">
        <v>164628</v>
      </c>
      <c r="Q121">
        <v>24</v>
      </c>
      <c r="R121">
        <v>163667</v>
      </c>
      <c r="S121">
        <v>648</v>
      </c>
      <c r="T121">
        <v>34704</v>
      </c>
      <c r="U121">
        <v>58</v>
      </c>
      <c r="V121">
        <v>961</v>
      </c>
      <c r="W121">
        <v>9.3000000000000007</v>
      </c>
      <c r="X121">
        <v>11.7</v>
      </c>
      <c r="Y121">
        <v>23.4</v>
      </c>
      <c r="Z121">
        <v>12.2</v>
      </c>
      <c r="AA121">
        <v>15.5</v>
      </c>
      <c r="AB121">
        <v>39.799999999999997</v>
      </c>
      <c r="AC121">
        <v>11.8</v>
      </c>
      <c r="AD121">
        <v>3.4</v>
      </c>
    </row>
    <row r="122" spans="1:30" x14ac:dyDescent="0.45">
      <c r="A122" t="s">
        <v>64</v>
      </c>
      <c r="B122">
        <v>10780</v>
      </c>
      <c r="C122" t="s">
        <v>454</v>
      </c>
      <c r="E122">
        <v>52</v>
      </c>
      <c r="F122" t="s">
        <v>47</v>
      </c>
      <c r="G122" t="s">
        <v>48</v>
      </c>
      <c r="H122">
        <v>1</v>
      </c>
      <c r="I122" t="s">
        <v>32</v>
      </c>
      <c r="J122">
        <v>1</v>
      </c>
      <c r="K122" t="s">
        <v>32</v>
      </c>
      <c r="L122">
        <v>0</v>
      </c>
      <c r="M122" t="s">
        <v>32</v>
      </c>
      <c r="N122">
        <v>2012</v>
      </c>
      <c r="O122">
        <v>446</v>
      </c>
      <c r="P122">
        <v>371559</v>
      </c>
      <c r="Q122">
        <v>194</v>
      </c>
      <c r="R122">
        <v>350313</v>
      </c>
      <c r="S122">
        <v>1563</v>
      </c>
      <c r="T122">
        <v>66813</v>
      </c>
      <c r="U122">
        <v>252</v>
      </c>
      <c r="W122">
        <v>22.8</v>
      </c>
      <c r="X122">
        <v>7.7</v>
      </c>
      <c r="Y122">
        <v>23.3</v>
      </c>
      <c r="Z122">
        <v>8.1</v>
      </c>
      <c r="AA122">
        <v>16.100000000000001</v>
      </c>
      <c r="AB122">
        <v>10.5</v>
      </c>
      <c r="AC122">
        <v>33</v>
      </c>
    </row>
    <row r="123" spans="1:30" x14ac:dyDescent="0.45">
      <c r="A123" t="s">
        <v>64</v>
      </c>
      <c r="B123">
        <v>10780</v>
      </c>
      <c r="C123" t="s">
        <v>454</v>
      </c>
      <c r="E123">
        <v>53</v>
      </c>
      <c r="F123" t="s">
        <v>49</v>
      </c>
      <c r="H123">
        <v>1</v>
      </c>
      <c r="I123" t="s">
        <v>32</v>
      </c>
      <c r="J123">
        <v>1</v>
      </c>
      <c r="K123" t="s">
        <v>32</v>
      </c>
      <c r="L123">
        <v>0</v>
      </c>
      <c r="M123" t="s">
        <v>32</v>
      </c>
      <c r="N123">
        <v>2012</v>
      </c>
      <c r="O123">
        <v>980</v>
      </c>
      <c r="P123">
        <v>170347</v>
      </c>
      <c r="Q123">
        <v>121</v>
      </c>
      <c r="R123">
        <v>79421</v>
      </c>
      <c r="S123">
        <v>523</v>
      </c>
      <c r="T123">
        <v>15497</v>
      </c>
      <c r="U123">
        <v>859</v>
      </c>
      <c r="V123">
        <v>90926</v>
      </c>
      <c r="W123">
        <v>20.9</v>
      </c>
      <c r="X123">
        <v>30.8</v>
      </c>
      <c r="Y123">
        <v>23</v>
      </c>
      <c r="Z123">
        <v>12.6</v>
      </c>
      <c r="AA123">
        <v>12</v>
      </c>
      <c r="AB123">
        <v>11.6</v>
      </c>
      <c r="AC123">
        <v>23.1</v>
      </c>
      <c r="AD123">
        <v>46.7</v>
      </c>
    </row>
    <row r="124" spans="1:30" x14ac:dyDescent="0.45">
      <c r="A124" t="s">
        <v>64</v>
      </c>
      <c r="B124">
        <v>10780</v>
      </c>
      <c r="C124" t="s">
        <v>454</v>
      </c>
      <c r="E124">
        <v>54</v>
      </c>
      <c r="F124" t="s">
        <v>50</v>
      </c>
      <c r="H124">
        <v>1</v>
      </c>
      <c r="I124" t="s">
        <v>32</v>
      </c>
      <c r="J124">
        <v>1</v>
      </c>
      <c r="K124" t="s">
        <v>32</v>
      </c>
      <c r="L124">
        <v>0</v>
      </c>
      <c r="M124" t="s">
        <v>32</v>
      </c>
      <c r="N124">
        <v>2012</v>
      </c>
      <c r="O124">
        <v>1076</v>
      </c>
      <c r="P124">
        <v>331016</v>
      </c>
      <c r="Q124">
        <v>295</v>
      </c>
      <c r="R124">
        <v>295369</v>
      </c>
      <c r="S124">
        <v>2377</v>
      </c>
      <c r="T124">
        <v>123682</v>
      </c>
      <c r="U124">
        <v>781</v>
      </c>
      <c r="V124">
        <v>35647</v>
      </c>
      <c r="W124">
        <v>12.7</v>
      </c>
      <c r="X124">
        <v>12.9</v>
      </c>
      <c r="Y124">
        <v>15.6</v>
      </c>
      <c r="Z124">
        <v>16.8</v>
      </c>
      <c r="AA124">
        <v>18.7</v>
      </c>
      <c r="AB124">
        <v>22.8</v>
      </c>
      <c r="AC124">
        <v>15.2</v>
      </c>
      <c r="AD124">
        <v>24.1</v>
      </c>
    </row>
    <row r="125" spans="1:30" x14ac:dyDescent="0.45">
      <c r="A125" t="s">
        <v>64</v>
      </c>
      <c r="B125">
        <v>10780</v>
      </c>
      <c r="C125" t="s">
        <v>454</v>
      </c>
      <c r="E125">
        <v>56</v>
      </c>
      <c r="F125" t="s">
        <v>51</v>
      </c>
      <c r="H125">
        <v>1</v>
      </c>
      <c r="I125" t="s">
        <v>32</v>
      </c>
      <c r="J125">
        <v>1</v>
      </c>
      <c r="K125" t="s">
        <v>32</v>
      </c>
      <c r="L125">
        <v>0</v>
      </c>
      <c r="M125" t="s">
        <v>32</v>
      </c>
      <c r="N125">
        <v>2012</v>
      </c>
      <c r="O125">
        <v>1162</v>
      </c>
      <c r="P125">
        <v>135213</v>
      </c>
      <c r="Q125">
        <v>144</v>
      </c>
      <c r="R125">
        <v>103964</v>
      </c>
      <c r="S125">
        <v>2475</v>
      </c>
      <c r="T125">
        <v>44992</v>
      </c>
      <c r="U125">
        <v>1018</v>
      </c>
      <c r="V125">
        <v>31250</v>
      </c>
      <c r="W125">
        <v>7</v>
      </c>
      <c r="X125">
        <v>19.899999999999999</v>
      </c>
      <c r="Y125">
        <v>25.7</v>
      </c>
      <c r="Z125">
        <v>21.7</v>
      </c>
      <c r="AA125">
        <v>52</v>
      </c>
      <c r="AB125">
        <v>28.3</v>
      </c>
      <c r="AC125">
        <v>7.4</v>
      </c>
      <c r="AD125">
        <v>35</v>
      </c>
    </row>
    <row r="126" spans="1:30" x14ac:dyDescent="0.45">
      <c r="A126" t="s">
        <v>64</v>
      </c>
      <c r="B126">
        <v>10780</v>
      </c>
      <c r="C126" t="s">
        <v>454</v>
      </c>
      <c r="E126">
        <v>61</v>
      </c>
      <c r="F126" t="s">
        <v>52</v>
      </c>
      <c r="H126">
        <v>1</v>
      </c>
      <c r="I126" t="s">
        <v>32</v>
      </c>
      <c r="J126">
        <v>1</v>
      </c>
      <c r="K126" t="s">
        <v>32</v>
      </c>
      <c r="L126">
        <v>0</v>
      </c>
      <c r="M126" t="s">
        <v>32</v>
      </c>
      <c r="N126">
        <v>2012</v>
      </c>
      <c r="O126">
        <v>171</v>
      </c>
      <c r="P126">
        <v>49649</v>
      </c>
      <c r="Q126">
        <v>44</v>
      </c>
      <c r="R126">
        <v>48125</v>
      </c>
      <c r="S126">
        <v>1177</v>
      </c>
      <c r="T126">
        <v>22390</v>
      </c>
      <c r="U126">
        <v>127</v>
      </c>
      <c r="V126">
        <v>1524</v>
      </c>
      <c r="W126">
        <v>27.9</v>
      </c>
      <c r="X126">
        <v>8.8000000000000007</v>
      </c>
      <c r="Y126">
        <v>22.2</v>
      </c>
      <c r="Z126">
        <v>9.6</v>
      </c>
      <c r="AA126">
        <v>10.3</v>
      </c>
      <c r="AB126">
        <v>7.6</v>
      </c>
      <c r="AC126">
        <v>40.299999999999997</v>
      </c>
      <c r="AD126">
        <v>48.8</v>
      </c>
    </row>
    <row r="127" spans="1:30" x14ac:dyDescent="0.45">
      <c r="A127" t="s">
        <v>64</v>
      </c>
      <c r="B127">
        <v>10780</v>
      </c>
      <c r="C127" t="s">
        <v>454</v>
      </c>
      <c r="E127">
        <v>62</v>
      </c>
      <c r="F127" t="s">
        <v>53</v>
      </c>
      <c r="H127">
        <v>1</v>
      </c>
      <c r="I127" t="s">
        <v>32</v>
      </c>
      <c r="J127">
        <v>1</v>
      </c>
      <c r="K127" t="s">
        <v>32</v>
      </c>
      <c r="L127">
        <v>0</v>
      </c>
      <c r="M127" t="s">
        <v>32</v>
      </c>
      <c r="N127">
        <v>2012</v>
      </c>
      <c r="O127">
        <v>1451</v>
      </c>
      <c r="P127">
        <v>1298313</v>
      </c>
      <c r="Q127">
        <v>505</v>
      </c>
      <c r="R127">
        <v>1268067</v>
      </c>
      <c r="S127">
        <v>12553</v>
      </c>
      <c r="T127">
        <v>448472</v>
      </c>
      <c r="U127">
        <v>947</v>
      </c>
      <c r="V127">
        <v>30247</v>
      </c>
      <c r="W127">
        <v>9.1999999999999993</v>
      </c>
      <c r="X127">
        <v>12.2</v>
      </c>
      <c r="Y127">
        <v>12.6</v>
      </c>
      <c r="Z127">
        <v>12.8</v>
      </c>
      <c r="AA127">
        <v>7.2</v>
      </c>
      <c r="AB127">
        <v>16.600000000000001</v>
      </c>
      <c r="AC127">
        <v>11.8</v>
      </c>
      <c r="AD127">
        <v>18.3</v>
      </c>
    </row>
    <row r="128" spans="1:30" x14ac:dyDescent="0.45">
      <c r="A128" t="s">
        <v>64</v>
      </c>
      <c r="B128">
        <v>10780</v>
      </c>
      <c r="C128" t="s">
        <v>454</v>
      </c>
      <c r="E128">
        <v>71</v>
      </c>
      <c r="F128" t="s">
        <v>54</v>
      </c>
      <c r="H128">
        <v>1</v>
      </c>
      <c r="I128" t="s">
        <v>32</v>
      </c>
      <c r="J128">
        <v>1</v>
      </c>
      <c r="K128" t="s">
        <v>32</v>
      </c>
      <c r="L128">
        <v>0</v>
      </c>
      <c r="M128" t="s">
        <v>32</v>
      </c>
      <c r="N128">
        <v>2012</v>
      </c>
      <c r="O128">
        <v>315</v>
      </c>
      <c r="P128">
        <v>11811</v>
      </c>
      <c r="Q128">
        <v>24</v>
      </c>
      <c r="R128">
        <v>7986</v>
      </c>
      <c r="S128">
        <v>190</v>
      </c>
      <c r="T128">
        <v>2453</v>
      </c>
      <c r="U128">
        <v>290</v>
      </c>
      <c r="V128">
        <v>3824</v>
      </c>
      <c r="W128">
        <v>23.6</v>
      </c>
      <c r="X128">
        <v>28.5</v>
      </c>
      <c r="Y128">
        <v>36.6</v>
      </c>
      <c r="Z128">
        <v>46</v>
      </c>
      <c r="AA128">
        <v>58.6</v>
      </c>
      <c r="AB128">
        <v>39.4</v>
      </c>
      <c r="AC128">
        <v>25</v>
      </c>
      <c r="AD128">
        <v>17.600000000000001</v>
      </c>
    </row>
    <row r="129" spans="1:30" x14ac:dyDescent="0.45">
      <c r="A129" t="s">
        <v>64</v>
      </c>
      <c r="B129">
        <v>10780</v>
      </c>
      <c r="C129" t="s">
        <v>454</v>
      </c>
      <c r="E129">
        <v>72</v>
      </c>
      <c r="F129" t="s">
        <v>55</v>
      </c>
      <c r="H129">
        <v>1</v>
      </c>
      <c r="I129" t="s">
        <v>32</v>
      </c>
      <c r="J129">
        <v>1</v>
      </c>
      <c r="K129" t="s">
        <v>32</v>
      </c>
      <c r="L129">
        <v>0</v>
      </c>
      <c r="M129" t="s">
        <v>32</v>
      </c>
      <c r="N129">
        <v>2012</v>
      </c>
      <c r="O129">
        <v>370</v>
      </c>
      <c r="P129">
        <v>236183</v>
      </c>
      <c r="Q129">
        <v>151</v>
      </c>
      <c r="R129">
        <v>229879</v>
      </c>
      <c r="S129">
        <v>4328</v>
      </c>
      <c r="T129">
        <v>58665</v>
      </c>
      <c r="U129">
        <v>218</v>
      </c>
      <c r="V129">
        <v>6304</v>
      </c>
      <c r="W129">
        <v>18.3</v>
      </c>
      <c r="X129">
        <v>12.1</v>
      </c>
      <c r="Y129">
        <v>20.399999999999999</v>
      </c>
      <c r="Z129">
        <v>12.8</v>
      </c>
      <c r="AA129">
        <v>12.2</v>
      </c>
      <c r="AB129">
        <v>14.1</v>
      </c>
      <c r="AC129">
        <v>29.8</v>
      </c>
      <c r="AD129">
        <v>7.2</v>
      </c>
    </row>
    <row r="130" spans="1:30" x14ac:dyDescent="0.45">
      <c r="A130" t="s">
        <v>64</v>
      </c>
      <c r="B130">
        <v>10780</v>
      </c>
      <c r="C130" t="s">
        <v>454</v>
      </c>
      <c r="E130">
        <v>81</v>
      </c>
      <c r="F130" t="s">
        <v>56</v>
      </c>
      <c r="G130" t="s">
        <v>57</v>
      </c>
      <c r="H130">
        <v>1</v>
      </c>
      <c r="I130" t="s">
        <v>32</v>
      </c>
      <c r="J130">
        <v>1</v>
      </c>
      <c r="K130" t="s">
        <v>32</v>
      </c>
      <c r="L130">
        <v>0</v>
      </c>
      <c r="M130" t="s">
        <v>32</v>
      </c>
      <c r="N130">
        <v>2012</v>
      </c>
      <c r="O130">
        <v>1186</v>
      </c>
      <c r="P130">
        <v>78396</v>
      </c>
      <c r="Q130">
        <v>127</v>
      </c>
      <c r="R130">
        <v>57607</v>
      </c>
      <c r="S130">
        <v>682</v>
      </c>
      <c r="T130">
        <v>16865</v>
      </c>
      <c r="U130">
        <v>1059</v>
      </c>
      <c r="V130">
        <v>20789</v>
      </c>
      <c r="W130">
        <v>7.1</v>
      </c>
      <c r="X130">
        <v>15</v>
      </c>
      <c r="Y130">
        <v>35.700000000000003</v>
      </c>
      <c r="Z130">
        <v>22.3</v>
      </c>
      <c r="AA130">
        <v>27.5</v>
      </c>
      <c r="AB130">
        <v>21.2</v>
      </c>
      <c r="AC130">
        <v>6.7</v>
      </c>
      <c r="AD130">
        <v>12.8</v>
      </c>
    </row>
    <row r="131" spans="1:30" x14ac:dyDescent="0.45">
      <c r="A131" t="s">
        <v>65</v>
      </c>
      <c r="B131">
        <v>10900</v>
      </c>
      <c r="C131" t="s">
        <v>456</v>
      </c>
      <c r="E131">
        <v>0</v>
      </c>
      <c r="F131" t="s">
        <v>31</v>
      </c>
      <c r="H131">
        <v>1</v>
      </c>
      <c r="I131" t="s">
        <v>32</v>
      </c>
      <c r="J131">
        <v>1</v>
      </c>
      <c r="K131" t="s">
        <v>32</v>
      </c>
      <c r="L131">
        <v>0</v>
      </c>
      <c r="M131" t="s">
        <v>32</v>
      </c>
      <c r="N131">
        <v>2012</v>
      </c>
      <c r="O131">
        <v>61492</v>
      </c>
      <c r="P131">
        <v>84199827</v>
      </c>
      <c r="Q131">
        <v>14608</v>
      </c>
      <c r="R131">
        <v>82278458</v>
      </c>
      <c r="S131">
        <v>308635</v>
      </c>
      <c r="T131">
        <v>12808074</v>
      </c>
      <c r="U131">
        <v>46883</v>
      </c>
      <c r="V131">
        <v>1921369</v>
      </c>
      <c r="W131">
        <v>2.2000000000000002</v>
      </c>
      <c r="X131">
        <v>0.7</v>
      </c>
      <c r="Y131">
        <v>4.4000000000000004</v>
      </c>
      <c r="Z131">
        <v>0.8</v>
      </c>
      <c r="AA131">
        <v>3</v>
      </c>
      <c r="AB131">
        <v>1.7</v>
      </c>
      <c r="AC131">
        <v>2.2000000000000002</v>
      </c>
      <c r="AD131">
        <v>6.3</v>
      </c>
    </row>
    <row r="132" spans="1:30" x14ac:dyDescent="0.45">
      <c r="A132" t="s">
        <v>65</v>
      </c>
      <c r="B132">
        <v>10900</v>
      </c>
      <c r="C132" t="s">
        <v>456</v>
      </c>
      <c r="E132">
        <v>11</v>
      </c>
      <c r="F132" t="s">
        <v>33</v>
      </c>
      <c r="G132" t="s">
        <v>34</v>
      </c>
      <c r="H132">
        <v>1</v>
      </c>
      <c r="I132" t="s">
        <v>32</v>
      </c>
      <c r="J132">
        <v>1</v>
      </c>
      <c r="K132" t="s">
        <v>32</v>
      </c>
      <c r="L132">
        <v>0</v>
      </c>
      <c r="M132" t="s">
        <v>32</v>
      </c>
      <c r="N132">
        <v>2012</v>
      </c>
      <c r="O132">
        <v>217</v>
      </c>
      <c r="P132">
        <v>8091</v>
      </c>
      <c r="Q132">
        <v>38</v>
      </c>
      <c r="U132">
        <v>179</v>
      </c>
      <c r="V132">
        <v>3563</v>
      </c>
      <c r="W132">
        <v>29.3</v>
      </c>
      <c r="X132">
        <v>46.3</v>
      </c>
      <c r="Y132">
        <v>80.599999999999994</v>
      </c>
      <c r="AC132">
        <v>36.1</v>
      </c>
      <c r="AD132">
        <v>24.4</v>
      </c>
    </row>
    <row r="133" spans="1:30" x14ac:dyDescent="0.45">
      <c r="A133" t="s">
        <v>65</v>
      </c>
      <c r="B133">
        <v>10900</v>
      </c>
      <c r="C133" t="s">
        <v>456</v>
      </c>
      <c r="E133">
        <v>21</v>
      </c>
      <c r="F133" t="s">
        <v>35</v>
      </c>
      <c r="H133">
        <v>1</v>
      </c>
      <c r="I133" t="s">
        <v>32</v>
      </c>
      <c r="J133">
        <v>1</v>
      </c>
      <c r="K133" t="s">
        <v>32</v>
      </c>
      <c r="L133">
        <v>0</v>
      </c>
      <c r="M133" t="s">
        <v>32</v>
      </c>
      <c r="N133">
        <v>2012</v>
      </c>
      <c r="O133">
        <v>35</v>
      </c>
      <c r="Q133">
        <v>28</v>
      </c>
      <c r="U133">
        <v>6</v>
      </c>
      <c r="W133">
        <v>39.700000000000003</v>
      </c>
      <c r="Y133">
        <v>50.5</v>
      </c>
      <c r="AC133">
        <v>14.2</v>
      </c>
    </row>
    <row r="134" spans="1:30" x14ac:dyDescent="0.45">
      <c r="A134" t="s">
        <v>65</v>
      </c>
      <c r="B134">
        <v>10900</v>
      </c>
      <c r="C134" t="s">
        <v>456</v>
      </c>
      <c r="E134">
        <v>22</v>
      </c>
      <c r="F134" t="s">
        <v>36</v>
      </c>
      <c r="H134">
        <v>1</v>
      </c>
      <c r="I134" t="s">
        <v>32</v>
      </c>
      <c r="J134">
        <v>1</v>
      </c>
      <c r="K134" t="s">
        <v>32</v>
      </c>
      <c r="L134">
        <v>0</v>
      </c>
      <c r="M134" t="s">
        <v>32</v>
      </c>
      <c r="N134">
        <v>2012</v>
      </c>
      <c r="O134">
        <v>89</v>
      </c>
      <c r="P134">
        <v>3357883</v>
      </c>
      <c r="Q134">
        <v>12</v>
      </c>
      <c r="R134">
        <v>3356853</v>
      </c>
      <c r="S134">
        <v>3192</v>
      </c>
      <c r="T134">
        <v>396048</v>
      </c>
      <c r="U134">
        <v>77</v>
      </c>
      <c r="V134">
        <v>1030</v>
      </c>
      <c r="W134">
        <v>52.7</v>
      </c>
      <c r="X134">
        <v>4.5999999999999996</v>
      </c>
      <c r="Y134">
        <v>0</v>
      </c>
      <c r="Z134">
        <v>4.8</v>
      </c>
      <c r="AA134">
        <v>4.4000000000000004</v>
      </c>
      <c r="AB134">
        <v>5.4</v>
      </c>
      <c r="AC134">
        <v>58</v>
      </c>
      <c r="AD134">
        <v>31.3</v>
      </c>
    </row>
    <row r="135" spans="1:30" x14ac:dyDescent="0.45">
      <c r="A135" t="s">
        <v>65</v>
      </c>
      <c r="B135">
        <v>10900</v>
      </c>
      <c r="C135" t="s">
        <v>456</v>
      </c>
      <c r="E135">
        <v>23</v>
      </c>
      <c r="F135" t="s">
        <v>37</v>
      </c>
      <c r="H135">
        <v>1</v>
      </c>
      <c r="I135" t="s">
        <v>32</v>
      </c>
      <c r="J135">
        <v>1</v>
      </c>
      <c r="K135" t="s">
        <v>32</v>
      </c>
      <c r="L135">
        <v>0</v>
      </c>
      <c r="M135" t="s">
        <v>32</v>
      </c>
      <c r="N135">
        <v>2012</v>
      </c>
      <c r="O135">
        <v>7134</v>
      </c>
      <c r="P135">
        <v>3083476</v>
      </c>
      <c r="Q135">
        <v>1920</v>
      </c>
      <c r="R135">
        <v>2803274</v>
      </c>
      <c r="S135">
        <v>11349</v>
      </c>
      <c r="T135">
        <v>526066</v>
      </c>
      <c r="U135">
        <v>5214</v>
      </c>
      <c r="V135">
        <v>280202</v>
      </c>
      <c r="W135">
        <v>8.8000000000000007</v>
      </c>
      <c r="X135">
        <v>16.100000000000001</v>
      </c>
      <c r="Y135">
        <v>9.3000000000000007</v>
      </c>
      <c r="Z135">
        <v>17.399999999999999</v>
      </c>
      <c r="AA135">
        <v>11</v>
      </c>
      <c r="AB135">
        <v>8.4</v>
      </c>
      <c r="AC135">
        <v>9.8000000000000007</v>
      </c>
      <c r="AD135">
        <v>19.100000000000001</v>
      </c>
    </row>
    <row r="136" spans="1:30" x14ac:dyDescent="0.45">
      <c r="A136" t="s">
        <v>65</v>
      </c>
      <c r="B136">
        <v>10900</v>
      </c>
      <c r="C136" t="s">
        <v>456</v>
      </c>
      <c r="E136" t="s">
        <v>38</v>
      </c>
      <c r="F136" t="s">
        <v>39</v>
      </c>
      <c r="H136">
        <v>1</v>
      </c>
      <c r="I136" t="s">
        <v>32</v>
      </c>
      <c r="J136">
        <v>1</v>
      </c>
      <c r="K136" t="s">
        <v>32</v>
      </c>
      <c r="L136">
        <v>0</v>
      </c>
      <c r="M136" t="s">
        <v>32</v>
      </c>
      <c r="N136">
        <v>2012</v>
      </c>
      <c r="O136">
        <v>1773</v>
      </c>
      <c r="P136">
        <v>16904518</v>
      </c>
      <c r="Q136">
        <v>879</v>
      </c>
      <c r="R136">
        <v>16871487</v>
      </c>
      <c r="S136">
        <v>32774</v>
      </c>
      <c r="T136">
        <v>1734017</v>
      </c>
      <c r="U136">
        <v>893</v>
      </c>
      <c r="V136">
        <v>33030</v>
      </c>
      <c r="W136">
        <v>11.9</v>
      </c>
      <c r="X136">
        <v>3.9</v>
      </c>
      <c r="Y136">
        <v>13</v>
      </c>
      <c r="Z136">
        <v>4.0999999999999996</v>
      </c>
      <c r="AA136">
        <v>5.2</v>
      </c>
      <c r="AB136">
        <v>6.1</v>
      </c>
      <c r="AC136">
        <v>14.2</v>
      </c>
      <c r="AD136">
        <v>33.5</v>
      </c>
    </row>
    <row r="137" spans="1:30" x14ac:dyDescent="0.45">
      <c r="A137" t="s">
        <v>65</v>
      </c>
      <c r="B137">
        <v>10900</v>
      </c>
      <c r="C137" t="s">
        <v>456</v>
      </c>
      <c r="E137">
        <v>42</v>
      </c>
      <c r="F137" t="s">
        <v>40</v>
      </c>
      <c r="H137">
        <v>1</v>
      </c>
      <c r="I137" t="s">
        <v>32</v>
      </c>
      <c r="J137">
        <v>1</v>
      </c>
      <c r="K137" t="s">
        <v>32</v>
      </c>
      <c r="L137">
        <v>0</v>
      </c>
      <c r="M137" t="s">
        <v>32</v>
      </c>
      <c r="N137">
        <v>2012</v>
      </c>
      <c r="O137">
        <v>1432</v>
      </c>
      <c r="P137">
        <v>25302661</v>
      </c>
      <c r="Q137">
        <v>948</v>
      </c>
      <c r="R137">
        <v>25223117</v>
      </c>
      <c r="S137">
        <v>20481</v>
      </c>
      <c r="T137">
        <v>1357316</v>
      </c>
      <c r="U137">
        <v>484</v>
      </c>
      <c r="V137">
        <v>79544</v>
      </c>
      <c r="W137">
        <v>8.6</v>
      </c>
      <c r="X137">
        <v>0.9</v>
      </c>
      <c r="Y137">
        <v>8</v>
      </c>
      <c r="Z137">
        <v>1</v>
      </c>
      <c r="AA137">
        <v>4.2</v>
      </c>
      <c r="AB137">
        <v>3.1</v>
      </c>
      <c r="AC137">
        <v>18.3</v>
      </c>
      <c r="AD137">
        <v>17.7</v>
      </c>
    </row>
    <row r="138" spans="1:30" x14ac:dyDescent="0.45">
      <c r="A138" t="s">
        <v>65</v>
      </c>
      <c r="B138">
        <v>10900</v>
      </c>
      <c r="C138" t="s">
        <v>456</v>
      </c>
      <c r="E138" t="s">
        <v>41</v>
      </c>
      <c r="F138" t="s">
        <v>42</v>
      </c>
      <c r="H138">
        <v>1</v>
      </c>
      <c r="I138" t="s">
        <v>32</v>
      </c>
      <c r="J138">
        <v>1</v>
      </c>
      <c r="K138" t="s">
        <v>32</v>
      </c>
      <c r="L138">
        <v>0</v>
      </c>
      <c r="M138" t="s">
        <v>32</v>
      </c>
      <c r="N138">
        <v>2012</v>
      </c>
      <c r="O138">
        <v>7162</v>
      </c>
      <c r="P138">
        <v>10308677</v>
      </c>
      <c r="Q138">
        <v>1991</v>
      </c>
      <c r="R138">
        <v>10044499</v>
      </c>
      <c r="S138">
        <v>39925</v>
      </c>
      <c r="T138">
        <v>909818</v>
      </c>
      <c r="U138">
        <v>5171</v>
      </c>
      <c r="V138">
        <v>264177</v>
      </c>
      <c r="W138">
        <v>4</v>
      </c>
      <c r="X138">
        <v>5.0999999999999996</v>
      </c>
      <c r="Y138">
        <v>12</v>
      </c>
      <c r="Z138">
        <v>5.5</v>
      </c>
      <c r="AA138">
        <v>5.6</v>
      </c>
      <c r="AB138">
        <v>8.4</v>
      </c>
      <c r="AC138">
        <v>4.4000000000000004</v>
      </c>
      <c r="AD138">
        <v>19.3</v>
      </c>
    </row>
    <row r="139" spans="1:30" x14ac:dyDescent="0.45">
      <c r="A139" t="s">
        <v>65</v>
      </c>
      <c r="B139">
        <v>10900</v>
      </c>
      <c r="C139" t="s">
        <v>456</v>
      </c>
      <c r="E139" t="s">
        <v>43</v>
      </c>
      <c r="F139" t="s">
        <v>44</v>
      </c>
      <c r="G139" t="s">
        <v>45</v>
      </c>
      <c r="H139">
        <v>1</v>
      </c>
      <c r="I139" t="s">
        <v>32</v>
      </c>
      <c r="J139">
        <v>1</v>
      </c>
      <c r="K139" t="s">
        <v>32</v>
      </c>
      <c r="L139">
        <v>0</v>
      </c>
      <c r="M139" t="s">
        <v>32</v>
      </c>
      <c r="N139">
        <v>2012</v>
      </c>
      <c r="O139">
        <v>2296</v>
      </c>
      <c r="P139">
        <v>2197300</v>
      </c>
      <c r="Q139">
        <v>454</v>
      </c>
      <c r="R139">
        <v>2035485</v>
      </c>
      <c r="S139">
        <v>14217</v>
      </c>
      <c r="T139">
        <v>534829</v>
      </c>
      <c r="U139">
        <v>1843</v>
      </c>
      <c r="V139">
        <v>161815</v>
      </c>
      <c r="W139">
        <v>12.3</v>
      </c>
      <c r="X139">
        <v>4.3</v>
      </c>
      <c r="Y139">
        <v>13.4</v>
      </c>
      <c r="Z139">
        <v>4.3</v>
      </c>
      <c r="AA139">
        <v>5.9</v>
      </c>
      <c r="AB139">
        <v>5.5</v>
      </c>
      <c r="AC139">
        <v>14.1</v>
      </c>
      <c r="AD139">
        <v>35.200000000000003</v>
      </c>
    </row>
    <row r="140" spans="1:30" x14ac:dyDescent="0.45">
      <c r="A140" t="s">
        <v>65</v>
      </c>
      <c r="B140">
        <v>10900</v>
      </c>
      <c r="C140" t="s">
        <v>456</v>
      </c>
      <c r="E140">
        <v>51</v>
      </c>
      <c r="F140" t="s">
        <v>46</v>
      </c>
      <c r="H140">
        <v>1</v>
      </c>
      <c r="I140" t="s">
        <v>32</v>
      </c>
      <c r="J140">
        <v>1</v>
      </c>
      <c r="K140" t="s">
        <v>32</v>
      </c>
      <c r="L140">
        <v>0</v>
      </c>
      <c r="M140" t="s">
        <v>32</v>
      </c>
      <c r="N140">
        <v>2012</v>
      </c>
      <c r="O140">
        <v>830</v>
      </c>
      <c r="P140">
        <v>2186768</v>
      </c>
      <c r="Q140">
        <v>198</v>
      </c>
      <c r="R140">
        <v>2167208</v>
      </c>
      <c r="S140">
        <v>6904</v>
      </c>
      <c r="T140">
        <v>368618</v>
      </c>
      <c r="U140">
        <v>632</v>
      </c>
      <c r="V140">
        <v>19560</v>
      </c>
      <c r="W140">
        <v>8.6999999999999993</v>
      </c>
      <c r="X140">
        <v>3.4</v>
      </c>
      <c r="Y140">
        <v>12.9</v>
      </c>
      <c r="Z140">
        <v>3.6</v>
      </c>
      <c r="AA140">
        <v>4.2</v>
      </c>
      <c r="AB140">
        <v>4.7</v>
      </c>
      <c r="AC140">
        <v>10.6</v>
      </c>
      <c r="AD140">
        <v>13.8</v>
      </c>
    </row>
    <row r="141" spans="1:30" x14ac:dyDescent="0.45">
      <c r="A141" t="s">
        <v>65</v>
      </c>
      <c r="B141">
        <v>10900</v>
      </c>
      <c r="C141" t="s">
        <v>456</v>
      </c>
      <c r="E141">
        <v>52</v>
      </c>
      <c r="F141" t="s">
        <v>47</v>
      </c>
      <c r="G141" t="s">
        <v>48</v>
      </c>
      <c r="H141">
        <v>1</v>
      </c>
      <c r="I141" t="s">
        <v>32</v>
      </c>
      <c r="J141">
        <v>1</v>
      </c>
      <c r="K141" t="s">
        <v>32</v>
      </c>
      <c r="L141">
        <v>0</v>
      </c>
      <c r="M141" t="s">
        <v>32</v>
      </c>
      <c r="N141">
        <v>2012</v>
      </c>
      <c r="O141">
        <v>2190</v>
      </c>
      <c r="P141">
        <v>4361810</v>
      </c>
      <c r="Q141">
        <v>566</v>
      </c>
      <c r="R141">
        <v>4297663</v>
      </c>
      <c r="S141">
        <v>11396</v>
      </c>
      <c r="T141">
        <v>650796</v>
      </c>
      <c r="U141">
        <v>1624</v>
      </c>
      <c r="V141">
        <v>64146</v>
      </c>
      <c r="W141">
        <v>12.6</v>
      </c>
      <c r="X141">
        <v>7.9</v>
      </c>
      <c r="Y141">
        <v>18.2</v>
      </c>
      <c r="Z141">
        <v>8.3000000000000007</v>
      </c>
      <c r="AA141">
        <v>7.6</v>
      </c>
      <c r="AB141">
        <v>7.4</v>
      </c>
      <c r="AC141">
        <v>13.6</v>
      </c>
      <c r="AD141">
        <v>22.6</v>
      </c>
    </row>
    <row r="142" spans="1:30" x14ac:dyDescent="0.45">
      <c r="A142" t="s">
        <v>65</v>
      </c>
      <c r="B142">
        <v>10900</v>
      </c>
      <c r="C142" t="s">
        <v>456</v>
      </c>
      <c r="E142">
        <v>53</v>
      </c>
      <c r="F142" t="s">
        <v>49</v>
      </c>
      <c r="H142">
        <v>1</v>
      </c>
      <c r="I142" t="s">
        <v>32</v>
      </c>
      <c r="J142">
        <v>1</v>
      </c>
      <c r="K142" t="s">
        <v>32</v>
      </c>
      <c r="L142">
        <v>0</v>
      </c>
      <c r="M142" t="s">
        <v>32</v>
      </c>
      <c r="N142">
        <v>2012</v>
      </c>
      <c r="O142">
        <v>5402</v>
      </c>
      <c r="P142">
        <v>942982</v>
      </c>
      <c r="Q142">
        <v>494</v>
      </c>
      <c r="R142">
        <v>664932</v>
      </c>
      <c r="S142">
        <v>2934</v>
      </c>
      <c r="T142">
        <v>105032</v>
      </c>
      <c r="U142">
        <v>4908</v>
      </c>
      <c r="V142">
        <v>278049</v>
      </c>
      <c r="W142">
        <v>8.9</v>
      </c>
      <c r="X142">
        <v>13.4</v>
      </c>
      <c r="Y142">
        <v>19.600000000000001</v>
      </c>
      <c r="Z142">
        <v>18.3</v>
      </c>
      <c r="AA142">
        <v>27.1</v>
      </c>
      <c r="AB142">
        <v>23.7</v>
      </c>
      <c r="AC142">
        <v>10.5</v>
      </c>
      <c r="AD142">
        <v>24.2</v>
      </c>
    </row>
    <row r="143" spans="1:30" x14ac:dyDescent="0.45">
      <c r="A143" t="s">
        <v>65</v>
      </c>
      <c r="B143">
        <v>10900</v>
      </c>
      <c r="C143" t="s">
        <v>456</v>
      </c>
      <c r="E143">
        <v>54</v>
      </c>
      <c r="F143" t="s">
        <v>50</v>
      </c>
      <c r="H143">
        <v>1</v>
      </c>
      <c r="I143" t="s">
        <v>32</v>
      </c>
      <c r="J143">
        <v>1</v>
      </c>
      <c r="K143" t="s">
        <v>32</v>
      </c>
      <c r="L143">
        <v>0</v>
      </c>
      <c r="M143" t="s">
        <v>32</v>
      </c>
      <c r="N143">
        <v>2012</v>
      </c>
      <c r="O143">
        <v>8829</v>
      </c>
      <c r="P143">
        <v>2368321</v>
      </c>
      <c r="Q143">
        <v>1752</v>
      </c>
      <c r="R143">
        <v>2118252</v>
      </c>
      <c r="S143">
        <v>12906</v>
      </c>
      <c r="T143">
        <v>805671</v>
      </c>
      <c r="U143">
        <v>7077</v>
      </c>
      <c r="V143">
        <v>250069</v>
      </c>
      <c r="W143">
        <v>4.5999999999999996</v>
      </c>
      <c r="X143">
        <v>8.9</v>
      </c>
      <c r="Y143">
        <v>8.6999999999999993</v>
      </c>
      <c r="Z143">
        <v>10.4</v>
      </c>
      <c r="AA143">
        <v>13.4</v>
      </c>
      <c r="AB143">
        <v>14.1</v>
      </c>
      <c r="AC143">
        <v>5.3</v>
      </c>
      <c r="AD143">
        <v>14.7</v>
      </c>
    </row>
    <row r="144" spans="1:30" x14ac:dyDescent="0.45">
      <c r="A144" t="s">
        <v>65</v>
      </c>
      <c r="B144">
        <v>10900</v>
      </c>
      <c r="C144" t="s">
        <v>456</v>
      </c>
      <c r="E144">
        <v>55</v>
      </c>
      <c r="F144" t="s">
        <v>59</v>
      </c>
      <c r="H144">
        <v>1</v>
      </c>
      <c r="I144" t="s">
        <v>32</v>
      </c>
      <c r="J144">
        <v>1</v>
      </c>
      <c r="K144" t="s">
        <v>32</v>
      </c>
      <c r="L144">
        <v>0</v>
      </c>
      <c r="M144" t="s">
        <v>32</v>
      </c>
      <c r="N144">
        <v>2012</v>
      </c>
      <c r="O144">
        <v>81</v>
      </c>
      <c r="P144">
        <v>970652</v>
      </c>
      <c r="Q144">
        <v>81</v>
      </c>
      <c r="R144">
        <v>970652</v>
      </c>
      <c r="S144">
        <v>11231</v>
      </c>
      <c r="T144">
        <v>1184057</v>
      </c>
      <c r="U144">
        <v>0</v>
      </c>
      <c r="V144">
        <v>0</v>
      </c>
      <c r="W144">
        <v>1.6</v>
      </c>
      <c r="X144">
        <v>5.8</v>
      </c>
      <c r="Y144">
        <v>1.6</v>
      </c>
      <c r="Z144">
        <v>6</v>
      </c>
      <c r="AA144">
        <v>5.5</v>
      </c>
      <c r="AB144">
        <v>6.7</v>
      </c>
      <c r="AC144">
        <v>0</v>
      </c>
      <c r="AD144">
        <v>0</v>
      </c>
    </row>
    <row r="145" spans="1:30" x14ac:dyDescent="0.45">
      <c r="A145" t="s">
        <v>65</v>
      </c>
      <c r="B145">
        <v>10900</v>
      </c>
      <c r="C145" t="s">
        <v>456</v>
      </c>
      <c r="E145">
        <v>56</v>
      </c>
      <c r="F145" t="s">
        <v>51</v>
      </c>
      <c r="H145">
        <v>1</v>
      </c>
      <c r="I145" t="s">
        <v>32</v>
      </c>
      <c r="J145">
        <v>1</v>
      </c>
      <c r="K145" t="s">
        <v>32</v>
      </c>
      <c r="L145">
        <v>0</v>
      </c>
      <c r="M145" t="s">
        <v>32</v>
      </c>
      <c r="N145">
        <v>2012</v>
      </c>
      <c r="O145">
        <v>4254</v>
      </c>
      <c r="P145">
        <v>1397137</v>
      </c>
      <c r="Q145">
        <v>806</v>
      </c>
      <c r="R145">
        <v>1314684</v>
      </c>
      <c r="S145">
        <v>18925</v>
      </c>
      <c r="T145">
        <v>542726</v>
      </c>
      <c r="U145">
        <v>3448</v>
      </c>
      <c r="V145">
        <v>82452</v>
      </c>
      <c r="W145">
        <v>7.3</v>
      </c>
      <c r="X145">
        <v>10.7</v>
      </c>
      <c r="Y145">
        <v>18.2</v>
      </c>
      <c r="Z145">
        <v>11.5</v>
      </c>
      <c r="AA145">
        <v>22.9</v>
      </c>
      <c r="AB145">
        <v>11.4</v>
      </c>
      <c r="AC145">
        <v>7.4</v>
      </c>
      <c r="AD145">
        <v>23.4</v>
      </c>
    </row>
    <row r="146" spans="1:30" x14ac:dyDescent="0.45">
      <c r="A146" t="s">
        <v>65</v>
      </c>
      <c r="B146">
        <v>10900</v>
      </c>
      <c r="C146" t="s">
        <v>456</v>
      </c>
      <c r="E146">
        <v>61</v>
      </c>
      <c r="F146" t="s">
        <v>52</v>
      </c>
      <c r="H146">
        <v>1</v>
      </c>
      <c r="I146" t="s">
        <v>32</v>
      </c>
      <c r="J146">
        <v>1</v>
      </c>
      <c r="K146" t="s">
        <v>32</v>
      </c>
      <c r="L146">
        <v>0</v>
      </c>
      <c r="M146" t="s">
        <v>32</v>
      </c>
      <c r="N146">
        <v>2012</v>
      </c>
      <c r="O146">
        <v>1474</v>
      </c>
      <c r="P146">
        <v>817171</v>
      </c>
      <c r="Q146">
        <v>191</v>
      </c>
      <c r="R146">
        <v>798767</v>
      </c>
      <c r="S146">
        <v>11704</v>
      </c>
      <c r="T146">
        <v>376709</v>
      </c>
      <c r="U146">
        <v>1283</v>
      </c>
      <c r="V146">
        <v>18405</v>
      </c>
      <c r="W146">
        <v>12.7</v>
      </c>
      <c r="X146">
        <v>4.8</v>
      </c>
      <c r="Y146">
        <v>16.600000000000001</v>
      </c>
      <c r="Z146">
        <v>5</v>
      </c>
      <c r="AA146">
        <v>4.5</v>
      </c>
      <c r="AB146">
        <v>5.0999999999999996</v>
      </c>
      <c r="AC146">
        <v>12.8</v>
      </c>
      <c r="AD146">
        <v>29.8</v>
      </c>
    </row>
    <row r="147" spans="1:30" x14ac:dyDescent="0.45">
      <c r="A147" t="s">
        <v>65</v>
      </c>
      <c r="B147">
        <v>10900</v>
      </c>
      <c r="C147" t="s">
        <v>456</v>
      </c>
      <c r="E147">
        <v>62</v>
      </c>
      <c r="F147" t="s">
        <v>53</v>
      </c>
      <c r="H147">
        <v>1</v>
      </c>
      <c r="I147" t="s">
        <v>32</v>
      </c>
      <c r="J147">
        <v>1</v>
      </c>
      <c r="K147" t="s">
        <v>32</v>
      </c>
      <c r="L147">
        <v>0</v>
      </c>
      <c r="M147" t="s">
        <v>32</v>
      </c>
      <c r="N147">
        <v>2012</v>
      </c>
      <c r="O147">
        <v>6072</v>
      </c>
      <c r="P147">
        <v>6272075</v>
      </c>
      <c r="Q147">
        <v>1576</v>
      </c>
      <c r="R147">
        <v>6118942</v>
      </c>
      <c r="S147">
        <v>61420</v>
      </c>
      <c r="T147">
        <v>2418259</v>
      </c>
      <c r="U147">
        <v>4495</v>
      </c>
      <c r="V147">
        <v>153133</v>
      </c>
      <c r="W147">
        <v>3.9</v>
      </c>
      <c r="X147">
        <v>4.2</v>
      </c>
      <c r="Y147">
        <v>11.1</v>
      </c>
      <c r="Z147">
        <v>4.5</v>
      </c>
      <c r="AA147">
        <v>4.2</v>
      </c>
      <c r="AB147">
        <v>4.3</v>
      </c>
      <c r="AC147">
        <v>5.4</v>
      </c>
      <c r="AD147">
        <v>27.6</v>
      </c>
    </row>
    <row r="148" spans="1:30" x14ac:dyDescent="0.45">
      <c r="A148" t="s">
        <v>65</v>
      </c>
      <c r="B148">
        <v>10900</v>
      </c>
      <c r="C148" t="s">
        <v>456</v>
      </c>
      <c r="E148">
        <v>71</v>
      </c>
      <c r="F148" t="s">
        <v>54</v>
      </c>
      <c r="H148">
        <v>1</v>
      </c>
      <c r="I148" t="s">
        <v>32</v>
      </c>
      <c r="J148">
        <v>1</v>
      </c>
      <c r="K148" t="s">
        <v>32</v>
      </c>
      <c r="L148">
        <v>0</v>
      </c>
      <c r="M148" t="s">
        <v>32</v>
      </c>
      <c r="N148">
        <v>2012</v>
      </c>
      <c r="O148">
        <v>3291</v>
      </c>
      <c r="P148">
        <v>426235</v>
      </c>
      <c r="Q148">
        <v>309</v>
      </c>
      <c r="R148">
        <v>359318</v>
      </c>
      <c r="S148">
        <v>5247</v>
      </c>
      <c r="T148">
        <v>97330</v>
      </c>
      <c r="U148">
        <v>2982</v>
      </c>
      <c r="V148">
        <v>66917</v>
      </c>
      <c r="W148">
        <v>7.9</v>
      </c>
      <c r="X148">
        <v>12.1</v>
      </c>
      <c r="Y148">
        <v>21.8</v>
      </c>
      <c r="Z148">
        <v>15.2</v>
      </c>
      <c r="AA148">
        <v>25</v>
      </c>
      <c r="AB148">
        <v>20.7</v>
      </c>
      <c r="AC148">
        <v>7.9</v>
      </c>
      <c r="AD148">
        <v>16.899999999999999</v>
      </c>
    </row>
    <row r="149" spans="1:30" x14ac:dyDescent="0.45">
      <c r="A149" t="s">
        <v>65</v>
      </c>
      <c r="B149">
        <v>10900</v>
      </c>
      <c r="C149" t="s">
        <v>456</v>
      </c>
      <c r="E149">
        <v>72</v>
      </c>
      <c r="F149" t="s">
        <v>55</v>
      </c>
      <c r="H149">
        <v>1</v>
      </c>
      <c r="I149" t="s">
        <v>32</v>
      </c>
      <c r="J149">
        <v>1</v>
      </c>
      <c r="K149" t="s">
        <v>32</v>
      </c>
      <c r="L149">
        <v>0</v>
      </c>
      <c r="M149" t="s">
        <v>32</v>
      </c>
      <c r="N149">
        <v>2012</v>
      </c>
      <c r="O149">
        <v>2351</v>
      </c>
      <c r="P149">
        <v>2314951</v>
      </c>
      <c r="Q149">
        <v>1518</v>
      </c>
      <c r="R149">
        <v>2278393</v>
      </c>
      <c r="S149">
        <v>35942</v>
      </c>
      <c r="T149">
        <v>565716</v>
      </c>
      <c r="U149">
        <v>833</v>
      </c>
      <c r="V149">
        <v>36559</v>
      </c>
      <c r="W149">
        <v>8.1999999999999993</v>
      </c>
      <c r="X149">
        <v>12.1</v>
      </c>
      <c r="Y149">
        <v>10.4</v>
      </c>
      <c r="Z149">
        <v>12.7</v>
      </c>
      <c r="AA149">
        <v>15.8</v>
      </c>
      <c r="AB149">
        <v>14.1</v>
      </c>
      <c r="AC149">
        <v>18.5</v>
      </c>
      <c r="AD149">
        <v>25.7</v>
      </c>
    </row>
    <row r="150" spans="1:30" x14ac:dyDescent="0.45">
      <c r="A150" t="s">
        <v>65</v>
      </c>
      <c r="B150">
        <v>10900</v>
      </c>
      <c r="C150" t="s">
        <v>456</v>
      </c>
      <c r="E150">
        <v>81</v>
      </c>
      <c r="F150" t="s">
        <v>56</v>
      </c>
      <c r="G150" t="s">
        <v>57</v>
      </c>
      <c r="H150">
        <v>1</v>
      </c>
      <c r="I150" t="s">
        <v>32</v>
      </c>
      <c r="J150">
        <v>1</v>
      </c>
      <c r="K150" t="s">
        <v>32</v>
      </c>
      <c r="L150">
        <v>0</v>
      </c>
      <c r="M150" t="s">
        <v>32</v>
      </c>
      <c r="N150">
        <v>2012</v>
      </c>
      <c r="O150">
        <v>6798</v>
      </c>
      <c r="P150">
        <v>874395</v>
      </c>
      <c r="Q150">
        <v>1064</v>
      </c>
      <c r="R150">
        <v>746093</v>
      </c>
      <c r="S150">
        <v>7585</v>
      </c>
      <c r="T150">
        <v>210596</v>
      </c>
      <c r="U150">
        <v>5734</v>
      </c>
      <c r="V150">
        <v>128302</v>
      </c>
      <c r="W150">
        <v>7.5</v>
      </c>
      <c r="X150">
        <v>15.1</v>
      </c>
      <c r="Y150">
        <v>15.9</v>
      </c>
      <c r="Z150">
        <v>18.100000000000001</v>
      </c>
      <c r="AA150">
        <v>14.2</v>
      </c>
      <c r="AB150">
        <v>15.8</v>
      </c>
      <c r="AC150">
        <v>7.2</v>
      </c>
      <c r="AD150">
        <v>16.3</v>
      </c>
    </row>
    <row r="151" spans="1:30" x14ac:dyDescent="0.45">
      <c r="A151" t="s">
        <v>66</v>
      </c>
      <c r="B151">
        <v>11020</v>
      </c>
      <c r="C151" t="s">
        <v>458</v>
      </c>
      <c r="E151">
        <v>0</v>
      </c>
      <c r="F151" t="s">
        <v>31</v>
      </c>
      <c r="H151">
        <v>1</v>
      </c>
      <c r="I151" t="s">
        <v>32</v>
      </c>
      <c r="J151">
        <v>1</v>
      </c>
      <c r="K151" t="s">
        <v>32</v>
      </c>
      <c r="L151">
        <v>0</v>
      </c>
      <c r="M151" t="s">
        <v>32</v>
      </c>
      <c r="N151">
        <v>2012</v>
      </c>
      <c r="O151">
        <v>7961</v>
      </c>
      <c r="P151">
        <v>10192601</v>
      </c>
      <c r="Q151">
        <v>2510</v>
      </c>
      <c r="R151">
        <v>9906883</v>
      </c>
      <c r="S151">
        <v>49644</v>
      </c>
      <c r="T151">
        <v>1608772</v>
      </c>
      <c r="U151">
        <v>5451</v>
      </c>
      <c r="V151">
        <v>285718</v>
      </c>
      <c r="W151">
        <v>6.2</v>
      </c>
      <c r="X151">
        <v>4</v>
      </c>
      <c r="Y151">
        <v>14.5</v>
      </c>
      <c r="Z151">
        <v>4.0999999999999996</v>
      </c>
      <c r="AA151">
        <v>8.1</v>
      </c>
      <c r="AB151">
        <v>6.2</v>
      </c>
      <c r="AC151">
        <v>5.9</v>
      </c>
      <c r="AD151">
        <v>15.8</v>
      </c>
    </row>
    <row r="152" spans="1:30" x14ac:dyDescent="0.45">
      <c r="A152" t="s">
        <v>66</v>
      </c>
      <c r="B152">
        <v>11020</v>
      </c>
      <c r="C152" t="s">
        <v>458</v>
      </c>
      <c r="E152">
        <v>11</v>
      </c>
      <c r="F152" t="s">
        <v>33</v>
      </c>
      <c r="G152" t="s">
        <v>34</v>
      </c>
      <c r="H152">
        <v>1</v>
      </c>
      <c r="I152" t="s">
        <v>32</v>
      </c>
      <c r="J152">
        <v>1</v>
      </c>
      <c r="K152" t="s">
        <v>32</v>
      </c>
      <c r="L152">
        <v>0</v>
      </c>
      <c r="M152" t="s">
        <v>32</v>
      </c>
      <c r="N152">
        <v>2012</v>
      </c>
      <c r="O152">
        <v>145</v>
      </c>
      <c r="P152">
        <v>11183</v>
      </c>
      <c r="Q152">
        <v>0</v>
      </c>
      <c r="R152">
        <v>0</v>
      </c>
      <c r="S152">
        <v>0</v>
      </c>
      <c r="T152">
        <v>0</v>
      </c>
      <c r="U152">
        <v>145</v>
      </c>
      <c r="V152">
        <v>11183</v>
      </c>
      <c r="W152">
        <v>39.4</v>
      </c>
      <c r="X152">
        <v>45.9</v>
      </c>
      <c r="Y152">
        <v>0</v>
      </c>
      <c r="Z152">
        <v>0</v>
      </c>
      <c r="AA152">
        <v>0</v>
      </c>
      <c r="AB152">
        <v>0</v>
      </c>
      <c r="AC152">
        <v>37.5</v>
      </c>
      <c r="AD152">
        <v>43.8</v>
      </c>
    </row>
    <row r="153" spans="1:30" x14ac:dyDescent="0.45">
      <c r="A153" t="s">
        <v>66</v>
      </c>
      <c r="B153">
        <v>11020</v>
      </c>
      <c r="C153" t="s">
        <v>458</v>
      </c>
      <c r="E153">
        <v>23</v>
      </c>
      <c r="F153" t="s">
        <v>37</v>
      </c>
      <c r="H153">
        <v>1</v>
      </c>
      <c r="I153" t="s">
        <v>32</v>
      </c>
      <c r="J153">
        <v>1</v>
      </c>
      <c r="K153" t="s">
        <v>32</v>
      </c>
      <c r="L153">
        <v>0</v>
      </c>
      <c r="M153" t="s">
        <v>32</v>
      </c>
      <c r="N153">
        <v>2012</v>
      </c>
      <c r="O153">
        <v>889</v>
      </c>
      <c r="P153">
        <v>460320</v>
      </c>
      <c r="Q153">
        <v>392</v>
      </c>
      <c r="R153">
        <v>440969</v>
      </c>
      <c r="S153">
        <v>1971</v>
      </c>
      <c r="T153">
        <v>74162</v>
      </c>
      <c r="U153">
        <v>497</v>
      </c>
      <c r="V153">
        <v>19351</v>
      </c>
      <c r="W153">
        <v>19</v>
      </c>
      <c r="X153">
        <v>22</v>
      </c>
      <c r="Y153">
        <v>35</v>
      </c>
      <c r="Z153">
        <v>24</v>
      </c>
      <c r="AA153">
        <v>31</v>
      </c>
      <c r="AB153">
        <v>30.6</v>
      </c>
      <c r="AC153">
        <v>18</v>
      </c>
      <c r="AD153">
        <v>31.4</v>
      </c>
    </row>
    <row r="154" spans="1:30" x14ac:dyDescent="0.45">
      <c r="A154" t="s">
        <v>66</v>
      </c>
      <c r="B154">
        <v>11020</v>
      </c>
      <c r="C154" t="s">
        <v>458</v>
      </c>
      <c r="E154" t="s">
        <v>38</v>
      </c>
      <c r="F154" t="s">
        <v>39</v>
      </c>
      <c r="H154">
        <v>1</v>
      </c>
      <c r="I154" t="s">
        <v>32</v>
      </c>
      <c r="J154">
        <v>1</v>
      </c>
      <c r="K154" t="s">
        <v>32</v>
      </c>
      <c r="L154">
        <v>0</v>
      </c>
      <c r="M154" t="s">
        <v>32</v>
      </c>
      <c r="N154">
        <v>2012</v>
      </c>
      <c r="O154">
        <v>285</v>
      </c>
      <c r="P154">
        <v>2069149</v>
      </c>
      <c r="Q154">
        <v>121</v>
      </c>
      <c r="R154">
        <v>2061771</v>
      </c>
      <c r="S154">
        <v>6321</v>
      </c>
      <c r="T154">
        <v>279136</v>
      </c>
      <c r="U154">
        <v>164</v>
      </c>
      <c r="W154">
        <v>42.1</v>
      </c>
      <c r="X154">
        <v>3.6</v>
      </c>
      <c r="Y154">
        <v>36.700000000000003</v>
      </c>
      <c r="Z154">
        <v>3.6</v>
      </c>
      <c r="AA154">
        <v>3.7</v>
      </c>
      <c r="AB154">
        <v>3.2</v>
      </c>
      <c r="AC154">
        <v>63.6</v>
      </c>
    </row>
    <row r="155" spans="1:30" x14ac:dyDescent="0.45">
      <c r="A155" t="s">
        <v>66</v>
      </c>
      <c r="B155">
        <v>11020</v>
      </c>
      <c r="C155" t="s">
        <v>458</v>
      </c>
      <c r="E155">
        <v>42</v>
      </c>
      <c r="F155" t="s">
        <v>40</v>
      </c>
      <c r="H155">
        <v>1</v>
      </c>
      <c r="I155" t="s">
        <v>32</v>
      </c>
      <c r="J155">
        <v>1</v>
      </c>
      <c r="K155" t="s">
        <v>32</v>
      </c>
      <c r="L155">
        <v>0</v>
      </c>
      <c r="M155" t="s">
        <v>32</v>
      </c>
      <c r="N155">
        <v>2012</v>
      </c>
      <c r="O155">
        <v>254</v>
      </c>
      <c r="P155">
        <v>2364589</v>
      </c>
      <c r="Q155">
        <v>113</v>
      </c>
      <c r="R155">
        <v>2342857</v>
      </c>
      <c r="S155">
        <v>1534</v>
      </c>
      <c r="T155">
        <v>71665</v>
      </c>
      <c r="U155">
        <v>141</v>
      </c>
      <c r="W155">
        <v>30.1</v>
      </c>
      <c r="X155">
        <v>7.4</v>
      </c>
      <c r="Y155">
        <v>33</v>
      </c>
      <c r="Z155">
        <v>7.7</v>
      </c>
      <c r="AA155">
        <v>16.7</v>
      </c>
      <c r="AB155">
        <v>13.2</v>
      </c>
      <c r="AC155">
        <v>36</v>
      </c>
    </row>
    <row r="156" spans="1:30" x14ac:dyDescent="0.45">
      <c r="A156" t="s">
        <v>66</v>
      </c>
      <c r="B156">
        <v>11020</v>
      </c>
      <c r="C156" t="s">
        <v>458</v>
      </c>
      <c r="E156" t="s">
        <v>41</v>
      </c>
      <c r="F156" t="s">
        <v>42</v>
      </c>
      <c r="H156">
        <v>1</v>
      </c>
      <c r="I156" t="s">
        <v>32</v>
      </c>
      <c r="J156">
        <v>1</v>
      </c>
      <c r="K156" t="s">
        <v>32</v>
      </c>
      <c r="L156">
        <v>0</v>
      </c>
      <c r="M156" t="s">
        <v>32</v>
      </c>
      <c r="N156">
        <v>2012</v>
      </c>
      <c r="O156">
        <v>1599</v>
      </c>
      <c r="P156">
        <v>1968162</v>
      </c>
      <c r="Q156">
        <v>450</v>
      </c>
      <c r="R156">
        <v>1909750</v>
      </c>
      <c r="S156">
        <v>7871</v>
      </c>
      <c r="T156">
        <v>166485</v>
      </c>
      <c r="U156">
        <v>1149</v>
      </c>
      <c r="V156">
        <v>58412</v>
      </c>
      <c r="W156">
        <v>11.1</v>
      </c>
      <c r="X156">
        <v>6.5</v>
      </c>
      <c r="Y156">
        <v>24.7</v>
      </c>
      <c r="Z156">
        <v>6.1</v>
      </c>
      <c r="AA156">
        <v>8.4</v>
      </c>
      <c r="AB156">
        <v>10.8</v>
      </c>
      <c r="AC156">
        <v>13.3</v>
      </c>
      <c r="AD156">
        <v>35.4</v>
      </c>
    </row>
    <row r="157" spans="1:30" x14ac:dyDescent="0.45">
      <c r="A157" t="s">
        <v>66</v>
      </c>
      <c r="B157">
        <v>11020</v>
      </c>
      <c r="C157" t="s">
        <v>458</v>
      </c>
      <c r="E157" t="s">
        <v>43</v>
      </c>
      <c r="F157" t="s">
        <v>44</v>
      </c>
      <c r="G157" t="s">
        <v>45</v>
      </c>
      <c r="H157">
        <v>1</v>
      </c>
      <c r="I157" t="s">
        <v>32</v>
      </c>
      <c r="J157">
        <v>1</v>
      </c>
      <c r="K157" t="s">
        <v>32</v>
      </c>
      <c r="L157">
        <v>0</v>
      </c>
      <c r="M157" t="s">
        <v>32</v>
      </c>
      <c r="N157">
        <v>2012</v>
      </c>
      <c r="O157">
        <v>338</v>
      </c>
      <c r="P157">
        <v>706304</v>
      </c>
      <c r="Q157">
        <v>121</v>
      </c>
      <c r="R157">
        <v>679885</v>
      </c>
      <c r="S157">
        <v>4042</v>
      </c>
      <c r="T157">
        <v>151894</v>
      </c>
      <c r="U157">
        <v>217</v>
      </c>
      <c r="W157">
        <v>33.700000000000003</v>
      </c>
      <c r="X157">
        <v>9.1</v>
      </c>
      <c r="Y157">
        <v>34.700000000000003</v>
      </c>
      <c r="Z157">
        <v>8.5</v>
      </c>
      <c r="AA157">
        <v>12.9</v>
      </c>
      <c r="AB157">
        <v>8.8000000000000007</v>
      </c>
      <c r="AC157">
        <v>42.6</v>
      </c>
    </row>
    <row r="158" spans="1:30" x14ac:dyDescent="0.45">
      <c r="A158" t="s">
        <v>66</v>
      </c>
      <c r="B158">
        <v>11020</v>
      </c>
      <c r="C158" t="s">
        <v>458</v>
      </c>
      <c r="E158">
        <v>51</v>
      </c>
      <c r="F158" t="s">
        <v>46</v>
      </c>
      <c r="H158">
        <v>1</v>
      </c>
      <c r="I158" t="s">
        <v>32</v>
      </c>
      <c r="J158">
        <v>1</v>
      </c>
      <c r="K158" t="s">
        <v>32</v>
      </c>
      <c r="L158">
        <v>0</v>
      </c>
      <c r="M158" t="s">
        <v>32</v>
      </c>
      <c r="N158">
        <v>2012</v>
      </c>
      <c r="O158">
        <v>84</v>
      </c>
      <c r="P158">
        <v>274849</v>
      </c>
      <c r="Q158">
        <v>31</v>
      </c>
      <c r="R158">
        <v>274321</v>
      </c>
      <c r="S158">
        <v>1139</v>
      </c>
      <c r="T158">
        <v>47971</v>
      </c>
      <c r="U158">
        <v>54</v>
      </c>
      <c r="W158">
        <v>42.1</v>
      </c>
      <c r="X158">
        <v>3.1</v>
      </c>
      <c r="Y158">
        <v>17.8</v>
      </c>
      <c r="Z158">
        <v>3.2</v>
      </c>
      <c r="AA158">
        <v>1.4</v>
      </c>
      <c r="AB158">
        <v>1.6</v>
      </c>
      <c r="AC158">
        <v>63.7</v>
      </c>
    </row>
    <row r="159" spans="1:30" x14ac:dyDescent="0.45">
      <c r="A159" t="s">
        <v>66</v>
      </c>
      <c r="B159">
        <v>11020</v>
      </c>
      <c r="C159" t="s">
        <v>458</v>
      </c>
      <c r="E159">
        <v>52</v>
      </c>
      <c r="F159" t="s">
        <v>47</v>
      </c>
      <c r="G159" t="s">
        <v>48</v>
      </c>
      <c r="H159">
        <v>1</v>
      </c>
      <c r="I159" t="s">
        <v>32</v>
      </c>
      <c r="J159">
        <v>1</v>
      </c>
      <c r="K159" t="s">
        <v>32</v>
      </c>
      <c r="L159">
        <v>0</v>
      </c>
      <c r="M159" t="s">
        <v>32</v>
      </c>
      <c r="N159">
        <v>2012</v>
      </c>
      <c r="O159">
        <v>286</v>
      </c>
      <c r="P159">
        <v>186526</v>
      </c>
      <c r="Q159">
        <v>71</v>
      </c>
      <c r="R159">
        <v>152845</v>
      </c>
      <c r="S159">
        <v>1049</v>
      </c>
      <c r="T159">
        <v>43552</v>
      </c>
      <c r="U159">
        <v>214</v>
      </c>
      <c r="V159">
        <v>33681</v>
      </c>
      <c r="W159">
        <v>33.700000000000003</v>
      </c>
      <c r="X159">
        <v>5.2</v>
      </c>
      <c r="Y159">
        <v>39.299999999999997</v>
      </c>
      <c r="Z159">
        <v>3.9</v>
      </c>
      <c r="AA159">
        <v>6.2</v>
      </c>
      <c r="AB159">
        <v>6.2</v>
      </c>
      <c r="AC159">
        <v>43.5</v>
      </c>
      <c r="AD159">
        <v>23.7</v>
      </c>
    </row>
    <row r="160" spans="1:30" x14ac:dyDescent="0.45">
      <c r="A160" t="s">
        <v>66</v>
      </c>
      <c r="B160">
        <v>11020</v>
      </c>
      <c r="C160" t="s">
        <v>458</v>
      </c>
      <c r="E160">
        <v>53</v>
      </c>
      <c r="F160" t="s">
        <v>49</v>
      </c>
      <c r="H160">
        <v>1</v>
      </c>
      <c r="I160" t="s">
        <v>32</v>
      </c>
      <c r="J160">
        <v>1</v>
      </c>
      <c r="K160" t="s">
        <v>32</v>
      </c>
      <c r="L160">
        <v>0</v>
      </c>
      <c r="M160" t="s">
        <v>32</v>
      </c>
      <c r="N160">
        <v>2012</v>
      </c>
      <c r="O160">
        <v>687</v>
      </c>
      <c r="P160">
        <v>111602</v>
      </c>
      <c r="Q160">
        <v>26</v>
      </c>
      <c r="R160">
        <v>45385</v>
      </c>
      <c r="S160">
        <v>199</v>
      </c>
      <c r="T160">
        <v>7158</v>
      </c>
      <c r="U160">
        <v>661</v>
      </c>
      <c r="V160">
        <v>66218</v>
      </c>
      <c r="W160">
        <v>36.1</v>
      </c>
      <c r="X160">
        <v>24.5</v>
      </c>
      <c r="Y160">
        <v>0</v>
      </c>
      <c r="Z160">
        <v>2.5</v>
      </c>
      <c r="AA160">
        <v>1.4</v>
      </c>
      <c r="AB160">
        <v>0.9</v>
      </c>
      <c r="AC160">
        <v>35.799999999999997</v>
      </c>
      <c r="AD160">
        <v>39.299999999999997</v>
      </c>
    </row>
    <row r="161" spans="1:30" x14ac:dyDescent="0.45">
      <c r="A161" t="s">
        <v>66</v>
      </c>
      <c r="B161">
        <v>11020</v>
      </c>
      <c r="C161" t="s">
        <v>458</v>
      </c>
      <c r="E161">
        <v>54</v>
      </c>
      <c r="F161" t="s">
        <v>50</v>
      </c>
      <c r="H161">
        <v>1</v>
      </c>
      <c r="I161" t="s">
        <v>32</v>
      </c>
      <c r="J161">
        <v>1</v>
      </c>
      <c r="K161" t="s">
        <v>32</v>
      </c>
      <c r="L161">
        <v>0</v>
      </c>
      <c r="M161" t="s">
        <v>32</v>
      </c>
      <c r="N161">
        <v>2012</v>
      </c>
      <c r="O161">
        <v>534</v>
      </c>
      <c r="P161">
        <v>177971</v>
      </c>
      <c r="Q161">
        <v>181</v>
      </c>
      <c r="R161">
        <v>168889</v>
      </c>
      <c r="S161">
        <v>1229</v>
      </c>
      <c r="T161">
        <v>59402</v>
      </c>
      <c r="U161">
        <v>354</v>
      </c>
      <c r="V161">
        <v>9082</v>
      </c>
      <c r="W161">
        <v>18.7</v>
      </c>
      <c r="X161">
        <v>30.3</v>
      </c>
      <c r="Y161">
        <v>43.4</v>
      </c>
      <c r="Z161">
        <v>33.6</v>
      </c>
      <c r="AA161">
        <v>36.5</v>
      </c>
      <c r="AB161">
        <v>43.6</v>
      </c>
      <c r="AC161">
        <v>23.4</v>
      </c>
      <c r="AD161">
        <v>30.6</v>
      </c>
    </row>
    <row r="162" spans="1:30" x14ac:dyDescent="0.45">
      <c r="A162" t="s">
        <v>66</v>
      </c>
      <c r="B162">
        <v>11020</v>
      </c>
      <c r="C162" t="s">
        <v>458</v>
      </c>
      <c r="E162">
        <v>55</v>
      </c>
      <c r="F162" t="s">
        <v>59</v>
      </c>
      <c r="H162">
        <v>1</v>
      </c>
      <c r="I162" t="s">
        <v>32</v>
      </c>
      <c r="J162">
        <v>1</v>
      </c>
      <c r="K162" t="s">
        <v>32</v>
      </c>
      <c r="L162">
        <v>0</v>
      </c>
      <c r="M162" t="s">
        <v>32</v>
      </c>
      <c r="N162">
        <v>2012</v>
      </c>
      <c r="O162">
        <v>28</v>
      </c>
      <c r="P162">
        <v>64090</v>
      </c>
      <c r="Q162">
        <v>28</v>
      </c>
      <c r="R162">
        <v>64090</v>
      </c>
      <c r="S162">
        <v>850</v>
      </c>
      <c r="T162">
        <v>61924</v>
      </c>
      <c r="U162">
        <v>0</v>
      </c>
      <c r="V162">
        <v>0</v>
      </c>
      <c r="W162">
        <v>33.200000000000003</v>
      </c>
      <c r="X162">
        <v>41.5</v>
      </c>
      <c r="Y162">
        <v>34.5</v>
      </c>
      <c r="Z162">
        <v>43.2</v>
      </c>
      <c r="AA162">
        <v>20.9</v>
      </c>
      <c r="AB162">
        <v>16.5</v>
      </c>
      <c r="AC162">
        <v>0</v>
      </c>
      <c r="AD162">
        <v>0</v>
      </c>
    </row>
    <row r="163" spans="1:30" x14ac:dyDescent="0.45">
      <c r="A163" t="s">
        <v>66</v>
      </c>
      <c r="B163">
        <v>11020</v>
      </c>
      <c r="C163" t="s">
        <v>458</v>
      </c>
      <c r="E163">
        <v>56</v>
      </c>
      <c r="F163" t="s">
        <v>51</v>
      </c>
      <c r="H163">
        <v>1</v>
      </c>
      <c r="I163" t="s">
        <v>32</v>
      </c>
      <c r="J163">
        <v>1</v>
      </c>
      <c r="K163" t="s">
        <v>32</v>
      </c>
      <c r="L163">
        <v>0</v>
      </c>
      <c r="M163" t="s">
        <v>32</v>
      </c>
      <c r="N163">
        <v>2012</v>
      </c>
      <c r="O163">
        <v>399</v>
      </c>
      <c r="P163">
        <v>163904</v>
      </c>
      <c r="Q163">
        <v>113</v>
      </c>
      <c r="R163">
        <v>161066</v>
      </c>
      <c r="S163">
        <v>4183</v>
      </c>
      <c r="T163">
        <v>94432</v>
      </c>
      <c r="U163">
        <v>286</v>
      </c>
      <c r="V163">
        <v>2839</v>
      </c>
      <c r="W163">
        <v>23.2</v>
      </c>
      <c r="X163">
        <v>45.8</v>
      </c>
      <c r="Y163">
        <v>40.4</v>
      </c>
      <c r="Z163">
        <v>48.4</v>
      </c>
      <c r="AA163">
        <v>56.3</v>
      </c>
      <c r="AB163">
        <v>74</v>
      </c>
      <c r="AC163">
        <v>23.8</v>
      </c>
      <c r="AD163">
        <v>24</v>
      </c>
    </row>
    <row r="164" spans="1:30" x14ac:dyDescent="0.45">
      <c r="A164" t="s">
        <v>66</v>
      </c>
      <c r="B164">
        <v>11020</v>
      </c>
      <c r="C164" t="s">
        <v>458</v>
      </c>
      <c r="E164">
        <v>61</v>
      </c>
      <c r="F164" t="s">
        <v>52</v>
      </c>
      <c r="H164">
        <v>1</v>
      </c>
      <c r="I164" t="s">
        <v>32</v>
      </c>
      <c r="J164">
        <v>1</v>
      </c>
      <c r="K164" t="s">
        <v>32</v>
      </c>
      <c r="L164">
        <v>0</v>
      </c>
      <c r="M164" t="s">
        <v>32</v>
      </c>
      <c r="N164">
        <v>2012</v>
      </c>
      <c r="O164">
        <v>117</v>
      </c>
      <c r="P164">
        <v>17827</v>
      </c>
      <c r="Q164">
        <v>33</v>
      </c>
      <c r="R164">
        <v>16960</v>
      </c>
      <c r="S164">
        <v>223</v>
      </c>
      <c r="T164">
        <v>6917</v>
      </c>
      <c r="U164">
        <v>84</v>
      </c>
      <c r="W164">
        <v>45.7</v>
      </c>
      <c r="X164">
        <v>10.4</v>
      </c>
      <c r="Y164">
        <v>64.3</v>
      </c>
      <c r="Z164">
        <v>9.8000000000000007</v>
      </c>
      <c r="AA164">
        <v>9.5</v>
      </c>
      <c r="AB164">
        <v>8.9</v>
      </c>
      <c r="AC164">
        <v>44.1</v>
      </c>
    </row>
    <row r="165" spans="1:30" x14ac:dyDescent="0.45">
      <c r="A165" t="s">
        <v>66</v>
      </c>
      <c r="B165">
        <v>11020</v>
      </c>
      <c r="C165" t="s">
        <v>458</v>
      </c>
      <c r="E165">
        <v>62</v>
      </c>
      <c r="F165" t="s">
        <v>53</v>
      </c>
      <c r="H165">
        <v>1</v>
      </c>
      <c r="I165" t="s">
        <v>32</v>
      </c>
      <c r="J165">
        <v>1</v>
      </c>
      <c r="K165" t="s">
        <v>32</v>
      </c>
      <c r="L165">
        <v>0</v>
      </c>
      <c r="M165" t="s">
        <v>32</v>
      </c>
      <c r="N165">
        <v>2012</v>
      </c>
      <c r="O165">
        <v>545</v>
      </c>
      <c r="P165">
        <v>983730</v>
      </c>
      <c r="Q165">
        <v>263</v>
      </c>
      <c r="R165">
        <v>980293</v>
      </c>
      <c r="S165">
        <v>9773</v>
      </c>
      <c r="T165">
        <v>376494</v>
      </c>
      <c r="U165">
        <v>282</v>
      </c>
      <c r="V165">
        <v>3437</v>
      </c>
      <c r="W165">
        <v>22.2</v>
      </c>
      <c r="X165">
        <v>14.1</v>
      </c>
      <c r="Y165">
        <v>20.8</v>
      </c>
      <c r="Z165">
        <v>14.7</v>
      </c>
      <c r="AA165">
        <v>7.7</v>
      </c>
      <c r="AB165">
        <v>6.4</v>
      </c>
      <c r="AC165">
        <v>27.9</v>
      </c>
      <c r="AD165">
        <v>15</v>
      </c>
    </row>
    <row r="166" spans="1:30" x14ac:dyDescent="0.45">
      <c r="A166" t="s">
        <v>66</v>
      </c>
      <c r="B166">
        <v>11020</v>
      </c>
      <c r="C166" t="s">
        <v>458</v>
      </c>
      <c r="E166">
        <v>71</v>
      </c>
      <c r="F166" t="s">
        <v>54</v>
      </c>
      <c r="H166">
        <v>1</v>
      </c>
      <c r="I166" t="s">
        <v>32</v>
      </c>
      <c r="J166">
        <v>1</v>
      </c>
      <c r="K166" t="s">
        <v>32</v>
      </c>
      <c r="L166">
        <v>0</v>
      </c>
      <c r="M166" t="s">
        <v>32</v>
      </c>
      <c r="N166">
        <v>2012</v>
      </c>
      <c r="O166">
        <v>229</v>
      </c>
      <c r="Q166">
        <v>54</v>
      </c>
      <c r="U166">
        <v>175</v>
      </c>
      <c r="W166">
        <v>23.8</v>
      </c>
      <c r="Y166">
        <v>42.9</v>
      </c>
      <c r="AC166">
        <v>29.1</v>
      </c>
    </row>
    <row r="167" spans="1:30" x14ac:dyDescent="0.45">
      <c r="A167" t="s">
        <v>66</v>
      </c>
      <c r="B167">
        <v>11020</v>
      </c>
      <c r="C167" t="s">
        <v>458</v>
      </c>
      <c r="E167">
        <v>72</v>
      </c>
      <c r="F167" t="s">
        <v>55</v>
      </c>
      <c r="H167">
        <v>1</v>
      </c>
      <c r="I167" t="s">
        <v>32</v>
      </c>
      <c r="J167">
        <v>1</v>
      </c>
      <c r="K167" t="s">
        <v>32</v>
      </c>
      <c r="L167">
        <v>0</v>
      </c>
      <c r="M167" t="s">
        <v>32</v>
      </c>
      <c r="N167">
        <v>2012</v>
      </c>
      <c r="O167">
        <v>485</v>
      </c>
      <c r="P167">
        <v>284368</v>
      </c>
      <c r="Q167">
        <v>324</v>
      </c>
      <c r="R167">
        <v>282595</v>
      </c>
      <c r="S167">
        <v>6491</v>
      </c>
      <c r="T167">
        <v>77866</v>
      </c>
      <c r="U167">
        <v>160</v>
      </c>
      <c r="V167">
        <v>1772</v>
      </c>
      <c r="W167">
        <v>25.7</v>
      </c>
      <c r="X167">
        <v>24.2</v>
      </c>
      <c r="Y167">
        <v>31.2</v>
      </c>
      <c r="Z167">
        <v>25.3</v>
      </c>
      <c r="AA167">
        <v>23.9</v>
      </c>
      <c r="AB167">
        <v>28.9</v>
      </c>
      <c r="AC167">
        <v>28.2</v>
      </c>
      <c r="AD167">
        <v>12.9</v>
      </c>
    </row>
    <row r="168" spans="1:30" x14ac:dyDescent="0.45">
      <c r="A168" t="s">
        <v>66</v>
      </c>
      <c r="B168">
        <v>11020</v>
      </c>
      <c r="C168" t="s">
        <v>458</v>
      </c>
      <c r="E168">
        <v>81</v>
      </c>
      <c r="F168" t="s">
        <v>56</v>
      </c>
      <c r="G168" t="s">
        <v>57</v>
      </c>
      <c r="H168">
        <v>1</v>
      </c>
      <c r="I168" t="s">
        <v>32</v>
      </c>
      <c r="J168">
        <v>1</v>
      </c>
      <c r="K168" t="s">
        <v>32</v>
      </c>
      <c r="L168">
        <v>0</v>
      </c>
      <c r="M168" t="s">
        <v>32</v>
      </c>
      <c r="N168">
        <v>2012</v>
      </c>
      <c r="O168">
        <v>1105</v>
      </c>
      <c r="P168">
        <v>163295</v>
      </c>
      <c r="Q168">
        <v>254</v>
      </c>
      <c r="R168">
        <v>141864</v>
      </c>
      <c r="S168">
        <v>1983</v>
      </c>
      <c r="T168">
        <v>47772</v>
      </c>
      <c r="U168">
        <v>851</v>
      </c>
      <c r="V168">
        <v>21431</v>
      </c>
      <c r="W168">
        <v>19.5</v>
      </c>
      <c r="X168">
        <v>39.5</v>
      </c>
      <c r="Y168">
        <v>43.4</v>
      </c>
      <c r="Z168">
        <v>42.4</v>
      </c>
      <c r="AA168">
        <v>39.6</v>
      </c>
      <c r="AB168">
        <v>41.9</v>
      </c>
      <c r="AC168">
        <v>19.399999999999999</v>
      </c>
      <c r="AD168">
        <v>40.6</v>
      </c>
    </row>
    <row r="169" spans="1:30" x14ac:dyDescent="0.45">
      <c r="A169" t="s">
        <v>67</v>
      </c>
      <c r="B169">
        <v>11100</v>
      </c>
      <c r="C169" t="s">
        <v>460</v>
      </c>
      <c r="E169">
        <v>0</v>
      </c>
      <c r="F169" t="s">
        <v>31</v>
      </c>
      <c r="H169">
        <v>1</v>
      </c>
      <c r="I169" t="s">
        <v>32</v>
      </c>
      <c r="J169">
        <v>1</v>
      </c>
      <c r="K169" t="s">
        <v>32</v>
      </c>
      <c r="L169">
        <v>0</v>
      </c>
      <c r="M169" t="s">
        <v>32</v>
      </c>
      <c r="N169">
        <v>2012</v>
      </c>
      <c r="O169">
        <v>21235</v>
      </c>
      <c r="P169">
        <v>26258997</v>
      </c>
      <c r="Q169">
        <v>5114</v>
      </c>
      <c r="R169">
        <v>25453998</v>
      </c>
      <c r="S169">
        <v>98134</v>
      </c>
      <c r="T169">
        <v>3899601</v>
      </c>
      <c r="U169">
        <v>16121</v>
      </c>
      <c r="V169">
        <v>805000</v>
      </c>
      <c r="W169">
        <v>4.0999999999999996</v>
      </c>
      <c r="X169">
        <v>3.3</v>
      </c>
      <c r="Y169">
        <v>6.4</v>
      </c>
      <c r="Z169">
        <v>3.5</v>
      </c>
      <c r="AA169">
        <v>7.2</v>
      </c>
      <c r="AB169">
        <v>8.3000000000000007</v>
      </c>
      <c r="AC169">
        <v>4.0999999999999996</v>
      </c>
      <c r="AD169">
        <v>9.4</v>
      </c>
    </row>
    <row r="170" spans="1:30" x14ac:dyDescent="0.45">
      <c r="A170" t="s">
        <v>67</v>
      </c>
      <c r="B170">
        <v>11100</v>
      </c>
      <c r="C170" t="s">
        <v>460</v>
      </c>
      <c r="E170">
        <v>11</v>
      </c>
      <c r="F170" t="s">
        <v>33</v>
      </c>
      <c r="G170" t="s">
        <v>34</v>
      </c>
      <c r="H170">
        <v>1</v>
      </c>
      <c r="I170" t="s">
        <v>32</v>
      </c>
      <c r="J170">
        <v>1</v>
      </c>
      <c r="K170" t="s">
        <v>32</v>
      </c>
      <c r="L170">
        <v>0</v>
      </c>
      <c r="M170" t="s">
        <v>32</v>
      </c>
      <c r="N170">
        <v>2012</v>
      </c>
      <c r="O170">
        <v>175</v>
      </c>
      <c r="P170">
        <v>48146</v>
      </c>
      <c r="Q170">
        <v>24</v>
      </c>
      <c r="R170">
        <v>23761</v>
      </c>
      <c r="S170">
        <v>58</v>
      </c>
      <c r="T170">
        <v>2688</v>
      </c>
      <c r="U170">
        <v>151</v>
      </c>
      <c r="V170">
        <v>24385</v>
      </c>
      <c r="W170">
        <v>29.1</v>
      </c>
      <c r="X170">
        <v>22.2</v>
      </c>
      <c r="Y170">
        <v>44.2</v>
      </c>
      <c r="Z170">
        <v>47</v>
      </c>
      <c r="AA170">
        <v>27.7</v>
      </c>
      <c r="AB170">
        <v>31.3</v>
      </c>
      <c r="AC170">
        <v>32.6</v>
      </c>
      <c r="AD170">
        <v>19.399999999999999</v>
      </c>
    </row>
    <row r="171" spans="1:30" x14ac:dyDescent="0.45">
      <c r="A171" t="s">
        <v>67</v>
      </c>
      <c r="B171">
        <v>11100</v>
      </c>
      <c r="C171" t="s">
        <v>460</v>
      </c>
      <c r="E171">
        <v>21</v>
      </c>
      <c r="F171" t="s">
        <v>35</v>
      </c>
      <c r="H171">
        <v>1</v>
      </c>
      <c r="I171" t="s">
        <v>32</v>
      </c>
      <c r="J171">
        <v>1</v>
      </c>
      <c r="K171" t="s">
        <v>32</v>
      </c>
      <c r="L171">
        <v>0</v>
      </c>
      <c r="M171" t="s">
        <v>32</v>
      </c>
      <c r="N171">
        <v>2012</v>
      </c>
      <c r="O171">
        <v>582</v>
      </c>
      <c r="P171">
        <v>326520</v>
      </c>
      <c r="Q171">
        <v>44</v>
      </c>
      <c r="R171">
        <v>256433</v>
      </c>
      <c r="S171">
        <v>240</v>
      </c>
      <c r="T171">
        <v>30292</v>
      </c>
      <c r="U171">
        <v>538</v>
      </c>
      <c r="W171">
        <v>26.4</v>
      </c>
      <c r="X171">
        <v>36</v>
      </c>
      <c r="Y171">
        <v>60.9</v>
      </c>
      <c r="Z171">
        <v>37.5</v>
      </c>
      <c r="AA171">
        <v>42.4</v>
      </c>
      <c r="AB171">
        <v>76.099999999999994</v>
      </c>
      <c r="AC171">
        <v>28</v>
      </c>
    </row>
    <row r="172" spans="1:30" x14ac:dyDescent="0.45">
      <c r="A172" t="s">
        <v>67</v>
      </c>
      <c r="B172">
        <v>11100</v>
      </c>
      <c r="C172" t="s">
        <v>460</v>
      </c>
      <c r="E172">
        <v>23</v>
      </c>
      <c r="F172" t="s">
        <v>37</v>
      </c>
      <c r="H172">
        <v>1</v>
      </c>
      <c r="I172" t="s">
        <v>32</v>
      </c>
      <c r="J172">
        <v>1</v>
      </c>
      <c r="K172" t="s">
        <v>32</v>
      </c>
      <c r="L172">
        <v>0</v>
      </c>
      <c r="M172" t="s">
        <v>32</v>
      </c>
      <c r="N172">
        <v>2012</v>
      </c>
      <c r="O172">
        <v>2714</v>
      </c>
      <c r="P172">
        <v>884316</v>
      </c>
      <c r="Q172">
        <v>609</v>
      </c>
      <c r="R172">
        <v>773202</v>
      </c>
      <c r="S172">
        <v>3549</v>
      </c>
      <c r="T172">
        <v>157802</v>
      </c>
      <c r="U172">
        <v>2105</v>
      </c>
      <c r="V172">
        <v>111114</v>
      </c>
      <c r="W172">
        <v>9.3000000000000007</v>
      </c>
      <c r="X172">
        <v>22.6</v>
      </c>
      <c r="Y172">
        <v>21</v>
      </c>
      <c r="Z172">
        <v>25.4</v>
      </c>
      <c r="AA172">
        <v>33.6</v>
      </c>
      <c r="AB172">
        <v>29</v>
      </c>
      <c r="AC172">
        <v>10</v>
      </c>
      <c r="AD172">
        <v>29.3</v>
      </c>
    </row>
    <row r="173" spans="1:30" x14ac:dyDescent="0.45">
      <c r="A173" t="s">
        <v>67</v>
      </c>
      <c r="B173">
        <v>11100</v>
      </c>
      <c r="C173" t="s">
        <v>460</v>
      </c>
      <c r="E173" t="s">
        <v>38</v>
      </c>
      <c r="F173" t="s">
        <v>39</v>
      </c>
      <c r="H173">
        <v>1</v>
      </c>
      <c r="I173" t="s">
        <v>32</v>
      </c>
      <c r="J173">
        <v>1</v>
      </c>
      <c r="K173" t="s">
        <v>32</v>
      </c>
      <c r="L173">
        <v>0</v>
      </c>
      <c r="M173" t="s">
        <v>32</v>
      </c>
      <c r="N173">
        <v>2012</v>
      </c>
      <c r="O173">
        <v>439</v>
      </c>
      <c r="P173">
        <v>7279399</v>
      </c>
      <c r="Q173">
        <v>202</v>
      </c>
      <c r="R173">
        <v>7270590</v>
      </c>
      <c r="S173">
        <v>12591</v>
      </c>
      <c r="T173">
        <v>758464</v>
      </c>
      <c r="U173">
        <v>238</v>
      </c>
      <c r="V173">
        <v>8808</v>
      </c>
      <c r="W173">
        <v>24</v>
      </c>
      <c r="X173">
        <v>7.6</v>
      </c>
      <c r="Y173">
        <v>20.399999999999999</v>
      </c>
      <c r="Z173">
        <v>7.9</v>
      </c>
      <c r="AA173">
        <v>7.7</v>
      </c>
      <c r="AB173">
        <v>7.1</v>
      </c>
      <c r="AC173">
        <v>28.9</v>
      </c>
      <c r="AD173">
        <v>36.299999999999997</v>
      </c>
    </row>
    <row r="174" spans="1:30" x14ac:dyDescent="0.45">
      <c r="A174" t="s">
        <v>67</v>
      </c>
      <c r="B174">
        <v>11100</v>
      </c>
      <c r="C174" t="s">
        <v>460</v>
      </c>
      <c r="E174">
        <v>42</v>
      </c>
      <c r="F174" t="s">
        <v>40</v>
      </c>
      <c r="H174">
        <v>1</v>
      </c>
      <c r="I174" t="s">
        <v>32</v>
      </c>
      <c r="J174">
        <v>1</v>
      </c>
      <c r="K174" t="s">
        <v>32</v>
      </c>
      <c r="L174">
        <v>0</v>
      </c>
      <c r="M174" t="s">
        <v>32</v>
      </c>
      <c r="N174">
        <v>2012</v>
      </c>
      <c r="O174">
        <v>540</v>
      </c>
      <c r="P174">
        <v>4132002</v>
      </c>
      <c r="Q174">
        <v>321</v>
      </c>
      <c r="R174">
        <v>4118835</v>
      </c>
      <c r="S174">
        <v>5137</v>
      </c>
      <c r="T174">
        <v>226447</v>
      </c>
      <c r="U174">
        <v>219</v>
      </c>
      <c r="V174">
        <v>13168</v>
      </c>
      <c r="W174">
        <v>25</v>
      </c>
      <c r="X174">
        <v>5.0999999999999996</v>
      </c>
      <c r="Y174">
        <v>25.1</v>
      </c>
      <c r="Z174">
        <v>5.4</v>
      </c>
      <c r="AA174">
        <v>9.1</v>
      </c>
      <c r="AB174">
        <v>7.6</v>
      </c>
      <c r="AC174">
        <v>53.2</v>
      </c>
      <c r="AD174">
        <v>25.5</v>
      </c>
    </row>
    <row r="175" spans="1:30" x14ac:dyDescent="0.45">
      <c r="A175" t="s">
        <v>67</v>
      </c>
      <c r="B175">
        <v>11100</v>
      </c>
      <c r="C175" t="s">
        <v>460</v>
      </c>
      <c r="E175" t="s">
        <v>41</v>
      </c>
      <c r="F175" t="s">
        <v>42</v>
      </c>
      <c r="H175">
        <v>1</v>
      </c>
      <c r="I175" t="s">
        <v>32</v>
      </c>
      <c r="J175">
        <v>1</v>
      </c>
      <c r="K175" t="s">
        <v>32</v>
      </c>
      <c r="L175">
        <v>0</v>
      </c>
      <c r="M175" t="s">
        <v>32</v>
      </c>
      <c r="N175">
        <v>2012</v>
      </c>
      <c r="O175">
        <v>2288</v>
      </c>
      <c r="P175">
        <v>4401862</v>
      </c>
      <c r="Q175">
        <v>603</v>
      </c>
      <c r="R175">
        <v>4316424</v>
      </c>
      <c r="S175">
        <v>13246</v>
      </c>
      <c r="T175">
        <v>326059</v>
      </c>
      <c r="U175">
        <v>1685</v>
      </c>
      <c r="V175">
        <v>85438</v>
      </c>
      <c r="W175">
        <v>9.1</v>
      </c>
      <c r="X175">
        <v>6.5</v>
      </c>
      <c r="Y175">
        <v>13.2</v>
      </c>
      <c r="Z175">
        <v>6.4</v>
      </c>
      <c r="AA175">
        <v>5.9</v>
      </c>
      <c r="AB175">
        <v>8.9</v>
      </c>
      <c r="AC175">
        <v>10</v>
      </c>
      <c r="AD175">
        <v>27.8</v>
      </c>
    </row>
    <row r="176" spans="1:30" x14ac:dyDescent="0.45">
      <c r="A176" t="s">
        <v>67</v>
      </c>
      <c r="B176">
        <v>11100</v>
      </c>
      <c r="C176" t="s">
        <v>460</v>
      </c>
      <c r="E176" t="s">
        <v>43</v>
      </c>
      <c r="F176" t="s">
        <v>44</v>
      </c>
      <c r="G176" t="s">
        <v>45</v>
      </c>
      <c r="H176">
        <v>1</v>
      </c>
      <c r="I176" t="s">
        <v>32</v>
      </c>
      <c r="J176">
        <v>1</v>
      </c>
      <c r="K176" t="s">
        <v>32</v>
      </c>
      <c r="L176">
        <v>0</v>
      </c>
      <c r="M176" t="s">
        <v>32</v>
      </c>
      <c r="N176">
        <v>2012</v>
      </c>
      <c r="O176">
        <v>848</v>
      </c>
      <c r="P176">
        <v>533029</v>
      </c>
      <c r="Q176">
        <v>172</v>
      </c>
      <c r="R176">
        <v>448522</v>
      </c>
      <c r="S176">
        <v>2625</v>
      </c>
      <c r="T176">
        <v>113771</v>
      </c>
      <c r="U176">
        <v>676</v>
      </c>
      <c r="V176">
        <v>84508</v>
      </c>
      <c r="W176">
        <v>18.5</v>
      </c>
      <c r="X176">
        <v>6.7</v>
      </c>
      <c r="Y176">
        <v>32.5</v>
      </c>
      <c r="Z176">
        <v>7.8</v>
      </c>
      <c r="AA176">
        <v>8</v>
      </c>
      <c r="AB176">
        <v>6.4</v>
      </c>
      <c r="AC176">
        <v>21.9</v>
      </c>
      <c r="AD176">
        <v>30.8</v>
      </c>
    </row>
    <row r="177" spans="1:30" x14ac:dyDescent="0.45">
      <c r="A177" t="s">
        <v>67</v>
      </c>
      <c r="B177">
        <v>11100</v>
      </c>
      <c r="C177" t="s">
        <v>460</v>
      </c>
      <c r="E177">
        <v>51</v>
      </c>
      <c r="F177" t="s">
        <v>46</v>
      </c>
      <c r="H177">
        <v>1</v>
      </c>
      <c r="I177" t="s">
        <v>32</v>
      </c>
      <c r="J177">
        <v>1</v>
      </c>
      <c r="K177" t="s">
        <v>32</v>
      </c>
      <c r="L177">
        <v>0</v>
      </c>
      <c r="M177" t="s">
        <v>32</v>
      </c>
      <c r="N177">
        <v>2012</v>
      </c>
      <c r="O177">
        <v>203</v>
      </c>
      <c r="P177">
        <v>403576</v>
      </c>
      <c r="Q177">
        <v>69</v>
      </c>
      <c r="R177">
        <v>401034</v>
      </c>
      <c r="S177">
        <v>1600</v>
      </c>
      <c r="T177">
        <v>70000</v>
      </c>
      <c r="U177">
        <v>135</v>
      </c>
      <c r="V177">
        <v>2542</v>
      </c>
      <c r="W177">
        <v>27.3</v>
      </c>
      <c r="X177">
        <v>4.9000000000000004</v>
      </c>
      <c r="Y177">
        <v>33.200000000000003</v>
      </c>
      <c r="Z177">
        <v>5.0999999999999996</v>
      </c>
      <c r="AA177">
        <v>8.9</v>
      </c>
      <c r="AB177">
        <v>7.8</v>
      </c>
      <c r="AC177">
        <v>29.8</v>
      </c>
      <c r="AD177">
        <v>29.6</v>
      </c>
    </row>
    <row r="178" spans="1:30" x14ac:dyDescent="0.45">
      <c r="A178" t="s">
        <v>67</v>
      </c>
      <c r="B178">
        <v>11100</v>
      </c>
      <c r="C178" t="s">
        <v>460</v>
      </c>
      <c r="E178">
        <v>52</v>
      </c>
      <c r="F178" t="s">
        <v>47</v>
      </c>
      <c r="G178" t="s">
        <v>48</v>
      </c>
      <c r="H178">
        <v>1</v>
      </c>
      <c r="I178" t="s">
        <v>32</v>
      </c>
      <c r="J178">
        <v>1</v>
      </c>
      <c r="K178" t="s">
        <v>32</v>
      </c>
      <c r="L178">
        <v>0</v>
      </c>
      <c r="M178" t="s">
        <v>32</v>
      </c>
      <c r="N178">
        <v>2012</v>
      </c>
      <c r="O178">
        <v>1436</v>
      </c>
      <c r="P178">
        <v>1408611</v>
      </c>
      <c r="Q178">
        <v>340</v>
      </c>
      <c r="R178">
        <v>1342680</v>
      </c>
      <c r="S178">
        <v>5241</v>
      </c>
      <c r="T178">
        <v>257067</v>
      </c>
      <c r="U178">
        <v>1097</v>
      </c>
      <c r="V178">
        <v>65930</v>
      </c>
      <c r="W178">
        <v>20.8</v>
      </c>
      <c r="X178">
        <v>3.4</v>
      </c>
      <c r="Y178">
        <v>28.2</v>
      </c>
      <c r="Z178">
        <v>3.1</v>
      </c>
      <c r="AA178">
        <v>6</v>
      </c>
      <c r="AB178">
        <v>4.3</v>
      </c>
      <c r="AC178">
        <v>21.8</v>
      </c>
      <c r="AD178">
        <v>30.6</v>
      </c>
    </row>
    <row r="179" spans="1:30" x14ac:dyDescent="0.45">
      <c r="A179" t="s">
        <v>67</v>
      </c>
      <c r="B179">
        <v>11100</v>
      </c>
      <c r="C179" t="s">
        <v>460</v>
      </c>
      <c r="E179">
        <v>53</v>
      </c>
      <c r="F179" t="s">
        <v>49</v>
      </c>
      <c r="H179">
        <v>1</v>
      </c>
      <c r="I179" t="s">
        <v>32</v>
      </c>
      <c r="J179">
        <v>1</v>
      </c>
      <c r="K179" t="s">
        <v>32</v>
      </c>
      <c r="L179">
        <v>0</v>
      </c>
      <c r="M179" t="s">
        <v>32</v>
      </c>
      <c r="N179">
        <v>2012</v>
      </c>
      <c r="O179">
        <v>1670</v>
      </c>
      <c r="P179">
        <v>541608</v>
      </c>
      <c r="Q179">
        <v>223</v>
      </c>
      <c r="R179">
        <v>398807</v>
      </c>
      <c r="S179">
        <v>2232</v>
      </c>
      <c r="T179">
        <v>77921</v>
      </c>
      <c r="U179">
        <v>1448</v>
      </c>
      <c r="V179">
        <v>142801</v>
      </c>
      <c r="W179">
        <v>16.2</v>
      </c>
      <c r="X179">
        <v>25.2</v>
      </c>
      <c r="Y179">
        <v>21</v>
      </c>
      <c r="Z179">
        <v>34.799999999999997</v>
      </c>
      <c r="AA179">
        <v>49</v>
      </c>
      <c r="AB179">
        <v>45.1</v>
      </c>
      <c r="AC179">
        <v>17.8</v>
      </c>
      <c r="AD179">
        <v>39.299999999999997</v>
      </c>
    </row>
    <row r="180" spans="1:30" x14ac:dyDescent="0.45">
      <c r="A180" t="s">
        <v>67</v>
      </c>
      <c r="B180">
        <v>11100</v>
      </c>
      <c r="C180" t="s">
        <v>460</v>
      </c>
      <c r="E180">
        <v>54</v>
      </c>
      <c r="F180" t="s">
        <v>50</v>
      </c>
      <c r="H180">
        <v>1</v>
      </c>
      <c r="I180" t="s">
        <v>32</v>
      </c>
      <c r="J180">
        <v>1</v>
      </c>
      <c r="K180" t="s">
        <v>32</v>
      </c>
      <c r="L180">
        <v>0</v>
      </c>
      <c r="M180" t="s">
        <v>32</v>
      </c>
      <c r="N180">
        <v>2012</v>
      </c>
      <c r="O180">
        <v>1671</v>
      </c>
      <c r="P180">
        <v>543958</v>
      </c>
      <c r="Q180">
        <v>508</v>
      </c>
      <c r="R180">
        <v>506862</v>
      </c>
      <c r="S180">
        <v>4191</v>
      </c>
      <c r="T180">
        <v>168071</v>
      </c>
      <c r="U180">
        <v>1163</v>
      </c>
      <c r="V180">
        <v>37096</v>
      </c>
      <c r="W180">
        <v>10</v>
      </c>
      <c r="X180">
        <v>15.7</v>
      </c>
      <c r="Y180">
        <v>19.2</v>
      </c>
      <c r="Z180">
        <v>17.5</v>
      </c>
      <c r="AA180">
        <v>14.1</v>
      </c>
      <c r="AB180">
        <v>11</v>
      </c>
      <c r="AC180">
        <v>13.1</v>
      </c>
      <c r="AD180">
        <v>23.6</v>
      </c>
    </row>
    <row r="181" spans="1:30" x14ac:dyDescent="0.45">
      <c r="A181" t="s">
        <v>67</v>
      </c>
      <c r="B181">
        <v>11100</v>
      </c>
      <c r="C181" t="s">
        <v>460</v>
      </c>
      <c r="E181">
        <v>55</v>
      </c>
      <c r="F181" t="s">
        <v>59</v>
      </c>
      <c r="H181">
        <v>1</v>
      </c>
      <c r="I181" t="s">
        <v>32</v>
      </c>
      <c r="J181">
        <v>1</v>
      </c>
      <c r="K181" t="s">
        <v>32</v>
      </c>
      <c r="L181">
        <v>0</v>
      </c>
      <c r="M181" t="s">
        <v>32</v>
      </c>
      <c r="N181">
        <v>2012</v>
      </c>
      <c r="O181">
        <v>64</v>
      </c>
      <c r="P181">
        <v>359156</v>
      </c>
      <c r="Q181">
        <v>64</v>
      </c>
      <c r="R181">
        <v>359156</v>
      </c>
      <c r="S181">
        <v>1826</v>
      </c>
      <c r="T181">
        <v>228663</v>
      </c>
      <c r="U181">
        <v>0</v>
      </c>
      <c r="V181">
        <v>0</v>
      </c>
      <c r="W181">
        <v>52.5</v>
      </c>
      <c r="X181">
        <v>36.700000000000003</v>
      </c>
      <c r="Y181">
        <v>54.6</v>
      </c>
      <c r="Z181">
        <v>38.200000000000003</v>
      </c>
      <c r="AA181">
        <v>39</v>
      </c>
      <c r="AB181">
        <v>82.9</v>
      </c>
      <c r="AC181">
        <v>0</v>
      </c>
      <c r="AD181">
        <v>0</v>
      </c>
    </row>
    <row r="182" spans="1:30" x14ac:dyDescent="0.45">
      <c r="A182" t="s">
        <v>67</v>
      </c>
      <c r="B182">
        <v>11100</v>
      </c>
      <c r="C182" t="s">
        <v>460</v>
      </c>
      <c r="E182">
        <v>56</v>
      </c>
      <c r="F182" t="s">
        <v>51</v>
      </c>
      <c r="H182">
        <v>1</v>
      </c>
      <c r="I182" t="s">
        <v>32</v>
      </c>
      <c r="J182">
        <v>1</v>
      </c>
      <c r="K182" t="s">
        <v>32</v>
      </c>
      <c r="L182">
        <v>0</v>
      </c>
      <c r="M182" t="s">
        <v>32</v>
      </c>
      <c r="N182">
        <v>2012</v>
      </c>
      <c r="O182">
        <v>1800</v>
      </c>
      <c r="P182">
        <v>915311</v>
      </c>
      <c r="Q182">
        <v>347</v>
      </c>
      <c r="R182">
        <v>898460</v>
      </c>
      <c r="S182">
        <v>8812</v>
      </c>
      <c r="T182">
        <v>417179</v>
      </c>
      <c r="U182">
        <v>1453</v>
      </c>
      <c r="V182">
        <v>16851</v>
      </c>
      <c r="W182">
        <v>8.4</v>
      </c>
      <c r="X182">
        <v>17.899999999999999</v>
      </c>
      <c r="Y182">
        <v>29.2</v>
      </c>
      <c r="Z182">
        <v>18.899999999999999</v>
      </c>
      <c r="AA182">
        <v>26.3</v>
      </c>
      <c r="AB182">
        <v>16.100000000000001</v>
      </c>
      <c r="AC182">
        <v>10.1</v>
      </c>
      <c r="AD182">
        <v>14.2</v>
      </c>
    </row>
    <row r="183" spans="1:30" x14ac:dyDescent="0.45">
      <c r="A183" t="s">
        <v>67</v>
      </c>
      <c r="B183">
        <v>11100</v>
      </c>
      <c r="C183" t="s">
        <v>460</v>
      </c>
      <c r="E183">
        <v>61</v>
      </c>
      <c r="F183" t="s">
        <v>52</v>
      </c>
      <c r="H183">
        <v>1</v>
      </c>
      <c r="I183" t="s">
        <v>32</v>
      </c>
      <c r="J183">
        <v>1</v>
      </c>
      <c r="K183" t="s">
        <v>32</v>
      </c>
      <c r="L183">
        <v>0</v>
      </c>
      <c r="M183" t="s">
        <v>32</v>
      </c>
      <c r="N183">
        <v>2012</v>
      </c>
      <c r="O183">
        <v>339</v>
      </c>
      <c r="P183">
        <v>43299</v>
      </c>
      <c r="Q183">
        <v>55</v>
      </c>
      <c r="R183">
        <v>41403</v>
      </c>
      <c r="S183">
        <v>973</v>
      </c>
      <c r="T183">
        <v>16726</v>
      </c>
      <c r="U183">
        <v>284</v>
      </c>
      <c r="V183">
        <v>1896</v>
      </c>
      <c r="W183">
        <v>17.8</v>
      </c>
      <c r="X183">
        <v>8.6999999999999993</v>
      </c>
      <c r="Y183">
        <v>44.5</v>
      </c>
      <c r="Z183">
        <v>9.4</v>
      </c>
      <c r="AA183">
        <v>22.7</v>
      </c>
      <c r="AB183">
        <v>11.1</v>
      </c>
      <c r="AC183">
        <v>16.7</v>
      </c>
      <c r="AD183">
        <v>12.1</v>
      </c>
    </row>
    <row r="184" spans="1:30" x14ac:dyDescent="0.45">
      <c r="A184" t="s">
        <v>67</v>
      </c>
      <c r="B184">
        <v>11100</v>
      </c>
      <c r="C184" t="s">
        <v>460</v>
      </c>
      <c r="E184">
        <v>62</v>
      </c>
      <c r="F184" t="s">
        <v>53</v>
      </c>
      <c r="H184">
        <v>1</v>
      </c>
      <c r="I184" t="s">
        <v>32</v>
      </c>
      <c r="J184">
        <v>1</v>
      </c>
      <c r="K184" t="s">
        <v>32</v>
      </c>
      <c r="L184">
        <v>0</v>
      </c>
      <c r="M184" t="s">
        <v>32</v>
      </c>
      <c r="N184">
        <v>2012</v>
      </c>
      <c r="O184">
        <v>1953</v>
      </c>
      <c r="P184">
        <v>2361911</v>
      </c>
      <c r="Q184">
        <v>684</v>
      </c>
      <c r="R184">
        <v>2311524</v>
      </c>
      <c r="S184">
        <v>18396</v>
      </c>
      <c r="T184">
        <v>668439</v>
      </c>
      <c r="U184">
        <v>1269</v>
      </c>
      <c r="V184">
        <v>50386</v>
      </c>
      <c r="W184">
        <v>8.6</v>
      </c>
      <c r="X184">
        <v>26.7</v>
      </c>
      <c r="Y184">
        <v>14.5</v>
      </c>
      <c r="Z184">
        <v>28.5</v>
      </c>
      <c r="AA184">
        <v>17.399999999999999</v>
      </c>
      <c r="AB184">
        <v>16.7</v>
      </c>
      <c r="AC184">
        <v>12.7</v>
      </c>
      <c r="AD184">
        <v>35.5</v>
      </c>
    </row>
    <row r="185" spans="1:30" x14ac:dyDescent="0.45">
      <c r="A185" t="s">
        <v>67</v>
      </c>
      <c r="B185">
        <v>11100</v>
      </c>
      <c r="C185" t="s">
        <v>460</v>
      </c>
      <c r="E185">
        <v>71</v>
      </c>
      <c r="F185" t="s">
        <v>54</v>
      </c>
      <c r="H185">
        <v>1</v>
      </c>
      <c r="I185" t="s">
        <v>32</v>
      </c>
      <c r="J185">
        <v>1</v>
      </c>
      <c r="K185" t="s">
        <v>32</v>
      </c>
      <c r="L185">
        <v>0</v>
      </c>
      <c r="M185" t="s">
        <v>32</v>
      </c>
      <c r="N185">
        <v>2012</v>
      </c>
      <c r="O185">
        <v>939</v>
      </c>
      <c r="P185">
        <v>60883</v>
      </c>
      <c r="Q185">
        <v>109</v>
      </c>
      <c r="R185">
        <v>50450</v>
      </c>
      <c r="S185">
        <v>733</v>
      </c>
      <c r="T185">
        <v>14986</v>
      </c>
      <c r="U185">
        <v>831</v>
      </c>
      <c r="V185">
        <v>10433</v>
      </c>
      <c r="W185">
        <v>14.3</v>
      </c>
      <c r="X185">
        <v>10.199999999999999</v>
      </c>
      <c r="Y185">
        <v>44.6</v>
      </c>
      <c r="Z185">
        <v>13.2</v>
      </c>
      <c r="AA185">
        <v>14.1</v>
      </c>
      <c r="AB185">
        <v>10.6</v>
      </c>
      <c r="AC185">
        <v>14.8</v>
      </c>
      <c r="AD185">
        <v>28.2</v>
      </c>
    </row>
    <row r="186" spans="1:30" x14ac:dyDescent="0.45">
      <c r="A186" t="s">
        <v>67</v>
      </c>
      <c r="B186">
        <v>11100</v>
      </c>
      <c r="C186" t="s">
        <v>460</v>
      </c>
      <c r="E186">
        <v>72</v>
      </c>
      <c r="F186" t="s">
        <v>55</v>
      </c>
      <c r="H186">
        <v>1</v>
      </c>
      <c r="I186" t="s">
        <v>32</v>
      </c>
      <c r="J186">
        <v>1</v>
      </c>
      <c r="K186" t="s">
        <v>32</v>
      </c>
      <c r="L186">
        <v>0</v>
      </c>
      <c r="M186" t="s">
        <v>32</v>
      </c>
      <c r="N186">
        <v>2012</v>
      </c>
      <c r="O186">
        <v>731</v>
      </c>
      <c r="P186">
        <v>499821</v>
      </c>
      <c r="Q186">
        <v>412</v>
      </c>
      <c r="R186">
        <v>484549</v>
      </c>
      <c r="S186">
        <v>9281</v>
      </c>
      <c r="T186">
        <v>128640</v>
      </c>
      <c r="U186">
        <v>319</v>
      </c>
      <c r="V186">
        <v>15272</v>
      </c>
      <c r="W186">
        <v>24.3</v>
      </c>
      <c r="X186">
        <v>25</v>
      </c>
      <c r="Y186">
        <v>33.799999999999997</v>
      </c>
      <c r="Z186">
        <v>25.6</v>
      </c>
      <c r="AA186">
        <v>21.4</v>
      </c>
      <c r="AB186">
        <v>24.3</v>
      </c>
      <c r="AC186">
        <v>20.3</v>
      </c>
      <c r="AD186">
        <v>44.1</v>
      </c>
    </row>
    <row r="187" spans="1:30" x14ac:dyDescent="0.45">
      <c r="A187" t="s">
        <v>67</v>
      </c>
      <c r="B187">
        <v>11100</v>
      </c>
      <c r="C187" t="s">
        <v>460</v>
      </c>
      <c r="E187">
        <v>81</v>
      </c>
      <c r="F187" t="s">
        <v>56</v>
      </c>
      <c r="G187" t="s">
        <v>57</v>
      </c>
      <c r="H187">
        <v>1</v>
      </c>
      <c r="I187" t="s">
        <v>32</v>
      </c>
      <c r="J187">
        <v>1</v>
      </c>
      <c r="K187" t="s">
        <v>32</v>
      </c>
      <c r="L187">
        <v>0</v>
      </c>
      <c r="M187" t="s">
        <v>32</v>
      </c>
      <c r="N187">
        <v>2012</v>
      </c>
      <c r="O187">
        <v>2965</v>
      </c>
      <c r="P187">
        <v>531522</v>
      </c>
      <c r="Q187">
        <v>455</v>
      </c>
      <c r="R187">
        <v>467244</v>
      </c>
      <c r="S187">
        <v>5955</v>
      </c>
      <c r="T187">
        <v>132038</v>
      </c>
      <c r="U187">
        <v>2510</v>
      </c>
      <c r="V187">
        <v>64278</v>
      </c>
      <c r="W187">
        <v>7.7</v>
      </c>
      <c r="X187">
        <v>40.799999999999997</v>
      </c>
      <c r="Y187">
        <v>20.399999999999999</v>
      </c>
      <c r="Z187">
        <v>49.5</v>
      </c>
      <c r="AA187">
        <v>57.3</v>
      </c>
      <c r="AB187">
        <v>49.7</v>
      </c>
      <c r="AC187">
        <v>7.5</v>
      </c>
      <c r="AD187">
        <v>33.9</v>
      </c>
    </row>
    <row r="188" spans="1:30" x14ac:dyDescent="0.45">
      <c r="A188" t="s">
        <v>68</v>
      </c>
      <c r="B188">
        <v>11180</v>
      </c>
      <c r="C188" t="s">
        <v>461</v>
      </c>
      <c r="E188">
        <v>0</v>
      </c>
      <c r="F188" t="s">
        <v>31</v>
      </c>
      <c r="H188">
        <v>1</v>
      </c>
      <c r="I188" t="s">
        <v>32</v>
      </c>
      <c r="J188">
        <v>1</v>
      </c>
      <c r="K188" t="s">
        <v>32</v>
      </c>
      <c r="L188">
        <v>0</v>
      </c>
      <c r="M188" t="s">
        <v>32</v>
      </c>
      <c r="N188">
        <v>2012</v>
      </c>
      <c r="O188">
        <v>6835</v>
      </c>
      <c r="P188">
        <v>7190826</v>
      </c>
      <c r="Q188">
        <v>1685</v>
      </c>
      <c r="R188">
        <v>7028041</v>
      </c>
      <c r="S188">
        <v>25899</v>
      </c>
      <c r="T188">
        <v>927920</v>
      </c>
      <c r="U188">
        <v>5150</v>
      </c>
      <c r="V188">
        <v>162785</v>
      </c>
      <c r="W188">
        <v>4.7</v>
      </c>
      <c r="X188">
        <v>2.2000000000000002</v>
      </c>
      <c r="Y188">
        <v>7.9</v>
      </c>
      <c r="Z188">
        <v>2.4</v>
      </c>
      <c r="AA188">
        <v>4.3</v>
      </c>
      <c r="AB188">
        <v>3.7</v>
      </c>
      <c r="AC188">
        <v>5.3</v>
      </c>
      <c r="AD188">
        <v>13.2</v>
      </c>
    </row>
    <row r="189" spans="1:30" x14ac:dyDescent="0.45">
      <c r="A189" t="s">
        <v>68</v>
      </c>
      <c r="B189">
        <v>11180</v>
      </c>
      <c r="C189" t="s">
        <v>461</v>
      </c>
      <c r="E189">
        <v>11</v>
      </c>
      <c r="F189" t="s">
        <v>33</v>
      </c>
      <c r="G189" t="s">
        <v>34</v>
      </c>
      <c r="H189">
        <v>1</v>
      </c>
      <c r="I189" t="s">
        <v>32</v>
      </c>
      <c r="J189">
        <v>1</v>
      </c>
      <c r="K189" t="s">
        <v>32</v>
      </c>
      <c r="L189">
        <v>0</v>
      </c>
      <c r="M189" t="s">
        <v>32</v>
      </c>
      <c r="N189">
        <v>2012</v>
      </c>
      <c r="O189">
        <v>94</v>
      </c>
      <c r="P189">
        <v>42145</v>
      </c>
      <c r="Q189">
        <v>8</v>
      </c>
      <c r="R189">
        <v>40962</v>
      </c>
      <c r="S189">
        <v>153</v>
      </c>
      <c r="T189">
        <v>10354</v>
      </c>
      <c r="U189">
        <v>86</v>
      </c>
      <c r="W189">
        <v>43.8</v>
      </c>
      <c r="X189">
        <v>6.5</v>
      </c>
      <c r="Y189">
        <v>55.8</v>
      </c>
      <c r="Z189">
        <v>6.8</v>
      </c>
      <c r="AA189">
        <v>8.6</v>
      </c>
      <c r="AB189">
        <v>9.1</v>
      </c>
      <c r="AC189">
        <v>46</v>
      </c>
    </row>
    <row r="190" spans="1:30" x14ac:dyDescent="0.45">
      <c r="A190" t="s">
        <v>68</v>
      </c>
      <c r="B190">
        <v>11180</v>
      </c>
      <c r="C190" t="s">
        <v>461</v>
      </c>
      <c r="E190">
        <v>22</v>
      </c>
      <c r="F190" t="s">
        <v>36</v>
      </c>
      <c r="H190">
        <v>1</v>
      </c>
      <c r="I190" t="s">
        <v>32</v>
      </c>
      <c r="J190">
        <v>1</v>
      </c>
      <c r="K190" t="s">
        <v>32</v>
      </c>
      <c r="L190">
        <v>0</v>
      </c>
      <c r="M190" t="s">
        <v>32</v>
      </c>
      <c r="N190">
        <v>2012</v>
      </c>
      <c r="O190">
        <v>43</v>
      </c>
      <c r="P190">
        <v>65465</v>
      </c>
      <c r="Q190">
        <v>7</v>
      </c>
      <c r="R190">
        <v>63233</v>
      </c>
      <c r="S190">
        <v>130</v>
      </c>
      <c r="T190">
        <v>6348</v>
      </c>
      <c r="U190">
        <v>36</v>
      </c>
      <c r="W190">
        <v>109</v>
      </c>
      <c r="X190">
        <v>20.399999999999999</v>
      </c>
      <c r="Y190">
        <v>43.5</v>
      </c>
      <c r="Z190">
        <v>18.399999999999999</v>
      </c>
      <c r="AA190">
        <v>61.1</v>
      </c>
      <c r="AB190">
        <v>47.1</v>
      </c>
      <c r="AC190">
        <v>120</v>
      </c>
    </row>
    <row r="191" spans="1:30" x14ac:dyDescent="0.45">
      <c r="A191" t="s">
        <v>68</v>
      </c>
      <c r="B191">
        <v>11180</v>
      </c>
      <c r="C191" t="s">
        <v>461</v>
      </c>
      <c r="E191">
        <v>23</v>
      </c>
      <c r="F191" t="s">
        <v>37</v>
      </c>
      <c r="H191">
        <v>1</v>
      </c>
      <c r="I191" t="s">
        <v>32</v>
      </c>
      <c r="J191">
        <v>1</v>
      </c>
      <c r="K191" t="s">
        <v>32</v>
      </c>
      <c r="L191">
        <v>0</v>
      </c>
      <c r="M191" t="s">
        <v>32</v>
      </c>
      <c r="N191">
        <v>2012</v>
      </c>
      <c r="O191">
        <v>625</v>
      </c>
      <c r="P191">
        <v>314558</v>
      </c>
      <c r="Q191">
        <v>171</v>
      </c>
      <c r="R191">
        <v>303947</v>
      </c>
      <c r="S191">
        <v>1122</v>
      </c>
      <c r="T191">
        <v>46456</v>
      </c>
      <c r="U191">
        <v>453</v>
      </c>
      <c r="V191">
        <v>10611</v>
      </c>
      <c r="W191">
        <v>11.9</v>
      </c>
      <c r="X191">
        <v>6.7</v>
      </c>
      <c r="Y191">
        <v>40</v>
      </c>
      <c r="Z191">
        <v>7.6</v>
      </c>
      <c r="AA191">
        <v>15.9</v>
      </c>
      <c r="AB191">
        <v>13.3</v>
      </c>
      <c r="AC191">
        <v>17.2</v>
      </c>
      <c r="AD191">
        <v>19.600000000000001</v>
      </c>
    </row>
    <row r="192" spans="1:30" x14ac:dyDescent="0.45">
      <c r="A192" t="s">
        <v>68</v>
      </c>
      <c r="B192">
        <v>11180</v>
      </c>
      <c r="C192" t="s">
        <v>461</v>
      </c>
      <c r="E192" t="s">
        <v>38</v>
      </c>
      <c r="F192" t="s">
        <v>39</v>
      </c>
      <c r="H192">
        <v>1</v>
      </c>
      <c r="I192" t="s">
        <v>32</v>
      </c>
      <c r="J192">
        <v>1</v>
      </c>
      <c r="K192" t="s">
        <v>32</v>
      </c>
      <c r="L192">
        <v>0</v>
      </c>
      <c r="M192" t="s">
        <v>32</v>
      </c>
      <c r="N192">
        <v>2012</v>
      </c>
      <c r="O192">
        <v>143</v>
      </c>
      <c r="P192">
        <v>2936590</v>
      </c>
      <c r="Q192">
        <v>64</v>
      </c>
      <c r="R192">
        <v>2933393</v>
      </c>
      <c r="S192">
        <v>5291</v>
      </c>
      <c r="T192">
        <v>278718</v>
      </c>
      <c r="U192">
        <v>79</v>
      </c>
      <c r="V192">
        <v>3197</v>
      </c>
      <c r="W192">
        <v>28.2</v>
      </c>
      <c r="X192">
        <v>4.4000000000000004</v>
      </c>
      <c r="Y192">
        <v>36</v>
      </c>
      <c r="Z192">
        <v>4.5999999999999996</v>
      </c>
      <c r="AA192">
        <v>12.7</v>
      </c>
      <c r="AB192">
        <v>9.3000000000000007</v>
      </c>
      <c r="AC192">
        <v>36.5</v>
      </c>
      <c r="AD192">
        <v>21.3</v>
      </c>
    </row>
    <row r="193" spans="1:30" x14ac:dyDescent="0.45">
      <c r="A193" t="s">
        <v>68</v>
      </c>
      <c r="B193">
        <v>11180</v>
      </c>
      <c r="C193" t="s">
        <v>461</v>
      </c>
      <c r="E193">
        <v>42</v>
      </c>
      <c r="F193" t="s">
        <v>40</v>
      </c>
      <c r="H193">
        <v>1</v>
      </c>
      <c r="I193" t="s">
        <v>32</v>
      </c>
      <c r="J193">
        <v>1</v>
      </c>
      <c r="K193" t="s">
        <v>32</v>
      </c>
      <c r="L193">
        <v>0</v>
      </c>
      <c r="M193" t="s">
        <v>32</v>
      </c>
      <c r="N193">
        <v>2012</v>
      </c>
      <c r="O193">
        <v>115</v>
      </c>
      <c r="P193">
        <v>1412519</v>
      </c>
      <c r="Q193">
        <v>46</v>
      </c>
      <c r="R193">
        <v>1411646</v>
      </c>
      <c r="S193">
        <v>994</v>
      </c>
      <c r="T193">
        <v>58589</v>
      </c>
      <c r="U193">
        <v>69</v>
      </c>
      <c r="V193">
        <v>873</v>
      </c>
      <c r="W193">
        <v>44.1</v>
      </c>
      <c r="X193">
        <v>7.7</v>
      </c>
      <c r="Y193">
        <v>30.6</v>
      </c>
      <c r="Z193">
        <v>8</v>
      </c>
      <c r="AA193">
        <v>6.9</v>
      </c>
      <c r="AB193">
        <v>7.1</v>
      </c>
      <c r="AC193">
        <v>72.5</v>
      </c>
      <c r="AD193">
        <v>41.2</v>
      </c>
    </row>
    <row r="194" spans="1:30" x14ac:dyDescent="0.45">
      <c r="A194" t="s">
        <v>68</v>
      </c>
      <c r="B194">
        <v>11180</v>
      </c>
      <c r="C194" t="s">
        <v>461</v>
      </c>
      <c r="E194" t="s">
        <v>41</v>
      </c>
      <c r="F194" t="s">
        <v>42</v>
      </c>
      <c r="H194">
        <v>1</v>
      </c>
      <c r="I194" t="s">
        <v>32</v>
      </c>
      <c r="J194">
        <v>1</v>
      </c>
      <c r="K194" t="s">
        <v>32</v>
      </c>
      <c r="L194">
        <v>0</v>
      </c>
      <c r="M194" t="s">
        <v>32</v>
      </c>
      <c r="N194">
        <v>2012</v>
      </c>
      <c r="O194">
        <v>758</v>
      </c>
      <c r="P194">
        <v>1078492</v>
      </c>
      <c r="Q194">
        <v>235</v>
      </c>
      <c r="R194">
        <v>1070315</v>
      </c>
      <c r="S194">
        <v>4559</v>
      </c>
      <c r="T194">
        <v>99049</v>
      </c>
      <c r="U194">
        <v>523</v>
      </c>
      <c r="V194">
        <v>8177</v>
      </c>
      <c r="W194">
        <v>15.9</v>
      </c>
      <c r="X194">
        <v>8.3000000000000007</v>
      </c>
      <c r="Y194">
        <v>16.7</v>
      </c>
      <c r="Z194">
        <v>8.6999999999999993</v>
      </c>
      <c r="AA194">
        <v>6.5</v>
      </c>
      <c r="AB194">
        <v>10.1</v>
      </c>
      <c r="AC194">
        <v>22.2</v>
      </c>
      <c r="AD194">
        <v>20.399999999999999</v>
      </c>
    </row>
    <row r="195" spans="1:30" x14ac:dyDescent="0.45">
      <c r="A195" t="s">
        <v>68</v>
      </c>
      <c r="B195">
        <v>11180</v>
      </c>
      <c r="C195" t="s">
        <v>461</v>
      </c>
      <c r="E195" t="s">
        <v>43</v>
      </c>
      <c r="F195" t="s">
        <v>44</v>
      </c>
      <c r="G195" t="s">
        <v>45</v>
      </c>
      <c r="H195">
        <v>1</v>
      </c>
      <c r="I195" t="s">
        <v>32</v>
      </c>
      <c r="J195">
        <v>1</v>
      </c>
      <c r="K195" t="s">
        <v>32</v>
      </c>
      <c r="L195">
        <v>0</v>
      </c>
      <c r="M195" t="s">
        <v>32</v>
      </c>
      <c r="N195">
        <v>2012</v>
      </c>
      <c r="O195">
        <v>122</v>
      </c>
      <c r="P195">
        <v>75458</v>
      </c>
      <c r="Q195">
        <v>22</v>
      </c>
      <c r="R195">
        <v>70311</v>
      </c>
      <c r="S195">
        <v>530</v>
      </c>
      <c r="T195">
        <v>20297</v>
      </c>
      <c r="U195">
        <v>100</v>
      </c>
      <c r="V195">
        <v>5146</v>
      </c>
      <c r="W195">
        <v>38.299999999999997</v>
      </c>
      <c r="X195">
        <v>8.9</v>
      </c>
      <c r="Y195">
        <v>43.9</v>
      </c>
      <c r="Z195">
        <v>8.8000000000000007</v>
      </c>
      <c r="AA195">
        <v>12.6</v>
      </c>
      <c r="AB195">
        <v>9.8000000000000007</v>
      </c>
      <c r="AC195">
        <v>44.7</v>
      </c>
      <c r="AD195">
        <v>47.8</v>
      </c>
    </row>
    <row r="196" spans="1:30" x14ac:dyDescent="0.45">
      <c r="A196" t="s">
        <v>68</v>
      </c>
      <c r="B196">
        <v>11180</v>
      </c>
      <c r="C196" t="s">
        <v>461</v>
      </c>
      <c r="E196">
        <v>51</v>
      </c>
      <c r="F196" t="s">
        <v>46</v>
      </c>
      <c r="H196">
        <v>1</v>
      </c>
      <c r="I196" t="s">
        <v>32</v>
      </c>
      <c r="J196">
        <v>1</v>
      </c>
      <c r="K196" t="s">
        <v>32</v>
      </c>
      <c r="L196">
        <v>0</v>
      </c>
      <c r="M196" t="s">
        <v>32</v>
      </c>
      <c r="N196">
        <v>2012</v>
      </c>
      <c r="O196">
        <v>105</v>
      </c>
      <c r="P196">
        <v>119789</v>
      </c>
      <c r="Q196">
        <v>42</v>
      </c>
      <c r="R196">
        <v>119314</v>
      </c>
      <c r="S196">
        <v>937</v>
      </c>
      <c r="T196">
        <v>38177</v>
      </c>
      <c r="U196">
        <v>63</v>
      </c>
      <c r="V196">
        <v>475</v>
      </c>
      <c r="W196">
        <v>33.799999999999997</v>
      </c>
      <c r="X196">
        <v>9.1999999999999993</v>
      </c>
      <c r="Y196">
        <v>38.799999999999997</v>
      </c>
      <c r="Z196">
        <v>9.6999999999999993</v>
      </c>
      <c r="AA196">
        <v>6</v>
      </c>
      <c r="AB196">
        <v>5.5</v>
      </c>
      <c r="AC196">
        <v>55.2</v>
      </c>
      <c r="AD196">
        <v>22</v>
      </c>
    </row>
    <row r="197" spans="1:30" x14ac:dyDescent="0.45">
      <c r="A197" t="s">
        <v>68</v>
      </c>
      <c r="B197">
        <v>11180</v>
      </c>
      <c r="C197" t="s">
        <v>461</v>
      </c>
      <c r="E197">
        <v>52</v>
      </c>
      <c r="F197" t="s">
        <v>47</v>
      </c>
      <c r="G197" t="s">
        <v>48</v>
      </c>
      <c r="H197">
        <v>1</v>
      </c>
      <c r="I197" t="s">
        <v>32</v>
      </c>
      <c r="J197">
        <v>1</v>
      </c>
      <c r="K197" t="s">
        <v>32</v>
      </c>
      <c r="L197">
        <v>0</v>
      </c>
      <c r="M197" t="s">
        <v>32</v>
      </c>
      <c r="N197">
        <v>2012</v>
      </c>
      <c r="O197">
        <v>252</v>
      </c>
      <c r="P197">
        <v>137469</v>
      </c>
      <c r="Q197">
        <v>68</v>
      </c>
      <c r="R197">
        <v>132377</v>
      </c>
      <c r="S197">
        <v>593</v>
      </c>
      <c r="T197">
        <v>31510</v>
      </c>
      <c r="U197">
        <v>184</v>
      </c>
      <c r="V197">
        <v>5092</v>
      </c>
      <c r="W197">
        <v>27.6</v>
      </c>
      <c r="X197">
        <v>8.4</v>
      </c>
      <c r="Y197">
        <v>38</v>
      </c>
      <c r="Z197">
        <v>9.3000000000000007</v>
      </c>
      <c r="AA197">
        <v>17.5</v>
      </c>
      <c r="AB197">
        <v>14.4</v>
      </c>
      <c r="AC197">
        <v>36.700000000000003</v>
      </c>
      <c r="AD197">
        <v>46.4</v>
      </c>
    </row>
    <row r="198" spans="1:30" x14ac:dyDescent="0.45">
      <c r="A198" t="s">
        <v>68</v>
      </c>
      <c r="B198">
        <v>11180</v>
      </c>
      <c r="C198" t="s">
        <v>461</v>
      </c>
      <c r="E198">
        <v>53</v>
      </c>
      <c r="F198" t="s">
        <v>49</v>
      </c>
      <c r="H198">
        <v>1</v>
      </c>
      <c r="I198" t="s">
        <v>32</v>
      </c>
      <c r="J198">
        <v>1</v>
      </c>
      <c r="K198" t="s">
        <v>32</v>
      </c>
      <c r="L198">
        <v>0</v>
      </c>
      <c r="M198" t="s">
        <v>32</v>
      </c>
      <c r="N198">
        <v>2012</v>
      </c>
      <c r="O198">
        <v>807</v>
      </c>
      <c r="P198">
        <v>147553</v>
      </c>
      <c r="Q198">
        <v>153</v>
      </c>
      <c r="R198">
        <v>94566</v>
      </c>
      <c r="S198">
        <v>626</v>
      </c>
      <c r="T198">
        <v>23141</v>
      </c>
      <c r="U198">
        <v>654</v>
      </c>
      <c r="V198">
        <v>52986</v>
      </c>
      <c r="W198">
        <v>20.6</v>
      </c>
      <c r="X198">
        <v>18.399999999999999</v>
      </c>
      <c r="Y198">
        <v>25.2</v>
      </c>
      <c r="Z198">
        <v>25.5</v>
      </c>
      <c r="AA198">
        <v>25.2</v>
      </c>
      <c r="AB198">
        <v>43.4</v>
      </c>
      <c r="AC198">
        <v>24.1</v>
      </c>
      <c r="AD198">
        <v>30.1</v>
      </c>
    </row>
    <row r="199" spans="1:30" x14ac:dyDescent="0.45">
      <c r="A199" t="s">
        <v>68</v>
      </c>
      <c r="B199">
        <v>11180</v>
      </c>
      <c r="C199" t="s">
        <v>461</v>
      </c>
      <c r="E199">
        <v>54</v>
      </c>
      <c r="F199" t="s">
        <v>50</v>
      </c>
      <c r="H199">
        <v>1</v>
      </c>
      <c r="I199" t="s">
        <v>32</v>
      </c>
      <c r="J199">
        <v>1</v>
      </c>
      <c r="K199" t="s">
        <v>32</v>
      </c>
      <c r="L199">
        <v>0</v>
      </c>
      <c r="M199" t="s">
        <v>32</v>
      </c>
      <c r="N199">
        <v>2012</v>
      </c>
      <c r="O199">
        <v>1176</v>
      </c>
      <c r="P199">
        <v>166552</v>
      </c>
      <c r="Q199">
        <v>194</v>
      </c>
      <c r="R199">
        <v>130642</v>
      </c>
      <c r="S199">
        <v>1117</v>
      </c>
      <c r="T199">
        <v>45478</v>
      </c>
      <c r="U199">
        <v>981</v>
      </c>
      <c r="V199">
        <v>35909</v>
      </c>
      <c r="W199">
        <v>16.600000000000001</v>
      </c>
      <c r="X199">
        <v>19.7</v>
      </c>
      <c r="Y199">
        <v>30.5</v>
      </c>
      <c r="Z199">
        <v>26.4</v>
      </c>
      <c r="AA199">
        <v>35.299999999999997</v>
      </c>
      <c r="AB199">
        <v>14.2</v>
      </c>
      <c r="AC199">
        <v>20.2</v>
      </c>
      <c r="AD199">
        <v>42.6</v>
      </c>
    </row>
    <row r="200" spans="1:30" x14ac:dyDescent="0.45">
      <c r="A200" t="s">
        <v>68</v>
      </c>
      <c r="B200">
        <v>11180</v>
      </c>
      <c r="C200" t="s">
        <v>461</v>
      </c>
      <c r="E200">
        <v>56</v>
      </c>
      <c r="F200" t="s">
        <v>51</v>
      </c>
      <c r="H200">
        <v>1</v>
      </c>
      <c r="I200" t="s">
        <v>32</v>
      </c>
      <c r="J200">
        <v>1</v>
      </c>
      <c r="K200" t="s">
        <v>32</v>
      </c>
      <c r="L200">
        <v>0</v>
      </c>
      <c r="M200" t="s">
        <v>32</v>
      </c>
      <c r="N200">
        <v>2012</v>
      </c>
      <c r="O200">
        <v>332</v>
      </c>
      <c r="P200">
        <v>74548</v>
      </c>
      <c r="Q200">
        <v>97</v>
      </c>
      <c r="R200">
        <v>70967</v>
      </c>
      <c r="S200">
        <v>1256</v>
      </c>
      <c r="T200">
        <v>41331</v>
      </c>
      <c r="U200">
        <v>235</v>
      </c>
      <c r="V200">
        <v>3581</v>
      </c>
      <c r="W200">
        <v>22</v>
      </c>
      <c r="X200">
        <v>29.1</v>
      </c>
      <c r="Y200">
        <v>49.7</v>
      </c>
      <c r="Z200">
        <v>30</v>
      </c>
      <c r="AA200">
        <v>21</v>
      </c>
      <c r="AB200">
        <v>33.6</v>
      </c>
      <c r="AC200">
        <v>19.600000000000001</v>
      </c>
      <c r="AD200">
        <v>35.1</v>
      </c>
    </row>
    <row r="201" spans="1:30" x14ac:dyDescent="0.45">
      <c r="A201" t="s">
        <v>68</v>
      </c>
      <c r="B201">
        <v>11180</v>
      </c>
      <c r="C201" t="s">
        <v>461</v>
      </c>
      <c r="E201">
        <v>61</v>
      </c>
      <c r="F201" t="s">
        <v>52</v>
      </c>
      <c r="H201">
        <v>1</v>
      </c>
      <c r="I201" t="s">
        <v>32</v>
      </c>
      <c r="J201">
        <v>1</v>
      </c>
      <c r="K201" t="s">
        <v>32</v>
      </c>
      <c r="L201">
        <v>0</v>
      </c>
      <c r="M201" t="s">
        <v>32</v>
      </c>
      <c r="N201">
        <v>2012</v>
      </c>
      <c r="O201">
        <v>346</v>
      </c>
      <c r="P201">
        <v>8847</v>
      </c>
      <c r="Q201">
        <v>15</v>
      </c>
      <c r="R201">
        <v>4792</v>
      </c>
      <c r="S201">
        <v>89</v>
      </c>
      <c r="T201">
        <v>1820</v>
      </c>
      <c r="U201">
        <v>331</v>
      </c>
      <c r="V201">
        <v>4056</v>
      </c>
      <c r="W201">
        <v>39.4</v>
      </c>
      <c r="X201">
        <v>23.5</v>
      </c>
      <c r="Y201">
        <v>51.3</v>
      </c>
      <c r="Z201">
        <v>18.7</v>
      </c>
      <c r="AA201">
        <v>34.299999999999997</v>
      </c>
      <c r="AB201">
        <v>17.399999999999999</v>
      </c>
      <c r="AC201">
        <v>38.700000000000003</v>
      </c>
      <c r="AD201">
        <v>43.7</v>
      </c>
    </row>
    <row r="202" spans="1:30" x14ac:dyDescent="0.45">
      <c r="A202" t="s">
        <v>68</v>
      </c>
      <c r="B202">
        <v>11180</v>
      </c>
      <c r="C202" t="s">
        <v>461</v>
      </c>
      <c r="E202">
        <v>62</v>
      </c>
      <c r="F202" t="s">
        <v>53</v>
      </c>
      <c r="H202">
        <v>1</v>
      </c>
      <c r="I202" t="s">
        <v>32</v>
      </c>
      <c r="J202">
        <v>1</v>
      </c>
      <c r="K202" t="s">
        <v>32</v>
      </c>
      <c r="L202">
        <v>0</v>
      </c>
      <c r="M202" t="s">
        <v>32</v>
      </c>
      <c r="N202">
        <v>2012</v>
      </c>
      <c r="O202">
        <v>573</v>
      </c>
      <c r="P202">
        <v>289265</v>
      </c>
      <c r="Q202">
        <v>178</v>
      </c>
      <c r="R202">
        <v>281394</v>
      </c>
      <c r="S202">
        <v>3251</v>
      </c>
      <c r="T202">
        <v>132549</v>
      </c>
      <c r="U202">
        <v>395</v>
      </c>
      <c r="V202">
        <v>7871</v>
      </c>
      <c r="W202">
        <v>25.2</v>
      </c>
      <c r="X202">
        <v>11.6</v>
      </c>
      <c r="Y202">
        <v>37.200000000000003</v>
      </c>
      <c r="Z202">
        <v>12.2</v>
      </c>
      <c r="AA202">
        <v>11.6</v>
      </c>
      <c r="AB202">
        <v>8.8000000000000007</v>
      </c>
      <c r="AC202">
        <v>26.1</v>
      </c>
      <c r="AD202">
        <v>38.6</v>
      </c>
    </row>
    <row r="203" spans="1:30" x14ac:dyDescent="0.45">
      <c r="A203" t="s">
        <v>68</v>
      </c>
      <c r="B203">
        <v>11180</v>
      </c>
      <c r="C203" t="s">
        <v>461</v>
      </c>
      <c r="E203">
        <v>71</v>
      </c>
      <c r="F203" t="s">
        <v>54</v>
      </c>
      <c r="H203">
        <v>1</v>
      </c>
      <c r="I203" t="s">
        <v>32</v>
      </c>
      <c r="J203">
        <v>1</v>
      </c>
      <c r="K203" t="s">
        <v>32</v>
      </c>
      <c r="L203">
        <v>0</v>
      </c>
      <c r="M203" t="s">
        <v>32</v>
      </c>
      <c r="N203">
        <v>2012</v>
      </c>
      <c r="O203">
        <v>387</v>
      </c>
      <c r="Q203">
        <v>63</v>
      </c>
      <c r="U203">
        <v>324</v>
      </c>
      <c r="W203">
        <v>26.1</v>
      </c>
      <c r="Y203">
        <v>80.8</v>
      </c>
      <c r="AC203">
        <v>21.2</v>
      </c>
    </row>
    <row r="204" spans="1:30" x14ac:dyDescent="0.45">
      <c r="A204" t="s">
        <v>68</v>
      </c>
      <c r="B204">
        <v>11180</v>
      </c>
      <c r="C204" t="s">
        <v>461</v>
      </c>
      <c r="E204">
        <v>72</v>
      </c>
      <c r="F204" t="s">
        <v>55</v>
      </c>
      <c r="H204">
        <v>1</v>
      </c>
      <c r="I204" t="s">
        <v>32</v>
      </c>
      <c r="J204">
        <v>1</v>
      </c>
      <c r="K204" t="s">
        <v>32</v>
      </c>
      <c r="L204">
        <v>0</v>
      </c>
      <c r="M204" t="s">
        <v>32</v>
      </c>
      <c r="N204">
        <v>2012</v>
      </c>
      <c r="O204">
        <v>257</v>
      </c>
      <c r="P204">
        <v>170303</v>
      </c>
      <c r="Q204">
        <v>221</v>
      </c>
      <c r="R204">
        <v>164583</v>
      </c>
      <c r="S204">
        <v>3497</v>
      </c>
      <c r="T204">
        <v>45375</v>
      </c>
      <c r="U204">
        <v>37</v>
      </c>
      <c r="V204">
        <v>5720</v>
      </c>
      <c r="W204">
        <v>19.7</v>
      </c>
      <c r="X204">
        <v>11</v>
      </c>
      <c r="Y204">
        <v>23.2</v>
      </c>
      <c r="Z204">
        <v>11.8</v>
      </c>
      <c r="AA204">
        <v>12.9</v>
      </c>
      <c r="AB204">
        <v>10.7</v>
      </c>
      <c r="AC204">
        <v>52.8</v>
      </c>
      <c r="AD204">
        <v>3.2</v>
      </c>
    </row>
    <row r="205" spans="1:30" x14ac:dyDescent="0.45">
      <c r="A205" t="s">
        <v>68</v>
      </c>
      <c r="B205">
        <v>11180</v>
      </c>
      <c r="C205" t="s">
        <v>461</v>
      </c>
      <c r="E205">
        <v>81</v>
      </c>
      <c r="F205" t="s">
        <v>56</v>
      </c>
      <c r="G205" t="s">
        <v>57</v>
      </c>
      <c r="H205">
        <v>1</v>
      </c>
      <c r="I205" t="s">
        <v>32</v>
      </c>
      <c r="J205">
        <v>1</v>
      </c>
      <c r="K205" t="s">
        <v>32</v>
      </c>
      <c r="L205">
        <v>0</v>
      </c>
      <c r="M205" t="s">
        <v>32</v>
      </c>
      <c r="N205">
        <v>2012</v>
      </c>
      <c r="O205">
        <v>715</v>
      </c>
      <c r="P205">
        <v>55738</v>
      </c>
      <c r="Q205">
        <v>114</v>
      </c>
      <c r="R205">
        <v>44156</v>
      </c>
      <c r="S205">
        <v>621</v>
      </c>
      <c r="T205">
        <v>14389</v>
      </c>
      <c r="U205">
        <v>601</v>
      </c>
      <c r="V205">
        <v>11582</v>
      </c>
      <c r="W205">
        <v>20.7</v>
      </c>
      <c r="X205">
        <v>36.299999999999997</v>
      </c>
      <c r="Y205">
        <v>47.3</v>
      </c>
      <c r="Z205">
        <v>41.6</v>
      </c>
      <c r="AA205">
        <v>41.7</v>
      </c>
      <c r="AB205">
        <v>36.5</v>
      </c>
      <c r="AC205">
        <v>21.5</v>
      </c>
      <c r="AD205">
        <v>27.9</v>
      </c>
    </row>
    <row r="206" spans="1:30" x14ac:dyDescent="0.45">
      <c r="A206" t="s">
        <v>69</v>
      </c>
      <c r="B206">
        <v>11260</v>
      </c>
      <c r="C206" t="s">
        <v>463</v>
      </c>
      <c r="E206">
        <v>0</v>
      </c>
      <c r="F206" t="s">
        <v>31</v>
      </c>
      <c r="H206">
        <v>1</v>
      </c>
      <c r="I206" t="s">
        <v>32</v>
      </c>
      <c r="J206">
        <v>1</v>
      </c>
      <c r="K206" t="s">
        <v>32</v>
      </c>
      <c r="L206">
        <v>0</v>
      </c>
      <c r="M206" t="s">
        <v>32</v>
      </c>
      <c r="N206">
        <v>2012</v>
      </c>
      <c r="O206">
        <v>33526</v>
      </c>
      <c r="P206">
        <v>41605367</v>
      </c>
      <c r="Q206">
        <v>8498</v>
      </c>
      <c r="R206">
        <v>40196700</v>
      </c>
      <c r="S206">
        <v>152778</v>
      </c>
      <c r="T206">
        <v>8050814</v>
      </c>
      <c r="U206">
        <v>25028</v>
      </c>
      <c r="V206">
        <v>1408667</v>
      </c>
      <c r="W206">
        <v>1.7</v>
      </c>
      <c r="X206">
        <v>2.1</v>
      </c>
      <c r="Y206">
        <v>2.4</v>
      </c>
      <c r="Z206">
        <v>2.4</v>
      </c>
      <c r="AA206">
        <v>1.9</v>
      </c>
      <c r="AB206">
        <v>2.6</v>
      </c>
      <c r="AC206">
        <v>1.9</v>
      </c>
      <c r="AD206">
        <v>5.4</v>
      </c>
    </row>
    <row r="207" spans="1:30" x14ac:dyDescent="0.45">
      <c r="A207" t="s">
        <v>69</v>
      </c>
      <c r="B207">
        <v>11260</v>
      </c>
      <c r="C207" t="s">
        <v>463</v>
      </c>
      <c r="E207">
        <v>11</v>
      </c>
      <c r="F207" t="s">
        <v>33</v>
      </c>
      <c r="G207" t="s">
        <v>34</v>
      </c>
      <c r="H207">
        <v>1</v>
      </c>
      <c r="I207" t="s">
        <v>32</v>
      </c>
      <c r="J207">
        <v>1</v>
      </c>
      <c r="K207" t="s">
        <v>32</v>
      </c>
      <c r="L207">
        <v>0</v>
      </c>
      <c r="M207" t="s">
        <v>32</v>
      </c>
      <c r="N207">
        <v>2012</v>
      </c>
      <c r="O207">
        <v>1460</v>
      </c>
      <c r="P207">
        <v>160350</v>
      </c>
      <c r="Q207">
        <v>53</v>
      </c>
      <c r="R207">
        <v>82019</v>
      </c>
      <c r="S207">
        <v>99</v>
      </c>
      <c r="T207">
        <v>10322</v>
      </c>
      <c r="U207">
        <v>1407</v>
      </c>
      <c r="V207">
        <v>78331</v>
      </c>
      <c r="W207">
        <v>8.5</v>
      </c>
      <c r="X207">
        <v>11.9</v>
      </c>
      <c r="Y207">
        <v>37.6</v>
      </c>
      <c r="Z207">
        <v>8.9</v>
      </c>
      <c r="AA207">
        <v>24.1</v>
      </c>
      <c r="AB207">
        <v>7.6</v>
      </c>
      <c r="AC207">
        <v>8.4</v>
      </c>
      <c r="AD207">
        <v>21.2</v>
      </c>
    </row>
    <row r="208" spans="1:30" x14ac:dyDescent="0.45">
      <c r="A208" t="s">
        <v>69</v>
      </c>
      <c r="B208">
        <v>11260</v>
      </c>
      <c r="C208" t="s">
        <v>463</v>
      </c>
      <c r="E208">
        <v>21</v>
      </c>
      <c r="F208" t="s">
        <v>35</v>
      </c>
      <c r="H208">
        <v>1</v>
      </c>
      <c r="I208" t="s">
        <v>32</v>
      </c>
      <c r="J208">
        <v>1</v>
      </c>
      <c r="K208" t="s">
        <v>32</v>
      </c>
      <c r="L208">
        <v>0</v>
      </c>
      <c r="M208" t="s">
        <v>32</v>
      </c>
      <c r="N208">
        <v>2012</v>
      </c>
      <c r="O208">
        <v>150</v>
      </c>
      <c r="P208">
        <v>1622794</v>
      </c>
      <c r="Q208">
        <v>46</v>
      </c>
      <c r="R208">
        <v>1615038</v>
      </c>
      <c r="S208">
        <v>5410</v>
      </c>
      <c r="T208">
        <v>447357</v>
      </c>
      <c r="U208">
        <v>104</v>
      </c>
      <c r="V208">
        <v>7756</v>
      </c>
      <c r="W208">
        <v>19.8</v>
      </c>
      <c r="X208">
        <v>9.6999999999999993</v>
      </c>
      <c r="Y208">
        <v>29.9</v>
      </c>
      <c r="Z208">
        <v>10.1</v>
      </c>
      <c r="AA208">
        <v>4.9000000000000004</v>
      </c>
      <c r="AB208">
        <v>5.3</v>
      </c>
      <c r="AC208">
        <v>19.899999999999999</v>
      </c>
      <c r="AD208">
        <v>43.3</v>
      </c>
    </row>
    <row r="209" spans="1:30" x14ac:dyDescent="0.45">
      <c r="A209" t="s">
        <v>69</v>
      </c>
      <c r="B209">
        <v>11260</v>
      </c>
      <c r="C209" t="s">
        <v>463</v>
      </c>
      <c r="E209">
        <v>22</v>
      </c>
      <c r="F209" t="s">
        <v>36</v>
      </c>
      <c r="H209">
        <v>1</v>
      </c>
      <c r="I209" t="s">
        <v>32</v>
      </c>
      <c r="J209">
        <v>1</v>
      </c>
      <c r="K209" t="s">
        <v>32</v>
      </c>
      <c r="L209">
        <v>0</v>
      </c>
      <c r="M209" t="s">
        <v>32</v>
      </c>
      <c r="N209">
        <v>2012</v>
      </c>
      <c r="O209">
        <v>37</v>
      </c>
      <c r="P209">
        <v>634352</v>
      </c>
      <c r="Q209">
        <v>14</v>
      </c>
      <c r="R209">
        <v>633490</v>
      </c>
      <c r="S209">
        <v>721</v>
      </c>
      <c r="T209">
        <v>67361</v>
      </c>
      <c r="U209">
        <v>23</v>
      </c>
      <c r="V209">
        <v>862</v>
      </c>
      <c r="W209">
        <v>20.7</v>
      </c>
      <c r="X209">
        <v>2.9</v>
      </c>
      <c r="Y209">
        <v>21.6</v>
      </c>
      <c r="Z209">
        <v>3</v>
      </c>
      <c r="AA209">
        <v>3.5</v>
      </c>
      <c r="AB209">
        <v>3.2</v>
      </c>
      <c r="AC209">
        <v>27.4</v>
      </c>
      <c r="AD209">
        <v>29.3</v>
      </c>
    </row>
    <row r="210" spans="1:30" x14ac:dyDescent="0.45">
      <c r="A210" t="s">
        <v>69</v>
      </c>
      <c r="B210">
        <v>11260</v>
      </c>
      <c r="C210" t="s">
        <v>463</v>
      </c>
      <c r="E210">
        <v>23</v>
      </c>
      <c r="F210" t="s">
        <v>37</v>
      </c>
      <c r="H210">
        <v>1</v>
      </c>
      <c r="I210" t="s">
        <v>32</v>
      </c>
      <c r="J210">
        <v>1</v>
      </c>
      <c r="K210" t="s">
        <v>32</v>
      </c>
      <c r="L210">
        <v>0</v>
      </c>
      <c r="M210" t="s">
        <v>32</v>
      </c>
      <c r="N210">
        <v>2012</v>
      </c>
      <c r="O210">
        <v>3610</v>
      </c>
      <c r="P210">
        <v>4505723</v>
      </c>
      <c r="Q210">
        <v>1318</v>
      </c>
      <c r="R210">
        <v>4347417</v>
      </c>
      <c r="S210">
        <v>14233</v>
      </c>
      <c r="T210">
        <v>1044568</v>
      </c>
      <c r="U210">
        <v>2292</v>
      </c>
      <c r="V210">
        <v>158306</v>
      </c>
      <c r="W210">
        <v>4.7</v>
      </c>
      <c r="X210">
        <v>6.5</v>
      </c>
      <c r="Y210">
        <v>5.4</v>
      </c>
      <c r="Z210">
        <v>7.2</v>
      </c>
      <c r="AA210">
        <v>7.9</v>
      </c>
      <c r="AB210">
        <v>6.7</v>
      </c>
      <c r="AC210">
        <v>7</v>
      </c>
      <c r="AD210">
        <v>14.3</v>
      </c>
    </row>
    <row r="211" spans="1:30" x14ac:dyDescent="0.45">
      <c r="A211" t="s">
        <v>69</v>
      </c>
      <c r="B211">
        <v>11260</v>
      </c>
      <c r="C211" t="s">
        <v>463</v>
      </c>
      <c r="E211" t="s">
        <v>38</v>
      </c>
      <c r="F211" t="s">
        <v>39</v>
      </c>
      <c r="H211">
        <v>1</v>
      </c>
      <c r="I211" t="s">
        <v>32</v>
      </c>
      <c r="J211">
        <v>1</v>
      </c>
      <c r="K211" t="s">
        <v>32</v>
      </c>
      <c r="L211">
        <v>0</v>
      </c>
      <c r="M211" t="s">
        <v>32</v>
      </c>
      <c r="N211">
        <v>2012</v>
      </c>
      <c r="O211">
        <v>683</v>
      </c>
      <c r="P211">
        <v>571714</v>
      </c>
      <c r="Q211">
        <v>214</v>
      </c>
      <c r="R211">
        <v>556418</v>
      </c>
      <c r="S211">
        <v>2125</v>
      </c>
      <c r="T211">
        <v>103746</v>
      </c>
      <c r="U211">
        <v>470</v>
      </c>
      <c r="V211">
        <v>15296</v>
      </c>
      <c r="W211">
        <v>4.4000000000000004</v>
      </c>
      <c r="X211">
        <v>10.199999999999999</v>
      </c>
      <c r="Y211">
        <v>8.6999999999999993</v>
      </c>
      <c r="Z211">
        <v>10.9</v>
      </c>
      <c r="AA211">
        <v>7.7</v>
      </c>
      <c r="AB211">
        <v>9</v>
      </c>
      <c r="AC211">
        <v>6.7</v>
      </c>
      <c r="AD211">
        <v>5.9</v>
      </c>
    </row>
    <row r="212" spans="1:30" x14ac:dyDescent="0.45">
      <c r="A212" t="s">
        <v>69</v>
      </c>
      <c r="B212">
        <v>11260</v>
      </c>
      <c r="C212" t="s">
        <v>463</v>
      </c>
      <c r="E212">
        <v>42</v>
      </c>
      <c r="F212" t="s">
        <v>40</v>
      </c>
      <c r="H212">
        <v>1</v>
      </c>
      <c r="I212" t="s">
        <v>32</v>
      </c>
      <c r="J212">
        <v>1</v>
      </c>
      <c r="K212" t="s">
        <v>32</v>
      </c>
      <c r="L212">
        <v>0</v>
      </c>
      <c r="M212" t="s">
        <v>32</v>
      </c>
      <c r="N212">
        <v>2012</v>
      </c>
      <c r="O212">
        <v>698</v>
      </c>
      <c r="P212">
        <v>10428062</v>
      </c>
      <c r="Q212">
        <v>408</v>
      </c>
      <c r="R212">
        <v>10405344</v>
      </c>
      <c r="S212">
        <v>6303</v>
      </c>
      <c r="T212">
        <v>371332</v>
      </c>
      <c r="U212">
        <v>290</v>
      </c>
      <c r="V212">
        <v>22718</v>
      </c>
      <c r="W212">
        <v>5.6</v>
      </c>
      <c r="X212">
        <v>3.2</v>
      </c>
      <c r="Y212">
        <v>7.5</v>
      </c>
      <c r="Z212">
        <v>3.3</v>
      </c>
      <c r="AA212">
        <v>5.3</v>
      </c>
      <c r="AB212">
        <v>3.9</v>
      </c>
      <c r="AC212">
        <v>7.6</v>
      </c>
      <c r="AD212">
        <v>36.1</v>
      </c>
    </row>
    <row r="213" spans="1:30" x14ac:dyDescent="0.45">
      <c r="A213" t="s">
        <v>69</v>
      </c>
      <c r="B213">
        <v>11260</v>
      </c>
      <c r="C213" t="s">
        <v>463</v>
      </c>
      <c r="E213" t="s">
        <v>41</v>
      </c>
      <c r="F213" t="s">
        <v>42</v>
      </c>
      <c r="H213">
        <v>1</v>
      </c>
      <c r="I213" t="s">
        <v>32</v>
      </c>
      <c r="J213">
        <v>1</v>
      </c>
      <c r="K213" t="s">
        <v>32</v>
      </c>
      <c r="L213">
        <v>0</v>
      </c>
      <c r="M213" t="s">
        <v>32</v>
      </c>
      <c r="N213">
        <v>2012</v>
      </c>
      <c r="O213">
        <v>2816</v>
      </c>
      <c r="P213">
        <v>6068503</v>
      </c>
      <c r="Q213">
        <v>812</v>
      </c>
      <c r="R213">
        <v>5991238</v>
      </c>
      <c r="S213">
        <v>18539</v>
      </c>
      <c r="T213">
        <v>551919</v>
      </c>
      <c r="U213">
        <v>2004</v>
      </c>
      <c r="V213">
        <v>77264</v>
      </c>
      <c r="W213">
        <v>5.7</v>
      </c>
      <c r="X213">
        <v>3.1</v>
      </c>
      <c r="Y213">
        <v>5.4</v>
      </c>
      <c r="Z213">
        <v>3.3</v>
      </c>
      <c r="AA213">
        <v>3.1</v>
      </c>
      <c r="AB213">
        <v>3.2</v>
      </c>
      <c r="AC213">
        <v>6.8</v>
      </c>
      <c r="AD213">
        <v>6.4</v>
      </c>
    </row>
    <row r="214" spans="1:30" x14ac:dyDescent="0.45">
      <c r="A214" t="s">
        <v>69</v>
      </c>
      <c r="B214">
        <v>11260</v>
      </c>
      <c r="C214" t="s">
        <v>463</v>
      </c>
      <c r="E214" t="s">
        <v>43</v>
      </c>
      <c r="F214" t="s">
        <v>44</v>
      </c>
      <c r="G214" t="s">
        <v>45</v>
      </c>
      <c r="H214">
        <v>1</v>
      </c>
      <c r="I214" t="s">
        <v>32</v>
      </c>
      <c r="J214">
        <v>1</v>
      </c>
      <c r="K214" t="s">
        <v>32</v>
      </c>
      <c r="L214">
        <v>0</v>
      </c>
      <c r="M214" t="s">
        <v>32</v>
      </c>
      <c r="N214">
        <v>2012</v>
      </c>
      <c r="O214">
        <v>1430</v>
      </c>
      <c r="P214">
        <v>3398376</v>
      </c>
      <c r="Q214">
        <v>386</v>
      </c>
      <c r="R214">
        <v>3346780</v>
      </c>
      <c r="S214">
        <v>11118</v>
      </c>
      <c r="T214">
        <v>742442</v>
      </c>
      <c r="U214">
        <v>1044</v>
      </c>
      <c r="V214">
        <v>51597</v>
      </c>
      <c r="W214">
        <v>4.9000000000000004</v>
      </c>
      <c r="X214">
        <v>4.2</v>
      </c>
      <c r="Y214">
        <v>11.2</v>
      </c>
      <c r="Z214">
        <v>4.4000000000000004</v>
      </c>
      <c r="AA214">
        <v>4.4000000000000004</v>
      </c>
      <c r="AB214">
        <v>4.5</v>
      </c>
      <c r="AC214">
        <v>6</v>
      </c>
      <c r="AD214">
        <v>7.2</v>
      </c>
    </row>
    <row r="215" spans="1:30" x14ac:dyDescent="0.45">
      <c r="A215" t="s">
        <v>69</v>
      </c>
      <c r="B215">
        <v>11260</v>
      </c>
      <c r="C215" t="s">
        <v>463</v>
      </c>
      <c r="E215">
        <v>51</v>
      </c>
      <c r="F215" t="s">
        <v>46</v>
      </c>
      <c r="H215">
        <v>1</v>
      </c>
      <c r="I215" t="s">
        <v>32</v>
      </c>
      <c r="J215">
        <v>1</v>
      </c>
      <c r="K215" t="s">
        <v>32</v>
      </c>
      <c r="L215">
        <v>0</v>
      </c>
      <c r="M215" t="s">
        <v>32</v>
      </c>
      <c r="N215">
        <v>2012</v>
      </c>
      <c r="O215">
        <v>417</v>
      </c>
      <c r="P215">
        <v>1448092</v>
      </c>
      <c r="Q215">
        <v>120</v>
      </c>
      <c r="R215">
        <v>1440158</v>
      </c>
      <c r="S215">
        <v>4758</v>
      </c>
      <c r="T215">
        <v>308322</v>
      </c>
      <c r="U215">
        <v>297</v>
      </c>
      <c r="V215">
        <v>7933</v>
      </c>
      <c r="W215">
        <v>6.7</v>
      </c>
      <c r="X215">
        <v>4.5</v>
      </c>
      <c r="Y215">
        <v>13</v>
      </c>
      <c r="Z215">
        <v>4.7</v>
      </c>
      <c r="AA215">
        <v>4.2</v>
      </c>
      <c r="AB215">
        <v>5.4</v>
      </c>
      <c r="AC215">
        <v>8.4</v>
      </c>
      <c r="AD215">
        <v>8</v>
      </c>
    </row>
    <row r="216" spans="1:30" x14ac:dyDescent="0.45">
      <c r="A216" t="s">
        <v>69</v>
      </c>
      <c r="B216">
        <v>11260</v>
      </c>
      <c r="C216" t="s">
        <v>463</v>
      </c>
      <c r="E216">
        <v>52</v>
      </c>
      <c r="F216" t="s">
        <v>47</v>
      </c>
      <c r="G216" t="s">
        <v>48</v>
      </c>
      <c r="H216">
        <v>1</v>
      </c>
      <c r="I216" t="s">
        <v>32</v>
      </c>
      <c r="J216">
        <v>1</v>
      </c>
      <c r="K216" t="s">
        <v>32</v>
      </c>
      <c r="L216">
        <v>0</v>
      </c>
      <c r="M216" t="s">
        <v>32</v>
      </c>
      <c r="N216">
        <v>2012</v>
      </c>
      <c r="O216">
        <v>891</v>
      </c>
      <c r="P216">
        <v>1205231</v>
      </c>
      <c r="Q216">
        <v>291</v>
      </c>
      <c r="R216">
        <v>1171407</v>
      </c>
      <c r="S216">
        <v>5021</v>
      </c>
      <c r="T216">
        <v>314711</v>
      </c>
      <c r="U216">
        <v>600</v>
      </c>
      <c r="V216">
        <v>33823</v>
      </c>
      <c r="W216">
        <v>10.1</v>
      </c>
      <c r="X216">
        <v>4.0999999999999996</v>
      </c>
      <c r="Y216">
        <v>8.6999999999999993</v>
      </c>
      <c r="Z216">
        <v>4.5</v>
      </c>
      <c r="AA216">
        <v>8</v>
      </c>
      <c r="AB216">
        <v>6</v>
      </c>
      <c r="AC216">
        <v>13</v>
      </c>
      <c r="AD216">
        <v>19</v>
      </c>
    </row>
    <row r="217" spans="1:30" x14ac:dyDescent="0.45">
      <c r="A217" t="s">
        <v>69</v>
      </c>
      <c r="B217">
        <v>11260</v>
      </c>
      <c r="C217" t="s">
        <v>463</v>
      </c>
      <c r="E217">
        <v>53</v>
      </c>
      <c r="F217" t="s">
        <v>49</v>
      </c>
      <c r="H217">
        <v>1</v>
      </c>
      <c r="I217" t="s">
        <v>32</v>
      </c>
      <c r="J217">
        <v>1</v>
      </c>
      <c r="K217" t="s">
        <v>32</v>
      </c>
      <c r="L217">
        <v>0</v>
      </c>
      <c r="M217" t="s">
        <v>32</v>
      </c>
      <c r="N217">
        <v>2012</v>
      </c>
      <c r="O217">
        <v>3208</v>
      </c>
      <c r="P217">
        <v>937906</v>
      </c>
      <c r="Q217">
        <v>407</v>
      </c>
      <c r="R217">
        <v>590735</v>
      </c>
      <c r="S217">
        <v>2222</v>
      </c>
      <c r="T217">
        <v>96270</v>
      </c>
      <c r="U217">
        <v>2801</v>
      </c>
      <c r="V217">
        <v>347171</v>
      </c>
      <c r="W217">
        <v>6</v>
      </c>
      <c r="X217">
        <v>5.9</v>
      </c>
      <c r="Y217">
        <v>9.3000000000000007</v>
      </c>
      <c r="Z217">
        <v>4.0999999999999996</v>
      </c>
      <c r="AA217">
        <v>6.8</v>
      </c>
      <c r="AB217">
        <v>5.7</v>
      </c>
      <c r="AC217">
        <v>6</v>
      </c>
      <c r="AD217">
        <v>12.6</v>
      </c>
    </row>
    <row r="218" spans="1:30" x14ac:dyDescent="0.45">
      <c r="A218" t="s">
        <v>69</v>
      </c>
      <c r="B218">
        <v>11260</v>
      </c>
      <c r="C218" t="s">
        <v>463</v>
      </c>
      <c r="E218">
        <v>54</v>
      </c>
      <c r="F218" t="s">
        <v>50</v>
      </c>
      <c r="H218">
        <v>1</v>
      </c>
      <c r="I218" t="s">
        <v>32</v>
      </c>
      <c r="J218">
        <v>1</v>
      </c>
      <c r="K218" t="s">
        <v>32</v>
      </c>
      <c r="L218">
        <v>0</v>
      </c>
      <c r="M218" t="s">
        <v>32</v>
      </c>
      <c r="N218">
        <v>2012</v>
      </c>
      <c r="O218">
        <v>4922</v>
      </c>
      <c r="P218">
        <v>2770135</v>
      </c>
      <c r="Q218">
        <v>1227</v>
      </c>
      <c r="R218">
        <v>2580558</v>
      </c>
      <c r="S218">
        <v>13916</v>
      </c>
      <c r="T218">
        <v>991859</v>
      </c>
      <c r="U218">
        <v>3695</v>
      </c>
      <c r="V218">
        <v>189577</v>
      </c>
      <c r="W218">
        <v>3.8</v>
      </c>
      <c r="X218">
        <v>9.1</v>
      </c>
      <c r="Y218">
        <v>5.2</v>
      </c>
      <c r="Z218">
        <v>10.199999999999999</v>
      </c>
      <c r="AA218">
        <v>6.4</v>
      </c>
      <c r="AB218">
        <v>9</v>
      </c>
      <c r="AC218">
        <v>4.0999999999999996</v>
      </c>
      <c r="AD218">
        <v>9.4</v>
      </c>
    </row>
    <row r="219" spans="1:30" x14ac:dyDescent="0.45">
      <c r="A219" t="s">
        <v>69</v>
      </c>
      <c r="B219">
        <v>11260</v>
      </c>
      <c r="C219" t="s">
        <v>463</v>
      </c>
      <c r="E219">
        <v>55</v>
      </c>
      <c r="F219" t="s">
        <v>59</v>
      </c>
      <c r="H219">
        <v>1</v>
      </c>
      <c r="I219" t="s">
        <v>32</v>
      </c>
      <c r="J219">
        <v>1</v>
      </c>
      <c r="K219" t="s">
        <v>32</v>
      </c>
      <c r="L219">
        <v>0</v>
      </c>
      <c r="M219" t="s">
        <v>32</v>
      </c>
      <c r="N219">
        <v>2012</v>
      </c>
      <c r="O219">
        <v>73</v>
      </c>
      <c r="P219">
        <v>439061</v>
      </c>
      <c r="Q219">
        <v>73</v>
      </c>
      <c r="R219">
        <v>439061</v>
      </c>
      <c r="S219">
        <v>4457</v>
      </c>
      <c r="T219">
        <v>531890</v>
      </c>
      <c r="U219">
        <v>0</v>
      </c>
      <c r="V219">
        <v>0</v>
      </c>
      <c r="W219">
        <v>4.4000000000000004</v>
      </c>
      <c r="X219">
        <v>16.600000000000001</v>
      </c>
      <c r="Y219">
        <v>4.5999999999999996</v>
      </c>
      <c r="Z219">
        <v>17.3</v>
      </c>
      <c r="AA219">
        <v>8.4</v>
      </c>
      <c r="AB219">
        <v>5.8</v>
      </c>
      <c r="AC219">
        <v>0</v>
      </c>
      <c r="AD219">
        <v>0</v>
      </c>
    </row>
    <row r="220" spans="1:30" x14ac:dyDescent="0.45">
      <c r="A220" t="s">
        <v>69</v>
      </c>
      <c r="B220">
        <v>11260</v>
      </c>
      <c r="C220" t="s">
        <v>463</v>
      </c>
      <c r="E220">
        <v>56</v>
      </c>
      <c r="F220" t="s">
        <v>51</v>
      </c>
      <c r="H220">
        <v>1</v>
      </c>
      <c r="I220" t="s">
        <v>32</v>
      </c>
      <c r="J220">
        <v>1</v>
      </c>
      <c r="K220" t="s">
        <v>32</v>
      </c>
      <c r="L220">
        <v>0</v>
      </c>
      <c r="M220" t="s">
        <v>32</v>
      </c>
      <c r="N220">
        <v>2012</v>
      </c>
      <c r="O220">
        <v>2325</v>
      </c>
      <c r="P220">
        <v>1442280</v>
      </c>
      <c r="Q220">
        <v>597</v>
      </c>
      <c r="R220">
        <v>1390188</v>
      </c>
      <c r="S220">
        <v>12548</v>
      </c>
      <c r="T220">
        <v>546012</v>
      </c>
      <c r="U220">
        <v>1729</v>
      </c>
      <c r="V220">
        <v>52092</v>
      </c>
      <c r="W220">
        <v>4</v>
      </c>
      <c r="X220">
        <v>5.6</v>
      </c>
      <c r="Y220">
        <v>6.4</v>
      </c>
      <c r="Z220">
        <v>6.2</v>
      </c>
      <c r="AA220">
        <v>3.1</v>
      </c>
      <c r="AB220">
        <v>2.6</v>
      </c>
      <c r="AC220">
        <v>6</v>
      </c>
      <c r="AD220">
        <v>13.7</v>
      </c>
    </row>
    <row r="221" spans="1:30" x14ac:dyDescent="0.45">
      <c r="A221" t="s">
        <v>69</v>
      </c>
      <c r="B221">
        <v>11260</v>
      </c>
      <c r="C221" t="s">
        <v>463</v>
      </c>
      <c r="E221">
        <v>61</v>
      </c>
      <c r="F221" t="s">
        <v>52</v>
      </c>
      <c r="H221">
        <v>1</v>
      </c>
      <c r="I221" t="s">
        <v>32</v>
      </c>
      <c r="J221">
        <v>1</v>
      </c>
      <c r="K221" t="s">
        <v>32</v>
      </c>
      <c r="L221">
        <v>0</v>
      </c>
      <c r="M221" t="s">
        <v>32</v>
      </c>
      <c r="N221">
        <v>2012</v>
      </c>
      <c r="O221">
        <v>887</v>
      </c>
      <c r="P221">
        <v>250571</v>
      </c>
      <c r="Q221">
        <v>124</v>
      </c>
      <c r="R221">
        <v>236851</v>
      </c>
      <c r="S221">
        <v>2293</v>
      </c>
      <c r="T221">
        <v>91464</v>
      </c>
      <c r="U221">
        <v>762</v>
      </c>
      <c r="V221">
        <v>13720</v>
      </c>
      <c r="W221">
        <v>10.7</v>
      </c>
      <c r="X221">
        <v>4.2</v>
      </c>
      <c r="Y221">
        <v>12.1</v>
      </c>
      <c r="Z221">
        <v>4.5</v>
      </c>
      <c r="AA221">
        <v>3</v>
      </c>
      <c r="AB221">
        <v>3.5</v>
      </c>
      <c r="AC221">
        <v>12.1</v>
      </c>
      <c r="AD221">
        <v>28.2</v>
      </c>
    </row>
    <row r="222" spans="1:30" x14ac:dyDescent="0.45">
      <c r="A222" t="s">
        <v>69</v>
      </c>
      <c r="B222">
        <v>11260</v>
      </c>
      <c r="C222" t="s">
        <v>463</v>
      </c>
      <c r="E222">
        <v>62</v>
      </c>
      <c r="F222" t="s">
        <v>53</v>
      </c>
      <c r="H222">
        <v>1</v>
      </c>
      <c r="I222" t="s">
        <v>32</v>
      </c>
      <c r="J222">
        <v>1</v>
      </c>
      <c r="K222" t="s">
        <v>32</v>
      </c>
      <c r="L222">
        <v>0</v>
      </c>
      <c r="M222" t="s">
        <v>32</v>
      </c>
      <c r="N222">
        <v>2012</v>
      </c>
      <c r="O222">
        <v>3583</v>
      </c>
      <c r="P222">
        <v>3744941</v>
      </c>
      <c r="Q222">
        <v>1233</v>
      </c>
      <c r="R222">
        <v>3565022</v>
      </c>
      <c r="S222">
        <v>25484</v>
      </c>
      <c r="T222">
        <v>1295317</v>
      </c>
      <c r="U222">
        <v>2351</v>
      </c>
      <c r="V222">
        <v>179919</v>
      </c>
      <c r="W222">
        <v>5</v>
      </c>
      <c r="X222">
        <v>3.7</v>
      </c>
      <c r="Y222">
        <v>4.9000000000000004</v>
      </c>
      <c r="Z222">
        <v>3.2</v>
      </c>
      <c r="AA222">
        <v>2.8</v>
      </c>
      <c r="AB222">
        <v>3.1</v>
      </c>
      <c r="AC222">
        <v>6.1</v>
      </c>
      <c r="AD222">
        <v>26.2</v>
      </c>
    </row>
    <row r="223" spans="1:30" x14ac:dyDescent="0.45">
      <c r="A223" t="s">
        <v>69</v>
      </c>
      <c r="B223">
        <v>11260</v>
      </c>
      <c r="C223" t="s">
        <v>463</v>
      </c>
      <c r="E223">
        <v>71</v>
      </c>
      <c r="F223" t="s">
        <v>54</v>
      </c>
      <c r="H223">
        <v>1</v>
      </c>
      <c r="I223" t="s">
        <v>32</v>
      </c>
      <c r="J223">
        <v>1</v>
      </c>
      <c r="K223" t="s">
        <v>32</v>
      </c>
      <c r="L223">
        <v>0</v>
      </c>
      <c r="M223" t="s">
        <v>32</v>
      </c>
      <c r="N223">
        <v>2012</v>
      </c>
      <c r="O223">
        <v>1871</v>
      </c>
      <c r="P223">
        <v>285271</v>
      </c>
      <c r="Q223">
        <v>184</v>
      </c>
      <c r="R223">
        <v>246356</v>
      </c>
      <c r="S223">
        <v>3018</v>
      </c>
      <c r="T223">
        <v>54915</v>
      </c>
      <c r="U223">
        <v>1688</v>
      </c>
      <c r="V223">
        <v>38915</v>
      </c>
      <c r="W223">
        <v>6.2</v>
      </c>
      <c r="X223">
        <v>15.2</v>
      </c>
      <c r="Y223">
        <v>11.5</v>
      </c>
      <c r="Z223">
        <v>18.399999999999999</v>
      </c>
      <c r="AA223">
        <v>7.6</v>
      </c>
      <c r="AB223">
        <v>7.1</v>
      </c>
      <c r="AC223">
        <v>5.9</v>
      </c>
      <c r="AD223">
        <v>9.1</v>
      </c>
    </row>
    <row r="224" spans="1:30" x14ac:dyDescent="0.45">
      <c r="A224" t="s">
        <v>69</v>
      </c>
      <c r="B224">
        <v>11260</v>
      </c>
      <c r="C224" t="s">
        <v>463</v>
      </c>
      <c r="E224">
        <v>72</v>
      </c>
      <c r="F224" t="s">
        <v>55</v>
      </c>
      <c r="H224">
        <v>1</v>
      </c>
      <c r="I224" t="s">
        <v>32</v>
      </c>
      <c r="J224">
        <v>1</v>
      </c>
      <c r="K224" t="s">
        <v>32</v>
      </c>
      <c r="L224">
        <v>0</v>
      </c>
      <c r="M224" t="s">
        <v>32</v>
      </c>
      <c r="N224">
        <v>2012</v>
      </c>
      <c r="O224">
        <v>1399</v>
      </c>
      <c r="P224">
        <v>1292104</v>
      </c>
      <c r="Q224">
        <v>825</v>
      </c>
      <c r="R224">
        <v>1269213</v>
      </c>
      <c r="S224">
        <v>17678</v>
      </c>
      <c r="T224">
        <v>385792</v>
      </c>
      <c r="U224">
        <v>574</v>
      </c>
      <c r="V224">
        <v>22892</v>
      </c>
      <c r="W224">
        <v>5.5</v>
      </c>
      <c r="X224">
        <v>4.5</v>
      </c>
      <c r="Y224">
        <v>4.8</v>
      </c>
      <c r="Z224">
        <v>4.9000000000000004</v>
      </c>
      <c r="AA224">
        <v>5.4</v>
      </c>
      <c r="AB224">
        <v>5.2</v>
      </c>
      <c r="AC224">
        <v>13.9</v>
      </c>
      <c r="AD224">
        <v>24.5</v>
      </c>
    </row>
    <row r="225" spans="1:30" x14ac:dyDescent="0.45">
      <c r="A225" t="s">
        <v>69</v>
      </c>
      <c r="B225">
        <v>11260</v>
      </c>
      <c r="C225" t="s">
        <v>463</v>
      </c>
      <c r="E225">
        <v>81</v>
      </c>
      <c r="F225" t="s">
        <v>56</v>
      </c>
      <c r="G225" t="s">
        <v>57</v>
      </c>
      <c r="H225">
        <v>1</v>
      </c>
      <c r="I225" t="s">
        <v>32</v>
      </c>
      <c r="J225">
        <v>1</v>
      </c>
      <c r="K225" t="s">
        <v>32</v>
      </c>
      <c r="L225">
        <v>0</v>
      </c>
      <c r="M225" t="s">
        <v>32</v>
      </c>
      <c r="N225">
        <v>2012</v>
      </c>
      <c r="O225">
        <v>3278</v>
      </c>
      <c r="P225">
        <v>396486</v>
      </c>
      <c r="Q225">
        <v>382</v>
      </c>
      <c r="R225">
        <v>287491</v>
      </c>
      <c r="S225">
        <v>2828</v>
      </c>
      <c r="T225">
        <v>94846</v>
      </c>
      <c r="U225">
        <v>2896</v>
      </c>
      <c r="V225">
        <v>108995</v>
      </c>
      <c r="W225">
        <v>6</v>
      </c>
      <c r="X225">
        <v>6.1</v>
      </c>
      <c r="Y225">
        <v>9.6</v>
      </c>
      <c r="Z225">
        <v>6.3</v>
      </c>
      <c r="AA225">
        <v>6.6</v>
      </c>
      <c r="AB225">
        <v>6.7</v>
      </c>
      <c r="AC225">
        <v>6.2</v>
      </c>
      <c r="AD225">
        <v>13</v>
      </c>
    </row>
    <row r="226" spans="1:30" x14ac:dyDescent="0.45">
      <c r="A226" t="s">
        <v>70</v>
      </c>
      <c r="B226">
        <v>11460</v>
      </c>
      <c r="C226" t="s">
        <v>465</v>
      </c>
      <c r="E226">
        <v>0</v>
      </c>
      <c r="F226" t="s">
        <v>31</v>
      </c>
      <c r="H226">
        <v>1</v>
      </c>
      <c r="I226" t="s">
        <v>32</v>
      </c>
      <c r="J226">
        <v>1</v>
      </c>
      <c r="K226" t="s">
        <v>32</v>
      </c>
      <c r="L226">
        <v>0</v>
      </c>
      <c r="M226" t="s">
        <v>32</v>
      </c>
      <c r="N226">
        <v>2012</v>
      </c>
      <c r="O226">
        <v>33175</v>
      </c>
      <c r="P226">
        <v>32141175</v>
      </c>
      <c r="Q226">
        <v>6289</v>
      </c>
      <c r="R226">
        <v>29705061</v>
      </c>
      <c r="S226">
        <v>127702</v>
      </c>
      <c r="T226">
        <v>6001017</v>
      </c>
      <c r="U226">
        <v>26886</v>
      </c>
      <c r="V226">
        <v>2436114</v>
      </c>
      <c r="W226">
        <v>2.6</v>
      </c>
      <c r="X226">
        <v>5.8</v>
      </c>
      <c r="Y226">
        <v>5.0999999999999996</v>
      </c>
      <c r="Z226">
        <v>6.5</v>
      </c>
      <c r="AA226">
        <v>4.2</v>
      </c>
      <c r="AB226">
        <v>6</v>
      </c>
      <c r="AC226">
        <v>2.9</v>
      </c>
      <c r="AD226">
        <v>6</v>
      </c>
    </row>
    <row r="227" spans="1:30" x14ac:dyDescent="0.45">
      <c r="A227" t="s">
        <v>70</v>
      </c>
      <c r="B227">
        <v>11460</v>
      </c>
      <c r="C227" t="s">
        <v>465</v>
      </c>
      <c r="E227">
        <v>11</v>
      </c>
      <c r="F227" t="s">
        <v>33</v>
      </c>
      <c r="G227" t="s">
        <v>34</v>
      </c>
      <c r="H227">
        <v>1</v>
      </c>
      <c r="I227" t="s">
        <v>32</v>
      </c>
      <c r="J227">
        <v>1</v>
      </c>
      <c r="K227" t="s">
        <v>32</v>
      </c>
      <c r="L227">
        <v>0</v>
      </c>
      <c r="M227" t="s">
        <v>32</v>
      </c>
      <c r="N227">
        <v>2012</v>
      </c>
      <c r="O227">
        <v>195</v>
      </c>
      <c r="P227">
        <v>20592</v>
      </c>
      <c r="Q227">
        <v>13</v>
      </c>
      <c r="R227">
        <v>15611</v>
      </c>
      <c r="S227">
        <v>121</v>
      </c>
      <c r="T227">
        <v>2405</v>
      </c>
      <c r="U227">
        <v>182</v>
      </c>
      <c r="V227">
        <v>4982</v>
      </c>
      <c r="W227">
        <v>33.1</v>
      </c>
      <c r="X227">
        <v>21.2</v>
      </c>
      <c r="Y227">
        <v>71.900000000000006</v>
      </c>
      <c r="Z227">
        <v>27.4</v>
      </c>
      <c r="AA227">
        <v>89.9</v>
      </c>
      <c r="AB227">
        <v>46.8</v>
      </c>
      <c r="AC227">
        <v>34.6</v>
      </c>
      <c r="AD227">
        <v>45.6</v>
      </c>
    </row>
    <row r="228" spans="1:30" x14ac:dyDescent="0.45">
      <c r="A228" t="s">
        <v>70</v>
      </c>
      <c r="B228">
        <v>11460</v>
      </c>
      <c r="C228" t="s">
        <v>465</v>
      </c>
      <c r="E228">
        <v>21</v>
      </c>
      <c r="F228" t="s">
        <v>35</v>
      </c>
      <c r="H228">
        <v>1</v>
      </c>
      <c r="I228" t="s">
        <v>32</v>
      </c>
      <c r="J228">
        <v>1</v>
      </c>
      <c r="K228" t="s">
        <v>32</v>
      </c>
      <c r="L228">
        <v>0</v>
      </c>
      <c r="M228" t="s">
        <v>32</v>
      </c>
      <c r="N228">
        <v>2012</v>
      </c>
      <c r="O228">
        <v>81</v>
      </c>
      <c r="P228">
        <v>7016</v>
      </c>
      <c r="Q228">
        <v>3</v>
      </c>
      <c r="U228">
        <v>78</v>
      </c>
      <c r="V228">
        <v>1802</v>
      </c>
      <c r="W228">
        <v>45.5</v>
      </c>
      <c r="X228">
        <v>2.5</v>
      </c>
      <c r="Y228">
        <v>0</v>
      </c>
      <c r="AC228">
        <v>45</v>
      </c>
      <c r="AD228">
        <v>8.5</v>
      </c>
    </row>
    <row r="229" spans="1:30" x14ac:dyDescent="0.45">
      <c r="A229" t="s">
        <v>70</v>
      </c>
      <c r="B229">
        <v>11460</v>
      </c>
      <c r="C229" t="s">
        <v>465</v>
      </c>
      <c r="E229">
        <v>22</v>
      </c>
      <c r="F229" t="s">
        <v>36</v>
      </c>
      <c r="H229">
        <v>1</v>
      </c>
      <c r="I229" t="s">
        <v>32</v>
      </c>
      <c r="J229">
        <v>1</v>
      </c>
      <c r="K229" t="s">
        <v>32</v>
      </c>
      <c r="L229">
        <v>0</v>
      </c>
      <c r="M229" t="s">
        <v>32</v>
      </c>
      <c r="N229">
        <v>2012</v>
      </c>
      <c r="O229">
        <v>50</v>
      </c>
      <c r="P229">
        <v>893206</v>
      </c>
      <c r="Q229">
        <v>5</v>
      </c>
      <c r="R229">
        <v>892480</v>
      </c>
      <c r="S229">
        <v>673</v>
      </c>
      <c r="T229">
        <v>57888</v>
      </c>
      <c r="U229">
        <v>45</v>
      </c>
      <c r="W229">
        <v>90.3</v>
      </c>
      <c r="X229">
        <v>2.7</v>
      </c>
      <c r="Y229">
        <v>0</v>
      </c>
      <c r="Z229">
        <v>2.8</v>
      </c>
      <c r="AA229">
        <v>6.6</v>
      </c>
      <c r="AB229">
        <v>5.9</v>
      </c>
      <c r="AC229">
        <v>95.6</v>
      </c>
    </row>
    <row r="230" spans="1:30" x14ac:dyDescent="0.45">
      <c r="A230" t="s">
        <v>70</v>
      </c>
      <c r="B230">
        <v>11460</v>
      </c>
      <c r="C230" t="s">
        <v>465</v>
      </c>
      <c r="E230">
        <v>23</v>
      </c>
      <c r="F230" t="s">
        <v>37</v>
      </c>
      <c r="H230">
        <v>1</v>
      </c>
      <c r="I230" t="s">
        <v>32</v>
      </c>
      <c r="J230">
        <v>1</v>
      </c>
      <c r="K230" t="s">
        <v>32</v>
      </c>
      <c r="L230">
        <v>0</v>
      </c>
      <c r="M230" t="s">
        <v>32</v>
      </c>
      <c r="N230">
        <v>2012</v>
      </c>
      <c r="O230">
        <v>2413</v>
      </c>
      <c r="P230">
        <v>1229527</v>
      </c>
      <c r="Q230">
        <v>471</v>
      </c>
      <c r="R230">
        <v>1139537</v>
      </c>
      <c r="S230">
        <v>4452</v>
      </c>
      <c r="T230">
        <v>215139</v>
      </c>
      <c r="U230">
        <v>1942</v>
      </c>
      <c r="V230">
        <v>89990</v>
      </c>
      <c r="W230">
        <v>7.4</v>
      </c>
      <c r="X230">
        <v>19.7</v>
      </c>
      <c r="Y230">
        <v>22.9</v>
      </c>
      <c r="Z230">
        <v>22.6</v>
      </c>
      <c r="AA230">
        <v>20.7</v>
      </c>
      <c r="AB230">
        <v>24.2</v>
      </c>
      <c r="AC230">
        <v>7.8</v>
      </c>
      <c r="AD230">
        <v>25.1</v>
      </c>
    </row>
    <row r="231" spans="1:30" x14ac:dyDescent="0.45">
      <c r="A231" t="s">
        <v>70</v>
      </c>
      <c r="B231">
        <v>11460</v>
      </c>
      <c r="C231" t="s">
        <v>465</v>
      </c>
      <c r="E231" t="s">
        <v>38</v>
      </c>
      <c r="F231" t="s">
        <v>39</v>
      </c>
      <c r="H231">
        <v>1</v>
      </c>
      <c r="I231" t="s">
        <v>32</v>
      </c>
      <c r="J231">
        <v>1</v>
      </c>
      <c r="K231" t="s">
        <v>32</v>
      </c>
      <c r="L231">
        <v>0</v>
      </c>
      <c r="M231" t="s">
        <v>32</v>
      </c>
      <c r="N231">
        <v>2012</v>
      </c>
      <c r="O231">
        <v>623</v>
      </c>
      <c r="P231">
        <v>4633709</v>
      </c>
      <c r="Q231">
        <v>288</v>
      </c>
      <c r="R231">
        <v>4619417</v>
      </c>
      <c r="S231">
        <v>11537</v>
      </c>
      <c r="T231">
        <v>643871</v>
      </c>
      <c r="U231">
        <v>335</v>
      </c>
      <c r="V231">
        <v>14292</v>
      </c>
      <c r="W231">
        <v>12.9</v>
      </c>
      <c r="X231">
        <v>7.3</v>
      </c>
      <c r="Y231">
        <v>19.5</v>
      </c>
      <c r="Z231">
        <v>7.6</v>
      </c>
      <c r="AA231">
        <v>5.4</v>
      </c>
      <c r="AB231">
        <v>5.0999999999999996</v>
      </c>
      <c r="AC231">
        <v>21.1</v>
      </c>
      <c r="AD231">
        <v>18.3</v>
      </c>
    </row>
    <row r="232" spans="1:30" x14ac:dyDescent="0.45">
      <c r="A232" t="s">
        <v>70</v>
      </c>
      <c r="B232">
        <v>11460</v>
      </c>
      <c r="C232" t="s">
        <v>465</v>
      </c>
      <c r="E232">
        <v>42</v>
      </c>
      <c r="F232" t="s">
        <v>40</v>
      </c>
      <c r="H232">
        <v>1</v>
      </c>
      <c r="I232" t="s">
        <v>32</v>
      </c>
      <c r="J232">
        <v>1</v>
      </c>
      <c r="K232" t="s">
        <v>32</v>
      </c>
      <c r="L232">
        <v>0</v>
      </c>
      <c r="M232" t="s">
        <v>32</v>
      </c>
      <c r="N232">
        <v>2012</v>
      </c>
      <c r="O232">
        <v>708</v>
      </c>
      <c r="P232">
        <v>5434331</v>
      </c>
      <c r="Q232">
        <v>332</v>
      </c>
      <c r="R232">
        <v>5397773</v>
      </c>
      <c r="S232">
        <v>5204</v>
      </c>
      <c r="T232">
        <v>313222</v>
      </c>
      <c r="U232">
        <v>376</v>
      </c>
      <c r="V232">
        <v>36558</v>
      </c>
      <c r="W232">
        <v>20.5</v>
      </c>
      <c r="X232">
        <v>13.7</v>
      </c>
      <c r="Y232">
        <v>16.399999999999999</v>
      </c>
      <c r="Z232">
        <v>14.5</v>
      </c>
      <c r="AA232">
        <v>33.700000000000003</v>
      </c>
      <c r="AB232">
        <v>35</v>
      </c>
      <c r="AC232">
        <v>35.200000000000003</v>
      </c>
      <c r="AD232">
        <v>39.6</v>
      </c>
    </row>
    <row r="233" spans="1:30" x14ac:dyDescent="0.45">
      <c r="A233" t="s">
        <v>70</v>
      </c>
      <c r="B233">
        <v>11460</v>
      </c>
      <c r="C233" t="s">
        <v>465</v>
      </c>
      <c r="E233" t="s">
        <v>41</v>
      </c>
      <c r="F233" t="s">
        <v>42</v>
      </c>
      <c r="H233">
        <v>1</v>
      </c>
      <c r="I233" t="s">
        <v>32</v>
      </c>
      <c r="J233">
        <v>1</v>
      </c>
      <c r="K233" t="s">
        <v>32</v>
      </c>
      <c r="L233">
        <v>0</v>
      </c>
      <c r="M233" t="s">
        <v>32</v>
      </c>
      <c r="N233">
        <v>2012</v>
      </c>
      <c r="O233">
        <v>2584</v>
      </c>
      <c r="P233">
        <v>6346385</v>
      </c>
      <c r="Q233">
        <v>949</v>
      </c>
      <c r="R233">
        <v>4989030</v>
      </c>
      <c r="S233">
        <v>16929</v>
      </c>
      <c r="T233">
        <v>470627</v>
      </c>
      <c r="U233">
        <v>1635</v>
      </c>
      <c r="V233">
        <v>1357355</v>
      </c>
      <c r="W233">
        <v>11.4</v>
      </c>
      <c r="X233">
        <v>16.899999999999999</v>
      </c>
      <c r="Y233">
        <v>7.1</v>
      </c>
      <c r="Z233">
        <v>22.4</v>
      </c>
      <c r="AA233">
        <v>8</v>
      </c>
      <c r="AB233">
        <v>21.1</v>
      </c>
      <c r="AC233">
        <v>16.7</v>
      </c>
      <c r="AD233">
        <v>6.4</v>
      </c>
    </row>
    <row r="234" spans="1:30" x14ac:dyDescent="0.45">
      <c r="A234" t="s">
        <v>70</v>
      </c>
      <c r="B234">
        <v>11460</v>
      </c>
      <c r="C234" t="s">
        <v>465</v>
      </c>
      <c r="E234" t="s">
        <v>43</v>
      </c>
      <c r="F234" t="s">
        <v>44</v>
      </c>
      <c r="G234" t="s">
        <v>45</v>
      </c>
      <c r="H234">
        <v>1</v>
      </c>
      <c r="I234" t="s">
        <v>32</v>
      </c>
      <c r="J234">
        <v>1</v>
      </c>
      <c r="K234" t="s">
        <v>32</v>
      </c>
      <c r="L234">
        <v>0</v>
      </c>
      <c r="M234" t="s">
        <v>32</v>
      </c>
      <c r="N234">
        <v>2012</v>
      </c>
      <c r="O234">
        <v>778</v>
      </c>
      <c r="P234">
        <v>1783783</v>
      </c>
      <c r="Q234">
        <v>168</v>
      </c>
      <c r="R234">
        <v>1752628</v>
      </c>
      <c r="S234">
        <v>3586</v>
      </c>
      <c r="T234">
        <v>206549</v>
      </c>
      <c r="U234">
        <v>610</v>
      </c>
      <c r="V234">
        <v>31155</v>
      </c>
      <c r="W234">
        <v>21</v>
      </c>
      <c r="X234">
        <v>14.8</v>
      </c>
      <c r="Y234">
        <v>25.8</v>
      </c>
      <c r="Z234">
        <v>15.4</v>
      </c>
      <c r="AA234">
        <v>21.4</v>
      </c>
      <c r="AB234">
        <v>24.3</v>
      </c>
      <c r="AC234">
        <v>20.7</v>
      </c>
      <c r="AD234">
        <v>37.6</v>
      </c>
    </row>
    <row r="235" spans="1:30" x14ac:dyDescent="0.45">
      <c r="A235" t="s">
        <v>70</v>
      </c>
      <c r="B235">
        <v>11460</v>
      </c>
      <c r="C235" t="s">
        <v>465</v>
      </c>
      <c r="E235">
        <v>51</v>
      </c>
      <c r="F235" t="s">
        <v>46</v>
      </c>
      <c r="H235">
        <v>1</v>
      </c>
      <c r="I235" t="s">
        <v>32</v>
      </c>
      <c r="J235">
        <v>1</v>
      </c>
      <c r="K235" t="s">
        <v>32</v>
      </c>
      <c r="L235">
        <v>0</v>
      </c>
      <c r="M235" t="s">
        <v>32</v>
      </c>
      <c r="N235">
        <v>2012</v>
      </c>
      <c r="O235">
        <v>610</v>
      </c>
      <c r="P235">
        <v>1750125</v>
      </c>
      <c r="Q235">
        <v>142</v>
      </c>
      <c r="R235">
        <v>1734764</v>
      </c>
      <c r="S235">
        <v>7883</v>
      </c>
      <c r="T235">
        <v>578483</v>
      </c>
      <c r="U235">
        <v>468</v>
      </c>
      <c r="V235">
        <v>15361</v>
      </c>
      <c r="W235">
        <v>15.2</v>
      </c>
      <c r="X235">
        <v>5.7</v>
      </c>
      <c r="Y235">
        <v>13.8</v>
      </c>
      <c r="Z235">
        <v>5.9</v>
      </c>
      <c r="AA235">
        <v>4.3</v>
      </c>
      <c r="AB235">
        <v>6.5</v>
      </c>
      <c r="AC235">
        <v>17.3</v>
      </c>
      <c r="AD235">
        <v>21.8</v>
      </c>
    </row>
    <row r="236" spans="1:30" x14ac:dyDescent="0.45">
      <c r="A236" t="s">
        <v>70</v>
      </c>
      <c r="B236">
        <v>11460</v>
      </c>
      <c r="C236" t="s">
        <v>465</v>
      </c>
      <c r="E236">
        <v>52</v>
      </c>
      <c r="F236" t="s">
        <v>47</v>
      </c>
      <c r="G236" t="s">
        <v>48</v>
      </c>
      <c r="H236">
        <v>1</v>
      </c>
      <c r="I236" t="s">
        <v>32</v>
      </c>
      <c r="J236">
        <v>1</v>
      </c>
      <c r="K236" t="s">
        <v>32</v>
      </c>
      <c r="L236">
        <v>0</v>
      </c>
      <c r="M236" t="s">
        <v>32</v>
      </c>
      <c r="N236">
        <v>2012</v>
      </c>
      <c r="O236">
        <v>1016</v>
      </c>
      <c r="P236">
        <v>1455777</v>
      </c>
      <c r="Q236">
        <v>262</v>
      </c>
      <c r="R236">
        <v>1413647</v>
      </c>
      <c r="S236">
        <v>4753</v>
      </c>
      <c r="T236">
        <v>300607</v>
      </c>
      <c r="U236">
        <v>755</v>
      </c>
      <c r="V236">
        <v>42130</v>
      </c>
      <c r="W236">
        <v>8.1</v>
      </c>
      <c r="X236">
        <v>1.9</v>
      </c>
      <c r="Y236">
        <v>24.6</v>
      </c>
      <c r="Z236">
        <v>2.1</v>
      </c>
      <c r="AA236">
        <v>5.8</v>
      </c>
      <c r="AB236">
        <v>5.2</v>
      </c>
      <c r="AC236">
        <v>14.9</v>
      </c>
      <c r="AD236">
        <v>20.9</v>
      </c>
    </row>
    <row r="237" spans="1:30" x14ac:dyDescent="0.45">
      <c r="A237" t="s">
        <v>70</v>
      </c>
      <c r="B237">
        <v>11460</v>
      </c>
      <c r="C237" t="s">
        <v>465</v>
      </c>
      <c r="E237">
        <v>53</v>
      </c>
      <c r="F237" t="s">
        <v>49</v>
      </c>
      <c r="H237">
        <v>1</v>
      </c>
      <c r="I237" t="s">
        <v>32</v>
      </c>
      <c r="J237">
        <v>1</v>
      </c>
      <c r="K237" t="s">
        <v>32</v>
      </c>
      <c r="L237">
        <v>0</v>
      </c>
      <c r="M237" t="s">
        <v>32</v>
      </c>
      <c r="N237">
        <v>2012</v>
      </c>
      <c r="O237">
        <v>3374</v>
      </c>
      <c r="P237">
        <v>1047634</v>
      </c>
      <c r="Q237">
        <v>268</v>
      </c>
      <c r="R237">
        <v>662016</v>
      </c>
      <c r="S237">
        <v>2302</v>
      </c>
      <c r="T237">
        <v>111851</v>
      </c>
      <c r="U237">
        <v>3107</v>
      </c>
      <c r="V237">
        <v>385618</v>
      </c>
      <c r="W237">
        <v>13.3</v>
      </c>
      <c r="X237">
        <v>11.8</v>
      </c>
      <c r="Y237">
        <v>23.8</v>
      </c>
      <c r="Z237">
        <v>7.8</v>
      </c>
      <c r="AA237">
        <v>9.1999999999999993</v>
      </c>
      <c r="AB237">
        <v>8.9</v>
      </c>
      <c r="AC237">
        <v>13.9</v>
      </c>
      <c r="AD237">
        <v>29.1</v>
      </c>
    </row>
    <row r="238" spans="1:30" x14ac:dyDescent="0.45">
      <c r="A238" t="s">
        <v>70</v>
      </c>
      <c r="B238">
        <v>11460</v>
      </c>
      <c r="C238" t="s">
        <v>465</v>
      </c>
      <c r="E238">
        <v>54</v>
      </c>
      <c r="F238" t="s">
        <v>50</v>
      </c>
      <c r="H238">
        <v>1</v>
      </c>
      <c r="I238" t="s">
        <v>32</v>
      </c>
      <c r="J238">
        <v>1</v>
      </c>
      <c r="K238" t="s">
        <v>32</v>
      </c>
      <c r="L238">
        <v>0</v>
      </c>
      <c r="M238" t="s">
        <v>32</v>
      </c>
      <c r="N238">
        <v>2012</v>
      </c>
      <c r="O238">
        <v>6712</v>
      </c>
      <c r="P238">
        <v>2474788</v>
      </c>
      <c r="Q238">
        <v>1116</v>
      </c>
      <c r="R238">
        <v>2279164</v>
      </c>
      <c r="S238">
        <v>12773</v>
      </c>
      <c r="T238">
        <v>886654</v>
      </c>
      <c r="U238">
        <v>5597</v>
      </c>
      <c r="V238">
        <v>195624</v>
      </c>
      <c r="W238">
        <v>4.3</v>
      </c>
      <c r="X238">
        <v>3.6</v>
      </c>
      <c r="Y238">
        <v>7.3</v>
      </c>
      <c r="Z238">
        <v>4.3</v>
      </c>
      <c r="AA238">
        <v>6.3</v>
      </c>
      <c r="AB238">
        <v>6.2</v>
      </c>
      <c r="AC238">
        <v>5.2</v>
      </c>
      <c r="AD238">
        <v>13.3</v>
      </c>
    </row>
    <row r="239" spans="1:30" x14ac:dyDescent="0.45">
      <c r="A239" t="s">
        <v>70</v>
      </c>
      <c r="B239">
        <v>11460</v>
      </c>
      <c r="C239" t="s">
        <v>465</v>
      </c>
      <c r="E239">
        <v>55</v>
      </c>
      <c r="F239" t="s">
        <v>59</v>
      </c>
      <c r="H239">
        <v>1</v>
      </c>
      <c r="I239" t="s">
        <v>32</v>
      </c>
      <c r="J239">
        <v>1</v>
      </c>
      <c r="K239" t="s">
        <v>32</v>
      </c>
      <c r="L239">
        <v>0</v>
      </c>
      <c r="M239" t="s">
        <v>32</v>
      </c>
      <c r="N239">
        <v>2012</v>
      </c>
      <c r="O239">
        <v>54</v>
      </c>
      <c r="P239">
        <v>417025</v>
      </c>
      <c r="Q239">
        <v>54</v>
      </c>
      <c r="R239">
        <v>417025</v>
      </c>
      <c r="S239">
        <v>3199</v>
      </c>
      <c r="T239">
        <v>384707</v>
      </c>
      <c r="U239">
        <v>0</v>
      </c>
      <c r="V239">
        <v>0</v>
      </c>
      <c r="W239">
        <v>17.5</v>
      </c>
      <c r="X239">
        <v>21.1</v>
      </c>
      <c r="Y239">
        <v>18.2</v>
      </c>
      <c r="Z239">
        <v>21.9</v>
      </c>
      <c r="AA239">
        <v>4.3</v>
      </c>
      <c r="AB239">
        <v>6.3</v>
      </c>
      <c r="AC239">
        <v>0</v>
      </c>
      <c r="AD239">
        <v>0</v>
      </c>
    </row>
    <row r="240" spans="1:30" x14ac:dyDescent="0.45">
      <c r="A240" t="s">
        <v>70</v>
      </c>
      <c r="B240">
        <v>11460</v>
      </c>
      <c r="C240" t="s">
        <v>465</v>
      </c>
      <c r="E240">
        <v>56</v>
      </c>
      <c r="F240" t="s">
        <v>51</v>
      </c>
      <c r="H240">
        <v>1</v>
      </c>
      <c r="I240" t="s">
        <v>32</v>
      </c>
      <c r="J240">
        <v>1</v>
      </c>
      <c r="K240" t="s">
        <v>32</v>
      </c>
      <c r="L240">
        <v>0</v>
      </c>
      <c r="M240" t="s">
        <v>32</v>
      </c>
      <c r="N240">
        <v>2012</v>
      </c>
      <c r="O240">
        <v>2444</v>
      </c>
      <c r="P240">
        <v>921915</v>
      </c>
      <c r="Q240">
        <v>421</v>
      </c>
      <c r="R240">
        <v>881152</v>
      </c>
      <c r="S240">
        <v>11292</v>
      </c>
      <c r="T240">
        <v>392056</v>
      </c>
      <c r="U240">
        <v>2023</v>
      </c>
      <c r="V240">
        <v>40763</v>
      </c>
      <c r="W240">
        <v>10.1</v>
      </c>
      <c r="X240">
        <v>24.9</v>
      </c>
      <c r="Y240">
        <v>30.3</v>
      </c>
      <c r="Z240">
        <v>27.3</v>
      </c>
      <c r="AA240">
        <v>18.7</v>
      </c>
      <c r="AB240">
        <v>29.1</v>
      </c>
      <c r="AC240">
        <v>8.6</v>
      </c>
      <c r="AD240">
        <v>9.6999999999999993</v>
      </c>
    </row>
    <row r="241" spans="1:30" x14ac:dyDescent="0.45">
      <c r="A241" t="s">
        <v>70</v>
      </c>
      <c r="B241">
        <v>11460</v>
      </c>
      <c r="C241" t="s">
        <v>465</v>
      </c>
      <c r="E241">
        <v>61</v>
      </c>
      <c r="F241" t="s">
        <v>52</v>
      </c>
      <c r="H241">
        <v>1</v>
      </c>
      <c r="I241" t="s">
        <v>32</v>
      </c>
      <c r="J241">
        <v>1</v>
      </c>
      <c r="K241" t="s">
        <v>32</v>
      </c>
      <c r="L241">
        <v>0</v>
      </c>
      <c r="M241" t="s">
        <v>32</v>
      </c>
      <c r="N241">
        <v>2012</v>
      </c>
      <c r="O241">
        <v>1655</v>
      </c>
      <c r="P241">
        <v>152126</v>
      </c>
      <c r="Q241">
        <v>127</v>
      </c>
      <c r="R241">
        <v>130183</v>
      </c>
      <c r="S241">
        <v>2527</v>
      </c>
      <c r="T241">
        <v>65268</v>
      </c>
      <c r="U241">
        <v>1528</v>
      </c>
      <c r="V241">
        <v>21943</v>
      </c>
      <c r="W241">
        <v>9.1999999999999993</v>
      </c>
      <c r="X241">
        <v>20.5</v>
      </c>
      <c r="Y241">
        <v>22.8</v>
      </c>
      <c r="Z241">
        <v>25.3</v>
      </c>
      <c r="AA241">
        <v>22.8</v>
      </c>
      <c r="AB241">
        <v>31.7</v>
      </c>
      <c r="AC241">
        <v>9.4</v>
      </c>
      <c r="AD241">
        <v>14.4</v>
      </c>
    </row>
    <row r="242" spans="1:30" x14ac:dyDescent="0.45">
      <c r="A242" t="s">
        <v>70</v>
      </c>
      <c r="B242">
        <v>11460</v>
      </c>
      <c r="C242" t="s">
        <v>465</v>
      </c>
      <c r="E242">
        <v>62</v>
      </c>
      <c r="F242" t="s">
        <v>53</v>
      </c>
      <c r="H242">
        <v>1</v>
      </c>
      <c r="I242" t="s">
        <v>32</v>
      </c>
      <c r="J242">
        <v>1</v>
      </c>
      <c r="K242" t="s">
        <v>32</v>
      </c>
      <c r="L242">
        <v>0</v>
      </c>
      <c r="M242" t="s">
        <v>32</v>
      </c>
      <c r="N242">
        <v>2012</v>
      </c>
      <c r="O242">
        <v>3396</v>
      </c>
      <c r="P242">
        <v>2390010</v>
      </c>
      <c r="Q242">
        <v>696</v>
      </c>
      <c r="R242">
        <v>2301372</v>
      </c>
      <c r="S242">
        <v>21627</v>
      </c>
      <c r="T242">
        <v>1060802</v>
      </c>
      <c r="U242">
        <v>2700</v>
      </c>
      <c r="V242">
        <v>88638</v>
      </c>
      <c r="W242">
        <v>6.5</v>
      </c>
      <c r="X242">
        <v>13.2</v>
      </c>
      <c r="Y242">
        <v>13.6</v>
      </c>
      <c r="Z242">
        <v>14.5</v>
      </c>
      <c r="AA242">
        <v>12.1</v>
      </c>
      <c r="AB242">
        <v>16.100000000000001</v>
      </c>
      <c r="AC242">
        <v>5.6</v>
      </c>
      <c r="AD242">
        <v>17.2</v>
      </c>
    </row>
    <row r="243" spans="1:30" x14ac:dyDescent="0.45">
      <c r="A243" t="s">
        <v>70</v>
      </c>
      <c r="B243">
        <v>11460</v>
      </c>
      <c r="C243" t="s">
        <v>465</v>
      </c>
      <c r="E243">
        <v>71</v>
      </c>
      <c r="F243" t="s">
        <v>54</v>
      </c>
      <c r="H243">
        <v>1</v>
      </c>
      <c r="I243" t="s">
        <v>32</v>
      </c>
      <c r="J243">
        <v>1</v>
      </c>
      <c r="K243" t="s">
        <v>32</v>
      </c>
      <c r="L243">
        <v>0</v>
      </c>
      <c r="M243" t="s">
        <v>32</v>
      </c>
      <c r="N243">
        <v>2012</v>
      </c>
      <c r="O243">
        <v>2368</v>
      </c>
      <c r="P243">
        <v>157933</v>
      </c>
      <c r="Q243">
        <v>135</v>
      </c>
      <c r="R243">
        <v>119038</v>
      </c>
      <c r="S243">
        <v>1834</v>
      </c>
      <c r="T243">
        <v>37347</v>
      </c>
      <c r="U243">
        <v>2233</v>
      </c>
      <c r="V243">
        <v>38895</v>
      </c>
      <c r="W243">
        <v>7.8</v>
      </c>
      <c r="X243">
        <v>24.5</v>
      </c>
      <c r="Y243">
        <v>18</v>
      </c>
      <c r="Z243">
        <v>31</v>
      </c>
      <c r="AA243">
        <v>14.7</v>
      </c>
      <c r="AB243">
        <v>28</v>
      </c>
      <c r="AC243">
        <v>8.1</v>
      </c>
      <c r="AD243">
        <v>16</v>
      </c>
    </row>
    <row r="244" spans="1:30" x14ac:dyDescent="0.45">
      <c r="A244" t="s">
        <v>70</v>
      </c>
      <c r="B244">
        <v>11460</v>
      </c>
      <c r="C244" t="s">
        <v>465</v>
      </c>
      <c r="E244">
        <v>72</v>
      </c>
      <c r="F244" t="s">
        <v>55</v>
      </c>
      <c r="H244">
        <v>1</v>
      </c>
      <c r="I244" t="s">
        <v>32</v>
      </c>
      <c r="J244">
        <v>1</v>
      </c>
      <c r="K244" t="s">
        <v>32</v>
      </c>
      <c r="L244">
        <v>0</v>
      </c>
      <c r="M244" t="s">
        <v>32</v>
      </c>
      <c r="N244">
        <v>2012</v>
      </c>
      <c r="O244">
        <v>966</v>
      </c>
      <c r="P244">
        <v>827207</v>
      </c>
      <c r="Q244">
        <v>645</v>
      </c>
      <c r="R244">
        <v>811155</v>
      </c>
      <c r="S244">
        <v>14958</v>
      </c>
      <c r="T244">
        <v>226544</v>
      </c>
      <c r="U244">
        <v>321</v>
      </c>
      <c r="W244">
        <v>11.6</v>
      </c>
      <c r="X244">
        <v>11.9</v>
      </c>
      <c r="Y244">
        <v>16.100000000000001</v>
      </c>
      <c r="Z244">
        <v>12.7</v>
      </c>
      <c r="AA244">
        <v>13.2</v>
      </c>
      <c r="AB244">
        <v>15.5</v>
      </c>
      <c r="AC244">
        <v>32</v>
      </c>
    </row>
    <row r="245" spans="1:30" x14ac:dyDescent="0.45">
      <c r="A245" t="s">
        <v>70</v>
      </c>
      <c r="B245">
        <v>11460</v>
      </c>
      <c r="C245" t="s">
        <v>465</v>
      </c>
      <c r="E245">
        <v>81</v>
      </c>
      <c r="F245" t="s">
        <v>56</v>
      </c>
      <c r="G245" t="s">
        <v>57</v>
      </c>
      <c r="H245">
        <v>1</v>
      </c>
      <c r="I245" t="s">
        <v>32</v>
      </c>
      <c r="J245">
        <v>1</v>
      </c>
      <c r="K245" t="s">
        <v>32</v>
      </c>
      <c r="L245">
        <v>0</v>
      </c>
      <c r="M245" t="s">
        <v>32</v>
      </c>
      <c r="N245">
        <v>2012</v>
      </c>
      <c r="O245">
        <v>3256</v>
      </c>
      <c r="P245">
        <v>197571</v>
      </c>
      <c r="Q245">
        <v>305</v>
      </c>
      <c r="R245">
        <v>143340</v>
      </c>
      <c r="S245">
        <v>2023</v>
      </c>
      <c r="T245">
        <v>45818</v>
      </c>
      <c r="U245">
        <v>2950</v>
      </c>
      <c r="V245">
        <v>54231</v>
      </c>
      <c r="W245">
        <v>8.1</v>
      </c>
      <c r="X245">
        <v>12.2</v>
      </c>
      <c r="Y245">
        <v>16.7</v>
      </c>
      <c r="Z245">
        <v>16.8</v>
      </c>
      <c r="AA245">
        <v>15.6</v>
      </c>
      <c r="AB245">
        <v>13.8</v>
      </c>
      <c r="AC245">
        <v>8.4</v>
      </c>
      <c r="AD245">
        <v>11.7</v>
      </c>
    </row>
    <row r="246" spans="1:30" x14ac:dyDescent="0.45">
      <c r="A246" t="s">
        <v>71</v>
      </c>
      <c r="B246">
        <v>11500</v>
      </c>
      <c r="C246" t="s">
        <v>861</v>
      </c>
      <c r="E246">
        <v>0</v>
      </c>
      <c r="F246" t="s">
        <v>31</v>
      </c>
      <c r="H246">
        <v>1</v>
      </c>
      <c r="I246" t="s">
        <v>32</v>
      </c>
      <c r="J246">
        <v>1</v>
      </c>
      <c r="K246" t="s">
        <v>32</v>
      </c>
      <c r="L246">
        <v>0</v>
      </c>
      <c r="M246" t="s">
        <v>32</v>
      </c>
      <c r="N246">
        <v>2012</v>
      </c>
      <c r="O246">
        <v>7513</v>
      </c>
      <c r="P246">
        <v>8217196</v>
      </c>
      <c r="Q246">
        <v>1717</v>
      </c>
      <c r="R246">
        <v>7958933</v>
      </c>
      <c r="S246">
        <v>31563</v>
      </c>
      <c r="T246">
        <v>1032634</v>
      </c>
      <c r="U246">
        <v>5797</v>
      </c>
      <c r="V246">
        <v>258263</v>
      </c>
      <c r="W246">
        <v>7.7</v>
      </c>
      <c r="X246">
        <v>9.1999999999999993</v>
      </c>
      <c r="Y246">
        <v>11</v>
      </c>
      <c r="Z246">
        <v>9.8000000000000007</v>
      </c>
      <c r="AA246">
        <v>6.6</v>
      </c>
      <c r="AB246">
        <v>9.6</v>
      </c>
      <c r="AC246">
        <v>9.8000000000000007</v>
      </c>
      <c r="AD246">
        <v>38.299999999999997</v>
      </c>
    </row>
    <row r="247" spans="1:30" x14ac:dyDescent="0.45">
      <c r="A247" t="s">
        <v>71</v>
      </c>
      <c r="B247">
        <v>11500</v>
      </c>
      <c r="C247" t="s">
        <v>861</v>
      </c>
      <c r="E247">
        <v>11</v>
      </c>
      <c r="F247" t="s">
        <v>33</v>
      </c>
      <c r="G247" t="s">
        <v>34</v>
      </c>
      <c r="H247">
        <v>1</v>
      </c>
      <c r="I247" t="s">
        <v>32</v>
      </c>
      <c r="J247">
        <v>1</v>
      </c>
      <c r="K247" t="s">
        <v>32</v>
      </c>
      <c r="L247">
        <v>0</v>
      </c>
      <c r="M247" t="s">
        <v>32</v>
      </c>
      <c r="N247">
        <v>2012</v>
      </c>
      <c r="O247">
        <v>98</v>
      </c>
      <c r="P247">
        <v>5670</v>
      </c>
      <c r="Q247">
        <v>9</v>
      </c>
      <c r="R247">
        <v>2249</v>
      </c>
      <c r="S247">
        <v>7</v>
      </c>
      <c r="T247">
        <v>360</v>
      </c>
      <c r="U247">
        <v>90</v>
      </c>
      <c r="W247">
        <v>58.9</v>
      </c>
      <c r="X247">
        <v>49.3</v>
      </c>
      <c r="Y247">
        <v>109.8</v>
      </c>
      <c r="Z247">
        <v>23.8</v>
      </c>
      <c r="AA247">
        <v>19</v>
      </c>
      <c r="AB247">
        <v>11.6</v>
      </c>
      <c r="AC247">
        <v>58.1</v>
      </c>
    </row>
    <row r="248" spans="1:30" x14ac:dyDescent="0.45">
      <c r="A248" t="s">
        <v>71</v>
      </c>
      <c r="B248">
        <v>11500</v>
      </c>
      <c r="C248" t="s">
        <v>861</v>
      </c>
      <c r="E248">
        <v>23</v>
      </c>
      <c r="F248" t="s">
        <v>37</v>
      </c>
      <c r="H248">
        <v>1</v>
      </c>
      <c r="I248" t="s">
        <v>32</v>
      </c>
      <c r="J248">
        <v>1</v>
      </c>
      <c r="K248" t="s">
        <v>32</v>
      </c>
      <c r="L248">
        <v>0</v>
      </c>
      <c r="M248" t="s">
        <v>32</v>
      </c>
      <c r="N248">
        <v>2012</v>
      </c>
      <c r="O248">
        <v>970</v>
      </c>
      <c r="P248">
        <v>143500</v>
      </c>
      <c r="Q248">
        <v>156</v>
      </c>
      <c r="R248">
        <v>107694</v>
      </c>
      <c r="S248">
        <v>862</v>
      </c>
      <c r="T248">
        <v>17095</v>
      </c>
      <c r="U248">
        <v>814</v>
      </c>
      <c r="V248">
        <v>35806</v>
      </c>
      <c r="W248">
        <v>22.4</v>
      </c>
      <c r="X248">
        <v>36.4</v>
      </c>
      <c r="Y248">
        <v>36.1</v>
      </c>
      <c r="Z248">
        <v>49.5</v>
      </c>
      <c r="AA248">
        <v>53.4</v>
      </c>
      <c r="AB248">
        <v>47.7</v>
      </c>
      <c r="AC248">
        <v>24.9</v>
      </c>
      <c r="AD248">
        <v>47.2</v>
      </c>
    </row>
    <row r="249" spans="1:30" x14ac:dyDescent="0.45">
      <c r="A249" t="s">
        <v>71</v>
      </c>
      <c r="B249">
        <v>11500</v>
      </c>
      <c r="C249" t="s">
        <v>861</v>
      </c>
      <c r="E249" t="s">
        <v>38</v>
      </c>
      <c r="F249" t="s">
        <v>39</v>
      </c>
      <c r="H249">
        <v>1</v>
      </c>
      <c r="I249" t="s">
        <v>32</v>
      </c>
      <c r="J249">
        <v>1</v>
      </c>
      <c r="K249" t="s">
        <v>32</v>
      </c>
      <c r="L249">
        <v>0</v>
      </c>
      <c r="M249" t="s">
        <v>32</v>
      </c>
      <c r="N249">
        <v>2012</v>
      </c>
      <c r="O249">
        <v>257</v>
      </c>
      <c r="P249">
        <v>2755947</v>
      </c>
      <c r="Q249">
        <v>101</v>
      </c>
      <c r="R249">
        <v>2751338</v>
      </c>
      <c r="S249">
        <v>5773</v>
      </c>
      <c r="T249">
        <v>253329</v>
      </c>
      <c r="U249">
        <v>156</v>
      </c>
      <c r="V249">
        <v>4608</v>
      </c>
      <c r="W249">
        <v>20.7</v>
      </c>
      <c r="X249">
        <v>3.2</v>
      </c>
      <c r="Y249">
        <v>19.899999999999999</v>
      </c>
      <c r="Z249">
        <v>3.3</v>
      </c>
      <c r="AA249">
        <v>3.2</v>
      </c>
      <c r="AB249">
        <v>2.8</v>
      </c>
      <c r="AC249">
        <v>31.3</v>
      </c>
      <c r="AD249">
        <v>43.5</v>
      </c>
    </row>
    <row r="250" spans="1:30" x14ac:dyDescent="0.45">
      <c r="A250" t="s">
        <v>71</v>
      </c>
      <c r="B250">
        <v>11500</v>
      </c>
      <c r="C250" t="s">
        <v>861</v>
      </c>
      <c r="E250">
        <v>42</v>
      </c>
      <c r="F250" t="s">
        <v>40</v>
      </c>
      <c r="H250">
        <v>1</v>
      </c>
      <c r="I250" t="s">
        <v>32</v>
      </c>
      <c r="J250">
        <v>1</v>
      </c>
      <c r="K250" t="s">
        <v>32</v>
      </c>
      <c r="L250">
        <v>0</v>
      </c>
      <c r="M250" t="s">
        <v>32</v>
      </c>
      <c r="N250">
        <v>2012</v>
      </c>
      <c r="O250">
        <v>196</v>
      </c>
      <c r="P250">
        <v>2041878</v>
      </c>
      <c r="Q250">
        <v>95</v>
      </c>
      <c r="R250">
        <v>2005263</v>
      </c>
      <c r="S250">
        <v>2591</v>
      </c>
      <c r="T250">
        <v>99319</v>
      </c>
      <c r="U250">
        <v>101</v>
      </c>
      <c r="V250">
        <v>36614</v>
      </c>
      <c r="W250">
        <v>21.5</v>
      </c>
      <c r="X250">
        <v>24.4</v>
      </c>
      <c r="Y250">
        <v>34.299999999999997</v>
      </c>
      <c r="Z250">
        <v>25.9</v>
      </c>
      <c r="AA250">
        <v>34.799999999999997</v>
      </c>
      <c r="AB250">
        <v>36.200000000000003</v>
      </c>
      <c r="AC250">
        <v>43.7</v>
      </c>
      <c r="AD250">
        <v>12.3</v>
      </c>
    </row>
    <row r="251" spans="1:30" x14ac:dyDescent="0.45">
      <c r="A251" t="s">
        <v>71</v>
      </c>
      <c r="B251">
        <v>11500</v>
      </c>
      <c r="C251" t="s">
        <v>861</v>
      </c>
      <c r="E251" t="s">
        <v>41</v>
      </c>
      <c r="F251" t="s">
        <v>42</v>
      </c>
      <c r="H251">
        <v>1</v>
      </c>
      <c r="I251" t="s">
        <v>32</v>
      </c>
      <c r="J251">
        <v>1</v>
      </c>
      <c r="K251" t="s">
        <v>32</v>
      </c>
      <c r="L251">
        <v>0</v>
      </c>
      <c r="M251" t="s">
        <v>32</v>
      </c>
      <c r="N251">
        <v>2012</v>
      </c>
      <c r="O251">
        <v>955</v>
      </c>
      <c r="P251">
        <v>1314830</v>
      </c>
      <c r="Q251">
        <v>394</v>
      </c>
      <c r="R251">
        <v>1292998</v>
      </c>
      <c r="S251">
        <v>5940</v>
      </c>
      <c r="T251">
        <v>133811</v>
      </c>
      <c r="U251">
        <v>562</v>
      </c>
      <c r="W251">
        <v>15.4</v>
      </c>
      <c r="X251">
        <v>5.8</v>
      </c>
      <c r="Y251">
        <v>13.5</v>
      </c>
      <c r="Z251">
        <v>5.8</v>
      </c>
      <c r="AA251">
        <v>8.5</v>
      </c>
      <c r="AB251">
        <v>8.8000000000000007</v>
      </c>
      <c r="AC251">
        <v>20.7</v>
      </c>
    </row>
    <row r="252" spans="1:30" x14ac:dyDescent="0.45">
      <c r="A252" t="s">
        <v>71</v>
      </c>
      <c r="B252">
        <v>11500</v>
      </c>
      <c r="C252" t="s">
        <v>861</v>
      </c>
      <c r="E252" t="s">
        <v>43</v>
      </c>
      <c r="F252" t="s">
        <v>44</v>
      </c>
      <c r="G252" t="s">
        <v>45</v>
      </c>
      <c r="H252">
        <v>1</v>
      </c>
      <c r="I252" t="s">
        <v>32</v>
      </c>
      <c r="J252">
        <v>1</v>
      </c>
      <c r="K252" t="s">
        <v>32</v>
      </c>
      <c r="L252">
        <v>0</v>
      </c>
      <c r="M252" t="s">
        <v>32</v>
      </c>
      <c r="N252">
        <v>2012</v>
      </c>
      <c r="O252">
        <v>367</v>
      </c>
      <c r="P252">
        <v>118550</v>
      </c>
      <c r="Q252">
        <v>60</v>
      </c>
      <c r="R252">
        <v>100645</v>
      </c>
      <c r="S252">
        <v>686</v>
      </c>
      <c r="T252">
        <v>28481</v>
      </c>
      <c r="U252">
        <v>307</v>
      </c>
      <c r="V252">
        <v>17905</v>
      </c>
      <c r="W252">
        <v>21.1</v>
      </c>
      <c r="X252">
        <v>24.4</v>
      </c>
      <c r="Y252">
        <v>53.3</v>
      </c>
      <c r="Z252">
        <v>29.8</v>
      </c>
      <c r="AA252">
        <v>24.9</v>
      </c>
      <c r="AB252">
        <v>34.5</v>
      </c>
      <c r="AC252">
        <v>22.7</v>
      </c>
      <c r="AD252">
        <v>28.3</v>
      </c>
    </row>
    <row r="253" spans="1:30" x14ac:dyDescent="0.45">
      <c r="A253" t="s">
        <v>71</v>
      </c>
      <c r="B253">
        <v>11500</v>
      </c>
      <c r="C253" t="s">
        <v>861</v>
      </c>
      <c r="E253">
        <v>51</v>
      </c>
      <c r="F253" t="s">
        <v>46</v>
      </c>
      <c r="H253">
        <v>1</v>
      </c>
      <c r="I253" t="s">
        <v>32</v>
      </c>
      <c r="J253">
        <v>1</v>
      </c>
      <c r="K253" t="s">
        <v>32</v>
      </c>
      <c r="L253">
        <v>0</v>
      </c>
      <c r="M253" t="s">
        <v>32</v>
      </c>
      <c r="N253">
        <v>2012</v>
      </c>
      <c r="O253">
        <v>188</v>
      </c>
      <c r="P253">
        <v>147113</v>
      </c>
      <c r="Q253">
        <v>20</v>
      </c>
      <c r="R253">
        <v>144049</v>
      </c>
      <c r="S253">
        <v>771</v>
      </c>
      <c r="T253">
        <v>30750</v>
      </c>
      <c r="U253">
        <v>168</v>
      </c>
      <c r="W253">
        <v>58.6</v>
      </c>
      <c r="X253">
        <v>2.8</v>
      </c>
      <c r="Y253">
        <v>61.9</v>
      </c>
      <c r="Z253">
        <v>2.5</v>
      </c>
      <c r="AA253">
        <v>13.4</v>
      </c>
      <c r="AB253">
        <v>5.5</v>
      </c>
      <c r="AC253">
        <v>62</v>
      </c>
    </row>
    <row r="254" spans="1:30" x14ac:dyDescent="0.45">
      <c r="A254" t="s">
        <v>71</v>
      </c>
      <c r="B254">
        <v>11500</v>
      </c>
      <c r="C254" t="s">
        <v>861</v>
      </c>
      <c r="E254">
        <v>52</v>
      </c>
      <c r="F254" t="s">
        <v>47</v>
      </c>
      <c r="G254" t="s">
        <v>48</v>
      </c>
      <c r="H254">
        <v>1</v>
      </c>
      <c r="I254" t="s">
        <v>32</v>
      </c>
      <c r="J254">
        <v>1</v>
      </c>
      <c r="K254" t="s">
        <v>32</v>
      </c>
      <c r="L254">
        <v>0</v>
      </c>
      <c r="M254" t="s">
        <v>32</v>
      </c>
      <c r="N254">
        <v>2012</v>
      </c>
      <c r="O254">
        <v>253</v>
      </c>
      <c r="Q254">
        <v>115</v>
      </c>
      <c r="U254">
        <v>139</v>
      </c>
      <c r="W254">
        <v>32.5</v>
      </c>
      <c r="Y254">
        <v>40.1</v>
      </c>
      <c r="AC254">
        <v>55.2</v>
      </c>
    </row>
    <row r="255" spans="1:30" x14ac:dyDescent="0.45">
      <c r="A255" t="s">
        <v>71</v>
      </c>
      <c r="B255">
        <v>11500</v>
      </c>
      <c r="C255" t="s">
        <v>861</v>
      </c>
      <c r="E255">
        <v>53</v>
      </c>
      <c r="F255" t="s">
        <v>49</v>
      </c>
      <c r="H255">
        <v>1</v>
      </c>
      <c r="I255" t="s">
        <v>32</v>
      </c>
      <c r="J255">
        <v>1</v>
      </c>
      <c r="K255" t="s">
        <v>32</v>
      </c>
      <c r="L255">
        <v>0</v>
      </c>
      <c r="M255" t="s">
        <v>32</v>
      </c>
      <c r="N255">
        <v>2012</v>
      </c>
      <c r="O255">
        <v>432</v>
      </c>
      <c r="P255">
        <v>107768</v>
      </c>
      <c r="Q255">
        <v>92</v>
      </c>
      <c r="R255">
        <v>74738</v>
      </c>
      <c r="S255">
        <v>391</v>
      </c>
      <c r="T255">
        <v>11124</v>
      </c>
      <c r="U255">
        <v>340</v>
      </c>
      <c r="W255">
        <v>32.700000000000003</v>
      </c>
      <c r="X255">
        <v>33.700000000000003</v>
      </c>
      <c r="Y255">
        <v>36.200000000000003</v>
      </c>
      <c r="Z255">
        <v>32.700000000000003</v>
      </c>
      <c r="AA255">
        <v>33.9</v>
      </c>
      <c r="AB255">
        <v>25.2</v>
      </c>
      <c r="AC255">
        <v>38.1</v>
      </c>
    </row>
    <row r="256" spans="1:30" x14ac:dyDescent="0.45">
      <c r="A256" t="s">
        <v>71</v>
      </c>
      <c r="B256">
        <v>11500</v>
      </c>
      <c r="C256" t="s">
        <v>861</v>
      </c>
      <c r="E256">
        <v>54</v>
      </c>
      <c r="F256" t="s">
        <v>50</v>
      </c>
      <c r="H256">
        <v>1</v>
      </c>
      <c r="I256" t="s">
        <v>32</v>
      </c>
      <c r="J256">
        <v>1</v>
      </c>
      <c r="K256" t="s">
        <v>32</v>
      </c>
      <c r="L256">
        <v>0</v>
      </c>
      <c r="M256" t="s">
        <v>32</v>
      </c>
      <c r="N256">
        <v>2012</v>
      </c>
      <c r="O256">
        <v>722</v>
      </c>
      <c r="P256">
        <v>173992</v>
      </c>
      <c r="Q256">
        <v>230</v>
      </c>
      <c r="R256">
        <v>159151</v>
      </c>
      <c r="S256">
        <v>1281</v>
      </c>
      <c r="T256">
        <v>45542</v>
      </c>
      <c r="U256">
        <v>491</v>
      </c>
      <c r="V256">
        <v>14840</v>
      </c>
      <c r="W256">
        <v>19.100000000000001</v>
      </c>
      <c r="X256">
        <v>12.9</v>
      </c>
      <c r="Y256">
        <v>24.3</v>
      </c>
      <c r="Z256">
        <v>15.8</v>
      </c>
      <c r="AA256">
        <v>17.5</v>
      </c>
      <c r="AB256">
        <v>14.9</v>
      </c>
      <c r="AC256">
        <v>26.3</v>
      </c>
      <c r="AD256">
        <v>44.1</v>
      </c>
    </row>
    <row r="257" spans="1:30" x14ac:dyDescent="0.45">
      <c r="A257" t="s">
        <v>71</v>
      </c>
      <c r="B257">
        <v>11500</v>
      </c>
      <c r="C257" t="s">
        <v>861</v>
      </c>
      <c r="E257">
        <v>56</v>
      </c>
      <c r="F257" t="s">
        <v>51</v>
      </c>
      <c r="H257">
        <v>1</v>
      </c>
      <c r="I257" t="s">
        <v>32</v>
      </c>
      <c r="J257">
        <v>1</v>
      </c>
      <c r="K257" t="s">
        <v>32</v>
      </c>
      <c r="L257">
        <v>0</v>
      </c>
      <c r="M257" t="s">
        <v>32</v>
      </c>
      <c r="N257">
        <v>2012</v>
      </c>
      <c r="O257">
        <v>671</v>
      </c>
      <c r="P257">
        <v>219836</v>
      </c>
      <c r="Q257">
        <v>25</v>
      </c>
      <c r="R257">
        <v>212830</v>
      </c>
      <c r="S257">
        <v>2807</v>
      </c>
      <c r="T257">
        <v>90283</v>
      </c>
      <c r="U257">
        <v>646</v>
      </c>
      <c r="V257">
        <v>7006</v>
      </c>
      <c r="W257">
        <v>11.4</v>
      </c>
      <c r="X257">
        <v>4.5</v>
      </c>
      <c r="Y257">
        <v>16.7</v>
      </c>
      <c r="Z257">
        <v>4.8</v>
      </c>
      <c r="AA257">
        <v>1.7</v>
      </c>
      <c r="AB257">
        <v>3.6</v>
      </c>
      <c r="AC257">
        <v>11.4</v>
      </c>
      <c r="AD257">
        <v>12.6</v>
      </c>
    </row>
    <row r="258" spans="1:30" x14ac:dyDescent="0.45">
      <c r="A258" t="s">
        <v>71</v>
      </c>
      <c r="B258">
        <v>11500</v>
      </c>
      <c r="C258" t="s">
        <v>861</v>
      </c>
      <c r="E258">
        <v>61</v>
      </c>
      <c r="F258" t="s">
        <v>52</v>
      </c>
      <c r="H258">
        <v>1</v>
      </c>
      <c r="I258" t="s">
        <v>32</v>
      </c>
      <c r="J258">
        <v>1</v>
      </c>
      <c r="K258" t="s">
        <v>32</v>
      </c>
      <c r="L258">
        <v>0</v>
      </c>
      <c r="M258" t="s">
        <v>32</v>
      </c>
      <c r="N258">
        <v>2012</v>
      </c>
      <c r="O258">
        <v>159</v>
      </c>
      <c r="P258">
        <v>37714</v>
      </c>
      <c r="Q258">
        <v>7</v>
      </c>
      <c r="R258">
        <v>36957</v>
      </c>
      <c r="S258">
        <v>509</v>
      </c>
      <c r="T258">
        <v>13802</v>
      </c>
      <c r="U258">
        <v>152</v>
      </c>
      <c r="V258">
        <v>758</v>
      </c>
      <c r="W258">
        <v>40.9</v>
      </c>
      <c r="X258">
        <v>0.9</v>
      </c>
      <c r="Y258">
        <v>0</v>
      </c>
      <c r="Z258">
        <v>0.8</v>
      </c>
      <c r="AA258">
        <v>3.1</v>
      </c>
      <c r="AB258">
        <v>1.8</v>
      </c>
      <c r="AC258">
        <v>40.799999999999997</v>
      </c>
      <c r="AD258">
        <v>19.5</v>
      </c>
    </row>
    <row r="259" spans="1:30" x14ac:dyDescent="0.45">
      <c r="A259" t="s">
        <v>71</v>
      </c>
      <c r="B259">
        <v>11500</v>
      </c>
      <c r="C259" t="s">
        <v>861</v>
      </c>
      <c r="E259">
        <v>62</v>
      </c>
      <c r="F259" t="s">
        <v>53</v>
      </c>
      <c r="H259">
        <v>1</v>
      </c>
      <c r="I259" t="s">
        <v>32</v>
      </c>
      <c r="J259">
        <v>1</v>
      </c>
      <c r="K259" t="s">
        <v>32</v>
      </c>
      <c r="L259">
        <v>0</v>
      </c>
      <c r="M259" t="s">
        <v>32</v>
      </c>
      <c r="N259">
        <v>2012</v>
      </c>
      <c r="O259">
        <v>598</v>
      </c>
      <c r="P259">
        <v>343155</v>
      </c>
      <c r="Q259">
        <v>185</v>
      </c>
      <c r="R259">
        <v>333400</v>
      </c>
      <c r="S259">
        <v>3252</v>
      </c>
      <c r="T259">
        <v>122899</v>
      </c>
      <c r="U259">
        <v>413</v>
      </c>
      <c r="V259">
        <v>9754</v>
      </c>
      <c r="W259">
        <v>12</v>
      </c>
      <c r="X259">
        <v>11.8</v>
      </c>
      <c r="Y259">
        <v>21.4</v>
      </c>
      <c r="Z259">
        <v>12.9</v>
      </c>
      <c r="AA259">
        <v>8.3000000000000007</v>
      </c>
      <c r="AB259">
        <v>14.7</v>
      </c>
      <c r="AC259">
        <v>16.7</v>
      </c>
      <c r="AD259">
        <v>26.3</v>
      </c>
    </row>
    <row r="260" spans="1:30" x14ac:dyDescent="0.45">
      <c r="A260" t="s">
        <v>71</v>
      </c>
      <c r="B260">
        <v>11500</v>
      </c>
      <c r="C260" t="s">
        <v>861</v>
      </c>
      <c r="E260">
        <v>71</v>
      </c>
      <c r="F260" t="s">
        <v>54</v>
      </c>
      <c r="H260">
        <v>1</v>
      </c>
      <c r="I260" t="s">
        <v>32</v>
      </c>
      <c r="J260">
        <v>1</v>
      </c>
      <c r="K260" t="s">
        <v>32</v>
      </c>
      <c r="L260">
        <v>0</v>
      </c>
      <c r="M260" t="s">
        <v>32</v>
      </c>
      <c r="N260">
        <v>2012</v>
      </c>
      <c r="O260">
        <v>230</v>
      </c>
      <c r="P260">
        <v>10392</v>
      </c>
      <c r="Q260">
        <v>18</v>
      </c>
      <c r="R260">
        <v>7780</v>
      </c>
      <c r="S260">
        <v>267</v>
      </c>
      <c r="T260">
        <v>2740</v>
      </c>
      <c r="U260">
        <v>212</v>
      </c>
      <c r="W260">
        <v>30.3</v>
      </c>
      <c r="X260">
        <v>31.2</v>
      </c>
      <c r="Y260">
        <v>37.700000000000003</v>
      </c>
      <c r="Z260">
        <v>42.4</v>
      </c>
      <c r="AA260">
        <v>36.6</v>
      </c>
      <c r="AB260">
        <v>22.2</v>
      </c>
      <c r="AC260">
        <v>30.9</v>
      </c>
    </row>
    <row r="261" spans="1:30" x14ac:dyDescent="0.45">
      <c r="A261" t="s">
        <v>71</v>
      </c>
      <c r="B261">
        <v>11500</v>
      </c>
      <c r="C261" t="s">
        <v>861</v>
      </c>
      <c r="E261">
        <v>72</v>
      </c>
      <c r="F261" t="s">
        <v>55</v>
      </c>
      <c r="H261">
        <v>1</v>
      </c>
      <c r="I261" t="s">
        <v>32</v>
      </c>
      <c r="J261">
        <v>1</v>
      </c>
      <c r="K261" t="s">
        <v>32</v>
      </c>
      <c r="L261">
        <v>0</v>
      </c>
      <c r="M261" t="s">
        <v>32</v>
      </c>
      <c r="N261">
        <v>2012</v>
      </c>
      <c r="O261">
        <v>266</v>
      </c>
      <c r="P261">
        <v>219896</v>
      </c>
      <c r="Q261">
        <v>164</v>
      </c>
      <c r="R261">
        <v>174640</v>
      </c>
      <c r="S261">
        <v>3857</v>
      </c>
      <c r="T261">
        <v>49111</v>
      </c>
      <c r="U261">
        <v>102</v>
      </c>
      <c r="W261">
        <v>23.3</v>
      </c>
      <c r="X261">
        <v>34</v>
      </c>
      <c r="Y261">
        <v>21.5</v>
      </c>
      <c r="Z261">
        <v>13.3</v>
      </c>
      <c r="AA261">
        <v>14.2</v>
      </c>
      <c r="AB261">
        <v>15</v>
      </c>
      <c r="AC261">
        <v>47.7</v>
      </c>
    </row>
    <row r="262" spans="1:30" x14ac:dyDescent="0.45">
      <c r="A262" t="s">
        <v>71</v>
      </c>
      <c r="B262">
        <v>11500</v>
      </c>
      <c r="C262" t="s">
        <v>861</v>
      </c>
      <c r="E262">
        <v>81</v>
      </c>
      <c r="F262" t="s">
        <v>56</v>
      </c>
      <c r="G262" t="s">
        <v>57</v>
      </c>
      <c r="H262">
        <v>1</v>
      </c>
      <c r="I262" t="s">
        <v>32</v>
      </c>
      <c r="J262">
        <v>1</v>
      </c>
      <c r="K262" t="s">
        <v>32</v>
      </c>
      <c r="L262">
        <v>0</v>
      </c>
      <c r="M262" t="s">
        <v>32</v>
      </c>
      <c r="N262">
        <v>2012</v>
      </c>
      <c r="O262">
        <v>1152</v>
      </c>
      <c r="P262">
        <v>68946</v>
      </c>
      <c r="Q262">
        <v>52</v>
      </c>
      <c r="U262">
        <v>1100</v>
      </c>
      <c r="V262">
        <v>20216</v>
      </c>
      <c r="W262">
        <v>20.7</v>
      </c>
      <c r="X262">
        <v>36.299999999999997</v>
      </c>
      <c r="Y262">
        <v>75.8</v>
      </c>
      <c r="AC262">
        <v>21.1</v>
      </c>
      <c r="AD262">
        <v>33</v>
      </c>
    </row>
    <row r="263" spans="1:30" x14ac:dyDescent="0.45">
      <c r="A263" t="s">
        <v>72</v>
      </c>
      <c r="B263">
        <v>11540</v>
      </c>
      <c r="C263" t="s">
        <v>467</v>
      </c>
      <c r="E263">
        <v>0</v>
      </c>
      <c r="F263" t="s">
        <v>31</v>
      </c>
      <c r="H263">
        <v>1</v>
      </c>
      <c r="I263" t="s">
        <v>32</v>
      </c>
      <c r="J263">
        <v>1</v>
      </c>
      <c r="K263" t="s">
        <v>32</v>
      </c>
      <c r="L263">
        <v>0</v>
      </c>
      <c r="M263" t="s">
        <v>32</v>
      </c>
      <c r="N263">
        <v>2012</v>
      </c>
      <c r="O263">
        <v>16691</v>
      </c>
      <c r="P263">
        <v>29719898</v>
      </c>
      <c r="Q263">
        <v>4945</v>
      </c>
      <c r="R263">
        <v>29255139</v>
      </c>
      <c r="S263">
        <v>105349</v>
      </c>
      <c r="T263">
        <v>4248978</v>
      </c>
      <c r="U263">
        <v>11746</v>
      </c>
      <c r="V263">
        <v>464759</v>
      </c>
      <c r="W263">
        <v>2.2999999999999998</v>
      </c>
      <c r="X263">
        <v>3.4</v>
      </c>
      <c r="Y263">
        <v>6.5</v>
      </c>
      <c r="Z263">
        <v>3.5</v>
      </c>
      <c r="AA263">
        <v>3.5</v>
      </c>
      <c r="AB263">
        <v>4.7</v>
      </c>
      <c r="AC263">
        <v>2.9</v>
      </c>
      <c r="AD263">
        <v>12.8</v>
      </c>
    </row>
    <row r="264" spans="1:30" x14ac:dyDescent="0.45">
      <c r="A264" t="s">
        <v>72</v>
      </c>
      <c r="B264">
        <v>11540</v>
      </c>
      <c r="C264" t="s">
        <v>467</v>
      </c>
      <c r="E264">
        <v>11</v>
      </c>
      <c r="F264" t="s">
        <v>33</v>
      </c>
      <c r="G264" t="s">
        <v>34</v>
      </c>
      <c r="H264">
        <v>1</v>
      </c>
      <c r="I264" t="s">
        <v>32</v>
      </c>
      <c r="J264">
        <v>1</v>
      </c>
      <c r="K264" t="s">
        <v>32</v>
      </c>
      <c r="L264">
        <v>0</v>
      </c>
      <c r="M264" t="s">
        <v>32</v>
      </c>
      <c r="N264">
        <v>2012</v>
      </c>
      <c r="O264">
        <v>149</v>
      </c>
      <c r="P264">
        <v>3134</v>
      </c>
      <c r="Q264">
        <v>3</v>
      </c>
      <c r="R264">
        <v>1916</v>
      </c>
      <c r="S264">
        <v>13</v>
      </c>
      <c r="T264">
        <v>392</v>
      </c>
      <c r="U264">
        <v>146</v>
      </c>
      <c r="V264">
        <v>1218</v>
      </c>
      <c r="W264">
        <v>34.200000000000003</v>
      </c>
      <c r="X264">
        <v>11.4</v>
      </c>
      <c r="Y264">
        <v>0</v>
      </c>
      <c r="Z264">
        <v>5.6</v>
      </c>
      <c r="AA264">
        <v>20.399999999999999</v>
      </c>
      <c r="AB264">
        <v>5.9</v>
      </c>
      <c r="AC264">
        <v>33.299999999999997</v>
      </c>
      <c r="AD264">
        <v>27.1</v>
      </c>
    </row>
    <row r="265" spans="1:30" x14ac:dyDescent="0.45">
      <c r="A265" t="s">
        <v>72</v>
      </c>
      <c r="B265">
        <v>11540</v>
      </c>
      <c r="C265" t="s">
        <v>467</v>
      </c>
      <c r="E265">
        <v>23</v>
      </c>
      <c r="F265" t="s">
        <v>37</v>
      </c>
      <c r="H265">
        <v>1</v>
      </c>
      <c r="I265" t="s">
        <v>32</v>
      </c>
      <c r="J265">
        <v>1</v>
      </c>
      <c r="K265" t="s">
        <v>32</v>
      </c>
      <c r="L265">
        <v>0</v>
      </c>
      <c r="M265" t="s">
        <v>32</v>
      </c>
      <c r="N265">
        <v>2012</v>
      </c>
      <c r="O265">
        <v>2238</v>
      </c>
      <c r="P265">
        <v>2007955</v>
      </c>
      <c r="Q265">
        <v>795</v>
      </c>
      <c r="R265">
        <v>1902192</v>
      </c>
      <c r="S265">
        <v>7881</v>
      </c>
      <c r="T265">
        <v>406823</v>
      </c>
      <c r="U265">
        <v>1444</v>
      </c>
      <c r="V265">
        <v>105763</v>
      </c>
      <c r="W265">
        <v>14.7</v>
      </c>
      <c r="X265">
        <v>12.6</v>
      </c>
      <c r="Y265">
        <v>20.3</v>
      </c>
      <c r="Z265">
        <v>14.3</v>
      </c>
      <c r="AA265">
        <v>22.2</v>
      </c>
      <c r="AB265">
        <v>18.100000000000001</v>
      </c>
      <c r="AC265">
        <v>15.3</v>
      </c>
      <c r="AD265">
        <v>34.700000000000003</v>
      </c>
    </row>
    <row r="266" spans="1:30" x14ac:dyDescent="0.45">
      <c r="A266" t="s">
        <v>72</v>
      </c>
      <c r="B266">
        <v>11540</v>
      </c>
      <c r="C266" t="s">
        <v>467</v>
      </c>
      <c r="E266" t="s">
        <v>38</v>
      </c>
      <c r="F266" t="s">
        <v>39</v>
      </c>
      <c r="H266">
        <v>1</v>
      </c>
      <c r="I266" t="s">
        <v>32</v>
      </c>
      <c r="J266">
        <v>1</v>
      </c>
      <c r="K266" t="s">
        <v>32</v>
      </c>
      <c r="L266">
        <v>0</v>
      </c>
      <c r="M266" t="s">
        <v>32</v>
      </c>
      <c r="N266">
        <v>2012</v>
      </c>
      <c r="O266">
        <v>722</v>
      </c>
      <c r="P266">
        <v>8535804</v>
      </c>
      <c r="Q266">
        <v>445</v>
      </c>
      <c r="R266">
        <v>8528510</v>
      </c>
      <c r="S266">
        <v>20863</v>
      </c>
      <c r="T266">
        <v>1031989</v>
      </c>
      <c r="U266">
        <v>276</v>
      </c>
      <c r="W266">
        <v>20.8</v>
      </c>
      <c r="X266">
        <v>2.5</v>
      </c>
      <c r="Y266">
        <v>16.3</v>
      </c>
      <c r="Z266">
        <v>2.6</v>
      </c>
      <c r="AA266">
        <v>4.2</v>
      </c>
      <c r="AB266">
        <v>6.2</v>
      </c>
      <c r="AC266">
        <v>44.3</v>
      </c>
    </row>
    <row r="267" spans="1:30" x14ac:dyDescent="0.45">
      <c r="A267" t="s">
        <v>72</v>
      </c>
      <c r="B267">
        <v>11540</v>
      </c>
      <c r="C267" t="s">
        <v>467</v>
      </c>
      <c r="E267">
        <v>42</v>
      </c>
      <c r="F267" t="s">
        <v>40</v>
      </c>
      <c r="H267">
        <v>1</v>
      </c>
      <c r="I267" t="s">
        <v>32</v>
      </c>
      <c r="J267">
        <v>1</v>
      </c>
      <c r="K267" t="s">
        <v>32</v>
      </c>
      <c r="L267">
        <v>0</v>
      </c>
      <c r="M267" t="s">
        <v>32</v>
      </c>
      <c r="N267">
        <v>2012</v>
      </c>
      <c r="O267">
        <v>536</v>
      </c>
      <c r="P267">
        <v>7582766</v>
      </c>
      <c r="Q267">
        <v>259</v>
      </c>
      <c r="R267">
        <v>7573006</v>
      </c>
      <c r="S267">
        <v>5597</v>
      </c>
      <c r="T267">
        <v>311917</v>
      </c>
      <c r="U267">
        <v>277</v>
      </c>
      <c r="W267">
        <v>16.3</v>
      </c>
      <c r="X267">
        <v>9</v>
      </c>
      <c r="Y267">
        <v>20.5</v>
      </c>
      <c r="Z267">
        <v>9.4</v>
      </c>
      <c r="AA267">
        <v>22.7</v>
      </c>
      <c r="AB267">
        <v>27.8</v>
      </c>
      <c r="AC267">
        <v>23.2</v>
      </c>
    </row>
    <row r="268" spans="1:30" x14ac:dyDescent="0.45">
      <c r="A268" t="s">
        <v>72</v>
      </c>
      <c r="B268">
        <v>11540</v>
      </c>
      <c r="C268" t="s">
        <v>467</v>
      </c>
      <c r="E268" t="s">
        <v>41</v>
      </c>
      <c r="F268" t="s">
        <v>42</v>
      </c>
      <c r="H268">
        <v>1</v>
      </c>
      <c r="I268" t="s">
        <v>32</v>
      </c>
      <c r="J268">
        <v>1</v>
      </c>
      <c r="K268" t="s">
        <v>32</v>
      </c>
      <c r="L268">
        <v>0</v>
      </c>
      <c r="M268" t="s">
        <v>32</v>
      </c>
      <c r="N268">
        <v>2012</v>
      </c>
      <c r="O268">
        <v>2355</v>
      </c>
      <c r="P268">
        <v>3726369</v>
      </c>
      <c r="Q268">
        <v>699</v>
      </c>
      <c r="R268">
        <v>3677730</v>
      </c>
      <c r="S268">
        <v>14548</v>
      </c>
      <c r="T268">
        <v>321428</v>
      </c>
      <c r="U268">
        <v>1656</v>
      </c>
      <c r="V268">
        <v>48639</v>
      </c>
      <c r="W268">
        <v>11.5</v>
      </c>
      <c r="X268">
        <v>5.4</v>
      </c>
      <c r="Y268">
        <v>14</v>
      </c>
      <c r="Z268">
        <v>5.7</v>
      </c>
      <c r="AA268">
        <v>7.7</v>
      </c>
      <c r="AB268">
        <v>10.6</v>
      </c>
      <c r="AC268">
        <v>15.7</v>
      </c>
      <c r="AD268">
        <v>16.8</v>
      </c>
    </row>
    <row r="269" spans="1:30" x14ac:dyDescent="0.45">
      <c r="A269" t="s">
        <v>72</v>
      </c>
      <c r="B269">
        <v>11540</v>
      </c>
      <c r="C269" t="s">
        <v>467</v>
      </c>
      <c r="E269" t="s">
        <v>43</v>
      </c>
      <c r="F269" t="s">
        <v>44</v>
      </c>
      <c r="G269" t="s">
        <v>45</v>
      </c>
      <c r="H269">
        <v>1</v>
      </c>
      <c r="I269" t="s">
        <v>32</v>
      </c>
      <c r="J269">
        <v>1</v>
      </c>
      <c r="K269" t="s">
        <v>32</v>
      </c>
      <c r="L269">
        <v>0</v>
      </c>
      <c r="M269" t="s">
        <v>32</v>
      </c>
      <c r="N269">
        <v>2012</v>
      </c>
      <c r="O269">
        <v>619</v>
      </c>
      <c r="P269">
        <v>709990</v>
      </c>
      <c r="Q269">
        <v>209</v>
      </c>
      <c r="R269">
        <v>683805</v>
      </c>
      <c r="S269">
        <v>5190</v>
      </c>
      <c r="T269">
        <v>226677</v>
      </c>
      <c r="U269">
        <v>411</v>
      </c>
      <c r="V269">
        <v>26186</v>
      </c>
      <c r="W269">
        <v>18.7</v>
      </c>
      <c r="X269">
        <v>20</v>
      </c>
      <c r="Y269">
        <v>24.7</v>
      </c>
      <c r="Z269">
        <v>21.7</v>
      </c>
      <c r="AA269">
        <v>26.8</v>
      </c>
      <c r="AB269">
        <v>18</v>
      </c>
      <c r="AC269">
        <v>28.4</v>
      </c>
      <c r="AD269">
        <v>31.6</v>
      </c>
    </row>
    <row r="270" spans="1:30" x14ac:dyDescent="0.45">
      <c r="A270" t="s">
        <v>72</v>
      </c>
      <c r="B270">
        <v>11540</v>
      </c>
      <c r="C270" t="s">
        <v>467</v>
      </c>
      <c r="E270">
        <v>51</v>
      </c>
      <c r="F270" t="s">
        <v>46</v>
      </c>
      <c r="H270">
        <v>1</v>
      </c>
      <c r="I270" t="s">
        <v>32</v>
      </c>
      <c r="J270">
        <v>1</v>
      </c>
      <c r="K270" t="s">
        <v>32</v>
      </c>
      <c r="L270">
        <v>0</v>
      </c>
      <c r="M270" t="s">
        <v>32</v>
      </c>
      <c r="N270">
        <v>2012</v>
      </c>
      <c r="O270">
        <v>243</v>
      </c>
      <c r="P270">
        <v>479665</v>
      </c>
      <c r="Q270">
        <v>44</v>
      </c>
      <c r="R270">
        <v>475671</v>
      </c>
      <c r="S270">
        <v>2078</v>
      </c>
      <c r="T270">
        <v>100483</v>
      </c>
      <c r="U270">
        <v>199</v>
      </c>
      <c r="V270">
        <v>3994</v>
      </c>
      <c r="W270">
        <v>38.6</v>
      </c>
      <c r="X270">
        <v>8.1</v>
      </c>
      <c r="Y270">
        <v>23.6</v>
      </c>
      <c r="Z270">
        <v>8.4</v>
      </c>
      <c r="AA270">
        <v>8.8000000000000007</v>
      </c>
      <c r="AB270">
        <v>13.6</v>
      </c>
      <c r="AC270">
        <v>40.700000000000003</v>
      </c>
      <c r="AD270">
        <v>40.6</v>
      </c>
    </row>
    <row r="271" spans="1:30" x14ac:dyDescent="0.45">
      <c r="A271" t="s">
        <v>72</v>
      </c>
      <c r="B271">
        <v>11540</v>
      </c>
      <c r="C271" t="s">
        <v>467</v>
      </c>
      <c r="E271">
        <v>52</v>
      </c>
      <c r="F271" t="s">
        <v>47</v>
      </c>
      <c r="G271" t="s">
        <v>48</v>
      </c>
      <c r="H271">
        <v>1</v>
      </c>
      <c r="I271" t="s">
        <v>32</v>
      </c>
      <c r="J271">
        <v>1</v>
      </c>
      <c r="K271" t="s">
        <v>32</v>
      </c>
      <c r="L271">
        <v>0</v>
      </c>
      <c r="M271" t="s">
        <v>32</v>
      </c>
      <c r="N271">
        <v>2012</v>
      </c>
      <c r="O271">
        <v>672</v>
      </c>
      <c r="P271">
        <v>2447561</v>
      </c>
      <c r="Q271">
        <v>253</v>
      </c>
      <c r="R271">
        <v>2432830</v>
      </c>
      <c r="S271">
        <v>5768</v>
      </c>
      <c r="T271">
        <v>337026</v>
      </c>
      <c r="U271">
        <v>419</v>
      </c>
      <c r="V271">
        <v>14732</v>
      </c>
      <c r="W271">
        <v>18.100000000000001</v>
      </c>
      <c r="X271">
        <v>3.6</v>
      </c>
      <c r="Y271">
        <v>20.9</v>
      </c>
      <c r="Z271">
        <v>3.8</v>
      </c>
      <c r="AA271">
        <v>6.3</v>
      </c>
      <c r="AB271">
        <v>6.5</v>
      </c>
      <c r="AC271">
        <v>23.6</v>
      </c>
      <c r="AD271">
        <v>25.6</v>
      </c>
    </row>
    <row r="272" spans="1:30" x14ac:dyDescent="0.45">
      <c r="A272" t="s">
        <v>72</v>
      </c>
      <c r="B272">
        <v>11540</v>
      </c>
      <c r="C272" t="s">
        <v>467</v>
      </c>
      <c r="E272">
        <v>53</v>
      </c>
      <c r="F272" t="s">
        <v>49</v>
      </c>
      <c r="H272">
        <v>1</v>
      </c>
      <c r="I272" t="s">
        <v>32</v>
      </c>
      <c r="J272">
        <v>1</v>
      </c>
      <c r="K272" t="s">
        <v>32</v>
      </c>
      <c r="L272">
        <v>0</v>
      </c>
      <c r="M272" t="s">
        <v>32</v>
      </c>
      <c r="N272">
        <v>2012</v>
      </c>
      <c r="O272">
        <v>1526</v>
      </c>
      <c r="P272">
        <v>269531</v>
      </c>
      <c r="Q272">
        <v>151</v>
      </c>
      <c r="R272">
        <v>190697</v>
      </c>
      <c r="S272">
        <v>1728</v>
      </c>
      <c r="T272">
        <v>51447</v>
      </c>
      <c r="U272">
        <v>1375</v>
      </c>
      <c r="V272">
        <v>78834</v>
      </c>
      <c r="W272">
        <v>17.100000000000001</v>
      </c>
      <c r="X272">
        <v>17.3</v>
      </c>
      <c r="Y272">
        <v>31.9</v>
      </c>
      <c r="Z272">
        <v>23.5</v>
      </c>
      <c r="AA272">
        <v>60.4</v>
      </c>
      <c r="AB272">
        <v>44.7</v>
      </c>
      <c r="AC272">
        <v>18</v>
      </c>
      <c r="AD272">
        <v>30.5</v>
      </c>
    </row>
    <row r="273" spans="1:30" x14ac:dyDescent="0.45">
      <c r="A273" t="s">
        <v>72</v>
      </c>
      <c r="B273">
        <v>11540</v>
      </c>
      <c r="C273" t="s">
        <v>467</v>
      </c>
      <c r="E273">
        <v>54</v>
      </c>
      <c r="F273" t="s">
        <v>50</v>
      </c>
      <c r="H273">
        <v>1</v>
      </c>
      <c r="I273" t="s">
        <v>32</v>
      </c>
      <c r="J273">
        <v>1</v>
      </c>
      <c r="K273" t="s">
        <v>32</v>
      </c>
      <c r="L273">
        <v>0</v>
      </c>
      <c r="M273" t="s">
        <v>32</v>
      </c>
      <c r="N273">
        <v>2012</v>
      </c>
      <c r="O273">
        <v>1844</v>
      </c>
      <c r="P273">
        <v>562333</v>
      </c>
      <c r="Q273">
        <v>376</v>
      </c>
      <c r="R273">
        <v>508992</v>
      </c>
      <c r="S273">
        <v>2779</v>
      </c>
      <c r="T273">
        <v>166357</v>
      </c>
      <c r="U273">
        <v>1468</v>
      </c>
      <c r="V273">
        <v>53341</v>
      </c>
      <c r="W273">
        <v>8.4</v>
      </c>
      <c r="X273">
        <v>16.3</v>
      </c>
      <c r="Y273">
        <v>24.1</v>
      </c>
      <c r="Z273">
        <v>19</v>
      </c>
      <c r="AA273">
        <v>12.2</v>
      </c>
      <c r="AB273">
        <v>10.8</v>
      </c>
      <c r="AC273">
        <v>9.5</v>
      </c>
      <c r="AD273">
        <v>21.8</v>
      </c>
    </row>
    <row r="274" spans="1:30" x14ac:dyDescent="0.45">
      <c r="A274" t="s">
        <v>72</v>
      </c>
      <c r="B274">
        <v>11540</v>
      </c>
      <c r="C274" t="s">
        <v>467</v>
      </c>
      <c r="E274">
        <v>55</v>
      </c>
      <c r="F274" t="s">
        <v>59</v>
      </c>
      <c r="H274">
        <v>1</v>
      </c>
      <c r="I274" t="s">
        <v>32</v>
      </c>
      <c r="J274">
        <v>1</v>
      </c>
      <c r="K274" t="s">
        <v>32</v>
      </c>
      <c r="L274">
        <v>0</v>
      </c>
      <c r="M274" t="s">
        <v>32</v>
      </c>
      <c r="N274">
        <v>2012</v>
      </c>
      <c r="O274">
        <v>49</v>
      </c>
      <c r="P274">
        <v>176196</v>
      </c>
      <c r="Q274">
        <v>49</v>
      </c>
      <c r="R274">
        <v>176196</v>
      </c>
      <c r="S274">
        <v>3234</v>
      </c>
      <c r="T274">
        <v>212833</v>
      </c>
      <c r="U274">
        <v>0</v>
      </c>
      <c r="V274">
        <v>0</v>
      </c>
      <c r="W274">
        <v>18.100000000000001</v>
      </c>
      <c r="X274">
        <v>19.899999999999999</v>
      </c>
      <c r="Y274">
        <v>18.8</v>
      </c>
      <c r="Z274">
        <v>20.7</v>
      </c>
      <c r="AA274">
        <v>27.1</v>
      </c>
      <c r="AB274">
        <v>25.8</v>
      </c>
      <c r="AC274">
        <v>0</v>
      </c>
      <c r="AD274">
        <v>0</v>
      </c>
    </row>
    <row r="275" spans="1:30" x14ac:dyDescent="0.45">
      <c r="A275" t="s">
        <v>72</v>
      </c>
      <c r="B275">
        <v>11540</v>
      </c>
      <c r="C275" t="s">
        <v>467</v>
      </c>
      <c r="E275">
        <v>56</v>
      </c>
      <c r="F275" t="s">
        <v>51</v>
      </c>
      <c r="H275">
        <v>1</v>
      </c>
      <c r="I275" t="s">
        <v>32</v>
      </c>
      <c r="J275">
        <v>1</v>
      </c>
      <c r="K275" t="s">
        <v>32</v>
      </c>
      <c r="L275">
        <v>0</v>
      </c>
      <c r="M275" t="s">
        <v>32</v>
      </c>
      <c r="N275">
        <v>2012</v>
      </c>
      <c r="O275">
        <v>1007</v>
      </c>
      <c r="P275">
        <v>467363</v>
      </c>
      <c r="Q275">
        <v>264</v>
      </c>
      <c r="R275">
        <v>448449</v>
      </c>
      <c r="S275">
        <v>6516</v>
      </c>
      <c r="T275">
        <v>184964</v>
      </c>
      <c r="U275">
        <v>744</v>
      </c>
      <c r="V275">
        <v>18914</v>
      </c>
      <c r="W275">
        <v>9.8000000000000007</v>
      </c>
      <c r="X275">
        <v>5.5</v>
      </c>
      <c r="Y275">
        <v>25.1</v>
      </c>
      <c r="Z275">
        <v>6.1</v>
      </c>
      <c r="AA275">
        <v>7.4</v>
      </c>
      <c r="AB275">
        <v>5.9</v>
      </c>
      <c r="AC275">
        <v>11.3</v>
      </c>
      <c r="AD275">
        <v>25.4</v>
      </c>
    </row>
    <row r="276" spans="1:30" x14ac:dyDescent="0.45">
      <c r="A276" t="s">
        <v>72</v>
      </c>
      <c r="B276">
        <v>11540</v>
      </c>
      <c r="C276" t="s">
        <v>467</v>
      </c>
      <c r="E276">
        <v>61</v>
      </c>
      <c r="F276" t="s">
        <v>52</v>
      </c>
      <c r="H276">
        <v>1</v>
      </c>
      <c r="I276" t="s">
        <v>32</v>
      </c>
      <c r="J276">
        <v>1</v>
      </c>
      <c r="K276" t="s">
        <v>32</v>
      </c>
      <c r="L276">
        <v>0</v>
      </c>
      <c r="M276" t="s">
        <v>32</v>
      </c>
      <c r="N276">
        <v>2012</v>
      </c>
      <c r="O276">
        <v>327</v>
      </c>
      <c r="P276">
        <v>92553</v>
      </c>
      <c r="Q276">
        <v>68</v>
      </c>
      <c r="R276">
        <v>90102</v>
      </c>
      <c r="S276">
        <v>1819</v>
      </c>
      <c r="T276">
        <v>41737</v>
      </c>
      <c r="U276">
        <v>259</v>
      </c>
      <c r="W276">
        <v>25.8</v>
      </c>
      <c r="X276">
        <v>6.8</v>
      </c>
      <c r="Y276">
        <v>42</v>
      </c>
      <c r="Z276">
        <v>7</v>
      </c>
      <c r="AA276">
        <v>7.6</v>
      </c>
      <c r="AB276">
        <v>6.6</v>
      </c>
      <c r="AC276">
        <v>28.8</v>
      </c>
    </row>
    <row r="277" spans="1:30" x14ac:dyDescent="0.45">
      <c r="A277" t="s">
        <v>72</v>
      </c>
      <c r="B277">
        <v>11540</v>
      </c>
      <c r="C277" t="s">
        <v>467</v>
      </c>
      <c r="E277">
        <v>62</v>
      </c>
      <c r="F277" t="s">
        <v>53</v>
      </c>
      <c r="H277">
        <v>1</v>
      </c>
      <c r="I277" t="s">
        <v>32</v>
      </c>
      <c r="J277">
        <v>1</v>
      </c>
      <c r="K277" t="s">
        <v>32</v>
      </c>
      <c r="L277">
        <v>0</v>
      </c>
      <c r="M277" t="s">
        <v>32</v>
      </c>
      <c r="N277">
        <v>2012</v>
      </c>
      <c r="O277">
        <v>1075</v>
      </c>
      <c r="P277">
        <v>1613751</v>
      </c>
      <c r="Q277">
        <v>463</v>
      </c>
      <c r="R277">
        <v>1596861</v>
      </c>
      <c r="S277">
        <v>13931</v>
      </c>
      <c r="T277">
        <v>590046</v>
      </c>
      <c r="U277">
        <v>612</v>
      </c>
      <c r="V277">
        <v>16890</v>
      </c>
      <c r="W277">
        <v>16.2</v>
      </c>
      <c r="X277">
        <v>13.1</v>
      </c>
      <c r="Y277">
        <v>21.9</v>
      </c>
      <c r="Z277">
        <v>13.6</v>
      </c>
      <c r="AA277">
        <v>7.3</v>
      </c>
      <c r="AB277">
        <v>8.1</v>
      </c>
      <c r="AC277">
        <v>19.399999999999999</v>
      </c>
      <c r="AD277">
        <v>25.3</v>
      </c>
    </row>
    <row r="278" spans="1:30" x14ac:dyDescent="0.45">
      <c r="A278" t="s">
        <v>72</v>
      </c>
      <c r="B278">
        <v>11540</v>
      </c>
      <c r="C278" t="s">
        <v>467</v>
      </c>
      <c r="E278">
        <v>71</v>
      </c>
      <c r="F278" t="s">
        <v>54</v>
      </c>
      <c r="H278">
        <v>1</v>
      </c>
      <c r="I278" t="s">
        <v>32</v>
      </c>
      <c r="J278">
        <v>1</v>
      </c>
      <c r="K278" t="s">
        <v>32</v>
      </c>
      <c r="L278">
        <v>0</v>
      </c>
      <c r="M278" t="s">
        <v>32</v>
      </c>
      <c r="N278">
        <v>2012</v>
      </c>
      <c r="O278">
        <v>732</v>
      </c>
      <c r="P278">
        <v>59015</v>
      </c>
      <c r="Q278">
        <v>48</v>
      </c>
      <c r="R278">
        <v>49441</v>
      </c>
      <c r="S278">
        <v>1321</v>
      </c>
      <c r="T278">
        <v>16517</v>
      </c>
      <c r="U278">
        <v>685</v>
      </c>
      <c r="V278">
        <v>9575</v>
      </c>
      <c r="W278">
        <v>14</v>
      </c>
      <c r="X278">
        <v>3.9</v>
      </c>
      <c r="Y278">
        <v>36</v>
      </c>
      <c r="Z278">
        <v>4.4000000000000004</v>
      </c>
      <c r="AA278">
        <v>5.6</v>
      </c>
      <c r="AB278">
        <v>1.5</v>
      </c>
      <c r="AC278">
        <v>14.8</v>
      </c>
      <c r="AD278">
        <v>20</v>
      </c>
    </row>
    <row r="279" spans="1:30" x14ac:dyDescent="0.45">
      <c r="A279" t="s">
        <v>72</v>
      </c>
      <c r="B279">
        <v>11540</v>
      </c>
      <c r="C279" t="s">
        <v>467</v>
      </c>
      <c r="E279">
        <v>72</v>
      </c>
      <c r="F279" t="s">
        <v>55</v>
      </c>
      <c r="H279">
        <v>1</v>
      </c>
      <c r="I279" t="s">
        <v>32</v>
      </c>
      <c r="J279">
        <v>1</v>
      </c>
      <c r="K279" t="s">
        <v>32</v>
      </c>
      <c r="L279">
        <v>0</v>
      </c>
      <c r="M279" t="s">
        <v>32</v>
      </c>
      <c r="N279">
        <v>2012</v>
      </c>
      <c r="O279">
        <v>775</v>
      </c>
      <c r="P279">
        <v>377063</v>
      </c>
      <c r="Q279">
        <v>488</v>
      </c>
      <c r="R279">
        <v>356277</v>
      </c>
      <c r="S279">
        <v>8295</v>
      </c>
      <c r="T279">
        <v>95826</v>
      </c>
      <c r="U279">
        <v>287</v>
      </c>
      <c r="W279">
        <v>22.1</v>
      </c>
      <c r="X279">
        <v>19.399999999999999</v>
      </c>
      <c r="Y279">
        <v>26.4</v>
      </c>
      <c r="Z279">
        <v>17.8</v>
      </c>
      <c r="AA279">
        <v>20</v>
      </c>
      <c r="AB279">
        <v>18.7</v>
      </c>
      <c r="AC279">
        <v>35.4</v>
      </c>
    </row>
    <row r="280" spans="1:30" x14ac:dyDescent="0.45">
      <c r="A280" t="s">
        <v>72</v>
      </c>
      <c r="B280">
        <v>11540</v>
      </c>
      <c r="C280" t="s">
        <v>467</v>
      </c>
      <c r="E280">
        <v>81</v>
      </c>
      <c r="F280" t="s">
        <v>56</v>
      </c>
      <c r="G280" t="s">
        <v>57</v>
      </c>
      <c r="H280">
        <v>1</v>
      </c>
      <c r="I280" t="s">
        <v>32</v>
      </c>
      <c r="J280">
        <v>1</v>
      </c>
      <c r="K280" t="s">
        <v>32</v>
      </c>
      <c r="L280">
        <v>0</v>
      </c>
      <c r="M280" t="s">
        <v>32</v>
      </c>
      <c r="N280">
        <v>2012</v>
      </c>
      <c r="O280">
        <v>1932</v>
      </c>
      <c r="P280">
        <v>385263</v>
      </c>
      <c r="Q280">
        <v>445</v>
      </c>
      <c r="R280">
        <v>339146</v>
      </c>
      <c r="S280">
        <v>3368</v>
      </c>
      <c r="T280">
        <v>123247</v>
      </c>
      <c r="U280">
        <v>1487</v>
      </c>
      <c r="V280">
        <v>46118</v>
      </c>
      <c r="W280">
        <v>16.100000000000001</v>
      </c>
      <c r="X280">
        <v>32.4</v>
      </c>
      <c r="Y280">
        <v>34.4</v>
      </c>
      <c r="Z280">
        <v>38.299999999999997</v>
      </c>
      <c r="AA280">
        <v>33.799999999999997</v>
      </c>
      <c r="AB280">
        <v>41.5</v>
      </c>
      <c r="AC280">
        <v>15</v>
      </c>
      <c r="AD280">
        <v>20.6</v>
      </c>
    </row>
    <row r="281" spans="1:30" x14ac:dyDescent="0.45">
      <c r="A281" t="s">
        <v>73</v>
      </c>
      <c r="B281">
        <v>11700</v>
      </c>
      <c r="C281" t="s">
        <v>469</v>
      </c>
      <c r="E281">
        <v>0</v>
      </c>
      <c r="F281" t="s">
        <v>31</v>
      </c>
      <c r="H281">
        <v>1</v>
      </c>
      <c r="I281" t="s">
        <v>32</v>
      </c>
      <c r="J281">
        <v>1</v>
      </c>
      <c r="K281" t="s">
        <v>32</v>
      </c>
      <c r="L281">
        <v>0</v>
      </c>
      <c r="M281" t="s">
        <v>32</v>
      </c>
      <c r="N281">
        <v>2012</v>
      </c>
      <c r="O281">
        <v>44937</v>
      </c>
      <c r="P281">
        <v>33245248</v>
      </c>
      <c r="Q281">
        <v>9160</v>
      </c>
      <c r="R281">
        <v>31987351</v>
      </c>
      <c r="S281">
        <v>148485</v>
      </c>
      <c r="T281">
        <v>5094364</v>
      </c>
      <c r="U281">
        <v>35777</v>
      </c>
      <c r="V281">
        <v>1257897</v>
      </c>
      <c r="W281">
        <v>3</v>
      </c>
      <c r="X281">
        <v>2.9</v>
      </c>
      <c r="Y281">
        <v>4.7</v>
      </c>
      <c r="Z281">
        <v>3.2</v>
      </c>
      <c r="AA281">
        <v>4.7</v>
      </c>
      <c r="AB281">
        <v>4.7</v>
      </c>
      <c r="AC281">
        <v>3.4</v>
      </c>
      <c r="AD281">
        <v>6.1</v>
      </c>
    </row>
    <row r="282" spans="1:30" x14ac:dyDescent="0.45">
      <c r="A282" t="s">
        <v>73</v>
      </c>
      <c r="B282">
        <v>11700</v>
      </c>
      <c r="C282" t="s">
        <v>469</v>
      </c>
      <c r="E282">
        <v>11</v>
      </c>
      <c r="F282" t="s">
        <v>33</v>
      </c>
      <c r="G282" t="s">
        <v>34</v>
      </c>
      <c r="H282">
        <v>1</v>
      </c>
      <c r="I282" t="s">
        <v>32</v>
      </c>
      <c r="J282">
        <v>1</v>
      </c>
      <c r="K282" t="s">
        <v>32</v>
      </c>
      <c r="L282">
        <v>0</v>
      </c>
      <c r="M282" t="s">
        <v>32</v>
      </c>
      <c r="N282">
        <v>2012</v>
      </c>
      <c r="O282">
        <v>356</v>
      </c>
      <c r="P282">
        <v>14796</v>
      </c>
      <c r="Q282">
        <v>0</v>
      </c>
      <c r="R282">
        <v>0</v>
      </c>
      <c r="S282">
        <v>0</v>
      </c>
      <c r="T282">
        <v>0</v>
      </c>
      <c r="U282">
        <v>356</v>
      </c>
      <c r="V282">
        <v>14796</v>
      </c>
      <c r="W282">
        <v>24.1</v>
      </c>
      <c r="X282">
        <v>37.4</v>
      </c>
      <c r="Y282">
        <v>0</v>
      </c>
      <c r="Z282">
        <v>0</v>
      </c>
      <c r="AA282">
        <v>0</v>
      </c>
      <c r="AB282">
        <v>0</v>
      </c>
      <c r="AC282">
        <v>23</v>
      </c>
      <c r="AD282">
        <v>35.700000000000003</v>
      </c>
    </row>
    <row r="283" spans="1:30" x14ac:dyDescent="0.45">
      <c r="A283" t="s">
        <v>73</v>
      </c>
      <c r="B283">
        <v>11700</v>
      </c>
      <c r="C283" t="s">
        <v>469</v>
      </c>
      <c r="E283">
        <v>22</v>
      </c>
      <c r="F283" t="s">
        <v>36</v>
      </c>
      <c r="H283">
        <v>1</v>
      </c>
      <c r="I283" t="s">
        <v>32</v>
      </c>
      <c r="J283">
        <v>1</v>
      </c>
      <c r="K283" t="s">
        <v>32</v>
      </c>
      <c r="L283">
        <v>0</v>
      </c>
      <c r="M283" t="s">
        <v>32</v>
      </c>
      <c r="N283">
        <v>2012</v>
      </c>
      <c r="O283">
        <v>62</v>
      </c>
      <c r="P283">
        <v>527603</v>
      </c>
      <c r="Q283">
        <v>5</v>
      </c>
      <c r="R283">
        <v>525752</v>
      </c>
      <c r="S283">
        <v>483</v>
      </c>
      <c r="T283">
        <v>37857</v>
      </c>
      <c r="U283">
        <v>57</v>
      </c>
      <c r="V283">
        <v>1851</v>
      </c>
      <c r="W283">
        <v>82.9</v>
      </c>
      <c r="X283">
        <v>3.2</v>
      </c>
      <c r="Y283">
        <v>0</v>
      </c>
      <c r="Z283">
        <v>3.4</v>
      </c>
      <c r="AA283">
        <v>3.8</v>
      </c>
      <c r="AB283">
        <v>5.3</v>
      </c>
      <c r="AC283">
        <v>85.9</v>
      </c>
      <c r="AD283">
        <v>6.9</v>
      </c>
    </row>
    <row r="284" spans="1:30" x14ac:dyDescent="0.45">
      <c r="A284" t="s">
        <v>73</v>
      </c>
      <c r="B284">
        <v>11700</v>
      </c>
      <c r="C284" t="s">
        <v>469</v>
      </c>
      <c r="E284">
        <v>23</v>
      </c>
      <c r="F284" t="s">
        <v>37</v>
      </c>
      <c r="H284">
        <v>1</v>
      </c>
      <c r="I284" t="s">
        <v>32</v>
      </c>
      <c r="J284">
        <v>1</v>
      </c>
      <c r="K284" t="s">
        <v>32</v>
      </c>
      <c r="L284">
        <v>0</v>
      </c>
      <c r="M284" t="s">
        <v>32</v>
      </c>
      <c r="N284">
        <v>2012</v>
      </c>
      <c r="O284">
        <v>6699</v>
      </c>
      <c r="P284">
        <v>1844328</v>
      </c>
      <c r="Q284">
        <v>1145</v>
      </c>
      <c r="R284">
        <v>1608981</v>
      </c>
      <c r="S284">
        <v>8202</v>
      </c>
      <c r="T284">
        <v>287723</v>
      </c>
      <c r="U284">
        <v>5553</v>
      </c>
      <c r="V284">
        <v>235346</v>
      </c>
      <c r="W284">
        <v>7.5</v>
      </c>
      <c r="X284">
        <v>30</v>
      </c>
      <c r="Y284">
        <v>17</v>
      </c>
      <c r="Z284">
        <v>31.4</v>
      </c>
      <c r="AA284">
        <v>31</v>
      </c>
      <c r="AB284">
        <v>35.5</v>
      </c>
      <c r="AC284">
        <v>7.7</v>
      </c>
      <c r="AD284">
        <v>32.1</v>
      </c>
    </row>
    <row r="285" spans="1:30" x14ac:dyDescent="0.45">
      <c r="A285" t="s">
        <v>73</v>
      </c>
      <c r="B285">
        <v>11700</v>
      </c>
      <c r="C285" t="s">
        <v>469</v>
      </c>
      <c r="E285" t="s">
        <v>38</v>
      </c>
      <c r="F285" t="s">
        <v>39</v>
      </c>
      <c r="H285">
        <v>1</v>
      </c>
      <c r="I285" t="s">
        <v>32</v>
      </c>
      <c r="J285">
        <v>1</v>
      </c>
      <c r="K285" t="s">
        <v>32</v>
      </c>
      <c r="L285">
        <v>0</v>
      </c>
      <c r="M285" t="s">
        <v>32</v>
      </c>
      <c r="N285">
        <v>2012</v>
      </c>
      <c r="O285">
        <v>1146</v>
      </c>
      <c r="P285">
        <v>6448758</v>
      </c>
      <c r="Q285">
        <v>387</v>
      </c>
      <c r="R285">
        <v>6428494</v>
      </c>
      <c r="S285">
        <v>21284</v>
      </c>
      <c r="T285">
        <v>966110</v>
      </c>
      <c r="U285">
        <v>759</v>
      </c>
      <c r="V285">
        <v>20265</v>
      </c>
      <c r="W285">
        <v>11.9</v>
      </c>
      <c r="X285">
        <v>2.2000000000000002</v>
      </c>
      <c r="Y285">
        <v>19.5</v>
      </c>
      <c r="Z285">
        <v>2.4</v>
      </c>
      <c r="AA285">
        <v>6.3</v>
      </c>
      <c r="AB285">
        <v>5.5</v>
      </c>
      <c r="AC285">
        <v>17.7</v>
      </c>
      <c r="AD285">
        <v>30.4</v>
      </c>
    </row>
    <row r="286" spans="1:30" x14ac:dyDescent="0.45">
      <c r="A286" t="s">
        <v>73</v>
      </c>
      <c r="B286">
        <v>11700</v>
      </c>
      <c r="C286" t="s">
        <v>469</v>
      </c>
      <c r="E286">
        <v>42</v>
      </c>
      <c r="F286" t="s">
        <v>40</v>
      </c>
      <c r="H286">
        <v>1</v>
      </c>
      <c r="I286" t="s">
        <v>32</v>
      </c>
      <c r="J286">
        <v>1</v>
      </c>
      <c r="K286" t="s">
        <v>32</v>
      </c>
      <c r="L286">
        <v>0</v>
      </c>
      <c r="M286" t="s">
        <v>32</v>
      </c>
      <c r="N286">
        <v>2012</v>
      </c>
      <c r="O286">
        <v>1339</v>
      </c>
      <c r="P286">
        <v>7779854</v>
      </c>
      <c r="Q286">
        <v>577</v>
      </c>
      <c r="R286">
        <v>7745838</v>
      </c>
      <c r="S286">
        <v>7996</v>
      </c>
      <c r="T286">
        <v>320379</v>
      </c>
      <c r="U286">
        <v>761</v>
      </c>
      <c r="V286">
        <v>34016</v>
      </c>
      <c r="W286">
        <v>9.6</v>
      </c>
      <c r="X286">
        <v>15.9</v>
      </c>
      <c r="Y286">
        <v>13.6</v>
      </c>
      <c r="Z286">
        <v>16.7</v>
      </c>
      <c r="AA286">
        <v>35.6</v>
      </c>
      <c r="AB286">
        <v>31.2</v>
      </c>
      <c r="AC286">
        <v>16</v>
      </c>
      <c r="AD286">
        <v>22.4</v>
      </c>
    </row>
    <row r="287" spans="1:30" x14ac:dyDescent="0.45">
      <c r="A287" t="s">
        <v>73</v>
      </c>
      <c r="B287">
        <v>11700</v>
      </c>
      <c r="C287" t="s">
        <v>469</v>
      </c>
      <c r="E287" t="s">
        <v>41</v>
      </c>
      <c r="F287" t="s">
        <v>42</v>
      </c>
      <c r="H287">
        <v>1</v>
      </c>
      <c r="I287" t="s">
        <v>32</v>
      </c>
      <c r="J287">
        <v>1</v>
      </c>
      <c r="K287" t="s">
        <v>32</v>
      </c>
      <c r="L287">
        <v>0</v>
      </c>
      <c r="M287" t="s">
        <v>32</v>
      </c>
      <c r="N287">
        <v>2012</v>
      </c>
      <c r="O287">
        <v>4166</v>
      </c>
      <c r="P287">
        <v>7574931</v>
      </c>
      <c r="Q287">
        <v>1280</v>
      </c>
      <c r="R287">
        <v>7449170</v>
      </c>
      <c r="S287">
        <v>24918</v>
      </c>
      <c r="T287">
        <v>629530</v>
      </c>
      <c r="U287">
        <v>2886</v>
      </c>
      <c r="V287">
        <v>125760</v>
      </c>
      <c r="W287">
        <v>7.1</v>
      </c>
      <c r="X287">
        <v>19.2</v>
      </c>
      <c r="Y287">
        <v>10.8</v>
      </c>
      <c r="Z287">
        <v>20.3</v>
      </c>
      <c r="AA287">
        <v>9.6999999999999993</v>
      </c>
      <c r="AB287">
        <v>17.7</v>
      </c>
      <c r="AC287">
        <v>9.4</v>
      </c>
      <c r="AD287">
        <v>17.2</v>
      </c>
    </row>
    <row r="288" spans="1:30" x14ac:dyDescent="0.45">
      <c r="A288" t="s">
        <v>73</v>
      </c>
      <c r="B288">
        <v>11700</v>
      </c>
      <c r="C288" t="s">
        <v>469</v>
      </c>
      <c r="E288" t="s">
        <v>43</v>
      </c>
      <c r="F288" t="s">
        <v>44</v>
      </c>
      <c r="G288" t="s">
        <v>45</v>
      </c>
      <c r="H288">
        <v>1</v>
      </c>
      <c r="I288" t="s">
        <v>32</v>
      </c>
      <c r="J288">
        <v>1</v>
      </c>
      <c r="K288" t="s">
        <v>32</v>
      </c>
      <c r="L288">
        <v>0</v>
      </c>
      <c r="M288" t="s">
        <v>32</v>
      </c>
      <c r="N288">
        <v>2012</v>
      </c>
      <c r="O288">
        <v>1446</v>
      </c>
      <c r="P288">
        <v>449325</v>
      </c>
      <c r="Q288">
        <v>267</v>
      </c>
      <c r="R288">
        <v>365327</v>
      </c>
      <c r="S288">
        <v>3286</v>
      </c>
      <c r="T288">
        <v>105020</v>
      </c>
      <c r="U288">
        <v>1178</v>
      </c>
      <c r="V288">
        <v>83998</v>
      </c>
      <c r="W288">
        <v>9.5</v>
      </c>
      <c r="X288">
        <v>19.899999999999999</v>
      </c>
      <c r="Y288">
        <v>24.7</v>
      </c>
      <c r="Z288">
        <v>25.8</v>
      </c>
      <c r="AA288">
        <v>18.600000000000001</v>
      </c>
      <c r="AB288">
        <v>22.6</v>
      </c>
      <c r="AC288">
        <v>11.7</v>
      </c>
      <c r="AD288">
        <v>15.8</v>
      </c>
    </row>
    <row r="289" spans="1:30" x14ac:dyDescent="0.45">
      <c r="A289" t="s">
        <v>73</v>
      </c>
      <c r="B289">
        <v>11700</v>
      </c>
      <c r="C289" t="s">
        <v>469</v>
      </c>
      <c r="E289">
        <v>51</v>
      </c>
      <c r="F289" t="s">
        <v>46</v>
      </c>
      <c r="H289">
        <v>1</v>
      </c>
      <c r="I289" t="s">
        <v>32</v>
      </c>
      <c r="J289">
        <v>1</v>
      </c>
      <c r="K289" t="s">
        <v>32</v>
      </c>
      <c r="L289">
        <v>0</v>
      </c>
      <c r="M289" t="s">
        <v>32</v>
      </c>
      <c r="N289">
        <v>2012</v>
      </c>
      <c r="O289">
        <v>524</v>
      </c>
      <c r="P289">
        <v>471209</v>
      </c>
      <c r="Q289">
        <v>127</v>
      </c>
      <c r="R289">
        <v>458620</v>
      </c>
      <c r="S289">
        <v>1944</v>
      </c>
      <c r="T289">
        <v>87724</v>
      </c>
      <c r="U289">
        <v>397</v>
      </c>
      <c r="V289">
        <v>12589</v>
      </c>
      <c r="W289">
        <v>12.3</v>
      </c>
      <c r="X289">
        <v>1.7</v>
      </c>
      <c r="Y289">
        <v>14.5</v>
      </c>
      <c r="Z289">
        <v>1.7</v>
      </c>
      <c r="AA289">
        <v>5.0999999999999996</v>
      </c>
      <c r="AB289">
        <v>4</v>
      </c>
      <c r="AC289">
        <v>15.3</v>
      </c>
      <c r="AD289">
        <v>27.4</v>
      </c>
    </row>
    <row r="290" spans="1:30" x14ac:dyDescent="0.45">
      <c r="A290" t="s">
        <v>73</v>
      </c>
      <c r="B290">
        <v>11700</v>
      </c>
      <c r="C290" t="s">
        <v>469</v>
      </c>
      <c r="E290">
        <v>52</v>
      </c>
      <c r="F290" t="s">
        <v>47</v>
      </c>
      <c r="G290" t="s">
        <v>48</v>
      </c>
      <c r="H290">
        <v>1</v>
      </c>
      <c r="I290" t="s">
        <v>32</v>
      </c>
      <c r="J290">
        <v>1</v>
      </c>
      <c r="K290" t="s">
        <v>32</v>
      </c>
      <c r="L290">
        <v>0</v>
      </c>
      <c r="M290" t="s">
        <v>32</v>
      </c>
      <c r="N290">
        <v>2012</v>
      </c>
      <c r="O290">
        <v>1096</v>
      </c>
      <c r="P290">
        <v>893494</v>
      </c>
      <c r="Q290">
        <v>337</v>
      </c>
      <c r="R290">
        <v>822558</v>
      </c>
      <c r="S290">
        <v>3790</v>
      </c>
      <c r="T290">
        <v>212558</v>
      </c>
      <c r="U290">
        <v>758</v>
      </c>
      <c r="V290">
        <v>70936</v>
      </c>
      <c r="W290">
        <v>10</v>
      </c>
      <c r="X290">
        <v>9.6999999999999993</v>
      </c>
      <c r="Y290">
        <v>24.7</v>
      </c>
      <c r="Z290">
        <v>11.1</v>
      </c>
      <c r="AA290">
        <v>14.5</v>
      </c>
      <c r="AB290">
        <v>11</v>
      </c>
      <c r="AC290">
        <v>14.9</v>
      </c>
      <c r="AD290">
        <v>8.1</v>
      </c>
    </row>
    <row r="291" spans="1:30" x14ac:dyDescent="0.45">
      <c r="A291" t="s">
        <v>73</v>
      </c>
      <c r="B291">
        <v>11700</v>
      </c>
      <c r="C291" t="s">
        <v>469</v>
      </c>
      <c r="E291">
        <v>53</v>
      </c>
      <c r="F291" t="s">
        <v>49</v>
      </c>
      <c r="H291">
        <v>1</v>
      </c>
      <c r="I291" t="s">
        <v>32</v>
      </c>
      <c r="J291">
        <v>1</v>
      </c>
      <c r="K291" t="s">
        <v>32</v>
      </c>
      <c r="L291">
        <v>0</v>
      </c>
      <c r="M291" t="s">
        <v>32</v>
      </c>
      <c r="N291">
        <v>2012</v>
      </c>
      <c r="O291">
        <v>4517</v>
      </c>
      <c r="P291">
        <v>603172</v>
      </c>
      <c r="Q291">
        <v>435</v>
      </c>
      <c r="R291">
        <v>346400</v>
      </c>
      <c r="S291">
        <v>2049</v>
      </c>
      <c r="T291">
        <v>72925</v>
      </c>
      <c r="U291">
        <v>4081</v>
      </c>
      <c r="V291">
        <v>256772</v>
      </c>
      <c r="W291">
        <v>6</v>
      </c>
      <c r="X291">
        <v>13.1</v>
      </c>
      <c r="Y291">
        <v>25.3</v>
      </c>
      <c r="Z291">
        <v>22.1</v>
      </c>
      <c r="AA291">
        <v>23.7</v>
      </c>
      <c r="AB291">
        <v>28.8</v>
      </c>
      <c r="AC291">
        <v>6.8</v>
      </c>
      <c r="AD291">
        <v>14.3</v>
      </c>
    </row>
    <row r="292" spans="1:30" x14ac:dyDescent="0.45">
      <c r="A292" t="s">
        <v>73</v>
      </c>
      <c r="B292">
        <v>11700</v>
      </c>
      <c r="C292" t="s">
        <v>469</v>
      </c>
      <c r="E292">
        <v>54</v>
      </c>
      <c r="F292" t="s">
        <v>50</v>
      </c>
      <c r="H292">
        <v>1</v>
      </c>
      <c r="I292" t="s">
        <v>32</v>
      </c>
      <c r="J292">
        <v>1</v>
      </c>
      <c r="K292" t="s">
        <v>32</v>
      </c>
      <c r="L292">
        <v>0</v>
      </c>
      <c r="M292" t="s">
        <v>32</v>
      </c>
      <c r="N292">
        <v>2012</v>
      </c>
      <c r="O292">
        <v>5570</v>
      </c>
      <c r="P292">
        <v>848806</v>
      </c>
      <c r="Q292">
        <v>1147</v>
      </c>
      <c r="R292">
        <v>731745</v>
      </c>
      <c r="S292">
        <v>6184</v>
      </c>
      <c r="T292">
        <v>298165</v>
      </c>
      <c r="U292">
        <v>4423</v>
      </c>
      <c r="V292">
        <v>117062</v>
      </c>
      <c r="W292">
        <v>6.5</v>
      </c>
      <c r="X292">
        <v>20.6</v>
      </c>
      <c r="Y292">
        <v>9.5</v>
      </c>
      <c r="Z292">
        <v>26.1</v>
      </c>
      <c r="AA292">
        <v>15.1</v>
      </c>
      <c r="AB292">
        <v>21.4</v>
      </c>
      <c r="AC292">
        <v>7.8</v>
      </c>
      <c r="AD292">
        <v>14.4</v>
      </c>
    </row>
    <row r="293" spans="1:30" x14ac:dyDescent="0.45">
      <c r="A293" t="s">
        <v>73</v>
      </c>
      <c r="B293">
        <v>11700</v>
      </c>
      <c r="C293" t="s">
        <v>469</v>
      </c>
      <c r="E293">
        <v>55</v>
      </c>
      <c r="F293" t="s">
        <v>59</v>
      </c>
      <c r="H293">
        <v>1</v>
      </c>
      <c r="I293" t="s">
        <v>32</v>
      </c>
      <c r="J293">
        <v>1</v>
      </c>
      <c r="K293" t="s">
        <v>32</v>
      </c>
      <c r="L293">
        <v>0</v>
      </c>
      <c r="M293" t="s">
        <v>32</v>
      </c>
      <c r="N293">
        <v>2012</v>
      </c>
      <c r="O293">
        <v>52</v>
      </c>
      <c r="P293">
        <v>110421</v>
      </c>
      <c r="Q293">
        <v>52</v>
      </c>
      <c r="R293">
        <v>110421</v>
      </c>
      <c r="S293">
        <v>1209</v>
      </c>
      <c r="T293">
        <v>78926</v>
      </c>
      <c r="U293">
        <v>0</v>
      </c>
      <c r="V293">
        <v>0</v>
      </c>
      <c r="W293">
        <v>21.5</v>
      </c>
      <c r="X293">
        <v>31.5</v>
      </c>
      <c r="Y293">
        <v>22.3</v>
      </c>
      <c r="Z293">
        <v>32.799999999999997</v>
      </c>
      <c r="AA293">
        <v>3.8</v>
      </c>
      <c r="AB293">
        <v>2.8</v>
      </c>
      <c r="AC293">
        <v>0</v>
      </c>
      <c r="AD293">
        <v>0</v>
      </c>
    </row>
    <row r="294" spans="1:30" x14ac:dyDescent="0.45">
      <c r="A294" t="s">
        <v>73</v>
      </c>
      <c r="B294">
        <v>11700</v>
      </c>
      <c r="C294" t="s">
        <v>469</v>
      </c>
      <c r="E294">
        <v>56</v>
      </c>
      <c r="F294" t="s">
        <v>51</v>
      </c>
      <c r="H294">
        <v>1</v>
      </c>
      <c r="I294" t="s">
        <v>32</v>
      </c>
      <c r="J294">
        <v>1</v>
      </c>
      <c r="K294" t="s">
        <v>32</v>
      </c>
      <c r="L294">
        <v>0</v>
      </c>
      <c r="M294" t="s">
        <v>32</v>
      </c>
      <c r="N294">
        <v>2012</v>
      </c>
      <c r="O294">
        <v>4331</v>
      </c>
      <c r="P294">
        <v>605796</v>
      </c>
      <c r="Q294">
        <v>633</v>
      </c>
      <c r="R294">
        <v>540301</v>
      </c>
      <c r="S294">
        <v>8829</v>
      </c>
      <c r="T294">
        <v>209802</v>
      </c>
      <c r="U294">
        <v>3698</v>
      </c>
      <c r="V294">
        <v>65495</v>
      </c>
      <c r="W294">
        <v>9.5</v>
      </c>
      <c r="X294">
        <v>13.6</v>
      </c>
      <c r="Y294">
        <v>18.100000000000001</v>
      </c>
      <c r="Z294">
        <v>16.399999999999999</v>
      </c>
      <c r="AA294">
        <v>16.899999999999999</v>
      </c>
      <c r="AB294">
        <v>12.5</v>
      </c>
      <c r="AC294">
        <v>10.3</v>
      </c>
      <c r="AD294">
        <v>18.399999999999999</v>
      </c>
    </row>
    <row r="295" spans="1:30" x14ac:dyDescent="0.45">
      <c r="A295" t="s">
        <v>73</v>
      </c>
      <c r="B295">
        <v>11700</v>
      </c>
      <c r="C295" t="s">
        <v>469</v>
      </c>
      <c r="E295">
        <v>61</v>
      </c>
      <c r="F295" t="s">
        <v>52</v>
      </c>
      <c r="H295">
        <v>1</v>
      </c>
      <c r="I295" t="s">
        <v>32</v>
      </c>
      <c r="J295">
        <v>1</v>
      </c>
      <c r="K295" t="s">
        <v>32</v>
      </c>
      <c r="L295">
        <v>0</v>
      </c>
      <c r="M295" t="s">
        <v>32</v>
      </c>
      <c r="N295">
        <v>2012</v>
      </c>
      <c r="O295">
        <v>1004</v>
      </c>
      <c r="P295">
        <v>218820</v>
      </c>
      <c r="Q295">
        <v>132</v>
      </c>
      <c r="R295">
        <v>208438</v>
      </c>
      <c r="S295">
        <v>4316</v>
      </c>
      <c r="T295">
        <v>99603</v>
      </c>
      <c r="U295">
        <v>871</v>
      </c>
      <c r="V295">
        <v>10382</v>
      </c>
      <c r="W295">
        <v>12.1</v>
      </c>
      <c r="X295">
        <v>3.9</v>
      </c>
      <c r="Y295">
        <v>19.899999999999999</v>
      </c>
      <c r="Z295">
        <v>4.2</v>
      </c>
      <c r="AA295">
        <v>6</v>
      </c>
      <c r="AB295">
        <v>3.3</v>
      </c>
      <c r="AC295">
        <v>13.1</v>
      </c>
      <c r="AD295">
        <v>17</v>
      </c>
    </row>
    <row r="296" spans="1:30" x14ac:dyDescent="0.45">
      <c r="A296" t="s">
        <v>73</v>
      </c>
      <c r="B296">
        <v>11700</v>
      </c>
      <c r="C296" t="s">
        <v>469</v>
      </c>
      <c r="E296">
        <v>62</v>
      </c>
      <c r="F296" t="s">
        <v>53</v>
      </c>
      <c r="H296">
        <v>1</v>
      </c>
      <c r="I296" t="s">
        <v>32</v>
      </c>
      <c r="J296">
        <v>1</v>
      </c>
      <c r="K296" t="s">
        <v>32</v>
      </c>
      <c r="L296">
        <v>0</v>
      </c>
      <c r="M296" t="s">
        <v>32</v>
      </c>
      <c r="N296">
        <v>2012</v>
      </c>
      <c r="O296">
        <v>3400</v>
      </c>
      <c r="P296">
        <v>3040191</v>
      </c>
      <c r="Q296">
        <v>1073</v>
      </c>
      <c r="R296">
        <v>2976924</v>
      </c>
      <c r="S296">
        <v>27105</v>
      </c>
      <c r="T296">
        <v>1195188</v>
      </c>
      <c r="U296">
        <v>2326</v>
      </c>
      <c r="V296">
        <v>63267</v>
      </c>
      <c r="W296">
        <v>8.6999999999999993</v>
      </c>
      <c r="X296">
        <v>7.1</v>
      </c>
      <c r="Y296">
        <v>19.3</v>
      </c>
      <c r="Z296">
        <v>7.6</v>
      </c>
      <c r="AA296">
        <v>9.5</v>
      </c>
      <c r="AB296">
        <v>7.5</v>
      </c>
      <c r="AC296">
        <v>8.6</v>
      </c>
      <c r="AD296">
        <v>13.2</v>
      </c>
    </row>
    <row r="297" spans="1:30" x14ac:dyDescent="0.45">
      <c r="A297" t="s">
        <v>73</v>
      </c>
      <c r="B297">
        <v>11700</v>
      </c>
      <c r="C297" t="s">
        <v>469</v>
      </c>
      <c r="E297">
        <v>71</v>
      </c>
      <c r="F297" t="s">
        <v>54</v>
      </c>
      <c r="H297">
        <v>1</v>
      </c>
      <c r="I297" t="s">
        <v>32</v>
      </c>
      <c r="J297">
        <v>1</v>
      </c>
      <c r="K297" t="s">
        <v>32</v>
      </c>
      <c r="L297">
        <v>0</v>
      </c>
      <c r="M297" t="s">
        <v>32</v>
      </c>
      <c r="N297">
        <v>2012</v>
      </c>
      <c r="O297">
        <v>2620</v>
      </c>
      <c r="P297">
        <v>306352</v>
      </c>
      <c r="Q297">
        <v>252</v>
      </c>
      <c r="R297">
        <v>273025</v>
      </c>
      <c r="S297">
        <v>4997</v>
      </c>
      <c r="T297">
        <v>93609</v>
      </c>
      <c r="U297">
        <v>2368</v>
      </c>
      <c r="V297">
        <v>33327</v>
      </c>
      <c r="W297">
        <v>9.9</v>
      </c>
      <c r="X297">
        <v>24.7</v>
      </c>
      <c r="Y297">
        <v>24</v>
      </c>
      <c r="Z297">
        <v>29.4</v>
      </c>
      <c r="AA297">
        <v>30.5</v>
      </c>
      <c r="AB297">
        <v>28.3</v>
      </c>
      <c r="AC297">
        <v>10</v>
      </c>
      <c r="AD297">
        <v>26.7</v>
      </c>
    </row>
    <row r="298" spans="1:30" x14ac:dyDescent="0.45">
      <c r="A298" t="s">
        <v>73</v>
      </c>
      <c r="B298">
        <v>11700</v>
      </c>
      <c r="C298" t="s">
        <v>469</v>
      </c>
      <c r="E298">
        <v>72</v>
      </c>
      <c r="F298" t="s">
        <v>55</v>
      </c>
      <c r="H298">
        <v>1</v>
      </c>
      <c r="I298" t="s">
        <v>32</v>
      </c>
      <c r="J298">
        <v>1</v>
      </c>
      <c r="K298" t="s">
        <v>32</v>
      </c>
      <c r="L298">
        <v>0</v>
      </c>
      <c r="M298" t="s">
        <v>32</v>
      </c>
      <c r="N298">
        <v>2012</v>
      </c>
      <c r="O298">
        <v>1496</v>
      </c>
      <c r="P298">
        <v>1176560</v>
      </c>
      <c r="Q298">
        <v>965</v>
      </c>
      <c r="R298">
        <v>1162438</v>
      </c>
      <c r="S298">
        <v>19229</v>
      </c>
      <c r="T298">
        <v>328558</v>
      </c>
      <c r="U298">
        <v>531</v>
      </c>
      <c r="V298">
        <v>14123</v>
      </c>
      <c r="W298">
        <v>12.2</v>
      </c>
      <c r="X298">
        <v>12.2</v>
      </c>
      <c r="Y298">
        <v>15.8</v>
      </c>
      <c r="Z298">
        <v>12.8</v>
      </c>
      <c r="AA298">
        <v>12.8</v>
      </c>
      <c r="AB298">
        <v>15</v>
      </c>
      <c r="AC298">
        <v>20.7</v>
      </c>
      <c r="AD298">
        <v>29.2</v>
      </c>
    </row>
    <row r="299" spans="1:30" x14ac:dyDescent="0.45">
      <c r="A299" t="s">
        <v>73</v>
      </c>
      <c r="B299">
        <v>11700</v>
      </c>
      <c r="C299" t="s">
        <v>469</v>
      </c>
      <c r="E299">
        <v>81</v>
      </c>
      <c r="F299" t="s">
        <v>56</v>
      </c>
      <c r="G299" t="s">
        <v>57</v>
      </c>
      <c r="H299">
        <v>1</v>
      </c>
      <c r="I299" t="s">
        <v>32</v>
      </c>
      <c r="J299">
        <v>1</v>
      </c>
      <c r="K299" t="s">
        <v>32</v>
      </c>
      <c r="L299">
        <v>0</v>
      </c>
      <c r="M299" t="s">
        <v>32</v>
      </c>
      <c r="N299">
        <v>2012</v>
      </c>
      <c r="O299">
        <v>5226</v>
      </c>
      <c r="P299">
        <v>297188</v>
      </c>
      <c r="Q299">
        <v>467</v>
      </c>
      <c r="R299">
        <v>199992</v>
      </c>
      <c r="S299">
        <v>2523</v>
      </c>
      <c r="T299">
        <v>64483</v>
      </c>
      <c r="U299">
        <v>4759</v>
      </c>
      <c r="V299">
        <v>97196</v>
      </c>
      <c r="W299">
        <v>9.4</v>
      </c>
      <c r="X299">
        <v>21.9</v>
      </c>
      <c r="Y299">
        <v>34.700000000000003</v>
      </c>
      <c r="Z299">
        <v>32.4</v>
      </c>
      <c r="AA299">
        <v>32.200000000000003</v>
      </c>
      <c r="AB299">
        <v>31.5</v>
      </c>
      <c r="AC299">
        <v>9.1</v>
      </c>
      <c r="AD299">
        <v>13.5</v>
      </c>
    </row>
    <row r="300" spans="1:30" x14ac:dyDescent="0.45">
      <c r="A300" t="s">
        <v>74</v>
      </c>
      <c r="B300">
        <v>12020</v>
      </c>
      <c r="C300" t="s">
        <v>471</v>
      </c>
      <c r="E300">
        <v>0</v>
      </c>
      <c r="F300" t="s">
        <v>31</v>
      </c>
      <c r="H300">
        <v>1</v>
      </c>
      <c r="I300" t="s">
        <v>32</v>
      </c>
      <c r="J300">
        <v>1</v>
      </c>
      <c r="K300" t="s">
        <v>32</v>
      </c>
      <c r="L300">
        <v>0</v>
      </c>
      <c r="M300" t="s">
        <v>32</v>
      </c>
      <c r="N300">
        <v>2012</v>
      </c>
      <c r="O300">
        <v>16147</v>
      </c>
      <c r="P300">
        <v>11374342</v>
      </c>
      <c r="Q300">
        <v>3466</v>
      </c>
      <c r="R300">
        <v>10899041</v>
      </c>
      <c r="S300">
        <v>52605</v>
      </c>
      <c r="T300">
        <v>1864995</v>
      </c>
      <c r="U300">
        <v>12681</v>
      </c>
      <c r="V300">
        <v>475301</v>
      </c>
      <c r="W300">
        <v>5.5</v>
      </c>
      <c r="X300">
        <v>8.3000000000000007</v>
      </c>
      <c r="Y300">
        <v>7.1</v>
      </c>
      <c r="Z300">
        <v>8.8000000000000007</v>
      </c>
      <c r="AA300">
        <v>8.9</v>
      </c>
      <c r="AB300">
        <v>7</v>
      </c>
      <c r="AC300">
        <v>5.9</v>
      </c>
      <c r="AD300">
        <v>15.4</v>
      </c>
    </row>
    <row r="301" spans="1:30" x14ac:dyDescent="0.45">
      <c r="A301" t="s">
        <v>74</v>
      </c>
      <c r="B301">
        <v>12020</v>
      </c>
      <c r="C301" t="s">
        <v>471</v>
      </c>
      <c r="E301">
        <v>11</v>
      </c>
      <c r="F301" t="s">
        <v>33</v>
      </c>
      <c r="G301" t="s">
        <v>34</v>
      </c>
      <c r="H301">
        <v>1</v>
      </c>
      <c r="I301" t="s">
        <v>32</v>
      </c>
      <c r="J301">
        <v>1</v>
      </c>
      <c r="K301" t="s">
        <v>32</v>
      </c>
      <c r="L301">
        <v>0</v>
      </c>
      <c r="M301" t="s">
        <v>32</v>
      </c>
      <c r="N301">
        <v>2012</v>
      </c>
      <c r="O301">
        <v>251</v>
      </c>
      <c r="P301">
        <v>42558</v>
      </c>
      <c r="Q301">
        <v>32</v>
      </c>
      <c r="R301">
        <v>39148</v>
      </c>
      <c r="S301">
        <v>94</v>
      </c>
      <c r="T301">
        <v>7575</v>
      </c>
      <c r="U301">
        <v>219</v>
      </c>
      <c r="V301">
        <v>3411</v>
      </c>
      <c r="W301">
        <v>29</v>
      </c>
      <c r="X301">
        <v>10.8</v>
      </c>
      <c r="Y301">
        <v>59.2</v>
      </c>
      <c r="Z301">
        <v>12.2</v>
      </c>
      <c r="AA301">
        <v>52.6</v>
      </c>
      <c r="AB301">
        <v>14.2</v>
      </c>
      <c r="AC301">
        <v>31.8</v>
      </c>
      <c r="AD301">
        <v>38.200000000000003</v>
      </c>
    </row>
    <row r="302" spans="1:30" x14ac:dyDescent="0.45">
      <c r="A302" t="s">
        <v>74</v>
      </c>
      <c r="B302">
        <v>12020</v>
      </c>
      <c r="C302" t="s">
        <v>471</v>
      </c>
      <c r="E302">
        <v>22</v>
      </c>
      <c r="F302" t="s">
        <v>36</v>
      </c>
      <c r="H302">
        <v>1</v>
      </c>
      <c r="I302" t="s">
        <v>32</v>
      </c>
      <c r="J302">
        <v>1</v>
      </c>
      <c r="K302" t="s">
        <v>32</v>
      </c>
      <c r="L302">
        <v>0</v>
      </c>
      <c r="M302" t="s">
        <v>32</v>
      </c>
      <c r="N302">
        <v>2012</v>
      </c>
      <c r="O302">
        <v>31</v>
      </c>
      <c r="P302">
        <v>165156</v>
      </c>
      <c r="Q302">
        <v>14</v>
      </c>
      <c r="R302">
        <v>164937</v>
      </c>
      <c r="S302">
        <v>243</v>
      </c>
      <c r="T302">
        <v>19510</v>
      </c>
      <c r="U302">
        <v>17</v>
      </c>
      <c r="W302">
        <v>43.6</v>
      </c>
      <c r="X302">
        <v>8.3000000000000007</v>
      </c>
      <c r="Y302">
        <v>55.8</v>
      </c>
      <c r="Z302">
        <v>8.6999999999999993</v>
      </c>
      <c r="AA302">
        <v>12.7</v>
      </c>
      <c r="AB302">
        <v>9.4</v>
      </c>
      <c r="AC302">
        <v>73</v>
      </c>
    </row>
    <row r="303" spans="1:30" x14ac:dyDescent="0.45">
      <c r="A303" t="s">
        <v>74</v>
      </c>
      <c r="B303">
        <v>12020</v>
      </c>
      <c r="C303" t="s">
        <v>471</v>
      </c>
      <c r="E303">
        <v>23</v>
      </c>
      <c r="F303" t="s">
        <v>37</v>
      </c>
      <c r="H303">
        <v>1</v>
      </c>
      <c r="I303" t="s">
        <v>32</v>
      </c>
      <c r="J303">
        <v>1</v>
      </c>
      <c r="K303" t="s">
        <v>32</v>
      </c>
      <c r="L303">
        <v>0</v>
      </c>
      <c r="M303" t="s">
        <v>32</v>
      </c>
      <c r="N303">
        <v>2012</v>
      </c>
      <c r="O303">
        <v>1545</v>
      </c>
      <c r="P303">
        <v>412413</v>
      </c>
      <c r="Q303">
        <v>237</v>
      </c>
      <c r="R303">
        <v>324620</v>
      </c>
      <c r="S303">
        <v>1752</v>
      </c>
      <c r="T303">
        <v>60961</v>
      </c>
      <c r="U303">
        <v>1308</v>
      </c>
      <c r="W303">
        <v>19.100000000000001</v>
      </c>
      <c r="X303">
        <v>16.2</v>
      </c>
      <c r="Y303">
        <v>31.3</v>
      </c>
      <c r="Z303">
        <v>22.2</v>
      </c>
      <c r="AA303">
        <v>16.3</v>
      </c>
      <c r="AB303">
        <v>19.600000000000001</v>
      </c>
      <c r="AC303">
        <v>22.7</v>
      </c>
    </row>
    <row r="304" spans="1:30" x14ac:dyDescent="0.45">
      <c r="A304" t="s">
        <v>74</v>
      </c>
      <c r="B304">
        <v>12020</v>
      </c>
      <c r="C304" t="s">
        <v>471</v>
      </c>
      <c r="E304" t="s">
        <v>38</v>
      </c>
      <c r="F304" t="s">
        <v>39</v>
      </c>
      <c r="H304">
        <v>1</v>
      </c>
      <c r="I304" t="s">
        <v>32</v>
      </c>
      <c r="J304">
        <v>1</v>
      </c>
      <c r="K304" t="s">
        <v>32</v>
      </c>
      <c r="L304">
        <v>0</v>
      </c>
      <c r="M304" t="s">
        <v>32</v>
      </c>
      <c r="N304">
        <v>2012</v>
      </c>
      <c r="O304">
        <v>429</v>
      </c>
      <c r="P304">
        <v>2136787</v>
      </c>
      <c r="Q304">
        <v>147</v>
      </c>
      <c r="R304">
        <v>2133347</v>
      </c>
      <c r="S304">
        <v>5987</v>
      </c>
      <c r="T304">
        <v>253315</v>
      </c>
      <c r="U304">
        <v>282</v>
      </c>
      <c r="V304">
        <v>3440</v>
      </c>
      <c r="W304">
        <v>26.1</v>
      </c>
      <c r="X304">
        <v>2.1</v>
      </c>
      <c r="Y304">
        <v>19.600000000000001</v>
      </c>
      <c r="Z304">
        <v>2.2000000000000002</v>
      </c>
      <c r="AA304">
        <v>5.0999999999999996</v>
      </c>
      <c r="AB304">
        <v>3.4</v>
      </c>
      <c r="AC304">
        <v>36.700000000000003</v>
      </c>
      <c r="AD304">
        <v>18</v>
      </c>
    </row>
    <row r="305" spans="1:30" x14ac:dyDescent="0.45">
      <c r="A305" t="s">
        <v>74</v>
      </c>
      <c r="B305">
        <v>12020</v>
      </c>
      <c r="C305" t="s">
        <v>471</v>
      </c>
      <c r="E305">
        <v>42</v>
      </c>
      <c r="F305" t="s">
        <v>40</v>
      </c>
      <c r="H305">
        <v>1</v>
      </c>
      <c r="I305" t="s">
        <v>32</v>
      </c>
      <c r="J305">
        <v>1</v>
      </c>
      <c r="K305" t="s">
        <v>32</v>
      </c>
      <c r="L305">
        <v>0</v>
      </c>
      <c r="M305" t="s">
        <v>32</v>
      </c>
      <c r="N305">
        <v>2012</v>
      </c>
      <c r="O305">
        <v>349</v>
      </c>
      <c r="P305">
        <v>2574376</v>
      </c>
      <c r="Q305">
        <v>172</v>
      </c>
      <c r="R305">
        <v>2561243</v>
      </c>
      <c r="S305">
        <v>2340</v>
      </c>
      <c r="T305">
        <v>111633</v>
      </c>
      <c r="U305">
        <v>177</v>
      </c>
      <c r="V305">
        <v>13133</v>
      </c>
      <c r="W305">
        <v>14.8</v>
      </c>
      <c r="X305">
        <v>12.6</v>
      </c>
      <c r="Y305">
        <v>21.3</v>
      </c>
      <c r="Z305">
        <v>13.1</v>
      </c>
      <c r="AA305">
        <v>13.8</v>
      </c>
      <c r="AB305">
        <v>15</v>
      </c>
      <c r="AC305">
        <v>21.8</v>
      </c>
      <c r="AD305">
        <v>29.3</v>
      </c>
    </row>
    <row r="306" spans="1:30" x14ac:dyDescent="0.45">
      <c r="A306" t="s">
        <v>74</v>
      </c>
      <c r="B306">
        <v>12020</v>
      </c>
      <c r="C306" t="s">
        <v>471</v>
      </c>
      <c r="E306" t="s">
        <v>41</v>
      </c>
      <c r="F306" t="s">
        <v>42</v>
      </c>
      <c r="H306">
        <v>1</v>
      </c>
      <c r="I306" t="s">
        <v>32</v>
      </c>
      <c r="J306">
        <v>1</v>
      </c>
      <c r="K306" t="s">
        <v>32</v>
      </c>
      <c r="L306">
        <v>0</v>
      </c>
      <c r="M306" t="s">
        <v>32</v>
      </c>
      <c r="N306">
        <v>2012</v>
      </c>
      <c r="O306">
        <v>1309</v>
      </c>
      <c r="P306">
        <v>1970831</v>
      </c>
      <c r="Q306">
        <v>492</v>
      </c>
      <c r="R306">
        <v>1916666</v>
      </c>
      <c r="S306">
        <v>8874</v>
      </c>
      <c r="T306">
        <v>183711</v>
      </c>
      <c r="U306">
        <v>816</v>
      </c>
      <c r="V306">
        <v>54164</v>
      </c>
      <c r="W306">
        <v>9.6999999999999993</v>
      </c>
      <c r="X306">
        <v>5.5</v>
      </c>
      <c r="Y306">
        <v>15</v>
      </c>
      <c r="Z306">
        <v>5.7</v>
      </c>
      <c r="AA306">
        <v>7.9</v>
      </c>
      <c r="AB306">
        <v>10</v>
      </c>
      <c r="AC306">
        <v>12</v>
      </c>
      <c r="AD306">
        <v>28.9</v>
      </c>
    </row>
    <row r="307" spans="1:30" x14ac:dyDescent="0.45">
      <c r="A307" t="s">
        <v>74</v>
      </c>
      <c r="B307">
        <v>12020</v>
      </c>
      <c r="C307" t="s">
        <v>471</v>
      </c>
      <c r="E307" t="s">
        <v>43</v>
      </c>
      <c r="F307" t="s">
        <v>44</v>
      </c>
      <c r="G307" t="s">
        <v>45</v>
      </c>
      <c r="H307">
        <v>1</v>
      </c>
      <c r="I307" t="s">
        <v>32</v>
      </c>
      <c r="J307">
        <v>1</v>
      </c>
      <c r="K307" t="s">
        <v>32</v>
      </c>
      <c r="L307">
        <v>0</v>
      </c>
      <c r="M307" t="s">
        <v>32</v>
      </c>
      <c r="N307">
        <v>2012</v>
      </c>
      <c r="O307">
        <v>429</v>
      </c>
      <c r="P307">
        <v>142216</v>
      </c>
      <c r="Q307">
        <v>89</v>
      </c>
      <c r="R307">
        <v>123464</v>
      </c>
      <c r="S307">
        <v>826</v>
      </c>
      <c r="T307">
        <v>31407</v>
      </c>
      <c r="U307">
        <v>340</v>
      </c>
      <c r="V307">
        <v>18751</v>
      </c>
      <c r="W307">
        <v>14</v>
      </c>
      <c r="X307">
        <v>8.1999999999999993</v>
      </c>
      <c r="Y307">
        <v>17.2</v>
      </c>
      <c r="Z307">
        <v>7.3</v>
      </c>
      <c r="AA307">
        <v>5.3</v>
      </c>
      <c r="AB307">
        <v>4.0999999999999996</v>
      </c>
      <c r="AC307">
        <v>15.4</v>
      </c>
      <c r="AD307">
        <v>43.2</v>
      </c>
    </row>
    <row r="308" spans="1:30" x14ac:dyDescent="0.45">
      <c r="A308" t="s">
        <v>74</v>
      </c>
      <c r="B308">
        <v>12020</v>
      </c>
      <c r="C308" t="s">
        <v>471</v>
      </c>
      <c r="E308">
        <v>51</v>
      </c>
      <c r="F308" t="s">
        <v>46</v>
      </c>
      <c r="H308">
        <v>1</v>
      </c>
      <c r="I308" t="s">
        <v>32</v>
      </c>
      <c r="J308">
        <v>1</v>
      </c>
      <c r="K308" t="s">
        <v>32</v>
      </c>
      <c r="L308">
        <v>0</v>
      </c>
      <c r="M308" t="s">
        <v>32</v>
      </c>
      <c r="N308">
        <v>2012</v>
      </c>
      <c r="O308">
        <v>232</v>
      </c>
      <c r="P308">
        <v>160674</v>
      </c>
      <c r="Q308">
        <v>42</v>
      </c>
      <c r="R308">
        <v>157395</v>
      </c>
      <c r="S308">
        <v>752</v>
      </c>
      <c r="T308">
        <v>25922</v>
      </c>
      <c r="U308">
        <v>189</v>
      </c>
      <c r="V308">
        <v>3278</v>
      </c>
      <c r="W308">
        <v>20.6</v>
      </c>
      <c r="X308">
        <v>4.2</v>
      </c>
      <c r="Y308">
        <v>33.299999999999997</v>
      </c>
      <c r="Z308">
        <v>4.2</v>
      </c>
      <c r="AA308">
        <v>16.600000000000001</v>
      </c>
      <c r="AB308">
        <v>7.9</v>
      </c>
      <c r="AC308">
        <v>23.2</v>
      </c>
      <c r="AD308">
        <v>30.5</v>
      </c>
    </row>
    <row r="309" spans="1:30" x14ac:dyDescent="0.45">
      <c r="A309" t="s">
        <v>74</v>
      </c>
      <c r="B309">
        <v>12020</v>
      </c>
      <c r="C309" t="s">
        <v>471</v>
      </c>
      <c r="E309">
        <v>52</v>
      </c>
      <c r="F309" t="s">
        <v>47</v>
      </c>
      <c r="G309" t="s">
        <v>48</v>
      </c>
      <c r="H309">
        <v>1</v>
      </c>
      <c r="I309" t="s">
        <v>32</v>
      </c>
      <c r="J309">
        <v>1</v>
      </c>
      <c r="K309" t="s">
        <v>32</v>
      </c>
      <c r="L309">
        <v>0</v>
      </c>
      <c r="M309" t="s">
        <v>32</v>
      </c>
      <c r="N309">
        <v>2012</v>
      </c>
      <c r="O309">
        <v>561</v>
      </c>
      <c r="Q309">
        <v>225</v>
      </c>
      <c r="U309">
        <v>336</v>
      </c>
      <c r="W309">
        <v>29.2</v>
      </c>
      <c r="Y309">
        <v>30.6</v>
      </c>
      <c r="AC309">
        <v>36.200000000000003</v>
      </c>
    </row>
    <row r="310" spans="1:30" x14ac:dyDescent="0.45">
      <c r="A310" t="s">
        <v>74</v>
      </c>
      <c r="B310">
        <v>12020</v>
      </c>
      <c r="C310" t="s">
        <v>471</v>
      </c>
      <c r="E310">
        <v>53</v>
      </c>
      <c r="F310" t="s">
        <v>49</v>
      </c>
      <c r="H310">
        <v>1</v>
      </c>
      <c r="I310" t="s">
        <v>32</v>
      </c>
      <c r="J310">
        <v>1</v>
      </c>
      <c r="K310" t="s">
        <v>32</v>
      </c>
      <c r="L310">
        <v>0</v>
      </c>
      <c r="M310" t="s">
        <v>32</v>
      </c>
      <c r="N310">
        <v>2012</v>
      </c>
      <c r="O310">
        <v>1542</v>
      </c>
      <c r="P310">
        <v>463811</v>
      </c>
      <c r="Q310">
        <v>312</v>
      </c>
      <c r="U310">
        <v>1230</v>
      </c>
      <c r="V310">
        <v>99867</v>
      </c>
      <c r="W310">
        <v>9.1999999999999993</v>
      </c>
      <c r="X310">
        <v>39.9</v>
      </c>
      <c r="Y310">
        <v>20.8</v>
      </c>
      <c r="AC310">
        <v>10.8</v>
      </c>
      <c r="AD310">
        <v>41.5</v>
      </c>
    </row>
    <row r="311" spans="1:30" x14ac:dyDescent="0.45">
      <c r="A311" t="s">
        <v>74</v>
      </c>
      <c r="B311">
        <v>12020</v>
      </c>
      <c r="C311" t="s">
        <v>471</v>
      </c>
      <c r="E311">
        <v>54</v>
      </c>
      <c r="F311" t="s">
        <v>50</v>
      </c>
      <c r="H311">
        <v>1</v>
      </c>
      <c r="I311" t="s">
        <v>32</v>
      </c>
      <c r="J311">
        <v>1</v>
      </c>
      <c r="K311" t="s">
        <v>32</v>
      </c>
      <c r="L311">
        <v>0</v>
      </c>
      <c r="M311" t="s">
        <v>32</v>
      </c>
      <c r="N311">
        <v>2012</v>
      </c>
      <c r="O311">
        <v>2148</v>
      </c>
      <c r="P311">
        <v>360551</v>
      </c>
      <c r="Q311">
        <v>388</v>
      </c>
      <c r="R311">
        <v>311058</v>
      </c>
      <c r="S311">
        <v>2916</v>
      </c>
      <c r="T311">
        <v>119238</v>
      </c>
      <c r="U311">
        <v>1760</v>
      </c>
      <c r="V311">
        <v>49493</v>
      </c>
      <c r="W311">
        <v>10.5</v>
      </c>
      <c r="X311">
        <v>18.399999999999999</v>
      </c>
      <c r="Y311">
        <v>12.4</v>
      </c>
      <c r="Z311">
        <v>23.4</v>
      </c>
      <c r="AA311">
        <v>33.9</v>
      </c>
      <c r="AB311">
        <v>34.799999999999997</v>
      </c>
      <c r="AC311">
        <v>11.8</v>
      </c>
      <c r="AD311">
        <v>26.4</v>
      </c>
    </row>
    <row r="312" spans="1:30" x14ac:dyDescent="0.45">
      <c r="A312" t="s">
        <v>74</v>
      </c>
      <c r="B312">
        <v>12020</v>
      </c>
      <c r="C312" t="s">
        <v>471</v>
      </c>
      <c r="E312">
        <v>56</v>
      </c>
      <c r="F312" t="s">
        <v>51</v>
      </c>
      <c r="H312">
        <v>1</v>
      </c>
      <c r="I312" t="s">
        <v>32</v>
      </c>
      <c r="J312">
        <v>1</v>
      </c>
      <c r="K312" t="s">
        <v>32</v>
      </c>
      <c r="L312">
        <v>0</v>
      </c>
      <c r="M312" t="s">
        <v>32</v>
      </c>
      <c r="N312">
        <v>2012</v>
      </c>
      <c r="O312">
        <v>1422</v>
      </c>
      <c r="P312">
        <v>269935</v>
      </c>
      <c r="Q312">
        <v>191</v>
      </c>
      <c r="R312">
        <v>242693</v>
      </c>
      <c r="S312">
        <v>3794</v>
      </c>
      <c r="T312">
        <v>104270</v>
      </c>
      <c r="U312">
        <v>1231</v>
      </c>
      <c r="V312">
        <v>27243</v>
      </c>
      <c r="W312">
        <v>10.5</v>
      </c>
      <c r="X312">
        <v>21</v>
      </c>
      <c r="Y312">
        <v>25.2</v>
      </c>
      <c r="Z312">
        <v>24</v>
      </c>
      <c r="AA312">
        <v>19.5</v>
      </c>
      <c r="AB312">
        <v>26.9</v>
      </c>
      <c r="AC312">
        <v>11.5</v>
      </c>
      <c r="AD312">
        <v>28.2</v>
      </c>
    </row>
    <row r="313" spans="1:30" x14ac:dyDescent="0.45">
      <c r="A313" t="s">
        <v>74</v>
      </c>
      <c r="B313">
        <v>12020</v>
      </c>
      <c r="C313" t="s">
        <v>471</v>
      </c>
      <c r="E313">
        <v>61</v>
      </c>
      <c r="F313" t="s">
        <v>52</v>
      </c>
      <c r="H313">
        <v>1</v>
      </c>
      <c r="I313" t="s">
        <v>32</v>
      </c>
      <c r="J313">
        <v>1</v>
      </c>
      <c r="K313" t="s">
        <v>32</v>
      </c>
      <c r="L313">
        <v>0</v>
      </c>
      <c r="M313" t="s">
        <v>32</v>
      </c>
      <c r="N313">
        <v>2012</v>
      </c>
      <c r="O313">
        <v>582</v>
      </c>
      <c r="P313">
        <v>64228</v>
      </c>
      <c r="Q313">
        <v>68</v>
      </c>
      <c r="R313">
        <v>59026</v>
      </c>
      <c r="S313">
        <v>958</v>
      </c>
      <c r="T313">
        <v>27944</v>
      </c>
      <c r="U313">
        <v>514</v>
      </c>
      <c r="V313">
        <v>5202</v>
      </c>
      <c r="W313">
        <v>14.1</v>
      </c>
      <c r="X313">
        <v>7.6</v>
      </c>
      <c r="Y313">
        <v>21.8</v>
      </c>
      <c r="Z313">
        <v>7.1</v>
      </c>
      <c r="AA313">
        <v>9.8000000000000007</v>
      </c>
      <c r="AB313">
        <v>6.2</v>
      </c>
      <c r="AC313">
        <v>15.8</v>
      </c>
      <c r="AD313">
        <v>31.9</v>
      </c>
    </row>
    <row r="314" spans="1:30" x14ac:dyDescent="0.45">
      <c r="A314" t="s">
        <v>74</v>
      </c>
      <c r="B314">
        <v>12020</v>
      </c>
      <c r="C314" t="s">
        <v>471</v>
      </c>
      <c r="E314">
        <v>62</v>
      </c>
      <c r="F314" t="s">
        <v>53</v>
      </c>
      <c r="H314">
        <v>1</v>
      </c>
      <c r="I314" t="s">
        <v>32</v>
      </c>
      <c r="J314">
        <v>1</v>
      </c>
      <c r="K314" t="s">
        <v>32</v>
      </c>
      <c r="L314">
        <v>0</v>
      </c>
      <c r="M314" t="s">
        <v>32</v>
      </c>
      <c r="N314">
        <v>2012</v>
      </c>
      <c r="O314">
        <v>1402</v>
      </c>
      <c r="P314">
        <v>1292238</v>
      </c>
      <c r="Q314">
        <v>449</v>
      </c>
      <c r="R314">
        <v>1266269</v>
      </c>
      <c r="S314">
        <v>10729</v>
      </c>
      <c r="T314">
        <v>540604</v>
      </c>
      <c r="U314">
        <v>953</v>
      </c>
      <c r="V314">
        <v>25968</v>
      </c>
      <c r="W314">
        <v>11.1</v>
      </c>
      <c r="X314">
        <v>7.8</v>
      </c>
      <c r="Y314">
        <v>13.7</v>
      </c>
      <c r="Z314">
        <v>8.1999999999999993</v>
      </c>
      <c r="AA314">
        <v>15.6</v>
      </c>
      <c r="AB314">
        <v>11.6</v>
      </c>
      <c r="AC314">
        <v>12.1</v>
      </c>
      <c r="AD314">
        <v>10.1</v>
      </c>
    </row>
    <row r="315" spans="1:30" x14ac:dyDescent="0.45">
      <c r="A315" t="s">
        <v>74</v>
      </c>
      <c r="B315">
        <v>12020</v>
      </c>
      <c r="C315" t="s">
        <v>471</v>
      </c>
      <c r="E315">
        <v>71</v>
      </c>
      <c r="F315" t="s">
        <v>54</v>
      </c>
      <c r="H315">
        <v>1</v>
      </c>
      <c r="I315" t="s">
        <v>32</v>
      </c>
      <c r="J315">
        <v>1</v>
      </c>
      <c r="K315" t="s">
        <v>32</v>
      </c>
      <c r="L315">
        <v>0</v>
      </c>
      <c r="M315" t="s">
        <v>32</v>
      </c>
      <c r="N315">
        <v>2012</v>
      </c>
      <c r="O315">
        <v>1000</v>
      </c>
      <c r="P315">
        <v>33469</v>
      </c>
      <c r="Q315">
        <v>39</v>
      </c>
      <c r="R315">
        <v>20058</v>
      </c>
      <c r="S315">
        <v>327</v>
      </c>
      <c r="T315">
        <v>6733</v>
      </c>
      <c r="U315">
        <v>961</v>
      </c>
      <c r="V315">
        <v>13411</v>
      </c>
      <c r="W315">
        <v>14.3</v>
      </c>
      <c r="X315">
        <v>11.4</v>
      </c>
      <c r="Y315">
        <v>32.799999999999997</v>
      </c>
      <c r="Z315">
        <v>16</v>
      </c>
      <c r="AA315">
        <v>13.9</v>
      </c>
      <c r="AB315">
        <v>6.3</v>
      </c>
      <c r="AC315">
        <v>14.6</v>
      </c>
      <c r="AD315">
        <v>16.100000000000001</v>
      </c>
    </row>
    <row r="316" spans="1:30" x14ac:dyDescent="0.45">
      <c r="A316" t="s">
        <v>74</v>
      </c>
      <c r="B316">
        <v>12020</v>
      </c>
      <c r="C316" t="s">
        <v>471</v>
      </c>
      <c r="E316">
        <v>72</v>
      </c>
      <c r="F316" t="s">
        <v>55</v>
      </c>
      <c r="H316">
        <v>1</v>
      </c>
      <c r="I316" t="s">
        <v>32</v>
      </c>
      <c r="J316">
        <v>1</v>
      </c>
      <c r="K316" t="s">
        <v>32</v>
      </c>
      <c r="L316">
        <v>0</v>
      </c>
      <c r="M316" t="s">
        <v>32</v>
      </c>
      <c r="N316">
        <v>2012</v>
      </c>
      <c r="O316">
        <v>399</v>
      </c>
      <c r="P316">
        <v>271665</v>
      </c>
      <c r="Q316">
        <v>315</v>
      </c>
      <c r="R316">
        <v>270708</v>
      </c>
      <c r="S316">
        <v>5948</v>
      </c>
      <c r="T316">
        <v>72485</v>
      </c>
      <c r="U316">
        <v>84</v>
      </c>
      <c r="V316">
        <v>957</v>
      </c>
      <c r="W316">
        <v>21.6</v>
      </c>
      <c r="X316">
        <v>23.8</v>
      </c>
      <c r="Y316">
        <v>28.4</v>
      </c>
      <c r="Z316">
        <v>24.9</v>
      </c>
      <c r="AA316">
        <v>29.4</v>
      </c>
      <c r="AB316">
        <v>28.7</v>
      </c>
      <c r="AC316">
        <v>21.1</v>
      </c>
      <c r="AD316">
        <v>3.3</v>
      </c>
    </row>
    <row r="317" spans="1:30" x14ac:dyDescent="0.45">
      <c r="A317" t="s">
        <v>74</v>
      </c>
      <c r="B317">
        <v>12020</v>
      </c>
      <c r="C317" t="s">
        <v>471</v>
      </c>
      <c r="E317">
        <v>81</v>
      </c>
      <c r="F317" t="s">
        <v>56</v>
      </c>
      <c r="G317" t="s">
        <v>57</v>
      </c>
      <c r="H317">
        <v>1</v>
      </c>
      <c r="I317" t="s">
        <v>32</v>
      </c>
      <c r="J317">
        <v>1</v>
      </c>
      <c r="K317" t="s">
        <v>32</v>
      </c>
      <c r="L317">
        <v>0</v>
      </c>
      <c r="M317" t="s">
        <v>32</v>
      </c>
      <c r="N317">
        <v>2012</v>
      </c>
      <c r="O317">
        <v>2519</v>
      </c>
      <c r="P317">
        <v>178731</v>
      </c>
      <c r="Q317">
        <v>255</v>
      </c>
      <c r="R317">
        <v>124404</v>
      </c>
      <c r="S317">
        <v>2376</v>
      </c>
      <c r="T317">
        <v>40611</v>
      </c>
      <c r="U317">
        <v>2263</v>
      </c>
      <c r="V317">
        <v>54327</v>
      </c>
      <c r="W317">
        <v>8</v>
      </c>
      <c r="X317">
        <v>27.9</v>
      </c>
      <c r="Y317">
        <v>25.2</v>
      </c>
      <c r="Z317">
        <v>33.200000000000003</v>
      </c>
      <c r="AA317">
        <v>68</v>
      </c>
      <c r="AB317">
        <v>41.6</v>
      </c>
      <c r="AC317">
        <v>7.5</v>
      </c>
      <c r="AD317">
        <v>24.2</v>
      </c>
    </row>
    <row r="318" spans="1:30" x14ac:dyDescent="0.45">
      <c r="A318" t="s">
        <v>75</v>
      </c>
      <c r="B318">
        <v>12060</v>
      </c>
      <c r="C318" t="s">
        <v>472</v>
      </c>
      <c r="E318">
        <v>0</v>
      </c>
      <c r="F318" t="s">
        <v>31</v>
      </c>
      <c r="H318">
        <v>1</v>
      </c>
      <c r="I318" t="s">
        <v>32</v>
      </c>
      <c r="J318">
        <v>1</v>
      </c>
      <c r="K318" t="s">
        <v>32</v>
      </c>
      <c r="L318">
        <v>0</v>
      </c>
      <c r="M318" t="s">
        <v>32</v>
      </c>
      <c r="N318">
        <v>2012</v>
      </c>
      <c r="O318">
        <v>590218</v>
      </c>
      <c r="P318">
        <v>663679583</v>
      </c>
      <c r="Q318">
        <v>100794</v>
      </c>
      <c r="R318">
        <v>645434883</v>
      </c>
      <c r="S318">
        <v>2131186</v>
      </c>
      <c r="T318">
        <v>104753523</v>
      </c>
      <c r="U318">
        <v>489424</v>
      </c>
      <c r="V318">
        <v>18244700</v>
      </c>
      <c r="W318">
        <v>0.6</v>
      </c>
      <c r="X318">
        <v>0.7</v>
      </c>
      <c r="Y318">
        <v>0.4</v>
      </c>
      <c r="Z318">
        <v>0.7</v>
      </c>
      <c r="AA318">
        <v>0.5</v>
      </c>
      <c r="AB318">
        <v>0.6</v>
      </c>
      <c r="AC318">
        <v>0.7</v>
      </c>
      <c r="AD318">
        <v>1.6</v>
      </c>
    </row>
    <row r="319" spans="1:30" x14ac:dyDescent="0.45">
      <c r="A319" t="s">
        <v>75</v>
      </c>
      <c r="B319">
        <v>12060</v>
      </c>
      <c r="C319" t="s">
        <v>472</v>
      </c>
      <c r="E319">
        <v>11</v>
      </c>
      <c r="F319" t="s">
        <v>33</v>
      </c>
      <c r="G319" t="s">
        <v>34</v>
      </c>
      <c r="H319">
        <v>1</v>
      </c>
      <c r="I319" t="s">
        <v>32</v>
      </c>
      <c r="J319">
        <v>1</v>
      </c>
      <c r="K319" t="s">
        <v>32</v>
      </c>
      <c r="L319">
        <v>0</v>
      </c>
      <c r="M319" t="s">
        <v>32</v>
      </c>
      <c r="N319">
        <v>2012</v>
      </c>
      <c r="O319">
        <v>1474</v>
      </c>
      <c r="P319">
        <v>127978</v>
      </c>
      <c r="Q319">
        <v>119</v>
      </c>
      <c r="R319">
        <v>85117</v>
      </c>
      <c r="S319">
        <v>518</v>
      </c>
      <c r="T319">
        <v>20921</v>
      </c>
      <c r="U319">
        <v>1355</v>
      </c>
      <c r="V319">
        <v>42861</v>
      </c>
      <c r="W319">
        <v>10</v>
      </c>
      <c r="X319">
        <v>30.6</v>
      </c>
      <c r="Y319">
        <v>46.6</v>
      </c>
      <c r="Z319">
        <v>44.8</v>
      </c>
      <c r="AA319">
        <v>39.9</v>
      </c>
      <c r="AB319">
        <v>44.3</v>
      </c>
      <c r="AC319">
        <v>10.7</v>
      </c>
      <c r="AD319">
        <v>14.5</v>
      </c>
    </row>
    <row r="320" spans="1:30" x14ac:dyDescent="0.45">
      <c r="A320" t="s">
        <v>75</v>
      </c>
      <c r="B320">
        <v>12060</v>
      </c>
      <c r="C320" t="s">
        <v>472</v>
      </c>
      <c r="E320">
        <v>21</v>
      </c>
      <c r="F320" t="s">
        <v>35</v>
      </c>
      <c r="H320">
        <v>1</v>
      </c>
      <c r="I320" t="s">
        <v>32</v>
      </c>
      <c r="J320">
        <v>1</v>
      </c>
      <c r="K320" t="s">
        <v>32</v>
      </c>
      <c r="L320">
        <v>0</v>
      </c>
      <c r="M320" t="s">
        <v>32</v>
      </c>
      <c r="N320">
        <v>2012</v>
      </c>
      <c r="O320">
        <v>92</v>
      </c>
      <c r="P320">
        <v>325303</v>
      </c>
      <c r="Q320">
        <v>28</v>
      </c>
      <c r="R320">
        <v>322566</v>
      </c>
      <c r="S320">
        <v>1635</v>
      </c>
      <c r="T320">
        <v>77839</v>
      </c>
      <c r="U320">
        <v>65</v>
      </c>
      <c r="V320">
        <v>2737</v>
      </c>
      <c r="W320">
        <v>20.7</v>
      </c>
      <c r="X320">
        <v>3.9</v>
      </c>
      <c r="Y320">
        <v>29.3</v>
      </c>
      <c r="Z320">
        <v>4.0999999999999996</v>
      </c>
      <c r="AA320">
        <v>5.0999999999999996</v>
      </c>
      <c r="AB320">
        <v>3.7</v>
      </c>
      <c r="AC320">
        <v>18.7</v>
      </c>
      <c r="AD320">
        <v>7.1</v>
      </c>
    </row>
    <row r="321" spans="1:30" x14ac:dyDescent="0.45">
      <c r="A321" t="s">
        <v>75</v>
      </c>
      <c r="B321">
        <v>12060</v>
      </c>
      <c r="C321" t="s">
        <v>472</v>
      </c>
      <c r="E321">
        <v>22</v>
      </c>
      <c r="F321" t="s">
        <v>36</v>
      </c>
      <c r="H321">
        <v>1</v>
      </c>
      <c r="I321" t="s">
        <v>32</v>
      </c>
      <c r="J321">
        <v>1</v>
      </c>
      <c r="K321" t="s">
        <v>32</v>
      </c>
      <c r="L321">
        <v>0</v>
      </c>
      <c r="M321" t="s">
        <v>32</v>
      </c>
      <c r="N321">
        <v>2012</v>
      </c>
      <c r="O321">
        <v>414</v>
      </c>
      <c r="P321">
        <v>9862052</v>
      </c>
      <c r="Q321">
        <v>70</v>
      </c>
      <c r="R321">
        <v>9848408</v>
      </c>
      <c r="S321">
        <v>12311</v>
      </c>
      <c r="T321">
        <v>1175318</v>
      </c>
      <c r="U321">
        <v>345</v>
      </c>
      <c r="W321">
        <v>12.1</v>
      </c>
      <c r="X321">
        <v>5.8</v>
      </c>
      <c r="Y321">
        <v>27.2</v>
      </c>
      <c r="Z321">
        <v>6.1</v>
      </c>
      <c r="AA321">
        <v>7.3</v>
      </c>
      <c r="AB321">
        <v>6.8</v>
      </c>
      <c r="AC321">
        <v>15.8</v>
      </c>
    </row>
    <row r="322" spans="1:30" x14ac:dyDescent="0.45">
      <c r="A322" t="s">
        <v>75</v>
      </c>
      <c r="B322">
        <v>12060</v>
      </c>
      <c r="C322" t="s">
        <v>472</v>
      </c>
      <c r="E322">
        <v>23</v>
      </c>
      <c r="F322" t="s">
        <v>37</v>
      </c>
      <c r="H322">
        <v>1</v>
      </c>
      <c r="I322" t="s">
        <v>32</v>
      </c>
      <c r="J322">
        <v>1</v>
      </c>
      <c r="K322" t="s">
        <v>32</v>
      </c>
      <c r="L322">
        <v>0</v>
      </c>
      <c r="M322" t="s">
        <v>32</v>
      </c>
      <c r="N322">
        <v>2012</v>
      </c>
      <c r="O322">
        <v>61028</v>
      </c>
      <c r="P322">
        <v>28382061</v>
      </c>
      <c r="Q322">
        <v>9406</v>
      </c>
      <c r="R322">
        <v>26173583</v>
      </c>
      <c r="S322">
        <v>96982</v>
      </c>
      <c r="T322">
        <v>4476070</v>
      </c>
      <c r="U322">
        <v>51622</v>
      </c>
      <c r="V322">
        <v>2208478</v>
      </c>
      <c r="W322">
        <v>1.4</v>
      </c>
      <c r="X322">
        <v>4.4000000000000004</v>
      </c>
      <c r="Y322">
        <v>3</v>
      </c>
      <c r="Z322">
        <v>5.0999999999999996</v>
      </c>
      <c r="AA322">
        <v>4</v>
      </c>
      <c r="AB322">
        <v>4.2</v>
      </c>
      <c r="AC322">
        <v>1.5</v>
      </c>
      <c r="AD322">
        <v>5.8</v>
      </c>
    </row>
    <row r="323" spans="1:30" x14ac:dyDescent="0.45">
      <c r="A323" t="s">
        <v>75</v>
      </c>
      <c r="B323">
        <v>12060</v>
      </c>
      <c r="C323" t="s">
        <v>472</v>
      </c>
      <c r="E323" t="s">
        <v>38</v>
      </c>
      <c r="F323" t="s">
        <v>39</v>
      </c>
      <c r="H323">
        <v>1</v>
      </c>
      <c r="I323" t="s">
        <v>32</v>
      </c>
      <c r="J323">
        <v>1</v>
      </c>
      <c r="K323" t="s">
        <v>32</v>
      </c>
      <c r="L323">
        <v>0</v>
      </c>
      <c r="M323" t="s">
        <v>32</v>
      </c>
      <c r="N323">
        <v>2012</v>
      </c>
      <c r="O323">
        <v>8921</v>
      </c>
      <c r="P323">
        <v>61289976</v>
      </c>
      <c r="Q323">
        <v>3622</v>
      </c>
      <c r="R323">
        <v>61049322</v>
      </c>
      <c r="S323">
        <v>129140</v>
      </c>
      <c r="T323">
        <v>6400071</v>
      </c>
      <c r="U323">
        <v>5299</v>
      </c>
      <c r="V323">
        <v>240655</v>
      </c>
      <c r="W323">
        <v>3.2</v>
      </c>
      <c r="X323">
        <v>1</v>
      </c>
      <c r="Y323">
        <v>2.6</v>
      </c>
      <c r="Z323">
        <v>1</v>
      </c>
      <c r="AA323">
        <v>1.6</v>
      </c>
      <c r="AB323">
        <v>1.8</v>
      </c>
      <c r="AC323">
        <v>4</v>
      </c>
      <c r="AD323">
        <v>10.3</v>
      </c>
    </row>
    <row r="324" spans="1:30" x14ac:dyDescent="0.45">
      <c r="A324" t="s">
        <v>75</v>
      </c>
      <c r="B324">
        <v>12060</v>
      </c>
      <c r="C324" t="s">
        <v>472</v>
      </c>
      <c r="E324">
        <v>42</v>
      </c>
      <c r="F324" t="s">
        <v>40</v>
      </c>
      <c r="H324">
        <v>1</v>
      </c>
      <c r="I324" t="s">
        <v>32</v>
      </c>
      <c r="J324">
        <v>1</v>
      </c>
      <c r="K324" t="s">
        <v>32</v>
      </c>
      <c r="L324">
        <v>0</v>
      </c>
      <c r="M324" t="s">
        <v>32</v>
      </c>
      <c r="N324">
        <v>2012</v>
      </c>
      <c r="O324">
        <v>15501</v>
      </c>
      <c r="P324">
        <v>202233106</v>
      </c>
      <c r="Q324">
        <v>7884</v>
      </c>
      <c r="R324">
        <v>201555638</v>
      </c>
      <c r="S324">
        <v>137434</v>
      </c>
      <c r="T324">
        <v>9343710</v>
      </c>
      <c r="U324">
        <v>7617</v>
      </c>
      <c r="V324">
        <v>677468</v>
      </c>
      <c r="W324">
        <v>1.9</v>
      </c>
      <c r="X324">
        <v>1.7</v>
      </c>
      <c r="Y324">
        <v>1.9</v>
      </c>
      <c r="Z324">
        <v>1.7</v>
      </c>
      <c r="AA324">
        <v>2.2999999999999998</v>
      </c>
      <c r="AB324">
        <v>2.2999999999999998</v>
      </c>
      <c r="AC324">
        <v>3.2</v>
      </c>
      <c r="AD324">
        <v>8.9</v>
      </c>
    </row>
    <row r="325" spans="1:30" x14ac:dyDescent="0.45">
      <c r="A325" t="s">
        <v>75</v>
      </c>
      <c r="B325">
        <v>12060</v>
      </c>
      <c r="C325" t="s">
        <v>472</v>
      </c>
      <c r="E325" t="s">
        <v>41</v>
      </c>
      <c r="F325" t="s">
        <v>42</v>
      </c>
      <c r="H325">
        <v>1</v>
      </c>
      <c r="I325" t="s">
        <v>32</v>
      </c>
      <c r="J325">
        <v>1</v>
      </c>
      <c r="K325" t="s">
        <v>32</v>
      </c>
      <c r="L325">
        <v>0</v>
      </c>
      <c r="M325" t="s">
        <v>32</v>
      </c>
      <c r="N325">
        <v>2012</v>
      </c>
      <c r="O325">
        <v>46936</v>
      </c>
      <c r="P325">
        <v>71270095</v>
      </c>
      <c r="Q325">
        <v>10558</v>
      </c>
      <c r="R325">
        <v>69841182</v>
      </c>
      <c r="S325">
        <v>245172</v>
      </c>
      <c r="T325">
        <v>6169129</v>
      </c>
      <c r="U325">
        <v>36378</v>
      </c>
      <c r="V325">
        <v>1428913</v>
      </c>
      <c r="W325">
        <v>1.5</v>
      </c>
      <c r="X325">
        <v>2.7</v>
      </c>
      <c r="Y325">
        <v>2.5</v>
      </c>
      <c r="Z325">
        <v>2.9</v>
      </c>
      <c r="AA325">
        <v>1.9</v>
      </c>
      <c r="AB325">
        <v>2.4</v>
      </c>
      <c r="AC325">
        <v>1.9</v>
      </c>
      <c r="AD325">
        <v>4</v>
      </c>
    </row>
    <row r="326" spans="1:30" x14ac:dyDescent="0.45">
      <c r="A326" t="s">
        <v>75</v>
      </c>
      <c r="B326">
        <v>12060</v>
      </c>
      <c r="C326" t="s">
        <v>472</v>
      </c>
      <c r="E326" t="s">
        <v>43</v>
      </c>
      <c r="F326" t="s">
        <v>44</v>
      </c>
      <c r="G326" t="s">
        <v>45</v>
      </c>
      <c r="H326">
        <v>1</v>
      </c>
      <c r="I326" t="s">
        <v>32</v>
      </c>
      <c r="J326">
        <v>1</v>
      </c>
      <c r="K326" t="s">
        <v>32</v>
      </c>
      <c r="L326">
        <v>0</v>
      </c>
      <c r="M326" t="s">
        <v>32</v>
      </c>
      <c r="N326">
        <v>2012</v>
      </c>
      <c r="O326">
        <v>25074</v>
      </c>
      <c r="P326">
        <v>26159111</v>
      </c>
      <c r="Q326">
        <v>2795</v>
      </c>
      <c r="R326">
        <v>24973814</v>
      </c>
      <c r="S326">
        <v>111525</v>
      </c>
      <c r="T326">
        <v>5221189</v>
      </c>
      <c r="U326">
        <v>22279</v>
      </c>
      <c r="V326">
        <v>1185297</v>
      </c>
      <c r="W326">
        <v>2.1</v>
      </c>
      <c r="X326">
        <v>2.4</v>
      </c>
      <c r="Y326">
        <v>3.3</v>
      </c>
      <c r="Z326">
        <v>2.6</v>
      </c>
      <c r="AA326">
        <v>0.9</v>
      </c>
      <c r="AB326">
        <v>1.7</v>
      </c>
      <c r="AC326">
        <v>2.2000000000000002</v>
      </c>
      <c r="AD326">
        <v>4.2</v>
      </c>
    </row>
    <row r="327" spans="1:30" x14ac:dyDescent="0.45">
      <c r="A327" t="s">
        <v>75</v>
      </c>
      <c r="B327">
        <v>12060</v>
      </c>
      <c r="C327" t="s">
        <v>472</v>
      </c>
      <c r="E327">
        <v>51</v>
      </c>
      <c r="F327" t="s">
        <v>46</v>
      </c>
      <c r="H327">
        <v>1</v>
      </c>
      <c r="I327" t="s">
        <v>32</v>
      </c>
      <c r="J327">
        <v>1</v>
      </c>
      <c r="K327" t="s">
        <v>32</v>
      </c>
      <c r="L327">
        <v>0</v>
      </c>
      <c r="M327" t="s">
        <v>32</v>
      </c>
      <c r="N327">
        <v>2012</v>
      </c>
      <c r="O327">
        <v>9322</v>
      </c>
      <c r="P327">
        <v>50175976</v>
      </c>
      <c r="Q327">
        <v>1686</v>
      </c>
      <c r="R327">
        <v>49924110</v>
      </c>
      <c r="S327">
        <v>104831</v>
      </c>
      <c r="T327">
        <v>8469599</v>
      </c>
      <c r="U327">
        <v>7635</v>
      </c>
      <c r="V327">
        <v>251867</v>
      </c>
      <c r="W327">
        <v>2.4</v>
      </c>
      <c r="X327">
        <v>1.5</v>
      </c>
      <c r="Y327">
        <v>4.3</v>
      </c>
      <c r="Z327">
        <v>1.5</v>
      </c>
      <c r="AA327">
        <v>1.3</v>
      </c>
      <c r="AB327">
        <v>1.7</v>
      </c>
      <c r="AC327">
        <v>2.8</v>
      </c>
      <c r="AD327">
        <v>9</v>
      </c>
    </row>
    <row r="328" spans="1:30" x14ac:dyDescent="0.45">
      <c r="A328" t="s">
        <v>75</v>
      </c>
      <c r="B328">
        <v>12060</v>
      </c>
      <c r="C328" t="s">
        <v>472</v>
      </c>
      <c r="E328">
        <v>52</v>
      </c>
      <c r="F328" t="s">
        <v>47</v>
      </c>
      <c r="G328" t="s">
        <v>48</v>
      </c>
      <c r="H328">
        <v>1</v>
      </c>
      <c r="I328" t="s">
        <v>32</v>
      </c>
      <c r="J328">
        <v>1</v>
      </c>
      <c r="K328" t="s">
        <v>32</v>
      </c>
      <c r="L328">
        <v>0</v>
      </c>
      <c r="M328" t="s">
        <v>32</v>
      </c>
      <c r="N328">
        <v>2012</v>
      </c>
      <c r="O328">
        <v>18322</v>
      </c>
      <c r="P328">
        <v>72943883</v>
      </c>
      <c r="Q328">
        <v>5097</v>
      </c>
      <c r="R328">
        <v>71669513</v>
      </c>
      <c r="S328">
        <v>115122</v>
      </c>
      <c r="T328">
        <v>9778683</v>
      </c>
      <c r="U328">
        <v>13226</v>
      </c>
      <c r="V328">
        <v>1274370</v>
      </c>
      <c r="W328">
        <v>1.8</v>
      </c>
      <c r="X328">
        <v>0.6</v>
      </c>
      <c r="Y328">
        <v>2.5</v>
      </c>
      <c r="Z328">
        <v>0.7</v>
      </c>
      <c r="AA328">
        <v>1.1000000000000001</v>
      </c>
      <c r="AB328">
        <v>0.9</v>
      </c>
      <c r="AC328">
        <v>1.9</v>
      </c>
      <c r="AD328">
        <v>7.3</v>
      </c>
    </row>
    <row r="329" spans="1:30" x14ac:dyDescent="0.45">
      <c r="A329" t="s">
        <v>75</v>
      </c>
      <c r="B329">
        <v>12060</v>
      </c>
      <c r="C329" t="s">
        <v>472</v>
      </c>
      <c r="E329">
        <v>53</v>
      </c>
      <c r="F329" t="s">
        <v>49</v>
      </c>
      <c r="H329">
        <v>1</v>
      </c>
      <c r="I329" t="s">
        <v>32</v>
      </c>
      <c r="J329">
        <v>1</v>
      </c>
      <c r="K329" t="s">
        <v>32</v>
      </c>
      <c r="L329">
        <v>0</v>
      </c>
      <c r="M329" t="s">
        <v>32</v>
      </c>
      <c r="N329">
        <v>2012</v>
      </c>
      <c r="O329">
        <v>49702</v>
      </c>
      <c r="P329">
        <v>14401883</v>
      </c>
      <c r="Q329">
        <v>4808</v>
      </c>
      <c r="R329">
        <v>10778144</v>
      </c>
      <c r="S329">
        <v>38123</v>
      </c>
      <c r="T329">
        <v>2206313</v>
      </c>
      <c r="U329">
        <v>44894</v>
      </c>
      <c r="V329">
        <v>3623739</v>
      </c>
      <c r="W329">
        <v>2.2000000000000002</v>
      </c>
      <c r="X329">
        <v>4.0999999999999996</v>
      </c>
      <c r="Y329">
        <v>3</v>
      </c>
      <c r="Z329">
        <v>5.0999999999999996</v>
      </c>
      <c r="AA329">
        <v>2.7</v>
      </c>
      <c r="AB329">
        <v>3.1</v>
      </c>
      <c r="AC329">
        <v>2.2000000000000002</v>
      </c>
      <c r="AD329">
        <v>5.7</v>
      </c>
    </row>
    <row r="330" spans="1:30" x14ac:dyDescent="0.45">
      <c r="A330" t="s">
        <v>75</v>
      </c>
      <c r="B330">
        <v>12060</v>
      </c>
      <c r="C330" t="s">
        <v>472</v>
      </c>
      <c r="E330">
        <v>54</v>
      </c>
      <c r="F330" t="s">
        <v>50</v>
      </c>
      <c r="H330">
        <v>1</v>
      </c>
      <c r="I330" t="s">
        <v>32</v>
      </c>
      <c r="J330">
        <v>1</v>
      </c>
      <c r="K330" t="s">
        <v>32</v>
      </c>
      <c r="L330">
        <v>0</v>
      </c>
      <c r="M330" t="s">
        <v>32</v>
      </c>
      <c r="N330">
        <v>2012</v>
      </c>
      <c r="O330">
        <v>90613</v>
      </c>
      <c r="P330">
        <v>39860386</v>
      </c>
      <c r="Q330">
        <v>20092</v>
      </c>
      <c r="R330">
        <v>37048922</v>
      </c>
      <c r="S330">
        <v>200917</v>
      </c>
      <c r="T330">
        <v>13771878</v>
      </c>
      <c r="U330">
        <v>70521</v>
      </c>
      <c r="V330">
        <v>2811465</v>
      </c>
      <c r="W330">
        <v>1.2</v>
      </c>
      <c r="X330">
        <v>1.5</v>
      </c>
      <c r="Y330">
        <v>1.2</v>
      </c>
      <c r="Z330">
        <v>1.7</v>
      </c>
      <c r="AA330">
        <v>1.3</v>
      </c>
      <c r="AB330">
        <v>1.6</v>
      </c>
      <c r="AC330">
        <v>1.4</v>
      </c>
      <c r="AD330">
        <v>3.7</v>
      </c>
    </row>
    <row r="331" spans="1:30" x14ac:dyDescent="0.45">
      <c r="A331" t="s">
        <v>75</v>
      </c>
      <c r="B331">
        <v>12060</v>
      </c>
      <c r="C331" t="s">
        <v>472</v>
      </c>
      <c r="E331">
        <v>55</v>
      </c>
      <c r="F331" t="s">
        <v>59</v>
      </c>
      <c r="H331">
        <v>1</v>
      </c>
      <c r="I331" t="s">
        <v>32</v>
      </c>
      <c r="J331">
        <v>1</v>
      </c>
      <c r="K331" t="s">
        <v>32</v>
      </c>
      <c r="L331">
        <v>0</v>
      </c>
      <c r="M331" t="s">
        <v>32</v>
      </c>
      <c r="N331">
        <v>2012</v>
      </c>
      <c r="O331">
        <v>776</v>
      </c>
      <c r="P331">
        <v>11474743</v>
      </c>
      <c r="Q331">
        <v>776</v>
      </c>
      <c r="R331">
        <v>11474743</v>
      </c>
      <c r="S331">
        <v>112467</v>
      </c>
      <c r="T331">
        <v>11015368</v>
      </c>
      <c r="U331">
        <v>0</v>
      </c>
      <c r="V331">
        <v>0</v>
      </c>
      <c r="W331">
        <v>5.7</v>
      </c>
      <c r="X331">
        <v>1.5</v>
      </c>
      <c r="Y331">
        <v>6</v>
      </c>
      <c r="Z331">
        <v>1.5</v>
      </c>
      <c r="AA331">
        <v>1.5</v>
      </c>
      <c r="AB331">
        <v>1.3</v>
      </c>
      <c r="AC331">
        <v>0</v>
      </c>
      <c r="AD331">
        <v>0</v>
      </c>
    </row>
    <row r="332" spans="1:30" x14ac:dyDescent="0.45">
      <c r="A332" t="s">
        <v>75</v>
      </c>
      <c r="B332">
        <v>12060</v>
      </c>
      <c r="C332" t="s">
        <v>472</v>
      </c>
      <c r="E332">
        <v>56</v>
      </c>
      <c r="F332" t="s">
        <v>51</v>
      </c>
      <c r="H332">
        <v>1</v>
      </c>
      <c r="I332" t="s">
        <v>32</v>
      </c>
      <c r="J332">
        <v>1</v>
      </c>
      <c r="K332" t="s">
        <v>32</v>
      </c>
      <c r="L332">
        <v>0</v>
      </c>
      <c r="M332" t="s">
        <v>32</v>
      </c>
      <c r="N332">
        <v>2012</v>
      </c>
      <c r="O332">
        <v>63543</v>
      </c>
      <c r="P332">
        <v>18987388</v>
      </c>
      <c r="Q332">
        <v>6896</v>
      </c>
      <c r="R332">
        <v>17997563</v>
      </c>
      <c r="S332">
        <v>248840</v>
      </c>
      <c r="T332">
        <v>8200206</v>
      </c>
      <c r="U332">
        <v>56647</v>
      </c>
      <c r="V332">
        <v>989825</v>
      </c>
      <c r="W332">
        <v>1.1000000000000001</v>
      </c>
      <c r="X332">
        <v>3.7</v>
      </c>
      <c r="Y332">
        <v>2.4</v>
      </c>
      <c r="Z332">
        <v>4</v>
      </c>
      <c r="AA332">
        <v>3.5</v>
      </c>
      <c r="AB332">
        <v>4.9000000000000004</v>
      </c>
      <c r="AC332">
        <v>1.1000000000000001</v>
      </c>
      <c r="AD332">
        <v>5.4</v>
      </c>
    </row>
    <row r="333" spans="1:30" x14ac:dyDescent="0.45">
      <c r="A333" t="s">
        <v>75</v>
      </c>
      <c r="B333">
        <v>12060</v>
      </c>
      <c r="C333" t="s">
        <v>472</v>
      </c>
      <c r="E333">
        <v>61</v>
      </c>
      <c r="F333" t="s">
        <v>52</v>
      </c>
      <c r="H333">
        <v>1</v>
      </c>
      <c r="I333" t="s">
        <v>32</v>
      </c>
      <c r="J333">
        <v>1</v>
      </c>
      <c r="K333" t="s">
        <v>32</v>
      </c>
      <c r="L333">
        <v>0</v>
      </c>
      <c r="M333" t="s">
        <v>32</v>
      </c>
      <c r="N333">
        <v>2012</v>
      </c>
      <c r="O333">
        <v>15657</v>
      </c>
      <c r="P333">
        <v>5500080</v>
      </c>
      <c r="Q333">
        <v>1880</v>
      </c>
      <c r="R333">
        <v>5327393</v>
      </c>
      <c r="S333">
        <v>59190</v>
      </c>
      <c r="T333">
        <v>2453745</v>
      </c>
      <c r="U333">
        <v>13777</v>
      </c>
      <c r="V333">
        <v>172687</v>
      </c>
      <c r="W333">
        <v>2.1</v>
      </c>
      <c r="X333">
        <v>3.2</v>
      </c>
      <c r="Y333">
        <v>2.4</v>
      </c>
      <c r="Z333">
        <v>3.4</v>
      </c>
      <c r="AA333">
        <v>2.8</v>
      </c>
      <c r="AB333">
        <v>3.6</v>
      </c>
      <c r="AC333">
        <v>2.2000000000000002</v>
      </c>
      <c r="AD333">
        <v>5.3</v>
      </c>
    </row>
    <row r="334" spans="1:30" x14ac:dyDescent="0.45">
      <c r="A334" t="s">
        <v>75</v>
      </c>
      <c r="B334">
        <v>12060</v>
      </c>
      <c r="C334" t="s">
        <v>472</v>
      </c>
      <c r="E334">
        <v>62</v>
      </c>
      <c r="F334" t="s">
        <v>53</v>
      </c>
      <c r="H334">
        <v>1</v>
      </c>
      <c r="I334" t="s">
        <v>32</v>
      </c>
      <c r="J334">
        <v>1</v>
      </c>
      <c r="K334" t="s">
        <v>32</v>
      </c>
      <c r="L334">
        <v>0</v>
      </c>
      <c r="M334" t="s">
        <v>32</v>
      </c>
      <c r="N334">
        <v>2012</v>
      </c>
      <c r="O334">
        <v>49190</v>
      </c>
      <c r="P334">
        <v>29224800</v>
      </c>
      <c r="Q334">
        <v>10901</v>
      </c>
      <c r="R334">
        <v>28397117</v>
      </c>
      <c r="S334">
        <v>230794</v>
      </c>
      <c r="T334">
        <v>10438941</v>
      </c>
      <c r="U334">
        <v>38289</v>
      </c>
      <c r="V334">
        <v>827684</v>
      </c>
      <c r="W334">
        <v>0.7</v>
      </c>
      <c r="X334">
        <v>2.2000000000000002</v>
      </c>
      <c r="Y334">
        <v>1.8</v>
      </c>
      <c r="Z334">
        <v>2.2999999999999998</v>
      </c>
      <c r="AA334">
        <v>1.8</v>
      </c>
      <c r="AB334">
        <v>1.9</v>
      </c>
      <c r="AC334">
        <v>0.6</v>
      </c>
      <c r="AD334">
        <v>4.2</v>
      </c>
    </row>
    <row r="335" spans="1:30" x14ac:dyDescent="0.45">
      <c r="A335" t="s">
        <v>75</v>
      </c>
      <c r="B335">
        <v>12060</v>
      </c>
      <c r="C335" t="s">
        <v>472</v>
      </c>
      <c r="E335">
        <v>71</v>
      </c>
      <c r="F335" t="s">
        <v>54</v>
      </c>
      <c r="H335">
        <v>1</v>
      </c>
      <c r="I335" t="s">
        <v>32</v>
      </c>
      <c r="J335">
        <v>1</v>
      </c>
      <c r="K335" t="s">
        <v>32</v>
      </c>
      <c r="L335">
        <v>0</v>
      </c>
      <c r="M335" t="s">
        <v>32</v>
      </c>
      <c r="N335">
        <v>2012</v>
      </c>
      <c r="O335">
        <v>27320</v>
      </c>
      <c r="P335">
        <v>3163530</v>
      </c>
      <c r="Q335">
        <v>1533</v>
      </c>
      <c r="R335">
        <v>2639986</v>
      </c>
      <c r="S335">
        <v>29147</v>
      </c>
      <c r="T335">
        <v>826192</v>
      </c>
      <c r="U335">
        <v>25786</v>
      </c>
      <c r="V335">
        <v>523543</v>
      </c>
      <c r="W335">
        <v>1.7</v>
      </c>
      <c r="X335">
        <v>1.6</v>
      </c>
      <c r="Y335">
        <v>3.5</v>
      </c>
      <c r="Z335">
        <v>1.8</v>
      </c>
      <c r="AA335">
        <v>2.8</v>
      </c>
      <c r="AB335">
        <v>1.2</v>
      </c>
      <c r="AC335">
        <v>1.8</v>
      </c>
      <c r="AD335">
        <v>4.9000000000000004</v>
      </c>
    </row>
    <row r="336" spans="1:30" x14ac:dyDescent="0.45">
      <c r="A336" t="s">
        <v>75</v>
      </c>
      <c r="B336">
        <v>12060</v>
      </c>
      <c r="C336" t="s">
        <v>472</v>
      </c>
      <c r="E336">
        <v>72</v>
      </c>
      <c r="F336" t="s">
        <v>55</v>
      </c>
      <c r="H336">
        <v>1</v>
      </c>
      <c r="I336" t="s">
        <v>32</v>
      </c>
      <c r="J336">
        <v>1</v>
      </c>
      <c r="K336" t="s">
        <v>32</v>
      </c>
      <c r="L336">
        <v>0</v>
      </c>
      <c r="M336" t="s">
        <v>32</v>
      </c>
      <c r="N336">
        <v>2012</v>
      </c>
      <c r="O336">
        <v>16126</v>
      </c>
      <c r="P336">
        <v>12452198</v>
      </c>
      <c r="Q336">
        <v>7659</v>
      </c>
      <c r="R336">
        <v>12151987</v>
      </c>
      <c r="S336">
        <v>210701</v>
      </c>
      <c r="T336">
        <v>3366577</v>
      </c>
      <c r="U336">
        <v>8467</v>
      </c>
      <c r="V336">
        <v>300210</v>
      </c>
      <c r="W336">
        <v>2.2999999999999998</v>
      </c>
      <c r="X336">
        <v>4.0999999999999996</v>
      </c>
      <c r="Y336">
        <v>4.4000000000000004</v>
      </c>
      <c r="Z336">
        <v>4.0999999999999996</v>
      </c>
      <c r="AA336">
        <v>3.6</v>
      </c>
      <c r="AB336">
        <v>4.7</v>
      </c>
      <c r="AC336">
        <v>2.8</v>
      </c>
      <c r="AD336">
        <v>25.9</v>
      </c>
    </row>
    <row r="337" spans="1:30" x14ac:dyDescent="0.45">
      <c r="A337" t="s">
        <v>75</v>
      </c>
      <c r="B337">
        <v>12060</v>
      </c>
      <c r="C337" t="s">
        <v>472</v>
      </c>
      <c r="E337">
        <v>81</v>
      </c>
      <c r="F337" t="s">
        <v>56</v>
      </c>
      <c r="G337" t="s">
        <v>57</v>
      </c>
      <c r="H337">
        <v>1</v>
      </c>
      <c r="I337" t="s">
        <v>32</v>
      </c>
      <c r="J337">
        <v>1</v>
      </c>
      <c r="K337" t="s">
        <v>32</v>
      </c>
      <c r="L337">
        <v>0</v>
      </c>
      <c r="M337" t="s">
        <v>32</v>
      </c>
      <c r="N337">
        <v>2012</v>
      </c>
      <c r="O337">
        <v>91676</v>
      </c>
      <c r="P337">
        <v>5817471</v>
      </c>
      <c r="Q337">
        <v>6485</v>
      </c>
      <c r="R337">
        <v>4162848</v>
      </c>
      <c r="S337">
        <v>46216</v>
      </c>
      <c r="T337">
        <v>1339262</v>
      </c>
      <c r="U337">
        <v>85190</v>
      </c>
      <c r="V337">
        <v>1654622</v>
      </c>
      <c r="W337">
        <v>0.6</v>
      </c>
      <c r="X337">
        <v>3</v>
      </c>
      <c r="Y337">
        <v>3.6</v>
      </c>
      <c r="Z337">
        <v>4.9000000000000004</v>
      </c>
      <c r="AA337">
        <v>4.7</v>
      </c>
      <c r="AB337">
        <v>5.5</v>
      </c>
      <c r="AC337">
        <v>0.6</v>
      </c>
      <c r="AD337">
        <v>2.9</v>
      </c>
    </row>
    <row r="338" spans="1:30" x14ac:dyDescent="0.45">
      <c r="A338" t="s">
        <v>75</v>
      </c>
      <c r="B338">
        <v>12060</v>
      </c>
      <c r="C338" t="s">
        <v>472</v>
      </c>
      <c r="E338">
        <v>99</v>
      </c>
      <c r="F338" t="s">
        <v>76</v>
      </c>
      <c r="H338">
        <v>1</v>
      </c>
      <c r="I338" t="s">
        <v>32</v>
      </c>
      <c r="J338">
        <v>1</v>
      </c>
      <c r="K338" t="s">
        <v>32</v>
      </c>
      <c r="L338">
        <v>0</v>
      </c>
      <c r="M338" t="s">
        <v>32</v>
      </c>
      <c r="N338">
        <v>2012</v>
      </c>
      <c r="O338">
        <v>146</v>
      </c>
      <c r="Q338">
        <v>116</v>
      </c>
      <c r="U338">
        <v>31</v>
      </c>
      <c r="W338">
        <v>22.7</v>
      </c>
      <c r="Y338">
        <v>17</v>
      </c>
      <c r="AC338">
        <v>85.5</v>
      </c>
    </row>
    <row r="339" spans="1:30" x14ac:dyDescent="0.45">
      <c r="A339" t="s">
        <v>77</v>
      </c>
      <c r="B339">
        <v>12100</v>
      </c>
      <c r="C339" t="s">
        <v>473</v>
      </c>
      <c r="E339">
        <v>0</v>
      </c>
      <c r="F339" t="s">
        <v>31</v>
      </c>
      <c r="H339">
        <v>1</v>
      </c>
      <c r="I339" t="s">
        <v>32</v>
      </c>
      <c r="J339">
        <v>1</v>
      </c>
      <c r="K339" t="s">
        <v>32</v>
      </c>
      <c r="L339">
        <v>0</v>
      </c>
      <c r="M339" t="s">
        <v>32</v>
      </c>
      <c r="N339">
        <v>2012</v>
      </c>
      <c r="O339">
        <v>21211</v>
      </c>
      <c r="P339">
        <v>18101549</v>
      </c>
      <c r="Q339">
        <v>5321</v>
      </c>
      <c r="R339">
        <v>17307988</v>
      </c>
      <c r="S339">
        <v>117350</v>
      </c>
      <c r="T339">
        <v>4003976</v>
      </c>
      <c r="U339">
        <v>15891</v>
      </c>
      <c r="V339">
        <v>793561</v>
      </c>
      <c r="W339">
        <v>3.4</v>
      </c>
      <c r="X339">
        <v>3.9</v>
      </c>
      <c r="Y339">
        <v>7</v>
      </c>
      <c r="Z339">
        <v>4.4000000000000004</v>
      </c>
      <c r="AA339">
        <v>8.3000000000000007</v>
      </c>
      <c r="AB339">
        <v>5.4</v>
      </c>
      <c r="AC339">
        <v>4.4000000000000004</v>
      </c>
      <c r="AD339">
        <v>12.8</v>
      </c>
    </row>
    <row r="340" spans="1:30" x14ac:dyDescent="0.45">
      <c r="A340" t="s">
        <v>77</v>
      </c>
      <c r="B340">
        <v>12100</v>
      </c>
      <c r="C340" t="s">
        <v>473</v>
      </c>
      <c r="E340">
        <v>11</v>
      </c>
      <c r="F340" t="s">
        <v>33</v>
      </c>
      <c r="G340" t="s">
        <v>34</v>
      </c>
      <c r="H340">
        <v>1</v>
      </c>
      <c r="I340" t="s">
        <v>32</v>
      </c>
      <c r="J340">
        <v>1</v>
      </c>
      <c r="K340" t="s">
        <v>32</v>
      </c>
      <c r="L340">
        <v>0</v>
      </c>
      <c r="M340" t="s">
        <v>32</v>
      </c>
      <c r="N340">
        <v>2012</v>
      </c>
      <c r="O340">
        <v>139</v>
      </c>
      <c r="Q340">
        <v>12</v>
      </c>
      <c r="U340">
        <v>127</v>
      </c>
      <c r="W340">
        <v>51.7</v>
      </c>
      <c r="Y340">
        <v>67.3</v>
      </c>
      <c r="AC340">
        <v>54.7</v>
      </c>
    </row>
    <row r="341" spans="1:30" x14ac:dyDescent="0.45">
      <c r="A341" t="s">
        <v>77</v>
      </c>
      <c r="B341">
        <v>12100</v>
      </c>
      <c r="C341" t="s">
        <v>473</v>
      </c>
      <c r="E341">
        <v>23</v>
      </c>
      <c r="F341" t="s">
        <v>37</v>
      </c>
      <c r="H341">
        <v>1</v>
      </c>
      <c r="I341" t="s">
        <v>32</v>
      </c>
      <c r="J341">
        <v>1</v>
      </c>
      <c r="K341" t="s">
        <v>32</v>
      </c>
      <c r="L341">
        <v>0</v>
      </c>
      <c r="M341" t="s">
        <v>32</v>
      </c>
      <c r="N341">
        <v>2012</v>
      </c>
      <c r="O341">
        <v>1987</v>
      </c>
      <c r="P341">
        <v>1146336</v>
      </c>
      <c r="Q341">
        <v>662</v>
      </c>
      <c r="R341">
        <v>1038826</v>
      </c>
      <c r="S341">
        <v>3914</v>
      </c>
      <c r="T341">
        <v>244875</v>
      </c>
      <c r="U341">
        <v>1325</v>
      </c>
      <c r="V341">
        <v>107511</v>
      </c>
      <c r="W341">
        <v>10.199999999999999</v>
      </c>
      <c r="X341">
        <v>15.4</v>
      </c>
      <c r="Y341">
        <v>16.899999999999999</v>
      </c>
      <c r="Z341">
        <v>18.2</v>
      </c>
      <c r="AA341">
        <v>17.100000000000001</v>
      </c>
      <c r="AB341">
        <v>23.1</v>
      </c>
      <c r="AC341">
        <v>12.5</v>
      </c>
      <c r="AD341">
        <v>30.7</v>
      </c>
    </row>
    <row r="342" spans="1:30" x14ac:dyDescent="0.45">
      <c r="A342" t="s">
        <v>77</v>
      </c>
      <c r="B342">
        <v>12100</v>
      </c>
      <c r="C342" t="s">
        <v>473</v>
      </c>
      <c r="E342" t="s">
        <v>38</v>
      </c>
      <c r="F342" t="s">
        <v>39</v>
      </c>
      <c r="H342">
        <v>1</v>
      </c>
      <c r="I342" t="s">
        <v>32</v>
      </c>
      <c r="J342">
        <v>1</v>
      </c>
      <c r="K342" t="s">
        <v>32</v>
      </c>
      <c r="L342">
        <v>0</v>
      </c>
      <c r="M342" t="s">
        <v>32</v>
      </c>
      <c r="N342">
        <v>2012</v>
      </c>
      <c r="O342">
        <v>230</v>
      </c>
      <c r="P342">
        <v>381234</v>
      </c>
      <c r="Q342">
        <v>101</v>
      </c>
      <c r="R342">
        <v>377539</v>
      </c>
      <c r="S342">
        <v>1963</v>
      </c>
      <c r="T342">
        <v>87979</v>
      </c>
      <c r="U342">
        <v>130</v>
      </c>
      <c r="V342">
        <v>3695</v>
      </c>
      <c r="W342">
        <v>21.2</v>
      </c>
      <c r="X342">
        <v>34.200000000000003</v>
      </c>
      <c r="Y342">
        <v>23.2</v>
      </c>
      <c r="Z342">
        <v>35.9</v>
      </c>
      <c r="AA342">
        <v>26.8</v>
      </c>
      <c r="AB342">
        <v>29.5</v>
      </c>
      <c r="AC342">
        <v>38.200000000000003</v>
      </c>
      <c r="AD342">
        <v>16.2</v>
      </c>
    </row>
    <row r="343" spans="1:30" x14ac:dyDescent="0.45">
      <c r="A343" t="s">
        <v>77</v>
      </c>
      <c r="B343">
        <v>12100</v>
      </c>
      <c r="C343" t="s">
        <v>473</v>
      </c>
      <c r="E343">
        <v>42</v>
      </c>
      <c r="F343" t="s">
        <v>40</v>
      </c>
      <c r="H343">
        <v>1</v>
      </c>
      <c r="I343" t="s">
        <v>32</v>
      </c>
      <c r="J343">
        <v>1</v>
      </c>
      <c r="K343" t="s">
        <v>32</v>
      </c>
      <c r="L343">
        <v>0</v>
      </c>
      <c r="M343" t="s">
        <v>32</v>
      </c>
      <c r="N343">
        <v>2012</v>
      </c>
      <c r="O343">
        <v>502</v>
      </c>
      <c r="P343">
        <v>1550310</v>
      </c>
      <c r="Q343">
        <v>194</v>
      </c>
      <c r="R343">
        <v>1529217</v>
      </c>
      <c r="S343">
        <v>3298</v>
      </c>
      <c r="T343">
        <v>147103</v>
      </c>
      <c r="U343">
        <v>308</v>
      </c>
      <c r="V343">
        <v>21093</v>
      </c>
      <c r="W343">
        <v>22.3</v>
      </c>
      <c r="X343">
        <v>20.399999999999999</v>
      </c>
      <c r="Y343">
        <v>19.100000000000001</v>
      </c>
      <c r="Z343">
        <v>21.5</v>
      </c>
      <c r="AA343">
        <v>29.8</v>
      </c>
      <c r="AB343">
        <v>25.5</v>
      </c>
      <c r="AC343">
        <v>30.8</v>
      </c>
      <c r="AD343">
        <v>36.9</v>
      </c>
    </row>
    <row r="344" spans="1:30" x14ac:dyDescent="0.45">
      <c r="A344" t="s">
        <v>77</v>
      </c>
      <c r="B344">
        <v>12100</v>
      </c>
      <c r="C344" t="s">
        <v>473</v>
      </c>
      <c r="E344" t="s">
        <v>41</v>
      </c>
      <c r="F344" t="s">
        <v>42</v>
      </c>
      <c r="H344">
        <v>1</v>
      </c>
      <c r="I344" t="s">
        <v>32</v>
      </c>
      <c r="J344">
        <v>1</v>
      </c>
      <c r="K344" t="s">
        <v>32</v>
      </c>
      <c r="L344">
        <v>0</v>
      </c>
      <c r="M344" t="s">
        <v>32</v>
      </c>
      <c r="N344">
        <v>2012</v>
      </c>
      <c r="O344">
        <v>2766</v>
      </c>
      <c r="P344">
        <v>4354815</v>
      </c>
      <c r="Q344">
        <v>940</v>
      </c>
      <c r="R344">
        <v>4269626</v>
      </c>
      <c r="S344">
        <v>15896</v>
      </c>
      <c r="T344">
        <v>387716</v>
      </c>
      <c r="U344">
        <v>1826</v>
      </c>
      <c r="V344">
        <v>85189</v>
      </c>
      <c r="W344">
        <v>9.1</v>
      </c>
      <c r="X344">
        <v>10.5</v>
      </c>
      <c r="Y344">
        <v>20.7</v>
      </c>
      <c r="Z344">
        <v>11.3</v>
      </c>
      <c r="AA344">
        <v>8.8000000000000007</v>
      </c>
      <c r="AB344">
        <v>11.2</v>
      </c>
      <c r="AC344">
        <v>8</v>
      </c>
      <c r="AD344">
        <v>20.5</v>
      </c>
    </row>
    <row r="345" spans="1:30" x14ac:dyDescent="0.45">
      <c r="A345" t="s">
        <v>77</v>
      </c>
      <c r="B345">
        <v>12100</v>
      </c>
      <c r="C345" t="s">
        <v>473</v>
      </c>
      <c r="E345" t="s">
        <v>43</v>
      </c>
      <c r="F345" t="s">
        <v>44</v>
      </c>
      <c r="G345" t="s">
        <v>45</v>
      </c>
      <c r="H345">
        <v>1</v>
      </c>
      <c r="I345" t="s">
        <v>32</v>
      </c>
      <c r="J345">
        <v>1</v>
      </c>
      <c r="K345" t="s">
        <v>32</v>
      </c>
      <c r="L345">
        <v>0</v>
      </c>
      <c r="M345" t="s">
        <v>32</v>
      </c>
      <c r="N345">
        <v>2012</v>
      </c>
      <c r="O345">
        <v>1195</v>
      </c>
      <c r="P345">
        <v>349101</v>
      </c>
      <c r="Q345">
        <v>133</v>
      </c>
      <c r="R345">
        <v>312191</v>
      </c>
      <c r="S345">
        <v>2108</v>
      </c>
      <c r="T345">
        <v>70004</v>
      </c>
      <c r="U345">
        <v>1062</v>
      </c>
      <c r="V345">
        <v>36910</v>
      </c>
      <c r="W345">
        <v>16.3</v>
      </c>
      <c r="X345">
        <v>11.2</v>
      </c>
      <c r="Y345">
        <v>36.799999999999997</v>
      </c>
      <c r="Z345">
        <v>13.1</v>
      </c>
      <c r="AA345">
        <v>11.5</v>
      </c>
      <c r="AB345">
        <v>16</v>
      </c>
      <c r="AC345">
        <v>17.2</v>
      </c>
      <c r="AD345">
        <v>20.2</v>
      </c>
    </row>
    <row r="346" spans="1:30" x14ac:dyDescent="0.45">
      <c r="A346" t="s">
        <v>77</v>
      </c>
      <c r="B346">
        <v>12100</v>
      </c>
      <c r="C346" t="s">
        <v>473</v>
      </c>
      <c r="E346">
        <v>51</v>
      </c>
      <c r="F346" t="s">
        <v>46</v>
      </c>
      <c r="H346">
        <v>1</v>
      </c>
      <c r="I346" t="s">
        <v>32</v>
      </c>
      <c r="J346">
        <v>1</v>
      </c>
      <c r="K346" t="s">
        <v>32</v>
      </c>
      <c r="L346">
        <v>0</v>
      </c>
      <c r="M346" t="s">
        <v>32</v>
      </c>
      <c r="N346">
        <v>2012</v>
      </c>
      <c r="O346">
        <v>287</v>
      </c>
      <c r="P346">
        <v>345537</v>
      </c>
      <c r="Q346">
        <v>26</v>
      </c>
      <c r="R346">
        <v>337475</v>
      </c>
      <c r="S346">
        <v>1163</v>
      </c>
      <c r="T346">
        <v>55042</v>
      </c>
      <c r="U346">
        <v>261</v>
      </c>
      <c r="V346">
        <v>8062</v>
      </c>
      <c r="W346">
        <v>22</v>
      </c>
      <c r="X346">
        <v>4.5999999999999996</v>
      </c>
      <c r="Y346">
        <v>23.1</v>
      </c>
      <c r="Z346">
        <v>4.8</v>
      </c>
      <c r="AA346">
        <v>4.7</v>
      </c>
      <c r="AB346">
        <v>4</v>
      </c>
      <c r="AC346">
        <v>23.2</v>
      </c>
      <c r="AD346">
        <v>35.4</v>
      </c>
    </row>
    <row r="347" spans="1:30" x14ac:dyDescent="0.45">
      <c r="A347" t="s">
        <v>77</v>
      </c>
      <c r="B347">
        <v>12100</v>
      </c>
      <c r="C347" t="s">
        <v>473</v>
      </c>
      <c r="E347">
        <v>52</v>
      </c>
      <c r="F347" t="s">
        <v>47</v>
      </c>
      <c r="G347" t="s">
        <v>48</v>
      </c>
      <c r="H347">
        <v>1</v>
      </c>
      <c r="I347" t="s">
        <v>32</v>
      </c>
      <c r="J347">
        <v>1</v>
      </c>
      <c r="K347" t="s">
        <v>32</v>
      </c>
      <c r="L347">
        <v>0</v>
      </c>
      <c r="M347" t="s">
        <v>32</v>
      </c>
      <c r="N347">
        <v>2012</v>
      </c>
      <c r="O347">
        <v>609</v>
      </c>
      <c r="P347">
        <v>715932</v>
      </c>
      <c r="Q347">
        <v>187</v>
      </c>
      <c r="R347">
        <v>691313</v>
      </c>
      <c r="S347">
        <v>3209</v>
      </c>
      <c r="T347">
        <v>196058</v>
      </c>
      <c r="U347">
        <v>422</v>
      </c>
      <c r="W347">
        <v>16.7</v>
      </c>
      <c r="X347">
        <v>24.3</v>
      </c>
      <c r="Y347">
        <v>38.700000000000003</v>
      </c>
      <c r="Z347">
        <v>26.8</v>
      </c>
      <c r="AA347">
        <v>34.4</v>
      </c>
      <c r="AB347">
        <v>37</v>
      </c>
      <c r="AC347">
        <v>20.100000000000001</v>
      </c>
    </row>
    <row r="348" spans="1:30" x14ac:dyDescent="0.45">
      <c r="A348" t="s">
        <v>77</v>
      </c>
      <c r="B348">
        <v>12100</v>
      </c>
      <c r="C348" t="s">
        <v>473</v>
      </c>
      <c r="E348">
        <v>53</v>
      </c>
      <c r="F348" t="s">
        <v>49</v>
      </c>
      <c r="H348">
        <v>1</v>
      </c>
      <c r="I348" t="s">
        <v>32</v>
      </c>
      <c r="J348">
        <v>1</v>
      </c>
      <c r="K348" t="s">
        <v>32</v>
      </c>
      <c r="L348">
        <v>0</v>
      </c>
      <c r="M348" t="s">
        <v>32</v>
      </c>
      <c r="N348">
        <v>2012</v>
      </c>
      <c r="O348">
        <v>2779</v>
      </c>
      <c r="P348">
        <v>554553</v>
      </c>
      <c r="Q348">
        <v>176</v>
      </c>
      <c r="R348">
        <v>360296</v>
      </c>
      <c r="S348">
        <v>1256</v>
      </c>
      <c r="T348">
        <v>49729</v>
      </c>
      <c r="U348">
        <v>2602</v>
      </c>
      <c r="V348">
        <v>194257</v>
      </c>
      <c r="W348">
        <v>13.4</v>
      </c>
      <c r="X348">
        <v>18.3</v>
      </c>
      <c r="Y348">
        <v>31.8</v>
      </c>
      <c r="Z348">
        <v>22</v>
      </c>
      <c r="AA348">
        <v>20.8</v>
      </c>
      <c r="AB348">
        <v>18.5</v>
      </c>
      <c r="AC348">
        <v>13</v>
      </c>
      <c r="AD348">
        <v>31</v>
      </c>
    </row>
    <row r="349" spans="1:30" x14ac:dyDescent="0.45">
      <c r="A349" t="s">
        <v>77</v>
      </c>
      <c r="B349">
        <v>12100</v>
      </c>
      <c r="C349" t="s">
        <v>473</v>
      </c>
      <c r="E349">
        <v>54</v>
      </c>
      <c r="F349" t="s">
        <v>50</v>
      </c>
      <c r="H349">
        <v>1</v>
      </c>
      <c r="I349" t="s">
        <v>32</v>
      </c>
      <c r="J349">
        <v>1</v>
      </c>
      <c r="K349" t="s">
        <v>32</v>
      </c>
      <c r="L349">
        <v>0</v>
      </c>
      <c r="M349" t="s">
        <v>32</v>
      </c>
      <c r="N349">
        <v>2012</v>
      </c>
      <c r="O349">
        <v>2390</v>
      </c>
      <c r="P349">
        <v>816512</v>
      </c>
      <c r="Q349">
        <v>435</v>
      </c>
      <c r="R349">
        <v>701222</v>
      </c>
      <c r="S349">
        <v>4817</v>
      </c>
      <c r="T349">
        <v>313989</v>
      </c>
      <c r="U349">
        <v>1956</v>
      </c>
      <c r="V349">
        <v>115290</v>
      </c>
      <c r="W349">
        <v>12.8</v>
      </c>
      <c r="X349">
        <v>12.8</v>
      </c>
      <c r="Y349">
        <v>13.5</v>
      </c>
      <c r="Z349">
        <v>11.6</v>
      </c>
      <c r="AA349">
        <v>9.3000000000000007</v>
      </c>
      <c r="AB349">
        <v>12.3</v>
      </c>
      <c r="AC349">
        <v>15.5</v>
      </c>
      <c r="AD349">
        <v>28.9</v>
      </c>
    </row>
    <row r="350" spans="1:30" x14ac:dyDescent="0.45">
      <c r="A350" t="s">
        <v>77</v>
      </c>
      <c r="B350">
        <v>12100</v>
      </c>
      <c r="C350" t="s">
        <v>473</v>
      </c>
      <c r="E350">
        <v>56</v>
      </c>
      <c r="F350" t="s">
        <v>51</v>
      </c>
      <c r="H350">
        <v>1</v>
      </c>
      <c r="I350" t="s">
        <v>32</v>
      </c>
      <c r="J350">
        <v>1</v>
      </c>
      <c r="K350" t="s">
        <v>32</v>
      </c>
      <c r="L350">
        <v>0</v>
      </c>
      <c r="M350" t="s">
        <v>32</v>
      </c>
      <c r="N350">
        <v>2012</v>
      </c>
      <c r="O350">
        <v>1531</v>
      </c>
      <c r="P350">
        <v>373475</v>
      </c>
      <c r="Q350">
        <v>426</v>
      </c>
      <c r="R350">
        <v>335609</v>
      </c>
      <c r="S350">
        <v>4440</v>
      </c>
      <c r="T350">
        <v>119755</v>
      </c>
      <c r="U350">
        <v>1105</v>
      </c>
      <c r="V350">
        <v>37866</v>
      </c>
      <c r="W350">
        <v>14.4</v>
      </c>
      <c r="X350">
        <v>15.1</v>
      </c>
      <c r="Y350">
        <v>13.8</v>
      </c>
      <c r="Z350">
        <v>14.2</v>
      </c>
      <c r="AA350">
        <v>31.5</v>
      </c>
      <c r="AB350">
        <v>24.4</v>
      </c>
      <c r="AC350">
        <v>15.5</v>
      </c>
      <c r="AD350">
        <v>48.3</v>
      </c>
    </row>
    <row r="351" spans="1:30" x14ac:dyDescent="0.45">
      <c r="A351" t="s">
        <v>77</v>
      </c>
      <c r="B351">
        <v>12100</v>
      </c>
      <c r="C351" t="s">
        <v>473</v>
      </c>
      <c r="E351">
        <v>61</v>
      </c>
      <c r="F351" t="s">
        <v>52</v>
      </c>
      <c r="H351">
        <v>1</v>
      </c>
      <c r="I351" t="s">
        <v>32</v>
      </c>
      <c r="J351">
        <v>1</v>
      </c>
      <c r="K351" t="s">
        <v>32</v>
      </c>
      <c r="L351">
        <v>0</v>
      </c>
      <c r="M351" t="s">
        <v>32</v>
      </c>
      <c r="N351">
        <v>2012</v>
      </c>
      <c r="O351">
        <v>417</v>
      </c>
      <c r="P351">
        <v>76284</v>
      </c>
      <c r="Q351">
        <v>56</v>
      </c>
      <c r="R351">
        <v>69764</v>
      </c>
      <c r="S351">
        <v>866</v>
      </c>
      <c r="T351">
        <v>28755</v>
      </c>
      <c r="U351">
        <v>361</v>
      </c>
      <c r="V351">
        <v>6520</v>
      </c>
      <c r="W351">
        <v>17</v>
      </c>
      <c r="X351">
        <v>6.1</v>
      </c>
      <c r="Y351">
        <v>18</v>
      </c>
      <c r="Z351">
        <v>5.6</v>
      </c>
      <c r="AA351">
        <v>8.5</v>
      </c>
      <c r="AB351">
        <v>2.2999999999999998</v>
      </c>
      <c r="AC351">
        <v>20</v>
      </c>
      <c r="AD351">
        <v>32</v>
      </c>
    </row>
    <row r="352" spans="1:30" x14ac:dyDescent="0.45">
      <c r="A352" t="s">
        <v>77</v>
      </c>
      <c r="B352">
        <v>12100</v>
      </c>
      <c r="C352" t="s">
        <v>473</v>
      </c>
      <c r="E352">
        <v>62</v>
      </c>
      <c r="F352" t="s">
        <v>53</v>
      </c>
      <c r="H352">
        <v>1</v>
      </c>
      <c r="I352" t="s">
        <v>32</v>
      </c>
      <c r="J352">
        <v>1</v>
      </c>
      <c r="K352" t="s">
        <v>32</v>
      </c>
      <c r="L352">
        <v>0</v>
      </c>
      <c r="M352" t="s">
        <v>32</v>
      </c>
      <c r="N352">
        <v>2012</v>
      </c>
      <c r="O352">
        <v>2107</v>
      </c>
      <c r="P352">
        <v>1891698</v>
      </c>
      <c r="Q352">
        <v>606</v>
      </c>
      <c r="R352">
        <v>1832705</v>
      </c>
      <c r="S352">
        <v>16297</v>
      </c>
      <c r="T352">
        <v>696013</v>
      </c>
      <c r="U352">
        <v>1500</v>
      </c>
      <c r="V352">
        <v>58994</v>
      </c>
      <c r="W352">
        <v>9.6</v>
      </c>
      <c r="X352">
        <v>8.9</v>
      </c>
      <c r="Y352">
        <v>16.2</v>
      </c>
      <c r="Z352">
        <v>9.1999999999999993</v>
      </c>
      <c r="AA352">
        <v>7.3</v>
      </c>
      <c r="AB352">
        <v>8.5</v>
      </c>
      <c r="AC352">
        <v>9.1999999999999993</v>
      </c>
      <c r="AD352">
        <v>25.3</v>
      </c>
    </row>
    <row r="353" spans="1:30" x14ac:dyDescent="0.45">
      <c r="A353" t="s">
        <v>77</v>
      </c>
      <c r="B353">
        <v>12100</v>
      </c>
      <c r="C353" t="s">
        <v>473</v>
      </c>
      <c r="E353">
        <v>71</v>
      </c>
      <c r="F353" t="s">
        <v>54</v>
      </c>
      <c r="H353">
        <v>1</v>
      </c>
      <c r="I353" t="s">
        <v>32</v>
      </c>
      <c r="J353">
        <v>1</v>
      </c>
      <c r="K353" t="s">
        <v>32</v>
      </c>
      <c r="L353">
        <v>0</v>
      </c>
      <c r="M353" t="s">
        <v>32</v>
      </c>
      <c r="N353">
        <v>2012</v>
      </c>
      <c r="O353">
        <v>1172</v>
      </c>
      <c r="P353">
        <v>103931</v>
      </c>
      <c r="Q353">
        <v>95</v>
      </c>
      <c r="R353">
        <v>82364</v>
      </c>
      <c r="S353">
        <v>868</v>
      </c>
      <c r="T353">
        <v>20118</v>
      </c>
      <c r="U353">
        <v>1077</v>
      </c>
      <c r="V353">
        <v>21568</v>
      </c>
      <c r="W353">
        <v>9.8000000000000007</v>
      </c>
      <c r="X353">
        <v>21.5</v>
      </c>
      <c r="Y353">
        <v>34.200000000000003</v>
      </c>
      <c r="Z353">
        <v>28.8</v>
      </c>
      <c r="AA353">
        <v>39.9</v>
      </c>
      <c r="AB353">
        <v>25.6</v>
      </c>
      <c r="AC353">
        <v>11.5</v>
      </c>
      <c r="AD353">
        <v>13.1</v>
      </c>
    </row>
    <row r="354" spans="1:30" x14ac:dyDescent="0.45">
      <c r="A354" t="s">
        <v>77</v>
      </c>
      <c r="B354">
        <v>12100</v>
      </c>
      <c r="C354" t="s">
        <v>473</v>
      </c>
      <c r="E354">
        <v>72</v>
      </c>
      <c r="F354" t="s">
        <v>55</v>
      </c>
      <c r="H354">
        <v>1</v>
      </c>
      <c r="I354" t="s">
        <v>32</v>
      </c>
      <c r="J354">
        <v>1</v>
      </c>
      <c r="K354" t="s">
        <v>32</v>
      </c>
      <c r="L354">
        <v>0</v>
      </c>
      <c r="M354" t="s">
        <v>32</v>
      </c>
      <c r="N354">
        <v>2012</v>
      </c>
      <c r="O354">
        <v>1011</v>
      </c>
      <c r="P354">
        <v>4238675</v>
      </c>
      <c r="Q354">
        <v>854</v>
      </c>
      <c r="R354">
        <v>4231696</v>
      </c>
      <c r="S354">
        <v>52146</v>
      </c>
      <c r="T354">
        <v>1365280</v>
      </c>
      <c r="U354">
        <v>157</v>
      </c>
      <c r="V354">
        <v>6980</v>
      </c>
      <c r="W354">
        <v>12.7</v>
      </c>
      <c r="X354">
        <v>4.3</v>
      </c>
      <c r="Y354">
        <v>17.399999999999999</v>
      </c>
      <c r="Z354">
        <v>4.4000000000000004</v>
      </c>
      <c r="AA354">
        <v>10.9</v>
      </c>
      <c r="AB354">
        <v>4.8</v>
      </c>
      <c r="AC354">
        <v>30.6</v>
      </c>
      <c r="AD354">
        <v>46.8</v>
      </c>
    </row>
    <row r="355" spans="1:30" x14ac:dyDescent="0.45">
      <c r="A355" t="s">
        <v>77</v>
      </c>
      <c r="B355">
        <v>12100</v>
      </c>
      <c r="C355" t="s">
        <v>473</v>
      </c>
      <c r="E355">
        <v>81</v>
      </c>
      <c r="F355" t="s">
        <v>56</v>
      </c>
      <c r="G355" t="s">
        <v>57</v>
      </c>
      <c r="H355">
        <v>1</v>
      </c>
      <c r="I355" t="s">
        <v>32</v>
      </c>
      <c r="J355">
        <v>1</v>
      </c>
      <c r="K355" t="s">
        <v>32</v>
      </c>
      <c r="L355">
        <v>0</v>
      </c>
      <c r="M355" t="s">
        <v>32</v>
      </c>
      <c r="N355">
        <v>2012</v>
      </c>
      <c r="O355">
        <v>2083</v>
      </c>
      <c r="P355">
        <v>247763</v>
      </c>
      <c r="Q355">
        <v>436</v>
      </c>
      <c r="R355">
        <v>188903</v>
      </c>
      <c r="S355">
        <v>3303</v>
      </c>
      <c r="T355">
        <v>65928</v>
      </c>
      <c r="U355">
        <v>1647</v>
      </c>
      <c r="V355">
        <v>58860</v>
      </c>
      <c r="W355">
        <v>12.7</v>
      </c>
      <c r="X355">
        <v>15</v>
      </c>
      <c r="Y355">
        <v>19.100000000000001</v>
      </c>
      <c r="Z355">
        <v>22.6</v>
      </c>
      <c r="AA355">
        <v>46.8</v>
      </c>
      <c r="AB355">
        <v>34</v>
      </c>
      <c r="AC355">
        <v>12.2</v>
      </c>
      <c r="AD355">
        <v>24.6</v>
      </c>
    </row>
    <row r="356" spans="1:30" x14ac:dyDescent="0.45">
      <c r="A356" t="s">
        <v>78</v>
      </c>
      <c r="B356">
        <v>12220</v>
      </c>
      <c r="C356" t="s">
        <v>474</v>
      </c>
      <c r="E356">
        <v>0</v>
      </c>
      <c r="F356" t="s">
        <v>31</v>
      </c>
      <c r="H356">
        <v>1</v>
      </c>
      <c r="I356" t="s">
        <v>32</v>
      </c>
      <c r="J356">
        <v>1</v>
      </c>
      <c r="K356" t="s">
        <v>32</v>
      </c>
      <c r="L356">
        <v>0</v>
      </c>
      <c r="M356" t="s">
        <v>32</v>
      </c>
      <c r="N356">
        <v>2012</v>
      </c>
      <c r="O356">
        <v>11573</v>
      </c>
      <c r="P356">
        <v>7449927</v>
      </c>
      <c r="Q356">
        <v>2058</v>
      </c>
      <c r="R356">
        <v>7048651</v>
      </c>
      <c r="S356">
        <v>36095</v>
      </c>
      <c r="T356">
        <v>993563</v>
      </c>
      <c r="U356">
        <v>9515</v>
      </c>
      <c r="V356">
        <v>401276</v>
      </c>
      <c r="W356">
        <v>4.5</v>
      </c>
      <c r="X356">
        <v>11.2</v>
      </c>
      <c r="Y356">
        <v>4.5</v>
      </c>
      <c r="Z356">
        <v>12.4</v>
      </c>
      <c r="AA356">
        <v>6.2</v>
      </c>
      <c r="AB356">
        <v>8.3000000000000007</v>
      </c>
      <c r="AC356">
        <v>5.5</v>
      </c>
      <c r="AD356">
        <v>12.6</v>
      </c>
    </row>
    <row r="357" spans="1:30" x14ac:dyDescent="0.45">
      <c r="A357" t="s">
        <v>78</v>
      </c>
      <c r="B357">
        <v>12220</v>
      </c>
      <c r="C357" t="s">
        <v>474</v>
      </c>
      <c r="E357">
        <v>11</v>
      </c>
      <c r="F357" t="s">
        <v>33</v>
      </c>
      <c r="G357" t="s">
        <v>34</v>
      </c>
      <c r="H357">
        <v>1</v>
      </c>
      <c r="I357" t="s">
        <v>32</v>
      </c>
      <c r="J357">
        <v>1</v>
      </c>
      <c r="K357" t="s">
        <v>32</v>
      </c>
      <c r="L357">
        <v>0</v>
      </c>
      <c r="M357" t="s">
        <v>32</v>
      </c>
      <c r="N357">
        <v>2012</v>
      </c>
      <c r="O357">
        <v>41</v>
      </c>
      <c r="P357">
        <v>15706</v>
      </c>
      <c r="Q357">
        <v>15</v>
      </c>
      <c r="U357">
        <v>26</v>
      </c>
      <c r="W357">
        <v>39</v>
      </c>
      <c r="X357">
        <v>19</v>
      </c>
      <c r="Y357">
        <v>81.5</v>
      </c>
      <c r="AC357">
        <v>45.9</v>
      </c>
    </row>
    <row r="358" spans="1:30" x14ac:dyDescent="0.45">
      <c r="A358" t="s">
        <v>78</v>
      </c>
      <c r="B358">
        <v>12220</v>
      </c>
      <c r="C358" t="s">
        <v>474</v>
      </c>
      <c r="E358">
        <v>22</v>
      </c>
      <c r="F358" t="s">
        <v>36</v>
      </c>
      <c r="H358">
        <v>1</v>
      </c>
      <c r="I358" t="s">
        <v>32</v>
      </c>
      <c r="J358">
        <v>1</v>
      </c>
      <c r="K358" t="s">
        <v>32</v>
      </c>
      <c r="L358">
        <v>0</v>
      </c>
      <c r="M358" t="s">
        <v>32</v>
      </c>
      <c r="N358">
        <v>2012</v>
      </c>
      <c r="O358">
        <v>81</v>
      </c>
      <c r="P358">
        <v>72499</v>
      </c>
      <c r="Q358">
        <v>4</v>
      </c>
      <c r="R358">
        <v>69575</v>
      </c>
      <c r="S358">
        <v>211</v>
      </c>
      <c r="T358">
        <v>14633</v>
      </c>
      <c r="U358">
        <v>77</v>
      </c>
      <c r="W358">
        <v>65.8</v>
      </c>
      <c r="X358">
        <v>4.5</v>
      </c>
      <c r="Y358">
        <v>0</v>
      </c>
      <c r="Z358">
        <v>4</v>
      </c>
      <c r="AA358">
        <v>0.3</v>
      </c>
      <c r="AB358">
        <v>2.9</v>
      </c>
      <c r="AC358">
        <v>66</v>
      </c>
    </row>
    <row r="359" spans="1:30" x14ac:dyDescent="0.45">
      <c r="A359" t="s">
        <v>78</v>
      </c>
      <c r="B359">
        <v>12220</v>
      </c>
      <c r="C359" t="s">
        <v>474</v>
      </c>
      <c r="E359">
        <v>23</v>
      </c>
      <c r="F359" t="s">
        <v>37</v>
      </c>
      <c r="H359">
        <v>1</v>
      </c>
      <c r="I359" t="s">
        <v>32</v>
      </c>
      <c r="J359">
        <v>1</v>
      </c>
      <c r="K359" t="s">
        <v>32</v>
      </c>
      <c r="L359">
        <v>0</v>
      </c>
      <c r="M359" t="s">
        <v>32</v>
      </c>
      <c r="N359">
        <v>2012</v>
      </c>
      <c r="O359">
        <v>1534</v>
      </c>
      <c r="Q359">
        <v>216</v>
      </c>
      <c r="U359">
        <v>1318</v>
      </c>
      <c r="W359">
        <v>17.3</v>
      </c>
      <c r="Y359">
        <v>27.7</v>
      </c>
      <c r="AC359">
        <v>20.100000000000001</v>
      </c>
    </row>
    <row r="360" spans="1:30" x14ac:dyDescent="0.45">
      <c r="A360" t="s">
        <v>78</v>
      </c>
      <c r="B360">
        <v>12220</v>
      </c>
      <c r="C360" t="s">
        <v>474</v>
      </c>
      <c r="E360" t="s">
        <v>38</v>
      </c>
      <c r="F360" t="s">
        <v>39</v>
      </c>
      <c r="H360">
        <v>1</v>
      </c>
      <c r="I360" t="s">
        <v>32</v>
      </c>
      <c r="J360">
        <v>1</v>
      </c>
      <c r="K360" t="s">
        <v>32</v>
      </c>
      <c r="L360">
        <v>0</v>
      </c>
      <c r="M360" t="s">
        <v>32</v>
      </c>
      <c r="N360">
        <v>2012</v>
      </c>
      <c r="O360">
        <v>202</v>
      </c>
      <c r="P360">
        <v>2397292</v>
      </c>
      <c r="Q360">
        <v>114</v>
      </c>
      <c r="R360">
        <v>2395080</v>
      </c>
      <c r="S360">
        <v>5801</v>
      </c>
      <c r="T360">
        <v>248085</v>
      </c>
      <c r="U360">
        <v>88</v>
      </c>
      <c r="W360">
        <v>16</v>
      </c>
      <c r="X360">
        <v>3.3</v>
      </c>
      <c r="Y360">
        <v>18.5</v>
      </c>
      <c r="Z360">
        <v>3.4</v>
      </c>
      <c r="AA360">
        <v>6.5</v>
      </c>
      <c r="AB360">
        <v>7</v>
      </c>
      <c r="AC360">
        <v>31</v>
      </c>
    </row>
    <row r="361" spans="1:30" x14ac:dyDescent="0.45">
      <c r="A361" t="s">
        <v>78</v>
      </c>
      <c r="B361">
        <v>12220</v>
      </c>
      <c r="C361" t="s">
        <v>474</v>
      </c>
      <c r="E361">
        <v>42</v>
      </c>
      <c r="F361" t="s">
        <v>40</v>
      </c>
      <c r="H361">
        <v>1</v>
      </c>
      <c r="I361" t="s">
        <v>32</v>
      </c>
      <c r="J361">
        <v>1</v>
      </c>
      <c r="K361" t="s">
        <v>32</v>
      </c>
      <c r="L361">
        <v>0</v>
      </c>
      <c r="M361" t="s">
        <v>32</v>
      </c>
      <c r="N361">
        <v>2012</v>
      </c>
      <c r="O361">
        <v>204</v>
      </c>
      <c r="P361">
        <v>460191</v>
      </c>
      <c r="Q361">
        <v>68</v>
      </c>
      <c r="R361">
        <v>440653</v>
      </c>
      <c r="S361">
        <v>471</v>
      </c>
      <c r="T361">
        <v>20613</v>
      </c>
      <c r="U361">
        <v>136</v>
      </c>
      <c r="W361">
        <v>27.9</v>
      </c>
      <c r="X361">
        <v>5.8</v>
      </c>
      <c r="Y361">
        <v>23.1</v>
      </c>
      <c r="Z361">
        <v>5.4</v>
      </c>
      <c r="AA361">
        <v>11.8</v>
      </c>
      <c r="AB361">
        <v>8.9</v>
      </c>
      <c r="AC361">
        <v>43.9</v>
      </c>
    </row>
    <row r="362" spans="1:30" x14ac:dyDescent="0.45">
      <c r="A362" t="s">
        <v>78</v>
      </c>
      <c r="B362">
        <v>12220</v>
      </c>
      <c r="C362" t="s">
        <v>474</v>
      </c>
      <c r="E362" t="s">
        <v>41</v>
      </c>
      <c r="F362" t="s">
        <v>42</v>
      </c>
      <c r="H362">
        <v>1</v>
      </c>
      <c r="I362" t="s">
        <v>32</v>
      </c>
      <c r="J362">
        <v>1</v>
      </c>
      <c r="K362" t="s">
        <v>32</v>
      </c>
      <c r="L362">
        <v>0</v>
      </c>
      <c r="M362" t="s">
        <v>32</v>
      </c>
      <c r="N362">
        <v>2012</v>
      </c>
      <c r="O362">
        <v>1177</v>
      </c>
      <c r="P362">
        <v>1444945</v>
      </c>
      <c r="Q362">
        <v>434</v>
      </c>
      <c r="R362">
        <v>1416723</v>
      </c>
      <c r="S362">
        <v>5935</v>
      </c>
      <c r="T362">
        <v>125678</v>
      </c>
      <c r="U362">
        <v>743</v>
      </c>
      <c r="W362">
        <v>20.100000000000001</v>
      </c>
      <c r="X362">
        <v>5.8</v>
      </c>
      <c r="Y362">
        <v>20.100000000000001</v>
      </c>
      <c r="Z362">
        <v>5.3</v>
      </c>
      <c r="AA362">
        <v>5.2</v>
      </c>
      <c r="AB362">
        <v>6.7</v>
      </c>
      <c r="AC362">
        <v>27.9</v>
      </c>
    </row>
    <row r="363" spans="1:30" x14ac:dyDescent="0.45">
      <c r="A363" t="s">
        <v>78</v>
      </c>
      <c r="B363">
        <v>12220</v>
      </c>
      <c r="C363" t="s">
        <v>474</v>
      </c>
      <c r="E363" t="s">
        <v>43</v>
      </c>
      <c r="F363" t="s">
        <v>44</v>
      </c>
      <c r="G363" t="s">
        <v>45</v>
      </c>
      <c r="H363">
        <v>1</v>
      </c>
      <c r="I363" t="s">
        <v>32</v>
      </c>
      <c r="J363">
        <v>1</v>
      </c>
      <c r="K363" t="s">
        <v>32</v>
      </c>
      <c r="L363">
        <v>0</v>
      </c>
      <c r="M363" t="s">
        <v>32</v>
      </c>
      <c r="N363">
        <v>2012</v>
      </c>
      <c r="O363">
        <v>344</v>
      </c>
      <c r="P363">
        <v>304948</v>
      </c>
      <c r="Q363">
        <v>28</v>
      </c>
      <c r="R363">
        <v>269028</v>
      </c>
      <c r="S363">
        <v>1739</v>
      </c>
      <c r="T363">
        <v>62039</v>
      </c>
      <c r="U363">
        <v>316</v>
      </c>
      <c r="V363">
        <v>35919</v>
      </c>
      <c r="W363">
        <v>26</v>
      </c>
      <c r="X363">
        <v>6</v>
      </c>
      <c r="Y363">
        <v>26.7</v>
      </c>
      <c r="Z363">
        <v>2.7</v>
      </c>
      <c r="AA363">
        <v>5.8</v>
      </c>
      <c r="AB363">
        <v>5.2</v>
      </c>
      <c r="AC363">
        <v>27.6</v>
      </c>
      <c r="AD363">
        <v>46.8</v>
      </c>
    </row>
    <row r="364" spans="1:30" x14ac:dyDescent="0.45">
      <c r="A364" t="s">
        <v>78</v>
      </c>
      <c r="B364">
        <v>12220</v>
      </c>
      <c r="C364" t="s">
        <v>474</v>
      </c>
      <c r="E364">
        <v>51</v>
      </c>
      <c r="F364" t="s">
        <v>46</v>
      </c>
      <c r="H364">
        <v>1</v>
      </c>
      <c r="I364" t="s">
        <v>32</v>
      </c>
      <c r="J364">
        <v>1</v>
      </c>
      <c r="K364" t="s">
        <v>32</v>
      </c>
      <c r="L364">
        <v>0</v>
      </c>
      <c r="M364" t="s">
        <v>32</v>
      </c>
      <c r="N364">
        <v>2012</v>
      </c>
      <c r="O364">
        <v>103</v>
      </c>
      <c r="P364">
        <v>118100</v>
      </c>
      <c r="Q364">
        <v>32</v>
      </c>
      <c r="R364">
        <v>117184</v>
      </c>
      <c r="S364">
        <v>868</v>
      </c>
      <c r="T364">
        <v>27605</v>
      </c>
      <c r="U364">
        <v>71</v>
      </c>
      <c r="V364">
        <v>916</v>
      </c>
      <c r="W364">
        <v>34.9</v>
      </c>
      <c r="X364">
        <v>2.9</v>
      </c>
      <c r="Y364">
        <v>27.9</v>
      </c>
      <c r="Z364">
        <v>3</v>
      </c>
      <c r="AA364">
        <v>4.7</v>
      </c>
      <c r="AB364">
        <v>3.8</v>
      </c>
      <c r="AC364">
        <v>41.8</v>
      </c>
      <c r="AD364">
        <v>29.8</v>
      </c>
    </row>
    <row r="365" spans="1:30" x14ac:dyDescent="0.45">
      <c r="A365" t="s">
        <v>78</v>
      </c>
      <c r="B365">
        <v>12220</v>
      </c>
      <c r="C365" t="s">
        <v>474</v>
      </c>
      <c r="E365">
        <v>52</v>
      </c>
      <c r="F365" t="s">
        <v>47</v>
      </c>
      <c r="G365" t="s">
        <v>48</v>
      </c>
      <c r="H365">
        <v>1</v>
      </c>
      <c r="I365" t="s">
        <v>32</v>
      </c>
      <c r="J365">
        <v>1</v>
      </c>
      <c r="K365" t="s">
        <v>32</v>
      </c>
      <c r="L365">
        <v>0</v>
      </c>
      <c r="M365" t="s">
        <v>32</v>
      </c>
      <c r="N365">
        <v>2012</v>
      </c>
      <c r="O365">
        <v>273</v>
      </c>
      <c r="P365">
        <v>165534</v>
      </c>
      <c r="Q365">
        <v>45</v>
      </c>
      <c r="R365">
        <v>150776</v>
      </c>
      <c r="S365">
        <v>722</v>
      </c>
      <c r="T365">
        <v>33986</v>
      </c>
      <c r="U365">
        <v>228</v>
      </c>
      <c r="V365">
        <v>14758</v>
      </c>
      <c r="W365">
        <v>25.4</v>
      </c>
      <c r="X365">
        <v>2.9</v>
      </c>
      <c r="Y365">
        <v>0</v>
      </c>
      <c r="Z365">
        <v>3.6</v>
      </c>
      <c r="AA365">
        <v>4</v>
      </c>
      <c r="AB365">
        <v>3.3</v>
      </c>
      <c r="AC365">
        <v>29</v>
      </c>
      <c r="AD365">
        <v>11.9</v>
      </c>
    </row>
    <row r="366" spans="1:30" x14ac:dyDescent="0.45">
      <c r="A366" t="s">
        <v>78</v>
      </c>
      <c r="B366">
        <v>12220</v>
      </c>
      <c r="C366" t="s">
        <v>474</v>
      </c>
      <c r="E366">
        <v>53</v>
      </c>
      <c r="F366" t="s">
        <v>49</v>
      </c>
      <c r="H366">
        <v>1</v>
      </c>
      <c r="I366" t="s">
        <v>32</v>
      </c>
      <c r="J366">
        <v>1</v>
      </c>
      <c r="K366" t="s">
        <v>32</v>
      </c>
      <c r="L366">
        <v>0</v>
      </c>
      <c r="M366" t="s">
        <v>32</v>
      </c>
      <c r="N366">
        <v>2012</v>
      </c>
      <c r="O366">
        <v>890</v>
      </c>
      <c r="P366">
        <v>145089</v>
      </c>
      <c r="Q366">
        <v>117</v>
      </c>
      <c r="R366">
        <v>80684</v>
      </c>
      <c r="S366">
        <v>475</v>
      </c>
      <c r="T366">
        <v>13994</v>
      </c>
      <c r="U366">
        <v>773</v>
      </c>
      <c r="V366">
        <v>64406</v>
      </c>
      <c r="W366">
        <v>27.4</v>
      </c>
      <c r="X366">
        <v>25.9</v>
      </c>
      <c r="Y366">
        <v>15.2</v>
      </c>
      <c r="Z366">
        <v>19.100000000000001</v>
      </c>
      <c r="AA366">
        <v>18.5</v>
      </c>
      <c r="AB366">
        <v>16.8</v>
      </c>
      <c r="AC366">
        <v>31.5</v>
      </c>
      <c r="AD366">
        <v>44.7</v>
      </c>
    </row>
    <row r="367" spans="1:30" x14ac:dyDescent="0.45">
      <c r="A367" t="s">
        <v>78</v>
      </c>
      <c r="B367">
        <v>12220</v>
      </c>
      <c r="C367" t="s">
        <v>474</v>
      </c>
      <c r="E367">
        <v>54</v>
      </c>
      <c r="F367" t="s">
        <v>50</v>
      </c>
      <c r="H367">
        <v>1</v>
      </c>
      <c r="I367" t="s">
        <v>32</v>
      </c>
      <c r="J367">
        <v>1</v>
      </c>
      <c r="K367" t="s">
        <v>32</v>
      </c>
      <c r="L367">
        <v>0</v>
      </c>
      <c r="M367" t="s">
        <v>32</v>
      </c>
      <c r="N367">
        <v>2012</v>
      </c>
      <c r="O367">
        <v>1586</v>
      </c>
      <c r="P367">
        <v>155547</v>
      </c>
      <c r="Q367">
        <v>228</v>
      </c>
      <c r="R367">
        <v>119038</v>
      </c>
      <c r="S367">
        <v>1305</v>
      </c>
      <c r="T367">
        <v>45510</v>
      </c>
      <c r="U367">
        <v>1358</v>
      </c>
      <c r="V367">
        <v>36509</v>
      </c>
      <c r="W367">
        <v>10</v>
      </c>
      <c r="X367">
        <v>9.6999999999999993</v>
      </c>
      <c r="Y367">
        <v>17.3</v>
      </c>
      <c r="Z367">
        <v>17.5</v>
      </c>
      <c r="AA367">
        <v>18.2</v>
      </c>
      <c r="AB367">
        <v>18</v>
      </c>
      <c r="AC367">
        <v>11.7</v>
      </c>
      <c r="AD367">
        <v>23.2</v>
      </c>
    </row>
    <row r="368" spans="1:30" x14ac:dyDescent="0.45">
      <c r="A368" t="s">
        <v>78</v>
      </c>
      <c r="B368">
        <v>12220</v>
      </c>
      <c r="C368" t="s">
        <v>474</v>
      </c>
      <c r="E368">
        <v>56</v>
      </c>
      <c r="F368" t="s">
        <v>51</v>
      </c>
      <c r="H368">
        <v>1</v>
      </c>
      <c r="I368" t="s">
        <v>32</v>
      </c>
      <c r="J368">
        <v>1</v>
      </c>
      <c r="K368" t="s">
        <v>32</v>
      </c>
      <c r="L368">
        <v>0</v>
      </c>
      <c r="M368" t="s">
        <v>32</v>
      </c>
      <c r="N368">
        <v>2012</v>
      </c>
      <c r="O368">
        <v>1207</v>
      </c>
      <c r="P368">
        <v>161764</v>
      </c>
      <c r="Q368">
        <v>209</v>
      </c>
      <c r="R368">
        <v>150277</v>
      </c>
      <c r="S368">
        <v>4532</v>
      </c>
      <c r="T368">
        <v>80322</v>
      </c>
      <c r="U368">
        <v>997</v>
      </c>
      <c r="V368">
        <v>11487</v>
      </c>
      <c r="W368">
        <v>14.6</v>
      </c>
      <c r="X368">
        <v>18.600000000000001</v>
      </c>
      <c r="Y368">
        <v>31.9</v>
      </c>
      <c r="Z368">
        <v>20.9</v>
      </c>
      <c r="AA368">
        <v>9.6</v>
      </c>
      <c r="AB368">
        <v>12.5</v>
      </c>
      <c r="AC368">
        <v>16</v>
      </c>
      <c r="AD368">
        <v>12.6</v>
      </c>
    </row>
    <row r="369" spans="1:30" x14ac:dyDescent="0.45">
      <c r="A369" t="s">
        <v>78</v>
      </c>
      <c r="B369">
        <v>12220</v>
      </c>
      <c r="C369" t="s">
        <v>474</v>
      </c>
      <c r="E369">
        <v>61</v>
      </c>
      <c r="F369" t="s">
        <v>52</v>
      </c>
      <c r="H369">
        <v>1</v>
      </c>
      <c r="I369" t="s">
        <v>32</v>
      </c>
      <c r="J369">
        <v>1</v>
      </c>
      <c r="K369" t="s">
        <v>32</v>
      </c>
      <c r="L369">
        <v>0</v>
      </c>
      <c r="M369" t="s">
        <v>32</v>
      </c>
      <c r="N369">
        <v>2012</v>
      </c>
      <c r="O369">
        <v>337</v>
      </c>
      <c r="P369">
        <v>13640</v>
      </c>
      <c r="Q369">
        <v>35</v>
      </c>
      <c r="R369">
        <v>9868</v>
      </c>
      <c r="S369">
        <v>301</v>
      </c>
      <c r="T369">
        <v>4381</v>
      </c>
      <c r="U369">
        <v>302</v>
      </c>
      <c r="V369">
        <v>3772</v>
      </c>
      <c r="W369">
        <v>29.4</v>
      </c>
      <c r="X369">
        <v>33.5</v>
      </c>
      <c r="Y369">
        <v>55.6</v>
      </c>
      <c r="Z369">
        <v>37.6</v>
      </c>
      <c r="AA369">
        <v>60.6</v>
      </c>
      <c r="AB369">
        <v>31.1</v>
      </c>
      <c r="AC369">
        <v>27.5</v>
      </c>
      <c r="AD369">
        <v>32</v>
      </c>
    </row>
    <row r="370" spans="1:30" x14ac:dyDescent="0.45">
      <c r="A370" t="s">
        <v>78</v>
      </c>
      <c r="B370">
        <v>12220</v>
      </c>
      <c r="C370" t="s">
        <v>474</v>
      </c>
      <c r="E370">
        <v>62</v>
      </c>
      <c r="F370" t="s">
        <v>53</v>
      </c>
      <c r="H370">
        <v>1</v>
      </c>
      <c r="I370" t="s">
        <v>32</v>
      </c>
      <c r="J370">
        <v>1</v>
      </c>
      <c r="K370" t="s">
        <v>32</v>
      </c>
      <c r="L370">
        <v>0</v>
      </c>
      <c r="M370" t="s">
        <v>32</v>
      </c>
      <c r="N370">
        <v>2012</v>
      </c>
      <c r="O370">
        <v>894</v>
      </c>
      <c r="P370">
        <v>252337</v>
      </c>
      <c r="Q370">
        <v>211</v>
      </c>
      <c r="R370">
        <v>235450</v>
      </c>
      <c r="S370">
        <v>3057</v>
      </c>
      <c r="T370">
        <v>93464</v>
      </c>
      <c r="U370">
        <v>684</v>
      </c>
      <c r="V370">
        <v>16887</v>
      </c>
      <c r="W370">
        <v>12.4</v>
      </c>
      <c r="X370">
        <v>8.5</v>
      </c>
      <c r="Y370">
        <v>15.5</v>
      </c>
      <c r="Z370">
        <v>8.6999999999999993</v>
      </c>
      <c r="AA370">
        <v>7.7</v>
      </c>
      <c r="AB370">
        <v>8.1</v>
      </c>
      <c r="AC370">
        <v>15.7</v>
      </c>
      <c r="AD370">
        <v>22.8</v>
      </c>
    </row>
    <row r="371" spans="1:30" x14ac:dyDescent="0.45">
      <c r="A371" t="s">
        <v>78</v>
      </c>
      <c r="B371">
        <v>12220</v>
      </c>
      <c r="C371" t="s">
        <v>474</v>
      </c>
      <c r="E371">
        <v>71</v>
      </c>
      <c r="F371" t="s">
        <v>54</v>
      </c>
      <c r="H371">
        <v>1</v>
      </c>
      <c r="I371" t="s">
        <v>32</v>
      </c>
      <c r="J371">
        <v>1</v>
      </c>
      <c r="K371" t="s">
        <v>32</v>
      </c>
      <c r="L371">
        <v>0</v>
      </c>
      <c r="M371" t="s">
        <v>32</v>
      </c>
      <c r="N371">
        <v>2012</v>
      </c>
      <c r="O371">
        <v>404</v>
      </c>
      <c r="P371">
        <v>33737</v>
      </c>
      <c r="Q371">
        <v>16</v>
      </c>
      <c r="R371">
        <v>22836</v>
      </c>
      <c r="S371">
        <v>572</v>
      </c>
      <c r="T371">
        <v>7015</v>
      </c>
      <c r="U371">
        <v>388</v>
      </c>
      <c r="V371">
        <v>10901</v>
      </c>
      <c r="W371">
        <v>20.399999999999999</v>
      </c>
      <c r="X371">
        <v>29.1</v>
      </c>
      <c r="Y371">
        <v>42.9</v>
      </c>
      <c r="Z371">
        <v>46.2</v>
      </c>
      <c r="AA371">
        <v>45.5</v>
      </c>
      <c r="AB371">
        <v>31.3</v>
      </c>
      <c r="AC371">
        <v>20.9</v>
      </c>
      <c r="AD371">
        <v>29.7</v>
      </c>
    </row>
    <row r="372" spans="1:30" x14ac:dyDescent="0.45">
      <c r="A372" t="s">
        <v>78</v>
      </c>
      <c r="B372">
        <v>12220</v>
      </c>
      <c r="C372" t="s">
        <v>474</v>
      </c>
      <c r="E372">
        <v>72</v>
      </c>
      <c r="F372" t="s">
        <v>55</v>
      </c>
      <c r="H372">
        <v>1</v>
      </c>
      <c r="I372" t="s">
        <v>32</v>
      </c>
      <c r="J372">
        <v>1</v>
      </c>
      <c r="K372" t="s">
        <v>32</v>
      </c>
      <c r="L372">
        <v>0</v>
      </c>
      <c r="M372" t="s">
        <v>32</v>
      </c>
      <c r="N372">
        <v>2012</v>
      </c>
      <c r="O372">
        <v>442</v>
      </c>
      <c r="P372">
        <v>261334</v>
      </c>
      <c r="Q372">
        <v>212</v>
      </c>
      <c r="R372">
        <v>249565</v>
      </c>
      <c r="S372">
        <v>5945</v>
      </c>
      <c r="T372">
        <v>64956</v>
      </c>
      <c r="U372">
        <v>230</v>
      </c>
      <c r="V372">
        <v>11769</v>
      </c>
      <c r="W372">
        <v>24.4</v>
      </c>
      <c r="X372">
        <v>11.3</v>
      </c>
      <c r="Y372">
        <v>18.600000000000001</v>
      </c>
      <c r="Z372">
        <v>11.9</v>
      </c>
      <c r="AA372">
        <v>15.3</v>
      </c>
      <c r="AB372">
        <v>11.5</v>
      </c>
      <c r="AC372">
        <v>33.799999999999997</v>
      </c>
      <c r="AD372">
        <v>45.9</v>
      </c>
    </row>
    <row r="373" spans="1:30" x14ac:dyDescent="0.45">
      <c r="A373" t="s">
        <v>78</v>
      </c>
      <c r="B373">
        <v>12220</v>
      </c>
      <c r="C373" t="s">
        <v>474</v>
      </c>
      <c r="E373">
        <v>81</v>
      </c>
      <c r="F373" t="s">
        <v>56</v>
      </c>
      <c r="G373" t="s">
        <v>57</v>
      </c>
      <c r="H373">
        <v>1</v>
      </c>
      <c r="I373" t="s">
        <v>32</v>
      </c>
      <c r="J373">
        <v>1</v>
      </c>
      <c r="K373" t="s">
        <v>32</v>
      </c>
      <c r="L373">
        <v>0</v>
      </c>
      <c r="M373" t="s">
        <v>32</v>
      </c>
      <c r="N373">
        <v>2012</v>
      </c>
      <c r="O373">
        <v>1854</v>
      </c>
      <c r="P373">
        <v>76513</v>
      </c>
      <c r="Q373">
        <v>76</v>
      </c>
      <c r="R373">
        <v>28199</v>
      </c>
      <c r="S373">
        <v>616</v>
      </c>
      <c r="T373">
        <v>8831</v>
      </c>
      <c r="U373">
        <v>1777</v>
      </c>
      <c r="V373">
        <v>48314</v>
      </c>
      <c r="W373">
        <v>7.8</v>
      </c>
      <c r="X373">
        <v>16</v>
      </c>
      <c r="Y373">
        <v>58.6</v>
      </c>
      <c r="Z373">
        <v>42.3</v>
      </c>
      <c r="AA373">
        <v>53</v>
      </c>
      <c r="AB373">
        <v>38.9</v>
      </c>
      <c r="AC373">
        <v>7.9</v>
      </c>
      <c r="AD373">
        <v>20.9</v>
      </c>
    </row>
    <row r="374" spans="1:30" x14ac:dyDescent="0.45">
      <c r="A374" t="s">
        <v>79</v>
      </c>
      <c r="B374">
        <v>12260</v>
      </c>
      <c r="C374" t="s">
        <v>476</v>
      </c>
      <c r="E374">
        <v>0</v>
      </c>
      <c r="F374" t="s">
        <v>31</v>
      </c>
      <c r="H374">
        <v>1</v>
      </c>
      <c r="I374" t="s">
        <v>32</v>
      </c>
      <c r="J374">
        <v>1</v>
      </c>
      <c r="K374" t="s">
        <v>32</v>
      </c>
      <c r="L374">
        <v>0</v>
      </c>
      <c r="M374" t="s">
        <v>32</v>
      </c>
      <c r="N374">
        <v>2012</v>
      </c>
      <c r="O374">
        <v>42443</v>
      </c>
      <c r="P374">
        <v>38398941</v>
      </c>
      <c r="Q374">
        <v>7634</v>
      </c>
      <c r="R374">
        <v>37309408</v>
      </c>
      <c r="S374">
        <v>158373</v>
      </c>
      <c r="T374">
        <v>6060586</v>
      </c>
      <c r="U374">
        <v>34810</v>
      </c>
      <c r="V374">
        <v>1089533</v>
      </c>
      <c r="W374">
        <v>3</v>
      </c>
      <c r="X374">
        <v>3.6</v>
      </c>
      <c r="Y374">
        <v>3.2</v>
      </c>
      <c r="Z374">
        <v>3.6</v>
      </c>
      <c r="AA374">
        <v>1.5</v>
      </c>
      <c r="AB374">
        <v>2</v>
      </c>
      <c r="AC374">
        <v>3.4</v>
      </c>
      <c r="AD374">
        <v>8.8000000000000007</v>
      </c>
    </row>
    <row r="375" spans="1:30" x14ac:dyDescent="0.45">
      <c r="A375" t="s">
        <v>79</v>
      </c>
      <c r="B375">
        <v>12260</v>
      </c>
      <c r="C375" t="s">
        <v>476</v>
      </c>
      <c r="E375">
        <v>11</v>
      </c>
      <c r="F375" t="s">
        <v>33</v>
      </c>
      <c r="G375" t="s">
        <v>34</v>
      </c>
      <c r="H375">
        <v>1</v>
      </c>
      <c r="I375" t="s">
        <v>32</v>
      </c>
      <c r="J375">
        <v>1</v>
      </c>
      <c r="K375" t="s">
        <v>32</v>
      </c>
      <c r="L375">
        <v>0</v>
      </c>
      <c r="M375" t="s">
        <v>32</v>
      </c>
      <c r="N375">
        <v>2012</v>
      </c>
      <c r="O375">
        <v>390</v>
      </c>
      <c r="P375">
        <v>115971</v>
      </c>
      <c r="Q375">
        <v>66</v>
      </c>
      <c r="R375">
        <v>109474</v>
      </c>
      <c r="S375">
        <v>731</v>
      </c>
      <c r="T375">
        <v>26483</v>
      </c>
      <c r="U375">
        <v>324</v>
      </c>
      <c r="V375">
        <v>6496</v>
      </c>
      <c r="W375">
        <v>12.1</v>
      </c>
      <c r="X375">
        <v>13.4</v>
      </c>
      <c r="Y375">
        <v>35.9</v>
      </c>
      <c r="Z375">
        <v>15.2</v>
      </c>
      <c r="AA375">
        <v>20.9</v>
      </c>
      <c r="AB375">
        <v>15.1</v>
      </c>
      <c r="AC375">
        <v>16.2</v>
      </c>
      <c r="AD375">
        <v>17.2</v>
      </c>
    </row>
    <row r="376" spans="1:30" x14ac:dyDescent="0.45">
      <c r="A376" t="s">
        <v>79</v>
      </c>
      <c r="B376">
        <v>12260</v>
      </c>
      <c r="C376" t="s">
        <v>476</v>
      </c>
      <c r="E376">
        <v>23</v>
      </c>
      <c r="F376" t="s">
        <v>37</v>
      </c>
      <c r="H376">
        <v>1</v>
      </c>
      <c r="I376" t="s">
        <v>32</v>
      </c>
      <c r="J376">
        <v>1</v>
      </c>
      <c r="K376" t="s">
        <v>32</v>
      </c>
      <c r="L376">
        <v>0</v>
      </c>
      <c r="M376" t="s">
        <v>32</v>
      </c>
      <c r="N376">
        <v>2012</v>
      </c>
      <c r="O376">
        <v>4490</v>
      </c>
      <c r="P376">
        <v>1737881</v>
      </c>
      <c r="Q376">
        <v>863</v>
      </c>
      <c r="R376">
        <v>1597297</v>
      </c>
      <c r="S376">
        <v>6633</v>
      </c>
      <c r="T376">
        <v>336511</v>
      </c>
      <c r="U376">
        <v>3627</v>
      </c>
      <c r="V376">
        <v>140584</v>
      </c>
      <c r="W376">
        <v>11.4</v>
      </c>
      <c r="X376">
        <v>22.6</v>
      </c>
      <c r="Y376">
        <v>15.4</v>
      </c>
      <c r="Z376">
        <v>25.6</v>
      </c>
      <c r="AA376">
        <v>12.8</v>
      </c>
      <c r="AB376">
        <v>27.5</v>
      </c>
      <c r="AC376">
        <v>11.9</v>
      </c>
      <c r="AD376">
        <v>23.1</v>
      </c>
    </row>
    <row r="377" spans="1:30" x14ac:dyDescent="0.45">
      <c r="A377" t="s">
        <v>79</v>
      </c>
      <c r="B377">
        <v>12260</v>
      </c>
      <c r="C377" t="s">
        <v>476</v>
      </c>
      <c r="E377" t="s">
        <v>38</v>
      </c>
      <c r="F377" t="s">
        <v>39</v>
      </c>
      <c r="H377">
        <v>1</v>
      </c>
      <c r="I377" t="s">
        <v>32</v>
      </c>
      <c r="J377">
        <v>1</v>
      </c>
      <c r="K377" t="s">
        <v>32</v>
      </c>
      <c r="L377">
        <v>0</v>
      </c>
      <c r="M377" t="s">
        <v>32</v>
      </c>
      <c r="N377">
        <v>2012</v>
      </c>
      <c r="O377">
        <v>664</v>
      </c>
      <c r="P377">
        <v>13719068</v>
      </c>
      <c r="Q377">
        <v>259</v>
      </c>
      <c r="R377">
        <v>13704123</v>
      </c>
      <c r="S377">
        <v>21528</v>
      </c>
      <c r="T377">
        <v>1166768</v>
      </c>
      <c r="U377">
        <v>405</v>
      </c>
      <c r="V377">
        <v>14944</v>
      </c>
      <c r="W377">
        <v>18.3</v>
      </c>
      <c r="X377">
        <v>0.4</v>
      </c>
      <c r="Y377">
        <v>11</v>
      </c>
      <c r="Z377">
        <v>0.5</v>
      </c>
      <c r="AA377">
        <v>1.7</v>
      </c>
      <c r="AB377">
        <v>1.1000000000000001</v>
      </c>
      <c r="AC377">
        <v>28.1</v>
      </c>
      <c r="AD377">
        <v>19.8</v>
      </c>
    </row>
    <row r="378" spans="1:30" x14ac:dyDescent="0.45">
      <c r="A378" t="s">
        <v>79</v>
      </c>
      <c r="B378">
        <v>12260</v>
      </c>
      <c r="C378" t="s">
        <v>476</v>
      </c>
      <c r="E378">
        <v>42</v>
      </c>
      <c r="F378" t="s">
        <v>40</v>
      </c>
      <c r="H378">
        <v>1</v>
      </c>
      <c r="I378" t="s">
        <v>32</v>
      </c>
      <c r="J378">
        <v>1</v>
      </c>
      <c r="K378" t="s">
        <v>32</v>
      </c>
      <c r="L378">
        <v>0</v>
      </c>
      <c r="M378" t="s">
        <v>32</v>
      </c>
      <c r="N378">
        <v>2012</v>
      </c>
      <c r="O378">
        <v>721</v>
      </c>
      <c r="P378">
        <v>2499612</v>
      </c>
      <c r="Q378">
        <v>357</v>
      </c>
      <c r="R378">
        <v>2480742</v>
      </c>
      <c r="S378">
        <v>3878</v>
      </c>
      <c r="T378">
        <v>211352</v>
      </c>
      <c r="U378">
        <v>364</v>
      </c>
      <c r="V378">
        <v>18870</v>
      </c>
      <c r="W378">
        <v>16.3</v>
      </c>
      <c r="X378">
        <v>4.8</v>
      </c>
      <c r="Y378">
        <v>14.1</v>
      </c>
      <c r="Z378">
        <v>5</v>
      </c>
      <c r="AA378">
        <v>7.2</v>
      </c>
      <c r="AB378">
        <v>5.8</v>
      </c>
      <c r="AC378">
        <v>27.4</v>
      </c>
      <c r="AD378">
        <v>24.2</v>
      </c>
    </row>
    <row r="379" spans="1:30" x14ac:dyDescent="0.45">
      <c r="A379" t="s">
        <v>79</v>
      </c>
      <c r="B379">
        <v>12260</v>
      </c>
      <c r="C379" t="s">
        <v>476</v>
      </c>
      <c r="E379" t="s">
        <v>41</v>
      </c>
      <c r="F379" t="s">
        <v>42</v>
      </c>
      <c r="H379">
        <v>1</v>
      </c>
      <c r="I379" t="s">
        <v>32</v>
      </c>
      <c r="J379">
        <v>1</v>
      </c>
      <c r="K379" t="s">
        <v>32</v>
      </c>
      <c r="L379">
        <v>0</v>
      </c>
      <c r="M379" t="s">
        <v>32</v>
      </c>
      <c r="N379">
        <v>2012</v>
      </c>
      <c r="O379">
        <v>4044</v>
      </c>
      <c r="P379">
        <v>7166911</v>
      </c>
      <c r="Q379">
        <v>1212</v>
      </c>
      <c r="R379">
        <v>7079589</v>
      </c>
      <c r="S379">
        <v>24932</v>
      </c>
      <c r="T379">
        <v>594489</v>
      </c>
      <c r="U379">
        <v>2832</v>
      </c>
      <c r="V379">
        <v>87321</v>
      </c>
      <c r="W379">
        <v>5.9</v>
      </c>
      <c r="X379">
        <v>19.399999999999999</v>
      </c>
      <c r="Y379">
        <v>13.6</v>
      </c>
      <c r="Z379">
        <v>20.3</v>
      </c>
      <c r="AA379">
        <v>8.5</v>
      </c>
      <c r="AB379">
        <v>15.3</v>
      </c>
      <c r="AC379">
        <v>6</v>
      </c>
      <c r="AD379">
        <v>17</v>
      </c>
    </row>
    <row r="380" spans="1:30" x14ac:dyDescent="0.45">
      <c r="A380" t="s">
        <v>79</v>
      </c>
      <c r="B380">
        <v>12260</v>
      </c>
      <c r="C380" t="s">
        <v>476</v>
      </c>
      <c r="E380" t="s">
        <v>43</v>
      </c>
      <c r="F380" t="s">
        <v>44</v>
      </c>
      <c r="G380" t="s">
        <v>45</v>
      </c>
      <c r="H380">
        <v>1</v>
      </c>
      <c r="I380" t="s">
        <v>32</v>
      </c>
      <c r="J380">
        <v>1</v>
      </c>
      <c r="K380" t="s">
        <v>32</v>
      </c>
      <c r="L380">
        <v>0</v>
      </c>
      <c r="M380" t="s">
        <v>32</v>
      </c>
      <c r="N380">
        <v>2012</v>
      </c>
      <c r="O380">
        <v>1677</v>
      </c>
      <c r="P380">
        <v>867908</v>
      </c>
      <c r="Q380">
        <v>244</v>
      </c>
      <c r="R380">
        <v>783882</v>
      </c>
      <c r="S380">
        <v>5768</v>
      </c>
      <c r="T380">
        <v>212527</v>
      </c>
      <c r="U380">
        <v>1433</v>
      </c>
      <c r="V380">
        <v>84026</v>
      </c>
      <c r="W380">
        <v>9.6</v>
      </c>
      <c r="X380">
        <v>7.8</v>
      </c>
      <c r="Y380">
        <v>13.2</v>
      </c>
      <c r="Z380">
        <v>7.4</v>
      </c>
      <c r="AA380">
        <v>12.7</v>
      </c>
      <c r="AB380">
        <v>11.5</v>
      </c>
      <c r="AC380">
        <v>10.3</v>
      </c>
      <c r="AD380">
        <v>19.100000000000001</v>
      </c>
    </row>
    <row r="381" spans="1:30" x14ac:dyDescent="0.45">
      <c r="A381" t="s">
        <v>79</v>
      </c>
      <c r="B381">
        <v>12260</v>
      </c>
      <c r="C381" t="s">
        <v>476</v>
      </c>
      <c r="E381">
        <v>51</v>
      </c>
      <c r="F381" t="s">
        <v>46</v>
      </c>
      <c r="H381">
        <v>1</v>
      </c>
      <c r="I381" t="s">
        <v>32</v>
      </c>
      <c r="J381">
        <v>1</v>
      </c>
      <c r="K381" t="s">
        <v>32</v>
      </c>
      <c r="L381">
        <v>0</v>
      </c>
      <c r="M381" t="s">
        <v>32</v>
      </c>
      <c r="N381">
        <v>2012</v>
      </c>
      <c r="O381">
        <v>346</v>
      </c>
      <c r="P381">
        <v>855168</v>
      </c>
      <c r="Q381">
        <v>67</v>
      </c>
      <c r="R381">
        <v>847707</v>
      </c>
      <c r="S381">
        <v>3777</v>
      </c>
      <c r="T381">
        <v>165542</v>
      </c>
      <c r="U381">
        <v>279</v>
      </c>
      <c r="V381">
        <v>7461</v>
      </c>
      <c r="W381">
        <v>14.9</v>
      </c>
      <c r="X381">
        <v>2.4</v>
      </c>
      <c r="Y381">
        <v>23.4</v>
      </c>
      <c r="Z381">
        <v>2.6</v>
      </c>
      <c r="AA381">
        <v>4.2</v>
      </c>
      <c r="AB381">
        <v>3.7</v>
      </c>
      <c r="AC381">
        <v>15</v>
      </c>
      <c r="AD381">
        <v>29.2</v>
      </c>
    </row>
    <row r="382" spans="1:30" x14ac:dyDescent="0.45">
      <c r="A382" t="s">
        <v>79</v>
      </c>
      <c r="B382">
        <v>12260</v>
      </c>
      <c r="C382" t="s">
        <v>476</v>
      </c>
      <c r="E382">
        <v>52</v>
      </c>
      <c r="F382" t="s">
        <v>47</v>
      </c>
      <c r="G382" t="s">
        <v>48</v>
      </c>
      <c r="H382">
        <v>1</v>
      </c>
      <c r="I382" t="s">
        <v>32</v>
      </c>
      <c r="J382">
        <v>1</v>
      </c>
      <c r="K382" t="s">
        <v>32</v>
      </c>
      <c r="L382">
        <v>0</v>
      </c>
      <c r="M382" t="s">
        <v>32</v>
      </c>
      <c r="N382">
        <v>2012</v>
      </c>
      <c r="O382">
        <v>1275</v>
      </c>
      <c r="P382">
        <v>1180070</v>
      </c>
      <c r="Q382">
        <v>422</v>
      </c>
      <c r="R382">
        <v>1129571</v>
      </c>
      <c r="S382">
        <v>5957</v>
      </c>
      <c r="T382">
        <v>292632</v>
      </c>
      <c r="U382">
        <v>853</v>
      </c>
      <c r="V382">
        <v>50499</v>
      </c>
      <c r="W382">
        <v>16.8</v>
      </c>
      <c r="X382">
        <v>9.4</v>
      </c>
      <c r="Y382">
        <v>24</v>
      </c>
      <c r="Z382">
        <v>9.6999999999999993</v>
      </c>
      <c r="AA382">
        <v>15.5</v>
      </c>
      <c r="AB382">
        <v>17.5</v>
      </c>
      <c r="AC382">
        <v>21.3</v>
      </c>
      <c r="AD382">
        <v>32.799999999999997</v>
      </c>
    </row>
    <row r="383" spans="1:30" x14ac:dyDescent="0.45">
      <c r="A383" t="s">
        <v>79</v>
      </c>
      <c r="B383">
        <v>12260</v>
      </c>
      <c r="C383" t="s">
        <v>476</v>
      </c>
      <c r="E383">
        <v>53</v>
      </c>
      <c r="F383" t="s">
        <v>49</v>
      </c>
      <c r="H383">
        <v>1</v>
      </c>
      <c r="I383" t="s">
        <v>32</v>
      </c>
      <c r="J383">
        <v>1</v>
      </c>
      <c r="K383" t="s">
        <v>32</v>
      </c>
      <c r="L383">
        <v>0</v>
      </c>
      <c r="M383" t="s">
        <v>32</v>
      </c>
      <c r="N383">
        <v>2012</v>
      </c>
      <c r="O383">
        <v>2966</v>
      </c>
      <c r="P383">
        <v>814489</v>
      </c>
      <c r="Q383">
        <v>414</v>
      </c>
      <c r="R383">
        <v>609111</v>
      </c>
      <c r="S383">
        <v>2654</v>
      </c>
      <c r="T383">
        <v>82559</v>
      </c>
      <c r="U383">
        <v>2552</v>
      </c>
      <c r="V383">
        <v>205378</v>
      </c>
      <c r="W383">
        <v>18</v>
      </c>
      <c r="X383">
        <v>34.1</v>
      </c>
      <c r="Y383">
        <v>21.7</v>
      </c>
      <c r="Z383">
        <v>44.8</v>
      </c>
      <c r="AA383">
        <v>44.4</v>
      </c>
      <c r="AB383">
        <v>33.799999999999997</v>
      </c>
      <c r="AC383">
        <v>18.899999999999999</v>
      </c>
      <c r="AD383">
        <v>30.1</v>
      </c>
    </row>
    <row r="384" spans="1:30" x14ac:dyDescent="0.45">
      <c r="A384" t="s">
        <v>79</v>
      </c>
      <c r="B384">
        <v>12260</v>
      </c>
      <c r="C384" t="s">
        <v>476</v>
      </c>
      <c r="E384">
        <v>54</v>
      </c>
      <c r="F384" t="s">
        <v>50</v>
      </c>
      <c r="H384">
        <v>1</v>
      </c>
      <c r="I384" t="s">
        <v>32</v>
      </c>
      <c r="J384">
        <v>1</v>
      </c>
      <c r="K384" t="s">
        <v>32</v>
      </c>
      <c r="L384">
        <v>0</v>
      </c>
      <c r="M384" t="s">
        <v>32</v>
      </c>
      <c r="N384">
        <v>2012</v>
      </c>
      <c r="O384">
        <v>3838</v>
      </c>
      <c r="P384">
        <v>2950471</v>
      </c>
      <c r="Q384">
        <v>858</v>
      </c>
      <c r="R384">
        <v>2869276</v>
      </c>
      <c r="S384">
        <v>10842</v>
      </c>
      <c r="T384">
        <v>793011</v>
      </c>
      <c r="U384">
        <v>2980</v>
      </c>
      <c r="V384">
        <v>81194</v>
      </c>
      <c r="W384">
        <v>3.8</v>
      </c>
      <c r="X384">
        <v>3.3</v>
      </c>
      <c r="Y384">
        <v>9.5</v>
      </c>
      <c r="Z384">
        <v>3.7</v>
      </c>
      <c r="AA384">
        <v>5.0999999999999996</v>
      </c>
      <c r="AB384">
        <v>4.3</v>
      </c>
      <c r="AC384">
        <v>4.3</v>
      </c>
      <c r="AD384">
        <v>19.399999999999999</v>
      </c>
    </row>
    <row r="385" spans="1:30" x14ac:dyDescent="0.45">
      <c r="A385" t="s">
        <v>79</v>
      </c>
      <c r="B385">
        <v>12260</v>
      </c>
      <c r="C385" t="s">
        <v>476</v>
      </c>
      <c r="E385">
        <v>55</v>
      </c>
      <c r="F385" t="s">
        <v>59</v>
      </c>
      <c r="H385">
        <v>1</v>
      </c>
      <c r="I385" t="s">
        <v>32</v>
      </c>
      <c r="J385">
        <v>1</v>
      </c>
      <c r="K385" t="s">
        <v>32</v>
      </c>
      <c r="L385">
        <v>0</v>
      </c>
      <c r="M385" t="s">
        <v>32</v>
      </c>
      <c r="N385">
        <v>2012</v>
      </c>
      <c r="O385">
        <v>36</v>
      </c>
      <c r="P385">
        <v>53775</v>
      </c>
      <c r="Q385">
        <v>36</v>
      </c>
      <c r="R385">
        <v>53775</v>
      </c>
      <c r="S385">
        <v>1188</v>
      </c>
      <c r="T385">
        <v>77788</v>
      </c>
      <c r="U385">
        <v>0</v>
      </c>
      <c r="V385">
        <v>0</v>
      </c>
      <c r="W385">
        <v>0</v>
      </c>
      <c r="X385">
        <v>3.2</v>
      </c>
      <c r="Y385">
        <v>0</v>
      </c>
      <c r="Z385">
        <v>3.3</v>
      </c>
      <c r="AA385">
        <v>2.7</v>
      </c>
      <c r="AB385">
        <v>2.1</v>
      </c>
      <c r="AC385">
        <v>0</v>
      </c>
      <c r="AD385">
        <v>0</v>
      </c>
    </row>
    <row r="386" spans="1:30" x14ac:dyDescent="0.45">
      <c r="A386" t="s">
        <v>79</v>
      </c>
      <c r="B386">
        <v>12260</v>
      </c>
      <c r="C386" t="s">
        <v>476</v>
      </c>
      <c r="E386">
        <v>56</v>
      </c>
      <c r="F386" t="s">
        <v>51</v>
      </c>
      <c r="H386">
        <v>1</v>
      </c>
      <c r="I386" t="s">
        <v>32</v>
      </c>
      <c r="J386">
        <v>1</v>
      </c>
      <c r="K386" t="s">
        <v>32</v>
      </c>
      <c r="L386">
        <v>0</v>
      </c>
      <c r="M386" t="s">
        <v>32</v>
      </c>
      <c r="N386">
        <v>2012</v>
      </c>
      <c r="O386">
        <v>4232</v>
      </c>
      <c r="P386">
        <v>1318232</v>
      </c>
      <c r="Q386">
        <v>385</v>
      </c>
      <c r="R386">
        <v>1252734</v>
      </c>
      <c r="S386">
        <v>17728</v>
      </c>
      <c r="T386">
        <v>476692</v>
      </c>
      <c r="U386">
        <v>3847</v>
      </c>
      <c r="V386">
        <v>65498</v>
      </c>
      <c r="W386">
        <v>5.5</v>
      </c>
      <c r="X386">
        <v>7.7</v>
      </c>
      <c r="Y386">
        <v>12.5</v>
      </c>
      <c r="Z386">
        <v>7.4</v>
      </c>
      <c r="AA386">
        <v>12</v>
      </c>
      <c r="AB386">
        <v>7.3</v>
      </c>
      <c r="AC386">
        <v>6.1</v>
      </c>
      <c r="AD386">
        <v>30.4</v>
      </c>
    </row>
    <row r="387" spans="1:30" x14ac:dyDescent="0.45">
      <c r="A387" t="s">
        <v>79</v>
      </c>
      <c r="B387">
        <v>12260</v>
      </c>
      <c r="C387" t="s">
        <v>476</v>
      </c>
      <c r="E387">
        <v>61</v>
      </c>
      <c r="F387" t="s">
        <v>52</v>
      </c>
      <c r="H387">
        <v>1</v>
      </c>
      <c r="I387" t="s">
        <v>32</v>
      </c>
      <c r="J387">
        <v>1</v>
      </c>
      <c r="K387" t="s">
        <v>32</v>
      </c>
      <c r="L387">
        <v>0</v>
      </c>
      <c r="M387" t="s">
        <v>32</v>
      </c>
      <c r="N387">
        <v>2012</v>
      </c>
      <c r="O387">
        <v>997</v>
      </c>
      <c r="P387">
        <v>144054</v>
      </c>
      <c r="Q387">
        <v>134</v>
      </c>
      <c r="R387">
        <v>133376</v>
      </c>
      <c r="S387">
        <v>2827</v>
      </c>
      <c r="T387">
        <v>60787</v>
      </c>
      <c r="U387">
        <v>863</v>
      </c>
      <c r="V387">
        <v>10678</v>
      </c>
      <c r="W387">
        <v>11.7</v>
      </c>
      <c r="X387">
        <v>10.3</v>
      </c>
      <c r="Y387">
        <v>13.3</v>
      </c>
      <c r="Z387">
        <v>8.6999999999999993</v>
      </c>
      <c r="AA387">
        <v>7.7</v>
      </c>
      <c r="AB387">
        <v>6.1</v>
      </c>
      <c r="AC387">
        <v>13.2</v>
      </c>
      <c r="AD387">
        <v>49.5</v>
      </c>
    </row>
    <row r="388" spans="1:30" x14ac:dyDescent="0.45">
      <c r="A388" t="s">
        <v>79</v>
      </c>
      <c r="B388">
        <v>12260</v>
      </c>
      <c r="C388" t="s">
        <v>476</v>
      </c>
      <c r="E388">
        <v>62</v>
      </c>
      <c r="F388" t="s">
        <v>53</v>
      </c>
      <c r="H388">
        <v>1</v>
      </c>
      <c r="I388" t="s">
        <v>32</v>
      </c>
      <c r="J388">
        <v>1</v>
      </c>
      <c r="K388" t="s">
        <v>32</v>
      </c>
      <c r="L388">
        <v>0</v>
      </c>
      <c r="M388" t="s">
        <v>32</v>
      </c>
      <c r="N388">
        <v>2012</v>
      </c>
      <c r="O388">
        <v>4989</v>
      </c>
      <c r="P388">
        <v>2768545</v>
      </c>
      <c r="Q388">
        <v>1077</v>
      </c>
      <c r="R388">
        <v>2668534</v>
      </c>
      <c r="S388">
        <v>25352</v>
      </c>
      <c r="T388">
        <v>1024358</v>
      </c>
      <c r="U388">
        <v>3912</v>
      </c>
      <c r="V388">
        <v>100011</v>
      </c>
      <c r="W388">
        <v>5</v>
      </c>
      <c r="X388">
        <v>3.8</v>
      </c>
      <c r="Y388">
        <v>8</v>
      </c>
      <c r="Z388">
        <v>3.6</v>
      </c>
      <c r="AA388">
        <v>9.4</v>
      </c>
      <c r="AB388">
        <v>5.4</v>
      </c>
      <c r="AC388">
        <v>6</v>
      </c>
      <c r="AD388">
        <v>23.2</v>
      </c>
    </row>
    <row r="389" spans="1:30" x14ac:dyDescent="0.45">
      <c r="A389" t="s">
        <v>79</v>
      </c>
      <c r="B389">
        <v>12260</v>
      </c>
      <c r="C389" t="s">
        <v>476</v>
      </c>
      <c r="E389">
        <v>71</v>
      </c>
      <c r="F389" t="s">
        <v>54</v>
      </c>
      <c r="H389">
        <v>1</v>
      </c>
      <c r="I389" t="s">
        <v>32</v>
      </c>
      <c r="J389">
        <v>1</v>
      </c>
      <c r="K389" t="s">
        <v>32</v>
      </c>
      <c r="L389">
        <v>0</v>
      </c>
      <c r="M389" t="s">
        <v>32</v>
      </c>
      <c r="N389">
        <v>2012</v>
      </c>
      <c r="O389">
        <v>2007</v>
      </c>
      <c r="P389">
        <v>268623</v>
      </c>
      <c r="Q389">
        <v>139</v>
      </c>
      <c r="R389">
        <v>242972</v>
      </c>
      <c r="S389">
        <v>2879</v>
      </c>
      <c r="T389">
        <v>57213</v>
      </c>
      <c r="U389">
        <v>1869</v>
      </c>
      <c r="V389">
        <v>25651</v>
      </c>
      <c r="W389">
        <v>9.1999999999999993</v>
      </c>
      <c r="X389">
        <v>9</v>
      </c>
      <c r="Y389">
        <v>19.3</v>
      </c>
      <c r="Z389">
        <v>10.3</v>
      </c>
      <c r="AA389">
        <v>18.2</v>
      </c>
      <c r="AB389">
        <v>13.6</v>
      </c>
      <c r="AC389">
        <v>9.3000000000000007</v>
      </c>
      <c r="AD389">
        <v>11.3</v>
      </c>
    </row>
    <row r="390" spans="1:30" x14ac:dyDescent="0.45">
      <c r="A390" t="s">
        <v>79</v>
      </c>
      <c r="B390">
        <v>12260</v>
      </c>
      <c r="C390" t="s">
        <v>476</v>
      </c>
      <c r="E390">
        <v>72</v>
      </c>
      <c r="F390" t="s">
        <v>55</v>
      </c>
      <c r="H390">
        <v>1</v>
      </c>
      <c r="I390" t="s">
        <v>32</v>
      </c>
      <c r="J390">
        <v>1</v>
      </c>
      <c r="K390" t="s">
        <v>32</v>
      </c>
      <c r="L390">
        <v>0</v>
      </c>
      <c r="M390" t="s">
        <v>32</v>
      </c>
      <c r="N390">
        <v>2012</v>
      </c>
      <c r="O390">
        <v>1641</v>
      </c>
      <c r="P390">
        <v>765333</v>
      </c>
      <c r="Q390">
        <v>695</v>
      </c>
      <c r="R390">
        <v>735270</v>
      </c>
      <c r="S390">
        <v>15833</v>
      </c>
      <c r="T390">
        <v>203566</v>
      </c>
      <c r="U390">
        <v>947</v>
      </c>
      <c r="V390">
        <v>30063</v>
      </c>
      <c r="W390">
        <v>10.9</v>
      </c>
      <c r="X390">
        <v>9.6999999999999993</v>
      </c>
      <c r="Y390">
        <v>14.3</v>
      </c>
      <c r="Z390">
        <v>10.9</v>
      </c>
      <c r="AA390">
        <v>10</v>
      </c>
      <c r="AB390">
        <v>11.3</v>
      </c>
      <c r="AC390">
        <v>12.7</v>
      </c>
      <c r="AD390">
        <v>36</v>
      </c>
    </row>
    <row r="391" spans="1:30" x14ac:dyDescent="0.45">
      <c r="A391" t="s">
        <v>79</v>
      </c>
      <c r="B391">
        <v>12260</v>
      </c>
      <c r="C391" t="s">
        <v>476</v>
      </c>
      <c r="E391">
        <v>81</v>
      </c>
      <c r="F391" t="s">
        <v>56</v>
      </c>
      <c r="G391" t="s">
        <v>57</v>
      </c>
      <c r="H391">
        <v>1</v>
      </c>
      <c r="I391" t="s">
        <v>32</v>
      </c>
      <c r="J391">
        <v>1</v>
      </c>
      <c r="K391" t="s">
        <v>32</v>
      </c>
      <c r="L391">
        <v>0</v>
      </c>
      <c r="M391" t="s">
        <v>32</v>
      </c>
      <c r="N391">
        <v>2012</v>
      </c>
      <c r="O391">
        <v>8197</v>
      </c>
      <c r="P391">
        <v>447811</v>
      </c>
      <c r="Q391">
        <v>492</v>
      </c>
      <c r="R391">
        <v>287888</v>
      </c>
      <c r="S391">
        <v>3486</v>
      </c>
      <c r="T391">
        <v>87167</v>
      </c>
      <c r="U391">
        <v>7704</v>
      </c>
      <c r="V391">
        <v>159923</v>
      </c>
      <c r="W391">
        <v>3.9</v>
      </c>
      <c r="X391">
        <v>11.6</v>
      </c>
      <c r="Y391">
        <v>16.8</v>
      </c>
      <c r="Z391">
        <v>15.5</v>
      </c>
      <c r="AA391">
        <v>19.100000000000001</v>
      </c>
      <c r="AB391">
        <v>17</v>
      </c>
      <c r="AC391">
        <v>3.8</v>
      </c>
      <c r="AD391">
        <v>18.399999999999999</v>
      </c>
    </row>
    <row r="392" spans="1:30" x14ac:dyDescent="0.45">
      <c r="A392" t="s">
        <v>80</v>
      </c>
      <c r="B392">
        <v>12420</v>
      </c>
      <c r="C392" t="s">
        <v>478</v>
      </c>
      <c r="E392">
        <v>0</v>
      </c>
      <c r="F392" t="s">
        <v>31</v>
      </c>
      <c r="H392">
        <v>1</v>
      </c>
      <c r="I392" t="s">
        <v>32</v>
      </c>
      <c r="J392">
        <v>1</v>
      </c>
      <c r="K392" t="s">
        <v>32</v>
      </c>
      <c r="L392">
        <v>0</v>
      </c>
      <c r="M392" t="s">
        <v>32</v>
      </c>
      <c r="N392">
        <v>2012</v>
      </c>
      <c r="O392">
        <v>182973</v>
      </c>
      <c r="P392">
        <v>233425043</v>
      </c>
      <c r="Q392">
        <v>33741</v>
      </c>
      <c r="R392">
        <v>225873896</v>
      </c>
      <c r="S392">
        <v>699339</v>
      </c>
      <c r="T392">
        <v>34356782</v>
      </c>
      <c r="U392">
        <v>149232</v>
      </c>
      <c r="V392">
        <v>7551148</v>
      </c>
      <c r="W392">
        <v>1.4</v>
      </c>
      <c r="X392">
        <v>2.9</v>
      </c>
      <c r="Y392">
        <v>3</v>
      </c>
      <c r="Z392">
        <v>3.2</v>
      </c>
      <c r="AA392">
        <v>2.7</v>
      </c>
      <c r="AB392">
        <v>3</v>
      </c>
      <c r="AC392">
        <v>1.2</v>
      </c>
      <c r="AD392">
        <v>3.7</v>
      </c>
    </row>
    <row r="393" spans="1:30" x14ac:dyDescent="0.45">
      <c r="A393" t="s">
        <v>80</v>
      </c>
      <c r="B393">
        <v>12420</v>
      </c>
      <c r="C393" t="s">
        <v>478</v>
      </c>
      <c r="E393">
        <v>11</v>
      </c>
      <c r="F393" t="s">
        <v>33</v>
      </c>
      <c r="G393" t="s">
        <v>34</v>
      </c>
      <c r="H393">
        <v>1</v>
      </c>
      <c r="I393" t="s">
        <v>32</v>
      </c>
      <c r="J393">
        <v>1</v>
      </c>
      <c r="K393" t="s">
        <v>32</v>
      </c>
      <c r="L393">
        <v>0</v>
      </c>
      <c r="M393" t="s">
        <v>32</v>
      </c>
      <c r="N393">
        <v>2012</v>
      </c>
      <c r="O393">
        <v>575</v>
      </c>
      <c r="P393">
        <v>18471</v>
      </c>
      <c r="Q393">
        <v>15</v>
      </c>
      <c r="R393">
        <v>4482</v>
      </c>
      <c r="S393">
        <v>32</v>
      </c>
      <c r="T393">
        <v>951</v>
      </c>
      <c r="U393">
        <v>560</v>
      </c>
      <c r="V393">
        <v>13988</v>
      </c>
      <c r="W393">
        <v>16.7</v>
      </c>
      <c r="X393">
        <v>23.5</v>
      </c>
      <c r="Y393">
        <v>42</v>
      </c>
      <c r="Z393">
        <v>34.200000000000003</v>
      </c>
      <c r="AA393">
        <v>42.7</v>
      </c>
      <c r="AB393">
        <v>30</v>
      </c>
      <c r="AC393">
        <v>15.9</v>
      </c>
      <c r="AD393">
        <v>28.8</v>
      </c>
    </row>
    <row r="394" spans="1:30" x14ac:dyDescent="0.45">
      <c r="A394" t="s">
        <v>80</v>
      </c>
      <c r="B394">
        <v>12420</v>
      </c>
      <c r="C394" t="s">
        <v>478</v>
      </c>
      <c r="E394">
        <v>21</v>
      </c>
      <c r="F394" t="s">
        <v>35</v>
      </c>
      <c r="H394">
        <v>1</v>
      </c>
      <c r="I394" t="s">
        <v>32</v>
      </c>
      <c r="J394">
        <v>1</v>
      </c>
      <c r="K394" t="s">
        <v>32</v>
      </c>
      <c r="L394">
        <v>0</v>
      </c>
      <c r="M394" t="s">
        <v>32</v>
      </c>
      <c r="N394">
        <v>2012</v>
      </c>
      <c r="O394">
        <v>2968</v>
      </c>
      <c r="Q394">
        <v>183</v>
      </c>
      <c r="U394">
        <v>2785</v>
      </c>
      <c r="W394">
        <v>11.3</v>
      </c>
      <c r="Y394">
        <v>29</v>
      </c>
      <c r="AC394">
        <v>10.3</v>
      </c>
    </row>
    <row r="395" spans="1:30" x14ac:dyDescent="0.45">
      <c r="A395" t="s">
        <v>80</v>
      </c>
      <c r="B395">
        <v>12420</v>
      </c>
      <c r="C395" t="s">
        <v>478</v>
      </c>
      <c r="E395">
        <v>22</v>
      </c>
      <c r="F395" t="s">
        <v>36</v>
      </c>
      <c r="H395">
        <v>1</v>
      </c>
      <c r="I395" t="s">
        <v>32</v>
      </c>
      <c r="J395">
        <v>1</v>
      </c>
      <c r="K395" t="s">
        <v>32</v>
      </c>
      <c r="L395">
        <v>0</v>
      </c>
      <c r="M395" t="s">
        <v>32</v>
      </c>
      <c r="N395">
        <v>2012</v>
      </c>
      <c r="O395">
        <v>161</v>
      </c>
      <c r="P395">
        <v>1108013</v>
      </c>
      <c r="Q395">
        <v>60</v>
      </c>
      <c r="R395">
        <v>1103075</v>
      </c>
      <c r="S395">
        <v>2282</v>
      </c>
      <c r="T395">
        <v>165574</v>
      </c>
      <c r="U395">
        <v>101</v>
      </c>
      <c r="V395">
        <v>4939</v>
      </c>
      <c r="W395">
        <v>34.9</v>
      </c>
      <c r="X395">
        <v>3.2</v>
      </c>
      <c r="Y395">
        <v>28</v>
      </c>
      <c r="Z395">
        <v>3.4</v>
      </c>
      <c r="AA395">
        <v>5.8</v>
      </c>
      <c r="AB395">
        <v>5.8</v>
      </c>
      <c r="AC395">
        <v>48.8</v>
      </c>
      <c r="AD395">
        <v>20.399999999999999</v>
      </c>
    </row>
    <row r="396" spans="1:30" x14ac:dyDescent="0.45">
      <c r="A396" t="s">
        <v>80</v>
      </c>
      <c r="B396">
        <v>12420</v>
      </c>
      <c r="C396" t="s">
        <v>478</v>
      </c>
      <c r="E396">
        <v>23</v>
      </c>
      <c r="F396" t="s">
        <v>37</v>
      </c>
      <c r="H396">
        <v>1</v>
      </c>
      <c r="I396" t="s">
        <v>32</v>
      </c>
      <c r="J396">
        <v>1</v>
      </c>
      <c r="K396" t="s">
        <v>32</v>
      </c>
      <c r="L396">
        <v>0</v>
      </c>
      <c r="M396" t="s">
        <v>32</v>
      </c>
      <c r="N396">
        <v>2012</v>
      </c>
      <c r="O396">
        <v>19177</v>
      </c>
      <c r="P396">
        <v>11573320</v>
      </c>
      <c r="Q396">
        <v>3270</v>
      </c>
      <c r="R396">
        <v>10442069</v>
      </c>
      <c r="S396">
        <v>37592</v>
      </c>
      <c r="T396">
        <v>1791720</v>
      </c>
      <c r="U396">
        <v>15907</v>
      </c>
      <c r="V396">
        <v>1131251</v>
      </c>
      <c r="W396">
        <v>4.2</v>
      </c>
      <c r="X396">
        <v>7.1</v>
      </c>
      <c r="Y396">
        <v>9.1</v>
      </c>
      <c r="Z396">
        <v>8.6999999999999993</v>
      </c>
      <c r="AA396">
        <v>10.3</v>
      </c>
      <c r="AB396">
        <v>9.6</v>
      </c>
      <c r="AC396">
        <v>4</v>
      </c>
      <c r="AD396">
        <v>9</v>
      </c>
    </row>
    <row r="397" spans="1:30" x14ac:dyDescent="0.45">
      <c r="A397" t="s">
        <v>80</v>
      </c>
      <c r="B397">
        <v>12420</v>
      </c>
      <c r="C397" t="s">
        <v>478</v>
      </c>
      <c r="E397" t="s">
        <v>38</v>
      </c>
      <c r="F397" t="s">
        <v>39</v>
      </c>
      <c r="H397">
        <v>1</v>
      </c>
      <c r="I397" t="s">
        <v>32</v>
      </c>
      <c r="J397">
        <v>1</v>
      </c>
      <c r="K397" t="s">
        <v>32</v>
      </c>
      <c r="L397">
        <v>0</v>
      </c>
      <c r="M397" t="s">
        <v>32</v>
      </c>
      <c r="N397">
        <v>2012</v>
      </c>
      <c r="O397">
        <v>3224</v>
      </c>
      <c r="P397">
        <v>15444910</v>
      </c>
      <c r="Q397">
        <v>1227</v>
      </c>
      <c r="R397">
        <v>15366465</v>
      </c>
      <c r="S397">
        <v>35698</v>
      </c>
      <c r="T397">
        <v>2063054</v>
      </c>
      <c r="U397">
        <v>1997</v>
      </c>
      <c r="V397">
        <v>78445</v>
      </c>
      <c r="W397">
        <v>5.5</v>
      </c>
      <c r="X397">
        <v>2.7</v>
      </c>
      <c r="Y397">
        <v>6.5</v>
      </c>
      <c r="Z397">
        <v>2.8</v>
      </c>
      <c r="AA397">
        <v>4</v>
      </c>
      <c r="AB397">
        <v>3.6</v>
      </c>
      <c r="AC397">
        <v>8.9</v>
      </c>
      <c r="AD397">
        <v>9.3000000000000007</v>
      </c>
    </row>
    <row r="398" spans="1:30" x14ac:dyDescent="0.45">
      <c r="A398" t="s">
        <v>80</v>
      </c>
      <c r="B398">
        <v>12420</v>
      </c>
      <c r="C398" t="s">
        <v>478</v>
      </c>
      <c r="E398">
        <v>42</v>
      </c>
      <c r="F398" t="s">
        <v>40</v>
      </c>
      <c r="H398">
        <v>1</v>
      </c>
      <c r="I398" t="s">
        <v>32</v>
      </c>
      <c r="J398">
        <v>1</v>
      </c>
      <c r="K398" t="s">
        <v>32</v>
      </c>
      <c r="L398">
        <v>0</v>
      </c>
      <c r="M398" t="s">
        <v>32</v>
      </c>
      <c r="N398">
        <v>2012</v>
      </c>
      <c r="O398">
        <v>3787</v>
      </c>
      <c r="P398">
        <v>96657406</v>
      </c>
      <c r="Q398">
        <v>1704</v>
      </c>
      <c r="R398">
        <v>96492604</v>
      </c>
      <c r="S398">
        <v>42944</v>
      </c>
      <c r="T398">
        <v>3996364</v>
      </c>
      <c r="U398">
        <v>2084</v>
      </c>
      <c r="V398">
        <v>164803</v>
      </c>
      <c r="W398">
        <v>5.9</v>
      </c>
      <c r="X398">
        <v>7.5</v>
      </c>
      <c r="Y398">
        <v>8.4</v>
      </c>
      <c r="Z398">
        <v>7.8</v>
      </c>
      <c r="AA398">
        <v>8.3000000000000007</v>
      </c>
      <c r="AB398">
        <v>12.3</v>
      </c>
      <c r="AC398">
        <v>10.1</v>
      </c>
      <c r="AD398">
        <v>27.2</v>
      </c>
    </row>
    <row r="399" spans="1:30" x14ac:dyDescent="0.45">
      <c r="A399" t="s">
        <v>80</v>
      </c>
      <c r="B399">
        <v>12420</v>
      </c>
      <c r="C399" t="s">
        <v>478</v>
      </c>
      <c r="E399" t="s">
        <v>41</v>
      </c>
      <c r="F399" t="s">
        <v>42</v>
      </c>
      <c r="H399">
        <v>1</v>
      </c>
      <c r="I399" t="s">
        <v>32</v>
      </c>
      <c r="J399">
        <v>1</v>
      </c>
      <c r="K399" t="s">
        <v>32</v>
      </c>
      <c r="L399">
        <v>0</v>
      </c>
      <c r="M399" t="s">
        <v>32</v>
      </c>
      <c r="N399">
        <v>2012</v>
      </c>
      <c r="O399">
        <v>13716</v>
      </c>
      <c r="P399">
        <v>29777541</v>
      </c>
      <c r="Q399">
        <v>3575</v>
      </c>
      <c r="R399">
        <v>29375892</v>
      </c>
      <c r="S399">
        <v>93264</v>
      </c>
      <c r="T399">
        <v>2522671</v>
      </c>
      <c r="U399">
        <v>10140</v>
      </c>
      <c r="V399">
        <v>401649</v>
      </c>
      <c r="W399">
        <v>3.7</v>
      </c>
      <c r="X399">
        <v>6.4</v>
      </c>
      <c r="Y399">
        <v>5.6</v>
      </c>
      <c r="Z399">
        <v>6.8</v>
      </c>
      <c r="AA399">
        <v>3.2</v>
      </c>
      <c r="AB399">
        <v>6.8</v>
      </c>
      <c r="AC399">
        <v>5</v>
      </c>
      <c r="AD399">
        <v>7.4</v>
      </c>
    </row>
    <row r="400" spans="1:30" x14ac:dyDescent="0.45">
      <c r="A400" t="s">
        <v>80</v>
      </c>
      <c r="B400">
        <v>12420</v>
      </c>
      <c r="C400" t="s">
        <v>478</v>
      </c>
      <c r="E400" t="s">
        <v>43</v>
      </c>
      <c r="F400" t="s">
        <v>44</v>
      </c>
      <c r="G400" t="s">
        <v>45</v>
      </c>
      <c r="H400">
        <v>1</v>
      </c>
      <c r="I400" t="s">
        <v>32</v>
      </c>
      <c r="J400">
        <v>1</v>
      </c>
      <c r="K400" t="s">
        <v>32</v>
      </c>
      <c r="L400">
        <v>0</v>
      </c>
      <c r="M400" t="s">
        <v>32</v>
      </c>
      <c r="N400">
        <v>2012</v>
      </c>
      <c r="O400">
        <v>5761</v>
      </c>
      <c r="P400">
        <v>2623829</v>
      </c>
      <c r="Q400">
        <v>628</v>
      </c>
      <c r="R400">
        <v>2241951</v>
      </c>
      <c r="S400">
        <v>11705</v>
      </c>
      <c r="T400">
        <v>490987</v>
      </c>
      <c r="U400">
        <v>5133</v>
      </c>
      <c r="V400">
        <v>381878</v>
      </c>
      <c r="W400">
        <v>4.8</v>
      </c>
      <c r="X400">
        <v>12.4</v>
      </c>
      <c r="Y400">
        <v>14.1</v>
      </c>
      <c r="Z400">
        <v>13.7</v>
      </c>
      <c r="AA400">
        <v>6.9</v>
      </c>
      <c r="AB400">
        <v>6.9</v>
      </c>
      <c r="AC400">
        <v>5.7</v>
      </c>
      <c r="AD400">
        <v>15.7</v>
      </c>
    </row>
    <row r="401" spans="1:30" x14ac:dyDescent="0.45">
      <c r="A401" t="s">
        <v>80</v>
      </c>
      <c r="B401">
        <v>12420</v>
      </c>
      <c r="C401" t="s">
        <v>478</v>
      </c>
      <c r="E401">
        <v>51</v>
      </c>
      <c r="F401" t="s">
        <v>46</v>
      </c>
      <c r="H401">
        <v>1</v>
      </c>
      <c r="I401" t="s">
        <v>32</v>
      </c>
      <c r="J401">
        <v>1</v>
      </c>
      <c r="K401" t="s">
        <v>32</v>
      </c>
      <c r="L401">
        <v>0</v>
      </c>
      <c r="M401" t="s">
        <v>32</v>
      </c>
      <c r="N401">
        <v>2012</v>
      </c>
      <c r="O401">
        <v>4279</v>
      </c>
      <c r="P401">
        <v>8178912</v>
      </c>
      <c r="Q401">
        <v>737</v>
      </c>
      <c r="R401">
        <v>8028529</v>
      </c>
      <c r="S401">
        <v>27623</v>
      </c>
      <c r="T401">
        <v>2201144</v>
      </c>
      <c r="U401">
        <v>3542</v>
      </c>
      <c r="V401">
        <v>150383</v>
      </c>
      <c r="W401">
        <v>5.8</v>
      </c>
      <c r="X401">
        <v>0.9</v>
      </c>
      <c r="Y401">
        <v>4.5</v>
      </c>
      <c r="Z401">
        <v>1</v>
      </c>
      <c r="AA401">
        <v>1.9</v>
      </c>
      <c r="AB401">
        <v>2</v>
      </c>
      <c r="AC401">
        <v>6.7</v>
      </c>
      <c r="AD401">
        <v>7.4</v>
      </c>
    </row>
    <row r="402" spans="1:30" x14ac:dyDescent="0.45">
      <c r="A402" t="s">
        <v>80</v>
      </c>
      <c r="B402">
        <v>12420</v>
      </c>
      <c r="C402" t="s">
        <v>478</v>
      </c>
      <c r="E402">
        <v>52</v>
      </c>
      <c r="F402" t="s">
        <v>47</v>
      </c>
      <c r="G402" t="s">
        <v>48</v>
      </c>
      <c r="H402">
        <v>1</v>
      </c>
      <c r="I402" t="s">
        <v>32</v>
      </c>
      <c r="J402">
        <v>1</v>
      </c>
      <c r="K402" t="s">
        <v>32</v>
      </c>
      <c r="L402">
        <v>0</v>
      </c>
      <c r="M402" t="s">
        <v>32</v>
      </c>
      <c r="N402">
        <v>2012</v>
      </c>
      <c r="O402">
        <v>7025</v>
      </c>
      <c r="P402">
        <v>17030352</v>
      </c>
      <c r="Q402">
        <v>1699</v>
      </c>
      <c r="R402">
        <v>16499960</v>
      </c>
      <c r="S402">
        <v>35182</v>
      </c>
      <c r="T402">
        <v>3063777</v>
      </c>
      <c r="U402">
        <v>5326</v>
      </c>
      <c r="V402">
        <v>530392</v>
      </c>
      <c r="W402">
        <v>7.1</v>
      </c>
      <c r="X402">
        <v>2.4</v>
      </c>
      <c r="Y402">
        <v>5.4</v>
      </c>
      <c r="Z402">
        <v>2.6</v>
      </c>
      <c r="AA402">
        <v>2.4</v>
      </c>
      <c r="AB402">
        <v>3.2</v>
      </c>
      <c r="AC402">
        <v>8.8000000000000007</v>
      </c>
      <c r="AD402">
        <v>27.7</v>
      </c>
    </row>
    <row r="403" spans="1:30" x14ac:dyDescent="0.45">
      <c r="A403" t="s">
        <v>80</v>
      </c>
      <c r="B403">
        <v>12420</v>
      </c>
      <c r="C403" t="s">
        <v>478</v>
      </c>
      <c r="E403">
        <v>53</v>
      </c>
      <c r="F403" t="s">
        <v>49</v>
      </c>
      <c r="H403">
        <v>1</v>
      </c>
      <c r="I403" t="s">
        <v>32</v>
      </c>
      <c r="J403">
        <v>1</v>
      </c>
      <c r="K403" t="s">
        <v>32</v>
      </c>
      <c r="L403">
        <v>0</v>
      </c>
      <c r="M403" t="s">
        <v>32</v>
      </c>
      <c r="N403">
        <v>2012</v>
      </c>
      <c r="O403">
        <v>19119</v>
      </c>
      <c r="P403">
        <v>4371163</v>
      </c>
      <c r="Q403">
        <v>1874</v>
      </c>
      <c r="R403">
        <v>2888801</v>
      </c>
      <c r="S403">
        <v>12822</v>
      </c>
      <c r="T403">
        <v>657500</v>
      </c>
      <c r="U403">
        <v>17245</v>
      </c>
      <c r="V403">
        <v>1482362</v>
      </c>
      <c r="W403">
        <v>4.5</v>
      </c>
      <c r="X403">
        <v>4.9000000000000004</v>
      </c>
      <c r="Y403">
        <v>10.8</v>
      </c>
      <c r="Z403">
        <v>5.7</v>
      </c>
      <c r="AA403">
        <v>7.3</v>
      </c>
      <c r="AB403">
        <v>10</v>
      </c>
      <c r="AC403">
        <v>4.5999999999999996</v>
      </c>
      <c r="AD403">
        <v>8.6</v>
      </c>
    </row>
    <row r="404" spans="1:30" x14ac:dyDescent="0.45">
      <c r="A404" t="s">
        <v>80</v>
      </c>
      <c r="B404">
        <v>12420</v>
      </c>
      <c r="C404" t="s">
        <v>478</v>
      </c>
      <c r="E404">
        <v>54</v>
      </c>
      <c r="F404" t="s">
        <v>50</v>
      </c>
      <c r="H404">
        <v>1</v>
      </c>
      <c r="I404" t="s">
        <v>32</v>
      </c>
      <c r="J404">
        <v>1</v>
      </c>
      <c r="K404" t="s">
        <v>32</v>
      </c>
      <c r="L404">
        <v>0</v>
      </c>
      <c r="M404" t="s">
        <v>32</v>
      </c>
      <c r="N404">
        <v>2012</v>
      </c>
      <c r="O404">
        <v>37343</v>
      </c>
      <c r="P404">
        <v>15605742</v>
      </c>
      <c r="Q404">
        <v>6837</v>
      </c>
      <c r="R404">
        <v>14124588</v>
      </c>
      <c r="S404">
        <v>69449</v>
      </c>
      <c r="T404">
        <v>5414857</v>
      </c>
      <c r="U404">
        <v>30506</v>
      </c>
      <c r="V404">
        <v>1481154</v>
      </c>
      <c r="W404">
        <v>2.9</v>
      </c>
      <c r="X404">
        <v>3.4</v>
      </c>
      <c r="Y404">
        <v>4</v>
      </c>
      <c r="Z404">
        <v>3.9</v>
      </c>
      <c r="AA404">
        <v>3.9</v>
      </c>
      <c r="AB404">
        <v>3.3</v>
      </c>
      <c r="AC404">
        <v>2.7</v>
      </c>
      <c r="AD404">
        <v>3.9</v>
      </c>
    </row>
    <row r="405" spans="1:30" x14ac:dyDescent="0.45">
      <c r="A405" t="s">
        <v>80</v>
      </c>
      <c r="B405">
        <v>12420</v>
      </c>
      <c r="C405" t="s">
        <v>478</v>
      </c>
      <c r="E405">
        <v>55</v>
      </c>
      <c r="F405" t="s">
        <v>59</v>
      </c>
      <c r="H405">
        <v>1</v>
      </c>
      <c r="I405" t="s">
        <v>32</v>
      </c>
      <c r="J405">
        <v>1</v>
      </c>
      <c r="K405" t="s">
        <v>32</v>
      </c>
      <c r="L405">
        <v>0</v>
      </c>
      <c r="M405" t="s">
        <v>32</v>
      </c>
      <c r="N405">
        <v>2012</v>
      </c>
      <c r="O405">
        <v>258</v>
      </c>
      <c r="P405">
        <v>2419225</v>
      </c>
      <c r="Q405">
        <v>258</v>
      </c>
      <c r="R405">
        <v>2419225</v>
      </c>
      <c r="S405">
        <v>24272</v>
      </c>
      <c r="T405">
        <v>2098599</v>
      </c>
      <c r="U405">
        <v>0</v>
      </c>
      <c r="V405">
        <v>0</v>
      </c>
      <c r="W405">
        <v>16.3</v>
      </c>
      <c r="X405">
        <v>3.3</v>
      </c>
      <c r="Y405">
        <v>17</v>
      </c>
      <c r="Z405">
        <v>3.4</v>
      </c>
      <c r="AA405">
        <v>1.9</v>
      </c>
      <c r="AB405">
        <v>2.9</v>
      </c>
      <c r="AC405">
        <v>0</v>
      </c>
      <c r="AD405">
        <v>0</v>
      </c>
    </row>
    <row r="406" spans="1:30" x14ac:dyDescent="0.45">
      <c r="A406" t="s">
        <v>80</v>
      </c>
      <c r="B406">
        <v>12420</v>
      </c>
      <c r="C406" t="s">
        <v>478</v>
      </c>
      <c r="E406">
        <v>56</v>
      </c>
      <c r="F406" t="s">
        <v>51</v>
      </c>
      <c r="H406">
        <v>1</v>
      </c>
      <c r="I406" t="s">
        <v>32</v>
      </c>
      <c r="J406">
        <v>1</v>
      </c>
      <c r="K406" t="s">
        <v>32</v>
      </c>
      <c r="L406">
        <v>0</v>
      </c>
      <c r="M406" t="s">
        <v>32</v>
      </c>
      <c r="N406">
        <v>2012</v>
      </c>
      <c r="O406">
        <v>13640</v>
      </c>
      <c r="P406">
        <v>5413929</v>
      </c>
      <c r="Q406">
        <v>2185</v>
      </c>
      <c r="R406">
        <v>5164263</v>
      </c>
      <c r="S406">
        <v>61891</v>
      </c>
      <c r="T406">
        <v>2367033</v>
      </c>
      <c r="U406">
        <v>11455</v>
      </c>
      <c r="V406">
        <v>249666</v>
      </c>
      <c r="W406">
        <v>3.3</v>
      </c>
      <c r="X406">
        <v>5.4</v>
      </c>
      <c r="Y406">
        <v>9</v>
      </c>
      <c r="Z406">
        <v>5.8</v>
      </c>
      <c r="AA406">
        <v>7.7</v>
      </c>
      <c r="AB406">
        <v>5.0999999999999996</v>
      </c>
      <c r="AC406">
        <v>3.2</v>
      </c>
      <c r="AD406">
        <v>13.7</v>
      </c>
    </row>
    <row r="407" spans="1:30" x14ac:dyDescent="0.45">
      <c r="A407" t="s">
        <v>80</v>
      </c>
      <c r="B407">
        <v>12420</v>
      </c>
      <c r="C407" t="s">
        <v>478</v>
      </c>
      <c r="E407">
        <v>61</v>
      </c>
      <c r="F407" t="s">
        <v>52</v>
      </c>
      <c r="H407">
        <v>1</v>
      </c>
      <c r="I407" t="s">
        <v>32</v>
      </c>
      <c r="J407">
        <v>1</v>
      </c>
      <c r="K407" t="s">
        <v>32</v>
      </c>
      <c r="L407">
        <v>0</v>
      </c>
      <c r="M407" t="s">
        <v>32</v>
      </c>
      <c r="N407">
        <v>2012</v>
      </c>
      <c r="O407">
        <v>5786</v>
      </c>
      <c r="P407">
        <v>1216367</v>
      </c>
      <c r="Q407">
        <v>716</v>
      </c>
      <c r="R407">
        <v>1141070</v>
      </c>
      <c r="S407">
        <v>15015</v>
      </c>
      <c r="T407">
        <v>454258</v>
      </c>
      <c r="U407">
        <v>5070</v>
      </c>
      <c r="V407">
        <v>75298</v>
      </c>
      <c r="W407">
        <v>4.7</v>
      </c>
      <c r="X407">
        <v>2.6</v>
      </c>
      <c r="Y407">
        <v>7.9</v>
      </c>
      <c r="Z407">
        <v>2.7</v>
      </c>
      <c r="AA407">
        <v>2.8</v>
      </c>
      <c r="AB407">
        <v>2.8</v>
      </c>
      <c r="AC407">
        <v>5</v>
      </c>
      <c r="AD407">
        <v>11.2</v>
      </c>
    </row>
    <row r="408" spans="1:30" x14ac:dyDescent="0.45">
      <c r="A408" t="s">
        <v>80</v>
      </c>
      <c r="B408">
        <v>12420</v>
      </c>
      <c r="C408" t="s">
        <v>478</v>
      </c>
      <c r="E408">
        <v>62</v>
      </c>
      <c r="F408" t="s">
        <v>53</v>
      </c>
      <c r="H408">
        <v>1</v>
      </c>
      <c r="I408" t="s">
        <v>32</v>
      </c>
      <c r="J408">
        <v>1</v>
      </c>
      <c r="K408" t="s">
        <v>32</v>
      </c>
      <c r="L408">
        <v>0</v>
      </c>
      <c r="M408" t="s">
        <v>32</v>
      </c>
      <c r="N408">
        <v>2012</v>
      </c>
      <c r="O408">
        <v>12593</v>
      </c>
      <c r="P408">
        <v>11051824</v>
      </c>
      <c r="Q408">
        <v>3631</v>
      </c>
      <c r="R408">
        <v>10745461</v>
      </c>
      <c r="S408">
        <v>100841</v>
      </c>
      <c r="T408">
        <v>4393248</v>
      </c>
      <c r="U408">
        <v>8962</v>
      </c>
      <c r="V408">
        <v>306363</v>
      </c>
      <c r="W408">
        <v>3.3</v>
      </c>
      <c r="X408">
        <v>7.8</v>
      </c>
      <c r="Y408">
        <v>7.1</v>
      </c>
      <c r="Z408">
        <v>8.1999999999999993</v>
      </c>
      <c r="AA408">
        <v>10.5</v>
      </c>
      <c r="AB408">
        <v>11.4</v>
      </c>
      <c r="AC408">
        <v>3.8</v>
      </c>
      <c r="AD408">
        <v>11.2</v>
      </c>
    </row>
    <row r="409" spans="1:30" x14ac:dyDescent="0.45">
      <c r="A409" t="s">
        <v>80</v>
      </c>
      <c r="B409">
        <v>12420</v>
      </c>
      <c r="C409" t="s">
        <v>478</v>
      </c>
      <c r="E409">
        <v>71</v>
      </c>
      <c r="F409" t="s">
        <v>54</v>
      </c>
      <c r="H409">
        <v>1</v>
      </c>
      <c r="I409" t="s">
        <v>32</v>
      </c>
      <c r="J409">
        <v>1</v>
      </c>
      <c r="K409" t="s">
        <v>32</v>
      </c>
      <c r="L409">
        <v>0</v>
      </c>
      <c r="M409" t="s">
        <v>32</v>
      </c>
      <c r="N409">
        <v>2012</v>
      </c>
      <c r="O409">
        <v>10971</v>
      </c>
      <c r="P409">
        <v>1188306</v>
      </c>
      <c r="Q409">
        <v>598</v>
      </c>
      <c r="R409">
        <v>890215</v>
      </c>
      <c r="S409">
        <v>10034</v>
      </c>
      <c r="T409">
        <v>260345</v>
      </c>
      <c r="U409">
        <v>10372</v>
      </c>
      <c r="V409">
        <v>298091</v>
      </c>
      <c r="W409">
        <v>5</v>
      </c>
      <c r="X409">
        <v>5</v>
      </c>
      <c r="Y409">
        <v>9.6</v>
      </c>
      <c r="Z409">
        <v>6.4</v>
      </c>
      <c r="AA409">
        <v>6.3</v>
      </c>
      <c r="AB409">
        <v>5.2</v>
      </c>
      <c r="AC409">
        <v>4.9000000000000004</v>
      </c>
      <c r="AD409">
        <v>9.3000000000000007</v>
      </c>
    </row>
    <row r="410" spans="1:30" x14ac:dyDescent="0.45">
      <c r="A410" t="s">
        <v>80</v>
      </c>
      <c r="B410">
        <v>12420</v>
      </c>
      <c r="C410" t="s">
        <v>478</v>
      </c>
      <c r="E410">
        <v>72</v>
      </c>
      <c r="F410" t="s">
        <v>55</v>
      </c>
      <c r="H410">
        <v>1</v>
      </c>
      <c r="I410" t="s">
        <v>32</v>
      </c>
      <c r="J410">
        <v>1</v>
      </c>
      <c r="K410" t="s">
        <v>32</v>
      </c>
      <c r="L410">
        <v>0</v>
      </c>
      <c r="M410" t="s">
        <v>32</v>
      </c>
      <c r="N410">
        <v>2012</v>
      </c>
      <c r="O410">
        <v>4792</v>
      </c>
      <c r="P410">
        <v>5751455</v>
      </c>
      <c r="Q410">
        <v>2904</v>
      </c>
      <c r="R410">
        <v>5670404</v>
      </c>
      <c r="S410">
        <v>95381</v>
      </c>
      <c r="T410">
        <v>1660029</v>
      </c>
      <c r="U410">
        <v>1888</v>
      </c>
      <c r="V410">
        <v>81051</v>
      </c>
      <c r="W410">
        <v>9.6</v>
      </c>
      <c r="X410">
        <v>11.3</v>
      </c>
      <c r="Y410">
        <v>11.4</v>
      </c>
      <c r="Z410">
        <v>11.9</v>
      </c>
      <c r="AA410">
        <v>14.8</v>
      </c>
      <c r="AB410">
        <v>13.2</v>
      </c>
      <c r="AC410">
        <v>12.5</v>
      </c>
      <c r="AD410">
        <v>18.8</v>
      </c>
    </row>
    <row r="411" spans="1:30" x14ac:dyDescent="0.45">
      <c r="A411" t="s">
        <v>80</v>
      </c>
      <c r="B411">
        <v>12420</v>
      </c>
      <c r="C411" t="s">
        <v>478</v>
      </c>
      <c r="E411">
        <v>81</v>
      </c>
      <c r="F411" t="s">
        <v>56</v>
      </c>
      <c r="G411" t="s">
        <v>57</v>
      </c>
      <c r="H411">
        <v>1</v>
      </c>
      <c r="I411" t="s">
        <v>32</v>
      </c>
      <c r="J411">
        <v>1</v>
      </c>
      <c r="K411" t="s">
        <v>32</v>
      </c>
      <c r="L411">
        <v>0</v>
      </c>
      <c r="M411" t="s">
        <v>32</v>
      </c>
      <c r="N411">
        <v>2012</v>
      </c>
      <c r="O411">
        <v>18268</v>
      </c>
      <c r="P411">
        <v>2169934</v>
      </c>
      <c r="Q411">
        <v>2112</v>
      </c>
      <c r="R411">
        <v>1684458</v>
      </c>
      <c r="S411">
        <v>19071</v>
      </c>
      <c r="T411">
        <v>515590</v>
      </c>
      <c r="U411">
        <v>16156</v>
      </c>
      <c r="V411">
        <v>485476</v>
      </c>
      <c r="W411">
        <v>4</v>
      </c>
      <c r="X411">
        <v>8</v>
      </c>
      <c r="Y411">
        <v>12</v>
      </c>
      <c r="Z411">
        <v>11.1</v>
      </c>
      <c r="AA411">
        <v>12</v>
      </c>
      <c r="AB411">
        <v>12.3</v>
      </c>
      <c r="AC411">
        <v>4.3</v>
      </c>
      <c r="AD411">
        <v>10.4</v>
      </c>
    </row>
    <row r="412" spans="1:30" x14ac:dyDescent="0.45">
      <c r="A412" t="s">
        <v>80</v>
      </c>
      <c r="B412">
        <v>12420</v>
      </c>
      <c r="C412" t="s">
        <v>478</v>
      </c>
      <c r="E412">
        <v>99</v>
      </c>
      <c r="F412" t="s">
        <v>76</v>
      </c>
      <c r="H412">
        <v>1</v>
      </c>
      <c r="I412" t="s">
        <v>32</v>
      </c>
      <c r="J412">
        <v>1</v>
      </c>
      <c r="K412" t="s">
        <v>32</v>
      </c>
      <c r="L412">
        <v>0</v>
      </c>
      <c r="M412" t="s">
        <v>32</v>
      </c>
      <c r="N412">
        <v>2012</v>
      </c>
      <c r="O412">
        <v>89</v>
      </c>
      <c r="P412">
        <v>7551</v>
      </c>
      <c r="Q412">
        <v>88</v>
      </c>
      <c r="U412">
        <v>1</v>
      </c>
      <c r="W412">
        <v>27.9</v>
      </c>
      <c r="X412">
        <v>48</v>
      </c>
      <c r="Y412">
        <v>29.4</v>
      </c>
      <c r="AC412">
        <v>0</v>
      </c>
    </row>
    <row r="413" spans="1:30" x14ac:dyDescent="0.45">
      <c r="A413" t="s">
        <v>81</v>
      </c>
      <c r="B413">
        <v>12540</v>
      </c>
      <c r="C413" t="s">
        <v>479</v>
      </c>
      <c r="E413">
        <v>0</v>
      </c>
      <c r="F413" t="s">
        <v>31</v>
      </c>
      <c r="H413">
        <v>1</v>
      </c>
      <c r="I413" t="s">
        <v>32</v>
      </c>
      <c r="J413">
        <v>1</v>
      </c>
      <c r="K413" t="s">
        <v>32</v>
      </c>
      <c r="L413">
        <v>0</v>
      </c>
      <c r="M413" t="s">
        <v>32</v>
      </c>
      <c r="N413">
        <v>2012</v>
      </c>
      <c r="O413">
        <v>51393</v>
      </c>
      <c r="P413">
        <v>47550012</v>
      </c>
      <c r="Q413">
        <v>9691</v>
      </c>
      <c r="R413">
        <v>45386351</v>
      </c>
      <c r="S413">
        <v>190560</v>
      </c>
      <c r="T413">
        <v>7921563</v>
      </c>
      <c r="U413">
        <v>41702</v>
      </c>
      <c r="V413">
        <v>2163661</v>
      </c>
      <c r="W413">
        <v>2.1</v>
      </c>
      <c r="X413">
        <v>3.9</v>
      </c>
      <c r="Y413">
        <v>3.9</v>
      </c>
      <c r="Z413">
        <v>4.3</v>
      </c>
      <c r="AA413">
        <v>3.7</v>
      </c>
      <c r="AB413">
        <v>3.6</v>
      </c>
      <c r="AC413">
        <v>2.6</v>
      </c>
      <c r="AD413">
        <v>10.1</v>
      </c>
    </row>
    <row r="414" spans="1:30" x14ac:dyDescent="0.45">
      <c r="A414" t="s">
        <v>81</v>
      </c>
      <c r="B414">
        <v>12540</v>
      </c>
      <c r="C414" t="s">
        <v>479</v>
      </c>
      <c r="E414">
        <v>11</v>
      </c>
      <c r="F414" t="s">
        <v>33</v>
      </c>
      <c r="G414" t="s">
        <v>34</v>
      </c>
      <c r="H414">
        <v>1</v>
      </c>
      <c r="I414" t="s">
        <v>32</v>
      </c>
      <c r="J414">
        <v>1</v>
      </c>
      <c r="K414" t="s">
        <v>32</v>
      </c>
      <c r="L414">
        <v>0</v>
      </c>
      <c r="M414" t="s">
        <v>32</v>
      </c>
      <c r="N414">
        <v>2012</v>
      </c>
      <c r="O414">
        <v>520</v>
      </c>
      <c r="P414">
        <v>826335</v>
      </c>
      <c r="Q414">
        <v>81</v>
      </c>
      <c r="R414">
        <v>802349</v>
      </c>
      <c r="S414">
        <v>6433</v>
      </c>
      <c r="T414">
        <v>203311</v>
      </c>
      <c r="U414">
        <v>439</v>
      </c>
      <c r="V414">
        <v>23986</v>
      </c>
      <c r="W414">
        <v>19.600000000000001</v>
      </c>
      <c r="X414">
        <v>14</v>
      </c>
      <c r="Y414">
        <v>43.2</v>
      </c>
      <c r="Z414">
        <v>15.1</v>
      </c>
      <c r="AA414">
        <v>15.5</v>
      </c>
      <c r="AB414">
        <v>22.1</v>
      </c>
      <c r="AC414">
        <v>18.100000000000001</v>
      </c>
      <c r="AD414">
        <v>25.1</v>
      </c>
    </row>
    <row r="415" spans="1:30" x14ac:dyDescent="0.45">
      <c r="A415" t="s">
        <v>81</v>
      </c>
      <c r="B415">
        <v>12540</v>
      </c>
      <c r="C415" t="s">
        <v>479</v>
      </c>
      <c r="E415">
        <v>21</v>
      </c>
      <c r="F415" t="s">
        <v>35</v>
      </c>
      <c r="H415">
        <v>1</v>
      </c>
      <c r="I415" t="s">
        <v>32</v>
      </c>
      <c r="J415">
        <v>1</v>
      </c>
      <c r="K415" t="s">
        <v>32</v>
      </c>
      <c r="L415">
        <v>0</v>
      </c>
      <c r="M415" t="s">
        <v>32</v>
      </c>
      <c r="N415">
        <v>2012</v>
      </c>
      <c r="O415">
        <v>410</v>
      </c>
      <c r="P415">
        <v>2000473</v>
      </c>
      <c r="Q415">
        <v>166</v>
      </c>
      <c r="R415">
        <v>1975415</v>
      </c>
      <c r="S415">
        <v>7685</v>
      </c>
      <c r="T415">
        <v>501257</v>
      </c>
      <c r="U415">
        <v>244</v>
      </c>
      <c r="V415">
        <v>25058</v>
      </c>
      <c r="W415">
        <v>8.3000000000000007</v>
      </c>
      <c r="X415">
        <v>8.8000000000000007</v>
      </c>
      <c r="Y415">
        <v>14.8</v>
      </c>
      <c r="Z415">
        <v>9.3000000000000007</v>
      </c>
      <c r="AA415">
        <v>7.4</v>
      </c>
      <c r="AB415">
        <v>8.8000000000000007</v>
      </c>
      <c r="AC415">
        <v>14.2</v>
      </c>
      <c r="AD415">
        <v>12.1</v>
      </c>
    </row>
    <row r="416" spans="1:30" x14ac:dyDescent="0.45">
      <c r="A416" t="s">
        <v>81</v>
      </c>
      <c r="B416">
        <v>12540</v>
      </c>
      <c r="C416" t="s">
        <v>479</v>
      </c>
      <c r="E416">
        <v>22</v>
      </c>
      <c r="F416" t="s">
        <v>36</v>
      </c>
      <c r="H416">
        <v>1</v>
      </c>
      <c r="I416" t="s">
        <v>32</v>
      </c>
      <c r="J416">
        <v>1</v>
      </c>
      <c r="K416" t="s">
        <v>32</v>
      </c>
      <c r="L416">
        <v>0</v>
      </c>
      <c r="M416" t="s">
        <v>32</v>
      </c>
      <c r="N416">
        <v>2012</v>
      </c>
      <c r="O416">
        <v>52</v>
      </c>
      <c r="P416">
        <v>878530</v>
      </c>
      <c r="Q416">
        <v>41</v>
      </c>
      <c r="R416">
        <v>878037</v>
      </c>
      <c r="S416">
        <v>1420</v>
      </c>
      <c r="T416">
        <v>131563</v>
      </c>
      <c r="U416">
        <v>12</v>
      </c>
      <c r="V416">
        <v>493</v>
      </c>
      <c r="W416">
        <v>35.299999999999997</v>
      </c>
      <c r="X416">
        <v>4.5999999999999996</v>
      </c>
      <c r="Y416">
        <v>31.4</v>
      </c>
      <c r="Z416">
        <v>4.8</v>
      </c>
      <c r="AA416">
        <v>7.6</v>
      </c>
      <c r="AB416">
        <v>7.4</v>
      </c>
      <c r="AC416">
        <v>63.8</v>
      </c>
      <c r="AD416">
        <v>12.5</v>
      </c>
    </row>
    <row r="417" spans="1:30" x14ac:dyDescent="0.45">
      <c r="A417" t="s">
        <v>81</v>
      </c>
      <c r="B417">
        <v>12540</v>
      </c>
      <c r="C417" t="s">
        <v>479</v>
      </c>
      <c r="E417">
        <v>23</v>
      </c>
      <c r="F417" t="s">
        <v>37</v>
      </c>
      <c r="H417">
        <v>1</v>
      </c>
      <c r="I417" t="s">
        <v>32</v>
      </c>
      <c r="J417">
        <v>1</v>
      </c>
      <c r="K417" t="s">
        <v>32</v>
      </c>
      <c r="L417">
        <v>0</v>
      </c>
      <c r="M417" t="s">
        <v>32</v>
      </c>
      <c r="N417">
        <v>2012</v>
      </c>
      <c r="O417">
        <v>4933</v>
      </c>
      <c r="P417">
        <v>3050040</v>
      </c>
      <c r="Q417">
        <v>1010</v>
      </c>
      <c r="R417">
        <v>2843925</v>
      </c>
      <c r="S417">
        <v>13771</v>
      </c>
      <c r="T417">
        <v>712068</v>
      </c>
      <c r="U417">
        <v>3923</v>
      </c>
      <c r="V417">
        <v>206115</v>
      </c>
      <c r="W417">
        <v>7.6</v>
      </c>
      <c r="X417">
        <v>10.7</v>
      </c>
      <c r="Y417">
        <v>13.6</v>
      </c>
      <c r="Z417">
        <v>12.8</v>
      </c>
      <c r="AA417">
        <v>11.3</v>
      </c>
      <c r="AB417">
        <v>10.199999999999999</v>
      </c>
      <c r="AC417">
        <v>10.5</v>
      </c>
      <c r="AD417">
        <v>32.5</v>
      </c>
    </row>
    <row r="418" spans="1:30" x14ac:dyDescent="0.45">
      <c r="A418" t="s">
        <v>81</v>
      </c>
      <c r="B418">
        <v>12540</v>
      </c>
      <c r="C418" t="s">
        <v>479</v>
      </c>
      <c r="E418" t="s">
        <v>38</v>
      </c>
      <c r="F418" t="s">
        <v>39</v>
      </c>
      <c r="H418">
        <v>1</v>
      </c>
      <c r="I418" t="s">
        <v>32</v>
      </c>
      <c r="J418">
        <v>1</v>
      </c>
      <c r="K418" t="s">
        <v>32</v>
      </c>
      <c r="L418">
        <v>0</v>
      </c>
      <c r="M418" t="s">
        <v>32</v>
      </c>
      <c r="N418">
        <v>2012</v>
      </c>
      <c r="O418">
        <v>997</v>
      </c>
      <c r="P418">
        <v>6414907</v>
      </c>
      <c r="Q418">
        <v>313</v>
      </c>
      <c r="R418">
        <v>6384668</v>
      </c>
      <c r="S418">
        <v>10892</v>
      </c>
      <c r="T418">
        <v>479285</v>
      </c>
      <c r="U418">
        <v>684</v>
      </c>
      <c r="V418">
        <v>30239</v>
      </c>
      <c r="W418">
        <v>12.1</v>
      </c>
      <c r="X418">
        <v>1.8</v>
      </c>
      <c r="Y418">
        <v>18.5</v>
      </c>
      <c r="Z418">
        <v>1.9</v>
      </c>
      <c r="AA418">
        <v>2.9</v>
      </c>
      <c r="AB418">
        <v>1.7</v>
      </c>
      <c r="AC418">
        <v>16.100000000000001</v>
      </c>
      <c r="AD418">
        <v>21</v>
      </c>
    </row>
    <row r="419" spans="1:30" x14ac:dyDescent="0.45">
      <c r="A419" t="s">
        <v>81</v>
      </c>
      <c r="B419">
        <v>12540</v>
      </c>
      <c r="C419" t="s">
        <v>479</v>
      </c>
      <c r="E419">
        <v>42</v>
      </c>
      <c r="F419" t="s">
        <v>40</v>
      </c>
      <c r="H419">
        <v>1</v>
      </c>
      <c r="I419" t="s">
        <v>32</v>
      </c>
      <c r="J419">
        <v>1</v>
      </c>
      <c r="K419" t="s">
        <v>32</v>
      </c>
      <c r="L419">
        <v>0</v>
      </c>
      <c r="M419" t="s">
        <v>32</v>
      </c>
      <c r="N419">
        <v>2012</v>
      </c>
      <c r="O419">
        <v>1087</v>
      </c>
      <c r="P419">
        <v>9498878</v>
      </c>
      <c r="Q419">
        <v>667</v>
      </c>
      <c r="R419">
        <v>9439378</v>
      </c>
      <c r="S419">
        <v>11272</v>
      </c>
      <c r="T419">
        <v>632409</v>
      </c>
      <c r="U419">
        <v>420</v>
      </c>
      <c r="V419">
        <v>59500</v>
      </c>
      <c r="W419">
        <v>16.899999999999999</v>
      </c>
      <c r="X419">
        <v>17.3</v>
      </c>
      <c r="Y419">
        <v>20.5</v>
      </c>
      <c r="Z419">
        <v>18</v>
      </c>
      <c r="AA419">
        <v>21.2</v>
      </c>
      <c r="AB419">
        <v>18.8</v>
      </c>
      <c r="AC419">
        <v>23.9</v>
      </c>
      <c r="AD419">
        <v>37.200000000000003</v>
      </c>
    </row>
    <row r="420" spans="1:30" x14ac:dyDescent="0.45">
      <c r="A420" t="s">
        <v>81</v>
      </c>
      <c r="B420">
        <v>12540</v>
      </c>
      <c r="C420" t="s">
        <v>479</v>
      </c>
      <c r="E420" t="s">
        <v>41</v>
      </c>
      <c r="F420" t="s">
        <v>42</v>
      </c>
      <c r="H420">
        <v>1</v>
      </c>
      <c r="I420" t="s">
        <v>32</v>
      </c>
      <c r="J420">
        <v>1</v>
      </c>
      <c r="K420" t="s">
        <v>32</v>
      </c>
      <c r="L420">
        <v>0</v>
      </c>
      <c r="M420" t="s">
        <v>32</v>
      </c>
      <c r="N420">
        <v>2012</v>
      </c>
      <c r="O420">
        <v>5523</v>
      </c>
      <c r="P420">
        <v>8258216</v>
      </c>
      <c r="Q420">
        <v>1373</v>
      </c>
      <c r="R420">
        <v>8006507</v>
      </c>
      <c r="S420">
        <v>27184</v>
      </c>
      <c r="T420">
        <v>641529</v>
      </c>
      <c r="U420">
        <v>4149</v>
      </c>
      <c r="V420">
        <v>251709</v>
      </c>
      <c r="W420">
        <v>3.8</v>
      </c>
      <c r="X420">
        <v>7.1</v>
      </c>
      <c r="Y420">
        <v>6.9</v>
      </c>
      <c r="Z420">
        <v>7.4</v>
      </c>
      <c r="AA420">
        <v>5.2</v>
      </c>
      <c r="AB420">
        <v>4.3</v>
      </c>
      <c r="AC420">
        <v>5.7</v>
      </c>
      <c r="AD420">
        <v>26.7</v>
      </c>
    </row>
    <row r="421" spans="1:30" x14ac:dyDescent="0.45">
      <c r="A421" t="s">
        <v>81</v>
      </c>
      <c r="B421">
        <v>12540</v>
      </c>
      <c r="C421" t="s">
        <v>479</v>
      </c>
      <c r="E421" t="s">
        <v>43</v>
      </c>
      <c r="F421" t="s">
        <v>44</v>
      </c>
      <c r="G421" t="s">
        <v>45</v>
      </c>
      <c r="H421">
        <v>1</v>
      </c>
      <c r="I421" t="s">
        <v>32</v>
      </c>
      <c r="J421">
        <v>1</v>
      </c>
      <c r="K421" t="s">
        <v>32</v>
      </c>
      <c r="L421">
        <v>0</v>
      </c>
      <c r="M421" t="s">
        <v>32</v>
      </c>
      <c r="N421">
        <v>2012</v>
      </c>
      <c r="O421">
        <v>3947</v>
      </c>
      <c r="P421">
        <v>1787894</v>
      </c>
      <c r="Q421">
        <v>372</v>
      </c>
      <c r="R421">
        <v>1382929</v>
      </c>
      <c r="S421">
        <v>8502</v>
      </c>
      <c r="T421">
        <v>445698</v>
      </c>
      <c r="U421">
        <v>3575</v>
      </c>
      <c r="V421">
        <v>404965</v>
      </c>
      <c r="W421">
        <v>6.9</v>
      </c>
      <c r="X421">
        <v>24.4</v>
      </c>
      <c r="Y421">
        <v>15.1</v>
      </c>
      <c r="Z421">
        <v>33.299999999999997</v>
      </c>
      <c r="AA421">
        <v>31.3</v>
      </c>
      <c r="AB421">
        <v>36.299999999999997</v>
      </c>
      <c r="AC421">
        <v>7.2</v>
      </c>
      <c r="AD421">
        <v>11.3</v>
      </c>
    </row>
    <row r="422" spans="1:30" x14ac:dyDescent="0.45">
      <c r="A422" t="s">
        <v>81</v>
      </c>
      <c r="B422">
        <v>12540</v>
      </c>
      <c r="C422" t="s">
        <v>479</v>
      </c>
      <c r="E422">
        <v>51</v>
      </c>
      <c r="F422" t="s">
        <v>46</v>
      </c>
      <c r="H422">
        <v>1</v>
      </c>
      <c r="I422" t="s">
        <v>32</v>
      </c>
      <c r="J422">
        <v>1</v>
      </c>
      <c r="K422" t="s">
        <v>32</v>
      </c>
      <c r="L422">
        <v>0</v>
      </c>
      <c r="M422" t="s">
        <v>32</v>
      </c>
      <c r="N422">
        <v>2012</v>
      </c>
      <c r="O422">
        <v>323</v>
      </c>
      <c r="P422">
        <v>817550</v>
      </c>
      <c r="Q422">
        <v>80</v>
      </c>
      <c r="R422">
        <v>808384</v>
      </c>
      <c r="S422">
        <v>4243</v>
      </c>
      <c r="T422">
        <v>142970</v>
      </c>
      <c r="U422">
        <v>243</v>
      </c>
      <c r="V422">
        <v>9166</v>
      </c>
      <c r="W422">
        <v>19.899999999999999</v>
      </c>
      <c r="X422">
        <v>7.4</v>
      </c>
      <c r="Y422">
        <v>18.3</v>
      </c>
      <c r="Z422">
        <v>7.8</v>
      </c>
      <c r="AA422">
        <v>8.6</v>
      </c>
      <c r="AB422">
        <v>7.3</v>
      </c>
      <c r="AC422">
        <v>24.9</v>
      </c>
      <c r="AD422">
        <v>24.1</v>
      </c>
    </row>
    <row r="423" spans="1:30" x14ac:dyDescent="0.45">
      <c r="A423" t="s">
        <v>81</v>
      </c>
      <c r="B423">
        <v>12540</v>
      </c>
      <c r="C423" t="s">
        <v>479</v>
      </c>
      <c r="E423">
        <v>52</v>
      </c>
      <c r="F423" t="s">
        <v>47</v>
      </c>
      <c r="G423" t="s">
        <v>48</v>
      </c>
      <c r="H423">
        <v>1</v>
      </c>
      <c r="I423" t="s">
        <v>32</v>
      </c>
      <c r="J423">
        <v>1</v>
      </c>
      <c r="K423" t="s">
        <v>32</v>
      </c>
      <c r="L423">
        <v>0</v>
      </c>
      <c r="M423" t="s">
        <v>32</v>
      </c>
      <c r="N423">
        <v>2012</v>
      </c>
      <c r="O423">
        <v>1052</v>
      </c>
      <c r="P423">
        <v>2478759</v>
      </c>
      <c r="Q423">
        <v>362</v>
      </c>
      <c r="R423">
        <v>2430565</v>
      </c>
      <c r="S423">
        <v>5747</v>
      </c>
      <c r="T423">
        <v>336257</v>
      </c>
      <c r="U423">
        <v>690</v>
      </c>
      <c r="V423">
        <v>48194</v>
      </c>
      <c r="W423">
        <v>14.3</v>
      </c>
      <c r="X423">
        <v>7.6</v>
      </c>
      <c r="Y423">
        <v>17.7</v>
      </c>
      <c r="Z423">
        <v>8</v>
      </c>
      <c r="AA423">
        <v>5.5</v>
      </c>
      <c r="AB423">
        <v>6.1</v>
      </c>
      <c r="AC423">
        <v>17.2</v>
      </c>
      <c r="AD423">
        <v>21</v>
      </c>
    </row>
    <row r="424" spans="1:30" x14ac:dyDescent="0.45">
      <c r="A424" t="s">
        <v>81</v>
      </c>
      <c r="B424">
        <v>12540</v>
      </c>
      <c r="C424" t="s">
        <v>479</v>
      </c>
      <c r="E424">
        <v>53</v>
      </c>
      <c r="F424" t="s">
        <v>49</v>
      </c>
      <c r="H424">
        <v>1</v>
      </c>
      <c r="I424" t="s">
        <v>32</v>
      </c>
      <c r="J424">
        <v>1</v>
      </c>
      <c r="K424" t="s">
        <v>32</v>
      </c>
      <c r="L424">
        <v>0</v>
      </c>
      <c r="M424" t="s">
        <v>32</v>
      </c>
      <c r="N424">
        <v>2012</v>
      </c>
      <c r="O424">
        <v>3910</v>
      </c>
      <c r="P424">
        <v>897368</v>
      </c>
      <c r="Q424">
        <v>434</v>
      </c>
      <c r="R424">
        <v>610165</v>
      </c>
      <c r="S424">
        <v>2742</v>
      </c>
      <c r="T424">
        <v>116558</v>
      </c>
      <c r="U424">
        <v>3476</v>
      </c>
      <c r="V424">
        <v>287202</v>
      </c>
      <c r="W424">
        <v>10.6</v>
      </c>
      <c r="X424">
        <v>11.3</v>
      </c>
      <c r="Y424">
        <v>29.7</v>
      </c>
      <c r="Z424">
        <v>16.100000000000001</v>
      </c>
      <c r="AA424">
        <v>21.4</v>
      </c>
      <c r="AB424">
        <v>14.5</v>
      </c>
      <c r="AC424">
        <v>9.4</v>
      </c>
      <c r="AD424">
        <v>15.9</v>
      </c>
    </row>
    <row r="425" spans="1:30" x14ac:dyDescent="0.45">
      <c r="A425" t="s">
        <v>81</v>
      </c>
      <c r="B425">
        <v>12540</v>
      </c>
      <c r="C425" t="s">
        <v>479</v>
      </c>
      <c r="E425">
        <v>54</v>
      </c>
      <c r="F425" t="s">
        <v>50</v>
      </c>
      <c r="H425">
        <v>1</v>
      </c>
      <c r="I425" t="s">
        <v>32</v>
      </c>
      <c r="J425">
        <v>1</v>
      </c>
      <c r="K425" t="s">
        <v>32</v>
      </c>
      <c r="L425">
        <v>0</v>
      </c>
      <c r="M425" t="s">
        <v>32</v>
      </c>
      <c r="N425">
        <v>2012</v>
      </c>
      <c r="O425">
        <v>5042</v>
      </c>
      <c r="P425">
        <v>1908766</v>
      </c>
      <c r="Q425">
        <v>1140</v>
      </c>
      <c r="R425">
        <v>1673586</v>
      </c>
      <c r="S425">
        <v>11276</v>
      </c>
      <c r="T425">
        <v>606505</v>
      </c>
      <c r="U425">
        <v>3901</v>
      </c>
      <c r="V425">
        <v>235180</v>
      </c>
      <c r="W425">
        <v>10.1</v>
      </c>
      <c r="X425">
        <v>15</v>
      </c>
      <c r="Y425">
        <v>13</v>
      </c>
      <c r="Z425">
        <v>15.4</v>
      </c>
      <c r="AA425">
        <v>11.6</v>
      </c>
      <c r="AB425">
        <v>14</v>
      </c>
      <c r="AC425">
        <v>10.199999999999999</v>
      </c>
      <c r="AD425">
        <v>20.5</v>
      </c>
    </row>
    <row r="426" spans="1:30" x14ac:dyDescent="0.45">
      <c r="A426" t="s">
        <v>81</v>
      </c>
      <c r="B426">
        <v>12540</v>
      </c>
      <c r="C426" t="s">
        <v>479</v>
      </c>
      <c r="E426">
        <v>55</v>
      </c>
      <c r="F426" t="s">
        <v>59</v>
      </c>
      <c r="H426">
        <v>1</v>
      </c>
      <c r="I426" t="s">
        <v>32</v>
      </c>
      <c r="J426">
        <v>1</v>
      </c>
      <c r="K426" t="s">
        <v>32</v>
      </c>
      <c r="L426">
        <v>0</v>
      </c>
      <c r="M426" t="s">
        <v>32</v>
      </c>
      <c r="N426">
        <v>2012</v>
      </c>
      <c r="O426">
        <v>48</v>
      </c>
      <c r="P426">
        <v>259609</v>
      </c>
      <c r="Q426">
        <v>48</v>
      </c>
      <c r="R426">
        <v>259609</v>
      </c>
      <c r="S426">
        <v>2767</v>
      </c>
      <c r="T426">
        <v>274488</v>
      </c>
      <c r="U426">
        <v>0</v>
      </c>
      <c r="V426">
        <v>0</v>
      </c>
      <c r="W426">
        <v>18.8</v>
      </c>
      <c r="X426">
        <v>3.1</v>
      </c>
      <c r="Y426">
        <v>19.5</v>
      </c>
      <c r="Z426">
        <v>3.2</v>
      </c>
      <c r="AA426">
        <v>13.8</v>
      </c>
      <c r="AB426">
        <v>13.3</v>
      </c>
      <c r="AC426">
        <v>0</v>
      </c>
      <c r="AD426">
        <v>0</v>
      </c>
    </row>
    <row r="427" spans="1:30" x14ac:dyDescent="0.45">
      <c r="A427" t="s">
        <v>81</v>
      </c>
      <c r="B427">
        <v>12540</v>
      </c>
      <c r="C427" t="s">
        <v>479</v>
      </c>
      <c r="E427">
        <v>56</v>
      </c>
      <c r="F427" t="s">
        <v>51</v>
      </c>
      <c r="H427">
        <v>1</v>
      </c>
      <c r="I427" t="s">
        <v>32</v>
      </c>
      <c r="J427">
        <v>1</v>
      </c>
      <c r="K427" t="s">
        <v>32</v>
      </c>
      <c r="L427">
        <v>0</v>
      </c>
      <c r="M427" t="s">
        <v>32</v>
      </c>
      <c r="N427">
        <v>2012</v>
      </c>
      <c r="O427">
        <v>5034</v>
      </c>
      <c r="P427">
        <v>2498267</v>
      </c>
      <c r="Q427">
        <v>532</v>
      </c>
      <c r="R427">
        <v>2380641</v>
      </c>
      <c r="S427">
        <v>18822</v>
      </c>
      <c r="T427">
        <v>1028473</v>
      </c>
      <c r="U427">
        <v>4503</v>
      </c>
      <c r="V427">
        <v>117626</v>
      </c>
      <c r="W427">
        <v>2.7</v>
      </c>
      <c r="X427">
        <v>6.9</v>
      </c>
      <c r="Y427">
        <v>19.7</v>
      </c>
      <c r="Z427">
        <v>7.2</v>
      </c>
      <c r="AA427">
        <v>6.8</v>
      </c>
      <c r="AB427">
        <v>6.6</v>
      </c>
      <c r="AC427">
        <v>3.1</v>
      </c>
      <c r="AD427">
        <v>29.6</v>
      </c>
    </row>
    <row r="428" spans="1:30" x14ac:dyDescent="0.45">
      <c r="A428" t="s">
        <v>81</v>
      </c>
      <c r="B428">
        <v>12540</v>
      </c>
      <c r="C428" t="s">
        <v>479</v>
      </c>
      <c r="E428">
        <v>61</v>
      </c>
      <c r="F428" t="s">
        <v>52</v>
      </c>
      <c r="H428">
        <v>1</v>
      </c>
      <c r="I428" t="s">
        <v>32</v>
      </c>
      <c r="J428">
        <v>1</v>
      </c>
      <c r="K428" t="s">
        <v>32</v>
      </c>
      <c r="L428">
        <v>0</v>
      </c>
      <c r="M428" t="s">
        <v>32</v>
      </c>
      <c r="N428">
        <v>2012</v>
      </c>
      <c r="O428">
        <v>814</v>
      </c>
      <c r="P428">
        <v>147810</v>
      </c>
      <c r="Q428">
        <v>108</v>
      </c>
      <c r="R428">
        <v>140961</v>
      </c>
      <c r="S428">
        <v>2386</v>
      </c>
      <c r="T428">
        <v>55524</v>
      </c>
      <c r="U428">
        <v>707</v>
      </c>
      <c r="V428">
        <v>6849</v>
      </c>
      <c r="W428">
        <v>26.5</v>
      </c>
      <c r="X428">
        <v>5.6</v>
      </c>
      <c r="Y428">
        <v>44.2</v>
      </c>
      <c r="Z428">
        <v>6.4</v>
      </c>
      <c r="AA428">
        <v>17.3</v>
      </c>
      <c r="AB428">
        <v>5.8</v>
      </c>
      <c r="AC428">
        <v>31</v>
      </c>
      <c r="AD428">
        <v>46.1</v>
      </c>
    </row>
    <row r="429" spans="1:30" x14ac:dyDescent="0.45">
      <c r="A429" t="s">
        <v>81</v>
      </c>
      <c r="B429">
        <v>12540</v>
      </c>
      <c r="C429" t="s">
        <v>479</v>
      </c>
      <c r="E429">
        <v>62</v>
      </c>
      <c r="F429" t="s">
        <v>53</v>
      </c>
      <c r="H429">
        <v>1</v>
      </c>
      <c r="I429" t="s">
        <v>32</v>
      </c>
      <c r="J429">
        <v>1</v>
      </c>
      <c r="K429" t="s">
        <v>32</v>
      </c>
      <c r="L429">
        <v>0</v>
      </c>
      <c r="M429" t="s">
        <v>32</v>
      </c>
      <c r="N429">
        <v>2012</v>
      </c>
      <c r="O429">
        <v>6732</v>
      </c>
      <c r="P429">
        <v>3631997</v>
      </c>
      <c r="Q429">
        <v>1384</v>
      </c>
      <c r="R429">
        <v>3531729</v>
      </c>
      <c r="S429">
        <v>27207</v>
      </c>
      <c r="T429">
        <v>1156872</v>
      </c>
      <c r="U429">
        <v>5349</v>
      </c>
      <c r="V429">
        <v>100269</v>
      </c>
      <c r="W429">
        <v>6.1</v>
      </c>
      <c r="X429">
        <v>9.6999999999999993</v>
      </c>
      <c r="Y429">
        <v>16.2</v>
      </c>
      <c r="Z429">
        <v>10.3</v>
      </c>
      <c r="AA429">
        <v>10.5</v>
      </c>
      <c r="AB429">
        <v>8.9</v>
      </c>
      <c r="AC429">
        <v>6.2</v>
      </c>
      <c r="AD429">
        <v>16.399999999999999</v>
      </c>
    </row>
    <row r="430" spans="1:30" x14ac:dyDescent="0.45">
      <c r="A430" t="s">
        <v>81</v>
      </c>
      <c r="B430">
        <v>12540</v>
      </c>
      <c r="C430" t="s">
        <v>479</v>
      </c>
      <c r="E430">
        <v>71</v>
      </c>
      <c r="F430" t="s">
        <v>54</v>
      </c>
      <c r="H430">
        <v>1</v>
      </c>
      <c r="I430" t="s">
        <v>32</v>
      </c>
      <c r="J430">
        <v>1</v>
      </c>
      <c r="K430" t="s">
        <v>32</v>
      </c>
      <c r="L430">
        <v>0</v>
      </c>
      <c r="M430" t="s">
        <v>32</v>
      </c>
      <c r="N430">
        <v>2012</v>
      </c>
      <c r="O430">
        <v>1396</v>
      </c>
      <c r="P430">
        <v>141619</v>
      </c>
      <c r="Q430">
        <v>118</v>
      </c>
      <c r="R430">
        <v>128772</v>
      </c>
      <c r="S430">
        <v>3220</v>
      </c>
      <c r="T430">
        <v>44514</v>
      </c>
      <c r="U430">
        <v>1279</v>
      </c>
      <c r="V430">
        <v>12847</v>
      </c>
      <c r="W430">
        <v>13.7</v>
      </c>
      <c r="X430">
        <v>7.6</v>
      </c>
      <c r="Y430">
        <v>22.9</v>
      </c>
      <c r="Z430">
        <v>8.6999999999999993</v>
      </c>
      <c r="AA430">
        <v>6.3</v>
      </c>
      <c r="AB430">
        <v>5</v>
      </c>
      <c r="AC430">
        <v>14.6</v>
      </c>
      <c r="AD430">
        <v>21</v>
      </c>
    </row>
    <row r="431" spans="1:30" x14ac:dyDescent="0.45">
      <c r="A431" t="s">
        <v>81</v>
      </c>
      <c r="B431">
        <v>12540</v>
      </c>
      <c r="C431" t="s">
        <v>479</v>
      </c>
      <c r="E431">
        <v>72</v>
      </c>
      <c r="F431" t="s">
        <v>55</v>
      </c>
      <c r="H431">
        <v>1</v>
      </c>
      <c r="I431" t="s">
        <v>32</v>
      </c>
      <c r="J431">
        <v>1</v>
      </c>
      <c r="K431" t="s">
        <v>32</v>
      </c>
      <c r="L431">
        <v>0</v>
      </c>
      <c r="M431" t="s">
        <v>32</v>
      </c>
      <c r="N431">
        <v>2012</v>
      </c>
      <c r="O431">
        <v>1719</v>
      </c>
      <c r="P431">
        <v>1481582</v>
      </c>
      <c r="Q431">
        <v>1117</v>
      </c>
      <c r="R431">
        <v>1312745</v>
      </c>
      <c r="S431">
        <v>20962</v>
      </c>
      <c r="T431">
        <v>303487</v>
      </c>
      <c r="U431">
        <v>602</v>
      </c>
      <c r="W431">
        <v>6.8</v>
      </c>
      <c r="X431">
        <v>29</v>
      </c>
      <c r="Y431">
        <v>9.1</v>
      </c>
      <c r="Z431">
        <v>24.7</v>
      </c>
      <c r="AA431">
        <v>23.9</v>
      </c>
      <c r="AB431">
        <v>24</v>
      </c>
      <c r="AC431">
        <v>15</v>
      </c>
    </row>
    <row r="432" spans="1:30" x14ac:dyDescent="0.45">
      <c r="A432" t="s">
        <v>81</v>
      </c>
      <c r="B432">
        <v>12540</v>
      </c>
      <c r="C432" t="s">
        <v>479</v>
      </c>
      <c r="E432">
        <v>81</v>
      </c>
      <c r="F432" t="s">
        <v>56</v>
      </c>
      <c r="G432" t="s">
        <v>57</v>
      </c>
      <c r="H432">
        <v>1</v>
      </c>
      <c r="I432" t="s">
        <v>32</v>
      </c>
      <c r="J432">
        <v>1</v>
      </c>
      <c r="K432" t="s">
        <v>32</v>
      </c>
      <c r="L432">
        <v>0</v>
      </c>
      <c r="M432" t="s">
        <v>32</v>
      </c>
      <c r="N432">
        <v>2012</v>
      </c>
      <c r="O432">
        <v>8020</v>
      </c>
      <c r="P432">
        <v>568152</v>
      </c>
      <c r="Q432">
        <v>514</v>
      </c>
      <c r="R432">
        <v>392726</v>
      </c>
      <c r="S432">
        <v>4023</v>
      </c>
      <c r="T432">
        <v>108161</v>
      </c>
      <c r="U432">
        <v>7506</v>
      </c>
      <c r="V432">
        <v>175426</v>
      </c>
      <c r="W432">
        <v>4.7</v>
      </c>
      <c r="X432">
        <v>15.7</v>
      </c>
      <c r="Y432">
        <v>19.5</v>
      </c>
      <c r="Z432">
        <v>25.8</v>
      </c>
      <c r="AA432">
        <v>23.6</v>
      </c>
      <c r="AB432">
        <v>23.8</v>
      </c>
      <c r="AC432">
        <v>4.8</v>
      </c>
      <c r="AD432">
        <v>10.5</v>
      </c>
    </row>
    <row r="433" spans="1:30" x14ac:dyDescent="0.45">
      <c r="A433" t="s">
        <v>82</v>
      </c>
      <c r="B433">
        <v>12580</v>
      </c>
      <c r="C433" t="s">
        <v>481</v>
      </c>
      <c r="E433">
        <v>0</v>
      </c>
      <c r="F433" t="s">
        <v>31</v>
      </c>
      <c r="H433">
        <v>1</v>
      </c>
      <c r="I433" t="s">
        <v>32</v>
      </c>
      <c r="J433">
        <v>1</v>
      </c>
      <c r="K433" t="s">
        <v>32</v>
      </c>
      <c r="L433">
        <v>0</v>
      </c>
      <c r="M433" t="s">
        <v>32</v>
      </c>
      <c r="N433">
        <v>2012</v>
      </c>
      <c r="O433">
        <v>240535</v>
      </c>
      <c r="P433">
        <v>271877741</v>
      </c>
      <c r="Q433">
        <v>50753</v>
      </c>
      <c r="R433">
        <v>263294577</v>
      </c>
      <c r="S433">
        <v>1095599</v>
      </c>
      <c r="T433">
        <v>53280252</v>
      </c>
      <c r="U433">
        <v>189782</v>
      </c>
      <c r="V433">
        <v>8583164</v>
      </c>
      <c r="W433">
        <v>0.8</v>
      </c>
      <c r="X433">
        <v>1.1000000000000001</v>
      </c>
      <c r="Y433">
        <v>0.9</v>
      </c>
      <c r="Z433">
        <v>1.3</v>
      </c>
      <c r="AA433">
        <v>1.1000000000000001</v>
      </c>
      <c r="AB433">
        <v>0.6</v>
      </c>
      <c r="AC433">
        <v>0.9</v>
      </c>
      <c r="AD433">
        <v>3.4</v>
      </c>
    </row>
    <row r="434" spans="1:30" x14ac:dyDescent="0.45">
      <c r="A434" t="s">
        <v>82</v>
      </c>
      <c r="B434">
        <v>12580</v>
      </c>
      <c r="C434" t="s">
        <v>481</v>
      </c>
      <c r="E434">
        <v>11</v>
      </c>
      <c r="F434" t="s">
        <v>33</v>
      </c>
      <c r="G434" t="s">
        <v>34</v>
      </c>
      <c r="H434">
        <v>1</v>
      </c>
      <c r="I434" t="s">
        <v>32</v>
      </c>
      <c r="J434">
        <v>1</v>
      </c>
      <c r="K434" t="s">
        <v>32</v>
      </c>
      <c r="L434">
        <v>0</v>
      </c>
      <c r="M434" t="s">
        <v>32</v>
      </c>
      <c r="N434">
        <v>2012</v>
      </c>
      <c r="O434">
        <v>1095</v>
      </c>
      <c r="P434">
        <v>72348</v>
      </c>
      <c r="Q434">
        <v>31</v>
      </c>
      <c r="R434">
        <v>34400</v>
      </c>
      <c r="S434">
        <v>261</v>
      </c>
      <c r="T434">
        <v>7758</v>
      </c>
      <c r="U434">
        <v>1064</v>
      </c>
      <c r="V434">
        <v>37948</v>
      </c>
      <c r="W434">
        <v>10.6</v>
      </c>
      <c r="X434">
        <v>19.7</v>
      </c>
      <c r="Y434">
        <v>35.6</v>
      </c>
      <c r="Z434">
        <v>7.5</v>
      </c>
      <c r="AA434">
        <v>13.7</v>
      </c>
      <c r="AB434">
        <v>11.4</v>
      </c>
      <c r="AC434">
        <v>10.8</v>
      </c>
      <c r="AD434">
        <v>34.799999999999997</v>
      </c>
    </row>
    <row r="435" spans="1:30" x14ac:dyDescent="0.45">
      <c r="A435" t="s">
        <v>82</v>
      </c>
      <c r="B435">
        <v>12580</v>
      </c>
      <c r="C435" t="s">
        <v>481</v>
      </c>
      <c r="E435">
        <v>21</v>
      </c>
      <c r="F435" t="s">
        <v>35</v>
      </c>
      <c r="H435">
        <v>1</v>
      </c>
      <c r="I435" t="s">
        <v>32</v>
      </c>
      <c r="J435">
        <v>1</v>
      </c>
      <c r="K435" t="s">
        <v>32</v>
      </c>
      <c r="L435">
        <v>0</v>
      </c>
      <c r="M435" t="s">
        <v>32</v>
      </c>
      <c r="N435">
        <v>2012</v>
      </c>
      <c r="O435">
        <v>66</v>
      </c>
      <c r="P435">
        <v>101205</v>
      </c>
      <c r="Q435">
        <v>22</v>
      </c>
      <c r="R435">
        <v>99377</v>
      </c>
      <c r="S435">
        <v>349</v>
      </c>
      <c r="T435">
        <v>16918</v>
      </c>
      <c r="U435">
        <v>44</v>
      </c>
      <c r="W435">
        <v>52.8</v>
      </c>
      <c r="X435">
        <v>8.1</v>
      </c>
      <c r="Y435">
        <v>19.3</v>
      </c>
      <c r="Z435">
        <v>8.4</v>
      </c>
      <c r="AA435">
        <v>7.6</v>
      </c>
      <c r="AB435">
        <v>7.5</v>
      </c>
      <c r="AC435">
        <v>75.3</v>
      </c>
    </row>
    <row r="436" spans="1:30" x14ac:dyDescent="0.45">
      <c r="A436" t="s">
        <v>82</v>
      </c>
      <c r="B436">
        <v>12580</v>
      </c>
      <c r="C436" t="s">
        <v>481</v>
      </c>
      <c r="E436">
        <v>22</v>
      </c>
      <c r="F436" t="s">
        <v>36</v>
      </c>
      <c r="H436">
        <v>1</v>
      </c>
      <c r="I436" t="s">
        <v>32</v>
      </c>
      <c r="J436">
        <v>1</v>
      </c>
      <c r="K436" t="s">
        <v>32</v>
      </c>
      <c r="L436">
        <v>0</v>
      </c>
      <c r="M436" t="s">
        <v>32</v>
      </c>
      <c r="N436">
        <v>2012</v>
      </c>
      <c r="O436">
        <v>272</v>
      </c>
      <c r="Q436">
        <v>26</v>
      </c>
      <c r="U436">
        <v>246</v>
      </c>
      <c r="W436">
        <v>20.6</v>
      </c>
      <c r="Y436">
        <v>18</v>
      </c>
      <c r="AC436">
        <v>21.9</v>
      </c>
    </row>
    <row r="437" spans="1:30" x14ac:dyDescent="0.45">
      <c r="A437" t="s">
        <v>82</v>
      </c>
      <c r="B437">
        <v>12580</v>
      </c>
      <c r="C437" t="s">
        <v>481</v>
      </c>
      <c r="E437">
        <v>23</v>
      </c>
      <c r="F437" t="s">
        <v>37</v>
      </c>
      <c r="H437">
        <v>1</v>
      </c>
      <c r="I437" t="s">
        <v>32</v>
      </c>
      <c r="J437">
        <v>1</v>
      </c>
      <c r="K437" t="s">
        <v>32</v>
      </c>
      <c r="L437">
        <v>0</v>
      </c>
      <c r="M437" t="s">
        <v>32</v>
      </c>
      <c r="N437">
        <v>2012</v>
      </c>
      <c r="O437">
        <v>22468</v>
      </c>
      <c r="P437">
        <v>18291808</v>
      </c>
      <c r="Q437">
        <v>6926</v>
      </c>
      <c r="R437">
        <v>17482700</v>
      </c>
      <c r="S437">
        <v>67650</v>
      </c>
      <c r="T437">
        <v>3434194</v>
      </c>
      <c r="U437">
        <v>15542</v>
      </c>
      <c r="V437">
        <v>809107</v>
      </c>
      <c r="W437">
        <v>2.2999999999999998</v>
      </c>
      <c r="X437">
        <v>12.8</v>
      </c>
      <c r="Y437">
        <v>3.9</v>
      </c>
      <c r="Z437">
        <v>13.8</v>
      </c>
      <c r="AA437">
        <v>6</v>
      </c>
      <c r="AB437">
        <v>8.1</v>
      </c>
      <c r="AC437">
        <v>2.8</v>
      </c>
      <c r="AD437">
        <v>8.3000000000000007</v>
      </c>
    </row>
    <row r="438" spans="1:30" x14ac:dyDescent="0.45">
      <c r="A438" t="s">
        <v>82</v>
      </c>
      <c r="B438">
        <v>12580</v>
      </c>
      <c r="C438" t="s">
        <v>481</v>
      </c>
      <c r="E438" t="s">
        <v>38</v>
      </c>
      <c r="F438" t="s">
        <v>39</v>
      </c>
      <c r="H438">
        <v>1</v>
      </c>
      <c r="I438" t="s">
        <v>32</v>
      </c>
      <c r="J438">
        <v>1</v>
      </c>
      <c r="K438" t="s">
        <v>32</v>
      </c>
      <c r="L438">
        <v>0</v>
      </c>
      <c r="M438" t="s">
        <v>32</v>
      </c>
      <c r="N438">
        <v>2012</v>
      </c>
      <c r="O438">
        <v>3698</v>
      </c>
      <c r="P438">
        <v>22536215</v>
      </c>
      <c r="Q438">
        <v>1531</v>
      </c>
      <c r="R438">
        <v>22458587</v>
      </c>
      <c r="S438">
        <v>53864</v>
      </c>
      <c r="T438">
        <v>3317208</v>
      </c>
      <c r="U438">
        <v>2168</v>
      </c>
      <c r="V438">
        <v>77628</v>
      </c>
      <c r="W438">
        <v>5.0999999999999996</v>
      </c>
      <c r="X438">
        <v>2.4</v>
      </c>
      <c r="Y438">
        <v>3.5</v>
      </c>
      <c r="Z438">
        <v>2.5</v>
      </c>
      <c r="AA438">
        <v>2.9</v>
      </c>
      <c r="AB438">
        <v>3.1</v>
      </c>
      <c r="AC438">
        <v>8.1</v>
      </c>
      <c r="AD438">
        <v>11.4</v>
      </c>
    </row>
    <row r="439" spans="1:30" x14ac:dyDescent="0.45">
      <c r="A439" t="s">
        <v>82</v>
      </c>
      <c r="B439">
        <v>12580</v>
      </c>
      <c r="C439" t="s">
        <v>481</v>
      </c>
      <c r="E439">
        <v>42</v>
      </c>
      <c r="F439" t="s">
        <v>40</v>
      </c>
      <c r="H439">
        <v>1</v>
      </c>
      <c r="I439" t="s">
        <v>32</v>
      </c>
      <c r="J439">
        <v>1</v>
      </c>
      <c r="K439" t="s">
        <v>32</v>
      </c>
      <c r="L439">
        <v>0</v>
      </c>
      <c r="M439" t="s">
        <v>32</v>
      </c>
      <c r="N439">
        <v>2012</v>
      </c>
      <c r="O439">
        <v>5597</v>
      </c>
      <c r="P439">
        <v>53737584</v>
      </c>
      <c r="Q439">
        <v>2930</v>
      </c>
      <c r="R439">
        <v>53570636</v>
      </c>
      <c r="S439">
        <v>54233</v>
      </c>
      <c r="T439">
        <v>3311497</v>
      </c>
      <c r="U439">
        <v>2667</v>
      </c>
      <c r="V439">
        <v>166948</v>
      </c>
      <c r="W439">
        <v>5.4</v>
      </c>
      <c r="X439">
        <v>2</v>
      </c>
      <c r="Y439">
        <v>3.6</v>
      </c>
      <c r="Z439">
        <v>2.1</v>
      </c>
      <c r="AA439">
        <v>3.2</v>
      </c>
      <c r="AB439">
        <v>2.8</v>
      </c>
      <c r="AC439">
        <v>9.5</v>
      </c>
      <c r="AD439">
        <v>10.7</v>
      </c>
    </row>
    <row r="440" spans="1:30" x14ac:dyDescent="0.45">
      <c r="A440" t="s">
        <v>82</v>
      </c>
      <c r="B440">
        <v>12580</v>
      </c>
      <c r="C440" t="s">
        <v>481</v>
      </c>
      <c r="E440" t="s">
        <v>41</v>
      </c>
      <c r="F440" t="s">
        <v>42</v>
      </c>
      <c r="H440">
        <v>1</v>
      </c>
      <c r="I440" t="s">
        <v>32</v>
      </c>
      <c r="J440">
        <v>1</v>
      </c>
      <c r="K440" t="s">
        <v>32</v>
      </c>
      <c r="L440">
        <v>0</v>
      </c>
      <c r="M440" t="s">
        <v>32</v>
      </c>
      <c r="N440">
        <v>2012</v>
      </c>
      <c r="O440">
        <v>19949</v>
      </c>
      <c r="P440">
        <v>36372719</v>
      </c>
      <c r="Q440">
        <v>5771</v>
      </c>
      <c r="R440">
        <v>35752126</v>
      </c>
      <c r="S440">
        <v>136864</v>
      </c>
      <c r="T440">
        <v>3434032</v>
      </c>
      <c r="U440">
        <v>14178</v>
      </c>
      <c r="V440">
        <v>620592</v>
      </c>
      <c r="W440">
        <v>2.8</v>
      </c>
      <c r="X440">
        <v>2.4</v>
      </c>
      <c r="Y440">
        <v>2.7</v>
      </c>
      <c r="Z440">
        <v>2.6</v>
      </c>
      <c r="AA440">
        <v>1.8</v>
      </c>
      <c r="AB440">
        <v>1.8</v>
      </c>
      <c r="AC440">
        <v>3.6</v>
      </c>
      <c r="AD440">
        <v>14.9</v>
      </c>
    </row>
    <row r="441" spans="1:30" x14ac:dyDescent="0.45">
      <c r="A441" t="s">
        <v>82</v>
      </c>
      <c r="B441">
        <v>12580</v>
      </c>
      <c r="C441" t="s">
        <v>481</v>
      </c>
      <c r="E441" t="s">
        <v>43</v>
      </c>
      <c r="F441" t="s">
        <v>44</v>
      </c>
      <c r="G441" t="s">
        <v>45</v>
      </c>
      <c r="H441">
        <v>1</v>
      </c>
      <c r="I441" t="s">
        <v>32</v>
      </c>
      <c r="J441">
        <v>1</v>
      </c>
      <c r="K441" t="s">
        <v>32</v>
      </c>
      <c r="L441">
        <v>0</v>
      </c>
      <c r="M441" t="s">
        <v>32</v>
      </c>
      <c r="N441">
        <v>2012</v>
      </c>
      <c r="O441">
        <v>9294</v>
      </c>
      <c r="P441">
        <v>6918345</v>
      </c>
      <c r="Q441">
        <v>1588</v>
      </c>
      <c r="R441">
        <v>6507566</v>
      </c>
      <c r="S441">
        <v>37163</v>
      </c>
      <c r="T441">
        <v>1600174</v>
      </c>
      <c r="U441">
        <v>7705</v>
      </c>
      <c r="V441">
        <v>410779</v>
      </c>
      <c r="W441">
        <v>3.7</v>
      </c>
      <c r="X441">
        <v>1.7</v>
      </c>
      <c r="Y441">
        <v>6.3</v>
      </c>
      <c r="Z441">
        <v>1.7</v>
      </c>
      <c r="AA441">
        <v>2.2000000000000002</v>
      </c>
      <c r="AB441">
        <v>1.6</v>
      </c>
      <c r="AC441">
        <v>3.9</v>
      </c>
      <c r="AD441">
        <v>8.8000000000000007</v>
      </c>
    </row>
    <row r="442" spans="1:30" x14ac:dyDescent="0.45">
      <c r="A442" t="s">
        <v>82</v>
      </c>
      <c r="B442">
        <v>12580</v>
      </c>
      <c r="C442" t="s">
        <v>481</v>
      </c>
      <c r="E442">
        <v>51</v>
      </c>
      <c r="F442" t="s">
        <v>46</v>
      </c>
      <c r="H442">
        <v>1</v>
      </c>
      <c r="I442" t="s">
        <v>32</v>
      </c>
      <c r="J442">
        <v>1</v>
      </c>
      <c r="K442" t="s">
        <v>32</v>
      </c>
      <c r="L442">
        <v>0</v>
      </c>
      <c r="M442" t="s">
        <v>32</v>
      </c>
      <c r="N442">
        <v>2012</v>
      </c>
      <c r="O442">
        <v>3356</v>
      </c>
      <c r="P442">
        <v>8959277</v>
      </c>
      <c r="Q442">
        <v>617</v>
      </c>
      <c r="R442">
        <v>8878961</v>
      </c>
      <c r="S442">
        <v>24605</v>
      </c>
      <c r="T442">
        <v>1821563</v>
      </c>
      <c r="U442">
        <v>2738</v>
      </c>
      <c r="V442">
        <v>80316</v>
      </c>
      <c r="W442">
        <v>5.0999999999999996</v>
      </c>
      <c r="X442">
        <v>2.2999999999999998</v>
      </c>
      <c r="Y442">
        <v>5</v>
      </c>
      <c r="Z442">
        <v>2.5</v>
      </c>
      <c r="AA442">
        <v>4.7</v>
      </c>
      <c r="AB442">
        <v>4.4000000000000004</v>
      </c>
      <c r="AC442">
        <v>5.9</v>
      </c>
      <c r="AD442">
        <v>9.3000000000000007</v>
      </c>
    </row>
    <row r="443" spans="1:30" x14ac:dyDescent="0.45">
      <c r="A443" t="s">
        <v>82</v>
      </c>
      <c r="B443">
        <v>12580</v>
      </c>
      <c r="C443" t="s">
        <v>481</v>
      </c>
      <c r="E443">
        <v>52</v>
      </c>
      <c r="F443" t="s">
        <v>47</v>
      </c>
      <c r="G443" t="s">
        <v>48</v>
      </c>
      <c r="H443">
        <v>1</v>
      </c>
      <c r="I443" t="s">
        <v>32</v>
      </c>
      <c r="J443">
        <v>1</v>
      </c>
      <c r="K443" t="s">
        <v>32</v>
      </c>
      <c r="L443">
        <v>0</v>
      </c>
      <c r="M443" t="s">
        <v>32</v>
      </c>
      <c r="N443">
        <v>2012</v>
      </c>
      <c r="O443">
        <v>8514</v>
      </c>
      <c r="P443">
        <v>29734384</v>
      </c>
      <c r="Q443">
        <v>2280</v>
      </c>
      <c r="R443">
        <v>29252472</v>
      </c>
      <c r="S443">
        <v>56373</v>
      </c>
      <c r="T443">
        <v>5013033</v>
      </c>
      <c r="U443">
        <v>6234</v>
      </c>
      <c r="V443">
        <v>481912</v>
      </c>
      <c r="W443">
        <v>4.5</v>
      </c>
      <c r="X443">
        <v>3.3</v>
      </c>
      <c r="Y443">
        <v>5</v>
      </c>
      <c r="Z443">
        <v>3.5</v>
      </c>
      <c r="AA443">
        <v>2.4</v>
      </c>
      <c r="AB443">
        <v>2.8</v>
      </c>
      <c r="AC443">
        <v>5.6</v>
      </c>
      <c r="AD443">
        <v>19.3</v>
      </c>
    </row>
    <row r="444" spans="1:30" x14ac:dyDescent="0.45">
      <c r="A444" t="s">
        <v>82</v>
      </c>
      <c r="B444">
        <v>12580</v>
      </c>
      <c r="C444" t="s">
        <v>481</v>
      </c>
      <c r="E444">
        <v>53</v>
      </c>
      <c r="F444" t="s">
        <v>49</v>
      </c>
      <c r="H444">
        <v>1</v>
      </c>
      <c r="I444" t="s">
        <v>32</v>
      </c>
      <c r="J444">
        <v>1</v>
      </c>
      <c r="K444" t="s">
        <v>32</v>
      </c>
      <c r="L444">
        <v>0</v>
      </c>
      <c r="M444" t="s">
        <v>32</v>
      </c>
      <c r="N444">
        <v>2012</v>
      </c>
      <c r="O444">
        <v>23219</v>
      </c>
      <c r="P444">
        <v>8494374</v>
      </c>
      <c r="Q444">
        <v>2080</v>
      </c>
      <c r="R444">
        <v>6570181</v>
      </c>
      <c r="S444">
        <v>19734</v>
      </c>
      <c r="T444">
        <v>990792</v>
      </c>
      <c r="U444">
        <v>21139</v>
      </c>
      <c r="V444">
        <v>1924193</v>
      </c>
      <c r="W444">
        <v>4.3</v>
      </c>
      <c r="X444">
        <v>4.9000000000000004</v>
      </c>
      <c r="Y444">
        <v>6.4</v>
      </c>
      <c r="Z444">
        <v>4.2</v>
      </c>
      <c r="AA444">
        <v>7.5</v>
      </c>
      <c r="AB444">
        <v>5.6</v>
      </c>
      <c r="AC444">
        <v>4.4000000000000004</v>
      </c>
      <c r="AD444">
        <v>13.4</v>
      </c>
    </row>
    <row r="445" spans="1:30" x14ac:dyDescent="0.45">
      <c r="A445" t="s">
        <v>82</v>
      </c>
      <c r="B445">
        <v>12580</v>
      </c>
      <c r="C445" t="s">
        <v>481</v>
      </c>
      <c r="E445">
        <v>54</v>
      </c>
      <c r="F445" t="s">
        <v>50</v>
      </c>
      <c r="H445">
        <v>1</v>
      </c>
      <c r="I445" t="s">
        <v>32</v>
      </c>
      <c r="J445">
        <v>1</v>
      </c>
      <c r="K445" t="s">
        <v>32</v>
      </c>
      <c r="L445">
        <v>0</v>
      </c>
      <c r="M445" t="s">
        <v>32</v>
      </c>
      <c r="N445">
        <v>2012</v>
      </c>
      <c r="O445">
        <v>39402</v>
      </c>
      <c r="P445">
        <v>28172562</v>
      </c>
      <c r="Q445">
        <v>8671</v>
      </c>
      <c r="R445">
        <v>26312388</v>
      </c>
      <c r="S445">
        <v>117779</v>
      </c>
      <c r="T445">
        <v>9521648</v>
      </c>
      <c r="U445">
        <v>30731</v>
      </c>
      <c r="V445">
        <v>1860173</v>
      </c>
      <c r="W445">
        <v>1.7</v>
      </c>
      <c r="X445">
        <v>1.9</v>
      </c>
      <c r="Y445">
        <v>1.3</v>
      </c>
      <c r="Z445">
        <v>2.1</v>
      </c>
      <c r="AA445">
        <v>1.4</v>
      </c>
      <c r="AB445">
        <v>1.5</v>
      </c>
      <c r="AC445">
        <v>2</v>
      </c>
      <c r="AD445">
        <v>5.4</v>
      </c>
    </row>
    <row r="446" spans="1:30" x14ac:dyDescent="0.45">
      <c r="A446" t="s">
        <v>82</v>
      </c>
      <c r="B446">
        <v>12580</v>
      </c>
      <c r="C446" t="s">
        <v>481</v>
      </c>
      <c r="E446">
        <v>55</v>
      </c>
      <c r="F446" t="s">
        <v>59</v>
      </c>
      <c r="H446">
        <v>1</v>
      </c>
      <c r="I446" t="s">
        <v>32</v>
      </c>
      <c r="J446">
        <v>1</v>
      </c>
      <c r="K446" t="s">
        <v>32</v>
      </c>
      <c r="L446">
        <v>0</v>
      </c>
      <c r="M446" t="s">
        <v>32</v>
      </c>
      <c r="N446">
        <v>2012</v>
      </c>
      <c r="O446">
        <v>324</v>
      </c>
      <c r="P446">
        <v>1936187</v>
      </c>
      <c r="Q446">
        <v>324</v>
      </c>
      <c r="R446">
        <v>1936187</v>
      </c>
      <c r="S446">
        <v>29922</v>
      </c>
      <c r="T446">
        <v>2489196</v>
      </c>
      <c r="U446">
        <v>0</v>
      </c>
      <c r="V446">
        <v>0</v>
      </c>
      <c r="W446">
        <v>5.4</v>
      </c>
      <c r="X446">
        <v>1.4</v>
      </c>
      <c r="Y446">
        <v>5.6</v>
      </c>
      <c r="Z446">
        <v>1.5</v>
      </c>
      <c r="AA446">
        <v>2.2999999999999998</v>
      </c>
      <c r="AB446">
        <v>1.3</v>
      </c>
      <c r="AC446">
        <v>0</v>
      </c>
      <c r="AD446">
        <v>0</v>
      </c>
    </row>
    <row r="447" spans="1:30" x14ac:dyDescent="0.45">
      <c r="A447" t="s">
        <v>82</v>
      </c>
      <c r="B447">
        <v>12580</v>
      </c>
      <c r="C447" t="s">
        <v>481</v>
      </c>
      <c r="E447">
        <v>56</v>
      </c>
      <c r="F447" t="s">
        <v>51</v>
      </c>
      <c r="H447">
        <v>1</v>
      </c>
      <c r="I447" t="s">
        <v>32</v>
      </c>
      <c r="J447">
        <v>1</v>
      </c>
      <c r="K447" t="s">
        <v>32</v>
      </c>
      <c r="L447">
        <v>0</v>
      </c>
      <c r="M447" t="s">
        <v>32</v>
      </c>
      <c r="N447">
        <v>2012</v>
      </c>
      <c r="O447">
        <v>18507</v>
      </c>
      <c r="P447">
        <v>6965369</v>
      </c>
      <c r="Q447">
        <v>3394</v>
      </c>
      <c r="R447">
        <v>6614946</v>
      </c>
      <c r="S447">
        <v>86574</v>
      </c>
      <c r="T447">
        <v>2948389</v>
      </c>
      <c r="U447">
        <v>15114</v>
      </c>
      <c r="V447">
        <v>350423</v>
      </c>
      <c r="W447">
        <v>2.1</v>
      </c>
      <c r="X447">
        <v>4.3</v>
      </c>
      <c r="Y447">
        <v>5.6</v>
      </c>
      <c r="Z447">
        <v>4.9000000000000004</v>
      </c>
      <c r="AA447">
        <v>5.6</v>
      </c>
      <c r="AB447">
        <v>5</v>
      </c>
      <c r="AC447">
        <v>2.5</v>
      </c>
      <c r="AD447">
        <v>7.4</v>
      </c>
    </row>
    <row r="448" spans="1:30" x14ac:dyDescent="0.45">
      <c r="A448" t="s">
        <v>82</v>
      </c>
      <c r="B448">
        <v>12580</v>
      </c>
      <c r="C448" t="s">
        <v>481</v>
      </c>
      <c r="E448">
        <v>61</v>
      </c>
      <c r="F448" t="s">
        <v>52</v>
      </c>
      <c r="H448">
        <v>1</v>
      </c>
      <c r="I448" t="s">
        <v>32</v>
      </c>
      <c r="J448">
        <v>1</v>
      </c>
      <c r="K448" t="s">
        <v>32</v>
      </c>
      <c r="L448">
        <v>0</v>
      </c>
      <c r="M448" t="s">
        <v>32</v>
      </c>
      <c r="N448">
        <v>2012</v>
      </c>
      <c r="O448">
        <v>7293</v>
      </c>
      <c r="P448">
        <v>5559420</v>
      </c>
      <c r="Q448">
        <v>913</v>
      </c>
      <c r="R448">
        <v>5476168</v>
      </c>
      <c r="S448">
        <v>54426</v>
      </c>
      <c r="T448">
        <v>2451664</v>
      </c>
      <c r="U448">
        <v>6379</v>
      </c>
      <c r="V448">
        <v>83251</v>
      </c>
      <c r="W448">
        <v>3.3</v>
      </c>
      <c r="X448">
        <v>6.6</v>
      </c>
      <c r="Y448">
        <v>4.7</v>
      </c>
      <c r="Z448">
        <v>7</v>
      </c>
      <c r="AA448">
        <v>6.6</v>
      </c>
      <c r="AB448">
        <v>7.5</v>
      </c>
      <c r="AC448">
        <v>3.7</v>
      </c>
      <c r="AD448">
        <v>8.5</v>
      </c>
    </row>
    <row r="449" spans="1:30" x14ac:dyDescent="0.45">
      <c r="A449" t="s">
        <v>82</v>
      </c>
      <c r="B449">
        <v>12580</v>
      </c>
      <c r="C449" t="s">
        <v>481</v>
      </c>
      <c r="E449">
        <v>62</v>
      </c>
      <c r="F449" t="s">
        <v>53</v>
      </c>
      <c r="H449">
        <v>1</v>
      </c>
      <c r="I449" t="s">
        <v>32</v>
      </c>
      <c r="J449">
        <v>1</v>
      </c>
      <c r="K449" t="s">
        <v>32</v>
      </c>
      <c r="L449">
        <v>0</v>
      </c>
      <c r="M449" t="s">
        <v>32</v>
      </c>
      <c r="N449">
        <v>2012</v>
      </c>
      <c r="O449">
        <v>28803</v>
      </c>
      <c r="P449">
        <v>24138652</v>
      </c>
      <c r="Q449">
        <v>5589</v>
      </c>
      <c r="R449">
        <v>23450820</v>
      </c>
      <c r="S449">
        <v>198131</v>
      </c>
      <c r="T449">
        <v>8834058</v>
      </c>
      <c r="U449">
        <v>23213</v>
      </c>
      <c r="V449">
        <v>687832</v>
      </c>
      <c r="W449">
        <v>2.4</v>
      </c>
      <c r="X449">
        <v>1.9</v>
      </c>
      <c r="Y449">
        <v>4.0999999999999996</v>
      </c>
      <c r="Z449">
        <v>1.9</v>
      </c>
      <c r="AA449">
        <v>1.6</v>
      </c>
      <c r="AB449">
        <v>1.9</v>
      </c>
      <c r="AC449">
        <v>2.2999999999999998</v>
      </c>
      <c r="AD449">
        <v>6.4</v>
      </c>
    </row>
    <row r="450" spans="1:30" x14ac:dyDescent="0.45">
      <c r="A450" t="s">
        <v>82</v>
      </c>
      <c r="B450">
        <v>12580</v>
      </c>
      <c r="C450" t="s">
        <v>481</v>
      </c>
      <c r="E450">
        <v>71</v>
      </c>
      <c r="F450" t="s">
        <v>54</v>
      </c>
      <c r="H450">
        <v>1</v>
      </c>
      <c r="I450" t="s">
        <v>32</v>
      </c>
      <c r="J450">
        <v>1</v>
      </c>
      <c r="K450" t="s">
        <v>32</v>
      </c>
      <c r="L450">
        <v>0</v>
      </c>
      <c r="M450" t="s">
        <v>32</v>
      </c>
      <c r="N450">
        <v>2012</v>
      </c>
      <c r="O450">
        <v>13174</v>
      </c>
      <c r="P450">
        <v>1908076</v>
      </c>
      <c r="Q450">
        <v>931</v>
      </c>
      <c r="R450">
        <v>1667904</v>
      </c>
      <c r="S450">
        <v>18167</v>
      </c>
      <c r="T450">
        <v>674560</v>
      </c>
      <c r="U450">
        <v>12243</v>
      </c>
      <c r="V450">
        <v>240172</v>
      </c>
      <c r="W450">
        <v>3.8</v>
      </c>
      <c r="X450">
        <v>2.8</v>
      </c>
      <c r="Y450">
        <v>5</v>
      </c>
      <c r="Z450">
        <v>3.3</v>
      </c>
      <c r="AA450">
        <v>4.9000000000000004</v>
      </c>
      <c r="AB450">
        <v>4.4000000000000004</v>
      </c>
      <c r="AC450">
        <v>3.7</v>
      </c>
      <c r="AD450">
        <v>8.8000000000000007</v>
      </c>
    </row>
    <row r="451" spans="1:30" x14ac:dyDescent="0.45">
      <c r="A451" t="s">
        <v>82</v>
      </c>
      <c r="B451">
        <v>12580</v>
      </c>
      <c r="C451" t="s">
        <v>481</v>
      </c>
      <c r="E451">
        <v>72</v>
      </c>
      <c r="F451" t="s">
        <v>55</v>
      </c>
      <c r="H451">
        <v>1</v>
      </c>
      <c r="I451" t="s">
        <v>32</v>
      </c>
      <c r="J451">
        <v>1</v>
      </c>
      <c r="K451" t="s">
        <v>32</v>
      </c>
      <c r="L451">
        <v>0</v>
      </c>
      <c r="M451" t="s">
        <v>32</v>
      </c>
      <c r="N451">
        <v>2012</v>
      </c>
      <c r="O451">
        <v>7318</v>
      </c>
      <c r="P451">
        <v>6148560</v>
      </c>
      <c r="Q451">
        <v>4417</v>
      </c>
      <c r="R451">
        <v>6022858</v>
      </c>
      <c r="S451">
        <v>102410</v>
      </c>
      <c r="T451">
        <v>1677579</v>
      </c>
      <c r="U451">
        <v>2901</v>
      </c>
      <c r="V451">
        <v>125702</v>
      </c>
      <c r="W451">
        <v>4.4000000000000004</v>
      </c>
      <c r="X451">
        <v>3.3</v>
      </c>
      <c r="Y451">
        <v>5.3</v>
      </c>
      <c r="Z451">
        <v>3.2</v>
      </c>
      <c r="AA451">
        <v>5.5</v>
      </c>
      <c r="AB451">
        <v>3.2</v>
      </c>
      <c r="AC451">
        <v>3.7</v>
      </c>
      <c r="AD451">
        <v>14.6</v>
      </c>
    </row>
    <row r="452" spans="1:30" x14ac:dyDescent="0.45">
      <c r="A452" t="s">
        <v>82</v>
      </c>
      <c r="B452">
        <v>12580</v>
      </c>
      <c r="C452" t="s">
        <v>481</v>
      </c>
      <c r="E452">
        <v>81</v>
      </c>
      <c r="F452" t="s">
        <v>56</v>
      </c>
      <c r="G452" t="s">
        <v>57</v>
      </c>
      <c r="H452">
        <v>1</v>
      </c>
      <c r="I452" t="s">
        <v>32</v>
      </c>
      <c r="J452">
        <v>1</v>
      </c>
      <c r="K452" t="s">
        <v>32</v>
      </c>
      <c r="L452">
        <v>0</v>
      </c>
      <c r="M452" t="s">
        <v>32</v>
      </c>
      <c r="N452">
        <v>2012</v>
      </c>
      <c r="O452">
        <v>28994</v>
      </c>
      <c r="P452">
        <v>3421113</v>
      </c>
      <c r="Q452">
        <v>3520</v>
      </c>
      <c r="R452">
        <v>2804218</v>
      </c>
      <c r="S452">
        <v>30198</v>
      </c>
      <c r="T452">
        <v>889641</v>
      </c>
      <c r="U452">
        <v>25474</v>
      </c>
      <c r="V452">
        <v>616895</v>
      </c>
      <c r="W452">
        <v>1.5</v>
      </c>
      <c r="X452">
        <v>3.7</v>
      </c>
      <c r="Y452">
        <v>4.9000000000000004</v>
      </c>
      <c r="Z452">
        <v>4.5</v>
      </c>
      <c r="AA452">
        <v>5.9</v>
      </c>
      <c r="AB452">
        <v>5.2</v>
      </c>
      <c r="AC452">
        <v>1.3</v>
      </c>
      <c r="AD452">
        <v>5.8</v>
      </c>
    </row>
    <row r="453" spans="1:30" x14ac:dyDescent="0.45">
      <c r="A453" t="s">
        <v>82</v>
      </c>
      <c r="B453">
        <v>12580</v>
      </c>
      <c r="C453" t="s">
        <v>481</v>
      </c>
      <c r="E453">
        <v>99</v>
      </c>
      <c r="F453" t="s">
        <v>76</v>
      </c>
      <c r="H453">
        <v>1</v>
      </c>
      <c r="I453" t="s">
        <v>32</v>
      </c>
      <c r="J453">
        <v>1</v>
      </c>
      <c r="K453" t="s">
        <v>32</v>
      </c>
      <c r="L453">
        <v>0</v>
      </c>
      <c r="M453" t="s">
        <v>32</v>
      </c>
      <c r="N453">
        <v>2012</v>
      </c>
      <c r="O453">
        <v>29</v>
      </c>
      <c r="P453">
        <v>3485</v>
      </c>
      <c r="Q453">
        <v>27</v>
      </c>
      <c r="R453">
        <v>3053</v>
      </c>
      <c r="S453">
        <v>27</v>
      </c>
      <c r="T453">
        <v>593</v>
      </c>
      <c r="U453">
        <v>2</v>
      </c>
      <c r="W453">
        <v>27.4</v>
      </c>
      <c r="X453">
        <v>8.1</v>
      </c>
      <c r="Y453">
        <v>33</v>
      </c>
      <c r="Z453">
        <v>11.9</v>
      </c>
      <c r="AA453">
        <v>31.6</v>
      </c>
      <c r="AB453">
        <v>11.8</v>
      </c>
      <c r="AC453">
        <v>83.1</v>
      </c>
    </row>
    <row r="454" spans="1:30" x14ac:dyDescent="0.45">
      <c r="A454" t="s">
        <v>83</v>
      </c>
      <c r="B454">
        <v>12620</v>
      </c>
      <c r="C454" t="s">
        <v>483</v>
      </c>
      <c r="E454">
        <v>0</v>
      </c>
      <c r="F454" t="s">
        <v>31</v>
      </c>
      <c r="H454">
        <v>1</v>
      </c>
      <c r="I454" t="s">
        <v>32</v>
      </c>
      <c r="J454">
        <v>1</v>
      </c>
      <c r="K454" t="s">
        <v>32</v>
      </c>
      <c r="L454">
        <v>0</v>
      </c>
      <c r="M454" t="s">
        <v>32</v>
      </c>
      <c r="N454">
        <v>2012</v>
      </c>
      <c r="O454">
        <v>12012</v>
      </c>
      <c r="P454">
        <v>10466598</v>
      </c>
      <c r="Q454">
        <v>3190</v>
      </c>
      <c r="R454">
        <v>10090094</v>
      </c>
      <c r="S454">
        <v>55953</v>
      </c>
      <c r="T454">
        <v>1948349</v>
      </c>
      <c r="U454">
        <v>8821</v>
      </c>
      <c r="V454">
        <v>376504</v>
      </c>
      <c r="W454">
        <v>4.0999999999999996</v>
      </c>
      <c r="X454">
        <v>3</v>
      </c>
      <c r="Y454">
        <v>7.5</v>
      </c>
      <c r="Z454">
        <v>3.2</v>
      </c>
      <c r="AA454">
        <v>3.5</v>
      </c>
      <c r="AB454">
        <v>2.1</v>
      </c>
      <c r="AC454">
        <v>4.5999999999999996</v>
      </c>
      <c r="AD454">
        <v>12</v>
      </c>
    </row>
    <row r="455" spans="1:30" x14ac:dyDescent="0.45">
      <c r="A455" t="s">
        <v>83</v>
      </c>
      <c r="B455">
        <v>12620</v>
      </c>
      <c r="C455" t="s">
        <v>483</v>
      </c>
      <c r="E455">
        <v>11</v>
      </c>
      <c r="F455" t="s">
        <v>33</v>
      </c>
      <c r="G455" t="s">
        <v>34</v>
      </c>
      <c r="H455">
        <v>1</v>
      </c>
      <c r="I455" t="s">
        <v>32</v>
      </c>
      <c r="J455">
        <v>1</v>
      </c>
      <c r="K455" t="s">
        <v>32</v>
      </c>
      <c r="L455">
        <v>0</v>
      </c>
      <c r="M455" t="s">
        <v>32</v>
      </c>
      <c r="N455">
        <v>2012</v>
      </c>
      <c r="O455">
        <v>483</v>
      </c>
      <c r="P455">
        <v>240569</v>
      </c>
      <c r="Q455">
        <v>130</v>
      </c>
      <c r="R455">
        <v>229417</v>
      </c>
      <c r="S455">
        <v>967</v>
      </c>
      <c r="T455">
        <v>42616</v>
      </c>
      <c r="U455">
        <v>353</v>
      </c>
      <c r="V455">
        <v>11153</v>
      </c>
      <c r="W455">
        <v>14.2</v>
      </c>
      <c r="X455">
        <v>22.1</v>
      </c>
      <c r="Y455">
        <v>29.5</v>
      </c>
      <c r="Z455">
        <v>23.9</v>
      </c>
      <c r="AA455">
        <v>21.2</v>
      </c>
      <c r="AB455">
        <v>24.5</v>
      </c>
      <c r="AC455">
        <v>18.5</v>
      </c>
      <c r="AD455">
        <v>19.600000000000001</v>
      </c>
    </row>
    <row r="456" spans="1:30" x14ac:dyDescent="0.45">
      <c r="A456" t="s">
        <v>83</v>
      </c>
      <c r="B456">
        <v>12620</v>
      </c>
      <c r="C456" t="s">
        <v>483</v>
      </c>
      <c r="E456">
        <v>23</v>
      </c>
      <c r="F456" t="s">
        <v>37</v>
      </c>
      <c r="H456">
        <v>1</v>
      </c>
      <c r="I456" t="s">
        <v>32</v>
      </c>
      <c r="J456">
        <v>1</v>
      </c>
      <c r="K456" t="s">
        <v>32</v>
      </c>
      <c r="L456">
        <v>0</v>
      </c>
      <c r="M456" t="s">
        <v>32</v>
      </c>
      <c r="N456">
        <v>2012</v>
      </c>
      <c r="O456">
        <v>1613</v>
      </c>
      <c r="P456">
        <v>427304</v>
      </c>
      <c r="Q456">
        <v>339</v>
      </c>
      <c r="R456">
        <v>381624</v>
      </c>
      <c r="S456">
        <v>1693</v>
      </c>
      <c r="T456">
        <v>90769</v>
      </c>
      <c r="U456">
        <v>1274</v>
      </c>
      <c r="V456">
        <v>45679</v>
      </c>
      <c r="W456">
        <v>11.5</v>
      </c>
      <c r="X456">
        <v>14</v>
      </c>
      <c r="Y456">
        <v>29</v>
      </c>
      <c r="Z456">
        <v>16.5</v>
      </c>
      <c r="AA456">
        <v>19</v>
      </c>
      <c r="AB456">
        <v>17</v>
      </c>
      <c r="AC456">
        <v>11.1</v>
      </c>
      <c r="AD456">
        <v>19.399999999999999</v>
      </c>
    </row>
    <row r="457" spans="1:30" x14ac:dyDescent="0.45">
      <c r="A457" t="s">
        <v>83</v>
      </c>
      <c r="B457">
        <v>12620</v>
      </c>
      <c r="C457" t="s">
        <v>483</v>
      </c>
      <c r="E457" t="s">
        <v>38</v>
      </c>
      <c r="F457" t="s">
        <v>39</v>
      </c>
      <c r="H457">
        <v>1</v>
      </c>
      <c r="I457" t="s">
        <v>32</v>
      </c>
      <c r="J457">
        <v>1</v>
      </c>
      <c r="K457" t="s">
        <v>32</v>
      </c>
      <c r="L457">
        <v>0</v>
      </c>
      <c r="M457" t="s">
        <v>32</v>
      </c>
      <c r="N457">
        <v>2012</v>
      </c>
      <c r="O457">
        <v>265</v>
      </c>
      <c r="P457">
        <v>994976</v>
      </c>
      <c r="Q457">
        <v>103</v>
      </c>
      <c r="R457">
        <v>992730</v>
      </c>
      <c r="S457">
        <v>3389</v>
      </c>
      <c r="T457">
        <v>155296</v>
      </c>
      <c r="U457">
        <v>162</v>
      </c>
      <c r="V457">
        <v>2247</v>
      </c>
      <c r="W457">
        <v>19.2</v>
      </c>
      <c r="X457">
        <v>9.1999999999999993</v>
      </c>
      <c r="Y457">
        <v>20.7</v>
      </c>
      <c r="Z457">
        <v>9.6</v>
      </c>
      <c r="AA457">
        <v>8</v>
      </c>
      <c r="AB457">
        <v>7.7</v>
      </c>
      <c r="AC457">
        <v>28.7</v>
      </c>
      <c r="AD457">
        <v>13.2</v>
      </c>
    </row>
    <row r="458" spans="1:30" x14ac:dyDescent="0.45">
      <c r="A458" t="s">
        <v>83</v>
      </c>
      <c r="B458">
        <v>12620</v>
      </c>
      <c r="C458" t="s">
        <v>483</v>
      </c>
      <c r="E458">
        <v>42</v>
      </c>
      <c r="F458" t="s">
        <v>40</v>
      </c>
      <c r="H458">
        <v>1</v>
      </c>
      <c r="I458" t="s">
        <v>32</v>
      </c>
      <c r="J458">
        <v>1</v>
      </c>
      <c r="K458" t="s">
        <v>32</v>
      </c>
      <c r="L458">
        <v>0</v>
      </c>
      <c r="M458" t="s">
        <v>32</v>
      </c>
      <c r="N458">
        <v>2012</v>
      </c>
      <c r="O458">
        <v>333</v>
      </c>
      <c r="P458">
        <v>1115575</v>
      </c>
      <c r="Q458">
        <v>166</v>
      </c>
      <c r="R458">
        <v>1089367</v>
      </c>
      <c r="S458">
        <v>1773</v>
      </c>
      <c r="T458">
        <v>81914</v>
      </c>
      <c r="U458">
        <v>167</v>
      </c>
      <c r="W458">
        <v>20.5</v>
      </c>
      <c r="X458">
        <v>5.8</v>
      </c>
      <c r="Y458">
        <v>6</v>
      </c>
      <c r="Z458">
        <v>6.2</v>
      </c>
      <c r="AA458">
        <v>6.6</v>
      </c>
      <c r="AB458">
        <v>6.7</v>
      </c>
      <c r="AC458">
        <v>39.9</v>
      </c>
    </row>
    <row r="459" spans="1:30" x14ac:dyDescent="0.45">
      <c r="A459" t="s">
        <v>83</v>
      </c>
      <c r="B459">
        <v>12620</v>
      </c>
      <c r="C459" t="s">
        <v>483</v>
      </c>
      <c r="E459" t="s">
        <v>41</v>
      </c>
      <c r="F459" t="s">
        <v>42</v>
      </c>
      <c r="H459">
        <v>1</v>
      </c>
      <c r="I459" t="s">
        <v>32</v>
      </c>
      <c r="J459">
        <v>1</v>
      </c>
      <c r="K459" t="s">
        <v>32</v>
      </c>
      <c r="L459">
        <v>0</v>
      </c>
      <c r="M459" t="s">
        <v>32</v>
      </c>
      <c r="N459">
        <v>2012</v>
      </c>
      <c r="O459">
        <v>1407</v>
      </c>
      <c r="P459">
        <v>3276832</v>
      </c>
      <c r="Q459">
        <v>548</v>
      </c>
      <c r="R459">
        <v>3258382</v>
      </c>
      <c r="S459">
        <v>10695</v>
      </c>
      <c r="T459">
        <v>246419</v>
      </c>
      <c r="U459">
        <v>859</v>
      </c>
      <c r="V459">
        <v>18450</v>
      </c>
      <c r="W459">
        <v>11.7</v>
      </c>
      <c r="X459">
        <v>7.8</v>
      </c>
      <c r="Y459">
        <v>14.1</v>
      </c>
      <c r="Z459">
        <v>8.1999999999999993</v>
      </c>
      <c r="AA459">
        <v>6.2</v>
      </c>
      <c r="AB459">
        <v>7.9</v>
      </c>
      <c r="AC459">
        <v>17.899999999999999</v>
      </c>
      <c r="AD459">
        <v>16.7</v>
      </c>
    </row>
    <row r="460" spans="1:30" x14ac:dyDescent="0.45">
      <c r="A460" t="s">
        <v>83</v>
      </c>
      <c r="B460">
        <v>12620</v>
      </c>
      <c r="C460" t="s">
        <v>483</v>
      </c>
      <c r="E460" t="s">
        <v>43</v>
      </c>
      <c r="F460" t="s">
        <v>44</v>
      </c>
      <c r="G460" t="s">
        <v>45</v>
      </c>
      <c r="H460">
        <v>1</v>
      </c>
      <c r="I460" t="s">
        <v>32</v>
      </c>
      <c r="J460">
        <v>1</v>
      </c>
      <c r="K460" t="s">
        <v>32</v>
      </c>
      <c r="L460">
        <v>0</v>
      </c>
      <c r="M460" t="s">
        <v>32</v>
      </c>
      <c r="N460">
        <v>2012</v>
      </c>
      <c r="O460">
        <v>423</v>
      </c>
      <c r="P460">
        <v>446584</v>
      </c>
      <c r="Q460">
        <v>101</v>
      </c>
      <c r="R460">
        <v>407372</v>
      </c>
      <c r="S460">
        <v>2022</v>
      </c>
      <c r="T460">
        <v>88842</v>
      </c>
      <c r="U460">
        <v>322</v>
      </c>
      <c r="W460">
        <v>16.3</v>
      </c>
      <c r="X460">
        <v>7</v>
      </c>
      <c r="Y460">
        <v>51.5</v>
      </c>
      <c r="Z460">
        <v>5.4</v>
      </c>
      <c r="AA460">
        <v>6</v>
      </c>
      <c r="AB460">
        <v>4</v>
      </c>
      <c r="AC460">
        <v>18.8</v>
      </c>
    </row>
    <row r="461" spans="1:30" x14ac:dyDescent="0.45">
      <c r="A461" t="s">
        <v>83</v>
      </c>
      <c r="B461">
        <v>12620</v>
      </c>
      <c r="C461" t="s">
        <v>483</v>
      </c>
      <c r="E461">
        <v>51</v>
      </c>
      <c r="F461" t="s">
        <v>46</v>
      </c>
      <c r="H461">
        <v>1</v>
      </c>
      <c r="I461" t="s">
        <v>32</v>
      </c>
      <c r="J461">
        <v>1</v>
      </c>
      <c r="K461" t="s">
        <v>32</v>
      </c>
      <c r="L461">
        <v>0</v>
      </c>
      <c r="M461" t="s">
        <v>32</v>
      </c>
      <c r="N461">
        <v>2012</v>
      </c>
      <c r="O461">
        <v>137</v>
      </c>
      <c r="P461">
        <v>326798</v>
      </c>
      <c r="Q461">
        <v>31</v>
      </c>
      <c r="R461">
        <v>323930</v>
      </c>
      <c r="S461">
        <v>1238</v>
      </c>
      <c r="T461">
        <v>60078</v>
      </c>
      <c r="U461">
        <v>106</v>
      </c>
      <c r="V461">
        <v>2867</v>
      </c>
      <c r="W461">
        <v>30.1</v>
      </c>
      <c r="X461">
        <v>1.1000000000000001</v>
      </c>
      <c r="Y461">
        <v>14.4</v>
      </c>
      <c r="Z461">
        <v>1.2</v>
      </c>
      <c r="AA461">
        <v>1.5</v>
      </c>
      <c r="AB461">
        <v>2.2000000000000002</v>
      </c>
      <c r="AC461">
        <v>38.5</v>
      </c>
      <c r="AD461">
        <v>9.5</v>
      </c>
    </row>
    <row r="462" spans="1:30" x14ac:dyDescent="0.45">
      <c r="A462" t="s">
        <v>83</v>
      </c>
      <c r="B462">
        <v>12620</v>
      </c>
      <c r="C462" t="s">
        <v>483</v>
      </c>
      <c r="E462">
        <v>52</v>
      </c>
      <c r="F462" t="s">
        <v>47</v>
      </c>
      <c r="G462" t="s">
        <v>48</v>
      </c>
      <c r="H462">
        <v>1</v>
      </c>
      <c r="I462" t="s">
        <v>32</v>
      </c>
      <c r="J462">
        <v>1</v>
      </c>
      <c r="K462" t="s">
        <v>32</v>
      </c>
      <c r="L462">
        <v>0</v>
      </c>
      <c r="M462" t="s">
        <v>32</v>
      </c>
      <c r="N462">
        <v>2012</v>
      </c>
      <c r="O462">
        <v>377</v>
      </c>
      <c r="P462">
        <v>334059</v>
      </c>
      <c r="Q462">
        <v>131</v>
      </c>
      <c r="R462">
        <v>327801</v>
      </c>
      <c r="S462">
        <v>1897</v>
      </c>
      <c r="T462">
        <v>91180</v>
      </c>
      <c r="U462">
        <v>246</v>
      </c>
      <c r="W462">
        <v>31.1</v>
      </c>
      <c r="X462">
        <v>5.0999999999999996</v>
      </c>
      <c r="Y462">
        <v>13</v>
      </c>
      <c r="Z462">
        <v>4.8</v>
      </c>
      <c r="AA462">
        <v>9</v>
      </c>
      <c r="AB462">
        <v>6.5</v>
      </c>
      <c r="AC462">
        <v>44.1</v>
      </c>
    </row>
    <row r="463" spans="1:30" x14ac:dyDescent="0.45">
      <c r="A463" t="s">
        <v>83</v>
      </c>
      <c r="B463">
        <v>12620</v>
      </c>
      <c r="C463" t="s">
        <v>483</v>
      </c>
      <c r="E463">
        <v>53</v>
      </c>
      <c r="F463" t="s">
        <v>49</v>
      </c>
      <c r="H463">
        <v>1</v>
      </c>
      <c r="I463" t="s">
        <v>32</v>
      </c>
      <c r="J463">
        <v>1</v>
      </c>
      <c r="K463" t="s">
        <v>32</v>
      </c>
      <c r="L463">
        <v>0</v>
      </c>
      <c r="M463" t="s">
        <v>32</v>
      </c>
      <c r="N463">
        <v>2012</v>
      </c>
      <c r="O463">
        <v>1022</v>
      </c>
      <c r="P463">
        <v>232752</v>
      </c>
      <c r="Q463">
        <v>189</v>
      </c>
      <c r="R463">
        <v>124939</v>
      </c>
      <c r="S463">
        <v>885</v>
      </c>
      <c r="T463">
        <v>25355</v>
      </c>
      <c r="U463">
        <v>833</v>
      </c>
      <c r="V463">
        <v>107812</v>
      </c>
      <c r="W463">
        <v>9.1999999999999993</v>
      </c>
      <c r="X463">
        <v>19.3</v>
      </c>
      <c r="Y463">
        <v>20.3</v>
      </c>
      <c r="Z463">
        <v>9</v>
      </c>
      <c r="AA463">
        <v>29.5</v>
      </c>
      <c r="AB463">
        <v>17.2</v>
      </c>
      <c r="AC463">
        <v>11.7</v>
      </c>
      <c r="AD463">
        <v>41.1</v>
      </c>
    </row>
    <row r="464" spans="1:30" x14ac:dyDescent="0.45">
      <c r="A464" t="s">
        <v>83</v>
      </c>
      <c r="B464">
        <v>12620</v>
      </c>
      <c r="C464" t="s">
        <v>483</v>
      </c>
      <c r="E464">
        <v>54</v>
      </c>
      <c r="F464" t="s">
        <v>50</v>
      </c>
      <c r="H464">
        <v>1</v>
      </c>
      <c r="I464" t="s">
        <v>32</v>
      </c>
      <c r="J464">
        <v>1</v>
      </c>
      <c r="K464" t="s">
        <v>32</v>
      </c>
      <c r="L464">
        <v>0</v>
      </c>
      <c r="M464" t="s">
        <v>32</v>
      </c>
      <c r="N464">
        <v>2012</v>
      </c>
      <c r="O464">
        <v>1334</v>
      </c>
      <c r="P464">
        <v>243385</v>
      </c>
      <c r="Q464">
        <v>391</v>
      </c>
      <c r="R464">
        <v>220685</v>
      </c>
      <c r="S464">
        <v>2004</v>
      </c>
      <c r="T464">
        <v>92282</v>
      </c>
      <c r="U464">
        <v>943</v>
      </c>
      <c r="V464">
        <v>22700</v>
      </c>
      <c r="W464">
        <v>10.9</v>
      </c>
      <c r="X464">
        <v>19.7</v>
      </c>
      <c r="Y464">
        <v>19.399999999999999</v>
      </c>
      <c r="Z464">
        <v>23.8</v>
      </c>
      <c r="AA464">
        <v>16.600000000000001</v>
      </c>
      <c r="AB464">
        <v>15.1</v>
      </c>
      <c r="AC464">
        <v>12.1</v>
      </c>
      <c r="AD464">
        <v>29.9</v>
      </c>
    </row>
    <row r="465" spans="1:30" x14ac:dyDescent="0.45">
      <c r="A465" t="s">
        <v>83</v>
      </c>
      <c r="B465">
        <v>12620</v>
      </c>
      <c r="C465" t="s">
        <v>483</v>
      </c>
      <c r="E465">
        <v>55</v>
      </c>
      <c r="F465" t="s">
        <v>59</v>
      </c>
      <c r="H465">
        <v>1</v>
      </c>
      <c r="I465" t="s">
        <v>32</v>
      </c>
      <c r="J465">
        <v>1</v>
      </c>
      <c r="K465" t="s">
        <v>32</v>
      </c>
      <c r="L465">
        <v>0</v>
      </c>
      <c r="M465" t="s">
        <v>32</v>
      </c>
      <c r="N465">
        <v>2012</v>
      </c>
      <c r="O465">
        <v>25</v>
      </c>
      <c r="P465">
        <v>214560</v>
      </c>
      <c r="Q465">
        <v>25</v>
      </c>
      <c r="R465">
        <v>214560</v>
      </c>
      <c r="S465">
        <v>1681</v>
      </c>
      <c r="T465">
        <v>87091</v>
      </c>
      <c r="U465">
        <v>0</v>
      </c>
      <c r="V465">
        <v>0</v>
      </c>
      <c r="W465">
        <v>0</v>
      </c>
      <c r="X465">
        <v>2.5</v>
      </c>
      <c r="Y465">
        <v>0</v>
      </c>
      <c r="Z465">
        <v>2.6</v>
      </c>
      <c r="AA465">
        <v>2.4</v>
      </c>
      <c r="AB465">
        <v>0.9</v>
      </c>
      <c r="AC465">
        <v>0</v>
      </c>
      <c r="AD465">
        <v>0</v>
      </c>
    </row>
    <row r="466" spans="1:30" x14ac:dyDescent="0.45">
      <c r="A466" t="s">
        <v>83</v>
      </c>
      <c r="B466">
        <v>12620</v>
      </c>
      <c r="C466" t="s">
        <v>483</v>
      </c>
      <c r="E466">
        <v>56</v>
      </c>
      <c r="F466" t="s">
        <v>51</v>
      </c>
      <c r="H466">
        <v>1</v>
      </c>
      <c r="I466" t="s">
        <v>32</v>
      </c>
      <c r="J466">
        <v>1</v>
      </c>
      <c r="K466" t="s">
        <v>32</v>
      </c>
      <c r="L466">
        <v>0</v>
      </c>
      <c r="M466" t="s">
        <v>32</v>
      </c>
      <c r="N466">
        <v>2012</v>
      </c>
      <c r="O466">
        <v>863</v>
      </c>
      <c r="P466">
        <v>129769</v>
      </c>
      <c r="Q466">
        <v>113</v>
      </c>
      <c r="R466">
        <v>117942</v>
      </c>
      <c r="S466">
        <v>3113</v>
      </c>
      <c r="T466">
        <v>57226</v>
      </c>
      <c r="U466">
        <v>750</v>
      </c>
      <c r="V466">
        <v>11827</v>
      </c>
      <c r="W466">
        <v>12.5</v>
      </c>
      <c r="X466">
        <v>7.8</v>
      </c>
      <c r="Y466">
        <v>51.5</v>
      </c>
      <c r="Z466">
        <v>9.4</v>
      </c>
      <c r="AA466">
        <v>5.7</v>
      </c>
      <c r="AB466">
        <v>5.4</v>
      </c>
      <c r="AC466">
        <v>12.6</v>
      </c>
      <c r="AD466">
        <v>24.4</v>
      </c>
    </row>
    <row r="467" spans="1:30" x14ac:dyDescent="0.45">
      <c r="A467" t="s">
        <v>83</v>
      </c>
      <c r="B467">
        <v>12620</v>
      </c>
      <c r="C467" t="s">
        <v>483</v>
      </c>
      <c r="E467">
        <v>61</v>
      </c>
      <c r="F467" t="s">
        <v>52</v>
      </c>
      <c r="H467">
        <v>1</v>
      </c>
      <c r="I467" t="s">
        <v>32</v>
      </c>
      <c r="J467">
        <v>1</v>
      </c>
      <c r="K467" t="s">
        <v>32</v>
      </c>
      <c r="L467">
        <v>0</v>
      </c>
      <c r="M467" t="s">
        <v>32</v>
      </c>
      <c r="N467">
        <v>2012</v>
      </c>
      <c r="O467">
        <v>385</v>
      </c>
      <c r="P467">
        <v>95166</v>
      </c>
      <c r="Q467">
        <v>54</v>
      </c>
      <c r="R467">
        <v>89921</v>
      </c>
      <c r="S467">
        <v>1862</v>
      </c>
      <c r="T467">
        <v>40388</v>
      </c>
      <c r="U467">
        <v>331</v>
      </c>
      <c r="W467">
        <v>26.6</v>
      </c>
      <c r="X467">
        <v>4.8</v>
      </c>
      <c r="Y467">
        <v>23.5</v>
      </c>
      <c r="Z467">
        <v>4.5</v>
      </c>
      <c r="AA467">
        <v>6.5</v>
      </c>
      <c r="AB467">
        <v>4.5999999999999996</v>
      </c>
      <c r="AC467">
        <v>29.8</v>
      </c>
    </row>
    <row r="468" spans="1:30" x14ac:dyDescent="0.45">
      <c r="A468" t="s">
        <v>83</v>
      </c>
      <c r="B468">
        <v>12620</v>
      </c>
      <c r="C468" t="s">
        <v>483</v>
      </c>
      <c r="E468">
        <v>62</v>
      </c>
      <c r="F468" t="s">
        <v>53</v>
      </c>
      <c r="H468">
        <v>1</v>
      </c>
      <c r="I468" t="s">
        <v>32</v>
      </c>
      <c r="J468">
        <v>1</v>
      </c>
      <c r="K468" t="s">
        <v>32</v>
      </c>
      <c r="L468">
        <v>0</v>
      </c>
      <c r="M468" t="s">
        <v>32</v>
      </c>
      <c r="N468">
        <v>2012</v>
      </c>
      <c r="O468">
        <v>1085</v>
      </c>
      <c r="P468">
        <v>1550190</v>
      </c>
      <c r="Q468">
        <v>352</v>
      </c>
      <c r="R468">
        <v>1534894</v>
      </c>
      <c r="S468">
        <v>14174</v>
      </c>
      <c r="T468">
        <v>600536</v>
      </c>
      <c r="U468">
        <v>733</v>
      </c>
      <c r="V468">
        <v>15295</v>
      </c>
      <c r="W468">
        <v>16.100000000000001</v>
      </c>
      <c r="X468">
        <v>4.5999999999999996</v>
      </c>
      <c r="Y468">
        <v>21.6</v>
      </c>
      <c r="Z468">
        <v>4.8</v>
      </c>
      <c r="AA468">
        <v>4.5999999999999996</v>
      </c>
      <c r="AB468">
        <v>4.5999999999999996</v>
      </c>
      <c r="AC468">
        <v>20</v>
      </c>
      <c r="AD468">
        <v>23.1</v>
      </c>
    </row>
    <row r="469" spans="1:30" x14ac:dyDescent="0.45">
      <c r="A469" t="s">
        <v>83</v>
      </c>
      <c r="B469">
        <v>12620</v>
      </c>
      <c r="C469" t="s">
        <v>483</v>
      </c>
      <c r="E469">
        <v>71</v>
      </c>
      <c r="F469" t="s">
        <v>54</v>
      </c>
      <c r="H469">
        <v>1</v>
      </c>
      <c r="I469" t="s">
        <v>32</v>
      </c>
      <c r="J469">
        <v>1</v>
      </c>
      <c r="K469" t="s">
        <v>32</v>
      </c>
      <c r="L469">
        <v>0</v>
      </c>
      <c r="M469" t="s">
        <v>32</v>
      </c>
      <c r="N469">
        <v>2012</v>
      </c>
      <c r="O469">
        <v>332</v>
      </c>
      <c r="P469">
        <v>38170</v>
      </c>
      <c r="Q469">
        <v>37</v>
      </c>
      <c r="R469">
        <v>28765</v>
      </c>
      <c r="S469">
        <v>324</v>
      </c>
      <c r="T469">
        <v>5236</v>
      </c>
      <c r="U469">
        <v>296</v>
      </c>
      <c r="W469">
        <v>23.4</v>
      </c>
      <c r="X469">
        <v>22.4</v>
      </c>
      <c r="Y469">
        <v>35</v>
      </c>
      <c r="Z469">
        <v>9.6999999999999993</v>
      </c>
      <c r="AA469">
        <v>4.8</v>
      </c>
      <c r="AB469">
        <v>6.7</v>
      </c>
      <c r="AC469">
        <v>23.7</v>
      </c>
    </row>
    <row r="470" spans="1:30" x14ac:dyDescent="0.45">
      <c r="A470" t="s">
        <v>83</v>
      </c>
      <c r="B470">
        <v>12620</v>
      </c>
      <c r="C470" t="s">
        <v>483</v>
      </c>
      <c r="E470">
        <v>72</v>
      </c>
      <c r="F470" t="s">
        <v>55</v>
      </c>
      <c r="H470">
        <v>1</v>
      </c>
      <c r="I470" t="s">
        <v>32</v>
      </c>
      <c r="J470">
        <v>1</v>
      </c>
      <c r="K470" t="s">
        <v>32</v>
      </c>
      <c r="L470">
        <v>0</v>
      </c>
      <c r="M470" t="s">
        <v>32</v>
      </c>
      <c r="N470">
        <v>2012</v>
      </c>
      <c r="O470">
        <v>505</v>
      </c>
      <c r="P470">
        <v>373258</v>
      </c>
      <c r="Q470">
        <v>318</v>
      </c>
      <c r="R470">
        <v>361721</v>
      </c>
      <c r="S470">
        <v>6434</v>
      </c>
      <c r="T470">
        <v>102240</v>
      </c>
      <c r="U470">
        <v>187</v>
      </c>
      <c r="V470">
        <v>11537</v>
      </c>
      <c r="W470">
        <v>11.6</v>
      </c>
      <c r="X470">
        <v>20.5</v>
      </c>
      <c r="Y470">
        <v>15.2</v>
      </c>
      <c r="Z470">
        <v>22.1</v>
      </c>
      <c r="AA470">
        <v>26.8</v>
      </c>
      <c r="AB470">
        <v>26.4</v>
      </c>
      <c r="AC470">
        <v>27.4</v>
      </c>
      <c r="AD470">
        <v>24.1</v>
      </c>
    </row>
    <row r="471" spans="1:30" x14ac:dyDescent="0.45">
      <c r="A471" t="s">
        <v>83</v>
      </c>
      <c r="B471">
        <v>12620</v>
      </c>
      <c r="C471" t="s">
        <v>483</v>
      </c>
      <c r="E471">
        <v>81</v>
      </c>
      <c r="F471" t="s">
        <v>56</v>
      </c>
      <c r="G471" t="s">
        <v>57</v>
      </c>
      <c r="H471">
        <v>1</v>
      </c>
      <c r="I471" t="s">
        <v>32</v>
      </c>
      <c r="J471">
        <v>1</v>
      </c>
      <c r="K471" t="s">
        <v>32</v>
      </c>
      <c r="L471">
        <v>0</v>
      </c>
      <c r="M471" t="s">
        <v>32</v>
      </c>
      <c r="N471">
        <v>2012</v>
      </c>
      <c r="O471">
        <v>1462</v>
      </c>
      <c r="P471">
        <v>165666</v>
      </c>
      <c r="Q471">
        <v>210</v>
      </c>
      <c r="R471">
        <v>126248</v>
      </c>
      <c r="S471">
        <v>1230</v>
      </c>
      <c r="T471">
        <v>35893</v>
      </c>
      <c r="U471">
        <v>1252</v>
      </c>
      <c r="V471">
        <v>39418</v>
      </c>
      <c r="W471">
        <v>10.7</v>
      </c>
      <c r="X471">
        <v>36.200000000000003</v>
      </c>
      <c r="Y471">
        <v>34.4</v>
      </c>
      <c r="Z471">
        <v>47.3</v>
      </c>
      <c r="AA471">
        <v>28.3</v>
      </c>
      <c r="AB471">
        <v>41.3</v>
      </c>
      <c r="AC471">
        <v>9.4</v>
      </c>
      <c r="AD471">
        <v>25</v>
      </c>
    </row>
    <row r="472" spans="1:30" x14ac:dyDescent="0.45">
      <c r="A472" t="s">
        <v>84</v>
      </c>
      <c r="B472">
        <v>12700</v>
      </c>
      <c r="C472" t="s">
        <v>485</v>
      </c>
      <c r="E472">
        <v>0</v>
      </c>
      <c r="F472" t="s">
        <v>31</v>
      </c>
      <c r="H472">
        <v>1</v>
      </c>
      <c r="I472" t="s">
        <v>32</v>
      </c>
      <c r="J472">
        <v>1</v>
      </c>
      <c r="K472" t="s">
        <v>32</v>
      </c>
      <c r="L472">
        <v>0</v>
      </c>
      <c r="M472" t="s">
        <v>32</v>
      </c>
      <c r="N472">
        <v>2012</v>
      </c>
      <c r="O472">
        <v>32628</v>
      </c>
      <c r="P472">
        <v>13437067</v>
      </c>
      <c r="Q472">
        <v>7290</v>
      </c>
      <c r="R472">
        <v>12284905</v>
      </c>
      <c r="S472">
        <v>77897</v>
      </c>
      <c r="T472">
        <v>3031868</v>
      </c>
      <c r="U472">
        <v>25339</v>
      </c>
      <c r="V472">
        <v>1152162</v>
      </c>
      <c r="W472">
        <v>4.5999999999999996</v>
      </c>
      <c r="X472">
        <v>5.6</v>
      </c>
      <c r="Y472">
        <v>5.4</v>
      </c>
      <c r="Z472">
        <v>6</v>
      </c>
      <c r="AA472">
        <v>9</v>
      </c>
      <c r="AB472">
        <v>8.6999999999999993</v>
      </c>
      <c r="AC472">
        <v>4.5999999999999996</v>
      </c>
      <c r="AD472">
        <v>7.8</v>
      </c>
    </row>
    <row r="473" spans="1:30" x14ac:dyDescent="0.45">
      <c r="A473" t="s">
        <v>84</v>
      </c>
      <c r="B473">
        <v>12700</v>
      </c>
      <c r="C473" t="s">
        <v>485</v>
      </c>
      <c r="E473">
        <v>11</v>
      </c>
      <c r="F473" t="s">
        <v>33</v>
      </c>
      <c r="G473" t="s">
        <v>34</v>
      </c>
      <c r="H473">
        <v>1</v>
      </c>
      <c r="I473" t="s">
        <v>32</v>
      </c>
      <c r="J473">
        <v>1</v>
      </c>
      <c r="K473" t="s">
        <v>32</v>
      </c>
      <c r="L473">
        <v>0</v>
      </c>
      <c r="M473" t="s">
        <v>32</v>
      </c>
      <c r="N473">
        <v>2012</v>
      </c>
      <c r="O473">
        <v>895</v>
      </c>
      <c r="P473">
        <v>65336</v>
      </c>
      <c r="Q473">
        <v>27</v>
      </c>
      <c r="R473">
        <v>14898</v>
      </c>
      <c r="S473">
        <v>73</v>
      </c>
      <c r="T473">
        <v>2834</v>
      </c>
      <c r="U473">
        <v>868</v>
      </c>
      <c r="V473">
        <v>50438</v>
      </c>
      <c r="W473">
        <v>13.1</v>
      </c>
      <c r="X473">
        <v>26.9</v>
      </c>
      <c r="Y473">
        <v>52.1</v>
      </c>
      <c r="Z473">
        <v>45.1</v>
      </c>
      <c r="AA473">
        <v>64.400000000000006</v>
      </c>
      <c r="AB473">
        <v>49.9</v>
      </c>
      <c r="AC473">
        <v>13.3</v>
      </c>
      <c r="AD473">
        <v>37.9</v>
      </c>
    </row>
    <row r="474" spans="1:30" x14ac:dyDescent="0.45">
      <c r="A474" t="s">
        <v>84</v>
      </c>
      <c r="B474">
        <v>12700</v>
      </c>
      <c r="C474" t="s">
        <v>485</v>
      </c>
      <c r="E474">
        <v>23</v>
      </c>
      <c r="F474" t="s">
        <v>37</v>
      </c>
      <c r="H474">
        <v>1</v>
      </c>
      <c r="I474" t="s">
        <v>32</v>
      </c>
      <c r="J474">
        <v>1</v>
      </c>
      <c r="K474" t="s">
        <v>32</v>
      </c>
      <c r="L474">
        <v>0</v>
      </c>
      <c r="M474" t="s">
        <v>32</v>
      </c>
      <c r="N474">
        <v>2012</v>
      </c>
      <c r="O474">
        <v>5695</v>
      </c>
      <c r="P474">
        <v>1429894</v>
      </c>
      <c r="Q474">
        <v>1097</v>
      </c>
      <c r="R474">
        <v>1151646</v>
      </c>
      <c r="S474">
        <v>5347</v>
      </c>
      <c r="T474">
        <v>267290</v>
      </c>
      <c r="U474">
        <v>4598</v>
      </c>
      <c r="V474">
        <v>278248</v>
      </c>
      <c r="W474">
        <v>6.9</v>
      </c>
      <c r="X474">
        <v>19.2</v>
      </c>
      <c r="Y474">
        <v>13.6</v>
      </c>
      <c r="Z474">
        <v>26.3</v>
      </c>
      <c r="AA474">
        <v>22.3</v>
      </c>
      <c r="AB474">
        <v>23.4</v>
      </c>
      <c r="AC474">
        <v>10</v>
      </c>
      <c r="AD474">
        <v>20.2</v>
      </c>
    </row>
    <row r="475" spans="1:30" x14ac:dyDescent="0.45">
      <c r="A475" t="s">
        <v>84</v>
      </c>
      <c r="B475">
        <v>12700</v>
      </c>
      <c r="C475" t="s">
        <v>485</v>
      </c>
      <c r="E475" t="s">
        <v>38</v>
      </c>
      <c r="F475" t="s">
        <v>39</v>
      </c>
      <c r="H475">
        <v>1</v>
      </c>
      <c r="I475" t="s">
        <v>32</v>
      </c>
      <c r="J475">
        <v>1</v>
      </c>
      <c r="K475" t="s">
        <v>32</v>
      </c>
      <c r="L475">
        <v>0</v>
      </c>
      <c r="M475" t="s">
        <v>32</v>
      </c>
      <c r="N475">
        <v>2012</v>
      </c>
      <c r="O475">
        <v>660</v>
      </c>
      <c r="P475">
        <v>511227</v>
      </c>
      <c r="Q475">
        <v>208</v>
      </c>
      <c r="R475">
        <v>496143</v>
      </c>
      <c r="S475">
        <v>2186</v>
      </c>
      <c r="T475">
        <v>118999</v>
      </c>
      <c r="U475">
        <v>452</v>
      </c>
      <c r="V475">
        <v>15085</v>
      </c>
      <c r="W475">
        <v>17.399999999999999</v>
      </c>
      <c r="X475">
        <v>10.4</v>
      </c>
      <c r="Y475">
        <v>18.600000000000001</v>
      </c>
      <c r="Z475">
        <v>9.9</v>
      </c>
      <c r="AA475">
        <v>17</v>
      </c>
      <c r="AB475">
        <v>15.2</v>
      </c>
      <c r="AC475">
        <v>21.6</v>
      </c>
      <c r="AD475">
        <v>44</v>
      </c>
    </row>
    <row r="476" spans="1:30" x14ac:dyDescent="0.45">
      <c r="A476" t="s">
        <v>84</v>
      </c>
      <c r="B476">
        <v>12700</v>
      </c>
      <c r="C476" t="s">
        <v>485</v>
      </c>
      <c r="E476">
        <v>42</v>
      </c>
      <c r="F476" t="s">
        <v>40</v>
      </c>
      <c r="H476">
        <v>1</v>
      </c>
      <c r="I476" t="s">
        <v>32</v>
      </c>
      <c r="J476">
        <v>1</v>
      </c>
      <c r="K476" t="s">
        <v>32</v>
      </c>
      <c r="L476">
        <v>0</v>
      </c>
      <c r="M476" t="s">
        <v>32</v>
      </c>
      <c r="N476">
        <v>2012</v>
      </c>
      <c r="O476">
        <v>744</v>
      </c>
      <c r="P476">
        <v>764705</v>
      </c>
      <c r="Q476">
        <v>203</v>
      </c>
      <c r="R476">
        <v>719202</v>
      </c>
      <c r="S476">
        <v>1486</v>
      </c>
      <c r="T476">
        <v>70634</v>
      </c>
      <c r="U476">
        <v>541</v>
      </c>
      <c r="W476">
        <v>17.899999999999999</v>
      </c>
      <c r="X476">
        <v>18.100000000000001</v>
      </c>
      <c r="Y476">
        <v>14.4</v>
      </c>
      <c r="Z476">
        <v>20.5</v>
      </c>
      <c r="AA476">
        <v>23.1</v>
      </c>
      <c r="AB476">
        <v>33.799999999999997</v>
      </c>
      <c r="AC476">
        <v>23.5</v>
      </c>
    </row>
    <row r="477" spans="1:30" x14ac:dyDescent="0.45">
      <c r="A477" t="s">
        <v>84</v>
      </c>
      <c r="B477">
        <v>12700</v>
      </c>
      <c r="C477" t="s">
        <v>485</v>
      </c>
      <c r="E477" t="s">
        <v>41</v>
      </c>
      <c r="F477" t="s">
        <v>42</v>
      </c>
      <c r="H477">
        <v>1</v>
      </c>
      <c r="I477" t="s">
        <v>32</v>
      </c>
      <c r="J477">
        <v>1</v>
      </c>
      <c r="K477" t="s">
        <v>32</v>
      </c>
      <c r="L477">
        <v>0</v>
      </c>
      <c r="M477" t="s">
        <v>32</v>
      </c>
      <c r="N477">
        <v>2012</v>
      </c>
      <c r="O477">
        <v>2785</v>
      </c>
      <c r="P477">
        <v>3684793</v>
      </c>
      <c r="Q477">
        <v>1329</v>
      </c>
      <c r="R477">
        <v>3626073</v>
      </c>
      <c r="S477">
        <v>15191</v>
      </c>
      <c r="T477">
        <v>400729</v>
      </c>
      <c r="U477">
        <v>1457</v>
      </c>
      <c r="V477">
        <v>58721</v>
      </c>
      <c r="W477">
        <v>10</v>
      </c>
      <c r="X477">
        <v>6.1</v>
      </c>
      <c r="Y477">
        <v>10.4</v>
      </c>
      <c r="Z477">
        <v>6.3</v>
      </c>
      <c r="AA477">
        <v>5</v>
      </c>
      <c r="AB477">
        <v>6.9</v>
      </c>
      <c r="AC477">
        <v>12.6</v>
      </c>
      <c r="AD477">
        <v>18.100000000000001</v>
      </c>
    </row>
    <row r="478" spans="1:30" x14ac:dyDescent="0.45">
      <c r="A478" t="s">
        <v>84</v>
      </c>
      <c r="B478">
        <v>12700</v>
      </c>
      <c r="C478" t="s">
        <v>485</v>
      </c>
      <c r="E478" t="s">
        <v>43</v>
      </c>
      <c r="F478" t="s">
        <v>44</v>
      </c>
      <c r="G478" t="s">
        <v>45</v>
      </c>
      <c r="H478">
        <v>1</v>
      </c>
      <c r="I478" t="s">
        <v>32</v>
      </c>
      <c r="J478">
        <v>1</v>
      </c>
      <c r="K478" t="s">
        <v>32</v>
      </c>
      <c r="L478">
        <v>0</v>
      </c>
      <c r="M478" t="s">
        <v>32</v>
      </c>
      <c r="N478">
        <v>2012</v>
      </c>
      <c r="O478">
        <v>493</v>
      </c>
      <c r="P478">
        <v>248293</v>
      </c>
      <c r="Q478">
        <v>153</v>
      </c>
      <c r="R478">
        <v>224805</v>
      </c>
      <c r="S478">
        <v>1802</v>
      </c>
      <c r="T478">
        <v>61738</v>
      </c>
      <c r="U478">
        <v>339</v>
      </c>
      <c r="V478">
        <v>23488</v>
      </c>
      <c r="W478">
        <v>17.5</v>
      </c>
      <c r="X478">
        <v>9.5</v>
      </c>
      <c r="Y478">
        <v>28.2</v>
      </c>
      <c r="Z478">
        <v>9.4</v>
      </c>
      <c r="AA478">
        <v>8.6</v>
      </c>
      <c r="AB478">
        <v>7.5</v>
      </c>
      <c r="AC478">
        <v>17.8</v>
      </c>
      <c r="AD478">
        <v>35.1</v>
      </c>
    </row>
    <row r="479" spans="1:30" x14ac:dyDescent="0.45">
      <c r="A479" t="s">
        <v>84</v>
      </c>
      <c r="B479">
        <v>12700</v>
      </c>
      <c r="C479" t="s">
        <v>485</v>
      </c>
      <c r="E479">
        <v>51</v>
      </c>
      <c r="F479" t="s">
        <v>46</v>
      </c>
      <c r="H479">
        <v>1</v>
      </c>
      <c r="I479" t="s">
        <v>32</v>
      </c>
      <c r="J479">
        <v>1</v>
      </c>
      <c r="K479" t="s">
        <v>32</v>
      </c>
      <c r="L479">
        <v>0</v>
      </c>
      <c r="M479" t="s">
        <v>32</v>
      </c>
      <c r="N479">
        <v>2012</v>
      </c>
      <c r="O479">
        <v>286</v>
      </c>
      <c r="P479">
        <v>292396</v>
      </c>
      <c r="Q479">
        <v>77</v>
      </c>
      <c r="R479">
        <v>286098</v>
      </c>
      <c r="S479">
        <v>1737</v>
      </c>
      <c r="T479">
        <v>70760</v>
      </c>
      <c r="U479">
        <v>209</v>
      </c>
      <c r="V479">
        <v>6298</v>
      </c>
      <c r="W479">
        <v>19.5</v>
      </c>
      <c r="X479">
        <v>7</v>
      </c>
      <c r="Y479">
        <v>16.7</v>
      </c>
      <c r="Z479">
        <v>7.4</v>
      </c>
      <c r="AA479">
        <v>11.6</v>
      </c>
      <c r="AB479">
        <v>8.9</v>
      </c>
      <c r="AC479">
        <v>22.4</v>
      </c>
      <c r="AD479">
        <v>31.2</v>
      </c>
    </row>
    <row r="480" spans="1:30" x14ac:dyDescent="0.45">
      <c r="A480" t="s">
        <v>84</v>
      </c>
      <c r="B480">
        <v>12700</v>
      </c>
      <c r="C480" t="s">
        <v>485</v>
      </c>
      <c r="E480">
        <v>52</v>
      </c>
      <c r="F480" t="s">
        <v>47</v>
      </c>
      <c r="G480" t="s">
        <v>48</v>
      </c>
      <c r="H480">
        <v>1</v>
      </c>
      <c r="I480" t="s">
        <v>32</v>
      </c>
      <c r="J480">
        <v>1</v>
      </c>
      <c r="K480" t="s">
        <v>32</v>
      </c>
      <c r="L480">
        <v>0</v>
      </c>
      <c r="M480" t="s">
        <v>32</v>
      </c>
      <c r="N480">
        <v>2012</v>
      </c>
      <c r="O480">
        <v>507</v>
      </c>
      <c r="P480">
        <v>445962</v>
      </c>
      <c r="Q480">
        <v>138</v>
      </c>
      <c r="R480">
        <v>429456</v>
      </c>
      <c r="S480">
        <v>1899</v>
      </c>
      <c r="T480">
        <v>127135</v>
      </c>
      <c r="U480">
        <v>369</v>
      </c>
      <c r="V480">
        <v>16507</v>
      </c>
      <c r="W480">
        <v>25.2</v>
      </c>
      <c r="X480">
        <v>9.8000000000000007</v>
      </c>
      <c r="Y480">
        <v>27</v>
      </c>
      <c r="Z480">
        <v>10.7</v>
      </c>
      <c r="AA480">
        <v>21.7</v>
      </c>
      <c r="AB480">
        <v>14.8</v>
      </c>
      <c r="AC480">
        <v>30.2</v>
      </c>
      <c r="AD480">
        <v>33.799999999999997</v>
      </c>
    </row>
    <row r="481" spans="1:30" x14ac:dyDescent="0.45">
      <c r="A481" t="s">
        <v>84</v>
      </c>
      <c r="B481">
        <v>12700</v>
      </c>
      <c r="C481" t="s">
        <v>485</v>
      </c>
      <c r="E481">
        <v>53</v>
      </c>
      <c r="F481" t="s">
        <v>49</v>
      </c>
      <c r="H481">
        <v>1</v>
      </c>
      <c r="I481" t="s">
        <v>32</v>
      </c>
      <c r="J481">
        <v>1</v>
      </c>
      <c r="K481" t="s">
        <v>32</v>
      </c>
      <c r="L481">
        <v>0</v>
      </c>
      <c r="M481" t="s">
        <v>32</v>
      </c>
      <c r="N481">
        <v>2012</v>
      </c>
      <c r="O481">
        <v>3872</v>
      </c>
      <c r="P481">
        <v>431330</v>
      </c>
      <c r="Q481">
        <v>255</v>
      </c>
      <c r="R481">
        <v>209338</v>
      </c>
      <c r="S481">
        <v>1888</v>
      </c>
      <c r="T481">
        <v>67025</v>
      </c>
      <c r="U481">
        <v>3617</v>
      </c>
      <c r="V481">
        <v>221991</v>
      </c>
      <c r="W481">
        <v>11.7</v>
      </c>
      <c r="X481">
        <v>11.9</v>
      </c>
      <c r="Y481">
        <v>24.2</v>
      </c>
      <c r="Z481">
        <v>20.399999999999999</v>
      </c>
      <c r="AA481">
        <v>56.4</v>
      </c>
      <c r="AB481">
        <v>45.5</v>
      </c>
      <c r="AC481">
        <v>11.8</v>
      </c>
      <c r="AD481">
        <v>20.2</v>
      </c>
    </row>
    <row r="482" spans="1:30" x14ac:dyDescent="0.45">
      <c r="A482" t="s">
        <v>84</v>
      </c>
      <c r="B482">
        <v>12700</v>
      </c>
      <c r="C482" t="s">
        <v>485</v>
      </c>
      <c r="E482">
        <v>54</v>
      </c>
      <c r="F482" t="s">
        <v>50</v>
      </c>
      <c r="H482">
        <v>1</v>
      </c>
      <c r="I482" t="s">
        <v>32</v>
      </c>
      <c r="J482">
        <v>1</v>
      </c>
      <c r="K482" t="s">
        <v>32</v>
      </c>
      <c r="L482">
        <v>0</v>
      </c>
      <c r="M482" t="s">
        <v>32</v>
      </c>
      <c r="N482">
        <v>2012</v>
      </c>
      <c r="O482">
        <v>4514</v>
      </c>
      <c r="P482">
        <v>1031747</v>
      </c>
      <c r="Q482">
        <v>595</v>
      </c>
      <c r="R482">
        <v>858470</v>
      </c>
      <c r="S482">
        <v>4114</v>
      </c>
      <c r="T482">
        <v>315809</v>
      </c>
      <c r="U482">
        <v>3918</v>
      </c>
      <c r="V482">
        <v>173277</v>
      </c>
      <c r="W482">
        <v>12.4</v>
      </c>
      <c r="X482">
        <v>8.4</v>
      </c>
      <c r="Y482">
        <v>16.899999999999999</v>
      </c>
      <c r="Z482">
        <v>9.1</v>
      </c>
      <c r="AA482">
        <v>12.2</v>
      </c>
      <c r="AB482">
        <v>10.199999999999999</v>
      </c>
      <c r="AC482">
        <v>14</v>
      </c>
      <c r="AD482">
        <v>28.2</v>
      </c>
    </row>
    <row r="483" spans="1:30" x14ac:dyDescent="0.45">
      <c r="A483" t="s">
        <v>84</v>
      </c>
      <c r="B483">
        <v>12700</v>
      </c>
      <c r="C483" t="s">
        <v>485</v>
      </c>
      <c r="E483">
        <v>55</v>
      </c>
      <c r="F483" t="s">
        <v>59</v>
      </c>
      <c r="H483">
        <v>1</v>
      </c>
      <c r="I483" t="s">
        <v>32</v>
      </c>
      <c r="J483">
        <v>1</v>
      </c>
      <c r="K483" t="s">
        <v>32</v>
      </c>
      <c r="L483">
        <v>0</v>
      </c>
      <c r="M483" t="s">
        <v>32</v>
      </c>
      <c r="N483">
        <v>2012</v>
      </c>
      <c r="O483">
        <v>40</v>
      </c>
      <c r="P483">
        <v>56998</v>
      </c>
      <c r="Q483">
        <v>40</v>
      </c>
      <c r="R483">
        <v>56998</v>
      </c>
      <c r="S483">
        <v>783</v>
      </c>
      <c r="T483">
        <v>47586</v>
      </c>
      <c r="U483">
        <v>0</v>
      </c>
      <c r="V483">
        <v>0</v>
      </c>
      <c r="W483">
        <v>47.9</v>
      </c>
      <c r="X483">
        <v>16.3</v>
      </c>
      <c r="Y483">
        <v>49.8</v>
      </c>
      <c r="Z483">
        <v>17</v>
      </c>
      <c r="AA483">
        <v>41.8</v>
      </c>
      <c r="AB483">
        <v>24.6</v>
      </c>
      <c r="AC483">
        <v>0</v>
      </c>
      <c r="AD483">
        <v>0</v>
      </c>
    </row>
    <row r="484" spans="1:30" x14ac:dyDescent="0.45">
      <c r="A484" t="s">
        <v>84</v>
      </c>
      <c r="B484">
        <v>12700</v>
      </c>
      <c r="C484" t="s">
        <v>485</v>
      </c>
      <c r="E484">
        <v>56</v>
      </c>
      <c r="F484" t="s">
        <v>51</v>
      </c>
      <c r="H484">
        <v>1</v>
      </c>
      <c r="I484" t="s">
        <v>32</v>
      </c>
      <c r="J484">
        <v>1</v>
      </c>
      <c r="K484" t="s">
        <v>32</v>
      </c>
      <c r="L484">
        <v>0</v>
      </c>
      <c r="M484" t="s">
        <v>32</v>
      </c>
      <c r="N484">
        <v>2012</v>
      </c>
      <c r="O484">
        <v>3104</v>
      </c>
      <c r="P484">
        <v>483913</v>
      </c>
      <c r="Q484">
        <v>789</v>
      </c>
      <c r="R484">
        <v>416256</v>
      </c>
      <c r="S484">
        <v>3124</v>
      </c>
      <c r="T484">
        <v>137254</v>
      </c>
      <c r="U484">
        <v>2315</v>
      </c>
      <c r="V484">
        <v>67657</v>
      </c>
      <c r="W484">
        <v>8.9</v>
      </c>
      <c r="X484">
        <v>20</v>
      </c>
      <c r="Y484">
        <v>19.2</v>
      </c>
      <c r="Z484">
        <v>21.6</v>
      </c>
      <c r="AA484">
        <v>26.5</v>
      </c>
      <c r="AB484">
        <v>25.6</v>
      </c>
      <c r="AC484">
        <v>6.3</v>
      </c>
      <c r="AD484">
        <v>23.3</v>
      </c>
    </row>
    <row r="485" spans="1:30" x14ac:dyDescent="0.45">
      <c r="A485" t="s">
        <v>84</v>
      </c>
      <c r="B485">
        <v>12700</v>
      </c>
      <c r="C485" t="s">
        <v>485</v>
      </c>
      <c r="E485">
        <v>61</v>
      </c>
      <c r="F485" t="s">
        <v>52</v>
      </c>
      <c r="H485">
        <v>1</v>
      </c>
      <c r="I485" t="s">
        <v>32</v>
      </c>
      <c r="J485">
        <v>1</v>
      </c>
      <c r="K485" t="s">
        <v>32</v>
      </c>
      <c r="L485">
        <v>0</v>
      </c>
      <c r="M485" t="s">
        <v>32</v>
      </c>
      <c r="N485">
        <v>2012</v>
      </c>
      <c r="O485">
        <v>794</v>
      </c>
      <c r="P485">
        <v>135469</v>
      </c>
      <c r="Q485">
        <v>83</v>
      </c>
      <c r="R485">
        <v>119919</v>
      </c>
      <c r="S485">
        <v>1944</v>
      </c>
      <c r="T485">
        <v>54059</v>
      </c>
      <c r="U485">
        <v>711</v>
      </c>
      <c r="V485">
        <v>15550</v>
      </c>
      <c r="W485">
        <v>14.3</v>
      </c>
      <c r="X485">
        <v>25</v>
      </c>
      <c r="Y485">
        <v>37.1</v>
      </c>
      <c r="Z485">
        <v>28.4</v>
      </c>
      <c r="AA485">
        <v>33.5</v>
      </c>
      <c r="AB485">
        <v>25.2</v>
      </c>
      <c r="AC485">
        <v>14.1</v>
      </c>
      <c r="AD485">
        <v>35.4</v>
      </c>
    </row>
    <row r="486" spans="1:30" x14ac:dyDescent="0.45">
      <c r="A486" t="s">
        <v>84</v>
      </c>
      <c r="B486">
        <v>12700</v>
      </c>
      <c r="C486" t="s">
        <v>485</v>
      </c>
      <c r="E486">
        <v>62</v>
      </c>
      <c r="F486" t="s">
        <v>53</v>
      </c>
      <c r="H486">
        <v>1</v>
      </c>
      <c r="I486" t="s">
        <v>32</v>
      </c>
      <c r="J486">
        <v>1</v>
      </c>
      <c r="K486" t="s">
        <v>32</v>
      </c>
      <c r="L486">
        <v>0</v>
      </c>
      <c r="M486" t="s">
        <v>32</v>
      </c>
      <c r="N486">
        <v>2012</v>
      </c>
      <c r="O486">
        <v>2253</v>
      </c>
      <c r="P486">
        <v>2077959</v>
      </c>
      <c r="Q486">
        <v>720</v>
      </c>
      <c r="R486">
        <v>2023492</v>
      </c>
      <c r="S486">
        <v>18179</v>
      </c>
      <c r="T486">
        <v>830093</v>
      </c>
      <c r="U486">
        <v>1533</v>
      </c>
      <c r="V486">
        <v>54468</v>
      </c>
      <c r="W486">
        <v>10.199999999999999</v>
      </c>
      <c r="X486">
        <v>18.8</v>
      </c>
      <c r="Y486">
        <v>18.399999999999999</v>
      </c>
      <c r="Z486">
        <v>20.100000000000001</v>
      </c>
      <c r="AA486">
        <v>18.399999999999999</v>
      </c>
      <c r="AB486">
        <v>22.1</v>
      </c>
      <c r="AC486">
        <v>12.7</v>
      </c>
      <c r="AD486">
        <v>19.8</v>
      </c>
    </row>
    <row r="487" spans="1:30" x14ac:dyDescent="0.45">
      <c r="A487" t="s">
        <v>84</v>
      </c>
      <c r="B487">
        <v>12700</v>
      </c>
      <c r="C487" t="s">
        <v>485</v>
      </c>
      <c r="E487">
        <v>71</v>
      </c>
      <c r="F487" t="s">
        <v>54</v>
      </c>
      <c r="H487">
        <v>1</v>
      </c>
      <c r="I487" t="s">
        <v>32</v>
      </c>
      <c r="J487">
        <v>1</v>
      </c>
      <c r="K487" t="s">
        <v>32</v>
      </c>
      <c r="L487">
        <v>0</v>
      </c>
      <c r="M487" t="s">
        <v>32</v>
      </c>
      <c r="N487">
        <v>2012</v>
      </c>
      <c r="O487">
        <v>1741</v>
      </c>
      <c r="P487">
        <v>218771</v>
      </c>
      <c r="Q487">
        <v>216</v>
      </c>
      <c r="R487">
        <v>185438</v>
      </c>
      <c r="S487">
        <v>2469</v>
      </c>
      <c r="T487">
        <v>54823</v>
      </c>
      <c r="U487">
        <v>1526</v>
      </c>
      <c r="V487">
        <v>33333</v>
      </c>
      <c r="W487">
        <v>12.9</v>
      </c>
      <c r="X487">
        <v>18.7</v>
      </c>
      <c r="Y487">
        <v>28.3</v>
      </c>
      <c r="Z487">
        <v>21.4</v>
      </c>
      <c r="AA487">
        <v>40.4</v>
      </c>
      <c r="AB487">
        <v>18.7</v>
      </c>
      <c r="AC487">
        <v>11.9</v>
      </c>
      <c r="AD487">
        <v>23.2</v>
      </c>
    </row>
    <row r="488" spans="1:30" x14ac:dyDescent="0.45">
      <c r="A488" t="s">
        <v>84</v>
      </c>
      <c r="B488">
        <v>12700</v>
      </c>
      <c r="C488" t="s">
        <v>485</v>
      </c>
      <c r="E488">
        <v>72</v>
      </c>
      <c r="F488" t="s">
        <v>55</v>
      </c>
      <c r="H488">
        <v>1</v>
      </c>
      <c r="I488" t="s">
        <v>32</v>
      </c>
      <c r="J488">
        <v>1</v>
      </c>
      <c r="K488" t="s">
        <v>32</v>
      </c>
      <c r="L488">
        <v>0</v>
      </c>
      <c r="M488" t="s">
        <v>32</v>
      </c>
      <c r="N488">
        <v>2012</v>
      </c>
      <c r="O488">
        <v>1271</v>
      </c>
      <c r="P488">
        <v>1015353</v>
      </c>
      <c r="Q488">
        <v>1013</v>
      </c>
      <c r="R488">
        <v>996004</v>
      </c>
      <c r="S488">
        <v>13025</v>
      </c>
      <c r="T488">
        <v>305373</v>
      </c>
      <c r="U488">
        <v>259</v>
      </c>
      <c r="V488">
        <v>19349</v>
      </c>
      <c r="W488">
        <v>13.3</v>
      </c>
      <c r="X488">
        <v>19</v>
      </c>
      <c r="Y488">
        <v>13.1</v>
      </c>
      <c r="Z488">
        <v>20.100000000000001</v>
      </c>
      <c r="AA488">
        <v>23.4</v>
      </c>
      <c r="AB488">
        <v>22.7</v>
      </c>
      <c r="AC488">
        <v>27.7</v>
      </c>
      <c r="AD488">
        <v>48.2</v>
      </c>
    </row>
    <row r="489" spans="1:30" x14ac:dyDescent="0.45">
      <c r="A489" t="s">
        <v>84</v>
      </c>
      <c r="B489">
        <v>12700</v>
      </c>
      <c r="C489" t="s">
        <v>485</v>
      </c>
      <c r="E489">
        <v>81</v>
      </c>
      <c r="F489" t="s">
        <v>56</v>
      </c>
      <c r="G489" t="s">
        <v>57</v>
      </c>
      <c r="H489">
        <v>1</v>
      </c>
      <c r="I489" t="s">
        <v>32</v>
      </c>
      <c r="J489">
        <v>1</v>
      </c>
      <c r="K489" t="s">
        <v>32</v>
      </c>
      <c r="L489">
        <v>0</v>
      </c>
      <c r="M489" t="s">
        <v>32</v>
      </c>
      <c r="N489">
        <v>2012</v>
      </c>
      <c r="O489">
        <v>3009</v>
      </c>
      <c r="P489">
        <v>273104</v>
      </c>
      <c r="Q489">
        <v>388</v>
      </c>
      <c r="R489">
        <v>200922</v>
      </c>
      <c r="S489">
        <v>2325</v>
      </c>
      <c r="T489">
        <v>66065</v>
      </c>
      <c r="U489">
        <v>2621</v>
      </c>
      <c r="V489">
        <v>72182</v>
      </c>
      <c r="W489">
        <v>4.4000000000000004</v>
      </c>
      <c r="X489">
        <v>28.9</v>
      </c>
      <c r="Y489">
        <v>23.6</v>
      </c>
      <c r="Z489">
        <v>37.9</v>
      </c>
      <c r="AA489">
        <v>40.1</v>
      </c>
      <c r="AB489">
        <v>44.5</v>
      </c>
      <c r="AC489">
        <v>4.0999999999999996</v>
      </c>
      <c r="AD489">
        <v>15.8</v>
      </c>
    </row>
    <row r="490" spans="1:30" x14ac:dyDescent="0.45">
      <c r="A490" t="s">
        <v>85</v>
      </c>
      <c r="B490">
        <v>12940</v>
      </c>
      <c r="C490" t="s">
        <v>487</v>
      </c>
      <c r="E490">
        <v>0</v>
      </c>
      <c r="F490" t="s">
        <v>31</v>
      </c>
      <c r="H490">
        <v>1</v>
      </c>
      <c r="I490" t="s">
        <v>32</v>
      </c>
      <c r="J490">
        <v>1</v>
      </c>
      <c r="K490" t="s">
        <v>32</v>
      </c>
      <c r="L490">
        <v>0</v>
      </c>
      <c r="M490" t="s">
        <v>32</v>
      </c>
      <c r="N490">
        <v>2012</v>
      </c>
      <c r="O490">
        <v>74136</v>
      </c>
      <c r="P490">
        <v>153590290</v>
      </c>
      <c r="Q490">
        <v>14059</v>
      </c>
      <c r="R490">
        <v>150980033</v>
      </c>
      <c r="S490">
        <v>311148</v>
      </c>
      <c r="T490">
        <v>14167238</v>
      </c>
      <c r="U490">
        <v>60077</v>
      </c>
      <c r="V490">
        <v>2610258</v>
      </c>
      <c r="W490">
        <v>1.7</v>
      </c>
      <c r="X490">
        <v>4.5999999999999996</v>
      </c>
      <c r="Y490">
        <v>2.7</v>
      </c>
      <c r="Z490">
        <v>4.9000000000000004</v>
      </c>
      <c r="AA490">
        <v>1.7</v>
      </c>
      <c r="AB490">
        <v>1.2</v>
      </c>
      <c r="AC490">
        <v>1.7</v>
      </c>
      <c r="AD490">
        <v>4.8</v>
      </c>
    </row>
    <row r="491" spans="1:30" x14ac:dyDescent="0.45">
      <c r="A491" t="s">
        <v>85</v>
      </c>
      <c r="B491">
        <v>12940</v>
      </c>
      <c r="C491" t="s">
        <v>487</v>
      </c>
      <c r="E491">
        <v>11</v>
      </c>
      <c r="F491" t="s">
        <v>33</v>
      </c>
      <c r="G491" t="s">
        <v>34</v>
      </c>
      <c r="H491">
        <v>1</v>
      </c>
      <c r="I491" t="s">
        <v>32</v>
      </c>
      <c r="J491">
        <v>1</v>
      </c>
      <c r="K491" t="s">
        <v>32</v>
      </c>
      <c r="L491">
        <v>0</v>
      </c>
      <c r="M491" t="s">
        <v>32</v>
      </c>
      <c r="N491">
        <v>2012</v>
      </c>
      <c r="O491">
        <v>606</v>
      </c>
      <c r="P491">
        <v>90799</v>
      </c>
      <c r="Q491">
        <v>43</v>
      </c>
      <c r="R491">
        <v>72287</v>
      </c>
      <c r="S491">
        <v>330</v>
      </c>
      <c r="T491">
        <v>12914</v>
      </c>
      <c r="U491">
        <v>563</v>
      </c>
      <c r="V491">
        <v>18512</v>
      </c>
      <c r="W491">
        <v>18.399999999999999</v>
      </c>
      <c r="X491">
        <v>16.8</v>
      </c>
      <c r="Y491">
        <v>33.1</v>
      </c>
      <c r="Z491">
        <v>21</v>
      </c>
      <c r="AA491">
        <v>26</v>
      </c>
      <c r="AB491">
        <v>17.399999999999999</v>
      </c>
      <c r="AC491">
        <v>17.100000000000001</v>
      </c>
      <c r="AD491">
        <v>27.8</v>
      </c>
    </row>
    <row r="492" spans="1:30" x14ac:dyDescent="0.45">
      <c r="A492" t="s">
        <v>85</v>
      </c>
      <c r="B492">
        <v>12940</v>
      </c>
      <c r="C492" t="s">
        <v>487</v>
      </c>
      <c r="E492">
        <v>21</v>
      </c>
      <c r="F492" t="s">
        <v>35</v>
      </c>
      <c r="H492">
        <v>1</v>
      </c>
      <c r="I492" t="s">
        <v>32</v>
      </c>
      <c r="J492">
        <v>1</v>
      </c>
      <c r="K492" t="s">
        <v>32</v>
      </c>
      <c r="L492">
        <v>0</v>
      </c>
      <c r="M492" t="s">
        <v>32</v>
      </c>
      <c r="N492">
        <v>2012</v>
      </c>
      <c r="O492">
        <v>573</v>
      </c>
      <c r="P492">
        <v>999096</v>
      </c>
      <c r="Q492">
        <v>87</v>
      </c>
      <c r="R492">
        <v>957509</v>
      </c>
      <c r="S492">
        <v>784</v>
      </c>
      <c r="T492">
        <v>52520</v>
      </c>
      <c r="U492">
        <v>487</v>
      </c>
      <c r="W492">
        <v>25</v>
      </c>
      <c r="X492">
        <v>6.6</v>
      </c>
      <c r="Y492">
        <v>22</v>
      </c>
      <c r="Z492">
        <v>6.8</v>
      </c>
      <c r="AA492">
        <v>7.8</v>
      </c>
      <c r="AB492">
        <v>6.2</v>
      </c>
      <c r="AC492">
        <v>26.8</v>
      </c>
    </row>
    <row r="493" spans="1:30" x14ac:dyDescent="0.45">
      <c r="A493" t="s">
        <v>85</v>
      </c>
      <c r="B493">
        <v>12940</v>
      </c>
      <c r="C493" t="s">
        <v>487</v>
      </c>
      <c r="E493">
        <v>22</v>
      </c>
      <c r="F493" t="s">
        <v>36</v>
      </c>
      <c r="H493">
        <v>1</v>
      </c>
      <c r="I493" t="s">
        <v>32</v>
      </c>
      <c r="J493">
        <v>1</v>
      </c>
      <c r="K493" t="s">
        <v>32</v>
      </c>
      <c r="L493">
        <v>0</v>
      </c>
      <c r="M493" t="s">
        <v>32</v>
      </c>
      <c r="N493">
        <v>2012</v>
      </c>
      <c r="O493">
        <v>33</v>
      </c>
      <c r="P493">
        <v>1694093</v>
      </c>
      <c r="Q493">
        <v>19</v>
      </c>
      <c r="R493">
        <v>1693210</v>
      </c>
      <c r="S493">
        <v>2550</v>
      </c>
      <c r="T493">
        <v>201031</v>
      </c>
      <c r="U493">
        <v>14</v>
      </c>
      <c r="V493">
        <v>882</v>
      </c>
      <c r="W493">
        <v>16.3</v>
      </c>
      <c r="X493">
        <v>2.4</v>
      </c>
      <c r="Y493">
        <v>17.899999999999999</v>
      </c>
      <c r="Z493">
        <v>2.5</v>
      </c>
      <c r="AA493">
        <v>4.4000000000000004</v>
      </c>
      <c r="AB493">
        <v>4.8</v>
      </c>
      <c r="AC493">
        <v>29.3</v>
      </c>
      <c r="AD493">
        <v>5.9</v>
      </c>
    </row>
    <row r="494" spans="1:30" x14ac:dyDescent="0.45">
      <c r="A494" t="s">
        <v>85</v>
      </c>
      <c r="B494">
        <v>12940</v>
      </c>
      <c r="C494" t="s">
        <v>487</v>
      </c>
      <c r="E494">
        <v>23</v>
      </c>
      <c r="F494" t="s">
        <v>37</v>
      </c>
      <c r="H494">
        <v>1</v>
      </c>
      <c r="I494" t="s">
        <v>32</v>
      </c>
      <c r="J494">
        <v>1</v>
      </c>
      <c r="K494" t="s">
        <v>32</v>
      </c>
      <c r="L494">
        <v>0</v>
      </c>
      <c r="M494" t="s">
        <v>32</v>
      </c>
      <c r="N494">
        <v>2012</v>
      </c>
      <c r="O494">
        <v>8206</v>
      </c>
      <c r="P494">
        <v>10105048</v>
      </c>
      <c r="Q494">
        <v>1509</v>
      </c>
      <c r="R494">
        <v>9771344</v>
      </c>
      <c r="S494">
        <v>59997</v>
      </c>
      <c r="T494">
        <v>3784214</v>
      </c>
      <c r="U494">
        <v>6697</v>
      </c>
      <c r="V494">
        <v>333704</v>
      </c>
      <c r="W494">
        <v>7.3</v>
      </c>
      <c r="X494">
        <v>5.5</v>
      </c>
      <c r="Y494">
        <v>12.2</v>
      </c>
      <c r="Z494">
        <v>5.9</v>
      </c>
      <c r="AA494">
        <v>2.9</v>
      </c>
      <c r="AB494">
        <v>2.8</v>
      </c>
      <c r="AC494">
        <v>7.1</v>
      </c>
      <c r="AD494">
        <v>13.4</v>
      </c>
    </row>
    <row r="495" spans="1:30" x14ac:dyDescent="0.45">
      <c r="A495" t="s">
        <v>85</v>
      </c>
      <c r="B495">
        <v>12940</v>
      </c>
      <c r="C495" t="s">
        <v>487</v>
      </c>
      <c r="E495" t="s">
        <v>38</v>
      </c>
      <c r="F495" t="s">
        <v>39</v>
      </c>
      <c r="H495">
        <v>1</v>
      </c>
      <c r="I495" t="s">
        <v>32</v>
      </c>
      <c r="J495">
        <v>1</v>
      </c>
      <c r="K495" t="s">
        <v>32</v>
      </c>
      <c r="L495">
        <v>0</v>
      </c>
      <c r="M495" t="s">
        <v>32</v>
      </c>
      <c r="N495">
        <v>2012</v>
      </c>
      <c r="O495">
        <v>1367</v>
      </c>
      <c r="P495">
        <v>89759826</v>
      </c>
      <c r="Q495">
        <v>607</v>
      </c>
      <c r="R495">
        <v>89660186</v>
      </c>
      <c r="S495">
        <v>24715</v>
      </c>
      <c r="T495">
        <v>1825877</v>
      </c>
      <c r="U495">
        <v>761</v>
      </c>
      <c r="W495">
        <v>7.3</v>
      </c>
      <c r="X495">
        <v>7.2</v>
      </c>
      <c r="Y495">
        <v>10.5</v>
      </c>
      <c r="Z495">
        <v>7.4</v>
      </c>
      <c r="AA495">
        <v>3.9</v>
      </c>
      <c r="AB495">
        <v>3.3</v>
      </c>
      <c r="AC495">
        <v>8.9</v>
      </c>
    </row>
    <row r="496" spans="1:30" x14ac:dyDescent="0.45">
      <c r="A496" t="s">
        <v>85</v>
      </c>
      <c r="B496">
        <v>12940</v>
      </c>
      <c r="C496" t="s">
        <v>487</v>
      </c>
      <c r="E496">
        <v>42</v>
      </c>
      <c r="F496" t="s">
        <v>40</v>
      </c>
      <c r="H496">
        <v>1</v>
      </c>
      <c r="I496" t="s">
        <v>32</v>
      </c>
      <c r="J496">
        <v>1</v>
      </c>
      <c r="K496" t="s">
        <v>32</v>
      </c>
      <c r="L496">
        <v>0</v>
      </c>
      <c r="M496" t="s">
        <v>32</v>
      </c>
      <c r="N496">
        <v>2012</v>
      </c>
      <c r="O496">
        <v>1658</v>
      </c>
      <c r="P496">
        <v>13009889</v>
      </c>
      <c r="Q496">
        <v>867</v>
      </c>
      <c r="R496">
        <v>12937677</v>
      </c>
      <c r="S496">
        <v>13120</v>
      </c>
      <c r="T496">
        <v>686756</v>
      </c>
      <c r="U496">
        <v>791</v>
      </c>
      <c r="W496">
        <v>10.7</v>
      </c>
      <c r="X496">
        <v>3.9</v>
      </c>
      <c r="Y496">
        <v>8.6999999999999993</v>
      </c>
      <c r="Z496">
        <v>4.0999999999999996</v>
      </c>
      <c r="AA496">
        <v>11.7</v>
      </c>
      <c r="AB496">
        <v>9.5</v>
      </c>
      <c r="AC496">
        <v>19.100000000000001</v>
      </c>
    </row>
    <row r="497" spans="1:30" x14ac:dyDescent="0.45">
      <c r="A497" t="s">
        <v>85</v>
      </c>
      <c r="B497">
        <v>12940</v>
      </c>
      <c r="C497" t="s">
        <v>487</v>
      </c>
      <c r="E497" t="s">
        <v>41</v>
      </c>
      <c r="F497" t="s">
        <v>42</v>
      </c>
      <c r="H497">
        <v>1</v>
      </c>
      <c r="I497" t="s">
        <v>32</v>
      </c>
      <c r="J497">
        <v>1</v>
      </c>
      <c r="K497" t="s">
        <v>32</v>
      </c>
      <c r="L497">
        <v>0</v>
      </c>
      <c r="M497" t="s">
        <v>32</v>
      </c>
      <c r="N497">
        <v>2012</v>
      </c>
      <c r="O497">
        <v>6025</v>
      </c>
      <c r="P497">
        <v>11310014</v>
      </c>
      <c r="Q497">
        <v>1907</v>
      </c>
      <c r="R497">
        <v>11163427</v>
      </c>
      <c r="S497">
        <v>41182</v>
      </c>
      <c r="T497">
        <v>977558</v>
      </c>
      <c r="U497">
        <v>4118</v>
      </c>
      <c r="V497">
        <v>146588</v>
      </c>
      <c r="W497">
        <v>3.4</v>
      </c>
      <c r="X497">
        <v>1.7</v>
      </c>
      <c r="Y497">
        <v>5.5</v>
      </c>
      <c r="Z497">
        <v>1.8</v>
      </c>
      <c r="AA497">
        <v>3.8</v>
      </c>
      <c r="AB497">
        <v>2.8</v>
      </c>
      <c r="AC497">
        <v>5.4</v>
      </c>
      <c r="AD497">
        <v>5.6</v>
      </c>
    </row>
    <row r="498" spans="1:30" x14ac:dyDescent="0.45">
      <c r="A498" t="s">
        <v>85</v>
      </c>
      <c r="B498">
        <v>12940</v>
      </c>
      <c r="C498" t="s">
        <v>487</v>
      </c>
      <c r="E498" t="s">
        <v>43</v>
      </c>
      <c r="F498" t="s">
        <v>44</v>
      </c>
      <c r="G498" t="s">
        <v>45</v>
      </c>
      <c r="H498">
        <v>1</v>
      </c>
      <c r="I498" t="s">
        <v>32</v>
      </c>
      <c r="J498">
        <v>1</v>
      </c>
      <c r="K498" t="s">
        <v>32</v>
      </c>
      <c r="L498">
        <v>0</v>
      </c>
      <c r="M498" t="s">
        <v>32</v>
      </c>
      <c r="N498">
        <v>2012</v>
      </c>
      <c r="O498">
        <v>2689</v>
      </c>
      <c r="P498">
        <v>2640945</v>
      </c>
      <c r="Q498">
        <v>411</v>
      </c>
      <c r="R498">
        <v>2509426</v>
      </c>
      <c r="S498">
        <v>8037</v>
      </c>
      <c r="T498">
        <v>395770</v>
      </c>
      <c r="U498">
        <v>2278</v>
      </c>
      <c r="V498">
        <v>131518</v>
      </c>
      <c r="W498">
        <v>4.0999999999999996</v>
      </c>
      <c r="X498">
        <v>4.0999999999999996</v>
      </c>
      <c r="Y498">
        <v>6.1</v>
      </c>
      <c r="Z498">
        <v>4.4000000000000004</v>
      </c>
      <c r="AA498">
        <v>3.9</v>
      </c>
      <c r="AB498">
        <v>2.4</v>
      </c>
      <c r="AC498">
        <v>4.5</v>
      </c>
      <c r="AD498">
        <v>8.9</v>
      </c>
    </row>
    <row r="499" spans="1:30" x14ac:dyDescent="0.45">
      <c r="A499" t="s">
        <v>85</v>
      </c>
      <c r="B499">
        <v>12940</v>
      </c>
      <c r="C499" t="s">
        <v>487</v>
      </c>
      <c r="E499">
        <v>51</v>
      </c>
      <c r="F499" t="s">
        <v>46</v>
      </c>
      <c r="H499">
        <v>1</v>
      </c>
      <c r="I499" t="s">
        <v>32</v>
      </c>
      <c r="J499">
        <v>1</v>
      </c>
      <c r="K499" t="s">
        <v>32</v>
      </c>
      <c r="L499">
        <v>0</v>
      </c>
      <c r="M499" t="s">
        <v>32</v>
      </c>
      <c r="N499">
        <v>2012</v>
      </c>
      <c r="O499">
        <v>753</v>
      </c>
      <c r="P499">
        <v>1563605</v>
      </c>
      <c r="Q499">
        <v>209</v>
      </c>
      <c r="R499">
        <v>1544599</v>
      </c>
      <c r="S499">
        <v>5174</v>
      </c>
      <c r="T499">
        <v>271711</v>
      </c>
      <c r="U499">
        <v>544</v>
      </c>
      <c r="V499">
        <v>19005</v>
      </c>
      <c r="W499">
        <v>9.9</v>
      </c>
      <c r="X499">
        <v>2.5</v>
      </c>
      <c r="Y499">
        <v>16.8</v>
      </c>
      <c r="Z499">
        <v>2.6</v>
      </c>
      <c r="AA499">
        <v>4.0999999999999996</v>
      </c>
      <c r="AB499">
        <v>3.5</v>
      </c>
      <c r="AC499">
        <v>10.9</v>
      </c>
      <c r="AD499">
        <v>21.3</v>
      </c>
    </row>
    <row r="500" spans="1:30" x14ac:dyDescent="0.45">
      <c r="A500" t="s">
        <v>85</v>
      </c>
      <c r="B500">
        <v>12940</v>
      </c>
      <c r="C500" t="s">
        <v>487</v>
      </c>
      <c r="E500">
        <v>52</v>
      </c>
      <c r="F500" t="s">
        <v>47</v>
      </c>
      <c r="G500" t="s">
        <v>48</v>
      </c>
      <c r="H500">
        <v>1</v>
      </c>
      <c r="I500" t="s">
        <v>32</v>
      </c>
      <c r="J500">
        <v>1</v>
      </c>
      <c r="K500" t="s">
        <v>32</v>
      </c>
      <c r="L500">
        <v>0</v>
      </c>
      <c r="M500" t="s">
        <v>32</v>
      </c>
      <c r="N500">
        <v>2012</v>
      </c>
      <c r="O500">
        <v>2793</v>
      </c>
      <c r="P500">
        <v>6747631</v>
      </c>
      <c r="Q500">
        <v>908</v>
      </c>
      <c r="R500">
        <v>6594448</v>
      </c>
      <c r="S500">
        <v>15676</v>
      </c>
      <c r="T500">
        <v>908075</v>
      </c>
      <c r="U500">
        <v>1885</v>
      </c>
      <c r="V500">
        <v>153184</v>
      </c>
      <c r="W500">
        <v>8.5</v>
      </c>
      <c r="X500">
        <v>4.5</v>
      </c>
      <c r="Y500">
        <v>7.1</v>
      </c>
      <c r="Z500">
        <v>4.7</v>
      </c>
      <c r="AA500">
        <v>7.4</v>
      </c>
      <c r="AB500">
        <v>7.6</v>
      </c>
      <c r="AC500">
        <v>11.4</v>
      </c>
      <c r="AD500">
        <v>31.7</v>
      </c>
    </row>
    <row r="501" spans="1:30" x14ac:dyDescent="0.45">
      <c r="A501" t="s">
        <v>85</v>
      </c>
      <c r="B501">
        <v>12940</v>
      </c>
      <c r="C501" t="s">
        <v>487</v>
      </c>
      <c r="E501">
        <v>53</v>
      </c>
      <c r="F501" t="s">
        <v>49</v>
      </c>
      <c r="H501">
        <v>1</v>
      </c>
      <c r="I501" t="s">
        <v>32</v>
      </c>
      <c r="J501">
        <v>1</v>
      </c>
      <c r="K501" t="s">
        <v>32</v>
      </c>
      <c r="L501">
        <v>0</v>
      </c>
      <c r="M501" t="s">
        <v>32</v>
      </c>
      <c r="N501">
        <v>2012</v>
      </c>
      <c r="O501">
        <v>6479</v>
      </c>
      <c r="P501">
        <v>1921018</v>
      </c>
      <c r="Q501">
        <v>779</v>
      </c>
      <c r="R501">
        <v>1227728</v>
      </c>
      <c r="S501">
        <v>5786</v>
      </c>
      <c r="T501">
        <v>215431</v>
      </c>
      <c r="U501">
        <v>5700</v>
      </c>
      <c r="V501">
        <v>693290</v>
      </c>
      <c r="W501">
        <v>9.6</v>
      </c>
      <c r="X501">
        <v>10.199999999999999</v>
      </c>
      <c r="Y501">
        <v>15</v>
      </c>
      <c r="Z501">
        <v>10.6</v>
      </c>
      <c r="AA501">
        <v>9.3000000000000007</v>
      </c>
      <c r="AB501">
        <v>8.8000000000000007</v>
      </c>
      <c r="AC501">
        <v>9.1</v>
      </c>
      <c r="AD501">
        <v>15.6</v>
      </c>
    </row>
    <row r="502" spans="1:30" x14ac:dyDescent="0.45">
      <c r="A502" t="s">
        <v>85</v>
      </c>
      <c r="B502">
        <v>12940</v>
      </c>
      <c r="C502" t="s">
        <v>487</v>
      </c>
      <c r="E502">
        <v>54</v>
      </c>
      <c r="F502" t="s">
        <v>50</v>
      </c>
      <c r="H502">
        <v>1</v>
      </c>
      <c r="I502" t="s">
        <v>32</v>
      </c>
      <c r="J502">
        <v>1</v>
      </c>
      <c r="K502" t="s">
        <v>32</v>
      </c>
      <c r="L502">
        <v>0</v>
      </c>
      <c r="M502" t="s">
        <v>32</v>
      </c>
      <c r="N502">
        <v>2012</v>
      </c>
      <c r="O502">
        <v>9099</v>
      </c>
      <c r="P502">
        <v>3465905</v>
      </c>
      <c r="Q502">
        <v>2104</v>
      </c>
      <c r="R502">
        <v>3138567</v>
      </c>
      <c r="S502">
        <v>18538</v>
      </c>
      <c r="T502">
        <v>1111727</v>
      </c>
      <c r="U502">
        <v>6995</v>
      </c>
      <c r="V502">
        <v>327338</v>
      </c>
      <c r="W502">
        <v>4.5</v>
      </c>
      <c r="X502">
        <v>7.5</v>
      </c>
      <c r="Y502">
        <v>5.9</v>
      </c>
      <c r="Z502">
        <v>8.4</v>
      </c>
      <c r="AA502">
        <v>4.5999999999999996</v>
      </c>
      <c r="AB502">
        <v>7</v>
      </c>
      <c r="AC502">
        <v>5.9</v>
      </c>
      <c r="AD502">
        <v>13.7</v>
      </c>
    </row>
    <row r="503" spans="1:30" x14ac:dyDescent="0.45">
      <c r="A503" t="s">
        <v>85</v>
      </c>
      <c r="B503">
        <v>12940</v>
      </c>
      <c r="C503" t="s">
        <v>487</v>
      </c>
      <c r="E503">
        <v>55</v>
      </c>
      <c r="F503" t="s">
        <v>59</v>
      </c>
      <c r="H503">
        <v>1</v>
      </c>
      <c r="I503" t="s">
        <v>32</v>
      </c>
      <c r="J503">
        <v>1</v>
      </c>
      <c r="K503" t="s">
        <v>32</v>
      </c>
      <c r="L503">
        <v>0</v>
      </c>
      <c r="M503" t="s">
        <v>32</v>
      </c>
      <c r="N503">
        <v>2012</v>
      </c>
      <c r="O503">
        <v>125</v>
      </c>
      <c r="P503">
        <v>416591</v>
      </c>
      <c r="Q503">
        <v>125</v>
      </c>
      <c r="R503">
        <v>416591</v>
      </c>
      <c r="S503">
        <v>6099</v>
      </c>
      <c r="T503">
        <v>521571</v>
      </c>
      <c r="U503">
        <v>0</v>
      </c>
      <c r="V503">
        <v>0</v>
      </c>
      <c r="W503">
        <v>19.5</v>
      </c>
      <c r="X503">
        <v>4.5999999999999996</v>
      </c>
      <c r="Y503">
        <v>20.2</v>
      </c>
      <c r="Z503">
        <v>4.8</v>
      </c>
      <c r="AA503">
        <v>6.3</v>
      </c>
      <c r="AB503">
        <v>5.8</v>
      </c>
      <c r="AC503">
        <v>0</v>
      </c>
      <c r="AD503">
        <v>0</v>
      </c>
    </row>
    <row r="504" spans="1:30" x14ac:dyDescent="0.45">
      <c r="A504" t="s">
        <v>85</v>
      </c>
      <c r="B504">
        <v>12940</v>
      </c>
      <c r="C504" t="s">
        <v>487</v>
      </c>
      <c r="E504">
        <v>56</v>
      </c>
      <c r="F504" t="s">
        <v>51</v>
      </c>
      <c r="H504">
        <v>1</v>
      </c>
      <c r="I504" t="s">
        <v>32</v>
      </c>
      <c r="J504">
        <v>1</v>
      </c>
      <c r="K504" t="s">
        <v>32</v>
      </c>
      <c r="L504">
        <v>0</v>
      </c>
      <c r="M504" t="s">
        <v>32</v>
      </c>
      <c r="N504">
        <v>2012</v>
      </c>
      <c r="O504">
        <v>7697</v>
      </c>
      <c r="P504">
        <v>1661627</v>
      </c>
      <c r="Q504">
        <v>769</v>
      </c>
      <c r="R504">
        <v>1544667</v>
      </c>
      <c r="S504">
        <v>19881</v>
      </c>
      <c r="T504">
        <v>633473</v>
      </c>
      <c r="U504">
        <v>6929</v>
      </c>
      <c r="V504">
        <v>116959</v>
      </c>
      <c r="W504">
        <v>4.0999999999999996</v>
      </c>
      <c r="X504">
        <v>4.7</v>
      </c>
      <c r="Y504">
        <v>11.8</v>
      </c>
      <c r="Z504">
        <v>4.9000000000000004</v>
      </c>
      <c r="AA504">
        <v>9.3000000000000007</v>
      </c>
      <c r="AB504">
        <v>3.7</v>
      </c>
      <c r="AC504">
        <v>3.7</v>
      </c>
      <c r="AD504">
        <v>8.5</v>
      </c>
    </row>
    <row r="505" spans="1:30" x14ac:dyDescent="0.45">
      <c r="A505" t="s">
        <v>85</v>
      </c>
      <c r="B505">
        <v>12940</v>
      </c>
      <c r="C505" t="s">
        <v>487</v>
      </c>
      <c r="E505">
        <v>61</v>
      </c>
      <c r="F505" t="s">
        <v>52</v>
      </c>
      <c r="H505">
        <v>1</v>
      </c>
      <c r="I505" t="s">
        <v>32</v>
      </c>
      <c r="J505">
        <v>1</v>
      </c>
      <c r="K505" t="s">
        <v>32</v>
      </c>
      <c r="L505">
        <v>0</v>
      </c>
      <c r="M505" t="s">
        <v>32</v>
      </c>
      <c r="N505">
        <v>2012</v>
      </c>
      <c r="O505">
        <v>1588</v>
      </c>
      <c r="P505">
        <v>395058</v>
      </c>
      <c r="Q505">
        <v>235</v>
      </c>
      <c r="R505">
        <v>379459</v>
      </c>
      <c r="S505">
        <v>5889</v>
      </c>
      <c r="T505">
        <v>168140</v>
      </c>
      <c r="U505">
        <v>1353</v>
      </c>
      <c r="V505">
        <v>15599</v>
      </c>
      <c r="W505">
        <v>9.6999999999999993</v>
      </c>
      <c r="X505">
        <v>4.5</v>
      </c>
      <c r="Y505">
        <v>8.3000000000000007</v>
      </c>
      <c r="Z505">
        <v>4.8</v>
      </c>
      <c r="AA505">
        <v>4.5999999999999996</v>
      </c>
      <c r="AB505">
        <v>4.4000000000000004</v>
      </c>
      <c r="AC505">
        <v>10.3</v>
      </c>
      <c r="AD505">
        <v>14.9</v>
      </c>
    </row>
    <row r="506" spans="1:30" x14ac:dyDescent="0.45">
      <c r="A506" t="s">
        <v>85</v>
      </c>
      <c r="B506">
        <v>12940</v>
      </c>
      <c r="C506" t="s">
        <v>487</v>
      </c>
      <c r="E506">
        <v>62</v>
      </c>
      <c r="F506" t="s">
        <v>53</v>
      </c>
      <c r="H506">
        <v>1</v>
      </c>
      <c r="I506" t="s">
        <v>32</v>
      </c>
      <c r="J506">
        <v>1</v>
      </c>
      <c r="K506" t="s">
        <v>32</v>
      </c>
      <c r="L506">
        <v>0</v>
      </c>
      <c r="M506" t="s">
        <v>32</v>
      </c>
      <c r="N506">
        <v>2012</v>
      </c>
      <c r="O506">
        <v>6710</v>
      </c>
      <c r="P506">
        <v>4599657</v>
      </c>
      <c r="Q506">
        <v>1580</v>
      </c>
      <c r="R506">
        <v>4458503</v>
      </c>
      <c r="S506">
        <v>42600</v>
      </c>
      <c r="T506">
        <v>1575762</v>
      </c>
      <c r="U506">
        <v>5130</v>
      </c>
      <c r="V506">
        <v>141154</v>
      </c>
      <c r="W506">
        <v>2.2999999999999998</v>
      </c>
      <c r="X506">
        <v>7.1</v>
      </c>
      <c r="Y506">
        <v>6</v>
      </c>
      <c r="Z506">
        <v>7.5</v>
      </c>
      <c r="AA506">
        <v>3.7</v>
      </c>
      <c r="AB506">
        <v>3</v>
      </c>
      <c r="AC506">
        <v>2</v>
      </c>
      <c r="AD506">
        <v>8.9</v>
      </c>
    </row>
    <row r="507" spans="1:30" x14ac:dyDescent="0.45">
      <c r="A507" t="s">
        <v>85</v>
      </c>
      <c r="B507">
        <v>12940</v>
      </c>
      <c r="C507" t="s">
        <v>487</v>
      </c>
      <c r="E507">
        <v>71</v>
      </c>
      <c r="F507" t="s">
        <v>54</v>
      </c>
      <c r="H507">
        <v>1</v>
      </c>
      <c r="I507" t="s">
        <v>32</v>
      </c>
      <c r="J507">
        <v>1</v>
      </c>
      <c r="K507" t="s">
        <v>32</v>
      </c>
      <c r="L507">
        <v>0</v>
      </c>
      <c r="M507" t="s">
        <v>32</v>
      </c>
      <c r="N507">
        <v>2012</v>
      </c>
      <c r="O507">
        <v>2299</v>
      </c>
      <c r="P507">
        <v>454934</v>
      </c>
      <c r="Q507">
        <v>187</v>
      </c>
      <c r="R507">
        <v>424393</v>
      </c>
      <c r="S507">
        <v>3197</v>
      </c>
      <c r="T507">
        <v>86001</v>
      </c>
      <c r="U507">
        <v>2112</v>
      </c>
      <c r="V507">
        <v>30541</v>
      </c>
      <c r="W507">
        <v>8.3000000000000007</v>
      </c>
      <c r="X507">
        <v>2.1</v>
      </c>
      <c r="Y507">
        <v>18.100000000000001</v>
      </c>
      <c r="Z507">
        <v>2.5</v>
      </c>
      <c r="AA507">
        <v>5.9</v>
      </c>
      <c r="AB507">
        <v>2.1</v>
      </c>
      <c r="AC507">
        <v>8.1</v>
      </c>
      <c r="AD507">
        <v>11.4</v>
      </c>
    </row>
    <row r="508" spans="1:30" x14ac:dyDescent="0.45">
      <c r="A508" t="s">
        <v>85</v>
      </c>
      <c r="B508">
        <v>12940</v>
      </c>
      <c r="C508" t="s">
        <v>487</v>
      </c>
      <c r="E508">
        <v>72</v>
      </c>
      <c r="F508" t="s">
        <v>55</v>
      </c>
      <c r="H508">
        <v>1</v>
      </c>
      <c r="I508" t="s">
        <v>32</v>
      </c>
      <c r="J508">
        <v>1</v>
      </c>
      <c r="K508" t="s">
        <v>32</v>
      </c>
      <c r="L508">
        <v>0</v>
      </c>
      <c r="M508" t="s">
        <v>32</v>
      </c>
      <c r="N508">
        <v>2012</v>
      </c>
      <c r="O508">
        <v>2345</v>
      </c>
      <c r="P508">
        <v>1648321</v>
      </c>
      <c r="Q508">
        <v>1142</v>
      </c>
      <c r="R508">
        <v>1614418</v>
      </c>
      <c r="S508">
        <v>29018</v>
      </c>
      <c r="T508">
        <v>394544</v>
      </c>
      <c r="U508">
        <v>1203</v>
      </c>
      <c r="V508">
        <v>33903</v>
      </c>
      <c r="W508">
        <v>6.9</v>
      </c>
      <c r="X508">
        <v>13.9</v>
      </c>
      <c r="Y508">
        <v>10.199999999999999</v>
      </c>
      <c r="Z508">
        <v>14.7</v>
      </c>
      <c r="AA508">
        <v>7.3</v>
      </c>
      <c r="AB508">
        <v>7.8</v>
      </c>
      <c r="AC508">
        <v>7.6</v>
      </c>
      <c r="AD508">
        <v>19.100000000000001</v>
      </c>
    </row>
    <row r="509" spans="1:30" x14ac:dyDescent="0.45">
      <c r="A509" t="s">
        <v>85</v>
      </c>
      <c r="B509">
        <v>12940</v>
      </c>
      <c r="C509" t="s">
        <v>487</v>
      </c>
      <c r="E509">
        <v>81</v>
      </c>
      <c r="F509" t="s">
        <v>56</v>
      </c>
      <c r="G509" t="s">
        <v>57</v>
      </c>
      <c r="H509">
        <v>1</v>
      </c>
      <c r="I509" t="s">
        <v>32</v>
      </c>
      <c r="J509">
        <v>1</v>
      </c>
      <c r="K509" t="s">
        <v>32</v>
      </c>
      <c r="L509">
        <v>0</v>
      </c>
      <c r="M509" t="s">
        <v>32</v>
      </c>
      <c r="N509">
        <v>2012</v>
      </c>
      <c r="O509">
        <v>13378</v>
      </c>
      <c r="P509">
        <v>1104986</v>
      </c>
      <c r="Q509">
        <v>861</v>
      </c>
      <c r="R509">
        <v>870343</v>
      </c>
      <c r="S509">
        <v>8540</v>
      </c>
      <c r="T509">
        <v>343919</v>
      </c>
      <c r="U509">
        <v>12518</v>
      </c>
      <c r="V509">
        <v>234643</v>
      </c>
      <c r="W509">
        <v>2.1</v>
      </c>
      <c r="X509">
        <v>8.5</v>
      </c>
      <c r="Y509">
        <v>12.8</v>
      </c>
      <c r="Z509">
        <v>10.5</v>
      </c>
      <c r="AA509">
        <v>7.7</v>
      </c>
      <c r="AB509">
        <v>7.5</v>
      </c>
      <c r="AC509">
        <v>2</v>
      </c>
      <c r="AD509">
        <v>7.8</v>
      </c>
    </row>
    <row r="510" spans="1:30" x14ac:dyDescent="0.45">
      <c r="A510" t="s">
        <v>86</v>
      </c>
      <c r="B510">
        <v>12980</v>
      </c>
      <c r="C510" t="s">
        <v>488</v>
      </c>
      <c r="E510">
        <v>0</v>
      </c>
      <c r="F510" t="s">
        <v>31</v>
      </c>
      <c r="H510">
        <v>1</v>
      </c>
      <c r="I510" t="s">
        <v>32</v>
      </c>
      <c r="J510">
        <v>1</v>
      </c>
      <c r="K510" t="s">
        <v>32</v>
      </c>
      <c r="L510">
        <v>0</v>
      </c>
      <c r="M510" t="s">
        <v>32</v>
      </c>
      <c r="N510">
        <v>2012</v>
      </c>
      <c r="O510">
        <v>9150</v>
      </c>
      <c r="P510">
        <v>11164166</v>
      </c>
      <c r="Q510">
        <v>2271</v>
      </c>
      <c r="R510">
        <v>10917446</v>
      </c>
      <c r="S510">
        <v>43574</v>
      </c>
      <c r="T510">
        <v>1802474</v>
      </c>
      <c r="U510">
        <v>6879</v>
      </c>
      <c r="V510">
        <v>246720</v>
      </c>
      <c r="W510">
        <v>6.2</v>
      </c>
      <c r="X510">
        <v>3.7</v>
      </c>
      <c r="Y510">
        <v>7.4</v>
      </c>
      <c r="Z510">
        <v>4.0999999999999996</v>
      </c>
      <c r="AA510">
        <v>5.7</v>
      </c>
      <c r="AB510">
        <v>3.4</v>
      </c>
      <c r="AC510">
        <v>6.9</v>
      </c>
      <c r="AD510">
        <v>18.899999999999999</v>
      </c>
    </row>
    <row r="511" spans="1:30" x14ac:dyDescent="0.45">
      <c r="A511" t="s">
        <v>86</v>
      </c>
      <c r="B511">
        <v>12980</v>
      </c>
      <c r="C511" t="s">
        <v>488</v>
      </c>
      <c r="E511">
        <v>11</v>
      </c>
      <c r="F511" t="s">
        <v>33</v>
      </c>
      <c r="G511" t="s">
        <v>34</v>
      </c>
      <c r="H511">
        <v>1</v>
      </c>
      <c r="I511" t="s">
        <v>32</v>
      </c>
      <c r="J511">
        <v>1</v>
      </c>
      <c r="K511" t="s">
        <v>32</v>
      </c>
      <c r="L511">
        <v>0</v>
      </c>
      <c r="M511" t="s">
        <v>32</v>
      </c>
      <c r="N511">
        <v>2012</v>
      </c>
      <c r="O511">
        <v>78</v>
      </c>
      <c r="Q511">
        <v>1</v>
      </c>
      <c r="U511">
        <v>77</v>
      </c>
      <c r="W511">
        <v>48.4</v>
      </c>
      <c r="Y511">
        <v>0</v>
      </c>
      <c r="AC511">
        <v>46.8</v>
      </c>
    </row>
    <row r="512" spans="1:30" x14ac:dyDescent="0.45">
      <c r="A512" t="s">
        <v>86</v>
      </c>
      <c r="B512">
        <v>12980</v>
      </c>
      <c r="C512" t="s">
        <v>488</v>
      </c>
      <c r="E512">
        <v>23</v>
      </c>
      <c r="F512" t="s">
        <v>37</v>
      </c>
      <c r="H512">
        <v>1</v>
      </c>
      <c r="I512" t="s">
        <v>32</v>
      </c>
      <c r="J512">
        <v>1</v>
      </c>
      <c r="K512" t="s">
        <v>32</v>
      </c>
      <c r="L512">
        <v>0</v>
      </c>
      <c r="M512" t="s">
        <v>32</v>
      </c>
      <c r="N512">
        <v>2012</v>
      </c>
      <c r="O512">
        <v>1018</v>
      </c>
      <c r="P512">
        <v>162806</v>
      </c>
      <c r="Q512">
        <v>163</v>
      </c>
      <c r="R512">
        <v>123046</v>
      </c>
      <c r="S512">
        <v>382</v>
      </c>
      <c r="T512">
        <v>17117</v>
      </c>
      <c r="U512">
        <v>855</v>
      </c>
      <c r="V512">
        <v>39760</v>
      </c>
      <c r="W512">
        <v>19.8</v>
      </c>
      <c r="X512">
        <v>24.2</v>
      </c>
      <c r="Y512">
        <v>32.5</v>
      </c>
      <c r="Z512">
        <v>27.9</v>
      </c>
      <c r="AA512">
        <v>26.3</v>
      </c>
      <c r="AB512">
        <v>17.7</v>
      </c>
      <c r="AC512">
        <v>20.2</v>
      </c>
      <c r="AD512">
        <v>37</v>
      </c>
    </row>
    <row r="513" spans="1:30" x14ac:dyDescent="0.45">
      <c r="A513" t="s">
        <v>86</v>
      </c>
      <c r="B513">
        <v>12980</v>
      </c>
      <c r="C513" t="s">
        <v>488</v>
      </c>
      <c r="E513" t="s">
        <v>38</v>
      </c>
      <c r="F513" t="s">
        <v>39</v>
      </c>
      <c r="H513">
        <v>1</v>
      </c>
      <c r="I513" t="s">
        <v>32</v>
      </c>
      <c r="J513">
        <v>1</v>
      </c>
      <c r="K513" t="s">
        <v>32</v>
      </c>
      <c r="L513">
        <v>0</v>
      </c>
      <c r="M513" t="s">
        <v>32</v>
      </c>
      <c r="N513">
        <v>2012</v>
      </c>
      <c r="O513">
        <v>173</v>
      </c>
      <c r="P513">
        <v>5311471</v>
      </c>
      <c r="Q513">
        <v>107</v>
      </c>
      <c r="R513">
        <v>5310865</v>
      </c>
      <c r="S513">
        <v>9970</v>
      </c>
      <c r="T513">
        <v>549517</v>
      </c>
      <c r="U513">
        <v>65</v>
      </c>
      <c r="V513">
        <v>606</v>
      </c>
      <c r="W513">
        <v>25.2</v>
      </c>
      <c r="X513">
        <v>4.4000000000000004</v>
      </c>
      <c r="Y513">
        <v>34.799999999999997</v>
      </c>
      <c r="Z513">
        <v>4.5999999999999996</v>
      </c>
      <c r="AA513">
        <v>5.8</v>
      </c>
      <c r="AB513">
        <v>5</v>
      </c>
      <c r="AC513">
        <v>43.8</v>
      </c>
      <c r="AD513">
        <v>16.899999999999999</v>
      </c>
    </row>
    <row r="514" spans="1:30" x14ac:dyDescent="0.45">
      <c r="A514" t="s">
        <v>86</v>
      </c>
      <c r="B514">
        <v>12980</v>
      </c>
      <c r="C514" t="s">
        <v>488</v>
      </c>
      <c r="E514">
        <v>42</v>
      </c>
      <c r="F514" t="s">
        <v>40</v>
      </c>
      <c r="H514">
        <v>1</v>
      </c>
      <c r="I514" t="s">
        <v>32</v>
      </c>
      <c r="J514">
        <v>1</v>
      </c>
      <c r="K514" t="s">
        <v>32</v>
      </c>
      <c r="L514">
        <v>0</v>
      </c>
      <c r="M514" t="s">
        <v>32</v>
      </c>
      <c r="N514">
        <v>2012</v>
      </c>
      <c r="O514">
        <v>133</v>
      </c>
      <c r="P514">
        <v>1303416</v>
      </c>
      <c r="Q514">
        <v>82</v>
      </c>
      <c r="R514">
        <v>1301846</v>
      </c>
      <c r="S514">
        <v>1346</v>
      </c>
      <c r="T514">
        <v>48553</v>
      </c>
      <c r="U514">
        <v>52</v>
      </c>
      <c r="V514">
        <v>1570</v>
      </c>
      <c r="W514">
        <v>33.1</v>
      </c>
      <c r="X514">
        <v>16.7</v>
      </c>
      <c r="Y514">
        <v>57.2</v>
      </c>
      <c r="Z514">
        <v>17.3</v>
      </c>
      <c r="AA514">
        <v>77.8</v>
      </c>
      <c r="AB514">
        <v>59.4</v>
      </c>
      <c r="AC514">
        <v>38.200000000000003</v>
      </c>
      <c r="AD514">
        <v>9.6999999999999993</v>
      </c>
    </row>
    <row r="515" spans="1:30" x14ac:dyDescent="0.45">
      <c r="A515" t="s">
        <v>86</v>
      </c>
      <c r="B515">
        <v>12980</v>
      </c>
      <c r="C515" t="s">
        <v>488</v>
      </c>
      <c r="E515" t="s">
        <v>41</v>
      </c>
      <c r="F515" t="s">
        <v>42</v>
      </c>
      <c r="H515">
        <v>1</v>
      </c>
      <c r="I515" t="s">
        <v>32</v>
      </c>
      <c r="J515">
        <v>1</v>
      </c>
      <c r="K515" t="s">
        <v>32</v>
      </c>
      <c r="L515">
        <v>0</v>
      </c>
      <c r="M515" t="s">
        <v>32</v>
      </c>
      <c r="N515">
        <v>2012</v>
      </c>
      <c r="O515">
        <v>1221</v>
      </c>
      <c r="P515">
        <v>1735422</v>
      </c>
      <c r="Q515">
        <v>361</v>
      </c>
      <c r="R515">
        <v>1692302</v>
      </c>
      <c r="S515">
        <v>5491</v>
      </c>
      <c r="T515">
        <v>131188</v>
      </c>
      <c r="U515">
        <v>861</v>
      </c>
      <c r="W515">
        <v>12.6</v>
      </c>
      <c r="X515">
        <v>23.4</v>
      </c>
      <c r="Y515">
        <v>23.8</v>
      </c>
      <c r="Z515">
        <v>25.2</v>
      </c>
      <c r="AA515">
        <v>11.9</v>
      </c>
      <c r="AB515">
        <v>20.7</v>
      </c>
      <c r="AC515">
        <v>19.399999999999999</v>
      </c>
    </row>
    <row r="516" spans="1:30" x14ac:dyDescent="0.45">
      <c r="A516" t="s">
        <v>86</v>
      </c>
      <c r="B516">
        <v>12980</v>
      </c>
      <c r="C516" t="s">
        <v>488</v>
      </c>
      <c r="E516" t="s">
        <v>43</v>
      </c>
      <c r="F516" t="s">
        <v>44</v>
      </c>
      <c r="G516" t="s">
        <v>45</v>
      </c>
      <c r="H516">
        <v>1</v>
      </c>
      <c r="I516" t="s">
        <v>32</v>
      </c>
      <c r="J516">
        <v>1</v>
      </c>
      <c r="K516" t="s">
        <v>32</v>
      </c>
      <c r="L516">
        <v>0</v>
      </c>
      <c r="M516" t="s">
        <v>32</v>
      </c>
      <c r="N516">
        <v>2012</v>
      </c>
      <c r="O516">
        <v>285</v>
      </c>
      <c r="P516">
        <v>214221</v>
      </c>
      <c r="Q516">
        <v>50</v>
      </c>
      <c r="R516">
        <v>200818</v>
      </c>
      <c r="S516">
        <v>1193</v>
      </c>
      <c r="T516">
        <v>62047</v>
      </c>
      <c r="U516">
        <v>235</v>
      </c>
      <c r="V516">
        <v>13403</v>
      </c>
      <c r="W516">
        <v>27.9</v>
      </c>
      <c r="X516">
        <v>3.7</v>
      </c>
      <c r="Y516">
        <v>58.2</v>
      </c>
      <c r="Z516">
        <v>3.4</v>
      </c>
      <c r="AA516">
        <v>6.6</v>
      </c>
      <c r="AB516">
        <v>7.4</v>
      </c>
      <c r="AC516">
        <v>32.700000000000003</v>
      </c>
      <c r="AD516">
        <v>38.1</v>
      </c>
    </row>
    <row r="517" spans="1:30" x14ac:dyDescent="0.45">
      <c r="A517" t="s">
        <v>86</v>
      </c>
      <c r="B517">
        <v>12980</v>
      </c>
      <c r="C517" t="s">
        <v>488</v>
      </c>
      <c r="E517">
        <v>51</v>
      </c>
      <c r="F517" t="s">
        <v>46</v>
      </c>
      <c r="H517">
        <v>1</v>
      </c>
      <c r="I517" t="s">
        <v>32</v>
      </c>
      <c r="J517">
        <v>1</v>
      </c>
      <c r="K517" t="s">
        <v>32</v>
      </c>
      <c r="L517">
        <v>0</v>
      </c>
      <c r="M517" t="s">
        <v>32</v>
      </c>
      <c r="N517">
        <v>2012</v>
      </c>
      <c r="O517">
        <v>70</v>
      </c>
      <c r="Q517">
        <v>38</v>
      </c>
      <c r="U517">
        <v>32</v>
      </c>
      <c r="W517">
        <v>36.5</v>
      </c>
      <c r="Y517">
        <v>69.099999999999994</v>
      </c>
      <c r="AC517">
        <v>29.8</v>
      </c>
    </row>
    <row r="518" spans="1:30" x14ac:dyDescent="0.45">
      <c r="A518" t="s">
        <v>86</v>
      </c>
      <c r="B518">
        <v>12980</v>
      </c>
      <c r="C518" t="s">
        <v>488</v>
      </c>
      <c r="E518">
        <v>52</v>
      </c>
      <c r="F518" t="s">
        <v>47</v>
      </c>
      <c r="G518" t="s">
        <v>48</v>
      </c>
      <c r="H518">
        <v>1</v>
      </c>
      <c r="I518" t="s">
        <v>32</v>
      </c>
      <c r="J518">
        <v>1</v>
      </c>
      <c r="K518" t="s">
        <v>32</v>
      </c>
      <c r="L518">
        <v>0</v>
      </c>
      <c r="M518" t="s">
        <v>32</v>
      </c>
      <c r="N518">
        <v>2012</v>
      </c>
      <c r="O518">
        <v>262</v>
      </c>
      <c r="P518">
        <v>186493</v>
      </c>
      <c r="Q518">
        <v>203</v>
      </c>
      <c r="R518">
        <v>185051</v>
      </c>
      <c r="S518">
        <v>1473</v>
      </c>
      <c r="T518">
        <v>54900</v>
      </c>
      <c r="U518">
        <v>59</v>
      </c>
      <c r="V518">
        <v>1442</v>
      </c>
      <c r="W518">
        <v>19.3</v>
      </c>
      <c r="X518">
        <v>14.4</v>
      </c>
      <c r="Y518">
        <v>19.3</v>
      </c>
      <c r="Z518">
        <v>15.1</v>
      </c>
      <c r="AA518">
        <v>21.2</v>
      </c>
      <c r="AB518">
        <v>18.899999999999999</v>
      </c>
      <c r="AC518">
        <v>45.1</v>
      </c>
      <c r="AD518">
        <v>37.200000000000003</v>
      </c>
    </row>
    <row r="519" spans="1:30" x14ac:dyDescent="0.45">
      <c r="A519" t="s">
        <v>86</v>
      </c>
      <c r="B519">
        <v>12980</v>
      </c>
      <c r="C519" t="s">
        <v>488</v>
      </c>
      <c r="E519">
        <v>53</v>
      </c>
      <c r="F519" t="s">
        <v>49</v>
      </c>
      <c r="H519">
        <v>1</v>
      </c>
      <c r="I519" t="s">
        <v>32</v>
      </c>
      <c r="J519">
        <v>1</v>
      </c>
      <c r="K519" t="s">
        <v>32</v>
      </c>
      <c r="L519">
        <v>0</v>
      </c>
      <c r="M519" t="s">
        <v>32</v>
      </c>
      <c r="N519">
        <v>2012</v>
      </c>
      <c r="O519">
        <v>665</v>
      </c>
      <c r="P519">
        <v>81428</v>
      </c>
      <c r="Q519">
        <v>47</v>
      </c>
      <c r="R519">
        <v>38128</v>
      </c>
      <c r="S519">
        <v>277</v>
      </c>
      <c r="T519">
        <v>10152</v>
      </c>
      <c r="U519">
        <v>618</v>
      </c>
      <c r="W519">
        <v>36.9</v>
      </c>
      <c r="X519">
        <v>45.7</v>
      </c>
      <c r="Y519">
        <v>42.5</v>
      </c>
      <c r="Z519">
        <v>35.6</v>
      </c>
      <c r="AA519">
        <v>47.1</v>
      </c>
      <c r="AB519">
        <v>66.7</v>
      </c>
      <c r="AC519">
        <v>35.5</v>
      </c>
    </row>
    <row r="520" spans="1:30" x14ac:dyDescent="0.45">
      <c r="A520" t="s">
        <v>86</v>
      </c>
      <c r="B520">
        <v>12980</v>
      </c>
      <c r="C520" t="s">
        <v>488</v>
      </c>
      <c r="E520">
        <v>54</v>
      </c>
      <c r="F520" t="s">
        <v>50</v>
      </c>
      <c r="H520">
        <v>1</v>
      </c>
      <c r="I520" t="s">
        <v>32</v>
      </c>
      <c r="J520">
        <v>1</v>
      </c>
      <c r="K520" t="s">
        <v>32</v>
      </c>
      <c r="L520">
        <v>0</v>
      </c>
      <c r="M520" t="s">
        <v>32</v>
      </c>
      <c r="N520">
        <v>2012</v>
      </c>
      <c r="O520">
        <v>953</v>
      </c>
      <c r="P520">
        <v>173361</v>
      </c>
      <c r="Q520">
        <v>205</v>
      </c>
      <c r="R520">
        <v>145479</v>
      </c>
      <c r="S520">
        <v>1162</v>
      </c>
      <c r="T520">
        <v>62506</v>
      </c>
      <c r="U520">
        <v>748</v>
      </c>
      <c r="V520">
        <v>27882</v>
      </c>
      <c r="W520">
        <v>18.5</v>
      </c>
      <c r="X520">
        <v>24.3</v>
      </c>
      <c r="Y520">
        <v>30</v>
      </c>
      <c r="Z520">
        <v>29.4</v>
      </c>
      <c r="AA520">
        <v>45.1</v>
      </c>
      <c r="AB520">
        <v>39.4</v>
      </c>
      <c r="AC520">
        <v>22.7</v>
      </c>
      <c r="AD520">
        <v>45.4</v>
      </c>
    </row>
    <row r="521" spans="1:30" x14ac:dyDescent="0.45">
      <c r="A521" t="s">
        <v>86</v>
      </c>
      <c r="B521">
        <v>12980</v>
      </c>
      <c r="C521" t="s">
        <v>488</v>
      </c>
      <c r="E521">
        <v>56</v>
      </c>
      <c r="F521" t="s">
        <v>51</v>
      </c>
      <c r="H521">
        <v>1</v>
      </c>
      <c r="I521" t="s">
        <v>32</v>
      </c>
      <c r="J521">
        <v>1</v>
      </c>
      <c r="K521" t="s">
        <v>32</v>
      </c>
      <c r="L521">
        <v>0</v>
      </c>
      <c r="M521" t="s">
        <v>32</v>
      </c>
      <c r="N521">
        <v>2012</v>
      </c>
      <c r="O521">
        <v>698</v>
      </c>
      <c r="P521">
        <v>238404</v>
      </c>
      <c r="Q521">
        <v>173</v>
      </c>
      <c r="R521">
        <v>233190</v>
      </c>
      <c r="S521">
        <v>3735</v>
      </c>
      <c r="T521">
        <v>93182</v>
      </c>
      <c r="U521">
        <v>525</v>
      </c>
      <c r="V521">
        <v>5214</v>
      </c>
      <c r="W521">
        <v>24.2</v>
      </c>
      <c r="X521">
        <v>40.799999999999997</v>
      </c>
      <c r="Y521">
        <v>38.799999999999997</v>
      </c>
      <c r="Z521">
        <v>43.4</v>
      </c>
      <c r="AA521">
        <v>24.9</v>
      </c>
      <c r="AB521">
        <v>28.7</v>
      </c>
      <c r="AC521">
        <v>25.5</v>
      </c>
      <c r="AD521">
        <v>20.8</v>
      </c>
    </row>
    <row r="522" spans="1:30" x14ac:dyDescent="0.45">
      <c r="A522" t="s">
        <v>86</v>
      </c>
      <c r="B522">
        <v>12980</v>
      </c>
      <c r="C522" t="s">
        <v>488</v>
      </c>
      <c r="E522">
        <v>61</v>
      </c>
      <c r="F522" t="s">
        <v>52</v>
      </c>
      <c r="H522">
        <v>1</v>
      </c>
      <c r="I522" t="s">
        <v>32</v>
      </c>
      <c r="J522">
        <v>1</v>
      </c>
      <c r="K522" t="s">
        <v>32</v>
      </c>
      <c r="L522">
        <v>0</v>
      </c>
      <c r="M522" t="s">
        <v>32</v>
      </c>
      <c r="N522">
        <v>2012</v>
      </c>
      <c r="O522">
        <v>123</v>
      </c>
      <c r="P522">
        <v>62747</v>
      </c>
      <c r="Q522">
        <v>16</v>
      </c>
      <c r="R522">
        <v>60916</v>
      </c>
      <c r="S522">
        <v>1417</v>
      </c>
      <c r="T522">
        <v>28912</v>
      </c>
      <c r="U522">
        <v>107</v>
      </c>
      <c r="V522">
        <v>1831</v>
      </c>
      <c r="W522">
        <v>34.299999999999997</v>
      </c>
      <c r="X522">
        <v>6.5</v>
      </c>
      <c r="Y522">
        <v>0</v>
      </c>
      <c r="Z522">
        <v>6.9</v>
      </c>
      <c r="AA522">
        <v>6.8</v>
      </c>
      <c r="AB522">
        <v>7</v>
      </c>
      <c r="AC522">
        <v>37.6</v>
      </c>
      <c r="AD522">
        <v>43.9</v>
      </c>
    </row>
    <row r="523" spans="1:30" x14ac:dyDescent="0.45">
      <c r="A523" t="s">
        <v>86</v>
      </c>
      <c r="B523">
        <v>12980</v>
      </c>
      <c r="C523" t="s">
        <v>488</v>
      </c>
      <c r="E523">
        <v>62</v>
      </c>
      <c r="F523" t="s">
        <v>53</v>
      </c>
      <c r="H523">
        <v>1</v>
      </c>
      <c r="I523" t="s">
        <v>32</v>
      </c>
      <c r="J523">
        <v>1</v>
      </c>
      <c r="K523" t="s">
        <v>32</v>
      </c>
      <c r="L523">
        <v>0</v>
      </c>
      <c r="M523" t="s">
        <v>32</v>
      </c>
      <c r="N523">
        <v>2012</v>
      </c>
      <c r="O523">
        <v>1222</v>
      </c>
      <c r="P523">
        <v>848394</v>
      </c>
      <c r="Q523">
        <v>317</v>
      </c>
      <c r="R523">
        <v>828176</v>
      </c>
      <c r="S523">
        <v>8307</v>
      </c>
      <c r="T523">
        <v>333776</v>
      </c>
      <c r="U523">
        <v>905</v>
      </c>
      <c r="V523">
        <v>20218</v>
      </c>
      <c r="W523">
        <v>11.7</v>
      </c>
      <c r="X523">
        <v>11.2</v>
      </c>
      <c r="Y523">
        <v>23</v>
      </c>
      <c r="Z523">
        <v>12</v>
      </c>
      <c r="AA523">
        <v>11.7</v>
      </c>
      <c r="AB523">
        <v>13.3</v>
      </c>
      <c r="AC523">
        <v>13.1</v>
      </c>
      <c r="AD523">
        <v>28.8</v>
      </c>
    </row>
    <row r="524" spans="1:30" x14ac:dyDescent="0.45">
      <c r="A524" t="s">
        <v>86</v>
      </c>
      <c r="B524">
        <v>12980</v>
      </c>
      <c r="C524" t="s">
        <v>488</v>
      </c>
      <c r="E524">
        <v>71</v>
      </c>
      <c r="F524" t="s">
        <v>54</v>
      </c>
      <c r="H524">
        <v>1</v>
      </c>
      <c r="I524" t="s">
        <v>32</v>
      </c>
      <c r="J524">
        <v>1</v>
      </c>
      <c r="K524" t="s">
        <v>32</v>
      </c>
      <c r="L524">
        <v>0</v>
      </c>
      <c r="M524" t="s">
        <v>32</v>
      </c>
      <c r="N524">
        <v>2012</v>
      </c>
      <c r="O524">
        <v>437</v>
      </c>
      <c r="P524">
        <v>51059</v>
      </c>
      <c r="Q524">
        <v>81</v>
      </c>
      <c r="R524">
        <v>33465</v>
      </c>
      <c r="S524">
        <v>770</v>
      </c>
      <c r="T524">
        <v>13406</v>
      </c>
      <c r="U524">
        <v>356</v>
      </c>
      <c r="V524">
        <v>17593</v>
      </c>
      <c r="W524">
        <v>25.1</v>
      </c>
      <c r="X524">
        <v>28.3</v>
      </c>
      <c r="Y524">
        <v>50.1</v>
      </c>
      <c r="Z524">
        <v>42</v>
      </c>
      <c r="AA524">
        <v>50</v>
      </c>
      <c r="AB524">
        <v>45.3</v>
      </c>
      <c r="AC524">
        <v>23.6</v>
      </c>
      <c r="AD524">
        <v>7.8</v>
      </c>
    </row>
    <row r="525" spans="1:30" x14ac:dyDescent="0.45">
      <c r="A525" t="s">
        <v>86</v>
      </c>
      <c r="B525">
        <v>12980</v>
      </c>
      <c r="C525" t="s">
        <v>488</v>
      </c>
      <c r="E525">
        <v>72</v>
      </c>
      <c r="F525" t="s">
        <v>55</v>
      </c>
      <c r="H525">
        <v>1</v>
      </c>
      <c r="I525" t="s">
        <v>32</v>
      </c>
      <c r="J525">
        <v>1</v>
      </c>
      <c r="K525" t="s">
        <v>32</v>
      </c>
      <c r="L525">
        <v>0</v>
      </c>
      <c r="M525" t="s">
        <v>32</v>
      </c>
      <c r="N525">
        <v>2012</v>
      </c>
      <c r="O525">
        <v>281</v>
      </c>
      <c r="P525">
        <v>200497</v>
      </c>
      <c r="Q525">
        <v>230</v>
      </c>
      <c r="R525">
        <v>197636</v>
      </c>
      <c r="S525">
        <v>4779</v>
      </c>
      <c r="T525">
        <v>59777</v>
      </c>
      <c r="U525">
        <v>51</v>
      </c>
      <c r="W525">
        <v>24.5</v>
      </c>
      <c r="X525">
        <v>16.2</v>
      </c>
      <c r="Y525">
        <v>30.9</v>
      </c>
      <c r="Z525">
        <v>17</v>
      </c>
      <c r="AA525">
        <v>30</v>
      </c>
      <c r="AB525">
        <v>19.7</v>
      </c>
      <c r="AC525">
        <v>28.5</v>
      </c>
    </row>
    <row r="526" spans="1:30" x14ac:dyDescent="0.45">
      <c r="A526" t="s">
        <v>86</v>
      </c>
      <c r="B526">
        <v>12980</v>
      </c>
      <c r="C526" t="s">
        <v>488</v>
      </c>
      <c r="E526">
        <v>81</v>
      </c>
      <c r="F526" t="s">
        <v>56</v>
      </c>
      <c r="G526" t="s">
        <v>57</v>
      </c>
      <c r="H526">
        <v>1</v>
      </c>
      <c r="I526" t="s">
        <v>32</v>
      </c>
      <c r="J526">
        <v>1</v>
      </c>
      <c r="K526" t="s">
        <v>32</v>
      </c>
      <c r="L526">
        <v>0</v>
      </c>
      <c r="M526" t="s">
        <v>32</v>
      </c>
      <c r="N526">
        <v>2012</v>
      </c>
      <c r="O526">
        <v>1534</v>
      </c>
      <c r="P526">
        <v>84565</v>
      </c>
      <c r="Q526">
        <v>201</v>
      </c>
      <c r="R526">
        <v>61505</v>
      </c>
      <c r="S526">
        <v>820</v>
      </c>
      <c r="T526">
        <v>20963</v>
      </c>
      <c r="U526">
        <v>1333</v>
      </c>
      <c r="V526">
        <v>23060</v>
      </c>
      <c r="W526">
        <v>19</v>
      </c>
      <c r="X526">
        <v>30.6</v>
      </c>
      <c r="Y526">
        <v>36.4</v>
      </c>
      <c r="Z526">
        <v>39.799999999999997</v>
      </c>
      <c r="AA526">
        <v>29.7</v>
      </c>
      <c r="AB526">
        <v>47.1</v>
      </c>
      <c r="AC526">
        <v>17.7</v>
      </c>
      <c r="AD526">
        <v>22</v>
      </c>
    </row>
    <row r="527" spans="1:30" x14ac:dyDescent="0.45">
      <c r="A527" t="s">
        <v>87</v>
      </c>
      <c r="B527">
        <v>13020</v>
      </c>
      <c r="C527" t="s">
        <v>489</v>
      </c>
      <c r="E527">
        <v>0</v>
      </c>
      <c r="F527" t="s">
        <v>31</v>
      </c>
      <c r="H527">
        <v>1</v>
      </c>
      <c r="I527" t="s">
        <v>32</v>
      </c>
      <c r="J527">
        <v>1</v>
      </c>
      <c r="K527" t="s">
        <v>32</v>
      </c>
      <c r="L527">
        <v>0</v>
      </c>
      <c r="M527" t="s">
        <v>32</v>
      </c>
      <c r="N527">
        <v>2012</v>
      </c>
      <c r="O527">
        <v>7236</v>
      </c>
      <c r="P527">
        <v>8046635</v>
      </c>
      <c r="Q527">
        <v>1655</v>
      </c>
      <c r="R527">
        <v>7859046</v>
      </c>
      <c r="S527">
        <v>31662</v>
      </c>
      <c r="T527">
        <v>1284791</v>
      </c>
      <c r="U527">
        <v>5581</v>
      </c>
      <c r="V527">
        <v>187589</v>
      </c>
      <c r="W527">
        <v>7.2</v>
      </c>
      <c r="X527">
        <v>16</v>
      </c>
      <c r="Y527">
        <v>8.5</v>
      </c>
      <c r="Z527">
        <v>16.899999999999999</v>
      </c>
      <c r="AA527">
        <v>12.8</v>
      </c>
      <c r="AB527">
        <v>15.2</v>
      </c>
      <c r="AC527">
        <v>8</v>
      </c>
      <c r="AD527">
        <v>19.399999999999999</v>
      </c>
    </row>
    <row r="528" spans="1:30" x14ac:dyDescent="0.45">
      <c r="A528" t="s">
        <v>87</v>
      </c>
      <c r="B528">
        <v>13020</v>
      </c>
      <c r="C528" t="s">
        <v>489</v>
      </c>
      <c r="E528">
        <v>11</v>
      </c>
      <c r="F528" t="s">
        <v>33</v>
      </c>
      <c r="G528" t="s">
        <v>34</v>
      </c>
      <c r="H528">
        <v>1</v>
      </c>
      <c r="I528" t="s">
        <v>32</v>
      </c>
      <c r="J528">
        <v>1</v>
      </c>
      <c r="K528" t="s">
        <v>32</v>
      </c>
      <c r="L528">
        <v>0</v>
      </c>
      <c r="M528" t="s">
        <v>32</v>
      </c>
      <c r="N528">
        <v>2012</v>
      </c>
      <c r="O528">
        <v>44</v>
      </c>
      <c r="Q528">
        <v>0</v>
      </c>
      <c r="U528">
        <v>44</v>
      </c>
      <c r="W528">
        <v>54.4</v>
      </c>
      <c r="Y528">
        <v>0</v>
      </c>
      <c r="AC528">
        <v>51.9</v>
      </c>
    </row>
    <row r="529" spans="1:30" x14ac:dyDescent="0.45">
      <c r="A529" t="s">
        <v>87</v>
      </c>
      <c r="B529">
        <v>13020</v>
      </c>
      <c r="C529" t="s">
        <v>489</v>
      </c>
      <c r="E529">
        <v>21</v>
      </c>
      <c r="F529" t="s">
        <v>35</v>
      </c>
      <c r="H529">
        <v>1</v>
      </c>
      <c r="I529" t="s">
        <v>32</v>
      </c>
      <c r="J529">
        <v>1</v>
      </c>
      <c r="K529" t="s">
        <v>32</v>
      </c>
      <c r="L529">
        <v>0</v>
      </c>
      <c r="M529" t="s">
        <v>32</v>
      </c>
      <c r="N529">
        <v>2012</v>
      </c>
      <c r="O529">
        <v>31</v>
      </c>
      <c r="P529">
        <v>30080</v>
      </c>
      <c r="Q529">
        <v>1</v>
      </c>
      <c r="U529">
        <v>30</v>
      </c>
      <c r="V529">
        <v>403</v>
      </c>
      <c r="W529">
        <v>93.6</v>
      </c>
      <c r="X529">
        <v>8.6999999999999993</v>
      </c>
      <c r="Y529">
        <v>0</v>
      </c>
      <c r="AC529">
        <v>92.2</v>
      </c>
      <c r="AD529">
        <v>35.200000000000003</v>
      </c>
    </row>
    <row r="530" spans="1:30" x14ac:dyDescent="0.45">
      <c r="A530" t="s">
        <v>87</v>
      </c>
      <c r="B530">
        <v>13020</v>
      </c>
      <c r="C530" t="s">
        <v>489</v>
      </c>
      <c r="E530">
        <v>23</v>
      </c>
      <c r="F530" t="s">
        <v>37</v>
      </c>
      <c r="H530">
        <v>1</v>
      </c>
      <c r="I530" t="s">
        <v>32</v>
      </c>
      <c r="J530">
        <v>1</v>
      </c>
      <c r="K530" t="s">
        <v>32</v>
      </c>
      <c r="L530">
        <v>0</v>
      </c>
      <c r="M530" t="s">
        <v>32</v>
      </c>
      <c r="N530">
        <v>2012</v>
      </c>
      <c r="O530">
        <v>718</v>
      </c>
      <c r="P530">
        <v>177004</v>
      </c>
      <c r="Q530">
        <v>150</v>
      </c>
      <c r="R530">
        <v>160049</v>
      </c>
      <c r="S530">
        <v>1121</v>
      </c>
      <c r="T530">
        <v>44765</v>
      </c>
      <c r="U530">
        <v>567</v>
      </c>
      <c r="W530">
        <v>27.9</v>
      </c>
      <c r="X530">
        <v>42.7</v>
      </c>
      <c r="Y530">
        <v>46.3</v>
      </c>
      <c r="Z530">
        <v>49.1</v>
      </c>
      <c r="AA530">
        <v>53.9</v>
      </c>
      <c r="AB530">
        <v>50.9</v>
      </c>
      <c r="AC530">
        <v>29.7</v>
      </c>
    </row>
    <row r="531" spans="1:30" x14ac:dyDescent="0.45">
      <c r="A531" t="s">
        <v>87</v>
      </c>
      <c r="B531">
        <v>13020</v>
      </c>
      <c r="C531" t="s">
        <v>489</v>
      </c>
      <c r="E531" t="s">
        <v>38</v>
      </c>
      <c r="F531" t="s">
        <v>39</v>
      </c>
      <c r="H531">
        <v>1</v>
      </c>
      <c r="I531" t="s">
        <v>32</v>
      </c>
      <c r="J531">
        <v>1</v>
      </c>
      <c r="K531" t="s">
        <v>32</v>
      </c>
      <c r="L531">
        <v>0</v>
      </c>
      <c r="M531" t="s">
        <v>32</v>
      </c>
      <c r="N531">
        <v>2012</v>
      </c>
      <c r="O531">
        <v>269</v>
      </c>
      <c r="P531">
        <v>2206594</v>
      </c>
      <c r="Q531">
        <v>133</v>
      </c>
      <c r="R531">
        <v>2202814</v>
      </c>
      <c r="S531">
        <v>6276</v>
      </c>
      <c r="T531">
        <v>363817</v>
      </c>
      <c r="U531">
        <v>137</v>
      </c>
      <c r="V531">
        <v>3780</v>
      </c>
      <c r="W531">
        <v>17.100000000000001</v>
      </c>
      <c r="X531">
        <v>47.2</v>
      </c>
      <c r="Y531">
        <v>37.4</v>
      </c>
      <c r="Z531">
        <v>49.2</v>
      </c>
      <c r="AA531">
        <v>42.7</v>
      </c>
      <c r="AB531">
        <v>48.8</v>
      </c>
      <c r="AC531">
        <v>29.3</v>
      </c>
      <c r="AD531">
        <v>15</v>
      </c>
    </row>
    <row r="532" spans="1:30" x14ac:dyDescent="0.45">
      <c r="A532" t="s">
        <v>87</v>
      </c>
      <c r="B532">
        <v>13020</v>
      </c>
      <c r="C532" t="s">
        <v>489</v>
      </c>
      <c r="E532">
        <v>42</v>
      </c>
      <c r="F532" t="s">
        <v>40</v>
      </c>
      <c r="H532">
        <v>1</v>
      </c>
      <c r="I532" t="s">
        <v>32</v>
      </c>
      <c r="J532">
        <v>1</v>
      </c>
      <c r="K532" t="s">
        <v>32</v>
      </c>
      <c r="L532">
        <v>0</v>
      </c>
      <c r="M532" t="s">
        <v>32</v>
      </c>
      <c r="N532">
        <v>2012</v>
      </c>
      <c r="O532">
        <v>181</v>
      </c>
      <c r="P532">
        <v>2139356</v>
      </c>
      <c r="Q532">
        <v>114</v>
      </c>
      <c r="R532">
        <v>2134730</v>
      </c>
      <c r="S532">
        <v>1773</v>
      </c>
      <c r="T532">
        <v>103531</v>
      </c>
      <c r="U532">
        <v>67</v>
      </c>
      <c r="W532">
        <v>24.5</v>
      </c>
      <c r="X532">
        <v>16.7</v>
      </c>
      <c r="Y532">
        <v>41.8</v>
      </c>
      <c r="Z532">
        <v>17.399999999999999</v>
      </c>
      <c r="AA532">
        <v>44.8</v>
      </c>
      <c r="AB532">
        <v>65.5</v>
      </c>
      <c r="AC532">
        <v>50.6</v>
      </c>
    </row>
    <row r="533" spans="1:30" x14ac:dyDescent="0.45">
      <c r="A533" t="s">
        <v>87</v>
      </c>
      <c r="B533">
        <v>13020</v>
      </c>
      <c r="C533" t="s">
        <v>489</v>
      </c>
      <c r="E533" t="s">
        <v>41</v>
      </c>
      <c r="F533" t="s">
        <v>42</v>
      </c>
      <c r="H533">
        <v>1</v>
      </c>
      <c r="I533" t="s">
        <v>32</v>
      </c>
      <c r="J533">
        <v>1</v>
      </c>
      <c r="K533" t="s">
        <v>32</v>
      </c>
      <c r="L533">
        <v>0</v>
      </c>
      <c r="M533" t="s">
        <v>32</v>
      </c>
      <c r="N533">
        <v>2012</v>
      </c>
      <c r="O533">
        <v>898</v>
      </c>
      <c r="P533">
        <v>1226339</v>
      </c>
      <c r="Q533">
        <v>347</v>
      </c>
      <c r="R533">
        <v>1216559</v>
      </c>
      <c r="S533">
        <v>4759</v>
      </c>
      <c r="T533">
        <v>105961</v>
      </c>
      <c r="U533">
        <v>551</v>
      </c>
      <c r="V533">
        <v>9780</v>
      </c>
      <c r="W533">
        <v>13</v>
      </c>
      <c r="X533">
        <v>5.5</v>
      </c>
      <c r="Y533">
        <v>13.1</v>
      </c>
      <c r="Z533">
        <v>5.7</v>
      </c>
      <c r="AA533">
        <v>5.7</v>
      </c>
      <c r="AB533">
        <v>5.9</v>
      </c>
      <c r="AC533">
        <v>20.6</v>
      </c>
      <c r="AD533">
        <v>38.200000000000003</v>
      </c>
    </row>
    <row r="534" spans="1:30" x14ac:dyDescent="0.45">
      <c r="A534" t="s">
        <v>87</v>
      </c>
      <c r="B534">
        <v>13020</v>
      </c>
      <c r="C534" t="s">
        <v>489</v>
      </c>
      <c r="E534" t="s">
        <v>43</v>
      </c>
      <c r="F534" t="s">
        <v>44</v>
      </c>
      <c r="G534" t="s">
        <v>45</v>
      </c>
      <c r="H534">
        <v>1</v>
      </c>
      <c r="I534" t="s">
        <v>32</v>
      </c>
      <c r="J534">
        <v>1</v>
      </c>
      <c r="K534" t="s">
        <v>32</v>
      </c>
      <c r="L534">
        <v>0</v>
      </c>
      <c r="M534" t="s">
        <v>32</v>
      </c>
      <c r="N534">
        <v>2012</v>
      </c>
      <c r="O534">
        <v>294</v>
      </c>
      <c r="P534">
        <v>69734</v>
      </c>
      <c r="Q534">
        <v>25</v>
      </c>
      <c r="R534">
        <v>56764</v>
      </c>
      <c r="S534">
        <v>276</v>
      </c>
      <c r="T534">
        <v>7644</v>
      </c>
      <c r="U534">
        <v>269</v>
      </c>
      <c r="W534">
        <v>51.1</v>
      </c>
      <c r="X534">
        <v>15.4</v>
      </c>
      <c r="Y534">
        <v>46.2</v>
      </c>
      <c r="Z534">
        <v>12.5</v>
      </c>
      <c r="AA534">
        <v>48.9</v>
      </c>
      <c r="AB534">
        <v>41.1</v>
      </c>
      <c r="AC534">
        <v>54.4</v>
      </c>
    </row>
    <row r="535" spans="1:30" x14ac:dyDescent="0.45">
      <c r="A535" t="s">
        <v>87</v>
      </c>
      <c r="B535">
        <v>13020</v>
      </c>
      <c r="C535" t="s">
        <v>489</v>
      </c>
      <c r="E535">
        <v>51</v>
      </c>
      <c r="F535" t="s">
        <v>46</v>
      </c>
      <c r="H535">
        <v>1</v>
      </c>
      <c r="I535" t="s">
        <v>32</v>
      </c>
      <c r="J535">
        <v>1</v>
      </c>
      <c r="K535" t="s">
        <v>32</v>
      </c>
      <c r="L535">
        <v>0</v>
      </c>
      <c r="M535" t="s">
        <v>32</v>
      </c>
      <c r="N535">
        <v>2012</v>
      </c>
      <c r="O535">
        <v>94</v>
      </c>
      <c r="P535">
        <v>97058</v>
      </c>
      <c r="Q535">
        <v>13</v>
      </c>
      <c r="R535">
        <v>96356</v>
      </c>
      <c r="S535">
        <v>353</v>
      </c>
      <c r="T535">
        <v>13647</v>
      </c>
      <c r="U535">
        <v>82</v>
      </c>
      <c r="V535">
        <v>703</v>
      </c>
      <c r="W535">
        <v>50.7</v>
      </c>
      <c r="X535">
        <v>8.8000000000000007</v>
      </c>
      <c r="Y535">
        <v>43.5</v>
      </c>
      <c r="Z535">
        <v>9.1999999999999993</v>
      </c>
      <c r="AA535">
        <v>17</v>
      </c>
      <c r="AB535">
        <v>14.1</v>
      </c>
      <c r="AC535">
        <v>56.2</v>
      </c>
      <c r="AD535">
        <v>30.3</v>
      </c>
    </row>
    <row r="536" spans="1:30" x14ac:dyDescent="0.45">
      <c r="A536" t="s">
        <v>87</v>
      </c>
      <c r="B536">
        <v>13020</v>
      </c>
      <c r="C536" t="s">
        <v>489</v>
      </c>
      <c r="E536">
        <v>52</v>
      </c>
      <c r="F536" t="s">
        <v>47</v>
      </c>
      <c r="G536" t="s">
        <v>48</v>
      </c>
      <c r="H536">
        <v>1</v>
      </c>
      <c r="I536" t="s">
        <v>32</v>
      </c>
      <c r="J536">
        <v>1</v>
      </c>
      <c r="K536" t="s">
        <v>32</v>
      </c>
      <c r="L536">
        <v>0</v>
      </c>
      <c r="M536" t="s">
        <v>32</v>
      </c>
      <c r="N536">
        <v>2012</v>
      </c>
      <c r="O536">
        <v>282</v>
      </c>
      <c r="P536">
        <v>132580</v>
      </c>
      <c r="Q536">
        <v>72</v>
      </c>
      <c r="R536">
        <v>129932</v>
      </c>
      <c r="S536">
        <v>862</v>
      </c>
      <c r="T536">
        <v>33322</v>
      </c>
      <c r="U536">
        <v>211</v>
      </c>
      <c r="V536">
        <v>2648</v>
      </c>
      <c r="W536">
        <v>43.1</v>
      </c>
      <c r="X536">
        <v>10.3</v>
      </c>
      <c r="Y536">
        <v>54.8</v>
      </c>
      <c r="Z536">
        <v>10.8</v>
      </c>
      <c r="AA536">
        <v>20.7</v>
      </c>
      <c r="AB536">
        <v>12.7</v>
      </c>
      <c r="AC536">
        <v>51.5</v>
      </c>
      <c r="AD536">
        <v>44</v>
      </c>
    </row>
    <row r="537" spans="1:30" x14ac:dyDescent="0.45">
      <c r="A537" t="s">
        <v>87</v>
      </c>
      <c r="B537">
        <v>13020</v>
      </c>
      <c r="C537" t="s">
        <v>489</v>
      </c>
      <c r="E537">
        <v>53</v>
      </c>
      <c r="F537" t="s">
        <v>49</v>
      </c>
      <c r="H537">
        <v>1</v>
      </c>
      <c r="I537" t="s">
        <v>32</v>
      </c>
      <c r="J537">
        <v>1</v>
      </c>
      <c r="K537" t="s">
        <v>32</v>
      </c>
      <c r="L537">
        <v>0</v>
      </c>
      <c r="M537" t="s">
        <v>32</v>
      </c>
      <c r="N537">
        <v>2012</v>
      </c>
      <c r="O537">
        <v>670</v>
      </c>
      <c r="P537">
        <v>76761</v>
      </c>
      <c r="Q537">
        <v>71</v>
      </c>
      <c r="U537">
        <v>599</v>
      </c>
      <c r="W537">
        <v>19.2</v>
      </c>
      <c r="X537">
        <v>44.1</v>
      </c>
      <c r="Y537">
        <v>57.3</v>
      </c>
      <c r="AC537">
        <v>21</v>
      </c>
    </row>
    <row r="538" spans="1:30" x14ac:dyDescent="0.45">
      <c r="A538" t="s">
        <v>87</v>
      </c>
      <c r="B538">
        <v>13020</v>
      </c>
      <c r="C538" t="s">
        <v>489</v>
      </c>
      <c r="E538">
        <v>54</v>
      </c>
      <c r="F538" t="s">
        <v>50</v>
      </c>
      <c r="H538">
        <v>1</v>
      </c>
      <c r="I538" t="s">
        <v>32</v>
      </c>
      <c r="J538">
        <v>1</v>
      </c>
      <c r="K538" t="s">
        <v>32</v>
      </c>
      <c r="L538">
        <v>0</v>
      </c>
      <c r="M538" t="s">
        <v>32</v>
      </c>
      <c r="N538">
        <v>2012</v>
      </c>
      <c r="O538">
        <v>673</v>
      </c>
      <c r="P538">
        <v>121821</v>
      </c>
      <c r="Q538">
        <v>89</v>
      </c>
      <c r="R538">
        <v>102969</v>
      </c>
      <c r="S538">
        <v>1243</v>
      </c>
      <c r="T538">
        <v>46276</v>
      </c>
      <c r="U538">
        <v>585</v>
      </c>
      <c r="V538">
        <v>18852</v>
      </c>
      <c r="W538">
        <v>19.8</v>
      </c>
      <c r="X538">
        <v>28.2</v>
      </c>
      <c r="Y538">
        <v>39.299999999999997</v>
      </c>
      <c r="Z538">
        <v>34.799999999999997</v>
      </c>
      <c r="AA538">
        <v>54.5</v>
      </c>
      <c r="AB538">
        <v>43.9</v>
      </c>
      <c r="AC538">
        <v>20.5</v>
      </c>
      <c r="AD538">
        <v>44</v>
      </c>
    </row>
    <row r="539" spans="1:30" x14ac:dyDescent="0.45">
      <c r="A539" t="s">
        <v>87</v>
      </c>
      <c r="B539">
        <v>13020</v>
      </c>
      <c r="C539" t="s">
        <v>489</v>
      </c>
      <c r="E539">
        <v>56</v>
      </c>
      <c r="F539" t="s">
        <v>51</v>
      </c>
      <c r="H539">
        <v>1</v>
      </c>
      <c r="I539" t="s">
        <v>32</v>
      </c>
      <c r="J539">
        <v>1</v>
      </c>
      <c r="K539" t="s">
        <v>32</v>
      </c>
      <c r="L539">
        <v>0</v>
      </c>
      <c r="M539" t="s">
        <v>32</v>
      </c>
      <c r="N539">
        <v>2012</v>
      </c>
      <c r="O539">
        <v>370</v>
      </c>
      <c r="Q539">
        <v>83</v>
      </c>
      <c r="U539">
        <v>287</v>
      </c>
      <c r="W539">
        <v>25.1</v>
      </c>
      <c r="Y539">
        <v>78.2</v>
      </c>
      <c r="AC539">
        <v>22.4</v>
      </c>
    </row>
    <row r="540" spans="1:30" x14ac:dyDescent="0.45">
      <c r="A540" t="s">
        <v>87</v>
      </c>
      <c r="B540">
        <v>13020</v>
      </c>
      <c r="C540" t="s">
        <v>489</v>
      </c>
      <c r="E540">
        <v>61</v>
      </c>
      <c r="F540" t="s">
        <v>52</v>
      </c>
      <c r="H540">
        <v>1</v>
      </c>
      <c r="I540" t="s">
        <v>32</v>
      </c>
      <c r="J540">
        <v>1</v>
      </c>
      <c r="K540" t="s">
        <v>32</v>
      </c>
      <c r="L540">
        <v>0</v>
      </c>
      <c r="M540" t="s">
        <v>32</v>
      </c>
      <c r="N540">
        <v>2012</v>
      </c>
      <c r="O540">
        <v>232</v>
      </c>
      <c r="P540">
        <v>10492</v>
      </c>
      <c r="Q540">
        <v>23</v>
      </c>
      <c r="R540">
        <v>8794</v>
      </c>
      <c r="S540">
        <v>347</v>
      </c>
      <c r="T540">
        <v>4015</v>
      </c>
      <c r="U540">
        <v>209</v>
      </c>
      <c r="V540">
        <v>1699</v>
      </c>
      <c r="W540">
        <v>25.2</v>
      </c>
      <c r="X540">
        <v>9.4</v>
      </c>
      <c r="Y540">
        <v>35.799999999999997</v>
      </c>
      <c r="Z540">
        <v>8.3000000000000007</v>
      </c>
      <c r="AA540">
        <v>4.7</v>
      </c>
      <c r="AB540">
        <v>5.5</v>
      </c>
      <c r="AC540">
        <v>25.4</v>
      </c>
      <c r="AD540">
        <v>40.799999999999997</v>
      </c>
    </row>
    <row r="541" spans="1:30" x14ac:dyDescent="0.45">
      <c r="A541" t="s">
        <v>87</v>
      </c>
      <c r="B541">
        <v>13020</v>
      </c>
      <c r="C541" t="s">
        <v>489</v>
      </c>
      <c r="E541">
        <v>62</v>
      </c>
      <c r="F541" t="s">
        <v>53</v>
      </c>
      <c r="H541">
        <v>1</v>
      </c>
      <c r="I541" t="s">
        <v>32</v>
      </c>
      <c r="J541">
        <v>1</v>
      </c>
      <c r="K541" t="s">
        <v>32</v>
      </c>
      <c r="L541">
        <v>0</v>
      </c>
      <c r="M541" t="s">
        <v>32</v>
      </c>
      <c r="N541">
        <v>2012</v>
      </c>
      <c r="O541">
        <v>938</v>
      </c>
      <c r="P541">
        <v>879520</v>
      </c>
      <c r="Q541">
        <v>275</v>
      </c>
      <c r="R541">
        <v>863822</v>
      </c>
      <c r="S541">
        <v>7595</v>
      </c>
      <c r="T541">
        <v>277472</v>
      </c>
      <c r="U541">
        <v>662</v>
      </c>
      <c r="V541">
        <v>15698</v>
      </c>
      <c r="W541">
        <v>16.3</v>
      </c>
      <c r="X541">
        <v>32.4</v>
      </c>
      <c r="Y541">
        <v>16.600000000000001</v>
      </c>
      <c r="Z541">
        <v>34.4</v>
      </c>
      <c r="AA541">
        <v>15.2</v>
      </c>
      <c r="AB541">
        <v>18.3</v>
      </c>
      <c r="AC541">
        <v>19</v>
      </c>
      <c r="AD541">
        <v>26.9</v>
      </c>
    </row>
    <row r="542" spans="1:30" x14ac:dyDescent="0.45">
      <c r="A542" t="s">
        <v>87</v>
      </c>
      <c r="B542">
        <v>13020</v>
      </c>
      <c r="C542" t="s">
        <v>489</v>
      </c>
      <c r="E542">
        <v>71</v>
      </c>
      <c r="F542" t="s">
        <v>54</v>
      </c>
      <c r="H542">
        <v>1</v>
      </c>
      <c r="I542" t="s">
        <v>32</v>
      </c>
      <c r="J542">
        <v>1</v>
      </c>
      <c r="K542" t="s">
        <v>32</v>
      </c>
      <c r="L542">
        <v>0</v>
      </c>
      <c r="M542" t="s">
        <v>32</v>
      </c>
      <c r="N542">
        <v>2012</v>
      </c>
      <c r="O542">
        <v>359</v>
      </c>
      <c r="Q542">
        <v>53</v>
      </c>
      <c r="U542">
        <v>305</v>
      </c>
      <c r="W542">
        <v>21.8</v>
      </c>
      <c r="Y542">
        <v>51.8</v>
      </c>
      <c r="AC542">
        <v>25.7</v>
      </c>
    </row>
    <row r="543" spans="1:30" x14ac:dyDescent="0.45">
      <c r="A543" t="s">
        <v>87</v>
      </c>
      <c r="B543">
        <v>13020</v>
      </c>
      <c r="C543" t="s">
        <v>489</v>
      </c>
      <c r="E543">
        <v>72</v>
      </c>
      <c r="F543" t="s">
        <v>55</v>
      </c>
      <c r="H543">
        <v>1</v>
      </c>
      <c r="I543" t="s">
        <v>32</v>
      </c>
      <c r="J543">
        <v>1</v>
      </c>
      <c r="K543" t="s">
        <v>32</v>
      </c>
      <c r="L543">
        <v>0</v>
      </c>
      <c r="M543" t="s">
        <v>32</v>
      </c>
      <c r="N543">
        <v>2012</v>
      </c>
      <c r="O543">
        <v>141</v>
      </c>
      <c r="Q543">
        <v>117</v>
      </c>
      <c r="U543">
        <v>24</v>
      </c>
      <c r="W543">
        <v>40.9</v>
      </c>
      <c r="Y543">
        <v>51.6</v>
      </c>
      <c r="AC543">
        <v>26</v>
      </c>
    </row>
    <row r="544" spans="1:30" x14ac:dyDescent="0.45">
      <c r="A544" t="s">
        <v>87</v>
      </c>
      <c r="B544">
        <v>13020</v>
      </c>
      <c r="C544" t="s">
        <v>489</v>
      </c>
      <c r="E544">
        <v>81</v>
      </c>
      <c r="F544" t="s">
        <v>56</v>
      </c>
      <c r="G544" t="s">
        <v>57</v>
      </c>
      <c r="H544">
        <v>1</v>
      </c>
      <c r="I544" t="s">
        <v>32</v>
      </c>
      <c r="J544">
        <v>1</v>
      </c>
      <c r="K544" t="s">
        <v>32</v>
      </c>
      <c r="L544">
        <v>0</v>
      </c>
      <c r="M544" t="s">
        <v>32</v>
      </c>
      <c r="N544">
        <v>2012</v>
      </c>
      <c r="O544">
        <v>1089</v>
      </c>
      <c r="P544">
        <v>57238</v>
      </c>
      <c r="Q544">
        <v>136</v>
      </c>
      <c r="R544">
        <v>37382</v>
      </c>
      <c r="S544">
        <v>418</v>
      </c>
      <c r="T544">
        <v>10814</v>
      </c>
      <c r="U544">
        <v>953</v>
      </c>
      <c r="V544">
        <v>19856</v>
      </c>
      <c r="W544">
        <v>13.7</v>
      </c>
      <c r="X544">
        <v>20.7</v>
      </c>
      <c r="Y544">
        <v>32.5</v>
      </c>
      <c r="Z544">
        <v>28.6</v>
      </c>
      <c r="AA544">
        <v>21</v>
      </c>
      <c r="AB544">
        <v>23.2</v>
      </c>
      <c r="AC544">
        <v>15.7</v>
      </c>
      <c r="AD544">
        <v>43.3</v>
      </c>
    </row>
    <row r="545" spans="1:30" x14ac:dyDescent="0.45">
      <c r="A545" t="s">
        <v>88</v>
      </c>
      <c r="B545">
        <v>13140</v>
      </c>
      <c r="C545" t="s">
        <v>490</v>
      </c>
      <c r="E545">
        <v>0</v>
      </c>
      <c r="F545" t="s">
        <v>31</v>
      </c>
      <c r="H545">
        <v>1</v>
      </c>
      <c r="I545" t="s">
        <v>32</v>
      </c>
      <c r="J545">
        <v>1</v>
      </c>
      <c r="K545" t="s">
        <v>32</v>
      </c>
      <c r="L545">
        <v>0</v>
      </c>
      <c r="M545" t="s">
        <v>32</v>
      </c>
      <c r="N545">
        <v>2012</v>
      </c>
      <c r="O545">
        <v>26766</v>
      </c>
      <c r="P545">
        <v>131113596</v>
      </c>
      <c r="Q545">
        <v>5591</v>
      </c>
      <c r="R545">
        <v>130096459</v>
      </c>
      <c r="S545">
        <v>144999</v>
      </c>
      <c r="T545">
        <v>6687966</v>
      </c>
      <c r="U545">
        <v>21175</v>
      </c>
      <c r="V545">
        <v>1017137</v>
      </c>
      <c r="W545">
        <v>2.6</v>
      </c>
      <c r="X545">
        <v>4.0999999999999996</v>
      </c>
      <c r="Y545">
        <v>3.1</v>
      </c>
      <c r="Z545">
        <v>4.3</v>
      </c>
      <c r="AA545">
        <v>6.3</v>
      </c>
      <c r="AB545">
        <v>6.7</v>
      </c>
      <c r="AC545">
        <v>2.5</v>
      </c>
      <c r="AD545">
        <v>15.8</v>
      </c>
    </row>
    <row r="546" spans="1:30" x14ac:dyDescent="0.45">
      <c r="A546" t="s">
        <v>88</v>
      </c>
      <c r="B546">
        <v>13140</v>
      </c>
      <c r="C546" t="s">
        <v>490</v>
      </c>
      <c r="E546">
        <v>11</v>
      </c>
      <c r="F546" t="s">
        <v>33</v>
      </c>
      <c r="G546" t="s">
        <v>34</v>
      </c>
      <c r="H546">
        <v>1</v>
      </c>
      <c r="I546" t="s">
        <v>32</v>
      </c>
      <c r="J546">
        <v>1</v>
      </c>
      <c r="K546" t="s">
        <v>32</v>
      </c>
      <c r="L546">
        <v>0</v>
      </c>
      <c r="M546" t="s">
        <v>32</v>
      </c>
      <c r="N546">
        <v>2012</v>
      </c>
      <c r="O546">
        <v>612</v>
      </c>
      <c r="P546">
        <v>57283</v>
      </c>
      <c r="Q546">
        <v>17</v>
      </c>
      <c r="R546">
        <v>33614</v>
      </c>
      <c r="S546">
        <v>143</v>
      </c>
      <c r="T546">
        <v>6865</v>
      </c>
      <c r="U546">
        <v>595</v>
      </c>
      <c r="V546">
        <v>23669</v>
      </c>
      <c r="W546">
        <v>18.600000000000001</v>
      </c>
      <c r="X546">
        <v>9.1999999999999993</v>
      </c>
      <c r="Y546">
        <v>39.5</v>
      </c>
      <c r="Z546">
        <v>11.4</v>
      </c>
      <c r="AA546">
        <v>12.3</v>
      </c>
      <c r="AB546">
        <v>10.199999999999999</v>
      </c>
      <c r="AC546">
        <v>18.2</v>
      </c>
      <c r="AD546">
        <v>17.3</v>
      </c>
    </row>
    <row r="547" spans="1:30" x14ac:dyDescent="0.45">
      <c r="A547" t="s">
        <v>88</v>
      </c>
      <c r="B547">
        <v>13140</v>
      </c>
      <c r="C547" t="s">
        <v>490</v>
      </c>
      <c r="E547">
        <v>21</v>
      </c>
      <c r="F547" t="s">
        <v>35</v>
      </c>
      <c r="H547">
        <v>1</v>
      </c>
      <c r="I547" t="s">
        <v>32</v>
      </c>
      <c r="J547">
        <v>1</v>
      </c>
      <c r="K547" t="s">
        <v>32</v>
      </c>
      <c r="L547">
        <v>0</v>
      </c>
      <c r="M547" t="s">
        <v>32</v>
      </c>
      <c r="N547">
        <v>2012</v>
      </c>
      <c r="O547">
        <v>148</v>
      </c>
      <c r="Q547">
        <v>16</v>
      </c>
      <c r="U547">
        <v>132</v>
      </c>
      <c r="W547">
        <v>28.2</v>
      </c>
      <c r="Y547">
        <v>27.7</v>
      </c>
      <c r="AC547">
        <v>30.4</v>
      </c>
    </row>
    <row r="548" spans="1:30" x14ac:dyDescent="0.45">
      <c r="A548" t="s">
        <v>88</v>
      </c>
      <c r="B548">
        <v>13140</v>
      </c>
      <c r="C548" t="s">
        <v>490</v>
      </c>
      <c r="E548">
        <v>22</v>
      </c>
      <c r="F548" t="s">
        <v>36</v>
      </c>
      <c r="H548">
        <v>1</v>
      </c>
      <c r="I548" t="s">
        <v>32</v>
      </c>
      <c r="J548">
        <v>1</v>
      </c>
      <c r="K548" t="s">
        <v>32</v>
      </c>
      <c r="L548">
        <v>0</v>
      </c>
      <c r="M548" t="s">
        <v>32</v>
      </c>
      <c r="N548">
        <v>2012</v>
      </c>
      <c r="O548">
        <v>25</v>
      </c>
      <c r="P548">
        <v>376616</v>
      </c>
      <c r="Q548">
        <v>25</v>
      </c>
      <c r="R548">
        <v>376616</v>
      </c>
      <c r="S548">
        <v>589</v>
      </c>
      <c r="T548">
        <v>48026</v>
      </c>
      <c r="U548">
        <v>0</v>
      </c>
      <c r="V548">
        <v>0</v>
      </c>
      <c r="W548">
        <v>47.6</v>
      </c>
      <c r="X548">
        <v>6.8</v>
      </c>
      <c r="Y548">
        <v>49.5</v>
      </c>
      <c r="Z548">
        <v>7.1</v>
      </c>
      <c r="AA548">
        <v>6.7</v>
      </c>
      <c r="AB548">
        <v>6.7</v>
      </c>
      <c r="AC548">
        <v>0</v>
      </c>
      <c r="AD548">
        <v>0</v>
      </c>
    </row>
    <row r="549" spans="1:30" x14ac:dyDescent="0.45">
      <c r="A549" t="s">
        <v>88</v>
      </c>
      <c r="B549">
        <v>13140</v>
      </c>
      <c r="C549" t="s">
        <v>490</v>
      </c>
      <c r="E549">
        <v>23</v>
      </c>
      <c r="F549" t="s">
        <v>37</v>
      </c>
      <c r="H549">
        <v>1</v>
      </c>
      <c r="I549" t="s">
        <v>32</v>
      </c>
      <c r="J549">
        <v>1</v>
      </c>
      <c r="K549" t="s">
        <v>32</v>
      </c>
      <c r="L549">
        <v>0</v>
      </c>
      <c r="M549" t="s">
        <v>32</v>
      </c>
      <c r="N549">
        <v>2012</v>
      </c>
      <c r="O549">
        <v>2920</v>
      </c>
      <c r="P549">
        <v>5094620</v>
      </c>
      <c r="Q549">
        <v>565</v>
      </c>
      <c r="R549">
        <v>4980145</v>
      </c>
      <c r="S549">
        <v>36217</v>
      </c>
      <c r="T549">
        <v>1804602</v>
      </c>
      <c r="U549">
        <v>2355</v>
      </c>
      <c r="V549">
        <v>114475</v>
      </c>
      <c r="W549">
        <v>8.8000000000000007</v>
      </c>
      <c r="X549">
        <v>14.2</v>
      </c>
      <c r="Y549">
        <v>24.7</v>
      </c>
      <c r="Z549">
        <v>14.9</v>
      </c>
      <c r="AA549">
        <v>17.2</v>
      </c>
      <c r="AB549">
        <v>18.600000000000001</v>
      </c>
      <c r="AC549">
        <v>7.2</v>
      </c>
      <c r="AD549">
        <v>29</v>
      </c>
    </row>
    <row r="550" spans="1:30" x14ac:dyDescent="0.45">
      <c r="A550" t="s">
        <v>88</v>
      </c>
      <c r="B550">
        <v>13140</v>
      </c>
      <c r="C550" t="s">
        <v>490</v>
      </c>
      <c r="E550" t="s">
        <v>38</v>
      </c>
      <c r="F550" t="s">
        <v>39</v>
      </c>
      <c r="H550">
        <v>1</v>
      </c>
      <c r="I550" t="s">
        <v>32</v>
      </c>
      <c r="J550">
        <v>1</v>
      </c>
      <c r="K550" t="s">
        <v>32</v>
      </c>
      <c r="L550">
        <v>0</v>
      </c>
      <c r="M550" t="s">
        <v>32</v>
      </c>
      <c r="N550">
        <v>2012</v>
      </c>
      <c r="O550">
        <v>717</v>
      </c>
      <c r="P550">
        <v>108441369</v>
      </c>
      <c r="Q550">
        <v>303</v>
      </c>
      <c r="R550">
        <v>108379474</v>
      </c>
      <c r="S550">
        <v>22358</v>
      </c>
      <c r="T550">
        <v>1954555</v>
      </c>
      <c r="U550">
        <v>414</v>
      </c>
      <c r="W550">
        <v>15.5</v>
      </c>
      <c r="X550">
        <v>4.9000000000000004</v>
      </c>
      <c r="Y550">
        <v>20.399999999999999</v>
      </c>
      <c r="Z550">
        <v>5.0999999999999996</v>
      </c>
      <c r="AA550">
        <v>13.7</v>
      </c>
      <c r="AB550">
        <v>12.2</v>
      </c>
      <c r="AC550">
        <v>19.2</v>
      </c>
    </row>
    <row r="551" spans="1:30" x14ac:dyDescent="0.45">
      <c r="A551" t="s">
        <v>88</v>
      </c>
      <c r="B551">
        <v>13140</v>
      </c>
      <c r="C551" t="s">
        <v>490</v>
      </c>
      <c r="E551">
        <v>42</v>
      </c>
      <c r="F551" t="s">
        <v>40</v>
      </c>
      <c r="H551">
        <v>1</v>
      </c>
      <c r="I551" t="s">
        <v>32</v>
      </c>
      <c r="J551">
        <v>1</v>
      </c>
      <c r="K551" t="s">
        <v>32</v>
      </c>
      <c r="L551">
        <v>0</v>
      </c>
      <c r="M551" t="s">
        <v>32</v>
      </c>
      <c r="N551">
        <v>2012</v>
      </c>
      <c r="O551">
        <v>533</v>
      </c>
      <c r="P551">
        <v>3574862</v>
      </c>
      <c r="Q551">
        <v>271</v>
      </c>
      <c r="R551">
        <v>3556846</v>
      </c>
      <c r="S551">
        <v>3686</v>
      </c>
      <c r="T551">
        <v>193739</v>
      </c>
      <c r="U551">
        <v>262</v>
      </c>
      <c r="W551">
        <v>14.8</v>
      </c>
      <c r="X551">
        <v>4.5</v>
      </c>
      <c r="Y551">
        <v>20</v>
      </c>
      <c r="Z551">
        <v>4.8</v>
      </c>
      <c r="AA551">
        <v>15.1</v>
      </c>
      <c r="AB551">
        <v>9.3000000000000007</v>
      </c>
      <c r="AC551">
        <v>29.6</v>
      </c>
    </row>
    <row r="552" spans="1:30" x14ac:dyDescent="0.45">
      <c r="A552" t="s">
        <v>88</v>
      </c>
      <c r="B552">
        <v>13140</v>
      </c>
      <c r="C552" t="s">
        <v>490</v>
      </c>
      <c r="E552" t="s">
        <v>41</v>
      </c>
      <c r="F552" t="s">
        <v>42</v>
      </c>
      <c r="H552">
        <v>1</v>
      </c>
      <c r="I552" t="s">
        <v>32</v>
      </c>
      <c r="J552">
        <v>1</v>
      </c>
      <c r="K552" t="s">
        <v>32</v>
      </c>
      <c r="L552">
        <v>0</v>
      </c>
      <c r="M552" t="s">
        <v>32</v>
      </c>
      <c r="N552">
        <v>2012</v>
      </c>
      <c r="O552">
        <v>2982</v>
      </c>
      <c r="P552">
        <v>5229020</v>
      </c>
      <c r="Q552">
        <v>959</v>
      </c>
      <c r="R552">
        <v>5144590</v>
      </c>
      <c r="S552">
        <v>17363</v>
      </c>
      <c r="T552">
        <v>421374</v>
      </c>
      <c r="U552">
        <v>2023</v>
      </c>
      <c r="V552">
        <v>84430</v>
      </c>
      <c r="W552">
        <v>8.5</v>
      </c>
      <c r="X552">
        <v>13</v>
      </c>
      <c r="Y552">
        <v>11.7</v>
      </c>
      <c r="Z552">
        <v>13.8</v>
      </c>
      <c r="AA552">
        <v>5.2</v>
      </c>
      <c r="AB552">
        <v>9.1</v>
      </c>
      <c r="AC552">
        <v>9.4</v>
      </c>
      <c r="AD552">
        <v>26.1</v>
      </c>
    </row>
    <row r="553" spans="1:30" x14ac:dyDescent="0.45">
      <c r="A553" t="s">
        <v>88</v>
      </c>
      <c r="B553">
        <v>13140</v>
      </c>
      <c r="C553" t="s">
        <v>490</v>
      </c>
      <c r="E553" t="s">
        <v>43</v>
      </c>
      <c r="F553" t="s">
        <v>44</v>
      </c>
      <c r="G553" t="s">
        <v>45</v>
      </c>
      <c r="H553">
        <v>1</v>
      </c>
      <c r="I553" t="s">
        <v>32</v>
      </c>
      <c r="J553">
        <v>1</v>
      </c>
      <c r="K553" t="s">
        <v>32</v>
      </c>
      <c r="L553">
        <v>0</v>
      </c>
      <c r="M553" t="s">
        <v>32</v>
      </c>
      <c r="N553">
        <v>2012</v>
      </c>
      <c r="O553">
        <v>905</v>
      </c>
      <c r="P553">
        <v>939613</v>
      </c>
      <c r="Q553">
        <v>200</v>
      </c>
      <c r="R553">
        <v>889676</v>
      </c>
      <c r="S553">
        <v>3664</v>
      </c>
      <c r="T553">
        <v>178956</v>
      </c>
      <c r="U553">
        <v>706</v>
      </c>
      <c r="V553">
        <v>49937</v>
      </c>
      <c r="W553">
        <v>11.2</v>
      </c>
      <c r="X553">
        <v>6.5</v>
      </c>
      <c r="Y553">
        <v>30.5</v>
      </c>
      <c r="Z553">
        <v>7.3</v>
      </c>
      <c r="AA553">
        <v>15.7</v>
      </c>
      <c r="AB553">
        <v>11.3</v>
      </c>
      <c r="AC553">
        <v>11.4</v>
      </c>
      <c r="AD553">
        <v>21.6</v>
      </c>
    </row>
    <row r="554" spans="1:30" x14ac:dyDescent="0.45">
      <c r="A554" t="s">
        <v>88</v>
      </c>
      <c r="B554">
        <v>13140</v>
      </c>
      <c r="C554" t="s">
        <v>490</v>
      </c>
      <c r="E554">
        <v>51</v>
      </c>
      <c r="F554" t="s">
        <v>46</v>
      </c>
      <c r="H554">
        <v>1</v>
      </c>
      <c r="I554" t="s">
        <v>32</v>
      </c>
      <c r="J554">
        <v>1</v>
      </c>
      <c r="K554" t="s">
        <v>32</v>
      </c>
      <c r="L554">
        <v>0</v>
      </c>
      <c r="M554" t="s">
        <v>32</v>
      </c>
      <c r="N554">
        <v>2012</v>
      </c>
      <c r="O554">
        <v>252</v>
      </c>
      <c r="P554">
        <v>376136</v>
      </c>
      <c r="Q554">
        <v>35</v>
      </c>
      <c r="R554">
        <v>368832</v>
      </c>
      <c r="S554">
        <v>1399</v>
      </c>
      <c r="T554">
        <v>62990</v>
      </c>
      <c r="U554">
        <v>217</v>
      </c>
      <c r="W554">
        <v>22</v>
      </c>
      <c r="X554">
        <v>1.2</v>
      </c>
      <c r="Y554">
        <v>6.6</v>
      </c>
      <c r="Z554">
        <v>0.8</v>
      </c>
      <c r="AA554">
        <v>2</v>
      </c>
      <c r="AB554">
        <v>1.8</v>
      </c>
      <c r="AC554">
        <v>24.6</v>
      </c>
    </row>
    <row r="555" spans="1:30" x14ac:dyDescent="0.45">
      <c r="A555" t="s">
        <v>88</v>
      </c>
      <c r="B555">
        <v>13140</v>
      </c>
      <c r="C555" t="s">
        <v>490</v>
      </c>
      <c r="E555">
        <v>52</v>
      </c>
      <c r="F555" t="s">
        <v>47</v>
      </c>
      <c r="G555" t="s">
        <v>48</v>
      </c>
      <c r="H555">
        <v>1</v>
      </c>
      <c r="I555" t="s">
        <v>32</v>
      </c>
      <c r="J555">
        <v>1</v>
      </c>
      <c r="K555" t="s">
        <v>32</v>
      </c>
      <c r="L555">
        <v>0</v>
      </c>
      <c r="M555" t="s">
        <v>32</v>
      </c>
      <c r="N555">
        <v>2012</v>
      </c>
      <c r="O555">
        <v>1439</v>
      </c>
      <c r="P555">
        <v>842716</v>
      </c>
      <c r="Q555">
        <v>365</v>
      </c>
      <c r="R555">
        <v>728702</v>
      </c>
      <c r="S555">
        <v>4016</v>
      </c>
      <c r="T555">
        <v>191369</v>
      </c>
      <c r="U555">
        <v>1074</v>
      </c>
      <c r="V555">
        <v>114014</v>
      </c>
      <c r="W555">
        <v>14.6</v>
      </c>
      <c r="X555">
        <v>20.2</v>
      </c>
      <c r="Y555">
        <v>19.3</v>
      </c>
      <c r="Z555">
        <v>23.7</v>
      </c>
      <c r="AA555">
        <v>36</v>
      </c>
      <c r="AB555">
        <v>35.9</v>
      </c>
      <c r="AC555">
        <v>19.600000000000001</v>
      </c>
      <c r="AD555">
        <v>35.9</v>
      </c>
    </row>
    <row r="556" spans="1:30" x14ac:dyDescent="0.45">
      <c r="A556" t="s">
        <v>88</v>
      </c>
      <c r="B556">
        <v>13140</v>
      </c>
      <c r="C556" t="s">
        <v>490</v>
      </c>
      <c r="E556">
        <v>53</v>
      </c>
      <c r="F556" t="s">
        <v>49</v>
      </c>
      <c r="H556">
        <v>1</v>
      </c>
      <c r="I556" t="s">
        <v>32</v>
      </c>
      <c r="J556">
        <v>1</v>
      </c>
      <c r="K556" t="s">
        <v>32</v>
      </c>
      <c r="L556">
        <v>0</v>
      </c>
      <c r="M556" t="s">
        <v>32</v>
      </c>
      <c r="N556">
        <v>2012</v>
      </c>
      <c r="O556">
        <v>1439</v>
      </c>
      <c r="P556">
        <v>518060</v>
      </c>
      <c r="Q556">
        <v>251</v>
      </c>
      <c r="R556">
        <v>373354</v>
      </c>
      <c r="S556">
        <v>1664</v>
      </c>
      <c r="T556">
        <v>73052</v>
      </c>
      <c r="U556">
        <v>1188</v>
      </c>
      <c r="V556">
        <v>144706</v>
      </c>
      <c r="W556">
        <v>20.2</v>
      </c>
      <c r="X556">
        <v>15.7</v>
      </c>
      <c r="Y556">
        <v>23.2</v>
      </c>
      <c r="Z556">
        <v>12.4</v>
      </c>
      <c r="AA556">
        <v>13.9</v>
      </c>
      <c r="AB556">
        <v>12.1</v>
      </c>
      <c r="AC556">
        <v>20.9</v>
      </c>
      <c r="AD556">
        <v>31.9</v>
      </c>
    </row>
    <row r="557" spans="1:30" x14ac:dyDescent="0.45">
      <c r="A557" t="s">
        <v>88</v>
      </c>
      <c r="B557">
        <v>13140</v>
      </c>
      <c r="C557" t="s">
        <v>490</v>
      </c>
      <c r="E557">
        <v>54</v>
      </c>
      <c r="F557" t="s">
        <v>50</v>
      </c>
      <c r="H557">
        <v>1</v>
      </c>
      <c r="I557" t="s">
        <v>32</v>
      </c>
      <c r="J557">
        <v>1</v>
      </c>
      <c r="K557" t="s">
        <v>32</v>
      </c>
      <c r="L557">
        <v>0</v>
      </c>
      <c r="M557" t="s">
        <v>32</v>
      </c>
      <c r="N557">
        <v>2012</v>
      </c>
      <c r="O557">
        <v>2454</v>
      </c>
      <c r="P557">
        <v>977323</v>
      </c>
      <c r="Q557">
        <v>570</v>
      </c>
      <c r="R557">
        <v>896772</v>
      </c>
      <c r="S557">
        <v>5494</v>
      </c>
      <c r="T557">
        <v>350541</v>
      </c>
      <c r="U557">
        <v>1884</v>
      </c>
      <c r="V557">
        <v>80552</v>
      </c>
      <c r="W557">
        <v>11.4</v>
      </c>
      <c r="X557">
        <v>9.6999999999999993</v>
      </c>
      <c r="Y557">
        <v>16.8</v>
      </c>
      <c r="Z557">
        <v>9.6</v>
      </c>
      <c r="AA557">
        <v>8.5</v>
      </c>
      <c r="AB557">
        <v>7.5</v>
      </c>
      <c r="AC557">
        <v>14</v>
      </c>
      <c r="AD557">
        <v>22.8</v>
      </c>
    </row>
    <row r="558" spans="1:30" x14ac:dyDescent="0.45">
      <c r="A558" t="s">
        <v>88</v>
      </c>
      <c r="B558">
        <v>13140</v>
      </c>
      <c r="C558" t="s">
        <v>490</v>
      </c>
      <c r="E558">
        <v>55</v>
      </c>
      <c r="F558" t="s">
        <v>59</v>
      </c>
      <c r="H558">
        <v>1</v>
      </c>
      <c r="I558" t="s">
        <v>32</v>
      </c>
      <c r="J558">
        <v>1</v>
      </c>
      <c r="K558" t="s">
        <v>32</v>
      </c>
      <c r="L558">
        <v>0</v>
      </c>
      <c r="M558" t="s">
        <v>32</v>
      </c>
      <c r="N558">
        <v>2012</v>
      </c>
      <c r="O558">
        <v>35</v>
      </c>
      <c r="P558">
        <v>72480</v>
      </c>
      <c r="Q558">
        <v>35</v>
      </c>
      <c r="R558">
        <v>72480</v>
      </c>
      <c r="S558">
        <v>2331</v>
      </c>
      <c r="T558">
        <v>96245</v>
      </c>
      <c r="U558">
        <v>0</v>
      </c>
      <c r="V558">
        <v>0</v>
      </c>
      <c r="W558">
        <v>36.1</v>
      </c>
      <c r="X558">
        <v>1.1000000000000001</v>
      </c>
      <c r="Y558">
        <v>37.5</v>
      </c>
      <c r="Z558">
        <v>1.1000000000000001</v>
      </c>
      <c r="AA558">
        <v>53.1</v>
      </c>
      <c r="AB558">
        <v>17.7</v>
      </c>
      <c r="AC558">
        <v>0</v>
      </c>
      <c r="AD558">
        <v>0</v>
      </c>
    </row>
    <row r="559" spans="1:30" x14ac:dyDescent="0.45">
      <c r="A559" t="s">
        <v>88</v>
      </c>
      <c r="B559">
        <v>13140</v>
      </c>
      <c r="C559" t="s">
        <v>490</v>
      </c>
      <c r="E559">
        <v>56</v>
      </c>
      <c r="F559" t="s">
        <v>51</v>
      </c>
      <c r="H559">
        <v>1</v>
      </c>
      <c r="I559" t="s">
        <v>32</v>
      </c>
      <c r="J559">
        <v>1</v>
      </c>
      <c r="K559" t="s">
        <v>32</v>
      </c>
      <c r="L559">
        <v>0</v>
      </c>
      <c r="M559" t="s">
        <v>32</v>
      </c>
      <c r="N559">
        <v>2012</v>
      </c>
      <c r="O559">
        <v>2890</v>
      </c>
      <c r="P559">
        <v>532480</v>
      </c>
      <c r="Q559">
        <v>295</v>
      </c>
      <c r="R559">
        <v>489766</v>
      </c>
      <c r="S559">
        <v>8442</v>
      </c>
      <c r="T559">
        <v>243646</v>
      </c>
      <c r="U559">
        <v>2594</v>
      </c>
      <c r="V559">
        <v>42714</v>
      </c>
      <c r="W559">
        <v>6.1</v>
      </c>
      <c r="X559">
        <v>10.4</v>
      </c>
      <c r="Y559">
        <v>29</v>
      </c>
      <c r="Z559">
        <v>11.7</v>
      </c>
      <c r="AA559">
        <v>10.5</v>
      </c>
      <c r="AB559">
        <v>9.6</v>
      </c>
      <c r="AC559">
        <v>4.9000000000000004</v>
      </c>
      <c r="AD559">
        <v>11.8</v>
      </c>
    </row>
    <row r="560" spans="1:30" x14ac:dyDescent="0.45">
      <c r="A560" t="s">
        <v>88</v>
      </c>
      <c r="B560">
        <v>13140</v>
      </c>
      <c r="C560" t="s">
        <v>490</v>
      </c>
      <c r="E560">
        <v>61</v>
      </c>
      <c r="F560" t="s">
        <v>52</v>
      </c>
      <c r="H560">
        <v>1</v>
      </c>
      <c r="I560" t="s">
        <v>32</v>
      </c>
      <c r="J560">
        <v>1</v>
      </c>
      <c r="K560" t="s">
        <v>32</v>
      </c>
      <c r="L560">
        <v>0</v>
      </c>
      <c r="M560" t="s">
        <v>32</v>
      </c>
      <c r="N560">
        <v>2012</v>
      </c>
      <c r="O560">
        <v>505</v>
      </c>
      <c r="P560">
        <v>51880</v>
      </c>
      <c r="Q560">
        <v>58</v>
      </c>
      <c r="R560">
        <v>46798</v>
      </c>
      <c r="S560">
        <v>889</v>
      </c>
      <c r="T560">
        <v>20296</v>
      </c>
      <c r="U560">
        <v>446</v>
      </c>
      <c r="V560">
        <v>5082</v>
      </c>
      <c r="W560">
        <v>21.1</v>
      </c>
      <c r="X560">
        <v>16.100000000000001</v>
      </c>
      <c r="Y560">
        <v>32.9</v>
      </c>
      <c r="Z560">
        <v>19.3</v>
      </c>
      <c r="AA560">
        <v>27.2</v>
      </c>
      <c r="AB560">
        <v>15.7</v>
      </c>
      <c r="AC560">
        <v>23.3</v>
      </c>
      <c r="AD560">
        <v>19.899999999999999</v>
      </c>
    </row>
    <row r="561" spans="1:30" x14ac:dyDescent="0.45">
      <c r="A561" t="s">
        <v>88</v>
      </c>
      <c r="B561">
        <v>13140</v>
      </c>
      <c r="C561" t="s">
        <v>490</v>
      </c>
      <c r="E561">
        <v>62</v>
      </c>
      <c r="F561" t="s">
        <v>53</v>
      </c>
      <c r="H561">
        <v>1</v>
      </c>
      <c r="I561" t="s">
        <v>32</v>
      </c>
      <c r="J561">
        <v>1</v>
      </c>
      <c r="K561" t="s">
        <v>32</v>
      </c>
      <c r="L561">
        <v>0</v>
      </c>
      <c r="M561" t="s">
        <v>32</v>
      </c>
      <c r="N561">
        <v>2012</v>
      </c>
      <c r="O561">
        <v>2490</v>
      </c>
      <c r="P561">
        <v>2105500</v>
      </c>
      <c r="Q561">
        <v>787</v>
      </c>
      <c r="R561">
        <v>2066721</v>
      </c>
      <c r="S561">
        <v>21925</v>
      </c>
      <c r="T561">
        <v>754297</v>
      </c>
      <c r="U561">
        <v>1702</v>
      </c>
      <c r="V561">
        <v>38779</v>
      </c>
      <c r="W561">
        <v>7</v>
      </c>
      <c r="X561">
        <v>6.3</v>
      </c>
      <c r="Y561">
        <v>11.4</v>
      </c>
      <c r="Z561">
        <v>6.4</v>
      </c>
      <c r="AA561">
        <v>12.8</v>
      </c>
      <c r="AB561">
        <v>9.3000000000000007</v>
      </c>
      <c r="AC561">
        <v>6.9</v>
      </c>
      <c r="AD561">
        <v>29.2</v>
      </c>
    </row>
    <row r="562" spans="1:30" x14ac:dyDescent="0.45">
      <c r="A562" t="s">
        <v>88</v>
      </c>
      <c r="B562">
        <v>13140</v>
      </c>
      <c r="C562" t="s">
        <v>490</v>
      </c>
      <c r="E562">
        <v>71</v>
      </c>
      <c r="F562" t="s">
        <v>54</v>
      </c>
      <c r="H562">
        <v>1</v>
      </c>
      <c r="I562" t="s">
        <v>32</v>
      </c>
      <c r="J562">
        <v>1</v>
      </c>
      <c r="K562" t="s">
        <v>32</v>
      </c>
      <c r="L562">
        <v>0</v>
      </c>
      <c r="M562" t="s">
        <v>32</v>
      </c>
      <c r="N562">
        <v>2012</v>
      </c>
      <c r="O562">
        <v>834</v>
      </c>
      <c r="P562">
        <v>80946</v>
      </c>
      <c r="Q562">
        <v>106</v>
      </c>
      <c r="U562">
        <v>728</v>
      </c>
      <c r="V562">
        <v>12608</v>
      </c>
      <c r="W562">
        <v>14.2</v>
      </c>
      <c r="X562">
        <v>47.5</v>
      </c>
      <c r="Y562">
        <v>42.7</v>
      </c>
      <c r="AC562">
        <v>14.2</v>
      </c>
      <c r="AD562">
        <v>12.5</v>
      </c>
    </row>
    <row r="563" spans="1:30" x14ac:dyDescent="0.45">
      <c r="A563" t="s">
        <v>88</v>
      </c>
      <c r="B563">
        <v>13140</v>
      </c>
      <c r="C563" t="s">
        <v>490</v>
      </c>
      <c r="E563">
        <v>72</v>
      </c>
      <c r="F563" t="s">
        <v>55</v>
      </c>
      <c r="H563">
        <v>1</v>
      </c>
      <c r="I563" t="s">
        <v>32</v>
      </c>
      <c r="J563">
        <v>1</v>
      </c>
      <c r="K563" t="s">
        <v>32</v>
      </c>
      <c r="L563">
        <v>0</v>
      </c>
      <c r="M563" t="s">
        <v>32</v>
      </c>
      <c r="N563">
        <v>2012</v>
      </c>
      <c r="O563">
        <v>980</v>
      </c>
      <c r="P563">
        <v>516333</v>
      </c>
      <c r="Q563">
        <v>539</v>
      </c>
      <c r="R563">
        <v>505101</v>
      </c>
      <c r="S563">
        <v>10239</v>
      </c>
      <c r="T563">
        <v>136532</v>
      </c>
      <c r="U563">
        <v>441</v>
      </c>
      <c r="V563">
        <v>11232</v>
      </c>
      <c r="W563">
        <v>15.2</v>
      </c>
      <c r="X563">
        <v>14.3</v>
      </c>
      <c r="Y563">
        <v>23.7</v>
      </c>
      <c r="Z563">
        <v>15.4</v>
      </c>
      <c r="AA563">
        <v>17.899999999999999</v>
      </c>
      <c r="AB563">
        <v>15.3</v>
      </c>
      <c r="AC563">
        <v>24.6</v>
      </c>
      <c r="AD563">
        <v>35.1</v>
      </c>
    </row>
    <row r="564" spans="1:30" x14ac:dyDescent="0.45">
      <c r="A564" t="s">
        <v>88</v>
      </c>
      <c r="B564">
        <v>13140</v>
      </c>
      <c r="C564" t="s">
        <v>490</v>
      </c>
      <c r="E564">
        <v>81</v>
      </c>
      <c r="F564" t="s">
        <v>56</v>
      </c>
      <c r="G564" t="s">
        <v>57</v>
      </c>
      <c r="H564">
        <v>1</v>
      </c>
      <c r="I564" t="s">
        <v>32</v>
      </c>
      <c r="J564">
        <v>1</v>
      </c>
      <c r="K564" t="s">
        <v>32</v>
      </c>
      <c r="L564">
        <v>0</v>
      </c>
      <c r="M564" t="s">
        <v>32</v>
      </c>
      <c r="N564">
        <v>2012</v>
      </c>
      <c r="O564">
        <v>4716</v>
      </c>
      <c r="P564">
        <v>530725</v>
      </c>
      <c r="Q564">
        <v>302</v>
      </c>
      <c r="R564">
        <v>338417</v>
      </c>
      <c r="S564">
        <v>2763</v>
      </c>
      <c r="T564">
        <v>102628</v>
      </c>
      <c r="U564">
        <v>4413</v>
      </c>
      <c r="W564">
        <v>4.0999999999999996</v>
      </c>
      <c r="X564">
        <v>26.6</v>
      </c>
      <c r="Y564">
        <v>28.9</v>
      </c>
      <c r="Z564">
        <v>36.200000000000003</v>
      </c>
      <c r="AA564">
        <v>27.6</v>
      </c>
      <c r="AB564">
        <v>31.4</v>
      </c>
      <c r="AC564">
        <v>3.7</v>
      </c>
    </row>
    <row r="565" spans="1:30" x14ac:dyDescent="0.45">
      <c r="A565" t="s">
        <v>89</v>
      </c>
      <c r="B565">
        <v>13220</v>
      </c>
      <c r="C565" t="s">
        <v>846</v>
      </c>
      <c r="E565">
        <v>0</v>
      </c>
      <c r="F565" t="s">
        <v>31</v>
      </c>
      <c r="H565">
        <v>1</v>
      </c>
      <c r="I565" t="s">
        <v>32</v>
      </c>
      <c r="J565">
        <v>1</v>
      </c>
      <c r="K565" t="s">
        <v>32</v>
      </c>
      <c r="L565">
        <v>0</v>
      </c>
      <c r="M565" t="s">
        <v>32</v>
      </c>
      <c r="N565">
        <v>2012</v>
      </c>
      <c r="O565">
        <v>6521</v>
      </c>
      <c r="P565">
        <v>8206444</v>
      </c>
      <c r="Q565">
        <v>2043</v>
      </c>
      <c r="R565">
        <v>8012887</v>
      </c>
      <c r="S565">
        <v>37634</v>
      </c>
      <c r="T565">
        <v>1404291</v>
      </c>
      <c r="U565">
        <v>4478</v>
      </c>
      <c r="V565">
        <v>193557</v>
      </c>
      <c r="W565">
        <v>5.9</v>
      </c>
      <c r="X565">
        <v>4.3</v>
      </c>
      <c r="Y565">
        <v>7.7</v>
      </c>
      <c r="Z565">
        <v>4.3</v>
      </c>
      <c r="AA565">
        <v>5.3</v>
      </c>
      <c r="AB565">
        <v>4.4000000000000004</v>
      </c>
      <c r="AC565">
        <v>7.4</v>
      </c>
      <c r="AD565">
        <v>18.5</v>
      </c>
    </row>
    <row r="566" spans="1:30" x14ac:dyDescent="0.45">
      <c r="A566" t="s">
        <v>89</v>
      </c>
      <c r="B566">
        <v>13220</v>
      </c>
      <c r="C566" t="s">
        <v>846</v>
      </c>
      <c r="E566">
        <v>11</v>
      </c>
      <c r="F566" t="s">
        <v>33</v>
      </c>
      <c r="G566" t="s">
        <v>34</v>
      </c>
      <c r="H566">
        <v>1</v>
      </c>
      <c r="I566" t="s">
        <v>32</v>
      </c>
      <c r="J566">
        <v>1</v>
      </c>
      <c r="K566" t="s">
        <v>32</v>
      </c>
      <c r="L566">
        <v>0</v>
      </c>
      <c r="M566" t="s">
        <v>32</v>
      </c>
      <c r="N566">
        <v>2012</v>
      </c>
      <c r="O566">
        <v>72</v>
      </c>
      <c r="Q566">
        <v>22</v>
      </c>
      <c r="U566">
        <v>50</v>
      </c>
      <c r="W566">
        <v>109.3</v>
      </c>
      <c r="Y566">
        <v>116.2</v>
      </c>
      <c r="AC566">
        <v>104.3</v>
      </c>
    </row>
    <row r="567" spans="1:30" x14ac:dyDescent="0.45">
      <c r="A567" t="s">
        <v>89</v>
      </c>
      <c r="B567">
        <v>13220</v>
      </c>
      <c r="C567" t="s">
        <v>846</v>
      </c>
      <c r="E567">
        <v>21</v>
      </c>
      <c r="F567" t="s">
        <v>35</v>
      </c>
      <c r="H567">
        <v>1</v>
      </c>
      <c r="I567" t="s">
        <v>32</v>
      </c>
      <c r="J567">
        <v>1</v>
      </c>
      <c r="K567" t="s">
        <v>32</v>
      </c>
      <c r="L567">
        <v>0</v>
      </c>
      <c r="M567" t="s">
        <v>32</v>
      </c>
      <c r="N567">
        <v>2012</v>
      </c>
      <c r="O567">
        <v>77</v>
      </c>
      <c r="P567">
        <v>1903563</v>
      </c>
      <c r="Q567">
        <v>30</v>
      </c>
      <c r="R567">
        <v>1900988</v>
      </c>
      <c r="S567">
        <v>4260</v>
      </c>
      <c r="T567">
        <v>347301</v>
      </c>
      <c r="U567">
        <v>47</v>
      </c>
      <c r="V567">
        <v>2576</v>
      </c>
      <c r="W567">
        <v>36.4</v>
      </c>
      <c r="X567">
        <v>7.2</v>
      </c>
      <c r="Y567">
        <v>55.9</v>
      </c>
      <c r="Z567">
        <v>7.5</v>
      </c>
      <c r="AA567">
        <v>6.1</v>
      </c>
      <c r="AB567">
        <v>5.6</v>
      </c>
      <c r="AC567">
        <v>32.1</v>
      </c>
      <c r="AD567">
        <v>11.9</v>
      </c>
    </row>
    <row r="568" spans="1:30" x14ac:dyDescent="0.45">
      <c r="A568" t="s">
        <v>89</v>
      </c>
      <c r="B568">
        <v>13220</v>
      </c>
      <c r="C568" t="s">
        <v>846</v>
      </c>
      <c r="E568">
        <v>23</v>
      </c>
      <c r="F568" t="s">
        <v>37</v>
      </c>
      <c r="H568">
        <v>1</v>
      </c>
      <c r="I568" t="s">
        <v>32</v>
      </c>
      <c r="J568">
        <v>1</v>
      </c>
      <c r="K568" t="s">
        <v>32</v>
      </c>
      <c r="L568">
        <v>0</v>
      </c>
      <c r="M568" t="s">
        <v>32</v>
      </c>
      <c r="N568">
        <v>2012</v>
      </c>
      <c r="O568">
        <v>490</v>
      </c>
      <c r="P568">
        <v>384863</v>
      </c>
      <c r="Q568">
        <v>206</v>
      </c>
      <c r="R568">
        <v>355774</v>
      </c>
      <c r="S568">
        <v>1290</v>
      </c>
      <c r="T568">
        <v>57748</v>
      </c>
      <c r="U568">
        <v>284</v>
      </c>
      <c r="W568">
        <v>19.7</v>
      </c>
      <c r="X568">
        <v>32.6</v>
      </c>
      <c r="Y568">
        <v>28.5</v>
      </c>
      <c r="Z568">
        <v>35.799999999999997</v>
      </c>
      <c r="AA568">
        <v>21.9</v>
      </c>
      <c r="AB568">
        <v>23.5</v>
      </c>
      <c r="AC568">
        <v>22.2</v>
      </c>
    </row>
    <row r="569" spans="1:30" x14ac:dyDescent="0.45">
      <c r="A569" t="s">
        <v>89</v>
      </c>
      <c r="B569">
        <v>13220</v>
      </c>
      <c r="C569" t="s">
        <v>846</v>
      </c>
      <c r="E569" t="s">
        <v>38</v>
      </c>
      <c r="F569" t="s">
        <v>39</v>
      </c>
      <c r="H569">
        <v>1</v>
      </c>
      <c r="I569" t="s">
        <v>32</v>
      </c>
      <c r="J569">
        <v>1</v>
      </c>
      <c r="K569" t="s">
        <v>32</v>
      </c>
      <c r="L569">
        <v>0</v>
      </c>
      <c r="M569" t="s">
        <v>32</v>
      </c>
      <c r="N569">
        <v>2012</v>
      </c>
      <c r="O569">
        <v>180</v>
      </c>
      <c r="P569">
        <v>553597</v>
      </c>
      <c r="Q569">
        <v>94</v>
      </c>
      <c r="R569">
        <v>551126</v>
      </c>
      <c r="S569">
        <v>1656</v>
      </c>
      <c r="T569">
        <v>77352</v>
      </c>
      <c r="U569">
        <v>86</v>
      </c>
      <c r="V569">
        <v>2471</v>
      </c>
      <c r="W569">
        <v>21</v>
      </c>
      <c r="X569">
        <v>3.3</v>
      </c>
      <c r="Y569">
        <v>14.6</v>
      </c>
      <c r="Z569">
        <v>3.4</v>
      </c>
      <c r="AA569">
        <v>3.4</v>
      </c>
      <c r="AB569">
        <v>3.8</v>
      </c>
      <c r="AC569">
        <v>40.1</v>
      </c>
      <c r="AD569">
        <v>46.3</v>
      </c>
    </row>
    <row r="570" spans="1:30" x14ac:dyDescent="0.45">
      <c r="A570" t="s">
        <v>89</v>
      </c>
      <c r="B570">
        <v>13220</v>
      </c>
      <c r="C570" t="s">
        <v>846</v>
      </c>
      <c r="E570">
        <v>42</v>
      </c>
      <c r="F570" t="s">
        <v>40</v>
      </c>
      <c r="H570">
        <v>1</v>
      </c>
      <c r="I570" t="s">
        <v>32</v>
      </c>
      <c r="J570">
        <v>1</v>
      </c>
      <c r="K570" t="s">
        <v>32</v>
      </c>
      <c r="L570">
        <v>0</v>
      </c>
      <c r="M570" t="s">
        <v>32</v>
      </c>
      <c r="N570">
        <v>2012</v>
      </c>
      <c r="O570">
        <v>166</v>
      </c>
      <c r="P570">
        <v>1339867</v>
      </c>
      <c r="Q570">
        <v>126</v>
      </c>
      <c r="R570">
        <v>1336427</v>
      </c>
      <c r="S570">
        <v>1686</v>
      </c>
      <c r="T570">
        <v>79817</v>
      </c>
      <c r="U570">
        <v>40</v>
      </c>
      <c r="V570">
        <v>3439</v>
      </c>
      <c r="W570">
        <v>14</v>
      </c>
      <c r="X570">
        <v>21.8</v>
      </c>
      <c r="Y570">
        <v>20.9</v>
      </c>
      <c r="Z570">
        <v>22.7</v>
      </c>
      <c r="AA570">
        <v>16.3</v>
      </c>
      <c r="AB570">
        <v>16.399999999999999</v>
      </c>
      <c r="AC570">
        <v>35</v>
      </c>
      <c r="AD570">
        <v>25.3</v>
      </c>
    </row>
    <row r="571" spans="1:30" x14ac:dyDescent="0.45">
      <c r="A571" t="s">
        <v>89</v>
      </c>
      <c r="B571">
        <v>13220</v>
      </c>
      <c r="C571" t="s">
        <v>846</v>
      </c>
      <c r="E571" t="s">
        <v>41</v>
      </c>
      <c r="F571" t="s">
        <v>42</v>
      </c>
      <c r="H571">
        <v>1</v>
      </c>
      <c r="I571" t="s">
        <v>32</v>
      </c>
      <c r="J571">
        <v>1</v>
      </c>
      <c r="K571" t="s">
        <v>32</v>
      </c>
      <c r="L571">
        <v>0</v>
      </c>
      <c r="M571" t="s">
        <v>32</v>
      </c>
      <c r="N571">
        <v>2012</v>
      </c>
      <c r="O571">
        <v>1030</v>
      </c>
      <c r="P571">
        <v>1765386</v>
      </c>
      <c r="Q571">
        <v>361</v>
      </c>
      <c r="R571">
        <v>1748871</v>
      </c>
      <c r="S571">
        <v>6860</v>
      </c>
      <c r="T571">
        <v>156314</v>
      </c>
      <c r="U571">
        <v>670</v>
      </c>
      <c r="V571">
        <v>16515</v>
      </c>
      <c r="W571">
        <v>13.9</v>
      </c>
      <c r="X571">
        <v>3.6</v>
      </c>
      <c r="Y571">
        <v>18.899999999999999</v>
      </c>
      <c r="Z571">
        <v>3.8</v>
      </c>
      <c r="AA571">
        <v>6.3</v>
      </c>
      <c r="AB571">
        <v>4.8</v>
      </c>
      <c r="AC571">
        <v>16.899999999999999</v>
      </c>
      <c r="AD571">
        <v>10.3</v>
      </c>
    </row>
    <row r="572" spans="1:30" x14ac:dyDescent="0.45">
      <c r="A572" t="s">
        <v>89</v>
      </c>
      <c r="B572">
        <v>13220</v>
      </c>
      <c r="C572" t="s">
        <v>846</v>
      </c>
      <c r="E572" t="s">
        <v>43</v>
      </c>
      <c r="F572" t="s">
        <v>44</v>
      </c>
      <c r="G572" t="s">
        <v>45</v>
      </c>
      <c r="H572">
        <v>1</v>
      </c>
      <c r="I572" t="s">
        <v>32</v>
      </c>
      <c r="J572">
        <v>1</v>
      </c>
      <c r="K572" t="s">
        <v>32</v>
      </c>
      <c r="L572">
        <v>0</v>
      </c>
      <c r="M572" t="s">
        <v>32</v>
      </c>
      <c r="N572">
        <v>2012</v>
      </c>
      <c r="O572">
        <v>387</v>
      </c>
      <c r="P572">
        <v>172741</v>
      </c>
      <c r="Q572">
        <v>188</v>
      </c>
      <c r="R572">
        <v>152696</v>
      </c>
      <c r="S572">
        <v>1059</v>
      </c>
      <c r="T572">
        <v>36833</v>
      </c>
      <c r="U572">
        <v>199</v>
      </c>
      <c r="W572">
        <v>26.3</v>
      </c>
      <c r="X572">
        <v>27.1</v>
      </c>
      <c r="Y572">
        <v>43.9</v>
      </c>
      <c r="Z572">
        <v>32.4</v>
      </c>
      <c r="AA572">
        <v>40</v>
      </c>
      <c r="AB572">
        <v>29.7</v>
      </c>
      <c r="AC572">
        <v>42</v>
      </c>
    </row>
    <row r="573" spans="1:30" x14ac:dyDescent="0.45">
      <c r="A573" t="s">
        <v>89</v>
      </c>
      <c r="B573">
        <v>13220</v>
      </c>
      <c r="C573" t="s">
        <v>846</v>
      </c>
      <c r="E573">
        <v>51</v>
      </c>
      <c r="F573" t="s">
        <v>46</v>
      </c>
      <c r="H573">
        <v>1</v>
      </c>
      <c r="I573" t="s">
        <v>32</v>
      </c>
      <c r="J573">
        <v>1</v>
      </c>
      <c r="K573" t="s">
        <v>32</v>
      </c>
      <c r="L573">
        <v>0</v>
      </c>
      <c r="M573" t="s">
        <v>32</v>
      </c>
      <c r="N573">
        <v>2012</v>
      </c>
      <c r="O573">
        <v>65</v>
      </c>
      <c r="P573">
        <v>186497</v>
      </c>
      <c r="Q573">
        <v>18</v>
      </c>
      <c r="R573">
        <v>184700</v>
      </c>
      <c r="S573">
        <v>667</v>
      </c>
      <c r="T573">
        <v>30771</v>
      </c>
      <c r="U573">
        <v>46</v>
      </c>
      <c r="W573">
        <v>25.5</v>
      </c>
      <c r="X573">
        <v>2.2000000000000002</v>
      </c>
      <c r="Y573">
        <v>5.4</v>
      </c>
      <c r="Z573">
        <v>2.1</v>
      </c>
      <c r="AA573">
        <v>1.8</v>
      </c>
      <c r="AB573">
        <v>2.5</v>
      </c>
      <c r="AC573">
        <v>35.1</v>
      </c>
    </row>
    <row r="574" spans="1:30" x14ac:dyDescent="0.45">
      <c r="A574" t="s">
        <v>89</v>
      </c>
      <c r="B574">
        <v>13220</v>
      </c>
      <c r="C574" t="s">
        <v>846</v>
      </c>
      <c r="E574">
        <v>52</v>
      </c>
      <c r="F574" t="s">
        <v>47</v>
      </c>
      <c r="G574" t="s">
        <v>48</v>
      </c>
      <c r="H574">
        <v>1</v>
      </c>
      <c r="I574" t="s">
        <v>32</v>
      </c>
      <c r="J574">
        <v>1</v>
      </c>
      <c r="K574" t="s">
        <v>32</v>
      </c>
      <c r="L574">
        <v>0</v>
      </c>
      <c r="M574" t="s">
        <v>32</v>
      </c>
      <c r="N574">
        <v>2012</v>
      </c>
      <c r="O574">
        <v>255</v>
      </c>
      <c r="P574">
        <v>125787</v>
      </c>
      <c r="Q574">
        <v>64</v>
      </c>
      <c r="R574">
        <v>100635</v>
      </c>
      <c r="S574">
        <v>663</v>
      </c>
      <c r="T574">
        <v>26357</v>
      </c>
      <c r="U574">
        <v>190</v>
      </c>
      <c r="W574">
        <v>31.4</v>
      </c>
      <c r="X574">
        <v>28.6</v>
      </c>
      <c r="Y574">
        <v>47.2</v>
      </c>
      <c r="Z574">
        <v>29</v>
      </c>
      <c r="AA574">
        <v>20.100000000000001</v>
      </c>
      <c r="AB574">
        <v>11.9</v>
      </c>
      <c r="AC574">
        <v>41</v>
      </c>
    </row>
    <row r="575" spans="1:30" x14ac:dyDescent="0.45">
      <c r="A575" t="s">
        <v>89</v>
      </c>
      <c r="B575">
        <v>13220</v>
      </c>
      <c r="C575" t="s">
        <v>846</v>
      </c>
      <c r="E575">
        <v>53</v>
      </c>
      <c r="F575" t="s">
        <v>49</v>
      </c>
      <c r="H575">
        <v>1</v>
      </c>
      <c r="I575" t="s">
        <v>32</v>
      </c>
      <c r="J575">
        <v>1</v>
      </c>
      <c r="K575" t="s">
        <v>32</v>
      </c>
      <c r="L575">
        <v>0</v>
      </c>
      <c r="M575" t="s">
        <v>32</v>
      </c>
      <c r="N575">
        <v>2012</v>
      </c>
      <c r="O575">
        <v>488</v>
      </c>
      <c r="P575">
        <v>74592</v>
      </c>
      <c r="Q575">
        <v>80</v>
      </c>
      <c r="R575">
        <v>53611</v>
      </c>
      <c r="S575">
        <v>427</v>
      </c>
      <c r="T575">
        <v>10340</v>
      </c>
      <c r="U575">
        <v>408</v>
      </c>
      <c r="V575">
        <v>20982</v>
      </c>
      <c r="W575">
        <v>38.200000000000003</v>
      </c>
      <c r="X575">
        <v>17.8</v>
      </c>
      <c r="Y575">
        <v>32.6</v>
      </c>
      <c r="Z575">
        <v>11.4</v>
      </c>
      <c r="AA575">
        <v>48.6</v>
      </c>
      <c r="AB575">
        <v>26.4</v>
      </c>
      <c r="AC575">
        <v>38.9</v>
      </c>
      <c r="AD575">
        <v>45.5</v>
      </c>
    </row>
    <row r="576" spans="1:30" x14ac:dyDescent="0.45">
      <c r="A576" t="s">
        <v>89</v>
      </c>
      <c r="B576">
        <v>13220</v>
      </c>
      <c r="C576" t="s">
        <v>846</v>
      </c>
      <c r="E576">
        <v>54</v>
      </c>
      <c r="F576" t="s">
        <v>50</v>
      </c>
      <c r="H576">
        <v>1</v>
      </c>
      <c r="I576" t="s">
        <v>32</v>
      </c>
      <c r="J576">
        <v>1</v>
      </c>
      <c r="K576" t="s">
        <v>32</v>
      </c>
      <c r="L576">
        <v>0</v>
      </c>
      <c r="M576" t="s">
        <v>32</v>
      </c>
      <c r="N576">
        <v>2012</v>
      </c>
      <c r="O576">
        <v>427</v>
      </c>
      <c r="P576">
        <v>134665</v>
      </c>
      <c r="Q576">
        <v>146</v>
      </c>
      <c r="R576">
        <v>121232</v>
      </c>
      <c r="S576">
        <v>1063</v>
      </c>
      <c r="T576">
        <v>58003</v>
      </c>
      <c r="U576">
        <v>281</v>
      </c>
      <c r="V576">
        <v>13433</v>
      </c>
      <c r="W576">
        <v>26.5</v>
      </c>
      <c r="X576">
        <v>16.899999999999999</v>
      </c>
      <c r="Y576">
        <v>29.9</v>
      </c>
      <c r="Z576">
        <v>19.5</v>
      </c>
      <c r="AA576">
        <v>19.7</v>
      </c>
      <c r="AB576">
        <v>24.8</v>
      </c>
      <c r="AC576">
        <v>31</v>
      </c>
      <c r="AD576">
        <v>26.8</v>
      </c>
    </row>
    <row r="577" spans="1:30" x14ac:dyDescent="0.45">
      <c r="A577" t="s">
        <v>89</v>
      </c>
      <c r="B577">
        <v>13220</v>
      </c>
      <c r="C577" t="s">
        <v>846</v>
      </c>
      <c r="E577">
        <v>56</v>
      </c>
      <c r="F577" t="s">
        <v>51</v>
      </c>
      <c r="H577">
        <v>1</v>
      </c>
      <c r="I577" t="s">
        <v>32</v>
      </c>
      <c r="J577">
        <v>1</v>
      </c>
      <c r="K577" t="s">
        <v>32</v>
      </c>
      <c r="L577">
        <v>0</v>
      </c>
      <c r="M577" t="s">
        <v>32</v>
      </c>
      <c r="N577">
        <v>2012</v>
      </c>
      <c r="O577">
        <v>421</v>
      </c>
      <c r="P577">
        <v>104192</v>
      </c>
      <c r="Q577">
        <v>81</v>
      </c>
      <c r="R577">
        <v>101290</v>
      </c>
      <c r="S577">
        <v>2521</v>
      </c>
      <c r="T577">
        <v>53220</v>
      </c>
      <c r="U577">
        <v>340</v>
      </c>
      <c r="V577">
        <v>2902</v>
      </c>
      <c r="W577">
        <v>17.8</v>
      </c>
      <c r="X577">
        <v>17.600000000000001</v>
      </c>
      <c r="Y577">
        <v>42.8</v>
      </c>
      <c r="Z577">
        <v>18.8</v>
      </c>
      <c r="AA577">
        <v>40.200000000000003</v>
      </c>
      <c r="AB577">
        <v>21.4</v>
      </c>
      <c r="AC577">
        <v>20.3</v>
      </c>
      <c r="AD577">
        <v>11.2</v>
      </c>
    </row>
    <row r="578" spans="1:30" x14ac:dyDescent="0.45">
      <c r="A578" t="s">
        <v>89</v>
      </c>
      <c r="B578">
        <v>13220</v>
      </c>
      <c r="C578" t="s">
        <v>846</v>
      </c>
      <c r="E578">
        <v>61</v>
      </c>
      <c r="F578" t="s">
        <v>52</v>
      </c>
      <c r="H578">
        <v>1</v>
      </c>
      <c r="I578" t="s">
        <v>32</v>
      </c>
      <c r="J578">
        <v>1</v>
      </c>
      <c r="K578" t="s">
        <v>32</v>
      </c>
      <c r="L578">
        <v>0</v>
      </c>
      <c r="M578" t="s">
        <v>32</v>
      </c>
      <c r="N578">
        <v>2012</v>
      </c>
      <c r="O578">
        <v>206</v>
      </c>
      <c r="P578">
        <v>53534</v>
      </c>
      <c r="Q578">
        <v>19</v>
      </c>
      <c r="R578">
        <v>52167</v>
      </c>
      <c r="S578">
        <v>970</v>
      </c>
      <c r="T578">
        <v>19310</v>
      </c>
      <c r="U578">
        <v>187</v>
      </c>
      <c r="W578">
        <v>22.7</v>
      </c>
      <c r="X578">
        <v>4.5</v>
      </c>
      <c r="Y578">
        <v>45.4</v>
      </c>
      <c r="Z578">
        <v>4.5999999999999996</v>
      </c>
      <c r="AA578">
        <v>5.3</v>
      </c>
      <c r="AB578">
        <v>4.3</v>
      </c>
      <c r="AC578">
        <v>22.1</v>
      </c>
    </row>
    <row r="579" spans="1:30" x14ac:dyDescent="0.45">
      <c r="A579" t="s">
        <v>89</v>
      </c>
      <c r="B579">
        <v>13220</v>
      </c>
      <c r="C579" t="s">
        <v>846</v>
      </c>
      <c r="E579">
        <v>62</v>
      </c>
      <c r="F579" t="s">
        <v>53</v>
      </c>
      <c r="H579">
        <v>1</v>
      </c>
      <c r="I579" t="s">
        <v>32</v>
      </c>
      <c r="J579">
        <v>1</v>
      </c>
      <c r="K579" t="s">
        <v>32</v>
      </c>
      <c r="L579">
        <v>0</v>
      </c>
      <c r="M579" t="s">
        <v>32</v>
      </c>
      <c r="N579">
        <v>2012</v>
      </c>
      <c r="O579">
        <v>941</v>
      </c>
      <c r="P579">
        <v>822469</v>
      </c>
      <c r="Q579">
        <v>270</v>
      </c>
      <c r="R579">
        <v>797992</v>
      </c>
      <c r="S579">
        <v>8402</v>
      </c>
      <c r="T579">
        <v>290248</v>
      </c>
      <c r="U579">
        <v>671</v>
      </c>
      <c r="V579">
        <v>24477</v>
      </c>
      <c r="W579">
        <v>16</v>
      </c>
      <c r="X579">
        <v>7</v>
      </c>
      <c r="Y579">
        <v>17.3</v>
      </c>
      <c r="Z579">
        <v>7.5</v>
      </c>
      <c r="AA579">
        <v>4.5999999999999996</v>
      </c>
      <c r="AB579">
        <v>5</v>
      </c>
      <c r="AC579">
        <v>17.7</v>
      </c>
      <c r="AD579">
        <v>36</v>
      </c>
    </row>
    <row r="580" spans="1:30" x14ac:dyDescent="0.45">
      <c r="A580" t="s">
        <v>89</v>
      </c>
      <c r="B580">
        <v>13220</v>
      </c>
      <c r="C580" t="s">
        <v>846</v>
      </c>
      <c r="E580">
        <v>71</v>
      </c>
      <c r="F580" t="s">
        <v>54</v>
      </c>
      <c r="H580">
        <v>1</v>
      </c>
      <c r="I580" t="s">
        <v>32</v>
      </c>
      <c r="J580">
        <v>1</v>
      </c>
      <c r="K580" t="s">
        <v>32</v>
      </c>
      <c r="L580">
        <v>0</v>
      </c>
      <c r="M580" t="s">
        <v>32</v>
      </c>
      <c r="N580">
        <v>2012</v>
      </c>
      <c r="O580">
        <v>145</v>
      </c>
      <c r="P580">
        <v>36875</v>
      </c>
      <c r="Q580">
        <v>43</v>
      </c>
      <c r="R580">
        <v>35533</v>
      </c>
      <c r="S580">
        <v>563</v>
      </c>
      <c r="T580">
        <v>8453</v>
      </c>
      <c r="U580">
        <v>102</v>
      </c>
      <c r="V580">
        <v>1342</v>
      </c>
      <c r="W580">
        <v>19.100000000000001</v>
      </c>
      <c r="X580">
        <v>13.6</v>
      </c>
      <c r="Y580">
        <v>32.5</v>
      </c>
      <c r="Z580">
        <v>14.7</v>
      </c>
      <c r="AA580">
        <v>14.1</v>
      </c>
      <c r="AB580">
        <v>13</v>
      </c>
      <c r="AC580">
        <v>24.8</v>
      </c>
      <c r="AD580">
        <v>11.5</v>
      </c>
    </row>
    <row r="581" spans="1:30" x14ac:dyDescent="0.45">
      <c r="A581" t="s">
        <v>89</v>
      </c>
      <c r="B581">
        <v>13220</v>
      </c>
      <c r="C581" t="s">
        <v>846</v>
      </c>
      <c r="E581">
        <v>72</v>
      </c>
      <c r="F581" t="s">
        <v>55</v>
      </c>
      <c r="H581">
        <v>1</v>
      </c>
      <c r="I581" t="s">
        <v>32</v>
      </c>
      <c r="J581">
        <v>1</v>
      </c>
      <c r="K581" t="s">
        <v>32</v>
      </c>
      <c r="L581">
        <v>0</v>
      </c>
      <c r="M581" t="s">
        <v>32</v>
      </c>
      <c r="N581">
        <v>2012</v>
      </c>
      <c r="O581">
        <v>296</v>
      </c>
      <c r="P581">
        <v>246771</v>
      </c>
      <c r="Q581">
        <v>170</v>
      </c>
      <c r="R581">
        <v>244354</v>
      </c>
      <c r="S581">
        <v>3952</v>
      </c>
      <c r="T581">
        <v>63884</v>
      </c>
      <c r="U581">
        <v>126</v>
      </c>
      <c r="V581">
        <v>2417</v>
      </c>
      <c r="W581">
        <v>24.7</v>
      </c>
      <c r="X581">
        <v>14.3</v>
      </c>
      <c r="Y581">
        <v>16.3</v>
      </c>
      <c r="Z581">
        <v>14.9</v>
      </c>
      <c r="AA581">
        <v>15.6</v>
      </c>
      <c r="AB581">
        <v>14.3</v>
      </c>
      <c r="AC581">
        <v>51.8</v>
      </c>
      <c r="AD581">
        <v>32.5</v>
      </c>
    </row>
    <row r="582" spans="1:30" x14ac:dyDescent="0.45">
      <c r="A582" t="s">
        <v>89</v>
      </c>
      <c r="B582">
        <v>13220</v>
      </c>
      <c r="C582" t="s">
        <v>846</v>
      </c>
      <c r="E582">
        <v>81</v>
      </c>
      <c r="F582" t="s">
        <v>56</v>
      </c>
      <c r="G582" t="s">
        <v>57</v>
      </c>
      <c r="H582">
        <v>1</v>
      </c>
      <c r="I582" t="s">
        <v>32</v>
      </c>
      <c r="J582">
        <v>1</v>
      </c>
      <c r="K582" t="s">
        <v>32</v>
      </c>
      <c r="L582">
        <v>0</v>
      </c>
      <c r="M582" t="s">
        <v>32</v>
      </c>
      <c r="N582">
        <v>2012</v>
      </c>
      <c r="O582">
        <v>880</v>
      </c>
      <c r="P582">
        <v>118332</v>
      </c>
      <c r="Q582">
        <v>131</v>
      </c>
      <c r="R582">
        <v>96655</v>
      </c>
      <c r="S582">
        <v>828</v>
      </c>
      <c r="T582">
        <v>23109</v>
      </c>
      <c r="U582">
        <v>749</v>
      </c>
      <c r="V582">
        <v>21677</v>
      </c>
      <c r="W582">
        <v>20.6</v>
      </c>
      <c r="X582">
        <v>16.5</v>
      </c>
      <c r="Y582">
        <v>24.5</v>
      </c>
      <c r="Z582">
        <v>15.4</v>
      </c>
      <c r="AA582">
        <v>23.3</v>
      </c>
      <c r="AB582">
        <v>15.5</v>
      </c>
      <c r="AC582">
        <v>21.2</v>
      </c>
      <c r="AD582">
        <v>41.6</v>
      </c>
    </row>
    <row r="583" spans="1:30" x14ac:dyDescent="0.45">
      <c r="A583" t="s">
        <v>90</v>
      </c>
      <c r="B583">
        <v>13380</v>
      </c>
      <c r="C583" t="s">
        <v>491</v>
      </c>
      <c r="E583">
        <v>0</v>
      </c>
      <c r="F583" t="s">
        <v>31</v>
      </c>
      <c r="H583">
        <v>1</v>
      </c>
      <c r="I583" t="s">
        <v>32</v>
      </c>
      <c r="J583">
        <v>1</v>
      </c>
      <c r="K583" t="s">
        <v>32</v>
      </c>
      <c r="L583">
        <v>0</v>
      </c>
      <c r="M583" t="s">
        <v>32</v>
      </c>
      <c r="N583">
        <v>2012</v>
      </c>
      <c r="O583">
        <v>18058</v>
      </c>
      <c r="P583">
        <v>37526143</v>
      </c>
      <c r="Q583">
        <v>5068</v>
      </c>
      <c r="R583">
        <v>36932107</v>
      </c>
      <c r="S583">
        <v>64742</v>
      </c>
      <c r="T583">
        <v>2580252</v>
      </c>
      <c r="U583">
        <v>12990</v>
      </c>
      <c r="V583">
        <v>594035</v>
      </c>
      <c r="W583">
        <v>5.2</v>
      </c>
      <c r="X583">
        <v>2.2999999999999998</v>
      </c>
      <c r="Y583">
        <v>6.5</v>
      </c>
      <c r="Z583">
        <v>2.4</v>
      </c>
      <c r="AA583">
        <v>6.3</v>
      </c>
      <c r="AB583">
        <v>4.0999999999999996</v>
      </c>
      <c r="AC583">
        <v>5.2</v>
      </c>
      <c r="AD583">
        <v>9.1</v>
      </c>
    </row>
    <row r="584" spans="1:30" x14ac:dyDescent="0.45">
      <c r="A584" t="s">
        <v>90</v>
      </c>
      <c r="B584">
        <v>13380</v>
      </c>
      <c r="C584" t="s">
        <v>491</v>
      </c>
      <c r="E584">
        <v>11</v>
      </c>
      <c r="F584" t="s">
        <v>33</v>
      </c>
      <c r="G584" t="s">
        <v>34</v>
      </c>
      <c r="H584">
        <v>1</v>
      </c>
      <c r="I584" t="s">
        <v>32</v>
      </c>
      <c r="J584">
        <v>1</v>
      </c>
      <c r="K584" t="s">
        <v>32</v>
      </c>
      <c r="L584">
        <v>0</v>
      </c>
      <c r="M584" t="s">
        <v>32</v>
      </c>
      <c r="N584">
        <v>2012</v>
      </c>
      <c r="O584">
        <v>771</v>
      </c>
      <c r="P584">
        <v>95774</v>
      </c>
      <c r="Q584">
        <v>75</v>
      </c>
      <c r="R584">
        <v>62605</v>
      </c>
      <c r="S584">
        <v>277</v>
      </c>
      <c r="T584">
        <v>11446</v>
      </c>
      <c r="U584">
        <v>696</v>
      </c>
      <c r="V584">
        <v>33169</v>
      </c>
      <c r="W584">
        <v>12.6</v>
      </c>
      <c r="X584">
        <v>17.7</v>
      </c>
      <c r="Y584">
        <v>51.9</v>
      </c>
      <c r="Z584">
        <v>24.1</v>
      </c>
      <c r="AA584">
        <v>32.4</v>
      </c>
      <c r="AB584">
        <v>33.6</v>
      </c>
      <c r="AC584">
        <v>11.9</v>
      </c>
      <c r="AD584">
        <v>13.1</v>
      </c>
    </row>
    <row r="585" spans="1:30" x14ac:dyDescent="0.45">
      <c r="A585" t="s">
        <v>90</v>
      </c>
      <c r="B585">
        <v>13380</v>
      </c>
      <c r="C585" t="s">
        <v>491</v>
      </c>
      <c r="E585">
        <v>21</v>
      </c>
      <c r="F585" t="s">
        <v>35</v>
      </c>
      <c r="H585">
        <v>1</v>
      </c>
      <c r="I585" t="s">
        <v>32</v>
      </c>
      <c r="J585">
        <v>1</v>
      </c>
      <c r="K585" t="s">
        <v>32</v>
      </c>
      <c r="L585">
        <v>0</v>
      </c>
      <c r="M585" t="s">
        <v>32</v>
      </c>
      <c r="N585">
        <v>2012</v>
      </c>
      <c r="O585">
        <v>41</v>
      </c>
      <c r="Q585">
        <v>8</v>
      </c>
      <c r="U585">
        <v>32</v>
      </c>
      <c r="W585">
        <v>57.1</v>
      </c>
      <c r="Y585">
        <v>63.5</v>
      </c>
      <c r="AC585">
        <v>67.400000000000006</v>
      </c>
    </row>
    <row r="586" spans="1:30" x14ac:dyDescent="0.45">
      <c r="A586" t="s">
        <v>90</v>
      </c>
      <c r="B586">
        <v>13380</v>
      </c>
      <c r="C586" t="s">
        <v>491</v>
      </c>
      <c r="E586">
        <v>22</v>
      </c>
      <c r="F586" t="s">
        <v>36</v>
      </c>
      <c r="H586">
        <v>1</v>
      </c>
      <c r="I586" t="s">
        <v>32</v>
      </c>
      <c r="J586">
        <v>1</v>
      </c>
      <c r="K586" t="s">
        <v>32</v>
      </c>
      <c r="L586">
        <v>0</v>
      </c>
      <c r="M586" t="s">
        <v>32</v>
      </c>
      <c r="N586">
        <v>2012</v>
      </c>
      <c r="O586">
        <v>56</v>
      </c>
      <c r="P586">
        <v>90512</v>
      </c>
      <c r="Q586">
        <v>15</v>
      </c>
      <c r="R586">
        <v>89733</v>
      </c>
      <c r="S586">
        <v>144</v>
      </c>
      <c r="T586">
        <v>10169</v>
      </c>
      <c r="U586">
        <v>41</v>
      </c>
      <c r="V586">
        <v>779</v>
      </c>
      <c r="W586">
        <v>69.2</v>
      </c>
      <c r="X586">
        <v>6.1</v>
      </c>
      <c r="Y586">
        <v>0</v>
      </c>
      <c r="Z586">
        <v>6.3</v>
      </c>
      <c r="AA586">
        <v>8.9</v>
      </c>
      <c r="AB586">
        <v>5.0999999999999996</v>
      </c>
      <c r="AC586">
        <v>90.4</v>
      </c>
      <c r="AD586">
        <v>27.4</v>
      </c>
    </row>
    <row r="587" spans="1:30" x14ac:dyDescent="0.45">
      <c r="A587" t="s">
        <v>90</v>
      </c>
      <c r="B587">
        <v>13380</v>
      </c>
      <c r="C587" t="s">
        <v>491</v>
      </c>
      <c r="E587">
        <v>23</v>
      </c>
      <c r="F587" t="s">
        <v>37</v>
      </c>
      <c r="H587">
        <v>1</v>
      </c>
      <c r="I587" t="s">
        <v>32</v>
      </c>
      <c r="J587">
        <v>1</v>
      </c>
      <c r="K587" t="s">
        <v>32</v>
      </c>
      <c r="L587">
        <v>0</v>
      </c>
      <c r="M587" t="s">
        <v>32</v>
      </c>
      <c r="N587">
        <v>2012</v>
      </c>
      <c r="O587">
        <v>1907</v>
      </c>
      <c r="P587">
        <v>1468498</v>
      </c>
      <c r="Q587">
        <v>628</v>
      </c>
      <c r="R587">
        <v>1421056</v>
      </c>
      <c r="S587">
        <v>7052</v>
      </c>
      <c r="T587">
        <v>333319</v>
      </c>
      <c r="U587">
        <v>1279</v>
      </c>
      <c r="V587">
        <v>47442</v>
      </c>
      <c r="W587">
        <v>16.8</v>
      </c>
      <c r="X587">
        <v>23.2</v>
      </c>
      <c r="Y587">
        <v>27.4</v>
      </c>
      <c r="Z587">
        <v>25</v>
      </c>
      <c r="AA587">
        <v>53.3</v>
      </c>
      <c r="AB587">
        <v>27.8</v>
      </c>
      <c r="AC587">
        <v>16</v>
      </c>
      <c r="AD587">
        <v>14.6</v>
      </c>
    </row>
    <row r="588" spans="1:30" x14ac:dyDescent="0.45">
      <c r="A588" t="s">
        <v>90</v>
      </c>
      <c r="B588">
        <v>13380</v>
      </c>
      <c r="C588" t="s">
        <v>491</v>
      </c>
      <c r="E588" t="s">
        <v>38</v>
      </c>
      <c r="F588" t="s">
        <v>39</v>
      </c>
      <c r="H588">
        <v>1</v>
      </c>
      <c r="I588" t="s">
        <v>32</v>
      </c>
      <c r="J588">
        <v>1</v>
      </c>
      <c r="K588" t="s">
        <v>32</v>
      </c>
      <c r="L588">
        <v>0</v>
      </c>
      <c r="M588" t="s">
        <v>32</v>
      </c>
      <c r="N588">
        <v>2012</v>
      </c>
      <c r="O588">
        <v>661</v>
      </c>
      <c r="P588">
        <v>14484781</v>
      </c>
      <c r="Q588">
        <v>343</v>
      </c>
      <c r="R588">
        <v>14473888</v>
      </c>
      <c r="S588">
        <v>9791</v>
      </c>
      <c r="T588">
        <v>544148</v>
      </c>
      <c r="U588">
        <v>318</v>
      </c>
      <c r="V588">
        <v>10892</v>
      </c>
      <c r="W588">
        <v>13.1</v>
      </c>
      <c r="X588">
        <v>4.0999999999999996</v>
      </c>
      <c r="Y588">
        <v>14.3</v>
      </c>
      <c r="Z588">
        <v>4.3</v>
      </c>
      <c r="AA588">
        <v>6.6</v>
      </c>
      <c r="AB588">
        <v>4.3</v>
      </c>
      <c r="AC588">
        <v>24.4</v>
      </c>
      <c r="AD588">
        <v>16.399999999999999</v>
      </c>
    </row>
    <row r="589" spans="1:30" x14ac:dyDescent="0.45">
      <c r="A589" t="s">
        <v>90</v>
      </c>
      <c r="B589">
        <v>13380</v>
      </c>
      <c r="C589" t="s">
        <v>491</v>
      </c>
      <c r="E589">
        <v>42</v>
      </c>
      <c r="F589" t="s">
        <v>40</v>
      </c>
      <c r="H589">
        <v>1</v>
      </c>
      <c r="I589" t="s">
        <v>32</v>
      </c>
      <c r="J589">
        <v>1</v>
      </c>
      <c r="K589" t="s">
        <v>32</v>
      </c>
      <c r="L589">
        <v>0</v>
      </c>
      <c r="M589" t="s">
        <v>32</v>
      </c>
      <c r="N589">
        <v>2012</v>
      </c>
      <c r="O589">
        <v>528</v>
      </c>
      <c r="P589">
        <v>12976834</v>
      </c>
      <c r="Q589">
        <v>359</v>
      </c>
      <c r="R589">
        <v>12951256</v>
      </c>
      <c r="S589">
        <v>3516</v>
      </c>
      <c r="T589">
        <v>192544</v>
      </c>
      <c r="U589">
        <v>169</v>
      </c>
      <c r="W589">
        <v>17.8</v>
      </c>
      <c r="X589">
        <v>1.3</v>
      </c>
      <c r="Y589">
        <v>12.3</v>
      </c>
      <c r="Z589">
        <v>1.3</v>
      </c>
      <c r="AA589">
        <v>21.3</v>
      </c>
      <c r="AB589">
        <v>13.9</v>
      </c>
      <c r="AC589">
        <v>38.200000000000003</v>
      </c>
    </row>
    <row r="590" spans="1:30" x14ac:dyDescent="0.45">
      <c r="A590" t="s">
        <v>90</v>
      </c>
      <c r="B590">
        <v>13380</v>
      </c>
      <c r="C590" t="s">
        <v>491</v>
      </c>
      <c r="E590" t="s">
        <v>41</v>
      </c>
      <c r="F590" t="s">
        <v>42</v>
      </c>
      <c r="H590">
        <v>1</v>
      </c>
      <c r="I590" t="s">
        <v>32</v>
      </c>
      <c r="J590">
        <v>1</v>
      </c>
      <c r="K590" t="s">
        <v>32</v>
      </c>
      <c r="L590">
        <v>0</v>
      </c>
      <c r="M590" t="s">
        <v>32</v>
      </c>
      <c r="N590">
        <v>2012</v>
      </c>
      <c r="O590">
        <v>1749</v>
      </c>
      <c r="P590">
        <v>2976057</v>
      </c>
      <c r="Q590">
        <v>642</v>
      </c>
      <c r="R590">
        <v>2943190</v>
      </c>
      <c r="S590">
        <v>9799</v>
      </c>
      <c r="T590">
        <v>234763</v>
      </c>
      <c r="U590">
        <v>1108</v>
      </c>
      <c r="V590">
        <v>32867</v>
      </c>
      <c r="W590">
        <v>13.6</v>
      </c>
      <c r="X590">
        <v>8.1999999999999993</v>
      </c>
      <c r="Y590">
        <v>12.5</v>
      </c>
      <c r="Z590">
        <v>8.6999999999999993</v>
      </c>
      <c r="AA590">
        <v>4.0999999999999996</v>
      </c>
      <c r="AB590">
        <v>4.2</v>
      </c>
      <c r="AC590">
        <v>19.5</v>
      </c>
      <c r="AD590">
        <v>19.2</v>
      </c>
    </row>
    <row r="591" spans="1:30" x14ac:dyDescent="0.45">
      <c r="A591" t="s">
        <v>90</v>
      </c>
      <c r="B591">
        <v>13380</v>
      </c>
      <c r="C591" t="s">
        <v>491</v>
      </c>
      <c r="E591" t="s">
        <v>43</v>
      </c>
      <c r="F591" t="s">
        <v>44</v>
      </c>
      <c r="G591" t="s">
        <v>45</v>
      </c>
      <c r="H591">
        <v>1</v>
      </c>
      <c r="I591" t="s">
        <v>32</v>
      </c>
      <c r="J591">
        <v>1</v>
      </c>
      <c r="K591" t="s">
        <v>32</v>
      </c>
      <c r="L591">
        <v>0</v>
      </c>
      <c r="M591" t="s">
        <v>32</v>
      </c>
      <c r="N591">
        <v>2012</v>
      </c>
      <c r="O591">
        <v>493</v>
      </c>
      <c r="P591">
        <v>496301</v>
      </c>
      <c r="Q591">
        <v>161</v>
      </c>
      <c r="R591">
        <v>471035</v>
      </c>
      <c r="S591">
        <v>1661</v>
      </c>
      <c r="T591">
        <v>70114</v>
      </c>
      <c r="U591">
        <v>331</v>
      </c>
      <c r="V591">
        <v>25266</v>
      </c>
      <c r="W591">
        <v>17.5</v>
      </c>
      <c r="X591">
        <v>7.4</v>
      </c>
      <c r="Y591">
        <v>15.7</v>
      </c>
      <c r="Z591">
        <v>7.9</v>
      </c>
      <c r="AA591">
        <v>6.5</v>
      </c>
      <c r="AB591">
        <v>6.4</v>
      </c>
      <c r="AC591">
        <v>26.6</v>
      </c>
      <c r="AD591">
        <v>49.7</v>
      </c>
    </row>
    <row r="592" spans="1:30" x14ac:dyDescent="0.45">
      <c r="A592" t="s">
        <v>90</v>
      </c>
      <c r="B592">
        <v>13380</v>
      </c>
      <c r="C592" t="s">
        <v>491</v>
      </c>
      <c r="E592">
        <v>51</v>
      </c>
      <c r="F592" t="s">
        <v>46</v>
      </c>
      <c r="H592">
        <v>1</v>
      </c>
      <c r="I592" t="s">
        <v>32</v>
      </c>
      <c r="J592">
        <v>1</v>
      </c>
      <c r="K592" t="s">
        <v>32</v>
      </c>
      <c r="L592">
        <v>0</v>
      </c>
      <c r="M592" t="s">
        <v>32</v>
      </c>
      <c r="N592">
        <v>2012</v>
      </c>
      <c r="O592">
        <v>325</v>
      </c>
      <c r="P592">
        <v>462506</v>
      </c>
      <c r="Q592">
        <v>125</v>
      </c>
      <c r="R592">
        <v>458417</v>
      </c>
      <c r="S592">
        <v>1861</v>
      </c>
      <c r="T592">
        <v>84134</v>
      </c>
      <c r="U592">
        <v>200</v>
      </c>
      <c r="V592">
        <v>4088</v>
      </c>
      <c r="W592">
        <v>25</v>
      </c>
      <c r="X592">
        <v>3.5</v>
      </c>
      <c r="Y592">
        <v>19.7</v>
      </c>
      <c r="Z592">
        <v>3.6</v>
      </c>
      <c r="AA592">
        <v>4</v>
      </c>
      <c r="AB592">
        <v>4.9000000000000004</v>
      </c>
      <c r="AC592">
        <v>35.1</v>
      </c>
      <c r="AD592">
        <v>22.1</v>
      </c>
    </row>
    <row r="593" spans="1:30" x14ac:dyDescent="0.45">
      <c r="A593" t="s">
        <v>90</v>
      </c>
      <c r="B593">
        <v>13380</v>
      </c>
      <c r="C593" t="s">
        <v>491</v>
      </c>
      <c r="E593">
        <v>52</v>
      </c>
      <c r="F593" t="s">
        <v>47</v>
      </c>
      <c r="G593" t="s">
        <v>48</v>
      </c>
      <c r="H593">
        <v>1</v>
      </c>
      <c r="I593" t="s">
        <v>32</v>
      </c>
      <c r="J593">
        <v>1</v>
      </c>
      <c r="K593" t="s">
        <v>32</v>
      </c>
      <c r="L593">
        <v>0</v>
      </c>
      <c r="M593" t="s">
        <v>32</v>
      </c>
      <c r="N593">
        <v>2012</v>
      </c>
      <c r="O593">
        <v>317</v>
      </c>
      <c r="P593">
        <v>1452481</v>
      </c>
      <c r="Q593">
        <v>153</v>
      </c>
      <c r="R593">
        <v>1405833</v>
      </c>
      <c r="S593">
        <v>2185</v>
      </c>
      <c r="T593">
        <v>139197</v>
      </c>
      <c r="U593">
        <v>164</v>
      </c>
      <c r="V593">
        <v>46648</v>
      </c>
      <c r="W593">
        <v>20.3</v>
      </c>
      <c r="X593">
        <v>5.6</v>
      </c>
      <c r="Y593">
        <v>19.5</v>
      </c>
      <c r="Z593">
        <v>5.8</v>
      </c>
      <c r="AA593">
        <v>6.5</v>
      </c>
      <c r="AB593">
        <v>5.6</v>
      </c>
      <c r="AC593">
        <v>34.799999999999997</v>
      </c>
      <c r="AD593">
        <v>10.6</v>
      </c>
    </row>
    <row r="594" spans="1:30" x14ac:dyDescent="0.45">
      <c r="A594" t="s">
        <v>90</v>
      </c>
      <c r="B594">
        <v>13380</v>
      </c>
      <c r="C594" t="s">
        <v>491</v>
      </c>
      <c r="E594">
        <v>53</v>
      </c>
      <c r="F594" t="s">
        <v>49</v>
      </c>
      <c r="H594">
        <v>1</v>
      </c>
      <c r="I594" t="s">
        <v>32</v>
      </c>
      <c r="J594">
        <v>1</v>
      </c>
      <c r="K594" t="s">
        <v>32</v>
      </c>
      <c r="L594">
        <v>0</v>
      </c>
      <c r="M594" t="s">
        <v>32</v>
      </c>
      <c r="N594">
        <v>2012</v>
      </c>
      <c r="O594">
        <v>1935</v>
      </c>
      <c r="P594">
        <v>359302</v>
      </c>
      <c r="Q594">
        <v>337</v>
      </c>
      <c r="R594">
        <v>219513</v>
      </c>
      <c r="S594">
        <v>867</v>
      </c>
      <c r="T594">
        <v>29785</v>
      </c>
      <c r="U594">
        <v>1598</v>
      </c>
      <c r="V594">
        <v>139789</v>
      </c>
      <c r="W594">
        <v>15.9</v>
      </c>
      <c r="X594">
        <v>22.2</v>
      </c>
      <c r="Y594">
        <v>27.9</v>
      </c>
      <c r="Z594">
        <v>21.8</v>
      </c>
      <c r="AA594">
        <v>27.9</v>
      </c>
      <c r="AB594">
        <v>26.3</v>
      </c>
      <c r="AC594">
        <v>18.2</v>
      </c>
      <c r="AD594">
        <v>32.5</v>
      </c>
    </row>
    <row r="595" spans="1:30" x14ac:dyDescent="0.45">
      <c r="A595" t="s">
        <v>90</v>
      </c>
      <c r="B595">
        <v>13380</v>
      </c>
      <c r="C595" t="s">
        <v>491</v>
      </c>
      <c r="E595">
        <v>54</v>
      </c>
      <c r="F595" t="s">
        <v>50</v>
      </c>
      <c r="H595">
        <v>1</v>
      </c>
      <c r="I595" t="s">
        <v>32</v>
      </c>
      <c r="J595">
        <v>1</v>
      </c>
      <c r="K595" t="s">
        <v>32</v>
      </c>
      <c r="L595">
        <v>0</v>
      </c>
      <c r="M595" t="s">
        <v>32</v>
      </c>
      <c r="N595">
        <v>2012</v>
      </c>
      <c r="O595">
        <v>2719</v>
      </c>
      <c r="P595">
        <v>589006</v>
      </c>
      <c r="Q595">
        <v>623</v>
      </c>
      <c r="R595">
        <v>493709</v>
      </c>
      <c r="S595">
        <v>3559</v>
      </c>
      <c r="T595">
        <v>196777</v>
      </c>
      <c r="U595">
        <v>2096</v>
      </c>
      <c r="V595">
        <v>95297</v>
      </c>
      <c r="W595">
        <v>13.6</v>
      </c>
      <c r="X595">
        <v>10.5</v>
      </c>
      <c r="Y595">
        <v>10.1</v>
      </c>
      <c r="Z595">
        <v>13.5</v>
      </c>
      <c r="AA595">
        <v>13.3</v>
      </c>
      <c r="AB595">
        <v>9.6999999999999993</v>
      </c>
      <c r="AC595">
        <v>16.100000000000001</v>
      </c>
      <c r="AD595">
        <v>28.4</v>
      </c>
    </row>
    <row r="596" spans="1:30" x14ac:dyDescent="0.45">
      <c r="A596" t="s">
        <v>90</v>
      </c>
      <c r="B596">
        <v>13380</v>
      </c>
      <c r="C596" t="s">
        <v>491</v>
      </c>
      <c r="E596">
        <v>56</v>
      </c>
      <c r="F596" t="s">
        <v>51</v>
      </c>
      <c r="H596">
        <v>1</v>
      </c>
      <c r="I596" t="s">
        <v>32</v>
      </c>
      <c r="J596">
        <v>1</v>
      </c>
      <c r="K596" t="s">
        <v>32</v>
      </c>
      <c r="L596">
        <v>0</v>
      </c>
      <c r="M596" t="s">
        <v>32</v>
      </c>
      <c r="N596">
        <v>2012</v>
      </c>
      <c r="O596">
        <v>1175</v>
      </c>
      <c r="P596">
        <v>170064</v>
      </c>
      <c r="Q596">
        <v>171</v>
      </c>
      <c r="R596">
        <v>156481</v>
      </c>
      <c r="S596">
        <v>2230</v>
      </c>
      <c r="T596">
        <v>57696</v>
      </c>
      <c r="U596">
        <v>1004</v>
      </c>
      <c r="V596">
        <v>13583</v>
      </c>
      <c r="W596">
        <v>14.9</v>
      </c>
      <c r="X596">
        <v>9.6999999999999993</v>
      </c>
      <c r="Y596">
        <v>28.5</v>
      </c>
      <c r="Z596">
        <v>12.5</v>
      </c>
      <c r="AA596">
        <v>12.4</v>
      </c>
      <c r="AB596">
        <v>8</v>
      </c>
      <c r="AC596">
        <v>19.899999999999999</v>
      </c>
      <c r="AD596">
        <v>23</v>
      </c>
    </row>
    <row r="597" spans="1:30" x14ac:dyDescent="0.45">
      <c r="A597" t="s">
        <v>90</v>
      </c>
      <c r="B597">
        <v>13380</v>
      </c>
      <c r="C597" t="s">
        <v>491</v>
      </c>
      <c r="E597">
        <v>61</v>
      </c>
      <c r="F597" t="s">
        <v>52</v>
      </c>
      <c r="H597">
        <v>1</v>
      </c>
      <c r="I597" t="s">
        <v>32</v>
      </c>
      <c r="J597">
        <v>1</v>
      </c>
      <c r="K597" t="s">
        <v>32</v>
      </c>
      <c r="L597">
        <v>0</v>
      </c>
      <c r="M597" t="s">
        <v>32</v>
      </c>
      <c r="N597">
        <v>2012</v>
      </c>
      <c r="O597">
        <v>458</v>
      </c>
      <c r="P597">
        <v>67075</v>
      </c>
      <c r="Q597">
        <v>88</v>
      </c>
      <c r="R597">
        <v>63229</v>
      </c>
      <c r="S597">
        <v>1109</v>
      </c>
      <c r="T597">
        <v>25417</v>
      </c>
      <c r="U597">
        <v>369</v>
      </c>
      <c r="V597">
        <v>3846</v>
      </c>
      <c r="W597">
        <v>22.2</v>
      </c>
      <c r="X597">
        <v>11.7</v>
      </c>
      <c r="Y597">
        <v>29.4</v>
      </c>
      <c r="Z597">
        <v>11.3</v>
      </c>
      <c r="AA597">
        <v>11.6</v>
      </c>
      <c r="AB597">
        <v>8</v>
      </c>
      <c r="AC597">
        <v>20.7</v>
      </c>
      <c r="AD597">
        <v>32.6</v>
      </c>
    </row>
    <row r="598" spans="1:30" x14ac:dyDescent="0.45">
      <c r="A598" t="s">
        <v>90</v>
      </c>
      <c r="B598">
        <v>13380</v>
      </c>
      <c r="C598" t="s">
        <v>491</v>
      </c>
      <c r="E598">
        <v>62</v>
      </c>
      <c r="F598" t="s">
        <v>53</v>
      </c>
      <c r="H598">
        <v>1</v>
      </c>
      <c r="I598" t="s">
        <v>32</v>
      </c>
      <c r="J598">
        <v>1</v>
      </c>
      <c r="K598" t="s">
        <v>32</v>
      </c>
      <c r="L598">
        <v>0</v>
      </c>
      <c r="M598" t="s">
        <v>32</v>
      </c>
      <c r="N598">
        <v>2012</v>
      </c>
      <c r="O598">
        <v>1732</v>
      </c>
      <c r="P598">
        <v>1048339</v>
      </c>
      <c r="Q598">
        <v>610</v>
      </c>
      <c r="R598">
        <v>997948</v>
      </c>
      <c r="S598">
        <v>9892</v>
      </c>
      <c r="T598">
        <v>405518</v>
      </c>
      <c r="U598">
        <v>1122</v>
      </c>
      <c r="V598">
        <v>50392</v>
      </c>
      <c r="W598">
        <v>7.2</v>
      </c>
      <c r="X598">
        <v>9.1999999999999993</v>
      </c>
      <c r="Y598">
        <v>16</v>
      </c>
      <c r="Z598">
        <v>10.1</v>
      </c>
      <c r="AA598">
        <v>12.8</v>
      </c>
      <c r="AB598">
        <v>9</v>
      </c>
      <c r="AC598">
        <v>8.6</v>
      </c>
      <c r="AD598">
        <v>27.1</v>
      </c>
    </row>
    <row r="599" spans="1:30" x14ac:dyDescent="0.45">
      <c r="A599" t="s">
        <v>90</v>
      </c>
      <c r="B599">
        <v>13380</v>
      </c>
      <c r="C599" t="s">
        <v>491</v>
      </c>
      <c r="E599">
        <v>71</v>
      </c>
      <c r="F599" t="s">
        <v>54</v>
      </c>
      <c r="H599">
        <v>1</v>
      </c>
      <c r="I599" t="s">
        <v>32</v>
      </c>
      <c r="J599">
        <v>1</v>
      </c>
      <c r="K599" t="s">
        <v>32</v>
      </c>
      <c r="L599">
        <v>0</v>
      </c>
      <c r="M599" t="s">
        <v>32</v>
      </c>
      <c r="N599">
        <v>2012</v>
      </c>
      <c r="O599">
        <v>1161</v>
      </c>
      <c r="P599">
        <v>92317</v>
      </c>
      <c r="Q599">
        <v>127</v>
      </c>
      <c r="R599">
        <v>74625</v>
      </c>
      <c r="S599">
        <v>1211</v>
      </c>
      <c r="T599">
        <v>22562</v>
      </c>
      <c r="U599">
        <v>1034</v>
      </c>
      <c r="V599">
        <v>17692</v>
      </c>
      <c r="W599">
        <v>13.5</v>
      </c>
      <c r="X599">
        <v>29.6</v>
      </c>
      <c r="Y599">
        <v>46</v>
      </c>
      <c r="Z599">
        <v>38</v>
      </c>
      <c r="AA599">
        <v>28</v>
      </c>
      <c r="AB599">
        <v>38</v>
      </c>
      <c r="AC599">
        <v>16</v>
      </c>
      <c r="AD599">
        <v>22.9</v>
      </c>
    </row>
    <row r="600" spans="1:30" x14ac:dyDescent="0.45">
      <c r="A600" t="s">
        <v>90</v>
      </c>
      <c r="B600">
        <v>13380</v>
      </c>
      <c r="C600" t="s">
        <v>491</v>
      </c>
      <c r="E600">
        <v>72</v>
      </c>
      <c r="F600" t="s">
        <v>55</v>
      </c>
      <c r="H600">
        <v>1</v>
      </c>
      <c r="I600" t="s">
        <v>32</v>
      </c>
      <c r="J600">
        <v>1</v>
      </c>
      <c r="K600" t="s">
        <v>32</v>
      </c>
      <c r="L600">
        <v>0</v>
      </c>
      <c r="M600" t="s">
        <v>32</v>
      </c>
      <c r="N600">
        <v>2012</v>
      </c>
      <c r="O600">
        <v>526</v>
      </c>
      <c r="P600">
        <v>428646</v>
      </c>
      <c r="Q600">
        <v>366</v>
      </c>
      <c r="R600">
        <v>420055</v>
      </c>
      <c r="S600">
        <v>7015</v>
      </c>
      <c r="T600">
        <v>114135</v>
      </c>
      <c r="U600">
        <v>159</v>
      </c>
      <c r="W600">
        <v>15.4</v>
      </c>
      <c r="X600">
        <v>21.4</v>
      </c>
      <c r="Y600">
        <v>24.8</v>
      </c>
      <c r="Z600">
        <v>22.8</v>
      </c>
      <c r="AA600">
        <v>22</v>
      </c>
      <c r="AB600">
        <v>23.3</v>
      </c>
      <c r="AC600">
        <v>25.1</v>
      </c>
    </row>
    <row r="601" spans="1:30" x14ac:dyDescent="0.45">
      <c r="A601" t="s">
        <v>90</v>
      </c>
      <c r="B601">
        <v>13380</v>
      </c>
      <c r="C601" t="s">
        <v>491</v>
      </c>
      <c r="E601">
        <v>81</v>
      </c>
      <c r="F601" t="s">
        <v>56</v>
      </c>
      <c r="G601" t="s">
        <v>57</v>
      </c>
      <c r="H601">
        <v>1</v>
      </c>
      <c r="I601" t="s">
        <v>32</v>
      </c>
      <c r="J601">
        <v>1</v>
      </c>
      <c r="K601" t="s">
        <v>32</v>
      </c>
      <c r="L601">
        <v>0</v>
      </c>
      <c r="M601" t="s">
        <v>32</v>
      </c>
      <c r="N601">
        <v>2012</v>
      </c>
      <c r="O601">
        <v>1521</v>
      </c>
      <c r="P601">
        <v>150839</v>
      </c>
      <c r="Q601">
        <v>253</v>
      </c>
      <c r="R601">
        <v>116219</v>
      </c>
      <c r="S601">
        <v>1371</v>
      </c>
      <c r="T601">
        <v>39433</v>
      </c>
      <c r="U601">
        <v>1269</v>
      </c>
      <c r="V601">
        <v>34620</v>
      </c>
      <c r="W601">
        <v>14.3</v>
      </c>
      <c r="X601">
        <v>16.899999999999999</v>
      </c>
      <c r="Y601">
        <v>30.3</v>
      </c>
      <c r="Z601">
        <v>22.1</v>
      </c>
      <c r="AA601">
        <v>25.9</v>
      </c>
      <c r="AB601">
        <v>24.8</v>
      </c>
      <c r="AC601">
        <v>15</v>
      </c>
      <c r="AD601">
        <v>21.4</v>
      </c>
    </row>
    <row r="602" spans="1:30" x14ac:dyDescent="0.45">
      <c r="A602" t="s">
        <v>91</v>
      </c>
      <c r="B602">
        <v>13460</v>
      </c>
      <c r="C602" t="s">
        <v>493</v>
      </c>
      <c r="E602">
        <v>0</v>
      </c>
      <c r="F602" t="s">
        <v>31</v>
      </c>
      <c r="H602">
        <v>1</v>
      </c>
      <c r="I602" t="s">
        <v>32</v>
      </c>
      <c r="J602">
        <v>1</v>
      </c>
      <c r="K602" t="s">
        <v>32</v>
      </c>
      <c r="L602">
        <v>0</v>
      </c>
      <c r="M602" t="s">
        <v>32</v>
      </c>
      <c r="N602">
        <v>2012</v>
      </c>
      <c r="O602">
        <v>20214</v>
      </c>
      <c r="P602">
        <v>9991222</v>
      </c>
      <c r="Q602">
        <v>5047</v>
      </c>
      <c r="R602">
        <v>9174007</v>
      </c>
      <c r="S602">
        <v>52634</v>
      </c>
      <c r="T602">
        <v>1824867</v>
      </c>
      <c r="U602">
        <v>15166</v>
      </c>
      <c r="V602">
        <v>817215</v>
      </c>
      <c r="W602">
        <v>3.2</v>
      </c>
      <c r="X602">
        <v>3.8</v>
      </c>
      <c r="Y602">
        <v>5.3</v>
      </c>
      <c r="Z602">
        <v>4</v>
      </c>
      <c r="AA602">
        <v>5.9</v>
      </c>
      <c r="AB602">
        <v>3.4</v>
      </c>
      <c r="AC602">
        <v>3.5</v>
      </c>
      <c r="AD602">
        <v>10.4</v>
      </c>
    </row>
    <row r="603" spans="1:30" x14ac:dyDescent="0.45">
      <c r="A603" t="s">
        <v>91</v>
      </c>
      <c r="B603">
        <v>13460</v>
      </c>
      <c r="C603" t="s">
        <v>493</v>
      </c>
      <c r="E603">
        <v>11</v>
      </c>
      <c r="F603" t="s">
        <v>33</v>
      </c>
      <c r="G603" t="s">
        <v>34</v>
      </c>
      <c r="H603">
        <v>1</v>
      </c>
      <c r="I603" t="s">
        <v>32</v>
      </c>
      <c r="J603">
        <v>1</v>
      </c>
      <c r="K603" t="s">
        <v>32</v>
      </c>
      <c r="L603">
        <v>0</v>
      </c>
      <c r="M603" t="s">
        <v>32</v>
      </c>
      <c r="N603">
        <v>2012</v>
      </c>
      <c r="O603">
        <v>348</v>
      </c>
      <c r="P603">
        <v>74859</v>
      </c>
      <c r="Q603">
        <v>34</v>
      </c>
      <c r="U603">
        <v>313</v>
      </c>
      <c r="W603">
        <v>25</v>
      </c>
      <c r="X603">
        <v>44.4</v>
      </c>
      <c r="Y603">
        <v>89.9</v>
      </c>
      <c r="AC603">
        <v>27.4</v>
      </c>
    </row>
    <row r="604" spans="1:30" x14ac:dyDescent="0.45">
      <c r="A604" t="s">
        <v>91</v>
      </c>
      <c r="B604">
        <v>13460</v>
      </c>
      <c r="C604" t="s">
        <v>493</v>
      </c>
      <c r="E604">
        <v>22</v>
      </c>
      <c r="F604" t="s">
        <v>36</v>
      </c>
      <c r="H604">
        <v>1</v>
      </c>
      <c r="I604" t="s">
        <v>32</v>
      </c>
      <c r="J604">
        <v>1</v>
      </c>
      <c r="K604" t="s">
        <v>32</v>
      </c>
      <c r="L604">
        <v>0</v>
      </c>
      <c r="M604" t="s">
        <v>32</v>
      </c>
      <c r="N604">
        <v>2012</v>
      </c>
      <c r="O604">
        <v>59</v>
      </c>
      <c r="P604">
        <v>151528</v>
      </c>
      <c r="Q604">
        <v>13</v>
      </c>
      <c r="R604">
        <v>151302</v>
      </c>
      <c r="S604">
        <v>272</v>
      </c>
      <c r="T604">
        <v>21248</v>
      </c>
      <c r="U604">
        <v>46</v>
      </c>
      <c r="W604">
        <v>85.9</v>
      </c>
      <c r="X604">
        <v>8.4</v>
      </c>
      <c r="Y604">
        <v>0</v>
      </c>
      <c r="Z604">
        <v>8.6999999999999993</v>
      </c>
      <c r="AA604">
        <v>12.9</v>
      </c>
      <c r="AB604">
        <v>8.5</v>
      </c>
      <c r="AC604">
        <v>105.1</v>
      </c>
    </row>
    <row r="605" spans="1:30" x14ac:dyDescent="0.45">
      <c r="A605" t="s">
        <v>91</v>
      </c>
      <c r="B605">
        <v>13460</v>
      </c>
      <c r="C605" t="s">
        <v>493</v>
      </c>
      <c r="E605">
        <v>23</v>
      </c>
      <c r="F605" t="s">
        <v>37</v>
      </c>
      <c r="H605">
        <v>1</v>
      </c>
      <c r="I605" t="s">
        <v>32</v>
      </c>
      <c r="J605">
        <v>1</v>
      </c>
      <c r="K605" t="s">
        <v>32</v>
      </c>
      <c r="L605">
        <v>0</v>
      </c>
      <c r="M605" t="s">
        <v>32</v>
      </c>
      <c r="N605">
        <v>2012</v>
      </c>
      <c r="O605">
        <v>2431</v>
      </c>
      <c r="P605">
        <v>606298</v>
      </c>
      <c r="Q605">
        <v>768</v>
      </c>
      <c r="R605">
        <v>491082</v>
      </c>
      <c r="S605">
        <v>1931</v>
      </c>
      <c r="T605">
        <v>62568</v>
      </c>
      <c r="U605">
        <v>1663</v>
      </c>
      <c r="V605">
        <v>115215</v>
      </c>
      <c r="W605">
        <v>7.4</v>
      </c>
      <c r="X605">
        <v>11.1</v>
      </c>
      <c r="Y605">
        <v>19.2</v>
      </c>
      <c r="Z605">
        <v>13.8</v>
      </c>
      <c r="AA605">
        <v>22.2</v>
      </c>
      <c r="AB605">
        <v>17.100000000000001</v>
      </c>
      <c r="AC605">
        <v>8.3000000000000007</v>
      </c>
      <c r="AD605">
        <v>23.8</v>
      </c>
    </row>
    <row r="606" spans="1:30" x14ac:dyDescent="0.45">
      <c r="A606" t="s">
        <v>91</v>
      </c>
      <c r="B606">
        <v>13460</v>
      </c>
      <c r="C606" t="s">
        <v>493</v>
      </c>
      <c r="E606" t="s">
        <v>38</v>
      </c>
      <c r="F606" t="s">
        <v>39</v>
      </c>
      <c r="H606">
        <v>1</v>
      </c>
      <c r="I606" t="s">
        <v>32</v>
      </c>
      <c r="J606">
        <v>1</v>
      </c>
      <c r="K606" t="s">
        <v>32</v>
      </c>
      <c r="L606">
        <v>0</v>
      </c>
      <c r="M606" t="s">
        <v>32</v>
      </c>
      <c r="N606">
        <v>2012</v>
      </c>
      <c r="O606">
        <v>894</v>
      </c>
      <c r="P606">
        <v>877192</v>
      </c>
      <c r="Q606">
        <v>287</v>
      </c>
      <c r="R606">
        <v>847659</v>
      </c>
      <c r="S606">
        <v>3907</v>
      </c>
      <c r="T606">
        <v>168438</v>
      </c>
      <c r="U606">
        <v>607</v>
      </c>
      <c r="V606">
        <v>29534</v>
      </c>
      <c r="W606">
        <v>14.8</v>
      </c>
      <c r="X606">
        <v>16.100000000000001</v>
      </c>
      <c r="Y606">
        <v>17.7</v>
      </c>
      <c r="Z606">
        <v>17.600000000000001</v>
      </c>
      <c r="AA606">
        <v>17.7</v>
      </c>
      <c r="AB606">
        <v>16.3</v>
      </c>
      <c r="AC606">
        <v>18.399999999999999</v>
      </c>
      <c r="AD606">
        <v>36.700000000000003</v>
      </c>
    </row>
    <row r="607" spans="1:30" x14ac:dyDescent="0.45">
      <c r="A607" t="s">
        <v>91</v>
      </c>
      <c r="B607">
        <v>13460</v>
      </c>
      <c r="C607" t="s">
        <v>493</v>
      </c>
      <c r="E607">
        <v>42</v>
      </c>
      <c r="F607" t="s">
        <v>40</v>
      </c>
      <c r="H607">
        <v>1</v>
      </c>
      <c r="I607" t="s">
        <v>32</v>
      </c>
      <c r="J607">
        <v>1</v>
      </c>
      <c r="K607" t="s">
        <v>32</v>
      </c>
      <c r="L607">
        <v>0</v>
      </c>
      <c r="M607" t="s">
        <v>32</v>
      </c>
      <c r="N607">
        <v>2012</v>
      </c>
      <c r="O607">
        <v>430</v>
      </c>
      <c r="P607">
        <v>1124522</v>
      </c>
      <c r="Q607">
        <v>235</v>
      </c>
      <c r="R607">
        <v>1091637</v>
      </c>
      <c r="S607">
        <v>1256</v>
      </c>
      <c r="T607">
        <v>58282</v>
      </c>
      <c r="U607">
        <v>195</v>
      </c>
      <c r="W607">
        <v>17.7</v>
      </c>
      <c r="X607">
        <v>10.7</v>
      </c>
      <c r="Y607">
        <v>20.3</v>
      </c>
      <c r="Z607">
        <v>12.7</v>
      </c>
      <c r="AA607">
        <v>10.4</v>
      </c>
      <c r="AB607">
        <v>9.9</v>
      </c>
      <c r="AC607">
        <v>41.5</v>
      </c>
    </row>
    <row r="608" spans="1:30" x14ac:dyDescent="0.45">
      <c r="A608" t="s">
        <v>91</v>
      </c>
      <c r="B608">
        <v>13460</v>
      </c>
      <c r="C608" t="s">
        <v>493</v>
      </c>
      <c r="E608" t="s">
        <v>41</v>
      </c>
      <c r="F608" t="s">
        <v>42</v>
      </c>
      <c r="H608">
        <v>1</v>
      </c>
      <c r="I608" t="s">
        <v>32</v>
      </c>
      <c r="J608">
        <v>1</v>
      </c>
      <c r="K608" t="s">
        <v>32</v>
      </c>
      <c r="L608">
        <v>0</v>
      </c>
      <c r="M608" t="s">
        <v>32</v>
      </c>
      <c r="N608">
        <v>2012</v>
      </c>
      <c r="O608">
        <v>2078</v>
      </c>
      <c r="P608">
        <v>2473547</v>
      </c>
      <c r="Q608">
        <v>674</v>
      </c>
      <c r="R608">
        <v>2420487</v>
      </c>
      <c r="S608">
        <v>9379</v>
      </c>
      <c r="T608">
        <v>248561</v>
      </c>
      <c r="U608">
        <v>1403</v>
      </c>
      <c r="V608">
        <v>53061</v>
      </c>
      <c r="W608">
        <v>9.4</v>
      </c>
      <c r="X608">
        <v>7.3</v>
      </c>
      <c r="Y608">
        <v>9.6</v>
      </c>
      <c r="Z608">
        <v>7.7</v>
      </c>
      <c r="AA608">
        <v>8.3000000000000007</v>
      </c>
      <c r="AB608">
        <v>12.3</v>
      </c>
      <c r="AC608">
        <v>10.7</v>
      </c>
      <c r="AD608">
        <v>23.6</v>
      </c>
    </row>
    <row r="609" spans="1:30" x14ac:dyDescent="0.45">
      <c r="A609" t="s">
        <v>91</v>
      </c>
      <c r="B609">
        <v>13460</v>
      </c>
      <c r="C609" t="s">
        <v>493</v>
      </c>
      <c r="E609" t="s">
        <v>43</v>
      </c>
      <c r="F609" t="s">
        <v>44</v>
      </c>
      <c r="G609" t="s">
        <v>45</v>
      </c>
      <c r="H609">
        <v>1</v>
      </c>
      <c r="I609" t="s">
        <v>32</v>
      </c>
      <c r="J609">
        <v>1</v>
      </c>
      <c r="K609" t="s">
        <v>32</v>
      </c>
      <c r="L609">
        <v>0</v>
      </c>
      <c r="M609" t="s">
        <v>32</v>
      </c>
      <c r="N609">
        <v>2012</v>
      </c>
      <c r="O609">
        <v>523</v>
      </c>
      <c r="P609">
        <v>356028</v>
      </c>
      <c r="Q609">
        <v>134</v>
      </c>
      <c r="R609">
        <v>331649</v>
      </c>
      <c r="S609">
        <v>1468</v>
      </c>
      <c r="T609">
        <v>68689</v>
      </c>
      <c r="U609">
        <v>389</v>
      </c>
      <c r="V609">
        <v>24380</v>
      </c>
      <c r="W609">
        <v>19.899999999999999</v>
      </c>
      <c r="X609">
        <v>16.600000000000001</v>
      </c>
      <c r="Y609">
        <v>28.6</v>
      </c>
      <c r="Z609">
        <v>17.8</v>
      </c>
      <c r="AA609">
        <v>23.6</v>
      </c>
      <c r="AB609">
        <v>14.7</v>
      </c>
      <c r="AC609">
        <v>22.9</v>
      </c>
      <c r="AD609">
        <v>39.9</v>
      </c>
    </row>
    <row r="610" spans="1:30" x14ac:dyDescent="0.45">
      <c r="A610" t="s">
        <v>91</v>
      </c>
      <c r="B610">
        <v>13460</v>
      </c>
      <c r="C610" t="s">
        <v>493</v>
      </c>
      <c r="E610">
        <v>51</v>
      </c>
      <c r="F610" t="s">
        <v>46</v>
      </c>
      <c r="H610">
        <v>1</v>
      </c>
      <c r="I610" t="s">
        <v>32</v>
      </c>
      <c r="J610">
        <v>1</v>
      </c>
      <c r="K610" t="s">
        <v>32</v>
      </c>
      <c r="L610">
        <v>0</v>
      </c>
      <c r="M610" t="s">
        <v>32</v>
      </c>
      <c r="N610">
        <v>2012</v>
      </c>
      <c r="O610">
        <v>315</v>
      </c>
      <c r="P610">
        <v>544234</v>
      </c>
      <c r="Q610">
        <v>84</v>
      </c>
      <c r="R610">
        <v>533518</v>
      </c>
      <c r="S610">
        <v>2248</v>
      </c>
      <c r="T610">
        <v>97133</v>
      </c>
      <c r="U610">
        <v>231</v>
      </c>
      <c r="W610">
        <v>33.4</v>
      </c>
      <c r="X610">
        <v>5.0999999999999996</v>
      </c>
      <c r="Y610">
        <v>12.7</v>
      </c>
      <c r="Z610">
        <v>5.4</v>
      </c>
      <c r="AA610">
        <v>5.5</v>
      </c>
      <c r="AB610">
        <v>7.8</v>
      </c>
      <c r="AC610">
        <v>41.6</v>
      </c>
    </row>
    <row r="611" spans="1:30" x14ac:dyDescent="0.45">
      <c r="A611" t="s">
        <v>91</v>
      </c>
      <c r="B611">
        <v>13460</v>
      </c>
      <c r="C611" t="s">
        <v>493</v>
      </c>
      <c r="E611">
        <v>52</v>
      </c>
      <c r="F611" t="s">
        <v>47</v>
      </c>
      <c r="G611" t="s">
        <v>48</v>
      </c>
      <c r="H611">
        <v>1</v>
      </c>
      <c r="I611" t="s">
        <v>32</v>
      </c>
      <c r="J611">
        <v>1</v>
      </c>
      <c r="K611" t="s">
        <v>32</v>
      </c>
      <c r="L611">
        <v>0</v>
      </c>
      <c r="M611" t="s">
        <v>32</v>
      </c>
      <c r="N611">
        <v>2012</v>
      </c>
      <c r="O611">
        <v>633</v>
      </c>
      <c r="P611">
        <v>695483</v>
      </c>
      <c r="Q611">
        <v>269</v>
      </c>
      <c r="R611">
        <v>621116</v>
      </c>
      <c r="S611">
        <v>1967</v>
      </c>
      <c r="T611">
        <v>114710</v>
      </c>
      <c r="U611">
        <v>364</v>
      </c>
      <c r="V611">
        <v>74367</v>
      </c>
      <c r="W611">
        <v>14.4</v>
      </c>
      <c r="X611">
        <v>12.8</v>
      </c>
      <c r="Y611">
        <v>15.5</v>
      </c>
      <c r="Z611">
        <v>14.4</v>
      </c>
      <c r="AA611">
        <v>9.6</v>
      </c>
      <c r="AB611">
        <v>10.9</v>
      </c>
      <c r="AC611">
        <v>22.1</v>
      </c>
      <c r="AD611">
        <v>38.799999999999997</v>
      </c>
    </row>
    <row r="612" spans="1:30" x14ac:dyDescent="0.45">
      <c r="A612" t="s">
        <v>91</v>
      </c>
      <c r="B612">
        <v>13460</v>
      </c>
      <c r="C612" t="s">
        <v>493</v>
      </c>
      <c r="E612">
        <v>53</v>
      </c>
      <c r="F612" t="s">
        <v>49</v>
      </c>
      <c r="H612">
        <v>1</v>
      </c>
      <c r="I612" t="s">
        <v>32</v>
      </c>
      <c r="J612">
        <v>1</v>
      </c>
      <c r="K612" t="s">
        <v>32</v>
      </c>
      <c r="L612">
        <v>0</v>
      </c>
      <c r="M612" t="s">
        <v>32</v>
      </c>
      <c r="N612">
        <v>2012</v>
      </c>
      <c r="O612">
        <v>2678</v>
      </c>
      <c r="P612">
        <v>312915</v>
      </c>
      <c r="Q612">
        <v>269</v>
      </c>
      <c r="R612">
        <v>141898</v>
      </c>
      <c r="S612">
        <v>1143</v>
      </c>
      <c r="T612">
        <v>35088</v>
      </c>
      <c r="U612">
        <v>2410</v>
      </c>
      <c r="V612">
        <v>171017</v>
      </c>
      <c r="W612">
        <v>16.7</v>
      </c>
      <c r="X612">
        <v>21.5</v>
      </c>
      <c r="Y612">
        <v>26.5</v>
      </c>
      <c r="Z612">
        <v>25.6</v>
      </c>
      <c r="AA612">
        <v>28.3</v>
      </c>
      <c r="AB612">
        <v>23</v>
      </c>
      <c r="AC612">
        <v>17.600000000000001</v>
      </c>
      <c r="AD612">
        <v>27.9</v>
      </c>
    </row>
    <row r="613" spans="1:30" x14ac:dyDescent="0.45">
      <c r="A613" t="s">
        <v>91</v>
      </c>
      <c r="B613">
        <v>13460</v>
      </c>
      <c r="C613" t="s">
        <v>493</v>
      </c>
      <c r="E613">
        <v>54</v>
      </c>
      <c r="F613" t="s">
        <v>50</v>
      </c>
      <c r="H613">
        <v>1</v>
      </c>
      <c r="I613" t="s">
        <v>32</v>
      </c>
      <c r="J613">
        <v>1</v>
      </c>
      <c r="K613" t="s">
        <v>32</v>
      </c>
      <c r="L613">
        <v>0</v>
      </c>
      <c r="M613" t="s">
        <v>32</v>
      </c>
      <c r="N613">
        <v>2012</v>
      </c>
      <c r="O613">
        <v>2962</v>
      </c>
      <c r="P613">
        <v>418584</v>
      </c>
      <c r="Q613">
        <v>655</v>
      </c>
      <c r="R613">
        <v>292823</v>
      </c>
      <c r="S613">
        <v>2305</v>
      </c>
      <c r="T613">
        <v>107506</v>
      </c>
      <c r="U613">
        <v>2307</v>
      </c>
      <c r="V613">
        <v>125761</v>
      </c>
      <c r="W613">
        <v>9.1999999999999993</v>
      </c>
      <c r="X613">
        <v>12.8</v>
      </c>
      <c r="Y613">
        <v>10.7</v>
      </c>
      <c r="Z613">
        <v>12.4</v>
      </c>
      <c r="AA613">
        <v>13.3</v>
      </c>
      <c r="AB613">
        <v>11.3</v>
      </c>
      <c r="AC613">
        <v>10.4</v>
      </c>
      <c r="AD613">
        <v>22.4</v>
      </c>
    </row>
    <row r="614" spans="1:30" x14ac:dyDescent="0.45">
      <c r="A614" t="s">
        <v>91</v>
      </c>
      <c r="B614">
        <v>13460</v>
      </c>
      <c r="C614" t="s">
        <v>493</v>
      </c>
      <c r="E614">
        <v>56</v>
      </c>
      <c r="F614" t="s">
        <v>51</v>
      </c>
      <c r="H614">
        <v>1</v>
      </c>
      <c r="I614" t="s">
        <v>32</v>
      </c>
      <c r="J614">
        <v>1</v>
      </c>
      <c r="K614" t="s">
        <v>32</v>
      </c>
      <c r="L614">
        <v>0</v>
      </c>
      <c r="M614" t="s">
        <v>32</v>
      </c>
      <c r="N614">
        <v>2012</v>
      </c>
      <c r="O614">
        <v>1298</v>
      </c>
      <c r="P614">
        <v>216165</v>
      </c>
      <c r="Q614">
        <v>287</v>
      </c>
      <c r="R614">
        <v>193554</v>
      </c>
      <c r="S614">
        <v>2906</v>
      </c>
      <c r="T614">
        <v>90088</v>
      </c>
      <c r="U614">
        <v>1011</v>
      </c>
      <c r="V614">
        <v>22610</v>
      </c>
      <c r="W614">
        <v>11.5</v>
      </c>
      <c r="X614">
        <v>13.2</v>
      </c>
      <c r="Y614">
        <v>20.2</v>
      </c>
      <c r="Z614">
        <v>12.4</v>
      </c>
      <c r="AA614">
        <v>16.100000000000001</v>
      </c>
      <c r="AB614">
        <v>12.2</v>
      </c>
      <c r="AC614">
        <v>13.5</v>
      </c>
      <c r="AD614">
        <v>31.7</v>
      </c>
    </row>
    <row r="615" spans="1:30" x14ac:dyDescent="0.45">
      <c r="A615" t="s">
        <v>91</v>
      </c>
      <c r="B615">
        <v>13460</v>
      </c>
      <c r="C615" t="s">
        <v>493</v>
      </c>
      <c r="E615">
        <v>61</v>
      </c>
      <c r="F615" t="s">
        <v>52</v>
      </c>
      <c r="H615">
        <v>1</v>
      </c>
      <c r="I615" t="s">
        <v>32</v>
      </c>
      <c r="J615">
        <v>1</v>
      </c>
      <c r="K615" t="s">
        <v>32</v>
      </c>
      <c r="L615">
        <v>0</v>
      </c>
      <c r="M615" t="s">
        <v>32</v>
      </c>
      <c r="N615">
        <v>2012</v>
      </c>
      <c r="O615">
        <v>358</v>
      </c>
      <c r="P615">
        <v>56658</v>
      </c>
      <c r="Q615">
        <v>72</v>
      </c>
      <c r="R615">
        <v>52475</v>
      </c>
      <c r="S615">
        <v>833</v>
      </c>
      <c r="T615">
        <v>20227</v>
      </c>
      <c r="U615">
        <v>285</v>
      </c>
      <c r="V615">
        <v>4183</v>
      </c>
      <c r="W615">
        <v>17.600000000000001</v>
      </c>
      <c r="X615">
        <v>23.9</v>
      </c>
      <c r="Y615">
        <v>19.2</v>
      </c>
      <c r="Z615">
        <v>26.9</v>
      </c>
      <c r="AA615">
        <v>27.3</v>
      </c>
      <c r="AB615">
        <v>32</v>
      </c>
      <c r="AC615">
        <v>22.3</v>
      </c>
      <c r="AD615">
        <v>40.1</v>
      </c>
    </row>
    <row r="616" spans="1:30" x14ac:dyDescent="0.45">
      <c r="A616" t="s">
        <v>91</v>
      </c>
      <c r="B616">
        <v>13460</v>
      </c>
      <c r="C616" t="s">
        <v>493</v>
      </c>
      <c r="E616">
        <v>62</v>
      </c>
      <c r="F616" t="s">
        <v>53</v>
      </c>
      <c r="H616">
        <v>1</v>
      </c>
      <c r="I616" t="s">
        <v>32</v>
      </c>
      <c r="J616">
        <v>1</v>
      </c>
      <c r="K616" t="s">
        <v>32</v>
      </c>
      <c r="L616">
        <v>0</v>
      </c>
      <c r="M616" t="s">
        <v>32</v>
      </c>
      <c r="N616">
        <v>2012</v>
      </c>
      <c r="O616">
        <v>1514</v>
      </c>
      <c r="P616">
        <v>1279113</v>
      </c>
      <c r="Q616">
        <v>474</v>
      </c>
      <c r="R616">
        <v>1217799</v>
      </c>
      <c r="S616">
        <v>11016</v>
      </c>
      <c r="T616">
        <v>489951</v>
      </c>
      <c r="U616">
        <v>1040</v>
      </c>
      <c r="V616">
        <v>61313</v>
      </c>
      <c r="W616">
        <v>13.4</v>
      </c>
      <c r="X616">
        <v>9.6999999999999993</v>
      </c>
      <c r="Y616">
        <v>12.5</v>
      </c>
      <c r="Z616">
        <v>10.1</v>
      </c>
      <c r="AA616">
        <v>21.1</v>
      </c>
      <c r="AB616">
        <v>10.3</v>
      </c>
      <c r="AC616">
        <v>15.4</v>
      </c>
      <c r="AD616">
        <v>42.3</v>
      </c>
    </row>
    <row r="617" spans="1:30" x14ac:dyDescent="0.45">
      <c r="A617" t="s">
        <v>91</v>
      </c>
      <c r="B617">
        <v>13460</v>
      </c>
      <c r="C617" t="s">
        <v>493</v>
      </c>
      <c r="E617">
        <v>71</v>
      </c>
      <c r="F617" t="s">
        <v>54</v>
      </c>
      <c r="H617">
        <v>1</v>
      </c>
      <c r="I617" t="s">
        <v>32</v>
      </c>
      <c r="J617">
        <v>1</v>
      </c>
      <c r="K617" t="s">
        <v>32</v>
      </c>
      <c r="L617">
        <v>0</v>
      </c>
      <c r="M617" t="s">
        <v>32</v>
      </c>
      <c r="N617">
        <v>2012</v>
      </c>
      <c r="O617">
        <v>1071</v>
      </c>
      <c r="P617">
        <v>117469</v>
      </c>
      <c r="Q617">
        <v>97</v>
      </c>
      <c r="R617">
        <v>98813</v>
      </c>
      <c r="S617">
        <v>1941</v>
      </c>
      <c r="T617">
        <v>31060</v>
      </c>
      <c r="U617">
        <v>974</v>
      </c>
      <c r="V617">
        <v>18656</v>
      </c>
      <c r="W617">
        <v>11.2</v>
      </c>
      <c r="X617">
        <v>29.1</v>
      </c>
      <c r="Y617">
        <v>36.299999999999997</v>
      </c>
      <c r="Z617">
        <v>34.799999999999997</v>
      </c>
      <c r="AA617">
        <v>26.2</v>
      </c>
      <c r="AB617">
        <v>39.700000000000003</v>
      </c>
      <c r="AC617">
        <v>10.5</v>
      </c>
      <c r="AD617">
        <v>24.7</v>
      </c>
    </row>
    <row r="618" spans="1:30" x14ac:dyDescent="0.45">
      <c r="A618" t="s">
        <v>91</v>
      </c>
      <c r="B618">
        <v>13460</v>
      </c>
      <c r="C618" t="s">
        <v>493</v>
      </c>
      <c r="E618">
        <v>72</v>
      </c>
      <c r="F618" t="s">
        <v>55</v>
      </c>
      <c r="H618">
        <v>1</v>
      </c>
      <c r="I618" t="s">
        <v>32</v>
      </c>
      <c r="J618">
        <v>1</v>
      </c>
      <c r="K618" t="s">
        <v>32</v>
      </c>
      <c r="L618">
        <v>0</v>
      </c>
      <c r="M618" t="s">
        <v>32</v>
      </c>
      <c r="N618">
        <v>2012</v>
      </c>
      <c r="O618">
        <v>735</v>
      </c>
      <c r="P618">
        <v>537676</v>
      </c>
      <c r="Q618">
        <v>465</v>
      </c>
      <c r="R618">
        <v>526733</v>
      </c>
      <c r="S618">
        <v>8901</v>
      </c>
      <c r="T618">
        <v>157701</v>
      </c>
      <c r="U618">
        <v>270</v>
      </c>
      <c r="V618">
        <v>10943</v>
      </c>
      <c r="W618">
        <v>17.2</v>
      </c>
      <c r="X618">
        <v>26</v>
      </c>
      <c r="Y618">
        <v>19.5</v>
      </c>
      <c r="Z618">
        <v>27.3</v>
      </c>
      <c r="AA618">
        <v>26.7</v>
      </c>
      <c r="AB618">
        <v>25.7</v>
      </c>
      <c r="AC618">
        <v>30.4</v>
      </c>
      <c r="AD618">
        <v>32.1</v>
      </c>
    </row>
    <row r="619" spans="1:30" x14ac:dyDescent="0.45">
      <c r="A619" t="s">
        <v>91</v>
      </c>
      <c r="B619">
        <v>13460</v>
      </c>
      <c r="C619" t="s">
        <v>493</v>
      </c>
      <c r="E619">
        <v>81</v>
      </c>
      <c r="F619" t="s">
        <v>56</v>
      </c>
      <c r="G619" t="s">
        <v>57</v>
      </c>
      <c r="H619">
        <v>1</v>
      </c>
      <c r="I619" t="s">
        <v>32</v>
      </c>
      <c r="J619">
        <v>1</v>
      </c>
      <c r="K619" t="s">
        <v>32</v>
      </c>
      <c r="L619">
        <v>0</v>
      </c>
      <c r="M619" t="s">
        <v>32</v>
      </c>
      <c r="N619">
        <v>2012</v>
      </c>
      <c r="O619">
        <v>1890</v>
      </c>
      <c r="P619">
        <v>116111</v>
      </c>
      <c r="Q619">
        <v>238</v>
      </c>
      <c r="R619">
        <v>70990</v>
      </c>
      <c r="S619">
        <v>687</v>
      </c>
      <c r="T619">
        <v>20589</v>
      </c>
      <c r="U619">
        <v>1651</v>
      </c>
      <c r="V619">
        <v>45121</v>
      </c>
      <c r="W619">
        <v>13</v>
      </c>
      <c r="X619">
        <v>18.5</v>
      </c>
      <c r="Y619">
        <v>28.9</v>
      </c>
      <c r="Z619">
        <v>25.7</v>
      </c>
      <c r="AA619">
        <v>22.1</v>
      </c>
      <c r="AB619">
        <v>24.6</v>
      </c>
      <c r="AC619">
        <v>12.3</v>
      </c>
      <c r="AD619">
        <v>27.1</v>
      </c>
    </row>
    <row r="620" spans="1:30" x14ac:dyDescent="0.45">
      <c r="A620" t="s">
        <v>92</v>
      </c>
      <c r="B620">
        <v>13740</v>
      </c>
      <c r="C620" t="s">
        <v>495</v>
      </c>
      <c r="E620">
        <v>0</v>
      </c>
      <c r="F620" t="s">
        <v>31</v>
      </c>
      <c r="H620">
        <v>1</v>
      </c>
      <c r="I620" t="s">
        <v>32</v>
      </c>
      <c r="J620">
        <v>1</v>
      </c>
      <c r="K620" t="s">
        <v>32</v>
      </c>
      <c r="L620">
        <v>0</v>
      </c>
      <c r="M620" t="s">
        <v>32</v>
      </c>
      <c r="N620">
        <v>2012</v>
      </c>
      <c r="O620">
        <v>17221</v>
      </c>
      <c r="P620">
        <v>22777589</v>
      </c>
      <c r="Q620">
        <v>5145</v>
      </c>
      <c r="R620">
        <v>22225876</v>
      </c>
      <c r="S620">
        <v>72260</v>
      </c>
      <c r="T620">
        <v>2738523</v>
      </c>
      <c r="U620">
        <v>12076</v>
      </c>
      <c r="V620">
        <v>551713</v>
      </c>
      <c r="W620">
        <v>3.5</v>
      </c>
      <c r="X620">
        <v>2.5</v>
      </c>
      <c r="Y620">
        <v>5.5</v>
      </c>
      <c r="Z620">
        <v>2.7</v>
      </c>
      <c r="AA620">
        <v>4.2</v>
      </c>
      <c r="AB620">
        <v>3</v>
      </c>
      <c r="AC620">
        <v>4.4000000000000004</v>
      </c>
      <c r="AD620">
        <v>8.5</v>
      </c>
    </row>
    <row r="621" spans="1:30" x14ac:dyDescent="0.45">
      <c r="A621" t="s">
        <v>92</v>
      </c>
      <c r="B621">
        <v>13740</v>
      </c>
      <c r="C621" t="s">
        <v>495</v>
      </c>
      <c r="E621">
        <v>11</v>
      </c>
      <c r="F621" t="s">
        <v>33</v>
      </c>
      <c r="G621" t="s">
        <v>34</v>
      </c>
      <c r="H621">
        <v>1</v>
      </c>
      <c r="I621" t="s">
        <v>32</v>
      </c>
      <c r="J621">
        <v>1</v>
      </c>
      <c r="K621" t="s">
        <v>32</v>
      </c>
      <c r="L621">
        <v>0</v>
      </c>
      <c r="M621" t="s">
        <v>32</v>
      </c>
      <c r="N621">
        <v>2012</v>
      </c>
      <c r="O621">
        <v>190</v>
      </c>
      <c r="P621">
        <v>16397</v>
      </c>
      <c r="Q621">
        <v>15</v>
      </c>
      <c r="R621">
        <v>8811</v>
      </c>
      <c r="S621">
        <v>64</v>
      </c>
      <c r="T621">
        <v>1901</v>
      </c>
      <c r="U621">
        <v>175</v>
      </c>
      <c r="V621">
        <v>7586</v>
      </c>
      <c r="W621">
        <v>39.799999999999997</v>
      </c>
      <c r="X621">
        <v>28.1</v>
      </c>
      <c r="Y621">
        <v>31.8</v>
      </c>
      <c r="Z621">
        <v>41.2</v>
      </c>
      <c r="AA621">
        <v>69.7</v>
      </c>
      <c r="AB621">
        <v>50.7</v>
      </c>
      <c r="AC621">
        <v>41.4</v>
      </c>
      <c r="AD621">
        <v>34</v>
      </c>
    </row>
    <row r="622" spans="1:30" x14ac:dyDescent="0.45">
      <c r="A622" t="s">
        <v>92</v>
      </c>
      <c r="B622">
        <v>13740</v>
      </c>
      <c r="C622" t="s">
        <v>495</v>
      </c>
      <c r="E622">
        <v>21</v>
      </c>
      <c r="F622" t="s">
        <v>35</v>
      </c>
      <c r="H622">
        <v>1</v>
      </c>
      <c r="I622" t="s">
        <v>32</v>
      </c>
      <c r="J622">
        <v>1</v>
      </c>
      <c r="K622" t="s">
        <v>32</v>
      </c>
      <c r="L622">
        <v>0</v>
      </c>
      <c r="M622" t="s">
        <v>32</v>
      </c>
      <c r="N622">
        <v>2012</v>
      </c>
      <c r="O622">
        <v>401</v>
      </c>
      <c r="P622">
        <v>159240</v>
      </c>
      <c r="Q622">
        <v>70</v>
      </c>
      <c r="R622">
        <v>139036</v>
      </c>
      <c r="S622">
        <v>697</v>
      </c>
      <c r="T622">
        <v>32580</v>
      </c>
      <c r="U622">
        <v>330</v>
      </c>
      <c r="V622">
        <v>20205</v>
      </c>
      <c r="W622">
        <v>19.8</v>
      </c>
      <c r="X622">
        <v>25.7</v>
      </c>
      <c r="Y622">
        <v>36.299999999999997</v>
      </c>
      <c r="Z622">
        <v>30.1</v>
      </c>
      <c r="AA622">
        <v>62.6</v>
      </c>
      <c r="AB622">
        <v>42.5</v>
      </c>
      <c r="AC622">
        <v>20.9</v>
      </c>
      <c r="AD622">
        <v>28.9</v>
      </c>
    </row>
    <row r="623" spans="1:30" x14ac:dyDescent="0.45">
      <c r="A623" t="s">
        <v>92</v>
      </c>
      <c r="B623">
        <v>13740</v>
      </c>
      <c r="C623" t="s">
        <v>495</v>
      </c>
      <c r="E623">
        <v>22</v>
      </c>
      <c r="F623" t="s">
        <v>36</v>
      </c>
      <c r="H623">
        <v>1</v>
      </c>
      <c r="I623" t="s">
        <v>32</v>
      </c>
      <c r="J623">
        <v>1</v>
      </c>
      <c r="K623" t="s">
        <v>32</v>
      </c>
      <c r="L623">
        <v>0</v>
      </c>
      <c r="M623" t="s">
        <v>32</v>
      </c>
      <c r="N623">
        <v>2012</v>
      </c>
      <c r="O623">
        <v>34</v>
      </c>
      <c r="P623">
        <v>305018</v>
      </c>
      <c r="Q623">
        <v>14</v>
      </c>
      <c r="R623">
        <v>304920</v>
      </c>
      <c r="S623">
        <v>350</v>
      </c>
      <c r="T623">
        <v>29537</v>
      </c>
      <c r="U623">
        <v>20</v>
      </c>
      <c r="V623">
        <v>98</v>
      </c>
      <c r="W623">
        <v>65</v>
      </c>
      <c r="X623">
        <v>1.8</v>
      </c>
      <c r="Y623">
        <v>15.2</v>
      </c>
      <c r="Z623">
        <v>1.9</v>
      </c>
      <c r="AA623">
        <v>2</v>
      </c>
      <c r="AB623">
        <v>0.8</v>
      </c>
      <c r="AC623">
        <v>106.2</v>
      </c>
      <c r="AD623">
        <v>42.8</v>
      </c>
    </row>
    <row r="624" spans="1:30" x14ac:dyDescent="0.45">
      <c r="A624" t="s">
        <v>92</v>
      </c>
      <c r="B624">
        <v>13740</v>
      </c>
      <c r="C624" t="s">
        <v>495</v>
      </c>
      <c r="E624">
        <v>23</v>
      </c>
      <c r="F624" t="s">
        <v>37</v>
      </c>
      <c r="H624">
        <v>1</v>
      </c>
      <c r="I624" t="s">
        <v>32</v>
      </c>
      <c r="J624">
        <v>1</v>
      </c>
      <c r="K624" t="s">
        <v>32</v>
      </c>
      <c r="L624">
        <v>0</v>
      </c>
      <c r="M624" t="s">
        <v>32</v>
      </c>
      <c r="N624">
        <v>2012</v>
      </c>
      <c r="O624">
        <v>2244</v>
      </c>
      <c r="P624">
        <v>1175788</v>
      </c>
      <c r="Q624">
        <v>666</v>
      </c>
      <c r="R624">
        <v>1065009</v>
      </c>
      <c r="S624">
        <v>4591</v>
      </c>
      <c r="T624">
        <v>204472</v>
      </c>
      <c r="U624">
        <v>1578</v>
      </c>
      <c r="V624">
        <v>110779</v>
      </c>
      <c r="W624">
        <v>8.6</v>
      </c>
      <c r="X624">
        <v>5.8</v>
      </c>
      <c r="Y624">
        <v>19.5</v>
      </c>
      <c r="Z624">
        <v>6.6</v>
      </c>
      <c r="AA624">
        <v>9.9</v>
      </c>
      <c r="AB624">
        <v>8.5</v>
      </c>
      <c r="AC624">
        <v>10.9</v>
      </c>
      <c r="AD624">
        <v>24.9</v>
      </c>
    </row>
    <row r="625" spans="1:30" x14ac:dyDescent="0.45">
      <c r="A625" t="s">
        <v>92</v>
      </c>
      <c r="B625">
        <v>13740</v>
      </c>
      <c r="C625" t="s">
        <v>495</v>
      </c>
      <c r="E625" t="s">
        <v>38</v>
      </c>
      <c r="F625" t="s">
        <v>39</v>
      </c>
      <c r="H625">
        <v>1</v>
      </c>
      <c r="I625" t="s">
        <v>32</v>
      </c>
      <c r="J625">
        <v>1</v>
      </c>
      <c r="K625" t="s">
        <v>32</v>
      </c>
      <c r="L625">
        <v>0</v>
      </c>
      <c r="M625" t="s">
        <v>32</v>
      </c>
      <c r="N625">
        <v>2012</v>
      </c>
      <c r="O625">
        <v>403</v>
      </c>
      <c r="P625">
        <v>7276908</v>
      </c>
      <c r="Q625">
        <v>174</v>
      </c>
      <c r="R625">
        <v>7268367</v>
      </c>
      <c r="S625">
        <v>2925</v>
      </c>
      <c r="T625">
        <v>180306</v>
      </c>
      <c r="U625">
        <v>229</v>
      </c>
      <c r="V625">
        <v>8541</v>
      </c>
      <c r="W625">
        <v>21.3</v>
      </c>
      <c r="X625">
        <v>7.6</v>
      </c>
      <c r="Y625">
        <v>13</v>
      </c>
      <c r="Z625">
        <v>7.9</v>
      </c>
      <c r="AA625">
        <v>4.0999999999999996</v>
      </c>
      <c r="AB625">
        <v>5.6</v>
      </c>
      <c r="AC625">
        <v>39.200000000000003</v>
      </c>
      <c r="AD625">
        <v>48.1</v>
      </c>
    </row>
    <row r="626" spans="1:30" x14ac:dyDescent="0.45">
      <c r="A626" t="s">
        <v>92</v>
      </c>
      <c r="B626">
        <v>13740</v>
      </c>
      <c r="C626" t="s">
        <v>495</v>
      </c>
      <c r="E626">
        <v>42</v>
      </c>
      <c r="F626" t="s">
        <v>40</v>
      </c>
      <c r="H626">
        <v>1</v>
      </c>
      <c r="I626" t="s">
        <v>32</v>
      </c>
      <c r="J626">
        <v>1</v>
      </c>
      <c r="K626" t="s">
        <v>32</v>
      </c>
      <c r="L626">
        <v>0</v>
      </c>
      <c r="M626" t="s">
        <v>32</v>
      </c>
      <c r="N626">
        <v>2012</v>
      </c>
      <c r="O626">
        <v>593</v>
      </c>
      <c r="P626">
        <v>4850061</v>
      </c>
      <c r="Q626">
        <v>379</v>
      </c>
      <c r="R626">
        <v>4834632</v>
      </c>
      <c r="S626">
        <v>5433</v>
      </c>
      <c r="T626">
        <v>273087</v>
      </c>
      <c r="U626">
        <v>214</v>
      </c>
      <c r="V626">
        <v>15429</v>
      </c>
      <c r="W626">
        <v>14.3</v>
      </c>
      <c r="X626">
        <v>3.8</v>
      </c>
      <c r="Y626">
        <v>7.2</v>
      </c>
      <c r="Z626">
        <v>4</v>
      </c>
      <c r="AA626">
        <v>3.8</v>
      </c>
      <c r="AB626">
        <v>3.2</v>
      </c>
      <c r="AC626">
        <v>34.700000000000003</v>
      </c>
      <c r="AD626">
        <v>29.9</v>
      </c>
    </row>
    <row r="627" spans="1:30" x14ac:dyDescent="0.45">
      <c r="A627" t="s">
        <v>92</v>
      </c>
      <c r="B627">
        <v>13740</v>
      </c>
      <c r="C627" t="s">
        <v>495</v>
      </c>
      <c r="E627" t="s">
        <v>41</v>
      </c>
      <c r="F627" t="s">
        <v>42</v>
      </c>
      <c r="H627">
        <v>1</v>
      </c>
      <c r="I627" t="s">
        <v>32</v>
      </c>
      <c r="J627">
        <v>1</v>
      </c>
      <c r="K627" t="s">
        <v>32</v>
      </c>
      <c r="L627">
        <v>0</v>
      </c>
      <c r="M627" t="s">
        <v>32</v>
      </c>
      <c r="N627">
        <v>2012</v>
      </c>
      <c r="O627">
        <v>1745</v>
      </c>
      <c r="P627">
        <v>3142981</v>
      </c>
      <c r="Q627">
        <v>629</v>
      </c>
      <c r="R627">
        <v>3106490</v>
      </c>
      <c r="S627">
        <v>9818</v>
      </c>
      <c r="T627">
        <v>262801</v>
      </c>
      <c r="U627">
        <v>1117</v>
      </c>
      <c r="V627">
        <v>36491</v>
      </c>
      <c r="W627">
        <v>9</v>
      </c>
      <c r="X627">
        <v>2.4</v>
      </c>
      <c r="Y627">
        <v>9</v>
      </c>
      <c r="Z627">
        <v>2.5</v>
      </c>
      <c r="AA627">
        <v>3.7</v>
      </c>
      <c r="AB627">
        <v>3.5</v>
      </c>
      <c r="AC627">
        <v>12.4</v>
      </c>
      <c r="AD627">
        <v>13.6</v>
      </c>
    </row>
    <row r="628" spans="1:30" x14ac:dyDescent="0.45">
      <c r="A628" t="s">
        <v>92</v>
      </c>
      <c r="B628">
        <v>13740</v>
      </c>
      <c r="C628" t="s">
        <v>495</v>
      </c>
      <c r="E628" t="s">
        <v>43</v>
      </c>
      <c r="F628" t="s">
        <v>44</v>
      </c>
      <c r="G628" t="s">
        <v>45</v>
      </c>
      <c r="H628">
        <v>1</v>
      </c>
      <c r="I628" t="s">
        <v>32</v>
      </c>
      <c r="J628">
        <v>1</v>
      </c>
      <c r="K628" t="s">
        <v>32</v>
      </c>
      <c r="L628">
        <v>0</v>
      </c>
      <c r="M628" t="s">
        <v>32</v>
      </c>
      <c r="N628">
        <v>2012</v>
      </c>
      <c r="O628">
        <v>697</v>
      </c>
      <c r="P628">
        <v>591385</v>
      </c>
      <c r="Q628">
        <v>216</v>
      </c>
      <c r="R628">
        <v>552097</v>
      </c>
      <c r="S628">
        <v>3152</v>
      </c>
      <c r="T628">
        <v>121002</v>
      </c>
      <c r="U628">
        <v>481</v>
      </c>
      <c r="V628">
        <v>39288</v>
      </c>
      <c r="W628">
        <v>13.1</v>
      </c>
      <c r="X628">
        <v>14.8</v>
      </c>
      <c r="Y628">
        <v>27.7</v>
      </c>
      <c r="Z628">
        <v>16.899999999999999</v>
      </c>
      <c r="AA628">
        <v>11.7</v>
      </c>
      <c r="AB628">
        <v>12.2</v>
      </c>
      <c r="AC628">
        <v>16.899999999999999</v>
      </c>
      <c r="AD628">
        <v>35.9</v>
      </c>
    </row>
    <row r="629" spans="1:30" x14ac:dyDescent="0.45">
      <c r="A629" t="s">
        <v>92</v>
      </c>
      <c r="B629">
        <v>13740</v>
      </c>
      <c r="C629" t="s">
        <v>495</v>
      </c>
      <c r="E629">
        <v>51</v>
      </c>
      <c r="F629" t="s">
        <v>46</v>
      </c>
      <c r="H629">
        <v>1</v>
      </c>
      <c r="I629" t="s">
        <v>32</v>
      </c>
      <c r="J629">
        <v>1</v>
      </c>
      <c r="K629" t="s">
        <v>32</v>
      </c>
      <c r="L629">
        <v>0</v>
      </c>
      <c r="M629" t="s">
        <v>32</v>
      </c>
      <c r="N629">
        <v>2012</v>
      </c>
      <c r="O629">
        <v>206</v>
      </c>
      <c r="P629">
        <v>400746</v>
      </c>
      <c r="Q629">
        <v>73</v>
      </c>
      <c r="R629">
        <v>397313</v>
      </c>
      <c r="S629">
        <v>1876</v>
      </c>
      <c r="T629">
        <v>84272</v>
      </c>
      <c r="U629">
        <v>133</v>
      </c>
      <c r="V629">
        <v>3433</v>
      </c>
      <c r="W629">
        <v>16.7</v>
      </c>
      <c r="X629">
        <v>4.8</v>
      </c>
      <c r="Y629">
        <v>18</v>
      </c>
      <c r="Z629">
        <v>5</v>
      </c>
      <c r="AA629">
        <v>6.1</v>
      </c>
      <c r="AB629">
        <v>4.9000000000000004</v>
      </c>
      <c r="AC629">
        <v>22.3</v>
      </c>
      <c r="AD629">
        <v>22.6</v>
      </c>
    </row>
    <row r="630" spans="1:30" x14ac:dyDescent="0.45">
      <c r="A630" t="s">
        <v>92</v>
      </c>
      <c r="B630">
        <v>13740</v>
      </c>
      <c r="C630" t="s">
        <v>495</v>
      </c>
      <c r="E630">
        <v>52</v>
      </c>
      <c r="F630" t="s">
        <v>47</v>
      </c>
      <c r="G630" t="s">
        <v>48</v>
      </c>
      <c r="H630">
        <v>1</v>
      </c>
      <c r="I630" t="s">
        <v>32</v>
      </c>
      <c r="J630">
        <v>1</v>
      </c>
      <c r="K630" t="s">
        <v>32</v>
      </c>
      <c r="L630">
        <v>0</v>
      </c>
      <c r="M630" t="s">
        <v>32</v>
      </c>
      <c r="N630">
        <v>2012</v>
      </c>
      <c r="O630">
        <v>730</v>
      </c>
      <c r="P630">
        <v>943261</v>
      </c>
      <c r="Q630">
        <v>272</v>
      </c>
      <c r="R630">
        <v>921141</v>
      </c>
      <c r="S630">
        <v>4009</v>
      </c>
      <c r="T630">
        <v>217943</v>
      </c>
      <c r="U630">
        <v>458</v>
      </c>
      <c r="V630">
        <v>22120</v>
      </c>
      <c r="W630">
        <v>26.1</v>
      </c>
      <c r="X630">
        <v>2.2999999999999998</v>
      </c>
      <c r="Y630">
        <v>21.4</v>
      </c>
      <c r="Z630">
        <v>2.1</v>
      </c>
      <c r="AA630">
        <v>5.4</v>
      </c>
      <c r="AB630">
        <v>4.2</v>
      </c>
      <c r="AC630">
        <v>36</v>
      </c>
      <c r="AD630">
        <v>27.9</v>
      </c>
    </row>
    <row r="631" spans="1:30" x14ac:dyDescent="0.45">
      <c r="A631" t="s">
        <v>92</v>
      </c>
      <c r="B631">
        <v>13740</v>
      </c>
      <c r="C631" t="s">
        <v>495</v>
      </c>
      <c r="E631">
        <v>53</v>
      </c>
      <c r="F631" t="s">
        <v>49</v>
      </c>
      <c r="H631">
        <v>1</v>
      </c>
      <c r="I631" t="s">
        <v>32</v>
      </c>
      <c r="J631">
        <v>1</v>
      </c>
      <c r="K631" t="s">
        <v>32</v>
      </c>
      <c r="L631">
        <v>0</v>
      </c>
      <c r="M631" t="s">
        <v>32</v>
      </c>
      <c r="N631">
        <v>2012</v>
      </c>
      <c r="O631">
        <v>2296</v>
      </c>
      <c r="P631">
        <v>318552</v>
      </c>
      <c r="Q631">
        <v>303</v>
      </c>
      <c r="R631">
        <v>179642</v>
      </c>
      <c r="S631">
        <v>899</v>
      </c>
      <c r="T631">
        <v>34623</v>
      </c>
      <c r="U631">
        <v>1993</v>
      </c>
      <c r="V631">
        <v>138909</v>
      </c>
      <c r="W631">
        <v>12.2</v>
      </c>
      <c r="X631">
        <v>11.6</v>
      </c>
      <c r="Y631">
        <v>20.8</v>
      </c>
      <c r="Z631">
        <v>20.2</v>
      </c>
      <c r="AA631">
        <v>16.399999999999999</v>
      </c>
      <c r="AB631">
        <v>17</v>
      </c>
      <c r="AC631">
        <v>12.7</v>
      </c>
      <c r="AD631">
        <v>14.6</v>
      </c>
    </row>
    <row r="632" spans="1:30" x14ac:dyDescent="0.45">
      <c r="A632" t="s">
        <v>92</v>
      </c>
      <c r="B632">
        <v>13740</v>
      </c>
      <c r="C632" t="s">
        <v>495</v>
      </c>
      <c r="E632">
        <v>54</v>
      </c>
      <c r="F632" t="s">
        <v>50</v>
      </c>
      <c r="H632">
        <v>1</v>
      </c>
      <c r="I632" t="s">
        <v>32</v>
      </c>
      <c r="J632">
        <v>1</v>
      </c>
      <c r="K632" t="s">
        <v>32</v>
      </c>
      <c r="L632">
        <v>0</v>
      </c>
      <c r="M632" t="s">
        <v>32</v>
      </c>
      <c r="N632">
        <v>2012</v>
      </c>
      <c r="O632">
        <v>2062</v>
      </c>
      <c r="P632">
        <v>769191</v>
      </c>
      <c r="Q632">
        <v>651</v>
      </c>
      <c r="R632">
        <v>715706</v>
      </c>
      <c r="S632">
        <v>3950</v>
      </c>
      <c r="T632">
        <v>222696</v>
      </c>
      <c r="U632">
        <v>1411</v>
      </c>
      <c r="V632">
        <v>53485</v>
      </c>
      <c r="W632">
        <v>12.4</v>
      </c>
      <c r="X632">
        <v>13</v>
      </c>
      <c r="Y632">
        <v>11.5</v>
      </c>
      <c r="Z632">
        <v>13.2</v>
      </c>
      <c r="AA632">
        <v>7.6</v>
      </c>
      <c r="AB632">
        <v>10.8</v>
      </c>
      <c r="AC632">
        <v>16.899999999999999</v>
      </c>
      <c r="AD632">
        <v>25.9</v>
      </c>
    </row>
    <row r="633" spans="1:30" x14ac:dyDescent="0.45">
      <c r="A633" t="s">
        <v>92</v>
      </c>
      <c r="B633">
        <v>13740</v>
      </c>
      <c r="C633" t="s">
        <v>495</v>
      </c>
      <c r="E633">
        <v>55</v>
      </c>
      <c r="F633" t="s">
        <v>59</v>
      </c>
      <c r="H633">
        <v>1</v>
      </c>
      <c r="I633" t="s">
        <v>32</v>
      </c>
      <c r="J633">
        <v>1</v>
      </c>
      <c r="K633" t="s">
        <v>32</v>
      </c>
      <c r="L633">
        <v>0</v>
      </c>
      <c r="M633" t="s">
        <v>32</v>
      </c>
      <c r="N633">
        <v>2012</v>
      </c>
      <c r="O633">
        <v>27</v>
      </c>
      <c r="P633">
        <v>45263</v>
      </c>
      <c r="Q633">
        <v>27</v>
      </c>
      <c r="R633">
        <v>45263</v>
      </c>
      <c r="S633">
        <v>441</v>
      </c>
      <c r="T633">
        <v>27251</v>
      </c>
      <c r="U633">
        <v>0</v>
      </c>
      <c r="V633">
        <v>0</v>
      </c>
      <c r="W633">
        <v>5.6</v>
      </c>
      <c r="X633">
        <v>4.5999999999999996</v>
      </c>
      <c r="Y633">
        <v>5.8</v>
      </c>
      <c r="Z633">
        <v>4.8</v>
      </c>
      <c r="AA633">
        <v>1.8</v>
      </c>
      <c r="AB633">
        <v>2.2999999999999998</v>
      </c>
      <c r="AC633">
        <v>0</v>
      </c>
      <c r="AD633">
        <v>0</v>
      </c>
    </row>
    <row r="634" spans="1:30" x14ac:dyDescent="0.45">
      <c r="A634" t="s">
        <v>92</v>
      </c>
      <c r="B634">
        <v>13740</v>
      </c>
      <c r="C634" t="s">
        <v>495</v>
      </c>
      <c r="E634">
        <v>56</v>
      </c>
      <c r="F634" t="s">
        <v>51</v>
      </c>
      <c r="H634">
        <v>1</v>
      </c>
      <c r="I634" t="s">
        <v>32</v>
      </c>
      <c r="J634">
        <v>1</v>
      </c>
      <c r="K634" t="s">
        <v>32</v>
      </c>
      <c r="L634">
        <v>0</v>
      </c>
      <c r="M634" t="s">
        <v>32</v>
      </c>
      <c r="N634">
        <v>2012</v>
      </c>
      <c r="O634">
        <v>1039</v>
      </c>
      <c r="P634">
        <v>451474</v>
      </c>
      <c r="Q634">
        <v>310</v>
      </c>
      <c r="R634">
        <v>433423</v>
      </c>
      <c r="S634">
        <v>8173</v>
      </c>
      <c r="T634">
        <v>270080</v>
      </c>
      <c r="U634">
        <v>729</v>
      </c>
      <c r="V634">
        <v>18051</v>
      </c>
      <c r="W634">
        <v>17.2</v>
      </c>
      <c r="X634">
        <v>6.6</v>
      </c>
      <c r="Y634">
        <v>20.9</v>
      </c>
      <c r="Z634">
        <v>7.2</v>
      </c>
      <c r="AA634">
        <v>8.8000000000000007</v>
      </c>
      <c r="AB634">
        <v>8.9</v>
      </c>
      <c r="AC634">
        <v>22.7</v>
      </c>
      <c r="AD634">
        <v>47.1</v>
      </c>
    </row>
    <row r="635" spans="1:30" x14ac:dyDescent="0.45">
      <c r="A635" t="s">
        <v>92</v>
      </c>
      <c r="B635">
        <v>13740</v>
      </c>
      <c r="C635" t="s">
        <v>495</v>
      </c>
      <c r="E635">
        <v>61</v>
      </c>
      <c r="F635" t="s">
        <v>52</v>
      </c>
      <c r="H635">
        <v>1</v>
      </c>
      <c r="I635" t="s">
        <v>32</v>
      </c>
      <c r="J635">
        <v>1</v>
      </c>
      <c r="K635" t="s">
        <v>32</v>
      </c>
      <c r="L635">
        <v>0</v>
      </c>
      <c r="M635" t="s">
        <v>32</v>
      </c>
      <c r="N635">
        <v>2012</v>
      </c>
      <c r="O635">
        <v>277</v>
      </c>
      <c r="P635">
        <v>37261</v>
      </c>
      <c r="Q635">
        <v>45</v>
      </c>
      <c r="R635">
        <v>34772</v>
      </c>
      <c r="S635">
        <v>780</v>
      </c>
      <c r="T635">
        <v>15618</v>
      </c>
      <c r="U635">
        <v>232</v>
      </c>
      <c r="V635">
        <v>2489</v>
      </c>
      <c r="W635">
        <v>35.1</v>
      </c>
      <c r="X635">
        <v>6.8</v>
      </c>
      <c r="Y635">
        <v>33.700000000000003</v>
      </c>
      <c r="Z635">
        <v>7.3</v>
      </c>
      <c r="AA635">
        <v>8</v>
      </c>
      <c r="AB635">
        <v>7.9</v>
      </c>
      <c r="AC635">
        <v>41.6</v>
      </c>
      <c r="AD635">
        <v>33.700000000000003</v>
      </c>
    </row>
    <row r="636" spans="1:30" x14ac:dyDescent="0.45">
      <c r="A636" t="s">
        <v>92</v>
      </c>
      <c r="B636">
        <v>13740</v>
      </c>
      <c r="C636" t="s">
        <v>495</v>
      </c>
      <c r="E636">
        <v>62</v>
      </c>
      <c r="F636" t="s">
        <v>53</v>
      </c>
      <c r="H636">
        <v>1</v>
      </c>
      <c r="I636" t="s">
        <v>32</v>
      </c>
      <c r="J636">
        <v>1</v>
      </c>
      <c r="K636" t="s">
        <v>32</v>
      </c>
      <c r="L636">
        <v>0</v>
      </c>
      <c r="M636" t="s">
        <v>32</v>
      </c>
      <c r="N636">
        <v>2012</v>
      </c>
      <c r="O636">
        <v>1128</v>
      </c>
      <c r="P636">
        <v>1403505</v>
      </c>
      <c r="Q636">
        <v>463</v>
      </c>
      <c r="R636">
        <v>1387984</v>
      </c>
      <c r="S636">
        <v>11573</v>
      </c>
      <c r="T636">
        <v>541165</v>
      </c>
      <c r="U636">
        <v>665</v>
      </c>
      <c r="V636">
        <v>15522</v>
      </c>
      <c r="W636">
        <v>13.9</v>
      </c>
      <c r="X636">
        <v>6.2</v>
      </c>
      <c r="Y636">
        <v>19</v>
      </c>
      <c r="Z636">
        <v>6.5</v>
      </c>
      <c r="AA636">
        <v>4.9000000000000004</v>
      </c>
      <c r="AB636">
        <v>6.8</v>
      </c>
      <c r="AC636">
        <v>14.6</v>
      </c>
      <c r="AD636">
        <v>24.4</v>
      </c>
    </row>
    <row r="637" spans="1:30" x14ac:dyDescent="0.45">
      <c r="A637" t="s">
        <v>92</v>
      </c>
      <c r="B637">
        <v>13740</v>
      </c>
      <c r="C637" t="s">
        <v>495</v>
      </c>
      <c r="E637">
        <v>71</v>
      </c>
      <c r="F637" t="s">
        <v>54</v>
      </c>
      <c r="H637">
        <v>1</v>
      </c>
      <c r="I637" t="s">
        <v>32</v>
      </c>
      <c r="J637">
        <v>1</v>
      </c>
      <c r="K637" t="s">
        <v>32</v>
      </c>
      <c r="L637">
        <v>0</v>
      </c>
      <c r="M637" t="s">
        <v>32</v>
      </c>
      <c r="N637">
        <v>2012</v>
      </c>
      <c r="O637">
        <v>667</v>
      </c>
      <c r="P637">
        <v>162846</v>
      </c>
      <c r="Q637">
        <v>216</v>
      </c>
      <c r="R637">
        <v>152982</v>
      </c>
      <c r="S637">
        <v>2483</v>
      </c>
      <c r="T637">
        <v>28097</v>
      </c>
      <c r="U637">
        <v>452</v>
      </c>
      <c r="V637">
        <v>9865</v>
      </c>
      <c r="W637">
        <v>27.2</v>
      </c>
      <c r="X637">
        <v>10.7</v>
      </c>
      <c r="Y637">
        <v>28.3</v>
      </c>
      <c r="Z637">
        <v>11.7</v>
      </c>
      <c r="AA637">
        <v>19.600000000000001</v>
      </c>
      <c r="AB637">
        <v>10.8</v>
      </c>
      <c r="AC637">
        <v>30.4</v>
      </c>
      <c r="AD637">
        <v>9.3000000000000007</v>
      </c>
    </row>
    <row r="638" spans="1:30" x14ac:dyDescent="0.45">
      <c r="A638" t="s">
        <v>92</v>
      </c>
      <c r="B638">
        <v>13740</v>
      </c>
      <c r="C638" t="s">
        <v>495</v>
      </c>
      <c r="E638">
        <v>72</v>
      </c>
      <c r="F638" t="s">
        <v>55</v>
      </c>
      <c r="H638">
        <v>1</v>
      </c>
      <c r="I638" t="s">
        <v>32</v>
      </c>
      <c r="J638">
        <v>1</v>
      </c>
      <c r="K638" t="s">
        <v>32</v>
      </c>
      <c r="L638">
        <v>0</v>
      </c>
      <c r="M638" t="s">
        <v>32</v>
      </c>
      <c r="N638">
        <v>2012</v>
      </c>
      <c r="O638">
        <v>605</v>
      </c>
      <c r="P638">
        <v>506088</v>
      </c>
      <c r="Q638">
        <v>393</v>
      </c>
      <c r="R638">
        <v>496325</v>
      </c>
      <c r="S638">
        <v>9388</v>
      </c>
      <c r="T638">
        <v>142289</v>
      </c>
      <c r="U638">
        <v>212</v>
      </c>
      <c r="V638">
        <v>9763</v>
      </c>
      <c r="W638">
        <v>16</v>
      </c>
      <c r="X638">
        <v>14.2</v>
      </c>
      <c r="Y638">
        <v>13.7</v>
      </c>
      <c r="Z638">
        <v>15.2</v>
      </c>
      <c r="AA638">
        <v>21.8</v>
      </c>
      <c r="AB638">
        <v>18</v>
      </c>
      <c r="AC638">
        <v>41</v>
      </c>
      <c r="AD638">
        <v>23.8</v>
      </c>
    </row>
    <row r="639" spans="1:30" x14ac:dyDescent="0.45">
      <c r="A639" t="s">
        <v>92</v>
      </c>
      <c r="B639">
        <v>13740</v>
      </c>
      <c r="C639" t="s">
        <v>495</v>
      </c>
      <c r="E639">
        <v>81</v>
      </c>
      <c r="F639" t="s">
        <v>56</v>
      </c>
      <c r="G639" t="s">
        <v>57</v>
      </c>
      <c r="H639">
        <v>1</v>
      </c>
      <c r="I639" t="s">
        <v>32</v>
      </c>
      <c r="J639">
        <v>1</v>
      </c>
      <c r="K639" t="s">
        <v>32</v>
      </c>
      <c r="L639">
        <v>0</v>
      </c>
      <c r="M639" t="s">
        <v>32</v>
      </c>
      <c r="N639">
        <v>2012</v>
      </c>
      <c r="O639">
        <v>1955</v>
      </c>
      <c r="P639">
        <v>221413</v>
      </c>
      <c r="Q639">
        <v>306</v>
      </c>
      <c r="R639">
        <v>181753</v>
      </c>
      <c r="S639">
        <v>1654</v>
      </c>
      <c r="T639">
        <v>48762</v>
      </c>
      <c r="U639">
        <v>1649</v>
      </c>
      <c r="V639">
        <v>39661</v>
      </c>
      <c r="W639">
        <v>6</v>
      </c>
      <c r="X639">
        <v>13.9</v>
      </c>
      <c r="Y639">
        <v>24.1</v>
      </c>
      <c r="Z639">
        <v>19.7</v>
      </c>
      <c r="AA639">
        <v>17.8</v>
      </c>
      <c r="AB639">
        <v>23.9</v>
      </c>
      <c r="AC639">
        <v>9.4</v>
      </c>
      <c r="AD639">
        <v>16.100000000000001</v>
      </c>
    </row>
    <row r="640" spans="1:30" x14ac:dyDescent="0.45">
      <c r="A640" t="s">
        <v>93</v>
      </c>
      <c r="B640">
        <v>13780</v>
      </c>
      <c r="C640" t="s">
        <v>497</v>
      </c>
      <c r="E640">
        <v>0</v>
      </c>
      <c r="F640" t="s">
        <v>31</v>
      </c>
      <c r="H640">
        <v>1</v>
      </c>
      <c r="I640" t="s">
        <v>32</v>
      </c>
      <c r="J640">
        <v>1</v>
      </c>
      <c r="K640" t="s">
        <v>32</v>
      </c>
      <c r="L640">
        <v>0</v>
      </c>
      <c r="M640" t="s">
        <v>32</v>
      </c>
      <c r="N640">
        <v>2012</v>
      </c>
      <c r="O640">
        <v>16842</v>
      </c>
      <c r="P640">
        <v>17483862</v>
      </c>
      <c r="Q640">
        <v>4159</v>
      </c>
      <c r="R640">
        <v>16812257</v>
      </c>
      <c r="S640">
        <v>78804</v>
      </c>
      <c r="T640">
        <v>2925802</v>
      </c>
      <c r="U640">
        <v>12683</v>
      </c>
      <c r="V640">
        <v>671605</v>
      </c>
      <c r="W640">
        <v>4.4000000000000004</v>
      </c>
      <c r="X640">
        <v>3.7</v>
      </c>
      <c r="Y640">
        <v>6.6</v>
      </c>
      <c r="Z640">
        <v>4.0999999999999996</v>
      </c>
      <c r="AA640">
        <v>6.7</v>
      </c>
      <c r="AB640">
        <v>5.8</v>
      </c>
      <c r="AC640">
        <v>4.9000000000000004</v>
      </c>
      <c r="AD640">
        <v>11.8</v>
      </c>
    </row>
    <row r="641" spans="1:30" x14ac:dyDescent="0.45">
      <c r="A641" t="s">
        <v>93</v>
      </c>
      <c r="B641">
        <v>13780</v>
      </c>
      <c r="C641" t="s">
        <v>497</v>
      </c>
      <c r="E641">
        <v>11</v>
      </c>
      <c r="F641" t="s">
        <v>33</v>
      </c>
      <c r="G641" t="s">
        <v>34</v>
      </c>
      <c r="H641">
        <v>1</v>
      </c>
      <c r="I641" t="s">
        <v>32</v>
      </c>
      <c r="J641">
        <v>1</v>
      </c>
      <c r="K641" t="s">
        <v>32</v>
      </c>
      <c r="L641">
        <v>0</v>
      </c>
      <c r="M641" t="s">
        <v>32</v>
      </c>
      <c r="N641">
        <v>2012</v>
      </c>
      <c r="O641">
        <v>129</v>
      </c>
      <c r="P641">
        <v>2787</v>
      </c>
      <c r="Q641">
        <v>0</v>
      </c>
      <c r="R641">
        <v>0</v>
      </c>
      <c r="S641">
        <v>0</v>
      </c>
      <c r="T641">
        <v>0</v>
      </c>
      <c r="U641">
        <v>129</v>
      </c>
      <c r="V641">
        <v>2787</v>
      </c>
      <c r="W641">
        <v>31</v>
      </c>
      <c r="X641">
        <v>16.7</v>
      </c>
      <c r="Y641">
        <v>0</v>
      </c>
      <c r="Z641">
        <v>0</v>
      </c>
      <c r="AA641">
        <v>0</v>
      </c>
      <c r="AB641">
        <v>0</v>
      </c>
      <c r="AC641">
        <v>29.5</v>
      </c>
      <c r="AD641">
        <v>15.9</v>
      </c>
    </row>
    <row r="642" spans="1:30" x14ac:dyDescent="0.45">
      <c r="A642" t="s">
        <v>93</v>
      </c>
      <c r="B642">
        <v>13780</v>
      </c>
      <c r="C642" t="s">
        <v>497</v>
      </c>
      <c r="E642">
        <v>21</v>
      </c>
      <c r="F642" t="s">
        <v>35</v>
      </c>
      <c r="H642">
        <v>1</v>
      </c>
      <c r="I642" t="s">
        <v>32</v>
      </c>
      <c r="J642">
        <v>1</v>
      </c>
      <c r="K642" t="s">
        <v>32</v>
      </c>
      <c r="L642">
        <v>0</v>
      </c>
      <c r="M642" t="s">
        <v>32</v>
      </c>
      <c r="N642">
        <v>2012</v>
      </c>
      <c r="O642">
        <v>126</v>
      </c>
      <c r="P642">
        <v>70391</v>
      </c>
      <c r="Q642">
        <v>10</v>
      </c>
      <c r="R642">
        <v>56754</v>
      </c>
      <c r="S642">
        <v>467</v>
      </c>
      <c r="T642">
        <v>20529</v>
      </c>
      <c r="U642">
        <v>116</v>
      </c>
      <c r="W642">
        <v>41.5</v>
      </c>
      <c r="X642">
        <v>13.8</v>
      </c>
      <c r="Y642">
        <v>87.1</v>
      </c>
      <c r="Z642">
        <v>10.9</v>
      </c>
      <c r="AA642">
        <v>9.9</v>
      </c>
      <c r="AB642">
        <v>9.8000000000000007</v>
      </c>
      <c r="AC642">
        <v>43</v>
      </c>
    </row>
    <row r="643" spans="1:30" x14ac:dyDescent="0.45">
      <c r="A643" t="s">
        <v>93</v>
      </c>
      <c r="B643">
        <v>13780</v>
      </c>
      <c r="C643" t="s">
        <v>497</v>
      </c>
      <c r="E643">
        <v>22</v>
      </c>
      <c r="F643" t="s">
        <v>36</v>
      </c>
      <c r="H643">
        <v>1</v>
      </c>
      <c r="I643" t="s">
        <v>32</v>
      </c>
      <c r="J643">
        <v>1</v>
      </c>
      <c r="K643" t="s">
        <v>32</v>
      </c>
      <c r="L643">
        <v>0</v>
      </c>
      <c r="M643" t="s">
        <v>32</v>
      </c>
      <c r="N643">
        <v>2012</v>
      </c>
      <c r="O643">
        <v>54</v>
      </c>
      <c r="Q643">
        <v>4</v>
      </c>
      <c r="U643">
        <v>50</v>
      </c>
      <c r="W643">
        <v>105.9</v>
      </c>
      <c r="Y643">
        <v>0</v>
      </c>
      <c r="AC643">
        <v>109</v>
      </c>
    </row>
    <row r="644" spans="1:30" x14ac:dyDescent="0.45">
      <c r="A644" t="s">
        <v>93</v>
      </c>
      <c r="B644">
        <v>13780</v>
      </c>
      <c r="C644" t="s">
        <v>497</v>
      </c>
      <c r="E644">
        <v>23</v>
      </c>
      <c r="F644" t="s">
        <v>37</v>
      </c>
      <c r="H644">
        <v>1</v>
      </c>
      <c r="I644" t="s">
        <v>32</v>
      </c>
      <c r="J644">
        <v>1</v>
      </c>
      <c r="K644" t="s">
        <v>32</v>
      </c>
      <c r="L644">
        <v>0</v>
      </c>
      <c r="M644" t="s">
        <v>32</v>
      </c>
      <c r="N644">
        <v>2012</v>
      </c>
      <c r="O644">
        <v>2307</v>
      </c>
      <c r="P644">
        <v>1159353</v>
      </c>
      <c r="Q644">
        <v>527</v>
      </c>
      <c r="R644">
        <v>1091859</v>
      </c>
      <c r="S644">
        <v>4182</v>
      </c>
      <c r="T644">
        <v>209209</v>
      </c>
      <c r="U644">
        <v>1779</v>
      </c>
      <c r="V644">
        <v>67494</v>
      </c>
      <c r="W644">
        <v>11.6</v>
      </c>
      <c r="X644">
        <v>27.4</v>
      </c>
      <c r="Y644">
        <v>15.4</v>
      </c>
      <c r="Z644">
        <v>30.5</v>
      </c>
      <c r="AA644">
        <v>33.799999999999997</v>
      </c>
      <c r="AB644">
        <v>35</v>
      </c>
      <c r="AC644">
        <v>13</v>
      </c>
      <c r="AD644">
        <v>20.5</v>
      </c>
    </row>
    <row r="645" spans="1:30" x14ac:dyDescent="0.45">
      <c r="A645" t="s">
        <v>93</v>
      </c>
      <c r="B645">
        <v>13780</v>
      </c>
      <c r="C645" t="s">
        <v>497</v>
      </c>
      <c r="E645" t="s">
        <v>38</v>
      </c>
      <c r="F645" t="s">
        <v>39</v>
      </c>
      <c r="H645">
        <v>1</v>
      </c>
      <c r="I645" t="s">
        <v>32</v>
      </c>
      <c r="J645">
        <v>1</v>
      </c>
      <c r="K645" t="s">
        <v>32</v>
      </c>
      <c r="L645">
        <v>0</v>
      </c>
      <c r="M645" t="s">
        <v>32</v>
      </c>
      <c r="N645">
        <v>2012</v>
      </c>
      <c r="O645">
        <v>325</v>
      </c>
      <c r="P645">
        <v>2587858</v>
      </c>
      <c r="Q645">
        <v>167</v>
      </c>
      <c r="R645">
        <v>2585221</v>
      </c>
      <c r="S645">
        <v>8191</v>
      </c>
      <c r="T645">
        <v>429117</v>
      </c>
      <c r="U645">
        <v>158</v>
      </c>
      <c r="V645">
        <v>2637</v>
      </c>
      <c r="W645">
        <v>29.2</v>
      </c>
      <c r="X645">
        <v>5.2</v>
      </c>
      <c r="Y645">
        <v>30.5</v>
      </c>
      <c r="Z645">
        <v>5.4</v>
      </c>
      <c r="AA645">
        <v>7.7</v>
      </c>
      <c r="AB645">
        <v>7.3</v>
      </c>
      <c r="AC645">
        <v>39.5</v>
      </c>
      <c r="AD645">
        <v>23.7</v>
      </c>
    </row>
    <row r="646" spans="1:30" x14ac:dyDescent="0.45">
      <c r="A646" t="s">
        <v>93</v>
      </c>
      <c r="B646">
        <v>13780</v>
      </c>
      <c r="C646" t="s">
        <v>497</v>
      </c>
      <c r="E646">
        <v>42</v>
      </c>
      <c r="F646" t="s">
        <v>40</v>
      </c>
      <c r="H646">
        <v>1</v>
      </c>
      <c r="I646" t="s">
        <v>32</v>
      </c>
      <c r="J646">
        <v>1</v>
      </c>
      <c r="K646" t="s">
        <v>32</v>
      </c>
      <c r="L646">
        <v>0</v>
      </c>
      <c r="M646" t="s">
        <v>32</v>
      </c>
      <c r="N646">
        <v>2012</v>
      </c>
      <c r="O646">
        <v>431</v>
      </c>
      <c r="P646">
        <v>4047914</v>
      </c>
      <c r="Q646">
        <v>215</v>
      </c>
      <c r="R646">
        <v>3943330</v>
      </c>
      <c r="S646">
        <v>4420</v>
      </c>
      <c r="T646">
        <v>185787</v>
      </c>
      <c r="U646">
        <v>216</v>
      </c>
      <c r="V646">
        <v>104584</v>
      </c>
      <c r="W646">
        <v>17.5</v>
      </c>
      <c r="X646">
        <v>12.5</v>
      </c>
      <c r="Y646">
        <v>22.1</v>
      </c>
      <c r="Z646">
        <v>13.4</v>
      </c>
      <c r="AA646">
        <v>24.7</v>
      </c>
      <c r="AB646">
        <v>20</v>
      </c>
      <c r="AC646">
        <v>30.3</v>
      </c>
      <c r="AD646">
        <v>9.1999999999999993</v>
      </c>
    </row>
    <row r="647" spans="1:30" x14ac:dyDescent="0.45">
      <c r="A647" t="s">
        <v>93</v>
      </c>
      <c r="B647">
        <v>13780</v>
      </c>
      <c r="C647" t="s">
        <v>497</v>
      </c>
      <c r="E647" t="s">
        <v>41</v>
      </c>
      <c r="F647" t="s">
        <v>42</v>
      </c>
      <c r="H647">
        <v>1</v>
      </c>
      <c r="I647" t="s">
        <v>32</v>
      </c>
      <c r="J647">
        <v>1</v>
      </c>
      <c r="K647" t="s">
        <v>32</v>
      </c>
      <c r="L647">
        <v>0</v>
      </c>
      <c r="M647" t="s">
        <v>32</v>
      </c>
      <c r="N647">
        <v>2012</v>
      </c>
      <c r="O647">
        <v>2176</v>
      </c>
      <c r="P647">
        <v>2987382</v>
      </c>
      <c r="Q647">
        <v>626</v>
      </c>
      <c r="R647">
        <v>2844570</v>
      </c>
      <c r="S647">
        <v>12114</v>
      </c>
      <c r="T647">
        <v>252674</v>
      </c>
      <c r="U647">
        <v>1550</v>
      </c>
      <c r="V647">
        <v>142812</v>
      </c>
      <c r="W647">
        <v>10.199999999999999</v>
      </c>
      <c r="X647">
        <v>7.9</v>
      </c>
      <c r="Y647">
        <v>14.2</v>
      </c>
      <c r="Z647">
        <v>7.4</v>
      </c>
      <c r="AA647">
        <v>11.7</v>
      </c>
      <c r="AB647">
        <v>11.4</v>
      </c>
      <c r="AC647">
        <v>13.8</v>
      </c>
      <c r="AD647">
        <v>42.5</v>
      </c>
    </row>
    <row r="648" spans="1:30" x14ac:dyDescent="0.45">
      <c r="A648" t="s">
        <v>93</v>
      </c>
      <c r="B648">
        <v>13780</v>
      </c>
      <c r="C648" t="s">
        <v>497</v>
      </c>
      <c r="E648" t="s">
        <v>43</v>
      </c>
      <c r="F648" t="s">
        <v>44</v>
      </c>
      <c r="G648" t="s">
        <v>45</v>
      </c>
      <c r="H648">
        <v>1</v>
      </c>
      <c r="I648" t="s">
        <v>32</v>
      </c>
      <c r="J648">
        <v>1</v>
      </c>
      <c r="K648" t="s">
        <v>32</v>
      </c>
      <c r="L648">
        <v>0</v>
      </c>
      <c r="M648" t="s">
        <v>32</v>
      </c>
      <c r="N648">
        <v>2012</v>
      </c>
      <c r="O648">
        <v>485</v>
      </c>
      <c r="P648">
        <v>266195</v>
      </c>
      <c r="Q648">
        <v>115</v>
      </c>
      <c r="R648">
        <v>242243</v>
      </c>
      <c r="S648">
        <v>2115</v>
      </c>
      <c r="T648">
        <v>65691</v>
      </c>
      <c r="U648">
        <v>370</v>
      </c>
      <c r="V648">
        <v>23952</v>
      </c>
      <c r="W648">
        <v>22</v>
      </c>
      <c r="X648">
        <v>7.3</v>
      </c>
      <c r="Y648">
        <v>33.1</v>
      </c>
      <c r="Z648">
        <v>8.6</v>
      </c>
      <c r="AA648">
        <v>16.399999999999999</v>
      </c>
      <c r="AB648">
        <v>9.5</v>
      </c>
      <c r="AC648">
        <v>28</v>
      </c>
      <c r="AD648">
        <v>38.9</v>
      </c>
    </row>
    <row r="649" spans="1:30" x14ac:dyDescent="0.45">
      <c r="A649" t="s">
        <v>93</v>
      </c>
      <c r="B649">
        <v>13780</v>
      </c>
      <c r="C649" t="s">
        <v>497</v>
      </c>
      <c r="E649">
        <v>51</v>
      </c>
      <c r="F649" t="s">
        <v>46</v>
      </c>
      <c r="H649">
        <v>1</v>
      </c>
      <c r="I649" t="s">
        <v>32</v>
      </c>
      <c r="J649">
        <v>1</v>
      </c>
      <c r="K649" t="s">
        <v>32</v>
      </c>
      <c r="L649">
        <v>0</v>
      </c>
      <c r="M649" t="s">
        <v>32</v>
      </c>
      <c r="N649">
        <v>2012</v>
      </c>
      <c r="O649">
        <v>168</v>
      </c>
      <c r="P649">
        <v>391118</v>
      </c>
      <c r="Q649">
        <v>43</v>
      </c>
      <c r="R649">
        <v>389177</v>
      </c>
      <c r="S649">
        <v>2010</v>
      </c>
      <c r="T649">
        <v>81585</v>
      </c>
      <c r="U649">
        <v>125</v>
      </c>
      <c r="V649">
        <v>1941</v>
      </c>
      <c r="W649">
        <v>26.1</v>
      </c>
      <c r="X649">
        <v>5.7</v>
      </c>
      <c r="Y649">
        <v>19.5</v>
      </c>
      <c r="Z649">
        <v>5.9</v>
      </c>
      <c r="AA649">
        <v>6</v>
      </c>
      <c r="AB649">
        <v>6.1</v>
      </c>
      <c r="AC649">
        <v>34</v>
      </c>
      <c r="AD649">
        <v>27.7</v>
      </c>
    </row>
    <row r="650" spans="1:30" x14ac:dyDescent="0.45">
      <c r="A650" t="s">
        <v>93</v>
      </c>
      <c r="B650">
        <v>13780</v>
      </c>
      <c r="C650" t="s">
        <v>497</v>
      </c>
      <c r="E650">
        <v>52</v>
      </c>
      <c r="F650" t="s">
        <v>47</v>
      </c>
      <c r="G650" t="s">
        <v>48</v>
      </c>
      <c r="H650">
        <v>1</v>
      </c>
      <c r="I650" t="s">
        <v>32</v>
      </c>
      <c r="J650">
        <v>1</v>
      </c>
      <c r="K650" t="s">
        <v>32</v>
      </c>
      <c r="L650">
        <v>0</v>
      </c>
      <c r="M650" t="s">
        <v>32</v>
      </c>
      <c r="N650">
        <v>2012</v>
      </c>
      <c r="O650">
        <v>535</v>
      </c>
      <c r="P650">
        <v>1452943</v>
      </c>
      <c r="Q650">
        <v>203</v>
      </c>
      <c r="R650">
        <v>1420546</v>
      </c>
      <c r="S650">
        <v>3038</v>
      </c>
      <c r="T650">
        <v>151041</v>
      </c>
      <c r="U650">
        <v>332</v>
      </c>
      <c r="W650">
        <v>30.8</v>
      </c>
      <c r="X650">
        <v>6.6</v>
      </c>
      <c r="Y650">
        <v>34.1</v>
      </c>
      <c r="Z650">
        <v>6.6</v>
      </c>
      <c r="AA650">
        <v>17.899999999999999</v>
      </c>
      <c r="AB650">
        <v>13.5</v>
      </c>
      <c r="AC650">
        <v>37.9</v>
      </c>
    </row>
    <row r="651" spans="1:30" x14ac:dyDescent="0.45">
      <c r="A651" t="s">
        <v>93</v>
      </c>
      <c r="B651">
        <v>13780</v>
      </c>
      <c r="C651" t="s">
        <v>497</v>
      </c>
      <c r="E651">
        <v>53</v>
      </c>
      <c r="F651" t="s">
        <v>49</v>
      </c>
      <c r="H651">
        <v>1</v>
      </c>
      <c r="I651" t="s">
        <v>32</v>
      </c>
      <c r="J651">
        <v>1</v>
      </c>
      <c r="K651" t="s">
        <v>32</v>
      </c>
      <c r="L651">
        <v>0</v>
      </c>
      <c r="M651" t="s">
        <v>32</v>
      </c>
      <c r="N651">
        <v>2012</v>
      </c>
      <c r="O651">
        <v>1535</v>
      </c>
      <c r="P651">
        <v>296215</v>
      </c>
      <c r="Q651">
        <v>152</v>
      </c>
      <c r="R651">
        <v>178253</v>
      </c>
      <c r="S651">
        <v>1025</v>
      </c>
      <c r="T651">
        <v>33361</v>
      </c>
      <c r="U651">
        <v>1383</v>
      </c>
      <c r="V651">
        <v>117961</v>
      </c>
      <c r="W651">
        <v>18.5</v>
      </c>
      <c r="X651">
        <v>20.399999999999999</v>
      </c>
      <c r="Y651">
        <v>30</v>
      </c>
      <c r="Z651">
        <v>24.3</v>
      </c>
      <c r="AA651">
        <v>29.1</v>
      </c>
      <c r="AB651">
        <v>25</v>
      </c>
      <c r="AC651">
        <v>18</v>
      </c>
      <c r="AD651">
        <v>45.2</v>
      </c>
    </row>
    <row r="652" spans="1:30" x14ac:dyDescent="0.45">
      <c r="A652" t="s">
        <v>93</v>
      </c>
      <c r="B652">
        <v>13780</v>
      </c>
      <c r="C652" t="s">
        <v>497</v>
      </c>
      <c r="E652">
        <v>54</v>
      </c>
      <c r="F652" t="s">
        <v>50</v>
      </c>
      <c r="H652">
        <v>1</v>
      </c>
      <c r="I652" t="s">
        <v>32</v>
      </c>
      <c r="J652">
        <v>1</v>
      </c>
      <c r="K652" t="s">
        <v>32</v>
      </c>
      <c r="L652">
        <v>0</v>
      </c>
      <c r="M652" t="s">
        <v>32</v>
      </c>
      <c r="N652">
        <v>2012</v>
      </c>
      <c r="O652">
        <v>1699</v>
      </c>
      <c r="P652">
        <v>1028412</v>
      </c>
      <c r="Q652">
        <v>326</v>
      </c>
      <c r="R652">
        <v>983336</v>
      </c>
      <c r="S652">
        <v>6561</v>
      </c>
      <c r="T652">
        <v>427983</v>
      </c>
      <c r="U652">
        <v>1372</v>
      </c>
      <c r="V652">
        <v>45075</v>
      </c>
      <c r="W652">
        <v>14.4</v>
      </c>
      <c r="X652">
        <v>16.100000000000001</v>
      </c>
      <c r="Y652">
        <v>23.1</v>
      </c>
      <c r="Z652">
        <v>17.5</v>
      </c>
      <c r="AA652">
        <v>17.8</v>
      </c>
      <c r="AB652">
        <v>15.8</v>
      </c>
      <c r="AC652">
        <v>13.6</v>
      </c>
      <c r="AD652">
        <v>16.899999999999999</v>
      </c>
    </row>
    <row r="653" spans="1:30" x14ac:dyDescent="0.45">
      <c r="A653" t="s">
        <v>93</v>
      </c>
      <c r="B653">
        <v>13780</v>
      </c>
      <c r="C653" t="s">
        <v>497</v>
      </c>
      <c r="E653">
        <v>55</v>
      </c>
      <c r="F653" t="s">
        <v>59</v>
      </c>
      <c r="H653">
        <v>1</v>
      </c>
      <c r="I653" t="s">
        <v>32</v>
      </c>
      <c r="J653">
        <v>1</v>
      </c>
      <c r="K653" t="s">
        <v>32</v>
      </c>
      <c r="L653">
        <v>0</v>
      </c>
      <c r="M653" t="s">
        <v>32</v>
      </c>
      <c r="N653">
        <v>2012</v>
      </c>
      <c r="O653">
        <v>29</v>
      </c>
      <c r="P653">
        <v>97745</v>
      </c>
      <c r="Q653">
        <v>29</v>
      </c>
      <c r="R653">
        <v>97745</v>
      </c>
      <c r="S653">
        <v>1323</v>
      </c>
      <c r="T653">
        <v>119646</v>
      </c>
      <c r="U653">
        <v>0</v>
      </c>
      <c r="V653">
        <v>0</v>
      </c>
      <c r="W653">
        <v>22.3</v>
      </c>
      <c r="X653">
        <v>8.1</v>
      </c>
      <c r="Y653">
        <v>23.2</v>
      </c>
      <c r="Z653">
        <v>8.5</v>
      </c>
      <c r="AA653">
        <v>7.8</v>
      </c>
      <c r="AB653">
        <v>8.4</v>
      </c>
      <c r="AC653">
        <v>0</v>
      </c>
      <c r="AD653">
        <v>0</v>
      </c>
    </row>
    <row r="654" spans="1:30" x14ac:dyDescent="0.45">
      <c r="A654" t="s">
        <v>93</v>
      </c>
      <c r="B654">
        <v>13780</v>
      </c>
      <c r="C654" t="s">
        <v>497</v>
      </c>
      <c r="E654">
        <v>56</v>
      </c>
      <c r="F654" t="s">
        <v>51</v>
      </c>
      <c r="H654">
        <v>1</v>
      </c>
      <c r="I654" t="s">
        <v>32</v>
      </c>
      <c r="J654">
        <v>1</v>
      </c>
      <c r="K654" t="s">
        <v>32</v>
      </c>
      <c r="L654">
        <v>0</v>
      </c>
      <c r="M654" t="s">
        <v>32</v>
      </c>
      <c r="N654">
        <v>2012</v>
      </c>
      <c r="O654">
        <v>1123</v>
      </c>
      <c r="P654">
        <v>508985</v>
      </c>
      <c r="Q654">
        <v>335</v>
      </c>
      <c r="R654">
        <v>490175</v>
      </c>
      <c r="S654">
        <v>4998</v>
      </c>
      <c r="T654">
        <v>162835</v>
      </c>
      <c r="U654">
        <v>787</v>
      </c>
      <c r="V654">
        <v>18810</v>
      </c>
      <c r="W654">
        <v>18</v>
      </c>
      <c r="X654">
        <v>44.3</v>
      </c>
      <c r="Y654">
        <v>19.899999999999999</v>
      </c>
      <c r="Z654">
        <v>47.8</v>
      </c>
      <c r="AA654">
        <v>36.299999999999997</v>
      </c>
      <c r="AB654">
        <v>43</v>
      </c>
      <c r="AC654">
        <v>19.399999999999999</v>
      </c>
      <c r="AD654">
        <v>26.6</v>
      </c>
    </row>
    <row r="655" spans="1:30" x14ac:dyDescent="0.45">
      <c r="A655" t="s">
        <v>93</v>
      </c>
      <c r="B655">
        <v>13780</v>
      </c>
      <c r="C655" t="s">
        <v>497</v>
      </c>
      <c r="E655">
        <v>61</v>
      </c>
      <c r="F655" t="s">
        <v>52</v>
      </c>
      <c r="H655">
        <v>1</v>
      </c>
      <c r="I655" t="s">
        <v>32</v>
      </c>
      <c r="J655">
        <v>1</v>
      </c>
      <c r="K655" t="s">
        <v>32</v>
      </c>
      <c r="L655">
        <v>0</v>
      </c>
      <c r="M655" t="s">
        <v>32</v>
      </c>
      <c r="N655">
        <v>2012</v>
      </c>
      <c r="O655">
        <v>380</v>
      </c>
      <c r="P655">
        <v>34706</v>
      </c>
      <c r="Q655">
        <v>32</v>
      </c>
      <c r="R655">
        <v>31686</v>
      </c>
      <c r="S655">
        <v>681</v>
      </c>
      <c r="T655">
        <v>13704</v>
      </c>
      <c r="U655">
        <v>349</v>
      </c>
      <c r="V655">
        <v>3020</v>
      </c>
      <c r="W655">
        <v>19.600000000000001</v>
      </c>
      <c r="X655">
        <v>6.5</v>
      </c>
      <c r="Y655">
        <v>26.4</v>
      </c>
      <c r="Z655">
        <v>7.1</v>
      </c>
      <c r="AA655">
        <v>7.5</v>
      </c>
      <c r="AB655">
        <v>6.3</v>
      </c>
      <c r="AC655">
        <v>20.2</v>
      </c>
      <c r="AD655">
        <v>27</v>
      </c>
    </row>
    <row r="656" spans="1:30" x14ac:dyDescent="0.45">
      <c r="A656" t="s">
        <v>93</v>
      </c>
      <c r="B656">
        <v>13780</v>
      </c>
      <c r="C656" t="s">
        <v>497</v>
      </c>
      <c r="E656">
        <v>62</v>
      </c>
      <c r="F656" t="s">
        <v>53</v>
      </c>
      <c r="H656">
        <v>1</v>
      </c>
      <c r="I656" t="s">
        <v>32</v>
      </c>
      <c r="J656">
        <v>1</v>
      </c>
      <c r="K656" t="s">
        <v>32</v>
      </c>
      <c r="L656">
        <v>0</v>
      </c>
      <c r="M656" t="s">
        <v>32</v>
      </c>
      <c r="N656">
        <v>2012</v>
      </c>
      <c r="O656">
        <v>1644</v>
      </c>
      <c r="P656">
        <v>1423787</v>
      </c>
      <c r="Q656">
        <v>388</v>
      </c>
      <c r="R656">
        <v>1399257</v>
      </c>
      <c r="S656">
        <v>14565</v>
      </c>
      <c r="T656">
        <v>561924</v>
      </c>
      <c r="U656">
        <v>1256</v>
      </c>
      <c r="V656">
        <v>24529</v>
      </c>
      <c r="W656">
        <v>7.5</v>
      </c>
      <c r="X656">
        <v>5.7</v>
      </c>
      <c r="Y656">
        <v>22.5</v>
      </c>
      <c r="Z656">
        <v>5.9</v>
      </c>
      <c r="AA656">
        <v>9</v>
      </c>
      <c r="AB656">
        <v>7.5</v>
      </c>
      <c r="AC656">
        <v>6.7</v>
      </c>
      <c r="AD656">
        <v>12.9</v>
      </c>
    </row>
    <row r="657" spans="1:30" x14ac:dyDescent="0.45">
      <c r="A657" t="s">
        <v>93</v>
      </c>
      <c r="B657">
        <v>13780</v>
      </c>
      <c r="C657" t="s">
        <v>497</v>
      </c>
      <c r="E657">
        <v>71</v>
      </c>
      <c r="F657" t="s">
        <v>54</v>
      </c>
      <c r="H657">
        <v>1</v>
      </c>
      <c r="I657" t="s">
        <v>32</v>
      </c>
      <c r="J657">
        <v>1</v>
      </c>
      <c r="K657" t="s">
        <v>32</v>
      </c>
      <c r="L657">
        <v>0</v>
      </c>
      <c r="M657" t="s">
        <v>32</v>
      </c>
      <c r="N657">
        <v>2012</v>
      </c>
      <c r="O657">
        <v>919</v>
      </c>
      <c r="P657">
        <v>132709</v>
      </c>
      <c r="Q657">
        <v>66</v>
      </c>
      <c r="R657">
        <v>123384</v>
      </c>
      <c r="S657">
        <v>2056</v>
      </c>
      <c r="T657">
        <v>23854</v>
      </c>
      <c r="U657">
        <v>853</v>
      </c>
      <c r="V657">
        <v>9325</v>
      </c>
      <c r="W657">
        <v>18.899999999999999</v>
      </c>
      <c r="X657">
        <v>22.2</v>
      </c>
      <c r="Y657">
        <v>42.5</v>
      </c>
      <c r="Z657">
        <v>25</v>
      </c>
      <c r="AA657">
        <v>82.9</v>
      </c>
      <c r="AB657">
        <v>41.5</v>
      </c>
      <c r="AC657">
        <v>19.600000000000001</v>
      </c>
      <c r="AD657">
        <v>22.5</v>
      </c>
    </row>
    <row r="658" spans="1:30" x14ac:dyDescent="0.45">
      <c r="A658" t="s">
        <v>93</v>
      </c>
      <c r="B658">
        <v>13780</v>
      </c>
      <c r="C658" t="s">
        <v>497</v>
      </c>
      <c r="E658">
        <v>72</v>
      </c>
      <c r="F658" t="s">
        <v>55</v>
      </c>
      <c r="H658">
        <v>1</v>
      </c>
      <c r="I658" t="s">
        <v>32</v>
      </c>
      <c r="J658">
        <v>1</v>
      </c>
      <c r="K658" t="s">
        <v>32</v>
      </c>
      <c r="L658">
        <v>0</v>
      </c>
      <c r="M658" t="s">
        <v>32</v>
      </c>
      <c r="N658">
        <v>2012</v>
      </c>
      <c r="O658">
        <v>891</v>
      </c>
      <c r="P658">
        <v>397855</v>
      </c>
      <c r="Q658">
        <v>712</v>
      </c>
      <c r="R658">
        <v>391615</v>
      </c>
      <c r="S658">
        <v>8565</v>
      </c>
      <c r="T658">
        <v>102096</v>
      </c>
      <c r="U658">
        <v>180</v>
      </c>
      <c r="V658">
        <v>6239</v>
      </c>
      <c r="W658">
        <v>24.4</v>
      </c>
      <c r="X658">
        <v>16.7</v>
      </c>
      <c r="Y658">
        <v>30.1</v>
      </c>
      <c r="Z658">
        <v>17.3</v>
      </c>
      <c r="AA658">
        <v>24.7</v>
      </c>
      <c r="AB658">
        <v>23</v>
      </c>
      <c r="AC658">
        <v>41.4</v>
      </c>
      <c r="AD658">
        <v>31.6</v>
      </c>
    </row>
    <row r="659" spans="1:30" x14ac:dyDescent="0.45">
      <c r="A659" t="s">
        <v>93</v>
      </c>
      <c r="B659">
        <v>13780</v>
      </c>
      <c r="C659" t="s">
        <v>497</v>
      </c>
      <c r="E659">
        <v>81</v>
      </c>
      <c r="F659" t="s">
        <v>56</v>
      </c>
      <c r="G659" t="s">
        <v>57</v>
      </c>
      <c r="H659">
        <v>1</v>
      </c>
      <c r="I659" t="s">
        <v>32</v>
      </c>
      <c r="J659">
        <v>1</v>
      </c>
      <c r="K659" t="s">
        <v>32</v>
      </c>
      <c r="L659">
        <v>0</v>
      </c>
      <c r="M659" t="s">
        <v>32</v>
      </c>
      <c r="N659">
        <v>2012</v>
      </c>
      <c r="O659">
        <v>1957</v>
      </c>
      <c r="P659">
        <v>166501</v>
      </c>
      <c r="Q659">
        <v>278</v>
      </c>
      <c r="R659">
        <v>112301</v>
      </c>
      <c r="S659">
        <v>1631</v>
      </c>
      <c r="T659">
        <v>32283</v>
      </c>
      <c r="U659">
        <v>1679</v>
      </c>
      <c r="V659">
        <v>54199</v>
      </c>
      <c r="W659">
        <v>9.3000000000000007</v>
      </c>
      <c r="X659">
        <v>24</v>
      </c>
      <c r="Y659">
        <v>40.6</v>
      </c>
      <c r="Z659">
        <v>40.6</v>
      </c>
      <c r="AA659">
        <v>36.4</v>
      </c>
      <c r="AB659">
        <v>42.8</v>
      </c>
      <c r="AC659">
        <v>10.3</v>
      </c>
      <c r="AD659">
        <v>28.8</v>
      </c>
    </row>
    <row r="660" spans="1:30" x14ac:dyDescent="0.45">
      <c r="A660" t="s">
        <v>94</v>
      </c>
      <c r="B660">
        <v>13820</v>
      </c>
      <c r="C660" t="s">
        <v>498</v>
      </c>
      <c r="E660">
        <v>0</v>
      </c>
      <c r="F660" t="s">
        <v>31</v>
      </c>
      <c r="H660">
        <v>1</v>
      </c>
      <c r="I660" t="s">
        <v>32</v>
      </c>
      <c r="J660">
        <v>1</v>
      </c>
      <c r="K660" t="s">
        <v>32</v>
      </c>
      <c r="L660">
        <v>0</v>
      </c>
      <c r="M660" t="s">
        <v>32</v>
      </c>
      <c r="N660">
        <v>2012</v>
      </c>
      <c r="O660">
        <v>95145</v>
      </c>
      <c r="P660">
        <v>125717939</v>
      </c>
      <c r="Q660">
        <v>18693</v>
      </c>
      <c r="R660">
        <v>122356680</v>
      </c>
      <c r="S660">
        <v>427962</v>
      </c>
      <c r="T660">
        <v>19385548</v>
      </c>
      <c r="U660">
        <v>76452</v>
      </c>
      <c r="V660">
        <v>3361258</v>
      </c>
      <c r="W660">
        <v>0.9</v>
      </c>
      <c r="X660">
        <v>1.7</v>
      </c>
      <c r="Y660">
        <v>1.5</v>
      </c>
      <c r="Z660">
        <v>1.8</v>
      </c>
      <c r="AA660">
        <v>1.9</v>
      </c>
      <c r="AB660">
        <v>1.6</v>
      </c>
      <c r="AC660">
        <v>1.3</v>
      </c>
      <c r="AD660">
        <v>2.7</v>
      </c>
    </row>
    <row r="661" spans="1:30" x14ac:dyDescent="0.45">
      <c r="A661" t="s">
        <v>94</v>
      </c>
      <c r="B661">
        <v>13820</v>
      </c>
      <c r="C661" t="s">
        <v>498</v>
      </c>
      <c r="E661">
        <v>11</v>
      </c>
      <c r="F661" t="s">
        <v>33</v>
      </c>
      <c r="G661" t="s">
        <v>34</v>
      </c>
      <c r="H661">
        <v>1</v>
      </c>
      <c r="I661" t="s">
        <v>32</v>
      </c>
      <c r="J661">
        <v>1</v>
      </c>
      <c r="K661" t="s">
        <v>32</v>
      </c>
      <c r="L661">
        <v>0</v>
      </c>
      <c r="M661" t="s">
        <v>32</v>
      </c>
      <c r="N661">
        <v>2012</v>
      </c>
      <c r="O661">
        <v>536</v>
      </c>
      <c r="P661">
        <v>127777</v>
      </c>
      <c r="Q661">
        <v>79</v>
      </c>
      <c r="R661">
        <v>111324</v>
      </c>
      <c r="S661">
        <v>739</v>
      </c>
      <c r="T661">
        <v>26997</v>
      </c>
      <c r="U661">
        <v>457</v>
      </c>
      <c r="V661">
        <v>16452</v>
      </c>
      <c r="W661">
        <v>18.899999999999999</v>
      </c>
      <c r="X661">
        <v>14.1</v>
      </c>
      <c r="Y661">
        <v>22.2</v>
      </c>
      <c r="Z661">
        <v>19.100000000000001</v>
      </c>
      <c r="AA661">
        <v>29.7</v>
      </c>
      <c r="AB661">
        <v>21.8</v>
      </c>
      <c r="AC661">
        <v>20.7</v>
      </c>
      <c r="AD661">
        <v>43.3</v>
      </c>
    </row>
    <row r="662" spans="1:30" x14ac:dyDescent="0.45">
      <c r="A662" t="s">
        <v>94</v>
      </c>
      <c r="B662">
        <v>13820</v>
      </c>
      <c r="C662" t="s">
        <v>498</v>
      </c>
      <c r="E662">
        <v>21</v>
      </c>
      <c r="F662" t="s">
        <v>35</v>
      </c>
      <c r="H662">
        <v>1</v>
      </c>
      <c r="I662" t="s">
        <v>32</v>
      </c>
      <c r="J662">
        <v>1</v>
      </c>
      <c r="K662" t="s">
        <v>32</v>
      </c>
      <c r="L662">
        <v>0</v>
      </c>
      <c r="M662" t="s">
        <v>32</v>
      </c>
      <c r="N662">
        <v>2012</v>
      </c>
      <c r="O662">
        <v>398</v>
      </c>
      <c r="P662">
        <v>1177614</v>
      </c>
      <c r="Q662">
        <v>57</v>
      </c>
      <c r="R662">
        <v>1161275</v>
      </c>
      <c r="S662">
        <v>2942</v>
      </c>
      <c r="T662">
        <v>212855</v>
      </c>
      <c r="U662">
        <v>342</v>
      </c>
      <c r="W662">
        <v>27.6</v>
      </c>
      <c r="X662">
        <v>2.2999999999999998</v>
      </c>
      <c r="Y662">
        <v>27.1</v>
      </c>
      <c r="Z662">
        <v>2.2999999999999998</v>
      </c>
      <c r="AA662">
        <v>7.2</v>
      </c>
      <c r="AB662">
        <v>5.4</v>
      </c>
      <c r="AC662">
        <v>28.4</v>
      </c>
    </row>
    <row r="663" spans="1:30" x14ac:dyDescent="0.45">
      <c r="A663" t="s">
        <v>94</v>
      </c>
      <c r="B663">
        <v>13820</v>
      </c>
      <c r="C663" t="s">
        <v>498</v>
      </c>
      <c r="E663">
        <v>22</v>
      </c>
      <c r="F663" t="s">
        <v>36</v>
      </c>
      <c r="H663">
        <v>1</v>
      </c>
      <c r="I663" t="s">
        <v>32</v>
      </c>
      <c r="J663">
        <v>1</v>
      </c>
      <c r="K663" t="s">
        <v>32</v>
      </c>
      <c r="L663">
        <v>0</v>
      </c>
      <c r="M663" t="s">
        <v>32</v>
      </c>
      <c r="N663">
        <v>2012</v>
      </c>
      <c r="O663">
        <v>43</v>
      </c>
      <c r="Q663">
        <v>14</v>
      </c>
      <c r="U663">
        <v>29</v>
      </c>
      <c r="W663">
        <v>0</v>
      </c>
      <c r="Y663">
        <v>0</v>
      </c>
      <c r="AC663">
        <v>0</v>
      </c>
    </row>
    <row r="664" spans="1:30" x14ac:dyDescent="0.45">
      <c r="A664" t="s">
        <v>94</v>
      </c>
      <c r="B664">
        <v>13820</v>
      </c>
      <c r="C664" t="s">
        <v>498</v>
      </c>
      <c r="E664">
        <v>23</v>
      </c>
      <c r="F664" t="s">
        <v>37</v>
      </c>
      <c r="H664">
        <v>1</v>
      </c>
      <c r="I664" t="s">
        <v>32</v>
      </c>
      <c r="J664">
        <v>1</v>
      </c>
      <c r="K664" t="s">
        <v>32</v>
      </c>
      <c r="L664">
        <v>0</v>
      </c>
      <c r="M664" t="s">
        <v>32</v>
      </c>
      <c r="N664">
        <v>2012</v>
      </c>
      <c r="O664">
        <v>10875</v>
      </c>
      <c r="P664">
        <v>7908600</v>
      </c>
      <c r="Q664">
        <v>1986</v>
      </c>
      <c r="R664">
        <v>7452340</v>
      </c>
      <c r="S664">
        <v>28020</v>
      </c>
      <c r="T664">
        <v>1346540</v>
      </c>
      <c r="U664">
        <v>8888</v>
      </c>
      <c r="V664">
        <v>456260</v>
      </c>
      <c r="W664">
        <v>3.3</v>
      </c>
      <c r="X664">
        <v>5.4</v>
      </c>
      <c r="Y664">
        <v>8.4</v>
      </c>
      <c r="Z664">
        <v>5.3</v>
      </c>
      <c r="AA664">
        <v>8.8000000000000007</v>
      </c>
      <c r="AB664">
        <v>7</v>
      </c>
      <c r="AC664">
        <v>4.5999999999999996</v>
      </c>
      <c r="AD664">
        <v>19.600000000000001</v>
      </c>
    </row>
    <row r="665" spans="1:30" x14ac:dyDescent="0.45">
      <c r="A665" t="s">
        <v>94</v>
      </c>
      <c r="B665">
        <v>13820</v>
      </c>
      <c r="C665" t="s">
        <v>498</v>
      </c>
      <c r="E665" t="s">
        <v>38</v>
      </c>
      <c r="F665" t="s">
        <v>39</v>
      </c>
      <c r="H665">
        <v>1</v>
      </c>
      <c r="I665" t="s">
        <v>32</v>
      </c>
      <c r="J665">
        <v>1</v>
      </c>
      <c r="K665" t="s">
        <v>32</v>
      </c>
      <c r="L665">
        <v>0</v>
      </c>
      <c r="M665" t="s">
        <v>32</v>
      </c>
      <c r="N665">
        <v>2012</v>
      </c>
      <c r="O665">
        <v>1905</v>
      </c>
      <c r="P665">
        <v>14369723</v>
      </c>
      <c r="Q665">
        <v>848</v>
      </c>
      <c r="R665">
        <v>14311054</v>
      </c>
      <c r="S665">
        <v>34846</v>
      </c>
      <c r="T665">
        <v>1766218</v>
      </c>
      <c r="U665">
        <v>1057</v>
      </c>
      <c r="V665">
        <v>58669</v>
      </c>
      <c r="W665">
        <v>7.5</v>
      </c>
      <c r="X665">
        <v>2.9</v>
      </c>
      <c r="Y665">
        <v>8.1999999999999993</v>
      </c>
      <c r="Z665">
        <v>3.1</v>
      </c>
      <c r="AA665">
        <v>2.4</v>
      </c>
      <c r="AB665">
        <v>2.5</v>
      </c>
      <c r="AC665">
        <v>10</v>
      </c>
      <c r="AD665">
        <v>28.1</v>
      </c>
    </row>
    <row r="666" spans="1:30" x14ac:dyDescent="0.45">
      <c r="A666" t="s">
        <v>94</v>
      </c>
      <c r="B666">
        <v>13820</v>
      </c>
      <c r="C666" t="s">
        <v>498</v>
      </c>
      <c r="E666">
        <v>42</v>
      </c>
      <c r="F666" t="s">
        <v>40</v>
      </c>
      <c r="H666">
        <v>1</v>
      </c>
      <c r="I666" t="s">
        <v>32</v>
      </c>
      <c r="J666">
        <v>1</v>
      </c>
      <c r="K666" t="s">
        <v>32</v>
      </c>
      <c r="L666">
        <v>0</v>
      </c>
      <c r="M666" t="s">
        <v>32</v>
      </c>
      <c r="N666">
        <v>2012</v>
      </c>
      <c r="O666">
        <v>3216</v>
      </c>
      <c r="P666">
        <v>34066417</v>
      </c>
      <c r="Q666">
        <v>1885</v>
      </c>
      <c r="R666">
        <v>33956569</v>
      </c>
      <c r="S666">
        <v>32279</v>
      </c>
      <c r="T666">
        <v>1830156</v>
      </c>
      <c r="U666">
        <v>1331</v>
      </c>
      <c r="V666">
        <v>109848</v>
      </c>
      <c r="W666">
        <v>5.6</v>
      </c>
      <c r="X666">
        <v>5.0999999999999996</v>
      </c>
      <c r="Y666">
        <v>5.2</v>
      </c>
      <c r="Z666">
        <v>5.3</v>
      </c>
      <c r="AA666">
        <v>6.8</v>
      </c>
      <c r="AB666">
        <v>8.3000000000000007</v>
      </c>
      <c r="AC666">
        <v>15.7</v>
      </c>
      <c r="AD666">
        <v>15.5</v>
      </c>
    </row>
    <row r="667" spans="1:30" x14ac:dyDescent="0.45">
      <c r="A667" t="s">
        <v>94</v>
      </c>
      <c r="B667">
        <v>13820</v>
      </c>
      <c r="C667" t="s">
        <v>498</v>
      </c>
      <c r="E667" t="s">
        <v>41</v>
      </c>
      <c r="F667" t="s">
        <v>42</v>
      </c>
      <c r="H667">
        <v>1</v>
      </c>
      <c r="I667" t="s">
        <v>32</v>
      </c>
      <c r="J667">
        <v>1</v>
      </c>
      <c r="K667" t="s">
        <v>32</v>
      </c>
      <c r="L667">
        <v>0</v>
      </c>
      <c r="M667" t="s">
        <v>32</v>
      </c>
      <c r="N667">
        <v>2012</v>
      </c>
      <c r="O667">
        <v>8694</v>
      </c>
      <c r="P667">
        <v>15347707</v>
      </c>
      <c r="Q667">
        <v>2781</v>
      </c>
      <c r="R667">
        <v>15032064</v>
      </c>
      <c r="S667">
        <v>54088</v>
      </c>
      <c r="T667">
        <v>1341924</v>
      </c>
      <c r="U667">
        <v>5914</v>
      </c>
      <c r="V667">
        <v>315642</v>
      </c>
      <c r="W667">
        <v>3.9</v>
      </c>
      <c r="X667">
        <v>3.8</v>
      </c>
      <c r="Y667">
        <v>4.7</v>
      </c>
      <c r="Z667">
        <v>4.0999999999999996</v>
      </c>
      <c r="AA667">
        <v>2.1</v>
      </c>
      <c r="AB667">
        <v>3.1</v>
      </c>
      <c r="AC667">
        <v>6.2</v>
      </c>
      <c r="AD667">
        <v>10.6</v>
      </c>
    </row>
    <row r="668" spans="1:30" x14ac:dyDescent="0.45">
      <c r="A668" t="s">
        <v>94</v>
      </c>
      <c r="B668">
        <v>13820</v>
      </c>
      <c r="C668" t="s">
        <v>498</v>
      </c>
      <c r="E668" t="s">
        <v>43</v>
      </c>
      <c r="F668" t="s">
        <v>44</v>
      </c>
      <c r="G668" t="s">
        <v>45</v>
      </c>
      <c r="H668">
        <v>1</v>
      </c>
      <c r="I668" t="s">
        <v>32</v>
      </c>
      <c r="J668">
        <v>1</v>
      </c>
      <c r="K668" t="s">
        <v>32</v>
      </c>
      <c r="L668">
        <v>0</v>
      </c>
      <c r="M668" t="s">
        <v>32</v>
      </c>
      <c r="N668">
        <v>2012</v>
      </c>
      <c r="O668">
        <v>3836</v>
      </c>
      <c r="P668">
        <v>3252764</v>
      </c>
      <c r="Q668">
        <v>549</v>
      </c>
      <c r="R668">
        <v>3049908</v>
      </c>
      <c r="S668">
        <v>15039</v>
      </c>
      <c r="T668">
        <v>613329</v>
      </c>
      <c r="U668">
        <v>3287</v>
      </c>
      <c r="V668">
        <v>202856</v>
      </c>
      <c r="W668">
        <v>4.3</v>
      </c>
      <c r="X668">
        <v>5.0999999999999996</v>
      </c>
      <c r="Y668">
        <v>10.3</v>
      </c>
      <c r="Z668">
        <v>5.7</v>
      </c>
      <c r="AA668">
        <v>7.9</v>
      </c>
      <c r="AB668">
        <v>4.2</v>
      </c>
      <c r="AC668">
        <v>4.8</v>
      </c>
      <c r="AD668">
        <v>11.6</v>
      </c>
    </row>
    <row r="669" spans="1:30" x14ac:dyDescent="0.45">
      <c r="A669" t="s">
        <v>94</v>
      </c>
      <c r="B669">
        <v>13820</v>
      </c>
      <c r="C669" t="s">
        <v>498</v>
      </c>
      <c r="E669">
        <v>51</v>
      </c>
      <c r="F669" t="s">
        <v>46</v>
      </c>
      <c r="H669">
        <v>1</v>
      </c>
      <c r="I669" t="s">
        <v>32</v>
      </c>
      <c r="J669">
        <v>1</v>
      </c>
      <c r="K669" t="s">
        <v>32</v>
      </c>
      <c r="L669">
        <v>0</v>
      </c>
      <c r="M669" t="s">
        <v>32</v>
      </c>
      <c r="N669">
        <v>2012</v>
      </c>
      <c r="O669">
        <v>1334</v>
      </c>
      <c r="P669">
        <v>5561589</v>
      </c>
      <c r="Q669">
        <v>245</v>
      </c>
      <c r="R669">
        <v>5525289</v>
      </c>
      <c r="S669">
        <v>16213</v>
      </c>
      <c r="T669">
        <v>1051614</v>
      </c>
      <c r="U669">
        <v>1090</v>
      </c>
      <c r="V669">
        <v>36300</v>
      </c>
      <c r="W669">
        <v>8.8000000000000007</v>
      </c>
      <c r="X669">
        <v>5.7</v>
      </c>
      <c r="Y669">
        <v>11.4</v>
      </c>
      <c r="Z669">
        <v>6</v>
      </c>
      <c r="AA669">
        <v>6.2</v>
      </c>
      <c r="AB669">
        <v>6.1</v>
      </c>
      <c r="AC669">
        <v>10.1</v>
      </c>
      <c r="AD669">
        <v>14.6</v>
      </c>
    </row>
    <row r="670" spans="1:30" x14ac:dyDescent="0.45">
      <c r="A670" t="s">
        <v>94</v>
      </c>
      <c r="B670">
        <v>13820</v>
      </c>
      <c r="C670" t="s">
        <v>498</v>
      </c>
      <c r="E670">
        <v>52</v>
      </c>
      <c r="F670" t="s">
        <v>47</v>
      </c>
      <c r="G670" t="s">
        <v>48</v>
      </c>
      <c r="H670">
        <v>1</v>
      </c>
      <c r="I670" t="s">
        <v>32</v>
      </c>
      <c r="J670">
        <v>1</v>
      </c>
      <c r="K670" t="s">
        <v>32</v>
      </c>
      <c r="L670">
        <v>0</v>
      </c>
      <c r="M670" t="s">
        <v>32</v>
      </c>
      <c r="N670">
        <v>2012</v>
      </c>
      <c r="O670">
        <v>3616</v>
      </c>
      <c r="P670">
        <v>17259749</v>
      </c>
      <c r="Q670">
        <v>1104</v>
      </c>
      <c r="R670">
        <v>17086872</v>
      </c>
      <c r="S670">
        <v>36027</v>
      </c>
      <c r="T670">
        <v>2506914</v>
      </c>
      <c r="U670">
        <v>2513</v>
      </c>
      <c r="V670">
        <v>172877</v>
      </c>
      <c r="W670">
        <v>5.8</v>
      </c>
      <c r="X670">
        <v>2.2999999999999998</v>
      </c>
      <c r="Y670">
        <v>8.9</v>
      </c>
      <c r="Z670">
        <v>2.4</v>
      </c>
      <c r="AA670">
        <v>2</v>
      </c>
      <c r="AB670">
        <v>2</v>
      </c>
      <c r="AC670">
        <v>8</v>
      </c>
      <c r="AD670">
        <v>31.9</v>
      </c>
    </row>
    <row r="671" spans="1:30" x14ac:dyDescent="0.45">
      <c r="A671" t="s">
        <v>94</v>
      </c>
      <c r="B671">
        <v>13820</v>
      </c>
      <c r="C671" t="s">
        <v>498</v>
      </c>
      <c r="E671">
        <v>53</v>
      </c>
      <c r="F671" t="s">
        <v>49</v>
      </c>
      <c r="H671">
        <v>1</v>
      </c>
      <c r="I671" t="s">
        <v>32</v>
      </c>
      <c r="J671">
        <v>1</v>
      </c>
      <c r="K671" t="s">
        <v>32</v>
      </c>
      <c r="L671">
        <v>0</v>
      </c>
      <c r="M671" t="s">
        <v>32</v>
      </c>
      <c r="N671">
        <v>2012</v>
      </c>
      <c r="O671">
        <v>8625</v>
      </c>
      <c r="P671">
        <v>2554390</v>
      </c>
      <c r="Q671">
        <v>728</v>
      </c>
      <c r="R671">
        <v>1713028</v>
      </c>
      <c r="S671">
        <v>8235</v>
      </c>
      <c r="T671">
        <v>375222</v>
      </c>
      <c r="U671">
        <v>7898</v>
      </c>
      <c r="V671">
        <v>841363</v>
      </c>
      <c r="W671">
        <v>6.4</v>
      </c>
      <c r="X671">
        <v>4.7</v>
      </c>
      <c r="Y671">
        <v>9.1</v>
      </c>
      <c r="Z671">
        <v>4</v>
      </c>
      <c r="AA671">
        <v>5.3</v>
      </c>
      <c r="AB671">
        <v>6.6</v>
      </c>
      <c r="AC671">
        <v>6.8</v>
      </c>
      <c r="AD671">
        <v>12.6</v>
      </c>
    </row>
    <row r="672" spans="1:30" x14ac:dyDescent="0.45">
      <c r="A672" t="s">
        <v>94</v>
      </c>
      <c r="B672">
        <v>13820</v>
      </c>
      <c r="C672" t="s">
        <v>498</v>
      </c>
      <c r="E672">
        <v>54</v>
      </c>
      <c r="F672" t="s">
        <v>50</v>
      </c>
      <c r="H672">
        <v>1</v>
      </c>
      <c r="I672" t="s">
        <v>32</v>
      </c>
      <c r="J672">
        <v>1</v>
      </c>
      <c r="K672" t="s">
        <v>32</v>
      </c>
      <c r="L672">
        <v>0</v>
      </c>
      <c r="M672" t="s">
        <v>32</v>
      </c>
      <c r="N672">
        <v>2012</v>
      </c>
      <c r="O672">
        <v>12114</v>
      </c>
      <c r="P672">
        <v>4567567</v>
      </c>
      <c r="Q672">
        <v>2583</v>
      </c>
      <c r="R672">
        <v>4192319</v>
      </c>
      <c r="S672">
        <v>23375</v>
      </c>
      <c r="T672">
        <v>1471389</v>
      </c>
      <c r="U672">
        <v>9531</v>
      </c>
      <c r="V672">
        <v>375247</v>
      </c>
      <c r="W672">
        <v>2.5</v>
      </c>
      <c r="X672">
        <v>2.8</v>
      </c>
      <c r="Y672">
        <v>3.7</v>
      </c>
      <c r="Z672">
        <v>3.3</v>
      </c>
      <c r="AA672">
        <v>3.3</v>
      </c>
      <c r="AB672">
        <v>5.3</v>
      </c>
      <c r="AC672">
        <v>3.3</v>
      </c>
      <c r="AD672">
        <v>10.7</v>
      </c>
    </row>
    <row r="673" spans="1:30" x14ac:dyDescent="0.45">
      <c r="A673" t="s">
        <v>94</v>
      </c>
      <c r="B673">
        <v>13820</v>
      </c>
      <c r="C673" t="s">
        <v>498</v>
      </c>
      <c r="E673">
        <v>55</v>
      </c>
      <c r="F673" t="s">
        <v>59</v>
      </c>
      <c r="H673">
        <v>1</v>
      </c>
      <c r="I673" t="s">
        <v>32</v>
      </c>
      <c r="J673">
        <v>1</v>
      </c>
      <c r="K673" t="s">
        <v>32</v>
      </c>
      <c r="L673">
        <v>0</v>
      </c>
      <c r="M673" t="s">
        <v>32</v>
      </c>
      <c r="N673">
        <v>2012</v>
      </c>
      <c r="O673">
        <v>170</v>
      </c>
      <c r="P673">
        <v>786868</v>
      </c>
      <c r="Q673">
        <v>170</v>
      </c>
      <c r="R673">
        <v>786868</v>
      </c>
      <c r="S673">
        <v>9676</v>
      </c>
      <c r="T673">
        <v>930754</v>
      </c>
      <c r="U673">
        <v>0</v>
      </c>
      <c r="V673">
        <v>0</v>
      </c>
      <c r="W673">
        <v>6.4</v>
      </c>
      <c r="X673">
        <v>4.4000000000000004</v>
      </c>
      <c r="Y673">
        <v>6.7</v>
      </c>
      <c r="Z673">
        <v>4.5999999999999996</v>
      </c>
      <c r="AA673">
        <v>1.4</v>
      </c>
      <c r="AB673">
        <v>2.8</v>
      </c>
      <c r="AC673">
        <v>0</v>
      </c>
      <c r="AD673">
        <v>0</v>
      </c>
    </row>
    <row r="674" spans="1:30" x14ac:dyDescent="0.45">
      <c r="A674" t="s">
        <v>94</v>
      </c>
      <c r="B674">
        <v>13820</v>
      </c>
      <c r="C674" t="s">
        <v>498</v>
      </c>
      <c r="E674">
        <v>56</v>
      </c>
      <c r="F674" t="s">
        <v>51</v>
      </c>
      <c r="H674">
        <v>1</v>
      </c>
      <c r="I674" t="s">
        <v>32</v>
      </c>
      <c r="J674">
        <v>1</v>
      </c>
      <c r="K674" t="s">
        <v>32</v>
      </c>
      <c r="L674">
        <v>0</v>
      </c>
      <c r="M674" t="s">
        <v>32</v>
      </c>
      <c r="N674">
        <v>2012</v>
      </c>
      <c r="O674">
        <v>9797</v>
      </c>
      <c r="P674">
        <v>2704250</v>
      </c>
      <c r="Q674">
        <v>1046</v>
      </c>
      <c r="R674">
        <v>2551980</v>
      </c>
      <c r="S674">
        <v>39060</v>
      </c>
      <c r="T674">
        <v>1371952</v>
      </c>
      <c r="U674">
        <v>8751</v>
      </c>
      <c r="V674">
        <v>152270</v>
      </c>
      <c r="W674">
        <v>2.7</v>
      </c>
      <c r="X674">
        <v>3.5</v>
      </c>
      <c r="Y674">
        <v>9.4</v>
      </c>
      <c r="Z674">
        <v>3.8</v>
      </c>
      <c r="AA674">
        <v>4.9000000000000004</v>
      </c>
      <c r="AB674">
        <v>3.2</v>
      </c>
      <c r="AC674">
        <v>3.5</v>
      </c>
      <c r="AD674">
        <v>8.6999999999999993</v>
      </c>
    </row>
    <row r="675" spans="1:30" x14ac:dyDescent="0.45">
      <c r="A675" t="s">
        <v>94</v>
      </c>
      <c r="B675">
        <v>13820</v>
      </c>
      <c r="C675" t="s">
        <v>498</v>
      </c>
      <c r="E675">
        <v>61</v>
      </c>
      <c r="F675" t="s">
        <v>52</v>
      </c>
      <c r="H675">
        <v>1</v>
      </c>
      <c r="I675" t="s">
        <v>32</v>
      </c>
      <c r="J675">
        <v>1</v>
      </c>
      <c r="K675" t="s">
        <v>32</v>
      </c>
      <c r="L675">
        <v>0</v>
      </c>
      <c r="M675" t="s">
        <v>32</v>
      </c>
      <c r="N675">
        <v>2012</v>
      </c>
      <c r="O675">
        <v>2286</v>
      </c>
      <c r="P675">
        <v>513684</v>
      </c>
      <c r="Q675">
        <v>235</v>
      </c>
      <c r="R675">
        <v>492291</v>
      </c>
      <c r="S675">
        <v>7640</v>
      </c>
      <c r="T675">
        <v>220710</v>
      </c>
      <c r="U675">
        <v>2051</v>
      </c>
      <c r="V675">
        <v>21393</v>
      </c>
      <c r="W675">
        <v>7.7</v>
      </c>
      <c r="X675">
        <v>4.5999999999999996</v>
      </c>
      <c r="Y675">
        <v>11.4</v>
      </c>
      <c r="Z675">
        <v>5</v>
      </c>
      <c r="AA675">
        <v>4.4000000000000004</v>
      </c>
      <c r="AB675">
        <v>5.6</v>
      </c>
      <c r="AC675">
        <v>8.1999999999999993</v>
      </c>
      <c r="AD675">
        <v>11.2</v>
      </c>
    </row>
    <row r="676" spans="1:30" x14ac:dyDescent="0.45">
      <c r="A676" t="s">
        <v>94</v>
      </c>
      <c r="B676">
        <v>13820</v>
      </c>
      <c r="C676" t="s">
        <v>498</v>
      </c>
      <c r="E676">
        <v>62</v>
      </c>
      <c r="F676" t="s">
        <v>53</v>
      </c>
      <c r="H676">
        <v>1</v>
      </c>
      <c r="I676" t="s">
        <v>32</v>
      </c>
      <c r="J676">
        <v>1</v>
      </c>
      <c r="K676" t="s">
        <v>32</v>
      </c>
      <c r="L676">
        <v>0</v>
      </c>
      <c r="M676" t="s">
        <v>32</v>
      </c>
      <c r="N676">
        <v>2012</v>
      </c>
      <c r="O676">
        <v>7899</v>
      </c>
      <c r="P676">
        <v>6588475</v>
      </c>
      <c r="Q676">
        <v>2087</v>
      </c>
      <c r="R676">
        <v>6409393</v>
      </c>
      <c r="S676">
        <v>56518</v>
      </c>
      <c r="T676">
        <v>2584654</v>
      </c>
      <c r="U676">
        <v>5812</v>
      </c>
      <c r="V676">
        <v>179082</v>
      </c>
      <c r="W676">
        <v>2.8</v>
      </c>
      <c r="X676">
        <v>3.8</v>
      </c>
      <c r="Y676">
        <v>4.5</v>
      </c>
      <c r="Z676">
        <v>4.2</v>
      </c>
      <c r="AA676">
        <v>3.6</v>
      </c>
      <c r="AB676">
        <v>7.1</v>
      </c>
      <c r="AC676">
        <v>3.4</v>
      </c>
      <c r="AD676">
        <v>16.3</v>
      </c>
    </row>
    <row r="677" spans="1:30" x14ac:dyDescent="0.45">
      <c r="A677" t="s">
        <v>94</v>
      </c>
      <c r="B677">
        <v>13820</v>
      </c>
      <c r="C677" t="s">
        <v>498</v>
      </c>
      <c r="E677">
        <v>71</v>
      </c>
      <c r="F677" t="s">
        <v>54</v>
      </c>
      <c r="H677">
        <v>1</v>
      </c>
      <c r="I677" t="s">
        <v>32</v>
      </c>
      <c r="J677">
        <v>1</v>
      </c>
      <c r="K677" t="s">
        <v>32</v>
      </c>
      <c r="L677">
        <v>0</v>
      </c>
      <c r="M677" t="s">
        <v>32</v>
      </c>
      <c r="N677">
        <v>2012</v>
      </c>
      <c r="O677">
        <v>3551</v>
      </c>
      <c r="P677">
        <v>355712</v>
      </c>
      <c r="Q677">
        <v>264</v>
      </c>
      <c r="R677">
        <v>292179</v>
      </c>
      <c r="S677">
        <v>5104</v>
      </c>
      <c r="T677">
        <v>99377</v>
      </c>
      <c r="U677">
        <v>3287</v>
      </c>
      <c r="V677">
        <v>63533</v>
      </c>
      <c r="W677">
        <v>6.9</v>
      </c>
      <c r="X677">
        <v>3.6</v>
      </c>
      <c r="Y677">
        <v>6.7</v>
      </c>
      <c r="Z677">
        <v>3.4</v>
      </c>
      <c r="AA677">
        <v>8.5</v>
      </c>
      <c r="AB677">
        <v>4.2</v>
      </c>
      <c r="AC677">
        <v>7.1</v>
      </c>
      <c r="AD677">
        <v>11.1</v>
      </c>
    </row>
    <row r="678" spans="1:30" x14ac:dyDescent="0.45">
      <c r="A678" t="s">
        <v>94</v>
      </c>
      <c r="B678">
        <v>13820</v>
      </c>
      <c r="C678" t="s">
        <v>498</v>
      </c>
      <c r="E678">
        <v>72</v>
      </c>
      <c r="F678" t="s">
        <v>55</v>
      </c>
      <c r="H678">
        <v>1</v>
      </c>
      <c r="I678" t="s">
        <v>32</v>
      </c>
      <c r="J678">
        <v>1</v>
      </c>
      <c r="K678" t="s">
        <v>32</v>
      </c>
      <c r="L678">
        <v>0</v>
      </c>
      <c r="M678" t="s">
        <v>32</v>
      </c>
      <c r="N678">
        <v>2012</v>
      </c>
      <c r="O678">
        <v>2381</v>
      </c>
      <c r="P678">
        <v>2141112</v>
      </c>
      <c r="Q678">
        <v>1278</v>
      </c>
      <c r="R678">
        <v>2096973</v>
      </c>
      <c r="S678">
        <v>41033</v>
      </c>
      <c r="T678">
        <v>600416</v>
      </c>
      <c r="U678">
        <v>1103</v>
      </c>
      <c r="V678">
        <v>44139</v>
      </c>
      <c r="W678">
        <v>4.9000000000000004</v>
      </c>
      <c r="X678">
        <v>12.8</v>
      </c>
      <c r="Y678">
        <v>6.6</v>
      </c>
      <c r="Z678">
        <v>13.6</v>
      </c>
      <c r="AA678">
        <v>13.8</v>
      </c>
      <c r="AB678">
        <v>14</v>
      </c>
      <c r="AC678">
        <v>6.8</v>
      </c>
      <c r="AD678">
        <v>9.4</v>
      </c>
    </row>
    <row r="679" spans="1:30" x14ac:dyDescent="0.45">
      <c r="A679" t="s">
        <v>94</v>
      </c>
      <c r="B679">
        <v>13820</v>
      </c>
      <c r="C679" t="s">
        <v>498</v>
      </c>
      <c r="E679">
        <v>81</v>
      </c>
      <c r="F679" t="s">
        <v>56</v>
      </c>
      <c r="G679" t="s">
        <v>57</v>
      </c>
      <c r="H679">
        <v>1</v>
      </c>
      <c r="I679" t="s">
        <v>32</v>
      </c>
      <c r="J679">
        <v>1</v>
      </c>
      <c r="K679" t="s">
        <v>32</v>
      </c>
      <c r="L679">
        <v>0</v>
      </c>
      <c r="M679" t="s">
        <v>32</v>
      </c>
      <c r="N679">
        <v>2012</v>
      </c>
      <c r="O679">
        <v>14240</v>
      </c>
      <c r="P679">
        <v>1281285</v>
      </c>
      <c r="Q679">
        <v>1130</v>
      </c>
      <c r="R679">
        <v>984514</v>
      </c>
      <c r="S679">
        <v>9550</v>
      </c>
      <c r="T679">
        <v>282778</v>
      </c>
      <c r="U679">
        <v>13110</v>
      </c>
      <c r="V679">
        <v>296771</v>
      </c>
      <c r="W679">
        <v>1.7</v>
      </c>
      <c r="X679">
        <v>5.0999999999999996</v>
      </c>
      <c r="Y679">
        <v>8.6999999999999993</v>
      </c>
      <c r="Z679">
        <v>5.5</v>
      </c>
      <c r="AA679">
        <v>5.3</v>
      </c>
      <c r="AB679">
        <v>7</v>
      </c>
      <c r="AC679">
        <v>1.6</v>
      </c>
      <c r="AD679">
        <v>7.3</v>
      </c>
    </row>
    <row r="680" spans="1:30" x14ac:dyDescent="0.45">
      <c r="A680" t="s">
        <v>95</v>
      </c>
      <c r="B680">
        <v>13900</v>
      </c>
      <c r="C680" t="s">
        <v>499</v>
      </c>
      <c r="E680">
        <v>0</v>
      </c>
      <c r="F680" t="s">
        <v>31</v>
      </c>
      <c r="H680">
        <v>1</v>
      </c>
      <c r="I680" t="s">
        <v>32</v>
      </c>
      <c r="J680">
        <v>1</v>
      </c>
      <c r="K680" t="s">
        <v>32</v>
      </c>
      <c r="L680">
        <v>0</v>
      </c>
      <c r="M680" t="s">
        <v>32</v>
      </c>
      <c r="N680">
        <v>2012</v>
      </c>
      <c r="O680">
        <v>11779</v>
      </c>
      <c r="P680">
        <v>15434404</v>
      </c>
      <c r="Q680">
        <v>3181</v>
      </c>
      <c r="R680">
        <v>15024191</v>
      </c>
      <c r="S680">
        <v>53961</v>
      </c>
      <c r="T680">
        <v>2239672</v>
      </c>
      <c r="U680">
        <v>8599</v>
      </c>
      <c r="V680">
        <v>410213</v>
      </c>
      <c r="W680">
        <v>6</v>
      </c>
      <c r="X680">
        <v>3.9</v>
      </c>
      <c r="Y680">
        <v>4.5</v>
      </c>
      <c r="Z680">
        <v>4</v>
      </c>
      <c r="AA680">
        <v>3.3</v>
      </c>
      <c r="AB680">
        <v>4.4000000000000004</v>
      </c>
      <c r="AC680">
        <v>7.1</v>
      </c>
      <c r="AD680">
        <v>10.9</v>
      </c>
    </row>
    <row r="681" spans="1:30" x14ac:dyDescent="0.45">
      <c r="A681" t="s">
        <v>95</v>
      </c>
      <c r="B681">
        <v>13900</v>
      </c>
      <c r="C681" t="s">
        <v>499</v>
      </c>
      <c r="E681">
        <v>11</v>
      </c>
      <c r="F681" t="s">
        <v>33</v>
      </c>
      <c r="G681" t="s">
        <v>34</v>
      </c>
      <c r="H681">
        <v>1</v>
      </c>
      <c r="I681" t="s">
        <v>32</v>
      </c>
      <c r="J681">
        <v>1</v>
      </c>
      <c r="K681" t="s">
        <v>32</v>
      </c>
      <c r="L681">
        <v>0</v>
      </c>
      <c r="M681" t="s">
        <v>32</v>
      </c>
      <c r="N681">
        <v>2012</v>
      </c>
      <c r="O681">
        <v>215</v>
      </c>
      <c r="Q681">
        <v>3</v>
      </c>
      <c r="U681">
        <v>212</v>
      </c>
      <c r="W681">
        <v>48.6</v>
      </c>
      <c r="Y681">
        <v>0</v>
      </c>
      <c r="AC681">
        <v>46.9</v>
      </c>
    </row>
    <row r="682" spans="1:30" x14ac:dyDescent="0.45">
      <c r="A682" t="s">
        <v>95</v>
      </c>
      <c r="B682">
        <v>13900</v>
      </c>
      <c r="C682" t="s">
        <v>499</v>
      </c>
      <c r="E682">
        <v>21</v>
      </c>
      <c r="F682" t="s">
        <v>35</v>
      </c>
      <c r="H682">
        <v>1</v>
      </c>
      <c r="I682" t="s">
        <v>32</v>
      </c>
      <c r="J682">
        <v>1</v>
      </c>
      <c r="K682" t="s">
        <v>32</v>
      </c>
      <c r="L682">
        <v>0</v>
      </c>
      <c r="M682" t="s">
        <v>32</v>
      </c>
      <c r="N682">
        <v>2012</v>
      </c>
      <c r="O682">
        <v>64</v>
      </c>
      <c r="Q682">
        <v>15</v>
      </c>
      <c r="U682">
        <v>49</v>
      </c>
      <c r="W682">
        <v>41.3</v>
      </c>
      <c r="Y682">
        <v>78.099999999999994</v>
      </c>
      <c r="AC682">
        <v>55.1</v>
      </c>
    </row>
    <row r="683" spans="1:30" x14ac:dyDescent="0.45">
      <c r="A683" t="s">
        <v>95</v>
      </c>
      <c r="B683">
        <v>13900</v>
      </c>
      <c r="C683" t="s">
        <v>499</v>
      </c>
      <c r="E683">
        <v>23</v>
      </c>
      <c r="F683" t="s">
        <v>37</v>
      </c>
      <c r="H683">
        <v>1</v>
      </c>
      <c r="I683" t="s">
        <v>32</v>
      </c>
      <c r="J683">
        <v>1</v>
      </c>
      <c r="K683" t="s">
        <v>32</v>
      </c>
      <c r="L683">
        <v>0</v>
      </c>
      <c r="M683" t="s">
        <v>32</v>
      </c>
      <c r="N683">
        <v>2012</v>
      </c>
      <c r="O683">
        <v>1497</v>
      </c>
      <c r="P683">
        <v>1112576</v>
      </c>
      <c r="Q683">
        <v>465</v>
      </c>
      <c r="R683">
        <v>1039071</v>
      </c>
      <c r="S683">
        <v>4084</v>
      </c>
      <c r="T683">
        <v>186735</v>
      </c>
      <c r="U683">
        <v>1032</v>
      </c>
      <c r="V683">
        <v>73505</v>
      </c>
      <c r="W683">
        <v>17.100000000000001</v>
      </c>
      <c r="X683">
        <v>28.1</v>
      </c>
      <c r="Y683">
        <v>24.7</v>
      </c>
      <c r="Z683">
        <v>31.9</v>
      </c>
      <c r="AA683">
        <v>24.3</v>
      </c>
      <c r="AB683">
        <v>18.899999999999999</v>
      </c>
      <c r="AC683">
        <v>16.600000000000001</v>
      </c>
      <c r="AD683">
        <v>41.2</v>
      </c>
    </row>
    <row r="684" spans="1:30" x14ac:dyDescent="0.45">
      <c r="A684" t="s">
        <v>95</v>
      </c>
      <c r="B684">
        <v>13900</v>
      </c>
      <c r="C684" t="s">
        <v>499</v>
      </c>
      <c r="E684" t="s">
        <v>38</v>
      </c>
      <c r="F684" t="s">
        <v>39</v>
      </c>
      <c r="H684">
        <v>1</v>
      </c>
      <c r="I684" t="s">
        <v>32</v>
      </c>
      <c r="J684">
        <v>1</v>
      </c>
      <c r="K684" t="s">
        <v>32</v>
      </c>
      <c r="L684">
        <v>0</v>
      </c>
      <c r="M684" t="s">
        <v>32</v>
      </c>
      <c r="N684">
        <v>2012</v>
      </c>
      <c r="O684">
        <v>179</v>
      </c>
      <c r="P684">
        <v>3104295</v>
      </c>
      <c r="Q684">
        <v>115</v>
      </c>
      <c r="R684">
        <v>3102259</v>
      </c>
      <c r="S684">
        <v>1837</v>
      </c>
      <c r="T684">
        <v>97395</v>
      </c>
      <c r="U684">
        <v>64</v>
      </c>
      <c r="V684">
        <v>2036</v>
      </c>
      <c r="W684">
        <v>17.3</v>
      </c>
      <c r="X684">
        <v>4.9000000000000004</v>
      </c>
      <c r="Y684">
        <v>21.7</v>
      </c>
      <c r="Z684">
        <v>5.0999999999999996</v>
      </c>
      <c r="AA684">
        <v>10.6</v>
      </c>
      <c r="AB684">
        <v>7.4</v>
      </c>
      <c r="AC684">
        <v>30.4</v>
      </c>
      <c r="AD684">
        <v>27.2</v>
      </c>
    </row>
    <row r="685" spans="1:30" x14ac:dyDescent="0.45">
      <c r="A685" t="s">
        <v>95</v>
      </c>
      <c r="B685">
        <v>13900</v>
      </c>
      <c r="C685" t="s">
        <v>499</v>
      </c>
      <c r="E685">
        <v>42</v>
      </c>
      <c r="F685" t="s">
        <v>40</v>
      </c>
      <c r="H685">
        <v>1</v>
      </c>
      <c r="I685" t="s">
        <v>32</v>
      </c>
      <c r="J685">
        <v>1</v>
      </c>
      <c r="K685" t="s">
        <v>32</v>
      </c>
      <c r="L685">
        <v>0</v>
      </c>
      <c r="M685" t="s">
        <v>32</v>
      </c>
      <c r="N685">
        <v>2012</v>
      </c>
      <c r="O685">
        <v>383</v>
      </c>
      <c r="P685">
        <v>2542589</v>
      </c>
      <c r="Q685">
        <v>206</v>
      </c>
      <c r="R685">
        <v>2537570</v>
      </c>
      <c r="S685">
        <v>2728</v>
      </c>
      <c r="T685">
        <v>138607</v>
      </c>
      <c r="U685">
        <v>177</v>
      </c>
      <c r="V685">
        <v>5020</v>
      </c>
      <c r="W685">
        <v>17</v>
      </c>
      <c r="X685">
        <v>10.5</v>
      </c>
      <c r="Y685">
        <v>19.3</v>
      </c>
      <c r="Z685">
        <v>11</v>
      </c>
      <c r="AA685">
        <v>17.899999999999999</v>
      </c>
      <c r="AB685">
        <v>18.600000000000001</v>
      </c>
      <c r="AC685">
        <v>41.5</v>
      </c>
      <c r="AD685">
        <v>7.4</v>
      </c>
    </row>
    <row r="686" spans="1:30" x14ac:dyDescent="0.45">
      <c r="A686" t="s">
        <v>95</v>
      </c>
      <c r="B686">
        <v>13900</v>
      </c>
      <c r="C686" t="s">
        <v>499</v>
      </c>
      <c r="E686" t="s">
        <v>41</v>
      </c>
      <c r="F686" t="s">
        <v>42</v>
      </c>
      <c r="H686">
        <v>1</v>
      </c>
      <c r="I686" t="s">
        <v>32</v>
      </c>
      <c r="J686">
        <v>1</v>
      </c>
      <c r="K686" t="s">
        <v>32</v>
      </c>
      <c r="L686">
        <v>0</v>
      </c>
      <c r="M686" t="s">
        <v>32</v>
      </c>
      <c r="N686">
        <v>2012</v>
      </c>
      <c r="O686">
        <v>1243</v>
      </c>
      <c r="P686">
        <v>2620566</v>
      </c>
      <c r="Q686">
        <v>407</v>
      </c>
      <c r="R686">
        <v>2594357</v>
      </c>
      <c r="S686">
        <v>7987</v>
      </c>
      <c r="T686">
        <v>217019</v>
      </c>
      <c r="U686">
        <v>836</v>
      </c>
      <c r="V686">
        <v>26208</v>
      </c>
      <c r="W686">
        <v>14.1</v>
      </c>
      <c r="X686">
        <v>4.7</v>
      </c>
      <c r="Y686">
        <v>6.3</v>
      </c>
      <c r="Z686">
        <v>4.7</v>
      </c>
      <c r="AA686">
        <v>4.8</v>
      </c>
      <c r="AB686">
        <v>5.0999999999999996</v>
      </c>
      <c r="AC686">
        <v>19.600000000000001</v>
      </c>
      <c r="AD686">
        <v>28.1</v>
      </c>
    </row>
    <row r="687" spans="1:30" x14ac:dyDescent="0.45">
      <c r="A687" t="s">
        <v>95</v>
      </c>
      <c r="B687">
        <v>13900</v>
      </c>
      <c r="C687" t="s">
        <v>499</v>
      </c>
      <c r="E687" t="s">
        <v>43</v>
      </c>
      <c r="F687" t="s">
        <v>44</v>
      </c>
      <c r="G687" t="s">
        <v>45</v>
      </c>
      <c r="H687">
        <v>1</v>
      </c>
      <c r="I687" t="s">
        <v>32</v>
      </c>
      <c r="J687">
        <v>1</v>
      </c>
      <c r="K687" t="s">
        <v>32</v>
      </c>
      <c r="L687">
        <v>0</v>
      </c>
      <c r="M687" t="s">
        <v>32</v>
      </c>
      <c r="N687">
        <v>2012</v>
      </c>
      <c r="O687">
        <v>578</v>
      </c>
      <c r="P687">
        <v>721703</v>
      </c>
      <c r="Q687">
        <v>217</v>
      </c>
      <c r="R687">
        <v>692530</v>
      </c>
      <c r="S687">
        <v>4524</v>
      </c>
      <c r="T687">
        <v>190598</v>
      </c>
      <c r="U687">
        <v>361</v>
      </c>
      <c r="V687">
        <v>29173</v>
      </c>
      <c r="W687">
        <v>16.899999999999999</v>
      </c>
      <c r="X687">
        <v>27.3</v>
      </c>
      <c r="Y687">
        <v>24.8</v>
      </c>
      <c r="Z687">
        <v>29.5</v>
      </c>
      <c r="AA687">
        <v>22.4</v>
      </c>
      <c r="AB687">
        <v>31.1</v>
      </c>
      <c r="AC687">
        <v>21.4</v>
      </c>
      <c r="AD687">
        <v>28.8</v>
      </c>
    </row>
    <row r="688" spans="1:30" x14ac:dyDescent="0.45">
      <c r="A688" t="s">
        <v>95</v>
      </c>
      <c r="B688">
        <v>13900</v>
      </c>
      <c r="C688" t="s">
        <v>499</v>
      </c>
      <c r="E688">
        <v>51</v>
      </c>
      <c r="F688" t="s">
        <v>46</v>
      </c>
      <c r="H688">
        <v>1</v>
      </c>
      <c r="I688" t="s">
        <v>32</v>
      </c>
      <c r="J688">
        <v>1</v>
      </c>
      <c r="K688" t="s">
        <v>32</v>
      </c>
      <c r="L688">
        <v>0</v>
      </c>
      <c r="M688" t="s">
        <v>32</v>
      </c>
      <c r="N688">
        <v>2012</v>
      </c>
      <c r="O688">
        <v>146</v>
      </c>
      <c r="P688">
        <v>260184</v>
      </c>
      <c r="Q688">
        <v>49</v>
      </c>
      <c r="R688">
        <v>258066</v>
      </c>
      <c r="S688">
        <v>992</v>
      </c>
      <c r="T688">
        <v>37825</v>
      </c>
      <c r="U688">
        <v>97</v>
      </c>
      <c r="V688">
        <v>2118</v>
      </c>
      <c r="W688">
        <v>13.4</v>
      </c>
      <c r="X688">
        <v>4.7</v>
      </c>
      <c r="Y688">
        <v>17.3</v>
      </c>
      <c r="Z688">
        <v>5</v>
      </c>
      <c r="AA688">
        <v>3.7</v>
      </c>
      <c r="AB688">
        <v>3.6</v>
      </c>
      <c r="AC688">
        <v>19</v>
      </c>
      <c r="AD688">
        <v>15.4</v>
      </c>
    </row>
    <row r="689" spans="1:30" x14ac:dyDescent="0.45">
      <c r="A689" t="s">
        <v>95</v>
      </c>
      <c r="B689">
        <v>13900</v>
      </c>
      <c r="C689" t="s">
        <v>499</v>
      </c>
      <c r="E689">
        <v>52</v>
      </c>
      <c r="F689" t="s">
        <v>47</v>
      </c>
      <c r="G689" t="s">
        <v>48</v>
      </c>
      <c r="H689">
        <v>1</v>
      </c>
      <c r="I689" t="s">
        <v>32</v>
      </c>
      <c r="J689">
        <v>1</v>
      </c>
      <c r="K689" t="s">
        <v>32</v>
      </c>
      <c r="L689">
        <v>0</v>
      </c>
      <c r="M689" t="s">
        <v>32</v>
      </c>
      <c r="N689">
        <v>2012</v>
      </c>
      <c r="O689">
        <v>764</v>
      </c>
      <c r="P689">
        <v>1424421</v>
      </c>
      <c r="Q689">
        <v>262</v>
      </c>
      <c r="R689">
        <v>1342411</v>
      </c>
      <c r="S689">
        <v>2763</v>
      </c>
      <c r="T689">
        <v>182708</v>
      </c>
      <c r="U689">
        <v>501</v>
      </c>
      <c r="V689">
        <v>82010</v>
      </c>
      <c r="W689">
        <v>17.7</v>
      </c>
      <c r="X689">
        <v>7.9</v>
      </c>
      <c r="Y689">
        <v>20.5</v>
      </c>
      <c r="Z689">
        <v>7.6</v>
      </c>
      <c r="AA689">
        <v>12.6</v>
      </c>
      <c r="AB689">
        <v>15.8</v>
      </c>
      <c r="AC689">
        <v>19.600000000000001</v>
      </c>
      <c r="AD689">
        <v>22.9</v>
      </c>
    </row>
    <row r="690" spans="1:30" x14ac:dyDescent="0.45">
      <c r="A690" t="s">
        <v>95</v>
      </c>
      <c r="B690">
        <v>13900</v>
      </c>
      <c r="C690" t="s">
        <v>499</v>
      </c>
      <c r="E690">
        <v>53</v>
      </c>
      <c r="F690" t="s">
        <v>49</v>
      </c>
      <c r="H690">
        <v>1</v>
      </c>
      <c r="I690" t="s">
        <v>32</v>
      </c>
      <c r="J690">
        <v>1</v>
      </c>
      <c r="K690" t="s">
        <v>32</v>
      </c>
      <c r="L690">
        <v>0</v>
      </c>
      <c r="M690" t="s">
        <v>32</v>
      </c>
      <c r="N690">
        <v>2012</v>
      </c>
      <c r="O690">
        <v>1131</v>
      </c>
      <c r="P690">
        <v>207787</v>
      </c>
      <c r="Q690">
        <v>166</v>
      </c>
      <c r="R690">
        <v>114772</v>
      </c>
      <c r="S690">
        <v>448</v>
      </c>
      <c r="T690">
        <v>17805</v>
      </c>
      <c r="U690">
        <v>965</v>
      </c>
      <c r="V690">
        <v>93015</v>
      </c>
      <c r="W690">
        <v>19.899999999999999</v>
      </c>
      <c r="X690">
        <v>21.4</v>
      </c>
      <c r="Y690">
        <v>14.9</v>
      </c>
      <c r="Z690">
        <v>17.899999999999999</v>
      </c>
      <c r="AA690">
        <v>15.6</v>
      </c>
      <c r="AB690">
        <v>19.2</v>
      </c>
      <c r="AC690">
        <v>21.4</v>
      </c>
      <c r="AD690">
        <v>38.799999999999997</v>
      </c>
    </row>
    <row r="691" spans="1:30" x14ac:dyDescent="0.45">
      <c r="A691" t="s">
        <v>95</v>
      </c>
      <c r="B691">
        <v>13900</v>
      </c>
      <c r="C691" t="s">
        <v>499</v>
      </c>
      <c r="E691">
        <v>54</v>
      </c>
      <c r="F691" t="s">
        <v>50</v>
      </c>
      <c r="H691">
        <v>1</v>
      </c>
      <c r="I691" t="s">
        <v>32</v>
      </c>
      <c r="J691">
        <v>1</v>
      </c>
      <c r="K691" t="s">
        <v>32</v>
      </c>
      <c r="L691">
        <v>0</v>
      </c>
      <c r="M691" t="s">
        <v>32</v>
      </c>
      <c r="N691">
        <v>2012</v>
      </c>
      <c r="O691">
        <v>1421</v>
      </c>
      <c r="P691">
        <v>499844</v>
      </c>
      <c r="Q691">
        <v>291</v>
      </c>
      <c r="R691">
        <v>464640</v>
      </c>
      <c r="S691">
        <v>2666</v>
      </c>
      <c r="T691">
        <v>161714</v>
      </c>
      <c r="U691">
        <v>1130</v>
      </c>
      <c r="V691">
        <v>35204</v>
      </c>
      <c r="W691">
        <v>12.5</v>
      </c>
      <c r="X691">
        <v>8.1999999999999993</v>
      </c>
      <c r="Y691">
        <v>15.6</v>
      </c>
      <c r="Z691">
        <v>9.6</v>
      </c>
      <c r="AA691">
        <v>6.3</v>
      </c>
      <c r="AB691">
        <v>5.2</v>
      </c>
      <c r="AC691">
        <v>14.6</v>
      </c>
      <c r="AD691">
        <v>21</v>
      </c>
    </row>
    <row r="692" spans="1:30" x14ac:dyDescent="0.45">
      <c r="A692" t="s">
        <v>95</v>
      </c>
      <c r="B692">
        <v>13900</v>
      </c>
      <c r="C692" t="s">
        <v>499</v>
      </c>
      <c r="E692">
        <v>56</v>
      </c>
      <c r="F692" t="s">
        <v>51</v>
      </c>
      <c r="H692">
        <v>1</v>
      </c>
      <c r="I692" t="s">
        <v>32</v>
      </c>
      <c r="J692">
        <v>1</v>
      </c>
      <c r="K692" t="s">
        <v>32</v>
      </c>
      <c r="L692">
        <v>0</v>
      </c>
      <c r="M692" t="s">
        <v>32</v>
      </c>
      <c r="N692">
        <v>2012</v>
      </c>
      <c r="O692">
        <v>726</v>
      </c>
      <c r="P692">
        <v>190395</v>
      </c>
      <c r="Q692">
        <v>213</v>
      </c>
      <c r="R692">
        <v>184045</v>
      </c>
      <c r="S692">
        <v>2532</v>
      </c>
      <c r="T692">
        <v>81568</v>
      </c>
      <c r="U692">
        <v>513</v>
      </c>
      <c r="V692">
        <v>6350</v>
      </c>
      <c r="W692">
        <v>13.9</v>
      </c>
      <c r="X692">
        <v>16.5</v>
      </c>
      <c r="Y692">
        <v>17.100000000000001</v>
      </c>
      <c r="Z692">
        <v>17.8</v>
      </c>
      <c r="AA692">
        <v>15.7</v>
      </c>
      <c r="AB692">
        <v>13.3</v>
      </c>
      <c r="AC692">
        <v>17.899999999999999</v>
      </c>
      <c r="AD692">
        <v>13.5</v>
      </c>
    </row>
    <row r="693" spans="1:30" x14ac:dyDescent="0.45">
      <c r="A693" t="s">
        <v>95</v>
      </c>
      <c r="B693">
        <v>13900</v>
      </c>
      <c r="C693" t="s">
        <v>499</v>
      </c>
      <c r="E693">
        <v>61</v>
      </c>
      <c r="F693" t="s">
        <v>52</v>
      </c>
      <c r="H693">
        <v>1</v>
      </c>
      <c r="I693" t="s">
        <v>32</v>
      </c>
      <c r="J693">
        <v>1</v>
      </c>
      <c r="K693" t="s">
        <v>32</v>
      </c>
      <c r="L693">
        <v>0</v>
      </c>
      <c r="M693" t="s">
        <v>32</v>
      </c>
      <c r="N693">
        <v>2012</v>
      </c>
      <c r="O693">
        <v>206</v>
      </c>
      <c r="P693">
        <v>82002</v>
      </c>
      <c r="Q693">
        <v>31</v>
      </c>
      <c r="R693">
        <v>81224</v>
      </c>
      <c r="S693">
        <v>1634</v>
      </c>
      <c r="T693">
        <v>37836</v>
      </c>
      <c r="U693">
        <v>175</v>
      </c>
      <c r="V693">
        <v>778</v>
      </c>
      <c r="W693">
        <v>27.4</v>
      </c>
      <c r="X693">
        <v>1.5</v>
      </c>
      <c r="Y693">
        <v>3.2</v>
      </c>
      <c r="Z693">
        <v>1.5</v>
      </c>
      <c r="AA693">
        <v>3.6</v>
      </c>
      <c r="AB693">
        <v>2.1</v>
      </c>
      <c r="AC693">
        <v>30.6</v>
      </c>
      <c r="AD693">
        <v>19</v>
      </c>
    </row>
    <row r="694" spans="1:30" x14ac:dyDescent="0.45">
      <c r="A694" t="s">
        <v>95</v>
      </c>
      <c r="B694">
        <v>13900</v>
      </c>
      <c r="C694" t="s">
        <v>499</v>
      </c>
      <c r="E694">
        <v>62</v>
      </c>
      <c r="F694" t="s">
        <v>53</v>
      </c>
      <c r="H694">
        <v>1</v>
      </c>
      <c r="I694" t="s">
        <v>32</v>
      </c>
      <c r="J694">
        <v>1</v>
      </c>
      <c r="K694" t="s">
        <v>32</v>
      </c>
      <c r="L694">
        <v>0</v>
      </c>
      <c r="M694" t="s">
        <v>32</v>
      </c>
      <c r="N694">
        <v>2012</v>
      </c>
      <c r="O694">
        <v>1113</v>
      </c>
      <c r="P694">
        <v>1228852</v>
      </c>
      <c r="Q694">
        <v>321</v>
      </c>
      <c r="R694">
        <v>1215827</v>
      </c>
      <c r="S694">
        <v>12234</v>
      </c>
      <c r="T694">
        <v>550149</v>
      </c>
      <c r="U694">
        <v>792</v>
      </c>
      <c r="V694">
        <v>13025</v>
      </c>
      <c r="W694">
        <v>12.5</v>
      </c>
      <c r="X694">
        <v>5.8</v>
      </c>
      <c r="Y694">
        <v>17.7</v>
      </c>
      <c r="Z694">
        <v>6.2</v>
      </c>
      <c r="AA694">
        <v>3.6</v>
      </c>
      <c r="AB694">
        <v>5.5</v>
      </c>
      <c r="AC694">
        <v>12.7</v>
      </c>
      <c r="AD694">
        <v>14.4</v>
      </c>
    </row>
    <row r="695" spans="1:30" x14ac:dyDescent="0.45">
      <c r="A695" t="s">
        <v>95</v>
      </c>
      <c r="B695">
        <v>13900</v>
      </c>
      <c r="C695" t="s">
        <v>499</v>
      </c>
      <c r="E695">
        <v>71</v>
      </c>
      <c r="F695" t="s">
        <v>54</v>
      </c>
      <c r="H695">
        <v>1</v>
      </c>
      <c r="I695" t="s">
        <v>32</v>
      </c>
      <c r="J695">
        <v>1</v>
      </c>
      <c r="K695" t="s">
        <v>32</v>
      </c>
      <c r="L695">
        <v>0</v>
      </c>
      <c r="M695" t="s">
        <v>32</v>
      </c>
      <c r="N695">
        <v>2012</v>
      </c>
      <c r="O695">
        <v>457</v>
      </c>
      <c r="P695">
        <v>43115</v>
      </c>
      <c r="Q695">
        <v>44</v>
      </c>
      <c r="R695">
        <v>38466</v>
      </c>
      <c r="S695">
        <v>783</v>
      </c>
      <c r="T695">
        <v>11277</v>
      </c>
      <c r="U695">
        <v>413</v>
      </c>
      <c r="V695">
        <v>4650</v>
      </c>
      <c r="W695">
        <v>17.5</v>
      </c>
      <c r="X695">
        <v>7.5</v>
      </c>
      <c r="Y695">
        <v>17.3</v>
      </c>
      <c r="Z695">
        <v>8.1999999999999993</v>
      </c>
      <c r="AA695">
        <v>4.5999999999999996</v>
      </c>
      <c r="AB695">
        <v>6.2</v>
      </c>
      <c r="AC695">
        <v>17.899999999999999</v>
      </c>
      <c r="AD695">
        <v>6.9</v>
      </c>
    </row>
    <row r="696" spans="1:30" x14ac:dyDescent="0.45">
      <c r="A696" t="s">
        <v>95</v>
      </c>
      <c r="B696">
        <v>13900</v>
      </c>
      <c r="C696" t="s">
        <v>499</v>
      </c>
      <c r="E696">
        <v>72</v>
      </c>
      <c r="F696" t="s">
        <v>55</v>
      </c>
      <c r="H696">
        <v>1</v>
      </c>
      <c r="I696" t="s">
        <v>32</v>
      </c>
      <c r="J696">
        <v>1</v>
      </c>
      <c r="K696" t="s">
        <v>32</v>
      </c>
      <c r="L696">
        <v>0</v>
      </c>
      <c r="M696" t="s">
        <v>32</v>
      </c>
      <c r="N696">
        <v>2012</v>
      </c>
      <c r="O696">
        <v>272</v>
      </c>
      <c r="P696">
        <v>265994</v>
      </c>
      <c r="Q696">
        <v>199</v>
      </c>
      <c r="R696">
        <v>265282</v>
      </c>
      <c r="S696">
        <v>5471</v>
      </c>
      <c r="T696">
        <v>76784</v>
      </c>
      <c r="U696">
        <v>73</v>
      </c>
      <c r="V696">
        <v>712</v>
      </c>
      <c r="W696">
        <v>24.4</v>
      </c>
      <c r="X696">
        <v>17.2</v>
      </c>
      <c r="Y696">
        <v>25.4</v>
      </c>
      <c r="Z696">
        <v>17.899999999999999</v>
      </c>
      <c r="AA696">
        <v>19.8</v>
      </c>
      <c r="AB696">
        <v>17.899999999999999</v>
      </c>
      <c r="AC696">
        <v>38.4</v>
      </c>
      <c r="AD696">
        <v>26.7</v>
      </c>
    </row>
    <row r="697" spans="1:30" x14ac:dyDescent="0.45">
      <c r="A697" t="s">
        <v>95</v>
      </c>
      <c r="B697">
        <v>13900</v>
      </c>
      <c r="C697" t="s">
        <v>499</v>
      </c>
      <c r="E697">
        <v>81</v>
      </c>
      <c r="F697" t="s">
        <v>56</v>
      </c>
      <c r="G697" t="s">
        <v>57</v>
      </c>
      <c r="H697">
        <v>1</v>
      </c>
      <c r="I697" t="s">
        <v>32</v>
      </c>
      <c r="J697">
        <v>1</v>
      </c>
      <c r="K697" t="s">
        <v>32</v>
      </c>
      <c r="L697">
        <v>0</v>
      </c>
      <c r="M697" t="s">
        <v>32</v>
      </c>
      <c r="N697">
        <v>2012</v>
      </c>
      <c r="O697">
        <v>1393</v>
      </c>
      <c r="P697">
        <v>117775</v>
      </c>
      <c r="Q697">
        <v>196</v>
      </c>
      <c r="R697">
        <v>94043</v>
      </c>
      <c r="S697">
        <v>895</v>
      </c>
      <c r="T697">
        <v>25361</v>
      </c>
      <c r="U697">
        <v>1197</v>
      </c>
      <c r="V697">
        <v>23732</v>
      </c>
      <c r="W697">
        <v>12.2</v>
      </c>
      <c r="X697">
        <v>10.6</v>
      </c>
      <c r="Y697">
        <v>21.9</v>
      </c>
      <c r="Z697">
        <v>11.6</v>
      </c>
      <c r="AA697">
        <v>12.2</v>
      </c>
      <c r="AB697">
        <v>12.1</v>
      </c>
      <c r="AC697">
        <v>13.6</v>
      </c>
      <c r="AD697">
        <v>22.1</v>
      </c>
    </row>
    <row r="698" spans="1:30" x14ac:dyDescent="0.45">
      <c r="A698" t="s">
        <v>96</v>
      </c>
      <c r="B698">
        <v>13980</v>
      </c>
      <c r="C698" t="s">
        <v>501</v>
      </c>
      <c r="E698">
        <v>0</v>
      </c>
      <c r="F698" t="s">
        <v>31</v>
      </c>
      <c r="H698">
        <v>1</v>
      </c>
      <c r="I698" t="s">
        <v>32</v>
      </c>
      <c r="J698">
        <v>1</v>
      </c>
      <c r="K698" t="s">
        <v>32</v>
      </c>
      <c r="L698">
        <v>0</v>
      </c>
      <c r="M698" t="s">
        <v>32</v>
      </c>
      <c r="N698">
        <v>2012</v>
      </c>
      <c r="O698">
        <v>11539</v>
      </c>
      <c r="P698">
        <v>13003465</v>
      </c>
      <c r="Q698">
        <v>2921</v>
      </c>
      <c r="R698">
        <v>12656632</v>
      </c>
      <c r="S698">
        <v>46587</v>
      </c>
      <c r="T698">
        <v>1583606</v>
      </c>
      <c r="U698">
        <v>8618</v>
      </c>
      <c r="V698">
        <v>346833</v>
      </c>
      <c r="W698">
        <v>4.8</v>
      </c>
      <c r="X698">
        <v>6.2</v>
      </c>
      <c r="Y698">
        <v>12.4</v>
      </c>
      <c r="Z698">
        <v>6.6</v>
      </c>
      <c r="AA698">
        <v>5.8</v>
      </c>
      <c r="AB698">
        <v>5.0999999999999996</v>
      </c>
      <c r="AC698">
        <v>5.0999999999999996</v>
      </c>
      <c r="AD698">
        <v>15.6</v>
      </c>
    </row>
    <row r="699" spans="1:30" x14ac:dyDescent="0.45">
      <c r="A699" t="s">
        <v>96</v>
      </c>
      <c r="B699">
        <v>13980</v>
      </c>
      <c r="C699" t="s">
        <v>501</v>
      </c>
      <c r="E699">
        <v>11</v>
      </c>
      <c r="F699" t="s">
        <v>33</v>
      </c>
      <c r="G699" t="s">
        <v>34</v>
      </c>
      <c r="H699">
        <v>1</v>
      </c>
      <c r="I699" t="s">
        <v>32</v>
      </c>
      <c r="J699">
        <v>1</v>
      </c>
      <c r="K699" t="s">
        <v>32</v>
      </c>
      <c r="L699">
        <v>0</v>
      </c>
      <c r="M699" t="s">
        <v>32</v>
      </c>
      <c r="N699">
        <v>2012</v>
      </c>
      <c r="O699">
        <v>137</v>
      </c>
      <c r="P699">
        <v>9927</v>
      </c>
      <c r="Q699">
        <v>9</v>
      </c>
      <c r="U699">
        <v>128</v>
      </c>
      <c r="W699">
        <v>35.6</v>
      </c>
      <c r="X699">
        <v>35.6</v>
      </c>
      <c r="Y699">
        <v>94</v>
      </c>
      <c r="AC699">
        <v>32.1</v>
      </c>
    </row>
    <row r="700" spans="1:30" x14ac:dyDescent="0.45">
      <c r="A700" t="s">
        <v>96</v>
      </c>
      <c r="B700">
        <v>13980</v>
      </c>
      <c r="C700" t="s">
        <v>501</v>
      </c>
      <c r="E700">
        <v>23</v>
      </c>
      <c r="F700" t="s">
        <v>37</v>
      </c>
      <c r="H700">
        <v>1</v>
      </c>
      <c r="I700" t="s">
        <v>32</v>
      </c>
      <c r="J700">
        <v>1</v>
      </c>
      <c r="K700" t="s">
        <v>32</v>
      </c>
      <c r="L700">
        <v>0</v>
      </c>
      <c r="M700" t="s">
        <v>32</v>
      </c>
      <c r="N700">
        <v>2012</v>
      </c>
      <c r="O700">
        <v>1159</v>
      </c>
      <c r="P700">
        <v>331168</v>
      </c>
      <c r="Q700">
        <v>348</v>
      </c>
      <c r="R700">
        <v>310749</v>
      </c>
      <c r="S700">
        <v>2198</v>
      </c>
      <c r="T700">
        <v>60244</v>
      </c>
      <c r="U700">
        <v>811</v>
      </c>
      <c r="V700">
        <v>20418</v>
      </c>
      <c r="W700">
        <v>17.8</v>
      </c>
      <c r="X700">
        <v>33.4</v>
      </c>
      <c r="Y700">
        <v>30.9</v>
      </c>
      <c r="Z700">
        <v>36.5</v>
      </c>
      <c r="AA700">
        <v>41.3</v>
      </c>
      <c r="AB700">
        <v>40</v>
      </c>
      <c r="AC700">
        <v>17.3</v>
      </c>
      <c r="AD700">
        <v>30.8</v>
      </c>
    </row>
    <row r="701" spans="1:30" x14ac:dyDescent="0.45">
      <c r="A701" t="s">
        <v>96</v>
      </c>
      <c r="B701">
        <v>13980</v>
      </c>
      <c r="C701" t="s">
        <v>501</v>
      </c>
      <c r="E701" t="s">
        <v>38</v>
      </c>
      <c r="F701" t="s">
        <v>39</v>
      </c>
      <c r="H701">
        <v>1</v>
      </c>
      <c r="I701" t="s">
        <v>32</v>
      </c>
      <c r="J701">
        <v>1</v>
      </c>
      <c r="K701" t="s">
        <v>32</v>
      </c>
      <c r="L701">
        <v>0</v>
      </c>
      <c r="M701" t="s">
        <v>32</v>
      </c>
      <c r="N701">
        <v>2012</v>
      </c>
      <c r="O701">
        <v>301</v>
      </c>
      <c r="P701">
        <v>5999798</v>
      </c>
      <c r="Q701">
        <v>170</v>
      </c>
      <c r="R701">
        <v>5989517</v>
      </c>
      <c r="S701">
        <v>10945</v>
      </c>
      <c r="T701">
        <v>575608</v>
      </c>
      <c r="U701">
        <v>131</v>
      </c>
      <c r="W701">
        <v>19.899999999999999</v>
      </c>
      <c r="X701">
        <v>5</v>
      </c>
      <c r="Y701">
        <v>22.7</v>
      </c>
      <c r="Z701">
        <v>5.0999999999999996</v>
      </c>
      <c r="AA701">
        <v>3.9</v>
      </c>
      <c r="AB701">
        <v>4.0999999999999996</v>
      </c>
      <c r="AC701">
        <v>34.299999999999997</v>
      </c>
    </row>
    <row r="702" spans="1:30" x14ac:dyDescent="0.45">
      <c r="A702" t="s">
        <v>96</v>
      </c>
      <c r="B702">
        <v>13980</v>
      </c>
      <c r="C702" t="s">
        <v>501</v>
      </c>
      <c r="E702">
        <v>42</v>
      </c>
      <c r="F702" t="s">
        <v>40</v>
      </c>
      <c r="H702">
        <v>1</v>
      </c>
      <c r="I702" t="s">
        <v>32</v>
      </c>
      <c r="J702">
        <v>1</v>
      </c>
      <c r="K702" t="s">
        <v>32</v>
      </c>
      <c r="L702">
        <v>0</v>
      </c>
      <c r="M702" t="s">
        <v>32</v>
      </c>
      <c r="N702">
        <v>2012</v>
      </c>
      <c r="O702">
        <v>278</v>
      </c>
      <c r="P702">
        <v>1616711</v>
      </c>
      <c r="Q702">
        <v>140</v>
      </c>
      <c r="R702">
        <v>1610030</v>
      </c>
      <c r="S702">
        <v>1757</v>
      </c>
      <c r="T702">
        <v>65359</v>
      </c>
      <c r="U702">
        <v>138</v>
      </c>
      <c r="V702">
        <v>6681</v>
      </c>
      <c r="W702">
        <v>26.7</v>
      </c>
      <c r="X702">
        <v>34.5</v>
      </c>
      <c r="Y702">
        <v>25.5</v>
      </c>
      <c r="Z702">
        <v>36.1</v>
      </c>
      <c r="AA702">
        <v>34.200000000000003</v>
      </c>
      <c r="AB702">
        <v>31.4</v>
      </c>
      <c r="AC702">
        <v>47.7</v>
      </c>
      <c r="AD702">
        <v>7.7</v>
      </c>
    </row>
    <row r="703" spans="1:30" x14ac:dyDescent="0.45">
      <c r="A703" t="s">
        <v>96</v>
      </c>
      <c r="B703">
        <v>13980</v>
      </c>
      <c r="C703" t="s">
        <v>501</v>
      </c>
      <c r="E703" t="s">
        <v>41</v>
      </c>
      <c r="F703" t="s">
        <v>42</v>
      </c>
      <c r="H703">
        <v>1</v>
      </c>
      <c r="I703" t="s">
        <v>32</v>
      </c>
      <c r="J703">
        <v>1</v>
      </c>
      <c r="K703" t="s">
        <v>32</v>
      </c>
      <c r="L703">
        <v>0</v>
      </c>
      <c r="M703" t="s">
        <v>32</v>
      </c>
      <c r="N703">
        <v>2012</v>
      </c>
      <c r="O703">
        <v>1381</v>
      </c>
      <c r="P703">
        <v>2171113</v>
      </c>
      <c r="Q703">
        <v>452</v>
      </c>
      <c r="R703">
        <v>2150826</v>
      </c>
      <c r="S703">
        <v>7944</v>
      </c>
      <c r="T703">
        <v>174470</v>
      </c>
      <c r="U703">
        <v>929</v>
      </c>
      <c r="V703">
        <v>20287</v>
      </c>
      <c r="W703">
        <v>9.1</v>
      </c>
      <c r="X703">
        <v>19.2</v>
      </c>
      <c r="Y703">
        <v>20.9</v>
      </c>
      <c r="Z703">
        <v>20.2</v>
      </c>
      <c r="AA703">
        <v>12</v>
      </c>
      <c r="AB703">
        <v>19.3</v>
      </c>
      <c r="AC703">
        <v>5.2</v>
      </c>
      <c r="AD703">
        <v>24.4</v>
      </c>
    </row>
    <row r="704" spans="1:30" x14ac:dyDescent="0.45">
      <c r="A704" t="s">
        <v>96</v>
      </c>
      <c r="B704">
        <v>13980</v>
      </c>
      <c r="C704" t="s">
        <v>501</v>
      </c>
      <c r="E704" t="s">
        <v>43</v>
      </c>
      <c r="F704" t="s">
        <v>44</v>
      </c>
      <c r="G704" t="s">
        <v>45</v>
      </c>
      <c r="H704">
        <v>1</v>
      </c>
      <c r="I704" t="s">
        <v>32</v>
      </c>
      <c r="J704">
        <v>1</v>
      </c>
      <c r="K704" t="s">
        <v>32</v>
      </c>
      <c r="L704">
        <v>0</v>
      </c>
      <c r="M704" t="s">
        <v>32</v>
      </c>
      <c r="N704">
        <v>2012</v>
      </c>
      <c r="O704">
        <v>304</v>
      </c>
      <c r="P704">
        <v>111199</v>
      </c>
      <c r="Q704">
        <v>76</v>
      </c>
      <c r="R704">
        <v>97630</v>
      </c>
      <c r="S704">
        <v>834</v>
      </c>
      <c r="T704">
        <v>24182</v>
      </c>
      <c r="U704">
        <v>228</v>
      </c>
      <c r="V704">
        <v>13569</v>
      </c>
      <c r="W704">
        <v>22.4</v>
      </c>
      <c r="X704">
        <v>20.2</v>
      </c>
      <c r="Y704">
        <v>46.5</v>
      </c>
      <c r="Z704">
        <v>23.7</v>
      </c>
      <c r="AA704">
        <v>31.5</v>
      </c>
      <c r="AB704">
        <v>15.9</v>
      </c>
      <c r="AC704">
        <v>27.7</v>
      </c>
      <c r="AD704">
        <v>49.6</v>
      </c>
    </row>
    <row r="705" spans="1:30" x14ac:dyDescent="0.45">
      <c r="A705" t="s">
        <v>96</v>
      </c>
      <c r="B705">
        <v>13980</v>
      </c>
      <c r="C705" t="s">
        <v>501</v>
      </c>
      <c r="E705">
        <v>51</v>
      </c>
      <c r="F705" t="s">
        <v>46</v>
      </c>
      <c r="H705">
        <v>1</v>
      </c>
      <c r="I705" t="s">
        <v>32</v>
      </c>
      <c r="J705">
        <v>1</v>
      </c>
      <c r="K705" t="s">
        <v>32</v>
      </c>
      <c r="L705">
        <v>0</v>
      </c>
      <c r="M705" t="s">
        <v>32</v>
      </c>
      <c r="N705">
        <v>2012</v>
      </c>
      <c r="O705">
        <v>99</v>
      </c>
      <c r="P705">
        <v>440736</v>
      </c>
      <c r="Q705">
        <v>34</v>
      </c>
      <c r="R705">
        <v>439717</v>
      </c>
      <c r="S705">
        <v>1387</v>
      </c>
      <c r="T705">
        <v>53934</v>
      </c>
      <c r="U705">
        <v>65</v>
      </c>
      <c r="W705">
        <v>24.8</v>
      </c>
      <c r="X705">
        <v>5.8</v>
      </c>
      <c r="Y705">
        <v>25</v>
      </c>
      <c r="Z705">
        <v>6</v>
      </c>
      <c r="AA705">
        <v>2.7</v>
      </c>
      <c r="AB705">
        <v>1.1000000000000001</v>
      </c>
      <c r="AC705">
        <v>37.799999999999997</v>
      </c>
    </row>
    <row r="706" spans="1:30" x14ac:dyDescent="0.45">
      <c r="A706" t="s">
        <v>96</v>
      </c>
      <c r="B706">
        <v>13980</v>
      </c>
      <c r="C706" t="s">
        <v>501</v>
      </c>
      <c r="E706">
        <v>52</v>
      </c>
      <c r="F706" t="s">
        <v>47</v>
      </c>
      <c r="G706" t="s">
        <v>48</v>
      </c>
      <c r="H706">
        <v>1</v>
      </c>
      <c r="I706" t="s">
        <v>32</v>
      </c>
      <c r="J706">
        <v>1</v>
      </c>
      <c r="K706" t="s">
        <v>32</v>
      </c>
      <c r="L706">
        <v>0</v>
      </c>
      <c r="M706" t="s">
        <v>32</v>
      </c>
      <c r="N706">
        <v>2012</v>
      </c>
      <c r="O706">
        <v>317</v>
      </c>
      <c r="P706">
        <v>208644</v>
      </c>
      <c r="Q706">
        <v>112</v>
      </c>
      <c r="R706">
        <v>193392</v>
      </c>
      <c r="S706">
        <v>1173</v>
      </c>
      <c r="T706">
        <v>56732</v>
      </c>
      <c r="U706">
        <v>205</v>
      </c>
      <c r="W706">
        <v>28</v>
      </c>
      <c r="X706">
        <v>10.7</v>
      </c>
      <c r="Y706">
        <v>35.299999999999997</v>
      </c>
      <c r="Z706">
        <v>5.5</v>
      </c>
      <c r="AA706">
        <v>6.6</v>
      </c>
      <c r="AB706">
        <v>5.8</v>
      </c>
      <c r="AC706">
        <v>34.4</v>
      </c>
    </row>
    <row r="707" spans="1:30" x14ac:dyDescent="0.45">
      <c r="A707" t="s">
        <v>96</v>
      </c>
      <c r="B707">
        <v>13980</v>
      </c>
      <c r="C707" t="s">
        <v>501</v>
      </c>
      <c r="E707">
        <v>53</v>
      </c>
      <c r="F707" t="s">
        <v>49</v>
      </c>
      <c r="H707">
        <v>1</v>
      </c>
      <c r="I707" t="s">
        <v>32</v>
      </c>
      <c r="J707">
        <v>1</v>
      </c>
      <c r="K707" t="s">
        <v>32</v>
      </c>
      <c r="L707">
        <v>0</v>
      </c>
      <c r="M707" t="s">
        <v>32</v>
      </c>
      <c r="N707">
        <v>2012</v>
      </c>
      <c r="O707">
        <v>1546</v>
      </c>
      <c r="P707">
        <v>401457</v>
      </c>
      <c r="Q707">
        <v>201</v>
      </c>
      <c r="R707">
        <v>258383</v>
      </c>
      <c r="S707">
        <v>1298</v>
      </c>
      <c r="T707">
        <v>35617</v>
      </c>
      <c r="U707">
        <v>1345</v>
      </c>
      <c r="V707">
        <v>143073</v>
      </c>
      <c r="W707">
        <v>23.1</v>
      </c>
      <c r="X707">
        <v>34.200000000000003</v>
      </c>
      <c r="Y707">
        <v>35.5</v>
      </c>
      <c r="Z707">
        <v>47.2</v>
      </c>
      <c r="AA707">
        <v>33.299999999999997</v>
      </c>
      <c r="AB707">
        <v>27.8</v>
      </c>
      <c r="AC707">
        <v>25.2</v>
      </c>
      <c r="AD707">
        <v>29.2</v>
      </c>
    </row>
    <row r="708" spans="1:30" x14ac:dyDescent="0.45">
      <c r="A708" t="s">
        <v>96</v>
      </c>
      <c r="B708">
        <v>13980</v>
      </c>
      <c r="C708" t="s">
        <v>501</v>
      </c>
      <c r="E708">
        <v>54</v>
      </c>
      <c r="F708" t="s">
        <v>50</v>
      </c>
      <c r="H708">
        <v>1</v>
      </c>
      <c r="I708" t="s">
        <v>32</v>
      </c>
      <c r="J708">
        <v>1</v>
      </c>
      <c r="K708" t="s">
        <v>32</v>
      </c>
      <c r="L708">
        <v>0</v>
      </c>
      <c r="M708" t="s">
        <v>32</v>
      </c>
      <c r="N708">
        <v>2012</v>
      </c>
      <c r="O708">
        <v>1885</v>
      </c>
      <c r="P708">
        <v>320166</v>
      </c>
      <c r="Q708">
        <v>362</v>
      </c>
      <c r="R708">
        <v>271407</v>
      </c>
      <c r="S708">
        <v>2846</v>
      </c>
      <c r="T708">
        <v>134469</v>
      </c>
      <c r="U708">
        <v>1523</v>
      </c>
      <c r="V708">
        <v>48759</v>
      </c>
      <c r="W708">
        <v>10.8</v>
      </c>
      <c r="X708">
        <v>10.3</v>
      </c>
      <c r="Y708">
        <v>13.9</v>
      </c>
      <c r="Z708">
        <v>11.7</v>
      </c>
      <c r="AA708">
        <v>11.2</v>
      </c>
      <c r="AB708">
        <v>8.1</v>
      </c>
      <c r="AC708">
        <v>12.8</v>
      </c>
      <c r="AD708">
        <v>31.4</v>
      </c>
    </row>
    <row r="709" spans="1:30" x14ac:dyDescent="0.45">
      <c r="A709" t="s">
        <v>96</v>
      </c>
      <c r="B709">
        <v>13980</v>
      </c>
      <c r="C709" t="s">
        <v>501</v>
      </c>
      <c r="E709">
        <v>56</v>
      </c>
      <c r="F709" t="s">
        <v>51</v>
      </c>
      <c r="H709">
        <v>1</v>
      </c>
      <c r="I709" t="s">
        <v>32</v>
      </c>
      <c r="J709">
        <v>1</v>
      </c>
      <c r="K709" t="s">
        <v>32</v>
      </c>
      <c r="L709">
        <v>0</v>
      </c>
      <c r="M709" t="s">
        <v>32</v>
      </c>
      <c r="N709">
        <v>2012</v>
      </c>
      <c r="O709">
        <v>839</v>
      </c>
      <c r="P709">
        <v>97552</v>
      </c>
      <c r="Q709">
        <v>118</v>
      </c>
      <c r="R709">
        <v>84585</v>
      </c>
      <c r="S709">
        <v>1998</v>
      </c>
      <c r="T709">
        <v>30628</v>
      </c>
      <c r="U709">
        <v>720</v>
      </c>
      <c r="V709">
        <v>12966</v>
      </c>
      <c r="W709">
        <v>23.9</v>
      </c>
      <c r="X709">
        <v>34.9</v>
      </c>
      <c r="Y709">
        <v>45.1</v>
      </c>
      <c r="Z709">
        <v>39.5</v>
      </c>
      <c r="AA709">
        <v>12.1</v>
      </c>
      <c r="AB709">
        <v>29.3</v>
      </c>
      <c r="AC709">
        <v>23.4</v>
      </c>
      <c r="AD709">
        <v>21.5</v>
      </c>
    </row>
    <row r="710" spans="1:30" x14ac:dyDescent="0.45">
      <c r="A710" t="s">
        <v>96</v>
      </c>
      <c r="B710">
        <v>13980</v>
      </c>
      <c r="C710" t="s">
        <v>501</v>
      </c>
      <c r="E710">
        <v>61</v>
      </c>
      <c r="F710" t="s">
        <v>52</v>
      </c>
      <c r="H710">
        <v>1</v>
      </c>
      <c r="I710" t="s">
        <v>32</v>
      </c>
      <c r="J710">
        <v>1</v>
      </c>
      <c r="K710" t="s">
        <v>32</v>
      </c>
      <c r="L710">
        <v>0</v>
      </c>
      <c r="M710" t="s">
        <v>32</v>
      </c>
      <c r="N710">
        <v>2012</v>
      </c>
      <c r="O710">
        <v>407</v>
      </c>
      <c r="P710">
        <v>41227</v>
      </c>
      <c r="Q710">
        <v>27</v>
      </c>
      <c r="R710">
        <v>34883</v>
      </c>
      <c r="S710">
        <v>404</v>
      </c>
      <c r="T710">
        <v>16240</v>
      </c>
      <c r="U710">
        <v>380</v>
      </c>
      <c r="W710">
        <v>25.1</v>
      </c>
      <c r="X710">
        <v>15.6</v>
      </c>
      <c r="Y710">
        <v>25.6</v>
      </c>
      <c r="Z710">
        <v>10.9</v>
      </c>
      <c r="AA710">
        <v>17.7</v>
      </c>
      <c r="AB710">
        <v>8.3000000000000007</v>
      </c>
      <c r="AC710">
        <v>26.1</v>
      </c>
    </row>
    <row r="711" spans="1:30" x14ac:dyDescent="0.45">
      <c r="A711" t="s">
        <v>96</v>
      </c>
      <c r="B711">
        <v>13980</v>
      </c>
      <c r="C711" t="s">
        <v>501</v>
      </c>
      <c r="E711">
        <v>62</v>
      </c>
      <c r="F711" t="s">
        <v>53</v>
      </c>
      <c r="H711">
        <v>1</v>
      </c>
      <c r="I711" t="s">
        <v>32</v>
      </c>
      <c r="J711">
        <v>1</v>
      </c>
      <c r="K711" t="s">
        <v>32</v>
      </c>
      <c r="L711">
        <v>0</v>
      </c>
      <c r="M711" t="s">
        <v>32</v>
      </c>
      <c r="N711">
        <v>2012</v>
      </c>
      <c r="O711">
        <v>788</v>
      </c>
      <c r="P711">
        <v>700797</v>
      </c>
      <c r="Q711">
        <v>293</v>
      </c>
      <c r="R711">
        <v>692403</v>
      </c>
      <c r="S711">
        <v>5890</v>
      </c>
      <c r="T711">
        <v>233230</v>
      </c>
      <c r="U711">
        <v>494</v>
      </c>
      <c r="V711">
        <v>8395</v>
      </c>
      <c r="W711">
        <v>14</v>
      </c>
      <c r="X711">
        <v>7.4</v>
      </c>
      <c r="Y711">
        <v>23.5</v>
      </c>
      <c r="Z711">
        <v>8</v>
      </c>
      <c r="AA711">
        <v>9.8000000000000007</v>
      </c>
      <c r="AB711">
        <v>12.2</v>
      </c>
      <c r="AC711">
        <v>15.9</v>
      </c>
      <c r="AD711">
        <v>25.9</v>
      </c>
    </row>
    <row r="712" spans="1:30" x14ac:dyDescent="0.45">
      <c r="A712" t="s">
        <v>96</v>
      </c>
      <c r="B712">
        <v>13980</v>
      </c>
      <c r="C712" t="s">
        <v>501</v>
      </c>
      <c r="E712">
        <v>71</v>
      </c>
      <c r="F712" t="s">
        <v>54</v>
      </c>
      <c r="H712">
        <v>1</v>
      </c>
      <c r="I712" t="s">
        <v>32</v>
      </c>
      <c r="J712">
        <v>1</v>
      </c>
      <c r="K712" t="s">
        <v>32</v>
      </c>
      <c r="L712">
        <v>0</v>
      </c>
      <c r="M712" t="s">
        <v>32</v>
      </c>
      <c r="N712">
        <v>2012</v>
      </c>
      <c r="O712">
        <v>586</v>
      </c>
      <c r="P712">
        <v>40555</v>
      </c>
      <c r="Q712">
        <v>78</v>
      </c>
      <c r="R712">
        <v>32342</v>
      </c>
      <c r="S712">
        <v>751</v>
      </c>
      <c r="T712">
        <v>10113</v>
      </c>
      <c r="U712">
        <v>508</v>
      </c>
      <c r="V712">
        <v>8212</v>
      </c>
      <c r="W712">
        <v>15.7</v>
      </c>
      <c r="X712">
        <v>28.6</v>
      </c>
      <c r="Y712">
        <v>39.200000000000003</v>
      </c>
      <c r="Z712">
        <v>38.700000000000003</v>
      </c>
      <c r="AA712">
        <v>54.6</v>
      </c>
      <c r="AB712">
        <v>41.2</v>
      </c>
      <c r="AC712">
        <v>16.2</v>
      </c>
      <c r="AD712">
        <v>18.600000000000001</v>
      </c>
    </row>
    <row r="713" spans="1:30" x14ac:dyDescent="0.45">
      <c r="A713" t="s">
        <v>96</v>
      </c>
      <c r="B713">
        <v>13980</v>
      </c>
      <c r="C713" t="s">
        <v>501</v>
      </c>
      <c r="E713">
        <v>72</v>
      </c>
      <c r="F713" t="s">
        <v>55</v>
      </c>
      <c r="H713">
        <v>1</v>
      </c>
      <c r="I713" t="s">
        <v>32</v>
      </c>
      <c r="J713">
        <v>1</v>
      </c>
      <c r="K713" t="s">
        <v>32</v>
      </c>
      <c r="L713">
        <v>0</v>
      </c>
      <c r="M713" t="s">
        <v>32</v>
      </c>
      <c r="N713">
        <v>2012</v>
      </c>
      <c r="O713">
        <v>381</v>
      </c>
      <c r="P713">
        <v>238561</v>
      </c>
      <c r="Q713">
        <v>234</v>
      </c>
      <c r="R713">
        <v>233056</v>
      </c>
      <c r="S713">
        <v>5576</v>
      </c>
      <c r="T713">
        <v>63749</v>
      </c>
      <c r="U713">
        <v>147</v>
      </c>
      <c r="W713">
        <v>30.6</v>
      </c>
      <c r="X713">
        <v>14.4</v>
      </c>
      <c r="Y713">
        <v>25.9</v>
      </c>
      <c r="Z713">
        <v>15.5</v>
      </c>
      <c r="AA713">
        <v>21.5</v>
      </c>
      <c r="AB713">
        <v>19</v>
      </c>
      <c r="AC713">
        <v>51.5</v>
      </c>
    </row>
    <row r="714" spans="1:30" x14ac:dyDescent="0.45">
      <c r="A714" t="s">
        <v>96</v>
      </c>
      <c r="B714">
        <v>13980</v>
      </c>
      <c r="C714" t="s">
        <v>501</v>
      </c>
      <c r="E714">
        <v>81</v>
      </c>
      <c r="F714" t="s">
        <v>56</v>
      </c>
      <c r="G714" t="s">
        <v>57</v>
      </c>
      <c r="H714">
        <v>1</v>
      </c>
      <c r="I714" t="s">
        <v>32</v>
      </c>
      <c r="J714">
        <v>1</v>
      </c>
      <c r="K714" t="s">
        <v>32</v>
      </c>
      <c r="L714">
        <v>0</v>
      </c>
      <c r="M714" t="s">
        <v>32</v>
      </c>
      <c r="N714">
        <v>2012</v>
      </c>
      <c r="O714">
        <v>1139</v>
      </c>
      <c r="P714">
        <v>115876</v>
      </c>
      <c r="Q714">
        <v>275</v>
      </c>
      <c r="R714">
        <v>95641</v>
      </c>
      <c r="S714">
        <v>1163</v>
      </c>
      <c r="T714">
        <v>28366</v>
      </c>
      <c r="U714">
        <v>864</v>
      </c>
      <c r="V714">
        <v>20235</v>
      </c>
      <c r="W714">
        <v>11.3</v>
      </c>
      <c r="X714">
        <v>28.6</v>
      </c>
      <c r="Y714">
        <v>37.299999999999997</v>
      </c>
      <c r="Z714">
        <v>37.299999999999997</v>
      </c>
      <c r="AA714">
        <v>34.9</v>
      </c>
      <c r="AB714">
        <v>35.200000000000003</v>
      </c>
      <c r="AC714">
        <v>17.600000000000001</v>
      </c>
      <c r="AD714">
        <v>26.1</v>
      </c>
    </row>
    <row r="715" spans="1:30" x14ac:dyDescent="0.45">
      <c r="A715" t="s">
        <v>97</v>
      </c>
      <c r="B715">
        <v>14010</v>
      </c>
      <c r="C715" t="s">
        <v>503</v>
      </c>
      <c r="E715">
        <v>0</v>
      </c>
      <c r="F715" t="s">
        <v>31</v>
      </c>
      <c r="H715">
        <v>1</v>
      </c>
      <c r="I715" t="s">
        <v>32</v>
      </c>
      <c r="J715">
        <v>1</v>
      </c>
      <c r="K715" t="s">
        <v>32</v>
      </c>
      <c r="L715">
        <v>0</v>
      </c>
      <c r="M715" t="s">
        <v>32</v>
      </c>
      <c r="N715">
        <v>2012</v>
      </c>
      <c r="O715">
        <v>13106</v>
      </c>
      <c r="P715">
        <v>37719769</v>
      </c>
      <c r="Q715">
        <v>3290</v>
      </c>
      <c r="R715">
        <v>37361422</v>
      </c>
      <c r="S715">
        <v>80744</v>
      </c>
      <c r="T715">
        <v>3777453</v>
      </c>
      <c r="U715">
        <v>9815</v>
      </c>
      <c r="V715">
        <v>358347</v>
      </c>
      <c r="W715">
        <v>4</v>
      </c>
      <c r="X715">
        <v>4.2</v>
      </c>
      <c r="Y715">
        <v>8.8000000000000007</v>
      </c>
      <c r="Z715">
        <v>4.4000000000000004</v>
      </c>
      <c r="AA715">
        <v>4.9000000000000004</v>
      </c>
      <c r="AB715">
        <v>4.3</v>
      </c>
      <c r="AC715">
        <v>5.3</v>
      </c>
      <c r="AD715">
        <v>11</v>
      </c>
    </row>
    <row r="716" spans="1:30" x14ac:dyDescent="0.45">
      <c r="A716" t="s">
        <v>97</v>
      </c>
      <c r="B716">
        <v>14010</v>
      </c>
      <c r="C716" t="s">
        <v>503</v>
      </c>
      <c r="E716">
        <v>11</v>
      </c>
      <c r="F716" t="s">
        <v>33</v>
      </c>
      <c r="G716" t="s">
        <v>34</v>
      </c>
      <c r="H716">
        <v>1</v>
      </c>
      <c r="I716" t="s">
        <v>32</v>
      </c>
      <c r="J716">
        <v>1</v>
      </c>
      <c r="K716" t="s">
        <v>32</v>
      </c>
      <c r="L716">
        <v>0</v>
      </c>
      <c r="M716" t="s">
        <v>32</v>
      </c>
      <c r="N716">
        <v>2012</v>
      </c>
      <c r="O716">
        <v>138</v>
      </c>
      <c r="P716">
        <v>37600</v>
      </c>
      <c r="Q716">
        <v>6</v>
      </c>
      <c r="R716">
        <v>35095</v>
      </c>
      <c r="S716">
        <v>131</v>
      </c>
      <c r="T716">
        <v>6589</v>
      </c>
      <c r="U716">
        <v>132</v>
      </c>
      <c r="W716">
        <v>37.299999999999997</v>
      </c>
      <c r="X716">
        <v>6.9</v>
      </c>
      <c r="Y716">
        <v>0</v>
      </c>
      <c r="Z716">
        <v>4.5999999999999996</v>
      </c>
      <c r="AA716">
        <v>5</v>
      </c>
      <c r="AB716">
        <v>4.0999999999999996</v>
      </c>
      <c r="AC716">
        <v>37.200000000000003</v>
      </c>
    </row>
    <row r="717" spans="1:30" x14ac:dyDescent="0.45">
      <c r="A717" t="s">
        <v>97</v>
      </c>
      <c r="B717">
        <v>14010</v>
      </c>
      <c r="C717" t="s">
        <v>503</v>
      </c>
      <c r="E717">
        <v>23</v>
      </c>
      <c r="F717" t="s">
        <v>37</v>
      </c>
      <c r="H717">
        <v>1</v>
      </c>
      <c r="I717" t="s">
        <v>32</v>
      </c>
      <c r="J717">
        <v>1</v>
      </c>
      <c r="K717" t="s">
        <v>32</v>
      </c>
      <c r="L717">
        <v>0</v>
      </c>
      <c r="M717" t="s">
        <v>32</v>
      </c>
      <c r="N717">
        <v>2012</v>
      </c>
      <c r="O717">
        <v>1227</v>
      </c>
      <c r="P717">
        <v>215703</v>
      </c>
      <c r="Q717">
        <v>266</v>
      </c>
      <c r="R717">
        <v>183010</v>
      </c>
      <c r="S717">
        <v>1010</v>
      </c>
      <c r="T717">
        <v>44118</v>
      </c>
      <c r="U717">
        <v>961</v>
      </c>
      <c r="V717">
        <v>32693</v>
      </c>
      <c r="W717">
        <v>22.2</v>
      </c>
      <c r="X717">
        <v>16.5</v>
      </c>
      <c r="Y717">
        <v>28</v>
      </c>
      <c r="Z717">
        <v>16.899999999999999</v>
      </c>
      <c r="AA717">
        <v>18.5</v>
      </c>
      <c r="AB717">
        <v>16.7</v>
      </c>
      <c r="AC717">
        <v>27.3</v>
      </c>
      <c r="AD717">
        <v>37.5</v>
      </c>
    </row>
    <row r="718" spans="1:30" x14ac:dyDescent="0.45">
      <c r="A718" t="s">
        <v>97</v>
      </c>
      <c r="B718">
        <v>14010</v>
      </c>
      <c r="C718" t="s">
        <v>503</v>
      </c>
      <c r="E718" t="s">
        <v>38</v>
      </c>
      <c r="F718" t="s">
        <v>39</v>
      </c>
      <c r="H718">
        <v>1</v>
      </c>
      <c r="I718" t="s">
        <v>32</v>
      </c>
      <c r="J718">
        <v>1</v>
      </c>
      <c r="K718" t="s">
        <v>32</v>
      </c>
      <c r="L718">
        <v>0</v>
      </c>
      <c r="M718" t="s">
        <v>32</v>
      </c>
      <c r="N718">
        <v>2012</v>
      </c>
      <c r="O718">
        <v>177</v>
      </c>
      <c r="P718">
        <v>1706873</v>
      </c>
      <c r="Q718">
        <v>65</v>
      </c>
      <c r="R718">
        <v>1704100</v>
      </c>
      <c r="S718">
        <v>4234</v>
      </c>
      <c r="T718">
        <v>211587</v>
      </c>
      <c r="U718">
        <v>112</v>
      </c>
      <c r="V718">
        <v>2773</v>
      </c>
      <c r="W718">
        <v>35.4</v>
      </c>
      <c r="X718">
        <v>3.7</v>
      </c>
      <c r="Y718">
        <v>18</v>
      </c>
      <c r="Z718">
        <v>3.9</v>
      </c>
      <c r="AA718">
        <v>5.7</v>
      </c>
      <c r="AB718">
        <v>5.8</v>
      </c>
      <c r="AC718">
        <v>49.2</v>
      </c>
      <c r="AD718">
        <v>24.4</v>
      </c>
    </row>
    <row r="719" spans="1:30" x14ac:dyDescent="0.45">
      <c r="A719" t="s">
        <v>97</v>
      </c>
      <c r="B719">
        <v>14010</v>
      </c>
      <c r="C719" t="s">
        <v>503</v>
      </c>
      <c r="E719">
        <v>42</v>
      </c>
      <c r="F719" t="s">
        <v>40</v>
      </c>
      <c r="H719">
        <v>1</v>
      </c>
      <c r="I719" t="s">
        <v>32</v>
      </c>
      <c r="J719">
        <v>1</v>
      </c>
      <c r="K719" t="s">
        <v>32</v>
      </c>
      <c r="L719">
        <v>0</v>
      </c>
      <c r="M719" t="s">
        <v>32</v>
      </c>
      <c r="N719">
        <v>2012</v>
      </c>
      <c r="O719">
        <v>393</v>
      </c>
      <c r="P719">
        <v>11087076</v>
      </c>
      <c r="Q719">
        <v>183</v>
      </c>
      <c r="R719">
        <v>11081606</v>
      </c>
      <c r="S719">
        <v>3697</v>
      </c>
      <c r="T719">
        <v>237508</v>
      </c>
      <c r="U719">
        <v>209</v>
      </c>
      <c r="V719">
        <v>5470</v>
      </c>
      <c r="W719">
        <v>24</v>
      </c>
      <c r="X719">
        <v>4</v>
      </c>
      <c r="Y719">
        <v>22.3</v>
      </c>
      <c r="Z719">
        <v>4.0999999999999996</v>
      </c>
      <c r="AA719">
        <v>13.9</v>
      </c>
      <c r="AB719">
        <v>7.4</v>
      </c>
      <c r="AC719">
        <v>43.1</v>
      </c>
      <c r="AD719">
        <v>22.3</v>
      </c>
    </row>
    <row r="720" spans="1:30" x14ac:dyDescent="0.45">
      <c r="A720" t="s">
        <v>97</v>
      </c>
      <c r="B720">
        <v>14010</v>
      </c>
      <c r="C720" t="s">
        <v>503</v>
      </c>
      <c r="E720" t="s">
        <v>41</v>
      </c>
      <c r="F720" t="s">
        <v>42</v>
      </c>
      <c r="H720">
        <v>1</v>
      </c>
      <c r="I720" t="s">
        <v>32</v>
      </c>
      <c r="J720">
        <v>1</v>
      </c>
      <c r="K720" t="s">
        <v>32</v>
      </c>
      <c r="L720">
        <v>0</v>
      </c>
      <c r="M720" t="s">
        <v>32</v>
      </c>
      <c r="N720">
        <v>2012</v>
      </c>
      <c r="O720">
        <v>1444</v>
      </c>
      <c r="P720">
        <v>2366353</v>
      </c>
      <c r="Q720">
        <v>535</v>
      </c>
      <c r="R720">
        <v>2341874</v>
      </c>
      <c r="S720">
        <v>9291</v>
      </c>
      <c r="T720">
        <v>193782</v>
      </c>
      <c r="U720">
        <v>909</v>
      </c>
      <c r="V720">
        <v>24478</v>
      </c>
      <c r="W720">
        <v>13.8</v>
      </c>
      <c r="X720">
        <v>4.4000000000000004</v>
      </c>
      <c r="Y720">
        <v>14</v>
      </c>
      <c r="Z720">
        <v>4.5999999999999996</v>
      </c>
      <c r="AA720">
        <v>5</v>
      </c>
      <c r="AB720">
        <v>4.4000000000000004</v>
      </c>
      <c r="AC720">
        <v>20.9</v>
      </c>
      <c r="AD720">
        <v>23.5</v>
      </c>
    </row>
    <row r="721" spans="1:30" x14ac:dyDescent="0.45">
      <c r="A721" t="s">
        <v>97</v>
      </c>
      <c r="B721">
        <v>14010</v>
      </c>
      <c r="C721" t="s">
        <v>503</v>
      </c>
      <c r="E721" t="s">
        <v>43</v>
      </c>
      <c r="F721" t="s">
        <v>44</v>
      </c>
      <c r="G721" t="s">
        <v>45</v>
      </c>
      <c r="H721">
        <v>1</v>
      </c>
      <c r="I721" t="s">
        <v>32</v>
      </c>
      <c r="J721">
        <v>1</v>
      </c>
      <c r="K721" t="s">
        <v>32</v>
      </c>
      <c r="L721">
        <v>0</v>
      </c>
      <c r="M721" t="s">
        <v>32</v>
      </c>
      <c r="N721">
        <v>2012</v>
      </c>
      <c r="O721">
        <v>547</v>
      </c>
      <c r="P721">
        <v>287252</v>
      </c>
      <c r="Q721">
        <v>93</v>
      </c>
      <c r="R721">
        <v>256503</v>
      </c>
      <c r="S721">
        <v>2214</v>
      </c>
      <c r="T721">
        <v>82552</v>
      </c>
      <c r="U721">
        <v>454</v>
      </c>
      <c r="V721">
        <v>30749</v>
      </c>
      <c r="W721">
        <v>25.6</v>
      </c>
      <c r="X721">
        <v>5.2</v>
      </c>
      <c r="Y721">
        <v>30.5</v>
      </c>
      <c r="Z721">
        <v>3.4</v>
      </c>
      <c r="AA721">
        <v>1.6</v>
      </c>
      <c r="AB721">
        <v>3</v>
      </c>
      <c r="AC721">
        <v>30.7</v>
      </c>
      <c r="AD721">
        <v>44.7</v>
      </c>
    </row>
    <row r="722" spans="1:30" x14ac:dyDescent="0.45">
      <c r="A722" t="s">
        <v>97</v>
      </c>
      <c r="B722">
        <v>14010</v>
      </c>
      <c r="C722" t="s">
        <v>503</v>
      </c>
      <c r="E722">
        <v>51</v>
      </c>
      <c r="F722" t="s">
        <v>46</v>
      </c>
      <c r="H722">
        <v>1</v>
      </c>
      <c r="I722" t="s">
        <v>32</v>
      </c>
      <c r="J722">
        <v>1</v>
      </c>
      <c r="K722" t="s">
        <v>32</v>
      </c>
      <c r="L722">
        <v>0</v>
      </c>
      <c r="M722" t="s">
        <v>32</v>
      </c>
      <c r="N722">
        <v>2012</v>
      </c>
      <c r="O722">
        <v>167</v>
      </c>
      <c r="P722">
        <v>282551</v>
      </c>
      <c r="Q722">
        <v>37</v>
      </c>
      <c r="R722">
        <v>280800</v>
      </c>
      <c r="S722">
        <v>1071</v>
      </c>
      <c r="T722">
        <v>58249</v>
      </c>
      <c r="U722">
        <v>131</v>
      </c>
      <c r="V722">
        <v>1752</v>
      </c>
      <c r="W722">
        <v>28.7</v>
      </c>
      <c r="X722">
        <v>21.1</v>
      </c>
      <c r="Y722">
        <v>29.5</v>
      </c>
      <c r="Z722">
        <v>22.1</v>
      </c>
      <c r="AA722">
        <v>23.6</v>
      </c>
      <c r="AB722">
        <v>33.4</v>
      </c>
      <c r="AC722">
        <v>34.4</v>
      </c>
      <c r="AD722">
        <v>25</v>
      </c>
    </row>
    <row r="723" spans="1:30" x14ac:dyDescent="0.45">
      <c r="A723" t="s">
        <v>97</v>
      </c>
      <c r="B723">
        <v>14010</v>
      </c>
      <c r="C723" t="s">
        <v>503</v>
      </c>
      <c r="E723">
        <v>52</v>
      </c>
      <c r="F723" t="s">
        <v>47</v>
      </c>
      <c r="G723" t="s">
        <v>48</v>
      </c>
      <c r="H723">
        <v>1</v>
      </c>
      <c r="I723" t="s">
        <v>32</v>
      </c>
      <c r="J723">
        <v>1</v>
      </c>
      <c r="K723" t="s">
        <v>32</v>
      </c>
      <c r="L723">
        <v>0</v>
      </c>
      <c r="M723" t="s">
        <v>32</v>
      </c>
      <c r="N723">
        <v>2012</v>
      </c>
      <c r="O723">
        <v>605</v>
      </c>
      <c r="Q723">
        <v>226</v>
      </c>
      <c r="U723">
        <v>379</v>
      </c>
      <c r="W723">
        <v>25.7</v>
      </c>
      <c r="Y723">
        <v>30.8</v>
      </c>
      <c r="AC723">
        <v>32.5</v>
      </c>
    </row>
    <row r="724" spans="1:30" x14ac:dyDescent="0.45">
      <c r="A724" t="s">
        <v>97</v>
      </c>
      <c r="B724">
        <v>14010</v>
      </c>
      <c r="C724" t="s">
        <v>503</v>
      </c>
      <c r="E724">
        <v>53</v>
      </c>
      <c r="F724" t="s">
        <v>49</v>
      </c>
      <c r="H724">
        <v>1</v>
      </c>
      <c r="I724" t="s">
        <v>32</v>
      </c>
      <c r="J724">
        <v>1</v>
      </c>
      <c r="K724" t="s">
        <v>32</v>
      </c>
      <c r="L724">
        <v>0</v>
      </c>
      <c r="M724" t="s">
        <v>32</v>
      </c>
      <c r="N724">
        <v>2012</v>
      </c>
      <c r="O724">
        <v>1067</v>
      </c>
      <c r="P724">
        <v>260416</v>
      </c>
      <c r="Q724">
        <v>150</v>
      </c>
      <c r="R724">
        <v>143712</v>
      </c>
      <c r="S724">
        <v>626</v>
      </c>
      <c r="T724">
        <v>19578</v>
      </c>
      <c r="U724">
        <v>917</v>
      </c>
      <c r="V724">
        <v>116704</v>
      </c>
      <c r="W724">
        <v>18.8</v>
      </c>
      <c r="X724">
        <v>14.7</v>
      </c>
      <c r="Y724">
        <v>50.1</v>
      </c>
      <c r="Z724">
        <v>20.7</v>
      </c>
      <c r="AA724">
        <v>22</v>
      </c>
      <c r="AB724">
        <v>18.600000000000001</v>
      </c>
      <c r="AC724">
        <v>21.5</v>
      </c>
      <c r="AD724">
        <v>32.5</v>
      </c>
    </row>
    <row r="725" spans="1:30" x14ac:dyDescent="0.45">
      <c r="A725" t="s">
        <v>97</v>
      </c>
      <c r="B725">
        <v>14010</v>
      </c>
      <c r="C725" t="s">
        <v>503</v>
      </c>
      <c r="E725">
        <v>54</v>
      </c>
      <c r="F725" t="s">
        <v>50</v>
      </c>
      <c r="H725">
        <v>1</v>
      </c>
      <c r="I725" t="s">
        <v>32</v>
      </c>
      <c r="J725">
        <v>1</v>
      </c>
      <c r="K725" t="s">
        <v>32</v>
      </c>
      <c r="L725">
        <v>0</v>
      </c>
      <c r="M725" t="s">
        <v>32</v>
      </c>
      <c r="N725">
        <v>2012</v>
      </c>
      <c r="O725">
        <v>1611</v>
      </c>
      <c r="P725">
        <v>391864</v>
      </c>
      <c r="Q725">
        <v>354</v>
      </c>
      <c r="R725">
        <v>358647</v>
      </c>
      <c r="S725">
        <v>3113</v>
      </c>
      <c r="T725">
        <v>136136</v>
      </c>
      <c r="U725">
        <v>1257</v>
      </c>
      <c r="V725">
        <v>33217</v>
      </c>
      <c r="W725">
        <v>15.5</v>
      </c>
      <c r="X725">
        <v>29.1</v>
      </c>
      <c r="Y725">
        <v>13.2</v>
      </c>
      <c r="Z725">
        <v>33.6</v>
      </c>
      <c r="AA725">
        <v>18.600000000000001</v>
      </c>
      <c r="AB725">
        <v>25.4</v>
      </c>
      <c r="AC725">
        <v>18.899999999999999</v>
      </c>
      <c r="AD725">
        <v>28.5</v>
      </c>
    </row>
    <row r="726" spans="1:30" x14ac:dyDescent="0.45">
      <c r="A726" t="s">
        <v>97</v>
      </c>
      <c r="B726">
        <v>14010</v>
      </c>
      <c r="C726" t="s">
        <v>503</v>
      </c>
      <c r="E726">
        <v>55</v>
      </c>
      <c r="F726" t="s">
        <v>59</v>
      </c>
      <c r="H726">
        <v>1</v>
      </c>
      <c r="I726" t="s">
        <v>32</v>
      </c>
      <c r="J726">
        <v>1</v>
      </c>
      <c r="K726" t="s">
        <v>32</v>
      </c>
      <c r="L726">
        <v>0</v>
      </c>
      <c r="M726" t="s">
        <v>32</v>
      </c>
      <c r="N726">
        <v>2012</v>
      </c>
      <c r="O726">
        <v>34</v>
      </c>
      <c r="P726">
        <v>26186</v>
      </c>
      <c r="Q726">
        <v>34</v>
      </c>
      <c r="R726">
        <v>26186</v>
      </c>
      <c r="S726">
        <v>564</v>
      </c>
      <c r="T726">
        <v>38945</v>
      </c>
      <c r="U726">
        <v>0</v>
      </c>
      <c r="V726">
        <v>0</v>
      </c>
      <c r="W726">
        <v>67.099999999999994</v>
      </c>
      <c r="X726">
        <v>16.399999999999999</v>
      </c>
      <c r="Y726">
        <v>69.8</v>
      </c>
      <c r="Z726">
        <v>17</v>
      </c>
      <c r="AA726">
        <v>10.5</v>
      </c>
      <c r="AB726">
        <v>8.6</v>
      </c>
      <c r="AC726">
        <v>0</v>
      </c>
      <c r="AD726">
        <v>0</v>
      </c>
    </row>
    <row r="727" spans="1:30" x14ac:dyDescent="0.45">
      <c r="A727" t="s">
        <v>97</v>
      </c>
      <c r="B727">
        <v>14010</v>
      </c>
      <c r="C727" t="s">
        <v>503</v>
      </c>
      <c r="E727">
        <v>56</v>
      </c>
      <c r="F727" t="s">
        <v>51</v>
      </c>
      <c r="H727">
        <v>1</v>
      </c>
      <c r="I727" t="s">
        <v>32</v>
      </c>
      <c r="J727">
        <v>1</v>
      </c>
      <c r="K727" t="s">
        <v>32</v>
      </c>
      <c r="L727">
        <v>0</v>
      </c>
      <c r="M727" t="s">
        <v>32</v>
      </c>
      <c r="N727">
        <v>2012</v>
      </c>
      <c r="O727">
        <v>853</v>
      </c>
      <c r="P727">
        <v>401749</v>
      </c>
      <c r="Q727">
        <v>253</v>
      </c>
      <c r="R727">
        <v>394189</v>
      </c>
      <c r="S727">
        <v>4810</v>
      </c>
      <c r="T727">
        <v>148533</v>
      </c>
      <c r="U727">
        <v>600</v>
      </c>
      <c r="V727">
        <v>7559</v>
      </c>
      <c r="W727">
        <v>7</v>
      </c>
      <c r="X727">
        <v>7.9</v>
      </c>
      <c r="Y727">
        <v>27.2</v>
      </c>
      <c r="Z727">
        <v>8.4</v>
      </c>
      <c r="AA727">
        <v>4.8</v>
      </c>
      <c r="AB727">
        <v>5.7</v>
      </c>
      <c r="AC727">
        <v>13.1</v>
      </c>
      <c r="AD727">
        <v>16.7</v>
      </c>
    </row>
    <row r="728" spans="1:30" x14ac:dyDescent="0.45">
      <c r="A728" t="s">
        <v>97</v>
      </c>
      <c r="B728">
        <v>14010</v>
      </c>
      <c r="C728" t="s">
        <v>503</v>
      </c>
      <c r="E728">
        <v>61</v>
      </c>
      <c r="F728" t="s">
        <v>52</v>
      </c>
      <c r="H728">
        <v>1</v>
      </c>
      <c r="I728" t="s">
        <v>32</v>
      </c>
      <c r="J728">
        <v>1</v>
      </c>
      <c r="K728" t="s">
        <v>32</v>
      </c>
      <c r="L728">
        <v>0</v>
      </c>
      <c r="M728" t="s">
        <v>32</v>
      </c>
      <c r="N728">
        <v>2012</v>
      </c>
      <c r="O728">
        <v>420</v>
      </c>
      <c r="P728">
        <v>112621</v>
      </c>
      <c r="Q728">
        <v>44</v>
      </c>
      <c r="R728">
        <v>105117</v>
      </c>
      <c r="S728">
        <v>2657</v>
      </c>
      <c r="T728">
        <v>50207</v>
      </c>
      <c r="U728">
        <v>376</v>
      </c>
      <c r="V728">
        <v>7504</v>
      </c>
      <c r="W728">
        <v>24.8</v>
      </c>
      <c r="X728">
        <v>5.0999999999999996</v>
      </c>
      <c r="Y728">
        <v>37.299999999999997</v>
      </c>
      <c r="Z728">
        <v>4.0999999999999996</v>
      </c>
      <c r="AA728">
        <v>7.3</v>
      </c>
      <c r="AB728">
        <v>3</v>
      </c>
      <c r="AC728">
        <v>26.1</v>
      </c>
      <c r="AD728">
        <v>42.2</v>
      </c>
    </row>
    <row r="729" spans="1:30" x14ac:dyDescent="0.45">
      <c r="A729" t="s">
        <v>97</v>
      </c>
      <c r="B729">
        <v>14010</v>
      </c>
      <c r="C729" t="s">
        <v>503</v>
      </c>
      <c r="E729">
        <v>62</v>
      </c>
      <c r="F729" t="s">
        <v>53</v>
      </c>
      <c r="H729">
        <v>1</v>
      </c>
      <c r="I729" t="s">
        <v>32</v>
      </c>
      <c r="J729">
        <v>1</v>
      </c>
      <c r="K729" t="s">
        <v>32</v>
      </c>
      <c r="L729">
        <v>0</v>
      </c>
      <c r="M729" t="s">
        <v>32</v>
      </c>
      <c r="N729">
        <v>2012</v>
      </c>
      <c r="O729">
        <v>1372</v>
      </c>
      <c r="P729">
        <v>1177405</v>
      </c>
      <c r="Q729">
        <v>329</v>
      </c>
      <c r="R729">
        <v>1148118</v>
      </c>
      <c r="S729">
        <v>9575</v>
      </c>
      <c r="T729">
        <v>441340</v>
      </c>
      <c r="U729">
        <v>1043</v>
      </c>
      <c r="V729">
        <v>29287</v>
      </c>
      <c r="W729">
        <v>8.9</v>
      </c>
      <c r="X729">
        <v>17.3</v>
      </c>
      <c r="Y729">
        <v>25.8</v>
      </c>
      <c r="Z729">
        <v>18.399999999999999</v>
      </c>
      <c r="AA729">
        <v>12</v>
      </c>
      <c r="AB729">
        <v>22.6</v>
      </c>
      <c r="AC729">
        <v>8</v>
      </c>
      <c r="AD729">
        <v>29.5</v>
      </c>
    </row>
    <row r="730" spans="1:30" x14ac:dyDescent="0.45">
      <c r="A730" t="s">
        <v>97</v>
      </c>
      <c r="B730">
        <v>14010</v>
      </c>
      <c r="C730" t="s">
        <v>503</v>
      </c>
      <c r="E730">
        <v>71</v>
      </c>
      <c r="F730" t="s">
        <v>54</v>
      </c>
      <c r="H730">
        <v>1</v>
      </c>
      <c r="I730" t="s">
        <v>32</v>
      </c>
      <c r="J730">
        <v>1</v>
      </c>
      <c r="K730" t="s">
        <v>32</v>
      </c>
      <c r="L730">
        <v>0</v>
      </c>
      <c r="M730" t="s">
        <v>32</v>
      </c>
      <c r="N730">
        <v>2012</v>
      </c>
      <c r="O730">
        <v>698</v>
      </c>
      <c r="P730">
        <v>59661</v>
      </c>
      <c r="Q730">
        <v>118</v>
      </c>
      <c r="R730">
        <v>49959</v>
      </c>
      <c r="S730">
        <v>1527</v>
      </c>
      <c r="T730">
        <v>15658</v>
      </c>
      <c r="U730">
        <v>580</v>
      </c>
      <c r="V730">
        <v>9701</v>
      </c>
      <c r="W730">
        <v>15</v>
      </c>
      <c r="X730">
        <v>19.899999999999999</v>
      </c>
      <c r="Y730">
        <v>40</v>
      </c>
      <c r="Z730">
        <v>25.2</v>
      </c>
      <c r="AA730">
        <v>22</v>
      </c>
      <c r="AB730">
        <v>20.399999999999999</v>
      </c>
      <c r="AC730">
        <v>15.9</v>
      </c>
      <c r="AD730">
        <v>27.7</v>
      </c>
    </row>
    <row r="731" spans="1:30" x14ac:dyDescent="0.45">
      <c r="A731" t="s">
        <v>97</v>
      </c>
      <c r="B731">
        <v>14010</v>
      </c>
      <c r="C731" t="s">
        <v>503</v>
      </c>
      <c r="E731">
        <v>72</v>
      </c>
      <c r="F731" t="s">
        <v>55</v>
      </c>
      <c r="H731">
        <v>1</v>
      </c>
      <c r="I731" t="s">
        <v>32</v>
      </c>
      <c r="J731">
        <v>1</v>
      </c>
      <c r="K731" t="s">
        <v>32</v>
      </c>
      <c r="L731">
        <v>0</v>
      </c>
      <c r="M731" t="s">
        <v>32</v>
      </c>
      <c r="N731">
        <v>2012</v>
      </c>
      <c r="O731">
        <v>512</v>
      </c>
      <c r="P731">
        <v>549785</v>
      </c>
      <c r="Q731">
        <v>439</v>
      </c>
      <c r="R731">
        <v>546897</v>
      </c>
      <c r="S731">
        <v>10554</v>
      </c>
      <c r="T731">
        <v>160492</v>
      </c>
      <c r="U731">
        <v>73</v>
      </c>
      <c r="V731">
        <v>2888</v>
      </c>
      <c r="W731">
        <v>19.100000000000001</v>
      </c>
      <c r="X731">
        <v>17.7</v>
      </c>
      <c r="Y731">
        <v>23.7</v>
      </c>
      <c r="Z731">
        <v>18.5</v>
      </c>
      <c r="AA731">
        <v>23.5</v>
      </c>
      <c r="AB731">
        <v>24.2</v>
      </c>
      <c r="AC731">
        <v>40.799999999999997</v>
      </c>
      <c r="AD731">
        <v>9</v>
      </c>
    </row>
    <row r="732" spans="1:30" x14ac:dyDescent="0.45">
      <c r="A732" t="s">
        <v>97</v>
      </c>
      <c r="B732">
        <v>14010</v>
      </c>
      <c r="C732" t="s">
        <v>503</v>
      </c>
      <c r="E732">
        <v>81</v>
      </c>
      <c r="F732" t="s">
        <v>56</v>
      </c>
      <c r="G732" t="s">
        <v>57</v>
      </c>
      <c r="H732">
        <v>1</v>
      </c>
      <c r="I732" t="s">
        <v>32</v>
      </c>
      <c r="J732">
        <v>1</v>
      </c>
      <c r="K732" t="s">
        <v>32</v>
      </c>
      <c r="L732">
        <v>0</v>
      </c>
      <c r="M732" t="s">
        <v>32</v>
      </c>
      <c r="N732">
        <v>2012</v>
      </c>
      <c r="O732">
        <v>1894</v>
      </c>
      <c r="P732">
        <v>203711</v>
      </c>
      <c r="Q732">
        <v>216</v>
      </c>
      <c r="R732">
        <v>168412</v>
      </c>
      <c r="S732">
        <v>2047</v>
      </c>
      <c r="T732">
        <v>53733</v>
      </c>
      <c r="U732">
        <v>1678</v>
      </c>
      <c r="V732">
        <v>35299</v>
      </c>
      <c r="W732">
        <v>9.9</v>
      </c>
      <c r="X732">
        <v>24.1</v>
      </c>
      <c r="Y732">
        <v>18.100000000000001</v>
      </c>
      <c r="Z732">
        <v>31.1</v>
      </c>
      <c r="AA732">
        <v>25.9</v>
      </c>
      <c r="AB732">
        <v>30.4</v>
      </c>
      <c r="AC732">
        <v>11.1</v>
      </c>
      <c r="AD732">
        <v>34.200000000000003</v>
      </c>
    </row>
    <row r="733" spans="1:30" x14ac:dyDescent="0.45">
      <c r="A733" t="s">
        <v>98</v>
      </c>
      <c r="B733">
        <v>14020</v>
      </c>
      <c r="C733" t="s">
        <v>505</v>
      </c>
      <c r="E733">
        <v>0</v>
      </c>
      <c r="F733" t="s">
        <v>31</v>
      </c>
      <c r="H733">
        <v>1</v>
      </c>
      <c r="I733" t="s">
        <v>32</v>
      </c>
      <c r="J733">
        <v>1</v>
      </c>
      <c r="K733" t="s">
        <v>32</v>
      </c>
      <c r="L733">
        <v>0</v>
      </c>
      <c r="M733" t="s">
        <v>32</v>
      </c>
      <c r="N733">
        <v>2012</v>
      </c>
      <c r="O733">
        <v>12855</v>
      </c>
      <c r="P733">
        <v>9953197</v>
      </c>
      <c r="Q733">
        <v>2796</v>
      </c>
      <c r="R733">
        <v>9449950</v>
      </c>
      <c r="S733">
        <v>56565</v>
      </c>
      <c r="T733">
        <v>1890127</v>
      </c>
      <c r="U733">
        <v>10059</v>
      </c>
      <c r="V733">
        <v>503247</v>
      </c>
      <c r="W733">
        <v>4.9000000000000004</v>
      </c>
      <c r="X733">
        <v>4.5</v>
      </c>
      <c r="Y733">
        <v>5.7</v>
      </c>
      <c r="Z733">
        <v>5</v>
      </c>
      <c r="AA733">
        <v>6.9</v>
      </c>
      <c r="AB733">
        <v>7.3</v>
      </c>
      <c r="AC733">
        <v>5.9</v>
      </c>
      <c r="AD733">
        <v>18.7</v>
      </c>
    </row>
    <row r="734" spans="1:30" x14ac:dyDescent="0.45">
      <c r="A734" t="s">
        <v>98</v>
      </c>
      <c r="B734">
        <v>14020</v>
      </c>
      <c r="C734" t="s">
        <v>505</v>
      </c>
      <c r="E734">
        <v>11</v>
      </c>
      <c r="F734" t="s">
        <v>33</v>
      </c>
      <c r="G734" t="s">
        <v>34</v>
      </c>
      <c r="H734">
        <v>1</v>
      </c>
      <c r="I734" t="s">
        <v>32</v>
      </c>
      <c r="J734">
        <v>1</v>
      </c>
      <c r="K734" t="s">
        <v>32</v>
      </c>
      <c r="L734">
        <v>0</v>
      </c>
      <c r="M734" t="s">
        <v>32</v>
      </c>
      <c r="N734">
        <v>2012</v>
      </c>
      <c r="O734">
        <v>114</v>
      </c>
      <c r="Q734">
        <v>16</v>
      </c>
      <c r="U734">
        <v>98</v>
      </c>
      <c r="W734">
        <v>50.5</v>
      </c>
      <c r="Y734">
        <v>61.8</v>
      </c>
      <c r="AC734">
        <v>58.1</v>
      </c>
    </row>
    <row r="735" spans="1:30" x14ac:dyDescent="0.45">
      <c r="A735" t="s">
        <v>98</v>
      </c>
      <c r="B735">
        <v>14020</v>
      </c>
      <c r="C735" t="s">
        <v>505</v>
      </c>
      <c r="E735">
        <v>21</v>
      </c>
      <c r="F735" t="s">
        <v>35</v>
      </c>
      <c r="H735">
        <v>1</v>
      </c>
      <c r="I735" t="s">
        <v>32</v>
      </c>
      <c r="J735">
        <v>1</v>
      </c>
      <c r="K735" t="s">
        <v>32</v>
      </c>
      <c r="L735">
        <v>0</v>
      </c>
      <c r="M735" t="s">
        <v>32</v>
      </c>
      <c r="N735">
        <v>2012</v>
      </c>
      <c r="O735">
        <v>60</v>
      </c>
      <c r="Q735">
        <v>2</v>
      </c>
      <c r="U735">
        <v>58</v>
      </c>
      <c r="W735">
        <v>60.7</v>
      </c>
      <c r="Y735">
        <v>0</v>
      </c>
      <c r="AC735">
        <v>59.9</v>
      </c>
    </row>
    <row r="736" spans="1:30" x14ac:dyDescent="0.45">
      <c r="A736" t="s">
        <v>98</v>
      </c>
      <c r="B736">
        <v>14020</v>
      </c>
      <c r="C736" t="s">
        <v>505</v>
      </c>
      <c r="E736">
        <v>23</v>
      </c>
      <c r="F736" t="s">
        <v>37</v>
      </c>
      <c r="H736">
        <v>1</v>
      </c>
      <c r="I736" t="s">
        <v>32</v>
      </c>
      <c r="J736">
        <v>1</v>
      </c>
      <c r="K736" t="s">
        <v>32</v>
      </c>
      <c r="L736">
        <v>0</v>
      </c>
      <c r="M736" t="s">
        <v>32</v>
      </c>
      <c r="N736">
        <v>2012</v>
      </c>
      <c r="O736">
        <v>1328</v>
      </c>
      <c r="P736">
        <v>486616</v>
      </c>
      <c r="Q736">
        <v>381</v>
      </c>
      <c r="R736">
        <v>450999</v>
      </c>
      <c r="S736">
        <v>2020</v>
      </c>
      <c r="T736">
        <v>102721</v>
      </c>
      <c r="U736">
        <v>947</v>
      </c>
      <c r="V736">
        <v>35618</v>
      </c>
      <c r="W736">
        <v>13</v>
      </c>
      <c r="X736">
        <v>15</v>
      </c>
      <c r="Y736">
        <v>19.3</v>
      </c>
      <c r="Z736">
        <v>17.3</v>
      </c>
      <c r="AA736">
        <v>19.100000000000001</v>
      </c>
      <c r="AB736">
        <v>12.9</v>
      </c>
      <c r="AC736">
        <v>17.3</v>
      </c>
      <c r="AD736">
        <v>29.6</v>
      </c>
    </row>
    <row r="737" spans="1:30" x14ac:dyDescent="0.45">
      <c r="A737" t="s">
        <v>98</v>
      </c>
      <c r="B737">
        <v>14020</v>
      </c>
      <c r="C737" t="s">
        <v>505</v>
      </c>
      <c r="E737" t="s">
        <v>38</v>
      </c>
      <c r="F737" t="s">
        <v>39</v>
      </c>
      <c r="H737">
        <v>1</v>
      </c>
      <c r="I737" t="s">
        <v>32</v>
      </c>
      <c r="J737">
        <v>1</v>
      </c>
      <c r="K737" t="s">
        <v>32</v>
      </c>
      <c r="L737">
        <v>0</v>
      </c>
      <c r="M737" t="s">
        <v>32</v>
      </c>
      <c r="N737">
        <v>2012</v>
      </c>
      <c r="O737">
        <v>247</v>
      </c>
      <c r="P737">
        <v>1668880</v>
      </c>
      <c r="Q737">
        <v>77</v>
      </c>
      <c r="R737">
        <v>1654650</v>
      </c>
      <c r="S737">
        <v>7566</v>
      </c>
      <c r="T737">
        <v>327098</v>
      </c>
      <c r="U737">
        <v>171</v>
      </c>
      <c r="W737">
        <v>33.200000000000003</v>
      </c>
      <c r="X737">
        <v>7.3</v>
      </c>
      <c r="Y737">
        <v>31.9</v>
      </c>
      <c r="Z737">
        <v>7.6</v>
      </c>
      <c r="AA737">
        <v>7.5</v>
      </c>
      <c r="AB737">
        <v>8</v>
      </c>
      <c r="AC737">
        <v>45.3</v>
      </c>
    </row>
    <row r="738" spans="1:30" x14ac:dyDescent="0.45">
      <c r="A738" t="s">
        <v>98</v>
      </c>
      <c r="B738">
        <v>14020</v>
      </c>
      <c r="C738" t="s">
        <v>505</v>
      </c>
      <c r="E738">
        <v>42</v>
      </c>
      <c r="F738" t="s">
        <v>40</v>
      </c>
      <c r="H738">
        <v>1</v>
      </c>
      <c r="I738" t="s">
        <v>32</v>
      </c>
      <c r="J738">
        <v>1</v>
      </c>
      <c r="K738" t="s">
        <v>32</v>
      </c>
      <c r="L738">
        <v>0</v>
      </c>
      <c r="M738" t="s">
        <v>32</v>
      </c>
      <c r="N738">
        <v>2012</v>
      </c>
      <c r="O738">
        <v>287</v>
      </c>
      <c r="P738">
        <v>1668799</v>
      </c>
      <c r="Q738">
        <v>124</v>
      </c>
      <c r="R738">
        <v>1663038</v>
      </c>
      <c r="S738">
        <v>2319</v>
      </c>
      <c r="T738">
        <v>128870</v>
      </c>
      <c r="U738">
        <v>163</v>
      </c>
      <c r="V738">
        <v>5761</v>
      </c>
      <c r="W738">
        <v>29.8</v>
      </c>
      <c r="X738">
        <v>8.8000000000000007</v>
      </c>
      <c r="Y738">
        <v>36.6</v>
      </c>
      <c r="Z738">
        <v>9.1999999999999993</v>
      </c>
      <c r="AA738">
        <v>15.1</v>
      </c>
      <c r="AB738">
        <v>12.5</v>
      </c>
      <c r="AC738">
        <v>32.700000000000003</v>
      </c>
      <c r="AD738">
        <v>40.700000000000003</v>
      </c>
    </row>
    <row r="739" spans="1:30" x14ac:dyDescent="0.45">
      <c r="A739" t="s">
        <v>98</v>
      </c>
      <c r="B739">
        <v>14020</v>
      </c>
      <c r="C739" t="s">
        <v>505</v>
      </c>
      <c r="E739" t="s">
        <v>41</v>
      </c>
      <c r="F739" t="s">
        <v>42</v>
      </c>
      <c r="H739">
        <v>1</v>
      </c>
      <c r="I739" t="s">
        <v>32</v>
      </c>
      <c r="J739">
        <v>1</v>
      </c>
      <c r="K739" t="s">
        <v>32</v>
      </c>
      <c r="L739">
        <v>0</v>
      </c>
      <c r="M739" t="s">
        <v>32</v>
      </c>
      <c r="N739">
        <v>2012</v>
      </c>
      <c r="O739">
        <v>1315</v>
      </c>
      <c r="P739">
        <v>1859718</v>
      </c>
      <c r="Q739">
        <v>417</v>
      </c>
      <c r="R739">
        <v>1822298</v>
      </c>
      <c r="S739">
        <v>9311</v>
      </c>
      <c r="T739">
        <v>163716</v>
      </c>
      <c r="U739">
        <v>899</v>
      </c>
      <c r="V739">
        <v>37421</v>
      </c>
      <c r="W739">
        <v>8.6999999999999993</v>
      </c>
      <c r="X739">
        <v>12.6</v>
      </c>
      <c r="Y739">
        <v>16.2</v>
      </c>
      <c r="Z739">
        <v>13.6</v>
      </c>
      <c r="AA739">
        <v>29.1</v>
      </c>
      <c r="AB739">
        <v>13.2</v>
      </c>
      <c r="AC739">
        <v>8.9</v>
      </c>
      <c r="AD739">
        <v>20.9</v>
      </c>
    </row>
    <row r="740" spans="1:30" x14ac:dyDescent="0.45">
      <c r="A740" t="s">
        <v>98</v>
      </c>
      <c r="B740">
        <v>14020</v>
      </c>
      <c r="C740" t="s">
        <v>505</v>
      </c>
      <c r="E740" t="s">
        <v>43</v>
      </c>
      <c r="F740" t="s">
        <v>44</v>
      </c>
      <c r="G740" t="s">
        <v>45</v>
      </c>
      <c r="H740">
        <v>1</v>
      </c>
      <c r="I740" t="s">
        <v>32</v>
      </c>
      <c r="J740">
        <v>1</v>
      </c>
      <c r="K740" t="s">
        <v>32</v>
      </c>
      <c r="L740">
        <v>0</v>
      </c>
      <c r="M740" t="s">
        <v>32</v>
      </c>
      <c r="N740">
        <v>2012</v>
      </c>
      <c r="O740">
        <v>295</v>
      </c>
      <c r="P740">
        <v>66023</v>
      </c>
      <c r="Q740">
        <v>38</v>
      </c>
      <c r="R740">
        <v>53959</v>
      </c>
      <c r="S740">
        <v>513</v>
      </c>
      <c r="T740">
        <v>15957</v>
      </c>
      <c r="U740">
        <v>257</v>
      </c>
      <c r="V740">
        <v>12064</v>
      </c>
      <c r="W740">
        <v>26</v>
      </c>
      <c r="X740">
        <v>9.5</v>
      </c>
      <c r="Y740">
        <v>34.1</v>
      </c>
      <c r="Z740">
        <v>10.7</v>
      </c>
      <c r="AA740">
        <v>12.4</v>
      </c>
      <c r="AB740">
        <v>10.4</v>
      </c>
      <c r="AC740">
        <v>30.9</v>
      </c>
      <c r="AD740">
        <v>38</v>
      </c>
    </row>
    <row r="741" spans="1:30" x14ac:dyDescent="0.45">
      <c r="A741" t="s">
        <v>98</v>
      </c>
      <c r="B741">
        <v>14020</v>
      </c>
      <c r="C741" t="s">
        <v>505</v>
      </c>
      <c r="E741">
        <v>51</v>
      </c>
      <c r="F741" t="s">
        <v>46</v>
      </c>
      <c r="H741">
        <v>1</v>
      </c>
      <c r="I741" t="s">
        <v>32</v>
      </c>
      <c r="J741">
        <v>1</v>
      </c>
      <c r="K741" t="s">
        <v>32</v>
      </c>
      <c r="L741">
        <v>0</v>
      </c>
      <c r="M741" t="s">
        <v>32</v>
      </c>
      <c r="N741">
        <v>2012</v>
      </c>
      <c r="O741">
        <v>270</v>
      </c>
      <c r="P741">
        <v>323131</v>
      </c>
      <c r="Q741">
        <v>32</v>
      </c>
      <c r="R741">
        <v>319543</v>
      </c>
      <c r="S741">
        <v>1333</v>
      </c>
      <c r="T741">
        <v>65214</v>
      </c>
      <c r="U741">
        <v>238</v>
      </c>
      <c r="V741">
        <v>3588</v>
      </c>
      <c r="W741">
        <v>36.6</v>
      </c>
      <c r="X741">
        <v>26.9</v>
      </c>
      <c r="Y741">
        <v>25.9</v>
      </c>
      <c r="Z741">
        <v>28.3</v>
      </c>
      <c r="AA741">
        <v>11.7</v>
      </c>
      <c r="AB741">
        <v>10.9</v>
      </c>
      <c r="AC741">
        <v>39.200000000000003</v>
      </c>
      <c r="AD741">
        <v>35.5</v>
      </c>
    </row>
    <row r="742" spans="1:30" x14ac:dyDescent="0.45">
      <c r="A742" t="s">
        <v>98</v>
      </c>
      <c r="B742">
        <v>14020</v>
      </c>
      <c r="C742" t="s">
        <v>505</v>
      </c>
      <c r="E742">
        <v>52</v>
      </c>
      <c r="F742" t="s">
        <v>47</v>
      </c>
      <c r="G742" t="s">
        <v>48</v>
      </c>
      <c r="H742">
        <v>1</v>
      </c>
      <c r="I742" t="s">
        <v>32</v>
      </c>
      <c r="J742">
        <v>1</v>
      </c>
      <c r="K742" t="s">
        <v>32</v>
      </c>
      <c r="L742">
        <v>0</v>
      </c>
      <c r="M742" t="s">
        <v>32</v>
      </c>
      <c r="N742">
        <v>2012</v>
      </c>
      <c r="O742">
        <v>407</v>
      </c>
      <c r="P742">
        <v>335507</v>
      </c>
      <c r="Q742">
        <v>194</v>
      </c>
      <c r="R742">
        <v>329057</v>
      </c>
      <c r="S742">
        <v>1701</v>
      </c>
      <c r="T742">
        <v>75699</v>
      </c>
      <c r="U742">
        <v>214</v>
      </c>
      <c r="V742">
        <v>6450</v>
      </c>
      <c r="W742">
        <v>22.4</v>
      </c>
      <c r="X742">
        <v>19.399999999999999</v>
      </c>
      <c r="Y742">
        <v>28.7</v>
      </c>
      <c r="Z742">
        <v>20.7</v>
      </c>
      <c r="AA742">
        <v>24</v>
      </c>
      <c r="AB742">
        <v>24.5</v>
      </c>
      <c r="AC742">
        <v>27.8</v>
      </c>
      <c r="AD742">
        <v>45.3</v>
      </c>
    </row>
    <row r="743" spans="1:30" x14ac:dyDescent="0.45">
      <c r="A743" t="s">
        <v>98</v>
      </c>
      <c r="B743">
        <v>14020</v>
      </c>
      <c r="C743" t="s">
        <v>505</v>
      </c>
      <c r="E743">
        <v>53</v>
      </c>
      <c r="F743" t="s">
        <v>49</v>
      </c>
      <c r="H743">
        <v>1</v>
      </c>
      <c r="I743" t="s">
        <v>32</v>
      </c>
      <c r="J743">
        <v>1</v>
      </c>
      <c r="K743" t="s">
        <v>32</v>
      </c>
      <c r="L743">
        <v>0</v>
      </c>
      <c r="M743" t="s">
        <v>32</v>
      </c>
      <c r="N743">
        <v>2012</v>
      </c>
      <c r="O743">
        <v>1499</v>
      </c>
      <c r="P743">
        <v>305887</v>
      </c>
      <c r="Q743">
        <v>166</v>
      </c>
      <c r="R743">
        <v>141527</v>
      </c>
      <c r="S743">
        <v>847</v>
      </c>
      <c r="T743">
        <v>28977</v>
      </c>
      <c r="U743">
        <v>1333</v>
      </c>
      <c r="V743">
        <v>164360</v>
      </c>
      <c r="W743">
        <v>13.5</v>
      </c>
      <c r="X743">
        <v>24.9</v>
      </c>
      <c r="Y743">
        <v>28.3</v>
      </c>
      <c r="Z743">
        <v>21.7</v>
      </c>
      <c r="AA743">
        <v>47.9</v>
      </c>
      <c r="AB743">
        <v>34</v>
      </c>
      <c r="AC743">
        <v>13.7</v>
      </c>
      <c r="AD743">
        <v>39.299999999999997</v>
      </c>
    </row>
    <row r="744" spans="1:30" x14ac:dyDescent="0.45">
      <c r="A744" t="s">
        <v>98</v>
      </c>
      <c r="B744">
        <v>14020</v>
      </c>
      <c r="C744" t="s">
        <v>505</v>
      </c>
      <c r="E744">
        <v>54</v>
      </c>
      <c r="F744" t="s">
        <v>50</v>
      </c>
      <c r="H744">
        <v>1</v>
      </c>
      <c r="I744" t="s">
        <v>32</v>
      </c>
      <c r="J744">
        <v>1</v>
      </c>
      <c r="K744" t="s">
        <v>32</v>
      </c>
      <c r="L744">
        <v>0</v>
      </c>
      <c r="M744" t="s">
        <v>32</v>
      </c>
      <c r="N744">
        <v>2012</v>
      </c>
      <c r="O744">
        <v>1602</v>
      </c>
      <c r="P744">
        <v>337179</v>
      </c>
      <c r="Q744">
        <v>343</v>
      </c>
      <c r="R744">
        <v>299156</v>
      </c>
      <c r="S744">
        <v>1939</v>
      </c>
      <c r="T744">
        <v>96876</v>
      </c>
      <c r="U744">
        <v>1259</v>
      </c>
      <c r="V744">
        <v>38022</v>
      </c>
      <c r="W744">
        <v>11.3</v>
      </c>
      <c r="X744">
        <v>26.2</v>
      </c>
      <c r="Y744">
        <v>21.1</v>
      </c>
      <c r="Z744">
        <v>31.6</v>
      </c>
      <c r="AA744">
        <v>14.6</v>
      </c>
      <c r="AB744">
        <v>18.399999999999999</v>
      </c>
      <c r="AC744">
        <v>11.7</v>
      </c>
      <c r="AD744">
        <v>22.8</v>
      </c>
    </row>
    <row r="745" spans="1:30" x14ac:dyDescent="0.45">
      <c r="A745" t="s">
        <v>98</v>
      </c>
      <c r="B745">
        <v>14020</v>
      </c>
      <c r="C745" t="s">
        <v>505</v>
      </c>
      <c r="E745">
        <v>56</v>
      </c>
      <c r="F745" t="s">
        <v>51</v>
      </c>
      <c r="H745">
        <v>1</v>
      </c>
      <c r="I745" t="s">
        <v>32</v>
      </c>
      <c r="J745">
        <v>1</v>
      </c>
      <c r="K745" t="s">
        <v>32</v>
      </c>
      <c r="L745">
        <v>0</v>
      </c>
      <c r="M745" t="s">
        <v>32</v>
      </c>
      <c r="N745">
        <v>2012</v>
      </c>
      <c r="O745">
        <v>988</v>
      </c>
      <c r="P745">
        <v>247867</v>
      </c>
      <c r="Q745">
        <v>130</v>
      </c>
      <c r="R745">
        <v>230356</v>
      </c>
      <c r="S745">
        <v>4594</v>
      </c>
      <c r="T745">
        <v>128390</v>
      </c>
      <c r="U745">
        <v>857</v>
      </c>
      <c r="V745">
        <v>17511</v>
      </c>
      <c r="W745">
        <v>10.8</v>
      </c>
      <c r="X745">
        <v>5.5</v>
      </c>
      <c r="Y745">
        <v>29.6</v>
      </c>
      <c r="Z745">
        <v>5.9</v>
      </c>
      <c r="AA745">
        <v>8.1999999999999993</v>
      </c>
      <c r="AB745">
        <v>8.1999999999999993</v>
      </c>
      <c r="AC745">
        <v>12.4</v>
      </c>
      <c r="AD745">
        <v>37</v>
      </c>
    </row>
    <row r="746" spans="1:30" x14ac:dyDescent="0.45">
      <c r="A746" t="s">
        <v>98</v>
      </c>
      <c r="B746">
        <v>14020</v>
      </c>
      <c r="C746" t="s">
        <v>505</v>
      </c>
      <c r="E746">
        <v>61</v>
      </c>
      <c r="F746" t="s">
        <v>52</v>
      </c>
      <c r="H746">
        <v>1</v>
      </c>
      <c r="I746" t="s">
        <v>32</v>
      </c>
      <c r="J746">
        <v>1</v>
      </c>
      <c r="K746" t="s">
        <v>32</v>
      </c>
      <c r="L746">
        <v>0</v>
      </c>
      <c r="M746" t="s">
        <v>32</v>
      </c>
      <c r="N746">
        <v>2012</v>
      </c>
      <c r="O746">
        <v>620</v>
      </c>
      <c r="P746">
        <v>34853</v>
      </c>
      <c r="Q746">
        <v>35</v>
      </c>
      <c r="R746">
        <v>26694</v>
      </c>
      <c r="S746">
        <v>387</v>
      </c>
      <c r="T746">
        <v>9448</v>
      </c>
      <c r="U746">
        <v>585</v>
      </c>
      <c r="V746">
        <v>8159</v>
      </c>
      <c r="W746">
        <v>14.9</v>
      </c>
      <c r="X746">
        <v>19.5</v>
      </c>
      <c r="Y746">
        <v>22.1</v>
      </c>
      <c r="Z746">
        <v>14.2</v>
      </c>
      <c r="AA746">
        <v>9.6</v>
      </c>
      <c r="AB746">
        <v>11.5</v>
      </c>
      <c r="AC746">
        <v>14.4</v>
      </c>
      <c r="AD746">
        <v>46</v>
      </c>
    </row>
    <row r="747" spans="1:30" x14ac:dyDescent="0.45">
      <c r="A747" t="s">
        <v>98</v>
      </c>
      <c r="B747">
        <v>14020</v>
      </c>
      <c r="C747" t="s">
        <v>505</v>
      </c>
      <c r="E747">
        <v>62</v>
      </c>
      <c r="F747" t="s">
        <v>53</v>
      </c>
      <c r="H747">
        <v>1</v>
      </c>
      <c r="I747" t="s">
        <v>32</v>
      </c>
      <c r="J747">
        <v>1</v>
      </c>
      <c r="K747" t="s">
        <v>32</v>
      </c>
      <c r="L747">
        <v>0</v>
      </c>
      <c r="M747" t="s">
        <v>32</v>
      </c>
      <c r="N747">
        <v>2012</v>
      </c>
      <c r="O747">
        <v>932</v>
      </c>
      <c r="P747">
        <v>1087880</v>
      </c>
      <c r="Q747">
        <v>270</v>
      </c>
      <c r="R747">
        <v>1047144</v>
      </c>
      <c r="S747">
        <v>9472</v>
      </c>
      <c r="T747">
        <v>414795</v>
      </c>
      <c r="U747">
        <v>661</v>
      </c>
      <c r="V747">
        <v>40736</v>
      </c>
      <c r="W747">
        <v>11.9</v>
      </c>
      <c r="X747">
        <v>24.1</v>
      </c>
      <c r="Y747">
        <v>28.3</v>
      </c>
      <c r="Z747">
        <v>26.5</v>
      </c>
      <c r="AA747">
        <v>19.100000000000001</v>
      </c>
      <c r="AB747">
        <v>29.6</v>
      </c>
      <c r="AC747">
        <v>11.9</v>
      </c>
      <c r="AD747">
        <v>31</v>
      </c>
    </row>
    <row r="748" spans="1:30" x14ac:dyDescent="0.45">
      <c r="A748" t="s">
        <v>98</v>
      </c>
      <c r="B748">
        <v>14020</v>
      </c>
      <c r="C748" t="s">
        <v>505</v>
      </c>
      <c r="E748">
        <v>71</v>
      </c>
      <c r="F748" t="s">
        <v>54</v>
      </c>
      <c r="H748">
        <v>1</v>
      </c>
      <c r="I748" t="s">
        <v>32</v>
      </c>
      <c r="J748">
        <v>1</v>
      </c>
      <c r="K748" t="s">
        <v>32</v>
      </c>
      <c r="L748">
        <v>0</v>
      </c>
      <c r="M748" t="s">
        <v>32</v>
      </c>
      <c r="N748">
        <v>2012</v>
      </c>
      <c r="O748">
        <v>982</v>
      </c>
      <c r="P748">
        <v>44121</v>
      </c>
      <c r="Q748">
        <v>44</v>
      </c>
      <c r="R748">
        <v>23928</v>
      </c>
      <c r="S748">
        <v>569</v>
      </c>
      <c r="T748">
        <v>7825</v>
      </c>
      <c r="U748">
        <v>938</v>
      </c>
      <c r="V748">
        <v>20193</v>
      </c>
      <c r="W748">
        <v>14.1</v>
      </c>
      <c r="X748">
        <v>14.2</v>
      </c>
      <c r="Y748">
        <v>31.3</v>
      </c>
      <c r="Z748">
        <v>18.100000000000001</v>
      </c>
      <c r="AA748">
        <v>14.4</v>
      </c>
      <c r="AB748">
        <v>12.3</v>
      </c>
      <c r="AC748">
        <v>13.2</v>
      </c>
      <c r="AD748">
        <v>30.2</v>
      </c>
    </row>
    <row r="749" spans="1:30" x14ac:dyDescent="0.45">
      <c r="A749" t="s">
        <v>98</v>
      </c>
      <c r="B749">
        <v>14020</v>
      </c>
      <c r="C749" t="s">
        <v>505</v>
      </c>
      <c r="E749">
        <v>72</v>
      </c>
      <c r="F749" t="s">
        <v>55</v>
      </c>
      <c r="H749">
        <v>1</v>
      </c>
      <c r="I749" t="s">
        <v>32</v>
      </c>
      <c r="J749">
        <v>1</v>
      </c>
      <c r="K749" t="s">
        <v>32</v>
      </c>
      <c r="L749">
        <v>0</v>
      </c>
      <c r="M749" t="s">
        <v>32</v>
      </c>
      <c r="N749">
        <v>2012</v>
      </c>
      <c r="O749">
        <v>458</v>
      </c>
      <c r="P749">
        <v>345214</v>
      </c>
      <c r="Q749">
        <v>350</v>
      </c>
      <c r="R749">
        <v>336328</v>
      </c>
      <c r="S749">
        <v>8333</v>
      </c>
      <c r="T749">
        <v>100445</v>
      </c>
      <c r="U749">
        <v>107</v>
      </c>
      <c r="W749">
        <v>18</v>
      </c>
      <c r="X749">
        <v>14.5</v>
      </c>
      <c r="Y749">
        <v>15.3</v>
      </c>
      <c r="Z749">
        <v>14.7</v>
      </c>
      <c r="AA749">
        <v>24.2</v>
      </c>
      <c r="AB749">
        <v>19.7</v>
      </c>
      <c r="AC749">
        <v>45</v>
      </c>
    </row>
    <row r="750" spans="1:30" x14ac:dyDescent="0.45">
      <c r="A750" t="s">
        <v>98</v>
      </c>
      <c r="B750">
        <v>14020</v>
      </c>
      <c r="C750" t="s">
        <v>505</v>
      </c>
      <c r="E750">
        <v>81</v>
      </c>
      <c r="F750" t="s">
        <v>56</v>
      </c>
      <c r="G750" t="s">
        <v>57</v>
      </c>
      <c r="H750">
        <v>1</v>
      </c>
      <c r="I750" t="s">
        <v>32</v>
      </c>
      <c r="J750">
        <v>1</v>
      </c>
      <c r="K750" t="s">
        <v>32</v>
      </c>
      <c r="L750">
        <v>0</v>
      </c>
      <c r="M750" t="s">
        <v>32</v>
      </c>
      <c r="N750">
        <v>2012</v>
      </c>
      <c r="O750">
        <v>1483</v>
      </c>
      <c r="P750">
        <v>246517</v>
      </c>
      <c r="Q750">
        <v>208</v>
      </c>
      <c r="R750">
        <v>209255</v>
      </c>
      <c r="S750">
        <v>2490</v>
      </c>
      <c r="T750">
        <v>74870</v>
      </c>
      <c r="U750">
        <v>1275</v>
      </c>
      <c r="V750">
        <v>37262</v>
      </c>
      <c r="W750">
        <v>14.5</v>
      </c>
      <c r="X750">
        <v>37.4</v>
      </c>
      <c r="Y750">
        <v>44.6</v>
      </c>
      <c r="Z750">
        <v>42.3</v>
      </c>
      <c r="AA750">
        <v>44.6</v>
      </c>
      <c r="AB750">
        <v>41.2</v>
      </c>
      <c r="AC750">
        <v>12.6</v>
      </c>
      <c r="AD750">
        <v>27.1</v>
      </c>
    </row>
    <row r="751" spans="1:30" x14ac:dyDescent="0.45">
      <c r="A751" t="s">
        <v>99</v>
      </c>
      <c r="B751">
        <v>14100</v>
      </c>
      <c r="C751" t="s">
        <v>862</v>
      </c>
      <c r="E751">
        <v>0</v>
      </c>
      <c r="F751" t="s">
        <v>31</v>
      </c>
      <c r="H751">
        <v>1</v>
      </c>
      <c r="I751" t="s">
        <v>32</v>
      </c>
      <c r="J751">
        <v>1</v>
      </c>
      <c r="K751" t="s">
        <v>32</v>
      </c>
      <c r="L751">
        <v>0</v>
      </c>
      <c r="M751" t="s">
        <v>32</v>
      </c>
      <c r="N751">
        <v>2012</v>
      </c>
      <c r="O751">
        <v>5828</v>
      </c>
      <c r="P751">
        <v>8064421</v>
      </c>
      <c r="Q751">
        <v>1235</v>
      </c>
      <c r="R751">
        <v>7795438</v>
      </c>
      <c r="S751">
        <v>33711</v>
      </c>
      <c r="T751">
        <v>1451566</v>
      </c>
      <c r="U751">
        <v>4594</v>
      </c>
      <c r="V751">
        <v>268982</v>
      </c>
      <c r="W751">
        <v>7.9</v>
      </c>
      <c r="X751">
        <v>5.4</v>
      </c>
      <c r="Y751">
        <v>15.4</v>
      </c>
      <c r="Z751">
        <v>5.8</v>
      </c>
      <c r="AA751">
        <v>5.9</v>
      </c>
      <c r="AB751">
        <v>6.7</v>
      </c>
      <c r="AC751">
        <v>11.1</v>
      </c>
      <c r="AD751">
        <v>17.100000000000001</v>
      </c>
    </row>
    <row r="752" spans="1:30" x14ac:dyDescent="0.45">
      <c r="A752" t="s">
        <v>99</v>
      </c>
      <c r="B752">
        <v>14100</v>
      </c>
      <c r="C752" t="s">
        <v>862</v>
      </c>
      <c r="E752">
        <v>11</v>
      </c>
      <c r="F752" t="s">
        <v>33</v>
      </c>
      <c r="G752" t="s">
        <v>34</v>
      </c>
      <c r="H752">
        <v>1</v>
      </c>
      <c r="I752" t="s">
        <v>32</v>
      </c>
      <c r="J752">
        <v>1</v>
      </c>
      <c r="K752" t="s">
        <v>32</v>
      </c>
      <c r="L752">
        <v>0</v>
      </c>
      <c r="M752" t="s">
        <v>32</v>
      </c>
      <c r="N752">
        <v>2012</v>
      </c>
      <c r="O752">
        <v>101</v>
      </c>
      <c r="Q752">
        <v>16</v>
      </c>
      <c r="U752">
        <v>84</v>
      </c>
      <c r="W752">
        <v>48.5</v>
      </c>
      <c r="Y752">
        <v>119.9</v>
      </c>
      <c r="AC752">
        <v>55.1</v>
      </c>
    </row>
    <row r="753" spans="1:30" x14ac:dyDescent="0.45">
      <c r="A753" t="s">
        <v>99</v>
      </c>
      <c r="B753">
        <v>14100</v>
      </c>
      <c r="C753" t="s">
        <v>862</v>
      </c>
      <c r="E753">
        <v>23</v>
      </c>
      <c r="F753" t="s">
        <v>37</v>
      </c>
      <c r="H753">
        <v>1</v>
      </c>
      <c r="I753" t="s">
        <v>32</v>
      </c>
      <c r="J753">
        <v>1</v>
      </c>
      <c r="K753" t="s">
        <v>32</v>
      </c>
      <c r="L753">
        <v>0</v>
      </c>
      <c r="M753" t="s">
        <v>32</v>
      </c>
      <c r="N753">
        <v>2012</v>
      </c>
      <c r="O753">
        <v>708</v>
      </c>
      <c r="P753">
        <v>97645</v>
      </c>
      <c r="Q753">
        <v>126</v>
      </c>
      <c r="R753">
        <v>60924</v>
      </c>
      <c r="S753">
        <v>321</v>
      </c>
      <c r="T753">
        <v>11885</v>
      </c>
      <c r="U753">
        <v>582</v>
      </c>
      <c r="W753">
        <v>29</v>
      </c>
      <c r="X753">
        <v>28.1</v>
      </c>
      <c r="Y753">
        <v>46.5</v>
      </c>
      <c r="Z753">
        <v>36.799999999999997</v>
      </c>
      <c r="AA753">
        <v>33.799999999999997</v>
      </c>
      <c r="AB753">
        <v>18.5</v>
      </c>
      <c r="AC753">
        <v>36.9</v>
      </c>
    </row>
    <row r="754" spans="1:30" x14ac:dyDescent="0.45">
      <c r="A754" t="s">
        <v>99</v>
      </c>
      <c r="B754">
        <v>14100</v>
      </c>
      <c r="C754" t="s">
        <v>862</v>
      </c>
      <c r="E754" t="s">
        <v>38</v>
      </c>
      <c r="F754" t="s">
        <v>39</v>
      </c>
      <c r="H754">
        <v>1</v>
      </c>
      <c r="I754" t="s">
        <v>32</v>
      </c>
      <c r="J754">
        <v>1</v>
      </c>
      <c r="K754" t="s">
        <v>32</v>
      </c>
      <c r="L754">
        <v>0</v>
      </c>
      <c r="M754" t="s">
        <v>32</v>
      </c>
      <c r="N754">
        <v>2012</v>
      </c>
      <c r="O754">
        <v>173</v>
      </c>
      <c r="P754">
        <v>1903865</v>
      </c>
      <c r="Q754">
        <v>78</v>
      </c>
      <c r="R754">
        <v>1901078</v>
      </c>
      <c r="S754">
        <v>6422</v>
      </c>
      <c r="T754">
        <v>279701</v>
      </c>
      <c r="U754">
        <v>94</v>
      </c>
      <c r="V754">
        <v>2787</v>
      </c>
      <c r="W754">
        <v>34</v>
      </c>
      <c r="X754">
        <v>10.5</v>
      </c>
      <c r="Y754">
        <v>42.7</v>
      </c>
      <c r="Z754">
        <v>10.9</v>
      </c>
      <c r="AA754">
        <v>19.7</v>
      </c>
      <c r="AB754">
        <v>25.6</v>
      </c>
      <c r="AC754">
        <v>57.1</v>
      </c>
      <c r="AD754">
        <v>10.6</v>
      </c>
    </row>
    <row r="755" spans="1:30" x14ac:dyDescent="0.45">
      <c r="A755" t="s">
        <v>99</v>
      </c>
      <c r="B755">
        <v>14100</v>
      </c>
      <c r="C755" t="s">
        <v>862</v>
      </c>
      <c r="E755">
        <v>42</v>
      </c>
      <c r="F755" t="s">
        <v>40</v>
      </c>
      <c r="H755">
        <v>1</v>
      </c>
      <c r="I755" t="s">
        <v>32</v>
      </c>
      <c r="J755">
        <v>1</v>
      </c>
      <c r="K755" t="s">
        <v>32</v>
      </c>
      <c r="L755">
        <v>0</v>
      </c>
      <c r="M755" t="s">
        <v>32</v>
      </c>
      <c r="N755">
        <v>2012</v>
      </c>
      <c r="O755">
        <v>158</v>
      </c>
      <c r="P755">
        <v>259028</v>
      </c>
      <c r="Q755">
        <v>41</v>
      </c>
      <c r="R755">
        <v>254685</v>
      </c>
      <c r="S755">
        <v>505</v>
      </c>
      <c r="T755">
        <v>14320</v>
      </c>
      <c r="U755">
        <v>117</v>
      </c>
      <c r="W755">
        <v>51.9</v>
      </c>
      <c r="X755">
        <v>20.8</v>
      </c>
      <c r="Y755">
        <v>63.9</v>
      </c>
      <c r="Z755">
        <v>22.1</v>
      </c>
      <c r="AA755">
        <v>81</v>
      </c>
      <c r="AB755">
        <v>73.5</v>
      </c>
      <c r="AC755">
        <v>68.599999999999994</v>
      </c>
    </row>
    <row r="756" spans="1:30" x14ac:dyDescent="0.45">
      <c r="A756" t="s">
        <v>99</v>
      </c>
      <c r="B756">
        <v>14100</v>
      </c>
      <c r="C756" t="s">
        <v>862</v>
      </c>
      <c r="E756" t="s">
        <v>41</v>
      </c>
      <c r="F756" t="s">
        <v>42</v>
      </c>
      <c r="H756">
        <v>1</v>
      </c>
      <c r="I756" t="s">
        <v>32</v>
      </c>
      <c r="J756">
        <v>1</v>
      </c>
      <c r="K756" t="s">
        <v>32</v>
      </c>
      <c r="L756">
        <v>0</v>
      </c>
      <c r="M756" t="s">
        <v>32</v>
      </c>
      <c r="N756">
        <v>2012</v>
      </c>
      <c r="O756">
        <v>1035</v>
      </c>
      <c r="P756">
        <v>836878</v>
      </c>
      <c r="Q756">
        <v>163</v>
      </c>
      <c r="R756">
        <v>790472</v>
      </c>
      <c r="S756">
        <v>3162</v>
      </c>
      <c r="T756">
        <v>62513</v>
      </c>
      <c r="U756">
        <v>872</v>
      </c>
      <c r="V756">
        <v>46406</v>
      </c>
      <c r="W756">
        <v>16.5</v>
      </c>
      <c r="X756">
        <v>4.9000000000000004</v>
      </c>
      <c r="Y756">
        <v>19.8</v>
      </c>
      <c r="Z756">
        <v>4.2</v>
      </c>
      <c r="AA756">
        <v>3.4</v>
      </c>
      <c r="AB756">
        <v>5.6</v>
      </c>
      <c r="AC756">
        <v>17.8</v>
      </c>
      <c r="AD756">
        <v>36.5</v>
      </c>
    </row>
    <row r="757" spans="1:30" x14ac:dyDescent="0.45">
      <c r="A757" t="s">
        <v>99</v>
      </c>
      <c r="B757">
        <v>14100</v>
      </c>
      <c r="C757" t="s">
        <v>862</v>
      </c>
      <c r="E757" t="s">
        <v>43</v>
      </c>
      <c r="F757" t="s">
        <v>44</v>
      </c>
      <c r="G757" t="s">
        <v>45</v>
      </c>
      <c r="H757">
        <v>1</v>
      </c>
      <c r="I757" t="s">
        <v>32</v>
      </c>
      <c r="J757">
        <v>1</v>
      </c>
      <c r="K757" t="s">
        <v>32</v>
      </c>
      <c r="L757">
        <v>0</v>
      </c>
      <c r="M757" t="s">
        <v>32</v>
      </c>
      <c r="N757">
        <v>2012</v>
      </c>
      <c r="O757">
        <v>275</v>
      </c>
      <c r="P757">
        <v>245787</v>
      </c>
      <c r="Q757">
        <v>60</v>
      </c>
      <c r="R757">
        <v>179508</v>
      </c>
      <c r="S757">
        <v>1696</v>
      </c>
      <c r="T757">
        <v>46499</v>
      </c>
      <c r="U757">
        <v>215</v>
      </c>
      <c r="W757">
        <v>31.8</v>
      </c>
      <c r="X757">
        <v>21.7</v>
      </c>
      <c r="Y757">
        <v>69.599999999999994</v>
      </c>
      <c r="Z757">
        <v>10.6</v>
      </c>
      <c r="AA757">
        <v>16.899999999999999</v>
      </c>
      <c r="AB757">
        <v>11.7</v>
      </c>
      <c r="AC757">
        <v>27</v>
      </c>
    </row>
    <row r="758" spans="1:30" x14ac:dyDescent="0.45">
      <c r="A758" t="s">
        <v>99</v>
      </c>
      <c r="B758">
        <v>14100</v>
      </c>
      <c r="C758" t="s">
        <v>862</v>
      </c>
      <c r="E758">
        <v>51</v>
      </c>
      <c r="F758" t="s">
        <v>46</v>
      </c>
      <c r="H758">
        <v>1</v>
      </c>
      <c r="I758" t="s">
        <v>32</v>
      </c>
      <c r="J758">
        <v>1</v>
      </c>
      <c r="K758" t="s">
        <v>32</v>
      </c>
      <c r="L758">
        <v>0</v>
      </c>
      <c r="M758" t="s">
        <v>32</v>
      </c>
      <c r="N758">
        <v>2012</v>
      </c>
      <c r="O758">
        <v>101</v>
      </c>
      <c r="P758">
        <v>102134</v>
      </c>
      <c r="Q758">
        <v>19</v>
      </c>
      <c r="R758">
        <v>99516</v>
      </c>
      <c r="S758">
        <v>452</v>
      </c>
      <c r="T758">
        <v>19207</v>
      </c>
      <c r="U758">
        <v>82</v>
      </c>
      <c r="W758">
        <v>58</v>
      </c>
      <c r="X758">
        <v>3.3</v>
      </c>
      <c r="Y758">
        <v>43.6</v>
      </c>
      <c r="Z758">
        <v>2.5</v>
      </c>
      <c r="AA758">
        <v>6.5</v>
      </c>
      <c r="AB758">
        <v>4.0999999999999996</v>
      </c>
      <c r="AC758">
        <v>69.3</v>
      </c>
    </row>
    <row r="759" spans="1:30" x14ac:dyDescent="0.45">
      <c r="A759" t="s">
        <v>99</v>
      </c>
      <c r="B759">
        <v>14100</v>
      </c>
      <c r="C759" t="s">
        <v>862</v>
      </c>
      <c r="E759">
        <v>52</v>
      </c>
      <c r="F759" t="s">
        <v>47</v>
      </c>
      <c r="G759" t="s">
        <v>48</v>
      </c>
      <c r="H759">
        <v>1</v>
      </c>
      <c r="I759" t="s">
        <v>32</v>
      </c>
      <c r="J759">
        <v>1</v>
      </c>
      <c r="K759" t="s">
        <v>32</v>
      </c>
      <c r="L759">
        <v>0</v>
      </c>
      <c r="M759" t="s">
        <v>32</v>
      </c>
      <c r="N759">
        <v>2012</v>
      </c>
      <c r="O759">
        <v>230</v>
      </c>
      <c r="P759">
        <v>1661395</v>
      </c>
      <c r="Q759">
        <v>39</v>
      </c>
      <c r="R759">
        <v>1648584</v>
      </c>
      <c r="S759">
        <v>1671</v>
      </c>
      <c r="T759">
        <v>88928</v>
      </c>
      <c r="U759">
        <v>190</v>
      </c>
      <c r="W759">
        <v>45.2</v>
      </c>
      <c r="X759">
        <v>7.1</v>
      </c>
      <c r="Y759">
        <v>67.2</v>
      </c>
      <c r="Z759">
        <v>7.5</v>
      </c>
      <c r="AA759">
        <v>8.5</v>
      </c>
      <c r="AB759">
        <v>7.9</v>
      </c>
      <c r="AC759">
        <v>53.3</v>
      </c>
    </row>
    <row r="760" spans="1:30" x14ac:dyDescent="0.45">
      <c r="A760" t="s">
        <v>99</v>
      </c>
      <c r="B760">
        <v>14100</v>
      </c>
      <c r="C760" t="s">
        <v>862</v>
      </c>
      <c r="E760">
        <v>53</v>
      </c>
      <c r="F760" t="s">
        <v>49</v>
      </c>
      <c r="H760">
        <v>1</v>
      </c>
      <c r="I760" t="s">
        <v>32</v>
      </c>
      <c r="J760">
        <v>1</v>
      </c>
      <c r="K760" t="s">
        <v>32</v>
      </c>
      <c r="L760">
        <v>0</v>
      </c>
      <c r="M760" t="s">
        <v>32</v>
      </c>
      <c r="N760">
        <v>2012</v>
      </c>
      <c r="O760">
        <v>591</v>
      </c>
      <c r="P760">
        <v>78133</v>
      </c>
      <c r="Q760">
        <v>50</v>
      </c>
      <c r="R760">
        <v>31896</v>
      </c>
      <c r="S760">
        <v>189</v>
      </c>
      <c r="T760">
        <v>6012</v>
      </c>
      <c r="U760">
        <v>540</v>
      </c>
      <c r="W760">
        <v>39.200000000000003</v>
      </c>
      <c r="X760">
        <v>38.1</v>
      </c>
      <c r="Y760">
        <v>59.4</v>
      </c>
      <c r="Z760">
        <v>21</v>
      </c>
      <c r="AA760">
        <v>28.3</v>
      </c>
      <c r="AB760">
        <v>18.899999999999999</v>
      </c>
      <c r="AC760">
        <v>41</v>
      </c>
    </row>
    <row r="761" spans="1:30" x14ac:dyDescent="0.45">
      <c r="A761" t="s">
        <v>99</v>
      </c>
      <c r="B761">
        <v>14100</v>
      </c>
      <c r="C761" t="s">
        <v>862</v>
      </c>
      <c r="E761">
        <v>54</v>
      </c>
      <c r="F761" t="s">
        <v>50</v>
      </c>
      <c r="H761">
        <v>1</v>
      </c>
      <c r="I761" t="s">
        <v>32</v>
      </c>
      <c r="J761">
        <v>1</v>
      </c>
      <c r="K761" t="s">
        <v>32</v>
      </c>
      <c r="L761">
        <v>0</v>
      </c>
      <c r="M761" t="s">
        <v>32</v>
      </c>
      <c r="N761">
        <v>2012</v>
      </c>
      <c r="O761">
        <v>376</v>
      </c>
      <c r="P761">
        <v>223945</v>
      </c>
      <c r="Q761">
        <v>126</v>
      </c>
      <c r="R761">
        <v>219178</v>
      </c>
      <c r="S761">
        <v>1209</v>
      </c>
      <c r="T761">
        <v>59198</v>
      </c>
      <c r="U761">
        <v>250</v>
      </c>
      <c r="V761">
        <v>4767</v>
      </c>
      <c r="W761">
        <v>28.4</v>
      </c>
      <c r="X761">
        <v>14.9</v>
      </c>
      <c r="Y761">
        <v>37.1</v>
      </c>
      <c r="Z761">
        <v>15.5</v>
      </c>
      <c r="AA761">
        <v>24</v>
      </c>
      <c r="AB761">
        <v>20.5</v>
      </c>
      <c r="AC761">
        <v>31</v>
      </c>
      <c r="AD761">
        <v>36.1</v>
      </c>
    </row>
    <row r="762" spans="1:30" x14ac:dyDescent="0.45">
      <c r="A762" t="s">
        <v>99</v>
      </c>
      <c r="B762">
        <v>14100</v>
      </c>
      <c r="C762" t="s">
        <v>862</v>
      </c>
      <c r="E762">
        <v>56</v>
      </c>
      <c r="F762" t="s">
        <v>51</v>
      </c>
      <c r="H762">
        <v>1</v>
      </c>
      <c r="I762" t="s">
        <v>32</v>
      </c>
      <c r="J762">
        <v>1</v>
      </c>
      <c r="K762" t="s">
        <v>32</v>
      </c>
      <c r="L762">
        <v>0</v>
      </c>
      <c r="M762" t="s">
        <v>32</v>
      </c>
      <c r="N762">
        <v>2012</v>
      </c>
      <c r="O762">
        <v>357</v>
      </c>
      <c r="Q762">
        <v>47</v>
      </c>
      <c r="U762">
        <v>309</v>
      </c>
      <c r="W762">
        <v>21.2</v>
      </c>
      <c r="Y762">
        <v>68.3</v>
      </c>
      <c r="AC762">
        <v>26.7</v>
      </c>
    </row>
    <row r="763" spans="1:30" x14ac:dyDescent="0.45">
      <c r="A763" t="s">
        <v>99</v>
      </c>
      <c r="B763">
        <v>14100</v>
      </c>
      <c r="C763" t="s">
        <v>862</v>
      </c>
      <c r="E763">
        <v>61</v>
      </c>
      <c r="F763" t="s">
        <v>52</v>
      </c>
      <c r="H763">
        <v>1</v>
      </c>
      <c r="I763" t="s">
        <v>32</v>
      </c>
      <c r="J763">
        <v>1</v>
      </c>
      <c r="K763" t="s">
        <v>32</v>
      </c>
      <c r="L763">
        <v>0</v>
      </c>
      <c r="M763" t="s">
        <v>32</v>
      </c>
      <c r="N763">
        <v>2012</v>
      </c>
      <c r="O763">
        <v>101</v>
      </c>
      <c r="P763">
        <v>13030</v>
      </c>
      <c r="Q763">
        <v>25</v>
      </c>
      <c r="R763">
        <v>12622</v>
      </c>
      <c r="S763">
        <v>262</v>
      </c>
      <c r="T763">
        <v>6539</v>
      </c>
      <c r="U763">
        <v>76</v>
      </c>
      <c r="V763">
        <v>408</v>
      </c>
      <c r="W763">
        <v>40</v>
      </c>
      <c r="X763">
        <v>8.8000000000000007</v>
      </c>
      <c r="Y763">
        <v>82.3</v>
      </c>
      <c r="Z763">
        <v>9.4</v>
      </c>
      <c r="AA763">
        <v>17.600000000000001</v>
      </c>
      <c r="AB763">
        <v>7.6</v>
      </c>
      <c r="AC763">
        <v>48.3</v>
      </c>
      <c r="AD763">
        <v>9.8000000000000007</v>
      </c>
    </row>
    <row r="764" spans="1:30" x14ac:dyDescent="0.45">
      <c r="A764" t="s">
        <v>99</v>
      </c>
      <c r="B764">
        <v>14100</v>
      </c>
      <c r="C764" t="s">
        <v>862</v>
      </c>
      <c r="E764">
        <v>62</v>
      </c>
      <c r="F764" t="s">
        <v>53</v>
      </c>
      <c r="H764">
        <v>1</v>
      </c>
      <c r="I764" t="s">
        <v>32</v>
      </c>
      <c r="J764">
        <v>1</v>
      </c>
      <c r="K764" t="s">
        <v>32</v>
      </c>
      <c r="L764">
        <v>0</v>
      </c>
      <c r="M764" t="s">
        <v>32</v>
      </c>
      <c r="N764">
        <v>2012</v>
      </c>
      <c r="O764">
        <v>464</v>
      </c>
      <c r="P764">
        <v>1829730</v>
      </c>
      <c r="Q764">
        <v>126</v>
      </c>
      <c r="R764">
        <v>1808749</v>
      </c>
      <c r="S764">
        <v>10647</v>
      </c>
      <c r="T764">
        <v>649671</v>
      </c>
      <c r="U764">
        <v>338</v>
      </c>
      <c r="W764">
        <v>17</v>
      </c>
      <c r="X764">
        <v>7.4</v>
      </c>
      <c r="Y764">
        <v>27.7</v>
      </c>
      <c r="Z764">
        <v>7.7</v>
      </c>
      <c r="AA764">
        <v>7.6</v>
      </c>
      <c r="AB764">
        <v>7.2</v>
      </c>
      <c r="AC764">
        <v>18.100000000000001</v>
      </c>
    </row>
    <row r="765" spans="1:30" x14ac:dyDescent="0.45">
      <c r="A765" t="s">
        <v>99</v>
      </c>
      <c r="B765">
        <v>14100</v>
      </c>
      <c r="C765" t="s">
        <v>862</v>
      </c>
      <c r="E765">
        <v>71</v>
      </c>
      <c r="F765" t="s">
        <v>54</v>
      </c>
      <c r="H765">
        <v>1</v>
      </c>
      <c r="I765" t="s">
        <v>32</v>
      </c>
      <c r="J765">
        <v>1</v>
      </c>
      <c r="K765" t="s">
        <v>32</v>
      </c>
      <c r="L765">
        <v>0</v>
      </c>
      <c r="M765" t="s">
        <v>32</v>
      </c>
      <c r="N765">
        <v>2012</v>
      </c>
      <c r="O765">
        <v>245</v>
      </c>
      <c r="P765">
        <v>22217</v>
      </c>
      <c r="Q765">
        <v>34</v>
      </c>
      <c r="R765">
        <v>21148</v>
      </c>
      <c r="S765">
        <v>569</v>
      </c>
      <c r="T765">
        <v>6713</v>
      </c>
      <c r="U765">
        <v>211</v>
      </c>
      <c r="V765">
        <v>1070</v>
      </c>
      <c r="W765">
        <v>33.1</v>
      </c>
      <c r="X765">
        <v>29.5</v>
      </c>
      <c r="Y765">
        <v>41</v>
      </c>
      <c r="Z765">
        <v>31.7</v>
      </c>
      <c r="AA765">
        <v>52.8</v>
      </c>
      <c r="AB765">
        <v>39.200000000000003</v>
      </c>
      <c r="AC765">
        <v>31.1</v>
      </c>
      <c r="AD765">
        <v>15</v>
      </c>
    </row>
    <row r="766" spans="1:30" x14ac:dyDescent="0.45">
      <c r="A766" t="s">
        <v>99</v>
      </c>
      <c r="B766">
        <v>14100</v>
      </c>
      <c r="C766" t="s">
        <v>862</v>
      </c>
      <c r="E766">
        <v>72</v>
      </c>
      <c r="F766" t="s">
        <v>55</v>
      </c>
      <c r="H766">
        <v>1</v>
      </c>
      <c r="I766" t="s">
        <v>32</v>
      </c>
      <c r="J766">
        <v>1</v>
      </c>
      <c r="K766" t="s">
        <v>32</v>
      </c>
      <c r="L766">
        <v>0</v>
      </c>
      <c r="M766" t="s">
        <v>32</v>
      </c>
      <c r="N766">
        <v>2012</v>
      </c>
      <c r="O766">
        <v>229</v>
      </c>
      <c r="P766">
        <v>170155</v>
      </c>
      <c r="Q766">
        <v>182</v>
      </c>
      <c r="R766">
        <v>168542</v>
      </c>
      <c r="S766">
        <v>3147</v>
      </c>
      <c r="T766">
        <v>45312</v>
      </c>
      <c r="U766">
        <v>47</v>
      </c>
      <c r="V766">
        <v>1613</v>
      </c>
      <c r="W766">
        <v>28.7</v>
      </c>
      <c r="X766">
        <v>15.8</v>
      </c>
      <c r="Y766">
        <v>37.799999999999997</v>
      </c>
      <c r="Z766">
        <v>16.7</v>
      </c>
      <c r="AA766">
        <v>25.7</v>
      </c>
      <c r="AB766">
        <v>16.7</v>
      </c>
      <c r="AC766">
        <v>55.7</v>
      </c>
      <c r="AD766">
        <v>42.2</v>
      </c>
    </row>
    <row r="767" spans="1:30" x14ac:dyDescent="0.45">
      <c r="A767" t="s">
        <v>99</v>
      </c>
      <c r="B767">
        <v>14100</v>
      </c>
      <c r="C767" t="s">
        <v>862</v>
      </c>
      <c r="E767">
        <v>81</v>
      </c>
      <c r="F767" t="s">
        <v>56</v>
      </c>
      <c r="G767" t="s">
        <v>57</v>
      </c>
      <c r="H767">
        <v>1</v>
      </c>
      <c r="I767" t="s">
        <v>32</v>
      </c>
      <c r="J767">
        <v>1</v>
      </c>
      <c r="K767" t="s">
        <v>32</v>
      </c>
      <c r="L767">
        <v>0</v>
      </c>
      <c r="M767" t="s">
        <v>32</v>
      </c>
      <c r="N767">
        <v>2012</v>
      </c>
      <c r="O767">
        <v>671</v>
      </c>
      <c r="P767">
        <v>51170</v>
      </c>
      <c r="Q767">
        <v>117</v>
      </c>
      <c r="R767">
        <v>41122</v>
      </c>
      <c r="S767">
        <v>562</v>
      </c>
      <c r="T767">
        <v>10022</v>
      </c>
      <c r="U767">
        <v>554</v>
      </c>
      <c r="V767">
        <v>10048</v>
      </c>
      <c r="W767">
        <v>30.8</v>
      </c>
      <c r="X767">
        <v>31.6</v>
      </c>
      <c r="Y767">
        <v>47.9</v>
      </c>
      <c r="Z767">
        <v>40.799999999999997</v>
      </c>
      <c r="AA767">
        <v>38.1</v>
      </c>
      <c r="AB767">
        <v>30.2</v>
      </c>
      <c r="AC767">
        <v>28.1</v>
      </c>
      <c r="AD767">
        <v>33.700000000000003</v>
      </c>
    </row>
    <row r="768" spans="1:30" x14ac:dyDescent="0.45">
      <c r="A768" t="s">
        <v>100</v>
      </c>
      <c r="B768">
        <v>14260</v>
      </c>
      <c r="C768" t="s">
        <v>507</v>
      </c>
      <c r="E768">
        <v>0</v>
      </c>
      <c r="F768" t="s">
        <v>31</v>
      </c>
      <c r="H768">
        <v>1</v>
      </c>
      <c r="I768" t="s">
        <v>32</v>
      </c>
      <c r="J768">
        <v>1</v>
      </c>
      <c r="K768" t="s">
        <v>32</v>
      </c>
      <c r="L768">
        <v>0</v>
      </c>
      <c r="M768" t="s">
        <v>32</v>
      </c>
      <c r="N768">
        <v>2012</v>
      </c>
      <c r="O768">
        <v>58706</v>
      </c>
      <c r="P768">
        <v>56158907</v>
      </c>
      <c r="Q768">
        <v>13290</v>
      </c>
      <c r="R768">
        <v>54262531</v>
      </c>
      <c r="S768">
        <v>224476</v>
      </c>
      <c r="T768">
        <v>10609790</v>
      </c>
      <c r="U768">
        <v>45416</v>
      </c>
      <c r="V768">
        <v>1896376</v>
      </c>
      <c r="W768">
        <v>2.5</v>
      </c>
      <c r="X768">
        <v>1.2</v>
      </c>
      <c r="Y768">
        <v>2.7</v>
      </c>
      <c r="Z768">
        <v>1.3</v>
      </c>
      <c r="AA768">
        <v>1.3</v>
      </c>
      <c r="AB768">
        <v>1.2</v>
      </c>
      <c r="AC768">
        <v>3</v>
      </c>
      <c r="AD768">
        <v>5.3</v>
      </c>
    </row>
    <row r="769" spans="1:30" x14ac:dyDescent="0.45">
      <c r="A769" t="s">
        <v>100</v>
      </c>
      <c r="B769">
        <v>14260</v>
      </c>
      <c r="C769" t="s">
        <v>507</v>
      </c>
      <c r="E769">
        <v>11</v>
      </c>
      <c r="F769" t="s">
        <v>33</v>
      </c>
      <c r="G769" t="s">
        <v>34</v>
      </c>
      <c r="H769">
        <v>1</v>
      </c>
      <c r="I769" t="s">
        <v>32</v>
      </c>
      <c r="J769">
        <v>1</v>
      </c>
      <c r="K769" t="s">
        <v>32</v>
      </c>
      <c r="L769">
        <v>0</v>
      </c>
      <c r="M769" t="s">
        <v>32</v>
      </c>
      <c r="N769">
        <v>2012</v>
      </c>
      <c r="O769">
        <v>567</v>
      </c>
      <c r="P769">
        <v>78994</v>
      </c>
      <c r="Q769">
        <v>44</v>
      </c>
      <c r="R769">
        <v>62517</v>
      </c>
      <c r="S769">
        <v>533</v>
      </c>
      <c r="T769">
        <v>19439</v>
      </c>
      <c r="U769">
        <v>523</v>
      </c>
      <c r="V769">
        <v>16477</v>
      </c>
      <c r="W769">
        <v>15.6</v>
      </c>
      <c r="X769">
        <v>8.3000000000000007</v>
      </c>
      <c r="Y769">
        <v>20.6</v>
      </c>
      <c r="Z769">
        <v>7.7</v>
      </c>
      <c r="AA769">
        <v>8.1</v>
      </c>
      <c r="AB769">
        <v>9.1</v>
      </c>
      <c r="AC769">
        <v>15.9</v>
      </c>
      <c r="AD769">
        <v>21</v>
      </c>
    </row>
    <row r="770" spans="1:30" x14ac:dyDescent="0.45">
      <c r="A770" t="s">
        <v>100</v>
      </c>
      <c r="B770">
        <v>14260</v>
      </c>
      <c r="C770" t="s">
        <v>507</v>
      </c>
      <c r="E770">
        <v>21</v>
      </c>
      <c r="F770" t="s">
        <v>35</v>
      </c>
      <c r="H770">
        <v>1</v>
      </c>
      <c r="I770" t="s">
        <v>32</v>
      </c>
      <c r="J770">
        <v>1</v>
      </c>
      <c r="K770" t="s">
        <v>32</v>
      </c>
      <c r="L770">
        <v>0</v>
      </c>
      <c r="M770" t="s">
        <v>32</v>
      </c>
      <c r="N770">
        <v>2012</v>
      </c>
      <c r="O770">
        <v>42</v>
      </c>
      <c r="P770">
        <v>72167</v>
      </c>
      <c r="Q770">
        <v>15</v>
      </c>
      <c r="R770">
        <v>70852</v>
      </c>
      <c r="S770">
        <v>501</v>
      </c>
      <c r="T770">
        <v>27393</v>
      </c>
      <c r="U770">
        <v>27</v>
      </c>
      <c r="V770">
        <v>1315</v>
      </c>
      <c r="W770">
        <v>10.4</v>
      </c>
      <c r="X770">
        <v>8.1</v>
      </c>
      <c r="Y770">
        <v>33.200000000000003</v>
      </c>
      <c r="Z770">
        <v>8.6</v>
      </c>
      <c r="AA770">
        <v>8.1</v>
      </c>
      <c r="AB770">
        <v>9</v>
      </c>
      <c r="AC770">
        <v>4.5999999999999996</v>
      </c>
      <c r="AD770">
        <v>1.9</v>
      </c>
    </row>
    <row r="771" spans="1:30" x14ac:dyDescent="0.45">
      <c r="A771" t="s">
        <v>100</v>
      </c>
      <c r="B771">
        <v>14260</v>
      </c>
      <c r="C771" t="s">
        <v>507</v>
      </c>
      <c r="E771">
        <v>22</v>
      </c>
      <c r="F771" t="s">
        <v>36</v>
      </c>
      <c r="H771">
        <v>1</v>
      </c>
      <c r="I771" t="s">
        <v>32</v>
      </c>
      <c r="J771">
        <v>1</v>
      </c>
      <c r="K771" t="s">
        <v>32</v>
      </c>
      <c r="L771">
        <v>0</v>
      </c>
      <c r="M771" t="s">
        <v>32</v>
      </c>
      <c r="N771">
        <v>2012</v>
      </c>
      <c r="O771">
        <v>119</v>
      </c>
      <c r="Q771">
        <v>34</v>
      </c>
      <c r="U771">
        <v>85</v>
      </c>
      <c r="W771">
        <v>28.2</v>
      </c>
      <c r="Y771">
        <v>29.9</v>
      </c>
      <c r="AC771">
        <v>31.4</v>
      </c>
    </row>
    <row r="772" spans="1:30" x14ac:dyDescent="0.45">
      <c r="A772" t="s">
        <v>100</v>
      </c>
      <c r="B772">
        <v>14260</v>
      </c>
      <c r="C772" t="s">
        <v>507</v>
      </c>
      <c r="E772">
        <v>23</v>
      </c>
      <c r="F772" t="s">
        <v>37</v>
      </c>
      <c r="H772">
        <v>1</v>
      </c>
      <c r="I772" t="s">
        <v>32</v>
      </c>
      <c r="J772">
        <v>1</v>
      </c>
      <c r="K772" t="s">
        <v>32</v>
      </c>
      <c r="L772">
        <v>0</v>
      </c>
      <c r="M772" t="s">
        <v>32</v>
      </c>
      <c r="N772">
        <v>2012</v>
      </c>
      <c r="O772">
        <v>6182</v>
      </c>
      <c r="P772">
        <v>3424739</v>
      </c>
      <c r="Q772">
        <v>2037</v>
      </c>
      <c r="R772">
        <v>3191285</v>
      </c>
      <c r="S772">
        <v>12534</v>
      </c>
      <c r="T772">
        <v>509474</v>
      </c>
      <c r="U772">
        <v>4146</v>
      </c>
      <c r="V772">
        <v>233454</v>
      </c>
      <c r="W772">
        <v>6.1</v>
      </c>
      <c r="X772">
        <v>7</v>
      </c>
      <c r="Y772">
        <v>6.3</v>
      </c>
      <c r="Z772">
        <v>7.5</v>
      </c>
      <c r="AA772">
        <v>10.1</v>
      </c>
      <c r="AB772">
        <v>8.5</v>
      </c>
      <c r="AC772">
        <v>8.6</v>
      </c>
      <c r="AD772">
        <v>12.8</v>
      </c>
    </row>
    <row r="773" spans="1:30" x14ac:dyDescent="0.45">
      <c r="A773" t="s">
        <v>100</v>
      </c>
      <c r="B773">
        <v>14260</v>
      </c>
      <c r="C773" t="s">
        <v>507</v>
      </c>
      <c r="E773" t="s">
        <v>38</v>
      </c>
      <c r="F773" t="s">
        <v>39</v>
      </c>
      <c r="H773">
        <v>1</v>
      </c>
      <c r="I773" t="s">
        <v>32</v>
      </c>
      <c r="J773">
        <v>1</v>
      </c>
      <c r="K773" t="s">
        <v>32</v>
      </c>
      <c r="L773">
        <v>0</v>
      </c>
      <c r="M773" t="s">
        <v>32</v>
      </c>
      <c r="N773">
        <v>2012</v>
      </c>
      <c r="O773">
        <v>1690</v>
      </c>
      <c r="P773">
        <v>7419870</v>
      </c>
      <c r="Q773">
        <v>666</v>
      </c>
      <c r="R773">
        <v>7393117</v>
      </c>
      <c r="S773">
        <v>22420</v>
      </c>
      <c r="T773">
        <v>1260900</v>
      </c>
      <c r="U773">
        <v>1024</v>
      </c>
      <c r="V773">
        <v>26753</v>
      </c>
      <c r="W773">
        <v>9.1</v>
      </c>
      <c r="X773">
        <v>4.4000000000000004</v>
      </c>
      <c r="Y773">
        <v>9.6</v>
      </c>
      <c r="Z773">
        <v>4.5999999999999996</v>
      </c>
      <c r="AA773">
        <v>5.3</v>
      </c>
      <c r="AB773">
        <v>5.0999999999999996</v>
      </c>
      <c r="AC773">
        <v>13.3</v>
      </c>
      <c r="AD773">
        <v>7.8</v>
      </c>
    </row>
    <row r="774" spans="1:30" x14ac:dyDescent="0.45">
      <c r="A774" t="s">
        <v>100</v>
      </c>
      <c r="B774">
        <v>14260</v>
      </c>
      <c r="C774" t="s">
        <v>507</v>
      </c>
      <c r="E774">
        <v>42</v>
      </c>
      <c r="F774" t="s">
        <v>40</v>
      </c>
      <c r="H774">
        <v>1</v>
      </c>
      <c r="I774" t="s">
        <v>32</v>
      </c>
      <c r="J774">
        <v>1</v>
      </c>
      <c r="K774" t="s">
        <v>32</v>
      </c>
      <c r="L774">
        <v>0</v>
      </c>
      <c r="M774" t="s">
        <v>32</v>
      </c>
      <c r="N774">
        <v>2012</v>
      </c>
      <c r="O774">
        <v>1558</v>
      </c>
      <c r="P774">
        <v>12527501</v>
      </c>
      <c r="Q774">
        <v>760</v>
      </c>
      <c r="R774">
        <v>12482398</v>
      </c>
      <c r="S774">
        <v>12198</v>
      </c>
      <c r="T774">
        <v>665275</v>
      </c>
      <c r="U774">
        <v>798</v>
      </c>
      <c r="V774">
        <v>45103</v>
      </c>
      <c r="W774">
        <v>8.6999999999999993</v>
      </c>
      <c r="X774">
        <v>4.7</v>
      </c>
      <c r="Y774">
        <v>13.9</v>
      </c>
      <c r="Z774">
        <v>4.9000000000000004</v>
      </c>
      <c r="AA774">
        <v>8.1999999999999993</v>
      </c>
      <c r="AB774">
        <v>7.7</v>
      </c>
      <c r="AC774">
        <v>8.6</v>
      </c>
      <c r="AD774">
        <v>21.3</v>
      </c>
    </row>
    <row r="775" spans="1:30" x14ac:dyDescent="0.45">
      <c r="A775" t="s">
        <v>100</v>
      </c>
      <c r="B775">
        <v>14260</v>
      </c>
      <c r="C775" t="s">
        <v>507</v>
      </c>
      <c r="E775" t="s">
        <v>41</v>
      </c>
      <c r="F775" t="s">
        <v>42</v>
      </c>
      <c r="H775">
        <v>1</v>
      </c>
      <c r="I775" t="s">
        <v>32</v>
      </c>
      <c r="J775">
        <v>1</v>
      </c>
      <c r="K775" t="s">
        <v>32</v>
      </c>
      <c r="L775">
        <v>0</v>
      </c>
      <c r="M775" t="s">
        <v>32</v>
      </c>
      <c r="N775">
        <v>2012</v>
      </c>
      <c r="O775">
        <v>6489</v>
      </c>
      <c r="P775">
        <v>8062187</v>
      </c>
      <c r="Q775">
        <v>1362</v>
      </c>
      <c r="R775">
        <v>7879054</v>
      </c>
      <c r="S775">
        <v>28015</v>
      </c>
      <c r="T775">
        <v>726046</v>
      </c>
      <c r="U775">
        <v>5127</v>
      </c>
      <c r="V775">
        <v>183132</v>
      </c>
      <c r="W775">
        <v>6</v>
      </c>
      <c r="X775">
        <v>1.2</v>
      </c>
      <c r="Y775">
        <v>6.3</v>
      </c>
      <c r="Z775">
        <v>1.4</v>
      </c>
      <c r="AA775">
        <v>3.3</v>
      </c>
      <c r="AB775">
        <v>2.2999999999999998</v>
      </c>
      <c r="AC775">
        <v>7</v>
      </c>
      <c r="AD775">
        <v>10.1</v>
      </c>
    </row>
    <row r="776" spans="1:30" x14ac:dyDescent="0.45">
      <c r="A776" t="s">
        <v>100</v>
      </c>
      <c r="B776">
        <v>14260</v>
      </c>
      <c r="C776" t="s">
        <v>507</v>
      </c>
      <c r="E776" t="s">
        <v>43</v>
      </c>
      <c r="F776" t="s">
        <v>44</v>
      </c>
      <c r="G776" t="s">
        <v>45</v>
      </c>
      <c r="H776">
        <v>1</v>
      </c>
      <c r="I776" t="s">
        <v>32</v>
      </c>
      <c r="J776">
        <v>1</v>
      </c>
      <c r="K776" t="s">
        <v>32</v>
      </c>
      <c r="L776">
        <v>0</v>
      </c>
      <c r="M776" t="s">
        <v>32</v>
      </c>
      <c r="N776">
        <v>2012</v>
      </c>
      <c r="O776">
        <v>2210</v>
      </c>
      <c r="P776">
        <v>1047957</v>
      </c>
      <c r="Q776">
        <v>437</v>
      </c>
      <c r="R776">
        <v>910104</v>
      </c>
      <c r="S776">
        <v>7430</v>
      </c>
      <c r="T776">
        <v>226237</v>
      </c>
      <c r="U776">
        <v>1773</v>
      </c>
      <c r="V776">
        <v>137853</v>
      </c>
      <c r="W776">
        <v>7.4</v>
      </c>
      <c r="X776">
        <v>4.0999999999999996</v>
      </c>
      <c r="Y776">
        <v>12.7</v>
      </c>
      <c r="Z776">
        <v>5.5</v>
      </c>
      <c r="AA776">
        <v>11.1</v>
      </c>
      <c r="AB776">
        <v>3.1</v>
      </c>
      <c r="AC776">
        <v>9.1999999999999993</v>
      </c>
      <c r="AD776">
        <v>10.5</v>
      </c>
    </row>
    <row r="777" spans="1:30" x14ac:dyDescent="0.45">
      <c r="A777" t="s">
        <v>100</v>
      </c>
      <c r="B777">
        <v>14260</v>
      </c>
      <c r="C777" t="s">
        <v>507</v>
      </c>
      <c r="E777">
        <v>51</v>
      </c>
      <c r="F777" t="s">
        <v>46</v>
      </c>
      <c r="H777">
        <v>1</v>
      </c>
      <c r="I777" t="s">
        <v>32</v>
      </c>
      <c r="J777">
        <v>1</v>
      </c>
      <c r="K777" t="s">
        <v>32</v>
      </c>
      <c r="L777">
        <v>0</v>
      </c>
      <c r="M777" t="s">
        <v>32</v>
      </c>
      <c r="N777">
        <v>2012</v>
      </c>
      <c r="O777">
        <v>907</v>
      </c>
      <c r="P777">
        <v>7347085</v>
      </c>
      <c r="Q777">
        <v>245</v>
      </c>
      <c r="R777">
        <v>7330983</v>
      </c>
      <c r="S777">
        <v>20648</v>
      </c>
      <c r="T777">
        <v>2719799</v>
      </c>
      <c r="U777">
        <v>662</v>
      </c>
      <c r="V777">
        <v>16102</v>
      </c>
      <c r="W777">
        <v>8.4</v>
      </c>
      <c r="X777">
        <v>2.2000000000000002</v>
      </c>
      <c r="Y777">
        <v>8.8000000000000007</v>
      </c>
      <c r="Z777">
        <v>2.2999999999999998</v>
      </c>
      <c r="AA777">
        <v>3.6</v>
      </c>
      <c r="AB777">
        <v>6.5</v>
      </c>
      <c r="AC777">
        <v>9.1999999999999993</v>
      </c>
      <c r="AD777">
        <v>16.399999999999999</v>
      </c>
    </row>
    <row r="778" spans="1:30" x14ac:dyDescent="0.45">
      <c r="A778" t="s">
        <v>100</v>
      </c>
      <c r="B778">
        <v>14260</v>
      </c>
      <c r="C778" t="s">
        <v>507</v>
      </c>
      <c r="E778">
        <v>52</v>
      </c>
      <c r="F778" t="s">
        <v>47</v>
      </c>
      <c r="G778" t="s">
        <v>48</v>
      </c>
      <c r="H778">
        <v>1</v>
      </c>
      <c r="I778" t="s">
        <v>32</v>
      </c>
      <c r="J778">
        <v>1</v>
      </c>
      <c r="K778" t="s">
        <v>32</v>
      </c>
      <c r="L778">
        <v>0</v>
      </c>
      <c r="M778" t="s">
        <v>32</v>
      </c>
      <c r="N778">
        <v>2012</v>
      </c>
      <c r="O778">
        <v>2485</v>
      </c>
      <c r="P778">
        <v>5118554</v>
      </c>
      <c r="Q778">
        <v>744</v>
      </c>
      <c r="R778">
        <v>5019010</v>
      </c>
      <c r="S778">
        <v>11417</v>
      </c>
      <c r="T778">
        <v>597753</v>
      </c>
      <c r="U778">
        <v>1740</v>
      </c>
      <c r="V778">
        <v>99544</v>
      </c>
      <c r="W778">
        <v>6.6</v>
      </c>
      <c r="X778">
        <v>1.7</v>
      </c>
      <c r="Y778">
        <v>6.1</v>
      </c>
      <c r="Z778">
        <v>1.8</v>
      </c>
      <c r="AA778">
        <v>3</v>
      </c>
      <c r="AB778">
        <v>1.5</v>
      </c>
      <c r="AC778">
        <v>9.9</v>
      </c>
      <c r="AD778">
        <v>17.5</v>
      </c>
    </row>
    <row r="779" spans="1:30" x14ac:dyDescent="0.45">
      <c r="A779" t="s">
        <v>100</v>
      </c>
      <c r="B779">
        <v>14260</v>
      </c>
      <c r="C779" t="s">
        <v>507</v>
      </c>
      <c r="E779">
        <v>53</v>
      </c>
      <c r="F779" t="s">
        <v>49</v>
      </c>
      <c r="H779">
        <v>1</v>
      </c>
      <c r="I779" t="s">
        <v>32</v>
      </c>
      <c r="J779">
        <v>1</v>
      </c>
      <c r="K779" t="s">
        <v>32</v>
      </c>
      <c r="L779">
        <v>0</v>
      </c>
      <c r="M779" t="s">
        <v>32</v>
      </c>
      <c r="N779">
        <v>2012</v>
      </c>
      <c r="O779">
        <v>6542</v>
      </c>
      <c r="P779">
        <v>1059141</v>
      </c>
      <c r="Q779">
        <v>786</v>
      </c>
      <c r="R779">
        <v>509177</v>
      </c>
      <c r="S779">
        <v>3211</v>
      </c>
      <c r="T779">
        <v>96477</v>
      </c>
      <c r="U779">
        <v>5757</v>
      </c>
      <c r="V779">
        <v>549964</v>
      </c>
      <c r="W779">
        <v>7</v>
      </c>
      <c r="X779">
        <v>14</v>
      </c>
      <c r="Y779">
        <v>9.3000000000000007</v>
      </c>
      <c r="Z779">
        <v>9.1999999999999993</v>
      </c>
      <c r="AA779">
        <v>8.8000000000000007</v>
      </c>
      <c r="AB779">
        <v>6.3</v>
      </c>
      <c r="AC779">
        <v>7.4</v>
      </c>
      <c r="AD779">
        <v>22.3</v>
      </c>
    </row>
    <row r="780" spans="1:30" x14ac:dyDescent="0.45">
      <c r="A780" t="s">
        <v>100</v>
      </c>
      <c r="B780">
        <v>14260</v>
      </c>
      <c r="C780" t="s">
        <v>507</v>
      </c>
      <c r="E780">
        <v>54</v>
      </c>
      <c r="F780" t="s">
        <v>50</v>
      </c>
      <c r="H780">
        <v>1</v>
      </c>
      <c r="I780" t="s">
        <v>32</v>
      </c>
      <c r="J780">
        <v>1</v>
      </c>
      <c r="K780" t="s">
        <v>32</v>
      </c>
      <c r="L780">
        <v>0</v>
      </c>
      <c r="M780" t="s">
        <v>32</v>
      </c>
      <c r="N780">
        <v>2012</v>
      </c>
      <c r="O780">
        <v>8200</v>
      </c>
      <c r="P780">
        <v>2104787</v>
      </c>
      <c r="Q780">
        <v>1787</v>
      </c>
      <c r="R780">
        <v>1920170</v>
      </c>
      <c r="S780">
        <v>13326</v>
      </c>
      <c r="T780">
        <v>758743</v>
      </c>
      <c r="U780">
        <v>6413</v>
      </c>
      <c r="V780">
        <v>184617</v>
      </c>
      <c r="W780">
        <v>4.2</v>
      </c>
      <c r="X780">
        <v>3.2</v>
      </c>
      <c r="Y780">
        <v>3.4</v>
      </c>
      <c r="Z780">
        <v>2.8</v>
      </c>
      <c r="AA780">
        <v>3</v>
      </c>
      <c r="AB780">
        <v>2.8</v>
      </c>
      <c r="AC780">
        <v>5</v>
      </c>
      <c r="AD780">
        <v>12.4</v>
      </c>
    </row>
    <row r="781" spans="1:30" x14ac:dyDescent="0.45">
      <c r="A781" t="s">
        <v>100</v>
      </c>
      <c r="B781">
        <v>14260</v>
      </c>
      <c r="C781" t="s">
        <v>507</v>
      </c>
      <c r="E781">
        <v>55</v>
      </c>
      <c r="F781" t="s">
        <v>59</v>
      </c>
      <c r="H781">
        <v>1</v>
      </c>
      <c r="I781" t="s">
        <v>32</v>
      </c>
      <c r="J781">
        <v>1</v>
      </c>
      <c r="K781" t="s">
        <v>32</v>
      </c>
      <c r="L781">
        <v>0</v>
      </c>
      <c r="M781" t="s">
        <v>32</v>
      </c>
      <c r="N781">
        <v>2012</v>
      </c>
      <c r="O781">
        <v>121</v>
      </c>
      <c r="P781">
        <v>499991</v>
      </c>
      <c r="Q781">
        <v>121</v>
      </c>
      <c r="R781">
        <v>499991</v>
      </c>
      <c r="S781">
        <v>4756</v>
      </c>
      <c r="T781">
        <v>397400</v>
      </c>
      <c r="U781">
        <v>0</v>
      </c>
      <c r="V781">
        <v>0</v>
      </c>
      <c r="W781">
        <v>20.8</v>
      </c>
      <c r="X781">
        <v>8.3000000000000007</v>
      </c>
      <c r="Y781">
        <v>21.6</v>
      </c>
      <c r="Z781">
        <v>8.6</v>
      </c>
      <c r="AA781">
        <v>4.3</v>
      </c>
      <c r="AB781">
        <v>3.5</v>
      </c>
      <c r="AC781">
        <v>0</v>
      </c>
      <c r="AD781">
        <v>0</v>
      </c>
    </row>
    <row r="782" spans="1:30" x14ac:dyDescent="0.45">
      <c r="A782" t="s">
        <v>100</v>
      </c>
      <c r="B782">
        <v>14260</v>
      </c>
      <c r="C782" t="s">
        <v>507</v>
      </c>
      <c r="E782">
        <v>56</v>
      </c>
      <c r="F782" t="s">
        <v>51</v>
      </c>
      <c r="H782">
        <v>1</v>
      </c>
      <c r="I782" t="s">
        <v>32</v>
      </c>
      <c r="J782">
        <v>1</v>
      </c>
      <c r="K782" t="s">
        <v>32</v>
      </c>
      <c r="L782">
        <v>0</v>
      </c>
      <c r="M782" t="s">
        <v>32</v>
      </c>
      <c r="N782">
        <v>2012</v>
      </c>
      <c r="O782">
        <v>3978</v>
      </c>
      <c r="P782">
        <v>978989</v>
      </c>
      <c r="Q782">
        <v>797</v>
      </c>
      <c r="R782">
        <v>916713</v>
      </c>
      <c r="S782">
        <v>16626</v>
      </c>
      <c r="T782">
        <v>434659</v>
      </c>
      <c r="U782">
        <v>3181</v>
      </c>
      <c r="V782">
        <v>62276</v>
      </c>
      <c r="W782">
        <v>4.5999999999999996</v>
      </c>
      <c r="X782">
        <v>3.3</v>
      </c>
      <c r="Y782">
        <v>6.8</v>
      </c>
      <c r="Z782">
        <v>3.8</v>
      </c>
      <c r="AA782">
        <v>4.2</v>
      </c>
      <c r="AB782">
        <v>3.2</v>
      </c>
      <c r="AC782">
        <v>5.9</v>
      </c>
      <c r="AD782">
        <v>10.199999999999999</v>
      </c>
    </row>
    <row r="783" spans="1:30" x14ac:dyDescent="0.45">
      <c r="A783" t="s">
        <v>100</v>
      </c>
      <c r="B783">
        <v>14260</v>
      </c>
      <c r="C783" t="s">
        <v>507</v>
      </c>
      <c r="E783">
        <v>61</v>
      </c>
      <c r="F783" t="s">
        <v>52</v>
      </c>
      <c r="H783">
        <v>1</v>
      </c>
      <c r="I783" t="s">
        <v>32</v>
      </c>
      <c r="J783">
        <v>1</v>
      </c>
      <c r="K783" t="s">
        <v>32</v>
      </c>
      <c r="L783">
        <v>0</v>
      </c>
      <c r="M783" t="s">
        <v>32</v>
      </c>
      <c r="N783">
        <v>2012</v>
      </c>
      <c r="O783">
        <v>1664</v>
      </c>
      <c r="P783">
        <v>239708</v>
      </c>
      <c r="Q783">
        <v>184</v>
      </c>
      <c r="R783">
        <v>222357</v>
      </c>
      <c r="S783">
        <v>4437</v>
      </c>
      <c r="T783">
        <v>97689</v>
      </c>
      <c r="U783">
        <v>1480</v>
      </c>
      <c r="V783">
        <v>17351</v>
      </c>
      <c r="W783">
        <v>9.1999999999999993</v>
      </c>
      <c r="X783">
        <v>4</v>
      </c>
      <c r="Y783">
        <v>6.7</v>
      </c>
      <c r="Z783">
        <v>4.0999999999999996</v>
      </c>
      <c r="AA783">
        <v>4.4000000000000004</v>
      </c>
      <c r="AB783">
        <v>4.0999999999999996</v>
      </c>
      <c r="AC783">
        <v>10.1</v>
      </c>
      <c r="AD783">
        <v>17.7</v>
      </c>
    </row>
    <row r="784" spans="1:30" x14ac:dyDescent="0.45">
      <c r="A784" t="s">
        <v>100</v>
      </c>
      <c r="B784">
        <v>14260</v>
      </c>
      <c r="C784" t="s">
        <v>507</v>
      </c>
      <c r="E784">
        <v>62</v>
      </c>
      <c r="F784" t="s">
        <v>53</v>
      </c>
      <c r="H784">
        <v>1</v>
      </c>
      <c r="I784" t="s">
        <v>32</v>
      </c>
      <c r="J784">
        <v>1</v>
      </c>
      <c r="K784" t="s">
        <v>32</v>
      </c>
      <c r="L784">
        <v>0</v>
      </c>
      <c r="M784" t="s">
        <v>32</v>
      </c>
      <c r="N784">
        <v>2012</v>
      </c>
      <c r="O784">
        <v>5732</v>
      </c>
      <c r="P784">
        <v>3595888</v>
      </c>
      <c r="Q784">
        <v>1648</v>
      </c>
      <c r="R784">
        <v>3482400</v>
      </c>
      <c r="S784">
        <v>35196</v>
      </c>
      <c r="T784">
        <v>1467574</v>
      </c>
      <c r="U784">
        <v>4084</v>
      </c>
      <c r="V784">
        <v>113487</v>
      </c>
      <c r="W784">
        <v>5.8</v>
      </c>
      <c r="X784">
        <v>3.3</v>
      </c>
      <c r="Y784">
        <v>11.1</v>
      </c>
      <c r="Z784">
        <v>3.4</v>
      </c>
      <c r="AA784">
        <v>4.8</v>
      </c>
      <c r="AB784">
        <v>3.1</v>
      </c>
      <c r="AC784">
        <v>5.3</v>
      </c>
      <c r="AD784">
        <v>15</v>
      </c>
    </row>
    <row r="785" spans="1:30" x14ac:dyDescent="0.45">
      <c r="A785" t="s">
        <v>100</v>
      </c>
      <c r="B785">
        <v>14260</v>
      </c>
      <c r="C785" t="s">
        <v>507</v>
      </c>
      <c r="E785">
        <v>71</v>
      </c>
      <c r="F785" t="s">
        <v>54</v>
      </c>
      <c r="H785">
        <v>1</v>
      </c>
      <c r="I785" t="s">
        <v>32</v>
      </c>
      <c r="J785">
        <v>1</v>
      </c>
      <c r="K785" t="s">
        <v>32</v>
      </c>
      <c r="L785">
        <v>0</v>
      </c>
      <c r="M785" t="s">
        <v>32</v>
      </c>
      <c r="N785">
        <v>2012</v>
      </c>
      <c r="O785">
        <v>2570</v>
      </c>
      <c r="P785">
        <v>204401</v>
      </c>
      <c r="Q785">
        <v>239</v>
      </c>
      <c r="R785">
        <v>171110</v>
      </c>
      <c r="S785">
        <v>4305</v>
      </c>
      <c r="T785">
        <v>55214</v>
      </c>
      <c r="U785">
        <v>2331</v>
      </c>
      <c r="V785">
        <v>33292</v>
      </c>
      <c r="W785">
        <v>10.3</v>
      </c>
      <c r="X785">
        <v>13.4</v>
      </c>
      <c r="Y785">
        <v>19</v>
      </c>
      <c r="Z785">
        <v>15.8</v>
      </c>
      <c r="AA785">
        <v>16.100000000000001</v>
      </c>
      <c r="AB785">
        <v>13.7</v>
      </c>
      <c r="AC785">
        <v>10.1</v>
      </c>
      <c r="AD785">
        <v>9.4</v>
      </c>
    </row>
    <row r="786" spans="1:30" x14ac:dyDescent="0.45">
      <c r="A786" t="s">
        <v>100</v>
      </c>
      <c r="B786">
        <v>14260</v>
      </c>
      <c r="C786" t="s">
        <v>507</v>
      </c>
      <c r="E786">
        <v>72</v>
      </c>
      <c r="F786" t="s">
        <v>55</v>
      </c>
      <c r="H786">
        <v>1</v>
      </c>
      <c r="I786" t="s">
        <v>32</v>
      </c>
      <c r="J786">
        <v>1</v>
      </c>
      <c r="K786" t="s">
        <v>32</v>
      </c>
      <c r="L786">
        <v>0</v>
      </c>
      <c r="M786" t="s">
        <v>32</v>
      </c>
      <c r="N786">
        <v>2012</v>
      </c>
      <c r="O786">
        <v>1460</v>
      </c>
      <c r="P786">
        <v>1009118</v>
      </c>
      <c r="Q786">
        <v>955</v>
      </c>
      <c r="R786">
        <v>977470</v>
      </c>
      <c r="S786">
        <v>20786</v>
      </c>
      <c r="T786">
        <v>282519</v>
      </c>
      <c r="U786">
        <v>504</v>
      </c>
      <c r="V786">
        <v>31648</v>
      </c>
      <c r="W786">
        <v>6.3</v>
      </c>
      <c r="X786">
        <v>5.4</v>
      </c>
      <c r="Y786">
        <v>6.2</v>
      </c>
      <c r="Z786">
        <v>5.6</v>
      </c>
      <c r="AA786">
        <v>6.7</v>
      </c>
      <c r="AB786">
        <v>7</v>
      </c>
      <c r="AC786">
        <v>18.7</v>
      </c>
      <c r="AD786">
        <v>38.299999999999997</v>
      </c>
    </row>
    <row r="787" spans="1:30" x14ac:dyDescent="0.45">
      <c r="A787" t="s">
        <v>100</v>
      </c>
      <c r="B787">
        <v>14260</v>
      </c>
      <c r="C787" t="s">
        <v>507</v>
      </c>
      <c r="E787">
        <v>81</v>
      </c>
      <c r="F787" t="s">
        <v>56</v>
      </c>
      <c r="G787" t="s">
        <v>57</v>
      </c>
      <c r="H787">
        <v>1</v>
      </c>
      <c r="I787" t="s">
        <v>32</v>
      </c>
      <c r="J787">
        <v>1</v>
      </c>
      <c r="K787" t="s">
        <v>32</v>
      </c>
      <c r="L787">
        <v>0</v>
      </c>
      <c r="M787" t="s">
        <v>32</v>
      </c>
      <c r="N787">
        <v>2012</v>
      </c>
      <c r="O787">
        <v>6461</v>
      </c>
      <c r="P787">
        <v>460029</v>
      </c>
      <c r="Q787">
        <v>703</v>
      </c>
      <c r="R787">
        <v>317987</v>
      </c>
      <c r="S787">
        <v>4094</v>
      </c>
      <c r="T787">
        <v>102164</v>
      </c>
      <c r="U787">
        <v>5759</v>
      </c>
      <c r="V787">
        <v>142042</v>
      </c>
      <c r="W787">
        <v>7.3</v>
      </c>
      <c r="X787">
        <v>8.6</v>
      </c>
      <c r="Y787">
        <v>10.3</v>
      </c>
      <c r="Z787">
        <v>13.4</v>
      </c>
      <c r="AA787">
        <v>12.6</v>
      </c>
      <c r="AB787">
        <v>13.6</v>
      </c>
      <c r="AC787">
        <v>7.2</v>
      </c>
      <c r="AD787">
        <v>8.8000000000000007</v>
      </c>
    </row>
    <row r="788" spans="1:30" x14ac:dyDescent="0.45">
      <c r="A788" t="s">
        <v>101</v>
      </c>
      <c r="B788">
        <v>14460</v>
      </c>
      <c r="C788" t="s">
        <v>509</v>
      </c>
      <c r="E788">
        <v>0</v>
      </c>
      <c r="F788" t="s">
        <v>31</v>
      </c>
      <c r="H788">
        <v>1</v>
      </c>
      <c r="I788" t="s">
        <v>32</v>
      </c>
      <c r="J788">
        <v>1</v>
      </c>
      <c r="K788" t="s">
        <v>32</v>
      </c>
      <c r="L788">
        <v>0</v>
      </c>
      <c r="M788" t="s">
        <v>32</v>
      </c>
      <c r="N788">
        <v>2012</v>
      </c>
      <c r="O788">
        <v>442970</v>
      </c>
      <c r="P788">
        <v>687526119</v>
      </c>
      <c r="Q788">
        <v>96636</v>
      </c>
      <c r="R788">
        <v>668498715</v>
      </c>
      <c r="S788">
        <v>2355847</v>
      </c>
      <c r="T788">
        <v>142865781</v>
      </c>
      <c r="U788">
        <v>346334</v>
      </c>
      <c r="V788">
        <v>19027404</v>
      </c>
      <c r="W788">
        <v>0.5</v>
      </c>
      <c r="X788">
        <v>0.9</v>
      </c>
      <c r="Y788">
        <v>0.8</v>
      </c>
      <c r="Z788">
        <v>1</v>
      </c>
      <c r="AA788">
        <v>0.6</v>
      </c>
      <c r="AB788">
        <v>1.2</v>
      </c>
      <c r="AC788">
        <v>0.6</v>
      </c>
      <c r="AD788">
        <v>2.9</v>
      </c>
    </row>
    <row r="789" spans="1:30" x14ac:dyDescent="0.45">
      <c r="A789" t="s">
        <v>101</v>
      </c>
      <c r="B789">
        <v>14460</v>
      </c>
      <c r="C789" t="s">
        <v>509</v>
      </c>
      <c r="E789">
        <v>11</v>
      </c>
      <c r="F789" t="s">
        <v>33</v>
      </c>
      <c r="G789" t="s">
        <v>34</v>
      </c>
      <c r="H789">
        <v>1</v>
      </c>
      <c r="I789" t="s">
        <v>32</v>
      </c>
      <c r="J789">
        <v>1</v>
      </c>
      <c r="K789" t="s">
        <v>32</v>
      </c>
      <c r="L789">
        <v>0</v>
      </c>
      <c r="M789" t="s">
        <v>32</v>
      </c>
      <c r="N789">
        <v>2012</v>
      </c>
      <c r="O789">
        <v>2480</v>
      </c>
      <c r="P789">
        <v>216601</v>
      </c>
      <c r="Q789">
        <v>167</v>
      </c>
      <c r="R789">
        <v>100888</v>
      </c>
      <c r="S789">
        <v>556</v>
      </c>
      <c r="T789">
        <v>24092</v>
      </c>
      <c r="U789">
        <v>2314</v>
      </c>
      <c r="V789">
        <v>115713</v>
      </c>
      <c r="W789">
        <v>8.6999999999999993</v>
      </c>
      <c r="X789">
        <v>11.5</v>
      </c>
      <c r="Y789">
        <v>15.3</v>
      </c>
      <c r="Z789">
        <v>13.4</v>
      </c>
      <c r="AA789">
        <v>17.399999999999999</v>
      </c>
      <c r="AB789">
        <v>14.2</v>
      </c>
      <c r="AC789">
        <v>8.6</v>
      </c>
      <c r="AD789">
        <v>15.8</v>
      </c>
    </row>
    <row r="790" spans="1:30" x14ac:dyDescent="0.45">
      <c r="A790" t="s">
        <v>101</v>
      </c>
      <c r="B790">
        <v>14460</v>
      </c>
      <c r="C790" t="s">
        <v>509</v>
      </c>
      <c r="E790">
        <v>21</v>
      </c>
      <c r="F790" t="s">
        <v>35</v>
      </c>
      <c r="H790">
        <v>1</v>
      </c>
      <c r="I790" t="s">
        <v>32</v>
      </c>
      <c r="J790">
        <v>1</v>
      </c>
      <c r="K790" t="s">
        <v>32</v>
      </c>
      <c r="L790">
        <v>0</v>
      </c>
      <c r="M790" t="s">
        <v>32</v>
      </c>
      <c r="N790">
        <v>2012</v>
      </c>
      <c r="O790">
        <v>94</v>
      </c>
      <c r="P790">
        <v>114800</v>
      </c>
      <c r="Q790">
        <v>33</v>
      </c>
      <c r="R790">
        <v>110785</v>
      </c>
      <c r="S790">
        <v>455</v>
      </c>
      <c r="T790">
        <v>24315</v>
      </c>
      <c r="U790">
        <v>61</v>
      </c>
      <c r="V790">
        <v>4015</v>
      </c>
      <c r="W790">
        <v>11.4</v>
      </c>
      <c r="X790">
        <v>16.899999999999999</v>
      </c>
      <c r="Y790">
        <v>19.399999999999999</v>
      </c>
      <c r="Z790">
        <v>18.2</v>
      </c>
      <c r="AA790">
        <v>14.8</v>
      </c>
      <c r="AB790">
        <v>14.2</v>
      </c>
      <c r="AC790">
        <v>17.600000000000001</v>
      </c>
      <c r="AD790">
        <v>14.8</v>
      </c>
    </row>
    <row r="791" spans="1:30" x14ac:dyDescent="0.45">
      <c r="A791" t="s">
        <v>101</v>
      </c>
      <c r="B791">
        <v>14460</v>
      </c>
      <c r="C791" t="s">
        <v>509</v>
      </c>
      <c r="E791">
        <v>22</v>
      </c>
      <c r="F791" t="s">
        <v>36</v>
      </c>
      <c r="H791">
        <v>1</v>
      </c>
      <c r="I791" t="s">
        <v>32</v>
      </c>
      <c r="J791">
        <v>1</v>
      </c>
      <c r="K791" t="s">
        <v>32</v>
      </c>
      <c r="L791">
        <v>0</v>
      </c>
      <c r="M791" t="s">
        <v>32</v>
      </c>
      <c r="N791">
        <v>2012</v>
      </c>
      <c r="O791">
        <v>293</v>
      </c>
      <c r="P791">
        <v>8372563</v>
      </c>
      <c r="Q791">
        <v>60</v>
      </c>
      <c r="R791">
        <v>8354008</v>
      </c>
      <c r="S791">
        <v>10016</v>
      </c>
      <c r="T791">
        <v>1040917</v>
      </c>
      <c r="U791">
        <v>233</v>
      </c>
      <c r="V791">
        <v>18555</v>
      </c>
      <c r="W791">
        <v>18.2</v>
      </c>
      <c r="X791">
        <v>1.8</v>
      </c>
      <c r="Y791">
        <v>15.6</v>
      </c>
      <c r="Z791">
        <v>1.9</v>
      </c>
      <c r="AA791">
        <v>1.6</v>
      </c>
      <c r="AB791">
        <v>1.7</v>
      </c>
      <c r="AC791">
        <v>20.5</v>
      </c>
      <c r="AD791">
        <v>30.4</v>
      </c>
    </row>
    <row r="792" spans="1:30" x14ac:dyDescent="0.45">
      <c r="A792" t="s">
        <v>101</v>
      </c>
      <c r="B792">
        <v>14460</v>
      </c>
      <c r="C792" t="s">
        <v>509</v>
      </c>
      <c r="E792">
        <v>23</v>
      </c>
      <c r="F792" t="s">
        <v>37</v>
      </c>
      <c r="H792">
        <v>1</v>
      </c>
      <c r="I792" t="s">
        <v>32</v>
      </c>
      <c r="J792">
        <v>1</v>
      </c>
      <c r="K792" t="s">
        <v>32</v>
      </c>
      <c r="L792">
        <v>0</v>
      </c>
      <c r="M792" t="s">
        <v>32</v>
      </c>
      <c r="N792">
        <v>2012</v>
      </c>
      <c r="O792">
        <v>46818</v>
      </c>
      <c r="P792">
        <v>28698922</v>
      </c>
      <c r="Q792">
        <v>11079</v>
      </c>
      <c r="R792">
        <v>26381572</v>
      </c>
      <c r="S792">
        <v>85809</v>
      </c>
      <c r="T792">
        <v>5243166</v>
      </c>
      <c r="U792">
        <v>35738</v>
      </c>
      <c r="V792">
        <v>2317350</v>
      </c>
      <c r="W792">
        <v>1.7</v>
      </c>
      <c r="X792">
        <v>3.1</v>
      </c>
      <c r="Y792">
        <v>4.2</v>
      </c>
      <c r="Z792">
        <v>3.5</v>
      </c>
      <c r="AA792">
        <v>3.5</v>
      </c>
      <c r="AB792">
        <v>3.8</v>
      </c>
      <c r="AC792">
        <v>1.6</v>
      </c>
      <c r="AD792">
        <v>4.8</v>
      </c>
    </row>
    <row r="793" spans="1:30" x14ac:dyDescent="0.45">
      <c r="A793" t="s">
        <v>101</v>
      </c>
      <c r="B793">
        <v>14460</v>
      </c>
      <c r="C793" t="s">
        <v>509</v>
      </c>
      <c r="E793" t="s">
        <v>38</v>
      </c>
      <c r="F793" t="s">
        <v>39</v>
      </c>
      <c r="H793">
        <v>1</v>
      </c>
      <c r="I793" t="s">
        <v>32</v>
      </c>
      <c r="J793">
        <v>1</v>
      </c>
      <c r="K793" t="s">
        <v>32</v>
      </c>
      <c r="L793">
        <v>0</v>
      </c>
      <c r="M793" t="s">
        <v>32</v>
      </c>
      <c r="N793">
        <v>2012</v>
      </c>
      <c r="O793">
        <v>7983</v>
      </c>
      <c r="P793">
        <v>61311170</v>
      </c>
      <c r="Q793">
        <v>4211</v>
      </c>
      <c r="R793">
        <v>61071261</v>
      </c>
      <c r="S793">
        <v>164207</v>
      </c>
      <c r="T793">
        <v>10760451</v>
      </c>
      <c r="U793">
        <v>3772</v>
      </c>
      <c r="V793">
        <v>239909</v>
      </c>
      <c r="W793">
        <v>3.7</v>
      </c>
      <c r="X793">
        <v>1.9</v>
      </c>
      <c r="Y793">
        <v>3.8</v>
      </c>
      <c r="Z793">
        <v>2</v>
      </c>
      <c r="AA793">
        <v>3.4</v>
      </c>
      <c r="AB793">
        <v>2.7</v>
      </c>
      <c r="AC793">
        <v>6.4</v>
      </c>
      <c r="AD793">
        <v>5.3</v>
      </c>
    </row>
    <row r="794" spans="1:30" x14ac:dyDescent="0.45">
      <c r="A794" t="s">
        <v>101</v>
      </c>
      <c r="B794">
        <v>14460</v>
      </c>
      <c r="C794" t="s">
        <v>509</v>
      </c>
      <c r="E794">
        <v>42</v>
      </c>
      <c r="F794" t="s">
        <v>40</v>
      </c>
      <c r="H794">
        <v>1</v>
      </c>
      <c r="I794" t="s">
        <v>32</v>
      </c>
      <c r="J794">
        <v>1</v>
      </c>
      <c r="K794" t="s">
        <v>32</v>
      </c>
      <c r="L794">
        <v>0</v>
      </c>
      <c r="M794" t="s">
        <v>32</v>
      </c>
      <c r="N794">
        <v>2012</v>
      </c>
      <c r="O794">
        <v>10665</v>
      </c>
      <c r="P794">
        <v>156943888</v>
      </c>
      <c r="Q794">
        <v>5641</v>
      </c>
      <c r="R794">
        <v>156441553</v>
      </c>
      <c r="S794">
        <v>108875</v>
      </c>
      <c r="T794">
        <v>8969038</v>
      </c>
      <c r="U794">
        <v>5024</v>
      </c>
      <c r="V794">
        <v>502335</v>
      </c>
      <c r="W794">
        <v>3.9</v>
      </c>
      <c r="X794">
        <v>1.4</v>
      </c>
      <c r="Y794">
        <v>2.5</v>
      </c>
      <c r="Z794">
        <v>1.5</v>
      </c>
      <c r="AA794">
        <v>2.2000000000000002</v>
      </c>
      <c r="AB794">
        <v>2.5</v>
      </c>
      <c r="AC794">
        <v>7.9</v>
      </c>
      <c r="AD794">
        <v>11</v>
      </c>
    </row>
    <row r="795" spans="1:30" x14ac:dyDescent="0.45">
      <c r="A795" t="s">
        <v>101</v>
      </c>
      <c r="B795">
        <v>14460</v>
      </c>
      <c r="C795" t="s">
        <v>509</v>
      </c>
      <c r="E795" t="s">
        <v>41</v>
      </c>
      <c r="F795" t="s">
        <v>42</v>
      </c>
      <c r="H795">
        <v>1</v>
      </c>
      <c r="I795" t="s">
        <v>32</v>
      </c>
      <c r="J795">
        <v>1</v>
      </c>
      <c r="K795" t="s">
        <v>32</v>
      </c>
      <c r="L795">
        <v>0</v>
      </c>
      <c r="M795" t="s">
        <v>32</v>
      </c>
      <c r="N795">
        <v>2012</v>
      </c>
      <c r="O795">
        <v>31711</v>
      </c>
      <c r="P795">
        <v>68645559</v>
      </c>
      <c r="Q795">
        <v>11100</v>
      </c>
      <c r="R795">
        <v>67226399</v>
      </c>
      <c r="S795">
        <v>252488</v>
      </c>
      <c r="T795">
        <v>6842626</v>
      </c>
      <c r="U795">
        <v>20611</v>
      </c>
      <c r="V795">
        <v>1419160</v>
      </c>
      <c r="W795">
        <v>1.9</v>
      </c>
      <c r="X795">
        <v>3.7</v>
      </c>
      <c r="Y795">
        <v>3.9</v>
      </c>
      <c r="Z795">
        <v>3.8</v>
      </c>
      <c r="AA795">
        <v>2.2999999999999998</v>
      </c>
      <c r="AB795">
        <v>4</v>
      </c>
      <c r="AC795">
        <v>1.6</v>
      </c>
      <c r="AD795">
        <v>8.3000000000000007</v>
      </c>
    </row>
    <row r="796" spans="1:30" x14ac:dyDescent="0.45">
      <c r="A796" t="s">
        <v>101</v>
      </c>
      <c r="B796">
        <v>14460</v>
      </c>
      <c r="C796" t="s">
        <v>509</v>
      </c>
      <c r="E796" t="s">
        <v>43</v>
      </c>
      <c r="F796" t="s">
        <v>44</v>
      </c>
      <c r="G796" t="s">
        <v>45</v>
      </c>
      <c r="H796">
        <v>1</v>
      </c>
      <c r="I796" t="s">
        <v>32</v>
      </c>
      <c r="J796">
        <v>1</v>
      </c>
      <c r="K796" t="s">
        <v>32</v>
      </c>
      <c r="L796">
        <v>0</v>
      </c>
      <c r="M796" t="s">
        <v>32</v>
      </c>
      <c r="N796">
        <v>2012</v>
      </c>
      <c r="O796">
        <v>14510</v>
      </c>
      <c r="P796">
        <v>10046523</v>
      </c>
      <c r="Q796">
        <v>2185</v>
      </c>
      <c r="R796">
        <v>9397048</v>
      </c>
      <c r="S796">
        <v>57311</v>
      </c>
      <c r="T796">
        <v>2409917</v>
      </c>
      <c r="U796">
        <v>12325</v>
      </c>
      <c r="V796">
        <v>649475</v>
      </c>
      <c r="W796">
        <v>2.7</v>
      </c>
      <c r="X796">
        <v>1.8</v>
      </c>
      <c r="Y796">
        <v>5.3</v>
      </c>
      <c r="Z796">
        <v>1.6</v>
      </c>
      <c r="AA796">
        <v>2.2000000000000002</v>
      </c>
      <c r="AB796">
        <v>2.1</v>
      </c>
      <c r="AC796">
        <v>3</v>
      </c>
      <c r="AD796">
        <v>13.3</v>
      </c>
    </row>
    <row r="797" spans="1:30" x14ac:dyDescent="0.45">
      <c r="A797" t="s">
        <v>101</v>
      </c>
      <c r="B797">
        <v>14460</v>
      </c>
      <c r="C797" t="s">
        <v>509</v>
      </c>
      <c r="E797">
        <v>51</v>
      </c>
      <c r="F797" t="s">
        <v>46</v>
      </c>
      <c r="H797">
        <v>1</v>
      </c>
      <c r="I797" t="s">
        <v>32</v>
      </c>
      <c r="J797">
        <v>1</v>
      </c>
      <c r="K797" t="s">
        <v>32</v>
      </c>
      <c r="L797">
        <v>0</v>
      </c>
      <c r="M797" t="s">
        <v>32</v>
      </c>
      <c r="N797">
        <v>2012</v>
      </c>
      <c r="O797">
        <v>7960</v>
      </c>
      <c r="P797">
        <v>39107918</v>
      </c>
      <c r="Q797">
        <v>1804</v>
      </c>
      <c r="R797">
        <v>38815856</v>
      </c>
      <c r="S797">
        <v>102517</v>
      </c>
      <c r="T797">
        <v>9939215</v>
      </c>
      <c r="U797">
        <v>6157</v>
      </c>
      <c r="V797">
        <v>292062</v>
      </c>
      <c r="W797">
        <v>3.2</v>
      </c>
      <c r="X797">
        <v>2</v>
      </c>
      <c r="Y797">
        <v>5.2</v>
      </c>
      <c r="Z797">
        <v>2.1</v>
      </c>
      <c r="AA797">
        <v>2.5</v>
      </c>
      <c r="AB797">
        <v>2.8</v>
      </c>
      <c r="AC797">
        <v>4</v>
      </c>
      <c r="AD797">
        <v>13.7</v>
      </c>
    </row>
    <row r="798" spans="1:30" x14ac:dyDescent="0.45">
      <c r="A798" t="s">
        <v>101</v>
      </c>
      <c r="B798">
        <v>14460</v>
      </c>
      <c r="C798" t="s">
        <v>509</v>
      </c>
      <c r="E798">
        <v>52</v>
      </c>
      <c r="F798" t="s">
        <v>47</v>
      </c>
      <c r="G798" t="s">
        <v>48</v>
      </c>
      <c r="H798">
        <v>1</v>
      </c>
      <c r="I798" t="s">
        <v>32</v>
      </c>
      <c r="J798">
        <v>1</v>
      </c>
      <c r="K798" t="s">
        <v>32</v>
      </c>
      <c r="L798">
        <v>0</v>
      </c>
      <c r="M798" t="s">
        <v>32</v>
      </c>
      <c r="N798">
        <v>2012</v>
      </c>
      <c r="O798">
        <v>15900</v>
      </c>
      <c r="P798">
        <v>120918810</v>
      </c>
      <c r="Q798">
        <v>4076</v>
      </c>
      <c r="R798">
        <v>119771665</v>
      </c>
      <c r="S798">
        <v>181599</v>
      </c>
      <c r="T798">
        <v>22561758</v>
      </c>
      <c r="U798">
        <v>11824</v>
      </c>
      <c r="V798">
        <v>1147145</v>
      </c>
      <c r="W798">
        <v>1.4</v>
      </c>
      <c r="X798">
        <v>2.4</v>
      </c>
      <c r="Y798">
        <v>4.5</v>
      </c>
      <c r="Z798">
        <v>2.4</v>
      </c>
      <c r="AA798">
        <v>1.9</v>
      </c>
      <c r="AB798">
        <v>2.8</v>
      </c>
      <c r="AC798">
        <v>2</v>
      </c>
      <c r="AD798">
        <v>8.5</v>
      </c>
    </row>
    <row r="799" spans="1:30" x14ac:dyDescent="0.45">
      <c r="A799" t="s">
        <v>101</v>
      </c>
      <c r="B799">
        <v>14460</v>
      </c>
      <c r="C799" t="s">
        <v>509</v>
      </c>
      <c r="E799">
        <v>53</v>
      </c>
      <c r="F799" t="s">
        <v>49</v>
      </c>
      <c r="H799">
        <v>1</v>
      </c>
      <c r="I799" t="s">
        <v>32</v>
      </c>
      <c r="J799">
        <v>1</v>
      </c>
      <c r="K799" t="s">
        <v>32</v>
      </c>
      <c r="L799">
        <v>0</v>
      </c>
      <c r="M799" t="s">
        <v>32</v>
      </c>
      <c r="N799">
        <v>2012</v>
      </c>
      <c r="O799">
        <v>43538</v>
      </c>
      <c r="P799">
        <v>14858550</v>
      </c>
      <c r="Q799">
        <v>3708</v>
      </c>
      <c r="R799">
        <v>10489461</v>
      </c>
      <c r="S799">
        <v>35530</v>
      </c>
      <c r="T799">
        <v>2155740</v>
      </c>
      <c r="U799">
        <v>39829</v>
      </c>
      <c r="V799">
        <v>4369089</v>
      </c>
      <c r="W799">
        <v>2.1</v>
      </c>
      <c r="X799">
        <v>3</v>
      </c>
      <c r="Y799">
        <v>6.8</v>
      </c>
      <c r="Z799">
        <v>4.5999999999999996</v>
      </c>
      <c r="AA799">
        <v>4.4000000000000004</v>
      </c>
      <c r="AB799">
        <v>4.0999999999999996</v>
      </c>
      <c r="AC799">
        <v>2.2999999999999998</v>
      </c>
      <c r="AD799">
        <v>7.2</v>
      </c>
    </row>
    <row r="800" spans="1:30" x14ac:dyDescent="0.45">
      <c r="A800" t="s">
        <v>101</v>
      </c>
      <c r="B800">
        <v>14460</v>
      </c>
      <c r="C800" t="s">
        <v>509</v>
      </c>
      <c r="E800">
        <v>54</v>
      </c>
      <c r="F800" t="s">
        <v>50</v>
      </c>
      <c r="H800">
        <v>1</v>
      </c>
      <c r="I800" t="s">
        <v>32</v>
      </c>
      <c r="J800">
        <v>1</v>
      </c>
      <c r="K800" t="s">
        <v>32</v>
      </c>
      <c r="L800">
        <v>0</v>
      </c>
      <c r="M800" t="s">
        <v>32</v>
      </c>
      <c r="N800">
        <v>2012</v>
      </c>
      <c r="O800">
        <v>92034</v>
      </c>
      <c r="P800">
        <v>63748500</v>
      </c>
      <c r="Q800">
        <v>16399</v>
      </c>
      <c r="R800">
        <v>59784754</v>
      </c>
      <c r="S800">
        <v>230324</v>
      </c>
      <c r="T800">
        <v>22305394</v>
      </c>
      <c r="U800">
        <v>75634</v>
      </c>
      <c r="V800">
        <v>3963745</v>
      </c>
      <c r="W800">
        <v>1.1000000000000001</v>
      </c>
      <c r="X800">
        <v>1.4</v>
      </c>
      <c r="Y800">
        <v>1.1000000000000001</v>
      </c>
      <c r="Z800">
        <v>1.5</v>
      </c>
      <c r="AA800">
        <v>1.8</v>
      </c>
      <c r="AB800">
        <v>1.8</v>
      </c>
      <c r="AC800">
        <v>1.2</v>
      </c>
      <c r="AD800">
        <v>3.6</v>
      </c>
    </row>
    <row r="801" spans="1:30" x14ac:dyDescent="0.45">
      <c r="A801" t="s">
        <v>101</v>
      </c>
      <c r="B801">
        <v>14460</v>
      </c>
      <c r="C801" t="s">
        <v>509</v>
      </c>
      <c r="E801">
        <v>55</v>
      </c>
      <c r="F801" t="s">
        <v>59</v>
      </c>
      <c r="H801">
        <v>1</v>
      </c>
      <c r="I801" t="s">
        <v>32</v>
      </c>
      <c r="J801">
        <v>1</v>
      </c>
      <c r="K801" t="s">
        <v>32</v>
      </c>
      <c r="L801">
        <v>0</v>
      </c>
      <c r="M801" t="s">
        <v>32</v>
      </c>
      <c r="N801">
        <v>2012</v>
      </c>
      <c r="O801">
        <v>607</v>
      </c>
      <c r="P801">
        <v>8143941</v>
      </c>
      <c r="Q801">
        <v>607</v>
      </c>
      <c r="R801">
        <v>8143941</v>
      </c>
      <c r="S801">
        <v>86283</v>
      </c>
      <c r="T801">
        <v>8883734</v>
      </c>
      <c r="U801">
        <v>0</v>
      </c>
      <c r="V801">
        <v>0</v>
      </c>
      <c r="W801">
        <v>3.6</v>
      </c>
      <c r="X801">
        <v>2.4</v>
      </c>
      <c r="Y801">
        <v>3.7</v>
      </c>
      <c r="Z801">
        <v>2.5</v>
      </c>
      <c r="AA801">
        <v>3.9</v>
      </c>
      <c r="AB801">
        <v>3.4</v>
      </c>
      <c r="AC801">
        <v>0</v>
      </c>
      <c r="AD801">
        <v>0</v>
      </c>
    </row>
    <row r="802" spans="1:30" x14ac:dyDescent="0.45">
      <c r="A802" t="s">
        <v>101</v>
      </c>
      <c r="B802">
        <v>14460</v>
      </c>
      <c r="C802" t="s">
        <v>509</v>
      </c>
      <c r="E802">
        <v>56</v>
      </c>
      <c r="F802" t="s">
        <v>51</v>
      </c>
      <c r="H802">
        <v>1</v>
      </c>
      <c r="I802" t="s">
        <v>32</v>
      </c>
      <c r="J802">
        <v>1</v>
      </c>
      <c r="K802" t="s">
        <v>32</v>
      </c>
      <c r="L802">
        <v>0</v>
      </c>
      <c r="M802" t="s">
        <v>32</v>
      </c>
      <c r="N802">
        <v>2012</v>
      </c>
      <c r="O802">
        <v>29638</v>
      </c>
      <c r="P802">
        <v>15146566</v>
      </c>
      <c r="Q802">
        <v>6291</v>
      </c>
      <c r="R802">
        <v>14461267</v>
      </c>
      <c r="S802">
        <v>154044</v>
      </c>
      <c r="T802">
        <v>6680806</v>
      </c>
      <c r="U802">
        <v>23347</v>
      </c>
      <c r="V802">
        <v>685299</v>
      </c>
      <c r="W802">
        <v>2.4</v>
      </c>
      <c r="X802">
        <v>2.6</v>
      </c>
      <c r="Y802">
        <v>5.7</v>
      </c>
      <c r="Z802">
        <v>2.6</v>
      </c>
      <c r="AA802">
        <v>3.2</v>
      </c>
      <c r="AB802">
        <v>3</v>
      </c>
      <c r="AC802">
        <v>1.8</v>
      </c>
      <c r="AD802">
        <v>8.4</v>
      </c>
    </row>
    <row r="803" spans="1:30" x14ac:dyDescent="0.45">
      <c r="A803" t="s">
        <v>101</v>
      </c>
      <c r="B803">
        <v>14460</v>
      </c>
      <c r="C803" t="s">
        <v>509</v>
      </c>
      <c r="E803">
        <v>61</v>
      </c>
      <c r="F803" t="s">
        <v>52</v>
      </c>
      <c r="H803">
        <v>1</v>
      </c>
      <c r="I803" t="s">
        <v>32</v>
      </c>
      <c r="J803">
        <v>1</v>
      </c>
      <c r="K803" t="s">
        <v>32</v>
      </c>
      <c r="L803">
        <v>0</v>
      </c>
      <c r="M803" t="s">
        <v>32</v>
      </c>
      <c r="N803">
        <v>2012</v>
      </c>
      <c r="O803">
        <v>17698</v>
      </c>
      <c r="P803">
        <v>15160078</v>
      </c>
      <c r="Q803">
        <v>2012</v>
      </c>
      <c r="R803">
        <v>14919937</v>
      </c>
      <c r="S803">
        <v>161402</v>
      </c>
      <c r="T803">
        <v>6929382</v>
      </c>
      <c r="U803">
        <v>15685</v>
      </c>
      <c r="V803">
        <v>240140</v>
      </c>
      <c r="W803">
        <v>1.3</v>
      </c>
      <c r="X803">
        <v>0.8</v>
      </c>
      <c r="Y803">
        <v>4.5</v>
      </c>
      <c r="Z803">
        <v>0.8</v>
      </c>
      <c r="AA803">
        <v>0.5</v>
      </c>
      <c r="AB803">
        <v>0.8</v>
      </c>
      <c r="AC803">
        <v>1.3</v>
      </c>
      <c r="AD803">
        <v>8.6</v>
      </c>
    </row>
    <row r="804" spans="1:30" x14ac:dyDescent="0.45">
      <c r="A804" t="s">
        <v>101</v>
      </c>
      <c r="B804">
        <v>14460</v>
      </c>
      <c r="C804" t="s">
        <v>509</v>
      </c>
      <c r="E804">
        <v>62</v>
      </c>
      <c r="F804" t="s">
        <v>53</v>
      </c>
      <c r="H804">
        <v>1</v>
      </c>
      <c r="I804" t="s">
        <v>32</v>
      </c>
      <c r="J804">
        <v>1</v>
      </c>
      <c r="K804" t="s">
        <v>32</v>
      </c>
      <c r="L804">
        <v>0</v>
      </c>
      <c r="M804" t="s">
        <v>32</v>
      </c>
      <c r="N804">
        <v>2012</v>
      </c>
      <c r="O804">
        <v>40121</v>
      </c>
      <c r="P804">
        <v>51819086</v>
      </c>
      <c r="Q804">
        <v>9650</v>
      </c>
      <c r="R804">
        <v>50576156</v>
      </c>
      <c r="S804">
        <v>428374</v>
      </c>
      <c r="T804">
        <v>21282273</v>
      </c>
      <c r="U804">
        <v>30471</v>
      </c>
      <c r="V804">
        <v>1242930</v>
      </c>
      <c r="W804">
        <v>0.7</v>
      </c>
      <c r="X804">
        <v>3.2</v>
      </c>
      <c r="Y804">
        <v>2.6</v>
      </c>
      <c r="Z804">
        <v>3.4</v>
      </c>
      <c r="AA804">
        <v>2.6</v>
      </c>
      <c r="AB804">
        <v>3.2</v>
      </c>
      <c r="AC804">
        <v>1</v>
      </c>
      <c r="AD804">
        <v>6.1</v>
      </c>
    </row>
    <row r="805" spans="1:30" x14ac:dyDescent="0.45">
      <c r="A805" t="s">
        <v>101</v>
      </c>
      <c r="B805">
        <v>14460</v>
      </c>
      <c r="C805" t="s">
        <v>509</v>
      </c>
      <c r="E805">
        <v>71</v>
      </c>
      <c r="F805" t="s">
        <v>54</v>
      </c>
      <c r="H805">
        <v>1</v>
      </c>
      <c r="I805" t="s">
        <v>32</v>
      </c>
      <c r="J805">
        <v>1</v>
      </c>
      <c r="K805" t="s">
        <v>32</v>
      </c>
      <c r="L805">
        <v>0</v>
      </c>
      <c r="M805" t="s">
        <v>32</v>
      </c>
      <c r="N805">
        <v>2012</v>
      </c>
      <c r="O805">
        <v>26511</v>
      </c>
      <c r="P805">
        <v>4628393</v>
      </c>
      <c r="Q805">
        <v>1993</v>
      </c>
      <c r="R805">
        <v>4070452</v>
      </c>
      <c r="S805">
        <v>40417</v>
      </c>
      <c r="T805">
        <v>1442291</v>
      </c>
      <c r="U805">
        <v>24518</v>
      </c>
      <c r="V805">
        <v>557941</v>
      </c>
      <c r="W805">
        <v>1.9</v>
      </c>
      <c r="X805">
        <v>6.9</v>
      </c>
      <c r="Y805">
        <v>7.5</v>
      </c>
      <c r="Z805">
        <v>8.4</v>
      </c>
      <c r="AA805">
        <v>8.5</v>
      </c>
      <c r="AB805">
        <v>4.8</v>
      </c>
      <c r="AC805">
        <v>1.9</v>
      </c>
      <c r="AD805">
        <v>7.7</v>
      </c>
    </row>
    <row r="806" spans="1:30" x14ac:dyDescent="0.45">
      <c r="A806" t="s">
        <v>101</v>
      </c>
      <c r="B806">
        <v>14460</v>
      </c>
      <c r="C806" t="s">
        <v>509</v>
      </c>
      <c r="E806">
        <v>72</v>
      </c>
      <c r="F806" t="s">
        <v>55</v>
      </c>
      <c r="H806">
        <v>1</v>
      </c>
      <c r="I806" t="s">
        <v>32</v>
      </c>
      <c r="J806">
        <v>1</v>
      </c>
      <c r="K806" t="s">
        <v>32</v>
      </c>
      <c r="L806">
        <v>0</v>
      </c>
      <c r="M806" t="s">
        <v>32</v>
      </c>
      <c r="N806">
        <v>2012</v>
      </c>
      <c r="O806">
        <v>12870</v>
      </c>
      <c r="P806">
        <v>13617366</v>
      </c>
      <c r="Q806">
        <v>9297</v>
      </c>
      <c r="R806">
        <v>13443012</v>
      </c>
      <c r="S806">
        <v>200742</v>
      </c>
      <c r="T806">
        <v>3825003</v>
      </c>
      <c r="U806">
        <v>3573</v>
      </c>
      <c r="V806">
        <v>174354</v>
      </c>
      <c r="W806">
        <v>2.6</v>
      </c>
      <c r="X806">
        <v>2.2999999999999998</v>
      </c>
      <c r="Y806">
        <v>2.7</v>
      </c>
      <c r="Z806">
        <v>2.5</v>
      </c>
      <c r="AA806">
        <v>1.3</v>
      </c>
      <c r="AB806">
        <v>1.9</v>
      </c>
      <c r="AC806">
        <v>6.5</v>
      </c>
      <c r="AD806">
        <v>11.3</v>
      </c>
    </row>
    <row r="807" spans="1:30" x14ac:dyDescent="0.45">
      <c r="A807" t="s">
        <v>101</v>
      </c>
      <c r="B807">
        <v>14460</v>
      </c>
      <c r="C807" t="s">
        <v>509</v>
      </c>
      <c r="E807">
        <v>81</v>
      </c>
      <c r="F807" t="s">
        <v>56</v>
      </c>
      <c r="G807" t="s">
        <v>57</v>
      </c>
      <c r="H807">
        <v>1</v>
      </c>
      <c r="I807" t="s">
        <v>32</v>
      </c>
      <c r="J807">
        <v>1</v>
      </c>
      <c r="K807" t="s">
        <v>32</v>
      </c>
      <c r="L807">
        <v>0</v>
      </c>
      <c r="M807" t="s">
        <v>32</v>
      </c>
      <c r="N807">
        <v>2012</v>
      </c>
      <c r="O807">
        <v>42729</v>
      </c>
      <c r="P807">
        <v>5982561</v>
      </c>
      <c r="Q807">
        <v>7517</v>
      </c>
      <c r="R807">
        <v>4895516</v>
      </c>
      <c r="S807">
        <v>54625</v>
      </c>
      <c r="T807">
        <v>1537230</v>
      </c>
      <c r="U807">
        <v>35212</v>
      </c>
      <c r="V807">
        <v>1087045</v>
      </c>
      <c r="W807">
        <v>1.3</v>
      </c>
      <c r="X807">
        <v>4.8</v>
      </c>
      <c r="Y807">
        <v>2.8</v>
      </c>
      <c r="Z807">
        <v>6.1</v>
      </c>
      <c r="AA807">
        <v>5.3</v>
      </c>
      <c r="AB807">
        <v>5.0999999999999996</v>
      </c>
      <c r="AC807">
        <v>1.2</v>
      </c>
      <c r="AD807">
        <v>5.0999999999999996</v>
      </c>
    </row>
    <row r="808" spans="1:30" x14ac:dyDescent="0.45">
      <c r="A808" t="s">
        <v>101</v>
      </c>
      <c r="B808">
        <v>14460</v>
      </c>
      <c r="C808" t="s">
        <v>509</v>
      </c>
      <c r="E808">
        <v>99</v>
      </c>
      <c r="F808" t="s">
        <v>76</v>
      </c>
      <c r="H808">
        <v>1</v>
      </c>
      <c r="I808" t="s">
        <v>32</v>
      </c>
      <c r="J808">
        <v>1</v>
      </c>
      <c r="K808" t="s">
        <v>32</v>
      </c>
      <c r="L808">
        <v>0</v>
      </c>
      <c r="M808" t="s">
        <v>32</v>
      </c>
      <c r="N808">
        <v>2012</v>
      </c>
      <c r="O808">
        <v>164</v>
      </c>
      <c r="P808">
        <v>44324</v>
      </c>
      <c r="Q808">
        <v>159</v>
      </c>
      <c r="R808">
        <v>43182</v>
      </c>
      <c r="S808">
        <v>271</v>
      </c>
      <c r="T808">
        <v>8432</v>
      </c>
      <c r="U808">
        <v>6</v>
      </c>
      <c r="W808">
        <v>14.4</v>
      </c>
      <c r="X808">
        <v>18.100000000000001</v>
      </c>
      <c r="Y808">
        <v>14.6</v>
      </c>
      <c r="Z808">
        <v>19.100000000000001</v>
      </c>
      <c r="AA808">
        <v>19.5</v>
      </c>
      <c r="AB808">
        <v>19</v>
      </c>
      <c r="AC808">
        <v>66</v>
      </c>
    </row>
    <row r="809" spans="1:30" x14ac:dyDescent="0.45">
      <c r="A809" t="s">
        <v>102</v>
      </c>
      <c r="B809">
        <v>14500</v>
      </c>
      <c r="C809" t="s">
        <v>511</v>
      </c>
      <c r="E809">
        <v>0</v>
      </c>
      <c r="F809" t="s">
        <v>31</v>
      </c>
      <c r="H809">
        <v>1</v>
      </c>
      <c r="I809" t="s">
        <v>32</v>
      </c>
      <c r="J809">
        <v>1</v>
      </c>
      <c r="K809" t="s">
        <v>32</v>
      </c>
      <c r="L809">
        <v>0</v>
      </c>
      <c r="M809" t="s">
        <v>32</v>
      </c>
      <c r="N809">
        <v>2012</v>
      </c>
      <c r="O809">
        <v>44182</v>
      </c>
      <c r="P809">
        <v>34036259</v>
      </c>
      <c r="Q809">
        <v>10065</v>
      </c>
      <c r="R809">
        <v>32417711</v>
      </c>
      <c r="S809">
        <v>144663</v>
      </c>
      <c r="T809">
        <v>7535274</v>
      </c>
      <c r="U809">
        <v>34117</v>
      </c>
      <c r="V809">
        <v>1618547</v>
      </c>
      <c r="W809">
        <v>3.5</v>
      </c>
      <c r="X809">
        <v>1.4</v>
      </c>
      <c r="Y809">
        <v>3.4</v>
      </c>
      <c r="Z809">
        <v>1.5</v>
      </c>
      <c r="AA809">
        <v>6.6</v>
      </c>
      <c r="AB809">
        <v>4.2</v>
      </c>
      <c r="AC809">
        <v>4.0999999999999996</v>
      </c>
      <c r="AD809">
        <v>6</v>
      </c>
    </row>
    <row r="810" spans="1:30" x14ac:dyDescent="0.45">
      <c r="A810" t="s">
        <v>102</v>
      </c>
      <c r="B810">
        <v>14500</v>
      </c>
      <c r="C810" t="s">
        <v>511</v>
      </c>
      <c r="E810">
        <v>11</v>
      </c>
      <c r="F810" t="s">
        <v>33</v>
      </c>
      <c r="G810" t="s">
        <v>34</v>
      </c>
      <c r="H810">
        <v>1</v>
      </c>
      <c r="I810" t="s">
        <v>32</v>
      </c>
      <c r="J810">
        <v>1</v>
      </c>
      <c r="K810" t="s">
        <v>32</v>
      </c>
      <c r="L810">
        <v>0</v>
      </c>
      <c r="M810" t="s">
        <v>32</v>
      </c>
      <c r="N810">
        <v>2012</v>
      </c>
      <c r="O810">
        <v>196</v>
      </c>
      <c r="P810">
        <v>14943</v>
      </c>
      <c r="Q810">
        <v>30</v>
      </c>
      <c r="U810">
        <v>165</v>
      </c>
      <c r="V810">
        <v>3932</v>
      </c>
      <c r="W810">
        <v>23.8</v>
      </c>
      <c r="X810">
        <v>45</v>
      </c>
      <c r="Y810">
        <v>57.2</v>
      </c>
      <c r="AC810">
        <v>24.8</v>
      </c>
      <c r="AD810">
        <v>33.1</v>
      </c>
    </row>
    <row r="811" spans="1:30" x14ac:dyDescent="0.45">
      <c r="A811" t="s">
        <v>102</v>
      </c>
      <c r="B811">
        <v>14500</v>
      </c>
      <c r="C811" t="s">
        <v>511</v>
      </c>
      <c r="E811">
        <v>21</v>
      </c>
      <c r="F811" t="s">
        <v>35</v>
      </c>
      <c r="H811">
        <v>1</v>
      </c>
      <c r="I811" t="s">
        <v>32</v>
      </c>
      <c r="J811">
        <v>1</v>
      </c>
      <c r="K811" t="s">
        <v>32</v>
      </c>
      <c r="L811">
        <v>0</v>
      </c>
      <c r="M811" t="s">
        <v>32</v>
      </c>
      <c r="N811">
        <v>2012</v>
      </c>
      <c r="O811">
        <v>254</v>
      </c>
      <c r="P811">
        <v>54660</v>
      </c>
      <c r="Q811">
        <v>27</v>
      </c>
      <c r="U811">
        <v>227</v>
      </c>
      <c r="W811">
        <v>17.3</v>
      </c>
      <c r="X811">
        <v>42.3</v>
      </c>
      <c r="Y811">
        <v>70.3</v>
      </c>
      <c r="AC811">
        <v>15.6</v>
      </c>
    </row>
    <row r="812" spans="1:30" x14ac:dyDescent="0.45">
      <c r="A812" t="s">
        <v>102</v>
      </c>
      <c r="B812">
        <v>14500</v>
      </c>
      <c r="C812" t="s">
        <v>511</v>
      </c>
      <c r="E812">
        <v>22</v>
      </c>
      <c r="F812" t="s">
        <v>36</v>
      </c>
      <c r="H812">
        <v>1</v>
      </c>
      <c r="I812" t="s">
        <v>32</v>
      </c>
      <c r="J812">
        <v>1</v>
      </c>
      <c r="K812" t="s">
        <v>32</v>
      </c>
      <c r="L812">
        <v>0</v>
      </c>
      <c r="M812" t="s">
        <v>32</v>
      </c>
      <c r="N812">
        <v>2012</v>
      </c>
      <c r="O812">
        <v>50</v>
      </c>
      <c r="P812">
        <v>171520</v>
      </c>
      <c r="Q812">
        <v>9</v>
      </c>
      <c r="R812">
        <v>161572</v>
      </c>
      <c r="S812">
        <v>259</v>
      </c>
      <c r="T812">
        <v>21281</v>
      </c>
      <c r="U812">
        <v>41</v>
      </c>
      <c r="W812">
        <v>94.1</v>
      </c>
      <c r="X812">
        <v>9.8000000000000007</v>
      </c>
      <c r="Y812">
        <v>0</v>
      </c>
      <c r="Z812">
        <v>8.1999999999999993</v>
      </c>
      <c r="AA812">
        <v>7.1</v>
      </c>
      <c r="AB812">
        <v>8.1</v>
      </c>
      <c r="AC812">
        <v>109.4</v>
      </c>
    </row>
    <row r="813" spans="1:30" x14ac:dyDescent="0.45">
      <c r="A813" t="s">
        <v>102</v>
      </c>
      <c r="B813">
        <v>14500</v>
      </c>
      <c r="C813" t="s">
        <v>511</v>
      </c>
      <c r="E813">
        <v>23</v>
      </c>
      <c r="F813" t="s">
        <v>37</v>
      </c>
      <c r="H813">
        <v>1</v>
      </c>
      <c r="I813" t="s">
        <v>32</v>
      </c>
      <c r="J813">
        <v>1</v>
      </c>
      <c r="K813" t="s">
        <v>32</v>
      </c>
      <c r="L813">
        <v>0</v>
      </c>
      <c r="M813" t="s">
        <v>32</v>
      </c>
      <c r="N813">
        <v>2012</v>
      </c>
      <c r="O813">
        <v>3299</v>
      </c>
      <c r="P813">
        <v>980260</v>
      </c>
      <c r="Q813">
        <v>858</v>
      </c>
      <c r="R813">
        <v>867741</v>
      </c>
      <c r="S813">
        <v>3693</v>
      </c>
      <c r="T813">
        <v>162202</v>
      </c>
      <c r="U813">
        <v>2441</v>
      </c>
      <c r="V813">
        <v>112519</v>
      </c>
      <c r="W813">
        <v>8.1</v>
      </c>
      <c r="X813">
        <v>7</v>
      </c>
      <c r="Y813">
        <v>16.7</v>
      </c>
      <c r="Z813">
        <v>8.8000000000000007</v>
      </c>
      <c r="AA813">
        <v>12</v>
      </c>
      <c r="AB813">
        <v>9.3000000000000007</v>
      </c>
      <c r="AC813">
        <v>9.8000000000000007</v>
      </c>
      <c r="AD813">
        <v>13.1</v>
      </c>
    </row>
    <row r="814" spans="1:30" x14ac:dyDescent="0.45">
      <c r="A814" t="s">
        <v>102</v>
      </c>
      <c r="B814">
        <v>14500</v>
      </c>
      <c r="C814" t="s">
        <v>511</v>
      </c>
      <c r="E814" t="s">
        <v>38</v>
      </c>
      <c r="F814" t="s">
        <v>39</v>
      </c>
      <c r="H814">
        <v>1</v>
      </c>
      <c r="I814" t="s">
        <v>32</v>
      </c>
      <c r="J814">
        <v>1</v>
      </c>
      <c r="K814" t="s">
        <v>32</v>
      </c>
      <c r="L814">
        <v>0</v>
      </c>
      <c r="M814" t="s">
        <v>32</v>
      </c>
      <c r="N814">
        <v>2012</v>
      </c>
      <c r="O814">
        <v>1195</v>
      </c>
      <c r="P814">
        <v>5399961</v>
      </c>
      <c r="Q814">
        <v>575</v>
      </c>
      <c r="R814">
        <v>5359663</v>
      </c>
      <c r="S814">
        <v>15974</v>
      </c>
      <c r="T814">
        <v>1090542</v>
      </c>
      <c r="U814">
        <v>621</v>
      </c>
      <c r="V814">
        <v>40298</v>
      </c>
      <c r="W814">
        <v>10</v>
      </c>
      <c r="X814">
        <v>6</v>
      </c>
      <c r="Y814">
        <v>11.1</v>
      </c>
      <c r="Z814">
        <v>6.3</v>
      </c>
      <c r="AA814">
        <v>7.5</v>
      </c>
      <c r="AB814">
        <v>6.1</v>
      </c>
      <c r="AC814">
        <v>17.2</v>
      </c>
      <c r="AD814">
        <v>45.7</v>
      </c>
    </row>
    <row r="815" spans="1:30" x14ac:dyDescent="0.45">
      <c r="A815" t="s">
        <v>102</v>
      </c>
      <c r="B815">
        <v>14500</v>
      </c>
      <c r="C815" t="s">
        <v>511</v>
      </c>
      <c r="E815">
        <v>42</v>
      </c>
      <c r="F815" t="s">
        <v>40</v>
      </c>
      <c r="H815">
        <v>1</v>
      </c>
      <c r="I815" t="s">
        <v>32</v>
      </c>
      <c r="J815">
        <v>1</v>
      </c>
      <c r="K815" t="s">
        <v>32</v>
      </c>
      <c r="L815">
        <v>0</v>
      </c>
      <c r="M815" t="s">
        <v>32</v>
      </c>
      <c r="N815">
        <v>2012</v>
      </c>
      <c r="O815">
        <v>992</v>
      </c>
      <c r="P815">
        <v>9174694</v>
      </c>
      <c r="Q815">
        <v>512</v>
      </c>
      <c r="R815">
        <v>9137158</v>
      </c>
      <c r="S815">
        <v>9353</v>
      </c>
      <c r="T815">
        <v>854474</v>
      </c>
      <c r="U815">
        <v>480</v>
      </c>
      <c r="V815">
        <v>37536</v>
      </c>
      <c r="W815">
        <v>15</v>
      </c>
      <c r="X815">
        <v>5.0999999999999996</v>
      </c>
      <c r="Y815">
        <v>21.3</v>
      </c>
      <c r="Z815">
        <v>5.3</v>
      </c>
      <c r="AA815">
        <v>6.7</v>
      </c>
      <c r="AB815">
        <v>5.2</v>
      </c>
      <c r="AC815">
        <v>17.2</v>
      </c>
      <c r="AD815">
        <v>33.299999999999997</v>
      </c>
    </row>
    <row r="816" spans="1:30" x14ac:dyDescent="0.45">
      <c r="A816" t="s">
        <v>102</v>
      </c>
      <c r="B816">
        <v>14500</v>
      </c>
      <c r="C816" t="s">
        <v>511</v>
      </c>
      <c r="E816" t="s">
        <v>41</v>
      </c>
      <c r="F816" t="s">
        <v>42</v>
      </c>
      <c r="H816">
        <v>1</v>
      </c>
      <c r="I816" t="s">
        <v>32</v>
      </c>
      <c r="J816">
        <v>1</v>
      </c>
      <c r="K816" t="s">
        <v>32</v>
      </c>
      <c r="L816">
        <v>0</v>
      </c>
      <c r="M816" t="s">
        <v>32</v>
      </c>
      <c r="N816">
        <v>2012</v>
      </c>
      <c r="O816">
        <v>3111</v>
      </c>
      <c r="P816">
        <v>4680244</v>
      </c>
      <c r="Q816">
        <v>1026</v>
      </c>
      <c r="R816">
        <v>4613477</v>
      </c>
      <c r="S816">
        <v>17687</v>
      </c>
      <c r="T816">
        <v>521557</v>
      </c>
      <c r="U816">
        <v>2085</v>
      </c>
      <c r="V816">
        <v>66767</v>
      </c>
      <c r="W816">
        <v>6.2</v>
      </c>
      <c r="X816">
        <v>8.6999999999999993</v>
      </c>
      <c r="Y816">
        <v>8.8000000000000007</v>
      </c>
      <c r="Z816">
        <v>8.9</v>
      </c>
      <c r="AA816">
        <v>8.1</v>
      </c>
      <c r="AB816">
        <v>12.4</v>
      </c>
      <c r="AC816">
        <v>9</v>
      </c>
      <c r="AD816">
        <v>19.100000000000001</v>
      </c>
    </row>
    <row r="817" spans="1:30" x14ac:dyDescent="0.45">
      <c r="A817" t="s">
        <v>102</v>
      </c>
      <c r="B817">
        <v>14500</v>
      </c>
      <c r="C817" t="s">
        <v>511</v>
      </c>
      <c r="E817" t="s">
        <v>43</v>
      </c>
      <c r="F817" t="s">
        <v>44</v>
      </c>
      <c r="G817" t="s">
        <v>45</v>
      </c>
      <c r="H817">
        <v>1</v>
      </c>
      <c r="I817" t="s">
        <v>32</v>
      </c>
      <c r="J817">
        <v>1</v>
      </c>
      <c r="K817" t="s">
        <v>32</v>
      </c>
      <c r="L817">
        <v>0</v>
      </c>
      <c r="M817" t="s">
        <v>32</v>
      </c>
      <c r="N817">
        <v>2012</v>
      </c>
      <c r="O817">
        <v>474</v>
      </c>
      <c r="P817">
        <v>132574</v>
      </c>
      <c r="Q817">
        <v>86</v>
      </c>
      <c r="R817">
        <v>120186</v>
      </c>
      <c r="S817">
        <v>1361</v>
      </c>
      <c r="T817">
        <v>44111</v>
      </c>
      <c r="U817">
        <v>387</v>
      </c>
      <c r="V817">
        <v>12388</v>
      </c>
      <c r="W817">
        <v>19.5</v>
      </c>
      <c r="X817">
        <v>16.2</v>
      </c>
      <c r="Y817">
        <v>33.9</v>
      </c>
      <c r="Z817">
        <v>18.399999999999999</v>
      </c>
      <c r="AA817">
        <v>22</v>
      </c>
      <c r="AB817">
        <v>22.7</v>
      </c>
      <c r="AC817">
        <v>22.2</v>
      </c>
      <c r="AD817">
        <v>28.9</v>
      </c>
    </row>
    <row r="818" spans="1:30" x14ac:dyDescent="0.45">
      <c r="A818" t="s">
        <v>102</v>
      </c>
      <c r="B818">
        <v>14500</v>
      </c>
      <c r="C818" t="s">
        <v>511</v>
      </c>
      <c r="E818">
        <v>51</v>
      </c>
      <c r="F818" t="s">
        <v>46</v>
      </c>
      <c r="H818">
        <v>1</v>
      </c>
      <c r="I818" t="s">
        <v>32</v>
      </c>
      <c r="J818">
        <v>1</v>
      </c>
      <c r="K818" t="s">
        <v>32</v>
      </c>
      <c r="L818">
        <v>0</v>
      </c>
      <c r="M818" t="s">
        <v>32</v>
      </c>
      <c r="N818">
        <v>2012</v>
      </c>
      <c r="O818">
        <v>1043</v>
      </c>
      <c r="P818">
        <v>1507487</v>
      </c>
      <c r="Q818">
        <v>217</v>
      </c>
      <c r="R818">
        <v>1475183</v>
      </c>
      <c r="S818">
        <v>5537</v>
      </c>
      <c r="T818">
        <v>498119</v>
      </c>
      <c r="U818">
        <v>827</v>
      </c>
      <c r="V818">
        <v>32304</v>
      </c>
      <c r="W818">
        <v>14.7</v>
      </c>
      <c r="X818">
        <v>1.8</v>
      </c>
      <c r="Y818">
        <v>12</v>
      </c>
      <c r="Z818">
        <v>1.8</v>
      </c>
      <c r="AA818">
        <v>4.9000000000000004</v>
      </c>
      <c r="AB818">
        <v>3.7</v>
      </c>
      <c r="AC818">
        <v>16.100000000000001</v>
      </c>
      <c r="AD818">
        <v>24.4</v>
      </c>
    </row>
    <row r="819" spans="1:30" x14ac:dyDescent="0.45">
      <c r="A819" t="s">
        <v>102</v>
      </c>
      <c r="B819">
        <v>14500</v>
      </c>
      <c r="C819" t="s">
        <v>511</v>
      </c>
      <c r="E819">
        <v>52</v>
      </c>
      <c r="F819" t="s">
        <v>47</v>
      </c>
      <c r="G819" t="s">
        <v>48</v>
      </c>
      <c r="H819">
        <v>1</v>
      </c>
      <c r="I819" t="s">
        <v>32</v>
      </c>
      <c r="J819">
        <v>1</v>
      </c>
      <c r="K819" t="s">
        <v>32</v>
      </c>
      <c r="L819">
        <v>0</v>
      </c>
      <c r="M819" t="s">
        <v>32</v>
      </c>
      <c r="N819">
        <v>2012</v>
      </c>
      <c r="O819">
        <v>1341</v>
      </c>
      <c r="P819">
        <v>1003459</v>
      </c>
      <c r="Q819">
        <v>505</v>
      </c>
      <c r="R819">
        <v>879143</v>
      </c>
      <c r="S819">
        <v>3626</v>
      </c>
      <c r="T819">
        <v>299524</v>
      </c>
      <c r="U819">
        <v>836</v>
      </c>
      <c r="V819">
        <v>124316</v>
      </c>
      <c r="W819">
        <v>9.6999999999999993</v>
      </c>
      <c r="X819">
        <v>7.5</v>
      </c>
      <c r="Y819">
        <v>21.9</v>
      </c>
      <c r="Z819">
        <v>9.8000000000000007</v>
      </c>
      <c r="AA819">
        <v>12.2</v>
      </c>
      <c r="AB819">
        <v>17.100000000000001</v>
      </c>
      <c r="AC819">
        <v>14.8</v>
      </c>
      <c r="AD819">
        <v>19.899999999999999</v>
      </c>
    </row>
    <row r="820" spans="1:30" x14ac:dyDescent="0.45">
      <c r="A820" t="s">
        <v>102</v>
      </c>
      <c r="B820">
        <v>14500</v>
      </c>
      <c r="C820" t="s">
        <v>511</v>
      </c>
      <c r="E820">
        <v>53</v>
      </c>
      <c r="F820" t="s">
        <v>49</v>
      </c>
      <c r="H820">
        <v>1</v>
      </c>
      <c r="I820" t="s">
        <v>32</v>
      </c>
      <c r="J820">
        <v>1</v>
      </c>
      <c r="K820" t="s">
        <v>32</v>
      </c>
      <c r="L820">
        <v>0</v>
      </c>
      <c r="M820" t="s">
        <v>32</v>
      </c>
      <c r="N820">
        <v>2012</v>
      </c>
      <c r="O820">
        <v>5348</v>
      </c>
      <c r="P820">
        <v>963935</v>
      </c>
      <c r="Q820">
        <v>710</v>
      </c>
      <c r="R820">
        <v>521810</v>
      </c>
      <c r="S820">
        <v>2747</v>
      </c>
      <c r="T820">
        <v>104696</v>
      </c>
      <c r="U820">
        <v>4638</v>
      </c>
      <c r="V820">
        <v>442125</v>
      </c>
      <c r="W820">
        <v>9.3000000000000007</v>
      </c>
      <c r="X820">
        <v>12.4</v>
      </c>
      <c r="Y820">
        <v>10.7</v>
      </c>
      <c r="Z820">
        <v>18.399999999999999</v>
      </c>
      <c r="AA820">
        <v>18.600000000000001</v>
      </c>
      <c r="AB820">
        <v>22.2</v>
      </c>
      <c r="AC820">
        <v>9.6999999999999993</v>
      </c>
      <c r="AD820">
        <v>15.1</v>
      </c>
    </row>
    <row r="821" spans="1:30" x14ac:dyDescent="0.45">
      <c r="A821" t="s">
        <v>102</v>
      </c>
      <c r="B821">
        <v>14500</v>
      </c>
      <c r="C821" t="s">
        <v>511</v>
      </c>
      <c r="E821">
        <v>54</v>
      </c>
      <c r="F821" t="s">
        <v>50</v>
      </c>
      <c r="H821">
        <v>1</v>
      </c>
      <c r="I821" t="s">
        <v>32</v>
      </c>
      <c r="J821">
        <v>1</v>
      </c>
      <c r="K821" t="s">
        <v>32</v>
      </c>
      <c r="L821">
        <v>0</v>
      </c>
      <c r="M821" t="s">
        <v>32</v>
      </c>
      <c r="N821">
        <v>2012</v>
      </c>
      <c r="O821">
        <v>11577</v>
      </c>
      <c r="P821">
        <v>5452943</v>
      </c>
      <c r="Q821">
        <v>2439</v>
      </c>
      <c r="R821">
        <v>5060426</v>
      </c>
      <c r="S821">
        <v>27483</v>
      </c>
      <c r="T821">
        <v>2075366</v>
      </c>
      <c r="U821">
        <v>9138</v>
      </c>
      <c r="V821">
        <v>392518</v>
      </c>
      <c r="W821">
        <v>4.8</v>
      </c>
      <c r="X821">
        <v>3</v>
      </c>
      <c r="Y821">
        <v>8</v>
      </c>
      <c r="Z821">
        <v>3.5</v>
      </c>
      <c r="AA821">
        <v>3.3</v>
      </c>
      <c r="AB821">
        <v>3.4</v>
      </c>
      <c r="AC821">
        <v>5.8</v>
      </c>
      <c r="AD821">
        <v>7.1</v>
      </c>
    </row>
    <row r="822" spans="1:30" x14ac:dyDescent="0.45">
      <c r="A822" t="s">
        <v>102</v>
      </c>
      <c r="B822">
        <v>14500</v>
      </c>
      <c r="C822" t="s">
        <v>511</v>
      </c>
      <c r="E822">
        <v>55</v>
      </c>
      <c r="F822" t="s">
        <v>59</v>
      </c>
      <c r="H822">
        <v>1</v>
      </c>
      <c r="I822" t="s">
        <v>32</v>
      </c>
      <c r="J822">
        <v>1</v>
      </c>
      <c r="K822" t="s">
        <v>32</v>
      </c>
      <c r="L822">
        <v>0</v>
      </c>
      <c r="M822" t="s">
        <v>32</v>
      </c>
      <c r="N822">
        <v>2012</v>
      </c>
      <c r="O822">
        <v>52</v>
      </c>
      <c r="P822">
        <v>195313</v>
      </c>
      <c r="Q822">
        <v>52</v>
      </c>
      <c r="R822">
        <v>195313</v>
      </c>
      <c r="S822">
        <v>1932</v>
      </c>
      <c r="T822">
        <v>173273</v>
      </c>
      <c r="U822">
        <v>0</v>
      </c>
      <c r="V822">
        <v>0</v>
      </c>
      <c r="W822">
        <v>18.7</v>
      </c>
      <c r="X822">
        <v>28.5</v>
      </c>
      <c r="Y822">
        <v>19.5</v>
      </c>
      <c r="Z822">
        <v>29.6</v>
      </c>
      <c r="AA822">
        <v>5.9</v>
      </c>
      <c r="AB822">
        <v>4.4000000000000004</v>
      </c>
      <c r="AC822">
        <v>0</v>
      </c>
      <c r="AD822">
        <v>0</v>
      </c>
    </row>
    <row r="823" spans="1:30" x14ac:dyDescent="0.45">
      <c r="A823" t="s">
        <v>102</v>
      </c>
      <c r="B823">
        <v>14500</v>
      </c>
      <c r="C823" t="s">
        <v>511</v>
      </c>
      <c r="E823">
        <v>56</v>
      </c>
      <c r="F823" t="s">
        <v>51</v>
      </c>
      <c r="H823">
        <v>1</v>
      </c>
      <c r="I823" t="s">
        <v>32</v>
      </c>
      <c r="J823">
        <v>1</v>
      </c>
      <c r="K823" t="s">
        <v>32</v>
      </c>
      <c r="L823">
        <v>0</v>
      </c>
      <c r="M823" t="s">
        <v>32</v>
      </c>
      <c r="N823">
        <v>2012</v>
      </c>
      <c r="O823">
        <v>2478</v>
      </c>
      <c r="P823">
        <v>867569</v>
      </c>
      <c r="Q823">
        <v>425</v>
      </c>
      <c r="U823">
        <v>2053</v>
      </c>
      <c r="V823">
        <v>61413</v>
      </c>
      <c r="W823">
        <v>11.2</v>
      </c>
      <c r="X823">
        <v>48.3</v>
      </c>
      <c r="Y823">
        <v>20.5</v>
      </c>
      <c r="AC823">
        <v>11.4</v>
      </c>
      <c r="AD823">
        <v>16.8</v>
      </c>
    </row>
    <row r="824" spans="1:30" x14ac:dyDescent="0.45">
      <c r="A824" t="s">
        <v>102</v>
      </c>
      <c r="B824">
        <v>14500</v>
      </c>
      <c r="C824" t="s">
        <v>511</v>
      </c>
      <c r="E824">
        <v>61</v>
      </c>
      <c r="F824" t="s">
        <v>52</v>
      </c>
      <c r="H824">
        <v>1</v>
      </c>
      <c r="I824" t="s">
        <v>32</v>
      </c>
      <c r="J824">
        <v>1</v>
      </c>
      <c r="K824" t="s">
        <v>32</v>
      </c>
      <c r="L824">
        <v>0</v>
      </c>
      <c r="M824" t="s">
        <v>32</v>
      </c>
      <c r="N824">
        <v>2012</v>
      </c>
      <c r="O824">
        <v>1743</v>
      </c>
      <c r="P824">
        <v>193446</v>
      </c>
      <c r="Q824">
        <v>264</v>
      </c>
      <c r="R824">
        <v>166131</v>
      </c>
      <c r="S824">
        <v>2146</v>
      </c>
      <c r="T824">
        <v>56216</v>
      </c>
      <c r="U824">
        <v>1480</v>
      </c>
      <c r="V824">
        <v>27314</v>
      </c>
      <c r="W824">
        <v>11.1</v>
      </c>
      <c r="X824">
        <v>10.8</v>
      </c>
      <c r="Y824">
        <v>11.8</v>
      </c>
      <c r="Z824">
        <v>12.5</v>
      </c>
      <c r="AA824">
        <v>5.9</v>
      </c>
      <c r="AB824">
        <v>6.2</v>
      </c>
      <c r="AC824">
        <v>12.5</v>
      </c>
      <c r="AD824">
        <v>31.9</v>
      </c>
    </row>
    <row r="825" spans="1:30" x14ac:dyDescent="0.45">
      <c r="A825" t="s">
        <v>102</v>
      </c>
      <c r="B825">
        <v>14500</v>
      </c>
      <c r="C825" t="s">
        <v>511</v>
      </c>
      <c r="E825">
        <v>62</v>
      </c>
      <c r="F825" t="s">
        <v>53</v>
      </c>
      <c r="H825">
        <v>1</v>
      </c>
      <c r="I825" t="s">
        <v>32</v>
      </c>
      <c r="J825">
        <v>1</v>
      </c>
      <c r="K825" t="s">
        <v>32</v>
      </c>
      <c r="L825">
        <v>0</v>
      </c>
      <c r="M825" t="s">
        <v>32</v>
      </c>
      <c r="N825">
        <v>2012</v>
      </c>
      <c r="O825">
        <v>3842</v>
      </c>
      <c r="P825">
        <v>1932054</v>
      </c>
      <c r="Q825">
        <v>999</v>
      </c>
      <c r="R825">
        <v>1849996</v>
      </c>
      <c r="S825">
        <v>16486</v>
      </c>
      <c r="T825">
        <v>765509</v>
      </c>
      <c r="U825">
        <v>2844</v>
      </c>
      <c r="V825">
        <v>82058</v>
      </c>
      <c r="W825">
        <v>5.4</v>
      </c>
      <c r="X825">
        <v>7.6</v>
      </c>
      <c r="Y825">
        <v>12.5</v>
      </c>
      <c r="Z825">
        <v>8.6</v>
      </c>
      <c r="AA825">
        <v>6.7</v>
      </c>
      <c r="AB825">
        <v>11.5</v>
      </c>
      <c r="AC825">
        <v>6.9</v>
      </c>
      <c r="AD825">
        <v>17.2</v>
      </c>
    </row>
    <row r="826" spans="1:30" x14ac:dyDescent="0.45">
      <c r="A826" t="s">
        <v>102</v>
      </c>
      <c r="B826">
        <v>14500</v>
      </c>
      <c r="C826" t="s">
        <v>511</v>
      </c>
      <c r="E826">
        <v>71</v>
      </c>
      <c r="F826" t="s">
        <v>54</v>
      </c>
      <c r="H826">
        <v>1</v>
      </c>
      <c r="I826" t="s">
        <v>32</v>
      </c>
      <c r="J826">
        <v>1</v>
      </c>
      <c r="K826" t="s">
        <v>32</v>
      </c>
      <c r="L826">
        <v>0</v>
      </c>
      <c r="M826" t="s">
        <v>32</v>
      </c>
      <c r="N826">
        <v>2012</v>
      </c>
      <c r="O826">
        <v>2931</v>
      </c>
      <c r="P826">
        <v>204901</v>
      </c>
      <c r="Q826">
        <v>180</v>
      </c>
      <c r="R826">
        <v>130106</v>
      </c>
      <c r="S826">
        <v>3135</v>
      </c>
      <c r="T826">
        <v>47574</v>
      </c>
      <c r="U826">
        <v>2751</v>
      </c>
      <c r="V826">
        <v>74795</v>
      </c>
      <c r="W826">
        <v>7.2</v>
      </c>
      <c r="X826">
        <v>14.9</v>
      </c>
      <c r="Y826">
        <v>22.2</v>
      </c>
      <c r="Z826">
        <v>21.7</v>
      </c>
      <c r="AA826">
        <v>28.3</v>
      </c>
      <c r="AB826">
        <v>25.1</v>
      </c>
      <c r="AC826">
        <v>6.8</v>
      </c>
      <c r="AD826">
        <v>8.8000000000000007</v>
      </c>
    </row>
    <row r="827" spans="1:30" x14ac:dyDescent="0.45">
      <c r="A827" t="s">
        <v>102</v>
      </c>
      <c r="B827">
        <v>14500</v>
      </c>
      <c r="C827" t="s">
        <v>511</v>
      </c>
      <c r="E827">
        <v>72</v>
      </c>
      <c r="F827" t="s">
        <v>55</v>
      </c>
      <c r="H827">
        <v>1</v>
      </c>
      <c r="I827" t="s">
        <v>32</v>
      </c>
      <c r="J827">
        <v>1</v>
      </c>
      <c r="K827" t="s">
        <v>32</v>
      </c>
      <c r="L827">
        <v>0</v>
      </c>
      <c r="M827" t="s">
        <v>32</v>
      </c>
      <c r="N827">
        <v>2012</v>
      </c>
      <c r="O827">
        <v>961</v>
      </c>
      <c r="P827">
        <v>801224</v>
      </c>
      <c r="Q827">
        <v>746</v>
      </c>
      <c r="R827">
        <v>791013</v>
      </c>
      <c r="S827">
        <v>15024</v>
      </c>
      <c r="T827">
        <v>237244</v>
      </c>
      <c r="U827">
        <v>216</v>
      </c>
      <c r="W827">
        <v>11</v>
      </c>
      <c r="X827">
        <v>11.3</v>
      </c>
      <c r="Y827">
        <v>12.2</v>
      </c>
      <c r="Z827">
        <v>12.1</v>
      </c>
      <c r="AA827">
        <v>12.8</v>
      </c>
      <c r="AB827">
        <v>14</v>
      </c>
      <c r="AC827">
        <v>34.200000000000003</v>
      </c>
    </row>
    <row r="828" spans="1:30" x14ac:dyDescent="0.45">
      <c r="A828" t="s">
        <v>102</v>
      </c>
      <c r="B828">
        <v>14500</v>
      </c>
      <c r="C828" t="s">
        <v>511</v>
      </c>
      <c r="E828">
        <v>81</v>
      </c>
      <c r="F828" t="s">
        <v>56</v>
      </c>
      <c r="G828" t="s">
        <v>57</v>
      </c>
      <c r="H828">
        <v>1</v>
      </c>
      <c r="I828" t="s">
        <v>32</v>
      </c>
      <c r="J828">
        <v>1</v>
      </c>
      <c r="K828" t="s">
        <v>32</v>
      </c>
      <c r="L828">
        <v>0</v>
      </c>
      <c r="M828" t="s">
        <v>32</v>
      </c>
      <c r="N828">
        <v>2012</v>
      </c>
      <c r="O828">
        <v>3365</v>
      </c>
      <c r="P828">
        <v>302649</v>
      </c>
      <c r="Q828">
        <v>477</v>
      </c>
      <c r="R828">
        <v>226032</v>
      </c>
      <c r="S828">
        <v>3006</v>
      </c>
      <c r="T828">
        <v>76805</v>
      </c>
      <c r="U828">
        <v>2888</v>
      </c>
      <c r="V828">
        <v>76617</v>
      </c>
      <c r="W828">
        <v>7.1</v>
      </c>
      <c r="X828">
        <v>14.8</v>
      </c>
      <c r="Y828">
        <v>11.9</v>
      </c>
      <c r="Z828">
        <v>19.399999999999999</v>
      </c>
      <c r="AA828">
        <v>17.5</v>
      </c>
      <c r="AB828">
        <v>19.2</v>
      </c>
      <c r="AC828">
        <v>7.6</v>
      </c>
      <c r="AD828">
        <v>10.199999999999999</v>
      </c>
    </row>
    <row r="829" spans="1:30" x14ac:dyDescent="0.45">
      <c r="A829" t="s">
        <v>103</v>
      </c>
      <c r="B829">
        <v>14540</v>
      </c>
      <c r="C829" t="s">
        <v>513</v>
      </c>
      <c r="E829">
        <v>0</v>
      </c>
      <c r="F829" t="s">
        <v>31</v>
      </c>
      <c r="H829">
        <v>1</v>
      </c>
      <c r="I829" t="s">
        <v>32</v>
      </c>
      <c r="J829">
        <v>1</v>
      </c>
      <c r="K829" t="s">
        <v>32</v>
      </c>
      <c r="L829">
        <v>0</v>
      </c>
      <c r="M829" t="s">
        <v>32</v>
      </c>
      <c r="N829">
        <v>2012</v>
      </c>
      <c r="O829">
        <v>14496</v>
      </c>
      <c r="P829">
        <v>14570514</v>
      </c>
      <c r="Q829">
        <v>2721</v>
      </c>
      <c r="R829">
        <v>13956144</v>
      </c>
      <c r="S829">
        <v>54723</v>
      </c>
      <c r="T829">
        <v>1835026</v>
      </c>
      <c r="U829">
        <v>11775</v>
      </c>
      <c r="V829">
        <v>614370</v>
      </c>
      <c r="W829">
        <v>4.8</v>
      </c>
      <c r="X829">
        <v>5.5</v>
      </c>
      <c r="Y829">
        <v>8.6</v>
      </c>
      <c r="Z829">
        <v>5.6</v>
      </c>
      <c r="AA829">
        <v>4.3</v>
      </c>
      <c r="AB829">
        <v>5.6</v>
      </c>
      <c r="AC829">
        <v>4.8</v>
      </c>
      <c r="AD829">
        <v>20.6</v>
      </c>
    </row>
    <row r="830" spans="1:30" x14ac:dyDescent="0.45">
      <c r="A830" t="s">
        <v>103</v>
      </c>
      <c r="B830">
        <v>14540</v>
      </c>
      <c r="C830" t="s">
        <v>513</v>
      </c>
      <c r="E830">
        <v>11</v>
      </c>
      <c r="F830" t="s">
        <v>33</v>
      </c>
      <c r="G830" t="s">
        <v>34</v>
      </c>
      <c r="H830">
        <v>1</v>
      </c>
      <c r="I830" t="s">
        <v>32</v>
      </c>
      <c r="J830">
        <v>1</v>
      </c>
      <c r="K830" t="s">
        <v>32</v>
      </c>
      <c r="L830">
        <v>0</v>
      </c>
      <c r="M830" t="s">
        <v>32</v>
      </c>
      <c r="N830">
        <v>2012</v>
      </c>
      <c r="O830">
        <v>143</v>
      </c>
      <c r="P830">
        <v>7490</v>
      </c>
      <c r="Q830">
        <v>1</v>
      </c>
      <c r="U830">
        <v>142</v>
      </c>
      <c r="W830">
        <v>33.200000000000003</v>
      </c>
      <c r="X830">
        <v>42.3</v>
      </c>
      <c r="Y830">
        <v>0</v>
      </c>
      <c r="AC830">
        <v>31.9</v>
      </c>
    </row>
    <row r="831" spans="1:30" x14ac:dyDescent="0.45">
      <c r="A831" t="s">
        <v>103</v>
      </c>
      <c r="B831">
        <v>14540</v>
      </c>
      <c r="C831" t="s">
        <v>513</v>
      </c>
      <c r="E831">
        <v>21</v>
      </c>
      <c r="F831" t="s">
        <v>35</v>
      </c>
      <c r="H831">
        <v>1</v>
      </c>
      <c r="I831" t="s">
        <v>32</v>
      </c>
      <c r="J831">
        <v>1</v>
      </c>
      <c r="K831" t="s">
        <v>32</v>
      </c>
      <c r="L831">
        <v>0</v>
      </c>
      <c r="M831" t="s">
        <v>32</v>
      </c>
      <c r="N831">
        <v>2012</v>
      </c>
      <c r="O831">
        <v>169</v>
      </c>
      <c r="P831">
        <v>50887</v>
      </c>
      <c r="Q831">
        <v>10</v>
      </c>
      <c r="R831">
        <v>38308</v>
      </c>
      <c r="S831">
        <v>115</v>
      </c>
      <c r="T831">
        <v>7197</v>
      </c>
      <c r="U831">
        <v>159</v>
      </c>
      <c r="V831">
        <v>12579</v>
      </c>
      <c r="W831">
        <v>24.9</v>
      </c>
      <c r="X831">
        <v>11.2</v>
      </c>
      <c r="Y831">
        <v>74</v>
      </c>
      <c r="Z831">
        <v>6.7</v>
      </c>
      <c r="AA831">
        <v>13.2</v>
      </c>
      <c r="AB831">
        <v>13.4</v>
      </c>
      <c r="AC831">
        <v>23.8</v>
      </c>
      <c r="AD831">
        <v>39</v>
      </c>
    </row>
    <row r="832" spans="1:30" x14ac:dyDescent="0.45">
      <c r="A832" t="s">
        <v>103</v>
      </c>
      <c r="B832">
        <v>14540</v>
      </c>
      <c r="C832" t="s">
        <v>513</v>
      </c>
      <c r="E832">
        <v>22</v>
      </c>
      <c r="F832" t="s">
        <v>36</v>
      </c>
      <c r="H832">
        <v>1</v>
      </c>
      <c r="I832" t="s">
        <v>32</v>
      </c>
      <c r="J832">
        <v>1</v>
      </c>
      <c r="K832" t="s">
        <v>32</v>
      </c>
      <c r="L832">
        <v>0</v>
      </c>
      <c r="M832" t="s">
        <v>32</v>
      </c>
      <c r="N832">
        <v>2012</v>
      </c>
      <c r="O832">
        <v>26</v>
      </c>
      <c r="P832">
        <v>156027</v>
      </c>
      <c r="Q832">
        <v>3</v>
      </c>
      <c r="U832">
        <v>23</v>
      </c>
      <c r="V832">
        <v>785</v>
      </c>
      <c r="W832">
        <v>105.5</v>
      </c>
      <c r="X832">
        <v>6.8</v>
      </c>
      <c r="Y832">
        <v>0</v>
      </c>
      <c r="AC832">
        <v>113.7</v>
      </c>
      <c r="AD832">
        <v>9.1</v>
      </c>
    </row>
    <row r="833" spans="1:30" x14ac:dyDescent="0.45">
      <c r="A833" t="s">
        <v>103</v>
      </c>
      <c r="B833">
        <v>14540</v>
      </c>
      <c r="C833" t="s">
        <v>513</v>
      </c>
      <c r="E833">
        <v>23</v>
      </c>
      <c r="F833" t="s">
        <v>37</v>
      </c>
      <c r="H833">
        <v>1</v>
      </c>
      <c r="I833" t="s">
        <v>32</v>
      </c>
      <c r="J833">
        <v>1</v>
      </c>
      <c r="K833" t="s">
        <v>32</v>
      </c>
      <c r="L833">
        <v>0</v>
      </c>
      <c r="M833" t="s">
        <v>32</v>
      </c>
      <c r="N833">
        <v>2012</v>
      </c>
      <c r="O833">
        <v>2451</v>
      </c>
      <c r="P833">
        <v>724901</v>
      </c>
      <c r="Q833">
        <v>352</v>
      </c>
      <c r="R833">
        <v>637602</v>
      </c>
      <c r="S833">
        <v>3230</v>
      </c>
      <c r="T833">
        <v>120316</v>
      </c>
      <c r="U833">
        <v>2099</v>
      </c>
      <c r="V833">
        <v>87299</v>
      </c>
      <c r="W833">
        <v>6.7</v>
      </c>
      <c r="X833">
        <v>25.6</v>
      </c>
      <c r="Y833">
        <v>32.700000000000003</v>
      </c>
      <c r="Z833">
        <v>29.2</v>
      </c>
      <c r="AA833">
        <v>47.3</v>
      </c>
      <c r="AB833">
        <v>44.2</v>
      </c>
      <c r="AC833">
        <v>10.1</v>
      </c>
      <c r="AD833">
        <v>20.3</v>
      </c>
    </row>
    <row r="834" spans="1:30" x14ac:dyDescent="0.45">
      <c r="A834" t="s">
        <v>103</v>
      </c>
      <c r="B834">
        <v>14540</v>
      </c>
      <c r="C834" t="s">
        <v>513</v>
      </c>
      <c r="E834" t="s">
        <v>38</v>
      </c>
      <c r="F834" t="s">
        <v>39</v>
      </c>
      <c r="H834">
        <v>1</v>
      </c>
      <c r="I834" t="s">
        <v>32</v>
      </c>
      <c r="J834">
        <v>1</v>
      </c>
      <c r="K834" t="s">
        <v>32</v>
      </c>
      <c r="L834">
        <v>0</v>
      </c>
      <c r="M834" t="s">
        <v>32</v>
      </c>
      <c r="N834">
        <v>2012</v>
      </c>
      <c r="O834">
        <v>261</v>
      </c>
      <c r="P834">
        <v>5104131</v>
      </c>
      <c r="Q834">
        <v>111</v>
      </c>
      <c r="R834">
        <v>5100908</v>
      </c>
      <c r="S834">
        <v>8567</v>
      </c>
      <c r="T834">
        <v>413734</v>
      </c>
      <c r="U834">
        <v>150</v>
      </c>
      <c r="V834">
        <v>3223</v>
      </c>
      <c r="W834">
        <v>25.5</v>
      </c>
      <c r="X834">
        <v>2.4</v>
      </c>
      <c r="Y834">
        <v>18.3</v>
      </c>
      <c r="Z834">
        <v>2.5</v>
      </c>
      <c r="AA834">
        <v>3</v>
      </c>
      <c r="AB834">
        <v>2.1</v>
      </c>
      <c r="AC834">
        <v>40.1</v>
      </c>
      <c r="AD834">
        <v>11</v>
      </c>
    </row>
    <row r="835" spans="1:30" x14ac:dyDescent="0.45">
      <c r="A835" t="s">
        <v>103</v>
      </c>
      <c r="B835">
        <v>14540</v>
      </c>
      <c r="C835" t="s">
        <v>513</v>
      </c>
      <c r="E835">
        <v>42</v>
      </c>
      <c r="F835" t="s">
        <v>40</v>
      </c>
      <c r="H835">
        <v>1</v>
      </c>
      <c r="I835" t="s">
        <v>32</v>
      </c>
      <c r="J835">
        <v>1</v>
      </c>
      <c r="K835" t="s">
        <v>32</v>
      </c>
      <c r="L835">
        <v>0</v>
      </c>
      <c r="M835" t="s">
        <v>32</v>
      </c>
      <c r="N835">
        <v>2012</v>
      </c>
      <c r="O835">
        <v>352</v>
      </c>
      <c r="P835">
        <v>3385100</v>
      </c>
      <c r="Q835">
        <v>187</v>
      </c>
      <c r="R835">
        <v>3367164</v>
      </c>
      <c r="S835">
        <v>3271</v>
      </c>
      <c r="T835">
        <v>143142</v>
      </c>
      <c r="U835">
        <v>165</v>
      </c>
      <c r="W835">
        <v>41.5</v>
      </c>
      <c r="X835">
        <v>17.3</v>
      </c>
      <c r="Y835">
        <v>26.7</v>
      </c>
      <c r="Z835">
        <v>17.8</v>
      </c>
      <c r="AA835">
        <v>35.1</v>
      </c>
      <c r="AB835">
        <v>32.5</v>
      </c>
      <c r="AC835">
        <v>62.9</v>
      </c>
    </row>
    <row r="836" spans="1:30" x14ac:dyDescent="0.45">
      <c r="A836" t="s">
        <v>103</v>
      </c>
      <c r="B836">
        <v>14540</v>
      </c>
      <c r="C836" t="s">
        <v>513</v>
      </c>
      <c r="E836" t="s">
        <v>41</v>
      </c>
      <c r="F836" t="s">
        <v>42</v>
      </c>
      <c r="H836">
        <v>1</v>
      </c>
      <c r="I836" t="s">
        <v>32</v>
      </c>
      <c r="J836">
        <v>1</v>
      </c>
      <c r="K836" t="s">
        <v>32</v>
      </c>
      <c r="L836">
        <v>0</v>
      </c>
      <c r="M836" t="s">
        <v>32</v>
      </c>
      <c r="N836">
        <v>2012</v>
      </c>
      <c r="O836">
        <v>1673</v>
      </c>
      <c r="P836">
        <v>1812015</v>
      </c>
      <c r="Q836">
        <v>528</v>
      </c>
      <c r="R836">
        <v>1760500</v>
      </c>
      <c r="S836">
        <v>7754</v>
      </c>
      <c r="T836">
        <v>162678</v>
      </c>
      <c r="U836">
        <v>1144</v>
      </c>
      <c r="V836">
        <v>51515</v>
      </c>
      <c r="W836">
        <v>12</v>
      </c>
      <c r="X836">
        <v>4</v>
      </c>
      <c r="Y836">
        <v>10</v>
      </c>
      <c r="Z836">
        <v>4.3</v>
      </c>
      <c r="AA836">
        <v>3.4</v>
      </c>
      <c r="AB836">
        <v>6.4</v>
      </c>
      <c r="AC836">
        <v>16</v>
      </c>
      <c r="AD836">
        <v>31.1</v>
      </c>
    </row>
    <row r="837" spans="1:30" x14ac:dyDescent="0.45">
      <c r="A837" t="s">
        <v>103</v>
      </c>
      <c r="B837">
        <v>14540</v>
      </c>
      <c r="C837" t="s">
        <v>513</v>
      </c>
      <c r="E837" t="s">
        <v>43</v>
      </c>
      <c r="F837" t="s">
        <v>44</v>
      </c>
      <c r="G837" t="s">
        <v>45</v>
      </c>
      <c r="H837">
        <v>1</v>
      </c>
      <c r="I837" t="s">
        <v>32</v>
      </c>
      <c r="J837">
        <v>1</v>
      </c>
      <c r="K837" t="s">
        <v>32</v>
      </c>
      <c r="L837">
        <v>0</v>
      </c>
      <c r="M837" t="s">
        <v>32</v>
      </c>
      <c r="N837">
        <v>2012</v>
      </c>
      <c r="O837">
        <v>935</v>
      </c>
      <c r="P837">
        <v>457164</v>
      </c>
      <c r="Q837">
        <v>108</v>
      </c>
      <c r="R837">
        <v>274546</v>
      </c>
      <c r="S837">
        <v>2206</v>
      </c>
      <c r="T837">
        <v>76174</v>
      </c>
      <c r="U837">
        <v>827</v>
      </c>
      <c r="V837">
        <v>182619</v>
      </c>
      <c r="W837">
        <v>14</v>
      </c>
      <c r="X837">
        <v>18.5</v>
      </c>
      <c r="Y837">
        <v>52.2</v>
      </c>
      <c r="Z837">
        <v>7.8</v>
      </c>
      <c r="AA837">
        <v>6.6</v>
      </c>
      <c r="AB837">
        <v>7.8</v>
      </c>
      <c r="AC837">
        <v>15.1</v>
      </c>
      <c r="AD837">
        <v>44.6</v>
      </c>
    </row>
    <row r="838" spans="1:30" x14ac:dyDescent="0.45">
      <c r="A838" t="s">
        <v>103</v>
      </c>
      <c r="B838">
        <v>14540</v>
      </c>
      <c r="C838" t="s">
        <v>513</v>
      </c>
      <c r="E838">
        <v>51</v>
      </c>
      <c r="F838" t="s">
        <v>46</v>
      </c>
      <c r="H838">
        <v>1</v>
      </c>
      <c r="I838" t="s">
        <v>32</v>
      </c>
      <c r="J838">
        <v>1</v>
      </c>
      <c r="K838" t="s">
        <v>32</v>
      </c>
      <c r="L838">
        <v>0</v>
      </c>
      <c r="M838" t="s">
        <v>32</v>
      </c>
      <c r="N838">
        <v>2012</v>
      </c>
      <c r="O838">
        <v>219</v>
      </c>
      <c r="P838">
        <v>152365</v>
      </c>
      <c r="Q838">
        <v>36</v>
      </c>
      <c r="R838">
        <v>146177</v>
      </c>
      <c r="S838">
        <v>637</v>
      </c>
      <c r="T838">
        <v>22434</v>
      </c>
      <c r="U838">
        <v>183</v>
      </c>
      <c r="W838">
        <v>25.3</v>
      </c>
      <c r="X838">
        <v>3.4</v>
      </c>
      <c r="Y838">
        <v>32.700000000000003</v>
      </c>
      <c r="Z838">
        <v>3.4</v>
      </c>
      <c r="AA838">
        <v>7.9</v>
      </c>
      <c r="AB838">
        <v>4.7</v>
      </c>
      <c r="AC838">
        <v>31</v>
      </c>
    </row>
    <row r="839" spans="1:30" x14ac:dyDescent="0.45">
      <c r="A839" t="s">
        <v>103</v>
      </c>
      <c r="B839">
        <v>14540</v>
      </c>
      <c r="C839" t="s">
        <v>513</v>
      </c>
      <c r="E839">
        <v>52</v>
      </c>
      <c r="F839" t="s">
        <v>47</v>
      </c>
      <c r="G839" t="s">
        <v>48</v>
      </c>
      <c r="H839">
        <v>1</v>
      </c>
      <c r="I839" t="s">
        <v>32</v>
      </c>
      <c r="J839">
        <v>1</v>
      </c>
      <c r="K839" t="s">
        <v>32</v>
      </c>
      <c r="L839">
        <v>0</v>
      </c>
      <c r="M839" t="s">
        <v>32</v>
      </c>
      <c r="N839">
        <v>2012</v>
      </c>
      <c r="O839">
        <v>491</v>
      </c>
      <c r="P839">
        <v>584539</v>
      </c>
      <c r="Q839">
        <v>163</v>
      </c>
      <c r="R839">
        <v>572255</v>
      </c>
      <c r="S839">
        <v>2275</v>
      </c>
      <c r="T839">
        <v>110490</v>
      </c>
      <c r="U839">
        <v>328</v>
      </c>
      <c r="V839">
        <v>12284</v>
      </c>
      <c r="W839">
        <v>19.8</v>
      </c>
      <c r="X839">
        <v>22.7</v>
      </c>
      <c r="Y839">
        <v>39.5</v>
      </c>
      <c r="Z839">
        <v>24.2</v>
      </c>
      <c r="AA839">
        <v>35.700000000000003</v>
      </c>
      <c r="AB839">
        <v>26.9</v>
      </c>
      <c r="AC839">
        <v>23</v>
      </c>
      <c r="AD839">
        <v>35.4</v>
      </c>
    </row>
    <row r="840" spans="1:30" x14ac:dyDescent="0.45">
      <c r="A840" t="s">
        <v>103</v>
      </c>
      <c r="B840">
        <v>14540</v>
      </c>
      <c r="C840" t="s">
        <v>513</v>
      </c>
      <c r="E840">
        <v>53</v>
      </c>
      <c r="F840" t="s">
        <v>49</v>
      </c>
      <c r="H840">
        <v>1</v>
      </c>
      <c r="I840" t="s">
        <v>32</v>
      </c>
      <c r="J840">
        <v>1</v>
      </c>
      <c r="K840" t="s">
        <v>32</v>
      </c>
      <c r="L840">
        <v>0</v>
      </c>
      <c r="M840" t="s">
        <v>32</v>
      </c>
      <c r="N840">
        <v>2012</v>
      </c>
      <c r="O840">
        <v>1074</v>
      </c>
      <c r="P840">
        <v>205638</v>
      </c>
      <c r="Q840">
        <v>122</v>
      </c>
      <c r="R840">
        <v>93183</v>
      </c>
      <c r="S840">
        <v>377</v>
      </c>
      <c r="T840">
        <v>12179</v>
      </c>
      <c r="U840">
        <v>952</v>
      </c>
      <c r="V840">
        <v>112454</v>
      </c>
      <c r="W840">
        <v>18.5</v>
      </c>
      <c r="X840">
        <v>22.1</v>
      </c>
      <c r="Y840">
        <v>33.200000000000003</v>
      </c>
      <c r="Z840">
        <v>38.200000000000003</v>
      </c>
      <c r="AA840">
        <v>32.1</v>
      </c>
      <c r="AB840">
        <v>30.1</v>
      </c>
      <c r="AC840">
        <v>21</v>
      </c>
      <c r="AD840">
        <v>38</v>
      </c>
    </row>
    <row r="841" spans="1:30" x14ac:dyDescent="0.45">
      <c r="A841" t="s">
        <v>103</v>
      </c>
      <c r="B841">
        <v>14540</v>
      </c>
      <c r="C841" t="s">
        <v>513</v>
      </c>
      <c r="E841">
        <v>54</v>
      </c>
      <c r="F841" t="s">
        <v>50</v>
      </c>
      <c r="H841">
        <v>1</v>
      </c>
      <c r="I841" t="s">
        <v>32</v>
      </c>
      <c r="J841">
        <v>1</v>
      </c>
      <c r="K841" t="s">
        <v>32</v>
      </c>
      <c r="L841">
        <v>0</v>
      </c>
      <c r="M841" t="s">
        <v>32</v>
      </c>
      <c r="N841">
        <v>2012</v>
      </c>
      <c r="O841">
        <v>1161</v>
      </c>
      <c r="P841">
        <v>187315</v>
      </c>
      <c r="Q841">
        <v>150</v>
      </c>
      <c r="R841">
        <v>149098</v>
      </c>
      <c r="S841">
        <v>1920</v>
      </c>
      <c r="T841">
        <v>54429</v>
      </c>
      <c r="U841">
        <v>1011</v>
      </c>
      <c r="V841">
        <v>38217</v>
      </c>
      <c r="W841">
        <v>13.2</v>
      </c>
      <c r="X841">
        <v>11.2</v>
      </c>
      <c r="Y841">
        <v>30.9</v>
      </c>
      <c r="Z841">
        <v>8.8000000000000007</v>
      </c>
      <c r="AA841">
        <v>11.5</v>
      </c>
      <c r="AB841">
        <v>9.6999999999999993</v>
      </c>
      <c r="AC841">
        <v>12.5</v>
      </c>
      <c r="AD841">
        <v>34.6</v>
      </c>
    </row>
    <row r="842" spans="1:30" x14ac:dyDescent="0.45">
      <c r="A842" t="s">
        <v>103</v>
      </c>
      <c r="B842">
        <v>14540</v>
      </c>
      <c r="C842" t="s">
        <v>513</v>
      </c>
      <c r="E842">
        <v>56</v>
      </c>
      <c r="F842" t="s">
        <v>51</v>
      </c>
      <c r="H842">
        <v>1</v>
      </c>
      <c r="I842" t="s">
        <v>32</v>
      </c>
      <c r="J842">
        <v>1</v>
      </c>
      <c r="K842" t="s">
        <v>32</v>
      </c>
      <c r="L842">
        <v>0</v>
      </c>
      <c r="M842" t="s">
        <v>32</v>
      </c>
      <c r="N842">
        <v>2012</v>
      </c>
      <c r="O842">
        <v>995</v>
      </c>
      <c r="P842">
        <v>129170</v>
      </c>
      <c r="Q842">
        <v>118</v>
      </c>
      <c r="R842">
        <v>118768</v>
      </c>
      <c r="S842">
        <v>3126</v>
      </c>
      <c r="T842">
        <v>61228</v>
      </c>
      <c r="U842">
        <v>877</v>
      </c>
      <c r="V842">
        <v>10401</v>
      </c>
      <c r="W842">
        <v>13.7</v>
      </c>
      <c r="X842">
        <v>9.3000000000000007</v>
      </c>
      <c r="Y842">
        <v>25.6</v>
      </c>
      <c r="Z842">
        <v>10.6</v>
      </c>
      <c r="AA842">
        <v>5.3</v>
      </c>
      <c r="AB842">
        <v>13.1</v>
      </c>
      <c r="AC842">
        <v>15.2</v>
      </c>
      <c r="AD842">
        <v>13.4</v>
      </c>
    </row>
    <row r="843" spans="1:30" x14ac:dyDescent="0.45">
      <c r="A843" t="s">
        <v>103</v>
      </c>
      <c r="B843">
        <v>14540</v>
      </c>
      <c r="C843" t="s">
        <v>513</v>
      </c>
      <c r="E843">
        <v>61</v>
      </c>
      <c r="F843" t="s">
        <v>52</v>
      </c>
      <c r="H843">
        <v>1</v>
      </c>
      <c r="I843" t="s">
        <v>32</v>
      </c>
      <c r="J843">
        <v>1</v>
      </c>
      <c r="K843" t="s">
        <v>32</v>
      </c>
      <c r="L843">
        <v>0</v>
      </c>
      <c r="M843" t="s">
        <v>32</v>
      </c>
      <c r="N843">
        <v>2012</v>
      </c>
      <c r="O843">
        <v>160</v>
      </c>
      <c r="P843">
        <v>15787</v>
      </c>
      <c r="Q843">
        <v>29</v>
      </c>
      <c r="R843">
        <v>14260</v>
      </c>
      <c r="S843">
        <v>237</v>
      </c>
      <c r="T843">
        <v>6182</v>
      </c>
      <c r="U843">
        <v>130</v>
      </c>
      <c r="W843">
        <v>25.6</v>
      </c>
      <c r="X843">
        <v>9.6</v>
      </c>
      <c r="Y843">
        <v>34.1</v>
      </c>
      <c r="Z843">
        <v>8.8000000000000007</v>
      </c>
      <c r="AA843">
        <v>7.1</v>
      </c>
      <c r="AB843">
        <v>6.7</v>
      </c>
      <c r="AC843">
        <v>28.6</v>
      </c>
    </row>
    <row r="844" spans="1:30" x14ac:dyDescent="0.45">
      <c r="A844" t="s">
        <v>103</v>
      </c>
      <c r="B844">
        <v>14540</v>
      </c>
      <c r="C844" t="s">
        <v>513</v>
      </c>
      <c r="E844">
        <v>62</v>
      </c>
      <c r="F844" t="s">
        <v>53</v>
      </c>
      <c r="H844">
        <v>1</v>
      </c>
      <c r="I844" t="s">
        <v>32</v>
      </c>
      <c r="J844">
        <v>1</v>
      </c>
      <c r="K844" t="s">
        <v>32</v>
      </c>
      <c r="L844">
        <v>0</v>
      </c>
      <c r="M844" t="s">
        <v>32</v>
      </c>
      <c r="N844">
        <v>2012</v>
      </c>
      <c r="O844">
        <v>971</v>
      </c>
      <c r="P844">
        <v>941621</v>
      </c>
      <c r="Q844">
        <v>370</v>
      </c>
      <c r="R844">
        <v>934812</v>
      </c>
      <c r="S844">
        <v>9779</v>
      </c>
      <c r="T844">
        <v>360833</v>
      </c>
      <c r="U844">
        <v>602</v>
      </c>
      <c r="V844">
        <v>6808</v>
      </c>
      <c r="W844">
        <v>12.3</v>
      </c>
      <c r="X844">
        <v>9.3000000000000007</v>
      </c>
      <c r="Y844">
        <v>21.6</v>
      </c>
      <c r="Z844">
        <v>9.6999999999999993</v>
      </c>
      <c r="AA844">
        <v>11.6</v>
      </c>
      <c r="AB844">
        <v>12</v>
      </c>
      <c r="AC844">
        <v>13.4</v>
      </c>
      <c r="AD844">
        <v>14.4</v>
      </c>
    </row>
    <row r="845" spans="1:30" x14ac:dyDescent="0.45">
      <c r="A845" t="s">
        <v>103</v>
      </c>
      <c r="B845">
        <v>14540</v>
      </c>
      <c r="C845" t="s">
        <v>513</v>
      </c>
      <c r="E845">
        <v>71</v>
      </c>
      <c r="F845" t="s">
        <v>54</v>
      </c>
      <c r="H845">
        <v>1</v>
      </c>
      <c r="I845" t="s">
        <v>32</v>
      </c>
      <c r="J845">
        <v>1</v>
      </c>
      <c r="K845" t="s">
        <v>32</v>
      </c>
      <c r="L845">
        <v>0</v>
      </c>
      <c r="M845" t="s">
        <v>32</v>
      </c>
      <c r="N845">
        <v>2012</v>
      </c>
      <c r="O845">
        <v>439</v>
      </c>
      <c r="P845">
        <v>63078</v>
      </c>
      <c r="Q845">
        <v>56</v>
      </c>
      <c r="R845">
        <v>58051</v>
      </c>
      <c r="S845">
        <v>1115</v>
      </c>
      <c r="T845">
        <v>18249</v>
      </c>
      <c r="U845">
        <v>384</v>
      </c>
      <c r="V845">
        <v>5027</v>
      </c>
      <c r="W845">
        <v>15.3</v>
      </c>
      <c r="X845">
        <v>24.4</v>
      </c>
      <c r="Y845">
        <v>32.799999999999997</v>
      </c>
      <c r="Z845">
        <v>24.5</v>
      </c>
      <c r="AA845">
        <v>30</v>
      </c>
      <c r="AB845">
        <v>27.5</v>
      </c>
      <c r="AC845">
        <v>15.8</v>
      </c>
      <c r="AD845">
        <v>41.5</v>
      </c>
    </row>
    <row r="846" spans="1:30" x14ac:dyDescent="0.45">
      <c r="A846" t="s">
        <v>103</v>
      </c>
      <c r="B846">
        <v>14540</v>
      </c>
      <c r="C846" t="s">
        <v>513</v>
      </c>
      <c r="E846">
        <v>72</v>
      </c>
      <c r="F846" t="s">
        <v>55</v>
      </c>
      <c r="H846">
        <v>1</v>
      </c>
      <c r="I846" t="s">
        <v>32</v>
      </c>
      <c r="J846">
        <v>1</v>
      </c>
      <c r="K846" t="s">
        <v>32</v>
      </c>
      <c r="L846">
        <v>0</v>
      </c>
      <c r="M846" t="s">
        <v>32</v>
      </c>
      <c r="N846">
        <v>2012</v>
      </c>
      <c r="O846">
        <v>481</v>
      </c>
      <c r="P846">
        <v>359830</v>
      </c>
      <c r="Q846">
        <v>241</v>
      </c>
      <c r="R846">
        <v>350589</v>
      </c>
      <c r="S846">
        <v>7055</v>
      </c>
      <c r="T846">
        <v>92708</v>
      </c>
      <c r="U846">
        <v>240</v>
      </c>
      <c r="V846">
        <v>9241</v>
      </c>
      <c r="W846">
        <v>22.2</v>
      </c>
      <c r="X846">
        <v>16.399999999999999</v>
      </c>
      <c r="Y846">
        <v>17.899999999999999</v>
      </c>
      <c r="Z846">
        <v>17.399999999999999</v>
      </c>
      <c r="AA846">
        <v>24.3</v>
      </c>
      <c r="AB846">
        <v>20.5</v>
      </c>
      <c r="AC846">
        <v>34.299999999999997</v>
      </c>
      <c r="AD846">
        <v>20.5</v>
      </c>
    </row>
    <row r="847" spans="1:30" x14ac:dyDescent="0.45">
      <c r="A847" t="s">
        <v>103</v>
      </c>
      <c r="B847">
        <v>14540</v>
      </c>
      <c r="C847" t="s">
        <v>513</v>
      </c>
      <c r="E847">
        <v>81</v>
      </c>
      <c r="F847" t="s">
        <v>56</v>
      </c>
      <c r="G847" t="s">
        <v>57</v>
      </c>
      <c r="H847">
        <v>1</v>
      </c>
      <c r="I847" t="s">
        <v>32</v>
      </c>
      <c r="J847">
        <v>1</v>
      </c>
      <c r="K847" t="s">
        <v>32</v>
      </c>
      <c r="L847">
        <v>0</v>
      </c>
      <c r="M847" t="s">
        <v>32</v>
      </c>
      <c r="N847">
        <v>2012</v>
      </c>
      <c r="O847">
        <v>2523</v>
      </c>
      <c r="P847">
        <v>125678</v>
      </c>
      <c r="Q847">
        <v>164</v>
      </c>
      <c r="R847">
        <v>75122</v>
      </c>
      <c r="S847">
        <v>555</v>
      </c>
      <c r="T847">
        <v>18224</v>
      </c>
      <c r="U847">
        <v>2359</v>
      </c>
      <c r="V847">
        <v>50556</v>
      </c>
      <c r="W847">
        <v>10.199999999999999</v>
      </c>
      <c r="X847">
        <v>21.3</v>
      </c>
      <c r="Y847">
        <v>45.3</v>
      </c>
      <c r="Z847">
        <v>32.1</v>
      </c>
      <c r="AA847">
        <v>22.3</v>
      </c>
      <c r="AB847">
        <v>31</v>
      </c>
      <c r="AC847">
        <v>8.9</v>
      </c>
      <c r="AD847">
        <v>10</v>
      </c>
    </row>
    <row r="848" spans="1:30" x14ac:dyDescent="0.45">
      <c r="A848" t="s">
        <v>104</v>
      </c>
      <c r="B848">
        <v>14740</v>
      </c>
      <c r="C848" t="s">
        <v>515</v>
      </c>
      <c r="E848">
        <v>0</v>
      </c>
      <c r="F848" t="s">
        <v>31</v>
      </c>
      <c r="H848">
        <v>1</v>
      </c>
      <c r="I848" t="s">
        <v>32</v>
      </c>
      <c r="J848">
        <v>1</v>
      </c>
      <c r="K848" t="s">
        <v>32</v>
      </c>
      <c r="L848">
        <v>0</v>
      </c>
      <c r="M848" t="s">
        <v>32</v>
      </c>
      <c r="N848">
        <v>2012</v>
      </c>
      <c r="O848">
        <v>18207</v>
      </c>
      <c r="P848">
        <v>8871804</v>
      </c>
      <c r="Q848">
        <v>4975</v>
      </c>
      <c r="R848">
        <v>8255689</v>
      </c>
      <c r="S848">
        <v>56644</v>
      </c>
      <c r="T848">
        <v>1967724</v>
      </c>
      <c r="U848">
        <v>13232</v>
      </c>
      <c r="V848">
        <v>616115</v>
      </c>
      <c r="W848">
        <v>2.8</v>
      </c>
      <c r="X848">
        <v>4.0999999999999996</v>
      </c>
      <c r="Y848">
        <v>4.5</v>
      </c>
      <c r="Z848">
        <v>4.8</v>
      </c>
      <c r="AA848">
        <v>7.2</v>
      </c>
      <c r="AB848">
        <v>4.5</v>
      </c>
      <c r="AC848">
        <v>3.4</v>
      </c>
      <c r="AD848">
        <v>8.8000000000000007</v>
      </c>
    </row>
    <row r="849" spans="1:30" x14ac:dyDescent="0.45">
      <c r="A849" t="s">
        <v>104</v>
      </c>
      <c r="B849">
        <v>14740</v>
      </c>
      <c r="C849" t="s">
        <v>515</v>
      </c>
      <c r="E849">
        <v>11</v>
      </c>
      <c r="F849" t="s">
        <v>33</v>
      </c>
      <c r="G849" t="s">
        <v>34</v>
      </c>
      <c r="H849">
        <v>1</v>
      </c>
      <c r="I849" t="s">
        <v>32</v>
      </c>
      <c r="J849">
        <v>1</v>
      </c>
      <c r="K849" t="s">
        <v>32</v>
      </c>
      <c r="L849">
        <v>0</v>
      </c>
      <c r="M849" t="s">
        <v>32</v>
      </c>
      <c r="N849">
        <v>2012</v>
      </c>
      <c r="O849">
        <v>162</v>
      </c>
      <c r="P849">
        <v>22382</v>
      </c>
      <c r="Q849">
        <v>33</v>
      </c>
      <c r="R849">
        <v>12675</v>
      </c>
      <c r="S849">
        <v>58</v>
      </c>
      <c r="T849">
        <v>2422</v>
      </c>
      <c r="U849">
        <v>129</v>
      </c>
      <c r="V849">
        <v>9707</v>
      </c>
      <c r="W849">
        <v>24.5</v>
      </c>
      <c r="X849">
        <v>24.3</v>
      </c>
      <c r="Y849">
        <v>76.099999999999994</v>
      </c>
      <c r="Z849">
        <v>40.299999999999997</v>
      </c>
      <c r="AA849">
        <v>48.8</v>
      </c>
      <c r="AB849">
        <v>28.6</v>
      </c>
      <c r="AC849">
        <v>28</v>
      </c>
      <c r="AD849">
        <v>32.200000000000003</v>
      </c>
    </row>
    <row r="850" spans="1:30" x14ac:dyDescent="0.45">
      <c r="A850" t="s">
        <v>104</v>
      </c>
      <c r="B850">
        <v>14740</v>
      </c>
      <c r="C850" t="s">
        <v>515</v>
      </c>
      <c r="E850">
        <v>23</v>
      </c>
      <c r="F850" t="s">
        <v>37</v>
      </c>
      <c r="H850">
        <v>1</v>
      </c>
      <c r="I850" t="s">
        <v>32</v>
      </c>
      <c r="J850">
        <v>1</v>
      </c>
      <c r="K850" t="s">
        <v>32</v>
      </c>
      <c r="L850">
        <v>0</v>
      </c>
      <c r="M850" t="s">
        <v>32</v>
      </c>
      <c r="N850">
        <v>2012</v>
      </c>
      <c r="O850">
        <v>1838</v>
      </c>
      <c r="P850">
        <v>540183</v>
      </c>
      <c r="Q850">
        <v>678</v>
      </c>
      <c r="R850">
        <v>476798</v>
      </c>
      <c r="S850">
        <v>2339</v>
      </c>
      <c r="T850">
        <v>108100</v>
      </c>
      <c r="U850">
        <v>1160</v>
      </c>
      <c r="V850">
        <v>63384</v>
      </c>
      <c r="W850">
        <v>11.2</v>
      </c>
      <c r="X850">
        <v>15</v>
      </c>
      <c r="Y850">
        <v>21</v>
      </c>
      <c r="Z850">
        <v>18.100000000000001</v>
      </c>
      <c r="AA850">
        <v>24.4</v>
      </c>
      <c r="AB850">
        <v>15</v>
      </c>
      <c r="AC850">
        <v>12.7</v>
      </c>
      <c r="AD850">
        <v>30.1</v>
      </c>
    </row>
    <row r="851" spans="1:30" x14ac:dyDescent="0.45">
      <c r="A851" t="s">
        <v>104</v>
      </c>
      <c r="B851">
        <v>14740</v>
      </c>
      <c r="C851" t="s">
        <v>515</v>
      </c>
      <c r="E851" t="s">
        <v>38</v>
      </c>
      <c r="F851" t="s">
        <v>39</v>
      </c>
      <c r="H851">
        <v>1</v>
      </c>
      <c r="I851" t="s">
        <v>32</v>
      </c>
      <c r="J851">
        <v>1</v>
      </c>
      <c r="K851" t="s">
        <v>32</v>
      </c>
      <c r="L851">
        <v>0</v>
      </c>
      <c r="M851" t="s">
        <v>32</v>
      </c>
      <c r="N851">
        <v>2012</v>
      </c>
      <c r="O851">
        <v>304</v>
      </c>
      <c r="P851">
        <v>300937</v>
      </c>
      <c r="Q851">
        <v>156</v>
      </c>
      <c r="R851">
        <v>296053</v>
      </c>
      <c r="S851">
        <v>1707</v>
      </c>
      <c r="T851">
        <v>74238</v>
      </c>
      <c r="U851">
        <v>147</v>
      </c>
      <c r="V851">
        <v>4885</v>
      </c>
      <c r="W851">
        <v>15.8</v>
      </c>
      <c r="X851">
        <v>11.8</v>
      </c>
      <c r="Y851">
        <v>11.3</v>
      </c>
      <c r="Z851">
        <v>12.1</v>
      </c>
      <c r="AA851">
        <v>8.9</v>
      </c>
      <c r="AB851">
        <v>11</v>
      </c>
      <c r="AC851">
        <v>31.3</v>
      </c>
      <c r="AD851">
        <v>23.4</v>
      </c>
    </row>
    <row r="852" spans="1:30" x14ac:dyDescent="0.45">
      <c r="A852" t="s">
        <v>104</v>
      </c>
      <c r="B852">
        <v>14740</v>
      </c>
      <c r="C852" t="s">
        <v>515</v>
      </c>
      <c r="E852">
        <v>42</v>
      </c>
      <c r="F852" t="s">
        <v>40</v>
      </c>
      <c r="H852">
        <v>1</v>
      </c>
      <c r="I852" t="s">
        <v>32</v>
      </c>
      <c r="J852">
        <v>1</v>
      </c>
      <c r="K852" t="s">
        <v>32</v>
      </c>
      <c r="L852">
        <v>0</v>
      </c>
      <c r="M852" t="s">
        <v>32</v>
      </c>
      <c r="N852">
        <v>2012</v>
      </c>
      <c r="O852">
        <v>429</v>
      </c>
      <c r="P852">
        <v>440968</v>
      </c>
      <c r="Q852">
        <v>105</v>
      </c>
      <c r="R852">
        <v>414984</v>
      </c>
      <c r="S852">
        <v>792</v>
      </c>
      <c r="T852">
        <v>37341</v>
      </c>
      <c r="U852">
        <v>324</v>
      </c>
      <c r="V852">
        <v>25983</v>
      </c>
      <c r="W852">
        <v>28.2</v>
      </c>
      <c r="X852">
        <v>27.4</v>
      </c>
      <c r="Y852">
        <v>29.9</v>
      </c>
      <c r="Z852">
        <v>30.6</v>
      </c>
      <c r="AA852">
        <v>19.5</v>
      </c>
      <c r="AB852">
        <v>22.8</v>
      </c>
      <c r="AC852">
        <v>30</v>
      </c>
      <c r="AD852">
        <v>49.7</v>
      </c>
    </row>
    <row r="853" spans="1:30" x14ac:dyDescent="0.45">
      <c r="A853" t="s">
        <v>104</v>
      </c>
      <c r="B853">
        <v>14740</v>
      </c>
      <c r="C853" t="s">
        <v>515</v>
      </c>
      <c r="E853" t="s">
        <v>41</v>
      </c>
      <c r="F853" t="s">
        <v>42</v>
      </c>
      <c r="H853">
        <v>1</v>
      </c>
      <c r="I853" t="s">
        <v>32</v>
      </c>
      <c r="J853">
        <v>1</v>
      </c>
      <c r="K853" t="s">
        <v>32</v>
      </c>
      <c r="L853">
        <v>0</v>
      </c>
      <c r="M853" t="s">
        <v>32</v>
      </c>
      <c r="N853">
        <v>2012</v>
      </c>
      <c r="O853">
        <v>1688</v>
      </c>
      <c r="P853">
        <v>2666530</v>
      </c>
      <c r="Q853">
        <v>615</v>
      </c>
      <c r="R853">
        <v>2639356</v>
      </c>
      <c r="S853">
        <v>11831</v>
      </c>
      <c r="T853">
        <v>302112</v>
      </c>
      <c r="U853">
        <v>1072</v>
      </c>
      <c r="V853">
        <v>27173</v>
      </c>
      <c r="W853">
        <v>6.9</v>
      </c>
      <c r="X853">
        <v>13.1</v>
      </c>
      <c r="Y853">
        <v>11</v>
      </c>
      <c r="Z853">
        <v>13.9</v>
      </c>
      <c r="AA853">
        <v>22.5</v>
      </c>
      <c r="AB853">
        <v>25.2</v>
      </c>
      <c r="AC853">
        <v>8.3000000000000007</v>
      </c>
      <c r="AD853">
        <v>25.1</v>
      </c>
    </row>
    <row r="854" spans="1:30" x14ac:dyDescent="0.45">
      <c r="A854" t="s">
        <v>104</v>
      </c>
      <c r="B854">
        <v>14740</v>
      </c>
      <c r="C854" t="s">
        <v>515</v>
      </c>
      <c r="E854" t="s">
        <v>43</v>
      </c>
      <c r="F854" t="s">
        <v>44</v>
      </c>
      <c r="G854" t="s">
        <v>45</v>
      </c>
      <c r="H854">
        <v>1</v>
      </c>
      <c r="I854" t="s">
        <v>32</v>
      </c>
      <c r="J854">
        <v>1</v>
      </c>
      <c r="K854" t="s">
        <v>32</v>
      </c>
      <c r="L854">
        <v>0</v>
      </c>
      <c r="M854" t="s">
        <v>32</v>
      </c>
      <c r="N854">
        <v>2012</v>
      </c>
      <c r="O854">
        <v>291</v>
      </c>
      <c r="P854">
        <v>112801</v>
      </c>
      <c r="Q854">
        <v>75</v>
      </c>
      <c r="R854">
        <v>98617</v>
      </c>
      <c r="S854">
        <v>616</v>
      </c>
      <c r="T854">
        <v>24458</v>
      </c>
      <c r="U854">
        <v>216</v>
      </c>
      <c r="V854">
        <v>14184</v>
      </c>
      <c r="W854">
        <v>22.1</v>
      </c>
      <c r="X854">
        <v>20</v>
      </c>
      <c r="Y854">
        <v>29.5</v>
      </c>
      <c r="Z854">
        <v>23.4</v>
      </c>
      <c r="AA854">
        <v>30</v>
      </c>
      <c r="AB854">
        <v>23.3</v>
      </c>
      <c r="AC854">
        <v>25.2</v>
      </c>
      <c r="AD854">
        <v>37.299999999999997</v>
      </c>
    </row>
    <row r="855" spans="1:30" x14ac:dyDescent="0.45">
      <c r="A855" t="s">
        <v>104</v>
      </c>
      <c r="B855">
        <v>14740</v>
      </c>
      <c r="C855" t="s">
        <v>515</v>
      </c>
      <c r="E855">
        <v>51</v>
      </c>
      <c r="F855" t="s">
        <v>46</v>
      </c>
      <c r="H855">
        <v>1</v>
      </c>
      <c r="I855" t="s">
        <v>32</v>
      </c>
      <c r="J855">
        <v>1</v>
      </c>
      <c r="K855" t="s">
        <v>32</v>
      </c>
      <c r="L855">
        <v>0</v>
      </c>
      <c r="M855" t="s">
        <v>32</v>
      </c>
      <c r="N855">
        <v>2012</v>
      </c>
      <c r="O855">
        <v>190</v>
      </c>
      <c r="P855">
        <v>247175</v>
      </c>
      <c r="Q855">
        <v>61</v>
      </c>
      <c r="R855">
        <v>244807</v>
      </c>
      <c r="S855">
        <v>1224</v>
      </c>
      <c r="T855">
        <v>60454</v>
      </c>
      <c r="U855">
        <v>128</v>
      </c>
      <c r="V855">
        <v>2368</v>
      </c>
      <c r="W855">
        <v>27.4</v>
      </c>
      <c r="X855">
        <v>9.6999999999999993</v>
      </c>
      <c r="Y855">
        <v>31.9</v>
      </c>
      <c r="Z855">
        <v>10.199999999999999</v>
      </c>
      <c r="AA855">
        <v>17.7</v>
      </c>
      <c r="AB855">
        <v>21.3</v>
      </c>
      <c r="AC855">
        <v>37.200000000000003</v>
      </c>
      <c r="AD855">
        <v>3.4</v>
      </c>
    </row>
    <row r="856" spans="1:30" x14ac:dyDescent="0.45">
      <c r="A856" t="s">
        <v>104</v>
      </c>
      <c r="B856">
        <v>14740</v>
      </c>
      <c r="C856" t="s">
        <v>515</v>
      </c>
      <c r="E856">
        <v>52</v>
      </c>
      <c r="F856" t="s">
        <v>47</v>
      </c>
      <c r="G856" t="s">
        <v>48</v>
      </c>
      <c r="H856">
        <v>1</v>
      </c>
      <c r="I856" t="s">
        <v>32</v>
      </c>
      <c r="J856">
        <v>1</v>
      </c>
      <c r="K856" t="s">
        <v>32</v>
      </c>
      <c r="L856">
        <v>0</v>
      </c>
      <c r="M856" t="s">
        <v>32</v>
      </c>
      <c r="N856">
        <v>2012</v>
      </c>
      <c r="O856">
        <v>501</v>
      </c>
      <c r="P856">
        <v>457273</v>
      </c>
      <c r="Q856">
        <v>199</v>
      </c>
      <c r="R856">
        <v>434928</v>
      </c>
      <c r="S856">
        <v>1872</v>
      </c>
      <c r="T856">
        <v>100396</v>
      </c>
      <c r="U856">
        <v>302</v>
      </c>
      <c r="W856">
        <v>15.4</v>
      </c>
      <c r="X856">
        <v>4.0999999999999996</v>
      </c>
      <c r="Y856">
        <v>26.2</v>
      </c>
      <c r="Z856">
        <v>3.8</v>
      </c>
      <c r="AA856">
        <v>4.9000000000000004</v>
      </c>
      <c r="AB856">
        <v>6</v>
      </c>
      <c r="AC856">
        <v>27</v>
      </c>
    </row>
    <row r="857" spans="1:30" x14ac:dyDescent="0.45">
      <c r="A857" t="s">
        <v>104</v>
      </c>
      <c r="B857">
        <v>14740</v>
      </c>
      <c r="C857" t="s">
        <v>515</v>
      </c>
      <c r="E857">
        <v>53</v>
      </c>
      <c r="F857" t="s">
        <v>49</v>
      </c>
      <c r="H857">
        <v>1</v>
      </c>
      <c r="I857" t="s">
        <v>32</v>
      </c>
      <c r="J857">
        <v>1</v>
      </c>
      <c r="K857" t="s">
        <v>32</v>
      </c>
      <c r="L857">
        <v>0</v>
      </c>
      <c r="M857" t="s">
        <v>32</v>
      </c>
      <c r="N857">
        <v>2012</v>
      </c>
      <c r="O857">
        <v>2188</v>
      </c>
      <c r="P857">
        <v>358702</v>
      </c>
      <c r="Q857">
        <v>382</v>
      </c>
      <c r="R857">
        <v>198946</v>
      </c>
      <c r="S857">
        <v>1152</v>
      </c>
      <c r="T857">
        <v>44520</v>
      </c>
      <c r="U857">
        <v>1805</v>
      </c>
      <c r="V857">
        <v>159757</v>
      </c>
      <c r="W857">
        <v>16.399999999999999</v>
      </c>
      <c r="X857">
        <v>23.9</v>
      </c>
      <c r="Y857">
        <v>35.700000000000003</v>
      </c>
      <c r="Z857">
        <v>28.5</v>
      </c>
      <c r="AA857">
        <v>40.1</v>
      </c>
      <c r="AB857">
        <v>37.6</v>
      </c>
      <c r="AC857">
        <v>13.8</v>
      </c>
      <c r="AD857">
        <v>22.3</v>
      </c>
    </row>
    <row r="858" spans="1:30" x14ac:dyDescent="0.45">
      <c r="A858" t="s">
        <v>104</v>
      </c>
      <c r="B858">
        <v>14740</v>
      </c>
      <c r="C858" t="s">
        <v>515</v>
      </c>
      <c r="E858">
        <v>54</v>
      </c>
      <c r="F858" t="s">
        <v>50</v>
      </c>
      <c r="H858">
        <v>1</v>
      </c>
      <c r="I858" t="s">
        <v>32</v>
      </c>
      <c r="J858">
        <v>1</v>
      </c>
      <c r="K858" t="s">
        <v>32</v>
      </c>
      <c r="L858">
        <v>0</v>
      </c>
      <c r="M858" t="s">
        <v>32</v>
      </c>
      <c r="N858">
        <v>2012</v>
      </c>
      <c r="O858">
        <v>3083</v>
      </c>
      <c r="P858">
        <v>1031928</v>
      </c>
      <c r="Q858">
        <v>712</v>
      </c>
      <c r="R858">
        <v>901026</v>
      </c>
      <c r="S858">
        <v>4624</v>
      </c>
      <c r="T858">
        <v>306973</v>
      </c>
      <c r="U858">
        <v>2371</v>
      </c>
      <c r="V858">
        <v>130902</v>
      </c>
      <c r="W858">
        <v>13.5</v>
      </c>
      <c r="X858">
        <v>6.1</v>
      </c>
      <c r="Y858">
        <v>12.6</v>
      </c>
      <c r="Z858">
        <v>7.5</v>
      </c>
      <c r="AA858">
        <v>9.5</v>
      </c>
      <c r="AB858">
        <v>7.1</v>
      </c>
      <c r="AC858">
        <v>17.100000000000001</v>
      </c>
      <c r="AD858">
        <v>16.2</v>
      </c>
    </row>
    <row r="859" spans="1:30" x14ac:dyDescent="0.45">
      <c r="A859" t="s">
        <v>104</v>
      </c>
      <c r="B859">
        <v>14740</v>
      </c>
      <c r="C859" t="s">
        <v>515</v>
      </c>
      <c r="E859">
        <v>56</v>
      </c>
      <c r="F859" t="s">
        <v>51</v>
      </c>
      <c r="H859">
        <v>1</v>
      </c>
      <c r="I859" t="s">
        <v>32</v>
      </c>
      <c r="J859">
        <v>1</v>
      </c>
      <c r="K859" t="s">
        <v>32</v>
      </c>
      <c r="L859">
        <v>0</v>
      </c>
      <c r="M859" t="s">
        <v>32</v>
      </c>
      <c r="N859">
        <v>2012</v>
      </c>
      <c r="O859">
        <v>1470</v>
      </c>
      <c r="P859">
        <v>547831</v>
      </c>
      <c r="Q859">
        <v>453</v>
      </c>
      <c r="R859">
        <v>520643</v>
      </c>
      <c r="S859">
        <v>6020</v>
      </c>
      <c r="T859">
        <v>165597</v>
      </c>
      <c r="U859">
        <v>1017</v>
      </c>
      <c r="V859">
        <v>27188</v>
      </c>
      <c r="W859">
        <v>10.1</v>
      </c>
      <c r="X859">
        <v>15.8</v>
      </c>
      <c r="Y859">
        <v>23.7</v>
      </c>
      <c r="Z859">
        <v>17.7</v>
      </c>
      <c r="AA859">
        <v>19.2</v>
      </c>
      <c r="AB859">
        <v>15.3</v>
      </c>
      <c r="AC859">
        <v>10</v>
      </c>
      <c r="AD859">
        <v>32.200000000000003</v>
      </c>
    </row>
    <row r="860" spans="1:30" x14ac:dyDescent="0.45">
      <c r="A860" t="s">
        <v>104</v>
      </c>
      <c r="B860">
        <v>14740</v>
      </c>
      <c r="C860" t="s">
        <v>515</v>
      </c>
      <c r="E860">
        <v>61</v>
      </c>
      <c r="F860" t="s">
        <v>52</v>
      </c>
      <c r="H860">
        <v>1</v>
      </c>
      <c r="I860" t="s">
        <v>32</v>
      </c>
      <c r="J860">
        <v>1</v>
      </c>
      <c r="K860" t="s">
        <v>32</v>
      </c>
      <c r="L860">
        <v>0</v>
      </c>
      <c r="M860" t="s">
        <v>32</v>
      </c>
      <c r="N860">
        <v>2012</v>
      </c>
      <c r="O860">
        <v>518</v>
      </c>
      <c r="P860">
        <v>62545</v>
      </c>
      <c r="Q860">
        <v>56</v>
      </c>
      <c r="R860">
        <v>52399</v>
      </c>
      <c r="S860">
        <v>720</v>
      </c>
      <c r="T860">
        <v>23259</v>
      </c>
      <c r="U860">
        <v>462</v>
      </c>
      <c r="W860">
        <v>14.5</v>
      </c>
      <c r="X860">
        <v>9.8000000000000007</v>
      </c>
      <c r="Y860">
        <v>20.3</v>
      </c>
      <c r="Z860">
        <v>4.8</v>
      </c>
      <c r="AA860">
        <v>4.7</v>
      </c>
      <c r="AB860">
        <v>4.0999999999999996</v>
      </c>
      <c r="AC860">
        <v>15.9</v>
      </c>
    </row>
    <row r="861" spans="1:30" x14ac:dyDescent="0.45">
      <c r="A861" t="s">
        <v>104</v>
      </c>
      <c r="B861">
        <v>14740</v>
      </c>
      <c r="C861" t="s">
        <v>515</v>
      </c>
      <c r="E861">
        <v>62</v>
      </c>
      <c r="F861" t="s">
        <v>53</v>
      </c>
      <c r="H861">
        <v>1</v>
      </c>
      <c r="I861" t="s">
        <v>32</v>
      </c>
      <c r="J861">
        <v>1</v>
      </c>
      <c r="K861" t="s">
        <v>32</v>
      </c>
      <c r="L861">
        <v>0</v>
      </c>
      <c r="M861" t="s">
        <v>32</v>
      </c>
      <c r="N861">
        <v>2012</v>
      </c>
      <c r="O861">
        <v>2041</v>
      </c>
      <c r="P861">
        <v>1338561</v>
      </c>
      <c r="Q861">
        <v>658</v>
      </c>
      <c r="R861">
        <v>1290068</v>
      </c>
      <c r="S861">
        <v>12320</v>
      </c>
      <c r="T861">
        <v>488719</v>
      </c>
      <c r="U861">
        <v>1382</v>
      </c>
      <c r="V861">
        <v>48493</v>
      </c>
      <c r="W861">
        <v>8.4</v>
      </c>
      <c r="X861">
        <v>7.7</v>
      </c>
      <c r="Y861">
        <v>7.3</v>
      </c>
      <c r="Z861">
        <v>8.1</v>
      </c>
      <c r="AA861">
        <v>5.9</v>
      </c>
      <c r="AB861">
        <v>7.1</v>
      </c>
      <c r="AC861">
        <v>10</v>
      </c>
      <c r="AD861">
        <v>29.3</v>
      </c>
    </row>
    <row r="862" spans="1:30" x14ac:dyDescent="0.45">
      <c r="A862" t="s">
        <v>104</v>
      </c>
      <c r="B862">
        <v>14740</v>
      </c>
      <c r="C862" t="s">
        <v>515</v>
      </c>
      <c r="E862">
        <v>71</v>
      </c>
      <c r="F862" t="s">
        <v>54</v>
      </c>
      <c r="H862">
        <v>1</v>
      </c>
      <c r="I862" t="s">
        <v>32</v>
      </c>
      <c r="J862">
        <v>1</v>
      </c>
      <c r="K862" t="s">
        <v>32</v>
      </c>
      <c r="L862">
        <v>0</v>
      </c>
      <c r="M862" t="s">
        <v>32</v>
      </c>
      <c r="N862">
        <v>2012</v>
      </c>
      <c r="O862">
        <v>1180</v>
      </c>
      <c r="P862">
        <v>88101</v>
      </c>
      <c r="Q862">
        <v>113</v>
      </c>
      <c r="R862">
        <v>67002</v>
      </c>
      <c r="S862">
        <v>1330</v>
      </c>
      <c r="T862">
        <v>23154</v>
      </c>
      <c r="U862">
        <v>1068</v>
      </c>
      <c r="V862">
        <v>21099</v>
      </c>
      <c r="W862">
        <v>15.6</v>
      </c>
      <c r="X862">
        <v>18.8</v>
      </c>
      <c r="Y862">
        <v>27.9</v>
      </c>
      <c r="Z862">
        <v>22.1</v>
      </c>
      <c r="AA862">
        <v>17.399999999999999</v>
      </c>
      <c r="AB862">
        <v>25</v>
      </c>
      <c r="AC862">
        <v>16</v>
      </c>
      <c r="AD862">
        <v>14.6</v>
      </c>
    </row>
    <row r="863" spans="1:30" x14ac:dyDescent="0.45">
      <c r="A863" t="s">
        <v>104</v>
      </c>
      <c r="B863">
        <v>14740</v>
      </c>
      <c r="C863" t="s">
        <v>515</v>
      </c>
      <c r="E863">
        <v>72</v>
      </c>
      <c r="F863" t="s">
        <v>55</v>
      </c>
      <c r="H863">
        <v>1</v>
      </c>
      <c r="I863" t="s">
        <v>32</v>
      </c>
      <c r="J863">
        <v>1</v>
      </c>
      <c r="K863" t="s">
        <v>32</v>
      </c>
      <c r="L863">
        <v>0</v>
      </c>
      <c r="M863" t="s">
        <v>32</v>
      </c>
      <c r="N863">
        <v>2012</v>
      </c>
      <c r="O863">
        <v>707</v>
      </c>
      <c r="P863">
        <v>451702</v>
      </c>
      <c r="Q863">
        <v>490</v>
      </c>
      <c r="R863">
        <v>439889</v>
      </c>
      <c r="S863">
        <v>8280</v>
      </c>
      <c r="T863">
        <v>141080</v>
      </c>
      <c r="U863">
        <v>217</v>
      </c>
      <c r="V863">
        <v>11812</v>
      </c>
      <c r="W863">
        <v>17.8</v>
      </c>
      <c r="X863">
        <v>26.8</v>
      </c>
      <c r="Y863">
        <v>27</v>
      </c>
      <c r="Z863">
        <v>28</v>
      </c>
      <c r="AA863">
        <v>29.5</v>
      </c>
      <c r="AB863">
        <v>30.4</v>
      </c>
      <c r="AC863">
        <v>20.2</v>
      </c>
      <c r="AD863">
        <v>45.3</v>
      </c>
    </row>
    <row r="864" spans="1:30" x14ac:dyDescent="0.45">
      <c r="A864" t="s">
        <v>104</v>
      </c>
      <c r="B864">
        <v>14740</v>
      </c>
      <c r="C864" t="s">
        <v>515</v>
      </c>
      <c r="E864">
        <v>81</v>
      </c>
      <c r="F864" t="s">
        <v>56</v>
      </c>
      <c r="G864" t="s">
        <v>57</v>
      </c>
      <c r="H864">
        <v>1</v>
      </c>
      <c r="I864" t="s">
        <v>32</v>
      </c>
      <c r="J864">
        <v>1</v>
      </c>
      <c r="K864" t="s">
        <v>32</v>
      </c>
      <c r="L864">
        <v>0</v>
      </c>
      <c r="M864" t="s">
        <v>32</v>
      </c>
      <c r="N864">
        <v>2012</v>
      </c>
      <c r="O864">
        <v>1610</v>
      </c>
      <c r="P864">
        <v>116532</v>
      </c>
      <c r="Q864">
        <v>186</v>
      </c>
      <c r="R864">
        <v>80794</v>
      </c>
      <c r="S864">
        <v>1096</v>
      </c>
      <c r="T864">
        <v>30292</v>
      </c>
      <c r="U864">
        <v>1424</v>
      </c>
      <c r="V864">
        <v>35738</v>
      </c>
      <c r="W864">
        <v>8.5</v>
      </c>
      <c r="X864">
        <v>18.5</v>
      </c>
      <c r="Y864">
        <v>37.799999999999997</v>
      </c>
      <c r="Z864">
        <v>27.7</v>
      </c>
      <c r="AA864">
        <v>24.7</v>
      </c>
      <c r="AB864">
        <v>24.8</v>
      </c>
      <c r="AC864">
        <v>11.3</v>
      </c>
      <c r="AD864">
        <v>13.3</v>
      </c>
    </row>
    <row r="865" spans="1:30" x14ac:dyDescent="0.45">
      <c r="A865" t="s">
        <v>105</v>
      </c>
      <c r="B865">
        <v>14860</v>
      </c>
      <c r="C865" t="s">
        <v>516</v>
      </c>
      <c r="E865">
        <v>0</v>
      </c>
      <c r="F865" t="s">
        <v>31</v>
      </c>
      <c r="H865">
        <v>1</v>
      </c>
      <c r="I865" t="s">
        <v>32</v>
      </c>
      <c r="J865">
        <v>1</v>
      </c>
      <c r="K865" t="s">
        <v>32</v>
      </c>
      <c r="L865">
        <v>0</v>
      </c>
      <c r="M865" t="s">
        <v>32</v>
      </c>
      <c r="N865">
        <v>2012</v>
      </c>
      <c r="O865">
        <v>107570</v>
      </c>
      <c r="P865">
        <v>300127932</v>
      </c>
      <c r="Q865">
        <v>21795</v>
      </c>
      <c r="R865">
        <v>293773388</v>
      </c>
      <c r="S865">
        <v>433581</v>
      </c>
      <c r="T865">
        <v>32199720</v>
      </c>
      <c r="U865">
        <v>85775</v>
      </c>
      <c r="V865">
        <v>6354544</v>
      </c>
      <c r="W865">
        <v>1.5</v>
      </c>
      <c r="X865">
        <v>1.2</v>
      </c>
      <c r="Y865">
        <v>2.2999999999999998</v>
      </c>
      <c r="Z865">
        <v>1.3</v>
      </c>
      <c r="AA865">
        <v>1.3</v>
      </c>
      <c r="AB865">
        <v>1.6</v>
      </c>
      <c r="AC865">
        <v>1.6</v>
      </c>
      <c r="AD865">
        <v>4.5</v>
      </c>
    </row>
    <row r="866" spans="1:30" x14ac:dyDescent="0.45">
      <c r="A866" t="s">
        <v>105</v>
      </c>
      <c r="B866">
        <v>14860</v>
      </c>
      <c r="C866" t="s">
        <v>516</v>
      </c>
      <c r="E866">
        <v>11</v>
      </c>
      <c r="F866" t="s">
        <v>33</v>
      </c>
      <c r="G866" t="s">
        <v>34</v>
      </c>
      <c r="H866">
        <v>1</v>
      </c>
      <c r="I866" t="s">
        <v>32</v>
      </c>
      <c r="J866">
        <v>1</v>
      </c>
      <c r="K866" t="s">
        <v>32</v>
      </c>
      <c r="L866">
        <v>0</v>
      </c>
      <c r="M866" t="s">
        <v>32</v>
      </c>
      <c r="N866">
        <v>2012</v>
      </c>
      <c r="O866">
        <v>129</v>
      </c>
      <c r="P866">
        <v>22711</v>
      </c>
      <c r="Q866">
        <v>18</v>
      </c>
      <c r="R866">
        <v>14366</v>
      </c>
      <c r="S866">
        <v>129</v>
      </c>
      <c r="T866">
        <v>5328</v>
      </c>
      <c r="U866">
        <v>112</v>
      </c>
      <c r="V866">
        <v>8345</v>
      </c>
      <c r="W866">
        <v>14.3</v>
      </c>
      <c r="X866">
        <v>22.5</v>
      </c>
      <c r="Y866">
        <v>55.5</v>
      </c>
      <c r="Z866">
        <v>32.1</v>
      </c>
      <c r="AA866">
        <v>35.6</v>
      </c>
      <c r="AB866">
        <v>21.4</v>
      </c>
      <c r="AC866">
        <v>12.7</v>
      </c>
      <c r="AD866">
        <v>36.299999999999997</v>
      </c>
    </row>
    <row r="867" spans="1:30" x14ac:dyDescent="0.45">
      <c r="A867" t="s">
        <v>105</v>
      </c>
      <c r="B867">
        <v>14860</v>
      </c>
      <c r="C867" t="s">
        <v>516</v>
      </c>
      <c r="E867">
        <v>21</v>
      </c>
      <c r="F867" t="s">
        <v>35</v>
      </c>
      <c r="H867">
        <v>1</v>
      </c>
      <c r="I867" t="s">
        <v>32</v>
      </c>
      <c r="J867">
        <v>1</v>
      </c>
      <c r="K867" t="s">
        <v>32</v>
      </c>
      <c r="L867">
        <v>0</v>
      </c>
      <c r="M867" t="s">
        <v>32</v>
      </c>
      <c r="N867">
        <v>2012</v>
      </c>
      <c r="O867">
        <v>26</v>
      </c>
      <c r="P867">
        <v>22998</v>
      </c>
      <c r="Q867">
        <v>17</v>
      </c>
      <c r="R867">
        <v>21625</v>
      </c>
      <c r="S867">
        <v>76</v>
      </c>
      <c r="T867">
        <v>3898</v>
      </c>
      <c r="U867">
        <v>9</v>
      </c>
      <c r="V867">
        <v>1373</v>
      </c>
      <c r="W867">
        <v>21.4</v>
      </c>
      <c r="X867">
        <v>24.4</v>
      </c>
      <c r="Y867">
        <v>34.200000000000003</v>
      </c>
      <c r="Z867">
        <v>27</v>
      </c>
      <c r="AA867">
        <v>21.2</v>
      </c>
      <c r="AB867">
        <v>20.100000000000001</v>
      </c>
      <c r="AC867">
        <v>0</v>
      </c>
      <c r="AD867">
        <v>1.6</v>
      </c>
    </row>
    <row r="868" spans="1:30" x14ac:dyDescent="0.45">
      <c r="A868" t="s">
        <v>105</v>
      </c>
      <c r="B868">
        <v>14860</v>
      </c>
      <c r="C868" t="s">
        <v>516</v>
      </c>
      <c r="E868">
        <v>22</v>
      </c>
      <c r="F868" t="s">
        <v>36</v>
      </c>
      <c r="H868">
        <v>1</v>
      </c>
      <c r="I868" t="s">
        <v>32</v>
      </c>
      <c r="J868">
        <v>1</v>
      </c>
      <c r="K868" t="s">
        <v>32</v>
      </c>
      <c r="L868">
        <v>0</v>
      </c>
      <c r="M868" t="s">
        <v>32</v>
      </c>
      <c r="N868">
        <v>2012</v>
      </c>
      <c r="O868">
        <v>115</v>
      </c>
      <c r="P868">
        <v>5603730</v>
      </c>
      <c r="Q868">
        <v>30</v>
      </c>
      <c r="R868">
        <v>5599290</v>
      </c>
      <c r="S868">
        <v>2378</v>
      </c>
      <c r="T868">
        <v>194702</v>
      </c>
      <c r="U868">
        <v>85</v>
      </c>
      <c r="V868">
        <v>4440</v>
      </c>
      <c r="W868">
        <v>27.2</v>
      </c>
      <c r="X868">
        <v>0.4</v>
      </c>
      <c r="Y868">
        <v>13.7</v>
      </c>
      <c r="Z868">
        <v>0.4</v>
      </c>
      <c r="AA868">
        <v>4.4000000000000004</v>
      </c>
      <c r="AB868">
        <v>5.6</v>
      </c>
      <c r="AC868">
        <v>34.9</v>
      </c>
      <c r="AD868">
        <v>21.2</v>
      </c>
    </row>
    <row r="869" spans="1:30" x14ac:dyDescent="0.45">
      <c r="A869" t="s">
        <v>105</v>
      </c>
      <c r="B869">
        <v>14860</v>
      </c>
      <c r="C869" t="s">
        <v>516</v>
      </c>
      <c r="E869">
        <v>23</v>
      </c>
      <c r="F869" t="s">
        <v>37</v>
      </c>
      <c r="H869">
        <v>1</v>
      </c>
      <c r="I869" t="s">
        <v>32</v>
      </c>
      <c r="J869">
        <v>1</v>
      </c>
      <c r="K869" t="s">
        <v>32</v>
      </c>
      <c r="L869">
        <v>0</v>
      </c>
      <c r="M869" t="s">
        <v>32</v>
      </c>
      <c r="N869">
        <v>2012</v>
      </c>
      <c r="O869">
        <v>12070</v>
      </c>
      <c r="P869">
        <v>5688740</v>
      </c>
      <c r="Q869">
        <v>2257</v>
      </c>
      <c r="R869">
        <v>4819711</v>
      </c>
      <c r="S869">
        <v>12043</v>
      </c>
      <c r="T869">
        <v>666046</v>
      </c>
      <c r="U869">
        <v>9813</v>
      </c>
      <c r="V869">
        <v>869029</v>
      </c>
      <c r="W869">
        <v>4.2</v>
      </c>
      <c r="X869">
        <v>22.6</v>
      </c>
      <c r="Y869">
        <v>8.5</v>
      </c>
      <c r="Z869">
        <v>26.7</v>
      </c>
      <c r="AA869">
        <v>11.5</v>
      </c>
      <c r="AB869">
        <v>14.6</v>
      </c>
      <c r="AC869">
        <v>3.9</v>
      </c>
      <c r="AD869">
        <v>10.9</v>
      </c>
    </row>
    <row r="870" spans="1:30" x14ac:dyDescent="0.45">
      <c r="A870" t="s">
        <v>105</v>
      </c>
      <c r="B870">
        <v>14860</v>
      </c>
      <c r="C870" t="s">
        <v>516</v>
      </c>
      <c r="E870" t="s">
        <v>38</v>
      </c>
      <c r="F870" t="s">
        <v>39</v>
      </c>
      <c r="H870">
        <v>1</v>
      </c>
      <c r="I870" t="s">
        <v>32</v>
      </c>
      <c r="J870">
        <v>1</v>
      </c>
      <c r="K870" t="s">
        <v>32</v>
      </c>
      <c r="L870">
        <v>0</v>
      </c>
      <c r="M870" t="s">
        <v>32</v>
      </c>
      <c r="N870">
        <v>2012</v>
      </c>
      <c r="O870">
        <v>1340</v>
      </c>
      <c r="P870">
        <v>14199285</v>
      </c>
      <c r="Q870">
        <v>786</v>
      </c>
      <c r="R870">
        <v>14164320</v>
      </c>
      <c r="S870">
        <v>37239</v>
      </c>
      <c r="T870">
        <v>2466107</v>
      </c>
      <c r="U870">
        <v>554</v>
      </c>
      <c r="V870">
        <v>34965</v>
      </c>
      <c r="W870">
        <v>10.199999999999999</v>
      </c>
      <c r="X870">
        <v>5</v>
      </c>
      <c r="Y870">
        <v>13.9</v>
      </c>
      <c r="Z870">
        <v>5.2</v>
      </c>
      <c r="AA870">
        <v>5.5</v>
      </c>
      <c r="AB870">
        <v>5.5</v>
      </c>
      <c r="AC870">
        <v>7.2</v>
      </c>
      <c r="AD870">
        <v>5.3</v>
      </c>
    </row>
    <row r="871" spans="1:30" x14ac:dyDescent="0.45">
      <c r="A871" t="s">
        <v>105</v>
      </c>
      <c r="B871">
        <v>14860</v>
      </c>
      <c r="C871" t="s">
        <v>516</v>
      </c>
      <c r="E871">
        <v>42</v>
      </c>
      <c r="F871" t="s">
        <v>40</v>
      </c>
      <c r="H871">
        <v>1</v>
      </c>
      <c r="I871" t="s">
        <v>32</v>
      </c>
      <c r="J871">
        <v>1</v>
      </c>
      <c r="K871" t="s">
        <v>32</v>
      </c>
      <c r="L871">
        <v>0</v>
      </c>
      <c r="M871" t="s">
        <v>32</v>
      </c>
      <c r="N871">
        <v>2012</v>
      </c>
      <c r="O871">
        <v>2758</v>
      </c>
      <c r="P871">
        <v>164342758</v>
      </c>
      <c r="Q871">
        <v>1231</v>
      </c>
      <c r="R871">
        <v>164088038</v>
      </c>
      <c r="S871">
        <v>31230</v>
      </c>
      <c r="T871">
        <v>2422705</v>
      </c>
      <c r="U871">
        <v>1527</v>
      </c>
      <c r="V871">
        <v>254720</v>
      </c>
      <c r="W871">
        <v>5.6</v>
      </c>
      <c r="X871">
        <v>1.1000000000000001</v>
      </c>
      <c r="Y871">
        <v>6.6</v>
      </c>
      <c r="Z871">
        <v>1.2</v>
      </c>
      <c r="AA871">
        <v>2.8</v>
      </c>
      <c r="AB871">
        <v>2.2999999999999998</v>
      </c>
      <c r="AC871">
        <v>11.2</v>
      </c>
      <c r="AD871">
        <v>19.7</v>
      </c>
    </row>
    <row r="872" spans="1:30" x14ac:dyDescent="0.45">
      <c r="A872" t="s">
        <v>105</v>
      </c>
      <c r="B872">
        <v>14860</v>
      </c>
      <c r="C872" t="s">
        <v>516</v>
      </c>
      <c r="E872" t="s">
        <v>41</v>
      </c>
      <c r="F872" t="s">
        <v>42</v>
      </c>
      <c r="H872">
        <v>1</v>
      </c>
      <c r="I872" t="s">
        <v>32</v>
      </c>
      <c r="J872">
        <v>1</v>
      </c>
      <c r="K872" t="s">
        <v>32</v>
      </c>
      <c r="L872">
        <v>0</v>
      </c>
      <c r="M872" t="s">
        <v>32</v>
      </c>
      <c r="N872">
        <v>2012</v>
      </c>
      <c r="O872">
        <v>7257</v>
      </c>
      <c r="P872">
        <v>14719517</v>
      </c>
      <c r="Q872">
        <v>2656</v>
      </c>
      <c r="R872">
        <v>14424919</v>
      </c>
      <c r="S872">
        <v>47730</v>
      </c>
      <c r="T872">
        <v>1489710</v>
      </c>
      <c r="U872">
        <v>4601</v>
      </c>
      <c r="V872">
        <v>294598</v>
      </c>
      <c r="W872">
        <v>6.1</v>
      </c>
      <c r="X872">
        <v>2.2999999999999998</v>
      </c>
      <c r="Y872">
        <v>4.5</v>
      </c>
      <c r="Z872">
        <v>2.2999999999999998</v>
      </c>
      <c r="AA872">
        <v>1.7</v>
      </c>
      <c r="AB872">
        <v>2.2999999999999998</v>
      </c>
      <c r="AC872">
        <v>8.1</v>
      </c>
      <c r="AD872">
        <v>15.3</v>
      </c>
    </row>
    <row r="873" spans="1:30" x14ac:dyDescent="0.45">
      <c r="A873" t="s">
        <v>105</v>
      </c>
      <c r="B873">
        <v>14860</v>
      </c>
      <c r="C873" t="s">
        <v>516</v>
      </c>
      <c r="E873" t="s">
        <v>43</v>
      </c>
      <c r="F873" t="s">
        <v>44</v>
      </c>
      <c r="G873" t="s">
        <v>45</v>
      </c>
      <c r="H873">
        <v>1</v>
      </c>
      <c r="I873" t="s">
        <v>32</v>
      </c>
      <c r="J873">
        <v>1</v>
      </c>
      <c r="K873" t="s">
        <v>32</v>
      </c>
      <c r="L873">
        <v>0</v>
      </c>
      <c r="M873" t="s">
        <v>32</v>
      </c>
      <c r="N873">
        <v>2012</v>
      </c>
      <c r="O873">
        <v>2498</v>
      </c>
      <c r="P873">
        <v>2113982</v>
      </c>
      <c r="Q873">
        <v>441</v>
      </c>
      <c r="R873">
        <v>2005582</v>
      </c>
      <c r="S873">
        <v>10099</v>
      </c>
      <c r="T873">
        <v>522456</v>
      </c>
      <c r="U873">
        <v>2058</v>
      </c>
      <c r="V873">
        <v>108400</v>
      </c>
      <c r="W873">
        <v>8.6</v>
      </c>
      <c r="X873">
        <v>4.7</v>
      </c>
      <c r="Y873">
        <v>8.1</v>
      </c>
      <c r="Z873">
        <v>5.4</v>
      </c>
      <c r="AA873">
        <v>3.8</v>
      </c>
      <c r="AB873">
        <v>4.3</v>
      </c>
      <c r="AC873">
        <v>9.9</v>
      </c>
      <c r="AD873">
        <v>9</v>
      </c>
    </row>
    <row r="874" spans="1:30" x14ac:dyDescent="0.45">
      <c r="A874" t="s">
        <v>105</v>
      </c>
      <c r="B874">
        <v>14860</v>
      </c>
      <c r="C874" t="s">
        <v>516</v>
      </c>
      <c r="E874">
        <v>51</v>
      </c>
      <c r="F874" t="s">
        <v>46</v>
      </c>
      <c r="H874">
        <v>1</v>
      </c>
      <c r="I874" t="s">
        <v>32</v>
      </c>
      <c r="J874">
        <v>1</v>
      </c>
      <c r="K874" t="s">
        <v>32</v>
      </c>
      <c r="L874">
        <v>0</v>
      </c>
      <c r="M874" t="s">
        <v>32</v>
      </c>
      <c r="N874">
        <v>2012</v>
      </c>
      <c r="O874">
        <v>1714</v>
      </c>
      <c r="P874">
        <v>6130696</v>
      </c>
      <c r="Q874">
        <v>411</v>
      </c>
      <c r="R874">
        <v>6063633</v>
      </c>
      <c r="S874">
        <v>15643</v>
      </c>
      <c r="T874">
        <v>1488924</v>
      </c>
      <c r="U874">
        <v>1303</v>
      </c>
      <c r="V874">
        <v>67063</v>
      </c>
      <c r="W874">
        <v>8.4</v>
      </c>
      <c r="X874">
        <v>2.2999999999999998</v>
      </c>
      <c r="Y874">
        <v>11</v>
      </c>
      <c r="Z874">
        <v>2.4</v>
      </c>
      <c r="AA874">
        <v>2.7</v>
      </c>
      <c r="AB874">
        <v>3.5</v>
      </c>
      <c r="AC874">
        <v>10.6</v>
      </c>
      <c r="AD874">
        <v>13.5</v>
      </c>
    </row>
    <row r="875" spans="1:30" x14ac:dyDescent="0.45">
      <c r="A875" t="s">
        <v>105</v>
      </c>
      <c r="B875">
        <v>14860</v>
      </c>
      <c r="C875" t="s">
        <v>516</v>
      </c>
      <c r="E875">
        <v>52</v>
      </c>
      <c r="F875" t="s">
        <v>47</v>
      </c>
      <c r="G875" t="s">
        <v>48</v>
      </c>
      <c r="H875">
        <v>1</v>
      </c>
      <c r="I875" t="s">
        <v>32</v>
      </c>
      <c r="J875">
        <v>1</v>
      </c>
      <c r="K875" t="s">
        <v>32</v>
      </c>
      <c r="L875">
        <v>0</v>
      </c>
      <c r="M875" t="s">
        <v>32</v>
      </c>
      <c r="N875">
        <v>2012</v>
      </c>
      <c r="O875">
        <v>6738</v>
      </c>
      <c r="P875">
        <v>48754569</v>
      </c>
      <c r="Q875">
        <v>1514</v>
      </c>
      <c r="R875">
        <v>47776126</v>
      </c>
      <c r="S875">
        <v>43091</v>
      </c>
      <c r="T875">
        <v>9262414</v>
      </c>
      <c r="U875">
        <v>5224</v>
      </c>
      <c r="V875">
        <v>978442</v>
      </c>
      <c r="W875">
        <v>5</v>
      </c>
      <c r="X875">
        <v>3.7</v>
      </c>
      <c r="Y875">
        <v>7.6</v>
      </c>
      <c r="Z875">
        <v>3.8</v>
      </c>
      <c r="AA875">
        <v>3.7</v>
      </c>
      <c r="AB875">
        <v>3.5</v>
      </c>
      <c r="AC875">
        <v>6.2</v>
      </c>
      <c r="AD875">
        <v>25.7</v>
      </c>
    </row>
    <row r="876" spans="1:30" x14ac:dyDescent="0.45">
      <c r="A876" t="s">
        <v>105</v>
      </c>
      <c r="B876">
        <v>14860</v>
      </c>
      <c r="C876" t="s">
        <v>516</v>
      </c>
      <c r="E876">
        <v>53</v>
      </c>
      <c r="F876" t="s">
        <v>49</v>
      </c>
      <c r="H876">
        <v>1</v>
      </c>
      <c r="I876" t="s">
        <v>32</v>
      </c>
      <c r="J876">
        <v>1</v>
      </c>
      <c r="K876" t="s">
        <v>32</v>
      </c>
      <c r="L876">
        <v>0</v>
      </c>
      <c r="M876" t="s">
        <v>32</v>
      </c>
      <c r="N876">
        <v>2012</v>
      </c>
      <c r="O876">
        <v>13730</v>
      </c>
      <c r="P876">
        <v>4487311</v>
      </c>
      <c r="Q876">
        <v>916</v>
      </c>
      <c r="R876">
        <v>2999427</v>
      </c>
      <c r="S876">
        <v>7240</v>
      </c>
      <c r="T876">
        <v>473581</v>
      </c>
      <c r="U876">
        <v>12814</v>
      </c>
      <c r="V876">
        <v>1487884</v>
      </c>
      <c r="W876">
        <v>3.1</v>
      </c>
      <c r="X876">
        <v>22</v>
      </c>
      <c r="Y876">
        <v>16.7</v>
      </c>
      <c r="Z876">
        <v>31.4</v>
      </c>
      <c r="AA876">
        <v>9.8000000000000007</v>
      </c>
      <c r="AB876">
        <v>19.8</v>
      </c>
      <c r="AC876">
        <v>2.9</v>
      </c>
      <c r="AD876">
        <v>12.3</v>
      </c>
    </row>
    <row r="877" spans="1:30" x14ac:dyDescent="0.45">
      <c r="A877" t="s">
        <v>105</v>
      </c>
      <c r="B877">
        <v>14860</v>
      </c>
      <c r="C877" t="s">
        <v>516</v>
      </c>
      <c r="E877">
        <v>54</v>
      </c>
      <c r="F877" t="s">
        <v>50</v>
      </c>
      <c r="H877">
        <v>1</v>
      </c>
      <c r="I877" t="s">
        <v>32</v>
      </c>
      <c r="J877">
        <v>1</v>
      </c>
      <c r="K877" t="s">
        <v>32</v>
      </c>
      <c r="L877">
        <v>0</v>
      </c>
      <c r="M877" t="s">
        <v>32</v>
      </c>
      <c r="N877">
        <v>2012</v>
      </c>
      <c r="O877">
        <v>20148</v>
      </c>
      <c r="P877">
        <v>11395155</v>
      </c>
      <c r="Q877">
        <v>3132</v>
      </c>
      <c r="R877">
        <v>10311162</v>
      </c>
      <c r="S877">
        <v>41603</v>
      </c>
      <c r="T877">
        <v>4089361</v>
      </c>
      <c r="U877">
        <v>17016</v>
      </c>
      <c r="V877">
        <v>1083993</v>
      </c>
      <c r="W877">
        <v>2.7</v>
      </c>
      <c r="X877">
        <v>1.4</v>
      </c>
      <c r="Y877">
        <v>4.3</v>
      </c>
      <c r="Z877">
        <v>1.4</v>
      </c>
      <c r="AA877">
        <v>2.2999999999999998</v>
      </c>
      <c r="AB877">
        <v>2</v>
      </c>
      <c r="AC877">
        <v>2.6</v>
      </c>
      <c r="AD877">
        <v>4.9000000000000004</v>
      </c>
    </row>
    <row r="878" spans="1:30" x14ac:dyDescent="0.45">
      <c r="A878" t="s">
        <v>105</v>
      </c>
      <c r="B878">
        <v>14860</v>
      </c>
      <c r="C878" t="s">
        <v>516</v>
      </c>
      <c r="E878">
        <v>55</v>
      </c>
      <c r="F878" t="s">
        <v>59</v>
      </c>
      <c r="H878">
        <v>1</v>
      </c>
      <c r="I878" t="s">
        <v>32</v>
      </c>
      <c r="J878">
        <v>1</v>
      </c>
      <c r="K878" t="s">
        <v>32</v>
      </c>
      <c r="L878">
        <v>0</v>
      </c>
      <c r="M878" t="s">
        <v>32</v>
      </c>
      <c r="N878">
        <v>2012</v>
      </c>
      <c r="O878">
        <v>274</v>
      </c>
      <c r="P878">
        <v>2156992</v>
      </c>
      <c r="Q878">
        <v>274</v>
      </c>
      <c r="R878">
        <v>2156992</v>
      </c>
      <c r="S878">
        <v>14508</v>
      </c>
      <c r="T878">
        <v>1954406</v>
      </c>
      <c r="U878">
        <v>0</v>
      </c>
      <c r="V878">
        <v>0</v>
      </c>
      <c r="W878">
        <v>13.1</v>
      </c>
      <c r="X878">
        <v>2.5</v>
      </c>
      <c r="Y878">
        <v>13.7</v>
      </c>
      <c r="Z878">
        <v>2.7</v>
      </c>
      <c r="AA878">
        <v>2.2999999999999998</v>
      </c>
      <c r="AB878">
        <v>2.7</v>
      </c>
      <c r="AC878">
        <v>0</v>
      </c>
      <c r="AD878">
        <v>0</v>
      </c>
    </row>
    <row r="879" spans="1:30" x14ac:dyDescent="0.45">
      <c r="A879" t="s">
        <v>105</v>
      </c>
      <c r="B879">
        <v>14860</v>
      </c>
      <c r="C879" t="s">
        <v>516</v>
      </c>
      <c r="E879">
        <v>56</v>
      </c>
      <c r="F879" t="s">
        <v>51</v>
      </c>
      <c r="H879">
        <v>1</v>
      </c>
      <c r="I879" t="s">
        <v>32</v>
      </c>
      <c r="J879">
        <v>1</v>
      </c>
      <c r="K879" t="s">
        <v>32</v>
      </c>
      <c r="L879">
        <v>0</v>
      </c>
      <c r="M879" t="s">
        <v>32</v>
      </c>
      <c r="N879">
        <v>2012</v>
      </c>
      <c r="O879">
        <v>9111</v>
      </c>
      <c r="P879">
        <v>5189564</v>
      </c>
      <c r="Q879">
        <v>1867</v>
      </c>
      <c r="R879">
        <v>4966521</v>
      </c>
      <c r="S879">
        <v>34546</v>
      </c>
      <c r="T879">
        <v>1765683</v>
      </c>
      <c r="U879">
        <v>7244</v>
      </c>
      <c r="V879">
        <v>223044</v>
      </c>
      <c r="W879">
        <v>3.7</v>
      </c>
      <c r="X879">
        <v>3</v>
      </c>
      <c r="Y879">
        <v>11.6</v>
      </c>
      <c r="Z879">
        <v>3.2</v>
      </c>
      <c r="AA879">
        <v>5.9</v>
      </c>
      <c r="AB879">
        <v>3.7</v>
      </c>
      <c r="AC879">
        <v>3.8</v>
      </c>
      <c r="AD879">
        <v>7.1</v>
      </c>
    </row>
    <row r="880" spans="1:30" x14ac:dyDescent="0.45">
      <c r="A880" t="s">
        <v>105</v>
      </c>
      <c r="B880">
        <v>14860</v>
      </c>
      <c r="C880" t="s">
        <v>516</v>
      </c>
      <c r="E880">
        <v>61</v>
      </c>
      <c r="F880" t="s">
        <v>52</v>
      </c>
      <c r="H880">
        <v>1</v>
      </c>
      <c r="I880" t="s">
        <v>32</v>
      </c>
      <c r="J880">
        <v>1</v>
      </c>
      <c r="K880" t="s">
        <v>32</v>
      </c>
      <c r="L880">
        <v>0</v>
      </c>
      <c r="M880" t="s">
        <v>32</v>
      </c>
      <c r="N880">
        <v>2012</v>
      </c>
      <c r="O880">
        <v>3269</v>
      </c>
      <c r="P880">
        <v>1276878</v>
      </c>
      <c r="Q880">
        <v>457</v>
      </c>
      <c r="R880">
        <v>1219185</v>
      </c>
      <c r="S880">
        <v>13146</v>
      </c>
      <c r="T880">
        <v>515640</v>
      </c>
      <c r="U880">
        <v>2812</v>
      </c>
      <c r="V880">
        <v>57693</v>
      </c>
      <c r="W880">
        <v>5.4</v>
      </c>
      <c r="X880">
        <v>2</v>
      </c>
      <c r="Y880">
        <v>9.8000000000000007</v>
      </c>
      <c r="Z880">
        <v>2.4</v>
      </c>
      <c r="AA880">
        <v>2.9</v>
      </c>
      <c r="AB880">
        <v>1.5</v>
      </c>
      <c r="AC880">
        <v>5.9</v>
      </c>
      <c r="AD880">
        <v>10.199999999999999</v>
      </c>
    </row>
    <row r="881" spans="1:30" x14ac:dyDescent="0.45">
      <c r="A881" t="s">
        <v>105</v>
      </c>
      <c r="B881">
        <v>14860</v>
      </c>
      <c r="C881" t="s">
        <v>516</v>
      </c>
      <c r="E881">
        <v>62</v>
      </c>
      <c r="F881" t="s">
        <v>53</v>
      </c>
      <c r="H881">
        <v>1</v>
      </c>
      <c r="I881" t="s">
        <v>32</v>
      </c>
      <c r="J881">
        <v>1</v>
      </c>
      <c r="K881" t="s">
        <v>32</v>
      </c>
      <c r="L881">
        <v>0</v>
      </c>
      <c r="M881" t="s">
        <v>32</v>
      </c>
      <c r="N881">
        <v>2012</v>
      </c>
      <c r="O881">
        <v>9253</v>
      </c>
      <c r="P881">
        <v>8735405</v>
      </c>
      <c r="Q881">
        <v>2174</v>
      </c>
      <c r="R881">
        <v>8445939</v>
      </c>
      <c r="S881">
        <v>67206</v>
      </c>
      <c r="T881">
        <v>3506163</v>
      </c>
      <c r="U881">
        <v>7079</v>
      </c>
      <c r="V881">
        <v>289467</v>
      </c>
      <c r="W881">
        <v>3.5</v>
      </c>
      <c r="X881">
        <v>5.5</v>
      </c>
      <c r="Y881">
        <v>7.5</v>
      </c>
      <c r="Z881">
        <v>6</v>
      </c>
      <c r="AA881">
        <v>6.2</v>
      </c>
      <c r="AB881">
        <v>7</v>
      </c>
      <c r="AC881">
        <v>4.7</v>
      </c>
      <c r="AD881">
        <v>16.3</v>
      </c>
    </row>
    <row r="882" spans="1:30" x14ac:dyDescent="0.45">
      <c r="A882" t="s">
        <v>105</v>
      </c>
      <c r="B882">
        <v>14860</v>
      </c>
      <c r="C882" t="s">
        <v>516</v>
      </c>
      <c r="E882">
        <v>71</v>
      </c>
      <c r="F882" t="s">
        <v>54</v>
      </c>
      <c r="H882">
        <v>1</v>
      </c>
      <c r="I882" t="s">
        <v>32</v>
      </c>
      <c r="J882">
        <v>1</v>
      </c>
      <c r="K882" t="s">
        <v>32</v>
      </c>
      <c r="L882">
        <v>0</v>
      </c>
      <c r="M882" t="s">
        <v>32</v>
      </c>
      <c r="N882">
        <v>2012</v>
      </c>
      <c r="O882">
        <v>5423</v>
      </c>
      <c r="P882">
        <v>1618113</v>
      </c>
      <c r="Q882">
        <v>561</v>
      </c>
      <c r="R882">
        <v>1426480</v>
      </c>
      <c r="S882">
        <v>11058</v>
      </c>
      <c r="T882">
        <v>382697</v>
      </c>
      <c r="U882">
        <v>4862</v>
      </c>
      <c r="V882">
        <v>191632</v>
      </c>
      <c r="W882">
        <v>4.8</v>
      </c>
      <c r="X882">
        <v>5.0999999999999996</v>
      </c>
      <c r="Y882">
        <v>12.1</v>
      </c>
      <c r="Z882">
        <v>4.9000000000000004</v>
      </c>
      <c r="AA882">
        <v>10.5</v>
      </c>
      <c r="AB882">
        <v>5.2</v>
      </c>
      <c r="AC882">
        <v>4.5999999999999996</v>
      </c>
      <c r="AD882">
        <v>15.3</v>
      </c>
    </row>
    <row r="883" spans="1:30" x14ac:dyDescent="0.45">
      <c r="A883" t="s">
        <v>105</v>
      </c>
      <c r="B883">
        <v>14860</v>
      </c>
      <c r="C883" t="s">
        <v>516</v>
      </c>
      <c r="E883">
        <v>72</v>
      </c>
      <c r="F883" t="s">
        <v>55</v>
      </c>
      <c r="H883">
        <v>1</v>
      </c>
      <c r="I883" t="s">
        <v>32</v>
      </c>
      <c r="J883">
        <v>1</v>
      </c>
      <c r="K883" t="s">
        <v>32</v>
      </c>
      <c r="L883">
        <v>0</v>
      </c>
      <c r="M883" t="s">
        <v>32</v>
      </c>
      <c r="N883">
        <v>2012</v>
      </c>
      <c r="O883">
        <v>3071</v>
      </c>
      <c r="P883">
        <v>2508409</v>
      </c>
      <c r="Q883">
        <v>1897</v>
      </c>
      <c r="R883">
        <v>2409489</v>
      </c>
      <c r="S883">
        <v>33913</v>
      </c>
      <c r="T883">
        <v>705889</v>
      </c>
      <c r="U883">
        <v>1174</v>
      </c>
      <c r="V883">
        <v>98920</v>
      </c>
      <c r="W883">
        <v>5.7</v>
      </c>
      <c r="X883">
        <v>10.7</v>
      </c>
      <c r="Y883">
        <v>8.9</v>
      </c>
      <c r="Z883">
        <v>10.9</v>
      </c>
      <c r="AA883">
        <v>13.9</v>
      </c>
      <c r="AB883">
        <v>13.4</v>
      </c>
      <c r="AC883">
        <v>9.6</v>
      </c>
      <c r="AD883">
        <v>41.7</v>
      </c>
    </row>
    <row r="884" spans="1:30" x14ac:dyDescent="0.45">
      <c r="A884" t="s">
        <v>105</v>
      </c>
      <c r="B884">
        <v>14860</v>
      </c>
      <c r="C884" t="s">
        <v>516</v>
      </c>
      <c r="E884">
        <v>81</v>
      </c>
      <c r="F884" t="s">
        <v>56</v>
      </c>
      <c r="G884" t="s">
        <v>57</v>
      </c>
      <c r="H884">
        <v>1</v>
      </c>
      <c r="I884" t="s">
        <v>32</v>
      </c>
      <c r="J884">
        <v>1</v>
      </c>
      <c r="K884" t="s">
        <v>32</v>
      </c>
      <c r="L884">
        <v>0</v>
      </c>
      <c r="M884" t="s">
        <v>32</v>
      </c>
      <c r="N884">
        <v>2012</v>
      </c>
      <c r="O884">
        <v>8997</v>
      </c>
      <c r="P884">
        <v>1156130</v>
      </c>
      <c r="Q884">
        <v>1529</v>
      </c>
      <c r="R884">
        <v>857690</v>
      </c>
      <c r="S884">
        <v>10685</v>
      </c>
      <c r="T884">
        <v>283446</v>
      </c>
      <c r="U884">
        <v>7468</v>
      </c>
      <c r="V884">
        <v>298440</v>
      </c>
      <c r="W884">
        <v>4</v>
      </c>
      <c r="X884">
        <v>8.5</v>
      </c>
      <c r="Y884">
        <v>7.6</v>
      </c>
      <c r="Z884">
        <v>11.3</v>
      </c>
      <c r="AA884">
        <v>11.4</v>
      </c>
      <c r="AB884">
        <v>13.4</v>
      </c>
      <c r="AC884">
        <v>4.3</v>
      </c>
      <c r="AD884">
        <v>13.1</v>
      </c>
    </row>
    <row r="885" spans="1:30" x14ac:dyDescent="0.45">
      <c r="A885" t="s">
        <v>105</v>
      </c>
      <c r="B885">
        <v>14860</v>
      </c>
      <c r="C885" t="s">
        <v>516</v>
      </c>
      <c r="E885">
        <v>99</v>
      </c>
      <c r="F885" t="s">
        <v>76</v>
      </c>
      <c r="H885">
        <v>1</v>
      </c>
      <c r="I885" t="s">
        <v>32</v>
      </c>
      <c r="J885">
        <v>1</v>
      </c>
      <c r="K885" t="s">
        <v>32</v>
      </c>
      <c r="L885">
        <v>0</v>
      </c>
      <c r="M885" t="s">
        <v>32</v>
      </c>
      <c r="N885">
        <v>2012</v>
      </c>
      <c r="O885">
        <v>48</v>
      </c>
      <c r="P885">
        <v>4991</v>
      </c>
      <c r="Q885">
        <v>27</v>
      </c>
      <c r="R885">
        <v>2894</v>
      </c>
      <c r="S885">
        <v>15</v>
      </c>
      <c r="T885">
        <v>564</v>
      </c>
      <c r="U885">
        <v>21</v>
      </c>
      <c r="V885">
        <v>2098</v>
      </c>
      <c r="W885">
        <v>45</v>
      </c>
      <c r="X885">
        <v>20.7</v>
      </c>
      <c r="Y885">
        <v>37.799999999999997</v>
      </c>
      <c r="Z885">
        <v>40.200000000000003</v>
      </c>
      <c r="AA885">
        <v>65.5</v>
      </c>
      <c r="AB885">
        <v>39.9</v>
      </c>
      <c r="AC885">
        <v>113</v>
      </c>
      <c r="AD885">
        <v>34.6</v>
      </c>
    </row>
    <row r="886" spans="1:30" x14ac:dyDescent="0.45">
      <c r="A886" t="s">
        <v>106</v>
      </c>
      <c r="B886">
        <v>15180</v>
      </c>
      <c r="C886" t="s">
        <v>518</v>
      </c>
      <c r="E886">
        <v>0</v>
      </c>
      <c r="F886" t="s">
        <v>31</v>
      </c>
      <c r="H886">
        <v>1</v>
      </c>
      <c r="I886" t="s">
        <v>32</v>
      </c>
      <c r="J886">
        <v>1</v>
      </c>
      <c r="K886" t="s">
        <v>32</v>
      </c>
      <c r="L886">
        <v>0</v>
      </c>
      <c r="M886" t="s">
        <v>32</v>
      </c>
      <c r="N886">
        <v>2012</v>
      </c>
      <c r="O886">
        <v>36598</v>
      </c>
      <c r="P886">
        <v>16028591</v>
      </c>
      <c r="Q886">
        <v>4885</v>
      </c>
      <c r="R886">
        <v>14932751</v>
      </c>
      <c r="S886">
        <v>104827</v>
      </c>
      <c r="T886">
        <v>2689268</v>
      </c>
      <c r="U886">
        <v>31713</v>
      </c>
      <c r="V886">
        <v>1095839</v>
      </c>
      <c r="W886">
        <v>3.9</v>
      </c>
      <c r="X886">
        <v>5</v>
      </c>
      <c r="Y886">
        <v>5.4</v>
      </c>
      <c r="Z886">
        <v>5.8</v>
      </c>
      <c r="AA886">
        <v>6.2</v>
      </c>
      <c r="AB886">
        <v>3.7</v>
      </c>
      <c r="AC886">
        <v>4</v>
      </c>
      <c r="AD886">
        <v>11.9</v>
      </c>
    </row>
    <row r="887" spans="1:30" x14ac:dyDescent="0.45">
      <c r="A887" t="s">
        <v>106</v>
      </c>
      <c r="B887">
        <v>15180</v>
      </c>
      <c r="C887" t="s">
        <v>518</v>
      </c>
      <c r="E887">
        <v>11</v>
      </c>
      <c r="F887" t="s">
        <v>33</v>
      </c>
      <c r="G887" t="s">
        <v>34</v>
      </c>
      <c r="H887">
        <v>1</v>
      </c>
      <c r="I887" t="s">
        <v>32</v>
      </c>
      <c r="J887">
        <v>1</v>
      </c>
      <c r="K887" t="s">
        <v>32</v>
      </c>
      <c r="L887">
        <v>0</v>
      </c>
      <c r="M887" t="s">
        <v>32</v>
      </c>
      <c r="N887">
        <v>2012</v>
      </c>
      <c r="O887">
        <v>832</v>
      </c>
      <c r="P887">
        <v>56857</v>
      </c>
      <c r="Q887">
        <v>28</v>
      </c>
      <c r="R887">
        <v>23212</v>
      </c>
      <c r="S887">
        <v>85</v>
      </c>
      <c r="T887">
        <v>2485</v>
      </c>
      <c r="U887">
        <v>804</v>
      </c>
      <c r="V887">
        <v>33645</v>
      </c>
      <c r="W887">
        <v>19.399999999999999</v>
      </c>
      <c r="X887">
        <v>28.4</v>
      </c>
      <c r="Y887">
        <v>33</v>
      </c>
      <c r="Z887">
        <v>31.8</v>
      </c>
      <c r="AA887">
        <v>12.7</v>
      </c>
      <c r="AB887">
        <v>28.8</v>
      </c>
      <c r="AC887">
        <v>19.600000000000001</v>
      </c>
      <c r="AD887">
        <v>39.799999999999997</v>
      </c>
    </row>
    <row r="888" spans="1:30" x14ac:dyDescent="0.45">
      <c r="A888" t="s">
        <v>106</v>
      </c>
      <c r="B888">
        <v>15180</v>
      </c>
      <c r="C888" t="s">
        <v>518</v>
      </c>
      <c r="E888">
        <v>21</v>
      </c>
      <c r="F888" t="s">
        <v>35</v>
      </c>
      <c r="H888">
        <v>1</v>
      </c>
      <c r="I888" t="s">
        <v>32</v>
      </c>
      <c r="J888">
        <v>1</v>
      </c>
      <c r="K888" t="s">
        <v>32</v>
      </c>
      <c r="L888">
        <v>0</v>
      </c>
      <c r="M888" t="s">
        <v>32</v>
      </c>
      <c r="N888">
        <v>2012</v>
      </c>
      <c r="O888">
        <v>77</v>
      </c>
      <c r="P888">
        <v>3727</v>
      </c>
      <c r="Q888">
        <v>2</v>
      </c>
      <c r="U888">
        <v>75</v>
      </c>
      <c r="V888">
        <v>1895</v>
      </c>
      <c r="W888">
        <v>52.6</v>
      </c>
      <c r="X888">
        <v>14</v>
      </c>
      <c r="Y888">
        <v>40.4</v>
      </c>
      <c r="AC888">
        <v>52</v>
      </c>
      <c r="AD888">
        <v>6.2</v>
      </c>
    </row>
    <row r="889" spans="1:30" x14ac:dyDescent="0.45">
      <c r="A889" t="s">
        <v>106</v>
      </c>
      <c r="B889">
        <v>15180</v>
      </c>
      <c r="C889" t="s">
        <v>518</v>
      </c>
      <c r="E889">
        <v>22</v>
      </c>
      <c r="F889" t="s">
        <v>36</v>
      </c>
      <c r="H889">
        <v>1</v>
      </c>
      <c r="I889" t="s">
        <v>32</v>
      </c>
      <c r="J889">
        <v>1</v>
      </c>
      <c r="K889" t="s">
        <v>32</v>
      </c>
      <c r="L889">
        <v>0</v>
      </c>
      <c r="M889" t="s">
        <v>32</v>
      </c>
      <c r="N889">
        <v>2012</v>
      </c>
      <c r="O889">
        <v>93</v>
      </c>
      <c r="P889">
        <v>195768</v>
      </c>
      <c r="Q889">
        <v>6</v>
      </c>
      <c r="R889">
        <v>194901</v>
      </c>
      <c r="S889">
        <v>370</v>
      </c>
      <c r="T889">
        <v>21506</v>
      </c>
      <c r="U889">
        <v>87</v>
      </c>
      <c r="V889">
        <v>867</v>
      </c>
      <c r="W889">
        <v>45.5</v>
      </c>
      <c r="X889">
        <v>6.5</v>
      </c>
      <c r="Y889">
        <v>0</v>
      </c>
      <c r="Z889">
        <v>6.8</v>
      </c>
      <c r="AA889">
        <v>2.2000000000000002</v>
      </c>
      <c r="AB889">
        <v>3.3</v>
      </c>
      <c r="AC889">
        <v>46.4</v>
      </c>
      <c r="AD889">
        <v>13</v>
      </c>
    </row>
    <row r="890" spans="1:30" x14ac:dyDescent="0.45">
      <c r="A890" t="s">
        <v>106</v>
      </c>
      <c r="B890">
        <v>15180</v>
      </c>
      <c r="C890" t="s">
        <v>518</v>
      </c>
      <c r="E890">
        <v>23</v>
      </c>
      <c r="F890" t="s">
        <v>37</v>
      </c>
      <c r="H890">
        <v>1</v>
      </c>
      <c r="I890" t="s">
        <v>32</v>
      </c>
      <c r="J890">
        <v>1</v>
      </c>
      <c r="K890" t="s">
        <v>32</v>
      </c>
      <c r="L890">
        <v>0</v>
      </c>
      <c r="M890" t="s">
        <v>32</v>
      </c>
      <c r="N890">
        <v>2012</v>
      </c>
      <c r="O890">
        <v>5067</v>
      </c>
      <c r="P890">
        <v>639762</v>
      </c>
      <c r="Q890">
        <v>288</v>
      </c>
      <c r="R890">
        <v>466006</v>
      </c>
      <c r="S890">
        <v>3023</v>
      </c>
      <c r="T890">
        <v>100343</v>
      </c>
      <c r="U890">
        <v>4778</v>
      </c>
      <c r="V890">
        <v>173756</v>
      </c>
      <c r="W890">
        <v>7.1</v>
      </c>
      <c r="X890">
        <v>17.600000000000001</v>
      </c>
      <c r="Y890">
        <v>27.9</v>
      </c>
      <c r="Z890">
        <v>25.4</v>
      </c>
      <c r="AA890">
        <v>43.5</v>
      </c>
      <c r="AB890">
        <v>42</v>
      </c>
      <c r="AC890">
        <v>7.2</v>
      </c>
      <c r="AD890">
        <v>22.8</v>
      </c>
    </row>
    <row r="891" spans="1:30" x14ac:dyDescent="0.45">
      <c r="A891" t="s">
        <v>106</v>
      </c>
      <c r="B891">
        <v>15180</v>
      </c>
      <c r="C891" t="s">
        <v>518</v>
      </c>
      <c r="E891" t="s">
        <v>38</v>
      </c>
      <c r="F891" t="s">
        <v>39</v>
      </c>
      <c r="H891">
        <v>1</v>
      </c>
      <c r="I891" t="s">
        <v>32</v>
      </c>
      <c r="J891">
        <v>1</v>
      </c>
      <c r="K891" t="s">
        <v>32</v>
      </c>
      <c r="L891">
        <v>0</v>
      </c>
      <c r="M891" t="s">
        <v>32</v>
      </c>
      <c r="N891">
        <v>2012</v>
      </c>
      <c r="O891">
        <v>913</v>
      </c>
      <c r="P891">
        <v>1564048</v>
      </c>
      <c r="Q891">
        <v>208</v>
      </c>
      <c r="R891">
        <v>1539870</v>
      </c>
      <c r="S891">
        <v>4023</v>
      </c>
      <c r="T891">
        <v>181487</v>
      </c>
      <c r="U891">
        <v>705</v>
      </c>
      <c r="V891">
        <v>24177</v>
      </c>
      <c r="W891">
        <v>13.2</v>
      </c>
      <c r="X891">
        <v>5.2</v>
      </c>
      <c r="Y891">
        <v>22.6</v>
      </c>
      <c r="Z891">
        <v>5.5</v>
      </c>
      <c r="AA891">
        <v>9.6999999999999993</v>
      </c>
      <c r="AB891">
        <v>9.5</v>
      </c>
      <c r="AC891">
        <v>13.8</v>
      </c>
      <c r="AD891">
        <v>29.8</v>
      </c>
    </row>
    <row r="892" spans="1:30" x14ac:dyDescent="0.45">
      <c r="A892" t="s">
        <v>106</v>
      </c>
      <c r="B892">
        <v>15180</v>
      </c>
      <c r="C892" t="s">
        <v>518</v>
      </c>
      <c r="E892">
        <v>42</v>
      </c>
      <c r="F892" t="s">
        <v>40</v>
      </c>
      <c r="H892">
        <v>1</v>
      </c>
      <c r="I892" t="s">
        <v>32</v>
      </c>
      <c r="J892">
        <v>1</v>
      </c>
      <c r="K892" t="s">
        <v>32</v>
      </c>
      <c r="L892">
        <v>0</v>
      </c>
      <c r="M892" t="s">
        <v>32</v>
      </c>
      <c r="N892">
        <v>2012</v>
      </c>
      <c r="O892">
        <v>965</v>
      </c>
      <c r="P892">
        <v>2387401</v>
      </c>
      <c r="Q892">
        <v>222</v>
      </c>
      <c r="R892">
        <v>2356195</v>
      </c>
      <c r="S892">
        <v>3091</v>
      </c>
      <c r="T892">
        <v>103983</v>
      </c>
      <c r="U892">
        <v>742</v>
      </c>
      <c r="W892">
        <v>12.7</v>
      </c>
      <c r="X892">
        <v>31.1</v>
      </c>
      <c r="Y892">
        <v>30.9</v>
      </c>
      <c r="Z892">
        <v>32.799999999999997</v>
      </c>
      <c r="AA892">
        <v>25.9</v>
      </c>
      <c r="AB892">
        <v>20</v>
      </c>
      <c r="AC892">
        <v>17.600000000000001</v>
      </c>
    </row>
    <row r="893" spans="1:30" x14ac:dyDescent="0.45">
      <c r="A893" t="s">
        <v>106</v>
      </c>
      <c r="B893">
        <v>15180</v>
      </c>
      <c r="C893" t="s">
        <v>518</v>
      </c>
      <c r="E893" t="s">
        <v>41</v>
      </c>
      <c r="F893" t="s">
        <v>42</v>
      </c>
      <c r="H893">
        <v>1</v>
      </c>
      <c r="I893" t="s">
        <v>32</v>
      </c>
      <c r="J893">
        <v>1</v>
      </c>
      <c r="K893" t="s">
        <v>32</v>
      </c>
      <c r="L893">
        <v>0</v>
      </c>
      <c r="M893" t="s">
        <v>32</v>
      </c>
      <c r="N893">
        <v>2012</v>
      </c>
      <c r="O893">
        <v>3859</v>
      </c>
      <c r="P893">
        <v>4016448</v>
      </c>
      <c r="Q893">
        <v>779</v>
      </c>
      <c r="R893">
        <v>3888566</v>
      </c>
      <c r="S893">
        <v>15751</v>
      </c>
      <c r="T893">
        <v>324703</v>
      </c>
      <c r="U893">
        <v>3080</v>
      </c>
      <c r="V893">
        <v>127882</v>
      </c>
      <c r="W893">
        <v>5.8</v>
      </c>
      <c r="X893">
        <v>11</v>
      </c>
      <c r="Y893">
        <v>10.9</v>
      </c>
      <c r="Z893">
        <v>10.9</v>
      </c>
      <c r="AA893">
        <v>6.7</v>
      </c>
      <c r="AB893">
        <v>9.5</v>
      </c>
      <c r="AC893">
        <v>6.8</v>
      </c>
      <c r="AD893">
        <v>34.200000000000003</v>
      </c>
    </row>
    <row r="894" spans="1:30" x14ac:dyDescent="0.45">
      <c r="A894" t="s">
        <v>106</v>
      </c>
      <c r="B894">
        <v>15180</v>
      </c>
      <c r="C894" t="s">
        <v>518</v>
      </c>
      <c r="E894" t="s">
        <v>43</v>
      </c>
      <c r="F894" t="s">
        <v>44</v>
      </c>
      <c r="G894" t="s">
        <v>45</v>
      </c>
      <c r="H894">
        <v>1</v>
      </c>
      <c r="I894" t="s">
        <v>32</v>
      </c>
      <c r="J894">
        <v>1</v>
      </c>
      <c r="K894" t="s">
        <v>32</v>
      </c>
      <c r="L894">
        <v>0</v>
      </c>
      <c r="M894" t="s">
        <v>32</v>
      </c>
      <c r="N894">
        <v>2012</v>
      </c>
      <c r="O894">
        <v>2547</v>
      </c>
      <c r="P894">
        <v>938263</v>
      </c>
      <c r="Q894">
        <v>251</v>
      </c>
      <c r="R894">
        <v>744741</v>
      </c>
      <c r="S894">
        <v>4746</v>
      </c>
      <c r="T894">
        <v>165038</v>
      </c>
      <c r="U894">
        <v>2296</v>
      </c>
      <c r="V894">
        <v>193522</v>
      </c>
      <c r="W894">
        <v>16.899999999999999</v>
      </c>
      <c r="X894">
        <v>33.6</v>
      </c>
      <c r="Y894">
        <v>17</v>
      </c>
      <c r="Z894">
        <v>46</v>
      </c>
      <c r="AA894">
        <v>37.1</v>
      </c>
      <c r="AB894">
        <v>34.9</v>
      </c>
      <c r="AC894">
        <v>18.2</v>
      </c>
      <c r="AD894">
        <v>31.4</v>
      </c>
    </row>
    <row r="895" spans="1:30" x14ac:dyDescent="0.45">
      <c r="A895" t="s">
        <v>106</v>
      </c>
      <c r="B895">
        <v>15180</v>
      </c>
      <c r="C895" t="s">
        <v>518</v>
      </c>
      <c r="E895">
        <v>51</v>
      </c>
      <c r="F895" t="s">
        <v>46</v>
      </c>
      <c r="H895">
        <v>1</v>
      </c>
      <c r="I895" t="s">
        <v>32</v>
      </c>
      <c r="J895">
        <v>1</v>
      </c>
      <c r="K895" t="s">
        <v>32</v>
      </c>
      <c r="L895">
        <v>0</v>
      </c>
      <c r="M895" t="s">
        <v>32</v>
      </c>
      <c r="N895">
        <v>2012</v>
      </c>
      <c r="O895">
        <v>251</v>
      </c>
      <c r="P895">
        <v>897587</v>
      </c>
      <c r="Q895">
        <v>38</v>
      </c>
      <c r="R895">
        <v>893553</v>
      </c>
      <c r="S895">
        <v>3168</v>
      </c>
      <c r="T895">
        <v>92531</v>
      </c>
      <c r="U895">
        <v>213</v>
      </c>
      <c r="V895">
        <v>4034</v>
      </c>
      <c r="W895">
        <v>23.4</v>
      </c>
      <c r="X895">
        <v>4.0999999999999996</v>
      </c>
      <c r="Y895">
        <v>25.6</v>
      </c>
      <c r="Z895">
        <v>4.3</v>
      </c>
      <c r="AA895">
        <v>4.8</v>
      </c>
      <c r="AB895">
        <v>3.5</v>
      </c>
      <c r="AC895">
        <v>27.3</v>
      </c>
      <c r="AD895">
        <v>9.3000000000000007</v>
      </c>
    </row>
    <row r="896" spans="1:30" x14ac:dyDescent="0.45">
      <c r="A896" t="s">
        <v>106</v>
      </c>
      <c r="B896">
        <v>15180</v>
      </c>
      <c r="C896" t="s">
        <v>518</v>
      </c>
      <c r="E896">
        <v>52</v>
      </c>
      <c r="F896" t="s">
        <v>47</v>
      </c>
      <c r="G896" t="s">
        <v>48</v>
      </c>
      <c r="H896">
        <v>1</v>
      </c>
      <c r="I896" t="s">
        <v>32</v>
      </c>
      <c r="J896">
        <v>1</v>
      </c>
      <c r="K896" t="s">
        <v>32</v>
      </c>
      <c r="L896">
        <v>0</v>
      </c>
      <c r="M896" t="s">
        <v>32</v>
      </c>
      <c r="N896">
        <v>2012</v>
      </c>
      <c r="O896">
        <v>723</v>
      </c>
      <c r="P896">
        <v>531694</v>
      </c>
      <c r="Q896">
        <v>221</v>
      </c>
      <c r="R896">
        <v>511459</v>
      </c>
      <c r="S896">
        <v>3374</v>
      </c>
      <c r="T896">
        <v>117268</v>
      </c>
      <c r="U896">
        <v>502</v>
      </c>
      <c r="V896">
        <v>20234</v>
      </c>
      <c r="W896">
        <v>19.399999999999999</v>
      </c>
      <c r="X896">
        <v>6.5</v>
      </c>
      <c r="Y896">
        <v>39.5</v>
      </c>
      <c r="Z896">
        <v>6.7</v>
      </c>
      <c r="AA896">
        <v>12.3</v>
      </c>
      <c r="AB896">
        <v>9.4</v>
      </c>
      <c r="AC896">
        <v>23.9</v>
      </c>
      <c r="AD896">
        <v>49.4</v>
      </c>
    </row>
    <row r="897" spans="1:30" x14ac:dyDescent="0.45">
      <c r="A897" t="s">
        <v>106</v>
      </c>
      <c r="B897">
        <v>15180</v>
      </c>
      <c r="C897" t="s">
        <v>518</v>
      </c>
      <c r="E897">
        <v>53</v>
      </c>
      <c r="F897" t="s">
        <v>49</v>
      </c>
      <c r="H897">
        <v>1</v>
      </c>
      <c r="I897" t="s">
        <v>32</v>
      </c>
      <c r="J897">
        <v>1</v>
      </c>
      <c r="K897" t="s">
        <v>32</v>
      </c>
      <c r="L897">
        <v>0</v>
      </c>
      <c r="M897" t="s">
        <v>32</v>
      </c>
      <c r="N897">
        <v>2012</v>
      </c>
      <c r="O897">
        <v>1965</v>
      </c>
      <c r="P897">
        <v>336621</v>
      </c>
      <c r="Q897">
        <v>324</v>
      </c>
      <c r="R897">
        <v>196208</v>
      </c>
      <c r="S897">
        <v>1313</v>
      </c>
      <c r="T897">
        <v>33942</v>
      </c>
      <c r="U897">
        <v>1642</v>
      </c>
      <c r="V897">
        <v>140413</v>
      </c>
      <c r="W897">
        <v>13.1</v>
      </c>
      <c r="X897">
        <v>21</v>
      </c>
      <c r="Y897">
        <v>18.3</v>
      </c>
      <c r="Z897">
        <v>24.7</v>
      </c>
      <c r="AA897">
        <v>36.200000000000003</v>
      </c>
      <c r="AB897">
        <v>27.4</v>
      </c>
      <c r="AC897">
        <v>12.2</v>
      </c>
      <c r="AD897">
        <v>25.7</v>
      </c>
    </row>
    <row r="898" spans="1:30" x14ac:dyDescent="0.45">
      <c r="A898" t="s">
        <v>106</v>
      </c>
      <c r="B898">
        <v>15180</v>
      </c>
      <c r="C898" t="s">
        <v>518</v>
      </c>
      <c r="E898">
        <v>54</v>
      </c>
      <c r="F898" t="s">
        <v>50</v>
      </c>
      <c r="H898">
        <v>1</v>
      </c>
      <c r="I898" t="s">
        <v>32</v>
      </c>
      <c r="J898">
        <v>1</v>
      </c>
      <c r="K898" t="s">
        <v>32</v>
      </c>
      <c r="L898">
        <v>0</v>
      </c>
      <c r="M898" t="s">
        <v>32</v>
      </c>
      <c r="N898">
        <v>2012</v>
      </c>
      <c r="O898">
        <v>2935</v>
      </c>
      <c r="P898">
        <v>283253</v>
      </c>
      <c r="Q898">
        <v>346</v>
      </c>
      <c r="R898">
        <v>222670</v>
      </c>
      <c r="S898">
        <v>2601</v>
      </c>
      <c r="T898">
        <v>74471</v>
      </c>
      <c r="U898">
        <v>2589</v>
      </c>
      <c r="V898">
        <v>60583</v>
      </c>
      <c r="W898">
        <v>13.7</v>
      </c>
      <c r="X898">
        <v>21.1</v>
      </c>
      <c r="Y898">
        <v>22.5</v>
      </c>
      <c r="Z898">
        <v>26.4</v>
      </c>
      <c r="AA898">
        <v>27.5</v>
      </c>
      <c r="AB898">
        <v>32.200000000000003</v>
      </c>
      <c r="AC898">
        <v>14.3</v>
      </c>
      <c r="AD898">
        <v>16.2</v>
      </c>
    </row>
    <row r="899" spans="1:30" x14ac:dyDescent="0.45">
      <c r="A899" t="s">
        <v>106</v>
      </c>
      <c r="B899">
        <v>15180</v>
      </c>
      <c r="C899" t="s">
        <v>518</v>
      </c>
      <c r="E899">
        <v>56</v>
      </c>
      <c r="F899" t="s">
        <v>51</v>
      </c>
      <c r="H899">
        <v>1</v>
      </c>
      <c r="I899" t="s">
        <v>32</v>
      </c>
      <c r="J899">
        <v>1</v>
      </c>
      <c r="K899" t="s">
        <v>32</v>
      </c>
      <c r="L899">
        <v>0</v>
      </c>
      <c r="M899" t="s">
        <v>32</v>
      </c>
      <c r="N899">
        <v>2012</v>
      </c>
      <c r="O899">
        <v>4413</v>
      </c>
      <c r="P899">
        <v>546699</v>
      </c>
      <c r="Q899">
        <v>185</v>
      </c>
      <c r="R899">
        <v>488200</v>
      </c>
      <c r="S899">
        <v>8560</v>
      </c>
      <c r="T899">
        <v>192092</v>
      </c>
      <c r="U899">
        <v>4229</v>
      </c>
      <c r="V899">
        <v>58499</v>
      </c>
      <c r="W899">
        <v>6.2</v>
      </c>
      <c r="X899">
        <v>18.100000000000001</v>
      </c>
      <c r="Y899">
        <v>34.200000000000003</v>
      </c>
      <c r="Z899">
        <v>20.3</v>
      </c>
      <c r="AA899">
        <v>23</v>
      </c>
      <c r="AB899">
        <v>15.8</v>
      </c>
      <c r="AC899">
        <v>5.6</v>
      </c>
      <c r="AD899">
        <v>16</v>
      </c>
    </row>
    <row r="900" spans="1:30" x14ac:dyDescent="0.45">
      <c r="A900" t="s">
        <v>106</v>
      </c>
      <c r="B900">
        <v>15180</v>
      </c>
      <c r="C900" t="s">
        <v>518</v>
      </c>
      <c r="E900">
        <v>61</v>
      </c>
      <c r="F900" t="s">
        <v>52</v>
      </c>
      <c r="H900">
        <v>1</v>
      </c>
      <c r="I900" t="s">
        <v>32</v>
      </c>
      <c r="J900">
        <v>1</v>
      </c>
      <c r="K900" t="s">
        <v>32</v>
      </c>
      <c r="L900">
        <v>0</v>
      </c>
      <c r="M900" t="s">
        <v>32</v>
      </c>
      <c r="N900">
        <v>2012</v>
      </c>
      <c r="O900">
        <v>873</v>
      </c>
      <c r="P900">
        <v>82963</v>
      </c>
      <c r="Q900">
        <v>63</v>
      </c>
      <c r="R900">
        <v>78434</v>
      </c>
      <c r="S900">
        <v>1467</v>
      </c>
      <c r="T900">
        <v>36285</v>
      </c>
      <c r="U900">
        <v>810</v>
      </c>
      <c r="V900">
        <v>4529</v>
      </c>
      <c r="W900">
        <v>22.3</v>
      </c>
      <c r="X900">
        <v>6.5</v>
      </c>
      <c r="Y900">
        <v>18.2</v>
      </c>
      <c r="Z900">
        <v>6.9</v>
      </c>
      <c r="AA900">
        <v>13.7</v>
      </c>
      <c r="AB900">
        <v>6.6</v>
      </c>
      <c r="AC900">
        <v>22.5</v>
      </c>
      <c r="AD900">
        <v>17.5</v>
      </c>
    </row>
    <row r="901" spans="1:30" x14ac:dyDescent="0.45">
      <c r="A901" t="s">
        <v>106</v>
      </c>
      <c r="B901">
        <v>15180</v>
      </c>
      <c r="C901" t="s">
        <v>518</v>
      </c>
      <c r="E901">
        <v>62</v>
      </c>
      <c r="F901" t="s">
        <v>53</v>
      </c>
      <c r="H901">
        <v>1</v>
      </c>
      <c r="I901" t="s">
        <v>32</v>
      </c>
      <c r="J901">
        <v>1</v>
      </c>
      <c r="K901" t="s">
        <v>32</v>
      </c>
      <c r="L901">
        <v>0</v>
      </c>
      <c r="M901" t="s">
        <v>32</v>
      </c>
      <c r="N901">
        <v>2012</v>
      </c>
      <c r="O901">
        <v>3967</v>
      </c>
      <c r="P901">
        <v>2606403</v>
      </c>
      <c r="Q901">
        <v>1121</v>
      </c>
      <c r="R901">
        <v>2539660</v>
      </c>
      <c r="S901">
        <v>39273</v>
      </c>
      <c r="T901">
        <v>1028893</v>
      </c>
      <c r="U901">
        <v>2846</v>
      </c>
      <c r="V901">
        <v>66742</v>
      </c>
      <c r="W901">
        <v>8.3000000000000007</v>
      </c>
      <c r="X901">
        <v>11.2</v>
      </c>
      <c r="Y901">
        <v>18.5</v>
      </c>
      <c r="Z901">
        <v>11.6</v>
      </c>
      <c r="AA901">
        <v>17.899999999999999</v>
      </c>
      <c r="AB901">
        <v>9.5</v>
      </c>
      <c r="AC901">
        <v>7.5</v>
      </c>
      <c r="AD901">
        <v>16.7</v>
      </c>
    </row>
    <row r="902" spans="1:30" x14ac:dyDescent="0.45">
      <c r="A902" t="s">
        <v>106</v>
      </c>
      <c r="B902">
        <v>15180</v>
      </c>
      <c r="C902" t="s">
        <v>518</v>
      </c>
      <c r="E902">
        <v>71</v>
      </c>
      <c r="F902" t="s">
        <v>54</v>
      </c>
      <c r="H902">
        <v>1</v>
      </c>
      <c r="I902" t="s">
        <v>32</v>
      </c>
      <c r="J902">
        <v>1</v>
      </c>
      <c r="K902" t="s">
        <v>32</v>
      </c>
      <c r="L902">
        <v>0</v>
      </c>
      <c r="M902" t="s">
        <v>32</v>
      </c>
      <c r="N902">
        <v>2012</v>
      </c>
      <c r="O902">
        <v>936</v>
      </c>
      <c r="P902">
        <v>75531</v>
      </c>
      <c r="Q902">
        <v>68</v>
      </c>
      <c r="R902">
        <v>63153</v>
      </c>
      <c r="S902">
        <v>1202</v>
      </c>
      <c r="T902">
        <v>23757</v>
      </c>
      <c r="U902">
        <v>868</v>
      </c>
      <c r="V902">
        <v>12378</v>
      </c>
      <c r="W902">
        <v>17</v>
      </c>
      <c r="X902">
        <v>15.7</v>
      </c>
      <c r="Y902">
        <v>17.2</v>
      </c>
      <c r="Z902">
        <v>20.3</v>
      </c>
      <c r="AA902">
        <v>25.3</v>
      </c>
      <c r="AB902">
        <v>31.4</v>
      </c>
      <c r="AC902">
        <v>18.100000000000001</v>
      </c>
      <c r="AD902">
        <v>17.100000000000001</v>
      </c>
    </row>
    <row r="903" spans="1:30" x14ac:dyDescent="0.45">
      <c r="A903" t="s">
        <v>106</v>
      </c>
      <c r="B903">
        <v>15180</v>
      </c>
      <c r="C903" t="s">
        <v>518</v>
      </c>
      <c r="E903">
        <v>72</v>
      </c>
      <c r="F903" t="s">
        <v>55</v>
      </c>
      <c r="H903">
        <v>1</v>
      </c>
      <c r="I903" t="s">
        <v>32</v>
      </c>
      <c r="J903">
        <v>1</v>
      </c>
      <c r="K903" t="s">
        <v>32</v>
      </c>
      <c r="L903">
        <v>0</v>
      </c>
      <c r="M903" t="s">
        <v>32</v>
      </c>
      <c r="N903">
        <v>2012</v>
      </c>
      <c r="O903">
        <v>1255</v>
      </c>
      <c r="P903">
        <v>642534</v>
      </c>
      <c r="Q903">
        <v>451</v>
      </c>
      <c r="R903">
        <v>593435</v>
      </c>
      <c r="S903">
        <v>11213</v>
      </c>
      <c r="T903">
        <v>148040</v>
      </c>
      <c r="U903">
        <v>804</v>
      </c>
      <c r="W903">
        <v>12.1</v>
      </c>
      <c r="X903">
        <v>19.2</v>
      </c>
      <c r="Y903">
        <v>36.5</v>
      </c>
      <c r="Z903">
        <v>19</v>
      </c>
      <c r="AA903">
        <v>20.8</v>
      </c>
      <c r="AB903">
        <v>17.3</v>
      </c>
      <c r="AC903">
        <v>9.3000000000000007</v>
      </c>
    </row>
    <row r="904" spans="1:30" x14ac:dyDescent="0.45">
      <c r="A904" t="s">
        <v>106</v>
      </c>
      <c r="B904">
        <v>15180</v>
      </c>
      <c r="C904" t="s">
        <v>518</v>
      </c>
      <c r="E904">
        <v>81</v>
      </c>
      <c r="F904" t="s">
        <v>56</v>
      </c>
      <c r="G904" t="s">
        <v>57</v>
      </c>
      <c r="H904">
        <v>1</v>
      </c>
      <c r="I904" t="s">
        <v>32</v>
      </c>
      <c r="J904">
        <v>1</v>
      </c>
      <c r="K904" t="s">
        <v>32</v>
      </c>
      <c r="L904">
        <v>0</v>
      </c>
      <c r="M904" t="s">
        <v>32</v>
      </c>
      <c r="N904">
        <v>2012</v>
      </c>
      <c r="O904">
        <v>4963</v>
      </c>
      <c r="P904">
        <v>206867</v>
      </c>
      <c r="Q904">
        <v>319</v>
      </c>
      <c r="R904">
        <v>114489</v>
      </c>
      <c r="S904">
        <v>1363</v>
      </c>
      <c r="T904">
        <v>32325</v>
      </c>
      <c r="U904">
        <v>4644</v>
      </c>
      <c r="V904">
        <v>92378</v>
      </c>
      <c r="W904">
        <v>6</v>
      </c>
      <c r="X904">
        <v>18.399999999999999</v>
      </c>
      <c r="Y904">
        <v>22.2</v>
      </c>
      <c r="Z904">
        <v>29.4</v>
      </c>
      <c r="AA904">
        <v>34</v>
      </c>
      <c r="AB904">
        <v>28.5</v>
      </c>
      <c r="AC904">
        <v>6.1</v>
      </c>
      <c r="AD904">
        <v>18.600000000000001</v>
      </c>
    </row>
    <row r="905" spans="1:30" x14ac:dyDescent="0.45">
      <c r="A905" t="s">
        <v>107</v>
      </c>
      <c r="B905">
        <v>15260</v>
      </c>
      <c r="C905" t="s">
        <v>519</v>
      </c>
      <c r="E905">
        <v>0</v>
      </c>
      <c r="F905" t="s">
        <v>31</v>
      </c>
      <c r="H905">
        <v>1</v>
      </c>
      <c r="I905" t="s">
        <v>32</v>
      </c>
      <c r="J905">
        <v>1</v>
      </c>
      <c r="K905" t="s">
        <v>32</v>
      </c>
      <c r="L905">
        <v>0</v>
      </c>
      <c r="M905" t="s">
        <v>32</v>
      </c>
      <c r="N905">
        <v>2012</v>
      </c>
      <c r="O905">
        <v>10620</v>
      </c>
      <c r="P905">
        <v>5492112</v>
      </c>
      <c r="Q905">
        <v>2477</v>
      </c>
      <c r="R905">
        <v>5180498</v>
      </c>
      <c r="S905">
        <v>31583</v>
      </c>
      <c r="T905">
        <v>975340</v>
      </c>
      <c r="U905">
        <v>8143</v>
      </c>
      <c r="V905">
        <v>311614</v>
      </c>
      <c r="W905">
        <v>6.8</v>
      </c>
      <c r="X905">
        <v>5</v>
      </c>
      <c r="Y905">
        <v>8</v>
      </c>
      <c r="Z905">
        <v>5.5</v>
      </c>
      <c r="AA905">
        <v>7.4</v>
      </c>
      <c r="AB905">
        <v>6.4</v>
      </c>
      <c r="AC905">
        <v>8.9</v>
      </c>
      <c r="AD905">
        <v>20.8</v>
      </c>
    </row>
    <row r="906" spans="1:30" x14ac:dyDescent="0.45">
      <c r="A906" t="s">
        <v>107</v>
      </c>
      <c r="B906">
        <v>15260</v>
      </c>
      <c r="C906" t="s">
        <v>519</v>
      </c>
      <c r="E906">
        <v>11</v>
      </c>
      <c r="F906" t="s">
        <v>33</v>
      </c>
      <c r="G906" t="s">
        <v>34</v>
      </c>
      <c r="H906">
        <v>1</v>
      </c>
      <c r="I906" t="s">
        <v>32</v>
      </c>
      <c r="J906">
        <v>1</v>
      </c>
      <c r="K906" t="s">
        <v>32</v>
      </c>
      <c r="L906">
        <v>0</v>
      </c>
      <c r="M906" t="s">
        <v>32</v>
      </c>
      <c r="N906">
        <v>2012</v>
      </c>
      <c r="O906">
        <v>223</v>
      </c>
      <c r="Q906">
        <v>12</v>
      </c>
      <c r="U906">
        <v>211</v>
      </c>
      <c r="W906">
        <v>34.299999999999997</v>
      </c>
      <c r="Y906">
        <v>104.5</v>
      </c>
      <c r="AC906">
        <v>32</v>
      </c>
    </row>
    <row r="907" spans="1:30" x14ac:dyDescent="0.45">
      <c r="A907" t="s">
        <v>107</v>
      </c>
      <c r="B907">
        <v>15260</v>
      </c>
      <c r="C907" t="s">
        <v>519</v>
      </c>
      <c r="E907">
        <v>23</v>
      </c>
      <c r="F907" t="s">
        <v>37</v>
      </c>
      <c r="H907">
        <v>1</v>
      </c>
      <c r="I907" t="s">
        <v>32</v>
      </c>
      <c r="J907">
        <v>1</v>
      </c>
      <c r="K907" t="s">
        <v>32</v>
      </c>
      <c r="L907">
        <v>0</v>
      </c>
      <c r="M907" t="s">
        <v>32</v>
      </c>
      <c r="N907">
        <v>2012</v>
      </c>
      <c r="O907">
        <v>1181</v>
      </c>
      <c r="P907">
        <v>209914</v>
      </c>
      <c r="Q907">
        <v>212</v>
      </c>
      <c r="R907">
        <v>167850</v>
      </c>
      <c r="S907">
        <v>1110</v>
      </c>
      <c r="T907">
        <v>35998</v>
      </c>
      <c r="U907">
        <v>969</v>
      </c>
      <c r="V907">
        <v>42064</v>
      </c>
      <c r="W907">
        <v>18.3</v>
      </c>
      <c r="X907">
        <v>24.5</v>
      </c>
      <c r="Y907">
        <v>35.799999999999997</v>
      </c>
      <c r="Z907">
        <v>25.9</v>
      </c>
      <c r="AA907">
        <v>28.2</v>
      </c>
      <c r="AB907">
        <v>23.9</v>
      </c>
      <c r="AC907">
        <v>16.2</v>
      </c>
      <c r="AD907">
        <v>47.4</v>
      </c>
    </row>
    <row r="908" spans="1:30" x14ac:dyDescent="0.45">
      <c r="A908" t="s">
        <v>107</v>
      </c>
      <c r="B908">
        <v>15260</v>
      </c>
      <c r="C908" t="s">
        <v>519</v>
      </c>
      <c r="E908" t="s">
        <v>38</v>
      </c>
      <c r="F908" t="s">
        <v>39</v>
      </c>
      <c r="H908">
        <v>1</v>
      </c>
      <c r="I908" t="s">
        <v>32</v>
      </c>
      <c r="J908">
        <v>1</v>
      </c>
      <c r="K908" t="s">
        <v>32</v>
      </c>
      <c r="L908">
        <v>0</v>
      </c>
      <c r="M908" t="s">
        <v>32</v>
      </c>
      <c r="N908">
        <v>2012</v>
      </c>
      <c r="O908">
        <v>124</v>
      </c>
      <c r="P908">
        <v>1004616</v>
      </c>
      <c r="Q908">
        <v>63</v>
      </c>
      <c r="R908">
        <v>1003548</v>
      </c>
      <c r="S908">
        <v>2202</v>
      </c>
      <c r="T908">
        <v>134311</v>
      </c>
      <c r="U908">
        <v>61</v>
      </c>
      <c r="V908">
        <v>1069</v>
      </c>
      <c r="W908">
        <v>26.5</v>
      </c>
      <c r="X908">
        <v>2.8</v>
      </c>
      <c r="Y908">
        <v>34.4</v>
      </c>
      <c r="Z908">
        <v>2.9</v>
      </c>
      <c r="AA908">
        <v>5.7</v>
      </c>
      <c r="AB908">
        <v>5.2</v>
      </c>
      <c r="AC908">
        <v>37.799999999999997</v>
      </c>
      <c r="AD908">
        <v>21.1</v>
      </c>
    </row>
    <row r="909" spans="1:30" x14ac:dyDescent="0.45">
      <c r="A909" t="s">
        <v>107</v>
      </c>
      <c r="B909">
        <v>15260</v>
      </c>
      <c r="C909" t="s">
        <v>519</v>
      </c>
      <c r="E909">
        <v>42</v>
      </c>
      <c r="F909" t="s">
        <v>40</v>
      </c>
      <c r="H909">
        <v>1</v>
      </c>
      <c r="I909" t="s">
        <v>32</v>
      </c>
      <c r="J909">
        <v>1</v>
      </c>
      <c r="K909" t="s">
        <v>32</v>
      </c>
      <c r="L909">
        <v>0</v>
      </c>
      <c r="M909" t="s">
        <v>32</v>
      </c>
      <c r="N909">
        <v>2012</v>
      </c>
      <c r="O909">
        <v>151</v>
      </c>
      <c r="P909">
        <v>440915</v>
      </c>
      <c r="Q909">
        <v>67</v>
      </c>
      <c r="R909">
        <v>435814</v>
      </c>
      <c r="S909">
        <v>530</v>
      </c>
      <c r="T909">
        <v>23245</v>
      </c>
      <c r="U909">
        <v>84</v>
      </c>
      <c r="W909">
        <v>25</v>
      </c>
      <c r="X909">
        <v>46.1</v>
      </c>
      <c r="Y909">
        <v>27.5</v>
      </c>
      <c r="Z909">
        <v>48.5</v>
      </c>
      <c r="AA909">
        <v>14.3</v>
      </c>
      <c r="AB909">
        <v>9.6</v>
      </c>
      <c r="AC909">
        <v>37.1</v>
      </c>
    </row>
    <row r="910" spans="1:30" x14ac:dyDescent="0.45">
      <c r="A910" t="s">
        <v>107</v>
      </c>
      <c r="B910">
        <v>15260</v>
      </c>
      <c r="C910" t="s">
        <v>519</v>
      </c>
      <c r="E910" t="s">
        <v>41</v>
      </c>
      <c r="F910" t="s">
        <v>42</v>
      </c>
      <c r="H910">
        <v>1</v>
      </c>
      <c r="I910" t="s">
        <v>32</v>
      </c>
      <c r="J910">
        <v>1</v>
      </c>
      <c r="K910" t="s">
        <v>32</v>
      </c>
      <c r="L910">
        <v>0</v>
      </c>
      <c r="M910" t="s">
        <v>32</v>
      </c>
      <c r="N910">
        <v>2012</v>
      </c>
      <c r="O910">
        <v>1023</v>
      </c>
      <c r="P910">
        <v>1566829</v>
      </c>
      <c r="Q910">
        <v>528</v>
      </c>
      <c r="R910">
        <v>1528458</v>
      </c>
      <c r="S910">
        <v>5360</v>
      </c>
      <c r="T910">
        <v>123363</v>
      </c>
      <c r="U910">
        <v>495</v>
      </c>
      <c r="V910">
        <v>38370</v>
      </c>
      <c r="W910">
        <v>13.8</v>
      </c>
      <c r="X910">
        <v>5.2</v>
      </c>
      <c r="Y910">
        <v>19.100000000000001</v>
      </c>
      <c r="Z910">
        <v>5.2</v>
      </c>
      <c r="AA910">
        <v>7.6</v>
      </c>
      <c r="AB910">
        <v>8.6</v>
      </c>
      <c r="AC910">
        <v>17.100000000000001</v>
      </c>
      <c r="AD910">
        <v>44.5</v>
      </c>
    </row>
    <row r="911" spans="1:30" x14ac:dyDescent="0.45">
      <c r="A911" t="s">
        <v>107</v>
      </c>
      <c r="B911">
        <v>15260</v>
      </c>
      <c r="C911" t="s">
        <v>519</v>
      </c>
      <c r="E911" t="s">
        <v>43</v>
      </c>
      <c r="F911" t="s">
        <v>44</v>
      </c>
      <c r="G911" t="s">
        <v>45</v>
      </c>
      <c r="H911">
        <v>1</v>
      </c>
      <c r="I911" t="s">
        <v>32</v>
      </c>
      <c r="J911">
        <v>1</v>
      </c>
      <c r="K911" t="s">
        <v>32</v>
      </c>
      <c r="L911">
        <v>0</v>
      </c>
      <c r="M911" t="s">
        <v>32</v>
      </c>
      <c r="N911">
        <v>2012</v>
      </c>
      <c r="O911">
        <v>368</v>
      </c>
      <c r="P911">
        <v>152510</v>
      </c>
      <c r="Q911">
        <v>97</v>
      </c>
      <c r="R911">
        <v>135046</v>
      </c>
      <c r="S911">
        <v>1386</v>
      </c>
      <c r="T911">
        <v>42356</v>
      </c>
      <c r="U911">
        <v>271</v>
      </c>
      <c r="V911">
        <v>17463</v>
      </c>
      <c r="W911">
        <v>15.7</v>
      </c>
      <c r="X911">
        <v>6.5</v>
      </c>
      <c r="Y911">
        <v>20.7</v>
      </c>
      <c r="Z911">
        <v>5</v>
      </c>
      <c r="AA911">
        <v>5.6</v>
      </c>
      <c r="AB911">
        <v>4.2</v>
      </c>
      <c r="AC911">
        <v>20.100000000000001</v>
      </c>
      <c r="AD911">
        <v>31.5</v>
      </c>
    </row>
    <row r="912" spans="1:30" x14ac:dyDescent="0.45">
      <c r="A912" t="s">
        <v>107</v>
      </c>
      <c r="B912">
        <v>15260</v>
      </c>
      <c r="C912" t="s">
        <v>519</v>
      </c>
      <c r="E912">
        <v>51</v>
      </c>
      <c r="F912" t="s">
        <v>46</v>
      </c>
      <c r="H912">
        <v>1</v>
      </c>
      <c r="I912" t="s">
        <v>32</v>
      </c>
      <c r="J912">
        <v>1</v>
      </c>
      <c r="K912" t="s">
        <v>32</v>
      </c>
      <c r="L912">
        <v>0</v>
      </c>
      <c r="M912" t="s">
        <v>32</v>
      </c>
      <c r="N912">
        <v>2012</v>
      </c>
      <c r="O912">
        <v>80</v>
      </c>
      <c r="P912">
        <v>94745</v>
      </c>
      <c r="Q912">
        <v>31</v>
      </c>
      <c r="R912">
        <v>93621</v>
      </c>
      <c r="S912">
        <v>429</v>
      </c>
      <c r="T912">
        <v>18109</v>
      </c>
      <c r="U912">
        <v>49</v>
      </c>
      <c r="V912">
        <v>1124</v>
      </c>
      <c r="W912">
        <v>37.6</v>
      </c>
      <c r="X912">
        <v>11.6</v>
      </c>
      <c r="Y912">
        <v>38.200000000000003</v>
      </c>
      <c r="Z912">
        <v>12.3</v>
      </c>
      <c r="AA912">
        <v>24.2</v>
      </c>
      <c r="AB912">
        <v>31.5</v>
      </c>
      <c r="AC912">
        <v>62.8</v>
      </c>
      <c r="AD912">
        <v>27.6</v>
      </c>
    </row>
    <row r="913" spans="1:30" x14ac:dyDescent="0.45">
      <c r="A913" t="s">
        <v>107</v>
      </c>
      <c r="B913">
        <v>15260</v>
      </c>
      <c r="C913" t="s">
        <v>519</v>
      </c>
      <c r="E913">
        <v>52</v>
      </c>
      <c r="F913" t="s">
        <v>47</v>
      </c>
      <c r="G913" t="s">
        <v>48</v>
      </c>
      <c r="H913">
        <v>1</v>
      </c>
      <c r="I913" t="s">
        <v>32</v>
      </c>
      <c r="J913">
        <v>1</v>
      </c>
      <c r="K913" t="s">
        <v>32</v>
      </c>
      <c r="L913">
        <v>0</v>
      </c>
      <c r="M913" t="s">
        <v>32</v>
      </c>
      <c r="N913">
        <v>2012</v>
      </c>
      <c r="O913">
        <v>614</v>
      </c>
      <c r="P913">
        <v>140164</v>
      </c>
      <c r="Q913">
        <v>75</v>
      </c>
      <c r="R913">
        <v>114180</v>
      </c>
      <c r="S913">
        <v>735</v>
      </c>
      <c r="T913">
        <v>31823</v>
      </c>
      <c r="U913">
        <v>539</v>
      </c>
      <c r="W913">
        <v>20.100000000000001</v>
      </c>
      <c r="X913">
        <v>12.8</v>
      </c>
      <c r="Y913">
        <v>18.5</v>
      </c>
      <c r="Z913">
        <v>8.9</v>
      </c>
      <c r="AA913">
        <v>16.899999999999999</v>
      </c>
      <c r="AB913">
        <v>8.5</v>
      </c>
      <c r="AC913">
        <v>21.6</v>
      </c>
    </row>
    <row r="914" spans="1:30" x14ac:dyDescent="0.45">
      <c r="A914" t="s">
        <v>107</v>
      </c>
      <c r="B914">
        <v>15260</v>
      </c>
      <c r="C914" t="s">
        <v>519</v>
      </c>
      <c r="E914">
        <v>53</v>
      </c>
      <c r="F914" t="s">
        <v>49</v>
      </c>
      <c r="H914">
        <v>1</v>
      </c>
      <c r="I914" t="s">
        <v>32</v>
      </c>
      <c r="J914">
        <v>1</v>
      </c>
      <c r="K914" t="s">
        <v>32</v>
      </c>
      <c r="L914">
        <v>0</v>
      </c>
      <c r="M914" t="s">
        <v>32</v>
      </c>
      <c r="N914">
        <v>2012</v>
      </c>
      <c r="O914">
        <v>1438</v>
      </c>
      <c r="P914">
        <v>132308</v>
      </c>
      <c r="Q914">
        <v>161</v>
      </c>
      <c r="R914">
        <v>64005</v>
      </c>
      <c r="S914">
        <v>530</v>
      </c>
      <c r="T914">
        <v>18698</v>
      </c>
      <c r="U914">
        <v>1277</v>
      </c>
      <c r="V914">
        <v>68303</v>
      </c>
      <c r="W914">
        <v>22.8</v>
      </c>
      <c r="X914">
        <v>33.299999999999997</v>
      </c>
      <c r="Y914">
        <v>29.6</v>
      </c>
      <c r="Z914">
        <v>23.4</v>
      </c>
      <c r="AA914">
        <v>30</v>
      </c>
      <c r="AB914">
        <v>35.9</v>
      </c>
      <c r="AC914">
        <v>25</v>
      </c>
      <c r="AD914">
        <v>49.7</v>
      </c>
    </row>
    <row r="915" spans="1:30" x14ac:dyDescent="0.45">
      <c r="A915" t="s">
        <v>107</v>
      </c>
      <c r="B915">
        <v>15260</v>
      </c>
      <c r="C915" t="s">
        <v>519</v>
      </c>
      <c r="E915">
        <v>54</v>
      </c>
      <c r="F915" t="s">
        <v>50</v>
      </c>
      <c r="H915">
        <v>1</v>
      </c>
      <c r="I915" t="s">
        <v>32</v>
      </c>
      <c r="J915">
        <v>1</v>
      </c>
      <c r="K915" t="s">
        <v>32</v>
      </c>
      <c r="L915">
        <v>0</v>
      </c>
      <c r="M915" t="s">
        <v>32</v>
      </c>
      <c r="N915">
        <v>2012</v>
      </c>
      <c r="O915">
        <v>875</v>
      </c>
      <c r="P915">
        <v>162975</v>
      </c>
      <c r="Q915">
        <v>278</v>
      </c>
      <c r="R915">
        <v>137853</v>
      </c>
      <c r="S915">
        <v>930</v>
      </c>
      <c r="T915">
        <v>45921</v>
      </c>
      <c r="U915">
        <v>596</v>
      </c>
      <c r="V915">
        <v>25122</v>
      </c>
      <c r="W915">
        <v>12.1</v>
      </c>
      <c r="X915">
        <v>15.4</v>
      </c>
      <c r="Y915">
        <v>15.7</v>
      </c>
      <c r="Z915">
        <v>17.399999999999999</v>
      </c>
      <c r="AA915">
        <v>16.5</v>
      </c>
      <c r="AB915">
        <v>16.8</v>
      </c>
      <c r="AC915">
        <v>19.600000000000001</v>
      </c>
      <c r="AD915">
        <v>30.8</v>
      </c>
    </row>
    <row r="916" spans="1:30" x14ac:dyDescent="0.45">
      <c r="A916" t="s">
        <v>107</v>
      </c>
      <c r="B916">
        <v>15260</v>
      </c>
      <c r="C916" t="s">
        <v>519</v>
      </c>
      <c r="E916">
        <v>56</v>
      </c>
      <c r="F916" t="s">
        <v>51</v>
      </c>
      <c r="H916">
        <v>1</v>
      </c>
      <c r="I916" t="s">
        <v>32</v>
      </c>
      <c r="J916">
        <v>1</v>
      </c>
      <c r="K916" t="s">
        <v>32</v>
      </c>
      <c r="L916">
        <v>0</v>
      </c>
      <c r="M916" t="s">
        <v>32</v>
      </c>
      <c r="N916">
        <v>2012</v>
      </c>
      <c r="O916">
        <v>1232</v>
      </c>
      <c r="P916">
        <v>168708</v>
      </c>
      <c r="Q916">
        <v>185</v>
      </c>
      <c r="R916">
        <v>149204</v>
      </c>
      <c r="S916">
        <v>2991</v>
      </c>
      <c r="T916">
        <v>78751</v>
      </c>
      <c r="U916">
        <v>1047</v>
      </c>
      <c r="V916">
        <v>19504</v>
      </c>
      <c r="W916">
        <v>12.5</v>
      </c>
      <c r="X916">
        <v>8.6999999999999993</v>
      </c>
      <c r="Y916">
        <v>25.6</v>
      </c>
      <c r="Z916">
        <v>8.1999999999999993</v>
      </c>
      <c r="AA916">
        <v>7.8</v>
      </c>
      <c r="AB916">
        <v>5.4</v>
      </c>
      <c r="AC916">
        <v>13</v>
      </c>
      <c r="AD916">
        <v>35.1</v>
      </c>
    </row>
    <row r="917" spans="1:30" x14ac:dyDescent="0.45">
      <c r="A917" t="s">
        <v>107</v>
      </c>
      <c r="B917">
        <v>15260</v>
      </c>
      <c r="C917" t="s">
        <v>519</v>
      </c>
      <c r="E917">
        <v>61</v>
      </c>
      <c r="F917" t="s">
        <v>52</v>
      </c>
      <c r="H917">
        <v>1</v>
      </c>
      <c r="I917" t="s">
        <v>32</v>
      </c>
      <c r="J917">
        <v>1</v>
      </c>
      <c r="K917" t="s">
        <v>32</v>
      </c>
      <c r="L917">
        <v>0</v>
      </c>
      <c r="M917" t="s">
        <v>32</v>
      </c>
      <c r="N917">
        <v>2012</v>
      </c>
      <c r="O917">
        <v>148</v>
      </c>
      <c r="P917">
        <v>15719</v>
      </c>
      <c r="Q917">
        <v>15</v>
      </c>
      <c r="R917">
        <v>14963</v>
      </c>
      <c r="S917">
        <v>471</v>
      </c>
      <c r="T917">
        <v>8392</v>
      </c>
      <c r="U917">
        <v>134</v>
      </c>
      <c r="V917">
        <v>756</v>
      </c>
      <c r="W917">
        <v>36.299999999999997</v>
      </c>
      <c r="X917">
        <v>9.3000000000000007</v>
      </c>
      <c r="Y917">
        <v>31.9</v>
      </c>
      <c r="Z917">
        <v>10.7</v>
      </c>
      <c r="AA917">
        <v>7.3</v>
      </c>
      <c r="AB917">
        <v>4.3</v>
      </c>
      <c r="AC917">
        <v>39.5</v>
      </c>
      <c r="AD917">
        <v>43.3</v>
      </c>
    </row>
    <row r="918" spans="1:30" x14ac:dyDescent="0.45">
      <c r="A918" t="s">
        <v>107</v>
      </c>
      <c r="B918">
        <v>15260</v>
      </c>
      <c r="C918" t="s">
        <v>519</v>
      </c>
      <c r="E918">
        <v>62</v>
      </c>
      <c r="F918" t="s">
        <v>53</v>
      </c>
      <c r="H918">
        <v>1</v>
      </c>
      <c r="I918" t="s">
        <v>32</v>
      </c>
      <c r="J918">
        <v>1</v>
      </c>
      <c r="K918" t="s">
        <v>32</v>
      </c>
      <c r="L918">
        <v>0</v>
      </c>
      <c r="M918" t="s">
        <v>32</v>
      </c>
      <c r="N918">
        <v>2012</v>
      </c>
      <c r="O918">
        <v>715</v>
      </c>
      <c r="P918">
        <v>606852</v>
      </c>
      <c r="Q918">
        <v>245</v>
      </c>
      <c r="R918">
        <v>593756</v>
      </c>
      <c r="S918">
        <v>6355</v>
      </c>
      <c r="T918">
        <v>211185</v>
      </c>
      <c r="U918">
        <v>471</v>
      </c>
      <c r="W918">
        <v>10.1</v>
      </c>
      <c r="X918">
        <v>11.3</v>
      </c>
      <c r="Y918">
        <v>22.6</v>
      </c>
      <c r="Z918">
        <v>12.1</v>
      </c>
      <c r="AA918">
        <v>20</v>
      </c>
      <c r="AB918">
        <v>14.8</v>
      </c>
      <c r="AC918">
        <v>9.8000000000000007</v>
      </c>
    </row>
    <row r="919" spans="1:30" x14ac:dyDescent="0.45">
      <c r="A919" t="s">
        <v>107</v>
      </c>
      <c r="B919">
        <v>15260</v>
      </c>
      <c r="C919" t="s">
        <v>519</v>
      </c>
      <c r="E919">
        <v>71</v>
      </c>
      <c r="F919" t="s">
        <v>54</v>
      </c>
      <c r="H919">
        <v>1</v>
      </c>
      <c r="I919" t="s">
        <v>32</v>
      </c>
      <c r="J919">
        <v>1</v>
      </c>
      <c r="K919" t="s">
        <v>32</v>
      </c>
      <c r="L919">
        <v>0</v>
      </c>
      <c r="M919" t="s">
        <v>32</v>
      </c>
      <c r="N919">
        <v>2012</v>
      </c>
      <c r="O919">
        <v>450</v>
      </c>
      <c r="P919">
        <v>28004</v>
      </c>
      <c r="Q919">
        <v>29</v>
      </c>
      <c r="R919">
        <v>17614</v>
      </c>
      <c r="S919">
        <v>335</v>
      </c>
      <c r="T919">
        <v>5448</v>
      </c>
      <c r="U919">
        <v>420</v>
      </c>
      <c r="V919">
        <v>10390</v>
      </c>
      <c r="W919">
        <v>22.8</v>
      </c>
      <c r="X919">
        <v>11.8</v>
      </c>
      <c r="Y919">
        <v>33.200000000000003</v>
      </c>
      <c r="Z919">
        <v>18.3</v>
      </c>
      <c r="AA919">
        <v>38.299999999999997</v>
      </c>
      <c r="AB919">
        <v>20.9</v>
      </c>
      <c r="AC919">
        <v>23.3</v>
      </c>
      <c r="AD919">
        <v>20.2</v>
      </c>
    </row>
    <row r="920" spans="1:30" x14ac:dyDescent="0.45">
      <c r="A920" t="s">
        <v>107</v>
      </c>
      <c r="B920">
        <v>15260</v>
      </c>
      <c r="C920" t="s">
        <v>519</v>
      </c>
      <c r="E920">
        <v>72</v>
      </c>
      <c r="F920" t="s">
        <v>55</v>
      </c>
      <c r="H920">
        <v>1</v>
      </c>
      <c r="I920" t="s">
        <v>32</v>
      </c>
      <c r="J920">
        <v>1</v>
      </c>
      <c r="K920" t="s">
        <v>32</v>
      </c>
      <c r="L920">
        <v>0</v>
      </c>
      <c r="M920" t="s">
        <v>32</v>
      </c>
      <c r="N920">
        <v>2012</v>
      </c>
      <c r="O920">
        <v>396</v>
      </c>
      <c r="P920">
        <v>370655</v>
      </c>
      <c r="Q920">
        <v>270</v>
      </c>
      <c r="R920">
        <v>366376</v>
      </c>
      <c r="S920">
        <v>6542</v>
      </c>
      <c r="T920">
        <v>117127</v>
      </c>
      <c r="U920">
        <v>127</v>
      </c>
      <c r="V920">
        <v>4280</v>
      </c>
      <c r="W920">
        <v>23.2</v>
      </c>
      <c r="X920">
        <v>18.3</v>
      </c>
      <c r="Y920">
        <v>40</v>
      </c>
      <c r="Z920">
        <v>19.399999999999999</v>
      </c>
      <c r="AA920">
        <v>22.7</v>
      </c>
      <c r="AB920">
        <v>16.2</v>
      </c>
      <c r="AC920">
        <v>23.9</v>
      </c>
      <c r="AD920">
        <v>27.2</v>
      </c>
    </row>
    <row r="921" spans="1:30" x14ac:dyDescent="0.45">
      <c r="A921" t="s">
        <v>107</v>
      </c>
      <c r="B921">
        <v>15260</v>
      </c>
      <c r="C921" t="s">
        <v>519</v>
      </c>
      <c r="E921">
        <v>81</v>
      </c>
      <c r="F921" t="s">
        <v>56</v>
      </c>
      <c r="G921" t="s">
        <v>57</v>
      </c>
      <c r="H921">
        <v>1</v>
      </c>
      <c r="I921" t="s">
        <v>32</v>
      </c>
      <c r="J921">
        <v>1</v>
      </c>
      <c r="K921" t="s">
        <v>32</v>
      </c>
      <c r="L921">
        <v>0</v>
      </c>
      <c r="M921" t="s">
        <v>32</v>
      </c>
      <c r="N921">
        <v>2012</v>
      </c>
      <c r="O921">
        <v>1588</v>
      </c>
      <c r="Q921">
        <v>211</v>
      </c>
      <c r="U921">
        <v>1378</v>
      </c>
      <c r="W921">
        <v>11.4</v>
      </c>
      <c r="Y921">
        <v>43.5</v>
      </c>
      <c r="AC921">
        <v>14</v>
      </c>
    </row>
    <row r="922" spans="1:30" x14ac:dyDescent="0.45">
      <c r="A922" t="s">
        <v>108</v>
      </c>
      <c r="B922">
        <v>15380</v>
      </c>
      <c r="C922" t="s">
        <v>520</v>
      </c>
      <c r="E922">
        <v>0</v>
      </c>
      <c r="F922" t="s">
        <v>31</v>
      </c>
      <c r="H922">
        <v>1</v>
      </c>
      <c r="I922" t="s">
        <v>32</v>
      </c>
      <c r="J922">
        <v>1</v>
      </c>
      <c r="K922" t="s">
        <v>32</v>
      </c>
      <c r="L922">
        <v>0</v>
      </c>
      <c r="M922" t="s">
        <v>32</v>
      </c>
      <c r="N922">
        <v>2012</v>
      </c>
      <c r="O922">
        <v>73154</v>
      </c>
      <c r="P922">
        <v>110078529</v>
      </c>
      <c r="Q922">
        <v>20693</v>
      </c>
      <c r="R922">
        <v>107542552</v>
      </c>
      <c r="S922">
        <v>532922</v>
      </c>
      <c r="T922">
        <v>17596950</v>
      </c>
      <c r="U922">
        <v>52460</v>
      </c>
      <c r="V922">
        <v>2535977</v>
      </c>
      <c r="W922">
        <v>2.4</v>
      </c>
      <c r="X922">
        <v>2.2999999999999998</v>
      </c>
      <c r="Y922">
        <v>3.3</v>
      </c>
      <c r="Z922">
        <v>2.4</v>
      </c>
      <c r="AA922">
        <v>2.5</v>
      </c>
      <c r="AB922">
        <v>1.9</v>
      </c>
      <c r="AC922">
        <v>2.8</v>
      </c>
      <c r="AD922">
        <v>9</v>
      </c>
    </row>
    <row r="923" spans="1:30" x14ac:dyDescent="0.45">
      <c r="A923" t="s">
        <v>108</v>
      </c>
      <c r="B923">
        <v>15380</v>
      </c>
      <c r="C923" t="s">
        <v>520</v>
      </c>
      <c r="E923">
        <v>11</v>
      </c>
      <c r="F923" t="s">
        <v>33</v>
      </c>
      <c r="G923" t="s">
        <v>34</v>
      </c>
      <c r="H923">
        <v>1</v>
      </c>
      <c r="I923" t="s">
        <v>32</v>
      </c>
      <c r="J923">
        <v>1</v>
      </c>
      <c r="K923" t="s">
        <v>32</v>
      </c>
      <c r="L923">
        <v>0</v>
      </c>
      <c r="M923" t="s">
        <v>32</v>
      </c>
      <c r="N923">
        <v>2012</v>
      </c>
      <c r="O923">
        <v>235</v>
      </c>
      <c r="Q923">
        <v>2</v>
      </c>
      <c r="U923">
        <v>233</v>
      </c>
      <c r="W923">
        <v>30.8</v>
      </c>
      <c r="Y923">
        <v>0</v>
      </c>
      <c r="AC923">
        <v>29.6</v>
      </c>
    </row>
    <row r="924" spans="1:30" x14ac:dyDescent="0.45">
      <c r="A924" t="s">
        <v>108</v>
      </c>
      <c r="B924">
        <v>15380</v>
      </c>
      <c r="C924" t="s">
        <v>520</v>
      </c>
      <c r="E924">
        <v>21</v>
      </c>
      <c r="F924" t="s">
        <v>35</v>
      </c>
      <c r="H924">
        <v>1</v>
      </c>
      <c r="I924" t="s">
        <v>32</v>
      </c>
      <c r="J924">
        <v>1</v>
      </c>
      <c r="K924" t="s">
        <v>32</v>
      </c>
      <c r="L924">
        <v>0</v>
      </c>
      <c r="M924" t="s">
        <v>32</v>
      </c>
      <c r="N924">
        <v>2012</v>
      </c>
      <c r="O924">
        <v>79</v>
      </c>
      <c r="P924">
        <v>40420</v>
      </c>
      <c r="Q924">
        <v>17</v>
      </c>
      <c r="R924">
        <v>32348</v>
      </c>
      <c r="S924">
        <v>142</v>
      </c>
      <c r="T924">
        <v>6663</v>
      </c>
      <c r="U924">
        <v>62</v>
      </c>
      <c r="V924">
        <v>8072</v>
      </c>
      <c r="W924">
        <v>53.9</v>
      </c>
      <c r="X924">
        <v>31.3</v>
      </c>
      <c r="Y924">
        <v>61.9</v>
      </c>
      <c r="Z924">
        <v>40.700000000000003</v>
      </c>
      <c r="AA924">
        <v>47.1</v>
      </c>
      <c r="AB924">
        <v>45.5</v>
      </c>
      <c r="AC924">
        <v>63.8</v>
      </c>
      <c r="AD924">
        <v>11.1</v>
      </c>
    </row>
    <row r="925" spans="1:30" x14ac:dyDescent="0.45">
      <c r="A925" t="s">
        <v>108</v>
      </c>
      <c r="B925">
        <v>15380</v>
      </c>
      <c r="C925" t="s">
        <v>520</v>
      </c>
      <c r="E925">
        <v>22</v>
      </c>
      <c r="F925" t="s">
        <v>36</v>
      </c>
      <c r="H925">
        <v>1</v>
      </c>
      <c r="I925" t="s">
        <v>32</v>
      </c>
      <c r="J925">
        <v>1</v>
      </c>
      <c r="K925" t="s">
        <v>32</v>
      </c>
      <c r="L925">
        <v>0</v>
      </c>
      <c r="M925" t="s">
        <v>32</v>
      </c>
      <c r="N925">
        <v>2012</v>
      </c>
      <c r="O925">
        <v>80</v>
      </c>
      <c r="P925">
        <v>1018129</v>
      </c>
      <c r="Q925">
        <v>17</v>
      </c>
      <c r="R925">
        <v>1012477</v>
      </c>
      <c r="S925">
        <v>1950</v>
      </c>
      <c r="T925">
        <v>157908</v>
      </c>
      <c r="U925">
        <v>63</v>
      </c>
      <c r="W925">
        <v>60.5</v>
      </c>
      <c r="X925">
        <v>3.7</v>
      </c>
      <c r="Y925">
        <v>51.4</v>
      </c>
      <c r="Z925">
        <v>3.8</v>
      </c>
      <c r="AA925">
        <v>2.7</v>
      </c>
      <c r="AB925">
        <v>1.8</v>
      </c>
      <c r="AC925">
        <v>66.099999999999994</v>
      </c>
    </row>
    <row r="926" spans="1:30" x14ac:dyDescent="0.45">
      <c r="A926" t="s">
        <v>108</v>
      </c>
      <c r="B926">
        <v>15380</v>
      </c>
      <c r="C926" t="s">
        <v>520</v>
      </c>
      <c r="E926">
        <v>23</v>
      </c>
      <c r="F926" t="s">
        <v>37</v>
      </c>
      <c r="H926">
        <v>1</v>
      </c>
      <c r="I926" t="s">
        <v>32</v>
      </c>
      <c r="J926">
        <v>1</v>
      </c>
      <c r="K926" t="s">
        <v>32</v>
      </c>
      <c r="L926">
        <v>0</v>
      </c>
      <c r="M926" t="s">
        <v>32</v>
      </c>
      <c r="N926">
        <v>2012</v>
      </c>
      <c r="O926">
        <v>6336</v>
      </c>
      <c r="P926">
        <v>4375356</v>
      </c>
      <c r="Q926">
        <v>2457</v>
      </c>
      <c r="R926">
        <v>4194522</v>
      </c>
      <c r="S926">
        <v>18247</v>
      </c>
      <c r="T926">
        <v>855751</v>
      </c>
      <c r="U926">
        <v>3879</v>
      </c>
      <c r="V926">
        <v>180834</v>
      </c>
      <c r="W926">
        <v>9.1999999999999993</v>
      </c>
      <c r="X926">
        <v>18.399999999999999</v>
      </c>
      <c r="Y926">
        <v>18.3</v>
      </c>
      <c r="Z926">
        <v>20.100000000000001</v>
      </c>
      <c r="AA926">
        <v>25.2</v>
      </c>
      <c r="AB926">
        <v>25</v>
      </c>
      <c r="AC926">
        <v>7.4</v>
      </c>
      <c r="AD926">
        <v>21.5</v>
      </c>
    </row>
    <row r="927" spans="1:30" x14ac:dyDescent="0.45">
      <c r="A927" t="s">
        <v>108</v>
      </c>
      <c r="B927">
        <v>15380</v>
      </c>
      <c r="C927" t="s">
        <v>520</v>
      </c>
      <c r="E927" t="s">
        <v>38</v>
      </c>
      <c r="F927" t="s">
        <v>39</v>
      </c>
      <c r="H927">
        <v>1</v>
      </c>
      <c r="I927" t="s">
        <v>32</v>
      </c>
      <c r="J927">
        <v>1</v>
      </c>
      <c r="K927" t="s">
        <v>32</v>
      </c>
      <c r="L927">
        <v>0</v>
      </c>
      <c r="M927" t="s">
        <v>32</v>
      </c>
      <c r="N927">
        <v>2012</v>
      </c>
      <c r="O927">
        <v>1807</v>
      </c>
      <c r="P927">
        <v>19528445</v>
      </c>
      <c r="Q927">
        <v>1126</v>
      </c>
      <c r="R927">
        <v>19488031</v>
      </c>
      <c r="S927">
        <v>52582</v>
      </c>
      <c r="T927">
        <v>2842313</v>
      </c>
      <c r="U927">
        <v>681</v>
      </c>
      <c r="V927">
        <v>40414</v>
      </c>
      <c r="W927">
        <v>8.6999999999999993</v>
      </c>
      <c r="X927">
        <v>3.7</v>
      </c>
      <c r="Y927">
        <v>8.4</v>
      </c>
      <c r="Z927">
        <v>3.9</v>
      </c>
      <c r="AA927">
        <v>5.5</v>
      </c>
      <c r="AB927">
        <v>5.6</v>
      </c>
      <c r="AC927">
        <v>28.3</v>
      </c>
      <c r="AD927">
        <v>35.200000000000003</v>
      </c>
    </row>
    <row r="928" spans="1:30" x14ac:dyDescent="0.45">
      <c r="A928" t="s">
        <v>108</v>
      </c>
      <c r="B928">
        <v>15380</v>
      </c>
      <c r="C928" t="s">
        <v>520</v>
      </c>
      <c r="E928">
        <v>42</v>
      </c>
      <c r="F928" t="s">
        <v>40</v>
      </c>
      <c r="H928">
        <v>1</v>
      </c>
      <c r="I928" t="s">
        <v>32</v>
      </c>
      <c r="J928">
        <v>1</v>
      </c>
      <c r="K928" t="s">
        <v>32</v>
      </c>
      <c r="L928">
        <v>0</v>
      </c>
      <c r="M928" t="s">
        <v>32</v>
      </c>
      <c r="N928">
        <v>2012</v>
      </c>
      <c r="O928">
        <v>2358</v>
      </c>
      <c r="P928">
        <v>29521705</v>
      </c>
      <c r="Q928">
        <v>1153</v>
      </c>
      <c r="R928">
        <v>29310534</v>
      </c>
      <c r="S928">
        <v>24741</v>
      </c>
      <c r="T928">
        <v>1434374</v>
      </c>
      <c r="U928">
        <v>1206</v>
      </c>
      <c r="V928">
        <v>211171</v>
      </c>
      <c r="W928">
        <v>12</v>
      </c>
      <c r="X928">
        <v>7.9</v>
      </c>
      <c r="Y928">
        <v>13.2</v>
      </c>
      <c r="Z928">
        <v>8.3000000000000007</v>
      </c>
      <c r="AA928">
        <v>13.3</v>
      </c>
      <c r="AB928">
        <v>9.6999999999999993</v>
      </c>
      <c r="AC928">
        <v>15.6</v>
      </c>
      <c r="AD928">
        <v>20.5</v>
      </c>
    </row>
    <row r="929" spans="1:30" x14ac:dyDescent="0.45">
      <c r="A929" t="s">
        <v>108</v>
      </c>
      <c r="B929">
        <v>15380</v>
      </c>
      <c r="C929" t="s">
        <v>520</v>
      </c>
      <c r="E929" t="s">
        <v>41</v>
      </c>
      <c r="F929" t="s">
        <v>42</v>
      </c>
      <c r="H929">
        <v>1</v>
      </c>
      <c r="I929" t="s">
        <v>32</v>
      </c>
      <c r="J929">
        <v>1</v>
      </c>
      <c r="K929" t="s">
        <v>32</v>
      </c>
      <c r="L929">
        <v>0</v>
      </c>
      <c r="M929" t="s">
        <v>32</v>
      </c>
      <c r="N929">
        <v>2012</v>
      </c>
      <c r="O929">
        <v>8618</v>
      </c>
      <c r="P929">
        <v>14345938</v>
      </c>
      <c r="Q929">
        <v>2766</v>
      </c>
      <c r="R929">
        <v>14068160</v>
      </c>
      <c r="S929">
        <v>62451</v>
      </c>
      <c r="T929">
        <v>1312920</v>
      </c>
      <c r="U929">
        <v>5852</v>
      </c>
      <c r="V929">
        <v>277777</v>
      </c>
      <c r="W929">
        <v>6.2</v>
      </c>
      <c r="X929">
        <v>5.9</v>
      </c>
      <c r="Y929">
        <v>9.3000000000000007</v>
      </c>
      <c r="Z929">
        <v>6.2</v>
      </c>
      <c r="AA929">
        <v>3.5</v>
      </c>
      <c r="AB929">
        <v>5.4</v>
      </c>
      <c r="AC929">
        <v>6.7</v>
      </c>
      <c r="AD929">
        <v>21</v>
      </c>
    </row>
    <row r="930" spans="1:30" x14ac:dyDescent="0.45">
      <c r="A930" t="s">
        <v>108</v>
      </c>
      <c r="B930">
        <v>15380</v>
      </c>
      <c r="C930" t="s">
        <v>520</v>
      </c>
      <c r="E930" t="s">
        <v>43</v>
      </c>
      <c r="F930" t="s">
        <v>44</v>
      </c>
      <c r="G930" t="s">
        <v>45</v>
      </c>
      <c r="H930">
        <v>1</v>
      </c>
      <c r="I930" t="s">
        <v>32</v>
      </c>
      <c r="J930">
        <v>1</v>
      </c>
      <c r="K930" t="s">
        <v>32</v>
      </c>
      <c r="L930">
        <v>0</v>
      </c>
      <c r="M930" t="s">
        <v>32</v>
      </c>
      <c r="N930">
        <v>2012</v>
      </c>
      <c r="O930">
        <v>2325</v>
      </c>
      <c r="P930">
        <v>2269349</v>
      </c>
      <c r="Q930">
        <v>643</v>
      </c>
      <c r="R930">
        <v>2177853</v>
      </c>
      <c r="S930">
        <v>16898</v>
      </c>
      <c r="T930">
        <v>572181</v>
      </c>
      <c r="U930">
        <v>1682</v>
      </c>
      <c r="V930">
        <v>91497</v>
      </c>
      <c r="W930">
        <v>8.6999999999999993</v>
      </c>
      <c r="X930">
        <v>6.2</v>
      </c>
      <c r="Y930">
        <v>12.8</v>
      </c>
      <c r="Z930">
        <v>6.5</v>
      </c>
      <c r="AA930">
        <v>7</v>
      </c>
      <c r="AB930">
        <v>8</v>
      </c>
      <c r="AC930">
        <v>8.3000000000000007</v>
      </c>
      <c r="AD930">
        <v>14.6</v>
      </c>
    </row>
    <row r="931" spans="1:30" x14ac:dyDescent="0.45">
      <c r="A931" t="s">
        <v>108</v>
      </c>
      <c r="B931">
        <v>15380</v>
      </c>
      <c r="C931" t="s">
        <v>520</v>
      </c>
      <c r="E931">
        <v>51</v>
      </c>
      <c r="F931" t="s">
        <v>46</v>
      </c>
      <c r="H931">
        <v>1</v>
      </c>
      <c r="I931" t="s">
        <v>32</v>
      </c>
      <c r="J931">
        <v>1</v>
      </c>
      <c r="K931" t="s">
        <v>32</v>
      </c>
      <c r="L931">
        <v>0</v>
      </c>
      <c r="M931" t="s">
        <v>32</v>
      </c>
      <c r="N931">
        <v>2012</v>
      </c>
      <c r="O931">
        <v>1008</v>
      </c>
      <c r="P931">
        <v>1789870</v>
      </c>
      <c r="Q931">
        <v>262</v>
      </c>
      <c r="R931">
        <v>1776469</v>
      </c>
      <c r="S931">
        <v>7623</v>
      </c>
      <c r="T931">
        <v>380584</v>
      </c>
      <c r="U931">
        <v>747</v>
      </c>
      <c r="V931">
        <v>13402</v>
      </c>
      <c r="W931">
        <v>11.7</v>
      </c>
      <c r="X931">
        <v>4</v>
      </c>
      <c r="Y931">
        <v>26.2</v>
      </c>
      <c r="Z931">
        <v>4.2</v>
      </c>
      <c r="AA931">
        <v>6.2</v>
      </c>
      <c r="AB931">
        <v>5.5</v>
      </c>
      <c r="AC931">
        <v>14.9</v>
      </c>
      <c r="AD931">
        <v>14.2</v>
      </c>
    </row>
    <row r="932" spans="1:30" x14ac:dyDescent="0.45">
      <c r="A932" t="s">
        <v>108</v>
      </c>
      <c r="B932">
        <v>15380</v>
      </c>
      <c r="C932" t="s">
        <v>520</v>
      </c>
      <c r="E932">
        <v>52</v>
      </c>
      <c r="F932" t="s">
        <v>47</v>
      </c>
      <c r="G932" t="s">
        <v>48</v>
      </c>
      <c r="H932">
        <v>1</v>
      </c>
      <c r="I932" t="s">
        <v>32</v>
      </c>
      <c r="J932">
        <v>1</v>
      </c>
      <c r="K932" t="s">
        <v>32</v>
      </c>
      <c r="L932">
        <v>0</v>
      </c>
      <c r="M932" t="s">
        <v>32</v>
      </c>
      <c r="N932">
        <v>2012</v>
      </c>
      <c r="O932">
        <v>3335</v>
      </c>
      <c r="P932">
        <v>14968818</v>
      </c>
      <c r="Q932">
        <v>904</v>
      </c>
      <c r="R932">
        <v>14633276</v>
      </c>
      <c r="S932">
        <v>32829</v>
      </c>
      <c r="T932">
        <v>1842160</v>
      </c>
      <c r="U932">
        <v>2431</v>
      </c>
      <c r="V932">
        <v>335542</v>
      </c>
      <c r="W932">
        <v>18.100000000000001</v>
      </c>
      <c r="X932">
        <v>1.5</v>
      </c>
      <c r="Y932">
        <v>19.7</v>
      </c>
      <c r="Z932">
        <v>1</v>
      </c>
      <c r="AA932">
        <v>3.3</v>
      </c>
      <c r="AB932">
        <v>3.8</v>
      </c>
      <c r="AC932">
        <v>19.399999999999999</v>
      </c>
      <c r="AD932">
        <v>47.2</v>
      </c>
    </row>
    <row r="933" spans="1:30" x14ac:dyDescent="0.45">
      <c r="A933" t="s">
        <v>108</v>
      </c>
      <c r="B933">
        <v>15380</v>
      </c>
      <c r="C933" t="s">
        <v>520</v>
      </c>
      <c r="E933">
        <v>53</v>
      </c>
      <c r="F933" t="s">
        <v>49</v>
      </c>
      <c r="H933">
        <v>1</v>
      </c>
      <c r="I933" t="s">
        <v>32</v>
      </c>
      <c r="J933">
        <v>1</v>
      </c>
      <c r="K933" t="s">
        <v>32</v>
      </c>
      <c r="L933">
        <v>0</v>
      </c>
      <c r="M933" t="s">
        <v>32</v>
      </c>
      <c r="N933">
        <v>2012</v>
      </c>
      <c r="O933">
        <v>7165</v>
      </c>
      <c r="P933">
        <v>1481466</v>
      </c>
      <c r="Q933">
        <v>746</v>
      </c>
      <c r="R933">
        <v>940374</v>
      </c>
      <c r="S933">
        <v>6879</v>
      </c>
      <c r="T933">
        <v>218610</v>
      </c>
      <c r="U933">
        <v>6419</v>
      </c>
      <c r="V933">
        <v>541092</v>
      </c>
      <c r="W933">
        <v>6.6</v>
      </c>
      <c r="X933">
        <v>14.6</v>
      </c>
      <c r="Y933">
        <v>18.3</v>
      </c>
      <c r="Z933">
        <v>21.1</v>
      </c>
      <c r="AA933">
        <v>19.600000000000001</v>
      </c>
      <c r="AB933">
        <v>21.8</v>
      </c>
      <c r="AC933">
        <v>6.8</v>
      </c>
      <c r="AD933">
        <v>14.2</v>
      </c>
    </row>
    <row r="934" spans="1:30" x14ac:dyDescent="0.45">
      <c r="A934" t="s">
        <v>108</v>
      </c>
      <c r="B934">
        <v>15380</v>
      </c>
      <c r="C934" t="s">
        <v>520</v>
      </c>
      <c r="E934">
        <v>54</v>
      </c>
      <c r="F934" t="s">
        <v>50</v>
      </c>
      <c r="H934">
        <v>1</v>
      </c>
      <c r="I934" t="s">
        <v>32</v>
      </c>
      <c r="J934">
        <v>1</v>
      </c>
      <c r="K934" t="s">
        <v>32</v>
      </c>
      <c r="L934">
        <v>0</v>
      </c>
      <c r="M934" t="s">
        <v>32</v>
      </c>
      <c r="N934">
        <v>2012</v>
      </c>
      <c r="O934">
        <v>10877</v>
      </c>
      <c r="P934">
        <v>4650458</v>
      </c>
      <c r="Q934">
        <v>2199</v>
      </c>
      <c r="R934">
        <v>4358832</v>
      </c>
      <c r="S934">
        <v>100148</v>
      </c>
      <c r="T934">
        <v>1675234</v>
      </c>
      <c r="U934">
        <v>8678</v>
      </c>
      <c r="V934">
        <v>291625</v>
      </c>
      <c r="W934">
        <v>4</v>
      </c>
      <c r="X934">
        <v>3.5</v>
      </c>
      <c r="Y934">
        <v>6</v>
      </c>
      <c r="Z934">
        <v>3.7</v>
      </c>
      <c r="AA934">
        <v>0.8</v>
      </c>
      <c r="AB934">
        <v>3</v>
      </c>
      <c r="AC934">
        <v>4.3</v>
      </c>
      <c r="AD934">
        <v>6.9</v>
      </c>
    </row>
    <row r="935" spans="1:30" x14ac:dyDescent="0.45">
      <c r="A935" t="s">
        <v>108</v>
      </c>
      <c r="B935">
        <v>15380</v>
      </c>
      <c r="C935" t="s">
        <v>520</v>
      </c>
      <c r="E935">
        <v>55</v>
      </c>
      <c r="F935" t="s">
        <v>59</v>
      </c>
      <c r="H935">
        <v>1</v>
      </c>
      <c r="I935" t="s">
        <v>32</v>
      </c>
      <c r="J935">
        <v>1</v>
      </c>
      <c r="K935" t="s">
        <v>32</v>
      </c>
      <c r="L935">
        <v>0</v>
      </c>
      <c r="M935" t="s">
        <v>32</v>
      </c>
      <c r="N935">
        <v>2012</v>
      </c>
      <c r="O935">
        <v>165</v>
      </c>
      <c r="P935">
        <v>895626</v>
      </c>
      <c r="Q935">
        <v>165</v>
      </c>
      <c r="R935">
        <v>895626</v>
      </c>
      <c r="S935">
        <v>9531</v>
      </c>
      <c r="T935">
        <v>622748</v>
      </c>
      <c r="U935">
        <v>0</v>
      </c>
      <c r="V935">
        <v>0</v>
      </c>
      <c r="W935">
        <v>17.7</v>
      </c>
      <c r="X935">
        <v>4.3</v>
      </c>
      <c r="Y935">
        <v>18.5</v>
      </c>
      <c r="Z935">
        <v>4.5</v>
      </c>
      <c r="AA935">
        <v>2.8</v>
      </c>
      <c r="AB935">
        <v>2.8</v>
      </c>
      <c r="AC935">
        <v>0</v>
      </c>
      <c r="AD935">
        <v>0</v>
      </c>
    </row>
    <row r="936" spans="1:30" x14ac:dyDescent="0.45">
      <c r="A936" t="s">
        <v>108</v>
      </c>
      <c r="B936">
        <v>15380</v>
      </c>
      <c r="C936" t="s">
        <v>520</v>
      </c>
      <c r="E936">
        <v>56</v>
      </c>
      <c r="F936" t="s">
        <v>51</v>
      </c>
      <c r="H936">
        <v>1</v>
      </c>
      <c r="I936" t="s">
        <v>32</v>
      </c>
      <c r="J936">
        <v>1</v>
      </c>
      <c r="K936" t="s">
        <v>32</v>
      </c>
      <c r="L936">
        <v>0</v>
      </c>
      <c r="M936" t="s">
        <v>32</v>
      </c>
      <c r="N936">
        <v>2012</v>
      </c>
      <c r="O936">
        <v>4961</v>
      </c>
      <c r="P936">
        <v>3219938</v>
      </c>
      <c r="Q936">
        <v>1645</v>
      </c>
      <c r="R936">
        <v>3154731</v>
      </c>
      <c r="S936">
        <v>35235</v>
      </c>
      <c r="T936">
        <v>1126944</v>
      </c>
      <c r="U936">
        <v>3316</v>
      </c>
      <c r="V936">
        <v>65207</v>
      </c>
      <c r="W936">
        <v>7</v>
      </c>
      <c r="X936">
        <v>15.9</v>
      </c>
      <c r="Y936">
        <v>8.6999999999999993</v>
      </c>
      <c r="Z936">
        <v>16.899999999999999</v>
      </c>
      <c r="AA936">
        <v>15</v>
      </c>
      <c r="AB936">
        <v>18.7</v>
      </c>
      <c r="AC936">
        <v>8.8000000000000007</v>
      </c>
      <c r="AD936">
        <v>26.4</v>
      </c>
    </row>
    <row r="937" spans="1:30" x14ac:dyDescent="0.45">
      <c r="A937" t="s">
        <v>108</v>
      </c>
      <c r="B937">
        <v>15380</v>
      </c>
      <c r="C937" t="s">
        <v>520</v>
      </c>
      <c r="E937">
        <v>61</v>
      </c>
      <c r="F937" t="s">
        <v>52</v>
      </c>
      <c r="H937">
        <v>1</v>
      </c>
      <c r="I937" t="s">
        <v>32</v>
      </c>
      <c r="J937">
        <v>1</v>
      </c>
      <c r="K937" t="s">
        <v>32</v>
      </c>
      <c r="L937">
        <v>0</v>
      </c>
      <c r="M937" t="s">
        <v>32</v>
      </c>
      <c r="N937">
        <v>2012</v>
      </c>
      <c r="O937">
        <v>2161</v>
      </c>
      <c r="P937">
        <v>792702</v>
      </c>
      <c r="Q937">
        <v>347</v>
      </c>
      <c r="R937">
        <v>773067</v>
      </c>
      <c r="S937">
        <v>14911</v>
      </c>
      <c r="T937">
        <v>369654</v>
      </c>
      <c r="U937">
        <v>1815</v>
      </c>
      <c r="V937">
        <v>19635</v>
      </c>
      <c r="W937">
        <v>4.8</v>
      </c>
      <c r="X937">
        <v>1.7</v>
      </c>
      <c r="Y937">
        <v>13.2</v>
      </c>
      <c r="Z937">
        <v>1.8</v>
      </c>
      <c r="AA937">
        <v>3</v>
      </c>
      <c r="AB937">
        <v>1.8</v>
      </c>
      <c r="AC937">
        <v>5.9</v>
      </c>
      <c r="AD937">
        <v>22.3</v>
      </c>
    </row>
    <row r="938" spans="1:30" x14ac:dyDescent="0.45">
      <c r="A938" t="s">
        <v>108</v>
      </c>
      <c r="B938">
        <v>15380</v>
      </c>
      <c r="C938" t="s">
        <v>520</v>
      </c>
      <c r="E938">
        <v>62</v>
      </c>
      <c r="F938" t="s">
        <v>53</v>
      </c>
      <c r="H938">
        <v>1</v>
      </c>
      <c r="I938" t="s">
        <v>32</v>
      </c>
      <c r="J938">
        <v>1</v>
      </c>
      <c r="K938" t="s">
        <v>32</v>
      </c>
      <c r="L938">
        <v>0</v>
      </c>
      <c r="M938" t="s">
        <v>32</v>
      </c>
      <c r="N938">
        <v>2012</v>
      </c>
      <c r="O938">
        <v>6681</v>
      </c>
      <c r="P938">
        <v>7100089</v>
      </c>
      <c r="Q938">
        <v>2331</v>
      </c>
      <c r="R938">
        <v>6892104</v>
      </c>
      <c r="S938">
        <v>78860</v>
      </c>
      <c r="T938">
        <v>2897599</v>
      </c>
      <c r="U938">
        <v>4351</v>
      </c>
      <c r="W938">
        <v>4</v>
      </c>
      <c r="X938">
        <v>7.9</v>
      </c>
      <c r="Y938">
        <v>12.8</v>
      </c>
      <c r="Z938">
        <v>8.6999999999999993</v>
      </c>
      <c r="AA938">
        <v>9.4</v>
      </c>
      <c r="AB938">
        <v>8.1999999999999993</v>
      </c>
      <c r="AC938">
        <v>5.9</v>
      </c>
    </row>
    <row r="939" spans="1:30" x14ac:dyDescent="0.45">
      <c r="A939" t="s">
        <v>108</v>
      </c>
      <c r="B939">
        <v>15380</v>
      </c>
      <c r="C939" t="s">
        <v>520</v>
      </c>
      <c r="E939">
        <v>71</v>
      </c>
      <c r="F939" t="s">
        <v>54</v>
      </c>
      <c r="H939">
        <v>1</v>
      </c>
      <c r="I939" t="s">
        <v>32</v>
      </c>
      <c r="J939">
        <v>1</v>
      </c>
      <c r="K939" t="s">
        <v>32</v>
      </c>
      <c r="L939">
        <v>0</v>
      </c>
      <c r="M939" t="s">
        <v>32</v>
      </c>
      <c r="N939">
        <v>2012</v>
      </c>
      <c r="O939">
        <v>3461</v>
      </c>
      <c r="P939">
        <v>739152</v>
      </c>
      <c r="Q939">
        <v>371</v>
      </c>
      <c r="R939">
        <v>697473</v>
      </c>
      <c r="S939">
        <v>6638</v>
      </c>
      <c r="T939">
        <v>362129</v>
      </c>
      <c r="U939">
        <v>3090</v>
      </c>
      <c r="V939">
        <v>41679</v>
      </c>
      <c r="W939">
        <v>8.1999999999999993</v>
      </c>
      <c r="X939">
        <v>7.4</v>
      </c>
      <c r="Y939">
        <v>21.6</v>
      </c>
      <c r="Z939">
        <v>8.1999999999999993</v>
      </c>
      <c r="AA939">
        <v>23.7</v>
      </c>
      <c r="AB939">
        <v>5.8</v>
      </c>
      <c r="AC939">
        <v>7.5</v>
      </c>
      <c r="AD939">
        <v>8.1999999999999993</v>
      </c>
    </row>
    <row r="940" spans="1:30" x14ac:dyDescent="0.45">
      <c r="A940" t="s">
        <v>108</v>
      </c>
      <c r="B940">
        <v>15380</v>
      </c>
      <c r="C940" t="s">
        <v>520</v>
      </c>
      <c r="E940">
        <v>72</v>
      </c>
      <c r="F940" t="s">
        <v>55</v>
      </c>
      <c r="H940">
        <v>1</v>
      </c>
      <c r="I940" t="s">
        <v>32</v>
      </c>
      <c r="J940">
        <v>1</v>
      </c>
      <c r="K940" t="s">
        <v>32</v>
      </c>
      <c r="L940">
        <v>0</v>
      </c>
      <c r="M940" t="s">
        <v>32</v>
      </c>
      <c r="N940">
        <v>2012</v>
      </c>
      <c r="O940">
        <v>3091</v>
      </c>
      <c r="P940">
        <v>2336203</v>
      </c>
      <c r="Q940">
        <v>2259</v>
      </c>
      <c r="R940">
        <v>2312289</v>
      </c>
      <c r="S940">
        <v>53387</v>
      </c>
      <c r="T940">
        <v>676820</v>
      </c>
      <c r="U940">
        <v>832</v>
      </c>
      <c r="V940">
        <v>23914</v>
      </c>
      <c r="W940">
        <v>6</v>
      </c>
      <c r="X940">
        <v>11</v>
      </c>
      <c r="Y940">
        <v>10.5</v>
      </c>
      <c r="Z940">
        <v>11.5</v>
      </c>
      <c r="AA940">
        <v>17.399999999999999</v>
      </c>
      <c r="AB940">
        <v>12.1</v>
      </c>
      <c r="AC940">
        <v>15.4</v>
      </c>
      <c r="AD940">
        <v>25.1</v>
      </c>
    </row>
    <row r="941" spans="1:30" x14ac:dyDescent="0.45">
      <c r="A941" t="s">
        <v>108</v>
      </c>
      <c r="B941">
        <v>15380</v>
      </c>
      <c r="C941" t="s">
        <v>520</v>
      </c>
      <c r="E941">
        <v>81</v>
      </c>
      <c r="F941" t="s">
        <v>56</v>
      </c>
      <c r="G941" t="s">
        <v>57</v>
      </c>
      <c r="H941">
        <v>1</v>
      </c>
      <c r="I941" t="s">
        <v>32</v>
      </c>
      <c r="J941">
        <v>1</v>
      </c>
      <c r="K941" t="s">
        <v>32</v>
      </c>
      <c r="L941">
        <v>0</v>
      </c>
      <c r="M941" t="s">
        <v>32</v>
      </c>
      <c r="N941">
        <v>2012</v>
      </c>
      <c r="O941">
        <v>8762</v>
      </c>
      <c r="P941">
        <v>989101</v>
      </c>
      <c r="Q941">
        <v>1636</v>
      </c>
      <c r="R941">
        <v>819581</v>
      </c>
      <c r="S941">
        <v>9835</v>
      </c>
      <c r="T941">
        <v>241238</v>
      </c>
      <c r="U941">
        <v>7125</v>
      </c>
      <c r="V941">
        <v>169519</v>
      </c>
      <c r="W941">
        <v>5.7</v>
      </c>
      <c r="X941">
        <v>12.8</v>
      </c>
      <c r="Y941">
        <v>11.5</v>
      </c>
      <c r="Z941">
        <v>14.7</v>
      </c>
      <c r="AA941">
        <v>14.9</v>
      </c>
      <c r="AB941">
        <v>12.9</v>
      </c>
      <c r="AC941">
        <v>6.9</v>
      </c>
      <c r="AD941">
        <v>14.1</v>
      </c>
    </row>
    <row r="942" spans="1:30" x14ac:dyDescent="0.45">
      <c r="A942" t="s">
        <v>109</v>
      </c>
      <c r="B942">
        <v>15500</v>
      </c>
      <c r="C942" t="s">
        <v>521</v>
      </c>
      <c r="E942">
        <v>0</v>
      </c>
      <c r="F942" t="s">
        <v>31</v>
      </c>
      <c r="H942">
        <v>1</v>
      </c>
      <c r="I942" t="s">
        <v>32</v>
      </c>
      <c r="J942">
        <v>1</v>
      </c>
      <c r="K942" t="s">
        <v>32</v>
      </c>
      <c r="L942">
        <v>0</v>
      </c>
      <c r="M942" t="s">
        <v>32</v>
      </c>
      <c r="N942">
        <v>2012</v>
      </c>
      <c r="O942">
        <v>10990</v>
      </c>
      <c r="P942">
        <v>9680953</v>
      </c>
      <c r="Q942">
        <v>2472</v>
      </c>
      <c r="R942">
        <v>9299427</v>
      </c>
      <c r="S942">
        <v>50311</v>
      </c>
      <c r="T942">
        <v>1664939</v>
      </c>
      <c r="U942">
        <v>8518</v>
      </c>
      <c r="V942">
        <v>381526</v>
      </c>
      <c r="W942">
        <v>2.9</v>
      </c>
      <c r="X942">
        <v>4.8</v>
      </c>
      <c r="Y942">
        <v>9.4</v>
      </c>
      <c r="Z942">
        <v>5.5</v>
      </c>
      <c r="AA942">
        <v>5.4</v>
      </c>
      <c r="AB942">
        <v>5.4</v>
      </c>
      <c r="AC942">
        <v>4.4000000000000004</v>
      </c>
      <c r="AD942">
        <v>13.2</v>
      </c>
    </row>
    <row r="943" spans="1:30" x14ac:dyDescent="0.45">
      <c r="A943" t="s">
        <v>109</v>
      </c>
      <c r="B943">
        <v>15500</v>
      </c>
      <c r="C943" t="s">
        <v>521</v>
      </c>
      <c r="E943">
        <v>11</v>
      </c>
      <c r="F943" t="s">
        <v>33</v>
      </c>
      <c r="G943" t="s">
        <v>34</v>
      </c>
      <c r="H943">
        <v>1</v>
      </c>
      <c r="I943" t="s">
        <v>32</v>
      </c>
      <c r="J943">
        <v>1</v>
      </c>
      <c r="K943" t="s">
        <v>32</v>
      </c>
      <c r="L943">
        <v>0</v>
      </c>
      <c r="M943" t="s">
        <v>32</v>
      </c>
      <c r="N943">
        <v>2012</v>
      </c>
      <c r="O943">
        <v>51</v>
      </c>
      <c r="Q943">
        <v>14</v>
      </c>
      <c r="U943">
        <v>37</v>
      </c>
      <c r="W943">
        <v>56.9</v>
      </c>
      <c r="Y943">
        <v>128.30000000000001</v>
      </c>
      <c r="AC943">
        <v>66.900000000000006</v>
      </c>
    </row>
    <row r="944" spans="1:30" x14ac:dyDescent="0.45">
      <c r="A944" t="s">
        <v>109</v>
      </c>
      <c r="B944">
        <v>15500</v>
      </c>
      <c r="C944" t="s">
        <v>521</v>
      </c>
      <c r="E944">
        <v>23</v>
      </c>
      <c r="F944" t="s">
        <v>37</v>
      </c>
      <c r="H944">
        <v>1</v>
      </c>
      <c r="I944" t="s">
        <v>32</v>
      </c>
      <c r="J944">
        <v>1</v>
      </c>
      <c r="K944" t="s">
        <v>32</v>
      </c>
      <c r="L944">
        <v>0</v>
      </c>
      <c r="M944" t="s">
        <v>32</v>
      </c>
      <c r="N944">
        <v>2012</v>
      </c>
      <c r="O944">
        <v>1179</v>
      </c>
      <c r="Q944">
        <v>344</v>
      </c>
      <c r="U944">
        <v>835</v>
      </c>
      <c r="W944">
        <v>11.3</v>
      </c>
      <c r="Y944">
        <v>29</v>
      </c>
      <c r="AC944">
        <v>15.6</v>
      </c>
    </row>
    <row r="945" spans="1:30" x14ac:dyDescent="0.45">
      <c r="A945" t="s">
        <v>109</v>
      </c>
      <c r="B945">
        <v>15500</v>
      </c>
      <c r="C945" t="s">
        <v>521</v>
      </c>
      <c r="E945" t="s">
        <v>38</v>
      </c>
      <c r="F945" t="s">
        <v>39</v>
      </c>
      <c r="H945">
        <v>1</v>
      </c>
      <c r="I945" t="s">
        <v>32</v>
      </c>
      <c r="J945">
        <v>1</v>
      </c>
      <c r="K945" t="s">
        <v>32</v>
      </c>
      <c r="L945">
        <v>0</v>
      </c>
      <c r="M945" t="s">
        <v>32</v>
      </c>
      <c r="N945">
        <v>2012</v>
      </c>
      <c r="O945">
        <v>307</v>
      </c>
      <c r="P945">
        <v>3182408</v>
      </c>
      <c r="Q945">
        <v>176</v>
      </c>
      <c r="R945">
        <v>3180311</v>
      </c>
      <c r="S945">
        <v>9358</v>
      </c>
      <c r="T945">
        <v>418117</v>
      </c>
      <c r="U945">
        <v>131</v>
      </c>
      <c r="V945">
        <v>2097</v>
      </c>
      <c r="W945">
        <v>26.1</v>
      </c>
      <c r="X945">
        <v>7.9</v>
      </c>
      <c r="Y945">
        <v>26</v>
      </c>
      <c r="Z945">
        <v>8.1999999999999993</v>
      </c>
      <c r="AA945">
        <v>17.2</v>
      </c>
      <c r="AB945">
        <v>15.3</v>
      </c>
      <c r="AC945">
        <v>34.799999999999997</v>
      </c>
      <c r="AD945">
        <v>18.8</v>
      </c>
    </row>
    <row r="946" spans="1:30" x14ac:dyDescent="0.45">
      <c r="A946" t="s">
        <v>109</v>
      </c>
      <c r="B946">
        <v>15500</v>
      </c>
      <c r="C946" t="s">
        <v>521</v>
      </c>
      <c r="E946">
        <v>42</v>
      </c>
      <c r="F946" t="s">
        <v>40</v>
      </c>
      <c r="H946">
        <v>1</v>
      </c>
      <c r="I946" t="s">
        <v>32</v>
      </c>
      <c r="J946">
        <v>1</v>
      </c>
      <c r="K946" t="s">
        <v>32</v>
      </c>
      <c r="L946">
        <v>0</v>
      </c>
      <c r="M946" t="s">
        <v>32</v>
      </c>
      <c r="N946">
        <v>2012</v>
      </c>
      <c r="O946">
        <v>209</v>
      </c>
      <c r="P946">
        <v>922562</v>
      </c>
      <c r="Q946">
        <v>124</v>
      </c>
      <c r="R946">
        <v>916983</v>
      </c>
      <c r="S946">
        <v>1498</v>
      </c>
      <c r="T946">
        <v>71718</v>
      </c>
      <c r="U946">
        <v>85</v>
      </c>
      <c r="W946">
        <v>27.3</v>
      </c>
      <c r="X946">
        <v>8.8000000000000007</v>
      </c>
      <c r="Y946">
        <v>40.9</v>
      </c>
      <c r="Z946">
        <v>9.1999999999999993</v>
      </c>
      <c r="AA946">
        <v>21.2</v>
      </c>
      <c r="AB946">
        <v>20.6</v>
      </c>
      <c r="AC946">
        <v>43.7</v>
      </c>
    </row>
    <row r="947" spans="1:30" x14ac:dyDescent="0.45">
      <c r="A947" t="s">
        <v>109</v>
      </c>
      <c r="B947">
        <v>15500</v>
      </c>
      <c r="C947" t="s">
        <v>521</v>
      </c>
      <c r="E947" t="s">
        <v>41</v>
      </c>
      <c r="F947" t="s">
        <v>42</v>
      </c>
      <c r="H947">
        <v>1</v>
      </c>
      <c r="I947" t="s">
        <v>32</v>
      </c>
      <c r="J947">
        <v>1</v>
      </c>
      <c r="K947" t="s">
        <v>32</v>
      </c>
      <c r="L947">
        <v>0</v>
      </c>
      <c r="M947" t="s">
        <v>32</v>
      </c>
      <c r="N947">
        <v>2012</v>
      </c>
      <c r="O947">
        <v>1504</v>
      </c>
      <c r="P947">
        <v>1919636</v>
      </c>
      <c r="Q947">
        <v>444</v>
      </c>
      <c r="R947">
        <v>1882797</v>
      </c>
      <c r="S947">
        <v>7862</v>
      </c>
      <c r="T947">
        <v>153704</v>
      </c>
      <c r="U947">
        <v>1060</v>
      </c>
      <c r="V947">
        <v>36840</v>
      </c>
      <c r="W947">
        <v>11.2</v>
      </c>
      <c r="X947">
        <v>4.4000000000000004</v>
      </c>
      <c r="Y947">
        <v>17.7</v>
      </c>
      <c r="Z947">
        <v>4.4000000000000004</v>
      </c>
      <c r="AA947">
        <v>5.0999999999999996</v>
      </c>
      <c r="AB947">
        <v>6.7</v>
      </c>
      <c r="AC947">
        <v>12.4</v>
      </c>
      <c r="AD947">
        <v>28.6</v>
      </c>
    </row>
    <row r="948" spans="1:30" x14ac:dyDescent="0.45">
      <c r="A948" t="s">
        <v>109</v>
      </c>
      <c r="B948">
        <v>15500</v>
      </c>
      <c r="C948" t="s">
        <v>521</v>
      </c>
      <c r="E948" t="s">
        <v>43</v>
      </c>
      <c r="F948" t="s">
        <v>44</v>
      </c>
      <c r="G948" t="s">
        <v>45</v>
      </c>
      <c r="H948">
        <v>1</v>
      </c>
      <c r="I948" t="s">
        <v>32</v>
      </c>
      <c r="J948">
        <v>1</v>
      </c>
      <c r="K948" t="s">
        <v>32</v>
      </c>
      <c r="L948">
        <v>0</v>
      </c>
      <c r="M948" t="s">
        <v>32</v>
      </c>
      <c r="N948">
        <v>2012</v>
      </c>
      <c r="O948">
        <v>382</v>
      </c>
      <c r="P948">
        <v>171892</v>
      </c>
      <c r="Q948">
        <v>50</v>
      </c>
      <c r="R948">
        <v>146837</v>
      </c>
      <c r="S948">
        <v>960</v>
      </c>
      <c r="T948">
        <v>35444</v>
      </c>
      <c r="U948">
        <v>332</v>
      </c>
      <c r="V948">
        <v>25054</v>
      </c>
      <c r="W948">
        <v>21.9</v>
      </c>
      <c r="X948">
        <v>8.5</v>
      </c>
      <c r="Y948">
        <v>22.7</v>
      </c>
      <c r="Z948">
        <v>7.9</v>
      </c>
      <c r="AA948">
        <v>7.9</v>
      </c>
      <c r="AB948">
        <v>6.4</v>
      </c>
      <c r="AC948">
        <v>25.5</v>
      </c>
      <c r="AD948">
        <v>47.2</v>
      </c>
    </row>
    <row r="949" spans="1:30" x14ac:dyDescent="0.45">
      <c r="A949" t="s">
        <v>109</v>
      </c>
      <c r="B949">
        <v>15500</v>
      </c>
      <c r="C949" t="s">
        <v>521</v>
      </c>
      <c r="E949">
        <v>51</v>
      </c>
      <c r="F949" t="s">
        <v>46</v>
      </c>
      <c r="H949">
        <v>1</v>
      </c>
      <c r="I949" t="s">
        <v>32</v>
      </c>
      <c r="J949">
        <v>1</v>
      </c>
      <c r="K949" t="s">
        <v>32</v>
      </c>
      <c r="L949">
        <v>0</v>
      </c>
      <c r="M949" t="s">
        <v>32</v>
      </c>
      <c r="N949">
        <v>2012</v>
      </c>
      <c r="O949">
        <v>181</v>
      </c>
      <c r="P949">
        <v>102945</v>
      </c>
      <c r="Q949">
        <v>37</v>
      </c>
      <c r="R949">
        <v>82216</v>
      </c>
      <c r="S949">
        <v>364</v>
      </c>
      <c r="T949">
        <v>12591</v>
      </c>
      <c r="U949">
        <v>144</v>
      </c>
      <c r="V949">
        <v>20729</v>
      </c>
      <c r="W949">
        <v>35.5</v>
      </c>
      <c r="X949">
        <v>6.9</v>
      </c>
      <c r="Y949">
        <v>36.200000000000003</v>
      </c>
      <c r="Z949">
        <v>8.9</v>
      </c>
      <c r="AA949">
        <v>11.4</v>
      </c>
      <c r="AB949">
        <v>10.7</v>
      </c>
      <c r="AC949">
        <v>39.299999999999997</v>
      </c>
      <c r="AD949">
        <v>1.4</v>
      </c>
    </row>
    <row r="950" spans="1:30" x14ac:dyDescent="0.45">
      <c r="A950" t="s">
        <v>109</v>
      </c>
      <c r="B950">
        <v>15500</v>
      </c>
      <c r="C950" t="s">
        <v>521</v>
      </c>
      <c r="E950">
        <v>52</v>
      </c>
      <c r="F950" t="s">
        <v>47</v>
      </c>
      <c r="G950" t="s">
        <v>48</v>
      </c>
      <c r="H950">
        <v>1</v>
      </c>
      <c r="I950" t="s">
        <v>32</v>
      </c>
      <c r="J950">
        <v>1</v>
      </c>
      <c r="K950" t="s">
        <v>32</v>
      </c>
      <c r="L950">
        <v>0</v>
      </c>
      <c r="M950" t="s">
        <v>32</v>
      </c>
      <c r="N950">
        <v>2012</v>
      </c>
      <c r="O950">
        <v>372</v>
      </c>
      <c r="P950">
        <v>348361</v>
      </c>
      <c r="Q950">
        <v>96</v>
      </c>
      <c r="R950">
        <v>325271</v>
      </c>
      <c r="S950">
        <v>1403</v>
      </c>
      <c r="T950">
        <v>78335</v>
      </c>
      <c r="U950">
        <v>276</v>
      </c>
      <c r="W950">
        <v>31.5</v>
      </c>
      <c r="X950">
        <v>6.9</v>
      </c>
      <c r="Y950">
        <v>48.7</v>
      </c>
      <c r="Z950">
        <v>4.9000000000000004</v>
      </c>
      <c r="AA950">
        <v>10.4</v>
      </c>
      <c r="AB950">
        <v>7.2</v>
      </c>
      <c r="AC950">
        <v>31.4</v>
      </c>
    </row>
    <row r="951" spans="1:30" x14ac:dyDescent="0.45">
      <c r="A951" t="s">
        <v>109</v>
      </c>
      <c r="B951">
        <v>15500</v>
      </c>
      <c r="C951" t="s">
        <v>521</v>
      </c>
      <c r="E951">
        <v>53</v>
      </c>
      <c r="F951" t="s">
        <v>49</v>
      </c>
      <c r="H951">
        <v>1</v>
      </c>
      <c r="I951" t="s">
        <v>32</v>
      </c>
      <c r="J951">
        <v>1</v>
      </c>
      <c r="K951" t="s">
        <v>32</v>
      </c>
      <c r="L951">
        <v>0</v>
      </c>
      <c r="M951" t="s">
        <v>32</v>
      </c>
      <c r="N951">
        <v>2012</v>
      </c>
      <c r="O951">
        <v>1083</v>
      </c>
      <c r="P951">
        <v>227038</v>
      </c>
      <c r="Q951">
        <v>88</v>
      </c>
      <c r="R951">
        <v>105932</v>
      </c>
      <c r="S951">
        <v>560</v>
      </c>
      <c r="T951">
        <v>23547</v>
      </c>
      <c r="U951">
        <v>995</v>
      </c>
      <c r="V951">
        <v>121106</v>
      </c>
      <c r="W951">
        <v>20.399999999999999</v>
      </c>
      <c r="X951">
        <v>24.4</v>
      </c>
      <c r="Y951">
        <v>62.9</v>
      </c>
      <c r="Z951">
        <v>9.6999999999999993</v>
      </c>
      <c r="AA951">
        <v>41.8</v>
      </c>
      <c r="AB951">
        <v>25.7</v>
      </c>
      <c r="AC951">
        <v>21.7</v>
      </c>
      <c r="AD951">
        <v>43.3</v>
      </c>
    </row>
    <row r="952" spans="1:30" x14ac:dyDescent="0.45">
      <c r="A952" t="s">
        <v>109</v>
      </c>
      <c r="B952">
        <v>15500</v>
      </c>
      <c r="C952" t="s">
        <v>521</v>
      </c>
      <c r="E952">
        <v>54</v>
      </c>
      <c r="F952" t="s">
        <v>50</v>
      </c>
      <c r="H952">
        <v>1</v>
      </c>
      <c r="I952" t="s">
        <v>32</v>
      </c>
      <c r="J952">
        <v>1</v>
      </c>
      <c r="K952" t="s">
        <v>32</v>
      </c>
      <c r="L952">
        <v>0</v>
      </c>
      <c r="M952" t="s">
        <v>32</v>
      </c>
      <c r="N952">
        <v>2012</v>
      </c>
      <c r="O952">
        <v>1196</v>
      </c>
      <c r="P952">
        <v>185849</v>
      </c>
      <c r="Q952">
        <v>251</v>
      </c>
      <c r="R952">
        <v>156360</v>
      </c>
      <c r="S952">
        <v>1784</v>
      </c>
      <c r="T952">
        <v>58279</v>
      </c>
      <c r="U952">
        <v>944</v>
      </c>
      <c r="V952">
        <v>29489</v>
      </c>
      <c r="W952">
        <v>16.7</v>
      </c>
      <c r="X952">
        <v>22.4</v>
      </c>
      <c r="Y952">
        <v>24.7</v>
      </c>
      <c r="Z952">
        <v>24.8</v>
      </c>
      <c r="AA952">
        <v>40.1</v>
      </c>
      <c r="AB952">
        <v>26.8</v>
      </c>
      <c r="AC952">
        <v>21.1</v>
      </c>
      <c r="AD952">
        <v>41.3</v>
      </c>
    </row>
    <row r="953" spans="1:30" x14ac:dyDescent="0.45">
      <c r="A953" t="s">
        <v>109</v>
      </c>
      <c r="B953">
        <v>15500</v>
      </c>
      <c r="C953" t="s">
        <v>521</v>
      </c>
      <c r="E953">
        <v>56</v>
      </c>
      <c r="F953" t="s">
        <v>51</v>
      </c>
      <c r="H953">
        <v>1</v>
      </c>
      <c r="I953" t="s">
        <v>32</v>
      </c>
      <c r="J953">
        <v>1</v>
      </c>
      <c r="K953" t="s">
        <v>32</v>
      </c>
      <c r="L953">
        <v>0</v>
      </c>
      <c r="M953" t="s">
        <v>32</v>
      </c>
      <c r="N953">
        <v>2012</v>
      </c>
      <c r="O953">
        <v>804</v>
      </c>
      <c r="P953">
        <v>193414</v>
      </c>
      <c r="Q953">
        <v>111</v>
      </c>
      <c r="R953">
        <v>184935</v>
      </c>
      <c r="S953">
        <v>3171</v>
      </c>
      <c r="T953">
        <v>59363</v>
      </c>
      <c r="U953">
        <v>693</v>
      </c>
      <c r="V953">
        <v>8479</v>
      </c>
      <c r="W953">
        <v>15.6</v>
      </c>
      <c r="X953">
        <v>14.8</v>
      </c>
      <c r="Y953">
        <v>41.1</v>
      </c>
      <c r="Z953">
        <v>16</v>
      </c>
      <c r="AA953">
        <v>9.6999999999999993</v>
      </c>
      <c r="AB953">
        <v>9.1</v>
      </c>
      <c r="AC953">
        <v>13.8</v>
      </c>
      <c r="AD953">
        <v>19.100000000000001</v>
      </c>
    </row>
    <row r="954" spans="1:30" x14ac:dyDescent="0.45">
      <c r="A954" t="s">
        <v>109</v>
      </c>
      <c r="B954">
        <v>15500</v>
      </c>
      <c r="C954" t="s">
        <v>521</v>
      </c>
      <c r="E954">
        <v>61</v>
      </c>
      <c r="F954" t="s">
        <v>52</v>
      </c>
      <c r="H954">
        <v>1</v>
      </c>
      <c r="I954" t="s">
        <v>32</v>
      </c>
      <c r="J954">
        <v>1</v>
      </c>
      <c r="K954" t="s">
        <v>32</v>
      </c>
      <c r="L954">
        <v>0</v>
      </c>
      <c r="M954" t="s">
        <v>32</v>
      </c>
      <c r="N954">
        <v>2012</v>
      </c>
      <c r="O954">
        <v>284</v>
      </c>
      <c r="P954">
        <v>174157</v>
      </c>
      <c r="Q954">
        <v>48</v>
      </c>
      <c r="R954">
        <v>169961</v>
      </c>
      <c r="S954">
        <v>2777</v>
      </c>
      <c r="T954">
        <v>80568</v>
      </c>
      <c r="U954">
        <v>236</v>
      </c>
      <c r="W954">
        <v>33.6</v>
      </c>
      <c r="X954">
        <v>6.3</v>
      </c>
      <c r="Y954">
        <v>44.9</v>
      </c>
      <c r="Z954">
        <v>6.5</v>
      </c>
      <c r="AA954">
        <v>7.1</v>
      </c>
      <c r="AB954">
        <v>6.3</v>
      </c>
      <c r="AC954">
        <v>36.5</v>
      </c>
    </row>
    <row r="955" spans="1:30" x14ac:dyDescent="0.45">
      <c r="A955" t="s">
        <v>109</v>
      </c>
      <c r="B955">
        <v>15500</v>
      </c>
      <c r="C955" t="s">
        <v>521</v>
      </c>
      <c r="E955">
        <v>62</v>
      </c>
      <c r="F955" t="s">
        <v>53</v>
      </c>
      <c r="H955">
        <v>1</v>
      </c>
      <c r="I955" t="s">
        <v>32</v>
      </c>
      <c r="J955">
        <v>1</v>
      </c>
      <c r="K955" t="s">
        <v>32</v>
      </c>
      <c r="L955">
        <v>0</v>
      </c>
      <c r="M955" t="s">
        <v>32</v>
      </c>
      <c r="N955">
        <v>2012</v>
      </c>
      <c r="O955">
        <v>783</v>
      </c>
      <c r="P955">
        <v>957107</v>
      </c>
      <c r="Q955">
        <v>302</v>
      </c>
      <c r="R955">
        <v>947211</v>
      </c>
      <c r="S955">
        <v>8992</v>
      </c>
      <c r="T955">
        <v>369392</v>
      </c>
      <c r="U955">
        <v>482</v>
      </c>
      <c r="V955">
        <v>9896</v>
      </c>
      <c r="W955">
        <v>11.6</v>
      </c>
      <c r="X955">
        <v>27.2</v>
      </c>
      <c r="Y955">
        <v>21.1</v>
      </c>
      <c r="Z955">
        <v>28.6</v>
      </c>
      <c r="AA955">
        <v>17.3</v>
      </c>
      <c r="AB955">
        <v>10.199999999999999</v>
      </c>
      <c r="AC955">
        <v>12.7</v>
      </c>
      <c r="AD955">
        <v>17.5</v>
      </c>
    </row>
    <row r="956" spans="1:30" x14ac:dyDescent="0.45">
      <c r="A956" t="s">
        <v>109</v>
      </c>
      <c r="B956">
        <v>15500</v>
      </c>
      <c r="C956" t="s">
        <v>521</v>
      </c>
      <c r="E956">
        <v>71</v>
      </c>
      <c r="F956" t="s">
        <v>54</v>
      </c>
      <c r="H956">
        <v>1</v>
      </c>
      <c r="I956" t="s">
        <v>32</v>
      </c>
      <c r="J956">
        <v>1</v>
      </c>
      <c r="K956" t="s">
        <v>32</v>
      </c>
      <c r="L956">
        <v>0</v>
      </c>
      <c r="M956" t="s">
        <v>32</v>
      </c>
      <c r="N956">
        <v>2012</v>
      </c>
      <c r="O956">
        <v>601</v>
      </c>
      <c r="P956">
        <v>27852</v>
      </c>
      <c r="Q956">
        <v>37</v>
      </c>
      <c r="R956">
        <v>18739</v>
      </c>
      <c r="S956">
        <v>492</v>
      </c>
      <c r="T956">
        <v>6607</v>
      </c>
      <c r="U956">
        <v>564</v>
      </c>
      <c r="V956">
        <v>9113</v>
      </c>
      <c r="W956">
        <v>20.100000000000001</v>
      </c>
      <c r="X956">
        <v>30.2</v>
      </c>
      <c r="Y956">
        <v>43.2</v>
      </c>
      <c r="Z956">
        <v>43.1</v>
      </c>
      <c r="AA956">
        <v>18.3</v>
      </c>
      <c r="AB956">
        <v>26.9</v>
      </c>
      <c r="AC956">
        <v>20</v>
      </c>
      <c r="AD956">
        <v>33.200000000000003</v>
      </c>
    </row>
    <row r="957" spans="1:30" x14ac:dyDescent="0.45">
      <c r="A957" t="s">
        <v>109</v>
      </c>
      <c r="B957">
        <v>15500</v>
      </c>
      <c r="C957" t="s">
        <v>521</v>
      </c>
      <c r="E957">
        <v>72</v>
      </c>
      <c r="F957" t="s">
        <v>55</v>
      </c>
      <c r="H957">
        <v>1</v>
      </c>
      <c r="I957" t="s">
        <v>32</v>
      </c>
      <c r="J957">
        <v>1</v>
      </c>
      <c r="K957" t="s">
        <v>32</v>
      </c>
      <c r="L957">
        <v>0</v>
      </c>
      <c r="M957" t="s">
        <v>32</v>
      </c>
      <c r="N957">
        <v>2012</v>
      </c>
      <c r="O957">
        <v>392</v>
      </c>
      <c r="P957">
        <v>213068</v>
      </c>
      <c r="Q957">
        <v>225</v>
      </c>
      <c r="R957">
        <v>209993</v>
      </c>
      <c r="S957">
        <v>5204</v>
      </c>
      <c r="T957">
        <v>59288</v>
      </c>
      <c r="U957">
        <v>167</v>
      </c>
      <c r="V957">
        <v>3075</v>
      </c>
      <c r="W957">
        <v>15.4</v>
      </c>
      <c r="X957">
        <v>15.4</v>
      </c>
      <c r="Y957">
        <v>31.6</v>
      </c>
      <c r="Z957">
        <v>16.5</v>
      </c>
      <c r="AA957">
        <v>18.399999999999999</v>
      </c>
      <c r="AB957">
        <v>16.100000000000001</v>
      </c>
      <c r="AC957">
        <v>30</v>
      </c>
      <c r="AD957">
        <v>45.4</v>
      </c>
    </row>
    <row r="958" spans="1:30" x14ac:dyDescent="0.45">
      <c r="A958" t="s">
        <v>109</v>
      </c>
      <c r="B958">
        <v>15500</v>
      </c>
      <c r="C958" t="s">
        <v>521</v>
      </c>
      <c r="E958">
        <v>81</v>
      </c>
      <c r="F958" t="s">
        <v>56</v>
      </c>
      <c r="G958" t="s">
        <v>57</v>
      </c>
      <c r="H958">
        <v>1</v>
      </c>
      <c r="I958" t="s">
        <v>32</v>
      </c>
      <c r="J958">
        <v>1</v>
      </c>
      <c r="K958" t="s">
        <v>32</v>
      </c>
      <c r="L958">
        <v>0</v>
      </c>
      <c r="M958" t="s">
        <v>32</v>
      </c>
      <c r="N958">
        <v>2012</v>
      </c>
      <c r="O958">
        <v>1661</v>
      </c>
      <c r="P958">
        <v>94989</v>
      </c>
      <c r="Q958">
        <v>129</v>
      </c>
      <c r="R958">
        <v>62340</v>
      </c>
      <c r="S958">
        <v>751</v>
      </c>
      <c r="T958">
        <v>17946</v>
      </c>
      <c r="U958">
        <v>1532</v>
      </c>
      <c r="V958">
        <v>32649</v>
      </c>
      <c r="W958">
        <v>10.1</v>
      </c>
      <c r="X958">
        <v>16.7</v>
      </c>
      <c r="Y958">
        <v>45.9</v>
      </c>
      <c r="Z958">
        <v>26.4</v>
      </c>
      <c r="AA958">
        <v>28.4</v>
      </c>
      <c r="AB958">
        <v>22.8</v>
      </c>
      <c r="AC958">
        <v>10.1</v>
      </c>
      <c r="AD958">
        <v>26.9</v>
      </c>
    </row>
    <row r="959" spans="1:30" x14ac:dyDescent="0.45">
      <c r="A959" t="s">
        <v>110</v>
      </c>
      <c r="B959">
        <v>15540</v>
      </c>
      <c r="C959" t="s">
        <v>522</v>
      </c>
      <c r="E959">
        <v>0</v>
      </c>
      <c r="F959" t="s">
        <v>31</v>
      </c>
      <c r="H959">
        <v>1</v>
      </c>
      <c r="I959" t="s">
        <v>32</v>
      </c>
      <c r="J959">
        <v>1</v>
      </c>
      <c r="K959" t="s">
        <v>32</v>
      </c>
      <c r="L959">
        <v>0</v>
      </c>
      <c r="M959" t="s">
        <v>32</v>
      </c>
      <c r="N959">
        <v>2012</v>
      </c>
      <c r="O959">
        <v>23823</v>
      </c>
      <c r="P959">
        <v>23580037</v>
      </c>
      <c r="Q959">
        <v>5661</v>
      </c>
      <c r="R959">
        <v>22712185</v>
      </c>
      <c r="S959">
        <v>95254</v>
      </c>
      <c r="T959">
        <v>3882870</v>
      </c>
      <c r="U959">
        <v>18162</v>
      </c>
      <c r="V959">
        <v>867852</v>
      </c>
      <c r="W959">
        <v>3.6</v>
      </c>
      <c r="X959">
        <v>2.7</v>
      </c>
      <c r="Y959">
        <v>4.9000000000000004</v>
      </c>
      <c r="Z959">
        <v>2.8</v>
      </c>
      <c r="AA959">
        <v>2</v>
      </c>
      <c r="AB959">
        <v>1.7</v>
      </c>
      <c r="AC959">
        <v>4</v>
      </c>
      <c r="AD959">
        <v>12.3</v>
      </c>
    </row>
    <row r="960" spans="1:30" x14ac:dyDescent="0.45">
      <c r="A960" t="s">
        <v>110</v>
      </c>
      <c r="B960">
        <v>15540</v>
      </c>
      <c r="C960" t="s">
        <v>522</v>
      </c>
      <c r="E960">
        <v>11</v>
      </c>
      <c r="F960" t="s">
        <v>33</v>
      </c>
      <c r="G960" t="s">
        <v>34</v>
      </c>
      <c r="H960">
        <v>1</v>
      </c>
      <c r="I960" t="s">
        <v>32</v>
      </c>
      <c r="J960">
        <v>1</v>
      </c>
      <c r="K960" t="s">
        <v>32</v>
      </c>
      <c r="L960">
        <v>0</v>
      </c>
      <c r="M960" t="s">
        <v>32</v>
      </c>
      <c r="N960">
        <v>2012</v>
      </c>
      <c r="O960">
        <v>617</v>
      </c>
      <c r="P960">
        <v>17831</v>
      </c>
      <c r="Q960">
        <v>17</v>
      </c>
      <c r="R960">
        <v>5906</v>
      </c>
      <c r="S960">
        <v>58</v>
      </c>
      <c r="T960">
        <v>1799</v>
      </c>
      <c r="U960">
        <v>600</v>
      </c>
      <c r="V960">
        <v>11924</v>
      </c>
      <c r="W960">
        <v>23</v>
      </c>
      <c r="X960">
        <v>18</v>
      </c>
      <c r="Y960">
        <v>77.599999999999994</v>
      </c>
      <c r="Z960">
        <v>8.4</v>
      </c>
      <c r="AA960">
        <v>22.8</v>
      </c>
      <c r="AB960">
        <v>8.8000000000000007</v>
      </c>
      <c r="AC960">
        <v>22.2</v>
      </c>
      <c r="AD960">
        <v>24.5</v>
      </c>
    </row>
    <row r="961" spans="1:30" x14ac:dyDescent="0.45">
      <c r="A961" t="s">
        <v>110</v>
      </c>
      <c r="B961">
        <v>15540</v>
      </c>
      <c r="C961" t="s">
        <v>522</v>
      </c>
      <c r="E961">
        <v>21</v>
      </c>
      <c r="F961" t="s">
        <v>35</v>
      </c>
      <c r="H961">
        <v>1</v>
      </c>
      <c r="I961" t="s">
        <v>32</v>
      </c>
      <c r="J961">
        <v>1</v>
      </c>
      <c r="K961" t="s">
        <v>32</v>
      </c>
      <c r="L961">
        <v>0</v>
      </c>
      <c r="M961" t="s">
        <v>32</v>
      </c>
      <c r="N961">
        <v>2012</v>
      </c>
      <c r="O961">
        <v>34</v>
      </c>
      <c r="P961">
        <v>29473</v>
      </c>
      <c r="Q961">
        <v>21</v>
      </c>
      <c r="R961">
        <v>28772</v>
      </c>
      <c r="S961">
        <v>133</v>
      </c>
      <c r="T961">
        <v>5635</v>
      </c>
      <c r="U961">
        <v>12</v>
      </c>
      <c r="V961">
        <v>701</v>
      </c>
      <c r="W961">
        <v>35.5</v>
      </c>
      <c r="X961">
        <v>22.4</v>
      </c>
      <c r="Y961">
        <v>26.8</v>
      </c>
      <c r="Z961">
        <v>23.8</v>
      </c>
      <c r="AA961">
        <v>32.299999999999997</v>
      </c>
      <c r="AB961">
        <v>20</v>
      </c>
      <c r="AC961">
        <v>73.8</v>
      </c>
      <c r="AD961">
        <v>5.2</v>
      </c>
    </row>
    <row r="962" spans="1:30" x14ac:dyDescent="0.45">
      <c r="A962" t="s">
        <v>110</v>
      </c>
      <c r="B962">
        <v>15540</v>
      </c>
      <c r="C962" t="s">
        <v>522</v>
      </c>
      <c r="E962">
        <v>23</v>
      </c>
      <c r="F962" t="s">
        <v>37</v>
      </c>
      <c r="H962">
        <v>1</v>
      </c>
      <c r="I962" t="s">
        <v>32</v>
      </c>
      <c r="J962">
        <v>1</v>
      </c>
      <c r="K962" t="s">
        <v>32</v>
      </c>
      <c r="L962">
        <v>0</v>
      </c>
      <c r="M962" t="s">
        <v>32</v>
      </c>
      <c r="N962">
        <v>2012</v>
      </c>
      <c r="O962">
        <v>2698</v>
      </c>
      <c r="P962">
        <v>1570375</v>
      </c>
      <c r="Q962">
        <v>740</v>
      </c>
      <c r="R962">
        <v>1475699</v>
      </c>
      <c r="S962">
        <v>5769</v>
      </c>
      <c r="T962">
        <v>296043</v>
      </c>
      <c r="U962">
        <v>1959</v>
      </c>
      <c r="V962">
        <v>94677</v>
      </c>
      <c r="W962">
        <v>11.1</v>
      </c>
      <c r="X962">
        <v>7.3</v>
      </c>
      <c r="Y962">
        <v>19.2</v>
      </c>
      <c r="Z962">
        <v>7.8</v>
      </c>
      <c r="AA962">
        <v>11.2</v>
      </c>
      <c r="AB962">
        <v>9.8000000000000007</v>
      </c>
      <c r="AC962">
        <v>10.9</v>
      </c>
      <c r="AD962">
        <v>12.9</v>
      </c>
    </row>
    <row r="963" spans="1:30" x14ac:dyDescent="0.45">
      <c r="A963" t="s">
        <v>110</v>
      </c>
      <c r="B963">
        <v>15540</v>
      </c>
      <c r="C963" t="s">
        <v>522</v>
      </c>
      <c r="E963" t="s">
        <v>38</v>
      </c>
      <c r="F963" t="s">
        <v>39</v>
      </c>
      <c r="H963">
        <v>1</v>
      </c>
      <c r="I963" t="s">
        <v>32</v>
      </c>
      <c r="J963">
        <v>1</v>
      </c>
      <c r="K963" t="s">
        <v>32</v>
      </c>
      <c r="L963">
        <v>0</v>
      </c>
      <c r="M963" t="s">
        <v>32</v>
      </c>
      <c r="N963">
        <v>2012</v>
      </c>
      <c r="O963">
        <v>583</v>
      </c>
      <c r="P963">
        <v>4642799</v>
      </c>
      <c r="Q963">
        <v>214</v>
      </c>
      <c r="R963">
        <v>4630012</v>
      </c>
      <c r="S963">
        <v>12172</v>
      </c>
      <c r="T963">
        <v>657462</v>
      </c>
      <c r="U963">
        <v>369</v>
      </c>
      <c r="V963">
        <v>12787</v>
      </c>
      <c r="W963">
        <v>13.5</v>
      </c>
      <c r="X963">
        <v>5.9</v>
      </c>
      <c r="Y963">
        <v>19.899999999999999</v>
      </c>
      <c r="Z963">
        <v>6.1</v>
      </c>
      <c r="AA963">
        <v>6.5</v>
      </c>
      <c r="AB963">
        <v>4.7</v>
      </c>
      <c r="AC963">
        <v>14.9</v>
      </c>
      <c r="AD963">
        <v>12.7</v>
      </c>
    </row>
    <row r="964" spans="1:30" x14ac:dyDescent="0.45">
      <c r="A964" t="s">
        <v>110</v>
      </c>
      <c r="B964">
        <v>15540</v>
      </c>
      <c r="C964" t="s">
        <v>522</v>
      </c>
      <c r="E964">
        <v>42</v>
      </c>
      <c r="F964" t="s">
        <v>40</v>
      </c>
      <c r="H964">
        <v>1</v>
      </c>
      <c r="I964" t="s">
        <v>32</v>
      </c>
      <c r="J964">
        <v>1</v>
      </c>
      <c r="K964" t="s">
        <v>32</v>
      </c>
      <c r="L964">
        <v>0</v>
      </c>
      <c r="M964" t="s">
        <v>32</v>
      </c>
      <c r="N964">
        <v>2012</v>
      </c>
      <c r="O964">
        <v>519</v>
      </c>
      <c r="P964">
        <v>6083415</v>
      </c>
      <c r="Q964">
        <v>352</v>
      </c>
      <c r="R964">
        <v>6073268</v>
      </c>
      <c r="S964">
        <v>5734</v>
      </c>
      <c r="T964">
        <v>321178</v>
      </c>
      <c r="U964">
        <v>167</v>
      </c>
      <c r="V964">
        <v>10147</v>
      </c>
      <c r="W964">
        <v>10.5</v>
      </c>
      <c r="X964">
        <v>6</v>
      </c>
      <c r="Y964">
        <v>11.1</v>
      </c>
      <c r="Z964">
        <v>6.3</v>
      </c>
      <c r="AA964">
        <v>6.4</v>
      </c>
      <c r="AB964">
        <v>6.4</v>
      </c>
      <c r="AC964">
        <v>13.9</v>
      </c>
      <c r="AD964">
        <v>5.3</v>
      </c>
    </row>
    <row r="965" spans="1:30" x14ac:dyDescent="0.45">
      <c r="A965" t="s">
        <v>110</v>
      </c>
      <c r="B965">
        <v>15540</v>
      </c>
      <c r="C965" t="s">
        <v>522</v>
      </c>
      <c r="E965" t="s">
        <v>41</v>
      </c>
      <c r="F965" t="s">
        <v>42</v>
      </c>
      <c r="H965">
        <v>1</v>
      </c>
      <c r="I965" t="s">
        <v>32</v>
      </c>
      <c r="J965">
        <v>1</v>
      </c>
      <c r="K965" t="s">
        <v>32</v>
      </c>
      <c r="L965">
        <v>0</v>
      </c>
      <c r="M965" t="s">
        <v>32</v>
      </c>
      <c r="N965">
        <v>2012</v>
      </c>
      <c r="O965">
        <v>2117</v>
      </c>
      <c r="P965">
        <v>3483662</v>
      </c>
      <c r="Q965">
        <v>813</v>
      </c>
      <c r="R965">
        <v>3433528</v>
      </c>
      <c r="S965">
        <v>14581</v>
      </c>
      <c r="T965">
        <v>352000</v>
      </c>
      <c r="U965">
        <v>1304</v>
      </c>
      <c r="V965">
        <v>50134</v>
      </c>
      <c r="W965">
        <v>6</v>
      </c>
      <c r="X965">
        <v>3.7</v>
      </c>
      <c r="Y965">
        <v>7</v>
      </c>
      <c r="Z965">
        <v>4.0999999999999996</v>
      </c>
      <c r="AA965">
        <v>2.8</v>
      </c>
      <c r="AB965">
        <v>2.7</v>
      </c>
      <c r="AC965">
        <v>8</v>
      </c>
      <c r="AD965">
        <v>16.399999999999999</v>
      </c>
    </row>
    <row r="966" spans="1:30" x14ac:dyDescent="0.45">
      <c r="A966" t="s">
        <v>110</v>
      </c>
      <c r="B966">
        <v>15540</v>
      </c>
      <c r="C966" t="s">
        <v>522</v>
      </c>
      <c r="E966" t="s">
        <v>43</v>
      </c>
      <c r="F966" t="s">
        <v>44</v>
      </c>
      <c r="G966" t="s">
        <v>45</v>
      </c>
      <c r="H966">
        <v>1</v>
      </c>
      <c r="I966" t="s">
        <v>32</v>
      </c>
      <c r="J966">
        <v>1</v>
      </c>
      <c r="K966" t="s">
        <v>32</v>
      </c>
      <c r="L966">
        <v>0</v>
      </c>
      <c r="M966" t="s">
        <v>32</v>
      </c>
      <c r="N966">
        <v>2012</v>
      </c>
      <c r="O966">
        <v>516</v>
      </c>
      <c r="P966">
        <v>349417</v>
      </c>
      <c r="Q966">
        <v>162</v>
      </c>
      <c r="R966">
        <v>326661</v>
      </c>
      <c r="S966">
        <v>2633</v>
      </c>
      <c r="T966">
        <v>95728</v>
      </c>
      <c r="U966">
        <v>353</v>
      </c>
      <c r="V966">
        <v>22755</v>
      </c>
      <c r="W966">
        <v>13</v>
      </c>
      <c r="X966">
        <v>4.5</v>
      </c>
      <c r="Y966">
        <v>11.7</v>
      </c>
      <c r="Z966">
        <v>3.5</v>
      </c>
      <c r="AA966">
        <v>1.7</v>
      </c>
      <c r="AB966">
        <v>2.5</v>
      </c>
      <c r="AC966">
        <v>19</v>
      </c>
      <c r="AD966">
        <v>46.2</v>
      </c>
    </row>
    <row r="967" spans="1:30" x14ac:dyDescent="0.45">
      <c r="A967" t="s">
        <v>110</v>
      </c>
      <c r="B967">
        <v>15540</v>
      </c>
      <c r="C967" t="s">
        <v>522</v>
      </c>
      <c r="E967">
        <v>51</v>
      </c>
      <c r="F967" t="s">
        <v>46</v>
      </c>
      <c r="H967">
        <v>1</v>
      </c>
      <c r="I967" t="s">
        <v>32</v>
      </c>
      <c r="J967">
        <v>1</v>
      </c>
      <c r="K967" t="s">
        <v>32</v>
      </c>
      <c r="L967">
        <v>0</v>
      </c>
      <c r="M967" t="s">
        <v>32</v>
      </c>
      <c r="N967">
        <v>2012</v>
      </c>
      <c r="O967">
        <v>379</v>
      </c>
      <c r="P967">
        <v>880847</v>
      </c>
      <c r="Q967">
        <v>116</v>
      </c>
      <c r="R967">
        <v>873692</v>
      </c>
      <c r="S967">
        <v>3676</v>
      </c>
      <c r="T967">
        <v>226868</v>
      </c>
      <c r="U967">
        <v>264</v>
      </c>
      <c r="V967">
        <v>7155</v>
      </c>
      <c r="W967">
        <v>13.9</v>
      </c>
      <c r="X967">
        <v>4.8</v>
      </c>
      <c r="Y967">
        <v>9.4</v>
      </c>
      <c r="Z967">
        <v>5.0999999999999996</v>
      </c>
      <c r="AA967">
        <v>5.9</v>
      </c>
      <c r="AB967">
        <v>6.2</v>
      </c>
      <c r="AC967">
        <v>16.600000000000001</v>
      </c>
      <c r="AD967">
        <v>27.9</v>
      </c>
    </row>
    <row r="968" spans="1:30" x14ac:dyDescent="0.45">
      <c r="A968" t="s">
        <v>110</v>
      </c>
      <c r="B968">
        <v>15540</v>
      </c>
      <c r="C968" t="s">
        <v>522</v>
      </c>
      <c r="E968">
        <v>52</v>
      </c>
      <c r="F968" t="s">
        <v>47</v>
      </c>
      <c r="G968" t="s">
        <v>48</v>
      </c>
      <c r="H968">
        <v>1</v>
      </c>
      <c r="I968" t="s">
        <v>32</v>
      </c>
      <c r="J968">
        <v>1</v>
      </c>
      <c r="K968" t="s">
        <v>32</v>
      </c>
      <c r="L968">
        <v>0</v>
      </c>
      <c r="M968" t="s">
        <v>32</v>
      </c>
      <c r="N968">
        <v>2012</v>
      </c>
      <c r="O968">
        <v>751</v>
      </c>
      <c r="P968">
        <v>1086011</v>
      </c>
      <c r="Q968">
        <v>256</v>
      </c>
      <c r="R968">
        <v>1063938</v>
      </c>
      <c r="S968">
        <v>3736</v>
      </c>
      <c r="T968">
        <v>260577</v>
      </c>
      <c r="U968">
        <v>495</v>
      </c>
      <c r="V968">
        <v>22074</v>
      </c>
      <c r="W968">
        <v>19.100000000000001</v>
      </c>
      <c r="X968">
        <v>2.1</v>
      </c>
      <c r="Y968">
        <v>10.7</v>
      </c>
      <c r="Z968">
        <v>1.7</v>
      </c>
      <c r="AA968">
        <v>4</v>
      </c>
      <c r="AB968">
        <v>2.5</v>
      </c>
      <c r="AC968">
        <v>26.7</v>
      </c>
      <c r="AD968">
        <v>36.1</v>
      </c>
    </row>
    <row r="969" spans="1:30" x14ac:dyDescent="0.45">
      <c r="A969" t="s">
        <v>110</v>
      </c>
      <c r="B969">
        <v>15540</v>
      </c>
      <c r="C969" t="s">
        <v>522</v>
      </c>
      <c r="E969">
        <v>53</v>
      </c>
      <c r="F969" t="s">
        <v>49</v>
      </c>
      <c r="H969">
        <v>1</v>
      </c>
      <c r="I969" t="s">
        <v>32</v>
      </c>
      <c r="J969">
        <v>1</v>
      </c>
      <c r="K969" t="s">
        <v>32</v>
      </c>
      <c r="L969">
        <v>0</v>
      </c>
      <c r="M969" t="s">
        <v>32</v>
      </c>
      <c r="N969">
        <v>2012</v>
      </c>
      <c r="O969">
        <v>2224</v>
      </c>
      <c r="P969">
        <v>561966</v>
      </c>
      <c r="Q969">
        <v>271</v>
      </c>
      <c r="R969">
        <v>259163</v>
      </c>
      <c r="S969">
        <v>1264</v>
      </c>
      <c r="T969">
        <v>51300</v>
      </c>
      <c r="U969">
        <v>1953</v>
      </c>
      <c r="V969">
        <v>302803</v>
      </c>
      <c r="W969">
        <v>13.3</v>
      </c>
      <c r="X969">
        <v>16</v>
      </c>
      <c r="Y969">
        <v>14.9</v>
      </c>
      <c r="Z969">
        <v>10.199999999999999</v>
      </c>
      <c r="AA969">
        <v>9.9</v>
      </c>
      <c r="AB969">
        <v>10.5</v>
      </c>
      <c r="AC969">
        <v>13.9</v>
      </c>
      <c r="AD969">
        <v>26.2</v>
      </c>
    </row>
    <row r="970" spans="1:30" x14ac:dyDescent="0.45">
      <c r="A970" t="s">
        <v>110</v>
      </c>
      <c r="B970">
        <v>15540</v>
      </c>
      <c r="C970" t="s">
        <v>522</v>
      </c>
      <c r="E970">
        <v>54</v>
      </c>
      <c r="F970" t="s">
        <v>50</v>
      </c>
      <c r="H970">
        <v>1</v>
      </c>
      <c r="I970" t="s">
        <v>32</v>
      </c>
      <c r="J970">
        <v>1</v>
      </c>
      <c r="K970" t="s">
        <v>32</v>
      </c>
      <c r="L970">
        <v>0</v>
      </c>
      <c r="M970" t="s">
        <v>32</v>
      </c>
      <c r="N970">
        <v>2012</v>
      </c>
      <c r="O970">
        <v>4116</v>
      </c>
      <c r="P970">
        <v>1158613</v>
      </c>
      <c r="Q970">
        <v>782</v>
      </c>
      <c r="R970">
        <v>1029032</v>
      </c>
      <c r="S970">
        <v>6497</v>
      </c>
      <c r="T970">
        <v>415245</v>
      </c>
      <c r="U970">
        <v>3334</v>
      </c>
      <c r="V970">
        <v>129581</v>
      </c>
      <c r="W970">
        <v>8.1999999999999993</v>
      </c>
      <c r="X970">
        <v>2.4</v>
      </c>
      <c r="Y970">
        <v>8.4</v>
      </c>
      <c r="Z970">
        <v>2.7</v>
      </c>
      <c r="AA970">
        <v>3.7</v>
      </c>
      <c r="AB970">
        <v>3.9</v>
      </c>
      <c r="AC970">
        <v>9.8000000000000007</v>
      </c>
      <c r="AD970">
        <v>16</v>
      </c>
    </row>
    <row r="971" spans="1:30" x14ac:dyDescent="0.45">
      <c r="A971" t="s">
        <v>110</v>
      </c>
      <c r="B971">
        <v>15540</v>
      </c>
      <c r="C971" t="s">
        <v>522</v>
      </c>
      <c r="E971">
        <v>55</v>
      </c>
      <c r="F971" t="s">
        <v>59</v>
      </c>
      <c r="H971">
        <v>1</v>
      </c>
      <c r="I971" t="s">
        <v>32</v>
      </c>
      <c r="J971">
        <v>1</v>
      </c>
      <c r="K971" t="s">
        <v>32</v>
      </c>
      <c r="L971">
        <v>0</v>
      </c>
      <c r="M971" t="s">
        <v>32</v>
      </c>
      <c r="N971">
        <v>2012</v>
      </c>
      <c r="O971">
        <v>36</v>
      </c>
      <c r="P971">
        <v>77356</v>
      </c>
      <c r="Q971">
        <v>36</v>
      </c>
      <c r="R971">
        <v>77356</v>
      </c>
      <c r="S971">
        <v>1109</v>
      </c>
      <c r="T971">
        <v>78614</v>
      </c>
      <c r="U971">
        <v>0</v>
      </c>
      <c r="V971">
        <v>0</v>
      </c>
      <c r="W971">
        <v>0</v>
      </c>
      <c r="X971">
        <v>1.6</v>
      </c>
      <c r="Y971">
        <v>0</v>
      </c>
      <c r="Z971">
        <v>1.6</v>
      </c>
      <c r="AA971">
        <v>2.4</v>
      </c>
      <c r="AB971">
        <v>3.8</v>
      </c>
      <c r="AC971">
        <v>0</v>
      </c>
      <c r="AD971">
        <v>0</v>
      </c>
    </row>
    <row r="972" spans="1:30" x14ac:dyDescent="0.45">
      <c r="A972" t="s">
        <v>110</v>
      </c>
      <c r="B972">
        <v>15540</v>
      </c>
      <c r="C972" t="s">
        <v>522</v>
      </c>
      <c r="E972">
        <v>56</v>
      </c>
      <c r="F972" t="s">
        <v>51</v>
      </c>
      <c r="H972">
        <v>1</v>
      </c>
      <c r="I972" t="s">
        <v>32</v>
      </c>
      <c r="J972">
        <v>1</v>
      </c>
      <c r="K972" t="s">
        <v>32</v>
      </c>
      <c r="L972">
        <v>0</v>
      </c>
      <c r="M972" t="s">
        <v>32</v>
      </c>
      <c r="N972">
        <v>2012</v>
      </c>
      <c r="O972">
        <v>1627</v>
      </c>
      <c r="P972">
        <v>182833</v>
      </c>
      <c r="Q972">
        <v>278</v>
      </c>
      <c r="R972">
        <v>158596</v>
      </c>
      <c r="S972">
        <v>3047</v>
      </c>
      <c r="T972">
        <v>66428</v>
      </c>
      <c r="U972">
        <v>1350</v>
      </c>
      <c r="V972">
        <v>24237</v>
      </c>
      <c r="W972">
        <v>11.2</v>
      </c>
      <c r="X972">
        <v>9.5</v>
      </c>
      <c r="Y972">
        <v>18.899999999999999</v>
      </c>
      <c r="Z972">
        <v>11.2</v>
      </c>
      <c r="AA972">
        <v>11.6</v>
      </c>
      <c r="AB972">
        <v>8.6999999999999993</v>
      </c>
      <c r="AC972">
        <v>10.6</v>
      </c>
      <c r="AD972">
        <v>10.199999999999999</v>
      </c>
    </row>
    <row r="973" spans="1:30" x14ac:dyDescent="0.45">
      <c r="A973" t="s">
        <v>110</v>
      </c>
      <c r="B973">
        <v>15540</v>
      </c>
      <c r="C973" t="s">
        <v>522</v>
      </c>
      <c r="E973">
        <v>61</v>
      </c>
      <c r="F973" t="s">
        <v>52</v>
      </c>
      <c r="H973">
        <v>1</v>
      </c>
      <c r="I973" t="s">
        <v>32</v>
      </c>
      <c r="J973">
        <v>1</v>
      </c>
      <c r="K973" t="s">
        <v>32</v>
      </c>
      <c r="L973">
        <v>0</v>
      </c>
      <c r="M973" t="s">
        <v>32</v>
      </c>
      <c r="N973">
        <v>2012</v>
      </c>
      <c r="O973">
        <v>882</v>
      </c>
      <c r="P973">
        <v>191707</v>
      </c>
      <c r="Q973">
        <v>112</v>
      </c>
      <c r="R973">
        <v>181127</v>
      </c>
      <c r="S973">
        <v>3541</v>
      </c>
      <c r="T973">
        <v>83588</v>
      </c>
      <c r="U973">
        <v>771</v>
      </c>
      <c r="V973">
        <v>10580</v>
      </c>
      <c r="W973">
        <v>15.9</v>
      </c>
      <c r="X973">
        <v>2.6</v>
      </c>
      <c r="Y973">
        <v>23.1</v>
      </c>
      <c r="Z973">
        <v>1.9</v>
      </c>
      <c r="AA973">
        <v>1.6</v>
      </c>
      <c r="AB973">
        <v>1.4</v>
      </c>
      <c r="AC973">
        <v>17</v>
      </c>
      <c r="AD973">
        <v>21.2</v>
      </c>
    </row>
    <row r="974" spans="1:30" x14ac:dyDescent="0.45">
      <c r="A974" t="s">
        <v>110</v>
      </c>
      <c r="B974">
        <v>15540</v>
      </c>
      <c r="C974" t="s">
        <v>522</v>
      </c>
      <c r="E974">
        <v>62</v>
      </c>
      <c r="F974" t="s">
        <v>53</v>
      </c>
      <c r="H974">
        <v>1</v>
      </c>
      <c r="I974" t="s">
        <v>32</v>
      </c>
      <c r="J974">
        <v>1</v>
      </c>
      <c r="K974" t="s">
        <v>32</v>
      </c>
      <c r="L974">
        <v>0</v>
      </c>
      <c r="M974" t="s">
        <v>32</v>
      </c>
      <c r="N974">
        <v>2012</v>
      </c>
      <c r="O974">
        <v>2028</v>
      </c>
      <c r="P974">
        <v>2007126</v>
      </c>
      <c r="Q974">
        <v>570</v>
      </c>
      <c r="R974">
        <v>1948427</v>
      </c>
      <c r="S974">
        <v>17807</v>
      </c>
      <c r="T974">
        <v>710647</v>
      </c>
      <c r="U974">
        <v>1458</v>
      </c>
      <c r="V974">
        <v>58699</v>
      </c>
      <c r="W974">
        <v>7.2</v>
      </c>
      <c r="X974">
        <v>4.7</v>
      </c>
      <c r="Y974">
        <v>8.1</v>
      </c>
      <c r="Z974">
        <v>5</v>
      </c>
      <c r="AA974">
        <v>5</v>
      </c>
      <c r="AB974">
        <v>5.3</v>
      </c>
      <c r="AC974">
        <v>9.8000000000000007</v>
      </c>
      <c r="AD974">
        <v>34.799999999999997</v>
      </c>
    </row>
    <row r="975" spans="1:30" x14ac:dyDescent="0.45">
      <c r="A975" t="s">
        <v>110</v>
      </c>
      <c r="B975">
        <v>15540</v>
      </c>
      <c r="C975" t="s">
        <v>522</v>
      </c>
      <c r="E975">
        <v>71</v>
      </c>
      <c r="F975" t="s">
        <v>54</v>
      </c>
      <c r="H975">
        <v>1</v>
      </c>
      <c r="I975" t="s">
        <v>32</v>
      </c>
      <c r="J975">
        <v>1</v>
      </c>
      <c r="K975" t="s">
        <v>32</v>
      </c>
      <c r="L975">
        <v>0</v>
      </c>
      <c r="M975" t="s">
        <v>32</v>
      </c>
      <c r="N975">
        <v>2012</v>
      </c>
      <c r="O975">
        <v>1604</v>
      </c>
      <c r="P975">
        <v>140034</v>
      </c>
      <c r="Q975">
        <v>142</v>
      </c>
      <c r="R975">
        <v>114509</v>
      </c>
      <c r="S975">
        <v>2508</v>
      </c>
      <c r="T975">
        <v>43886</v>
      </c>
      <c r="U975">
        <v>1461</v>
      </c>
      <c r="V975">
        <v>25525</v>
      </c>
      <c r="W975">
        <v>10.6</v>
      </c>
      <c r="X975">
        <v>7</v>
      </c>
      <c r="Y975">
        <v>19.399999999999999</v>
      </c>
      <c r="Z975">
        <v>6.6</v>
      </c>
      <c r="AA975">
        <v>15.6</v>
      </c>
      <c r="AB975">
        <v>6.8</v>
      </c>
      <c r="AC975">
        <v>10.4</v>
      </c>
      <c r="AD975">
        <v>28.2</v>
      </c>
    </row>
    <row r="976" spans="1:30" x14ac:dyDescent="0.45">
      <c r="A976" t="s">
        <v>110</v>
      </c>
      <c r="B976">
        <v>15540</v>
      </c>
      <c r="C976" t="s">
        <v>522</v>
      </c>
      <c r="E976">
        <v>72</v>
      </c>
      <c r="F976" t="s">
        <v>55</v>
      </c>
      <c r="H976">
        <v>1</v>
      </c>
      <c r="I976" t="s">
        <v>32</v>
      </c>
      <c r="J976">
        <v>1</v>
      </c>
      <c r="K976" t="s">
        <v>32</v>
      </c>
      <c r="L976">
        <v>0</v>
      </c>
      <c r="M976" t="s">
        <v>32</v>
      </c>
      <c r="N976">
        <v>2012</v>
      </c>
      <c r="O976">
        <v>832</v>
      </c>
      <c r="P976">
        <v>509186</v>
      </c>
      <c r="Q976">
        <v>542</v>
      </c>
      <c r="R976">
        <v>495012</v>
      </c>
      <c r="S976">
        <v>9034</v>
      </c>
      <c r="T976">
        <v>148911</v>
      </c>
      <c r="U976">
        <v>291</v>
      </c>
      <c r="V976">
        <v>14174</v>
      </c>
      <c r="W976">
        <v>8.3000000000000007</v>
      </c>
      <c r="X976">
        <v>6.8</v>
      </c>
      <c r="Y976">
        <v>7.7</v>
      </c>
      <c r="Z976">
        <v>6.8</v>
      </c>
      <c r="AA976">
        <v>8</v>
      </c>
      <c r="AB976">
        <v>7.9</v>
      </c>
      <c r="AC976">
        <v>16</v>
      </c>
      <c r="AD976">
        <v>36.1</v>
      </c>
    </row>
    <row r="977" spans="1:30" x14ac:dyDescent="0.45">
      <c r="A977" t="s">
        <v>110</v>
      </c>
      <c r="B977">
        <v>15540</v>
      </c>
      <c r="C977" t="s">
        <v>522</v>
      </c>
      <c r="E977">
        <v>81</v>
      </c>
      <c r="F977" t="s">
        <v>56</v>
      </c>
      <c r="G977" t="s">
        <v>57</v>
      </c>
      <c r="H977">
        <v>1</v>
      </c>
      <c r="I977" t="s">
        <v>32</v>
      </c>
      <c r="J977">
        <v>1</v>
      </c>
      <c r="K977" t="s">
        <v>32</v>
      </c>
      <c r="L977">
        <v>0</v>
      </c>
      <c r="M977" t="s">
        <v>32</v>
      </c>
      <c r="N977">
        <v>2012</v>
      </c>
      <c r="O977">
        <v>2338</v>
      </c>
      <c r="P977">
        <v>216573</v>
      </c>
      <c r="Q977">
        <v>321</v>
      </c>
      <c r="R977">
        <v>147152</v>
      </c>
      <c r="S977">
        <v>1632</v>
      </c>
      <c r="T977">
        <v>41779</v>
      </c>
      <c r="U977">
        <v>2017</v>
      </c>
      <c r="V977">
        <v>69421</v>
      </c>
      <c r="W977">
        <v>2.9</v>
      </c>
      <c r="X977">
        <v>12.5</v>
      </c>
      <c r="Y977">
        <v>10.6</v>
      </c>
      <c r="Z977">
        <v>16.7</v>
      </c>
      <c r="AA977">
        <v>13</v>
      </c>
      <c r="AB977">
        <v>14.9</v>
      </c>
      <c r="AC977">
        <v>3.3</v>
      </c>
      <c r="AD977">
        <v>18.2</v>
      </c>
    </row>
    <row r="978" spans="1:30" x14ac:dyDescent="0.45">
      <c r="A978" t="s">
        <v>111</v>
      </c>
      <c r="B978">
        <v>15680</v>
      </c>
      <c r="C978" t="s">
        <v>863</v>
      </c>
      <c r="E978">
        <v>0</v>
      </c>
      <c r="F978" t="s">
        <v>31</v>
      </c>
      <c r="H978">
        <v>1</v>
      </c>
      <c r="I978" t="s">
        <v>32</v>
      </c>
      <c r="J978">
        <v>1</v>
      </c>
      <c r="K978" t="s">
        <v>32</v>
      </c>
      <c r="L978">
        <v>0</v>
      </c>
      <c r="M978" t="s">
        <v>32</v>
      </c>
      <c r="N978">
        <v>2012</v>
      </c>
      <c r="O978">
        <v>7357</v>
      </c>
      <c r="P978">
        <v>5265374</v>
      </c>
      <c r="Q978">
        <v>1646</v>
      </c>
      <c r="R978">
        <v>5043048</v>
      </c>
      <c r="S978">
        <v>29933</v>
      </c>
      <c r="T978">
        <v>1436508</v>
      </c>
      <c r="U978">
        <v>5711</v>
      </c>
      <c r="V978">
        <v>222326</v>
      </c>
      <c r="W978">
        <v>9.1</v>
      </c>
      <c r="X978">
        <v>3.9</v>
      </c>
      <c r="Y978">
        <v>10.7</v>
      </c>
      <c r="Z978">
        <v>3.8</v>
      </c>
      <c r="AA978">
        <v>5.6</v>
      </c>
      <c r="AB978">
        <v>6.3</v>
      </c>
      <c r="AC978">
        <v>10.6</v>
      </c>
      <c r="AD978">
        <v>16.5</v>
      </c>
    </row>
    <row r="979" spans="1:30" x14ac:dyDescent="0.45">
      <c r="A979" t="s">
        <v>111</v>
      </c>
      <c r="B979">
        <v>15680</v>
      </c>
      <c r="C979" t="s">
        <v>863</v>
      </c>
      <c r="E979">
        <v>11</v>
      </c>
      <c r="F979" t="s">
        <v>33</v>
      </c>
      <c r="G979" t="s">
        <v>34</v>
      </c>
      <c r="H979">
        <v>1</v>
      </c>
      <c r="I979" t="s">
        <v>32</v>
      </c>
      <c r="J979">
        <v>1</v>
      </c>
      <c r="K979" t="s">
        <v>32</v>
      </c>
      <c r="L979">
        <v>0</v>
      </c>
      <c r="M979" t="s">
        <v>32</v>
      </c>
      <c r="N979">
        <v>2012</v>
      </c>
      <c r="O979">
        <v>181</v>
      </c>
      <c r="P979">
        <v>4615</v>
      </c>
      <c r="Q979">
        <v>1</v>
      </c>
      <c r="U979">
        <v>180</v>
      </c>
      <c r="V979">
        <v>2630</v>
      </c>
      <c r="W979">
        <v>35.9</v>
      </c>
      <c r="X979">
        <v>8.6</v>
      </c>
      <c r="Y979">
        <v>0</v>
      </c>
      <c r="AC979">
        <v>34.5</v>
      </c>
      <c r="AD979">
        <v>12.5</v>
      </c>
    </row>
    <row r="980" spans="1:30" x14ac:dyDescent="0.45">
      <c r="A980" t="s">
        <v>111</v>
      </c>
      <c r="B980">
        <v>15680</v>
      </c>
      <c r="C980" t="s">
        <v>863</v>
      </c>
      <c r="E980">
        <v>23</v>
      </c>
      <c r="F980" t="s">
        <v>37</v>
      </c>
      <c r="H980">
        <v>1</v>
      </c>
      <c r="I980" t="s">
        <v>32</v>
      </c>
      <c r="J980">
        <v>1</v>
      </c>
      <c r="K980" t="s">
        <v>32</v>
      </c>
      <c r="L980">
        <v>0</v>
      </c>
      <c r="M980" t="s">
        <v>32</v>
      </c>
      <c r="N980">
        <v>2012</v>
      </c>
      <c r="O980">
        <v>1074</v>
      </c>
      <c r="P980">
        <v>524640</v>
      </c>
      <c r="Q980">
        <v>323</v>
      </c>
      <c r="R980">
        <v>476486</v>
      </c>
      <c r="S980">
        <v>3039</v>
      </c>
      <c r="T980">
        <v>151998</v>
      </c>
      <c r="U980">
        <v>751</v>
      </c>
      <c r="V980">
        <v>48154</v>
      </c>
      <c r="W980">
        <v>27.6</v>
      </c>
      <c r="X980">
        <v>41</v>
      </c>
      <c r="Y980">
        <v>43</v>
      </c>
      <c r="Z980">
        <v>44.8</v>
      </c>
      <c r="AA980">
        <v>55.7</v>
      </c>
      <c r="AB980">
        <v>65.900000000000006</v>
      </c>
      <c r="AC980">
        <v>23.4</v>
      </c>
      <c r="AD980">
        <v>40.799999999999997</v>
      </c>
    </row>
    <row r="981" spans="1:30" x14ac:dyDescent="0.45">
      <c r="A981" t="s">
        <v>111</v>
      </c>
      <c r="B981">
        <v>15680</v>
      </c>
      <c r="C981" t="s">
        <v>863</v>
      </c>
      <c r="E981" t="s">
        <v>38</v>
      </c>
      <c r="F981" t="s">
        <v>39</v>
      </c>
      <c r="H981">
        <v>1</v>
      </c>
      <c r="I981" t="s">
        <v>32</v>
      </c>
      <c r="J981">
        <v>1</v>
      </c>
      <c r="K981" t="s">
        <v>32</v>
      </c>
      <c r="L981">
        <v>0</v>
      </c>
      <c r="M981" t="s">
        <v>32</v>
      </c>
      <c r="N981">
        <v>2012</v>
      </c>
      <c r="O981">
        <v>95</v>
      </c>
      <c r="P981">
        <v>38183</v>
      </c>
      <c r="Q981">
        <v>20</v>
      </c>
      <c r="R981">
        <v>31444</v>
      </c>
      <c r="S981">
        <v>132</v>
      </c>
      <c r="T981">
        <v>6161</v>
      </c>
      <c r="U981">
        <v>75</v>
      </c>
      <c r="V981">
        <v>6739</v>
      </c>
      <c r="W981">
        <v>23.7</v>
      </c>
      <c r="X981">
        <v>15.2</v>
      </c>
      <c r="Y981">
        <v>41.5</v>
      </c>
      <c r="Z981">
        <v>18.600000000000001</v>
      </c>
      <c r="AA981">
        <v>22.2</v>
      </c>
      <c r="AB981">
        <v>19.2</v>
      </c>
      <c r="AC981">
        <v>25.9</v>
      </c>
      <c r="AD981">
        <v>25.8</v>
      </c>
    </row>
    <row r="982" spans="1:30" x14ac:dyDescent="0.45">
      <c r="A982" t="s">
        <v>111</v>
      </c>
      <c r="B982">
        <v>15680</v>
      </c>
      <c r="C982" t="s">
        <v>863</v>
      </c>
      <c r="E982">
        <v>42</v>
      </c>
      <c r="F982" t="s">
        <v>40</v>
      </c>
      <c r="H982">
        <v>1</v>
      </c>
      <c r="I982" t="s">
        <v>32</v>
      </c>
      <c r="J982">
        <v>1</v>
      </c>
      <c r="K982" t="s">
        <v>32</v>
      </c>
      <c r="L982">
        <v>0</v>
      </c>
      <c r="M982" t="s">
        <v>32</v>
      </c>
      <c r="N982">
        <v>2012</v>
      </c>
      <c r="O982">
        <v>112</v>
      </c>
      <c r="P982">
        <v>160570</v>
      </c>
      <c r="Q982">
        <v>56</v>
      </c>
      <c r="R982">
        <v>156115</v>
      </c>
      <c r="S982">
        <v>357</v>
      </c>
      <c r="T982">
        <v>15282</v>
      </c>
      <c r="U982">
        <v>56</v>
      </c>
      <c r="V982">
        <v>4455</v>
      </c>
      <c r="W982">
        <v>36</v>
      </c>
      <c r="X982">
        <v>28.2</v>
      </c>
      <c r="Y982">
        <v>60.6</v>
      </c>
      <c r="Z982">
        <v>30.2</v>
      </c>
      <c r="AA982">
        <v>39.9</v>
      </c>
      <c r="AB982">
        <v>35.5</v>
      </c>
      <c r="AC982">
        <v>39.700000000000003</v>
      </c>
      <c r="AD982">
        <v>22.4</v>
      </c>
    </row>
    <row r="983" spans="1:30" x14ac:dyDescent="0.45">
      <c r="A983" t="s">
        <v>111</v>
      </c>
      <c r="B983">
        <v>15680</v>
      </c>
      <c r="C983" t="s">
        <v>863</v>
      </c>
      <c r="E983" t="s">
        <v>41</v>
      </c>
      <c r="F983" t="s">
        <v>42</v>
      </c>
      <c r="H983">
        <v>1</v>
      </c>
      <c r="I983" t="s">
        <v>32</v>
      </c>
      <c r="J983">
        <v>1</v>
      </c>
      <c r="K983" t="s">
        <v>32</v>
      </c>
      <c r="L983">
        <v>0</v>
      </c>
      <c r="M983" t="s">
        <v>32</v>
      </c>
      <c r="N983">
        <v>2012</v>
      </c>
      <c r="O983">
        <v>960</v>
      </c>
      <c r="P983">
        <v>1099695</v>
      </c>
      <c r="Q983">
        <v>250</v>
      </c>
      <c r="R983">
        <v>1076198</v>
      </c>
      <c r="S983">
        <v>4973</v>
      </c>
      <c r="T983">
        <v>108192</v>
      </c>
      <c r="U983">
        <v>710</v>
      </c>
      <c r="V983">
        <v>23497</v>
      </c>
      <c r="W983">
        <v>11.4</v>
      </c>
      <c r="X983">
        <v>4.9000000000000004</v>
      </c>
      <c r="Y983">
        <v>10</v>
      </c>
      <c r="Z983">
        <v>5.5</v>
      </c>
      <c r="AA983">
        <v>9.4</v>
      </c>
      <c r="AB983">
        <v>10</v>
      </c>
      <c r="AC983">
        <v>14.1</v>
      </c>
      <c r="AD983">
        <v>34.6</v>
      </c>
    </row>
    <row r="984" spans="1:30" x14ac:dyDescent="0.45">
      <c r="A984" t="s">
        <v>111</v>
      </c>
      <c r="B984">
        <v>15680</v>
      </c>
      <c r="C984" t="s">
        <v>863</v>
      </c>
      <c r="E984" t="s">
        <v>43</v>
      </c>
      <c r="F984" t="s">
        <v>44</v>
      </c>
      <c r="G984" t="s">
        <v>45</v>
      </c>
      <c r="H984">
        <v>1</v>
      </c>
      <c r="I984" t="s">
        <v>32</v>
      </c>
      <c r="J984">
        <v>1</v>
      </c>
      <c r="K984" t="s">
        <v>32</v>
      </c>
      <c r="L984">
        <v>0</v>
      </c>
      <c r="M984" t="s">
        <v>32</v>
      </c>
      <c r="N984">
        <v>2012</v>
      </c>
      <c r="O984">
        <v>257</v>
      </c>
      <c r="P984">
        <v>388186</v>
      </c>
      <c r="Q984">
        <v>89</v>
      </c>
      <c r="R984">
        <v>383865</v>
      </c>
      <c r="S984">
        <v>1334</v>
      </c>
      <c r="T984">
        <v>76156</v>
      </c>
      <c r="U984">
        <v>168</v>
      </c>
      <c r="V984">
        <v>4321</v>
      </c>
      <c r="W984">
        <v>23.9</v>
      </c>
      <c r="X984">
        <v>1.8</v>
      </c>
      <c r="Y984">
        <v>20.100000000000001</v>
      </c>
      <c r="Z984">
        <v>1.9</v>
      </c>
      <c r="AA984">
        <v>6.1</v>
      </c>
      <c r="AB984">
        <v>2.2000000000000002</v>
      </c>
      <c r="AC984">
        <v>32.4</v>
      </c>
      <c r="AD984">
        <v>6</v>
      </c>
    </row>
    <row r="985" spans="1:30" x14ac:dyDescent="0.45">
      <c r="A985" t="s">
        <v>111</v>
      </c>
      <c r="B985">
        <v>15680</v>
      </c>
      <c r="C985" t="s">
        <v>863</v>
      </c>
      <c r="E985">
        <v>51</v>
      </c>
      <c r="F985" t="s">
        <v>46</v>
      </c>
      <c r="H985">
        <v>1</v>
      </c>
      <c r="I985" t="s">
        <v>32</v>
      </c>
      <c r="J985">
        <v>1</v>
      </c>
      <c r="K985" t="s">
        <v>32</v>
      </c>
      <c r="L985">
        <v>0</v>
      </c>
      <c r="M985" t="s">
        <v>32</v>
      </c>
      <c r="N985">
        <v>2012</v>
      </c>
      <c r="O985">
        <v>49</v>
      </c>
      <c r="P985">
        <v>38721</v>
      </c>
      <c r="Q985">
        <v>23</v>
      </c>
      <c r="R985">
        <v>38225</v>
      </c>
      <c r="S985">
        <v>149</v>
      </c>
      <c r="T985">
        <v>6878</v>
      </c>
      <c r="U985">
        <v>26</v>
      </c>
      <c r="W985">
        <v>43.3</v>
      </c>
      <c r="X985">
        <v>4.9000000000000004</v>
      </c>
      <c r="Y985">
        <v>55.7</v>
      </c>
      <c r="Z985">
        <v>5</v>
      </c>
      <c r="AA985">
        <v>8.8000000000000007</v>
      </c>
      <c r="AB985">
        <v>9.1999999999999993</v>
      </c>
      <c r="AC985">
        <v>59.8</v>
      </c>
    </row>
    <row r="986" spans="1:30" x14ac:dyDescent="0.45">
      <c r="A986" t="s">
        <v>111</v>
      </c>
      <c r="B986">
        <v>15680</v>
      </c>
      <c r="C986" t="s">
        <v>863</v>
      </c>
      <c r="E986">
        <v>52</v>
      </c>
      <c r="F986" t="s">
        <v>47</v>
      </c>
      <c r="G986" t="s">
        <v>48</v>
      </c>
      <c r="H986">
        <v>1</v>
      </c>
      <c r="I986" t="s">
        <v>32</v>
      </c>
      <c r="J986">
        <v>1</v>
      </c>
      <c r="K986" t="s">
        <v>32</v>
      </c>
      <c r="L986">
        <v>0</v>
      </c>
      <c r="M986" t="s">
        <v>32</v>
      </c>
      <c r="N986">
        <v>2012</v>
      </c>
      <c r="O986">
        <v>162</v>
      </c>
      <c r="Q986">
        <v>68</v>
      </c>
      <c r="U986">
        <v>94</v>
      </c>
      <c r="W986">
        <v>39.5</v>
      </c>
      <c r="Y986">
        <v>55.5</v>
      </c>
      <c r="AC986">
        <v>54.2</v>
      </c>
    </row>
    <row r="987" spans="1:30" x14ac:dyDescent="0.45">
      <c r="A987" t="s">
        <v>111</v>
      </c>
      <c r="B987">
        <v>15680</v>
      </c>
      <c r="C987" t="s">
        <v>863</v>
      </c>
      <c r="E987">
        <v>53</v>
      </c>
      <c r="F987" t="s">
        <v>49</v>
      </c>
      <c r="H987">
        <v>1</v>
      </c>
      <c r="I987" t="s">
        <v>32</v>
      </c>
      <c r="J987">
        <v>1</v>
      </c>
      <c r="K987" t="s">
        <v>32</v>
      </c>
      <c r="L987">
        <v>0</v>
      </c>
      <c r="M987" t="s">
        <v>32</v>
      </c>
      <c r="N987">
        <v>2012</v>
      </c>
      <c r="O987">
        <v>726</v>
      </c>
      <c r="P987">
        <v>145967</v>
      </c>
      <c r="Q987">
        <v>59</v>
      </c>
      <c r="R987">
        <v>82183</v>
      </c>
      <c r="S987">
        <v>221</v>
      </c>
      <c r="T987">
        <v>7367</v>
      </c>
      <c r="U987">
        <v>668</v>
      </c>
      <c r="V987">
        <v>63785</v>
      </c>
      <c r="W987">
        <v>29.2</v>
      </c>
      <c r="X987">
        <v>22.2</v>
      </c>
      <c r="Y987">
        <v>37.1</v>
      </c>
      <c r="Z987">
        <v>9</v>
      </c>
      <c r="AA987">
        <v>13.3</v>
      </c>
      <c r="AB987">
        <v>8.1</v>
      </c>
      <c r="AC987">
        <v>28.1</v>
      </c>
      <c r="AD987">
        <v>45.8</v>
      </c>
    </row>
    <row r="988" spans="1:30" x14ac:dyDescent="0.45">
      <c r="A988" t="s">
        <v>111</v>
      </c>
      <c r="B988">
        <v>15680</v>
      </c>
      <c r="C988" t="s">
        <v>863</v>
      </c>
      <c r="E988">
        <v>54</v>
      </c>
      <c r="F988" t="s">
        <v>50</v>
      </c>
      <c r="H988">
        <v>1</v>
      </c>
      <c r="I988" t="s">
        <v>32</v>
      </c>
      <c r="J988">
        <v>1</v>
      </c>
      <c r="K988" t="s">
        <v>32</v>
      </c>
      <c r="L988">
        <v>0</v>
      </c>
      <c r="M988" t="s">
        <v>32</v>
      </c>
      <c r="N988">
        <v>2012</v>
      </c>
      <c r="O988">
        <v>738</v>
      </c>
      <c r="P988">
        <v>1668361</v>
      </c>
      <c r="Q988">
        <v>225</v>
      </c>
      <c r="R988">
        <v>1655110</v>
      </c>
      <c r="S988">
        <v>8065</v>
      </c>
      <c r="T988">
        <v>628977</v>
      </c>
      <c r="U988">
        <v>512</v>
      </c>
      <c r="V988">
        <v>13251</v>
      </c>
      <c r="W988">
        <v>13.4</v>
      </c>
      <c r="X988">
        <v>2.5</v>
      </c>
      <c r="Y988">
        <v>11</v>
      </c>
      <c r="Z988">
        <v>2.7</v>
      </c>
      <c r="AA988">
        <v>2.2999999999999998</v>
      </c>
      <c r="AB988">
        <v>3</v>
      </c>
      <c r="AC988">
        <v>20</v>
      </c>
      <c r="AD988">
        <v>37.299999999999997</v>
      </c>
    </row>
    <row r="989" spans="1:30" x14ac:dyDescent="0.45">
      <c r="A989" t="s">
        <v>111</v>
      </c>
      <c r="B989">
        <v>15680</v>
      </c>
      <c r="C989" t="s">
        <v>863</v>
      </c>
      <c r="E989">
        <v>56</v>
      </c>
      <c r="F989" t="s">
        <v>51</v>
      </c>
      <c r="H989">
        <v>1</v>
      </c>
      <c r="I989" t="s">
        <v>32</v>
      </c>
      <c r="J989">
        <v>1</v>
      </c>
      <c r="K989" t="s">
        <v>32</v>
      </c>
      <c r="L989">
        <v>0</v>
      </c>
      <c r="M989" t="s">
        <v>32</v>
      </c>
      <c r="N989">
        <v>2012</v>
      </c>
      <c r="O989">
        <v>694</v>
      </c>
      <c r="P989">
        <v>211234</v>
      </c>
      <c r="Q989">
        <v>25</v>
      </c>
      <c r="R989">
        <v>191382</v>
      </c>
      <c r="S989">
        <v>1569</v>
      </c>
      <c r="T989">
        <v>99300</v>
      </c>
      <c r="U989">
        <v>669</v>
      </c>
      <c r="W989">
        <v>14.9</v>
      </c>
      <c r="X989">
        <v>7.3</v>
      </c>
      <c r="Y989">
        <v>26.3</v>
      </c>
      <c r="Z989">
        <v>4</v>
      </c>
      <c r="AA989">
        <v>4.7</v>
      </c>
      <c r="AB989">
        <v>4.4000000000000004</v>
      </c>
      <c r="AC989">
        <v>14.9</v>
      </c>
    </row>
    <row r="990" spans="1:30" x14ac:dyDescent="0.45">
      <c r="A990" t="s">
        <v>111</v>
      </c>
      <c r="B990">
        <v>15680</v>
      </c>
      <c r="C990" t="s">
        <v>863</v>
      </c>
      <c r="E990">
        <v>61</v>
      </c>
      <c r="F990" t="s">
        <v>52</v>
      </c>
      <c r="H990">
        <v>1</v>
      </c>
      <c r="I990" t="s">
        <v>32</v>
      </c>
      <c r="J990">
        <v>1</v>
      </c>
      <c r="K990" t="s">
        <v>32</v>
      </c>
      <c r="L990">
        <v>0</v>
      </c>
      <c r="M990" t="s">
        <v>32</v>
      </c>
      <c r="N990">
        <v>2012</v>
      </c>
      <c r="O990">
        <v>234</v>
      </c>
      <c r="P990">
        <v>65389</v>
      </c>
      <c r="Q990">
        <v>26</v>
      </c>
      <c r="R990">
        <v>63231</v>
      </c>
      <c r="S990">
        <v>631</v>
      </c>
      <c r="T990">
        <v>23245</v>
      </c>
      <c r="U990">
        <v>208</v>
      </c>
      <c r="W990">
        <v>62</v>
      </c>
      <c r="X990">
        <v>8.6</v>
      </c>
      <c r="Y990">
        <v>38.1</v>
      </c>
      <c r="Z990">
        <v>9.1999999999999993</v>
      </c>
      <c r="AA990">
        <v>14.5</v>
      </c>
      <c r="AB990">
        <v>10.6</v>
      </c>
      <c r="AC990">
        <v>67.400000000000006</v>
      </c>
    </row>
    <row r="991" spans="1:30" x14ac:dyDescent="0.45">
      <c r="A991" t="s">
        <v>111</v>
      </c>
      <c r="B991">
        <v>15680</v>
      </c>
      <c r="C991" t="s">
        <v>863</v>
      </c>
      <c r="E991">
        <v>62</v>
      </c>
      <c r="F991" t="s">
        <v>53</v>
      </c>
      <c r="H991">
        <v>1</v>
      </c>
      <c r="I991" t="s">
        <v>32</v>
      </c>
      <c r="J991">
        <v>1</v>
      </c>
      <c r="K991" t="s">
        <v>32</v>
      </c>
      <c r="L991">
        <v>0</v>
      </c>
      <c r="M991" t="s">
        <v>32</v>
      </c>
      <c r="N991">
        <v>2012</v>
      </c>
      <c r="O991">
        <v>848</v>
      </c>
      <c r="P991">
        <v>414419</v>
      </c>
      <c r="Q991">
        <v>181</v>
      </c>
      <c r="R991">
        <v>402842</v>
      </c>
      <c r="S991">
        <v>4118</v>
      </c>
      <c r="T991">
        <v>181785</v>
      </c>
      <c r="U991">
        <v>667</v>
      </c>
      <c r="V991">
        <v>11577</v>
      </c>
      <c r="W991">
        <v>17.399999999999999</v>
      </c>
      <c r="X991">
        <v>14</v>
      </c>
      <c r="Y991">
        <v>33</v>
      </c>
      <c r="Z991">
        <v>14.7</v>
      </c>
      <c r="AA991">
        <v>13.1</v>
      </c>
      <c r="AB991">
        <v>13.9</v>
      </c>
      <c r="AC991">
        <v>15.5</v>
      </c>
      <c r="AD991">
        <v>23.8</v>
      </c>
    </row>
    <row r="992" spans="1:30" x14ac:dyDescent="0.45">
      <c r="A992" t="s">
        <v>111</v>
      </c>
      <c r="B992">
        <v>15680</v>
      </c>
      <c r="C992" t="s">
        <v>863</v>
      </c>
      <c r="E992">
        <v>71</v>
      </c>
      <c r="F992" t="s">
        <v>54</v>
      </c>
      <c r="H992">
        <v>1</v>
      </c>
      <c r="I992" t="s">
        <v>32</v>
      </c>
      <c r="J992">
        <v>1</v>
      </c>
      <c r="K992" t="s">
        <v>32</v>
      </c>
      <c r="L992">
        <v>0</v>
      </c>
      <c r="M992" t="s">
        <v>32</v>
      </c>
      <c r="N992">
        <v>2012</v>
      </c>
      <c r="O992">
        <v>286</v>
      </c>
      <c r="P992">
        <v>11945</v>
      </c>
      <c r="Q992">
        <v>20</v>
      </c>
      <c r="U992">
        <v>265</v>
      </c>
      <c r="V992">
        <v>5378</v>
      </c>
      <c r="W992">
        <v>22.3</v>
      </c>
      <c r="X992">
        <v>46.3</v>
      </c>
      <c r="Y992">
        <v>52.4</v>
      </c>
      <c r="AC992">
        <v>21.1</v>
      </c>
      <c r="AD992">
        <v>45</v>
      </c>
    </row>
    <row r="993" spans="1:30" x14ac:dyDescent="0.45">
      <c r="A993" t="s">
        <v>111</v>
      </c>
      <c r="B993">
        <v>15680</v>
      </c>
      <c r="C993" t="s">
        <v>863</v>
      </c>
      <c r="E993">
        <v>72</v>
      </c>
      <c r="F993" t="s">
        <v>55</v>
      </c>
      <c r="H993">
        <v>1</v>
      </c>
      <c r="I993" t="s">
        <v>32</v>
      </c>
      <c r="J993">
        <v>1</v>
      </c>
      <c r="K993" t="s">
        <v>32</v>
      </c>
      <c r="L993">
        <v>0</v>
      </c>
      <c r="M993" t="s">
        <v>32</v>
      </c>
      <c r="N993">
        <v>2012</v>
      </c>
      <c r="O993">
        <v>216</v>
      </c>
      <c r="P993">
        <v>174032</v>
      </c>
      <c r="Q993">
        <v>169</v>
      </c>
      <c r="R993">
        <v>170465</v>
      </c>
      <c r="S993">
        <v>3327</v>
      </c>
      <c r="T993">
        <v>44157</v>
      </c>
      <c r="U993">
        <v>48</v>
      </c>
      <c r="W993">
        <v>23.1</v>
      </c>
      <c r="X993">
        <v>24</v>
      </c>
      <c r="Y993">
        <v>27.5</v>
      </c>
      <c r="Z993">
        <v>25.7</v>
      </c>
      <c r="AA993">
        <v>31.5</v>
      </c>
      <c r="AB993">
        <v>26</v>
      </c>
      <c r="AC993">
        <v>24.1</v>
      </c>
    </row>
    <row r="994" spans="1:30" x14ac:dyDescent="0.45">
      <c r="A994" t="s">
        <v>111</v>
      </c>
      <c r="B994">
        <v>15680</v>
      </c>
      <c r="C994" t="s">
        <v>863</v>
      </c>
      <c r="E994">
        <v>81</v>
      </c>
      <c r="F994" t="s">
        <v>56</v>
      </c>
      <c r="G994" t="s">
        <v>57</v>
      </c>
      <c r="H994">
        <v>1</v>
      </c>
      <c r="I994" t="s">
        <v>32</v>
      </c>
      <c r="J994">
        <v>1</v>
      </c>
      <c r="K994" t="s">
        <v>32</v>
      </c>
      <c r="L994">
        <v>0</v>
      </c>
      <c r="M994" t="s">
        <v>32</v>
      </c>
      <c r="N994">
        <v>2012</v>
      </c>
      <c r="O994">
        <v>731</v>
      </c>
      <c r="P994">
        <v>79391</v>
      </c>
      <c r="Q994">
        <v>122</v>
      </c>
      <c r="R994">
        <v>68995</v>
      </c>
      <c r="S994">
        <v>771</v>
      </c>
      <c r="T994">
        <v>22856</v>
      </c>
      <c r="U994">
        <v>609</v>
      </c>
      <c r="V994">
        <v>10396</v>
      </c>
      <c r="W994">
        <v>15.9</v>
      </c>
      <c r="X994">
        <v>42.1</v>
      </c>
      <c r="Y994">
        <v>40.299999999999997</v>
      </c>
      <c r="Z994">
        <v>49.4</v>
      </c>
      <c r="AA994">
        <v>46.2</v>
      </c>
      <c r="AB994">
        <v>48.5</v>
      </c>
      <c r="AC994">
        <v>13.6</v>
      </c>
      <c r="AD994">
        <v>12.8</v>
      </c>
    </row>
    <row r="995" spans="1:30" x14ac:dyDescent="0.45">
      <c r="A995" t="s">
        <v>112</v>
      </c>
      <c r="B995">
        <v>15940</v>
      </c>
      <c r="C995" t="s">
        <v>524</v>
      </c>
      <c r="E995">
        <v>0</v>
      </c>
      <c r="F995" t="s">
        <v>31</v>
      </c>
      <c r="H995">
        <v>1</v>
      </c>
      <c r="I995" t="s">
        <v>32</v>
      </c>
      <c r="J995">
        <v>1</v>
      </c>
      <c r="K995" t="s">
        <v>32</v>
      </c>
      <c r="L995">
        <v>0</v>
      </c>
      <c r="M995" t="s">
        <v>32</v>
      </c>
      <c r="N995">
        <v>2012</v>
      </c>
      <c r="O995">
        <v>31766</v>
      </c>
      <c r="P995">
        <v>38672378</v>
      </c>
      <c r="Q995">
        <v>6868</v>
      </c>
      <c r="R995">
        <v>37611886</v>
      </c>
      <c r="S995">
        <v>143903</v>
      </c>
      <c r="T995">
        <v>5072990</v>
      </c>
      <c r="U995">
        <v>24898</v>
      </c>
      <c r="V995">
        <v>1060492</v>
      </c>
      <c r="W995">
        <v>2.1</v>
      </c>
      <c r="X995">
        <v>7.4</v>
      </c>
      <c r="Y995">
        <v>4.7</v>
      </c>
      <c r="Z995">
        <v>7.8</v>
      </c>
      <c r="AA995">
        <v>5</v>
      </c>
      <c r="AB995">
        <v>7.6</v>
      </c>
      <c r="AC995">
        <v>2.9</v>
      </c>
      <c r="AD995">
        <v>13.3</v>
      </c>
    </row>
    <row r="996" spans="1:30" x14ac:dyDescent="0.45">
      <c r="A996" t="s">
        <v>112</v>
      </c>
      <c r="B996">
        <v>15940</v>
      </c>
      <c r="C996" t="s">
        <v>524</v>
      </c>
      <c r="E996">
        <v>11</v>
      </c>
      <c r="F996" t="s">
        <v>33</v>
      </c>
      <c r="G996" t="s">
        <v>34</v>
      </c>
      <c r="H996">
        <v>1</v>
      </c>
      <c r="I996" t="s">
        <v>32</v>
      </c>
      <c r="J996">
        <v>1</v>
      </c>
      <c r="K996" t="s">
        <v>32</v>
      </c>
      <c r="L996">
        <v>0</v>
      </c>
      <c r="M996" t="s">
        <v>32</v>
      </c>
      <c r="N996">
        <v>2012</v>
      </c>
      <c r="O996">
        <v>166</v>
      </c>
      <c r="P996">
        <v>6052</v>
      </c>
      <c r="Q996">
        <v>9</v>
      </c>
      <c r="U996">
        <v>157</v>
      </c>
      <c r="V996">
        <v>2993</v>
      </c>
      <c r="W996">
        <v>30.5</v>
      </c>
      <c r="X996">
        <v>49.7</v>
      </c>
      <c r="Y996">
        <v>97.4</v>
      </c>
      <c r="AC996">
        <v>27.3</v>
      </c>
      <c r="AD996">
        <v>40</v>
      </c>
    </row>
    <row r="997" spans="1:30" x14ac:dyDescent="0.45">
      <c r="A997" t="s">
        <v>112</v>
      </c>
      <c r="B997">
        <v>15940</v>
      </c>
      <c r="C997" t="s">
        <v>524</v>
      </c>
      <c r="E997">
        <v>21</v>
      </c>
      <c r="F997" t="s">
        <v>35</v>
      </c>
      <c r="H997">
        <v>1</v>
      </c>
      <c r="I997" t="s">
        <v>32</v>
      </c>
      <c r="J997">
        <v>1</v>
      </c>
      <c r="K997" t="s">
        <v>32</v>
      </c>
      <c r="L997">
        <v>0</v>
      </c>
      <c r="M997" t="s">
        <v>32</v>
      </c>
      <c r="N997">
        <v>2012</v>
      </c>
      <c r="O997">
        <v>289</v>
      </c>
      <c r="P997">
        <v>43623</v>
      </c>
      <c r="Q997">
        <v>26</v>
      </c>
      <c r="R997">
        <v>36510</v>
      </c>
      <c r="S997">
        <v>152</v>
      </c>
      <c r="T997">
        <v>8721</v>
      </c>
      <c r="U997">
        <v>263</v>
      </c>
      <c r="V997">
        <v>7113</v>
      </c>
      <c r="W997">
        <v>40.1</v>
      </c>
      <c r="X997">
        <v>8.1999999999999993</v>
      </c>
      <c r="Y997">
        <v>43.5</v>
      </c>
      <c r="Z997">
        <v>7.4</v>
      </c>
      <c r="AA997">
        <v>13.9</v>
      </c>
      <c r="AB997">
        <v>8.8000000000000007</v>
      </c>
      <c r="AC997">
        <v>42.1</v>
      </c>
      <c r="AD997">
        <v>43.3</v>
      </c>
    </row>
    <row r="998" spans="1:30" x14ac:dyDescent="0.45">
      <c r="A998" t="s">
        <v>112</v>
      </c>
      <c r="B998">
        <v>15940</v>
      </c>
      <c r="C998" t="s">
        <v>524</v>
      </c>
      <c r="E998">
        <v>23</v>
      </c>
      <c r="F998" t="s">
        <v>37</v>
      </c>
      <c r="H998">
        <v>1</v>
      </c>
      <c r="I998" t="s">
        <v>32</v>
      </c>
      <c r="J998">
        <v>1</v>
      </c>
      <c r="K998" t="s">
        <v>32</v>
      </c>
      <c r="L998">
        <v>0</v>
      </c>
      <c r="M998" t="s">
        <v>32</v>
      </c>
      <c r="N998">
        <v>2012</v>
      </c>
      <c r="O998">
        <v>4479</v>
      </c>
      <c r="P998">
        <v>1342226</v>
      </c>
      <c r="Q998">
        <v>804</v>
      </c>
      <c r="R998">
        <v>1210399</v>
      </c>
      <c r="S998">
        <v>5970</v>
      </c>
      <c r="T998">
        <v>267044</v>
      </c>
      <c r="U998">
        <v>3675</v>
      </c>
      <c r="V998">
        <v>131827</v>
      </c>
      <c r="W998">
        <v>9.5</v>
      </c>
      <c r="X998">
        <v>16</v>
      </c>
      <c r="Y998">
        <v>13.8</v>
      </c>
      <c r="Z998">
        <v>19.399999999999999</v>
      </c>
      <c r="AA998">
        <v>19.2</v>
      </c>
      <c r="AB998">
        <v>22.9</v>
      </c>
      <c r="AC998">
        <v>12.3</v>
      </c>
      <c r="AD998">
        <v>23</v>
      </c>
    </row>
    <row r="999" spans="1:30" x14ac:dyDescent="0.45">
      <c r="A999" t="s">
        <v>112</v>
      </c>
      <c r="B999">
        <v>15940</v>
      </c>
      <c r="C999" t="s">
        <v>524</v>
      </c>
      <c r="E999" t="s">
        <v>38</v>
      </c>
      <c r="F999" t="s">
        <v>39</v>
      </c>
      <c r="H999">
        <v>1</v>
      </c>
      <c r="I999" t="s">
        <v>32</v>
      </c>
      <c r="J999">
        <v>1</v>
      </c>
      <c r="K999" t="s">
        <v>32</v>
      </c>
      <c r="L999">
        <v>0</v>
      </c>
      <c r="M999" t="s">
        <v>32</v>
      </c>
      <c r="N999">
        <v>2012</v>
      </c>
      <c r="O999">
        <v>987</v>
      </c>
      <c r="P999">
        <v>14166305</v>
      </c>
      <c r="Q999">
        <v>528</v>
      </c>
      <c r="R999">
        <v>14150641</v>
      </c>
      <c r="S999">
        <v>28507</v>
      </c>
      <c r="T999">
        <v>1351450</v>
      </c>
      <c r="U999">
        <v>459</v>
      </c>
      <c r="V999">
        <v>15664</v>
      </c>
      <c r="W999">
        <v>16.399999999999999</v>
      </c>
      <c r="X999">
        <v>9.6999999999999993</v>
      </c>
      <c r="Y999">
        <v>21</v>
      </c>
      <c r="Z999">
        <v>10.1</v>
      </c>
      <c r="AA999">
        <v>17.399999999999999</v>
      </c>
      <c r="AB999">
        <v>16.399999999999999</v>
      </c>
      <c r="AC999">
        <v>31.9</v>
      </c>
      <c r="AD999">
        <v>31.4</v>
      </c>
    </row>
    <row r="1000" spans="1:30" x14ac:dyDescent="0.45">
      <c r="A1000" t="s">
        <v>112</v>
      </c>
      <c r="B1000">
        <v>15940</v>
      </c>
      <c r="C1000" t="s">
        <v>524</v>
      </c>
      <c r="E1000">
        <v>42</v>
      </c>
      <c r="F1000" t="s">
        <v>40</v>
      </c>
      <c r="H1000">
        <v>1</v>
      </c>
      <c r="I1000" t="s">
        <v>32</v>
      </c>
      <c r="J1000">
        <v>1</v>
      </c>
      <c r="K1000" t="s">
        <v>32</v>
      </c>
      <c r="L1000">
        <v>0</v>
      </c>
      <c r="M1000" t="s">
        <v>32</v>
      </c>
      <c r="N1000">
        <v>2012</v>
      </c>
      <c r="O1000">
        <v>897</v>
      </c>
      <c r="P1000">
        <v>7613647</v>
      </c>
      <c r="Q1000">
        <v>460</v>
      </c>
      <c r="R1000">
        <v>7584114</v>
      </c>
      <c r="S1000">
        <v>7287</v>
      </c>
      <c r="T1000">
        <v>305510</v>
      </c>
      <c r="U1000">
        <v>437</v>
      </c>
      <c r="V1000">
        <v>29534</v>
      </c>
      <c r="W1000">
        <v>15.4</v>
      </c>
      <c r="X1000">
        <v>11.6</v>
      </c>
      <c r="Y1000">
        <v>18.899999999999999</v>
      </c>
      <c r="Z1000">
        <v>12</v>
      </c>
      <c r="AA1000">
        <v>37.799999999999997</v>
      </c>
      <c r="AB1000">
        <v>28.9</v>
      </c>
      <c r="AC1000">
        <v>23.8</v>
      </c>
      <c r="AD1000">
        <v>39.4</v>
      </c>
    </row>
    <row r="1001" spans="1:30" x14ac:dyDescent="0.45">
      <c r="A1001" t="s">
        <v>112</v>
      </c>
      <c r="B1001">
        <v>15940</v>
      </c>
      <c r="C1001" t="s">
        <v>524</v>
      </c>
      <c r="E1001" t="s">
        <v>41</v>
      </c>
      <c r="F1001" t="s">
        <v>42</v>
      </c>
      <c r="H1001">
        <v>1</v>
      </c>
      <c r="I1001" t="s">
        <v>32</v>
      </c>
      <c r="J1001">
        <v>1</v>
      </c>
      <c r="K1001" t="s">
        <v>32</v>
      </c>
      <c r="L1001">
        <v>0</v>
      </c>
      <c r="M1001" t="s">
        <v>32</v>
      </c>
      <c r="N1001">
        <v>2012</v>
      </c>
      <c r="O1001">
        <v>3937</v>
      </c>
      <c r="P1001">
        <v>6541567</v>
      </c>
      <c r="Q1001">
        <v>918</v>
      </c>
      <c r="R1001">
        <v>6366732</v>
      </c>
      <c r="S1001">
        <v>21420</v>
      </c>
      <c r="T1001">
        <v>519195</v>
      </c>
      <c r="U1001">
        <v>3019</v>
      </c>
      <c r="V1001">
        <v>174834</v>
      </c>
      <c r="W1001">
        <v>6.9</v>
      </c>
      <c r="X1001">
        <v>25.6</v>
      </c>
      <c r="Y1001">
        <v>11.1</v>
      </c>
      <c r="Z1001">
        <v>27.7</v>
      </c>
      <c r="AA1001">
        <v>13.5</v>
      </c>
      <c r="AB1001">
        <v>28.3</v>
      </c>
      <c r="AC1001">
        <v>8</v>
      </c>
      <c r="AD1001">
        <v>45.7</v>
      </c>
    </row>
    <row r="1002" spans="1:30" x14ac:dyDescent="0.45">
      <c r="A1002" t="s">
        <v>112</v>
      </c>
      <c r="B1002">
        <v>15940</v>
      </c>
      <c r="C1002" t="s">
        <v>524</v>
      </c>
      <c r="E1002" t="s">
        <v>43</v>
      </c>
      <c r="F1002" t="s">
        <v>44</v>
      </c>
      <c r="G1002" t="s">
        <v>45</v>
      </c>
      <c r="H1002">
        <v>1</v>
      </c>
      <c r="I1002" t="s">
        <v>32</v>
      </c>
      <c r="J1002">
        <v>1</v>
      </c>
      <c r="K1002" t="s">
        <v>32</v>
      </c>
      <c r="L1002">
        <v>0</v>
      </c>
      <c r="M1002" t="s">
        <v>32</v>
      </c>
      <c r="N1002">
        <v>2012</v>
      </c>
      <c r="O1002">
        <v>1376</v>
      </c>
      <c r="P1002">
        <v>537015</v>
      </c>
      <c r="Q1002">
        <v>194</v>
      </c>
      <c r="R1002">
        <v>463376</v>
      </c>
      <c r="S1002">
        <v>2072</v>
      </c>
      <c r="T1002">
        <v>87411</v>
      </c>
      <c r="U1002">
        <v>1182</v>
      </c>
      <c r="V1002">
        <v>73639</v>
      </c>
      <c r="W1002">
        <v>15.7</v>
      </c>
      <c r="X1002">
        <v>20.9</v>
      </c>
      <c r="Y1002">
        <v>33.700000000000003</v>
      </c>
      <c r="Z1002">
        <v>23.9</v>
      </c>
      <c r="AA1002">
        <v>14.7</v>
      </c>
      <c r="AB1002">
        <v>12.9</v>
      </c>
      <c r="AC1002">
        <v>15.9</v>
      </c>
      <c r="AD1002">
        <v>21.4</v>
      </c>
    </row>
    <row r="1003" spans="1:30" x14ac:dyDescent="0.45">
      <c r="A1003" t="s">
        <v>112</v>
      </c>
      <c r="B1003">
        <v>15940</v>
      </c>
      <c r="C1003" t="s">
        <v>524</v>
      </c>
      <c r="E1003">
        <v>51</v>
      </c>
      <c r="F1003" t="s">
        <v>46</v>
      </c>
      <c r="H1003">
        <v>1</v>
      </c>
      <c r="I1003" t="s">
        <v>32</v>
      </c>
      <c r="J1003">
        <v>1</v>
      </c>
      <c r="K1003" t="s">
        <v>32</v>
      </c>
      <c r="L1003">
        <v>0</v>
      </c>
      <c r="M1003" t="s">
        <v>32</v>
      </c>
      <c r="N1003">
        <v>2012</v>
      </c>
      <c r="O1003">
        <v>395</v>
      </c>
      <c r="P1003">
        <v>454912</v>
      </c>
      <c r="Q1003">
        <v>57</v>
      </c>
      <c r="R1003">
        <v>449908</v>
      </c>
      <c r="S1003">
        <v>2201</v>
      </c>
      <c r="T1003">
        <v>83674</v>
      </c>
      <c r="U1003">
        <v>338</v>
      </c>
      <c r="V1003">
        <v>5004</v>
      </c>
      <c r="W1003">
        <v>36.4</v>
      </c>
      <c r="X1003">
        <v>4.8</v>
      </c>
      <c r="Y1003">
        <v>25.4</v>
      </c>
      <c r="Z1003">
        <v>5</v>
      </c>
      <c r="AA1003">
        <v>15.1</v>
      </c>
      <c r="AB1003">
        <v>11.8</v>
      </c>
      <c r="AC1003">
        <v>38.700000000000003</v>
      </c>
      <c r="AD1003">
        <v>14.7</v>
      </c>
    </row>
    <row r="1004" spans="1:30" x14ac:dyDescent="0.45">
      <c r="A1004" t="s">
        <v>112</v>
      </c>
      <c r="B1004">
        <v>15940</v>
      </c>
      <c r="C1004" t="s">
        <v>524</v>
      </c>
      <c r="E1004">
        <v>52</v>
      </c>
      <c r="F1004" t="s">
        <v>47</v>
      </c>
      <c r="G1004" t="s">
        <v>48</v>
      </c>
      <c r="H1004">
        <v>1</v>
      </c>
      <c r="I1004" t="s">
        <v>32</v>
      </c>
      <c r="J1004">
        <v>1</v>
      </c>
      <c r="K1004" t="s">
        <v>32</v>
      </c>
      <c r="L1004">
        <v>0</v>
      </c>
      <c r="M1004" t="s">
        <v>32</v>
      </c>
      <c r="N1004">
        <v>2012</v>
      </c>
      <c r="O1004">
        <v>1174</v>
      </c>
      <c r="P1004">
        <v>1887897</v>
      </c>
      <c r="Q1004">
        <v>318</v>
      </c>
      <c r="R1004">
        <v>1813793</v>
      </c>
      <c r="S1004">
        <v>5665</v>
      </c>
      <c r="T1004">
        <v>255723</v>
      </c>
      <c r="U1004">
        <v>856</v>
      </c>
      <c r="W1004">
        <v>24.1</v>
      </c>
      <c r="X1004">
        <v>3.4</v>
      </c>
      <c r="Y1004">
        <v>24.9</v>
      </c>
      <c r="Z1004">
        <v>3</v>
      </c>
      <c r="AA1004">
        <v>5.9</v>
      </c>
      <c r="AB1004">
        <v>6.5</v>
      </c>
      <c r="AC1004">
        <v>26.5</v>
      </c>
    </row>
    <row r="1005" spans="1:30" x14ac:dyDescent="0.45">
      <c r="A1005" t="s">
        <v>112</v>
      </c>
      <c r="B1005">
        <v>15940</v>
      </c>
      <c r="C1005" t="s">
        <v>524</v>
      </c>
      <c r="E1005">
        <v>53</v>
      </c>
      <c r="F1005" t="s">
        <v>49</v>
      </c>
      <c r="H1005">
        <v>1</v>
      </c>
      <c r="I1005" t="s">
        <v>32</v>
      </c>
      <c r="J1005">
        <v>1</v>
      </c>
      <c r="K1005" t="s">
        <v>32</v>
      </c>
      <c r="L1005">
        <v>0</v>
      </c>
      <c r="M1005" t="s">
        <v>32</v>
      </c>
      <c r="N1005">
        <v>2012</v>
      </c>
      <c r="O1005">
        <v>3051</v>
      </c>
      <c r="P1005">
        <v>409621</v>
      </c>
      <c r="Q1005">
        <v>228</v>
      </c>
      <c r="R1005">
        <v>176495</v>
      </c>
      <c r="S1005">
        <v>1336</v>
      </c>
      <c r="T1005">
        <v>40574</v>
      </c>
      <c r="U1005">
        <v>2823</v>
      </c>
      <c r="V1005">
        <v>233126</v>
      </c>
      <c r="W1005">
        <v>12.4</v>
      </c>
      <c r="X1005">
        <v>21.6</v>
      </c>
      <c r="Y1005">
        <v>37.5</v>
      </c>
      <c r="Z1005">
        <v>18.600000000000001</v>
      </c>
      <c r="AA1005">
        <v>25.3</v>
      </c>
      <c r="AB1005">
        <v>32.5</v>
      </c>
      <c r="AC1005">
        <v>12.3</v>
      </c>
      <c r="AD1005">
        <v>37</v>
      </c>
    </row>
    <row r="1006" spans="1:30" x14ac:dyDescent="0.45">
      <c r="A1006" t="s">
        <v>112</v>
      </c>
      <c r="B1006">
        <v>15940</v>
      </c>
      <c r="C1006" t="s">
        <v>524</v>
      </c>
      <c r="E1006">
        <v>54</v>
      </c>
      <c r="F1006" t="s">
        <v>50</v>
      </c>
      <c r="H1006">
        <v>1</v>
      </c>
      <c r="I1006" t="s">
        <v>32</v>
      </c>
      <c r="J1006">
        <v>1</v>
      </c>
      <c r="K1006" t="s">
        <v>32</v>
      </c>
      <c r="L1006">
        <v>0</v>
      </c>
      <c r="M1006" t="s">
        <v>32</v>
      </c>
      <c r="N1006">
        <v>2012</v>
      </c>
      <c r="O1006">
        <v>3273</v>
      </c>
      <c r="P1006">
        <v>594531</v>
      </c>
      <c r="Q1006">
        <v>730</v>
      </c>
      <c r="R1006">
        <v>516882</v>
      </c>
      <c r="S1006">
        <v>4464</v>
      </c>
      <c r="T1006">
        <v>205421</v>
      </c>
      <c r="U1006">
        <v>2542</v>
      </c>
      <c r="V1006">
        <v>77649</v>
      </c>
      <c r="W1006">
        <v>10.9</v>
      </c>
      <c r="X1006">
        <v>12.9</v>
      </c>
      <c r="Y1006">
        <v>20.6</v>
      </c>
      <c r="Z1006">
        <v>14.9</v>
      </c>
      <c r="AA1006">
        <v>15.9</v>
      </c>
      <c r="AB1006">
        <v>19.7</v>
      </c>
      <c r="AC1006">
        <v>10.1</v>
      </c>
      <c r="AD1006">
        <v>23.5</v>
      </c>
    </row>
    <row r="1007" spans="1:30" x14ac:dyDescent="0.45">
      <c r="A1007" t="s">
        <v>112</v>
      </c>
      <c r="B1007">
        <v>15940</v>
      </c>
      <c r="C1007" t="s">
        <v>524</v>
      </c>
      <c r="E1007">
        <v>55</v>
      </c>
      <c r="F1007" t="s">
        <v>59</v>
      </c>
      <c r="H1007">
        <v>1</v>
      </c>
      <c r="I1007" t="s">
        <v>32</v>
      </c>
      <c r="J1007">
        <v>1</v>
      </c>
      <c r="K1007" t="s">
        <v>32</v>
      </c>
      <c r="L1007">
        <v>0</v>
      </c>
      <c r="M1007" t="s">
        <v>32</v>
      </c>
      <c r="N1007">
        <v>2012</v>
      </c>
      <c r="O1007">
        <v>42</v>
      </c>
      <c r="P1007">
        <v>129605</v>
      </c>
      <c r="Q1007">
        <v>42</v>
      </c>
      <c r="R1007">
        <v>129605</v>
      </c>
      <c r="S1007">
        <v>2077</v>
      </c>
      <c r="T1007">
        <v>146435</v>
      </c>
      <c r="U1007">
        <v>0</v>
      </c>
      <c r="V1007">
        <v>0</v>
      </c>
      <c r="W1007">
        <v>16.100000000000001</v>
      </c>
      <c r="X1007">
        <v>3.9</v>
      </c>
      <c r="Y1007">
        <v>16.8</v>
      </c>
      <c r="Z1007">
        <v>4.0999999999999996</v>
      </c>
      <c r="AA1007">
        <v>4.4000000000000004</v>
      </c>
      <c r="AB1007">
        <v>3.5</v>
      </c>
      <c r="AC1007">
        <v>0</v>
      </c>
      <c r="AD1007">
        <v>0</v>
      </c>
    </row>
    <row r="1008" spans="1:30" x14ac:dyDescent="0.45">
      <c r="A1008" t="s">
        <v>112</v>
      </c>
      <c r="B1008">
        <v>15940</v>
      </c>
      <c r="C1008" t="s">
        <v>524</v>
      </c>
      <c r="E1008">
        <v>56</v>
      </c>
      <c r="F1008" t="s">
        <v>51</v>
      </c>
      <c r="H1008">
        <v>1</v>
      </c>
      <c r="I1008" t="s">
        <v>32</v>
      </c>
      <c r="J1008">
        <v>1</v>
      </c>
      <c r="K1008" t="s">
        <v>32</v>
      </c>
      <c r="L1008">
        <v>0</v>
      </c>
      <c r="M1008" t="s">
        <v>32</v>
      </c>
      <c r="N1008">
        <v>2012</v>
      </c>
      <c r="O1008">
        <v>2510</v>
      </c>
      <c r="P1008">
        <v>631577</v>
      </c>
      <c r="Q1008">
        <v>417</v>
      </c>
      <c r="R1008">
        <v>603142</v>
      </c>
      <c r="S1008">
        <v>9721</v>
      </c>
      <c r="T1008">
        <v>256731</v>
      </c>
      <c r="U1008">
        <v>2094</v>
      </c>
      <c r="V1008">
        <v>28435</v>
      </c>
      <c r="W1008">
        <v>7.7</v>
      </c>
      <c r="X1008">
        <v>14.9</v>
      </c>
      <c r="Y1008">
        <v>18.399999999999999</v>
      </c>
      <c r="Z1008">
        <v>16</v>
      </c>
      <c r="AA1008">
        <v>20.6</v>
      </c>
      <c r="AB1008">
        <v>16</v>
      </c>
      <c r="AC1008">
        <v>7.7</v>
      </c>
      <c r="AD1008">
        <v>24.8</v>
      </c>
    </row>
    <row r="1009" spans="1:30" x14ac:dyDescent="0.45">
      <c r="A1009" t="s">
        <v>112</v>
      </c>
      <c r="B1009">
        <v>15940</v>
      </c>
      <c r="C1009" t="s">
        <v>524</v>
      </c>
      <c r="E1009">
        <v>61</v>
      </c>
      <c r="F1009" t="s">
        <v>52</v>
      </c>
      <c r="H1009">
        <v>1</v>
      </c>
      <c r="I1009" t="s">
        <v>32</v>
      </c>
      <c r="J1009">
        <v>1</v>
      </c>
      <c r="K1009" t="s">
        <v>32</v>
      </c>
      <c r="L1009">
        <v>0</v>
      </c>
      <c r="M1009" t="s">
        <v>32</v>
      </c>
      <c r="N1009">
        <v>2012</v>
      </c>
      <c r="O1009">
        <v>554</v>
      </c>
      <c r="P1009">
        <v>191677</v>
      </c>
      <c r="Q1009">
        <v>85</v>
      </c>
      <c r="R1009">
        <v>186980</v>
      </c>
      <c r="S1009">
        <v>4600</v>
      </c>
      <c r="T1009">
        <v>87834</v>
      </c>
      <c r="U1009">
        <v>469</v>
      </c>
      <c r="V1009">
        <v>4696</v>
      </c>
      <c r="W1009">
        <v>18.399999999999999</v>
      </c>
      <c r="X1009">
        <v>4.3</v>
      </c>
      <c r="Y1009">
        <v>24.3</v>
      </c>
      <c r="Z1009">
        <v>4.5</v>
      </c>
      <c r="AA1009">
        <v>3.4</v>
      </c>
      <c r="AB1009">
        <v>3.8</v>
      </c>
      <c r="AC1009">
        <v>19.2</v>
      </c>
      <c r="AD1009">
        <v>21.3</v>
      </c>
    </row>
    <row r="1010" spans="1:30" x14ac:dyDescent="0.45">
      <c r="A1010" t="s">
        <v>112</v>
      </c>
      <c r="B1010">
        <v>15940</v>
      </c>
      <c r="C1010" t="s">
        <v>524</v>
      </c>
      <c r="E1010">
        <v>62</v>
      </c>
      <c r="F1010" t="s">
        <v>53</v>
      </c>
      <c r="H1010">
        <v>1</v>
      </c>
      <c r="I1010" t="s">
        <v>32</v>
      </c>
      <c r="J1010">
        <v>1</v>
      </c>
      <c r="K1010" t="s">
        <v>32</v>
      </c>
      <c r="L1010">
        <v>0</v>
      </c>
      <c r="M1010" t="s">
        <v>32</v>
      </c>
      <c r="N1010">
        <v>2012</v>
      </c>
      <c r="O1010">
        <v>2421</v>
      </c>
      <c r="P1010">
        <v>2448187</v>
      </c>
      <c r="Q1010">
        <v>796</v>
      </c>
      <c r="R1010">
        <v>2368181</v>
      </c>
      <c r="S1010">
        <v>27079</v>
      </c>
      <c r="T1010">
        <v>1093001</v>
      </c>
      <c r="U1010">
        <v>1625</v>
      </c>
      <c r="V1010">
        <v>80006</v>
      </c>
      <c r="W1010">
        <v>9.9</v>
      </c>
      <c r="X1010">
        <v>14.2</v>
      </c>
      <c r="Y1010">
        <v>16.8</v>
      </c>
      <c r="Z1010">
        <v>15.2</v>
      </c>
      <c r="AA1010">
        <v>14</v>
      </c>
      <c r="AB1010">
        <v>20.8</v>
      </c>
      <c r="AC1010">
        <v>12.9</v>
      </c>
      <c r="AD1010">
        <v>9.3000000000000007</v>
      </c>
    </row>
    <row r="1011" spans="1:30" x14ac:dyDescent="0.45">
      <c r="A1011" t="s">
        <v>112</v>
      </c>
      <c r="B1011">
        <v>15940</v>
      </c>
      <c r="C1011" t="s">
        <v>524</v>
      </c>
      <c r="E1011">
        <v>71</v>
      </c>
      <c r="F1011" t="s">
        <v>54</v>
      </c>
      <c r="H1011">
        <v>1</v>
      </c>
      <c r="I1011" t="s">
        <v>32</v>
      </c>
      <c r="J1011">
        <v>1</v>
      </c>
      <c r="K1011" t="s">
        <v>32</v>
      </c>
      <c r="L1011">
        <v>0</v>
      </c>
      <c r="M1011" t="s">
        <v>32</v>
      </c>
      <c r="N1011">
        <v>2012</v>
      </c>
      <c r="O1011">
        <v>1081</v>
      </c>
      <c r="P1011">
        <v>128440</v>
      </c>
      <c r="Q1011">
        <v>98</v>
      </c>
      <c r="R1011">
        <v>101666</v>
      </c>
      <c r="S1011">
        <v>1567</v>
      </c>
      <c r="T1011">
        <v>24622</v>
      </c>
      <c r="U1011">
        <v>983</v>
      </c>
      <c r="W1011">
        <v>14.2</v>
      </c>
      <c r="X1011">
        <v>13.1</v>
      </c>
      <c r="Y1011">
        <v>34</v>
      </c>
      <c r="Z1011">
        <v>5.4</v>
      </c>
      <c r="AA1011">
        <v>6.6</v>
      </c>
      <c r="AB1011">
        <v>4.5999999999999996</v>
      </c>
      <c r="AC1011">
        <v>14.4</v>
      </c>
    </row>
    <row r="1012" spans="1:30" x14ac:dyDescent="0.45">
      <c r="A1012" t="s">
        <v>112</v>
      </c>
      <c r="B1012">
        <v>15940</v>
      </c>
      <c r="C1012" t="s">
        <v>524</v>
      </c>
      <c r="E1012">
        <v>72</v>
      </c>
      <c r="F1012" t="s">
        <v>55</v>
      </c>
      <c r="H1012">
        <v>1</v>
      </c>
      <c r="I1012" t="s">
        <v>32</v>
      </c>
      <c r="J1012">
        <v>1</v>
      </c>
      <c r="K1012" t="s">
        <v>32</v>
      </c>
      <c r="L1012">
        <v>0</v>
      </c>
      <c r="M1012" t="s">
        <v>32</v>
      </c>
      <c r="N1012">
        <v>2012</v>
      </c>
      <c r="O1012">
        <v>1041</v>
      </c>
      <c r="P1012">
        <v>705995</v>
      </c>
      <c r="Q1012">
        <v>695</v>
      </c>
      <c r="R1012">
        <v>689548</v>
      </c>
      <c r="S1012">
        <v>14947</v>
      </c>
      <c r="T1012">
        <v>188333</v>
      </c>
      <c r="U1012">
        <v>347</v>
      </c>
      <c r="V1012">
        <v>16447</v>
      </c>
      <c r="W1012">
        <v>14.7</v>
      </c>
      <c r="X1012">
        <v>14.6</v>
      </c>
      <c r="Y1012">
        <v>22.9</v>
      </c>
      <c r="Z1012">
        <v>15.1</v>
      </c>
      <c r="AA1012">
        <v>12.3</v>
      </c>
      <c r="AB1012">
        <v>12.1</v>
      </c>
      <c r="AC1012">
        <v>15.9</v>
      </c>
      <c r="AD1012">
        <v>44.2</v>
      </c>
    </row>
    <row r="1013" spans="1:30" x14ac:dyDescent="0.45">
      <c r="A1013" t="s">
        <v>112</v>
      </c>
      <c r="B1013">
        <v>15940</v>
      </c>
      <c r="C1013" t="s">
        <v>524</v>
      </c>
      <c r="E1013">
        <v>81</v>
      </c>
      <c r="F1013" t="s">
        <v>56</v>
      </c>
      <c r="G1013" t="s">
        <v>57</v>
      </c>
      <c r="H1013">
        <v>1</v>
      </c>
      <c r="I1013" t="s">
        <v>32</v>
      </c>
      <c r="J1013">
        <v>1</v>
      </c>
      <c r="K1013" t="s">
        <v>32</v>
      </c>
      <c r="L1013">
        <v>0</v>
      </c>
      <c r="M1013" t="s">
        <v>32</v>
      </c>
      <c r="N1013">
        <v>2012</v>
      </c>
      <c r="O1013">
        <v>4185</v>
      </c>
      <c r="P1013">
        <v>424729</v>
      </c>
      <c r="Q1013">
        <v>574</v>
      </c>
      <c r="R1013">
        <v>346868</v>
      </c>
      <c r="S1013">
        <v>4170</v>
      </c>
      <c r="T1013">
        <v>101900</v>
      </c>
      <c r="U1013">
        <v>3611</v>
      </c>
      <c r="V1013">
        <v>77861</v>
      </c>
      <c r="W1013">
        <v>6.2</v>
      </c>
      <c r="X1013">
        <v>14.5</v>
      </c>
      <c r="Y1013">
        <v>16.5</v>
      </c>
      <c r="Z1013">
        <v>17.600000000000001</v>
      </c>
      <c r="AA1013">
        <v>20.9</v>
      </c>
      <c r="AB1013">
        <v>16.5</v>
      </c>
      <c r="AC1013">
        <v>6.8</v>
      </c>
      <c r="AD1013">
        <v>13.8</v>
      </c>
    </row>
    <row r="1014" spans="1:30" x14ac:dyDescent="0.45">
      <c r="A1014" t="s">
        <v>113</v>
      </c>
      <c r="B1014">
        <v>15980</v>
      </c>
      <c r="C1014" t="s">
        <v>525</v>
      </c>
      <c r="E1014">
        <v>0</v>
      </c>
      <c r="F1014" t="s">
        <v>31</v>
      </c>
      <c r="H1014">
        <v>1</v>
      </c>
      <c r="I1014" t="s">
        <v>32</v>
      </c>
      <c r="J1014">
        <v>1</v>
      </c>
      <c r="K1014" t="s">
        <v>32</v>
      </c>
      <c r="L1014">
        <v>0</v>
      </c>
      <c r="M1014" t="s">
        <v>32</v>
      </c>
      <c r="N1014">
        <v>2012</v>
      </c>
      <c r="O1014">
        <v>65221</v>
      </c>
      <c r="P1014">
        <v>33738361</v>
      </c>
      <c r="Q1014">
        <v>13088</v>
      </c>
      <c r="R1014">
        <v>31553170</v>
      </c>
      <c r="S1014">
        <v>206001</v>
      </c>
      <c r="T1014">
        <v>7628303</v>
      </c>
      <c r="U1014">
        <v>52133</v>
      </c>
      <c r="V1014">
        <v>2185191</v>
      </c>
      <c r="W1014">
        <v>1.6</v>
      </c>
      <c r="X1014">
        <v>3</v>
      </c>
      <c r="Y1014">
        <v>4.0999999999999996</v>
      </c>
      <c r="Z1014">
        <v>3.3</v>
      </c>
      <c r="AA1014">
        <v>3</v>
      </c>
      <c r="AB1014">
        <v>5.9</v>
      </c>
      <c r="AC1014">
        <v>1.7</v>
      </c>
      <c r="AD1014">
        <v>3.7</v>
      </c>
    </row>
    <row r="1015" spans="1:30" x14ac:dyDescent="0.45">
      <c r="A1015" t="s">
        <v>113</v>
      </c>
      <c r="B1015">
        <v>15980</v>
      </c>
      <c r="C1015" t="s">
        <v>525</v>
      </c>
      <c r="E1015">
        <v>11</v>
      </c>
      <c r="F1015" t="s">
        <v>33</v>
      </c>
      <c r="G1015" t="s">
        <v>34</v>
      </c>
      <c r="H1015">
        <v>1</v>
      </c>
      <c r="I1015" t="s">
        <v>32</v>
      </c>
      <c r="J1015">
        <v>1</v>
      </c>
      <c r="K1015" t="s">
        <v>32</v>
      </c>
      <c r="L1015">
        <v>0</v>
      </c>
      <c r="M1015" t="s">
        <v>32</v>
      </c>
      <c r="N1015">
        <v>2012</v>
      </c>
      <c r="O1015">
        <v>547</v>
      </c>
      <c r="P1015">
        <v>22429</v>
      </c>
      <c r="Q1015">
        <v>1</v>
      </c>
      <c r="U1015">
        <v>546</v>
      </c>
      <c r="V1015">
        <v>21554</v>
      </c>
      <c r="W1015">
        <v>24.9</v>
      </c>
      <c r="X1015">
        <v>43.9</v>
      </c>
      <c r="Y1015">
        <v>0</v>
      </c>
      <c r="AC1015">
        <v>23.8</v>
      </c>
      <c r="AD1015">
        <v>43.5</v>
      </c>
    </row>
    <row r="1016" spans="1:30" x14ac:dyDescent="0.45">
      <c r="A1016" t="s">
        <v>113</v>
      </c>
      <c r="B1016">
        <v>15980</v>
      </c>
      <c r="C1016" t="s">
        <v>525</v>
      </c>
      <c r="E1016">
        <v>21</v>
      </c>
      <c r="F1016" t="s">
        <v>35</v>
      </c>
      <c r="H1016">
        <v>1</v>
      </c>
      <c r="I1016" t="s">
        <v>32</v>
      </c>
      <c r="J1016">
        <v>1</v>
      </c>
      <c r="K1016" t="s">
        <v>32</v>
      </c>
      <c r="L1016">
        <v>0</v>
      </c>
      <c r="M1016" t="s">
        <v>32</v>
      </c>
      <c r="N1016">
        <v>2012</v>
      </c>
      <c r="O1016">
        <v>242</v>
      </c>
      <c r="P1016">
        <v>24830</v>
      </c>
      <c r="Q1016">
        <v>2</v>
      </c>
      <c r="U1016">
        <v>240</v>
      </c>
      <c r="V1016">
        <v>11435</v>
      </c>
      <c r="W1016">
        <v>29.4</v>
      </c>
      <c r="X1016">
        <v>9</v>
      </c>
      <c r="Y1016">
        <v>0</v>
      </c>
      <c r="AC1016">
        <v>28.3</v>
      </c>
      <c r="AD1016">
        <v>18.600000000000001</v>
      </c>
    </row>
    <row r="1017" spans="1:30" x14ac:dyDescent="0.45">
      <c r="A1017" t="s">
        <v>113</v>
      </c>
      <c r="B1017">
        <v>15980</v>
      </c>
      <c r="C1017" t="s">
        <v>525</v>
      </c>
      <c r="E1017">
        <v>23</v>
      </c>
      <c r="F1017" t="s">
        <v>37</v>
      </c>
      <c r="H1017">
        <v>1</v>
      </c>
      <c r="I1017" t="s">
        <v>32</v>
      </c>
      <c r="J1017">
        <v>1</v>
      </c>
      <c r="K1017" t="s">
        <v>32</v>
      </c>
      <c r="L1017">
        <v>0</v>
      </c>
      <c r="M1017" t="s">
        <v>32</v>
      </c>
      <c r="N1017">
        <v>2012</v>
      </c>
      <c r="O1017">
        <v>6457</v>
      </c>
      <c r="P1017">
        <v>2710122</v>
      </c>
      <c r="Q1017">
        <v>2226</v>
      </c>
      <c r="R1017">
        <v>2552417</v>
      </c>
      <c r="S1017">
        <v>13490</v>
      </c>
      <c r="T1017">
        <v>458430</v>
      </c>
      <c r="U1017">
        <v>4231</v>
      </c>
      <c r="V1017">
        <v>157705</v>
      </c>
      <c r="W1017">
        <v>7.8</v>
      </c>
      <c r="X1017">
        <v>7</v>
      </c>
      <c r="Y1017">
        <v>10.3</v>
      </c>
      <c r="Z1017">
        <v>7.7</v>
      </c>
      <c r="AA1017">
        <v>9.4</v>
      </c>
      <c r="AB1017">
        <v>10</v>
      </c>
      <c r="AC1017">
        <v>8.5</v>
      </c>
      <c r="AD1017">
        <v>17.3</v>
      </c>
    </row>
    <row r="1018" spans="1:30" x14ac:dyDescent="0.45">
      <c r="A1018" t="s">
        <v>113</v>
      </c>
      <c r="B1018">
        <v>15980</v>
      </c>
      <c r="C1018" t="s">
        <v>525</v>
      </c>
      <c r="E1018" t="s">
        <v>38</v>
      </c>
      <c r="F1018" t="s">
        <v>39</v>
      </c>
      <c r="H1018">
        <v>1</v>
      </c>
      <c r="I1018" t="s">
        <v>32</v>
      </c>
      <c r="J1018">
        <v>1</v>
      </c>
      <c r="K1018" t="s">
        <v>32</v>
      </c>
      <c r="L1018">
        <v>0</v>
      </c>
      <c r="M1018" t="s">
        <v>32</v>
      </c>
      <c r="N1018">
        <v>2012</v>
      </c>
      <c r="O1018">
        <v>953</v>
      </c>
      <c r="P1018">
        <v>861929</v>
      </c>
      <c r="Q1018">
        <v>357</v>
      </c>
      <c r="R1018">
        <v>799560</v>
      </c>
      <c r="S1018">
        <v>4087</v>
      </c>
      <c r="T1018">
        <v>163837</v>
      </c>
      <c r="U1018">
        <v>596</v>
      </c>
      <c r="V1018">
        <v>62369</v>
      </c>
      <c r="W1018">
        <v>13.6</v>
      </c>
      <c r="X1018">
        <v>13.7</v>
      </c>
      <c r="Y1018">
        <v>25</v>
      </c>
      <c r="Z1018">
        <v>15.4</v>
      </c>
      <c r="AA1018">
        <v>21.7</v>
      </c>
      <c r="AB1018">
        <v>18</v>
      </c>
      <c r="AC1018">
        <v>17</v>
      </c>
      <c r="AD1018">
        <v>7</v>
      </c>
    </row>
    <row r="1019" spans="1:30" x14ac:dyDescent="0.45">
      <c r="A1019" t="s">
        <v>113</v>
      </c>
      <c r="B1019">
        <v>15980</v>
      </c>
      <c r="C1019" t="s">
        <v>525</v>
      </c>
      <c r="E1019">
        <v>42</v>
      </c>
      <c r="F1019" t="s">
        <v>40</v>
      </c>
      <c r="H1019">
        <v>1</v>
      </c>
      <c r="I1019" t="s">
        <v>32</v>
      </c>
      <c r="J1019">
        <v>1</v>
      </c>
      <c r="K1019" t="s">
        <v>32</v>
      </c>
      <c r="L1019">
        <v>0</v>
      </c>
      <c r="M1019" t="s">
        <v>32</v>
      </c>
      <c r="N1019">
        <v>2012</v>
      </c>
      <c r="O1019">
        <v>1446</v>
      </c>
      <c r="P1019">
        <v>3261679</v>
      </c>
      <c r="Q1019">
        <v>692</v>
      </c>
      <c r="R1019">
        <v>3206184</v>
      </c>
      <c r="S1019">
        <v>5893</v>
      </c>
      <c r="T1019">
        <v>277969</v>
      </c>
      <c r="U1019">
        <v>754</v>
      </c>
      <c r="V1019">
        <v>55494</v>
      </c>
      <c r="W1019">
        <v>21.2</v>
      </c>
      <c r="X1019">
        <v>8.3000000000000007</v>
      </c>
      <c r="Y1019">
        <v>15.8</v>
      </c>
      <c r="Z1019">
        <v>9</v>
      </c>
      <c r="AA1019">
        <v>15.7</v>
      </c>
      <c r="AB1019">
        <v>13.5</v>
      </c>
      <c r="AC1019">
        <v>38.5</v>
      </c>
      <c r="AD1019">
        <v>34.299999999999997</v>
      </c>
    </row>
    <row r="1020" spans="1:30" x14ac:dyDescent="0.45">
      <c r="A1020" t="s">
        <v>113</v>
      </c>
      <c r="B1020">
        <v>15980</v>
      </c>
      <c r="C1020" t="s">
        <v>525</v>
      </c>
      <c r="E1020" t="s">
        <v>41</v>
      </c>
      <c r="F1020" t="s">
        <v>42</v>
      </c>
      <c r="H1020">
        <v>1</v>
      </c>
      <c r="I1020" t="s">
        <v>32</v>
      </c>
      <c r="J1020">
        <v>1</v>
      </c>
      <c r="K1020" t="s">
        <v>32</v>
      </c>
      <c r="L1020">
        <v>0</v>
      </c>
      <c r="M1020" t="s">
        <v>32</v>
      </c>
      <c r="N1020">
        <v>2012</v>
      </c>
      <c r="O1020">
        <v>5388</v>
      </c>
      <c r="P1020">
        <v>9949360</v>
      </c>
      <c r="Q1020">
        <v>1709</v>
      </c>
      <c r="R1020">
        <v>9794041</v>
      </c>
      <c r="S1020">
        <v>34492</v>
      </c>
      <c r="T1020">
        <v>859120</v>
      </c>
      <c r="U1020">
        <v>3678</v>
      </c>
      <c r="V1020">
        <v>155319</v>
      </c>
      <c r="W1020">
        <v>5.0999999999999996</v>
      </c>
      <c r="X1020">
        <v>9.3000000000000007</v>
      </c>
      <c r="Y1020">
        <v>3.7</v>
      </c>
      <c r="Z1020">
        <v>9.8000000000000007</v>
      </c>
      <c r="AA1020">
        <v>3.5</v>
      </c>
      <c r="AB1020">
        <v>5.9</v>
      </c>
      <c r="AC1020">
        <v>6.5</v>
      </c>
      <c r="AD1020">
        <v>9.4</v>
      </c>
    </row>
    <row r="1021" spans="1:30" x14ac:dyDescent="0.45">
      <c r="A1021" t="s">
        <v>113</v>
      </c>
      <c r="B1021">
        <v>15980</v>
      </c>
      <c r="C1021" t="s">
        <v>525</v>
      </c>
      <c r="E1021" t="s">
        <v>43</v>
      </c>
      <c r="F1021" t="s">
        <v>44</v>
      </c>
      <c r="G1021" t="s">
        <v>45</v>
      </c>
      <c r="H1021">
        <v>1</v>
      </c>
      <c r="I1021" t="s">
        <v>32</v>
      </c>
      <c r="J1021">
        <v>1</v>
      </c>
      <c r="K1021" t="s">
        <v>32</v>
      </c>
      <c r="L1021">
        <v>0</v>
      </c>
      <c r="M1021" t="s">
        <v>32</v>
      </c>
      <c r="N1021">
        <v>2012</v>
      </c>
      <c r="O1021">
        <v>2864</v>
      </c>
      <c r="P1021">
        <v>622462</v>
      </c>
      <c r="Q1021">
        <v>338</v>
      </c>
      <c r="R1021">
        <v>503930</v>
      </c>
      <c r="S1021">
        <v>3281</v>
      </c>
      <c r="T1021">
        <v>109240</v>
      </c>
      <c r="U1021">
        <v>2527</v>
      </c>
      <c r="V1021">
        <v>118532</v>
      </c>
      <c r="W1021">
        <v>7.8</v>
      </c>
      <c r="X1021">
        <v>10.8</v>
      </c>
      <c r="Y1021">
        <v>9.1999999999999993</v>
      </c>
      <c r="Z1021">
        <v>12</v>
      </c>
      <c r="AA1021">
        <v>9.8000000000000007</v>
      </c>
      <c r="AB1021">
        <v>10</v>
      </c>
      <c r="AC1021">
        <v>8.1</v>
      </c>
      <c r="AD1021">
        <v>15.8</v>
      </c>
    </row>
    <row r="1022" spans="1:30" x14ac:dyDescent="0.45">
      <c r="A1022" t="s">
        <v>113</v>
      </c>
      <c r="B1022">
        <v>15980</v>
      </c>
      <c r="C1022" t="s">
        <v>525</v>
      </c>
      <c r="E1022">
        <v>51</v>
      </c>
      <c r="F1022" t="s">
        <v>46</v>
      </c>
      <c r="H1022">
        <v>1</v>
      </c>
      <c r="I1022" t="s">
        <v>32</v>
      </c>
      <c r="J1022">
        <v>1</v>
      </c>
      <c r="K1022" t="s">
        <v>32</v>
      </c>
      <c r="L1022">
        <v>0</v>
      </c>
      <c r="M1022" t="s">
        <v>32</v>
      </c>
      <c r="N1022">
        <v>2012</v>
      </c>
      <c r="O1022">
        <v>692</v>
      </c>
      <c r="P1022">
        <v>946302</v>
      </c>
      <c r="Q1022">
        <v>104</v>
      </c>
      <c r="R1022">
        <v>928411</v>
      </c>
      <c r="S1022">
        <v>3771</v>
      </c>
      <c r="T1022">
        <v>179837</v>
      </c>
      <c r="U1022">
        <v>588</v>
      </c>
      <c r="V1022">
        <v>17892</v>
      </c>
      <c r="W1022">
        <v>19.5</v>
      </c>
      <c r="X1022">
        <v>2.2999999999999998</v>
      </c>
      <c r="Y1022">
        <v>11.1</v>
      </c>
      <c r="Z1022">
        <v>2.4</v>
      </c>
      <c r="AA1022">
        <v>2.7</v>
      </c>
      <c r="AB1022">
        <v>2.9</v>
      </c>
      <c r="AC1022">
        <v>21.1</v>
      </c>
      <c r="AD1022">
        <v>29.7</v>
      </c>
    </row>
    <row r="1023" spans="1:30" x14ac:dyDescent="0.45">
      <c r="A1023" t="s">
        <v>113</v>
      </c>
      <c r="B1023">
        <v>15980</v>
      </c>
      <c r="C1023" t="s">
        <v>525</v>
      </c>
      <c r="E1023">
        <v>52</v>
      </c>
      <c r="F1023" t="s">
        <v>47</v>
      </c>
      <c r="G1023" t="s">
        <v>48</v>
      </c>
      <c r="H1023">
        <v>1</v>
      </c>
      <c r="I1023" t="s">
        <v>32</v>
      </c>
      <c r="J1023">
        <v>1</v>
      </c>
      <c r="K1023" t="s">
        <v>32</v>
      </c>
      <c r="L1023">
        <v>0</v>
      </c>
      <c r="M1023" t="s">
        <v>32</v>
      </c>
      <c r="N1023">
        <v>2012</v>
      </c>
      <c r="O1023">
        <v>2345</v>
      </c>
      <c r="P1023">
        <v>1390662</v>
      </c>
      <c r="Q1023">
        <v>496</v>
      </c>
      <c r="R1023">
        <v>1278969</v>
      </c>
      <c r="S1023">
        <v>4783</v>
      </c>
      <c r="T1023">
        <v>251318</v>
      </c>
      <c r="U1023">
        <v>1849</v>
      </c>
      <c r="V1023">
        <v>111693</v>
      </c>
      <c r="W1023">
        <v>6.7</v>
      </c>
      <c r="X1023">
        <v>3.2</v>
      </c>
      <c r="Y1023">
        <v>10.7</v>
      </c>
      <c r="Z1023">
        <v>2.7</v>
      </c>
      <c r="AA1023">
        <v>3.5</v>
      </c>
      <c r="AB1023">
        <v>3.5</v>
      </c>
      <c r="AC1023">
        <v>9.4</v>
      </c>
      <c r="AD1023">
        <v>29.1</v>
      </c>
    </row>
    <row r="1024" spans="1:30" x14ac:dyDescent="0.45">
      <c r="A1024" t="s">
        <v>113</v>
      </c>
      <c r="B1024">
        <v>15980</v>
      </c>
      <c r="C1024" t="s">
        <v>525</v>
      </c>
      <c r="E1024">
        <v>53</v>
      </c>
      <c r="F1024" t="s">
        <v>49</v>
      </c>
      <c r="H1024">
        <v>1</v>
      </c>
      <c r="I1024" t="s">
        <v>32</v>
      </c>
      <c r="J1024">
        <v>1</v>
      </c>
      <c r="K1024" t="s">
        <v>32</v>
      </c>
      <c r="L1024">
        <v>0</v>
      </c>
      <c r="M1024" t="s">
        <v>32</v>
      </c>
      <c r="N1024">
        <v>2012</v>
      </c>
      <c r="O1024">
        <v>9846</v>
      </c>
      <c r="P1024">
        <v>1364755</v>
      </c>
      <c r="Q1024">
        <v>1066</v>
      </c>
      <c r="R1024">
        <v>824964</v>
      </c>
      <c r="S1024">
        <v>3863</v>
      </c>
      <c r="T1024">
        <v>136229</v>
      </c>
      <c r="U1024">
        <v>8780</v>
      </c>
      <c r="V1024">
        <v>539791</v>
      </c>
      <c r="W1024">
        <v>8.3000000000000007</v>
      </c>
      <c r="X1024">
        <v>12.9</v>
      </c>
      <c r="Y1024">
        <v>14.8</v>
      </c>
      <c r="Z1024">
        <v>15.4</v>
      </c>
      <c r="AA1024">
        <v>18.2</v>
      </c>
      <c r="AB1024">
        <v>17.899999999999999</v>
      </c>
      <c r="AC1024">
        <v>8.1999999999999993</v>
      </c>
      <c r="AD1024">
        <v>15.1</v>
      </c>
    </row>
    <row r="1025" spans="1:30" x14ac:dyDescent="0.45">
      <c r="A1025" t="s">
        <v>113</v>
      </c>
      <c r="B1025">
        <v>15980</v>
      </c>
      <c r="C1025" t="s">
        <v>525</v>
      </c>
      <c r="E1025">
        <v>54</v>
      </c>
      <c r="F1025" t="s">
        <v>50</v>
      </c>
      <c r="H1025">
        <v>1</v>
      </c>
      <c r="I1025" t="s">
        <v>32</v>
      </c>
      <c r="J1025">
        <v>1</v>
      </c>
      <c r="K1025" t="s">
        <v>32</v>
      </c>
      <c r="L1025">
        <v>0</v>
      </c>
      <c r="M1025" t="s">
        <v>32</v>
      </c>
      <c r="N1025">
        <v>2012</v>
      </c>
      <c r="O1025">
        <v>8012</v>
      </c>
      <c r="P1025">
        <v>2940114</v>
      </c>
      <c r="Q1025">
        <v>1758</v>
      </c>
      <c r="R1025">
        <v>2596556</v>
      </c>
      <c r="S1025">
        <v>22880</v>
      </c>
      <c r="T1025">
        <v>1115596</v>
      </c>
      <c r="U1025">
        <v>6254</v>
      </c>
      <c r="V1025">
        <v>343559</v>
      </c>
      <c r="W1025">
        <v>6.3</v>
      </c>
      <c r="X1025">
        <v>4.4000000000000004</v>
      </c>
      <c r="Y1025">
        <v>9.4</v>
      </c>
      <c r="Z1025">
        <v>5</v>
      </c>
      <c r="AA1025">
        <v>5.2</v>
      </c>
      <c r="AB1025">
        <v>6</v>
      </c>
      <c r="AC1025">
        <v>7.8</v>
      </c>
      <c r="AD1025">
        <v>11.8</v>
      </c>
    </row>
    <row r="1026" spans="1:30" x14ac:dyDescent="0.45">
      <c r="A1026" t="s">
        <v>113</v>
      </c>
      <c r="B1026">
        <v>15980</v>
      </c>
      <c r="C1026" t="s">
        <v>525</v>
      </c>
      <c r="E1026">
        <v>55</v>
      </c>
      <c r="F1026" t="s">
        <v>59</v>
      </c>
      <c r="H1026">
        <v>1</v>
      </c>
      <c r="I1026" t="s">
        <v>32</v>
      </c>
      <c r="J1026">
        <v>1</v>
      </c>
      <c r="K1026" t="s">
        <v>32</v>
      </c>
      <c r="L1026">
        <v>0</v>
      </c>
      <c r="M1026" t="s">
        <v>32</v>
      </c>
      <c r="N1026">
        <v>2012</v>
      </c>
      <c r="O1026">
        <v>48</v>
      </c>
      <c r="P1026">
        <v>210460</v>
      </c>
      <c r="Q1026">
        <v>48</v>
      </c>
      <c r="R1026">
        <v>210460</v>
      </c>
      <c r="S1026">
        <v>3490</v>
      </c>
      <c r="T1026">
        <v>264102</v>
      </c>
      <c r="U1026">
        <v>0</v>
      </c>
      <c r="V1026">
        <v>0</v>
      </c>
      <c r="W1026">
        <v>39.6</v>
      </c>
      <c r="X1026">
        <v>14.3</v>
      </c>
      <c r="Y1026">
        <v>41.2</v>
      </c>
      <c r="Z1026">
        <v>14.9</v>
      </c>
      <c r="AA1026">
        <v>11.4</v>
      </c>
      <c r="AB1026">
        <v>8</v>
      </c>
      <c r="AC1026">
        <v>0</v>
      </c>
      <c r="AD1026">
        <v>0</v>
      </c>
    </row>
    <row r="1027" spans="1:30" x14ac:dyDescent="0.45">
      <c r="A1027" t="s">
        <v>113</v>
      </c>
      <c r="B1027">
        <v>15980</v>
      </c>
      <c r="C1027" t="s">
        <v>525</v>
      </c>
      <c r="E1027">
        <v>56</v>
      </c>
      <c r="F1027" t="s">
        <v>51</v>
      </c>
      <c r="H1027">
        <v>1</v>
      </c>
      <c r="I1027" t="s">
        <v>32</v>
      </c>
      <c r="J1027">
        <v>1</v>
      </c>
      <c r="K1027" t="s">
        <v>32</v>
      </c>
      <c r="L1027">
        <v>0</v>
      </c>
      <c r="M1027" t="s">
        <v>32</v>
      </c>
      <c r="N1027">
        <v>2012</v>
      </c>
      <c r="O1027">
        <v>7506</v>
      </c>
      <c r="P1027">
        <v>2309674</v>
      </c>
      <c r="Q1027">
        <v>1093</v>
      </c>
      <c r="R1027">
        <v>2171953</v>
      </c>
      <c r="S1027">
        <v>38447</v>
      </c>
      <c r="T1027">
        <v>1483407</v>
      </c>
      <c r="U1027">
        <v>6413</v>
      </c>
      <c r="V1027">
        <v>137721</v>
      </c>
      <c r="W1027">
        <v>7.4</v>
      </c>
      <c r="X1027">
        <v>14.5</v>
      </c>
      <c r="Y1027">
        <v>16.399999999999999</v>
      </c>
      <c r="Z1027">
        <v>15.6</v>
      </c>
      <c r="AA1027">
        <v>10.3</v>
      </c>
      <c r="AB1027">
        <v>9.6</v>
      </c>
      <c r="AC1027">
        <v>7.7</v>
      </c>
      <c r="AD1027">
        <v>10.8</v>
      </c>
    </row>
    <row r="1028" spans="1:30" x14ac:dyDescent="0.45">
      <c r="A1028" t="s">
        <v>113</v>
      </c>
      <c r="B1028">
        <v>15980</v>
      </c>
      <c r="C1028" t="s">
        <v>525</v>
      </c>
      <c r="E1028">
        <v>61</v>
      </c>
      <c r="F1028" t="s">
        <v>52</v>
      </c>
      <c r="H1028">
        <v>1</v>
      </c>
      <c r="I1028" t="s">
        <v>32</v>
      </c>
      <c r="J1028">
        <v>1</v>
      </c>
      <c r="K1028" t="s">
        <v>32</v>
      </c>
      <c r="L1028">
        <v>0</v>
      </c>
      <c r="M1028" t="s">
        <v>32</v>
      </c>
      <c r="N1028">
        <v>2012</v>
      </c>
      <c r="O1028">
        <v>1182</v>
      </c>
      <c r="P1028">
        <v>291823</v>
      </c>
      <c r="Q1028">
        <v>96</v>
      </c>
      <c r="R1028">
        <v>274825</v>
      </c>
      <c r="S1028">
        <v>3331</v>
      </c>
      <c r="T1028">
        <v>91631</v>
      </c>
      <c r="U1028">
        <v>1086</v>
      </c>
      <c r="V1028">
        <v>16998</v>
      </c>
      <c r="W1028">
        <v>10</v>
      </c>
      <c r="X1028">
        <v>3.3</v>
      </c>
      <c r="Y1028">
        <v>15.3</v>
      </c>
      <c r="Z1028">
        <v>3.7</v>
      </c>
      <c r="AA1028">
        <v>7.5</v>
      </c>
      <c r="AB1028">
        <v>3.6</v>
      </c>
      <c r="AC1028">
        <v>10.199999999999999</v>
      </c>
      <c r="AD1028">
        <v>22</v>
      </c>
    </row>
    <row r="1029" spans="1:30" x14ac:dyDescent="0.45">
      <c r="A1029" t="s">
        <v>113</v>
      </c>
      <c r="B1029">
        <v>15980</v>
      </c>
      <c r="C1029" t="s">
        <v>525</v>
      </c>
      <c r="E1029">
        <v>62</v>
      </c>
      <c r="F1029" t="s">
        <v>53</v>
      </c>
      <c r="H1029">
        <v>1</v>
      </c>
      <c r="I1029" t="s">
        <v>32</v>
      </c>
      <c r="J1029">
        <v>1</v>
      </c>
      <c r="K1029" t="s">
        <v>32</v>
      </c>
      <c r="L1029">
        <v>0</v>
      </c>
      <c r="M1029" t="s">
        <v>32</v>
      </c>
      <c r="N1029">
        <v>2012</v>
      </c>
      <c r="O1029">
        <v>4381</v>
      </c>
      <c r="P1029">
        <v>3466794</v>
      </c>
      <c r="Q1029">
        <v>1292</v>
      </c>
      <c r="R1029">
        <v>3389228</v>
      </c>
      <c r="S1029">
        <v>27688</v>
      </c>
      <c r="T1029">
        <v>1546020</v>
      </c>
      <c r="U1029">
        <v>3089</v>
      </c>
      <c r="V1029">
        <v>77566</v>
      </c>
      <c r="W1029">
        <v>5.8</v>
      </c>
      <c r="X1029">
        <v>16.399999999999999</v>
      </c>
      <c r="Y1029">
        <v>14.9</v>
      </c>
      <c r="Z1029">
        <v>17.100000000000001</v>
      </c>
      <c r="AA1029">
        <v>16.100000000000001</v>
      </c>
      <c r="AB1029">
        <v>24.1</v>
      </c>
      <c r="AC1029">
        <v>6.7</v>
      </c>
      <c r="AD1029">
        <v>14</v>
      </c>
    </row>
    <row r="1030" spans="1:30" x14ac:dyDescent="0.45">
      <c r="A1030" t="s">
        <v>113</v>
      </c>
      <c r="B1030">
        <v>15980</v>
      </c>
      <c r="C1030" t="s">
        <v>525</v>
      </c>
      <c r="E1030">
        <v>71</v>
      </c>
      <c r="F1030" t="s">
        <v>54</v>
      </c>
      <c r="H1030">
        <v>1</v>
      </c>
      <c r="I1030" t="s">
        <v>32</v>
      </c>
      <c r="J1030">
        <v>1</v>
      </c>
      <c r="K1030" t="s">
        <v>32</v>
      </c>
      <c r="L1030">
        <v>0</v>
      </c>
      <c r="M1030" t="s">
        <v>32</v>
      </c>
      <c r="N1030">
        <v>2012</v>
      </c>
      <c r="O1030">
        <v>2574</v>
      </c>
      <c r="P1030">
        <v>492177</v>
      </c>
      <c r="Q1030">
        <v>246</v>
      </c>
      <c r="R1030">
        <v>430472</v>
      </c>
      <c r="S1030">
        <v>7750</v>
      </c>
      <c r="T1030">
        <v>158899</v>
      </c>
      <c r="U1030">
        <v>2328</v>
      </c>
      <c r="V1030">
        <v>61705</v>
      </c>
      <c r="W1030">
        <v>11.1</v>
      </c>
      <c r="X1030">
        <v>21.2</v>
      </c>
      <c r="Y1030">
        <v>12.4</v>
      </c>
      <c r="Z1030">
        <v>24.8</v>
      </c>
      <c r="AA1030">
        <v>27.9</v>
      </c>
      <c r="AB1030">
        <v>26.9</v>
      </c>
      <c r="AC1030">
        <v>11.8</v>
      </c>
      <c r="AD1030">
        <v>12.4</v>
      </c>
    </row>
    <row r="1031" spans="1:30" x14ac:dyDescent="0.45">
      <c r="A1031" t="s">
        <v>113</v>
      </c>
      <c r="B1031">
        <v>15980</v>
      </c>
      <c r="C1031" t="s">
        <v>525</v>
      </c>
      <c r="E1031">
        <v>72</v>
      </c>
      <c r="F1031" t="s">
        <v>55</v>
      </c>
      <c r="H1031">
        <v>1</v>
      </c>
      <c r="I1031" t="s">
        <v>32</v>
      </c>
      <c r="J1031">
        <v>1</v>
      </c>
      <c r="K1031" t="s">
        <v>32</v>
      </c>
      <c r="L1031">
        <v>0</v>
      </c>
      <c r="M1031" t="s">
        <v>32</v>
      </c>
      <c r="N1031">
        <v>2012</v>
      </c>
      <c r="O1031">
        <v>1621</v>
      </c>
      <c r="P1031">
        <v>1292568</v>
      </c>
      <c r="Q1031">
        <v>895</v>
      </c>
      <c r="R1031">
        <v>1224966</v>
      </c>
      <c r="S1031">
        <v>23042</v>
      </c>
      <c r="T1031">
        <v>367282</v>
      </c>
      <c r="U1031">
        <v>726</v>
      </c>
      <c r="V1031">
        <v>67602</v>
      </c>
      <c r="W1031">
        <v>14.2</v>
      </c>
      <c r="X1031">
        <v>19.600000000000001</v>
      </c>
      <c r="Y1031">
        <v>17.600000000000001</v>
      </c>
      <c r="Z1031">
        <v>19.399999999999999</v>
      </c>
      <c r="AA1031">
        <v>12.6</v>
      </c>
      <c r="AB1031">
        <v>17.2</v>
      </c>
      <c r="AC1031">
        <v>21.3</v>
      </c>
      <c r="AD1031">
        <v>43.2</v>
      </c>
    </row>
    <row r="1032" spans="1:30" x14ac:dyDescent="0.45">
      <c r="A1032" t="s">
        <v>113</v>
      </c>
      <c r="B1032">
        <v>15980</v>
      </c>
      <c r="C1032" t="s">
        <v>525</v>
      </c>
      <c r="E1032">
        <v>81</v>
      </c>
      <c r="F1032" t="s">
        <v>56</v>
      </c>
      <c r="G1032" t="s">
        <v>57</v>
      </c>
      <c r="H1032">
        <v>1</v>
      </c>
      <c r="I1032" t="s">
        <v>32</v>
      </c>
      <c r="J1032">
        <v>1</v>
      </c>
      <c r="K1032" t="s">
        <v>32</v>
      </c>
      <c r="L1032">
        <v>0</v>
      </c>
      <c r="M1032" t="s">
        <v>32</v>
      </c>
      <c r="N1032">
        <v>2012</v>
      </c>
      <c r="O1032">
        <v>9225</v>
      </c>
      <c r="P1032">
        <v>532476</v>
      </c>
      <c r="Q1032">
        <v>786</v>
      </c>
      <c r="R1032">
        <v>306109</v>
      </c>
      <c r="S1032">
        <v>4793</v>
      </c>
      <c r="T1032">
        <v>104011</v>
      </c>
      <c r="U1032">
        <v>8439</v>
      </c>
      <c r="V1032">
        <v>226367</v>
      </c>
      <c r="W1032">
        <v>6.3</v>
      </c>
      <c r="X1032">
        <v>10</v>
      </c>
      <c r="Y1032">
        <v>16</v>
      </c>
      <c r="Z1032">
        <v>14.8</v>
      </c>
      <c r="AA1032">
        <v>27.9</v>
      </c>
      <c r="AB1032">
        <v>16.100000000000001</v>
      </c>
      <c r="AC1032">
        <v>6.3</v>
      </c>
      <c r="AD1032">
        <v>16.100000000000001</v>
      </c>
    </row>
    <row r="1033" spans="1:30" x14ac:dyDescent="0.45">
      <c r="A1033" t="s">
        <v>114</v>
      </c>
      <c r="B1033">
        <v>16020</v>
      </c>
      <c r="C1033" t="s">
        <v>527</v>
      </c>
      <c r="E1033">
        <v>0</v>
      </c>
      <c r="F1033" t="s">
        <v>31</v>
      </c>
      <c r="H1033">
        <v>1</v>
      </c>
      <c r="I1033" t="s">
        <v>32</v>
      </c>
      <c r="J1033">
        <v>1</v>
      </c>
      <c r="K1033" t="s">
        <v>32</v>
      </c>
      <c r="L1033">
        <v>0</v>
      </c>
      <c r="M1033" t="s">
        <v>32</v>
      </c>
      <c r="N1033">
        <v>2012</v>
      </c>
      <c r="O1033">
        <v>8323</v>
      </c>
      <c r="P1033">
        <v>10245034</v>
      </c>
      <c r="Q1033">
        <v>2373</v>
      </c>
      <c r="R1033">
        <v>10010725</v>
      </c>
      <c r="S1033">
        <v>39999</v>
      </c>
      <c r="T1033">
        <v>1325571</v>
      </c>
      <c r="U1033">
        <v>5949</v>
      </c>
      <c r="V1033">
        <v>234309</v>
      </c>
      <c r="W1033">
        <v>5.5</v>
      </c>
      <c r="X1033">
        <v>7.5</v>
      </c>
      <c r="Y1033">
        <v>9.8000000000000007</v>
      </c>
      <c r="Z1033">
        <v>7.9</v>
      </c>
      <c r="AA1033">
        <v>5.8</v>
      </c>
      <c r="AB1033">
        <v>6.3</v>
      </c>
      <c r="AC1033">
        <v>6.7</v>
      </c>
      <c r="AD1033">
        <v>16.399999999999999</v>
      </c>
    </row>
    <row r="1034" spans="1:30" x14ac:dyDescent="0.45">
      <c r="A1034" t="s">
        <v>114</v>
      </c>
      <c r="B1034">
        <v>16020</v>
      </c>
      <c r="C1034" t="s">
        <v>527</v>
      </c>
      <c r="E1034">
        <v>11</v>
      </c>
      <c r="F1034" t="s">
        <v>33</v>
      </c>
      <c r="G1034" t="s">
        <v>34</v>
      </c>
      <c r="H1034">
        <v>1</v>
      </c>
      <c r="I1034" t="s">
        <v>32</v>
      </c>
      <c r="J1034">
        <v>1</v>
      </c>
      <c r="K1034" t="s">
        <v>32</v>
      </c>
      <c r="L1034">
        <v>0</v>
      </c>
      <c r="M1034" t="s">
        <v>32</v>
      </c>
      <c r="N1034">
        <v>2012</v>
      </c>
      <c r="O1034">
        <v>98</v>
      </c>
      <c r="Q1034">
        <v>5</v>
      </c>
      <c r="U1034">
        <v>93</v>
      </c>
      <c r="W1034">
        <v>48.2</v>
      </c>
      <c r="Y1034">
        <v>119.8</v>
      </c>
      <c r="AC1034">
        <v>49.4</v>
      </c>
    </row>
    <row r="1035" spans="1:30" x14ac:dyDescent="0.45">
      <c r="A1035" t="s">
        <v>114</v>
      </c>
      <c r="B1035">
        <v>16020</v>
      </c>
      <c r="C1035" t="s">
        <v>527</v>
      </c>
      <c r="E1035">
        <v>23</v>
      </c>
      <c r="F1035" t="s">
        <v>37</v>
      </c>
      <c r="H1035">
        <v>1</v>
      </c>
      <c r="I1035" t="s">
        <v>32</v>
      </c>
      <c r="J1035">
        <v>1</v>
      </c>
      <c r="K1035" t="s">
        <v>32</v>
      </c>
      <c r="L1035">
        <v>0</v>
      </c>
      <c r="M1035" t="s">
        <v>32</v>
      </c>
      <c r="N1035">
        <v>2012</v>
      </c>
      <c r="O1035">
        <v>1259</v>
      </c>
      <c r="P1035">
        <v>603220</v>
      </c>
      <c r="Q1035">
        <v>343</v>
      </c>
      <c r="R1035">
        <v>567831</v>
      </c>
      <c r="S1035">
        <v>2408</v>
      </c>
      <c r="T1035">
        <v>114245</v>
      </c>
      <c r="U1035">
        <v>915</v>
      </c>
      <c r="V1035">
        <v>35389</v>
      </c>
      <c r="W1035">
        <v>10.9</v>
      </c>
      <c r="X1035">
        <v>28.9</v>
      </c>
      <c r="Y1035">
        <v>31</v>
      </c>
      <c r="Z1035">
        <v>32.799999999999997</v>
      </c>
      <c r="AA1035">
        <v>34.5</v>
      </c>
      <c r="AB1035">
        <v>37.5</v>
      </c>
      <c r="AC1035">
        <v>11</v>
      </c>
      <c r="AD1035">
        <v>41.2</v>
      </c>
    </row>
    <row r="1036" spans="1:30" x14ac:dyDescent="0.45">
      <c r="A1036" t="s">
        <v>114</v>
      </c>
      <c r="B1036">
        <v>16020</v>
      </c>
      <c r="C1036" t="s">
        <v>527</v>
      </c>
      <c r="E1036" t="s">
        <v>38</v>
      </c>
      <c r="F1036" t="s">
        <v>39</v>
      </c>
      <c r="H1036">
        <v>1</v>
      </c>
      <c r="I1036" t="s">
        <v>32</v>
      </c>
      <c r="J1036">
        <v>1</v>
      </c>
      <c r="K1036" t="s">
        <v>32</v>
      </c>
      <c r="L1036">
        <v>0</v>
      </c>
      <c r="M1036" t="s">
        <v>32</v>
      </c>
      <c r="N1036">
        <v>2012</v>
      </c>
      <c r="O1036">
        <v>182</v>
      </c>
      <c r="P1036">
        <v>3728673</v>
      </c>
      <c r="Q1036">
        <v>97</v>
      </c>
      <c r="R1036">
        <v>3726643</v>
      </c>
      <c r="S1036">
        <v>3971</v>
      </c>
      <c r="T1036">
        <v>194806</v>
      </c>
      <c r="U1036">
        <v>85</v>
      </c>
      <c r="W1036">
        <v>22.7</v>
      </c>
      <c r="X1036">
        <v>9.3000000000000007</v>
      </c>
      <c r="Y1036">
        <v>18.2</v>
      </c>
      <c r="Z1036">
        <v>9.6999999999999993</v>
      </c>
      <c r="AA1036">
        <v>8</v>
      </c>
      <c r="AB1036">
        <v>7.8</v>
      </c>
      <c r="AC1036">
        <v>55.1</v>
      </c>
    </row>
    <row r="1037" spans="1:30" x14ac:dyDescent="0.45">
      <c r="A1037" t="s">
        <v>114</v>
      </c>
      <c r="B1037">
        <v>16020</v>
      </c>
      <c r="C1037" t="s">
        <v>527</v>
      </c>
      <c r="E1037">
        <v>42</v>
      </c>
      <c r="F1037" t="s">
        <v>40</v>
      </c>
      <c r="H1037">
        <v>1</v>
      </c>
      <c r="I1037" t="s">
        <v>32</v>
      </c>
      <c r="J1037">
        <v>1</v>
      </c>
      <c r="K1037" t="s">
        <v>32</v>
      </c>
      <c r="L1037">
        <v>0</v>
      </c>
      <c r="M1037" t="s">
        <v>32</v>
      </c>
      <c r="N1037">
        <v>2012</v>
      </c>
      <c r="O1037">
        <v>195</v>
      </c>
      <c r="P1037">
        <v>1616201</v>
      </c>
      <c r="Q1037">
        <v>117</v>
      </c>
      <c r="R1037">
        <v>1611565</v>
      </c>
      <c r="S1037">
        <v>1716</v>
      </c>
      <c r="T1037">
        <v>81681</v>
      </c>
      <c r="U1037">
        <v>78</v>
      </c>
      <c r="W1037">
        <v>36</v>
      </c>
      <c r="X1037">
        <v>46.1</v>
      </c>
      <c r="Y1037">
        <v>37.5</v>
      </c>
      <c r="Z1037">
        <v>48.1</v>
      </c>
      <c r="AA1037">
        <v>40.5</v>
      </c>
      <c r="AB1037">
        <v>44.6</v>
      </c>
      <c r="AC1037">
        <v>50.1</v>
      </c>
    </row>
    <row r="1038" spans="1:30" x14ac:dyDescent="0.45">
      <c r="A1038" t="s">
        <v>114</v>
      </c>
      <c r="B1038">
        <v>16020</v>
      </c>
      <c r="C1038" t="s">
        <v>527</v>
      </c>
      <c r="E1038" t="s">
        <v>41</v>
      </c>
      <c r="F1038" t="s">
        <v>42</v>
      </c>
      <c r="H1038">
        <v>1</v>
      </c>
      <c r="I1038" t="s">
        <v>32</v>
      </c>
      <c r="J1038">
        <v>1</v>
      </c>
      <c r="K1038" t="s">
        <v>32</v>
      </c>
      <c r="L1038">
        <v>0</v>
      </c>
      <c r="M1038" t="s">
        <v>32</v>
      </c>
      <c r="N1038">
        <v>2012</v>
      </c>
      <c r="O1038">
        <v>1126</v>
      </c>
      <c r="P1038">
        <v>1659369</v>
      </c>
      <c r="Q1038">
        <v>475</v>
      </c>
      <c r="R1038">
        <v>1634349</v>
      </c>
      <c r="S1038">
        <v>6928</v>
      </c>
      <c r="T1038">
        <v>143429</v>
      </c>
      <c r="U1038">
        <v>652</v>
      </c>
      <c r="V1038">
        <v>25020</v>
      </c>
      <c r="W1038">
        <v>14.1</v>
      </c>
      <c r="X1038">
        <v>8.9</v>
      </c>
      <c r="Y1038">
        <v>17.2</v>
      </c>
      <c r="Z1038">
        <v>9.1</v>
      </c>
      <c r="AA1038">
        <v>11.8</v>
      </c>
      <c r="AB1038">
        <v>12.3</v>
      </c>
      <c r="AC1038">
        <v>17.100000000000001</v>
      </c>
      <c r="AD1038">
        <v>22.6</v>
      </c>
    </row>
    <row r="1039" spans="1:30" x14ac:dyDescent="0.45">
      <c r="A1039" t="s">
        <v>114</v>
      </c>
      <c r="B1039">
        <v>16020</v>
      </c>
      <c r="C1039" t="s">
        <v>527</v>
      </c>
      <c r="E1039" t="s">
        <v>43</v>
      </c>
      <c r="F1039" t="s">
        <v>44</v>
      </c>
      <c r="G1039" t="s">
        <v>45</v>
      </c>
      <c r="H1039">
        <v>1</v>
      </c>
      <c r="I1039" t="s">
        <v>32</v>
      </c>
      <c r="J1039">
        <v>1</v>
      </c>
      <c r="K1039" t="s">
        <v>32</v>
      </c>
      <c r="L1039">
        <v>0</v>
      </c>
      <c r="M1039" t="s">
        <v>32</v>
      </c>
      <c r="N1039">
        <v>2012</v>
      </c>
      <c r="O1039">
        <v>110</v>
      </c>
      <c r="P1039">
        <v>281644</v>
      </c>
      <c r="Q1039">
        <v>18</v>
      </c>
      <c r="R1039">
        <v>273809</v>
      </c>
      <c r="S1039">
        <v>882</v>
      </c>
      <c r="T1039">
        <v>37010</v>
      </c>
      <c r="U1039">
        <v>92</v>
      </c>
      <c r="V1039">
        <v>7835</v>
      </c>
      <c r="W1039">
        <v>26.8</v>
      </c>
      <c r="X1039">
        <v>5.9</v>
      </c>
      <c r="Y1039">
        <v>0</v>
      </c>
      <c r="Z1039">
        <v>6.4</v>
      </c>
      <c r="AA1039">
        <v>3.9</v>
      </c>
      <c r="AB1039">
        <v>2.5</v>
      </c>
      <c r="AC1039">
        <v>30.6</v>
      </c>
      <c r="AD1039">
        <v>16.5</v>
      </c>
    </row>
    <row r="1040" spans="1:30" x14ac:dyDescent="0.45">
      <c r="A1040" t="s">
        <v>114</v>
      </c>
      <c r="B1040">
        <v>16020</v>
      </c>
      <c r="C1040" t="s">
        <v>527</v>
      </c>
      <c r="E1040">
        <v>51</v>
      </c>
      <c r="F1040" t="s">
        <v>46</v>
      </c>
      <c r="H1040">
        <v>1</v>
      </c>
      <c r="I1040" t="s">
        <v>32</v>
      </c>
      <c r="J1040">
        <v>1</v>
      </c>
      <c r="K1040" t="s">
        <v>32</v>
      </c>
      <c r="L1040">
        <v>0</v>
      </c>
      <c r="M1040" t="s">
        <v>32</v>
      </c>
      <c r="N1040">
        <v>2012</v>
      </c>
      <c r="O1040">
        <v>134</v>
      </c>
      <c r="P1040">
        <v>178631</v>
      </c>
      <c r="Q1040">
        <v>33</v>
      </c>
      <c r="R1040">
        <v>176075</v>
      </c>
      <c r="S1040">
        <v>868</v>
      </c>
      <c r="T1040">
        <v>37172</v>
      </c>
      <c r="U1040">
        <v>102</v>
      </c>
      <c r="W1040">
        <v>44</v>
      </c>
      <c r="X1040">
        <v>4.5999999999999996</v>
      </c>
      <c r="Y1040">
        <v>33.799999999999997</v>
      </c>
      <c r="Z1040">
        <v>4.5</v>
      </c>
      <c r="AA1040">
        <v>5.0999999999999996</v>
      </c>
      <c r="AB1040">
        <v>3.5</v>
      </c>
      <c r="AC1040">
        <v>49.7</v>
      </c>
    </row>
    <row r="1041" spans="1:30" x14ac:dyDescent="0.45">
      <c r="A1041" t="s">
        <v>114</v>
      </c>
      <c r="B1041">
        <v>16020</v>
      </c>
      <c r="C1041" t="s">
        <v>527</v>
      </c>
      <c r="E1041">
        <v>52</v>
      </c>
      <c r="F1041" t="s">
        <v>47</v>
      </c>
      <c r="G1041" t="s">
        <v>48</v>
      </c>
      <c r="H1041">
        <v>1</v>
      </c>
      <c r="I1041" t="s">
        <v>32</v>
      </c>
      <c r="J1041">
        <v>1</v>
      </c>
      <c r="K1041" t="s">
        <v>32</v>
      </c>
      <c r="L1041">
        <v>0</v>
      </c>
      <c r="M1041" t="s">
        <v>32</v>
      </c>
      <c r="N1041">
        <v>2012</v>
      </c>
      <c r="O1041">
        <v>443</v>
      </c>
      <c r="P1041">
        <v>165523</v>
      </c>
      <c r="Q1041">
        <v>158</v>
      </c>
      <c r="R1041">
        <v>153401</v>
      </c>
      <c r="S1041">
        <v>929</v>
      </c>
      <c r="T1041">
        <v>36688</v>
      </c>
      <c r="U1041">
        <v>286</v>
      </c>
      <c r="V1041">
        <v>12122</v>
      </c>
      <c r="W1041">
        <v>26.8</v>
      </c>
      <c r="X1041">
        <v>8.3000000000000007</v>
      </c>
      <c r="Y1041">
        <v>38.799999999999997</v>
      </c>
      <c r="Z1041">
        <v>7.8</v>
      </c>
      <c r="AA1041">
        <v>14.1</v>
      </c>
      <c r="AB1041">
        <v>8.3000000000000007</v>
      </c>
      <c r="AC1041">
        <v>37.1</v>
      </c>
      <c r="AD1041">
        <v>41.7</v>
      </c>
    </row>
    <row r="1042" spans="1:30" x14ac:dyDescent="0.45">
      <c r="A1042" t="s">
        <v>114</v>
      </c>
      <c r="B1042">
        <v>16020</v>
      </c>
      <c r="C1042" t="s">
        <v>527</v>
      </c>
      <c r="E1042">
        <v>53</v>
      </c>
      <c r="F1042" t="s">
        <v>49</v>
      </c>
      <c r="H1042">
        <v>1</v>
      </c>
      <c r="I1042" t="s">
        <v>32</v>
      </c>
      <c r="J1042">
        <v>1</v>
      </c>
      <c r="K1042" t="s">
        <v>32</v>
      </c>
      <c r="L1042">
        <v>0</v>
      </c>
      <c r="M1042" t="s">
        <v>32</v>
      </c>
      <c r="N1042">
        <v>2012</v>
      </c>
      <c r="O1042">
        <v>712</v>
      </c>
      <c r="P1042">
        <v>101638</v>
      </c>
      <c r="Q1042">
        <v>99</v>
      </c>
      <c r="R1042">
        <v>43220</v>
      </c>
      <c r="S1042">
        <v>221</v>
      </c>
      <c r="T1042">
        <v>6842</v>
      </c>
      <c r="U1042">
        <v>612</v>
      </c>
      <c r="V1042">
        <v>58418</v>
      </c>
      <c r="W1042">
        <v>22.9</v>
      </c>
      <c r="X1042">
        <v>26.9</v>
      </c>
      <c r="Y1042">
        <v>30.9</v>
      </c>
      <c r="Z1042">
        <v>21</v>
      </c>
      <c r="AA1042">
        <v>13.5</v>
      </c>
      <c r="AB1042">
        <v>24.6</v>
      </c>
      <c r="AC1042">
        <v>24.9</v>
      </c>
      <c r="AD1042">
        <v>43</v>
      </c>
    </row>
    <row r="1043" spans="1:30" x14ac:dyDescent="0.45">
      <c r="A1043" t="s">
        <v>114</v>
      </c>
      <c r="B1043">
        <v>16020</v>
      </c>
      <c r="C1043" t="s">
        <v>527</v>
      </c>
      <c r="E1043">
        <v>54</v>
      </c>
      <c r="F1043" t="s">
        <v>50</v>
      </c>
      <c r="H1043">
        <v>1</v>
      </c>
      <c r="I1043" t="s">
        <v>32</v>
      </c>
      <c r="J1043">
        <v>1</v>
      </c>
      <c r="K1043" t="s">
        <v>32</v>
      </c>
      <c r="L1043">
        <v>0</v>
      </c>
      <c r="M1043" t="s">
        <v>32</v>
      </c>
      <c r="N1043">
        <v>2012</v>
      </c>
      <c r="O1043">
        <v>712</v>
      </c>
      <c r="P1043">
        <v>132769</v>
      </c>
      <c r="Q1043">
        <v>168</v>
      </c>
      <c r="R1043">
        <v>109373</v>
      </c>
      <c r="S1043">
        <v>973</v>
      </c>
      <c r="T1043">
        <v>33744</v>
      </c>
      <c r="U1043">
        <v>543</v>
      </c>
      <c r="V1043">
        <v>23396</v>
      </c>
      <c r="W1043">
        <v>24.4</v>
      </c>
      <c r="X1043">
        <v>32.4</v>
      </c>
      <c r="Y1043">
        <v>28.1</v>
      </c>
      <c r="Z1043">
        <v>42.1</v>
      </c>
      <c r="AA1043">
        <v>34.200000000000003</v>
      </c>
      <c r="AB1043">
        <v>33.799999999999997</v>
      </c>
      <c r="AC1043">
        <v>30.9</v>
      </c>
      <c r="AD1043">
        <v>46.4</v>
      </c>
    </row>
    <row r="1044" spans="1:30" x14ac:dyDescent="0.45">
      <c r="A1044" t="s">
        <v>114</v>
      </c>
      <c r="B1044">
        <v>16020</v>
      </c>
      <c r="C1044" t="s">
        <v>527</v>
      </c>
      <c r="E1044">
        <v>56</v>
      </c>
      <c r="F1044" t="s">
        <v>51</v>
      </c>
      <c r="H1044">
        <v>1</v>
      </c>
      <c r="I1044" t="s">
        <v>32</v>
      </c>
      <c r="J1044">
        <v>1</v>
      </c>
      <c r="K1044" t="s">
        <v>32</v>
      </c>
      <c r="L1044">
        <v>0</v>
      </c>
      <c r="M1044" t="s">
        <v>32</v>
      </c>
      <c r="N1044">
        <v>2012</v>
      </c>
      <c r="O1044">
        <v>587</v>
      </c>
      <c r="P1044">
        <v>141280</v>
      </c>
      <c r="Q1044">
        <v>148</v>
      </c>
      <c r="R1044">
        <v>126186</v>
      </c>
      <c r="S1044">
        <v>2504</v>
      </c>
      <c r="T1044">
        <v>63680</v>
      </c>
      <c r="U1044">
        <v>439</v>
      </c>
      <c r="W1044">
        <v>15.9</v>
      </c>
      <c r="X1044">
        <v>16.7</v>
      </c>
      <c r="Y1044">
        <v>30.1</v>
      </c>
      <c r="Z1044">
        <v>16.2</v>
      </c>
      <c r="AA1044">
        <v>5.9</v>
      </c>
      <c r="AB1044">
        <v>21.7</v>
      </c>
      <c r="AC1044">
        <v>23.7</v>
      </c>
    </row>
    <row r="1045" spans="1:30" x14ac:dyDescent="0.45">
      <c r="A1045" t="s">
        <v>114</v>
      </c>
      <c r="B1045">
        <v>16020</v>
      </c>
      <c r="C1045" t="s">
        <v>527</v>
      </c>
      <c r="E1045">
        <v>61</v>
      </c>
      <c r="F1045" t="s">
        <v>52</v>
      </c>
      <c r="H1045">
        <v>1</v>
      </c>
      <c r="I1045" t="s">
        <v>32</v>
      </c>
      <c r="J1045">
        <v>1</v>
      </c>
      <c r="K1045" t="s">
        <v>32</v>
      </c>
      <c r="L1045">
        <v>0</v>
      </c>
      <c r="M1045" t="s">
        <v>32</v>
      </c>
      <c r="N1045">
        <v>2012</v>
      </c>
      <c r="O1045">
        <v>136</v>
      </c>
      <c r="P1045">
        <v>16207</v>
      </c>
      <c r="Q1045">
        <v>19</v>
      </c>
      <c r="R1045">
        <v>13791</v>
      </c>
      <c r="S1045">
        <v>193</v>
      </c>
      <c r="T1045">
        <v>5793</v>
      </c>
      <c r="U1045">
        <v>117</v>
      </c>
      <c r="V1045">
        <v>2416</v>
      </c>
      <c r="W1045">
        <v>29.1</v>
      </c>
      <c r="X1045">
        <v>10.8</v>
      </c>
      <c r="Y1045">
        <v>53.1</v>
      </c>
      <c r="Z1045">
        <v>11.9</v>
      </c>
      <c r="AA1045">
        <v>11.3</v>
      </c>
      <c r="AB1045">
        <v>6.9</v>
      </c>
      <c r="AC1045">
        <v>33.200000000000003</v>
      </c>
      <c r="AD1045">
        <v>30.4</v>
      </c>
    </row>
    <row r="1046" spans="1:30" x14ac:dyDescent="0.45">
      <c r="A1046" t="s">
        <v>114</v>
      </c>
      <c r="B1046">
        <v>16020</v>
      </c>
      <c r="C1046" t="s">
        <v>527</v>
      </c>
      <c r="E1046">
        <v>62</v>
      </c>
      <c r="F1046" t="s">
        <v>53</v>
      </c>
      <c r="H1046">
        <v>1</v>
      </c>
      <c r="I1046" t="s">
        <v>32</v>
      </c>
      <c r="J1046">
        <v>1</v>
      </c>
      <c r="K1046" t="s">
        <v>32</v>
      </c>
      <c r="L1046">
        <v>0</v>
      </c>
      <c r="M1046" t="s">
        <v>32</v>
      </c>
      <c r="N1046">
        <v>2012</v>
      </c>
      <c r="O1046">
        <v>901</v>
      </c>
      <c r="P1046">
        <v>1181294</v>
      </c>
      <c r="Q1046">
        <v>245</v>
      </c>
      <c r="R1046">
        <v>1157261</v>
      </c>
      <c r="S1046">
        <v>11016</v>
      </c>
      <c r="T1046">
        <v>435672</v>
      </c>
      <c r="U1046">
        <v>655</v>
      </c>
      <c r="V1046">
        <v>24033</v>
      </c>
      <c r="W1046">
        <v>20.9</v>
      </c>
      <c r="X1046">
        <v>14.1</v>
      </c>
      <c r="Y1046">
        <v>37.5</v>
      </c>
      <c r="Z1046">
        <v>15</v>
      </c>
      <c r="AA1046">
        <v>9.9</v>
      </c>
      <c r="AB1046">
        <v>10.5</v>
      </c>
      <c r="AC1046">
        <v>20</v>
      </c>
      <c r="AD1046">
        <v>27.3</v>
      </c>
    </row>
    <row r="1047" spans="1:30" x14ac:dyDescent="0.45">
      <c r="A1047" t="s">
        <v>114</v>
      </c>
      <c r="B1047">
        <v>16020</v>
      </c>
      <c r="C1047" t="s">
        <v>527</v>
      </c>
      <c r="E1047">
        <v>71</v>
      </c>
      <c r="F1047" t="s">
        <v>54</v>
      </c>
      <c r="H1047">
        <v>1</v>
      </c>
      <c r="I1047" t="s">
        <v>32</v>
      </c>
      <c r="J1047">
        <v>1</v>
      </c>
      <c r="K1047" t="s">
        <v>32</v>
      </c>
      <c r="L1047">
        <v>0</v>
      </c>
      <c r="M1047" t="s">
        <v>32</v>
      </c>
      <c r="N1047">
        <v>2012</v>
      </c>
      <c r="O1047">
        <v>243</v>
      </c>
      <c r="P1047">
        <v>19578</v>
      </c>
      <c r="Q1047">
        <v>30</v>
      </c>
      <c r="R1047">
        <v>17043</v>
      </c>
      <c r="S1047">
        <v>279</v>
      </c>
      <c r="T1047">
        <v>9465</v>
      </c>
      <c r="U1047">
        <v>213</v>
      </c>
      <c r="V1047">
        <v>2535</v>
      </c>
      <c r="W1047">
        <v>25.7</v>
      </c>
      <c r="X1047">
        <v>22.1</v>
      </c>
      <c r="Y1047">
        <v>57.7</v>
      </c>
      <c r="Z1047">
        <v>24.2</v>
      </c>
      <c r="AA1047">
        <v>61.8</v>
      </c>
      <c r="AB1047">
        <v>11.1</v>
      </c>
      <c r="AC1047">
        <v>25.9</v>
      </c>
      <c r="AD1047">
        <v>30.9</v>
      </c>
    </row>
    <row r="1048" spans="1:30" x14ac:dyDescent="0.45">
      <c r="A1048" t="s">
        <v>114</v>
      </c>
      <c r="B1048">
        <v>16020</v>
      </c>
      <c r="C1048" t="s">
        <v>527</v>
      </c>
      <c r="E1048">
        <v>72</v>
      </c>
      <c r="F1048" t="s">
        <v>55</v>
      </c>
      <c r="H1048">
        <v>1</v>
      </c>
      <c r="I1048" t="s">
        <v>32</v>
      </c>
      <c r="J1048">
        <v>1</v>
      </c>
      <c r="K1048" t="s">
        <v>32</v>
      </c>
      <c r="L1048">
        <v>0</v>
      </c>
      <c r="M1048" t="s">
        <v>32</v>
      </c>
      <c r="N1048">
        <v>2012</v>
      </c>
      <c r="O1048">
        <v>262</v>
      </c>
      <c r="P1048">
        <v>232316</v>
      </c>
      <c r="Q1048">
        <v>243</v>
      </c>
      <c r="R1048">
        <v>231835</v>
      </c>
      <c r="S1048">
        <v>5842</v>
      </c>
      <c r="T1048">
        <v>73182</v>
      </c>
      <c r="U1048">
        <v>19</v>
      </c>
      <c r="V1048">
        <v>481</v>
      </c>
      <c r="W1048">
        <v>17.399999999999999</v>
      </c>
      <c r="X1048">
        <v>19.600000000000001</v>
      </c>
      <c r="Y1048">
        <v>19.399999999999999</v>
      </c>
      <c r="Z1048">
        <v>20.399999999999999</v>
      </c>
      <c r="AA1048">
        <v>25.4</v>
      </c>
      <c r="AB1048">
        <v>25.4</v>
      </c>
      <c r="AC1048">
        <v>4.5999999999999996</v>
      </c>
      <c r="AD1048">
        <v>3.4</v>
      </c>
    </row>
    <row r="1049" spans="1:30" x14ac:dyDescent="0.45">
      <c r="A1049" t="s">
        <v>114</v>
      </c>
      <c r="B1049">
        <v>16020</v>
      </c>
      <c r="C1049" t="s">
        <v>527</v>
      </c>
      <c r="E1049">
        <v>81</v>
      </c>
      <c r="F1049" t="s">
        <v>56</v>
      </c>
      <c r="G1049" t="s">
        <v>57</v>
      </c>
      <c r="H1049">
        <v>1</v>
      </c>
      <c r="I1049" t="s">
        <v>32</v>
      </c>
      <c r="J1049">
        <v>1</v>
      </c>
      <c r="K1049" t="s">
        <v>32</v>
      </c>
      <c r="L1049">
        <v>0</v>
      </c>
      <c r="M1049" t="s">
        <v>32</v>
      </c>
      <c r="N1049">
        <v>2012</v>
      </c>
      <c r="O1049">
        <v>1198</v>
      </c>
      <c r="P1049">
        <v>69874</v>
      </c>
      <c r="Q1049">
        <v>152</v>
      </c>
      <c r="R1049">
        <v>54814</v>
      </c>
      <c r="S1049">
        <v>517</v>
      </c>
      <c r="T1049">
        <v>12400</v>
      </c>
      <c r="U1049">
        <v>1046</v>
      </c>
      <c r="V1049">
        <v>15061</v>
      </c>
      <c r="W1049">
        <v>14.6</v>
      </c>
      <c r="X1049">
        <v>26.9</v>
      </c>
      <c r="Y1049">
        <v>37.799999999999997</v>
      </c>
      <c r="Z1049">
        <v>37.299999999999997</v>
      </c>
      <c r="AA1049">
        <v>31.5</v>
      </c>
      <c r="AB1049">
        <v>29.1</v>
      </c>
      <c r="AC1049">
        <v>17.5</v>
      </c>
      <c r="AD1049">
        <v>18.2</v>
      </c>
    </row>
    <row r="1050" spans="1:30" x14ac:dyDescent="0.45">
      <c r="A1050" t="s">
        <v>114</v>
      </c>
      <c r="B1050">
        <v>16020</v>
      </c>
      <c r="C1050" t="s">
        <v>527</v>
      </c>
      <c r="E1050">
        <v>99</v>
      </c>
      <c r="F1050" t="s">
        <v>76</v>
      </c>
      <c r="H1050">
        <v>1</v>
      </c>
      <c r="I1050" t="s">
        <v>32</v>
      </c>
      <c r="J1050">
        <v>1</v>
      </c>
      <c r="K1050" t="s">
        <v>32</v>
      </c>
      <c r="L1050">
        <v>0</v>
      </c>
      <c r="M1050" t="s">
        <v>32</v>
      </c>
      <c r="N1050">
        <v>2012</v>
      </c>
      <c r="O1050">
        <v>45</v>
      </c>
      <c r="Q1050">
        <v>45</v>
      </c>
      <c r="U1050">
        <v>0</v>
      </c>
      <c r="W1050">
        <v>73.5</v>
      </c>
      <c r="Y1050">
        <v>76.400000000000006</v>
      </c>
      <c r="AC1050">
        <v>0</v>
      </c>
    </row>
    <row r="1051" spans="1:30" x14ac:dyDescent="0.45">
      <c r="A1051" t="s">
        <v>115</v>
      </c>
      <c r="B1051">
        <v>16060</v>
      </c>
      <c r="C1051" t="s">
        <v>864</v>
      </c>
      <c r="E1051">
        <v>0</v>
      </c>
      <c r="F1051" t="s">
        <v>31</v>
      </c>
      <c r="H1051">
        <v>1</v>
      </c>
      <c r="I1051" t="s">
        <v>32</v>
      </c>
      <c r="J1051">
        <v>1</v>
      </c>
      <c r="K1051" t="s">
        <v>32</v>
      </c>
      <c r="L1051">
        <v>0</v>
      </c>
      <c r="M1051" t="s">
        <v>32</v>
      </c>
      <c r="N1051">
        <v>2012</v>
      </c>
      <c r="O1051">
        <v>10009</v>
      </c>
      <c r="P1051">
        <v>7021964</v>
      </c>
      <c r="Q1051">
        <v>2270</v>
      </c>
      <c r="R1051">
        <v>6703967</v>
      </c>
      <c r="S1051">
        <v>35285</v>
      </c>
      <c r="T1051">
        <v>1145334</v>
      </c>
      <c r="U1051">
        <v>7739</v>
      </c>
      <c r="V1051">
        <v>317997</v>
      </c>
      <c r="W1051">
        <v>5.3</v>
      </c>
      <c r="X1051">
        <v>5.2</v>
      </c>
      <c r="Y1051">
        <v>9.1</v>
      </c>
      <c r="Z1051">
        <v>5.8</v>
      </c>
      <c r="AA1051">
        <v>11.1</v>
      </c>
      <c r="AB1051">
        <v>11</v>
      </c>
      <c r="AC1051">
        <v>5</v>
      </c>
      <c r="AD1051">
        <v>13.6</v>
      </c>
    </row>
    <row r="1052" spans="1:30" x14ac:dyDescent="0.45">
      <c r="A1052" t="s">
        <v>115</v>
      </c>
      <c r="B1052">
        <v>16060</v>
      </c>
      <c r="C1052" t="s">
        <v>864</v>
      </c>
      <c r="E1052">
        <v>11</v>
      </c>
      <c r="F1052" t="s">
        <v>33</v>
      </c>
      <c r="G1052" t="s">
        <v>34</v>
      </c>
      <c r="H1052">
        <v>1</v>
      </c>
      <c r="I1052" t="s">
        <v>32</v>
      </c>
      <c r="J1052">
        <v>1</v>
      </c>
      <c r="K1052" t="s">
        <v>32</v>
      </c>
      <c r="L1052">
        <v>0</v>
      </c>
      <c r="M1052" t="s">
        <v>32</v>
      </c>
      <c r="N1052">
        <v>2012</v>
      </c>
      <c r="O1052">
        <v>109</v>
      </c>
      <c r="Q1052">
        <v>10</v>
      </c>
      <c r="U1052">
        <v>99</v>
      </c>
      <c r="W1052">
        <v>28.9</v>
      </c>
      <c r="Y1052">
        <v>127.2</v>
      </c>
      <c r="AC1052">
        <v>30.8</v>
      </c>
    </row>
    <row r="1053" spans="1:30" x14ac:dyDescent="0.45">
      <c r="A1053" t="s">
        <v>115</v>
      </c>
      <c r="B1053">
        <v>16060</v>
      </c>
      <c r="C1053" t="s">
        <v>864</v>
      </c>
      <c r="E1053">
        <v>21</v>
      </c>
      <c r="F1053" t="s">
        <v>35</v>
      </c>
      <c r="H1053">
        <v>1</v>
      </c>
      <c r="I1053" t="s">
        <v>32</v>
      </c>
      <c r="J1053">
        <v>1</v>
      </c>
      <c r="K1053" t="s">
        <v>32</v>
      </c>
      <c r="L1053">
        <v>0</v>
      </c>
      <c r="M1053" t="s">
        <v>32</v>
      </c>
      <c r="N1053">
        <v>2012</v>
      </c>
      <c r="O1053">
        <v>25</v>
      </c>
      <c r="P1053">
        <v>100121</v>
      </c>
      <c r="Q1053">
        <v>9</v>
      </c>
      <c r="R1053">
        <v>98514</v>
      </c>
      <c r="S1053">
        <v>539</v>
      </c>
      <c r="T1053">
        <v>25399</v>
      </c>
      <c r="U1053">
        <v>15</v>
      </c>
      <c r="V1053">
        <v>1607</v>
      </c>
      <c r="W1053">
        <v>25.3</v>
      </c>
      <c r="X1053">
        <v>4.9000000000000004</v>
      </c>
      <c r="Y1053">
        <v>69.3</v>
      </c>
      <c r="Z1053">
        <v>5.3</v>
      </c>
      <c r="AA1053">
        <v>7.6</v>
      </c>
      <c r="AB1053">
        <v>7.1</v>
      </c>
      <c r="AC1053">
        <v>3.5</v>
      </c>
      <c r="AD1053">
        <v>4.7</v>
      </c>
    </row>
    <row r="1054" spans="1:30" x14ac:dyDescent="0.45">
      <c r="A1054" t="s">
        <v>115</v>
      </c>
      <c r="B1054">
        <v>16060</v>
      </c>
      <c r="C1054" t="s">
        <v>864</v>
      </c>
      <c r="E1054">
        <v>22</v>
      </c>
      <c r="F1054" t="s">
        <v>36</v>
      </c>
      <c r="H1054">
        <v>1</v>
      </c>
      <c r="I1054" t="s">
        <v>32</v>
      </c>
      <c r="J1054">
        <v>1</v>
      </c>
      <c r="K1054" t="s">
        <v>32</v>
      </c>
      <c r="L1054">
        <v>0</v>
      </c>
      <c r="M1054" t="s">
        <v>32</v>
      </c>
      <c r="N1054">
        <v>2012</v>
      </c>
      <c r="O1054">
        <v>35</v>
      </c>
      <c r="P1054">
        <v>293793</v>
      </c>
      <c r="Q1054">
        <v>3</v>
      </c>
      <c r="R1054">
        <v>293761</v>
      </c>
      <c r="S1054">
        <v>289</v>
      </c>
      <c r="T1054">
        <v>28192</v>
      </c>
      <c r="U1054">
        <v>32</v>
      </c>
      <c r="W1054">
        <v>111</v>
      </c>
      <c r="X1054">
        <v>2.5</v>
      </c>
      <c r="Y1054">
        <v>0</v>
      </c>
      <c r="Z1054">
        <v>2.6</v>
      </c>
      <c r="AA1054">
        <v>0.5</v>
      </c>
      <c r="AB1054">
        <v>0.3</v>
      </c>
      <c r="AC1054">
        <v>115.9</v>
      </c>
    </row>
    <row r="1055" spans="1:30" x14ac:dyDescent="0.45">
      <c r="A1055" t="s">
        <v>115</v>
      </c>
      <c r="B1055">
        <v>16060</v>
      </c>
      <c r="C1055" t="s">
        <v>864</v>
      </c>
      <c r="E1055">
        <v>23</v>
      </c>
      <c r="F1055" t="s">
        <v>37</v>
      </c>
      <c r="H1055">
        <v>1</v>
      </c>
      <c r="I1055" t="s">
        <v>32</v>
      </c>
      <c r="J1055">
        <v>1</v>
      </c>
      <c r="K1055" t="s">
        <v>32</v>
      </c>
      <c r="L1055">
        <v>0</v>
      </c>
      <c r="M1055" t="s">
        <v>32</v>
      </c>
      <c r="N1055">
        <v>2012</v>
      </c>
      <c r="O1055">
        <v>1653</v>
      </c>
      <c r="P1055">
        <v>360703</v>
      </c>
      <c r="Q1055">
        <v>234</v>
      </c>
      <c r="U1055">
        <v>1419</v>
      </c>
      <c r="V1055">
        <v>96021</v>
      </c>
      <c r="W1055">
        <v>16.3</v>
      </c>
      <c r="X1055">
        <v>45</v>
      </c>
      <c r="Y1055">
        <v>32.799999999999997</v>
      </c>
      <c r="AC1055">
        <v>19.8</v>
      </c>
      <c r="AD1055">
        <v>42.2</v>
      </c>
    </row>
    <row r="1056" spans="1:30" x14ac:dyDescent="0.45">
      <c r="A1056" t="s">
        <v>115</v>
      </c>
      <c r="B1056">
        <v>16060</v>
      </c>
      <c r="C1056" t="s">
        <v>864</v>
      </c>
      <c r="E1056" t="s">
        <v>38</v>
      </c>
      <c r="F1056" t="s">
        <v>39</v>
      </c>
      <c r="H1056">
        <v>1</v>
      </c>
      <c r="I1056" t="s">
        <v>32</v>
      </c>
      <c r="J1056">
        <v>1</v>
      </c>
      <c r="K1056" t="s">
        <v>32</v>
      </c>
      <c r="L1056">
        <v>0</v>
      </c>
      <c r="M1056" t="s">
        <v>32</v>
      </c>
      <c r="N1056">
        <v>2012</v>
      </c>
      <c r="O1056">
        <v>118</v>
      </c>
      <c r="P1056">
        <v>948194</v>
      </c>
      <c r="Q1056">
        <v>62</v>
      </c>
      <c r="R1056">
        <v>946939</v>
      </c>
      <c r="S1056">
        <v>2310</v>
      </c>
      <c r="T1056">
        <v>97457</v>
      </c>
      <c r="U1056">
        <v>56</v>
      </c>
      <c r="V1056">
        <v>1254</v>
      </c>
      <c r="W1056">
        <v>33.799999999999997</v>
      </c>
      <c r="X1056">
        <v>5.8</v>
      </c>
      <c r="Y1056">
        <v>37.299999999999997</v>
      </c>
      <c r="Z1056">
        <v>6</v>
      </c>
      <c r="AA1056">
        <v>8.3000000000000007</v>
      </c>
      <c r="AB1056">
        <v>7</v>
      </c>
      <c r="AC1056">
        <v>48.9</v>
      </c>
      <c r="AD1056">
        <v>17.3</v>
      </c>
    </row>
    <row r="1057" spans="1:30" x14ac:dyDescent="0.45">
      <c r="A1057" t="s">
        <v>115</v>
      </c>
      <c r="B1057">
        <v>16060</v>
      </c>
      <c r="C1057" t="s">
        <v>864</v>
      </c>
      <c r="E1057">
        <v>42</v>
      </c>
      <c r="F1057" t="s">
        <v>40</v>
      </c>
      <c r="H1057">
        <v>1</v>
      </c>
      <c r="I1057" t="s">
        <v>32</v>
      </c>
      <c r="J1057">
        <v>1</v>
      </c>
      <c r="K1057" t="s">
        <v>32</v>
      </c>
      <c r="L1057">
        <v>0</v>
      </c>
      <c r="M1057" t="s">
        <v>32</v>
      </c>
      <c r="N1057">
        <v>2012</v>
      </c>
      <c r="O1057">
        <v>234</v>
      </c>
      <c r="P1057">
        <v>762882</v>
      </c>
      <c r="Q1057">
        <v>115</v>
      </c>
      <c r="R1057">
        <v>757227</v>
      </c>
      <c r="S1057">
        <v>1098</v>
      </c>
      <c r="T1057">
        <v>42016</v>
      </c>
      <c r="U1057">
        <v>119</v>
      </c>
      <c r="W1057">
        <v>19.100000000000001</v>
      </c>
      <c r="X1057">
        <v>40</v>
      </c>
      <c r="Y1057">
        <v>33.5</v>
      </c>
      <c r="Z1057">
        <v>41.8</v>
      </c>
      <c r="AA1057">
        <v>35.9</v>
      </c>
      <c r="AB1057">
        <v>32.799999999999997</v>
      </c>
      <c r="AC1057">
        <v>32.700000000000003</v>
      </c>
    </row>
    <row r="1058" spans="1:30" x14ac:dyDescent="0.45">
      <c r="A1058" t="s">
        <v>115</v>
      </c>
      <c r="B1058">
        <v>16060</v>
      </c>
      <c r="C1058" t="s">
        <v>864</v>
      </c>
      <c r="E1058" t="s">
        <v>41</v>
      </c>
      <c r="F1058" t="s">
        <v>42</v>
      </c>
      <c r="H1058">
        <v>1</v>
      </c>
      <c r="I1058" t="s">
        <v>32</v>
      </c>
      <c r="J1058">
        <v>1</v>
      </c>
      <c r="K1058" t="s">
        <v>32</v>
      </c>
      <c r="L1058">
        <v>0</v>
      </c>
      <c r="M1058" t="s">
        <v>32</v>
      </c>
      <c r="N1058">
        <v>2012</v>
      </c>
      <c r="O1058">
        <v>1024</v>
      </c>
      <c r="P1058">
        <v>1790046</v>
      </c>
      <c r="Q1058">
        <v>324</v>
      </c>
      <c r="R1058">
        <v>1748756</v>
      </c>
      <c r="S1058">
        <v>6639</v>
      </c>
      <c r="T1058">
        <v>149930</v>
      </c>
      <c r="U1058">
        <v>701</v>
      </c>
      <c r="W1058">
        <v>12.3</v>
      </c>
      <c r="X1058">
        <v>3.3</v>
      </c>
      <c r="Y1058">
        <v>12.8</v>
      </c>
      <c r="Z1058">
        <v>2.7</v>
      </c>
      <c r="AA1058">
        <v>6</v>
      </c>
      <c r="AB1058">
        <v>8.8000000000000007</v>
      </c>
      <c r="AC1058">
        <v>17.100000000000001</v>
      </c>
    </row>
    <row r="1059" spans="1:30" x14ac:dyDescent="0.45">
      <c r="A1059" t="s">
        <v>115</v>
      </c>
      <c r="B1059">
        <v>16060</v>
      </c>
      <c r="C1059" t="s">
        <v>864</v>
      </c>
      <c r="E1059" t="s">
        <v>43</v>
      </c>
      <c r="F1059" t="s">
        <v>44</v>
      </c>
      <c r="G1059" t="s">
        <v>45</v>
      </c>
      <c r="H1059">
        <v>1</v>
      </c>
      <c r="I1059" t="s">
        <v>32</v>
      </c>
      <c r="J1059">
        <v>1</v>
      </c>
      <c r="K1059" t="s">
        <v>32</v>
      </c>
      <c r="L1059">
        <v>0</v>
      </c>
      <c r="M1059" t="s">
        <v>32</v>
      </c>
      <c r="N1059">
        <v>2012</v>
      </c>
      <c r="O1059">
        <v>398</v>
      </c>
      <c r="P1059">
        <v>185133</v>
      </c>
      <c r="Q1059">
        <v>131</v>
      </c>
      <c r="R1059">
        <v>153197</v>
      </c>
      <c r="S1059">
        <v>946</v>
      </c>
      <c r="T1059">
        <v>32269</v>
      </c>
      <c r="U1059">
        <v>267</v>
      </c>
      <c r="W1059">
        <v>28</v>
      </c>
      <c r="X1059">
        <v>19.899999999999999</v>
      </c>
      <c r="Y1059">
        <v>44.8</v>
      </c>
      <c r="Z1059">
        <v>17.399999999999999</v>
      </c>
      <c r="AA1059">
        <v>22</v>
      </c>
      <c r="AB1059">
        <v>16.600000000000001</v>
      </c>
      <c r="AC1059">
        <v>31.7</v>
      </c>
    </row>
    <row r="1060" spans="1:30" x14ac:dyDescent="0.45">
      <c r="A1060" t="s">
        <v>115</v>
      </c>
      <c r="B1060">
        <v>16060</v>
      </c>
      <c r="C1060" t="s">
        <v>864</v>
      </c>
      <c r="E1060">
        <v>51</v>
      </c>
      <c r="F1060" t="s">
        <v>46</v>
      </c>
      <c r="H1060">
        <v>1</v>
      </c>
      <c r="I1060" t="s">
        <v>32</v>
      </c>
      <c r="J1060">
        <v>1</v>
      </c>
      <c r="K1060" t="s">
        <v>32</v>
      </c>
      <c r="L1060">
        <v>0</v>
      </c>
      <c r="M1060" t="s">
        <v>32</v>
      </c>
      <c r="N1060">
        <v>2012</v>
      </c>
      <c r="O1060">
        <v>163</v>
      </c>
      <c r="P1060">
        <v>101188</v>
      </c>
      <c r="Q1060">
        <v>26</v>
      </c>
      <c r="R1060">
        <v>98823</v>
      </c>
      <c r="S1060">
        <v>495</v>
      </c>
      <c r="T1060">
        <v>15958</v>
      </c>
      <c r="U1060">
        <v>137</v>
      </c>
      <c r="V1060">
        <v>2365</v>
      </c>
      <c r="W1060">
        <v>32.299999999999997</v>
      </c>
      <c r="X1060">
        <v>2.1</v>
      </c>
      <c r="Y1060">
        <v>44</v>
      </c>
      <c r="Z1060">
        <v>2.1</v>
      </c>
      <c r="AA1060">
        <v>0</v>
      </c>
      <c r="AB1060">
        <v>3.7</v>
      </c>
      <c r="AC1060">
        <v>36.1</v>
      </c>
      <c r="AD1060">
        <v>31.5</v>
      </c>
    </row>
    <row r="1061" spans="1:30" x14ac:dyDescent="0.45">
      <c r="A1061" t="s">
        <v>115</v>
      </c>
      <c r="B1061">
        <v>16060</v>
      </c>
      <c r="C1061" t="s">
        <v>864</v>
      </c>
      <c r="E1061">
        <v>52</v>
      </c>
      <c r="F1061" t="s">
        <v>47</v>
      </c>
      <c r="G1061" t="s">
        <v>48</v>
      </c>
      <c r="H1061">
        <v>1</v>
      </c>
      <c r="I1061" t="s">
        <v>32</v>
      </c>
      <c r="J1061">
        <v>1</v>
      </c>
      <c r="K1061" t="s">
        <v>32</v>
      </c>
      <c r="L1061">
        <v>0</v>
      </c>
      <c r="M1061" t="s">
        <v>32</v>
      </c>
      <c r="N1061">
        <v>2012</v>
      </c>
      <c r="O1061">
        <v>671</v>
      </c>
      <c r="P1061">
        <v>694694</v>
      </c>
      <c r="Q1061">
        <v>146</v>
      </c>
      <c r="R1061">
        <v>673817</v>
      </c>
      <c r="S1061">
        <v>2205</v>
      </c>
      <c r="T1061">
        <v>116146</v>
      </c>
      <c r="U1061">
        <v>525</v>
      </c>
      <c r="W1061">
        <v>34.4</v>
      </c>
      <c r="X1061">
        <v>29.1</v>
      </c>
      <c r="Y1061">
        <v>38.700000000000003</v>
      </c>
      <c r="Z1061">
        <v>30.5</v>
      </c>
      <c r="AA1061">
        <v>44.6</v>
      </c>
      <c r="AB1061">
        <v>58.2</v>
      </c>
      <c r="AC1061">
        <v>35.5</v>
      </c>
    </row>
    <row r="1062" spans="1:30" x14ac:dyDescent="0.45">
      <c r="A1062" t="s">
        <v>115</v>
      </c>
      <c r="B1062">
        <v>16060</v>
      </c>
      <c r="C1062" t="s">
        <v>864</v>
      </c>
      <c r="E1062">
        <v>53</v>
      </c>
      <c r="F1062" t="s">
        <v>49</v>
      </c>
      <c r="H1062">
        <v>1</v>
      </c>
      <c r="I1062" t="s">
        <v>32</v>
      </c>
      <c r="J1062">
        <v>1</v>
      </c>
      <c r="K1062" t="s">
        <v>32</v>
      </c>
      <c r="L1062">
        <v>0</v>
      </c>
      <c r="M1062" t="s">
        <v>32</v>
      </c>
      <c r="N1062">
        <v>2012</v>
      </c>
      <c r="O1062">
        <v>570</v>
      </c>
      <c r="P1062">
        <v>116205</v>
      </c>
      <c r="Q1062">
        <v>150</v>
      </c>
      <c r="R1062">
        <v>88291</v>
      </c>
      <c r="S1062">
        <v>719</v>
      </c>
      <c r="T1062">
        <v>14890</v>
      </c>
      <c r="U1062">
        <v>420</v>
      </c>
      <c r="V1062">
        <v>27913</v>
      </c>
      <c r="W1062">
        <v>35.299999999999997</v>
      </c>
      <c r="X1062">
        <v>31.1</v>
      </c>
      <c r="Y1062">
        <v>38.200000000000003</v>
      </c>
      <c r="Z1062">
        <v>42.6</v>
      </c>
      <c r="AA1062">
        <v>44.5</v>
      </c>
      <c r="AB1062">
        <v>45.1</v>
      </c>
      <c r="AC1062">
        <v>38.700000000000003</v>
      </c>
      <c r="AD1062">
        <v>48.1</v>
      </c>
    </row>
    <row r="1063" spans="1:30" x14ac:dyDescent="0.45">
      <c r="A1063" t="s">
        <v>115</v>
      </c>
      <c r="B1063">
        <v>16060</v>
      </c>
      <c r="C1063" t="s">
        <v>864</v>
      </c>
      <c r="E1063">
        <v>54</v>
      </c>
      <c r="F1063" t="s">
        <v>50</v>
      </c>
      <c r="H1063">
        <v>1</v>
      </c>
      <c r="I1063" t="s">
        <v>32</v>
      </c>
      <c r="J1063">
        <v>1</v>
      </c>
      <c r="K1063" t="s">
        <v>32</v>
      </c>
      <c r="L1063">
        <v>0</v>
      </c>
      <c r="M1063" t="s">
        <v>32</v>
      </c>
      <c r="N1063">
        <v>2012</v>
      </c>
      <c r="O1063">
        <v>1097</v>
      </c>
      <c r="P1063">
        <v>135609</v>
      </c>
      <c r="Q1063">
        <v>240</v>
      </c>
      <c r="R1063">
        <v>113731</v>
      </c>
      <c r="S1063">
        <v>1171</v>
      </c>
      <c r="T1063">
        <v>40631</v>
      </c>
      <c r="U1063">
        <v>857</v>
      </c>
      <c r="V1063">
        <v>21878</v>
      </c>
      <c r="W1063">
        <v>11.5</v>
      </c>
      <c r="X1063">
        <v>31.7</v>
      </c>
      <c r="Y1063">
        <v>26.6</v>
      </c>
      <c r="Z1063">
        <v>41.1</v>
      </c>
      <c r="AA1063">
        <v>42.6</v>
      </c>
      <c r="AB1063">
        <v>37.6</v>
      </c>
      <c r="AC1063">
        <v>14.2</v>
      </c>
      <c r="AD1063">
        <v>24.3</v>
      </c>
    </row>
    <row r="1064" spans="1:30" x14ac:dyDescent="0.45">
      <c r="A1064" t="s">
        <v>115</v>
      </c>
      <c r="B1064">
        <v>16060</v>
      </c>
      <c r="C1064" t="s">
        <v>864</v>
      </c>
      <c r="E1064">
        <v>56</v>
      </c>
      <c r="F1064" t="s">
        <v>51</v>
      </c>
      <c r="H1064">
        <v>1</v>
      </c>
      <c r="I1064" t="s">
        <v>32</v>
      </c>
      <c r="J1064">
        <v>1</v>
      </c>
      <c r="K1064" t="s">
        <v>32</v>
      </c>
      <c r="L1064">
        <v>0</v>
      </c>
      <c r="M1064" t="s">
        <v>32</v>
      </c>
      <c r="N1064">
        <v>2012</v>
      </c>
      <c r="O1064">
        <v>790</v>
      </c>
      <c r="P1064">
        <v>80061</v>
      </c>
      <c r="Q1064">
        <v>135</v>
      </c>
      <c r="R1064">
        <v>68891</v>
      </c>
      <c r="S1064">
        <v>1011</v>
      </c>
      <c r="T1064">
        <v>26187</v>
      </c>
      <c r="U1064">
        <v>655</v>
      </c>
      <c r="V1064">
        <v>11171</v>
      </c>
      <c r="W1064">
        <v>12.6</v>
      </c>
      <c r="X1064">
        <v>10.5</v>
      </c>
      <c r="Y1064">
        <v>46</v>
      </c>
      <c r="Z1064">
        <v>12.3</v>
      </c>
      <c r="AA1064">
        <v>13.8</v>
      </c>
      <c r="AB1064">
        <v>9.1999999999999993</v>
      </c>
      <c r="AC1064">
        <v>13.3</v>
      </c>
      <c r="AD1064">
        <v>32.6</v>
      </c>
    </row>
    <row r="1065" spans="1:30" x14ac:dyDescent="0.45">
      <c r="A1065" t="s">
        <v>115</v>
      </c>
      <c r="B1065">
        <v>16060</v>
      </c>
      <c r="C1065" t="s">
        <v>864</v>
      </c>
      <c r="E1065">
        <v>61</v>
      </c>
      <c r="F1065" t="s">
        <v>52</v>
      </c>
      <c r="H1065">
        <v>1</v>
      </c>
      <c r="I1065" t="s">
        <v>32</v>
      </c>
      <c r="J1065">
        <v>1</v>
      </c>
      <c r="K1065" t="s">
        <v>32</v>
      </c>
      <c r="L1065">
        <v>0</v>
      </c>
      <c r="M1065" t="s">
        <v>32</v>
      </c>
      <c r="N1065">
        <v>2012</v>
      </c>
      <c r="O1065">
        <v>162</v>
      </c>
      <c r="P1065">
        <v>23846</v>
      </c>
      <c r="Q1065">
        <v>24</v>
      </c>
      <c r="R1065">
        <v>23100</v>
      </c>
      <c r="S1065">
        <v>399</v>
      </c>
      <c r="T1065">
        <v>7958</v>
      </c>
      <c r="U1065">
        <v>138</v>
      </c>
      <c r="V1065">
        <v>746</v>
      </c>
      <c r="W1065">
        <v>20</v>
      </c>
      <c r="X1065">
        <v>23.7</v>
      </c>
      <c r="Y1065">
        <v>32.299999999999997</v>
      </c>
      <c r="Z1065">
        <v>25.5</v>
      </c>
      <c r="AA1065">
        <v>10.5</v>
      </c>
      <c r="AB1065">
        <v>19.2</v>
      </c>
      <c r="AC1065">
        <v>22.9</v>
      </c>
      <c r="AD1065">
        <v>13.9</v>
      </c>
    </row>
    <row r="1066" spans="1:30" x14ac:dyDescent="0.45">
      <c r="A1066" t="s">
        <v>115</v>
      </c>
      <c r="B1066">
        <v>16060</v>
      </c>
      <c r="C1066" t="s">
        <v>864</v>
      </c>
      <c r="E1066">
        <v>62</v>
      </c>
      <c r="F1066" t="s">
        <v>53</v>
      </c>
      <c r="H1066">
        <v>1</v>
      </c>
      <c r="I1066" t="s">
        <v>32</v>
      </c>
      <c r="J1066">
        <v>1</v>
      </c>
      <c r="K1066" t="s">
        <v>32</v>
      </c>
      <c r="L1066">
        <v>0</v>
      </c>
      <c r="M1066" t="s">
        <v>32</v>
      </c>
      <c r="N1066">
        <v>2012</v>
      </c>
      <c r="O1066">
        <v>1029</v>
      </c>
      <c r="P1066">
        <v>1125615</v>
      </c>
      <c r="Q1066">
        <v>317</v>
      </c>
      <c r="R1066">
        <v>1112939</v>
      </c>
      <c r="S1066">
        <v>10254</v>
      </c>
      <c r="T1066">
        <v>380108</v>
      </c>
      <c r="U1066">
        <v>712</v>
      </c>
      <c r="V1066">
        <v>12676</v>
      </c>
      <c r="W1066">
        <v>14.5</v>
      </c>
      <c r="X1066">
        <v>12.7</v>
      </c>
      <c r="Y1066">
        <v>33.700000000000003</v>
      </c>
      <c r="Z1066">
        <v>13.3</v>
      </c>
      <c r="AA1066">
        <v>27.8</v>
      </c>
      <c r="AB1066">
        <v>17.8</v>
      </c>
      <c r="AC1066">
        <v>15</v>
      </c>
      <c r="AD1066">
        <v>33.299999999999997</v>
      </c>
    </row>
    <row r="1067" spans="1:30" x14ac:dyDescent="0.45">
      <c r="A1067" t="s">
        <v>115</v>
      </c>
      <c r="B1067">
        <v>16060</v>
      </c>
      <c r="C1067" t="s">
        <v>864</v>
      </c>
      <c r="E1067">
        <v>71</v>
      </c>
      <c r="F1067" t="s">
        <v>54</v>
      </c>
      <c r="H1067">
        <v>1</v>
      </c>
      <c r="I1067" t="s">
        <v>32</v>
      </c>
      <c r="J1067">
        <v>1</v>
      </c>
      <c r="K1067" t="s">
        <v>32</v>
      </c>
      <c r="L1067">
        <v>0</v>
      </c>
      <c r="M1067" t="s">
        <v>32</v>
      </c>
      <c r="N1067">
        <v>2012</v>
      </c>
      <c r="O1067">
        <v>259</v>
      </c>
      <c r="Q1067">
        <v>30</v>
      </c>
      <c r="U1067">
        <v>230</v>
      </c>
      <c r="W1067">
        <v>42.9</v>
      </c>
      <c r="Y1067">
        <v>45.8</v>
      </c>
      <c r="AC1067">
        <v>42.9</v>
      </c>
    </row>
    <row r="1068" spans="1:30" x14ac:dyDescent="0.45">
      <c r="A1068" t="s">
        <v>115</v>
      </c>
      <c r="B1068">
        <v>16060</v>
      </c>
      <c r="C1068" t="s">
        <v>864</v>
      </c>
      <c r="E1068">
        <v>72</v>
      </c>
      <c r="F1068" t="s">
        <v>55</v>
      </c>
      <c r="H1068">
        <v>1</v>
      </c>
      <c r="I1068" t="s">
        <v>32</v>
      </c>
      <c r="J1068">
        <v>1</v>
      </c>
      <c r="K1068" t="s">
        <v>32</v>
      </c>
      <c r="L1068">
        <v>0</v>
      </c>
      <c r="M1068" t="s">
        <v>32</v>
      </c>
      <c r="N1068">
        <v>2012</v>
      </c>
      <c r="O1068">
        <v>328</v>
      </c>
      <c r="P1068">
        <v>185269</v>
      </c>
      <c r="Q1068">
        <v>234</v>
      </c>
      <c r="R1068">
        <v>182176</v>
      </c>
      <c r="S1068">
        <v>4014</v>
      </c>
      <c r="T1068">
        <v>51936</v>
      </c>
      <c r="U1068">
        <v>94</v>
      </c>
      <c r="V1068">
        <v>3093</v>
      </c>
      <c r="W1068">
        <v>24.5</v>
      </c>
      <c r="X1068">
        <v>23.7</v>
      </c>
      <c r="Y1068">
        <v>30.7</v>
      </c>
      <c r="Z1068">
        <v>25.2</v>
      </c>
      <c r="AA1068">
        <v>24.3</v>
      </c>
      <c r="AB1068">
        <v>33.9</v>
      </c>
      <c r="AC1068">
        <v>34</v>
      </c>
      <c r="AD1068">
        <v>18.899999999999999</v>
      </c>
    </row>
    <row r="1069" spans="1:30" x14ac:dyDescent="0.45">
      <c r="A1069" t="s">
        <v>115</v>
      </c>
      <c r="B1069">
        <v>16060</v>
      </c>
      <c r="C1069" t="s">
        <v>864</v>
      </c>
      <c r="E1069">
        <v>81</v>
      </c>
      <c r="F1069" t="s">
        <v>56</v>
      </c>
      <c r="G1069" t="s">
        <v>57</v>
      </c>
      <c r="H1069">
        <v>1</v>
      </c>
      <c r="I1069" t="s">
        <v>32</v>
      </c>
      <c r="J1069">
        <v>1</v>
      </c>
      <c r="K1069" t="s">
        <v>32</v>
      </c>
      <c r="L1069">
        <v>0</v>
      </c>
      <c r="M1069" t="s">
        <v>32</v>
      </c>
      <c r="N1069">
        <v>2012</v>
      </c>
      <c r="O1069">
        <v>1356</v>
      </c>
      <c r="P1069">
        <v>68774</v>
      </c>
      <c r="Q1069">
        <v>91</v>
      </c>
      <c r="R1069">
        <v>40338</v>
      </c>
      <c r="S1069">
        <v>615</v>
      </c>
      <c r="T1069">
        <v>12483</v>
      </c>
      <c r="U1069">
        <v>1265</v>
      </c>
      <c r="V1069">
        <v>28436</v>
      </c>
      <c r="W1069">
        <v>16</v>
      </c>
      <c r="X1069">
        <v>19.2</v>
      </c>
      <c r="Y1069">
        <v>42.4</v>
      </c>
      <c r="Z1069">
        <v>36.9</v>
      </c>
      <c r="AA1069">
        <v>43</v>
      </c>
      <c r="AB1069">
        <v>41.8</v>
      </c>
      <c r="AC1069">
        <v>16.600000000000001</v>
      </c>
      <c r="AD1069">
        <v>23.4</v>
      </c>
    </row>
    <row r="1070" spans="1:30" x14ac:dyDescent="0.45">
      <c r="A1070" t="s">
        <v>116</v>
      </c>
      <c r="B1070">
        <v>16180</v>
      </c>
      <c r="C1070" t="s">
        <v>528</v>
      </c>
      <c r="E1070">
        <v>0</v>
      </c>
      <c r="F1070" t="s">
        <v>31</v>
      </c>
      <c r="H1070">
        <v>1</v>
      </c>
      <c r="I1070" t="s">
        <v>32</v>
      </c>
      <c r="J1070">
        <v>1</v>
      </c>
      <c r="K1070" t="s">
        <v>32</v>
      </c>
      <c r="L1070">
        <v>0</v>
      </c>
      <c r="M1070" t="s">
        <v>32</v>
      </c>
      <c r="N1070">
        <v>2012</v>
      </c>
      <c r="O1070">
        <v>6630</v>
      </c>
      <c r="P1070">
        <v>4317888</v>
      </c>
      <c r="Q1070">
        <v>1591</v>
      </c>
      <c r="R1070">
        <v>3875126</v>
      </c>
      <c r="S1070">
        <v>20232</v>
      </c>
      <c r="T1070">
        <v>793858</v>
      </c>
      <c r="U1070">
        <v>5039</v>
      </c>
      <c r="V1070">
        <v>442762</v>
      </c>
      <c r="W1070">
        <v>3.8</v>
      </c>
      <c r="X1070">
        <v>3.5</v>
      </c>
      <c r="Y1070">
        <v>5.8</v>
      </c>
      <c r="Z1070">
        <v>3.4</v>
      </c>
      <c r="AA1070">
        <v>5.0999999999999996</v>
      </c>
      <c r="AB1070">
        <v>6.9</v>
      </c>
      <c r="AC1070">
        <v>4.7</v>
      </c>
      <c r="AD1070">
        <v>13.7</v>
      </c>
    </row>
    <row r="1071" spans="1:30" x14ac:dyDescent="0.45">
      <c r="A1071" t="s">
        <v>116</v>
      </c>
      <c r="B1071">
        <v>16180</v>
      </c>
      <c r="C1071" t="s">
        <v>528</v>
      </c>
      <c r="E1071">
        <v>11</v>
      </c>
      <c r="F1071" t="s">
        <v>33</v>
      </c>
      <c r="G1071" t="s">
        <v>34</v>
      </c>
      <c r="H1071">
        <v>1</v>
      </c>
      <c r="I1071" t="s">
        <v>32</v>
      </c>
      <c r="J1071">
        <v>1</v>
      </c>
      <c r="K1071" t="s">
        <v>32</v>
      </c>
      <c r="L1071">
        <v>0</v>
      </c>
      <c r="M1071" t="s">
        <v>32</v>
      </c>
      <c r="N1071">
        <v>2012</v>
      </c>
      <c r="O1071">
        <v>46</v>
      </c>
      <c r="P1071">
        <v>21555</v>
      </c>
      <c r="Q1071">
        <v>3</v>
      </c>
      <c r="R1071">
        <v>18758</v>
      </c>
      <c r="S1071">
        <v>171</v>
      </c>
      <c r="T1071">
        <v>3348</v>
      </c>
      <c r="U1071">
        <v>43</v>
      </c>
      <c r="W1071">
        <v>75.400000000000006</v>
      </c>
      <c r="X1071">
        <v>15.8</v>
      </c>
      <c r="Y1071">
        <v>0</v>
      </c>
      <c r="Z1071">
        <v>8.6</v>
      </c>
      <c r="AA1071">
        <v>10.7</v>
      </c>
      <c r="AB1071">
        <v>9</v>
      </c>
      <c r="AC1071">
        <v>76.900000000000006</v>
      </c>
    </row>
    <row r="1072" spans="1:30" x14ac:dyDescent="0.45">
      <c r="A1072" t="s">
        <v>116</v>
      </c>
      <c r="B1072">
        <v>16180</v>
      </c>
      <c r="C1072" t="s">
        <v>528</v>
      </c>
      <c r="E1072">
        <v>21</v>
      </c>
      <c r="F1072" t="s">
        <v>35</v>
      </c>
      <c r="H1072">
        <v>1</v>
      </c>
      <c r="I1072" t="s">
        <v>32</v>
      </c>
      <c r="J1072">
        <v>1</v>
      </c>
      <c r="K1072" t="s">
        <v>32</v>
      </c>
      <c r="L1072">
        <v>0</v>
      </c>
      <c r="M1072" t="s">
        <v>32</v>
      </c>
      <c r="N1072">
        <v>2012</v>
      </c>
      <c r="O1072">
        <v>25</v>
      </c>
      <c r="P1072">
        <v>13803</v>
      </c>
      <c r="Q1072">
        <v>4</v>
      </c>
      <c r="U1072">
        <v>21</v>
      </c>
      <c r="W1072">
        <v>48.4</v>
      </c>
      <c r="X1072">
        <v>11.9</v>
      </c>
      <c r="Y1072">
        <v>0</v>
      </c>
      <c r="AC1072">
        <v>54.9</v>
      </c>
    </row>
    <row r="1073" spans="1:30" x14ac:dyDescent="0.45">
      <c r="A1073" t="s">
        <v>116</v>
      </c>
      <c r="B1073">
        <v>16180</v>
      </c>
      <c r="C1073" t="s">
        <v>528</v>
      </c>
      <c r="E1073">
        <v>23</v>
      </c>
      <c r="F1073" t="s">
        <v>37</v>
      </c>
      <c r="H1073">
        <v>1</v>
      </c>
      <c r="I1073" t="s">
        <v>32</v>
      </c>
      <c r="J1073">
        <v>1</v>
      </c>
      <c r="K1073" t="s">
        <v>32</v>
      </c>
      <c r="L1073">
        <v>0</v>
      </c>
      <c r="M1073" t="s">
        <v>32</v>
      </c>
      <c r="N1073">
        <v>2012</v>
      </c>
      <c r="O1073">
        <v>513</v>
      </c>
      <c r="P1073">
        <v>100321</v>
      </c>
      <c r="Q1073">
        <v>146</v>
      </c>
      <c r="R1073">
        <v>84610</v>
      </c>
      <c r="S1073">
        <v>654</v>
      </c>
      <c r="T1073">
        <v>22932</v>
      </c>
      <c r="U1073">
        <v>367</v>
      </c>
      <c r="V1073">
        <v>15711</v>
      </c>
      <c r="W1073">
        <v>28.1</v>
      </c>
      <c r="X1073">
        <v>30.9</v>
      </c>
      <c r="Y1073">
        <v>36.5</v>
      </c>
      <c r="Z1073">
        <v>34.5</v>
      </c>
      <c r="AA1073">
        <v>33.4</v>
      </c>
      <c r="AB1073">
        <v>37.9</v>
      </c>
      <c r="AC1073">
        <v>33.799999999999997</v>
      </c>
      <c r="AD1073">
        <v>33</v>
      </c>
    </row>
    <row r="1074" spans="1:30" x14ac:dyDescent="0.45">
      <c r="A1074" t="s">
        <v>116</v>
      </c>
      <c r="B1074">
        <v>16180</v>
      </c>
      <c r="C1074" t="s">
        <v>528</v>
      </c>
      <c r="E1074" t="s">
        <v>38</v>
      </c>
      <c r="F1074" t="s">
        <v>39</v>
      </c>
      <c r="H1074">
        <v>1</v>
      </c>
      <c r="I1074" t="s">
        <v>32</v>
      </c>
      <c r="J1074">
        <v>1</v>
      </c>
      <c r="K1074" t="s">
        <v>32</v>
      </c>
      <c r="L1074">
        <v>0</v>
      </c>
      <c r="M1074" t="s">
        <v>32</v>
      </c>
      <c r="N1074">
        <v>2012</v>
      </c>
      <c r="O1074">
        <v>228</v>
      </c>
      <c r="P1074">
        <v>666889</v>
      </c>
      <c r="Q1074">
        <v>123</v>
      </c>
      <c r="R1074">
        <v>659252</v>
      </c>
      <c r="S1074">
        <v>3179</v>
      </c>
      <c r="T1074">
        <v>177159</v>
      </c>
      <c r="U1074">
        <v>104</v>
      </c>
      <c r="V1074">
        <v>7636</v>
      </c>
      <c r="W1074">
        <v>14.1</v>
      </c>
      <c r="X1074">
        <v>7.2</v>
      </c>
      <c r="Y1074">
        <v>16.5</v>
      </c>
      <c r="Z1074">
        <v>7.7</v>
      </c>
      <c r="AA1074">
        <v>12.6</v>
      </c>
      <c r="AB1074">
        <v>9.8000000000000007</v>
      </c>
      <c r="AC1074">
        <v>32.5</v>
      </c>
      <c r="AD1074">
        <v>9.8000000000000007</v>
      </c>
    </row>
    <row r="1075" spans="1:30" x14ac:dyDescent="0.45">
      <c r="A1075" t="s">
        <v>116</v>
      </c>
      <c r="B1075">
        <v>16180</v>
      </c>
      <c r="C1075" t="s">
        <v>528</v>
      </c>
      <c r="E1075">
        <v>42</v>
      </c>
      <c r="F1075" t="s">
        <v>40</v>
      </c>
      <c r="H1075">
        <v>1</v>
      </c>
      <c r="I1075" t="s">
        <v>32</v>
      </c>
      <c r="J1075">
        <v>1</v>
      </c>
      <c r="K1075" t="s">
        <v>32</v>
      </c>
      <c r="L1075">
        <v>0</v>
      </c>
      <c r="M1075" t="s">
        <v>32</v>
      </c>
      <c r="N1075">
        <v>2012</v>
      </c>
      <c r="O1075">
        <v>215</v>
      </c>
      <c r="P1075">
        <v>239020</v>
      </c>
      <c r="Q1075">
        <v>85</v>
      </c>
      <c r="R1075">
        <v>204193</v>
      </c>
      <c r="S1075">
        <v>521</v>
      </c>
      <c r="T1075">
        <v>21247</v>
      </c>
      <c r="U1075">
        <v>130</v>
      </c>
      <c r="W1075">
        <v>21.7</v>
      </c>
      <c r="X1075">
        <v>19.100000000000001</v>
      </c>
      <c r="Y1075">
        <v>18.5</v>
      </c>
      <c r="Z1075">
        <v>13.7</v>
      </c>
      <c r="AA1075">
        <v>22.6</v>
      </c>
      <c r="AB1075">
        <v>21.9</v>
      </c>
      <c r="AC1075">
        <v>35.6</v>
      </c>
    </row>
    <row r="1076" spans="1:30" x14ac:dyDescent="0.45">
      <c r="A1076" t="s">
        <v>116</v>
      </c>
      <c r="B1076">
        <v>16180</v>
      </c>
      <c r="C1076" t="s">
        <v>528</v>
      </c>
      <c r="E1076" t="s">
        <v>41</v>
      </c>
      <c r="F1076" t="s">
        <v>42</v>
      </c>
      <c r="H1076">
        <v>1</v>
      </c>
      <c r="I1076" t="s">
        <v>32</v>
      </c>
      <c r="J1076">
        <v>1</v>
      </c>
      <c r="K1076" t="s">
        <v>32</v>
      </c>
      <c r="L1076">
        <v>0</v>
      </c>
      <c r="M1076" t="s">
        <v>32</v>
      </c>
      <c r="N1076">
        <v>2012</v>
      </c>
      <c r="O1076">
        <v>417</v>
      </c>
      <c r="P1076">
        <v>860642</v>
      </c>
      <c r="Q1076">
        <v>185</v>
      </c>
      <c r="R1076">
        <v>841126</v>
      </c>
      <c r="S1076">
        <v>3010</v>
      </c>
      <c r="T1076">
        <v>85970</v>
      </c>
      <c r="U1076">
        <v>232</v>
      </c>
      <c r="V1076">
        <v>19516</v>
      </c>
      <c r="W1076">
        <v>9.3000000000000007</v>
      </c>
      <c r="X1076">
        <v>3.4</v>
      </c>
      <c r="Y1076">
        <v>14</v>
      </c>
      <c r="Z1076">
        <v>3.5</v>
      </c>
      <c r="AA1076">
        <v>6.1</v>
      </c>
      <c r="AB1076">
        <v>3.3</v>
      </c>
      <c r="AC1076">
        <v>18.3</v>
      </c>
      <c r="AD1076">
        <v>23</v>
      </c>
    </row>
    <row r="1077" spans="1:30" x14ac:dyDescent="0.45">
      <c r="A1077" t="s">
        <v>116</v>
      </c>
      <c r="B1077">
        <v>16180</v>
      </c>
      <c r="C1077" t="s">
        <v>528</v>
      </c>
      <c r="E1077" t="s">
        <v>43</v>
      </c>
      <c r="F1077" t="s">
        <v>44</v>
      </c>
      <c r="G1077" t="s">
        <v>45</v>
      </c>
      <c r="H1077">
        <v>1</v>
      </c>
      <c r="I1077" t="s">
        <v>32</v>
      </c>
      <c r="J1077">
        <v>1</v>
      </c>
      <c r="K1077" t="s">
        <v>32</v>
      </c>
      <c r="L1077">
        <v>0</v>
      </c>
      <c r="M1077" t="s">
        <v>32</v>
      </c>
      <c r="N1077">
        <v>2012</v>
      </c>
      <c r="O1077">
        <v>125</v>
      </c>
      <c r="P1077">
        <v>98998</v>
      </c>
      <c r="Q1077">
        <v>53</v>
      </c>
      <c r="R1077">
        <v>89498</v>
      </c>
      <c r="S1077">
        <v>344</v>
      </c>
      <c r="T1077">
        <v>14561</v>
      </c>
      <c r="U1077">
        <v>72</v>
      </c>
      <c r="W1077">
        <v>34.799999999999997</v>
      </c>
      <c r="X1077">
        <v>12.5</v>
      </c>
      <c r="Y1077">
        <v>37</v>
      </c>
      <c r="Z1077">
        <v>11.8</v>
      </c>
      <c r="AA1077">
        <v>23.9</v>
      </c>
      <c r="AB1077">
        <v>18.2</v>
      </c>
      <c r="AC1077">
        <v>38.200000000000003</v>
      </c>
    </row>
    <row r="1078" spans="1:30" x14ac:dyDescent="0.45">
      <c r="A1078" t="s">
        <v>116</v>
      </c>
      <c r="B1078">
        <v>16180</v>
      </c>
      <c r="C1078" t="s">
        <v>528</v>
      </c>
      <c r="E1078">
        <v>51</v>
      </c>
      <c r="F1078" t="s">
        <v>46</v>
      </c>
      <c r="H1078">
        <v>1</v>
      </c>
      <c r="I1078" t="s">
        <v>32</v>
      </c>
      <c r="J1078">
        <v>1</v>
      </c>
      <c r="K1078" t="s">
        <v>32</v>
      </c>
      <c r="L1078">
        <v>0</v>
      </c>
      <c r="M1078" t="s">
        <v>32</v>
      </c>
      <c r="N1078">
        <v>2012</v>
      </c>
      <c r="O1078">
        <v>139</v>
      </c>
      <c r="P1078">
        <v>103395</v>
      </c>
      <c r="Q1078">
        <v>47</v>
      </c>
      <c r="R1078">
        <v>88375</v>
      </c>
      <c r="S1078">
        <v>272</v>
      </c>
      <c r="T1078">
        <v>17652</v>
      </c>
      <c r="U1078">
        <v>92</v>
      </c>
      <c r="V1078">
        <v>15021</v>
      </c>
      <c r="W1078">
        <v>15.4</v>
      </c>
      <c r="X1078">
        <v>8.8000000000000007</v>
      </c>
      <c r="Y1078">
        <v>18.899999999999999</v>
      </c>
      <c r="Z1078">
        <v>10.9</v>
      </c>
      <c r="AA1078">
        <v>11</v>
      </c>
      <c r="AB1078">
        <v>9.8000000000000007</v>
      </c>
      <c r="AC1078">
        <v>22.9</v>
      </c>
      <c r="AD1078">
        <v>26.9</v>
      </c>
    </row>
    <row r="1079" spans="1:30" x14ac:dyDescent="0.45">
      <c r="A1079" t="s">
        <v>116</v>
      </c>
      <c r="B1079">
        <v>16180</v>
      </c>
      <c r="C1079" t="s">
        <v>528</v>
      </c>
      <c r="E1079">
        <v>52</v>
      </c>
      <c r="F1079" t="s">
        <v>47</v>
      </c>
      <c r="G1079" t="s">
        <v>48</v>
      </c>
      <c r="H1079">
        <v>1</v>
      </c>
      <c r="I1079" t="s">
        <v>32</v>
      </c>
      <c r="J1079">
        <v>1</v>
      </c>
      <c r="K1079" t="s">
        <v>32</v>
      </c>
      <c r="L1079">
        <v>0</v>
      </c>
      <c r="M1079" t="s">
        <v>32</v>
      </c>
      <c r="N1079">
        <v>2012</v>
      </c>
      <c r="O1079">
        <v>524</v>
      </c>
      <c r="P1079">
        <v>755803</v>
      </c>
      <c r="Q1079">
        <v>131</v>
      </c>
      <c r="R1079">
        <v>696535</v>
      </c>
      <c r="S1079">
        <v>1238</v>
      </c>
      <c r="T1079">
        <v>55064</v>
      </c>
      <c r="U1079">
        <v>393</v>
      </c>
      <c r="W1079">
        <v>18.399999999999999</v>
      </c>
      <c r="X1079">
        <v>10.7</v>
      </c>
      <c r="Y1079">
        <v>25.1</v>
      </c>
      <c r="Z1079">
        <v>9.1</v>
      </c>
      <c r="AA1079">
        <v>27</v>
      </c>
      <c r="AB1079">
        <v>22.5</v>
      </c>
      <c r="AC1079">
        <v>22.7</v>
      </c>
    </row>
    <row r="1080" spans="1:30" x14ac:dyDescent="0.45">
      <c r="A1080" t="s">
        <v>116</v>
      </c>
      <c r="B1080">
        <v>16180</v>
      </c>
      <c r="C1080" t="s">
        <v>528</v>
      </c>
      <c r="E1080">
        <v>53</v>
      </c>
      <c r="F1080" t="s">
        <v>49</v>
      </c>
      <c r="H1080">
        <v>1</v>
      </c>
      <c r="I1080" t="s">
        <v>32</v>
      </c>
      <c r="J1080">
        <v>1</v>
      </c>
      <c r="K1080" t="s">
        <v>32</v>
      </c>
      <c r="L1080">
        <v>0</v>
      </c>
      <c r="M1080" t="s">
        <v>32</v>
      </c>
      <c r="N1080">
        <v>2012</v>
      </c>
      <c r="O1080">
        <v>1739</v>
      </c>
      <c r="P1080">
        <v>193622</v>
      </c>
      <c r="Q1080">
        <v>119</v>
      </c>
      <c r="R1080">
        <v>41190</v>
      </c>
      <c r="S1080">
        <v>416</v>
      </c>
      <c r="T1080">
        <v>10280</v>
      </c>
      <c r="U1080">
        <v>1620</v>
      </c>
      <c r="V1080">
        <v>152431</v>
      </c>
      <c r="W1080">
        <v>14.1</v>
      </c>
      <c r="X1080">
        <v>19.600000000000001</v>
      </c>
      <c r="Y1080">
        <v>47.6</v>
      </c>
      <c r="Z1080">
        <v>30.9</v>
      </c>
      <c r="AA1080">
        <v>45.7</v>
      </c>
      <c r="AB1080">
        <v>27</v>
      </c>
      <c r="AC1080">
        <v>14.4</v>
      </c>
      <c r="AD1080">
        <v>25</v>
      </c>
    </row>
    <row r="1081" spans="1:30" x14ac:dyDescent="0.45">
      <c r="A1081" t="s">
        <v>116</v>
      </c>
      <c r="B1081">
        <v>16180</v>
      </c>
      <c r="C1081" t="s">
        <v>528</v>
      </c>
      <c r="E1081">
        <v>54</v>
      </c>
      <c r="F1081" t="s">
        <v>50</v>
      </c>
      <c r="H1081">
        <v>1</v>
      </c>
      <c r="I1081" t="s">
        <v>32</v>
      </c>
      <c r="J1081">
        <v>1</v>
      </c>
      <c r="K1081" t="s">
        <v>32</v>
      </c>
      <c r="L1081">
        <v>0</v>
      </c>
      <c r="M1081" t="s">
        <v>32</v>
      </c>
      <c r="N1081">
        <v>2012</v>
      </c>
      <c r="O1081">
        <v>934</v>
      </c>
      <c r="P1081">
        <v>272015</v>
      </c>
      <c r="Q1081">
        <v>267</v>
      </c>
      <c r="R1081">
        <v>212374</v>
      </c>
      <c r="S1081">
        <v>1326</v>
      </c>
      <c r="T1081">
        <v>93500</v>
      </c>
      <c r="U1081">
        <v>667</v>
      </c>
      <c r="V1081">
        <v>59640</v>
      </c>
      <c r="W1081">
        <v>16.100000000000001</v>
      </c>
      <c r="X1081">
        <v>40.4</v>
      </c>
      <c r="Y1081">
        <v>21</v>
      </c>
      <c r="Z1081">
        <v>45.5</v>
      </c>
      <c r="AA1081">
        <v>49.6</v>
      </c>
      <c r="AB1081">
        <v>58.6</v>
      </c>
      <c r="AC1081">
        <v>15.8</v>
      </c>
      <c r="AD1081">
        <v>28.5</v>
      </c>
    </row>
    <row r="1082" spans="1:30" x14ac:dyDescent="0.45">
      <c r="A1082" t="s">
        <v>116</v>
      </c>
      <c r="B1082">
        <v>16180</v>
      </c>
      <c r="C1082" t="s">
        <v>528</v>
      </c>
      <c r="E1082">
        <v>56</v>
      </c>
      <c r="F1082" t="s">
        <v>51</v>
      </c>
      <c r="H1082">
        <v>1</v>
      </c>
      <c r="I1082" t="s">
        <v>32</v>
      </c>
      <c r="J1082">
        <v>1</v>
      </c>
      <c r="K1082" t="s">
        <v>32</v>
      </c>
      <c r="L1082">
        <v>0</v>
      </c>
      <c r="M1082" t="s">
        <v>32</v>
      </c>
      <c r="N1082">
        <v>2012</v>
      </c>
      <c r="O1082">
        <v>403</v>
      </c>
      <c r="P1082">
        <v>110504</v>
      </c>
      <c r="Q1082">
        <v>95</v>
      </c>
      <c r="R1082">
        <v>103121</v>
      </c>
      <c r="S1082">
        <v>1279</v>
      </c>
      <c r="T1082">
        <v>44674</v>
      </c>
      <c r="U1082">
        <v>308</v>
      </c>
      <c r="V1082">
        <v>7383</v>
      </c>
      <c r="W1082">
        <v>17.100000000000001</v>
      </c>
      <c r="X1082">
        <v>15.4</v>
      </c>
      <c r="Y1082">
        <v>41.5</v>
      </c>
      <c r="Z1082">
        <v>17.5</v>
      </c>
      <c r="AA1082">
        <v>10.6</v>
      </c>
      <c r="AB1082">
        <v>13.3</v>
      </c>
      <c r="AC1082">
        <v>20.8</v>
      </c>
      <c r="AD1082">
        <v>13.4</v>
      </c>
    </row>
    <row r="1083" spans="1:30" x14ac:dyDescent="0.45">
      <c r="A1083" t="s">
        <v>116</v>
      </c>
      <c r="B1083">
        <v>16180</v>
      </c>
      <c r="C1083" t="s">
        <v>528</v>
      </c>
      <c r="E1083">
        <v>61</v>
      </c>
      <c r="F1083" t="s">
        <v>52</v>
      </c>
      <c r="H1083">
        <v>1</v>
      </c>
      <c r="I1083" t="s">
        <v>32</v>
      </c>
      <c r="J1083">
        <v>1</v>
      </c>
      <c r="K1083" t="s">
        <v>32</v>
      </c>
      <c r="L1083">
        <v>0</v>
      </c>
      <c r="M1083" t="s">
        <v>32</v>
      </c>
      <c r="N1083">
        <v>2012</v>
      </c>
      <c r="O1083">
        <v>54</v>
      </c>
      <c r="P1083">
        <v>3362</v>
      </c>
      <c r="Q1083">
        <v>9</v>
      </c>
      <c r="R1083">
        <v>1440</v>
      </c>
      <c r="S1083">
        <v>30</v>
      </c>
      <c r="T1083">
        <v>542</v>
      </c>
      <c r="U1083">
        <v>45</v>
      </c>
      <c r="V1083">
        <v>1923</v>
      </c>
      <c r="W1083">
        <v>31.8</v>
      </c>
      <c r="X1083">
        <v>32.9</v>
      </c>
      <c r="Y1083">
        <v>67.7</v>
      </c>
      <c r="Z1083">
        <v>35.9</v>
      </c>
      <c r="AA1083">
        <v>32.5</v>
      </c>
      <c r="AB1083">
        <v>53.9</v>
      </c>
      <c r="AC1083">
        <v>36.1</v>
      </c>
      <c r="AD1083">
        <v>45.7</v>
      </c>
    </row>
    <row r="1084" spans="1:30" x14ac:dyDescent="0.45">
      <c r="A1084" t="s">
        <v>116</v>
      </c>
      <c r="B1084">
        <v>16180</v>
      </c>
      <c r="C1084" t="s">
        <v>528</v>
      </c>
      <c r="E1084">
        <v>62</v>
      </c>
      <c r="F1084" t="s">
        <v>53</v>
      </c>
      <c r="H1084">
        <v>1</v>
      </c>
      <c r="I1084" t="s">
        <v>32</v>
      </c>
      <c r="J1084">
        <v>1</v>
      </c>
      <c r="K1084" t="s">
        <v>32</v>
      </c>
      <c r="L1084">
        <v>0</v>
      </c>
      <c r="M1084" t="s">
        <v>32</v>
      </c>
      <c r="N1084">
        <v>2012</v>
      </c>
      <c r="O1084">
        <v>394</v>
      </c>
      <c r="P1084">
        <v>470598</v>
      </c>
      <c r="Q1084">
        <v>102</v>
      </c>
      <c r="R1084">
        <v>445163</v>
      </c>
      <c r="S1084">
        <v>3325</v>
      </c>
      <c r="T1084">
        <v>150462</v>
      </c>
      <c r="U1084">
        <v>292</v>
      </c>
      <c r="W1084">
        <v>19.5</v>
      </c>
      <c r="X1084">
        <v>5.0999999999999996</v>
      </c>
      <c r="Y1084">
        <v>16.2</v>
      </c>
      <c r="Z1084">
        <v>4.4000000000000004</v>
      </c>
      <c r="AA1084">
        <v>6.4</v>
      </c>
      <c r="AB1084">
        <v>4.3</v>
      </c>
      <c r="AC1084">
        <v>26.1</v>
      </c>
    </row>
    <row r="1085" spans="1:30" x14ac:dyDescent="0.45">
      <c r="A1085" t="s">
        <v>116</v>
      </c>
      <c r="B1085">
        <v>16180</v>
      </c>
      <c r="C1085" t="s">
        <v>528</v>
      </c>
      <c r="E1085">
        <v>71</v>
      </c>
      <c r="F1085" t="s">
        <v>54</v>
      </c>
      <c r="H1085">
        <v>1</v>
      </c>
      <c r="I1085" t="s">
        <v>32</v>
      </c>
      <c r="J1085">
        <v>1</v>
      </c>
      <c r="K1085" t="s">
        <v>32</v>
      </c>
      <c r="L1085">
        <v>0</v>
      </c>
      <c r="M1085" t="s">
        <v>32</v>
      </c>
      <c r="N1085">
        <v>2012</v>
      </c>
      <c r="O1085">
        <v>177</v>
      </c>
      <c r="P1085">
        <v>106904</v>
      </c>
      <c r="Q1085">
        <v>54</v>
      </c>
      <c r="R1085">
        <v>100471</v>
      </c>
      <c r="S1085">
        <v>1322</v>
      </c>
      <c r="T1085">
        <v>27319</v>
      </c>
      <c r="U1085">
        <v>123</v>
      </c>
      <c r="V1085">
        <v>6433</v>
      </c>
      <c r="W1085">
        <v>21.2</v>
      </c>
      <c r="X1085">
        <v>13.2</v>
      </c>
      <c r="Y1085">
        <v>32.299999999999997</v>
      </c>
      <c r="Z1085">
        <v>15</v>
      </c>
      <c r="AA1085">
        <v>38.5</v>
      </c>
      <c r="AB1085">
        <v>16.600000000000001</v>
      </c>
      <c r="AC1085">
        <v>30.1</v>
      </c>
      <c r="AD1085">
        <v>24.8</v>
      </c>
    </row>
    <row r="1086" spans="1:30" x14ac:dyDescent="0.45">
      <c r="A1086" t="s">
        <v>116</v>
      </c>
      <c r="B1086">
        <v>16180</v>
      </c>
      <c r="C1086" t="s">
        <v>528</v>
      </c>
      <c r="E1086">
        <v>72</v>
      </c>
      <c r="F1086" t="s">
        <v>55</v>
      </c>
      <c r="H1086">
        <v>1</v>
      </c>
      <c r="I1086" t="s">
        <v>32</v>
      </c>
      <c r="J1086">
        <v>1</v>
      </c>
      <c r="K1086" t="s">
        <v>32</v>
      </c>
      <c r="L1086">
        <v>0</v>
      </c>
      <c r="M1086" t="s">
        <v>32</v>
      </c>
      <c r="N1086">
        <v>2012</v>
      </c>
      <c r="O1086">
        <v>116</v>
      </c>
      <c r="P1086">
        <v>104267</v>
      </c>
      <c r="Q1086">
        <v>102</v>
      </c>
      <c r="R1086">
        <v>103576</v>
      </c>
      <c r="S1086">
        <v>2225</v>
      </c>
      <c r="T1086">
        <v>33660</v>
      </c>
      <c r="U1086">
        <v>14</v>
      </c>
      <c r="V1086">
        <v>690</v>
      </c>
      <c r="W1086">
        <v>18.100000000000001</v>
      </c>
      <c r="X1086">
        <v>13.2</v>
      </c>
      <c r="Y1086">
        <v>17.899999999999999</v>
      </c>
      <c r="Z1086">
        <v>13.6</v>
      </c>
      <c r="AA1086">
        <v>15.5</v>
      </c>
      <c r="AB1086">
        <v>19.3</v>
      </c>
      <c r="AC1086">
        <v>57</v>
      </c>
      <c r="AD1086">
        <v>33</v>
      </c>
    </row>
    <row r="1087" spans="1:30" x14ac:dyDescent="0.45">
      <c r="A1087" t="s">
        <v>116</v>
      </c>
      <c r="B1087">
        <v>16180</v>
      </c>
      <c r="C1087" t="s">
        <v>528</v>
      </c>
      <c r="E1087">
        <v>81</v>
      </c>
      <c r="F1087" t="s">
        <v>56</v>
      </c>
      <c r="G1087" t="s">
        <v>57</v>
      </c>
      <c r="H1087">
        <v>1</v>
      </c>
      <c r="I1087" t="s">
        <v>32</v>
      </c>
      <c r="J1087">
        <v>1</v>
      </c>
      <c r="K1087" t="s">
        <v>32</v>
      </c>
      <c r="L1087">
        <v>0</v>
      </c>
      <c r="M1087" t="s">
        <v>32</v>
      </c>
      <c r="N1087">
        <v>2012</v>
      </c>
      <c r="O1087">
        <v>585</v>
      </c>
      <c r="P1087">
        <v>63701</v>
      </c>
      <c r="Q1087">
        <v>74</v>
      </c>
      <c r="R1087">
        <v>41612</v>
      </c>
      <c r="S1087">
        <v>523</v>
      </c>
      <c r="T1087">
        <v>12838</v>
      </c>
      <c r="U1087">
        <v>510</v>
      </c>
      <c r="V1087">
        <v>22090</v>
      </c>
      <c r="W1087">
        <v>13.3</v>
      </c>
      <c r="X1087">
        <v>15.2</v>
      </c>
      <c r="Y1087">
        <v>23.5</v>
      </c>
      <c r="Z1087">
        <v>16.3</v>
      </c>
      <c r="AA1087">
        <v>11.5</v>
      </c>
      <c r="AB1087">
        <v>10.6</v>
      </c>
      <c r="AC1087">
        <v>12.8</v>
      </c>
      <c r="AD1087">
        <v>19.7</v>
      </c>
    </row>
    <row r="1088" spans="1:30" x14ac:dyDescent="0.45">
      <c r="A1088" t="s">
        <v>117</v>
      </c>
      <c r="B1088">
        <v>16220</v>
      </c>
      <c r="C1088" t="s">
        <v>530</v>
      </c>
      <c r="E1088">
        <v>0</v>
      </c>
      <c r="F1088" t="s">
        <v>31</v>
      </c>
      <c r="H1088">
        <v>1</v>
      </c>
      <c r="I1088" t="s">
        <v>32</v>
      </c>
      <c r="J1088">
        <v>1</v>
      </c>
      <c r="K1088" t="s">
        <v>32</v>
      </c>
      <c r="L1088">
        <v>0</v>
      </c>
      <c r="M1088" t="s">
        <v>32</v>
      </c>
      <c r="N1088">
        <v>2012</v>
      </c>
      <c r="O1088">
        <v>8076</v>
      </c>
      <c r="P1088">
        <v>10276687</v>
      </c>
      <c r="Q1088">
        <v>2544</v>
      </c>
      <c r="R1088">
        <v>9977786</v>
      </c>
      <c r="S1088">
        <v>35228</v>
      </c>
      <c r="T1088">
        <v>1593040</v>
      </c>
      <c r="U1088">
        <v>5532</v>
      </c>
      <c r="V1088">
        <v>298901</v>
      </c>
      <c r="W1088">
        <v>5.8</v>
      </c>
      <c r="X1088">
        <v>3.9</v>
      </c>
      <c r="Y1088">
        <v>8.8000000000000007</v>
      </c>
      <c r="Z1088">
        <v>4.2</v>
      </c>
      <c r="AA1088">
        <v>4.7</v>
      </c>
      <c r="AB1088">
        <v>4.9000000000000004</v>
      </c>
      <c r="AC1088">
        <v>5.9</v>
      </c>
      <c r="AD1088">
        <v>9.6</v>
      </c>
    </row>
    <row r="1089" spans="1:30" x14ac:dyDescent="0.45">
      <c r="A1089" t="s">
        <v>117</v>
      </c>
      <c r="B1089">
        <v>16220</v>
      </c>
      <c r="C1089" t="s">
        <v>530</v>
      </c>
      <c r="E1089">
        <v>11</v>
      </c>
      <c r="F1089" t="s">
        <v>33</v>
      </c>
      <c r="G1089" t="s">
        <v>34</v>
      </c>
      <c r="H1089">
        <v>1</v>
      </c>
      <c r="I1089" t="s">
        <v>32</v>
      </c>
      <c r="J1089">
        <v>1</v>
      </c>
      <c r="K1089" t="s">
        <v>32</v>
      </c>
      <c r="L1089">
        <v>0</v>
      </c>
      <c r="M1089" t="s">
        <v>32</v>
      </c>
      <c r="N1089">
        <v>2012</v>
      </c>
      <c r="O1089">
        <v>100</v>
      </c>
      <c r="Q1089">
        <v>1</v>
      </c>
      <c r="U1089">
        <v>99</v>
      </c>
      <c r="W1089">
        <v>54.9</v>
      </c>
      <c r="Y1089">
        <v>0</v>
      </c>
      <c r="AC1089">
        <v>52.9</v>
      </c>
    </row>
    <row r="1090" spans="1:30" x14ac:dyDescent="0.45">
      <c r="A1090" t="s">
        <v>117</v>
      </c>
      <c r="B1090">
        <v>16220</v>
      </c>
      <c r="C1090" t="s">
        <v>530</v>
      </c>
      <c r="E1090">
        <v>21</v>
      </c>
      <c r="F1090" t="s">
        <v>35</v>
      </c>
      <c r="H1090">
        <v>1</v>
      </c>
      <c r="I1090" t="s">
        <v>32</v>
      </c>
      <c r="J1090">
        <v>1</v>
      </c>
      <c r="K1090" t="s">
        <v>32</v>
      </c>
      <c r="L1090">
        <v>0</v>
      </c>
      <c r="M1090" t="s">
        <v>32</v>
      </c>
      <c r="N1090">
        <v>2012</v>
      </c>
      <c r="O1090">
        <v>417</v>
      </c>
      <c r="P1090">
        <v>556328</v>
      </c>
      <c r="Q1090">
        <v>103</v>
      </c>
      <c r="R1090">
        <v>524271</v>
      </c>
      <c r="S1090">
        <v>2565</v>
      </c>
      <c r="T1090">
        <v>168652</v>
      </c>
      <c r="U1090">
        <v>314</v>
      </c>
      <c r="V1090">
        <v>32058</v>
      </c>
      <c r="W1090">
        <v>18.2</v>
      </c>
      <c r="X1090">
        <v>5.0999999999999996</v>
      </c>
      <c r="Y1090">
        <v>29.2</v>
      </c>
      <c r="Z1090">
        <v>5.8</v>
      </c>
      <c r="AA1090">
        <v>7.8</v>
      </c>
      <c r="AB1090">
        <v>6.3</v>
      </c>
      <c r="AC1090">
        <v>25.5</v>
      </c>
      <c r="AD1090">
        <v>28</v>
      </c>
    </row>
    <row r="1091" spans="1:30" x14ac:dyDescent="0.45">
      <c r="A1091" t="s">
        <v>117</v>
      </c>
      <c r="B1091">
        <v>16220</v>
      </c>
      <c r="C1091" t="s">
        <v>530</v>
      </c>
      <c r="E1091">
        <v>22</v>
      </c>
      <c r="F1091" t="s">
        <v>36</v>
      </c>
      <c r="H1091">
        <v>1</v>
      </c>
      <c r="I1091" t="s">
        <v>32</v>
      </c>
      <c r="J1091">
        <v>1</v>
      </c>
      <c r="K1091" t="s">
        <v>32</v>
      </c>
      <c r="L1091">
        <v>0</v>
      </c>
      <c r="M1091" t="s">
        <v>32</v>
      </c>
      <c r="N1091">
        <v>2012</v>
      </c>
      <c r="O1091">
        <v>28</v>
      </c>
      <c r="P1091">
        <v>93565</v>
      </c>
      <c r="Q1091">
        <v>7</v>
      </c>
      <c r="R1091">
        <v>93195</v>
      </c>
      <c r="S1091">
        <v>138</v>
      </c>
      <c r="T1091">
        <v>10047</v>
      </c>
      <c r="U1091">
        <v>21</v>
      </c>
      <c r="W1091">
        <v>44.2</v>
      </c>
      <c r="X1091">
        <v>6</v>
      </c>
      <c r="Y1091">
        <v>22.1</v>
      </c>
      <c r="Z1091">
        <v>6.3</v>
      </c>
      <c r="AA1091">
        <v>6.4</v>
      </c>
      <c r="AB1091">
        <v>4.7</v>
      </c>
      <c r="AC1091">
        <v>56.4</v>
      </c>
    </row>
    <row r="1092" spans="1:30" x14ac:dyDescent="0.45">
      <c r="A1092" t="s">
        <v>117</v>
      </c>
      <c r="B1092">
        <v>16220</v>
      </c>
      <c r="C1092" t="s">
        <v>530</v>
      </c>
      <c r="E1092">
        <v>23</v>
      </c>
      <c r="F1092" t="s">
        <v>37</v>
      </c>
      <c r="H1092">
        <v>1</v>
      </c>
      <c r="I1092" t="s">
        <v>32</v>
      </c>
      <c r="J1092">
        <v>1</v>
      </c>
      <c r="K1092" t="s">
        <v>32</v>
      </c>
      <c r="L1092">
        <v>0</v>
      </c>
      <c r="M1092" t="s">
        <v>32</v>
      </c>
      <c r="N1092">
        <v>2012</v>
      </c>
      <c r="O1092">
        <v>1024</v>
      </c>
      <c r="P1092">
        <v>866433</v>
      </c>
      <c r="Q1092">
        <v>427</v>
      </c>
      <c r="R1092">
        <v>843789</v>
      </c>
      <c r="S1092">
        <v>3898</v>
      </c>
      <c r="T1092">
        <v>196459</v>
      </c>
      <c r="U1092">
        <v>597</v>
      </c>
      <c r="V1092">
        <v>22644</v>
      </c>
      <c r="W1092">
        <v>15.7</v>
      </c>
      <c r="X1092">
        <v>11.6</v>
      </c>
      <c r="Y1092">
        <v>16.5</v>
      </c>
      <c r="Z1092">
        <v>12.4</v>
      </c>
      <c r="AA1092">
        <v>16.100000000000001</v>
      </c>
      <c r="AB1092">
        <v>13.5</v>
      </c>
      <c r="AC1092">
        <v>21.3</v>
      </c>
      <c r="AD1092">
        <v>12.3</v>
      </c>
    </row>
    <row r="1093" spans="1:30" x14ac:dyDescent="0.45">
      <c r="A1093" t="s">
        <v>117</v>
      </c>
      <c r="B1093">
        <v>16220</v>
      </c>
      <c r="C1093" t="s">
        <v>530</v>
      </c>
      <c r="E1093" t="s">
        <v>38</v>
      </c>
      <c r="F1093" t="s">
        <v>39</v>
      </c>
      <c r="H1093">
        <v>1</v>
      </c>
      <c r="I1093" t="s">
        <v>32</v>
      </c>
      <c r="J1093">
        <v>1</v>
      </c>
      <c r="K1093" t="s">
        <v>32</v>
      </c>
      <c r="L1093">
        <v>0</v>
      </c>
      <c r="M1093" t="s">
        <v>32</v>
      </c>
      <c r="N1093">
        <v>2012</v>
      </c>
      <c r="O1093">
        <v>192</v>
      </c>
      <c r="P1093">
        <v>1710086</v>
      </c>
      <c r="Q1093">
        <v>96</v>
      </c>
      <c r="R1093">
        <v>1705611</v>
      </c>
      <c r="S1093">
        <v>2383</v>
      </c>
      <c r="T1093">
        <v>162288</v>
      </c>
      <c r="U1093">
        <v>96</v>
      </c>
      <c r="V1093">
        <v>4475</v>
      </c>
      <c r="W1093">
        <v>19</v>
      </c>
      <c r="X1093">
        <v>4.5</v>
      </c>
      <c r="Y1093">
        <v>23.9</v>
      </c>
      <c r="Z1093">
        <v>4.7</v>
      </c>
      <c r="AA1093">
        <v>3.8</v>
      </c>
      <c r="AB1093">
        <v>3.8</v>
      </c>
      <c r="AC1093">
        <v>36</v>
      </c>
      <c r="AD1093">
        <v>7.9</v>
      </c>
    </row>
    <row r="1094" spans="1:30" x14ac:dyDescent="0.45">
      <c r="A1094" t="s">
        <v>117</v>
      </c>
      <c r="B1094">
        <v>16220</v>
      </c>
      <c r="C1094" t="s">
        <v>530</v>
      </c>
      <c r="E1094">
        <v>42</v>
      </c>
      <c r="F1094" t="s">
        <v>40</v>
      </c>
      <c r="H1094">
        <v>1</v>
      </c>
      <c r="I1094" t="s">
        <v>32</v>
      </c>
      <c r="J1094">
        <v>1</v>
      </c>
      <c r="K1094" t="s">
        <v>32</v>
      </c>
      <c r="L1094">
        <v>0</v>
      </c>
      <c r="M1094" t="s">
        <v>32</v>
      </c>
      <c r="N1094">
        <v>2012</v>
      </c>
      <c r="O1094">
        <v>186</v>
      </c>
      <c r="P1094">
        <v>2663114</v>
      </c>
      <c r="Q1094">
        <v>143</v>
      </c>
      <c r="R1094">
        <v>2659643</v>
      </c>
      <c r="S1094">
        <v>2250</v>
      </c>
      <c r="T1094">
        <v>150732</v>
      </c>
      <c r="U1094">
        <v>44</v>
      </c>
      <c r="W1094">
        <v>12.8</v>
      </c>
      <c r="X1094">
        <v>6.3</v>
      </c>
      <c r="Y1094">
        <v>17.5</v>
      </c>
      <c r="Z1094">
        <v>6.6</v>
      </c>
      <c r="AA1094">
        <v>9.1</v>
      </c>
      <c r="AB1094">
        <v>12.3</v>
      </c>
      <c r="AC1094">
        <v>23.8</v>
      </c>
    </row>
    <row r="1095" spans="1:30" x14ac:dyDescent="0.45">
      <c r="A1095" t="s">
        <v>117</v>
      </c>
      <c r="B1095">
        <v>16220</v>
      </c>
      <c r="C1095" t="s">
        <v>530</v>
      </c>
      <c r="E1095" t="s">
        <v>41</v>
      </c>
      <c r="F1095" t="s">
        <v>42</v>
      </c>
      <c r="H1095">
        <v>1</v>
      </c>
      <c r="I1095" t="s">
        <v>32</v>
      </c>
      <c r="J1095">
        <v>1</v>
      </c>
      <c r="K1095" t="s">
        <v>32</v>
      </c>
      <c r="L1095">
        <v>0</v>
      </c>
      <c r="M1095" t="s">
        <v>32</v>
      </c>
      <c r="N1095">
        <v>2012</v>
      </c>
      <c r="O1095">
        <v>971</v>
      </c>
      <c r="P1095">
        <v>1475005</v>
      </c>
      <c r="Q1095">
        <v>316</v>
      </c>
      <c r="R1095">
        <v>1455368</v>
      </c>
      <c r="S1095">
        <v>5001</v>
      </c>
      <c r="T1095">
        <v>136308</v>
      </c>
      <c r="U1095">
        <v>655</v>
      </c>
      <c r="V1095">
        <v>19636</v>
      </c>
      <c r="W1095">
        <v>14.9</v>
      </c>
      <c r="X1095">
        <v>4.8</v>
      </c>
      <c r="Y1095">
        <v>15</v>
      </c>
      <c r="Z1095">
        <v>5</v>
      </c>
      <c r="AA1095">
        <v>6.4</v>
      </c>
      <c r="AB1095">
        <v>8</v>
      </c>
      <c r="AC1095">
        <v>16.399999999999999</v>
      </c>
      <c r="AD1095">
        <v>21.6</v>
      </c>
    </row>
    <row r="1096" spans="1:30" x14ac:dyDescent="0.45">
      <c r="A1096" t="s">
        <v>117</v>
      </c>
      <c r="B1096">
        <v>16220</v>
      </c>
      <c r="C1096" t="s">
        <v>530</v>
      </c>
      <c r="E1096" t="s">
        <v>43</v>
      </c>
      <c r="F1096" t="s">
        <v>44</v>
      </c>
      <c r="G1096" t="s">
        <v>45</v>
      </c>
      <c r="H1096">
        <v>1</v>
      </c>
      <c r="I1096" t="s">
        <v>32</v>
      </c>
      <c r="J1096">
        <v>1</v>
      </c>
      <c r="K1096" t="s">
        <v>32</v>
      </c>
      <c r="L1096">
        <v>0</v>
      </c>
      <c r="M1096" t="s">
        <v>32</v>
      </c>
      <c r="N1096">
        <v>2012</v>
      </c>
      <c r="O1096">
        <v>306</v>
      </c>
      <c r="P1096">
        <v>340865</v>
      </c>
      <c r="Q1096">
        <v>116</v>
      </c>
      <c r="R1096">
        <v>319583</v>
      </c>
      <c r="S1096">
        <v>1414</v>
      </c>
      <c r="T1096">
        <v>81583</v>
      </c>
      <c r="U1096">
        <v>190</v>
      </c>
      <c r="V1096">
        <v>21282</v>
      </c>
      <c r="W1096">
        <v>21.4</v>
      </c>
      <c r="X1096">
        <v>4.5999999999999996</v>
      </c>
      <c r="Y1096">
        <v>14.6</v>
      </c>
      <c r="Z1096">
        <v>4.7</v>
      </c>
      <c r="AA1096">
        <v>7.7</v>
      </c>
      <c r="AB1096">
        <v>4.3</v>
      </c>
      <c r="AC1096">
        <v>31.4</v>
      </c>
      <c r="AD1096">
        <v>44.6</v>
      </c>
    </row>
    <row r="1097" spans="1:30" x14ac:dyDescent="0.45">
      <c r="A1097" t="s">
        <v>117</v>
      </c>
      <c r="B1097">
        <v>16220</v>
      </c>
      <c r="C1097" t="s">
        <v>530</v>
      </c>
      <c r="E1097">
        <v>51</v>
      </c>
      <c r="F1097" t="s">
        <v>46</v>
      </c>
      <c r="H1097">
        <v>1</v>
      </c>
      <c r="I1097" t="s">
        <v>32</v>
      </c>
      <c r="J1097">
        <v>1</v>
      </c>
      <c r="K1097" t="s">
        <v>32</v>
      </c>
      <c r="L1097">
        <v>0</v>
      </c>
      <c r="M1097" t="s">
        <v>32</v>
      </c>
      <c r="N1097">
        <v>2012</v>
      </c>
      <c r="O1097">
        <v>105</v>
      </c>
      <c r="P1097">
        <v>92309</v>
      </c>
      <c r="Q1097">
        <v>33</v>
      </c>
      <c r="R1097">
        <v>90307</v>
      </c>
      <c r="S1097">
        <v>564</v>
      </c>
      <c r="T1097">
        <v>20911</v>
      </c>
      <c r="U1097">
        <v>71</v>
      </c>
      <c r="V1097">
        <v>2002</v>
      </c>
      <c r="W1097">
        <v>12.2</v>
      </c>
      <c r="X1097">
        <v>4.0999999999999996</v>
      </c>
      <c r="Y1097">
        <v>38.6</v>
      </c>
      <c r="Z1097">
        <v>4.4000000000000004</v>
      </c>
      <c r="AA1097">
        <v>18.600000000000001</v>
      </c>
      <c r="AB1097">
        <v>7.8</v>
      </c>
      <c r="AC1097">
        <v>16</v>
      </c>
      <c r="AD1097">
        <v>24.9</v>
      </c>
    </row>
    <row r="1098" spans="1:30" x14ac:dyDescent="0.45">
      <c r="A1098" t="s">
        <v>117</v>
      </c>
      <c r="B1098">
        <v>16220</v>
      </c>
      <c r="C1098" t="s">
        <v>530</v>
      </c>
      <c r="E1098">
        <v>52</v>
      </c>
      <c r="F1098" t="s">
        <v>47</v>
      </c>
      <c r="G1098" t="s">
        <v>48</v>
      </c>
      <c r="H1098">
        <v>1</v>
      </c>
      <c r="I1098" t="s">
        <v>32</v>
      </c>
      <c r="J1098">
        <v>1</v>
      </c>
      <c r="K1098" t="s">
        <v>32</v>
      </c>
      <c r="L1098">
        <v>0</v>
      </c>
      <c r="M1098" t="s">
        <v>32</v>
      </c>
      <c r="N1098">
        <v>2012</v>
      </c>
      <c r="O1098">
        <v>305</v>
      </c>
      <c r="P1098">
        <v>240014</v>
      </c>
      <c r="Q1098">
        <v>128</v>
      </c>
      <c r="R1098">
        <v>230628</v>
      </c>
      <c r="S1098">
        <v>1133</v>
      </c>
      <c r="T1098">
        <v>56413</v>
      </c>
      <c r="U1098">
        <v>177</v>
      </c>
      <c r="V1098">
        <v>9386</v>
      </c>
      <c r="W1098">
        <v>17.399999999999999</v>
      </c>
      <c r="X1098">
        <v>2.7</v>
      </c>
      <c r="Y1098">
        <v>20.7</v>
      </c>
      <c r="Z1098">
        <v>3.1</v>
      </c>
      <c r="AA1098">
        <v>6.8</v>
      </c>
      <c r="AB1098">
        <v>3.9</v>
      </c>
      <c r="AC1098">
        <v>32.9</v>
      </c>
      <c r="AD1098">
        <v>25.3</v>
      </c>
    </row>
    <row r="1099" spans="1:30" x14ac:dyDescent="0.45">
      <c r="A1099" t="s">
        <v>117</v>
      </c>
      <c r="B1099">
        <v>16220</v>
      </c>
      <c r="C1099" t="s">
        <v>530</v>
      </c>
      <c r="E1099">
        <v>53</v>
      </c>
      <c r="F1099" t="s">
        <v>49</v>
      </c>
      <c r="H1099">
        <v>1</v>
      </c>
      <c r="I1099" t="s">
        <v>32</v>
      </c>
      <c r="J1099">
        <v>1</v>
      </c>
      <c r="K1099" t="s">
        <v>32</v>
      </c>
      <c r="L1099">
        <v>0</v>
      </c>
      <c r="M1099" t="s">
        <v>32</v>
      </c>
      <c r="N1099">
        <v>2012</v>
      </c>
      <c r="O1099">
        <v>1051</v>
      </c>
      <c r="P1099">
        <v>573842</v>
      </c>
      <c r="Q1099">
        <v>161</v>
      </c>
      <c r="R1099">
        <v>485280</v>
      </c>
      <c r="S1099">
        <v>1242</v>
      </c>
      <c r="T1099">
        <v>77376</v>
      </c>
      <c r="U1099">
        <v>890</v>
      </c>
      <c r="V1099">
        <v>88562</v>
      </c>
      <c r="W1099">
        <v>17.7</v>
      </c>
      <c r="X1099">
        <v>4.7</v>
      </c>
      <c r="Y1099">
        <v>17.600000000000001</v>
      </c>
      <c r="Z1099">
        <v>4.2</v>
      </c>
      <c r="AA1099">
        <v>9.3000000000000007</v>
      </c>
      <c r="AB1099">
        <v>4</v>
      </c>
      <c r="AC1099">
        <v>19.5</v>
      </c>
      <c r="AD1099">
        <v>29.8</v>
      </c>
    </row>
    <row r="1100" spans="1:30" x14ac:dyDescent="0.45">
      <c r="A1100" t="s">
        <v>117</v>
      </c>
      <c r="B1100">
        <v>16220</v>
      </c>
      <c r="C1100" t="s">
        <v>530</v>
      </c>
      <c r="E1100">
        <v>54</v>
      </c>
      <c r="F1100" t="s">
        <v>50</v>
      </c>
      <c r="H1100">
        <v>1</v>
      </c>
      <c r="I1100" t="s">
        <v>32</v>
      </c>
      <c r="J1100">
        <v>1</v>
      </c>
      <c r="K1100" t="s">
        <v>32</v>
      </c>
      <c r="L1100">
        <v>0</v>
      </c>
      <c r="M1100" t="s">
        <v>32</v>
      </c>
      <c r="N1100">
        <v>2012</v>
      </c>
      <c r="O1100">
        <v>870</v>
      </c>
      <c r="P1100">
        <v>237404</v>
      </c>
      <c r="Q1100">
        <v>294</v>
      </c>
      <c r="R1100">
        <v>205158</v>
      </c>
      <c r="S1100">
        <v>1467</v>
      </c>
      <c r="T1100">
        <v>77748</v>
      </c>
      <c r="U1100">
        <v>577</v>
      </c>
      <c r="V1100">
        <v>32245</v>
      </c>
      <c r="W1100">
        <v>16.100000000000001</v>
      </c>
      <c r="X1100">
        <v>7.6</v>
      </c>
      <c r="Y1100">
        <v>15.9</v>
      </c>
      <c r="Z1100">
        <v>6.1</v>
      </c>
      <c r="AA1100">
        <v>11.5</v>
      </c>
      <c r="AB1100">
        <v>6.8</v>
      </c>
      <c r="AC1100">
        <v>19.7</v>
      </c>
      <c r="AD1100">
        <v>29.9</v>
      </c>
    </row>
    <row r="1101" spans="1:30" x14ac:dyDescent="0.45">
      <c r="A1101" t="s">
        <v>117</v>
      </c>
      <c r="B1101">
        <v>16220</v>
      </c>
      <c r="C1101" t="s">
        <v>530</v>
      </c>
      <c r="E1101">
        <v>56</v>
      </c>
      <c r="F1101" t="s">
        <v>51</v>
      </c>
      <c r="H1101">
        <v>1</v>
      </c>
      <c r="I1101" t="s">
        <v>32</v>
      </c>
      <c r="J1101">
        <v>1</v>
      </c>
      <c r="K1101" t="s">
        <v>32</v>
      </c>
      <c r="L1101">
        <v>0</v>
      </c>
      <c r="M1101" t="s">
        <v>32</v>
      </c>
      <c r="N1101">
        <v>2012</v>
      </c>
      <c r="O1101">
        <v>476</v>
      </c>
      <c r="P1101">
        <v>124917</v>
      </c>
      <c r="Q1101">
        <v>132</v>
      </c>
      <c r="R1101">
        <v>120152</v>
      </c>
      <c r="S1101">
        <v>1370</v>
      </c>
      <c r="T1101">
        <v>57951</v>
      </c>
      <c r="U1101">
        <v>344</v>
      </c>
      <c r="V1101">
        <v>4765</v>
      </c>
      <c r="W1101">
        <v>22.9</v>
      </c>
      <c r="X1101">
        <v>7.8</v>
      </c>
      <c r="Y1101">
        <v>25.6</v>
      </c>
      <c r="Z1101">
        <v>8.5</v>
      </c>
      <c r="AA1101">
        <v>9</v>
      </c>
      <c r="AB1101">
        <v>5.4</v>
      </c>
      <c r="AC1101">
        <v>31.3</v>
      </c>
      <c r="AD1101">
        <v>18.8</v>
      </c>
    </row>
    <row r="1102" spans="1:30" x14ac:dyDescent="0.45">
      <c r="A1102" t="s">
        <v>117</v>
      </c>
      <c r="B1102">
        <v>16220</v>
      </c>
      <c r="C1102" t="s">
        <v>530</v>
      </c>
      <c r="E1102">
        <v>61</v>
      </c>
      <c r="F1102" t="s">
        <v>52</v>
      </c>
      <c r="H1102">
        <v>1</v>
      </c>
      <c r="I1102" t="s">
        <v>32</v>
      </c>
      <c r="J1102">
        <v>1</v>
      </c>
      <c r="K1102" t="s">
        <v>32</v>
      </c>
      <c r="L1102">
        <v>0</v>
      </c>
      <c r="M1102" t="s">
        <v>32</v>
      </c>
      <c r="N1102">
        <v>2012</v>
      </c>
      <c r="O1102">
        <v>109</v>
      </c>
      <c r="P1102">
        <v>5819</v>
      </c>
      <c r="Q1102">
        <v>14</v>
      </c>
      <c r="R1102">
        <v>5242</v>
      </c>
      <c r="S1102">
        <v>156</v>
      </c>
      <c r="T1102">
        <v>2220</v>
      </c>
      <c r="U1102">
        <v>95</v>
      </c>
      <c r="V1102">
        <v>576</v>
      </c>
      <c r="W1102">
        <v>46.8</v>
      </c>
      <c r="X1102">
        <v>5.6</v>
      </c>
      <c r="Y1102">
        <v>0</v>
      </c>
      <c r="Z1102">
        <v>2.4</v>
      </c>
      <c r="AA1102">
        <v>0.5</v>
      </c>
      <c r="AB1102">
        <v>3.7</v>
      </c>
      <c r="AC1102">
        <v>51.2</v>
      </c>
      <c r="AD1102">
        <v>49.5</v>
      </c>
    </row>
    <row r="1103" spans="1:30" x14ac:dyDescent="0.45">
      <c r="A1103" t="s">
        <v>117</v>
      </c>
      <c r="B1103">
        <v>16220</v>
      </c>
      <c r="C1103" t="s">
        <v>530</v>
      </c>
      <c r="E1103">
        <v>62</v>
      </c>
      <c r="F1103" t="s">
        <v>53</v>
      </c>
      <c r="H1103">
        <v>1</v>
      </c>
      <c r="I1103" t="s">
        <v>32</v>
      </c>
      <c r="J1103">
        <v>1</v>
      </c>
      <c r="K1103" t="s">
        <v>32</v>
      </c>
      <c r="L1103">
        <v>0</v>
      </c>
      <c r="M1103" t="s">
        <v>32</v>
      </c>
      <c r="N1103">
        <v>2012</v>
      </c>
      <c r="O1103">
        <v>793</v>
      </c>
      <c r="P1103">
        <v>748457</v>
      </c>
      <c r="Q1103">
        <v>260</v>
      </c>
      <c r="R1103">
        <v>718171</v>
      </c>
      <c r="S1103">
        <v>5239</v>
      </c>
      <c r="T1103">
        <v>249893</v>
      </c>
      <c r="U1103">
        <v>533</v>
      </c>
      <c r="V1103">
        <v>30287</v>
      </c>
      <c r="W1103">
        <v>8.8000000000000007</v>
      </c>
      <c r="X1103">
        <v>12.7</v>
      </c>
      <c r="Y1103">
        <v>19</v>
      </c>
      <c r="Z1103">
        <v>13.7</v>
      </c>
      <c r="AA1103">
        <v>13.4</v>
      </c>
      <c r="AB1103">
        <v>11.5</v>
      </c>
      <c r="AC1103">
        <v>12.7</v>
      </c>
      <c r="AD1103">
        <v>5.8</v>
      </c>
    </row>
    <row r="1104" spans="1:30" x14ac:dyDescent="0.45">
      <c r="A1104" t="s">
        <v>117</v>
      </c>
      <c r="B1104">
        <v>16220</v>
      </c>
      <c r="C1104" t="s">
        <v>530</v>
      </c>
      <c r="E1104">
        <v>71</v>
      </c>
      <c r="F1104" t="s">
        <v>54</v>
      </c>
      <c r="H1104">
        <v>1</v>
      </c>
      <c r="I1104" t="s">
        <v>32</v>
      </c>
      <c r="J1104">
        <v>1</v>
      </c>
      <c r="K1104" t="s">
        <v>32</v>
      </c>
      <c r="L1104">
        <v>0</v>
      </c>
      <c r="M1104" t="s">
        <v>32</v>
      </c>
      <c r="N1104">
        <v>2012</v>
      </c>
      <c r="O1104">
        <v>317</v>
      </c>
      <c r="P1104">
        <v>28288</v>
      </c>
      <c r="Q1104">
        <v>47</v>
      </c>
      <c r="R1104">
        <v>24603</v>
      </c>
      <c r="S1104">
        <v>585</v>
      </c>
      <c r="T1104">
        <v>6734</v>
      </c>
      <c r="U1104">
        <v>269</v>
      </c>
      <c r="V1104">
        <v>3685</v>
      </c>
      <c r="W1104">
        <v>22.1</v>
      </c>
      <c r="X1104">
        <v>15.9</v>
      </c>
      <c r="Y1104">
        <v>29.9</v>
      </c>
      <c r="Z1104">
        <v>19.5</v>
      </c>
      <c r="AA1104">
        <v>51.8</v>
      </c>
      <c r="AB1104">
        <v>20.5</v>
      </c>
      <c r="AC1104">
        <v>24</v>
      </c>
      <c r="AD1104">
        <v>13.6</v>
      </c>
    </row>
    <row r="1105" spans="1:30" x14ac:dyDescent="0.45">
      <c r="A1105" t="s">
        <v>117</v>
      </c>
      <c r="B1105">
        <v>16220</v>
      </c>
      <c r="C1105" t="s">
        <v>530</v>
      </c>
      <c r="E1105">
        <v>72</v>
      </c>
      <c r="F1105" t="s">
        <v>55</v>
      </c>
      <c r="H1105">
        <v>1</v>
      </c>
      <c r="I1105" t="s">
        <v>32</v>
      </c>
      <c r="J1105">
        <v>1</v>
      </c>
      <c r="K1105" t="s">
        <v>32</v>
      </c>
      <c r="L1105">
        <v>0</v>
      </c>
      <c r="M1105" t="s">
        <v>32</v>
      </c>
      <c r="N1105">
        <v>2012</v>
      </c>
      <c r="O1105">
        <v>201</v>
      </c>
      <c r="P1105">
        <v>233850</v>
      </c>
      <c r="Q1105">
        <v>157</v>
      </c>
      <c r="R1105">
        <v>232919</v>
      </c>
      <c r="S1105">
        <v>4332</v>
      </c>
      <c r="T1105">
        <v>66817</v>
      </c>
      <c r="U1105">
        <v>45</v>
      </c>
      <c r="V1105">
        <v>931</v>
      </c>
      <c r="W1105">
        <v>12.7</v>
      </c>
      <c r="X1105">
        <v>25.7</v>
      </c>
      <c r="Y1105">
        <v>19.399999999999999</v>
      </c>
      <c r="Z1105">
        <v>26.9</v>
      </c>
      <c r="AA1105">
        <v>21.1</v>
      </c>
      <c r="AB1105">
        <v>24.5</v>
      </c>
      <c r="AC1105">
        <v>37.6</v>
      </c>
      <c r="AD1105">
        <v>16</v>
      </c>
    </row>
    <row r="1106" spans="1:30" x14ac:dyDescent="0.45">
      <c r="A1106" t="s">
        <v>117</v>
      </c>
      <c r="B1106">
        <v>16220</v>
      </c>
      <c r="C1106" t="s">
        <v>530</v>
      </c>
      <c r="E1106">
        <v>81</v>
      </c>
      <c r="F1106" t="s">
        <v>56</v>
      </c>
      <c r="G1106" t="s">
        <v>57</v>
      </c>
      <c r="H1106">
        <v>1</v>
      </c>
      <c r="I1106" t="s">
        <v>32</v>
      </c>
      <c r="J1106">
        <v>1</v>
      </c>
      <c r="K1106" t="s">
        <v>32</v>
      </c>
      <c r="L1106">
        <v>0</v>
      </c>
      <c r="M1106" t="s">
        <v>32</v>
      </c>
      <c r="N1106">
        <v>2012</v>
      </c>
      <c r="O1106">
        <v>657</v>
      </c>
      <c r="P1106">
        <v>274110</v>
      </c>
      <c r="Q1106">
        <v>142</v>
      </c>
      <c r="R1106">
        <v>255592</v>
      </c>
      <c r="S1106">
        <v>1351</v>
      </c>
      <c r="T1106">
        <v>60080</v>
      </c>
      <c r="U1106">
        <v>516</v>
      </c>
      <c r="V1106">
        <v>18518</v>
      </c>
      <c r="W1106">
        <v>14.4</v>
      </c>
      <c r="X1106">
        <v>28.9</v>
      </c>
      <c r="Y1106">
        <v>46.5</v>
      </c>
      <c r="Z1106">
        <v>33.1</v>
      </c>
      <c r="AA1106">
        <v>46.4</v>
      </c>
      <c r="AB1106">
        <v>40.4</v>
      </c>
      <c r="AC1106">
        <v>17.399999999999999</v>
      </c>
      <c r="AD1106">
        <v>28.4</v>
      </c>
    </row>
    <row r="1107" spans="1:30" x14ac:dyDescent="0.45">
      <c r="A1107" t="s">
        <v>118</v>
      </c>
      <c r="B1107">
        <v>16300</v>
      </c>
      <c r="C1107" t="s">
        <v>532</v>
      </c>
      <c r="E1107">
        <v>0</v>
      </c>
      <c r="F1107" t="s">
        <v>31</v>
      </c>
      <c r="H1107">
        <v>1</v>
      </c>
      <c r="I1107" t="s">
        <v>32</v>
      </c>
      <c r="J1107">
        <v>1</v>
      </c>
      <c r="K1107" t="s">
        <v>32</v>
      </c>
      <c r="L1107">
        <v>0</v>
      </c>
      <c r="M1107" t="s">
        <v>32</v>
      </c>
      <c r="N1107">
        <v>2012</v>
      </c>
      <c r="O1107">
        <v>20179</v>
      </c>
      <c r="P1107">
        <v>35471965</v>
      </c>
      <c r="Q1107">
        <v>4954</v>
      </c>
      <c r="R1107">
        <v>34873883</v>
      </c>
      <c r="S1107">
        <v>116995</v>
      </c>
      <c r="T1107">
        <v>5179773</v>
      </c>
      <c r="U1107">
        <v>15225</v>
      </c>
      <c r="V1107">
        <v>598082</v>
      </c>
      <c r="W1107">
        <v>3.2</v>
      </c>
      <c r="X1107">
        <v>1.3</v>
      </c>
      <c r="Y1107">
        <v>3.7</v>
      </c>
      <c r="Z1107">
        <v>1.4</v>
      </c>
      <c r="AA1107">
        <v>1.8</v>
      </c>
      <c r="AB1107">
        <v>2.6</v>
      </c>
      <c r="AC1107">
        <v>4</v>
      </c>
      <c r="AD1107">
        <v>10.6</v>
      </c>
    </row>
    <row r="1108" spans="1:30" x14ac:dyDescent="0.45">
      <c r="A1108" t="s">
        <v>118</v>
      </c>
      <c r="B1108">
        <v>16300</v>
      </c>
      <c r="C1108" t="s">
        <v>532</v>
      </c>
      <c r="E1108">
        <v>11</v>
      </c>
      <c r="F1108" t="s">
        <v>33</v>
      </c>
      <c r="G1108" t="s">
        <v>34</v>
      </c>
      <c r="H1108">
        <v>1</v>
      </c>
      <c r="I1108" t="s">
        <v>32</v>
      </c>
      <c r="J1108">
        <v>1</v>
      </c>
      <c r="K1108" t="s">
        <v>32</v>
      </c>
      <c r="L1108">
        <v>0</v>
      </c>
      <c r="M1108" t="s">
        <v>32</v>
      </c>
      <c r="N1108">
        <v>2012</v>
      </c>
      <c r="O1108">
        <v>212</v>
      </c>
      <c r="P1108">
        <v>27166</v>
      </c>
      <c r="Q1108">
        <v>11</v>
      </c>
      <c r="R1108">
        <v>19609</v>
      </c>
      <c r="S1108">
        <v>69</v>
      </c>
      <c r="T1108">
        <v>3799</v>
      </c>
      <c r="U1108">
        <v>201</v>
      </c>
      <c r="W1108">
        <v>22.1</v>
      </c>
      <c r="X1108">
        <v>23.6</v>
      </c>
      <c r="Y1108">
        <v>54.4</v>
      </c>
      <c r="Z1108">
        <v>32.9</v>
      </c>
      <c r="AA1108">
        <v>13.9</v>
      </c>
      <c r="AB1108">
        <v>7.2</v>
      </c>
      <c r="AC1108">
        <v>23.6</v>
      </c>
    </row>
    <row r="1109" spans="1:30" x14ac:dyDescent="0.45">
      <c r="A1109" t="s">
        <v>118</v>
      </c>
      <c r="B1109">
        <v>16300</v>
      </c>
      <c r="C1109" t="s">
        <v>532</v>
      </c>
      <c r="E1109">
        <v>22</v>
      </c>
      <c r="F1109" t="s">
        <v>36</v>
      </c>
      <c r="H1109">
        <v>1</v>
      </c>
      <c r="I1109" t="s">
        <v>32</v>
      </c>
      <c r="J1109">
        <v>1</v>
      </c>
      <c r="K1109" t="s">
        <v>32</v>
      </c>
      <c r="L1109">
        <v>0</v>
      </c>
      <c r="M1109" t="s">
        <v>32</v>
      </c>
      <c r="N1109">
        <v>2012</v>
      </c>
      <c r="O1109">
        <v>53</v>
      </c>
      <c r="P1109">
        <v>595265</v>
      </c>
      <c r="Q1109">
        <v>10</v>
      </c>
      <c r="R1109">
        <v>595167</v>
      </c>
      <c r="S1109">
        <v>1317</v>
      </c>
      <c r="T1109">
        <v>105675</v>
      </c>
      <c r="U1109">
        <v>43</v>
      </c>
      <c r="V1109">
        <v>98</v>
      </c>
      <c r="W1109">
        <v>83.2</v>
      </c>
      <c r="X1109">
        <v>7</v>
      </c>
      <c r="Y1109">
        <v>0</v>
      </c>
      <c r="Z1109">
        <v>7.3</v>
      </c>
      <c r="AA1109">
        <v>8</v>
      </c>
      <c r="AB1109">
        <v>7.9</v>
      </c>
      <c r="AC1109">
        <v>97.7</v>
      </c>
      <c r="AD1109">
        <v>45.9</v>
      </c>
    </row>
    <row r="1110" spans="1:30" x14ac:dyDescent="0.45">
      <c r="A1110" t="s">
        <v>118</v>
      </c>
      <c r="B1110">
        <v>16300</v>
      </c>
      <c r="C1110" t="s">
        <v>532</v>
      </c>
      <c r="E1110">
        <v>23</v>
      </c>
      <c r="F1110" t="s">
        <v>37</v>
      </c>
      <c r="H1110">
        <v>1</v>
      </c>
      <c r="I1110" t="s">
        <v>32</v>
      </c>
      <c r="J1110">
        <v>1</v>
      </c>
      <c r="K1110" t="s">
        <v>32</v>
      </c>
      <c r="L1110">
        <v>0</v>
      </c>
      <c r="M1110" t="s">
        <v>32</v>
      </c>
      <c r="N1110">
        <v>2012</v>
      </c>
      <c r="O1110">
        <v>2311</v>
      </c>
      <c r="P1110">
        <v>1457295</v>
      </c>
      <c r="Q1110">
        <v>649</v>
      </c>
      <c r="R1110">
        <v>1391588</v>
      </c>
      <c r="S1110">
        <v>5281</v>
      </c>
      <c r="T1110">
        <v>306840</v>
      </c>
      <c r="U1110">
        <v>1662</v>
      </c>
      <c r="V1110">
        <v>65707</v>
      </c>
      <c r="W1110">
        <v>9.1</v>
      </c>
      <c r="X1110">
        <v>19.899999999999999</v>
      </c>
      <c r="Y1110">
        <v>20.100000000000001</v>
      </c>
      <c r="Z1110">
        <v>21.8</v>
      </c>
      <c r="AA1110">
        <v>18.5</v>
      </c>
      <c r="AB1110">
        <v>21.1</v>
      </c>
      <c r="AC1110">
        <v>13.1</v>
      </c>
      <c r="AD1110">
        <v>19</v>
      </c>
    </row>
    <row r="1111" spans="1:30" x14ac:dyDescent="0.45">
      <c r="A1111" t="s">
        <v>118</v>
      </c>
      <c r="B1111">
        <v>16300</v>
      </c>
      <c r="C1111" t="s">
        <v>532</v>
      </c>
      <c r="E1111" t="s">
        <v>38</v>
      </c>
      <c r="F1111" t="s">
        <v>39</v>
      </c>
      <c r="H1111">
        <v>1</v>
      </c>
      <c r="I1111" t="s">
        <v>32</v>
      </c>
      <c r="J1111">
        <v>1</v>
      </c>
      <c r="K1111" t="s">
        <v>32</v>
      </c>
      <c r="L1111">
        <v>0</v>
      </c>
      <c r="M1111" t="s">
        <v>32</v>
      </c>
      <c r="N1111">
        <v>2012</v>
      </c>
      <c r="O1111">
        <v>486</v>
      </c>
      <c r="P1111">
        <v>10218440</v>
      </c>
      <c r="Q1111">
        <v>222</v>
      </c>
      <c r="R1111">
        <v>10210494</v>
      </c>
      <c r="S1111">
        <v>17942</v>
      </c>
      <c r="T1111">
        <v>1274431</v>
      </c>
      <c r="U1111">
        <v>265</v>
      </c>
      <c r="V1111">
        <v>7946</v>
      </c>
      <c r="W1111">
        <v>25.7</v>
      </c>
      <c r="X1111">
        <v>3.3</v>
      </c>
      <c r="Y1111">
        <v>20.399999999999999</v>
      </c>
      <c r="Z1111">
        <v>3.4</v>
      </c>
      <c r="AA1111">
        <v>6.4</v>
      </c>
      <c r="AB1111">
        <v>6.8</v>
      </c>
      <c r="AC1111">
        <v>36.700000000000003</v>
      </c>
      <c r="AD1111">
        <v>36.299999999999997</v>
      </c>
    </row>
    <row r="1112" spans="1:30" x14ac:dyDescent="0.45">
      <c r="A1112" t="s">
        <v>118</v>
      </c>
      <c r="B1112">
        <v>16300</v>
      </c>
      <c r="C1112" t="s">
        <v>532</v>
      </c>
      <c r="E1112">
        <v>42</v>
      </c>
      <c r="F1112" t="s">
        <v>40</v>
      </c>
      <c r="H1112">
        <v>1</v>
      </c>
      <c r="I1112" t="s">
        <v>32</v>
      </c>
      <c r="J1112">
        <v>1</v>
      </c>
      <c r="K1112" t="s">
        <v>32</v>
      </c>
      <c r="L1112">
        <v>0</v>
      </c>
      <c r="M1112" t="s">
        <v>32</v>
      </c>
      <c r="N1112">
        <v>2012</v>
      </c>
      <c r="O1112">
        <v>670</v>
      </c>
      <c r="P1112">
        <v>4637225</v>
      </c>
      <c r="Q1112">
        <v>465</v>
      </c>
      <c r="R1112">
        <v>4624118</v>
      </c>
      <c r="S1112">
        <v>5777</v>
      </c>
      <c r="T1112">
        <v>297033</v>
      </c>
      <c r="U1112">
        <v>206</v>
      </c>
      <c r="V1112">
        <v>13106</v>
      </c>
      <c r="W1112">
        <v>23</v>
      </c>
      <c r="X1112">
        <v>5.5</v>
      </c>
      <c r="Y1112">
        <v>18.3</v>
      </c>
      <c r="Z1112">
        <v>5.7</v>
      </c>
      <c r="AA1112">
        <v>9</v>
      </c>
      <c r="AB1112">
        <v>8.6</v>
      </c>
      <c r="AC1112">
        <v>44.1</v>
      </c>
      <c r="AD1112">
        <v>6.8</v>
      </c>
    </row>
    <row r="1113" spans="1:30" x14ac:dyDescent="0.45">
      <c r="A1113" t="s">
        <v>118</v>
      </c>
      <c r="B1113">
        <v>16300</v>
      </c>
      <c r="C1113" t="s">
        <v>532</v>
      </c>
      <c r="E1113" t="s">
        <v>41</v>
      </c>
      <c r="F1113" t="s">
        <v>42</v>
      </c>
      <c r="H1113">
        <v>1</v>
      </c>
      <c r="I1113" t="s">
        <v>32</v>
      </c>
      <c r="J1113">
        <v>1</v>
      </c>
      <c r="K1113" t="s">
        <v>32</v>
      </c>
      <c r="L1113">
        <v>0</v>
      </c>
      <c r="M1113" t="s">
        <v>32</v>
      </c>
      <c r="N1113">
        <v>2012</v>
      </c>
      <c r="O1113">
        <v>2461</v>
      </c>
      <c r="P1113">
        <v>4729732</v>
      </c>
      <c r="Q1113">
        <v>560</v>
      </c>
      <c r="R1113">
        <v>4669381</v>
      </c>
      <c r="S1113">
        <v>15071</v>
      </c>
      <c r="T1113">
        <v>371198</v>
      </c>
      <c r="U1113">
        <v>1901</v>
      </c>
      <c r="V1113">
        <v>60350</v>
      </c>
      <c r="W1113">
        <v>7.7</v>
      </c>
      <c r="X1113">
        <v>3</v>
      </c>
      <c r="Y1113">
        <v>10.9</v>
      </c>
      <c r="Z1113">
        <v>3.2</v>
      </c>
      <c r="AA1113">
        <v>2.9</v>
      </c>
      <c r="AB1113">
        <v>4.8</v>
      </c>
      <c r="AC1113">
        <v>8.3000000000000007</v>
      </c>
      <c r="AD1113">
        <v>29.9</v>
      </c>
    </row>
    <row r="1114" spans="1:30" x14ac:dyDescent="0.45">
      <c r="A1114" t="s">
        <v>118</v>
      </c>
      <c r="B1114">
        <v>16300</v>
      </c>
      <c r="C1114" t="s">
        <v>532</v>
      </c>
      <c r="E1114" t="s">
        <v>43</v>
      </c>
      <c r="F1114" t="s">
        <v>44</v>
      </c>
      <c r="G1114" t="s">
        <v>45</v>
      </c>
      <c r="H1114">
        <v>1</v>
      </c>
      <c r="I1114" t="s">
        <v>32</v>
      </c>
      <c r="J1114">
        <v>1</v>
      </c>
      <c r="K1114" t="s">
        <v>32</v>
      </c>
      <c r="L1114">
        <v>0</v>
      </c>
      <c r="M1114" t="s">
        <v>32</v>
      </c>
      <c r="N1114">
        <v>2012</v>
      </c>
      <c r="O1114">
        <v>586</v>
      </c>
      <c r="P1114">
        <v>938139</v>
      </c>
      <c r="Q1114">
        <v>128</v>
      </c>
      <c r="R1114">
        <v>915415</v>
      </c>
      <c r="S1114">
        <v>7451</v>
      </c>
      <c r="T1114">
        <v>190149</v>
      </c>
      <c r="U1114">
        <v>458</v>
      </c>
      <c r="V1114">
        <v>22724</v>
      </c>
      <c r="W1114">
        <v>19.7</v>
      </c>
      <c r="X1114">
        <v>6.3</v>
      </c>
      <c r="Y1114">
        <v>26.1</v>
      </c>
      <c r="Z1114">
        <v>6.6</v>
      </c>
      <c r="AA1114">
        <v>6.5</v>
      </c>
      <c r="AB1114">
        <v>5.8</v>
      </c>
      <c r="AC1114">
        <v>19.899999999999999</v>
      </c>
      <c r="AD1114">
        <v>22.2</v>
      </c>
    </row>
    <row r="1115" spans="1:30" x14ac:dyDescent="0.45">
      <c r="A1115" t="s">
        <v>118</v>
      </c>
      <c r="B1115">
        <v>16300</v>
      </c>
      <c r="C1115" t="s">
        <v>532</v>
      </c>
      <c r="E1115">
        <v>51</v>
      </c>
      <c r="F1115" t="s">
        <v>46</v>
      </c>
      <c r="H1115">
        <v>1</v>
      </c>
      <c r="I1115" t="s">
        <v>32</v>
      </c>
      <c r="J1115">
        <v>1</v>
      </c>
      <c r="K1115" t="s">
        <v>32</v>
      </c>
      <c r="L1115">
        <v>0</v>
      </c>
      <c r="M1115" t="s">
        <v>32</v>
      </c>
      <c r="N1115">
        <v>2012</v>
      </c>
      <c r="O1115">
        <v>277</v>
      </c>
      <c r="P1115">
        <v>1230786</v>
      </c>
      <c r="Q1115">
        <v>110</v>
      </c>
      <c r="R1115">
        <v>1227313</v>
      </c>
      <c r="S1115">
        <v>5197</v>
      </c>
      <c r="T1115">
        <v>252847</v>
      </c>
      <c r="U1115">
        <v>167</v>
      </c>
      <c r="V1115">
        <v>3473</v>
      </c>
      <c r="W1115">
        <v>25.2</v>
      </c>
      <c r="X1115">
        <v>4</v>
      </c>
      <c r="Y1115">
        <v>18</v>
      </c>
      <c r="Z1115">
        <v>4.2</v>
      </c>
      <c r="AA1115">
        <v>5.6</v>
      </c>
      <c r="AB1115">
        <v>5.2</v>
      </c>
      <c r="AC1115">
        <v>33.6</v>
      </c>
      <c r="AD1115">
        <v>46.8</v>
      </c>
    </row>
    <row r="1116" spans="1:30" x14ac:dyDescent="0.45">
      <c r="A1116" t="s">
        <v>118</v>
      </c>
      <c r="B1116">
        <v>16300</v>
      </c>
      <c r="C1116" t="s">
        <v>532</v>
      </c>
      <c r="E1116">
        <v>52</v>
      </c>
      <c r="F1116" t="s">
        <v>47</v>
      </c>
      <c r="G1116" t="s">
        <v>48</v>
      </c>
      <c r="H1116">
        <v>1</v>
      </c>
      <c r="I1116" t="s">
        <v>32</v>
      </c>
      <c r="J1116">
        <v>1</v>
      </c>
      <c r="K1116" t="s">
        <v>32</v>
      </c>
      <c r="L1116">
        <v>0</v>
      </c>
      <c r="M1116" t="s">
        <v>32</v>
      </c>
      <c r="N1116">
        <v>2012</v>
      </c>
      <c r="O1116">
        <v>1076</v>
      </c>
      <c r="P1116">
        <v>7141972</v>
      </c>
      <c r="Q1116">
        <v>293</v>
      </c>
      <c r="R1116">
        <v>7101893</v>
      </c>
      <c r="S1116">
        <v>9294</v>
      </c>
      <c r="T1116">
        <v>694876</v>
      </c>
      <c r="U1116">
        <v>783</v>
      </c>
      <c r="V1116">
        <v>40079</v>
      </c>
      <c r="W1116">
        <v>18.7</v>
      </c>
      <c r="X1116">
        <v>4.4000000000000004</v>
      </c>
      <c r="Y1116">
        <v>19.5</v>
      </c>
      <c r="Z1116">
        <v>4.5999999999999996</v>
      </c>
      <c r="AA1116">
        <v>3.1</v>
      </c>
      <c r="AB1116">
        <v>2.9</v>
      </c>
      <c r="AC1116">
        <v>22.4</v>
      </c>
      <c r="AD1116">
        <v>24.6</v>
      </c>
    </row>
    <row r="1117" spans="1:30" x14ac:dyDescent="0.45">
      <c r="A1117" t="s">
        <v>118</v>
      </c>
      <c r="B1117">
        <v>16300</v>
      </c>
      <c r="C1117" t="s">
        <v>532</v>
      </c>
      <c r="E1117">
        <v>53</v>
      </c>
      <c r="F1117" t="s">
        <v>49</v>
      </c>
      <c r="H1117">
        <v>1</v>
      </c>
      <c r="I1117" t="s">
        <v>32</v>
      </c>
      <c r="J1117">
        <v>1</v>
      </c>
      <c r="K1117" t="s">
        <v>32</v>
      </c>
      <c r="L1117">
        <v>0</v>
      </c>
      <c r="M1117" t="s">
        <v>32</v>
      </c>
      <c r="N1117">
        <v>2012</v>
      </c>
      <c r="O1117">
        <v>2141</v>
      </c>
      <c r="P1117">
        <v>389767</v>
      </c>
      <c r="Q1117">
        <v>179</v>
      </c>
      <c r="R1117">
        <v>187823</v>
      </c>
      <c r="S1117">
        <v>907</v>
      </c>
      <c r="T1117">
        <v>35217</v>
      </c>
      <c r="U1117">
        <v>1963</v>
      </c>
      <c r="V1117">
        <v>201944</v>
      </c>
      <c r="W1117">
        <v>12.8</v>
      </c>
      <c r="X1117">
        <v>18.2</v>
      </c>
      <c r="Y1117">
        <v>23.9</v>
      </c>
      <c r="Z1117">
        <v>14.3</v>
      </c>
      <c r="AA1117">
        <v>26.1</v>
      </c>
      <c r="AB1117">
        <v>20.100000000000001</v>
      </c>
      <c r="AC1117">
        <v>12.1</v>
      </c>
      <c r="AD1117">
        <v>30.8</v>
      </c>
    </row>
    <row r="1118" spans="1:30" x14ac:dyDescent="0.45">
      <c r="A1118" t="s">
        <v>118</v>
      </c>
      <c r="B1118">
        <v>16300</v>
      </c>
      <c r="C1118" t="s">
        <v>532</v>
      </c>
      <c r="E1118">
        <v>54</v>
      </c>
      <c r="F1118" t="s">
        <v>50</v>
      </c>
      <c r="H1118">
        <v>1</v>
      </c>
      <c r="I1118" t="s">
        <v>32</v>
      </c>
      <c r="J1118">
        <v>1</v>
      </c>
      <c r="K1118" t="s">
        <v>32</v>
      </c>
      <c r="L1118">
        <v>0</v>
      </c>
      <c r="M1118" t="s">
        <v>32</v>
      </c>
      <c r="N1118">
        <v>2012</v>
      </c>
      <c r="O1118">
        <v>1865</v>
      </c>
      <c r="P1118">
        <v>804857</v>
      </c>
      <c r="Q1118">
        <v>467</v>
      </c>
      <c r="R1118">
        <v>759305</v>
      </c>
      <c r="S1118">
        <v>5303</v>
      </c>
      <c r="T1118">
        <v>311494</v>
      </c>
      <c r="U1118">
        <v>1398</v>
      </c>
      <c r="V1118">
        <v>45552</v>
      </c>
      <c r="W1118">
        <v>7.1</v>
      </c>
      <c r="X1118">
        <v>10.1</v>
      </c>
      <c r="Y1118">
        <v>22.1</v>
      </c>
      <c r="Z1118">
        <v>11.1</v>
      </c>
      <c r="AA1118">
        <v>11.6</v>
      </c>
      <c r="AB1118">
        <v>9.1999999999999993</v>
      </c>
      <c r="AC1118">
        <v>9.6</v>
      </c>
      <c r="AD1118">
        <v>19.7</v>
      </c>
    </row>
    <row r="1119" spans="1:30" x14ac:dyDescent="0.45">
      <c r="A1119" t="s">
        <v>118</v>
      </c>
      <c r="B1119">
        <v>16300</v>
      </c>
      <c r="C1119" t="s">
        <v>532</v>
      </c>
      <c r="E1119">
        <v>55</v>
      </c>
      <c r="F1119" t="s">
        <v>59</v>
      </c>
      <c r="H1119">
        <v>1</v>
      </c>
      <c r="I1119" t="s">
        <v>32</v>
      </c>
      <c r="J1119">
        <v>1</v>
      </c>
      <c r="K1119" t="s">
        <v>32</v>
      </c>
      <c r="L1119">
        <v>0</v>
      </c>
      <c r="M1119" t="s">
        <v>32</v>
      </c>
      <c r="N1119">
        <v>2012</v>
      </c>
      <c r="O1119">
        <v>44</v>
      </c>
      <c r="P1119">
        <v>116012</v>
      </c>
      <c r="Q1119">
        <v>44</v>
      </c>
      <c r="R1119">
        <v>116012</v>
      </c>
      <c r="S1119">
        <v>1625</v>
      </c>
      <c r="T1119">
        <v>117756</v>
      </c>
      <c r="U1119">
        <v>0</v>
      </c>
      <c r="V1119">
        <v>0</v>
      </c>
      <c r="W1119">
        <v>5.2</v>
      </c>
      <c r="X1119">
        <v>21.8</v>
      </c>
      <c r="Y1119">
        <v>5.4</v>
      </c>
      <c r="Z1119">
        <v>22.7</v>
      </c>
      <c r="AA1119">
        <v>4.2</v>
      </c>
      <c r="AB1119">
        <v>4.4000000000000004</v>
      </c>
      <c r="AC1119">
        <v>0</v>
      </c>
      <c r="AD1119">
        <v>0</v>
      </c>
    </row>
    <row r="1120" spans="1:30" x14ac:dyDescent="0.45">
      <c r="A1120" t="s">
        <v>118</v>
      </c>
      <c r="B1120">
        <v>16300</v>
      </c>
      <c r="C1120" t="s">
        <v>532</v>
      </c>
      <c r="E1120">
        <v>56</v>
      </c>
      <c r="F1120" t="s">
        <v>51</v>
      </c>
      <c r="H1120">
        <v>1</v>
      </c>
      <c r="I1120" t="s">
        <v>32</v>
      </c>
      <c r="J1120">
        <v>1</v>
      </c>
      <c r="K1120" t="s">
        <v>32</v>
      </c>
      <c r="L1120">
        <v>0</v>
      </c>
      <c r="M1120" t="s">
        <v>32</v>
      </c>
      <c r="N1120">
        <v>2012</v>
      </c>
      <c r="O1120">
        <v>1402</v>
      </c>
      <c r="P1120">
        <v>488341</v>
      </c>
      <c r="Q1120">
        <v>382</v>
      </c>
      <c r="R1120">
        <v>472693</v>
      </c>
      <c r="S1120">
        <v>7554</v>
      </c>
      <c r="T1120">
        <v>201949</v>
      </c>
      <c r="U1120">
        <v>1020</v>
      </c>
      <c r="V1120">
        <v>15647</v>
      </c>
      <c r="W1120">
        <v>9.9</v>
      </c>
      <c r="X1120">
        <v>13</v>
      </c>
      <c r="Y1120">
        <v>20.8</v>
      </c>
      <c r="Z1120">
        <v>13.7</v>
      </c>
      <c r="AA1120">
        <v>6.7</v>
      </c>
      <c r="AB1120">
        <v>5.3</v>
      </c>
      <c r="AC1120">
        <v>13.1</v>
      </c>
      <c r="AD1120">
        <v>23</v>
      </c>
    </row>
    <row r="1121" spans="1:30" x14ac:dyDescent="0.45">
      <c r="A1121" t="s">
        <v>118</v>
      </c>
      <c r="B1121">
        <v>16300</v>
      </c>
      <c r="C1121" t="s">
        <v>532</v>
      </c>
      <c r="E1121">
        <v>61</v>
      </c>
      <c r="F1121" t="s">
        <v>52</v>
      </c>
      <c r="H1121">
        <v>1</v>
      </c>
      <c r="I1121" t="s">
        <v>32</v>
      </c>
      <c r="J1121">
        <v>1</v>
      </c>
      <c r="K1121" t="s">
        <v>32</v>
      </c>
      <c r="L1121">
        <v>0</v>
      </c>
      <c r="M1121" t="s">
        <v>32</v>
      </c>
      <c r="N1121">
        <v>2012</v>
      </c>
      <c r="O1121">
        <v>385</v>
      </c>
      <c r="P1121">
        <v>226584</v>
      </c>
      <c r="Q1121">
        <v>72</v>
      </c>
      <c r="R1121">
        <v>222077</v>
      </c>
      <c r="S1121">
        <v>3743</v>
      </c>
      <c r="T1121">
        <v>90192</v>
      </c>
      <c r="U1121">
        <v>313</v>
      </c>
      <c r="V1121">
        <v>4507</v>
      </c>
      <c r="W1121">
        <v>28.6</v>
      </c>
      <c r="X1121">
        <v>4.8</v>
      </c>
      <c r="Y1121">
        <v>23.7</v>
      </c>
      <c r="Z1121">
        <v>5.0999999999999996</v>
      </c>
      <c r="AA1121">
        <v>4.9000000000000004</v>
      </c>
      <c r="AB1121">
        <v>4.3</v>
      </c>
      <c r="AC1121">
        <v>31.2</v>
      </c>
      <c r="AD1121">
        <v>22.9</v>
      </c>
    </row>
    <row r="1122" spans="1:30" x14ac:dyDescent="0.45">
      <c r="A1122" t="s">
        <v>118</v>
      </c>
      <c r="B1122">
        <v>16300</v>
      </c>
      <c r="C1122" t="s">
        <v>532</v>
      </c>
      <c r="E1122">
        <v>62</v>
      </c>
      <c r="F1122" t="s">
        <v>53</v>
      </c>
      <c r="H1122">
        <v>1</v>
      </c>
      <c r="I1122" t="s">
        <v>32</v>
      </c>
      <c r="J1122">
        <v>1</v>
      </c>
      <c r="K1122" t="s">
        <v>32</v>
      </c>
      <c r="L1122">
        <v>0</v>
      </c>
      <c r="M1122" t="s">
        <v>32</v>
      </c>
      <c r="N1122">
        <v>2012</v>
      </c>
      <c r="O1122">
        <v>2365</v>
      </c>
      <c r="P1122">
        <v>1650923</v>
      </c>
      <c r="Q1122">
        <v>508</v>
      </c>
      <c r="R1122">
        <v>1607067</v>
      </c>
      <c r="S1122">
        <v>17074</v>
      </c>
      <c r="T1122">
        <v>696474</v>
      </c>
      <c r="U1122">
        <v>1857</v>
      </c>
      <c r="V1122">
        <v>43856</v>
      </c>
      <c r="W1122">
        <v>13.1</v>
      </c>
      <c r="X1122">
        <v>9.5</v>
      </c>
      <c r="Y1122">
        <v>21.1</v>
      </c>
      <c r="Z1122">
        <v>10.4</v>
      </c>
      <c r="AA1122">
        <v>9.5</v>
      </c>
      <c r="AB1122">
        <v>12.4</v>
      </c>
      <c r="AC1122">
        <v>15.3</v>
      </c>
      <c r="AD1122">
        <v>28.2</v>
      </c>
    </row>
    <row r="1123" spans="1:30" x14ac:dyDescent="0.45">
      <c r="A1123" t="s">
        <v>118</v>
      </c>
      <c r="B1123">
        <v>16300</v>
      </c>
      <c r="C1123" t="s">
        <v>532</v>
      </c>
      <c r="E1123">
        <v>71</v>
      </c>
      <c r="F1123" t="s">
        <v>54</v>
      </c>
      <c r="H1123">
        <v>1</v>
      </c>
      <c r="I1123" t="s">
        <v>32</v>
      </c>
      <c r="J1123">
        <v>1</v>
      </c>
      <c r="K1123" t="s">
        <v>32</v>
      </c>
      <c r="L1123">
        <v>0</v>
      </c>
      <c r="M1123" t="s">
        <v>32</v>
      </c>
      <c r="N1123">
        <v>2012</v>
      </c>
      <c r="O1123">
        <v>721</v>
      </c>
      <c r="P1123">
        <v>66334</v>
      </c>
      <c r="Q1123">
        <v>58</v>
      </c>
      <c r="R1123">
        <v>57454</v>
      </c>
      <c r="S1123">
        <v>1184</v>
      </c>
      <c r="T1123">
        <v>19607</v>
      </c>
      <c r="U1123">
        <v>663</v>
      </c>
      <c r="V1123">
        <v>8880</v>
      </c>
      <c r="W1123">
        <v>11.3</v>
      </c>
      <c r="X1123">
        <v>3.5</v>
      </c>
      <c r="Y1123">
        <v>14.8</v>
      </c>
      <c r="Z1123">
        <v>3.9</v>
      </c>
      <c r="AA1123">
        <v>2.6</v>
      </c>
      <c r="AB1123">
        <v>2.8</v>
      </c>
      <c r="AC1123">
        <v>12.1</v>
      </c>
      <c r="AD1123">
        <v>9.1</v>
      </c>
    </row>
    <row r="1124" spans="1:30" x14ac:dyDescent="0.45">
      <c r="A1124" t="s">
        <v>118</v>
      </c>
      <c r="B1124">
        <v>16300</v>
      </c>
      <c r="C1124" t="s">
        <v>532</v>
      </c>
      <c r="E1124">
        <v>72</v>
      </c>
      <c r="F1124" t="s">
        <v>55</v>
      </c>
      <c r="H1124">
        <v>1</v>
      </c>
      <c r="I1124" t="s">
        <v>32</v>
      </c>
      <c r="J1124">
        <v>1</v>
      </c>
      <c r="K1124" t="s">
        <v>32</v>
      </c>
      <c r="L1124">
        <v>0</v>
      </c>
      <c r="M1124" t="s">
        <v>32</v>
      </c>
      <c r="N1124">
        <v>2012</v>
      </c>
      <c r="O1124">
        <v>606</v>
      </c>
      <c r="P1124">
        <v>441601</v>
      </c>
      <c r="Q1124">
        <v>514</v>
      </c>
      <c r="R1124">
        <v>436807</v>
      </c>
      <c r="S1124">
        <v>9868</v>
      </c>
      <c r="T1124">
        <v>127114</v>
      </c>
      <c r="U1124">
        <v>91</v>
      </c>
      <c r="W1124">
        <v>16.600000000000001</v>
      </c>
      <c r="X1124">
        <v>19.8</v>
      </c>
      <c r="Y1124">
        <v>18.600000000000001</v>
      </c>
      <c r="Z1124">
        <v>21</v>
      </c>
      <c r="AA1124">
        <v>18.3</v>
      </c>
      <c r="AB1124">
        <v>19.8</v>
      </c>
      <c r="AC1124">
        <v>52.1</v>
      </c>
    </row>
    <row r="1125" spans="1:30" x14ac:dyDescent="0.45">
      <c r="A1125" t="s">
        <v>118</v>
      </c>
      <c r="B1125">
        <v>16300</v>
      </c>
      <c r="C1125" t="s">
        <v>532</v>
      </c>
      <c r="E1125">
        <v>81</v>
      </c>
      <c r="F1125" t="s">
        <v>56</v>
      </c>
      <c r="G1125" t="s">
        <v>57</v>
      </c>
      <c r="H1125">
        <v>1</v>
      </c>
      <c r="I1125" t="s">
        <v>32</v>
      </c>
      <c r="J1125">
        <v>1</v>
      </c>
      <c r="K1125" t="s">
        <v>32</v>
      </c>
      <c r="L1125">
        <v>0</v>
      </c>
      <c r="M1125" t="s">
        <v>32</v>
      </c>
      <c r="N1125">
        <v>2012</v>
      </c>
      <c r="O1125">
        <v>2601</v>
      </c>
      <c r="P1125">
        <v>303604</v>
      </c>
      <c r="Q1125">
        <v>368</v>
      </c>
      <c r="R1125">
        <v>251744</v>
      </c>
      <c r="S1125">
        <v>2297</v>
      </c>
      <c r="T1125">
        <v>80841</v>
      </c>
      <c r="U1125">
        <v>2232</v>
      </c>
      <c r="V1125">
        <v>51860</v>
      </c>
      <c r="W1125">
        <v>9.6999999999999993</v>
      </c>
      <c r="X1125">
        <v>32.299999999999997</v>
      </c>
      <c r="Y1125">
        <v>25.5</v>
      </c>
      <c r="Z1125">
        <v>38.1</v>
      </c>
      <c r="AA1125">
        <v>28.3</v>
      </c>
      <c r="AB1125">
        <v>38.4</v>
      </c>
      <c r="AC1125">
        <v>9.1999999999999993</v>
      </c>
      <c r="AD1125">
        <v>19.8</v>
      </c>
    </row>
    <row r="1126" spans="1:30" x14ac:dyDescent="0.45">
      <c r="A1126" t="s">
        <v>119</v>
      </c>
      <c r="B1126">
        <v>16540</v>
      </c>
      <c r="C1126" t="s">
        <v>865</v>
      </c>
      <c r="E1126">
        <v>0</v>
      </c>
      <c r="F1126" t="s">
        <v>31</v>
      </c>
      <c r="H1126">
        <v>1</v>
      </c>
      <c r="I1126" t="s">
        <v>32</v>
      </c>
      <c r="J1126">
        <v>1</v>
      </c>
      <c r="K1126" t="s">
        <v>32</v>
      </c>
      <c r="L1126">
        <v>0</v>
      </c>
      <c r="M1126" t="s">
        <v>32</v>
      </c>
      <c r="N1126">
        <v>2012</v>
      </c>
      <c r="O1126">
        <v>11616</v>
      </c>
      <c r="P1126">
        <v>9017222</v>
      </c>
      <c r="Q1126">
        <v>2372</v>
      </c>
      <c r="R1126">
        <v>8630742</v>
      </c>
      <c r="S1126">
        <v>42984</v>
      </c>
      <c r="T1126">
        <v>1578510</v>
      </c>
      <c r="U1126">
        <v>9244</v>
      </c>
      <c r="V1126">
        <v>386480</v>
      </c>
      <c r="W1126">
        <v>8.5</v>
      </c>
      <c r="X1126">
        <v>3.8</v>
      </c>
      <c r="Y1126">
        <v>6.5</v>
      </c>
      <c r="Z1126">
        <v>4.2</v>
      </c>
      <c r="AA1126">
        <v>3.8</v>
      </c>
      <c r="AB1126">
        <v>5.6</v>
      </c>
      <c r="AC1126">
        <v>8.8000000000000007</v>
      </c>
      <c r="AD1126">
        <v>12.9</v>
      </c>
    </row>
    <row r="1127" spans="1:30" x14ac:dyDescent="0.45">
      <c r="A1127" t="s">
        <v>119</v>
      </c>
      <c r="B1127">
        <v>16540</v>
      </c>
      <c r="C1127" t="s">
        <v>865</v>
      </c>
      <c r="E1127">
        <v>11</v>
      </c>
      <c r="F1127" t="s">
        <v>33</v>
      </c>
      <c r="G1127" t="s">
        <v>34</v>
      </c>
      <c r="H1127">
        <v>1</v>
      </c>
      <c r="I1127" t="s">
        <v>32</v>
      </c>
      <c r="J1127">
        <v>1</v>
      </c>
      <c r="K1127" t="s">
        <v>32</v>
      </c>
      <c r="L1127">
        <v>0</v>
      </c>
      <c r="M1127" t="s">
        <v>32</v>
      </c>
      <c r="N1127">
        <v>2012</v>
      </c>
      <c r="O1127">
        <v>190</v>
      </c>
      <c r="Q1127">
        <v>2</v>
      </c>
      <c r="U1127">
        <v>188</v>
      </c>
      <c r="W1127">
        <v>44</v>
      </c>
      <c r="Y1127">
        <v>0</v>
      </c>
      <c r="AC1127">
        <v>42.4</v>
      </c>
    </row>
    <row r="1128" spans="1:30" x14ac:dyDescent="0.45">
      <c r="A1128" t="s">
        <v>119</v>
      </c>
      <c r="B1128">
        <v>16540</v>
      </c>
      <c r="C1128" t="s">
        <v>865</v>
      </c>
      <c r="E1128">
        <v>23</v>
      </c>
      <c r="F1128" t="s">
        <v>37</v>
      </c>
      <c r="H1128">
        <v>1</v>
      </c>
      <c r="I1128" t="s">
        <v>32</v>
      </c>
      <c r="J1128">
        <v>1</v>
      </c>
      <c r="K1128" t="s">
        <v>32</v>
      </c>
      <c r="L1128">
        <v>0</v>
      </c>
      <c r="M1128" t="s">
        <v>32</v>
      </c>
      <c r="N1128">
        <v>2012</v>
      </c>
      <c r="O1128">
        <v>1849</v>
      </c>
      <c r="P1128">
        <v>321617</v>
      </c>
      <c r="Q1128">
        <v>400</v>
      </c>
      <c r="R1128">
        <v>249482</v>
      </c>
      <c r="S1128">
        <v>2200</v>
      </c>
      <c r="T1128">
        <v>71400</v>
      </c>
      <c r="U1128">
        <v>1449</v>
      </c>
      <c r="V1128">
        <v>72135</v>
      </c>
      <c r="W1128">
        <v>12.1</v>
      </c>
      <c r="X1128">
        <v>27.3</v>
      </c>
      <c r="Y1128">
        <v>27.3</v>
      </c>
      <c r="Z1128">
        <v>34.200000000000003</v>
      </c>
      <c r="AA1128">
        <v>39.4</v>
      </c>
      <c r="AB1128">
        <v>41.1</v>
      </c>
      <c r="AC1128">
        <v>10.6</v>
      </c>
      <c r="AD1128">
        <v>24.3</v>
      </c>
    </row>
    <row r="1129" spans="1:30" x14ac:dyDescent="0.45">
      <c r="A1129" t="s">
        <v>119</v>
      </c>
      <c r="B1129">
        <v>16540</v>
      </c>
      <c r="C1129" t="s">
        <v>865</v>
      </c>
      <c r="E1129" t="s">
        <v>38</v>
      </c>
      <c r="F1129" t="s">
        <v>39</v>
      </c>
      <c r="H1129">
        <v>1</v>
      </c>
      <c r="I1129" t="s">
        <v>32</v>
      </c>
      <c r="J1129">
        <v>1</v>
      </c>
      <c r="K1129" t="s">
        <v>32</v>
      </c>
      <c r="L1129">
        <v>0</v>
      </c>
      <c r="M1129" t="s">
        <v>32</v>
      </c>
      <c r="N1129">
        <v>2012</v>
      </c>
      <c r="O1129">
        <v>375</v>
      </c>
      <c r="P1129">
        <v>3365269</v>
      </c>
      <c r="Q1129">
        <v>148</v>
      </c>
      <c r="R1129">
        <v>3352056</v>
      </c>
      <c r="S1129">
        <v>8638</v>
      </c>
      <c r="T1129">
        <v>434851</v>
      </c>
      <c r="U1129">
        <v>227</v>
      </c>
      <c r="V1129">
        <v>13213</v>
      </c>
      <c r="W1129">
        <v>21.2</v>
      </c>
      <c r="X1129">
        <v>8</v>
      </c>
      <c r="Y1129">
        <v>28.1</v>
      </c>
      <c r="Z1129">
        <v>8.4</v>
      </c>
      <c r="AA1129">
        <v>16.5</v>
      </c>
      <c r="AB1129">
        <v>15.7</v>
      </c>
      <c r="AC1129">
        <v>33</v>
      </c>
      <c r="AD1129">
        <v>45.3</v>
      </c>
    </row>
    <row r="1130" spans="1:30" x14ac:dyDescent="0.45">
      <c r="A1130" t="s">
        <v>119</v>
      </c>
      <c r="B1130">
        <v>16540</v>
      </c>
      <c r="C1130" t="s">
        <v>865</v>
      </c>
      <c r="E1130">
        <v>42</v>
      </c>
      <c r="F1130" t="s">
        <v>40</v>
      </c>
      <c r="H1130">
        <v>1</v>
      </c>
      <c r="I1130" t="s">
        <v>32</v>
      </c>
      <c r="J1130">
        <v>1</v>
      </c>
      <c r="K1130" t="s">
        <v>32</v>
      </c>
      <c r="L1130">
        <v>0</v>
      </c>
      <c r="M1130" t="s">
        <v>32</v>
      </c>
      <c r="N1130">
        <v>2012</v>
      </c>
      <c r="O1130">
        <v>259</v>
      </c>
      <c r="P1130">
        <v>1039679</v>
      </c>
      <c r="Q1130">
        <v>103</v>
      </c>
      <c r="R1130">
        <v>1034214</v>
      </c>
      <c r="S1130">
        <v>1461</v>
      </c>
      <c r="T1130">
        <v>64520</v>
      </c>
      <c r="U1130">
        <v>156</v>
      </c>
      <c r="V1130">
        <v>5465</v>
      </c>
      <c r="W1130">
        <v>28.1</v>
      </c>
      <c r="X1130">
        <v>4.0999999999999996</v>
      </c>
      <c r="Y1130">
        <v>35.299999999999997</v>
      </c>
      <c r="Z1130">
        <v>4.3</v>
      </c>
      <c r="AA1130">
        <v>10.1</v>
      </c>
      <c r="AB1130">
        <v>7.8</v>
      </c>
      <c r="AC1130">
        <v>44.1</v>
      </c>
      <c r="AD1130">
        <v>40</v>
      </c>
    </row>
    <row r="1131" spans="1:30" x14ac:dyDescent="0.45">
      <c r="A1131" t="s">
        <v>119</v>
      </c>
      <c r="B1131">
        <v>16540</v>
      </c>
      <c r="C1131" t="s">
        <v>865</v>
      </c>
      <c r="E1131" t="s">
        <v>41</v>
      </c>
      <c r="F1131" t="s">
        <v>42</v>
      </c>
      <c r="H1131">
        <v>1</v>
      </c>
      <c r="I1131" t="s">
        <v>32</v>
      </c>
      <c r="J1131">
        <v>1</v>
      </c>
      <c r="K1131" t="s">
        <v>32</v>
      </c>
      <c r="L1131">
        <v>0</v>
      </c>
      <c r="M1131" t="s">
        <v>32</v>
      </c>
      <c r="N1131">
        <v>2012</v>
      </c>
      <c r="O1131">
        <v>1808</v>
      </c>
      <c r="P1131">
        <v>1488065</v>
      </c>
      <c r="Q1131">
        <v>394</v>
      </c>
      <c r="R1131">
        <v>1452758</v>
      </c>
      <c r="S1131">
        <v>6327</v>
      </c>
      <c r="T1131">
        <v>127644</v>
      </c>
      <c r="U1131">
        <v>1414</v>
      </c>
      <c r="V1131">
        <v>35307</v>
      </c>
      <c r="W1131">
        <v>17.7</v>
      </c>
      <c r="X1131">
        <v>7</v>
      </c>
      <c r="Y1131">
        <v>19.399999999999999</v>
      </c>
      <c r="Z1131">
        <v>7.6</v>
      </c>
      <c r="AA1131">
        <v>7</v>
      </c>
      <c r="AB1131">
        <v>7.7</v>
      </c>
      <c r="AC1131">
        <v>19.100000000000001</v>
      </c>
      <c r="AD1131">
        <v>26.7</v>
      </c>
    </row>
    <row r="1132" spans="1:30" x14ac:dyDescent="0.45">
      <c r="A1132" t="s">
        <v>119</v>
      </c>
      <c r="B1132">
        <v>16540</v>
      </c>
      <c r="C1132" t="s">
        <v>865</v>
      </c>
      <c r="E1132" t="s">
        <v>43</v>
      </c>
      <c r="F1132" t="s">
        <v>44</v>
      </c>
      <c r="G1132" t="s">
        <v>45</v>
      </c>
      <c r="H1132">
        <v>1</v>
      </c>
      <c r="I1132" t="s">
        <v>32</v>
      </c>
      <c r="J1132">
        <v>1</v>
      </c>
      <c r="K1132" t="s">
        <v>32</v>
      </c>
      <c r="L1132">
        <v>0</v>
      </c>
      <c r="M1132" t="s">
        <v>32</v>
      </c>
      <c r="N1132">
        <v>2012</v>
      </c>
      <c r="O1132">
        <v>704</v>
      </c>
      <c r="P1132">
        <v>484066</v>
      </c>
      <c r="Q1132">
        <v>170</v>
      </c>
      <c r="R1132">
        <v>435929</v>
      </c>
      <c r="S1132">
        <v>3717</v>
      </c>
      <c r="T1132">
        <v>127189</v>
      </c>
      <c r="U1132">
        <v>534</v>
      </c>
      <c r="V1132">
        <v>48137</v>
      </c>
      <c r="W1132">
        <v>22.6</v>
      </c>
      <c r="X1132">
        <v>5.8</v>
      </c>
      <c r="Y1132">
        <v>47.3</v>
      </c>
      <c r="Z1132">
        <v>5.2</v>
      </c>
      <c r="AA1132">
        <v>12.5</v>
      </c>
      <c r="AB1132">
        <v>5.3</v>
      </c>
      <c r="AC1132">
        <v>22.9</v>
      </c>
      <c r="AD1132">
        <v>39.9</v>
      </c>
    </row>
    <row r="1133" spans="1:30" x14ac:dyDescent="0.45">
      <c r="A1133" t="s">
        <v>119</v>
      </c>
      <c r="B1133">
        <v>16540</v>
      </c>
      <c r="C1133" t="s">
        <v>865</v>
      </c>
      <c r="E1133">
        <v>51</v>
      </c>
      <c r="F1133" t="s">
        <v>46</v>
      </c>
      <c r="H1133">
        <v>1</v>
      </c>
      <c r="I1133" t="s">
        <v>32</v>
      </c>
      <c r="J1133">
        <v>1</v>
      </c>
      <c r="K1133" t="s">
        <v>32</v>
      </c>
      <c r="L1133">
        <v>0</v>
      </c>
      <c r="M1133" t="s">
        <v>32</v>
      </c>
      <c r="N1133">
        <v>2012</v>
      </c>
      <c r="O1133">
        <v>120</v>
      </c>
      <c r="P1133">
        <v>102799</v>
      </c>
      <c r="Q1133">
        <v>34</v>
      </c>
      <c r="R1133">
        <v>102082</v>
      </c>
      <c r="S1133">
        <v>756</v>
      </c>
      <c r="T1133">
        <v>24254</v>
      </c>
      <c r="U1133">
        <v>86</v>
      </c>
      <c r="V1133">
        <v>717</v>
      </c>
      <c r="W1133">
        <v>32.9</v>
      </c>
      <c r="X1133">
        <v>12.9</v>
      </c>
      <c r="Y1133">
        <v>35.4</v>
      </c>
      <c r="Z1133">
        <v>13.4</v>
      </c>
      <c r="AA1133">
        <v>29.4</v>
      </c>
      <c r="AB1133">
        <v>21.1</v>
      </c>
      <c r="AC1133">
        <v>39</v>
      </c>
      <c r="AD1133">
        <v>27.9</v>
      </c>
    </row>
    <row r="1134" spans="1:30" x14ac:dyDescent="0.45">
      <c r="A1134" t="s">
        <v>119</v>
      </c>
      <c r="B1134">
        <v>16540</v>
      </c>
      <c r="C1134" t="s">
        <v>865</v>
      </c>
      <c r="E1134">
        <v>52</v>
      </c>
      <c r="F1134" t="s">
        <v>47</v>
      </c>
      <c r="G1134" t="s">
        <v>48</v>
      </c>
      <c r="H1134">
        <v>1</v>
      </c>
      <c r="I1134" t="s">
        <v>32</v>
      </c>
      <c r="J1134">
        <v>1</v>
      </c>
      <c r="K1134" t="s">
        <v>32</v>
      </c>
      <c r="L1134">
        <v>0</v>
      </c>
      <c r="M1134" t="s">
        <v>32</v>
      </c>
      <c r="N1134">
        <v>2012</v>
      </c>
      <c r="O1134">
        <v>178</v>
      </c>
      <c r="P1134">
        <v>277915</v>
      </c>
      <c r="Q1134">
        <v>98</v>
      </c>
      <c r="R1134">
        <v>276704</v>
      </c>
      <c r="S1134">
        <v>1522</v>
      </c>
      <c r="T1134">
        <v>65793</v>
      </c>
      <c r="U1134">
        <v>80</v>
      </c>
      <c r="V1134">
        <v>1211</v>
      </c>
      <c r="W1134">
        <v>35.700000000000003</v>
      </c>
      <c r="X1134">
        <v>36.299999999999997</v>
      </c>
      <c r="Y1134">
        <v>51.3</v>
      </c>
      <c r="Z1134">
        <v>38</v>
      </c>
      <c r="AA1134">
        <v>46.2</v>
      </c>
      <c r="AB1134">
        <v>44.2</v>
      </c>
      <c r="AC1134">
        <v>61.6</v>
      </c>
      <c r="AD1134">
        <v>32.5</v>
      </c>
    </row>
    <row r="1135" spans="1:30" x14ac:dyDescent="0.45">
      <c r="A1135" t="s">
        <v>119</v>
      </c>
      <c r="B1135">
        <v>16540</v>
      </c>
      <c r="C1135" t="s">
        <v>865</v>
      </c>
      <c r="E1135">
        <v>53</v>
      </c>
      <c r="F1135" t="s">
        <v>49</v>
      </c>
      <c r="H1135">
        <v>1</v>
      </c>
      <c r="I1135" t="s">
        <v>32</v>
      </c>
      <c r="J1135">
        <v>1</v>
      </c>
      <c r="K1135" t="s">
        <v>32</v>
      </c>
      <c r="L1135">
        <v>0</v>
      </c>
      <c r="M1135" t="s">
        <v>32</v>
      </c>
      <c r="N1135">
        <v>2012</v>
      </c>
      <c r="O1135">
        <v>1089</v>
      </c>
      <c r="P1135">
        <v>127998</v>
      </c>
      <c r="Q1135">
        <v>101</v>
      </c>
      <c r="R1135">
        <v>46746</v>
      </c>
      <c r="S1135">
        <v>490</v>
      </c>
      <c r="T1135">
        <v>13937</v>
      </c>
      <c r="U1135">
        <v>988</v>
      </c>
      <c r="W1135">
        <v>26</v>
      </c>
      <c r="X1135">
        <v>35.6</v>
      </c>
      <c r="Y1135">
        <v>36.6</v>
      </c>
      <c r="Z1135">
        <v>20.399999999999999</v>
      </c>
      <c r="AA1135">
        <v>41.9</v>
      </c>
      <c r="AB1135">
        <v>50.6</v>
      </c>
      <c r="AC1135">
        <v>24.7</v>
      </c>
    </row>
    <row r="1136" spans="1:30" x14ac:dyDescent="0.45">
      <c r="A1136" t="s">
        <v>119</v>
      </c>
      <c r="B1136">
        <v>16540</v>
      </c>
      <c r="C1136" t="s">
        <v>865</v>
      </c>
      <c r="E1136">
        <v>54</v>
      </c>
      <c r="F1136" t="s">
        <v>50</v>
      </c>
      <c r="H1136">
        <v>1</v>
      </c>
      <c r="I1136" t="s">
        <v>32</v>
      </c>
      <c r="J1136">
        <v>1</v>
      </c>
      <c r="K1136" t="s">
        <v>32</v>
      </c>
      <c r="L1136">
        <v>0</v>
      </c>
      <c r="M1136" t="s">
        <v>32</v>
      </c>
      <c r="N1136">
        <v>2012</v>
      </c>
      <c r="O1136">
        <v>1125</v>
      </c>
      <c r="P1136">
        <v>273271</v>
      </c>
      <c r="Q1136">
        <v>130</v>
      </c>
      <c r="R1136">
        <v>235833</v>
      </c>
      <c r="S1136">
        <v>1354</v>
      </c>
      <c r="T1136">
        <v>93185</v>
      </c>
      <c r="U1136">
        <v>995</v>
      </c>
      <c r="V1136">
        <v>37438</v>
      </c>
      <c r="W1136">
        <v>17.3</v>
      </c>
      <c r="X1136">
        <v>38.200000000000003</v>
      </c>
      <c r="Y1136">
        <v>35.799999999999997</v>
      </c>
      <c r="Z1136">
        <v>47.4</v>
      </c>
      <c r="AA1136">
        <v>40.700000000000003</v>
      </c>
      <c r="AB1136">
        <v>53</v>
      </c>
      <c r="AC1136">
        <v>18.899999999999999</v>
      </c>
      <c r="AD1136">
        <v>38.4</v>
      </c>
    </row>
    <row r="1137" spans="1:30" x14ac:dyDescent="0.45">
      <c r="A1137" t="s">
        <v>119</v>
      </c>
      <c r="B1137">
        <v>16540</v>
      </c>
      <c r="C1137" t="s">
        <v>865</v>
      </c>
      <c r="E1137">
        <v>56</v>
      </c>
      <c r="F1137" t="s">
        <v>51</v>
      </c>
      <c r="H1137">
        <v>1</v>
      </c>
      <c r="I1137" t="s">
        <v>32</v>
      </c>
      <c r="J1137">
        <v>1</v>
      </c>
      <c r="K1137" t="s">
        <v>32</v>
      </c>
      <c r="L1137">
        <v>0</v>
      </c>
      <c r="M1137" t="s">
        <v>32</v>
      </c>
      <c r="N1137">
        <v>2012</v>
      </c>
      <c r="O1137">
        <v>818</v>
      </c>
      <c r="P1137">
        <v>185091</v>
      </c>
      <c r="Q1137">
        <v>71</v>
      </c>
      <c r="R1137">
        <v>169876</v>
      </c>
      <c r="S1137">
        <v>2191</v>
      </c>
      <c r="T1137">
        <v>82964</v>
      </c>
      <c r="U1137">
        <v>747</v>
      </c>
      <c r="V1137">
        <v>15215</v>
      </c>
      <c r="W1137">
        <v>26.5</v>
      </c>
      <c r="X1137">
        <v>11.2</v>
      </c>
      <c r="Y1137">
        <v>49.6</v>
      </c>
      <c r="Z1137">
        <v>9.4</v>
      </c>
      <c r="AA1137">
        <v>7.8</v>
      </c>
      <c r="AB1137">
        <v>7.5</v>
      </c>
      <c r="AC1137">
        <v>26.5</v>
      </c>
      <c r="AD1137">
        <v>47</v>
      </c>
    </row>
    <row r="1138" spans="1:30" x14ac:dyDescent="0.45">
      <c r="A1138" t="s">
        <v>119</v>
      </c>
      <c r="B1138">
        <v>16540</v>
      </c>
      <c r="C1138" t="s">
        <v>865</v>
      </c>
      <c r="E1138">
        <v>61</v>
      </c>
      <c r="F1138" t="s">
        <v>52</v>
      </c>
      <c r="H1138">
        <v>1</v>
      </c>
      <c r="I1138" t="s">
        <v>32</v>
      </c>
      <c r="J1138">
        <v>1</v>
      </c>
      <c r="K1138" t="s">
        <v>32</v>
      </c>
      <c r="L1138">
        <v>0</v>
      </c>
      <c r="M1138" t="s">
        <v>32</v>
      </c>
      <c r="N1138">
        <v>2012</v>
      </c>
      <c r="O1138">
        <v>191</v>
      </c>
      <c r="P1138">
        <v>57460</v>
      </c>
      <c r="Q1138">
        <v>24</v>
      </c>
      <c r="R1138">
        <v>54903</v>
      </c>
      <c r="S1138">
        <v>1060</v>
      </c>
      <c r="T1138">
        <v>27458</v>
      </c>
      <c r="U1138">
        <v>167</v>
      </c>
      <c r="W1138">
        <v>46.6</v>
      </c>
      <c r="X1138">
        <v>4.9000000000000004</v>
      </c>
      <c r="Y1138">
        <v>48.7</v>
      </c>
      <c r="Z1138">
        <v>3.8</v>
      </c>
      <c r="AA1138">
        <v>7.9</v>
      </c>
      <c r="AB1138">
        <v>3.5</v>
      </c>
      <c r="AC1138">
        <v>51.6</v>
      </c>
    </row>
    <row r="1139" spans="1:30" x14ac:dyDescent="0.45">
      <c r="A1139" t="s">
        <v>119</v>
      </c>
      <c r="B1139">
        <v>16540</v>
      </c>
      <c r="C1139" t="s">
        <v>865</v>
      </c>
      <c r="E1139">
        <v>62</v>
      </c>
      <c r="F1139" t="s">
        <v>53</v>
      </c>
      <c r="H1139">
        <v>1</v>
      </c>
      <c r="I1139" t="s">
        <v>32</v>
      </c>
      <c r="J1139">
        <v>1</v>
      </c>
      <c r="K1139" t="s">
        <v>32</v>
      </c>
      <c r="L1139">
        <v>0</v>
      </c>
      <c r="M1139" t="s">
        <v>32</v>
      </c>
      <c r="N1139">
        <v>2012</v>
      </c>
      <c r="O1139">
        <v>718</v>
      </c>
      <c r="P1139">
        <v>845299</v>
      </c>
      <c r="Q1139">
        <v>298</v>
      </c>
      <c r="R1139">
        <v>838444</v>
      </c>
      <c r="S1139">
        <v>8396</v>
      </c>
      <c r="T1139">
        <v>349127</v>
      </c>
      <c r="U1139">
        <v>420</v>
      </c>
      <c r="V1139">
        <v>6855</v>
      </c>
      <c r="W1139">
        <v>13.2</v>
      </c>
      <c r="X1139">
        <v>7.6</v>
      </c>
      <c r="Y1139">
        <v>28.6</v>
      </c>
      <c r="Z1139">
        <v>8</v>
      </c>
      <c r="AA1139">
        <v>7.7</v>
      </c>
      <c r="AB1139">
        <v>9.6999999999999993</v>
      </c>
      <c r="AC1139">
        <v>19.899999999999999</v>
      </c>
      <c r="AD1139">
        <v>17.399999999999999</v>
      </c>
    </row>
    <row r="1140" spans="1:30" x14ac:dyDescent="0.45">
      <c r="A1140" t="s">
        <v>119</v>
      </c>
      <c r="B1140">
        <v>16540</v>
      </c>
      <c r="C1140" t="s">
        <v>865</v>
      </c>
      <c r="E1140">
        <v>71</v>
      </c>
      <c r="F1140" t="s">
        <v>54</v>
      </c>
      <c r="H1140">
        <v>1</v>
      </c>
      <c r="I1140" t="s">
        <v>32</v>
      </c>
      <c r="J1140">
        <v>1</v>
      </c>
      <c r="K1140" t="s">
        <v>32</v>
      </c>
      <c r="L1140">
        <v>0</v>
      </c>
      <c r="M1140" t="s">
        <v>32</v>
      </c>
      <c r="N1140">
        <v>2012</v>
      </c>
      <c r="O1140">
        <v>384</v>
      </c>
      <c r="P1140">
        <v>32113</v>
      </c>
      <c r="Q1140">
        <v>36</v>
      </c>
      <c r="R1140">
        <v>28914</v>
      </c>
      <c r="S1140">
        <v>741</v>
      </c>
      <c r="T1140">
        <v>10518</v>
      </c>
      <c r="U1140">
        <v>348</v>
      </c>
      <c r="V1140">
        <v>3199</v>
      </c>
      <c r="W1140">
        <v>27.3</v>
      </c>
      <c r="X1140">
        <v>11.7</v>
      </c>
      <c r="Y1140">
        <v>32.299999999999997</v>
      </c>
      <c r="Z1140">
        <v>13.4</v>
      </c>
      <c r="AA1140">
        <v>13.2</v>
      </c>
      <c r="AB1140">
        <v>11.9</v>
      </c>
      <c r="AC1140">
        <v>28.1</v>
      </c>
      <c r="AD1140">
        <v>17.899999999999999</v>
      </c>
    </row>
    <row r="1141" spans="1:30" x14ac:dyDescent="0.45">
      <c r="A1141" t="s">
        <v>119</v>
      </c>
      <c r="B1141">
        <v>16540</v>
      </c>
      <c r="C1141" t="s">
        <v>865</v>
      </c>
      <c r="E1141">
        <v>72</v>
      </c>
      <c r="F1141" t="s">
        <v>55</v>
      </c>
      <c r="H1141">
        <v>1</v>
      </c>
      <c r="I1141" t="s">
        <v>32</v>
      </c>
      <c r="J1141">
        <v>1</v>
      </c>
      <c r="K1141" t="s">
        <v>32</v>
      </c>
      <c r="L1141">
        <v>0</v>
      </c>
      <c r="M1141" t="s">
        <v>32</v>
      </c>
      <c r="N1141">
        <v>2012</v>
      </c>
      <c r="O1141">
        <v>331</v>
      </c>
      <c r="P1141">
        <v>153466</v>
      </c>
      <c r="Q1141">
        <v>214</v>
      </c>
      <c r="R1141">
        <v>150458</v>
      </c>
      <c r="S1141">
        <v>2625</v>
      </c>
      <c r="T1141">
        <v>38187</v>
      </c>
      <c r="U1141">
        <v>117</v>
      </c>
      <c r="W1141">
        <v>21.4</v>
      </c>
      <c r="X1141">
        <v>14.5</v>
      </c>
      <c r="Y1141">
        <v>29.8</v>
      </c>
      <c r="Z1141">
        <v>15.6</v>
      </c>
      <c r="AA1141">
        <v>8.9</v>
      </c>
      <c r="AB1141">
        <v>10.3</v>
      </c>
      <c r="AC1141">
        <v>45</v>
      </c>
    </row>
    <row r="1142" spans="1:30" x14ac:dyDescent="0.45">
      <c r="A1142" t="s">
        <v>119</v>
      </c>
      <c r="B1142">
        <v>16540</v>
      </c>
      <c r="C1142" t="s">
        <v>865</v>
      </c>
      <c r="E1142">
        <v>81</v>
      </c>
      <c r="F1142" t="s">
        <v>56</v>
      </c>
      <c r="G1142" t="s">
        <v>57</v>
      </c>
      <c r="H1142">
        <v>1</v>
      </c>
      <c r="I1142" t="s">
        <v>32</v>
      </c>
      <c r="J1142">
        <v>1</v>
      </c>
      <c r="K1142" t="s">
        <v>32</v>
      </c>
      <c r="L1142">
        <v>0</v>
      </c>
      <c r="M1142" t="s">
        <v>32</v>
      </c>
      <c r="N1142">
        <v>2012</v>
      </c>
      <c r="O1142">
        <v>1492</v>
      </c>
      <c r="P1142">
        <v>124814</v>
      </c>
      <c r="Q1142">
        <v>165</v>
      </c>
      <c r="U1142">
        <v>1327</v>
      </c>
      <c r="V1142">
        <v>43776</v>
      </c>
      <c r="W1142">
        <v>14.6</v>
      </c>
      <c r="X1142">
        <v>32.5</v>
      </c>
      <c r="Y1142">
        <v>38.200000000000003</v>
      </c>
      <c r="AC1142">
        <v>15.2</v>
      </c>
      <c r="AD1142">
        <v>38.5</v>
      </c>
    </row>
    <row r="1143" spans="1:30" x14ac:dyDescent="0.45">
      <c r="A1143" t="s">
        <v>120</v>
      </c>
      <c r="B1143">
        <v>16580</v>
      </c>
      <c r="C1143" t="s">
        <v>533</v>
      </c>
      <c r="E1143">
        <v>0</v>
      </c>
      <c r="F1143" t="s">
        <v>31</v>
      </c>
      <c r="H1143">
        <v>1</v>
      </c>
      <c r="I1143" t="s">
        <v>32</v>
      </c>
      <c r="J1143">
        <v>1</v>
      </c>
      <c r="K1143" t="s">
        <v>32</v>
      </c>
      <c r="L1143">
        <v>0</v>
      </c>
      <c r="M1143" t="s">
        <v>32</v>
      </c>
      <c r="N1143">
        <v>2012</v>
      </c>
      <c r="O1143">
        <v>16648</v>
      </c>
      <c r="P1143">
        <v>19261146</v>
      </c>
      <c r="Q1143">
        <v>3630</v>
      </c>
      <c r="R1143">
        <v>18781454</v>
      </c>
      <c r="S1143">
        <v>71854</v>
      </c>
      <c r="T1143">
        <v>2562943</v>
      </c>
      <c r="U1143">
        <v>13018</v>
      </c>
      <c r="V1143">
        <v>479693</v>
      </c>
      <c r="W1143">
        <v>2.7</v>
      </c>
      <c r="X1143">
        <v>5.3</v>
      </c>
      <c r="Y1143">
        <v>4.7</v>
      </c>
      <c r="Z1143">
        <v>5.6</v>
      </c>
      <c r="AA1143">
        <v>3.7</v>
      </c>
      <c r="AB1143">
        <v>4.0999999999999996</v>
      </c>
      <c r="AC1143">
        <v>3.1</v>
      </c>
      <c r="AD1143">
        <v>12.7</v>
      </c>
    </row>
    <row r="1144" spans="1:30" x14ac:dyDescent="0.45">
      <c r="A1144" t="s">
        <v>120</v>
      </c>
      <c r="B1144">
        <v>16580</v>
      </c>
      <c r="C1144" t="s">
        <v>533</v>
      </c>
      <c r="E1144">
        <v>11</v>
      </c>
      <c r="F1144" t="s">
        <v>33</v>
      </c>
      <c r="G1144" t="s">
        <v>34</v>
      </c>
      <c r="H1144">
        <v>1</v>
      </c>
      <c r="I1144" t="s">
        <v>32</v>
      </c>
      <c r="J1144">
        <v>1</v>
      </c>
      <c r="K1144" t="s">
        <v>32</v>
      </c>
      <c r="L1144">
        <v>0</v>
      </c>
      <c r="M1144" t="s">
        <v>32</v>
      </c>
      <c r="N1144">
        <v>2012</v>
      </c>
      <c r="O1144">
        <v>143</v>
      </c>
      <c r="P1144">
        <v>43264</v>
      </c>
      <c r="Q1144">
        <v>5</v>
      </c>
      <c r="R1144">
        <v>37949</v>
      </c>
      <c r="S1144">
        <v>121</v>
      </c>
      <c r="T1144">
        <v>7998</v>
      </c>
      <c r="U1144">
        <v>138</v>
      </c>
      <c r="W1144">
        <v>43.6</v>
      </c>
      <c r="X1144">
        <v>13.6</v>
      </c>
      <c r="Y1144">
        <v>0</v>
      </c>
      <c r="Z1144">
        <v>5.8</v>
      </c>
      <c r="AA1144">
        <v>4.7</v>
      </c>
      <c r="AB1144">
        <v>5.0999999999999996</v>
      </c>
      <c r="AC1144">
        <v>43.1</v>
      </c>
    </row>
    <row r="1145" spans="1:30" x14ac:dyDescent="0.45">
      <c r="A1145" t="s">
        <v>120</v>
      </c>
      <c r="B1145">
        <v>16580</v>
      </c>
      <c r="C1145" t="s">
        <v>533</v>
      </c>
      <c r="E1145">
        <v>23</v>
      </c>
      <c r="F1145" t="s">
        <v>37</v>
      </c>
      <c r="H1145">
        <v>1</v>
      </c>
      <c r="I1145" t="s">
        <v>32</v>
      </c>
      <c r="J1145">
        <v>1</v>
      </c>
      <c r="K1145" t="s">
        <v>32</v>
      </c>
      <c r="L1145">
        <v>0</v>
      </c>
      <c r="M1145" t="s">
        <v>32</v>
      </c>
      <c r="N1145">
        <v>2012</v>
      </c>
      <c r="O1145">
        <v>1724</v>
      </c>
      <c r="P1145">
        <v>718054</v>
      </c>
      <c r="Q1145">
        <v>500</v>
      </c>
      <c r="R1145">
        <v>667029</v>
      </c>
      <c r="S1145">
        <v>3946</v>
      </c>
      <c r="T1145">
        <v>177978</v>
      </c>
      <c r="U1145">
        <v>1224</v>
      </c>
      <c r="V1145">
        <v>51025</v>
      </c>
      <c r="W1145">
        <v>18.899999999999999</v>
      </c>
      <c r="X1145">
        <v>24.4</v>
      </c>
      <c r="Y1145">
        <v>23.1</v>
      </c>
      <c r="Z1145">
        <v>26.7</v>
      </c>
      <c r="AA1145">
        <v>25.8</v>
      </c>
      <c r="AB1145">
        <v>35.700000000000003</v>
      </c>
      <c r="AC1145">
        <v>21.5</v>
      </c>
      <c r="AD1145">
        <v>41.1</v>
      </c>
    </row>
    <row r="1146" spans="1:30" x14ac:dyDescent="0.45">
      <c r="A1146" t="s">
        <v>120</v>
      </c>
      <c r="B1146">
        <v>16580</v>
      </c>
      <c r="C1146" t="s">
        <v>533</v>
      </c>
      <c r="E1146" t="s">
        <v>38</v>
      </c>
      <c r="F1146" t="s">
        <v>39</v>
      </c>
      <c r="H1146">
        <v>1</v>
      </c>
      <c r="I1146" t="s">
        <v>32</v>
      </c>
      <c r="J1146">
        <v>1</v>
      </c>
      <c r="K1146" t="s">
        <v>32</v>
      </c>
      <c r="L1146">
        <v>0</v>
      </c>
      <c r="M1146" t="s">
        <v>32</v>
      </c>
      <c r="N1146">
        <v>2012</v>
      </c>
      <c r="O1146">
        <v>287</v>
      </c>
      <c r="P1146">
        <v>3681246</v>
      </c>
      <c r="Q1146">
        <v>163</v>
      </c>
      <c r="R1146">
        <v>3675024</v>
      </c>
      <c r="S1146">
        <v>7855</v>
      </c>
      <c r="T1146">
        <v>344734</v>
      </c>
      <c r="U1146">
        <v>124</v>
      </c>
      <c r="W1146">
        <v>36.1</v>
      </c>
      <c r="X1146">
        <v>3</v>
      </c>
      <c r="Y1146">
        <v>30.6</v>
      </c>
      <c r="Z1146">
        <v>3.1</v>
      </c>
      <c r="AA1146">
        <v>7.6</v>
      </c>
      <c r="AB1146">
        <v>9.8000000000000007</v>
      </c>
      <c r="AC1146">
        <v>48.8</v>
      </c>
    </row>
    <row r="1147" spans="1:30" x14ac:dyDescent="0.45">
      <c r="A1147" t="s">
        <v>120</v>
      </c>
      <c r="B1147">
        <v>16580</v>
      </c>
      <c r="C1147" t="s">
        <v>533</v>
      </c>
      <c r="E1147">
        <v>42</v>
      </c>
      <c r="F1147" t="s">
        <v>40</v>
      </c>
      <c r="H1147">
        <v>1</v>
      </c>
      <c r="I1147" t="s">
        <v>32</v>
      </c>
      <c r="J1147">
        <v>1</v>
      </c>
      <c r="K1147" t="s">
        <v>32</v>
      </c>
      <c r="L1147">
        <v>0</v>
      </c>
      <c r="M1147" t="s">
        <v>32</v>
      </c>
      <c r="N1147">
        <v>2012</v>
      </c>
      <c r="O1147">
        <v>397</v>
      </c>
      <c r="P1147">
        <v>5629651</v>
      </c>
      <c r="Q1147">
        <v>191</v>
      </c>
      <c r="R1147">
        <v>5607330</v>
      </c>
      <c r="S1147">
        <v>4009</v>
      </c>
      <c r="T1147">
        <v>206369</v>
      </c>
      <c r="U1147">
        <v>206</v>
      </c>
      <c r="W1147">
        <v>19.600000000000001</v>
      </c>
      <c r="X1147">
        <v>16.5</v>
      </c>
      <c r="Y1147">
        <v>20.100000000000001</v>
      </c>
      <c r="Z1147">
        <v>17.2</v>
      </c>
      <c r="AA1147">
        <v>24.6</v>
      </c>
      <c r="AB1147">
        <v>24.9</v>
      </c>
      <c r="AC1147">
        <v>31.4</v>
      </c>
    </row>
    <row r="1148" spans="1:30" x14ac:dyDescent="0.45">
      <c r="A1148" t="s">
        <v>120</v>
      </c>
      <c r="B1148">
        <v>16580</v>
      </c>
      <c r="C1148" t="s">
        <v>533</v>
      </c>
      <c r="E1148" t="s">
        <v>41</v>
      </c>
      <c r="F1148" t="s">
        <v>42</v>
      </c>
      <c r="H1148">
        <v>1</v>
      </c>
      <c r="I1148" t="s">
        <v>32</v>
      </c>
      <c r="J1148">
        <v>1</v>
      </c>
      <c r="K1148" t="s">
        <v>32</v>
      </c>
      <c r="L1148">
        <v>0</v>
      </c>
      <c r="M1148" t="s">
        <v>32</v>
      </c>
      <c r="N1148">
        <v>2012</v>
      </c>
      <c r="O1148">
        <v>1610</v>
      </c>
      <c r="P1148">
        <v>2420167</v>
      </c>
      <c r="Q1148">
        <v>480</v>
      </c>
      <c r="R1148">
        <v>2393280</v>
      </c>
      <c r="S1148">
        <v>10924</v>
      </c>
      <c r="T1148">
        <v>222624</v>
      </c>
      <c r="U1148">
        <v>1130</v>
      </c>
      <c r="V1148">
        <v>26888</v>
      </c>
      <c r="W1148">
        <v>11.6</v>
      </c>
      <c r="X1148">
        <v>4.3</v>
      </c>
      <c r="Y1148">
        <v>14.7</v>
      </c>
      <c r="Z1148">
        <v>4.5999999999999996</v>
      </c>
      <c r="AA1148">
        <v>7.5</v>
      </c>
      <c r="AB1148">
        <v>7.2</v>
      </c>
      <c r="AC1148">
        <v>16.100000000000001</v>
      </c>
      <c r="AD1148">
        <v>26.3</v>
      </c>
    </row>
    <row r="1149" spans="1:30" x14ac:dyDescent="0.45">
      <c r="A1149" t="s">
        <v>120</v>
      </c>
      <c r="B1149">
        <v>16580</v>
      </c>
      <c r="C1149" t="s">
        <v>533</v>
      </c>
      <c r="E1149" t="s">
        <v>43</v>
      </c>
      <c r="F1149" t="s">
        <v>44</v>
      </c>
      <c r="G1149" t="s">
        <v>45</v>
      </c>
      <c r="H1149">
        <v>1</v>
      </c>
      <c r="I1149" t="s">
        <v>32</v>
      </c>
      <c r="J1149">
        <v>1</v>
      </c>
      <c r="K1149" t="s">
        <v>32</v>
      </c>
      <c r="L1149">
        <v>0</v>
      </c>
      <c r="M1149" t="s">
        <v>32</v>
      </c>
      <c r="N1149">
        <v>2012</v>
      </c>
      <c r="O1149">
        <v>495</v>
      </c>
      <c r="P1149">
        <v>319418</v>
      </c>
      <c r="Q1149">
        <v>114</v>
      </c>
      <c r="R1149">
        <v>300593</v>
      </c>
      <c r="S1149">
        <v>1933</v>
      </c>
      <c r="T1149">
        <v>70622</v>
      </c>
      <c r="U1149">
        <v>382</v>
      </c>
      <c r="V1149">
        <v>18825</v>
      </c>
      <c r="W1149">
        <v>31</v>
      </c>
      <c r="X1149">
        <v>6.7</v>
      </c>
      <c r="Y1149">
        <v>32.6</v>
      </c>
      <c r="Z1149">
        <v>7.2</v>
      </c>
      <c r="AA1149">
        <v>5.7</v>
      </c>
      <c r="AB1149">
        <v>4.5999999999999996</v>
      </c>
      <c r="AC1149">
        <v>37.299999999999997</v>
      </c>
      <c r="AD1149">
        <v>42.4</v>
      </c>
    </row>
    <row r="1150" spans="1:30" x14ac:dyDescent="0.45">
      <c r="A1150" t="s">
        <v>120</v>
      </c>
      <c r="B1150">
        <v>16580</v>
      </c>
      <c r="C1150" t="s">
        <v>533</v>
      </c>
      <c r="E1150">
        <v>51</v>
      </c>
      <c r="F1150" t="s">
        <v>46</v>
      </c>
      <c r="H1150">
        <v>1</v>
      </c>
      <c r="I1150" t="s">
        <v>32</v>
      </c>
      <c r="J1150">
        <v>1</v>
      </c>
      <c r="K1150" t="s">
        <v>32</v>
      </c>
      <c r="L1150">
        <v>0</v>
      </c>
      <c r="M1150" t="s">
        <v>32</v>
      </c>
      <c r="N1150">
        <v>2012</v>
      </c>
      <c r="O1150">
        <v>290</v>
      </c>
      <c r="P1150">
        <v>624943</v>
      </c>
      <c r="Q1150">
        <v>59</v>
      </c>
      <c r="R1150">
        <v>610995</v>
      </c>
      <c r="S1150">
        <v>2844</v>
      </c>
      <c r="T1150">
        <v>134769</v>
      </c>
      <c r="U1150">
        <v>231</v>
      </c>
      <c r="W1150">
        <v>24</v>
      </c>
      <c r="X1150">
        <v>5.6</v>
      </c>
      <c r="Y1150">
        <v>31.7</v>
      </c>
      <c r="Z1150">
        <v>5.9</v>
      </c>
      <c r="AA1150">
        <v>9.8000000000000007</v>
      </c>
      <c r="AB1150">
        <v>13.4</v>
      </c>
      <c r="AC1150">
        <v>27.8</v>
      </c>
    </row>
    <row r="1151" spans="1:30" x14ac:dyDescent="0.45">
      <c r="A1151" t="s">
        <v>120</v>
      </c>
      <c r="B1151">
        <v>16580</v>
      </c>
      <c r="C1151" t="s">
        <v>533</v>
      </c>
      <c r="E1151">
        <v>52</v>
      </c>
      <c r="F1151" t="s">
        <v>47</v>
      </c>
      <c r="G1151" t="s">
        <v>48</v>
      </c>
      <c r="H1151">
        <v>1</v>
      </c>
      <c r="I1151" t="s">
        <v>32</v>
      </c>
      <c r="J1151">
        <v>1</v>
      </c>
      <c r="K1151" t="s">
        <v>32</v>
      </c>
      <c r="L1151">
        <v>0</v>
      </c>
      <c r="M1151" t="s">
        <v>32</v>
      </c>
      <c r="N1151">
        <v>2012</v>
      </c>
      <c r="O1151">
        <v>509</v>
      </c>
      <c r="P1151">
        <v>1584521</v>
      </c>
      <c r="Q1151">
        <v>147</v>
      </c>
      <c r="R1151">
        <v>1574043</v>
      </c>
      <c r="S1151">
        <v>2658</v>
      </c>
      <c r="T1151">
        <v>157697</v>
      </c>
      <c r="U1151">
        <v>362</v>
      </c>
      <c r="V1151">
        <v>10478</v>
      </c>
      <c r="W1151">
        <v>23.3</v>
      </c>
      <c r="X1151">
        <v>7.8</v>
      </c>
      <c r="Y1151">
        <v>28.8</v>
      </c>
      <c r="Z1151">
        <v>8.1999999999999993</v>
      </c>
      <c r="AA1151">
        <v>7.7</v>
      </c>
      <c r="AB1151">
        <v>25.9</v>
      </c>
      <c r="AC1151">
        <v>27.8</v>
      </c>
      <c r="AD1151">
        <v>42.5</v>
      </c>
    </row>
    <row r="1152" spans="1:30" x14ac:dyDescent="0.45">
      <c r="A1152" t="s">
        <v>120</v>
      </c>
      <c r="B1152">
        <v>16580</v>
      </c>
      <c r="C1152" t="s">
        <v>533</v>
      </c>
      <c r="E1152">
        <v>53</v>
      </c>
      <c r="F1152" t="s">
        <v>49</v>
      </c>
      <c r="H1152">
        <v>1</v>
      </c>
      <c r="I1152" t="s">
        <v>32</v>
      </c>
      <c r="J1152">
        <v>1</v>
      </c>
      <c r="K1152" t="s">
        <v>32</v>
      </c>
      <c r="L1152">
        <v>0</v>
      </c>
      <c r="M1152" t="s">
        <v>32</v>
      </c>
      <c r="N1152">
        <v>2012</v>
      </c>
      <c r="O1152">
        <v>1538</v>
      </c>
      <c r="P1152">
        <v>710660</v>
      </c>
      <c r="Q1152">
        <v>203</v>
      </c>
      <c r="R1152">
        <v>582364</v>
      </c>
      <c r="S1152">
        <v>3108</v>
      </c>
      <c r="T1152">
        <v>126391</v>
      </c>
      <c r="U1152">
        <v>1335</v>
      </c>
      <c r="V1152">
        <v>128296</v>
      </c>
      <c r="W1152">
        <v>17.7</v>
      </c>
      <c r="X1152">
        <v>5.4</v>
      </c>
      <c r="Y1152">
        <v>15.4</v>
      </c>
      <c r="Z1152">
        <v>8.1999999999999993</v>
      </c>
      <c r="AA1152">
        <v>17.899999999999999</v>
      </c>
      <c r="AB1152">
        <v>14.6</v>
      </c>
      <c r="AC1152">
        <v>19.5</v>
      </c>
      <c r="AD1152">
        <v>30</v>
      </c>
    </row>
    <row r="1153" spans="1:30" x14ac:dyDescent="0.45">
      <c r="A1153" t="s">
        <v>120</v>
      </c>
      <c r="B1153">
        <v>16580</v>
      </c>
      <c r="C1153" t="s">
        <v>533</v>
      </c>
      <c r="E1153">
        <v>54</v>
      </c>
      <c r="F1153" t="s">
        <v>50</v>
      </c>
      <c r="H1153">
        <v>1</v>
      </c>
      <c r="I1153" t="s">
        <v>32</v>
      </c>
      <c r="J1153">
        <v>1</v>
      </c>
      <c r="K1153" t="s">
        <v>32</v>
      </c>
      <c r="L1153">
        <v>0</v>
      </c>
      <c r="M1153" t="s">
        <v>32</v>
      </c>
      <c r="N1153">
        <v>2012</v>
      </c>
      <c r="O1153">
        <v>2391</v>
      </c>
      <c r="P1153">
        <v>508656</v>
      </c>
      <c r="Q1153">
        <v>576</v>
      </c>
      <c r="R1153">
        <v>436713</v>
      </c>
      <c r="S1153">
        <v>3648</v>
      </c>
      <c r="T1153">
        <v>163678</v>
      </c>
      <c r="U1153">
        <v>1816</v>
      </c>
      <c r="V1153">
        <v>71943</v>
      </c>
      <c r="W1153">
        <v>11.4</v>
      </c>
      <c r="X1153">
        <v>8.5</v>
      </c>
      <c r="Y1153">
        <v>11.7</v>
      </c>
      <c r="Z1153">
        <v>8.1999999999999993</v>
      </c>
      <c r="AA1153">
        <v>17.5</v>
      </c>
      <c r="AB1153">
        <v>12.8</v>
      </c>
      <c r="AC1153">
        <v>13.5</v>
      </c>
      <c r="AD1153">
        <v>34.4</v>
      </c>
    </row>
    <row r="1154" spans="1:30" x14ac:dyDescent="0.45">
      <c r="A1154" t="s">
        <v>120</v>
      </c>
      <c r="B1154">
        <v>16580</v>
      </c>
      <c r="C1154" t="s">
        <v>533</v>
      </c>
      <c r="E1154">
        <v>56</v>
      </c>
      <c r="F1154" t="s">
        <v>51</v>
      </c>
      <c r="H1154">
        <v>1</v>
      </c>
      <c r="I1154" t="s">
        <v>32</v>
      </c>
      <c r="J1154">
        <v>1</v>
      </c>
      <c r="K1154" t="s">
        <v>32</v>
      </c>
      <c r="L1154">
        <v>0</v>
      </c>
      <c r="M1154" t="s">
        <v>32</v>
      </c>
      <c r="N1154">
        <v>2012</v>
      </c>
      <c r="O1154">
        <v>1170</v>
      </c>
      <c r="P1154">
        <v>255047</v>
      </c>
      <c r="Q1154">
        <v>244</v>
      </c>
      <c r="R1154">
        <v>243692</v>
      </c>
      <c r="S1154">
        <v>4202</v>
      </c>
      <c r="T1154">
        <v>99227</v>
      </c>
      <c r="U1154">
        <v>926</v>
      </c>
      <c r="V1154">
        <v>11355</v>
      </c>
      <c r="W1154">
        <v>14.9</v>
      </c>
      <c r="X1154">
        <v>27.4</v>
      </c>
      <c r="Y1154">
        <v>35</v>
      </c>
      <c r="Z1154">
        <v>29.8</v>
      </c>
      <c r="AA1154">
        <v>24.7</v>
      </c>
      <c r="AB1154">
        <v>28.5</v>
      </c>
      <c r="AC1154">
        <v>18.2</v>
      </c>
      <c r="AD1154">
        <v>18.8</v>
      </c>
    </row>
    <row r="1155" spans="1:30" x14ac:dyDescent="0.45">
      <c r="A1155" t="s">
        <v>120</v>
      </c>
      <c r="B1155">
        <v>16580</v>
      </c>
      <c r="C1155" t="s">
        <v>533</v>
      </c>
      <c r="E1155">
        <v>61</v>
      </c>
      <c r="F1155" t="s">
        <v>52</v>
      </c>
      <c r="H1155">
        <v>1</v>
      </c>
      <c r="I1155" t="s">
        <v>32</v>
      </c>
      <c r="J1155">
        <v>1</v>
      </c>
      <c r="K1155" t="s">
        <v>32</v>
      </c>
      <c r="L1155">
        <v>0</v>
      </c>
      <c r="M1155" t="s">
        <v>32</v>
      </c>
      <c r="N1155">
        <v>2012</v>
      </c>
      <c r="O1155">
        <v>648</v>
      </c>
      <c r="P1155">
        <v>71753</v>
      </c>
      <c r="Q1155">
        <v>51</v>
      </c>
      <c r="R1155">
        <v>60856</v>
      </c>
      <c r="S1155">
        <v>1423</v>
      </c>
      <c r="T1155">
        <v>20479</v>
      </c>
      <c r="U1155">
        <v>597</v>
      </c>
      <c r="V1155">
        <v>10897</v>
      </c>
      <c r="W1155">
        <v>21.3</v>
      </c>
      <c r="X1155">
        <v>8</v>
      </c>
      <c r="Y1155">
        <v>9.5</v>
      </c>
      <c r="Z1155">
        <v>5.3</v>
      </c>
      <c r="AA1155">
        <v>6.5</v>
      </c>
      <c r="AB1155">
        <v>2.9</v>
      </c>
      <c r="AC1155">
        <v>22.3</v>
      </c>
      <c r="AD1155">
        <v>45.7</v>
      </c>
    </row>
    <row r="1156" spans="1:30" x14ac:dyDescent="0.45">
      <c r="A1156" t="s">
        <v>120</v>
      </c>
      <c r="B1156">
        <v>16580</v>
      </c>
      <c r="C1156" t="s">
        <v>533</v>
      </c>
      <c r="E1156">
        <v>62</v>
      </c>
      <c r="F1156" t="s">
        <v>53</v>
      </c>
      <c r="H1156">
        <v>1</v>
      </c>
      <c r="I1156" t="s">
        <v>32</v>
      </c>
      <c r="J1156">
        <v>1</v>
      </c>
      <c r="K1156" t="s">
        <v>32</v>
      </c>
      <c r="L1156">
        <v>0</v>
      </c>
      <c r="M1156" t="s">
        <v>32</v>
      </c>
      <c r="N1156">
        <v>2012</v>
      </c>
      <c r="O1156">
        <v>1710</v>
      </c>
      <c r="P1156">
        <v>1708646</v>
      </c>
      <c r="Q1156">
        <v>256</v>
      </c>
      <c r="R1156">
        <v>1681515</v>
      </c>
      <c r="S1156">
        <v>12701</v>
      </c>
      <c r="T1156">
        <v>582533</v>
      </c>
      <c r="U1156">
        <v>1454</v>
      </c>
      <c r="V1156">
        <v>27131</v>
      </c>
      <c r="W1156">
        <v>12.2</v>
      </c>
      <c r="X1156">
        <v>7.2</v>
      </c>
      <c r="Y1156">
        <v>29.9</v>
      </c>
      <c r="Z1156">
        <v>7.6</v>
      </c>
      <c r="AA1156">
        <v>7.4</v>
      </c>
      <c r="AB1156">
        <v>7.1</v>
      </c>
      <c r="AC1156">
        <v>11.3</v>
      </c>
      <c r="AD1156">
        <v>23.3</v>
      </c>
    </row>
    <row r="1157" spans="1:30" x14ac:dyDescent="0.45">
      <c r="A1157" t="s">
        <v>120</v>
      </c>
      <c r="B1157">
        <v>16580</v>
      </c>
      <c r="C1157" t="s">
        <v>533</v>
      </c>
      <c r="E1157">
        <v>71</v>
      </c>
      <c r="F1157" t="s">
        <v>54</v>
      </c>
      <c r="H1157">
        <v>1</v>
      </c>
      <c r="I1157" t="s">
        <v>32</v>
      </c>
      <c r="J1157">
        <v>1</v>
      </c>
      <c r="K1157" t="s">
        <v>32</v>
      </c>
      <c r="L1157">
        <v>0</v>
      </c>
      <c r="M1157" t="s">
        <v>32</v>
      </c>
      <c r="N1157">
        <v>2012</v>
      </c>
      <c r="O1157">
        <v>934</v>
      </c>
      <c r="P1157">
        <v>48829</v>
      </c>
      <c r="Q1157">
        <v>39</v>
      </c>
      <c r="U1157">
        <v>895</v>
      </c>
      <c r="V1157">
        <v>12927</v>
      </c>
      <c r="W1157">
        <v>17.7</v>
      </c>
      <c r="X1157">
        <v>38.6</v>
      </c>
      <c r="Y1157">
        <v>31.2</v>
      </c>
      <c r="AC1157">
        <v>17.399999999999999</v>
      </c>
      <c r="AD1157">
        <v>23.7</v>
      </c>
    </row>
    <row r="1158" spans="1:30" x14ac:dyDescent="0.45">
      <c r="A1158" t="s">
        <v>120</v>
      </c>
      <c r="B1158">
        <v>16580</v>
      </c>
      <c r="C1158" t="s">
        <v>533</v>
      </c>
      <c r="E1158">
        <v>72</v>
      </c>
      <c r="F1158" t="s">
        <v>55</v>
      </c>
      <c r="H1158">
        <v>1</v>
      </c>
      <c r="I1158" t="s">
        <v>32</v>
      </c>
      <c r="J1158">
        <v>1</v>
      </c>
      <c r="K1158" t="s">
        <v>32</v>
      </c>
      <c r="L1158">
        <v>0</v>
      </c>
      <c r="M1158" t="s">
        <v>32</v>
      </c>
      <c r="N1158">
        <v>2012</v>
      </c>
      <c r="O1158">
        <v>469</v>
      </c>
      <c r="P1158">
        <v>515404</v>
      </c>
      <c r="Q1158">
        <v>427</v>
      </c>
      <c r="R1158">
        <v>510998</v>
      </c>
      <c r="S1158">
        <v>9285</v>
      </c>
      <c r="T1158">
        <v>134834</v>
      </c>
      <c r="U1158">
        <v>43</v>
      </c>
      <c r="V1158">
        <v>4407</v>
      </c>
      <c r="W1158">
        <v>17.5</v>
      </c>
      <c r="X1158">
        <v>25</v>
      </c>
      <c r="Y1158">
        <v>19.8</v>
      </c>
      <c r="Z1158">
        <v>26.3</v>
      </c>
      <c r="AA1158">
        <v>20</v>
      </c>
      <c r="AB1158">
        <v>24.7</v>
      </c>
      <c r="AC1158">
        <v>13.7</v>
      </c>
      <c r="AD1158">
        <v>7.6</v>
      </c>
    </row>
    <row r="1159" spans="1:30" x14ac:dyDescent="0.45">
      <c r="A1159" t="s">
        <v>120</v>
      </c>
      <c r="B1159">
        <v>16580</v>
      </c>
      <c r="C1159" t="s">
        <v>533</v>
      </c>
      <c r="E1159">
        <v>81</v>
      </c>
      <c r="F1159" t="s">
        <v>56</v>
      </c>
      <c r="G1159" t="s">
        <v>57</v>
      </c>
      <c r="H1159">
        <v>1</v>
      </c>
      <c r="I1159" t="s">
        <v>32</v>
      </c>
      <c r="J1159">
        <v>1</v>
      </c>
      <c r="K1159" t="s">
        <v>32</v>
      </c>
      <c r="L1159">
        <v>0</v>
      </c>
      <c r="M1159" t="s">
        <v>32</v>
      </c>
      <c r="N1159">
        <v>2012</v>
      </c>
      <c r="O1159">
        <v>2357</v>
      </c>
      <c r="P1159">
        <v>154028</v>
      </c>
      <c r="Q1159">
        <v>205</v>
      </c>
      <c r="R1159">
        <v>96387</v>
      </c>
      <c r="S1159">
        <v>1494</v>
      </c>
      <c r="T1159">
        <v>29106</v>
      </c>
      <c r="U1159">
        <v>2152</v>
      </c>
      <c r="V1159">
        <v>57641</v>
      </c>
      <c r="W1159">
        <v>10.199999999999999</v>
      </c>
      <c r="X1159">
        <v>20.2</v>
      </c>
      <c r="Y1159">
        <v>28.5</v>
      </c>
      <c r="Z1159">
        <v>28</v>
      </c>
      <c r="AA1159">
        <v>39.5</v>
      </c>
      <c r="AB1159">
        <v>27.5</v>
      </c>
      <c r="AC1159">
        <v>10.7</v>
      </c>
      <c r="AD1159">
        <v>26.7</v>
      </c>
    </row>
    <row r="1160" spans="1:30" x14ac:dyDescent="0.45">
      <c r="A1160" t="s">
        <v>121</v>
      </c>
      <c r="B1160">
        <v>16620</v>
      </c>
      <c r="C1160" t="s">
        <v>534</v>
      </c>
      <c r="E1160">
        <v>0</v>
      </c>
      <c r="F1160" t="s">
        <v>31</v>
      </c>
      <c r="H1160">
        <v>1</v>
      </c>
      <c r="I1160" t="s">
        <v>32</v>
      </c>
      <c r="J1160">
        <v>1</v>
      </c>
      <c r="K1160" t="s">
        <v>32</v>
      </c>
      <c r="L1160">
        <v>0</v>
      </c>
      <c r="M1160" t="s">
        <v>32</v>
      </c>
      <c r="N1160">
        <v>2012</v>
      </c>
      <c r="O1160">
        <v>14933</v>
      </c>
      <c r="P1160">
        <v>22712837</v>
      </c>
      <c r="Q1160">
        <v>4209</v>
      </c>
      <c r="R1160">
        <v>22206531</v>
      </c>
      <c r="S1160">
        <v>94881</v>
      </c>
      <c r="T1160">
        <v>3881301</v>
      </c>
      <c r="U1160">
        <v>10724</v>
      </c>
      <c r="V1160">
        <v>506306</v>
      </c>
      <c r="W1160">
        <v>3.8</v>
      </c>
      <c r="X1160">
        <v>2.8</v>
      </c>
      <c r="Y1160">
        <v>2.9</v>
      </c>
      <c r="Z1160">
        <v>2.9</v>
      </c>
      <c r="AA1160">
        <v>2.5</v>
      </c>
      <c r="AB1160">
        <v>2.2000000000000002</v>
      </c>
      <c r="AC1160">
        <v>4.8</v>
      </c>
      <c r="AD1160">
        <v>9.8000000000000007</v>
      </c>
    </row>
    <row r="1161" spans="1:30" x14ac:dyDescent="0.45">
      <c r="A1161" t="s">
        <v>121</v>
      </c>
      <c r="B1161">
        <v>16620</v>
      </c>
      <c r="C1161" t="s">
        <v>534</v>
      </c>
      <c r="E1161">
        <v>11</v>
      </c>
      <c r="F1161" t="s">
        <v>33</v>
      </c>
      <c r="G1161" t="s">
        <v>34</v>
      </c>
      <c r="H1161">
        <v>1</v>
      </c>
      <c r="I1161" t="s">
        <v>32</v>
      </c>
      <c r="J1161">
        <v>1</v>
      </c>
      <c r="K1161" t="s">
        <v>32</v>
      </c>
      <c r="L1161">
        <v>0</v>
      </c>
      <c r="M1161" t="s">
        <v>32</v>
      </c>
      <c r="N1161">
        <v>2012</v>
      </c>
      <c r="O1161">
        <v>82</v>
      </c>
      <c r="Q1161">
        <v>9</v>
      </c>
      <c r="U1161">
        <v>72</v>
      </c>
      <c r="W1161">
        <v>79.099999999999994</v>
      </c>
      <c r="Y1161">
        <v>87.7</v>
      </c>
      <c r="AC1161">
        <v>75.599999999999994</v>
      </c>
    </row>
    <row r="1162" spans="1:30" x14ac:dyDescent="0.45">
      <c r="A1162" t="s">
        <v>121</v>
      </c>
      <c r="B1162">
        <v>16620</v>
      </c>
      <c r="C1162" t="s">
        <v>534</v>
      </c>
      <c r="E1162">
        <v>21</v>
      </c>
      <c r="F1162" t="s">
        <v>35</v>
      </c>
      <c r="H1162">
        <v>1</v>
      </c>
      <c r="I1162" t="s">
        <v>32</v>
      </c>
      <c r="J1162">
        <v>1</v>
      </c>
      <c r="K1162" t="s">
        <v>32</v>
      </c>
      <c r="L1162">
        <v>0</v>
      </c>
      <c r="M1162" t="s">
        <v>32</v>
      </c>
      <c r="N1162">
        <v>2012</v>
      </c>
      <c r="O1162">
        <v>209</v>
      </c>
      <c r="P1162">
        <v>2594381</v>
      </c>
      <c r="Q1162">
        <v>47</v>
      </c>
      <c r="R1162">
        <v>2589034</v>
      </c>
      <c r="S1162">
        <v>8506</v>
      </c>
      <c r="T1162">
        <v>573140</v>
      </c>
      <c r="U1162">
        <v>162</v>
      </c>
      <c r="V1162">
        <v>5347</v>
      </c>
      <c r="W1162">
        <v>29.3</v>
      </c>
      <c r="X1162">
        <v>0.8</v>
      </c>
      <c r="Y1162">
        <v>29.5</v>
      </c>
      <c r="Z1162">
        <v>0.9</v>
      </c>
      <c r="AA1162">
        <v>2.8</v>
      </c>
      <c r="AB1162">
        <v>2.2000000000000002</v>
      </c>
      <c r="AC1162">
        <v>37.700000000000003</v>
      </c>
      <c r="AD1162">
        <v>6.2</v>
      </c>
    </row>
    <row r="1163" spans="1:30" x14ac:dyDescent="0.45">
      <c r="A1163" t="s">
        <v>121</v>
      </c>
      <c r="B1163">
        <v>16620</v>
      </c>
      <c r="C1163" t="s">
        <v>534</v>
      </c>
      <c r="E1163">
        <v>23</v>
      </c>
      <c r="F1163" t="s">
        <v>37</v>
      </c>
      <c r="H1163">
        <v>1</v>
      </c>
      <c r="I1163" t="s">
        <v>32</v>
      </c>
      <c r="J1163">
        <v>1</v>
      </c>
      <c r="K1163" t="s">
        <v>32</v>
      </c>
      <c r="L1163">
        <v>0</v>
      </c>
      <c r="M1163" t="s">
        <v>32</v>
      </c>
      <c r="N1163">
        <v>2012</v>
      </c>
      <c r="O1163">
        <v>1256</v>
      </c>
      <c r="P1163">
        <v>1117728</v>
      </c>
      <c r="Q1163">
        <v>411</v>
      </c>
      <c r="R1163">
        <v>1095229</v>
      </c>
      <c r="S1163">
        <v>5135</v>
      </c>
      <c r="T1163">
        <v>243655</v>
      </c>
      <c r="U1163">
        <v>845</v>
      </c>
      <c r="V1163">
        <v>22499</v>
      </c>
      <c r="W1163">
        <v>14.8</v>
      </c>
      <c r="X1163">
        <v>14.3</v>
      </c>
      <c r="Y1163">
        <v>18</v>
      </c>
      <c r="Z1163">
        <v>15.2</v>
      </c>
      <c r="AA1163">
        <v>18.2</v>
      </c>
      <c r="AB1163">
        <v>15.8</v>
      </c>
      <c r="AC1163">
        <v>20.9</v>
      </c>
      <c r="AD1163">
        <v>29.1</v>
      </c>
    </row>
    <row r="1164" spans="1:30" x14ac:dyDescent="0.45">
      <c r="A1164" t="s">
        <v>121</v>
      </c>
      <c r="B1164">
        <v>16620</v>
      </c>
      <c r="C1164" t="s">
        <v>534</v>
      </c>
      <c r="E1164" t="s">
        <v>38</v>
      </c>
      <c r="F1164" t="s">
        <v>39</v>
      </c>
      <c r="H1164">
        <v>1</v>
      </c>
      <c r="I1164" t="s">
        <v>32</v>
      </c>
      <c r="J1164">
        <v>1</v>
      </c>
      <c r="K1164" t="s">
        <v>32</v>
      </c>
      <c r="L1164">
        <v>0</v>
      </c>
      <c r="M1164" t="s">
        <v>32</v>
      </c>
      <c r="N1164">
        <v>2012</v>
      </c>
      <c r="O1164">
        <v>245</v>
      </c>
      <c r="P1164">
        <v>2248965</v>
      </c>
      <c r="Q1164">
        <v>117</v>
      </c>
      <c r="R1164">
        <v>2239467</v>
      </c>
      <c r="S1164">
        <v>3056</v>
      </c>
      <c r="T1164">
        <v>195314</v>
      </c>
      <c r="U1164">
        <v>128</v>
      </c>
      <c r="V1164">
        <v>9498</v>
      </c>
      <c r="W1164">
        <v>15.5</v>
      </c>
      <c r="X1164">
        <v>2.9</v>
      </c>
      <c r="Y1164">
        <v>18.7</v>
      </c>
      <c r="Z1164">
        <v>3</v>
      </c>
      <c r="AA1164">
        <v>9.1999999999999993</v>
      </c>
      <c r="AB1164">
        <v>11.3</v>
      </c>
      <c r="AC1164">
        <v>20.5</v>
      </c>
      <c r="AD1164">
        <v>17.399999999999999</v>
      </c>
    </row>
    <row r="1165" spans="1:30" x14ac:dyDescent="0.45">
      <c r="A1165" t="s">
        <v>121</v>
      </c>
      <c r="B1165">
        <v>16620</v>
      </c>
      <c r="C1165" t="s">
        <v>534</v>
      </c>
      <c r="E1165">
        <v>42</v>
      </c>
      <c r="F1165" t="s">
        <v>40</v>
      </c>
      <c r="H1165">
        <v>1</v>
      </c>
      <c r="I1165" t="s">
        <v>32</v>
      </c>
      <c r="J1165">
        <v>1</v>
      </c>
      <c r="K1165" t="s">
        <v>32</v>
      </c>
      <c r="L1165">
        <v>0</v>
      </c>
      <c r="M1165" t="s">
        <v>32</v>
      </c>
      <c r="N1165">
        <v>2012</v>
      </c>
      <c r="O1165">
        <v>583</v>
      </c>
      <c r="P1165">
        <v>4178425</v>
      </c>
      <c r="Q1165">
        <v>291</v>
      </c>
      <c r="R1165">
        <v>4125536</v>
      </c>
      <c r="S1165">
        <v>4124</v>
      </c>
      <c r="T1165">
        <v>218810</v>
      </c>
      <c r="U1165">
        <v>292</v>
      </c>
      <c r="V1165">
        <v>52889</v>
      </c>
      <c r="W1165">
        <v>15.2</v>
      </c>
      <c r="X1165">
        <v>1.8</v>
      </c>
      <c r="Y1165">
        <v>11.1</v>
      </c>
      <c r="Z1165">
        <v>1.5</v>
      </c>
      <c r="AA1165">
        <v>6.5</v>
      </c>
      <c r="AB1165">
        <v>5.2</v>
      </c>
      <c r="AC1165">
        <v>21.2</v>
      </c>
      <c r="AD1165">
        <v>45.5</v>
      </c>
    </row>
    <row r="1166" spans="1:30" x14ac:dyDescent="0.45">
      <c r="A1166" t="s">
        <v>121</v>
      </c>
      <c r="B1166">
        <v>16620</v>
      </c>
      <c r="C1166" t="s">
        <v>534</v>
      </c>
      <c r="E1166" t="s">
        <v>41</v>
      </c>
      <c r="F1166" t="s">
        <v>42</v>
      </c>
      <c r="H1166">
        <v>1</v>
      </c>
      <c r="I1166" t="s">
        <v>32</v>
      </c>
      <c r="J1166">
        <v>1</v>
      </c>
      <c r="K1166" t="s">
        <v>32</v>
      </c>
      <c r="L1166">
        <v>0</v>
      </c>
      <c r="M1166" t="s">
        <v>32</v>
      </c>
      <c r="N1166">
        <v>2012</v>
      </c>
      <c r="O1166">
        <v>1720</v>
      </c>
      <c r="P1166">
        <v>3620029</v>
      </c>
      <c r="Q1166">
        <v>526</v>
      </c>
      <c r="R1166">
        <v>3586816</v>
      </c>
      <c r="S1166">
        <v>12459</v>
      </c>
      <c r="T1166">
        <v>307406</v>
      </c>
      <c r="U1166">
        <v>1193</v>
      </c>
      <c r="V1166">
        <v>33212</v>
      </c>
      <c r="W1166">
        <v>12.7</v>
      </c>
      <c r="X1166">
        <v>13.4</v>
      </c>
      <c r="Y1166">
        <v>11.6</v>
      </c>
      <c r="Z1166">
        <v>14.1</v>
      </c>
      <c r="AA1166">
        <v>9</v>
      </c>
      <c r="AB1166">
        <v>12.9</v>
      </c>
      <c r="AC1166">
        <v>17.8</v>
      </c>
      <c r="AD1166">
        <v>16.100000000000001</v>
      </c>
    </row>
    <row r="1167" spans="1:30" x14ac:dyDescent="0.45">
      <c r="A1167" t="s">
        <v>121</v>
      </c>
      <c r="B1167">
        <v>16620</v>
      </c>
      <c r="C1167" t="s">
        <v>534</v>
      </c>
      <c r="E1167" t="s">
        <v>43</v>
      </c>
      <c r="F1167" t="s">
        <v>44</v>
      </c>
      <c r="G1167" t="s">
        <v>45</v>
      </c>
      <c r="H1167">
        <v>1</v>
      </c>
      <c r="I1167" t="s">
        <v>32</v>
      </c>
      <c r="J1167">
        <v>1</v>
      </c>
      <c r="K1167" t="s">
        <v>32</v>
      </c>
      <c r="L1167">
        <v>0</v>
      </c>
      <c r="M1167" t="s">
        <v>32</v>
      </c>
      <c r="N1167">
        <v>2012</v>
      </c>
      <c r="O1167">
        <v>708</v>
      </c>
      <c r="P1167">
        <v>631089</v>
      </c>
      <c r="Q1167">
        <v>178</v>
      </c>
      <c r="R1167">
        <v>570393</v>
      </c>
      <c r="S1167">
        <v>2375</v>
      </c>
      <c r="T1167">
        <v>114492</v>
      </c>
      <c r="U1167">
        <v>530</v>
      </c>
      <c r="V1167">
        <v>60696</v>
      </c>
      <c r="W1167">
        <v>16.899999999999999</v>
      </c>
      <c r="X1167">
        <v>4.8</v>
      </c>
      <c r="Y1167">
        <v>20.399999999999999</v>
      </c>
      <c r="Z1167">
        <v>5.8</v>
      </c>
      <c r="AA1167">
        <v>5.4</v>
      </c>
      <c r="AB1167">
        <v>5.2</v>
      </c>
      <c r="AC1167">
        <v>22.6</v>
      </c>
      <c r="AD1167">
        <v>14.4</v>
      </c>
    </row>
    <row r="1168" spans="1:30" x14ac:dyDescent="0.45">
      <c r="A1168" t="s">
        <v>121</v>
      </c>
      <c r="B1168">
        <v>16620</v>
      </c>
      <c r="C1168" t="s">
        <v>534</v>
      </c>
      <c r="E1168">
        <v>51</v>
      </c>
      <c r="F1168" t="s">
        <v>46</v>
      </c>
      <c r="H1168">
        <v>1</v>
      </c>
      <c r="I1168" t="s">
        <v>32</v>
      </c>
      <c r="J1168">
        <v>1</v>
      </c>
      <c r="K1168" t="s">
        <v>32</v>
      </c>
      <c r="L1168">
        <v>0</v>
      </c>
      <c r="M1168" t="s">
        <v>32</v>
      </c>
      <c r="N1168">
        <v>2012</v>
      </c>
      <c r="O1168">
        <v>193</v>
      </c>
      <c r="P1168">
        <v>649893</v>
      </c>
      <c r="Q1168">
        <v>91</v>
      </c>
      <c r="R1168">
        <v>648151</v>
      </c>
      <c r="S1168">
        <v>2649</v>
      </c>
      <c r="T1168">
        <v>136306</v>
      </c>
      <c r="U1168">
        <v>103</v>
      </c>
      <c r="V1168">
        <v>1741</v>
      </c>
      <c r="W1168">
        <v>11.6</v>
      </c>
      <c r="X1168">
        <v>5.0999999999999996</v>
      </c>
      <c r="Y1168">
        <v>19.600000000000001</v>
      </c>
      <c r="Z1168">
        <v>5.4</v>
      </c>
      <c r="AA1168">
        <v>9.1999999999999993</v>
      </c>
      <c r="AB1168">
        <v>6</v>
      </c>
      <c r="AC1168">
        <v>14.1</v>
      </c>
      <c r="AD1168">
        <v>10</v>
      </c>
    </row>
    <row r="1169" spans="1:30" x14ac:dyDescent="0.45">
      <c r="A1169" t="s">
        <v>121</v>
      </c>
      <c r="B1169">
        <v>16620</v>
      </c>
      <c r="C1169" t="s">
        <v>534</v>
      </c>
      <c r="E1169">
        <v>52</v>
      </c>
      <c r="F1169" t="s">
        <v>47</v>
      </c>
      <c r="G1169" t="s">
        <v>48</v>
      </c>
      <c r="H1169">
        <v>1</v>
      </c>
      <c r="I1169" t="s">
        <v>32</v>
      </c>
      <c r="J1169">
        <v>1</v>
      </c>
      <c r="K1169" t="s">
        <v>32</v>
      </c>
      <c r="L1169">
        <v>0</v>
      </c>
      <c r="M1169" t="s">
        <v>32</v>
      </c>
      <c r="N1169">
        <v>2012</v>
      </c>
      <c r="O1169">
        <v>583</v>
      </c>
      <c r="P1169">
        <v>2169959</v>
      </c>
      <c r="Q1169">
        <v>242</v>
      </c>
      <c r="R1169">
        <v>2146864</v>
      </c>
      <c r="S1169">
        <v>5688</v>
      </c>
      <c r="T1169">
        <v>301366</v>
      </c>
      <c r="U1169">
        <v>341</v>
      </c>
      <c r="V1169">
        <v>23095</v>
      </c>
      <c r="W1169">
        <v>21.9</v>
      </c>
      <c r="X1169">
        <v>4.7</v>
      </c>
      <c r="Y1169">
        <v>18.2</v>
      </c>
      <c r="Z1169">
        <v>4.9000000000000004</v>
      </c>
      <c r="AA1169">
        <v>6.2</v>
      </c>
      <c r="AB1169">
        <v>4.5</v>
      </c>
      <c r="AC1169">
        <v>32.299999999999997</v>
      </c>
      <c r="AD1169">
        <v>50</v>
      </c>
    </row>
    <row r="1170" spans="1:30" x14ac:dyDescent="0.45">
      <c r="A1170" t="s">
        <v>121</v>
      </c>
      <c r="B1170">
        <v>16620</v>
      </c>
      <c r="C1170" t="s">
        <v>534</v>
      </c>
      <c r="E1170">
        <v>53</v>
      </c>
      <c r="F1170" t="s">
        <v>49</v>
      </c>
      <c r="H1170">
        <v>1</v>
      </c>
      <c r="I1170" t="s">
        <v>32</v>
      </c>
      <c r="J1170">
        <v>1</v>
      </c>
      <c r="K1170" t="s">
        <v>32</v>
      </c>
      <c r="L1170">
        <v>0</v>
      </c>
      <c r="M1170" t="s">
        <v>32</v>
      </c>
      <c r="N1170">
        <v>2012</v>
      </c>
      <c r="O1170">
        <v>1285</v>
      </c>
      <c r="P1170">
        <v>354653</v>
      </c>
      <c r="Q1170">
        <v>235</v>
      </c>
      <c r="R1170">
        <v>253475</v>
      </c>
      <c r="S1170">
        <v>1246</v>
      </c>
      <c r="T1170">
        <v>44220</v>
      </c>
      <c r="U1170">
        <v>1050</v>
      </c>
      <c r="V1170">
        <v>101178</v>
      </c>
      <c r="W1170">
        <v>8.1999999999999993</v>
      </c>
      <c r="X1170">
        <v>10</v>
      </c>
      <c r="Y1170">
        <v>10.9</v>
      </c>
      <c r="Z1170">
        <v>5.2</v>
      </c>
      <c r="AA1170">
        <v>14.8</v>
      </c>
      <c r="AB1170">
        <v>11.7</v>
      </c>
      <c r="AC1170">
        <v>9.4</v>
      </c>
      <c r="AD1170">
        <v>31.6</v>
      </c>
    </row>
    <row r="1171" spans="1:30" x14ac:dyDescent="0.45">
      <c r="A1171" t="s">
        <v>121</v>
      </c>
      <c r="B1171">
        <v>16620</v>
      </c>
      <c r="C1171" t="s">
        <v>534</v>
      </c>
      <c r="E1171">
        <v>54</v>
      </c>
      <c r="F1171" t="s">
        <v>50</v>
      </c>
      <c r="H1171">
        <v>1</v>
      </c>
      <c r="I1171" t="s">
        <v>32</v>
      </c>
      <c r="J1171">
        <v>1</v>
      </c>
      <c r="K1171" t="s">
        <v>32</v>
      </c>
      <c r="L1171">
        <v>0</v>
      </c>
      <c r="M1171" t="s">
        <v>32</v>
      </c>
      <c r="N1171">
        <v>2012</v>
      </c>
      <c r="O1171">
        <v>2145</v>
      </c>
      <c r="P1171">
        <v>1033135</v>
      </c>
      <c r="Q1171">
        <v>597</v>
      </c>
      <c r="R1171">
        <v>975728</v>
      </c>
      <c r="S1171">
        <v>6212</v>
      </c>
      <c r="T1171">
        <v>341165</v>
      </c>
      <c r="U1171">
        <v>1547</v>
      </c>
      <c r="V1171">
        <v>57407</v>
      </c>
      <c r="W1171">
        <v>11.2</v>
      </c>
      <c r="X1171">
        <v>5.3</v>
      </c>
      <c r="Y1171">
        <v>12.1</v>
      </c>
      <c r="Z1171">
        <v>5.9</v>
      </c>
      <c r="AA1171">
        <v>7.9</v>
      </c>
      <c r="AB1171">
        <v>5.7</v>
      </c>
      <c r="AC1171">
        <v>16.899999999999999</v>
      </c>
      <c r="AD1171">
        <v>29</v>
      </c>
    </row>
    <row r="1172" spans="1:30" x14ac:dyDescent="0.45">
      <c r="A1172" t="s">
        <v>121</v>
      </c>
      <c r="B1172">
        <v>16620</v>
      </c>
      <c r="C1172" t="s">
        <v>534</v>
      </c>
      <c r="E1172">
        <v>55</v>
      </c>
      <c r="F1172" t="s">
        <v>59</v>
      </c>
      <c r="H1172">
        <v>1</v>
      </c>
      <c r="I1172" t="s">
        <v>32</v>
      </c>
      <c r="J1172">
        <v>1</v>
      </c>
      <c r="K1172" t="s">
        <v>32</v>
      </c>
      <c r="L1172">
        <v>0</v>
      </c>
      <c r="M1172" t="s">
        <v>32</v>
      </c>
      <c r="N1172">
        <v>2012</v>
      </c>
      <c r="O1172">
        <v>45</v>
      </c>
      <c r="P1172">
        <v>64804</v>
      </c>
      <c r="Q1172">
        <v>45</v>
      </c>
      <c r="R1172">
        <v>64804</v>
      </c>
      <c r="S1172">
        <v>846</v>
      </c>
      <c r="T1172">
        <v>52132</v>
      </c>
      <c r="U1172">
        <v>0</v>
      </c>
      <c r="V1172">
        <v>0</v>
      </c>
      <c r="W1172">
        <v>12.6</v>
      </c>
      <c r="X1172">
        <v>4.3</v>
      </c>
      <c r="Y1172">
        <v>13.1</v>
      </c>
      <c r="Z1172">
        <v>4.5</v>
      </c>
      <c r="AA1172">
        <v>3.2</v>
      </c>
      <c r="AB1172">
        <v>4</v>
      </c>
      <c r="AC1172">
        <v>0</v>
      </c>
      <c r="AD1172">
        <v>0</v>
      </c>
    </row>
    <row r="1173" spans="1:30" x14ac:dyDescent="0.45">
      <c r="A1173" t="s">
        <v>121</v>
      </c>
      <c r="B1173">
        <v>16620</v>
      </c>
      <c r="C1173" t="s">
        <v>534</v>
      </c>
      <c r="E1173">
        <v>56</v>
      </c>
      <c r="F1173" t="s">
        <v>51</v>
      </c>
      <c r="H1173">
        <v>1</v>
      </c>
      <c r="I1173" t="s">
        <v>32</v>
      </c>
      <c r="J1173">
        <v>1</v>
      </c>
      <c r="K1173" t="s">
        <v>32</v>
      </c>
      <c r="L1173">
        <v>0</v>
      </c>
      <c r="M1173" t="s">
        <v>32</v>
      </c>
      <c r="N1173">
        <v>2012</v>
      </c>
      <c r="O1173">
        <v>1049</v>
      </c>
      <c r="P1173">
        <v>507634</v>
      </c>
      <c r="Q1173">
        <v>194</v>
      </c>
      <c r="R1173">
        <v>493347</v>
      </c>
      <c r="S1173">
        <v>9084</v>
      </c>
      <c r="T1173">
        <v>296101</v>
      </c>
      <c r="U1173">
        <v>855</v>
      </c>
      <c r="V1173">
        <v>14287</v>
      </c>
      <c r="W1173">
        <v>11.1</v>
      </c>
      <c r="X1173">
        <v>5.8</v>
      </c>
      <c r="Y1173">
        <v>17.2</v>
      </c>
      <c r="Z1173">
        <v>6</v>
      </c>
      <c r="AA1173">
        <v>14.1</v>
      </c>
      <c r="AB1173">
        <v>5.6</v>
      </c>
      <c r="AC1173">
        <v>10.6</v>
      </c>
      <c r="AD1173">
        <v>19.2</v>
      </c>
    </row>
    <row r="1174" spans="1:30" x14ac:dyDescent="0.45">
      <c r="A1174" t="s">
        <v>121</v>
      </c>
      <c r="B1174">
        <v>16620</v>
      </c>
      <c r="C1174" t="s">
        <v>534</v>
      </c>
      <c r="E1174">
        <v>61</v>
      </c>
      <c r="F1174" t="s">
        <v>52</v>
      </c>
      <c r="H1174">
        <v>1</v>
      </c>
      <c r="I1174" t="s">
        <v>32</v>
      </c>
      <c r="J1174">
        <v>1</v>
      </c>
      <c r="K1174" t="s">
        <v>32</v>
      </c>
      <c r="L1174">
        <v>0</v>
      </c>
      <c r="M1174" t="s">
        <v>32</v>
      </c>
      <c r="N1174">
        <v>2012</v>
      </c>
      <c r="O1174">
        <v>418</v>
      </c>
      <c r="P1174">
        <v>74078</v>
      </c>
      <c r="Q1174">
        <v>40</v>
      </c>
      <c r="R1174">
        <v>70151</v>
      </c>
      <c r="S1174">
        <v>1093</v>
      </c>
      <c r="T1174">
        <v>29858</v>
      </c>
      <c r="U1174">
        <v>378</v>
      </c>
      <c r="V1174">
        <v>3927</v>
      </c>
      <c r="W1174">
        <v>18.399999999999999</v>
      </c>
      <c r="X1174">
        <v>7</v>
      </c>
      <c r="Y1174">
        <v>29.8</v>
      </c>
      <c r="Z1174">
        <v>7.8</v>
      </c>
      <c r="AA1174">
        <v>8</v>
      </c>
      <c r="AB1174">
        <v>8</v>
      </c>
      <c r="AC1174">
        <v>18.5</v>
      </c>
      <c r="AD1174">
        <v>31.2</v>
      </c>
    </row>
    <row r="1175" spans="1:30" x14ac:dyDescent="0.45">
      <c r="A1175" t="s">
        <v>121</v>
      </c>
      <c r="B1175">
        <v>16620</v>
      </c>
      <c r="C1175" t="s">
        <v>534</v>
      </c>
      <c r="E1175">
        <v>62</v>
      </c>
      <c r="F1175" t="s">
        <v>53</v>
      </c>
      <c r="H1175">
        <v>1</v>
      </c>
      <c r="I1175" t="s">
        <v>32</v>
      </c>
      <c r="J1175">
        <v>1</v>
      </c>
      <c r="K1175" t="s">
        <v>32</v>
      </c>
      <c r="L1175">
        <v>0</v>
      </c>
      <c r="M1175" t="s">
        <v>32</v>
      </c>
      <c r="N1175">
        <v>2012</v>
      </c>
      <c r="O1175">
        <v>1735</v>
      </c>
      <c r="P1175">
        <v>2060062</v>
      </c>
      <c r="Q1175">
        <v>565</v>
      </c>
      <c r="R1175">
        <v>2001137</v>
      </c>
      <c r="S1175">
        <v>18163</v>
      </c>
      <c r="T1175">
        <v>729008</v>
      </c>
      <c r="U1175">
        <v>1170</v>
      </c>
      <c r="W1175">
        <v>9.4</v>
      </c>
      <c r="X1175">
        <v>6.4</v>
      </c>
      <c r="Y1175">
        <v>9.1</v>
      </c>
      <c r="Z1175">
        <v>6.2</v>
      </c>
      <c r="AA1175">
        <v>4.8</v>
      </c>
      <c r="AB1175">
        <v>5.6</v>
      </c>
      <c r="AC1175">
        <v>12.3</v>
      </c>
    </row>
    <row r="1176" spans="1:30" x14ac:dyDescent="0.45">
      <c r="A1176" t="s">
        <v>121</v>
      </c>
      <c r="B1176">
        <v>16620</v>
      </c>
      <c r="C1176" t="s">
        <v>534</v>
      </c>
      <c r="E1176">
        <v>71</v>
      </c>
      <c r="F1176" t="s">
        <v>54</v>
      </c>
      <c r="H1176">
        <v>1</v>
      </c>
      <c r="I1176" t="s">
        <v>32</v>
      </c>
      <c r="J1176">
        <v>1</v>
      </c>
      <c r="K1176" t="s">
        <v>32</v>
      </c>
      <c r="L1176">
        <v>0</v>
      </c>
      <c r="M1176" t="s">
        <v>32</v>
      </c>
      <c r="N1176">
        <v>2012</v>
      </c>
      <c r="O1176">
        <v>456</v>
      </c>
      <c r="P1176">
        <v>146115</v>
      </c>
      <c r="Q1176">
        <v>54</v>
      </c>
      <c r="R1176">
        <v>138891</v>
      </c>
      <c r="S1176">
        <v>1587</v>
      </c>
      <c r="T1176">
        <v>37510</v>
      </c>
      <c r="U1176">
        <v>402</v>
      </c>
      <c r="V1176">
        <v>7224</v>
      </c>
      <c r="W1176">
        <v>17.399999999999999</v>
      </c>
      <c r="X1176">
        <v>5.4</v>
      </c>
      <c r="Y1176">
        <v>15.8</v>
      </c>
      <c r="Z1176">
        <v>5.5</v>
      </c>
      <c r="AA1176">
        <v>4.2</v>
      </c>
      <c r="AB1176">
        <v>4.8</v>
      </c>
      <c r="AC1176">
        <v>17.899999999999999</v>
      </c>
      <c r="AD1176">
        <v>25.5</v>
      </c>
    </row>
    <row r="1177" spans="1:30" x14ac:dyDescent="0.45">
      <c r="A1177" t="s">
        <v>121</v>
      </c>
      <c r="B1177">
        <v>16620</v>
      </c>
      <c r="C1177" t="s">
        <v>534</v>
      </c>
      <c r="E1177">
        <v>72</v>
      </c>
      <c r="F1177" t="s">
        <v>55</v>
      </c>
      <c r="H1177">
        <v>1</v>
      </c>
      <c r="I1177" t="s">
        <v>32</v>
      </c>
      <c r="J1177">
        <v>1</v>
      </c>
      <c r="K1177" t="s">
        <v>32</v>
      </c>
      <c r="L1177">
        <v>0</v>
      </c>
      <c r="M1177" t="s">
        <v>32</v>
      </c>
      <c r="N1177">
        <v>2012</v>
      </c>
      <c r="O1177">
        <v>575</v>
      </c>
      <c r="P1177">
        <v>528019</v>
      </c>
      <c r="Q1177">
        <v>404</v>
      </c>
      <c r="R1177">
        <v>508615</v>
      </c>
      <c r="S1177">
        <v>9478</v>
      </c>
      <c r="T1177">
        <v>138267</v>
      </c>
      <c r="U1177">
        <v>171</v>
      </c>
      <c r="W1177">
        <v>10</v>
      </c>
      <c r="X1177">
        <v>11.7</v>
      </c>
      <c r="Y1177">
        <v>9.6</v>
      </c>
      <c r="Z1177">
        <v>13.4</v>
      </c>
      <c r="AA1177">
        <v>14.2</v>
      </c>
      <c r="AB1177">
        <v>16.600000000000001</v>
      </c>
      <c r="AC1177">
        <v>39.799999999999997</v>
      </c>
    </row>
    <row r="1178" spans="1:30" x14ac:dyDescent="0.45">
      <c r="A1178" t="s">
        <v>121</v>
      </c>
      <c r="B1178">
        <v>16620</v>
      </c>
      <c r="C1178" t="s">
        <v>534</v>
      </c>
      <c r="E1178">
        <v>81</v>
      </c>
      <c r="F1178" t="s">
        <v>56</v>
      </c>
      <c r="G1178" t="s">
        <v>57</v>
      </c>
      <c r="H1178">
        <v>1</v>
      </c>
      <c r="I1178" t="s">
        <v>32</v>
      </c>
      <c r="J1178">
        <v>1</v>
      </c>
      <c r="K1178" t="s">
        <v>32</v>
      </c>
      <c r="L1178">
        <v>0</v>
      </c>
      <c r="M1178" t="s">
        <v>32</v>
      </c>
      <c r="N1178">
        <v>2012</v>
      </c>
      <c r="O1178">
        <v>1720</v>
      </c>
      <c r="P1178">
        <v>212949</v>
      </c>
      <c r="Q1178">
        <v>239</v>
      </c>
      <c r="R1178">
        <v>181683</v>
      </c>
      <c r="S1178">
        <v>2197</v>
      </c>
      <c r="T1178">
        <v>53217</v>
      </c>
      <c r="U1178">
        <v>1480</v>
      </c>
      <c r="V1178">
        <v>31266</v>
      </c>
      <c r="W1178">
        <v>9.3000000000000007</v>
      </c>
      <c r="X1178">
        <v>10.1</v>
      </c>
      <c r="Y1178">
        <v>22.9</v>
      </c>
      <c r="Z1178">
        <v>12.2</v>
      </c>
      <c r="AA1178">
        <v>8.4</v>
      </c>
      <c r="AB1178">
        <v>10.3</v>
      </c>
      <c r="AC1178">
        <v>11.1</v>
      </c>
      <c r="AD1178">
        <v>11.5</v>
      </c>
    </row>
    <row r="1179" spans="1:30" x14ac:dyDescent="0.45">
      <c r="A1179" t="s">
        <v>122</v>
      </c>
      <c r="B1179">
        <v>16700</v>
      </c>
      <c r="C1179" t="s">
        <v>536</v>
      </c>
      <c r="E1179">
        <v>0</v>
      </c>
      <c r="F1179" t="s">
        <v>31</v>
      </c>
      <c r="H1179">
        <v>1</v>
      </c>
      <c r="I1179" t="s">
        <v>32</v>
      </c>
      <c r="J1179">
        <v>1</v>
      </c>
      <c r="K1179" t="s">
        <v>32</v>
      </c>
      <c r="L1179">
        <v>0</v>
      </c>
      <c r="M1179" t="s">
        <v>32</v>
      </c>
      <c r="N1179">
        <v>2012</v>
      </c>
      <c r="O1179">
        <v>62978</v>
      </c>
      <c r="P1179">
        <v>55605208</v>
      </c>
      <c r="Q1179">
        <v>13169</v>
      </c>
      <c r="R1179">
        <v>53438776</v>
      </c>
      <c r="S1179">
        <v>246088</v>
      </c>
      <c r="T1179">
        <v>9171707</v>
      </c>
      <c r="U1179">
        <v>49809</v>
      </c>
      <c r="V1179">
        <v>2166433</v>
      </c>
      <c r="W1179">
        <v>1.7</v>
      </c>
      <c r="X1179">
        <v>1.5</v>
      </c>
      <c r="Y1179">
        <v>2.9</v>
      </c>
      <c r="Z1179">
        <v>1.6</v>
      </c>
      <c r="AA1179">
        <v>2.5</v>
      </c>
      <c r="AB1179">
        <v>1.7</v>
      </c>
      <c r="AC1179">
        <v>2.2000000000000002</v>
      </c>
      <c r="AD1179">
        <v>4.4000000000000004</v>
      </c>
    </row>
    <row r="1180" spans="1:30" x14ac:dyDescent="0.45">
      <c r="A1180" t="s">
        <v>122</v>
      </c>
      <c r="B1180">
        <v>16700</v>
      </c>
      <c r="C1180" t="s">
        <v>536</v>
      </c>
      <c r="E1180">
        <v>11</v>
      </c>
      <c r="F1180" t="s">
        <v>33</v>
      </c>
      <c r="G1180" t="s">
        <v>34</v>
      </c>
      <c r="H1180">
        <v>1</v>
      </c>
      <c r="I1180" t="s">
        <v>32</v>
      </c>
      <c r="J1180">
        <v>1</v>
      </c>
      <c r="K1180" t="s">
        <v>32</v>
      </c>
      <c r="L1180">
        <v>0</v>
      </c>
      <c r="M1180" t="s">
        <v>32</v>
      </c>
      <c r="N1180">
        <v>2012</v>
      </c>
      <c r="O1180">
        <v>579</v>
      </c>
      <c r="P1180">
        <v>114087</v>
      </c>
      <c r="Q1180">
        <v>28</v>
      </c>
      <c r="R1180">
        <v>90593</v>
      </c>
      <c r="S1180">
        <v>351</v>
      </c>
      <c r="T1180">
        <v>25979</v>
      </c>
      <c r="U1180">
        <v>551</v>
      </c>
      <c r="V1180">
        <v>23495</v>
      </c>
      <c r="W1180">
        <v>15.8</v>
      </c>
      <c r="X1180">
        <v>11.6</v>
      </c>
      <c r="Y1180">
        <v>35.6</v>
      </c>
      <c r="Z1180">
        <v>10.1</v>
      </c>
      <c r="AA1180">
        <v>14.8</v>
      </c>
      <c r="AB1180">
        <v>9.8000000000000007</v>
      </c>
      <c r="AC1180">
        <v>15.4</v>
      </c>
      <c r="AD1180">
        <v>42.5</v>
      </c>
    </row>
    <row r="1181" spans="1:30" x14ac:dyDescent="0.45">
      <c r="A1181" t="s">
        <v>122</v>
      </c>
      <c r="B1181">
        <v>16700</v>
      </c>
      <c r="C1181" t="s">
        <v>536</v>
      </c>
      <c r="E1181">
        <v>21</v>
      </c>
      <c r="F1181" t="s">
        <v>35</v>
      </c>
      <c r="H1181">
        <v>1</v>
      </c>
      <c r="I1181" t="s">
        <v>32</v>
      </c>
      <c r="J1181">
        <v>1</v>
      </c>
      <c r="K1181" t="s">
        <v>32</v>
      </c>
      <c r="L1181">
        <v>0</v>
      </c>
      <c r="M1181" t="s">
        <v>32</v>
      </c>
      <c r="N1181">
        <v>2012</v>
      </c>
      <c r="O1181">
        <v>26</v>
      </c>
      <c r="P1181">
        <v>18610</v>
      </c>
      <c r="Q1181">
        <v>12</v>
      </c>
      <c r="R1181">
        <v>18021</v>
      </c>
      <c r="S1181">
        <v>80</v>
      </c>
      <c r="T1181">
        <v>4349</v>
      </c>
      <c r="U1181">
        <v>14</v>
      </c>
      <c r="W1181">
        <v>27</v>
      </c>
      <c r="X1181">
        <v>43.7</v>
      </c>
      <c r="Y1181">
        <v>36.4</v>
      </c>
      <c r="Z1181">
        <v>47</v>
      </c>
      <c r="AA1181">
        <v>51.2</v>
      </c>
      <c r="AB1181">
        <v>56.3</v>
      </c>
      <c r="AC1181">
        <v>49.2</v>
      </c>
    </row>
    <row r="1182" spans="1:30" x14ac:dyDescent="0.45">
      <c r="A1182" t="s">
        <v>122</v>
      </c>
      <c r="B1182">
        <v>16700</v>
      </c>
      <c r="C1182" t="s">
        <v>536</v>
      </c>
      <c r="E1182">
        <v>23</v>
      </c>
      <c r="F1182" t="s">
        <v>37</v>
      </c>
      <c r="H1182">
        <v>1</v>
      </c>
      <c r="I1182" t="s">
        <v>32</v>
      </c>
      <c r="J1182">
        <v>1</v>
      </c>
      <c r="K1182" t="s">
        <v>32</v>
      </c>
      <c r="L1182">
        <v>0</v>
      </c>
      <c r="M1182" t="s">
        <v>32</v>
      </c>
      <c r="N1182">
        <v>2012</v>
      </c>
      <c r="O1182">
        <v>6857</v>
      </c>
      <c r="P1182">
        <v>3247684</v>
      </c>
      <c r="Q1182">
        <v>1700</v>
      </c>
      <c r="R1182">
        <v>2934467</v>
      </c>
      <c r="S1182">
        <v>12310</v>
      </c>
      <c r="T1182">
        <v>497014</v>
      </c>
      <c r="U1182">
        <v>5157</v>
      </c>
      <c r="V1182">
        <v>313217</v>
      </c>
      <c r="W1182">
        <v>4.0999999999999996</v>
      </c>
      <c r="X1182">
        <v>11.6</v>
      </c>
      <c r="Y1182">
        <v>14.7</v>
      </c>
      <c r="Z1182">
        <v>13.5</v>
      </c>
      <c r="AA1182">
        <v>10.8</v>
      </c>
      <c r="AB1182">
        <v>10.199999999999999</v>
      </c>
      <c r="AC1182">
        <v>4.8</v>
      </c>
      <c r="AD1182">
        <v>9.9</v>
      </c>
    </row>
    <row r="1183" spans="1:30" x14ac:dyDescent="0.45">
      <c r="A1183" t="s">
        <v>122</v>
      </c>
      <c r="B1183">
        <v>16700</v>
      </c>
      <c r="C1183" t="s">
        <v>536</v>
      </c>
      <c r="E1183" t="s">
        <v>38</v>
      </c>
      <c r="F1183" t="s">
        <v>39</v>
      </c>
      <c r="H1183">
        <v>1</v>
      </c>
      <c r="I1183" t="s">
        <v>32</v>
      </c>
      <c r="J1183">
        <v>1</v>
      </c>
      <c r="K1183" t="s">
        <v>32</v>
      </c>
      <c r="L1183">
        <v>0</v>
      </c>
      <c r="M1183" t="s">
        <v>32</v>
      </c>
      <c r="N1183">
        <v>2012</v>
      </c>
      <c r="O1183">
        <v>1095</v>
      </c>
      <c r="P1183">
        <v>14322394</v>
      </c>
      <c r="Q1183">
        <v>494</v>
      </c>
      <c r="R1183">
        <v>14303695</v>
      </c>
      <c r="S1183">
        <v>23695</v>
      </c>
      <c r="T1183">
        <v>1406274</v>
      </c>
      <c r="U1183">
        <v>601</v>
      </c>
      <c r="V1183">
        <v>18699</v>
      </c>
      <c r="W1183">
        <v>9.4</v>
      </c>
      <c r="X1183">
        <v>2.5</v>
      </c>
      <c r="Y1183">
        <v>10</v>
      </c>
      <c r="Z1183">
        <v>2.6</v>
      </c>
      <c r="AA1183">
        <v>4.4000000000000004</v>
      </c>
      <c r="AB1183">
        <v>3.8</v>
      </c>
      <c r="AC1183">
        <v>14.1</v>
      </c>
      <c r="AD1183">
        <v>16.399999999999999</v>
      </c>
    </row>
    <row r="1184" spans="1:30" x14ac:dyDescent="0.45">
      <c r="A1184" t="s">
        <v>122</v>
      </c>
      <c r="B1184">
        <v>16700</v>
      </c>
      <c r="C1184" t="s">
        <v>536</v>
      </c>
      <c r="E1184">
        <v>42</v>
      </c>
      <c r="F1184" t="s">
        <v>40</v>
      </c>
      <c r="H1184">
        <v>1</v>
      </c>
      <c r="I1184" t="s">
        <v>32</v>
      </c>
      <c r="J1184">
        <v>1</v>
      </c>
      <c r="K1184" t="s">
        <v>32</v>
      </c>
      <c r="L1184">
        <v>0</v>
      </c>
      <c r="M1184" t="s">
        <v>32</v>
      </c>
      <c r="N1184">
        <v>2012</v>
      </c>
      <c r="O1184">
        <v>1424</v>
      </c>
      <c r="P1184">
        <v>7615810</v>
      </c>
      <c r="Q1184">
        <v>656</v>
      </c>
      <c r="R1184">
        <v>7545414</v>
      </c>
      <c r="S1184">
        <v>9056</v>
      </c>
      <c r="T1184">
        <v>481498</v>
      </c>
      <c r="U1184">
        <v>768</v>
      </c>
      <c r="W1184">
        <v>8</v>
      </c>
      <c r="X1184">
        <v>3</v>
      </c>
      <c r="Y1184">
        <v>12.1</v>
      </c>
      <c r="Z1184">
        <v>3</v>
      </c>
      <c r="AA1184">
        <v>10.9</v>
      </c>
      <c r="AB1184">
        <v>10.1</v>
      </c>
      <c r="AC1184">
        <v>17.5</v>
      </c>
    </row>
    <row r="1185" spans="1:30" x14ac:dyDescent="0.45">
      <c r="A1185" t="s">
        <v>122</v>
      </c>
      <c r="B1185">
        <v>16700</v>
      </c>
      <c r="C1185" t="s">
        <v>536</v>
      </c>
      <c r="E1185" t="s">
        <v>41</v>
      </c>
      <c r="F1185" t="s">
        <v>42</v>
      </c>
      <c r="H1185">
        <v>1</v>
      </c>
      <c r="I1185" t="s">
        <v>32</v>
      </c>
      <c r="J1185">
        <v>1</v>
      </c>
      <c r="K1185" t="s">
        <v>32</v>
      </c>
      <c r="L1185">
        <v>0</v>
      </c>
      <c r="M1185" t="s">
        <v>32</v>
      </c>
      <c r="N1185">
        <v>2012</v>
      </c>
      <c r="O1185">
        <v>5868</v>
      </c>
      <c r="P1185">
        <v>9911909</v>
      </c>
      <c r="Q1185">
        <v>1871</v>
      </c>
      <c r="R1185">
        <v>9701317</v>
      </c>
      <c r="S1185">
        <v>37300</v>
      </c>
      <c r="T1185">
        <v>858855</v>
      </c>
      <c r="U1185">
        <v>3997</v>
      </c>
      <c r="V1185">
        <v>210592</v>
      </c>
      <c r="W1185">
        <v>5.2</v>
      </c>
      <c r="X1185">
        <v>3.8</v>
      </c>
      <c r="Y1185">
        <v>5.0999999999999996</v>
      </c>
      <c r="Z1185">
        <v>4.0999999999999996</v>
      </c>
      <c r="AA1185">
        <v>5</v>
      </c>
      <c r="AB1185">
        <v>3.9</v>
      </c>
      <c r="AC1185">
        <v>7.1</v>
      </c>
      <c r="AD1185">
        <v>11</v>
      </c>
    </row>
    <row r="1186" spans="1:30" x14ac:dyDescent="0.45">
      <c r="A1186" t="s">
        <v>122</v>
      </c>
      <c r="B1186">
        <v>16700</v>
      </c>
      <c r="C1186" t="s">
        <v>536</v>
      </c>
      <c r="E1186" t="s">
        <v>43</v>
      </c>
      <c r="F1186" t="s">
        <v>44</v>
      </c>
      <c r="G1186" t="s">
        <v>45</v>
      </c>
      <c r="H1186">
        <v>1</v>
      </c>
      <c r="I1186" t="s">
        <v>32</v>
      </c>
      <c r="J1186">
        <v>1</v>
      </c>
      <c r="K1186" t="s">
        <v>32</v>
      </c>
      <c r="L1186">
        <v>0</v>
      </c>
      <c r="M1186" t="s">
        <v>32</v>
      </c>
      <c r="N1186">
        <v>2012</v>
      </c>
      <c r="O1186">
        <v>2666</v>
      </c>
      <c r="P1186">
        <v>1697224</v>
      </c>
      <c r="Q1186">
        <v>593</v>
      </c>
      <c r="R1186">
        <v>1559677</v>
      </c>
      <c r="S1186">
        <v>8607</v>
      </c>
      <c r="T1186">
        <v>347457</v>
      </c>
      <c r="U1186">
        <v>2073</v>
      </c>
      <c r="V1186">
        <v>137547</v>
      </c>
      <c r="W1186">
        <v>7</v>
      </c>
      <c r="X1186">
        <v>3.9</v>
      </c>
      <c r="Y1186">
        <v>9.5</v>
      </c>
      <c r="Z1186">
        <v>4.5</v>
      </c>
      <c r="AA1186">
        <v>4.2</v>
      </c>
      <c r="AB1186">
        <v>3.5</v>
      </c>
      <c r="AC1186">
        <v>8.3000000000000007</v>
      </c>
      <c r="AD1186">
        <v>10.6</v>
      </c>
    </row>
    <row r="1187" spans="1:30" x14ac:dyDescent="0.45">
      <c r="A1187" t="s">
        <v>122</v>
      </c>
      <c r="B1187">
        <v>16700</v>
      </c>
      <c r="C1187" t="s">
        <v>536</v>
      </c>
      <c r="E1187">
        <v>51</v>
      </c>
      <c r="F1187" t="s">
        <v>46</v>
      </c>
      <c r="H1187">
        <v>1</v>
      </c>
      <c r="I1187" t="s">
        <v>32</v>
      </c>
      <c r="J1187">
        <v>1</v>
      </c>
      <c r="K1187" t="s">
        <v>32</v>
      </c>
      <c r="L1187">
        <v>0</v>
      </c>
      <c r="M1187" t="s">
        <v>32</v>
      </c>
      <c r="N1187">
        <v>2012</v>
      </c>
      <c r="O1187">
        <v>1005</v>
      </c>
      <c r="P1187">
        <v>2032231</v>
      </c>
      <c r="Q1187">
        <v>154</v>
      </c>
      <c r="R1187">
        <v>2006482</v>
      </c>
      <c r="S1187">
        <v>10231</v>
      </c>
      <c r="T1187">
        <v>462623</v>
      </c>
      <c r="U1187">
        <v>851</v>
      </c>
      <c r="V1187">
        <v>25749</v>
      </c>
      <c r="W1187">
        <v>12</v>
      </c>
      <c r="X1187">
        <v>2.8</v>
      </c>
      <c r="Y1187">
        <v>17.600000000000001</v>
      </c>
      <c r="Z1187">
        <v>3</v>
      </c>
      <c r="AA1187">
        <v>5.2</v>
      </c>
      <c r="AB1187">
        <v>4.3</v>
      </c>
      <c r="AC1187">
        <v>12.3</v>
      </c>
      <c r="AD1187">
        <v>23.6</v>
      </c>
    </row>
    <row r="1188" spans="1:30" x14ac:dyDescent="0.45">
      <c r="A1188" t="s">
        <v>122</v>
      </c>
      <c r="B1188">
        <v>16700</v>
      </c>
      <c r="C1188" t="s">
        <v>536</v>
      </c>
      <c r="E1188">
        <v>52</v>
      </c>
      <c r="F1188" t="s">
        <v>47</v>
      </c>
      <c r="G1188" t="s">
        <v>48</v>
      </c>
      <c r="H1188">
        <v>1</v>
      </c>
      <c r="I1188" t="s">
        <v>32</v>
      </c>
      <c r="J1188">
        <v>1</v>
      </c>
      <c r="K1188" t="s">
        <v>32</v>
      </c>
      <c r="L1188">
        <v>0</v>
      </c>
      <c r="M1188" t="s">
        <v>32</v>
      </c>
      <c r="N1188">
        <v>2012</v>
      </c>
      <c r="O1188">
        <v>1839</v>
      </c>
      <c r="P1188">
        <v>2285552</v>
      </c>
      <c r="Q1188">
        <v>453</v>
      </c>
      <c r="R1188">
        <v>2204508</v>
      </c>
      <c r="S1188">
        <v>7543</v>
      </c>
      <c r="T1188">
        <v>443715</v>
      </c>
      <c r="U1188">
        <v>1386</v>
      </c>
      <c r="V1188">
        <v>81044</v>
      </c>
      <c r="W1188">
        <v>8</v>
      </c>
      <c r="X1188">
        <v>3</v>
      </c>
      <c r="Y1188">
        <v>10.9</v>
      </c>
      <c r="Z1188">
        <v>3.3</v>
      </c>
      <c r="AA1188">
        <v>5</v>
      </c>
      <c r="AB1188">
        <v>4.5999999999999996</v>
      </c>
      <c r="AC1188">
        <v>10.7</v>
      </c>
      <c r="AD1188">
        <v>25.6</v>
      </c>
    </row>
    <row r="1189" spans="1:30" x14ac:dyDescent="0.45">
      <c r="A1189" t="s">
        <v>122</v>
      </c>
      <c r="B1189">
        <v>16700</v>
      </c>
      <c r="C1189" t="s">
        <v>536</v>
      </c>
      <c r="E1189">
        <v>53</v>
      </c>
      <c r="F1189" t="s">
        <v>49</v>
      </c>
      <c r="H1189">
        <v>1</v>
      </c>
      <c r="I1189" t="s">
        <v>32</v>
      </c>
      <c r="J1189">
        <v>1</v>
      </c>
      <c r="K1189" t="s">
        <v>32</v>
      </c>
      <c r="L1189">
        <v>0</v>
      </c>
      <c r="M1189" t="s">
        <v>32</v>
      </c>
      <c r="N1189">
        <v>2012</v>
      </c>
      <c r="O1189">
        <v>7438</v>
      </c>
      <c r="P1189">
        <v>1313164</v>
      </c>
      <c r="Q1189">
        <v>703</v>
      </c>
      <c r="R1189">
        <v>774995</v>
      </c>
      <c r="S1189">
        <v>4351</v>
      </c>
      <c r="T1189">
        <v>153842</v>
      </c>
      <c r="U1189">
        <v>6735</v>
      </c>
      <c r="V1189">
        <v>538169</v>
      </c>
      <c r="W1189">
        <v>9.6999999999999993</v>
      </c>
      <c r="X1189">
        <v>8.9</v>
      </c>
      <c r="Y1189">
        <v>9.1</v>
      </c>
      <c r="Z1189">
        <v>7.4</v>
      </c>
      <c r="AA1189">
        <v>6.1</v>
      </c>
      <c r="AB1189">
        <v>7.2</v>
      </c>
      <c r="AC1189">
        <v>10.1</v>
      </c>
      <c r="AD1189">
        <v>15.8</v>
      </c>
    </row>
    <row r="1190" spans="1:30" x14ac:dyDescent="0.45">
      <c r="A1190" t="s">
        <v>122</v>
      </c>
      <c r="B1190">
        <v>16700</v>
      </c>
      <c r="C1190" t="s">
        <v>536</v>
      </c>
      <c r="E1190">
        <v>54</v>
      </c>
      <c r="F1190" t="s">
        <v>50</v>
      </c>
      <c r="H1190">
        <v>1</v>
      </c>
      <c r="I1190" t="s">
        <v>32</v>
      </c>
      <c r="J1190">
        <v>1</v>
      </c>
      <c r="K1190" t="s">
        <v>32</v>
      </c>
      <c r="L1190">
        <v>0</v>
      </c>
      <c r="M1190" t="s">
        <v>32</v>
      </c>
      <c r="N1190">
        <v>2012</v>
      </c>
      <c r="O1190">
        <v>8614</v>
      </c>
      <c r="P1190">
        <v>3453749</v>
      </c>
      <c r="Q1190">
        <v>1738</v>
      </c>
      <c r="R1190">
        <v>3162491</v>
      </c>
      <c r="S1190">
        <v>17356</v>
      </c>
      <c r="T1190">
        <v>1197351</v>
      </c>
      <c r="U1190">
        <v>6876</v>
      </c>
      <c r="V1190">
        <v>291258</v>
      </c>
      <c r="W1190">
        <v>4.9000000000000004</v>
      </c>
      <c r="X1190">
        <v>3.4</v>
      </c>
      <c r="Y1190">
        <v>8.3000000000000007</v>
      </c>
      <c r="Z1190">
        <v>3.8</v>
      </c>
      <c r="AA1190">
        <v>3.6</v>
      </c>
      <c r="AB1190">
        <v>2.4</v>
      </c>
      <c r="AC1190">
        <v>5.6</v>
      </c>
      <c r="AD1190">
        <v>7</v>
      </c>
    </row>
    <row r="1191" spans="1:30" x14ac:dyDescent="0.45">
      <c r="A1191" t="s">
        <v>122</v>
      </c>
      <c r="B1191">
        <v>16700</v>
      </c>
      <c r="C1191" t="s">
        <v>536</v>
      </c>
      <c r="E1191">
        <v>55</v>
      </c>
      <c r="F1191" t="s">
        <v>59</v>
      </c>
      <c r="H1191">
        <v>1</v>
      </c>
      <c r="I1191" t="s">
        <v>32</v>
      </c>
      <c r="J1191">
        <v>1</v>
      </c>
      <c r="K1191" t="s">
        <v>32</v>
      </c>
      <c r="L1191">
        <v>0</v>
      </c>
      <c r="M1191" t="s">
        <v>32</v>
      </c>
      <c r="N1191">
        <v>2012</v>
      </c>
      <c r="O1191">
        <v>78</v>
      </c>
      <c r="P1191">
        <v>296421</v>
      </c>
      <c r="Q1191">
        <v>78</v>
      </c>
      <c r="R1191">
        <v>296421</v>
      </c>
      <c r="S1191">
        <v>2313</v>
      </c>
      <c r="T1191">
        <v>254427</v>
      </c>
      <c r="U1191">
        <v>0</v>
      </c>
      <c r="V1191">
        <v>0</v>
      </c>
      <c r="W1191">
        <v>12.2</v>
      </c>
      <c r="X1191">
        <v>12.8</v>
      </c>
      <c r="Y1191">
        <v>12.7</v>
      </c>
      <c r="Z1191">
        <v>13.3</v>
      </c>
      <c r="AA1191">
        <v>4.5999999999999996</v>
      </c>
      <c r="AB1191">
        <v>5.4</v>
      </c>
      <c r="AC1191">
        <v>0</v>
      </c>
      <c r="AD1191">
        <v>0</v>
      </c>
    </row>
    <row r="1192" spans="1:30" x14ac:dyDescent="0.45">
      <c r="A1192" t="s">
        <v>122</v>
      </c>
      <c r="B1192">
        <v>16700</v>
      </c>
      <c r="C1192" t="s">
        <v>536</v>
      </c>
      <c r="E1192">
        <v>56</v>
      </c>
      <c r="F1192" t="s">
        <v>51</v>
      </c>
      <c r="H1192">
        <v>1</v>
      </c>
      <c r="I1192" t="s">
        <v>32</v>
      </c>
      <c r="J1192">
        <v>1</v>
      </c>
      <c r="K1192" t="s">
        <v>32</v>
      </c>
      <c r="L1192">
        <v>0</v>
      </c>
      <c r="M1192" t="s">
        <v>32</v>
      </c>
      <c r="N1192">
        <v>2012</v>
      </c>
      <c r="O1192">
        <v>5835</v>
      </c>
      <c r="P1192">
        <v>1846133</v>
      </c>
      <c r="Q1192">
        <v>879</v>
      </c>
      <c r="R1192">
        <v>1758765</v>
      </c>
      <c r="S1192">
        <v>33243</v>
      </c>
      <c r="T1192">
        <v>926315</v>
      </c>
      <c r="U1192">
        <v>4956</v>
      </c>
      <c r="V1192">
        <v>87368</v>
      </c>
      <c r="W1192">
        <v>4.5999999999999996</v>
      </c>
      <c r="X1192">
        <v>12.8</v>
      </c>
      <c r="Y1192">
        <v>9.8000000000000007</v>
      </c>
      <c r="Z1192">
        <v>14.1</v>
      </c>
      <c r="AA1192">
        <v>11.7</v>
      </c>
      <c r="AB1192">
        <v>9.1999999999999993</v>
      </c>
      <c r="AC1192">
        <v>5.0999999999999996</v>
      </c>
      <c r="AD1192">
        <v>6.9</v>
      </c>
    </row>
    <row r="1193" spans="1:30" x14ac:dyDescent="0.45">
      <c r="A1193" t="s">
        <v>122</v>
      </c>
      <c r="B1193">
        <v>16700</v>
      </c>
      <c r="C1193" t="s">
        <v>536</v>
      </c>
      <c r="E1193">
        <v>61</v>
      </c>
      <c r="F1193" t="s">
        <v>52</v>
      </c>
      <c r="H1193">
        <v>1</v>
      </c>
      <c r="I1193" t="s">
        <v>32</v>
      </c>
      <c r="J1193">
        <v>1</v>
      </c>
      <c r="K1193" t="s">
        <v>32</v>
      </c>
      <c r="L1193">
        <v>0</v>
      </c>
      <c r="M1193" t="s">
        <v>32</v>
      </c>
      <c r="N1193">
        <v>2012</v>
      </c>
      <c r="O1193">
        <v>1449</v>
      </c>
      <c r="P1193">
        <v>271269</v>
      </c>
      <c r="Q1193">
        <v>193</v>
      </c>
      <c r="R1193">
        <v>253605</v>
      </c>
      <c r="S1193">
        <v>4419</v>
      </c>
      <c r="T1193">
        <v>117554</v>
      </c>
      <c r="U1193">
        <v>1256</v>
      </c>
      <c r="V1193">
        <v>17665</v>
      </c>
      <c r="W1193">
        <v>9.4</v>
      </c>
      <c r="X1193">
        <v>2.8</v>
      </c>
      <c r="Y1193">
        <v>6.3</v>
      </c>
      <c r="Z1193">
        <v>2.7</v>
      </c>
      <c r="AA1193">
        <v>2.8</v>
      </c>
      <c r="AB1193">
        <v>2.9</v>
      </c>
      <c r="AC1193">
        <v>10.4</v>
      </c>
      <c r="AD1193">
        <v>21.3</v>
      </c>
    </row>
    <row r="1194" spans="1:30" x14ac:dyDescent="0.45">
      <c r="A1194" t="s">
        <v>122</v>
      </c>
      <c r="B1194">
        <v>16700</v>
      </c>
      <c r="C1194" t="s">
        <v>536</v>
      </c>
      <c r="E1194">
        <v>62</v>
      </c>
      <c r="F1194" t="s">
        <v>53</v>
      </c>
      <c r="H1194">
        <v>1</v>
      </c>
      <c r="I1194" t="s">
        <v>32</v>
      </c>
      <c r="J1194">
        <v>1</v>
      </c>
      <c r="K1194" t="s">
        <v>32</v>
      </c>
      <c r="L1194">
        <v>0</v>
      </c>
      <c r="M1194" t="s">
        <v>32</v>
      </c>
      <c r="N1194">
        <v>2012</v>
      </c>
      <c r="O1194">
        <v>4882</v>
      </c>
      <c r="P1194">
        <v>3539096</v>
      </c>
      <c r="Q1194">
        <v>1320</v>
      </c>
      <c r="R1194">
        <v>3433496</v>
      </c>
      <c r="S1194">
        <v>28616</v>
      </c>
      <c r="T1194">
        <v>1140240</v>
      </c>
      <c r="U1194">
        <v>3562</v>
      </c>
      <c r="V1194">
        <v>105600</v>
      </c>
      <c r="W1194">
        <v>3.7</v>
      </c>
      <c r="X1194">
        <v>3.5</v>
      </c>
      <c r="Y1194">
        <v>6.4</v>
      </c>
      <c r="Z1194">
        <v>3.6</v>
      </c>
      <c r="AA1194">
        <v>5</v>
      </c>
      <c r="AB1194">
        <v>4.5</v>
      </c>
      <c r="AC1194">
        <v>5.3</v>
      </c>
      <c r="AD1194">
        <v>10.4</v>
      </c>
    </row>
    <row r="1195" spans="1:30" x14ac:dyDescent="0.45">
      <c r="A1195" t="s">
        <v>122</v>
      </c>
      <c r="B1195">
        <v>16700</v>
      </c>
      <c r="C1195" t="s">
        <v>536</v>
      </c>
      <c r="E1195">
        <v>71</v>
      </c>
      <c r="F1195" t="s">
        <v>54</v>
      </c>
      <c r="H1195">
        <v>1</v>
      </c>
      <c r="I1195" t="s">
        <v>32</v>
      </c>
      <c r="J1195">
        <v>1</v>
      </c>
      <c r="K1195" t="s">
        <v>32</v>
      </c>
      <c r="L1195">
        <v>0</v>
      </c>
      <c r="M1195" t="s">
        <v>32</v>
      </c>
      <c r="N1195">
        <v>2012</v>
      </c>
      <c r="O1195">
        <v>2855</v>
      </c>
      <c r="P1195">
        <v>306240</v>
      </c>
      <c r="Q1195">
        <v>266</v>
      </c>
      <c r="R1195">
        <v>264303</v>
      </c>
      <c r="S1195">
        <v>4581</v>
      </c>
      <c r="T1195">
        <v>75615</v>
      </c>
      <c r="U1195">
        <v>2589</v>
      </c>
      <c r="V1195">
        <v>41936</v>
      </c>
      <c r="W1195">
        <v>9.1</v>
      </c>
      <c r="X1195">
        <v>8.6</v>
      </c>
      <c r="Y1195">
        <v>13.3</v>
      </c>
      <c r="Z1195">
        <v>10</v>
      </c>
      <c r="AA1195">
        <v>9.9</v>
      </c>
      <c r="AB1195">
        <v>11.1</v>
      </c>
      <c r="AC1195">
        <v>9</v>
      </c>
      <c r="AD1195">
        <v>25.7</v>
      </c>
    </row>
    <row r="1196" spans="1:30" x14ac:dyDescent="0.45">
      <c r="A1196" t="s">
        <v>122</v>
      </c>
      <c r="B1196">
        <v>16700</v>
      </c>
      <c r="C1196" t="s">
        <v>536</v>
      </c>
      <c r="E1196">
        <v>72</v>
      </c>
      <c r="F1196" t="s">
        <v>55</v>
      </c>
      <c r="H1196">
        <v>1</v>
      </c>
      <c r="I1196" t="s">
        <v>32</v>
      </c>
      <c r="J1196">
        <v>1</v>
      </c>
      <c r="K1196" t="s">
        <v>32</v>
      </c>
      <c r="L1196">
        <v>0</v>
      </c>
      <c r="M1196" t="s">
        <v>32</v>
      </c>
      <c r="N1196">
        <v>2012</v>
      </c>
      <c r="O1196">
        <v>2481</v>
      </c>
      <c r="P1196">
        <v>2036779</v>
      </c>
      <c r="Q1196">
        <v>1369</v>
      </c>
      <c r="R1196">
        <v>2009499</v>
      </c>
      <c r="S1196">
        <v>35093</v>
      </c>
      <c r="T1196">
        <v>554282</v>
      </c>
      <c r="U1196">
        <v>1112</v>
      </c>
      <c r="V1196">
        <v>27280</v>
      </c>
      <c r="W1196">
        <v>5.7</v>
      </c>
      <c r="X1196">
        <v>7.2</v>
      </c>
      <c r="Y1196">
        <v>8.6999999999999993</v>
      </c>
      <c r="Z1196">
        <v>7.6</v>
      </c>
      <c r="AA1196">
        <v>7.6</v>
      </c>
      <c r="AB1196">
        <v>8.6</v>
      </c>
      <c r="AC1196">
        <v>10.199999999999999</v>
      </c>
      <c r="AD1196">
        <v>4.5999999999999996</v>
      </c>
    </row>
    <row r="1197" spans="1:30" x14ac:dyDescent="0.45">
      <c r="A1197" t="s">
        <v>122</v>
      </c>
      <c r="B1197">
        <v>16700</v>
      </c>
      <c r="C1197" t="s">
        <v>536</v>
      </c>
      <c r="E1197">
        <v>81</v>
      </c>
      <c r="F1197" t="s">
        <v>56</v>
      </c>
      <c r="G1197" t="s">
        <v>57</v>
      </c>
      <c r="H1197">
        <v>1</v>
      </c>
      <c r="I1197" t="s">
        <v>32</v>
      </c>
      <c r="J1197">
        <v>1</v>
      </c>
      <c r="K1197" t="s">
        <v>32</v>
      </c>
      <c r="L1197">
        <v>0</v>
      </c>
      <c r="M1197" t="s">
        <v>32</v>
      </c>
      <c r="N1197">
        <v>2012</v>
      </c>
      <c r="O1197">
        <v>8166</v>
      </c>
      <c r="P1197">
        <v>678766</v>
      </c>
      <c r="Q1197">
        <v>851</v>
      </c>
      <c r="R1197">
        <v>503145</v>
      </c>
      <c r="S1197">
        <v>5837</v>
      </c>
      <c r="T1197">
        <v>156850</v>
      </c>
      <c r="U1197">
        <v>7316</v>
      </c>
      <c r="V1197">
        <v>175621</v>
      </c>
      <c r="W1197">
        <v>3.1</v>
      </c>
      <c r="X1197">
        <v>10.3</v>
      </c>
      <c r="Y1197">
        <v>15.3</v>
      </c>
      <c r="Z1197">
        <v>15.9</v>
      </c>
      <c r="AA1197">
        <v>10.4</v>
      </c>
      <c r="AB1197">
        <v>12.9</v>
      </c>
      <c r="AC1197">
        <v>3.1</v>
      </c>
      <c r="AD1197">
        <v>8.8000000000000007</v>
      </c>
    </row>
    <row r="1198" spans="1:30" x14ac:dyDescent="0.45">
      <c r="A1198" t="s">
        <v>123</v>
      </c>
      <c r="B1198">
        <v>16740</v>
      </c>
      <c r="C1198" t="s">
        <v>537</v>
      </c>
      <c r="E1198">
        <v>0</v>
      </c>
      <c r="F1198" t="s">
        <v>31</v>
      </c>
      <c r="H1198">
        <v>1</v>
      </c>
      <c r="I1198" t="s">
        <v>32</v>
      </c>
      <c r="J1198">
        <v>1</v>
      </c>
      <c r="K1198" t="s">
        <v>32</v>
      </c>
      <c r="L1198">
        <v>0</v>
      </c>
      <c r="M1198" t="s">
        <v>32</v>
      </c>
      <c r="N1198">
        <v>2012</v>
      </c>
      <c r="O1198">
        <v>204071</v>
      </c>
      <c r="P1198">
        <v>259919923</v>
      </c>
      <c r="Q1198">
        <v>40640</v>
      </c>
      <c r="R1198">
        <v>252909835</v>
      </c>
      <c r="S1198">
        <v>923376</v>
      </c>
      <c r="T1198">
        <v>43916331</v>
      </c>
      <c r="U1198">
        <v>163431</v>
      </c>
      <c r="V1198">
        <v>7010088</v>
      </c>
      <c r="W1198">
        <v>1.2</v>
      </c>
      <c r="X1198">
        <v>1.5</v>
      </c>
      <c r="Y1198">
        <v>2.1</v>
      </c>
      <c r="Z1198">
        <v>1.6</v>
      </c>
      <c r="AA1198">
        <v>1</v>
      </c>
      <c r="AB1198">
        <v>1</v>
      </c>
      <c r="AC1198">
        <v>1.3</v>
      </c>
      <c r="AD1198">
        <v>4.9000000000000004</v>
      </c>
    </row>
    <row r="1199" spans="1:30" x14ac:dyDescent="0.45">
      <c r="A1199" t="s">
        <v>123</v>
      </c>
      <c r="B1199">
        <v>16740</v>
      </c>
      <c r="C1199" t="s">
        <v>537</v>
      </c>
      <c r="E1199">
        <v>11</v>
      </c>
      <c r="F1199" t="s">
        <v>33</v>
      </c>
      <c r="G1199" t="s">
        <v>34</v>
      </c>
      <c r="H1199">
        <v>1</v>
      </c>
      <c r="I1199" t="s">
        <v>32</v>
      </c>
      <c r="J1199">
        <v>1</v>
      </c>
      <c r="K1199" t="s">
        <v>32</v>
      </c>
      <c r="L1199">
        <v>0</v>
      </c>
      <c r="M1199" t="s">
        <v>32</v>
      </c>
      <c r="N1199">
        <v>2012</v>
      </c>
      <c r="O1199">
        <v>797</v>
      </c>
      <c r="P1199">
        <v>157106</v>
      </c>
      <c r="Q1199">
        <v>75</v>
      </c>
      <c r="R1199">
        <v>122252</v>
      </c>
      <c r="S1199">
        <v>824</v>
      </c>
      <c r="T1199">
        <v>28328</v>
      </c>
      <c r="U1199">
        <v>721</v>
      </c>
      <c r="V1199">
        <v>34854</v>
      </c>
      <c r="W1199">
        <v>14.7</v>
      </c>
      <c r="X1199">
        <v>11.1</v>
      </c>
      <c r="Y1199">
        <v>37.700000000000003</v>
      </c>
      <c r="Z1199">
        <v>15.5</v>
      </c>
      <c r="AA1199">
        <v>12.4</v>
      </c>
      <c r="AB1199">
        <v>12.5</v>
      </c>
      <c r="AC1199">
        <v>14.5</v>
      </c>
      <c r="AD1199">
        <v>16.8</v>
      </c>
    </row>
    <row r="1200" spans="1:30" x14ac:dyDescent="0.45">
      <c r="A1200" t="s">
        <v>123</v>
      </c>
      <c r="B1200">
        <v>16740</v>
      </c>
      <c r="C1200" t="s">
        <v>537</v>
      </c>
      <c r="E1200">
        <v>21</v>
      </c>
      <c r="F1200" t="s">
        <v>35</v>
      </c>
      <c r="H1200">
        <v>1</v>
      </c>
      <c r="I1200" t="s">
        <v>32</v>
      </c>
      <c r="J1200">
        <v>1</v>
      </c>
      <c r="K1200" t="s">
        <v>32</v>
      </c>
      <c r="L1200">
        <v>0</v>
      </c>
      <c r="M1200" t="s">
        <v>32</v>
      </c>
      <c r="N1200">
        <v>2012</v>
      </c>
      <c r="O1200">
        <v>51</v>
      </c>
      <c r="P1200">
        <v>218553</v>
      </c>
      <c r="Q1200">
        <v>21</v>
      </c>
      <c r="R1200">
        <v>216197</v>
      </c>
      <c r="S1200">
        <v>531</v>
      </c>
      <c r="T1200">
        <v>26472</v>
      </c>
      <c r="U1200">
        <v>30</v>
      </c>
      <c r="V1200">
        <v>2356</v>
      </c>
      <c r="W1200">
        <v>24.5</v>
      </c>
      <c r="X1200">
        <v>4.2</v>
      </c>
      <c r="Y1200">
        <v>35.4</v>
      </c>
      <c r="Z1200">
        <v>4.3</v>
      </c>
      <c r="AA1200">
        <v>4.8</v>
      </c>
      <c r="AB1200">
        <v>3.5</v>
      </c>
      <c r="AC1200">
        <v>28.4</v>
      </c>
      <c r="AD1200">
        <v>11.4</v>
      </c>
    </row>
    <row r="1201" spans="1:30" x14ac:dyDescent="0.45">
      <c r="A1201" t="s">
        <v>123</v>
      </c>
      <c r="B1201">
        <v>16740</v>
      </c>
      <c r="C1201" t="s">
        <v>537</v>
      </c>
      <c r="E1201">
        <v>22</v>
      </c>
      <c r="F1201" t="s">
        <v>36</v>
      </c>
      <c r="H1201">
        <v>1</v>
      </c>
      <c r="I1201" t="s">
        <v>32</v>
      </c>
      <c r="J1201">
        <v>1</v>
      </c>
      <c r="K1201" t="s">
        <v>32</v>
      </c>
      <c r="L1201">
        <v>0</v>
      </c>
      <c r="M1201" t="s">
        <v>32</v>
      </c>
      <c r="N1201">
        <v>2012</v>
      </c>
      <c r="O1201">
        <v>87</v>
      </c>
      <c r="P1201">
        <v>4937671</v>
      </c>
      <c r="Q1201">
        <v>28</v>
      </c>
      <c r="R1201">
        <v>4935596</v>
      </c>
      <c r="S1201">
        <v>9188</v>
      </c>
      <c r="T1201">
        <v>870111</v>
      </c>
      <c r="U1201">
        <v>59</v>
      </c>
      <c r="V1201">
        <v>2075</v>
      </c>
      <c r="W1201">
        <v>14.2</v>
      </c>
      <c r="X1201">
        <v>5.3</v>
      </c>
      <c r="Y1201">
        <v>34.9</v>
      </c>
      <c r="Z1201">
        <v>5.5</v>
      </c>
      <c r="AA1201">
        <v>8.9</v>
      </c>
      <c r="AB1201">
        <v>8.8000000000000007</v>
      </c>
      <c r="AC1201">
        <v>17.399999999999999</v>
      </c>
      <c r="AD1201">
        <v>12.2</v>
      </c>
    </row>
    <row r="1202" spans="1:30" x14ac:dyDescent="0.45">
      <c r="A1202" t="s">
        <v>123</v>
      </c>
      <c r="B1202">
        <v>16740</v>
      </c>
      <c r="C1202" t="s">
        <v>537</v>
      </c>
      <c r="E1202">
        <v>23</v>
      </c>
      <c r="F1202" t="s">
        <v>37</v>
      </c>
      <c r="H1202">
        <v>1</v>
      </c>
      <c r="I1202" t="s">
        <v>32</v>
      </c>
      <c r="J1202">
        <v>1</v>
      </c>
      <c r="K1202" t="s">
        <v>32</v>
      </c>
      <c r="L1202">
        <v>0</v>
      </c>
      <c r="M1202" t="s">
        <v>32</v>
      </c>
      <c r="N1202">
        <v>2012</v>
      </c>
      <c r="O1202">
        <v>21665</v>
      </c>
      <c r="P1202">
        <v>11167303</v>
      </c>
      <c r="Q1202">
        <v>4619</v>
      </c>
      <c r="R1202">
        <v>10238540</v>
      </c>
      <c r="S1202">
        <v>40287</v>
      </c>
      <c r="T1202">
        <v>1733347</v>
      </c>
      <c r="U1202">
        <v>17046</v>
      </c>
      <c r="V1202">
        <v>928763</v>
      </c>
      <c r="W1202">
        <v>2.7</v>
      </c>
      <c r="X1202">
        <v>5.2</v>
      </c>
      <c r="Y1202">
        <v>5.2</v>
      </c>
      <c r="Z1202">
        <v>5.6</v>
      </c>
      <c r="AA1202">
        <v>6.9</v>
      </c>
      <c r="AB1202">
        <v>6.3</v>
      </c>
      <c r="AC1202">
        <v>3</v>
      </c>
      <c r="AD1202">
        <v>11.5</v>
      </c>
    </row>
    <row r="1203" spans="1:30" x14ac:dyDescent="0.45">
      <c r="A1203" t="s">
        <v>123</v>
      </c>
      <c r="B1203">
        <v>16740</v>
      </c>
      <c r="C1203" t="s">
        <v>537</v>
      </c>
      <c r="E1203" t="s">
        <v>38</v>
      </c>
      <c r="F1203" t="s">
        <v>39</v>
      </c>
      <c r="H1203">
        <v>1</v>
      </c>
      <c r="I1203" t="s">
        <v>32</v>
      </c>
      <c r="J1203">
        <v>1</v>
      </c>
      <c r="K1203" t="s">
        <v>32</v>
      </c>
      <c r="L1203">
        <v>0</v>
      </c>
      <c r="M1203" t="s">
        <v>32</v>
      </c>
      <c r="N1203">
        <v>2012</v>
      </c>
      <c r="O1203">
        <v>4593</v>
      </c>
      <c r="P1203">
        <v>36472672</v>
      </c>
      <c r="Q1203">
        <v>2097</v>
      </c>
      <c r="R1203">
        <v>36340275</v>
      </c>
      <c r="S1203">
        <v>84975</v>
      </c>
      <c r="T1203">
        <v>4152501</v>
      </c>
      <c r="U1203">
        <v>2496</v>
      </c>
      <c r="V1203">
        <v>132397</v>
      </c>
      <c r="W1203">
        <v>6.5</v>
      </c>
      <c r="X1203">
        <v>2.4</v>
      </c>
      <c r="Y1203">
        <v>6</v>
      </c>
      <c r="Z1203">
        <v>2.5</v>
      </c>
      <c r="AA1203">
        <v>2.8</v>
      </c>
      <c r="AB1203">
        <v>2.8</v>
      </c>
      <c r="AC1203">
        <v>11.8</v>
      </c>
      <c r="AD1203">
        <v>8.6999999999999993</v>
      </c>
    </row>
    <row r="1204" spans="1:30" x14ac:dyDescent="0.45">
      <c r="A1204" t="s">
        <v>123</v>
      </c>
      <c r="B1204">
        <v>16740</v>
      </c>
      <c r="C1204" t="s">
        <v>537</v>
      </c>
      <c r="E1204">
        <v>42</v>
      </c>
      <c r="F1204" t="s">
        <v>40</v>
      </c>
      <c r="H1204">
        <v>1</v>
      </c>
      <c r="I1204" t="s">
        <v>32</v>
      </c>
      <c r="J1204">
        <v>1</v>
      </c>
      <c r="K1204" t="s">
        <v>32</v>
      </c>
      <c r="L1204">
        <v>0</v>
      </c>
      <c r="M1204" t="s">
        <v>32</v>
      </c>
      <c r="N1204">
        <v>2012</v>
      </c>
      <c r="O1204">
        <v>6983</v>
      </c>
      <c r="P1204">
        <v>68808980</v>
      </c>
      <c r="Q1204">
        <v>3723</v>
      </c>
      <c r="R1204">
        <v>68554380</v>
      </c>
      <c r="S1204">
        <v>70335</v>
      </c>
      <c r="T1204">
        <v>4459137</v>
      </c>
      <c r="U1204">
        <v>3260</v>
      </c>
      <c r="V1204">
        <v>254601</v>
      </c>
      <c r="W1204">
        <v>7.1</v>
      </c>
      <c r="X1204">
        <v>3.8</v>
      </c>
      <c r="Y1204">
        <v>7.4</v>
      </c>
      <c r="Z1204">
        <v>4</v>
      </c>
      <c r="AA1204">
        <v>5.6</v>
      </c>
      <c r="AB1204">
        <v>4.0999999999999996</v>
      </c>
      <c r="AC1204">
        <v>9.9</v>
      </c>
      <c r="AD1204">
        <v>15.5</v>
      </c>
    </row>
    <row r="1205" spans="1:30" x14ac:dyDescent="0.45">
      <c r="A1205" t="s">
        <v>123</v>
      </c>
      <c r="B1205">
        <v>16740</v>
      </c>
      <c r="C1205" t="s">
        <v>537</v>
      </c>
      <c r="E1205" t="s">
        <v>41</v>
      </c>
      <c r="F1205" t="s">
        <v>42</v>
      </c>
      <c r="H1205">
        <v>1</v>
      </c>
      <c r="I1205" t="s">
        <v>32</v>
      </c>
      <c r="J1205">
        <v>1</v>
      </c>
      <c r="K1205" t="s">
        <v>32</v>
      </c>
      <c r="L1205">
        <v>0</v>
      </c>
      <c r="M1205" t="s">
        <v>32</v>
      </c>
      <c r="N1205">
        <v>2012</v>
      </c>
      <c r="O1205">
        <v>18282</v>
      </c>
      <c r="P1205">
        <v>31166335</v>
      </c>
      <c r="Q1205">
        <v>4703</v>
      </c>
      <c r="R1205">
        <v>30635944</v>
      </c>
      <c r="S1205">
        <v>108975</v>
      </c>
      <c r="T1205">
        <v>2620098</v>
      </c>
      <c r="U1205">
        <v>13578</v>
      </c>
      <c r="V1205">
        <v>530391</v>
      </c>
      <c r="W1205">
        <v>2.7</v>
      </c>
      <c r="X1205">
        <v>5.8</v>
      </c>
      <c r="Y1205">
        <v>3.3</v>
      </c>
      <c r="Z1205">
        <v>6.2</v>
      </c>
      <c r="AA1205">
        <v>3.3</v>
      </c>
      <c r="AB1205">
        <v>5.7</v>
      </c>
      <c r="AC1205">
        <v>3.2</v>
      </c>
      <c r="AD1205">
        <v>8.1999999999999993</v>
      </c>
    </row>
    <row r="1206" spans="1:30" x14ac:dyDescent="0.45">
      <c r="A1206" t="s">
        <v>123</v>
      </c>
      <c r="B1206">
        <v>16740</v>
      </c>
      <c r="C1206" t="s">
        <v>537</v>
      </c>
      <c r="E1206" t="s">
        <v>43</v>
      </c>
      <c r="F1206" t="s">
        <v>44</v>
      </c>
      <c r="G1206" t="s">
        <v>45</v>
      </c>
      <c r="H1206">
        <v>1</v>
      </c>
      <c r="I1206" t="s">
        <v>32</v>
      </c>
      <c r="J1206">
        <v>1</v>
      </c>
      <c r="K1206" t="s">
        <v>32</v>
      </c>
      <c r="L1206">
        <v>0</v>
      </c>
      <c r="M1206" t="s">
        <v>32</v>
      </c>
      <c r="N1206">
        <v>2012</v>
      </c>
      <c r="O1206">
        <v>8410</v>
      </c>
      <c r="P1206">
        <v>9006401</v>
      </c>
      <c r="Q1206">
        <v>1267</v>
      </c>
      <c r="R1206">
        <v>8563083</v>
      </c>
      <c r="S1206">
        <v>45079</v>
      </c>
      <c r="T1206">
        <v>1861083</v>
      </c>
      <c r="U1206">
        <v>7143</v>
      </c>
      <c r="V1206">
        <v>443318</v>
      </c>
      <c r="W1206">
        <v>5</v>
      </c>
      <c r="X1206">
        <v>3.4</v>
      </c>
      <c r="Y1206">
        <v>6.4</v>
      </c>
      <c r="Z1206">
        <v>3.6</v>
      </c>
      <c r="AA1206">
        <v>2.4</v>
      </c>
      <c r="AB1206">
        <v>2.9</v>
      </c>
      <c r="AC1206">
        <v>5.0999999999999996</v>
      </c>
      <c r="AD1206">
        <v>7.7</v>
      </c>
    </row>
    <row r="1207" spans="1:30" x14ac:dyDescent="0.45">
      <c r="A1207" t="s">
        <v>123</v>
      </c>
      <c r="B1207">
        <v>16740</v>
      </c>
      <c r="C1207" t="s">
        <v>537</v>
      </c>
      <c r="E1207">
        <v>51</v>
      </c>
      <c r="F1207" t="s">
        <v>46</v>
      </c>
      <c r="H1207">
        <v>1</v>
      </c>
      <c r="I1207" t="s">
        <v>32</v>
      </c>
      <c r="J1207">
        <v>1</v>
      </c>
      <c r="K1207" t="s">
        <v>32</v>
      </c>
      <c r="L1207">
        <v>0</v>
      </c>
      <c r="M1207" t="s">
        <v>32</v>
      </c>
      <c r="N1207">
        <v>2012</v>
      </c>
      <c r="O1207">
        <v>2673</v>
      </c>
      <c r="P1207">
        <v>9826470</v>
      </c>
      <c r="Q1207">
        <v>491</v>
      </c>
      <c r="R1207">
        <v>9742562</v>
      </c>
      <c r="S1207">
        <v>24302</v>
      </c>
      <c r="T1207">
        <v>1842313</v>
      </c>
      <c r="U1207">
        <v>2181</v>
      </c>
      <c r="V1207">
        <v>83908</v>
      </c>
      <c r="W1207">
        <v>8.4</v>
      </c>
      <c r="X1207">
        <v>2.1</v>
      </c>
      <c r="Y1207">
        <v>7.8</v>
      </c>
      <c r="Z1207">
        <v>2.2999999999999998</v>
      </c>
      <c r="AA1207">
        <v>2</v>
      </c>
      <c r="AB1207">
        <v>2.7</v>
      </c>
      <c r="AC1207">
        <v>10.4</v>
      </c>
      <c r="AD1207">
        <v>15.9</v>
      </c>
    </row>
    <row r="1208" spans="1:30" x14ac:dyDescent="0.45">
      <c r="A1208" t="s">
        <v>123</v>
      </c>
      <c r="B1208">
        <v>16740</v>
      </c>
      <c r="C1208" t="s">
        <v>537</v>
      </c>
      <c r="E1208">
        <v>52</v>
      </c>
      <c r="F1208" t="s">
        <v>47</v>
      </c>
      <c r="G1208" t="s">
        <v>48</v>
      </c>
      <c r="H1208">
        <v>1</v>
      </c>
      <c r="I1208" t="s">
        <v>32</v>
      </c>
      <c r="J1208">
        <v>1</v>
      </c>
      <c r="K1208" t="s">
        <v>32</v>
      </c>
      <c r="L1208">
        <v>0</v>
      </c>
      <c r="M1208" t="s">
        <v>32</v>
      </c>
      <c r="N1208">
        <v>2012</v>
      </c>
      <c r="O1208">
        <v>7792</v>
      </c>
      <c r="P1208">
        <v>39958180</v>
      </c>
      <c r="Q1208">
        <v>2045</v>
      </c>
      <c r="R1208">
        <v>39425166</v>
      </c>
      <c r="S1208">
        <v>105546</v>
      </c>
      <c r="T1208">
        <v>7618310</v>
      </c>
      <c r="U1208">
        <v>5747</v>
      </c>
      <c r="W1208">
        <v>6.5</v>
      </c>
      <c r="X1208">
        <v>1.4</v>
      </c>
      <c r="Y1208">
        <v>9.8000000000000007</v>
      </c>
      <c r="Z1208">
        <v>1.1000000000000001</v>
      </c>
      <c r="AA1208">
        <v>5.9</v>
      </c>
      <c r="AB1208">
        <v>4.5</v>
      </c>
      <c r="AC1208">
        <v>8.3000000000000007</v>
      </c>
    </row>
    <row r="1209" spans="1:30" x14ac:dyDescent="0.45">
      <c r="A1209" t="s">
        <v>123</v>
      </c>
      <c r="B1209">
        <v>16740</v>
      </c>
      <c r="C1209" t="s">
        <v>537</v>
      </c>
      <c r="E1209">
        <v>53</v>
      </c>
      <c r="F1209" t="s">
        <v>49</v>
      </c>
      <c r="H1209">
        <v>1</v>
      </c>
      <c r="I1209" t="s">
        <v>32</v>
      </c>
      <c r="J1209">
        <v>1</v>
      </c>
      <c r="K1209" t="s">
        <v>32</v>
      </c>
      <c r="L1209">
        <v>0</v>
      </c>
      <c r="M1209" t="s">
        <v>32</v>
      </c>
      <c r="N1209">
        <v>2012</v>
      </c>
      <c r="O1209">
        <v>20332</v>
      </c>
      <c r="P1209">
        <v>4667516</v>
      </c>
      <c r="Q1209">
        <v>2173</v>
      </c>
      <c r="R1209">
        <v>2890659</v>
      </c>
      <c r="S1209">
        <v>13988</v>
      </c>
      <c r="T1209">
        <v>687489</v>
      </c>
      <c r="U1209">
        <v>18159</v>
      </c>
      <c r="V1209">
        <v>1776857</v>
      </c>
      <c r="W1209">
        <v>3.4</v>
      </c>
      <c r="X1209">
        <v>3.9</v>
      </c>
      <c r="Y1209">
        <v>10</v>
      </c>
      <c r="Z1209">
        <v>3.6</v>
      </c>
      <c r="AA1209">
        <v>6.1</v>
      </c>
      <c r="AB1209">
        <v>5.8</v>
      </c>
      <c r="AC1209">
        <v>3.1</v>
      </c>
      <c r="AD1209">
        <v>12.3</v>
      </c>
    </row>
    <row r="1210" spans="1:30" x14ac:dyDescent="0.45">
      <c r="A1210" t="s">
        <v>123</v>
      </c>
      <c r="B1210">
        <v>16740</v>
      </c>
      <c r="C1210" t="s">
        <v>537</v>
      </c>
      <c r="E1210">
        <v>54</v>
      </c>
      <c r="F1210" t="s">
        <v>50</v>
      </c>
      <c r="H1210">
        <v>1</v>
      </c>
      <c r="I1210" t="s">
        <v>32</v>
      </c>
      <c r="J1210">
        <v>1</v>
      </c>
      <c r="K1210" t="s">
        <v>32</v>
      </c>
      <c r="L1210">
        <v>0</v>
      </c>
      <c r="M1210" t="s">
        <v>32</v>
      </c>
      <c r="N1210">
        <v>2012</v>
      </c>
      <c r="O1210">
        <v>27250</v>
      </c>
      <c r="P1210">
        <v>11495906</v>
      </c>
      <c r="Q1210">
        <v>5696</v>
      </c>
      <c r="R1210">
        <v>10751086</v>
      </c>
      <c r="S1210">
        <v>57339</v>
      </c>
      <c r="T1210">
        <v>3873763</v>
      </c>
      <c r="U1210">
        <v>21554</v>
      </c>
      <c r="V1210">
        <v>744820</v>
      </c>
      <c r="W1210">
        <v>2.8</v>
      </c>
      <c r="X1210">
        <v>1.7</v>
      </c>
      <c r="Y1210">
        <v>2.8</v>
      </c>
      <c r="Z1210">
        <v>1.8</v>
      </c>
      <c r="AA1210">
        <v>2.7</v>
      </c>
      <c r="AB1210">
        <v>2</v>
      </c>
      <c r="AC1210">
        <v>3.5</v>
      </c>
      <c r="AD1210">
        <v>7.9</v>
      </c>
    </row>
    <row r="1211" spans="1:30" x14ac:dyDescent="0.45">
      <c r="A1211" t="s">
        <v>123</v>
      </c>
      <c r="B1211">
        <v>16740</v>
      </c>
      <c r="C1211" t="s">
        <v>537</v>
      </c>
      <c r="E1211">
        <v>55</v>
      </c>
      <c r="F1211" t="s">
        <v>59</v>
      </c>
      <c r="H1211">
        <v>1</v>
      </c>
      <c r="I1211" t="s">
        <v>32</v>
      </c>
      <c r="J1211">
        <v>1</v>
      </c>
      <c r="K1211" t="s">
        <v>32</v>
      </c>
      <c r="L1211">
        <v>0</v>
      </c>
      <c r="M1211" t="s">
        <v>32</v>
      </c>
      <c r="N1211">
        <v>2012</v>
      </c>
      <c r="O1211">
        <v>346</v>
      </c>
      <c r="P1211">
        <v>2590404</v>
      </c>
      <c r="Q1211">
        <v>346</v>
      </c>
      <c r="R1211">
        <v>2590404</v>
      </c>
      <c r="S1211">
        <v>33209</v>
      </c>
      <c r="T1211">
        <v>3337531</v>
      </c>
      <c r="U1211">
        <v>0</v>
      </c>
      <c r="V1211">
        <v>0</v>
      </c>
      <c r="W1211">
        <v>11.2</v>
      </c>
      <c r="X1211">
        <v>2</v>
      </c>
      <c r="Y1211">
        <v>11.7</v>
      </c>
      <c r="Z1211">
        <v>2.1</v>
      </c>
      <c r="AA1211">
        <v>2.2000000000000002</v>
      </c>
      <c r="AB1211">
        <v>2.2000000000000002</v>
      </c>
      <c r="AC1211">
        <v>0</v>
      </c>
      <c r="AD1211">
        <v>0</v>
      </c>
    </row>
    <row r="1212" spans="1:30" x14ac:dyDescent="0.45">
      <c r="A1212" t="s">
        <v>123</v>
      </c>
      <c r="B1212">
        <v>16740</v>
      </c>
      <c r="C1212" t="s">
        <v>537</v>
      </c>
      <c r="E1212">
        <v>56</v>
      </c>
      <c r="F1212" t="s">
        <v>51</v>
      </c>
      <c r="H1212">
        <v>1</v>
      </c>
      <c r="I1212" t="s">
        <v>32</v>
      </c>
      <c r="J1212">
        <v>1</v>
      </c>
      <c r="K1212" t="s">
        <v>32</v>
      </c>
      <c r="L1212">
        <v>0</v>
      </c>
      <c r="M1212" t="s">
        <v>32</v>
      </c>
      <c r="N1212">
        <v>2012</v>
      </c>
      <c r="O1212">
        <v>20752</v>
      </c>
      <c r="P1212">
        <v>6991264</v>
      </c>
      <c r="Q1212">
        <v>2901</v>
      </c>
      <c r="R1212">
        <v>6645977</v>
      </c>
      <c r="S1212">
        <v>87026</v>
      </c>
      <c r="T1212">
        <v>3366295</v>
      </c>
      <c r="U1212">
        <v>17850</v>
      </c>
      <c r="V1212">
        <v>345287</v>
      </c>
      <c r="W1212">
        <v>3.8</v>
      </c>
      <c r="X1212">
        <v>4</v>
      </c>
      <c r="Y1212">
        <v>8.6</v>
      </c>
      <c r="Z1212">
        <v>4.0999999999999996</v>
      </c>
      <c r="AA1212">
        <v>2.4</v>
      </c>
      <c r="AB1212">
        <v>2.9</v>
      </c>
      <c r="AC1212">
        <v>3.4</v>
      </c>
      <c r="AD1212">
        <v>9.6</v>
      </c>
    </row>
    <row r="1213" spans="1:30" x14ac:dyDescent="0.45">
      <c r="A1213" t="s">
        <v>123</v>
      </c>
      <c r="B1213">
        <v>16740</v>
      </c>
      <c r="C1213" t="s">
        <v>537</v>
      </c>
      <c r="E1213">
        <v>61</v>
      </c>
      <c r="F1213" t="s">
        <v>52</v>
      </c>
      <c r="H1213">
        <v>1</v>
      </c>
      <c r="I1213" t="s">
        <v>32</v>
      </c>
      <c r="J1213">
        <v>1</v>
      </c>
      <c r="K1213" t="s">
        <v>32</v>
      </c>
      <c r="L1213">
        <v>0</v>
      </c>
      <c r="M1213" t="s">
        <v>32</v>
      </c>
      <c r="N1213">
        <v>2012</v>
      </c>
      <c r="O1213">
        <v>4469</v>
      </c>
      <c r="P1213">
        <v>1146938</v>
      </c>
      <c r="Q1213">
        <v>574</v>
      </c>
      <c r="R1213">
        <v>1101302</v>
      </c>
      <c r="S1213">
        <v>17898</v>
      </c>
      <c r="T1213">
        <v>491250</v>
      </c>
      <c r="U1213">
        <v>3895</v>
      </c>
      <c r="V1213">
        <v>45637</v>
      </c>
      <c r="W1213">
        <v>5.8</v>
      </c>
      <c r="X1213">
        <v>3</v>
      </c>
      <c r="Y1213">
        <v>6.1</v>
      </c>
      <c r="Z1213">
        <v>3.3</v>
      </c>
      <c r="AA1213">
        <v>2.2999999999999998</v>
      </c>
      <c r="AB1213">
        <v>1.9</v>
      </c>
      <c r="AC1213">
        <v>6.7</v>
      </c>
      <c r="AD1213">
        <v>10.7</v>
      </c>
    </row>
    <row r="1214" spans="1:30" x14ac:dyDescent="0.45">
      <c r="A1214" t="s">
        <v>123</v>
      </c>
      <c r="B1214">
        <v>16740</v>
      </c>
      <c r="C1214" t="s">
        <v>537</v>
      </c>
      <c r="E1214">
        <v>62</v>
      </c>
      <c r="F1214" t="s">
        <v>53</v>
      </c>
      <c r="H1214">
        <v>1</v>
      </c>
      <c r="I1214" t="s">
        <v>32</v>
      </c>
      <c r="J1214">
        <v>1</v>
      </c>
      <c r="K1214" t="s">
        <v>32</v>
      </c>
      <c r="L1214">
        <v>0</v>
      </c>
      <c r="M1214" t="s">
        <v>32</v>
      </c>
      <c r="N1214">
        <v>2012</v>
      </c>
      <c r="O1214">
        <v>15211</v>
      </c>
      <c r="P1214">
        <v>11368776</v>
      </c>
      <c r="Q1214">
        <v>3719</v>
      </c>
      <c r="R1214">
        <v>11126575</v>
      </c>
      <c r="S1214">
        <v>98249</v>
      </c>
      <c r="T1214">
        <v>4292240</v>
      </c>
      <c r="U1214">
        <v>11492</v>
      </c>
      <c r="V1214">
        <v>242201</v>
      </c>
      <c r="W1214">
        <v>3.3</v>
      </c>
      <c r="X1214">
        <v>3.7</v>
      </c>
      <c r="Y1214">
        <v>9.8000000000000007</v>
      </c>
      <c r="Z1214">
        <v>3.9</v>
      </c>
      <c r="AA1214">
        <v>4.0999999999999996</v>
      </c>
      <c r="AB1214">
        <v>4.5</v>
      </c>
      <c r="AC1214">
        <v>3.1</v>
      </c>
      <c r="AD1214">
        <v>8.8000000000000007</v>
      </c>
    </row>
    <row r="1215" spans="1:30" x14ac:dyDescent="0.45">
      <c r="A1215" t="s">
        <v>123</v>
      </c>
      <c r="B1215">
        <v>16740</v>
      </c>
      <c r="C1215" t="s">
        <v>537</v>
      </c>
      <c r="E1215">
        <v>71</v>
      </c>
      <c r="F1215" t="s">
        <v>54</v>
      </c>
      <c r="H1215">
        <v>1</v>
      </c>
      <c r="I1215" t="s">
        <v>32</v>
      </c>
      <c r="J1215">
        <v>1</v>
      </c>
      <c r="K1215" t="s">
        <v>32</v>
      </c>
      <c r="L1215">
        <v>0</v>
      </c>
      <c r="M1215" t="s">
        <v>32</v>
      </c>
      <c r="N1215">
        <v>2012</v>
      </c>
      <c r="O1215">
        <v>10186</v>
      </c>
      <c r="P1215">
        <v>2622337</v>
      </c>
      <c r="Q1215">
        <v>967</v>
      </c>
      <c r="R1215">
        <v>2424016</v>
      </c>
      <c r="S1215">
        <v>20462</v>
      </c>
      <c r="T1215">
        <v>818414</v>
      </c>
      <c r="U1215">
        <v>9219</v>
      </c>
      <c r="V1215">
        <v>198320</v>
      </c>
      <c r="W1215">
        <v>3.1</v>
      </c>
      <c r="X1215">
        <v>3.9</v>
      </c>
      <c r="Y1215">
        <v>14.6</v>
      </c>
      <c r="Z1215">
        <v>4.3</v>
      </c>
      <c r="AA1215">
        <v>4.5999999999999996</v>
      </c>
      <c r="AB1215">
        <v>2.9</v>
      </c>
      <c r="AC1215">
        <v>2.8</v>
      </c>
      <c r="AD1215">
        <v>9.4</v>
      </c>
    </row>
    <row r="1216" spans="1:30" x14ac:dyDescent="0.45">
      <c r="A1216" t="s">
        <v>123</v>
      </c>
      <c r="B1216">
        <v>16740</v>
      </c>
      <c r="C1216" t="s">
        <v>537</v>
      </c>
      <c r="E1216">
        <v>72</v>
      </c>
      <c r="F1216" t="s">
        <v>55</v>
      </c>
      <c r="H1216">
        <v>1</v>
      </c>
      <c r="I1216" t="s">
        <v>32</v>
      </c>
      <c r="J1216">
        <v>1</v>
      </c>
      <c r="K1216" t="s">
        <v>32</v>
      </c>
      <c r="L1216">
        <v>0</v>
      </c>
      <c r="M1216" t="s">
        <v>32</v>
      </c>
      <c r="N1216">
        <v>2012</v>
      </c>
      <c r="O1216">
        <v>5524</v>
      </c>
      <c r="P1216">
        <v>4850744</v>
      </c>
      <c r="Q1216">
        <v>3295</v>
      </c>
      <c r="R1216">
        <v>4763602</v>
      </c>
      <c r="S1216">
        <v>84659</v>
      </c>
      <c r="T1216">
        <v>1249636</v>
      </c>
      <c r="U1216">
        <v>2229</v>
      </c>
      <c r="V1216">
        <v>87141</v>
      </c>
      <c r="W1216">
        <v>4.2</v>
      </c>
      <c r="X1216">
        <v>5.7</v>
      </c>
      <c r="Y1216">
        <v>4</v>
      </c>
      <c r="Z1216">
        <v>6</v>
      </c>
      <c r="AA1216">
        <v>5.3</v>
      </c>
      <c r="AB1216">
        <v>5.6</v>
      </c>
      <c r="AC1216">
        <v>9.6999999999999993</v>
      </c>
      <c r="AD1216">
        <v>12.6</v>
      </c>
    </row>
    <row r="1217" spans="1:30" x14ac:dyDescent="0.45">
      <c r="A1217" t="s">
        <v>123</v>
      </c>
      <c r="B1217">
        <v>16740</v>
      </c>
      <c r="C1217" t="s">
        <v>537</v>
      </c>
      <c r="E1217">
        <v>81</v>
      </c>
      <c r="F1217" t="s">
        <v>56</v>
      </c>
      <c r="G1217" t="s">
        <v>57</v>
      </c>
      <c r="H1217">
        <v>1</v>
      </c>
      <c r="I1217" t="s">
        <v>32</v>
      </c>
      <c r="J1217">
        <v>1</v>
      </c>
      <c r="K1217" t="s">
        <v>32</v>
      </c>
      <c r="L1217">
        <v>0</v>
      </c>
      <c r="M1217" t="s">
        <v>32</v>
      </c>
      <c r="N1217">
        <v>2012</v>
      </c>
      <c r="O1217">
        <v>29416</v>
      </c>
      <c r="P1217">
        <v>2462142</v>
      </c>
      <c r="Q1217">
        <v>2648</v>
      </c>
      <c r="R1217">
        <v>1838069</v>
      </c>
      <c r="S1217">
        <v>20471</v>
      </c>
      <c r="T1217">
        <v>587209</v>
      </c>
      <c r="U1217">
        <v>26767</v>
      </c>
      <c r="V1217">
        <v>624074</v>
      </c>
      <c r="W1217">
        <v>2.8</v>
      </c>
      <c r="X1217">
        <v>5</v>
      </c>
      <c r="Y1217">
        <v>5.5</v>
      </c>
      <c r="Z1217">
        <v>6.1</v>
      </c>
      <c r="AA1217">
        <v>7</v>
      </c>
      <c r="AB1217">
        <v>7.3</v>
      </c>
      <c r="AC1217">
        <v>2.9</v>
      </c>
      <c r="AD1217">
        <v>8.4</v>
      </c>
    </row>
    <row r="1218" spans="1:30" x14ac:dyDescent="0.45">
      <c r="A1218" t="s">
        <v>123</v>
      </c>
      <c r="B1218">
        <v>16740</v>
      </c>
      <c r="C1218" t="s">
        <v>537</v>
      </c>
      <c r="E1218">
        <v>99</v>
      </c>
      <c r="F1218" t="s">
        <v>76</v>
      </c>
      <c r="H1218">
        <v>1</v>
      </c>
      <c r="I1218" t="s">
        <v>32</v>
      </c>
      <c r="J1218">
        <v>1</v>
      </c>
      <c r="K1218" t="s">
        <v>32</v>
      </c>
      <c r="L1218">
        <v>0</v>
      </c>
      <c r="M1218" t="s">
        <v>32</v>
      </c>
      <c r="N1218">
        <v>2012</v>
      </c>
      <c r="O1218">
        <v>33</v>
      </c>
      <c r="P1218">
        <v>4224</v>
      </c>
      <c r="Q1218">
        <v>31</v>
      </c>
      <c r="R1218">
        <v>4150</v>
      </c>
      <c r="S1218">
        <v>33</v>
      </c>
      <c r="T1218">
        <v>804</v>
      </c>
      <c r="U1218">
        <v>2</v>
      </c>
      <c r="W1218">
        <v>23.2</v>
      </c>
      <c r="X1218">
        <v>27.9</v>
      </c>
      <c r="Y1218">
        <v>25.7</v>
      </c>
      <c r="Z1218">
        <v>29.6</v>
      </c>
      <c r="AA1218">
        <v>36</v>
      </c>
      <c r="AB1218">
        <v>29.5</v>
      </c>
      <c r="AC1218">
        <v>0</v>
      </c>
    </row>
    <row r="1219" spans="1:30" x14ac:dyDescent="0.45">
      <c r="A1219" t="s">
        <v>124</v>
      </c>
      <c r="B1219">
        <v>16820</v>
      </c>
      <c r="C1219" t="s">
        <v>538</v>
      </c>
      <c r="E1219">
        <v>0</v>
      </c>
      <c r="F1219" t="s">
        <v>31</v>
      </c>
      <c r="H1219">
        <v>1</v>
      </c>
      <c r="I1219" t="s">
        <v>32</v>
      </c>
      <c r="J1219">
        <v>1</v>
      </c>
      <c r="K1219" t="s">
        <v>32</v>
      </c>
      <c r="L1219">
        <v>0</v>
      </c>
      <c r="M1219" t="s">
        <v>32</v>
      </c>
      <c r="N1219">
        <v>2012</v>
      </c>
      <c r="O1219">
        <v>22396</v>
      </c>
      <c r="P1219">
        <v>13557940</v>
      </c>
      <c r="Q1219">
        <v>4702</v>
      </c>
      <c r="R1219">
        <v>12841151</v>
      </c>
      <c r="S1219">
        <v>66695</v>
      </c>
      <c r="T1219">
        <v>2712688</v>
      </c>
      <c r="U1219">
        <v>17694</v>
      </c>
      <c r="V1219">
        <v>716790</v>
      </c>
      <c r="W1219">
        <v>2.8</v>
      </c>
      <c r="X1219">
        <v>3.2</v>
      </c>
      <c r="Y1219">
        <v>6.8</v>
      </c>
      <c r="Z1219">
        <v>3.6</v>
      </c>
      <c r="AA1219">
        <v>3.7</v>
      </c>
      <c r="AB1219">
        <v>3.4</v>
      </c>
      <c r="AC1219">
        <v>4.0999999999999996</v>
      </c>
      <c r="AD1219">
        <v>10.9</v>
      </c>
    </row>
    <row r="1220" spans="1:30" x14ac:dyDescent="0.45">
      <c r="A1220" t="s">
        <v>124</v>
      </c>
      <c r="B1220">
        <v>16820</v>
      </c>
      <c r="C1220" t="s">
        <v>538</v>
      </c>
      <c r="E1220">
        <v>11</v>
      </c>
      <c r="F1220" t="s">
        <v>33</v>
      </c>
      <c r="G1220" t="s">
        <v>34</v>
      </c>
      <c r="H1220">
        <v>1</v>
      </c>
      <c r="I1220" t="s">
        <v>32</v>
      </c>
      <c r="J1220">
        <v>1</v>
      </c>
      <c r="K1220" t="s">
        <v>32</v>
      </c>
      <c r="L1220">
        <v>0</v>
      </c>
      <c r="M1220" t="s">
        <v>32</v>
      </c>
      <c r="N1220">
        <v>2012</v>
      </c>
      <c r="O1220">
        <v>304</v>
      </c>
      <c r="P1220">
        <v>71932</v>
      </c>
      <c r="Q1220">
        <v>59</v>
      </c>
      <c r="R1220">
        <v>57629</v>
      </c>
      <c r="S1220">
        <v>356</v>
      </c>
      <c r="T1220">
        <v>11900</v>
      </c>
      <c r="U1220">
        <v>245</v>
      </c>
      <c r="V1220">
        <v>14303</v>
      </c>
      <c r="W1220">
        <v>22.6</v>
      </c>
      <c r="X1220">
        <v>30.1</v>
      </c>
      <c r="Y1220">
        <v>36.9</v>
      </c>
      <c r="Z1220">
        <v>32.6</v>
      </c>
      <c r="AA1220">
        <v>32</v>
      </c>
      <c r="AB1220">
        <v>32.6</v>
      </c>
      <c r="AC1220">
        <v>25.1</v>
      </c>
      <c r="AD1220">
        <v>45.2</v>
      </c>
    </row>
    <row r="1221" spans="1:30" x14ac:dyDescent="0.45">
      <c r="A1221" t="s">
        <v>124</v>
      </c>
      <c r="B1221">
        <v>16820</v>
      </c>
      <c r="C1221" t="s">
        <v>538</v>
      </c>
      <c r="E1221">
        <v>21</v>
      </c>
      <c r="F1221" t="s">
        <v>35</v>
      </c>
      <c r="H1221">
        <v>1</v>
      </c>
      <c r="I1221" t="s">
        <v>32</v>
      </c>
      <c r="J1221">
        <v>1</v>
      </c>
      <c r="K1221" t="s">
        <v>32</v>
      </c>
      <c r="L1221">
        <v>0</v>
      </c>
      <c r="M1221" t="s">
        <v>32</v>
      </c>
      <c r="N1221">
        <v>2012</v>
      </c>
      <c r="O1221">
        <v>32</v>
      </c>
      <c r="P1221">
        <v>35213</v>
      </c>
      <c r="Q1221">
        <v>14</v>
      </c>
      <c r="R1221">
        <v>33693</v>
      </c>
      <c r="S1221">
        <v>108</v>
      </c>
      <c r="T1221">
        <v>6544</v>
      </c>
      <c r="U1221">
        <v>18</v>
      </c>
      <c r="W1221">
        <v>61</v>
      </c>
      <c r="X1221">
        <v>14.2</v>
      </c>
      <c r="Y1221">
        <v>61.5</v>
      </c>
      <c r="Z1221">
        <v>14.9</v>
      </c>
      <c r="AA1221">
        <v>15.9</v>
      </c>
      <c r="AB1221">
        <v>28.8</v>
      </c>
      <c r="AC1221">
        <v>94.6</v>
      </c>
    </row>
    <row r="1222" spans="1:30" x14ac:dyDescent="0.45">
      <c r="A1222" t="s">
        <v>124</v>
      </c>
      <c r="B1222">
        <v>16820</v>
      </c>
      <c r="C1222" t="s">
        <v>538</v>
      </c>
      <c r="E1222">
        <v>23</v>
      </c>
      <c r="F1222" t="s">
        <v>37</v>
      </c>
      <c r="H1222">
        <v>1</v>
      </c>
      <c r="I1222" t="s">
        <v>32</v>
      </c>
      <c r="J1222">
        <v>1</v>
      </c>
      <c r="K1222" t="s">
        <v>32</v>
      </c>
      <c r="L1222">
        <v>0</v>
      </c>
      <c r="M1222" t="s">
        <v>32</v>
      </c>
      <c r="N1222">
        <v>2012</v>
      </c>
      <c r="O1222">
        <v>2491</v>
      </c>
      <c r="P1222">
        <v>990023</v>
      </c>
      <c r="Q1222">
        <v>596</v>
      </c>
      <c r="R1222">
        <v>888812</v>
      </c>
      <c r="S1222">
        <v>3680</v>
      </c>
      <c r="T1222">
        <v>142836</v>
      </c>
      <c r="U1222">
        <v>1894</v>
      </c>
      <c r="V1222">
        <v>101211</v>
      </c>
      <c r="W1222">
        <v>10.7</v>
      </c>
      <c r="X1222">
        <v>15</v>
      </c>
      <c r="Y1222">
        <v>23.8</v>
      </c>
      <c r="Z1222">
        <v>19.7</v>
      </c>
      <c r="AA1222">
        <v>20.7</v>
      </c>
      <c r="AB1222">
        <v>17.8</v>
      </c>
      <c r="AC1222">
        <v>16.2</v>
      </c>
      <c r="AD1222">
        <v>34.1</v>
      </c>
    </row>
    <row r="1223" spans="1:30" x14ac:dyDescent="0.45">
      <c r="A1223" t="s">
        <v>124</v>
      </c>
      <c r="B1223">
        <v>16820</v>
      </c>
      <c r="C1223" t="s">
        <v>538</v>
      </c>
      <c r="E1223" t="s">
        <v>38</v>
      </c>
      <c r="F1223" t="s">
        <v>39</v>
      </c>
      <c r="H1223">
        <v>1</v>
      </c>
      <c r="I1223" t="s">
        <v>32</v>
      </c>
      <c r="J1223">
        <v>1</v>
      </c>
      <c r="K1223" t="s">
        <v>32</v>
      </c>
      <c r="L1223">
        <v>0</v>
      </c>
      <c r="M1223" t="s">
        <v>32</v>
      </c>
      <c r="N1223">
        <v>2012</v>
      </c>
      <c r="O1223">
        <v>377</v>
      </c>
      <c r="P1223">
        <v>1012396</v>
      </c>
      <c r="Q1223">
        <v>171</v>
      </c>
      <c r="R1223">
        <v>1003010</v>
      </c>
      <c r="S1223">
        <v>3519</v>
      </c>
      <c r="T1223">
        <v>211701</v>
      </c>
      <c r="U1223">
        <v>206</v>
      </c>
      <c r="W1223">
        <v>26.6</v>
      </c>
      <c r="X1223">
        <v>13.9</v>
      </c>
      <c r="Y1223">
        <v>24.1</v>
      </c>
      <c r="Z1223">
        <v>14.7</v>
      </c>
      <c r="AA1223">
        <v>21.1</v>
      </c>
      <c r="AB1223">
        <v>13.3</v>
      </c>
      <c r="AC1223">
        <v>36.5</v>
      </c>
    </row>
    <row r="1224" spans="1:30" x14ac:dyDescent="0.45">
      <c r="A1224" t="s">
        <v>124</v>
      </c>
      <c r="B1224">
        <v>16820</v>
      </c>
      <c r="C1224" t="s">
        <v>538</v>
      </c>
      <c r="E1224">
        <v>42</v>
      </c>
      <c r="F1224" t="s">
        <v>40</v>
      </c>
      <c r="H1224">
        <v>1</v>
      </c>
      <c r="I1224" t="s">
        <v>32</v>
      </c>
      <c r="J1224">
        <v>1</v>
      </c>
      <c r="K1224" t="s">
        <v>32</v>
      </c>
      <c r="L1224">
        <v>0</v>
      </c>
      <c r="M1224" t="s">
        <v>32</v>
      </c>
      <c r="N1224">
        <v>2012</v>
      </c>
      <c r="O1224">
        <v>495</v>
      </c>
      <c r="P1224">
        <v>975130</v>
      </c>
      <c r="Q1224">
        <v>186</v>
      </c>
      <c r="R1224">
        <v>962265</v>
      </c>
      <c r="S1224">
        <v>2615</v>
      </c>
      <c r="T1224">
        <v>121610</v>
      </c>
      <c r="U1224">
        <v>309</v>
      </c>
      <c r="V1224">
        <v>12865</v>
      </c>
      <c r="W1224">
        <v>23.3</v>
      </c>
      <c r="X1224">
        <v>15.6</v>
      </c>
      <c r="Y1224">
        <v>16.600000000000001</v>
      </c>
      <c r="Z1224">
        <v>16.5</v>
      </c>
      <c r="AA1224">
        <v>24.8</v>
      </c>
      <c r="AB1224">
        <v>22.4</v>
      </c>
      <c r="AC1224">
        <v>38.9</v>
      </c>
      <c r="AD1224">
        <v>15.1</v>
      </c>
    </row>
    <row r="1225" spans="1:30" x14ac:dyDescent="0.45">
      <c r="A1225" t="s">
        <v>124</v>
      </c>
      <c r="B1225">
        <v>16820</v>
      </c>
      <c r="C1225" t="s">
        <v>538</v>
      </c>
      <c r="E1225" t="s">
        <v>41</v>
      </c>
      <c r="F1225" t="s">
        <v>42</v>
      </c>
      <c r="H1225">
        <v>1</v>
      </c>
      <c r="I1225" t="s">
        <v>32</v>
      </c>
      <c r="J1225">
        <v>1</v>
      </c>
      <c r="K1225" t="s">
        <v>32</v>
      </c>
      <c r="L1225">
        <v>0</v>
      </c>
      <c r="M1225" t="s">
        <v>32</v>
      </c>
      <c r="N1225">
        <v>2012</v>
      </c>
      <c r="O1225">
        <v>1833</v>
      </c>
      <c r="P1225">
        <v>2451514</v>
      </c>
      <c r="Q1225">
        <v>597</v>
      </c>
      <c r="R1225">
        <v>2418714</v>
      </c>
      <c r="S1225">
        <v>10570</v>
      </c>
      <c r="T1225">
        <v>249415</v>
      </c>
      <c r="U1225">
        <v>1236</v>
      </c>
      <c r="V1225">
        <v>32800</v>
      </c>
      <c r="W1225">
        <v>8.8000000000000007</v>
      </c>
      <c r="X1225">
        <v>3.5</v>
      </c>
      <c r="Y1225">
        <v>10.5</v>
      </c>
      <c r="Z1225">
        <v>3.5</v>
      </c>
      <c r="AA1225">
        <v>6.1</v>
      </c>
      <c r="AB1225">
        <v>6</v>
      </c>
      <c r="AC1225">
        <v>14.3</v>
      </c>
      <c r="AD1225">
        <v>29.8</v>
      </c>
    </row>
    <row r="1226" spans="1:30" x14ac:dyDescent="0.45">
      <c r="A1226" t="s">
        <v>124</v>
      </c>
      <c r="B1226">
        <v>16820</v>
      </c>
      <c r="C1226" t="s">
        <v>538</v>
      </c>
      <c r="E1226" t="s">
        <v>43</v>
      </c>
      <c r="F1226" t="s">
        <v>44</v>
      </c>
      <c r="G1226" t="s">
        <v>45</v>
      </c>
      <c r="H1226">
        <v>1</v>
      </c>
      <c r="I1226" t="s">
        <v>32</v>
      </c>
      <c r="J1226">
        <v>1</v>
      </c>
      <c r="K1226" t="s">
        <v>32</v>
      </c>
      <c r="L1226">
        <v>0</v>
      </c>
      <c r="M1226" t="s">
        <v>32</v>
      </c>
      <c r="N1226">
        <v>2012</v>
      </c>
      <c r="O1226">
        <v>478</v>
      </c>
      <c r="P1226">
        <v>207379</v>
      </c>
      <c r="Q1226">
        <v>61</v>
      </c>
      <c r="R1226">
        <v>187579</v>
      </c>
      <c r="S1226">
        <v>1146</v>
      </c>
      <c r="T1226">
        <v>51837</v>
      </c>
      <c r="U1226">
        <v>417</v>
      </c>
      <c r="V1226">
        <v>19800</v>
      </c>
      <c r="W1226">
        <v>23.2</v>
      </c>
      <c r="X1226">
        <v>5.5</v>
      </c>
      <c r="Y1226">
        <v>9.3000000000000007</v>
      </c>
      <c r="Z1226">
        <v>3.7</v>
      </c>
      <c r="AA1226">
        <v>5.5</v>
      </c>
      <c r="AB1226">
        <v>3.6</v>
      </c>
      <c r="AC1226">
        <v>25.7</v>
      </c>
      <c r="AD1226">
        <v>32.299999999999997</v>
      </c>
    </row>
    <row r="1227" spans="1:30" x14ac:dyDescent="0.45">
      <c r="A1227" t="s">
        <v>124</v>
      </c>
      <c r="B1227">
        <v>16820</v>
      </c>
      <c r="C1227" t="s">
        <v>538</v>
      </c>
      <c r="E1227">
        <v>51</v>
      </c>
      <c r="F1227" t="s">
        <v>46</v>
      </c>
      <c r="H1227">
        <v>1</v>
      </c>
      <c r="I1227" t="s">
        <v>32</v>
      </c>
      <c r="J1227">
        <v>1</v>
      </c>
      <c r="K1227" t="s">
        <v>32</v>
      </c>
      <c r="L1227">
        <v>0</v>
      </c>
      <c r="M1227" t="s">
        <v>32</v>
      </c>
      <c r="N1227">
        <v>2012</v>
      </c>
      <c r="O1227">
        <v>492</v>
      </c>
      <c r="P1227">
        <v>699393</v>
      </c>
      <c r="Q1227">
        <v>118</v>
      </c>
      <c r="R1227">
        <v>692632</v>
      </c>
      <c r="S1227">
        <v>2500</v>
      </c>
      <c r="T1227">
        <v>181852</v>
      </c>
      <c r="U1227">
        <v>375</v>
      </c>
      <c r="V1227">
        <v>6761</v>
      </c>
      <c r="W1227">
        <v>22.1</v>
      </c>
      <c r="X1227">
        <v>12.9</v>
      </c>
      <c r="Y1227">
        <v>18.600000000000001</v>
      </c>
      <c r="Z1227">
        <v>13.7</v>
      </c>
      <c r="AA1227">
        <v>15.7</v>
      </c>
      <c r="AB1227">
        <v>15.2</v>
      </c>
      <c r="AC1227">
        <v>29.2</v>
      </c>
      <c r="AD1227">
        <v>28.7</v>
      </c>
    </row>
    <row r="1228" spans="1:30" x14ac:dyDescent="0.45">
      <c r="A1228" t="s">
        <v>124</v>
      </c>
      <c r="B1228">
        <v>16820</v>
      </c>
      <c r="C1228" t="s">
        <v>538</v>
      </c>
      <c r="E1228">
        <v>52</v>
      </c>
      <c r="F1228" t="s">
        <v>47</v>
      </c>
      <c r="G1228" t="s">
        <v>48</v>
      </c>
      <c r="H1228">
        <v>1</v>
      </c>
      <c r="I1228" t="s">
        <v>32</v>
      </c>
      <c r="J1228">
        <v>1</v>
      </c>
      <c r="K1228" t="s">
        <v>32</v>
      </c>
      <c r="L1228">
        <v>0</v>
      </c>
      <c r="M1228" t="s">
        <v>32</v>
      </c>
      <c r="N1228">
        <v>2012</v>
      </c>
      <c r="O1228">
        <v>947</v>
      </c>
      <c r="P1228">
        <v>2551302</v>
      </c>
      <c r="Q1228">
        <v>294</v>
      </c>
      <c r="R1228">
        <v>2522264</v>
      </c>
      <c r="S1228">
        <v>4256</v>
      </c>
      <c r="T1228">
        <v>331830</v>
      </c>
      <c r="U1228">
        <v>652</v>
      </c>
      <c r="V1228">
        <v>29038</v>
      </c>
      <c r="W1228">
        <v>20.5</v>
      </c>
      <c r="X1228">
        <v>8.3000000000000007</v>
      </c>
      <c r="Y1228">
        <v>22.7</v>
      </c>
      <c r="Z1228">
        <v>8.6999999999999993</v>
      </c>
      <c r="AA1228">
        <v>7.5</v>
      </c>
      <c r="AB1228">
        <v>9</v>
      </c>
      <c r="AC1228">
        <v>25.2</v>
      </c>
      <c r="AD1228">
        <v>21.5</v>
      </c>
    </row>
    <row r="1229" spans="1:30" x14ac:dyDescent="0.45">
      <c r="A1229" t="s">
        <v>124</v>
      </c>
      <c r="B1229">
        <v>16820</v>
      </c>
      <c r="C1229" t="s">
        <v>538</v>
      </c>
      <c r="E1229">
        <v>53</v>
      </c>
      <c r="F1229" t="s">
        <v>49</v>
      </c>
      <c r="H1229">
        <v>1</v>
      </c>
      <c r="I1229" t="s">
        <v>32</v>
      </c>
      <c r="J1229">
        <v>1</v>
      </c>
      <c r="K1229" t="s">
        <v>32</v>
      </c>
      <c r="L1229">
        <v>0</v>
      </c>
      <c r="M1229" t="s">
        <v>32</v>
      </c>
      <c r="N1229">
        <v>2012</v>
      </c>
      <c r="O1229">
        <v>2476</v>
      </c>
      <c r="P1229">
        <v>471622</v>
      </c>
      <c r="Q1229">
        <v>315</v>
      </c>
      <c r="R1229">
        <v>280000</v>
      </c>
      <c r="S1229">
        <v>2189</v>
      </c>
      <c r="T1229">
        <v>70540</v>
      </c>
      <c r="U1229">
        <v>2161</v>
      </c>
      <c r="V1229">
        <v>191622</v>
      </c>
      <c r="W1229">
        <v>18.100000000000001</v>
      </c>
      <c r="X1229">
        <v>21.1</v>
      </c>
      <c r="Y1229">
        <v>29.3</v>
      </c>
      <c r="Z1229">
        <v>25</v>
      </c>
      <c r="AA1229">
        <v>60.2</v>
      </c>
      <c r="AB1229">
        <v>46.8</v>
      </c>
      <c r="AC1229">
        <v>17.600000000000001</v>
      </c>
      <c r="AD1229">
        <v>33.1</v>
      </c>
    </row>
    <row r="1230" spans="1:30" x14ac:dyDescent="0.45">
      <c r="A1230" t="s">
        <v>124</v>
      </c>
      <c r="B1230">
        <v>16820</v>
      </c>
      <c r="C1230" t="s">
        <v>538</v>
      </c>
      <c r="E1230">
        <v>54</v>
      </c>
      <c r="F1230" t="s">
        <v>50</v>
      </c>
      <c r="H1230">
        <v>1</v>
      </c>
      <c r="I1230" t="s">
        <v>32</v>
      </c>
      <c r="J1230">
        <v>1</v>
      </c>
      <c r="K1230" t="s">
        <v>32</v>
      </c>
      <c r="L1230">
        <v>0</v>
      </c>
      <c r="M1230" t="s">
        <v>32</v>
      </c>
      <c r="N1230">
        <v>2012</v>
      </c>
      <c r="O1230">
        <v>4380</v>
      </c>
      <c r="P1230">
        <v>1208738</v>
      </c>
      <c r="Q1230">
        <v>711</v>
      </c>
      <c r="R1230">
        <v>1070974</v>
      </c>
      <c r="S1230">
        <v>5905</v>
      </c>
      <c r="T1230">
        <v>381029</v>
      </c>
      <c r="U1230">
        <v>3669</v>
      </c>
      <c r="V1230">
        <v>137764</v>
      </c>
      <c r="W1230">
        <v>6.8</v>
      </c>
      <c r="X1230">
        <v>5</v>
      </c>
      <c r="Y1230">
        <v>12.1</v>
      </c>
      <c r="Z1230">
        <v>6.8</v>
      </c>
      <c r="AA1230">
        <v>8.8000000000000007</v>
      </c>
      <c r="AB1230">
        <v>10.5</v>
      </c>
      <c r="AC1230">
        <v>8</v>
      </c>
      <c r="AD1230">
        <v>26.1</v>
      </c>
    </row>
    <row r="1231" spans="1:30" x14ac:dyDescent="0.45">
      <c r="A1231" t="s">
        <v>124</v>
      </c>
      <c r="B1231">
        <v>16820</v>
      </c>
      <c r="C1231" t="s">
        <v>538</v>
      </c>
      <c r="E1231">
        <v>56</v>
      </c>
      <c r="F1231" t="s">
        <v>51</v>
      </c>
      <c r="H1231">
        <v>1</v>
      </c>
      <c r="I1231" t="s">
        <v>32</v>
      </c>
      <c r="J1231">
        <v>1</v>
      </c>
      <c r="K1231" t="s">
        <v>32</v>
      </c>
      <c r="L1231">
        <v>0</v>
      </c>
      <c r="M1231" t="s">
        <v>32</v>
      </c>
      <c r="N1231">
        <v>2012</v>
      </c>
      <c r="O1231">
        <v>1454</v>
      </c>
      <c r="P1231">
        <v>328772</v>
      </c>
      <c r="Q1231">
        <v>279</v>
      </c>
      <c r="R1231">
        <v>304209</v>
      </c>
      <c r="S1231">
        <v>4973</v>
      </c>
      <c r="T1231">
        <v>137071</v>
      </c>
      <c r="U1231">
        <v>1175</v>
      </c>
      <c r="V1231">
        <v>24564</v>
      </c>
      <c r="W1231">
        <v>11.6</v>
      </c>
      <c r="X1231">
        <v>6.8</v>
      </c>
      <c r="Y1231">
        <v>20.399999999999999</v>
      </c>
      <c r="Z1231">
        <v>8</v>
      </c>
      <c r="AA1231">
        <v>7.7</v>
      </c>
      <c r="AB1231">
        <v>10.9</v>
      </c>
      <c r="AC1231">
        <v>15.2</v>
      </c>
      <c r="AD1231">
        <v>21.7</v>
      </c>
    </row>
    <row r="1232" spans="1:30" x14ac:dyDescent="0.45">
      <c r="A1232" t="s">
        <v>124</v>
      </c>
      <c r="B1232">
        <v>16820</v>
      </c>
      <c r="C1232" t="s">
        <v>538</v>
      </c>
      <c r="E1232">
        <v>61</v>
      </c>
      <c r="F1232" t="s">
        <v>52</v>
      </c>
      <c r="H1232">
        <v>1</v>
      </c>
      <c r="I1232" t="s">
        <v>32</v>
      </c>
      <c r="J1232">
        <v>1</v>
      </c>
      <c r="K1232" t="s">
        <v>32</v>
      </c>
      <c r="L1232">
        <v>0</v>
      </c>
      <c r="M1232" t="s">
        <v>32</v>
      </c>
      <c r="N1232">
        <v>2012</v>
      </c>
      <c r="O1232">
        <v>1090</v>
      </c>
      <c r="P1232">
        <v>177009</v>
      </c>
      <c r="Q1232">
        <v>116</v>
      </c>
      <c r="R1232">
        <v>159620</v>
      </c>
      <c r="S1232">
        <v>1964</v>
      </c>
      <c r="T1232">
        <v>68374</v>
      </c>
      <c r="U1232">
        <v>975</v>
      </c>
      <c r="V1232">
        <v>17390</v>
      </c>
      <c r="W1232">
        <v>8.9</v>
      </c>
      <c r="X1232">
        <v>6.9</v>
      </c>
      <c r="Y1232">
        <v>11.4</v>
      </c>
      <c r="Z1232">
        <v>7.7</v>
      </c>
      <c r="AA1232">
        <v>4</v>
      </c>
      <c r="AB1232">
        <v>5.0999999999999996</v>
      </c>
      <c r="AC1232">
        <v>9</v>
      </c>
      <c r="AD1232">
        <v>14.7</v>
      </c>
    </row>
    <row r="1233" spans="1:30" x14ac:dyDescent="0.45">
      <c r="A1233" t="s">
        <v>124</v>
      </c>
      <c r="B1233">
        <v>16820</v>
      </c>
      <c r="C1233" t="s">
        <v>538</v>
      </c>
      <c r="E1233">
        <v>62</v>
      </c>
      <c r="F1233" t="s">
        <v>53</v>
      </c>
      <c r="H1233">
        <v>1</v>
      </c>
      <c r="I1233" t="s">
        <v>32</v>
      </c>
      <c r="J1233">
        <v>1</v>
      </c>
      <c r="K1233" t="s">
        <v>32</v>
      </c>
      <c r="L1233">
        <v>0</v>
      </c>
      <c r="M1233" t="s">
        <v>32</v>
      </c>
      <c r="N1233">
        <v>2012</v>
      </c>
      <c r="O1233">
        <v>1651</v>
      </c>
      <c r="P1233">
        <v>1139548</v>
      </c>
      <c r="Q1233">
        <v>407</v>
      </c>
      <c r="R1233">
        <v>1105709</v>
      </c>
      <c r="S1233">
        <v>8676</v>
      </c>
      <c r="T1233">
        <v>433345</v>
      </c>
      <c r="U1233">
        <v>1244</v>
      </c>
      <c r="V1233">
        <v>33839</v>
      </c>
      <c r="W1233">
        <v>7.8</v>
      </c>
      <c r="X1233">
        <v>8.9</v>
      </c>
      <c r="Y1233">
        <v>15.8</v>
      </c>
      <c r="Z1233">
        <v>9.9</v>
      </c>
      <c r="AA1233">
        <v>8.3000000000000007</v>
      </c>
      <c r="AB1233">
        <v>9.1</v>
      </c>
      <c r="AC1233">
        <v>10.7</v>
      </c>
      <c r="AD1233">
        <v>19.8</v>
      </c>
    </row>
    <row r="1234" spans="1:30" x14ac:dyDescent="0.45">
      <c r="A1234" t="s">
        <v>124</v>
      </c>
      <c r="B1234">
        <v>16820</v>
      </c>
      <c r="C1234" t="s">
        <v>538</v>
      </c>
      <c r="E1234">
        <v>71</v>
      </c>
      <c r="F1234" t="s">
        <v>54</v>
      </c>
      <c r="H1234">
        <v>1</v>
      </c>
      <c r="I1234" t="s">
        <v>32</v>
      </c>
      <c r="J1234">
        <v>1</v>
      </c>
      <c r="K1234" t="s">
        <v>32</v>
      </c>
      <c r="L1234">
        <v>0</v>
      </c>
      <c r="M1234" t="s">
        <v>32</v>
      </c>
      <c r="N1234">
        <v>2012</v>
      </c>
      <c r="O1234">
        <v>1396</v>
      </c>
      <c r="P1234">
        <v>248167</v>
      </c>
      <c r="Q1234">
        <v>97</v>
      </c>
      <c r="R1234">
        <v>213208</v>
      </c>
      <c r="S1234">
        <v>2873</v>
      </c>
      <c r="T1234">
        <v>75049</v>
      </c>
      <c r="U1234">
        <v>1299</v>
      </c>
      <c r="V1234">
        <v>34959</v>
      </c>
      <c r="W1234">
        <v>12.1</v>
      </c>
      <c r="X1234">
        <v>16.399999999999999</v>
      </c>
      <c r="Y1234">
        <v>23.7</v>
      </c>
      <c r="Z1234">
        <v>20.100000000000001</v>
      </c>
      <c r="AA1234">
        <v>15</v>
      </c>
      <c r="AB1234">
        <v>10.4</v>
      </c>
      <c r="AC1234">
        <v>12.1</v>
      </c>
      <c r="AD1234">
        <v>15.5</v>
      </c>
    </row>
    <row r="1235" spans="1:30" x14ac:dyDescent="0.45">
      <c r="A1235" t="s">
        <v>124</v>
      </c>
      <c r="B1235">
        <v>16820</v>
      </c>
      <c r="C1235" t="s">
        <v>538</v>
      </c>
      <c r="E1235">
        <v>72</v>
      </c>
      <c r="F1235" t="s">
        <v>55</v>
      </c>
      <c r="H1235">
        <v>1</v>
      </c>
      <c r="I1235" t="s">
        <v>32</v>
      </c>
      <c r="J1235">
        <v>1</v>
      </c>
      <c r="K1235" t="s">
        <v>32</v>
      </c>
      <c r="L1235">
        <v>0</v>
      </c>
      <c r="M1235" t="s">
        <v>32</v>
      </c>
      <c r="N1235">
        <v>2012</v>
      </c>
      <c r="O1235">
        <v>714</v>
      </c>
      <c r="P1235">
        <v>508603</v>
      </c>
      <c r="Q1235">
        <v>452</v>
      </c>
      <c r="R1235">
        <v>494476</v>
      </c>
      <c r="S1235">
        <v>8770</v>
      </c>
      <c r="T1235">
        <v>124871</v>
      </c>
      <c r="U1235">
        <v>261</v>
      </c>
      <c r="V1235">
        <v>14127</v>
      </c>
      <c r="W1235">
        <v>13.3</v>
      </c>
      <c r="X1235">
        <v>18.5</v>
      </c>
      <c r="Y1235">
        <v>24</v>
      </c>
      <c r="Z1235">
        <v>20.399999999999999</v>
      </c>
      <c r="AA1235">
        <v>20.8</v>
      </c>
      <c r="AB1235">
        <v>16.2</v>
      </c>
      <c r="AC1235">
        <v>20.3</v>
      </c>
      <c r="AD1235">
        <v>45.5</v>
      </c>
    </row>
    <row r="1236" spans="1:30" x14ac:dyDescent="0.45">
      <c r="A1236" t="s">
        <v>124</v>
      </c>
      <c r="B1236">
        <v>16820</v>
      </c>
      <c r="C1236" t="s">
        <v>538</v>
      </c>
      <c r="E1236">
        <v>81</v>
      </c>
      <c r="F1236" t="s">
        <v>56</v>
      </c>
      <c r="G1236" t="s">
        <v>57</v>
      </c>
      <c r="H1236">
        <v>1</v>
      </c>
      <c r="I1236" t="s">
        <v>32</v>
      </c>
      <c r="J1236">
        <v>1</v>
      </c>
      <c r="K1236" t="s">
        <v>32</v>
      </c>
      <c r="L1236">
        <v>0</v>
      </c>
      <c r="M1236" t="s">
        <v>32</v>
      </c>
      <c r="N1236">
        <v>2012</v>
      </c>
      <c r="O1236">
        <v>1796</v>
      </c>
      <c r="P1236">
        <v>167238</v>
      </c>
      <c r="Q1236">
        <v>246</v>
      </c>
      <c r="R1236">
        <v>132755</v>
      </c>
      <c r="S1236">
        <v>1722</v>
      </c>
      <c r="T1236">
        <v>46066</v>
      </c>
      <c r="U1236">
        <v>1550</v>
      </c>
      <c r="V1236">
        <v>34482</v>
      </c>
      <c r="W1236">
        <v>10.199999999999999</v>
      </c>
      <c r="X1236">
        <v>14.6</v>
      </c>
      <c r="Y1236">
        <v>19.399999999999999</v>
      </c>
      <c r="Z1236">
        <v>18.2</v>
      </c>
      <c r="AA1236">
        <v>20.6</v>
      </c>
      <c r="AB1236">
        <v>20.7</v>
      </c>
      <c r="AC1236">
        <v>9.9</v>
      </c>
      <c r="AD1236">
        <v>14.4</v>
      </c>
    </row>
    <row r="1237" spans="1:30" x14ac:dyDescent="0.45">
      <c r="A1237" t="s">
        <v>125</v>
      </c>
      <c r="B1237">
        <v>16860</v>
      </c>
      <c r="C1237" t="s">
        <v>539</v>
      </c>
      <c r="E1237">
        <v>0</v>
      </c>
      <c r="F1237" t="s">
        <v>31</v>
      </c>
      <c r="H1237">
        <v>1</v>
      </c>
      <c r="I1237" t="s">
        <v>32</v>
      </c>
      <c r="J1237">
        <v>1</v>
      </c>
      <c r="K1237" t="s">
        <v>32</v>
      </c>
      <c r="L1237">
        <v>0</v>
      </c>
      <c r="M1237" t="s">
        <v>32</v>
      </c>
      <c r="N1237">
        <v>2012</v>
      </c>
      <c r="O1237">
        <v>43388</v>
      </c>
      <c r="P1237">
        <v>51009193</v>
      </c>
      <c r="Q1237">
        <v>8331</v>
      </c>
      <c r="R1237">
        <v>49270053</v>
      </c>
      <c r="S1237">
        <v>202845</v>
      </c>
      <c r="T1237">
        <v>7588492</v>
      </c>
      <c r="U1237">
        <v>35056</v>
      </c>
      <c r="V1237">
        <v>1739139</v>
      </c>
      <c r="W1237">
        <v>2.8</v>
      </c>
      <c r="X1237">
        <v>2.7</v>
      </c>
      <c r="Y1237">
        <v>3.8</v>
      </c>
      <c r="Z1237">
        <v>2.9</v>
      </c>
      <c r="AA1237">
        <v>3.1</v>
      </c>
      <c r="AB1237">
        <v>3.1</v>
      </c>
      <c r="AC1237">
        <v>3.3</v>
      </c>
      <c r="AD1237">
        <v>9.4</v>
      </c>
    </row>
    <row r="1238" spans="1:30" x14ac:dyDescent="0.45">
      <c r="A1238" t="s">
        <v>125</v>
      </c>
      <c r="B1238">
        <v>16860</v>
      </c>
      <c r="C1238" t="s">
        <v>539</v>
      </c>
      <c r="E1238">
        <v>11</v>
      </c>
      <c r="F1238" t="s">
        <v>33</v>
      </c>
      <c r="G1238" t="s">
        <v>34</v>
      </c>
      <c r="H1238">
        <v>1</v>
      </c>
      <c r="I1238" t="s">
        <v>32</v>
      </c>
      <c r="J1238">
        <v>1</v>
      </c>
      <c r="K1238" t="s">
        <v>32</v>
      </c>
      <c r="L1238">
        <v>0</v>
      </c>
      <c r="M1238" t="s">
        <v>32</v>
      </c>
      <c r="N1238">
        <v>2012</v>
      </c>
      <c r="O1238">
        <v>284</v>
      </c>
      <c r="P1238">
        <v>14387</v>
      </c>
      <c r="Q1238">
        <v>33</v>
      </c>
      <c r="R1238">
        <v>10116</v>
      </c>
      <c r="S1238">
        <v>112</v>
      </c>
      <c r="T1238">
        <v>2972</v>
      </c>
      <c r="U1238">
        <v>251</v>
      </c>
      <c r="V1238">
        <v>4271</v>
      </c>
      <c r="W1238">
        <v>28.8</v>
      </c>
      <c r="X1238">
        <v>25.5</v>
      </c>
      <c r="Y1238">
        <v>67.3</v>
      </c>
      <c r="Z1238">
        <v>36.9</v>
      </c>
      <c r="AA1238">
        <v>56.6</v>
      </c>
      <c r="AB1238">
        <v>49</v>
      </c>
      <c r="AC1238">
        <v>29.7</v>
      </c>
      <c r="AD1238">
        <v>26.7</v>
      </c>
    </row>
    <row r="1239" spans="1:30" x14ac:dyDescent="0.45">
      <c r="A1239" t="s">
        <v>125</v>
      </c>
      <c r="B1239">
        <v>16860</v>
      </c>
      <c r="C1239" t="s">
        <v>539</v>
      </c>
      <c r="E1239">
        <v>21</v>
      </c>
      <c r="F1239" t="s">
        <v>35</v>
      </c>
      <c r="H1239">
        <v>1</v>
      </c>
      <c r="I1239" t="s">
        <v>32</v>
      </c>
      <c r="J1239">
        <v>1</v>
      </c>
      <c r="K1239" t="s">
        <v>32</v>
      </c>
      <c r="L1239">
        <v>0</v>
      </c>
      <c r="M1239" t="s">
        <v>32</v>
      </c>
      <c r="N1239">
        <v>2012</v>
      </c>
      <c r="O1239">
        <v>56</v>
      </c>
      <c r="Q1239">
        <v>7</v>
      </c>
      <c r="U1239">
        <v>49</v>
      </c>
      <c r="W1239">
        <v>56.8</v>
      </c>
      <c r="Y1239">
        <v>19.7</v>
      </c>
      <c r="AC1239">
        <v>61.1</v>
      </c>
    </row>
    <row r="1240" spans="1:30" x14ac:dyDescent="0.45">
      <c r="A1240" t="s">
        <v>125</v>
      </c>
      <c r="B1240">
        <v>16860</v>
      </c>
      <c r="C1240" t="s">
        <v>539</v>
      </c>
      <c r="E1240">
        <v>22</v>
      </c>
      <c r="F1240" t="s">
        <v>36</v>
      </c>
      <c r="H1240">
        <v>1</v>
      </c>
      <c r="I1240" t="s">
        <v>32</v>
      </c>
      <c r="J1240">
        <v>1</v>
      </c>
      <c r="K1240" t="s">
        <v>32</v>
      </c>
      <c r="L1240">
        <v>0</v>
      </c>
      <c r="M1240" t="s">
        <v>32</v>
      </c>
      <c r="N1240">
        <v>2012</v>
      </c>
      <c r="O1240">
        <v>38</v>
      </c>
      <c r="P1240">
        <v>174267</v>
      </c>
      <c r="Q1240">
        <v>8</v>
      </c>
      <c r="R1240">
        <v>169079</v>
      </c>
      <c r="S1240">
        <v>253</v>
      </c>
      <c r="T1240">
        <v>14918</v>
      </c>
      <c r="U1240">
        <v>30</v>
      </c>
      <c r="W1240">
        <v>91.7</v>
      </c>
      <c r="X1240">
        <v>7</v>
      </c>
      <c r="Y1240">
        <v>17.100000000000001</v>
      </c>
      <c r="Z1240">
        <v>4.9000000000000004</v>
      </c>
      <c r="AA1240">
        <v>9.3000000000000007</v>
      </c>
      <c r="AB1240">
        <v>6.6</v>
      </c>
      <c r="AC1240">
        <v>105.8</v>
      </c>
    </row>
    <row r="1241" spans="1:30" x14ac:dyDescent="0.45">
      <c r="A1241" t="s">
        <v>125</v>
      </c>
      <c r="B1241">
        <v>16860</v>
      </c>
      <c r="C1241" t="s">
        <v>539</v>
      </c>
      <c r="E1241">
        <v>23</v>
      </c>
      <c r="F1241" t="s">
        <v>37</v>
      </c>
      <c r="H1241">
        <v>1</v>
      </c>
      <c r="I1241" t="s">
        <v>32</v>
      </c>
      <c r="J1241">
        <v>1</v>
      </c>
      <c r="K1241" t="s">
        <v>32</v>
      </c>
      <c r="L1241">
        <v>0</v>
      </c>
      <c r="M1241" t="s">
        <v>32</v>
      </c>
      <c r="N1241">
        <v>2012</v>
      </c>
      <c r="O1241">
        <v>6171</v>
      </c>
      <c r="P1241">
        <v>2379781</v>
      </c>
      <c r="Q1241">
        <v>761</v>
      </c>
      <c r="R1241">
        <v>2060141</v>
      </c>
      <c r="S1241">
        <v>9918</v>
      </c>
      <c r="T1241">
        <v>509033</v>
      </c>
      <c r="U1241">
        <v>5410</v>
      </c>
      <c r="V1241">
        <v>319640</v>
      </c>
      <c r="W1241">
        <v>10</v>
      </c>
      <c r="X1241">
        <v>19.399999999999999</v>
      </c>
      <c r="Y1241">
        <v>15.5</v>
      </c>
      <c r="Z1241">
        <v>22</v>
      </c>
      <c r="AA1241">
        <v>28.1</v>
      </c>
      <c r="AB1241">
        <v>25.4</v>
      </c>
      <c r="AC1241">
        <v>10.1</v>
      </c>
      <c r="AD1241">
        <v>19.600000000000001</v>
      </c>
    </row>
    <row r="1242" spans="1:30" x14ac:dyDescent="0.45">
      <c r="A1242" t="s">
        <v>125</v>
      </c>
      <c r="B1242">
        <v>16860</v>
      </c>
      <c r="C1242" t="s">
        <v>539</v>
      </c>
      <c r="E1242" t="s">
        <v>38</v>
      </c>
      <c r="F1242" t="s">
        <v>39</v>
      </c>
      <c r="H1242">
        <v>1</v>
      </c>
      <c r="I1242" t="s">
        <v>32</v>
      </c>
      <c r="J1242">
        <v>1</v>
      </c>
      <c r="K1242" t="s">
        <v>32</v>
      </c>
      <c r="L1242">
        <v>0</v>
      </c>
      <c r="M1242" t="s">
        <v>32</v>
      </c>
      <c r="N1242">
        <v>2012</v>
      </c>
      <c r="O1242">
        <v>1138</v>
      </c>
      <c r="P1242">
        <v>14922197</v>
      </c>
      <c r="Q1242">
        <v>508</v>
      </c>
      <c r="R1242">
        <v>14880957</v>
      </c>
      <c r="S1242">
        <v>32368</v>
      </c>
      <c r="T1242">
        <v>1606928</v>
      </c>
      <c r="U1242">
        <v>630</v>
      </c>
      <c r="V1242">
        <v>41240</v>
      </c>
      <c r="W1242">
        <v>13.1</v>
      </c>
      <c r="X1242">
        <v>1.4</v>
      </c>
      <c r="Y1242">
        <v>14.5</v>
      </c>
      <c r="Z1242">
        <v>1.5</v>
      </c>
      <c r="AA1242">
        <v>5.2</v>
      </c>
      <c r="AB1242">
        <v>5.2</v>
      </c>
      <c r="AC1242">
        <v>24.1</v>
      </c>
      <c r="AD1242">
        <v>35.9</v>
      </c>
    </row>
    <row r="1243" spans="1:30" x14ac:dyDescent="0.45">
      <c r="A1243" t="s">
        <v>125</v>
      </c>
      <c r="B1243">
        <v>16860</v>
      </c>
      <c r="C1243" t="s">
        <v>539</v>
      </c>
      <c r="E1243">
        <v>42</v>
      </c>
      <c r="F1243" t="s">
        <v>40</v>
      </c>
      <c r="H1243">
        <v>1</v>
      </c>
      <c r="I1243" t="s">
        <v>32</v>
      </c>
      <c r="J1243">
        <v>1</v>
      </c>
      <c r="K1243" t="s">
        <v>32</v>
      </c>
      <c r="L1243">
        <v>0</v>
      </c>
      <c r="M1243" t="s">
        <v>32</v>
      </c>
      <c r="N1243">
        <v>2012</v>
      </c>
      <c r="O1243">
        <v>1557</v>
      </c>
      <c r="P1243">
        <v>5126840</v>
      </c>
      <c r="Q1243">
        <v>682</v>
      </c>
      <c r="R1243">
        <v>5066640</v>
      </c>
      <c r="S1243">
        <v>7292</v>
      </c>
      <c r="T1243">
        <v>358819</v>
      </c>
      <c r="U1243">
        <v>875</v>
      </c>
      <c r="V1243">
        <v>60201</v>
      </c>
      <c r="W1243">
        <v>10.7</v>
      </c>
      <c r="X1243">
        <v>20.5</v>
      </c>
      <c r="Y1243">
        <v>16.100000000000001</v>
      </c>
      <c r="Z1243">
        <v>21.6</v>
      </c>
      <c r="AA1243">
        <v>14</v>
      </c>
      <c r="AB1243">
        <v>15.2</v>
      </c>
      <c r="AC1243">
        <v>20.8</v>
      </c>
      <c r="AD1243">
        <v>28.9</v>
      </c>
    </row>
    <row r="1244" spans="1:30" x14ac:dyDescent="0.45">
      <c r="A1244" t="s">
        <v>125</v>
      </c>
      <c r="B1244">
        <v>16860</v>
      </c>
      <c r="C1244" t="s">
        <v>539</v>
      </c>
      <c r="E1244" t="s">
        <v>41</v>
      </c>
      <c r="F1244" t="s">
        <v>42</v>
      </c>
      <c r="H1244">
        <v>1</v>
      </c>
      <c r="I1244" t="s">
        <v>32</v>
      </c>
      <c r="J1244">
        <v>1</v>
      </c>
      <c r="K1244" t="s">
        <v>32</v>
      </c>
      <c r="L1244">
        <v>0</v>
      </c>
      <c r="M1244" t="s">
        <v>32</v>
      </c>
      <c r="N1244">
        <v>2012</v>
      </c>
      <c r="O1244">
        <v>4579</v>
      </c>
      <c r="P1244">
        <v>6950319</v>
      </c>
      <c r="Q1244">
        <v>1407</v>
      </c>
      <c r="R1244">
        <v>6739134</v>
      </c>
      <c r="S1244">
        <v>25204</v>
      </c>
      <c r="T1244">
        <v>575999</v>
      </c>
      <c r="U1244">
        <v>3172</v>
      </c>
      <c r="V1244">
        <v>211185</v>
      </c>
      <c r="W1244">
        <v>7.9</v>
      </c>
      <c r="X1244">
        <v>3.2</v>
      </c>
      <c r="Y1244">
        <v>7.5</v>
      </c>
      <c r="Z1244">
        <v>3.1</v>
      </c>
      <c r="AA1244">
        <v>3.1</v>
      </c>
      <c r="AB1244">
        <v>3.5</v>
      </c>
      <c r="AC1244">
        <v>9.6</v>
      </c>
      <c r="AD1244">
        <v>25.2</v>
      </c>
    </row>
    <row r="1245" spans="1:30" x14ac:dyDescent="0.45">
      <c r="A1245" t="s">
        <v>125</v>
      </c>
      <c r="B1245">
        <v>16860</v>
      </c>
      <c r="C1245" t="s">
        <v>539</v>
      </c>
      <c r="E1245" t="s">
        <v>43</v>
      </c>
      <c r="F1245" t="s">
        <v>44</v>
      </c>
      <c r="G1245" t="s">
        <v>45</v>
      </c>
      <c r="H1245">
        <v>1</v>
      </c>
      <c r="I1245" t="s">
        <v>32</v>
      </c>
      <c r="J1245">
        <v>1</v>
      </c>
      <c r="K1245" t="s">
        <v>32</v>
      </c>
      <c r="L1245">
        <v>0</v>
      </c>
      <c r="M1245" t="s">
        <v>32</v>
      </c>
      <c r="N1245">
        <v>2012</v>
      </c>
      <c r="O1245">
        <v>1670</v>
      </c>
      <c r="P1245">
        <v>2494628</v>
      </c>
      <c r="Q1245">
        <v>253</v>
      </c>
      <c r="R1245">
        <v>2392904</v>
      </c>
      <c r="S1245">
        <v>16811</v>
      </c>
      <c r="T1245">
        <v>557349</v>
      </c>
      <c r="U1245">
        <v>1417</v>
      </c>
      <c r="V1245">
        <v>101723</v>
      </c>
      <c r="W1245">
        <v>8.4</v>
      </c>
      <c r="X1245">
        <v>5.9</v>
      </c>
      <c r="Y1245">
        <v>15.8</v>
      </c>
      <c r="Z1245">
        <v>6.4</v>
      </c>
      <c r="AA1245">
        <v>6.1</v>
      </c>
      <c r="AB1245">
        <v>6.1</v>
      </c>
      <c r="AC1245">
        <v>10.7</v>
      </c>
      <c r="AD1245">
        <v>34.5</v>
      </c>
    </row>
    <row r="1246" spans="1:30" x14ac:dyDescent="0.45">
      <c r="A1246" t="s">
        <v>125</v>
      </c>
      <c r="B1246">
        <v>16860</v>
      </c>
      <c r="C1246" t="s">
        <v>539</v>
      </c>
      <c r="E1246">
        <v>51</v>
      </c>
      <c r="F1246" t="s">
        <v>46</v>
      </c>
      <c r="H1246">
        <v>1</v>
      </c>
      <c r="I1246" t="s">
        <v>32</v>
      </c>
      <c r="J1246">
        <v>1</v>
      </c>
      <c r="K1246" t="s">
        <v>32</v>
      </c>
      <c r="L1246">
        <v>0</v>
      </c>
      <c r="M1246" t="s">
        <v>32</v>
      </c>
      <c r="N1246">
        <v>2012</v>
      </c>
      <c r="O1246">
        <v>448</v>
      </c>
      <c r="P1246">
        <v>874567</v>
      </c>
      <c r="Q1246">
        <v>89</v>
      </c>
      <c r="R1246">
        <v>865934</v>
      </c>
      <c r="S1246">
        <v>3739</v>
      </c>
      <c r="T1246">
        <v>145119</v>
      </c>
      <c r="U1246">
        <v>359</v>
      </c>
      <c r="V1246">
        <v>8633</v>
      </c>
      <c r="W1246">
        <v>27.6</v>
      </c>
      <c r="X1246">
        <v>2.2999999999999998</v>
      </c>
      <c r="Y1246">
        <v>9.6999999999999993</v>
      </c>
      <c r="Z1246">
        <v>2.2999999999999998</v>
      </c>
      <c r="AA1246">
        <v>4.4000000000000004</v>
      </c>
      <c r="AB1246">
        <v>3.5</v>
      </c>
      <c r="AC1246">
        <v>31.3</v>
      </c>
      <c r="AD1246">
        <v>17.7</v>
      </c>
    </row>
    <row r="1247" spans="1:30" x14ac:dyDescent="0.45">
      <c r="A1247" t="s">
        <v>125</v>
      </c>
      <c r="B1247">
        <v>16860</v>
      </c>
      <c r="C1247" t="s">
        <v>539</v>
      </c>
      <c r="E1247">
        <v>52</v>
      </c>
      <c r="F1247" t="s">
        <v>47</v>
      </c>
      <c r="G1247" t="s">
        <v>48</v>
      </c>
      <c r="H1247">
        <v>1</v>
      </c>
      <c r="I1247" t="s">
        <v>32</v>
      </c>
      <c r="J1247">
        <v>1</v>
      </c>
      <c r="K1247" t="s">
        <v>32</v>
      </c>
      <c r="L1247">
        <v>0</v>
      </c>
      <c r="M1247" t="s">
        <v>32</v>
      </c>
      <c r="N1247">
        <v>2012</v>
      </c>
      <c r="O1247">
        <v>1589</v>
      </c>
      <c r="P1247">
        <v>9671261</v>
      </c>
      <c r="Q1247">
        <v>374</v>
      </c>
      <c r="R1247">
        <v>9571087</v>
      </c>
      <c r="S1247">
        <v>13317</v>
      </c>
      <c r="T1247">
        <v>863829</v>
      </c>
      <c r="U1247">
        <v>1215</v>
      </c>
      <c r="V1247">
        <v>100174</v>
      </c>
      <c r="W1247">
        <v>9.3000000000000007</v>
      </c>
      <c r="X1247">
        <v>0.8</v>
      </c>
      <c r="Y1247">
        <v>18.8</v>
      </c>
      <c r="Z1247">
        <v>0.8</v>
      </c>
      <c r="AA1247">
        <v>1.9</v>
      </c>
      <c r="AB1247">
        <v>2.2000000000000002</v>
      </c>
      <c r="AC1247">
        <v>8.4</v>
      </c>
      <c r="AD1247">
        <v>17</v>
      </c>
    </row>
    <row r="1248" spans="1:30" x14ac:dyDescent="0.45">
      <c r="A1248" t="s">
        <v>125</v>
      </c>
      <c r="B1248">
        <v>16860</v>
      </c>
      <c r="C1248" t="s">
        <v>539</v>
      </c>
      <c r="E1248">
        <v>53</v>
      </c>
      <c r="F1248" t="s">
        <v>49</v>
      </c>
      <c r="H1248">
        <v>1</v>
      </c>
      <c r="I1248" t="s">
        <v>32</v>
      </c>
      <c r="J1248">
        <v>1</v>
      </c>
      <c r="K1248" t="s">
        <v>32</v>
      </c>
      <c r="L1248">
        <v>0</v>
      </c>
      <c r="M1248" t="s">
        <v>32</v>
      </c>
      <c r="N1248">
        <v>2012</v>
      </c>
      <c r="O1248">
        <v>3280</v>
      </c>
      <c r="P1248">
        <v>679176</v>
      </c>
      <c r="Q1248">
        <v>337</v>
      </c>
      <c r="R1248">
        <v>368934</v>
      </c>
      <c r="S1248">
        <v>1638</v>
      </c>
      <c r="T1248">
        <v>62268</v>
      </c>
      <c r="U1248">
        <v>2944</v>
      </c>
      <c r="V1248">
        <v>310243</v>
      </c>
      <c r="W1248">
        <v>16.899999999999999</v>
      </c>
      <c r="X1248">
        <v>13.8</v>
      </c>
      <c r="Y1248">
        <v>22.7</v>
      </c>
      <c r="Z1248">
        <v>12.3</v>
      </c>
      <c r="AA1248">
        <v>10.1</v>
      </c>
      <c r="AB1248">
        <v>14.3</v>
      </c>
      <c r="AC1248">
        <v>18</v>
      </c>
      <c r="AD1248">
        <v>24.3</v>
      </c>
    </row>
    <row r="1249" spans="1:30" x14ac:dyDescent="0.45">
      <c r="A1249" t="s">
        <v>125</v>
      </c>
      <c r="B1249">
        <v>16860</v>
      </c>
      <c r="C1249" t="s">
        <v>539</v>
      </c>
      <c r="E1249">
        <v>54</v>
      </c>
      <c r="F1249" t="s">
        <v>50</v>
      </c>
      <c r="H1249">
        <v>1</v>
      </c>
      <c r="I1249" t="s">
        <v>32</v>
      </c>
      <c r="J1249">
        <v>1</v>
      </c>
      <c r="K1249" t="s">
        <v>32</v>
      </c>
      <c r="L1249">
        <v>0</v>
      </c>
      <c r="M1249" t="s">
        <v>32</v>
      </c>
      <c r="N1249">
        <v>2012</v>
      </c>
      <c r="O1249">
        <v>4775</v>
      </c>
      <c r="P1249">
        <v>1219385</v>
      </c>
      <c r="Q1249">
        <v>875</v>
      </c>
      <c r="R1249">
        <v>1095957</v>
      </c>
      <c r="S1249">
        <v>9350</v>
      </c>
      <c r="T1249">
        <v>414707</v>
      </c>
      <c r="U1249">
        <v>3900</v>
      </c>
      <c r="V1249">
        <v>123428</v>
      </c>
      <c r="W1249">
        <v>6</v>
      </c>
      <c r="X1249">
        <v>4.7</v>
      </c>
      <c r="Y1249">
        <v>11.4</v>
      </c>
      <c r="Z1249">
        <v>5.2</v>
      </c>
      <c r="AA1249">
        <v>9.1999999999999993</v>
      </c>
      <c r="AB1249">
        <v>6.2</v>
      </c>
      <c r="AC1249">
        <v>6.3</v>
      </c>
      <c r="AD1249">
        <v>8.1999999999999993</v>
      </c>
    </row>
    <row r="1250" spans="1:30" x14ac:dyDescent="0.45">
      <c r="A1250" t="s">
        <v>125</v>
      </c>
      <c r="B1250">
        <v>16860</v>
      </c>
      <c r="C1250" t="s">
        <v>539</v>
      </c>
      <c r="E1250">
        <v>55</v>
      </c>
      <c r="F1250" t="s">
        <v>59</v>
      </c>
      <c r="H1250">
        <v>1</v>
      </c>
      <c r="I1250" t="s">
        <v>32</v>
      </c>
      <c r="J1250">
        <v>1</v>
      </c>
      <c r="K1250" t="s">
        <v>32</v>
      </c>
      <c r="L1250">
        <v>0</v>
      </c>
      <c r="M1250" t="s">
        <v>32</v>
      </c>
      <c r="N1250">
        <v>2012</v>
      </c>
      <c r="O1250">
        <v>70</v>
      </c>
      <c r="P1250">
        <v>136586</v>
      </c>
      <c r="Q1250">
        <v>70</v>
      </c>
      <c r="R1250">
        <v>136586</v>
      </c>
      <c r="S1250">
        <v>2692</v>
      </c>
      <c r="T1250">
        <v>147674</v>
      </c>
      <c r="U1250">
        <v>0</v>
      </c>
      <c r="V1250">
        <v>0</v>
      </c>
      <c r="W1250">
        <v>14.7</v>
      </c>
      <c r="X1250">
        <v>3.3</v>
      </c>
      <c r="Y1250">
        <v>15.3</v>
      </c>
      <c r="Z1250">
        <v>3.4</v>
      </c>
      <c r="AA1250">
        <v>6.4</v>
      </c>
      <c r="AB1250">
        <v>5</v>
      </c>
      <c r="AC1250">
        <v>0</v>
      </c>
      <c r="AD1250">
        <v>0</v>
      </c>
    </row>
    <row r="1251" spans="1:30" x14ac:dyDescent="0.45">
      <c r="A1251" t="s">
        <v>125</v>
      </c>
      <c r="B1251">
        <v>16860</v>
      </c>
      <c r="C1251" t="s">
        <v>539</v>
      </c>
      <c r="E1251">
        <v>56</v>
      </c>
      <c r="F1251" t="s">
        <v>51</v>
      </c>
      <c r="H1251">
        <v>1</v>
      </c>
      <c r="I1251" t="s">
        <v>32</v>
      </c>
      <c r="J1251">
        <v>1</v>
      </c>
      <c r="K1251" t="s">
        <v>32</v>
      </c>
      <c r="L1251">
        <v>0</v>
      </c>
      <c r="M1251" t="s">
        <v>32</v>
      </c>
      <c r="N1251">
        <v>2012</v>
      </c>
      <c r="O1251">
        <v>4430</v>
      </c>
      <c r="P1251">
        <v>995245</v>
      </c>
      <c r="Q1251">
        <v>570</v>
      </c>
      <c r="R1251">
        <v>916268</v>
      </c>
      <c r="S1251">
        <v>17513</v>
      </c>
      <c r="T1251">
        <v>460869</v>
      </c>
      <c r="U1251">
        <v>3859</v>
      </c>
      <c r="V1251">
        <v>78978</v>
      </c>
      <c r="W1251">
        <v>5.7</v>
      </c>
      <c r="X1251">
        <v>8.9</v>
      </c>
      <c r="Y1251">
        <v>20.9</v>
      </c>
      <c r="Z1251">
        <v>10.5</v>
      </c>
      <c r="AA1251">
        <v>9.6</v>
      </c>
      <c r="AB1251">
        <v>11.4</v>
      </c>
      <c r="AC1251">
        <v>7.4</v>
      </c>
      <c r="AD1251">
        <v>14.8</v>
      </c>
    </row>
    <row r="1252" spans="1:30" x14ac:dyDescent="0.45">
      <c r="A1252" t="s">
        <v>125</v>
      </c>
      <c r="B1252">
        <v>16860</v>
      </c>
      <c r="C1252" t="s">
        <v>539</v>
      </c>
      <c r="E1252">
        <v>61</v>
      </c>
      <c r="F1252" t="s">
        <v>52</v>
      </c>
      <c r="H1252">
        <v>1</v>
      </c>
      <c r="I1252" t="s">
        <v>32</v>
      </c>
      <c r="J1252">
        <v>1</v>
      </c>
      <c r="K1252" t="s">
        <v>32</v>
      </c>
      <c r="L1252">
        <v>0</v>
      </c>
      <c r="M1252" t="s">
        <v>32</v>
      </c>
      <c r="N1252">
        <v>2012</v>
      </c>
      <c r="O1252">
        <v>974</v>
      </c>
      <c r="P1252">
        <v>300581</v>
      </c>
      <c r="Q1252">
        <v>104</v>
      </c>
      <c r="R1252">
        <v>285920</v>
      </c>
      <c r="S1252">
        <v>5619</v>
      </c>
      <c r="T1252">
        <v>130777</v>
      </c>
      <c r="U1252">
        <v>871</v>
      </c>
      <c r="W1252">
        <v>9.4</v>
      </c>
      <c r="X1252">
        <v>4.7</v>
      </c>
      <c r="Y1252">
        <v>21.1</v>
      </c>
      <c r="Z1252">
        <v>4.2</v>
      </c>
      <c r="AA1252">
        <v>5.3</v>
      </c>
      <c r="AB1252">
        <v>4.5999999999999996</v>
      </c>
      <c r="AC1252">
        <v>9.5</v>
      </c>
    </row>
    <row r="1253" spans="1:30" x14ac:dyDescent="0.45">
      <c r="A1253" t="s">
        <v>125</v>
      </c>
      <c r="B1253">
        <v>16860</v>
      </c>
      <c r="C1253" t="s">
        <v>539</v>
      </c>
      <c r="E1253">
        <v>62</v>
      </c>
      <c r="F1253" t="s">
        <v>53</v>
      </c>
      <c r="H1253">
        <v>1</v>
      </c>
      <c r="I1253" t="s">
        <v>32</v>
      </c>
      <c r="J1253">
        <v>1</v>
      </c>
      <c r="K1253" t="s">
        <v>32</v>
      </c>
      <c r="L1253">
        <v>0</v>
      </c>
      <c r="M1253" t="s">
        <v>32</v>
      </c>
      <c r="N1253">
        <v>2012</v>
      </c>
      <c r="O1253">
        <v>3186</v>
      </c>
      <c r="P1253">
        <v>3037700</v>
      </c>
      <c r="Q1253">
        <v>956</v>
      </c>
      <c r="R1253">
        <v>2931981</v>
      </c>
      <c r="S1253">
        <v>27292</v>
      </c>
      <c r="T1253">
        <v>1226130</v>
      </c>
      <c r="U1253">
        <v>2230</v>
      </c>
      <c r="V1253">
        <v>105719</v>
      </c>
      <c r="W1253">
        <v>6.5</v>
      </c>
      <c r="X1253">
        <v>8.6</v>
      </c>
      <c r="Y1253">
        <v>10.3</v>
      </c>
      <c r="Z1253">
        <v>9.3000000000000007</v>
      </c>
      <c r="AA1253">
        <v>6.5</v>
      </c>
      <c r="AB1253">
        <v>15.8</v>
      </c>
      <c r="AC1253">
        <v>7.5</v>
      </c>
      <c r="AD1253">
        <v>20.399999999999999</v>
      </c>
    </row>
    <row r="1254" spans="1:30" x14ac:dyDescent="0.45">
      <c r="A1254" t="s">
        <v>125</v>
      </c>
      <c r="B1254">
        <v>16860</v>
      </c>
      <c r="C1254" t="s">
        <v>539</v>
      </c>
      <c r="E1254">
        <v>71</v>
      </c>
      <c r="F1254" t="s">
        <v>54</v>
      </c>
      <c r="H1254">
        <v>1</v>
      </c>
      <c r="I1254" t="s">
        <v>32</v>
      </c>
      <c r="J1254">
        <v>1</v>
      </c>
      <c r="K1254" t="s">
        <v>32</v>
      </c>
      <c r="L1254">
        <v>0</v>
      </c>
      <c r="M1254" t="s">
        <v>32</v>
      </c>
      <c r="N1254">
        <v>2012</v>
      </c>
      <c r="O1254">
        <v>1791</v>
      </c>
      <c r="P1254">
        <v>197346</v>
      </c>
      <c r="Q1254">
        <v>172</v>
      </c>
      <c r="R1254">
        <v>174675</v>
      </c>
      <c r="S1254">
        <v>3001</v>
      </c>
      <c r="T1254">
        <v>52684</v>
      </c>
      <c r="U1254">
        <v>1620</v>
      </c>
      <c r="V1254">
        <v>22671</v>
      </c>
      <c r="W1254">
        <v>9.3000000000000007</v>
      </c>
      <c r="X1254">
        <v>15.3</v>
      </c>
      <c r="Y1254">
        <v>26.3</v>
      </c>
      <c r="Z1254">
        <v>14.8</v>
      </c>
      <c r="AA1254">
        <v>8.8000000000000007</v>
      </c>
      <c r="AB1254">
        <v>8.5</v>
      </c>
      <c r="AC1254">
        <v>8.9</v>
      </c>
      <c r="AD1254">
        <v>26.2</v>
      </c>
    </row>
    <row r="1255" spans="1:30" x14ac:dyDescent="0.45">
      <c r="A1255" t="s">
        <v>125</v>
      </c>
      <c r="B1255">
        <v>16860</v>
      </c>
      <c r="C1255" t="s">
        <v>539</v>
      </c>
      <c r="E1255">
        <v>72</v>
      </c>
      <c r="F1255" t="s">
        <v>55</v>
      </c>
      <c r="H1255">
        <v>1</v>
      </c>
      <c r="I1255" t="s">
        <v>32</v>
      </c>
      <c r="J1255">
        <v>1</v>
      </c>
      <c r="K1255" t="s">
        <v>32</v>
      </c>
      <c r="L1255">
        <v>0</v>
      </c>
      <c r="M1255" t="s">
        <v>32</v>
      </c>
      <c r="N1255">
        <v>2012</v>
      </c>
      <c r="O1255">
        <v>1224</v>
      </c>
      <c r="P1255">
        <v>1126748</v>
      </c>
      <c r="Q1255">
        <v>717</v>
      </c>
      <c r="R1255">
        <v>1106827</v>
      </c>
      <c r="S1255">
        <v>22071</v>
      </c>
      <c r="T1255">
        <v>316868</v>
      </c>
      <c r="U1255">
        <v>507</v>
      </c>
      <c r="V1255">
        <v>19920</v>
      </c>
      <c r="W1255">
        <v>12.2</v>
      </c>
      <c r="X1255">
        <v>6.7</v>
      </c>
      <c r="Y1255">
        <v>17.2</v>
      </c>
      <c r="Z1255">
        <v>6.9</v>
      </c>
      <c r="AA1255">
        <v>8.1</v>
      </c>
      <c r="AB1255">
        <v>7.2</v>
      </c>
      <c r="AC1255">
        <v>22.7</v>
      </c>
      <c r="AD1255">
        <v>26.4</v>
      </c>
    </row>
    <row r="1256" spans="1:30" x14ac:dyDescent="0.45">
      <c r="A1256" t="s">
        <v>125</v>
      </c>
      <c r="B1256">
        <v>16860</v>
      </c>
      <c r="C1256" t="s">
        <v>539</v>
      </c>
      <c r="E1256">
        <v>81</v>
      </c>
      <c r="F1256" t="s">
        <v>56</v>
      </c>
      <c r="G1256" t="s">
        <v>57</v>
      </c>
      <c r="H1256">
        <v>1</v>
      </c>
      <c r="I1256" t="s">
        <v>32</v>
      </c>
      <c r="J1256">
        <v>1</v>
      </c>
      <c r="K1256" t="s">
        <v>32</v>
      </c>
      <c r="L1256">
        <v>0</v>
      </c>
      <c r="M1256" t="s">
        <v>32</v>
      </c>
      <c r="N1256">
        <v>2012</v>
      </c>
      <c r="O1256">
        <v>6295</v>
      </c>
      <c r="P1256">
        <v>633571</v>
      </c>
      <c r="Q1256">
        <v>576</v>
      </c>
      <c r="R1256">
        <v>462908</v>
      </c>
      <c r="S1256">
        <v>4539</v>
      </c>
      <c r="T1256">
        <v>135756</v>
      </c>
      <c r="U1256">
        <v>5718</v>
      </c>
      <c r="V1256">
        <v>170663</v>
      </c>
      <c r="W1256">
        <v>5.6</v>
      </c>
      <c r="X1256">
        <v>8.6999999999999993</v>
      </c>
      <c r="Y1256">
        <v>11.9</v>
      </c>
      <c r="Z1256">
        <v>11.5</v>
      </c>
      <c r="AA1256">
        <v>13.4</v>
      </c>
      <c r="AB1256">
        <v>13.2</v>
      </c>
      <c r="AC1256">
        <v>5.3</v>
      </c>
      <c r="AD1256">
        <v>8.6</v>
      </c>
    </row>
    <row r="1257" spans="1:30" x14ac:dyDescent="0.45">
      <c r="A1257" t="s">
        <v>126</v>
      </c>
      <c r="B1257">
        <v>16940</v>
      </c>
      <c r="C1257" t="s">
        <v>540</v>
      </c>
      <c r="E1257">
        <v>0</v>
      </c>
      <c r="F1257" t="s">
        <v>31</v>
      </c>
      <c r="H1257">
        <v>1</v>
      </c>
      <c r="I1257" t="s">
        <v>32</v>
      </c>
      <c r="J1257">
        <v>1</v>
      </c>
      <c r="K1257" t="s">
        <v>32</v>
      </c>
      <c r="L1257">
        <v>0</v>
      </c>
      <c r="M1257" t="s">
        <v>32</v>
      </c>
      <c r="N1257">
        <v>2012</v>
      </c>
      <c r="O1257">
        <v>9514</v>
      </c>
      <c r="P1257">
        <v>9116835</v>
      </c>
      <c r="Q1257">
        <v>2445</v>
      </c>
      <c r="R1257">
        <v>8761570</v>
      </c>
      <c r="S1257">
        <v>28230</v>
      </c>
      <c r="T1257">
        <v>1068694</v>
      </c>
      <c r="U1257">
        <v>7069</v>
      </c>
      <c r="V1257">
        <v>355266</v>
      </c>
      <c r="W1257">
        <v>4.9000000000000004</v>
      </c>
      <c r="X1257">
        <v>2.2999999999999998</v>
      </c>
      <c r="Y1257">
        <v>3.7</v>
      </c>
      <c r="Z1257">
        <v>2.4</v>
      </c>
      <c r="AA1257">
        <v>3.1</v>
      </c>
      <c r="AB1257">
        <v>4.5</v>
      </c>
      <c r="AC1257">
        <v>6.5</v>
      </c>
      <c r="AD1257">
        <v>7.1</v>
      </c>
    </row>
    <row r="1258" spans="1:30" x14ac:dyDescent="0.45">
      <c r="A1258" t="s">
        <v>126</v>
      </c>
      <c r="B1258">
        <v>16940</v>
      </c>
      <c r="C1258" t="s">
        <v>540</v>
      </c>
      <c r="E1258">
        <v>11</v>
      </c>
      <c r="F1258" t="s">
        <v>33</v>
      </c>
      <c r="G1258" t="s">
        <v>34</v>
      </c>
      <c r="H1258">
        <v>1</v>
      </c>
      <c r="I1258" t="s">
        <v>32</v>
      </c>
      <c r="J1258">
        <v>1</v>
      </c>
      <c r="K1258" t="s">
        <v>32</v>
      </c>
      <c r="L1258">
        <v>0</v>
      </c>
      <c r="M1258" t="s">
        <v>32</v>
      </c>
      <c r="N1258">
        <v>2012</v>
      </c>
      <c r="O1258">
        <v>49</v>
      </c>
      <c r="P1258">
        <v>2328</v>
      </c>
      <c r="Q1258">
        <v>2</v>
      </c>
      <c r="U1258">
        <v>47</v>
      </c>
      <c r="V1258">
        <v>1095</v>
      </c>
      <c r="W1258">
        <v>30.8</v>
      </c>
      <c r="X1258">
        <v>11.1</v>
      </c>
      <c r="Y1258">
        <v>0</v>
      </c>
      <c r="AC1258">
        <v>30.6</v>
      </c>
      <c r="AD1258">
        <v>22.9</v>
      </c>
    </row>
    <row r="1259" spans="1:30" x14ac:dyDescent="0.45">
      <c r="A1259" t="s">
        <v>126</v>
      </c>
      <c r="B1259">
        <v>16940</v>
      </c>
      <c r="C1259" t="s">
        <v>540</v>
      </c>
      <c r="E1259">
        <v>21</v>
      </c>
      <c r="F1259" t="s">
        <v>35</v>
      </c>
      <c r="H1259">
        <v>1</v>
      </c>
      <c r="I1259" t="s">
        <v>32</v>
      </c>
      <c r="J1259">
        <v>1</v>
      </c>
      <c r="K1259" t="s">
        <v>32</v>
      </c>
      <c r="L1259">
        <v>0</v>
      </c>
      <c r="M1259" t="s">
        <v>32</v>
      </c>
      <c r="N1259">
        <v>2012</v>
      </c>
      <c r="O1259">
        <v>52</v>
      </c>
      <c r="P1259">
        <v>67135</v>
      </c>
      <c r="Q1259">
        <v>7</v>
      </c>
      <c r="R1259">
        <v>64144</v>
      </c>
      <c r="S1259">
        <v>231</v>
      </c>
      <c r="T1259">
        <v>15939</v>
      </c>
      <c r="U1259">
        <v>45</v>
      </c>
      <c r="W1259">
        <v>38.200000000000003</v>
      </c>
      <c r="X1259">
        <v>17.7</v>
      </c>
      <c r="Y1259">
        <v>46.5</v>
      </c>
      <c r="Z1259">
        <v>18.899999999999999</v>
      </c>
      <c r="AA1259">
        <v>18.7</v>
      </c>
      <c r="AB1259">
        <v>17.2</v>
      </c>
      <c r="AC1259">
        <v>41.9</v>
      </c>
    </row>
    <row r="1260" spans="1:30" x14ac:dyDescent="0.45">
      <c r="A1260" t="s">
        <v>126</v>
      </c>
      <c r="B1260">
        <v>16940</v>
      </c>
      <c r="C1260" t="s">
        <v>540</v>
      </c>
      <c r="E1260">
        <v>23</v>
      </c>
      <c r="F1260" t="s">
        <v>37</v>
      </c>
      <c r="H1260">
        <v>1</v>
      </c>
      <c r="I1260" t="s">
        <v>32</v>
      </c>
      <c r="J1260">
        <v>1</v>
      </c>
      <c r="K1260" t="s">
        <v>32</v>
      </c>
      <c r="L1260">
        <v>0</v>
      </c>
      <c r="M1260" t="s">
        <v>32</v>
      </c>
      <c r="N1260">
        <v>2012</v>
      </c>
      <c r="O1260">
        <v>703</v>
      </c>
      <c r="P1260">
        <v>392256</v>
      </c>
      <c r="Q1260">
        <v>179</v>
      </c>
      <c r="R1260">
        <v>371888</v>
      </c>
      <c r="S1260">
        <v>1540</v>
      </c>
      <c r="T1260">
        <v>64481</v>
      </c>
      <c r="U1260">
        <v>524</v>
      </c>
      <c r="V1260">
        <v>20368</v>
      </c>
      <c r="W1260">
        <v>22.5</v>
      </c>
      <c r="X1260">
        <v>6.6</v>
      </c>
      <c r="Y1260">
        <v>21.1</v>
      </c>
      <c r="Z1260">
        <v>7</v>
      </c>
      <c r="AA1260">
        <v>13</v>
      </c>
      <c r="AB1260">
        <v>9.1</v>
      </c>
      <c r="AC1260">
        <v>30.9</v>
      </c>
      <c r="AD1260">
        <v>23.1</v>
      </c>
    </row>
    <row r="1261" spans="1:30" x14ac:dyDescent="0.45">
      <c r="A1261" t="s">
        <v>126</v>
      </c>
      <c r="B1261">
        <v>16940</v>
      </c>
      <c r="C1261" t="s">
        <v>540</v>
      </c>
      <c r="E1261" t="s">
        <v>38</v>
      </c>
      <c r="F1261" t="s">
        <v>39</v>
      </c>
      <c r="H1261">
        <v>1</v>
      </c>
      <c r="I1261" t="s">
        <v>32</v>
      </c>
      <c r="J1261">
        <v>1</v>
      </c>
      <c r="K1261" t="s">
        <v>32</v>
      </c>
      <c r="L1261">
        <v>0</v>
      </c>
      <c r="M1261" t="s">
        <v>32</v>
      </c>
      <c r="N1261">
        <v>2012</v>
      </c>
      <c r="O1261">
        <v>243</v>
      </c>
      <c r="P1261">
        <v>2707257</v>
      </c>
      <c r="Q1261">
        <v>102</v>
      </c>
      <c r="R1261">
        <v>2703898</v>
      </c>
      <c r="S1261">
        <v>1292</v>
      </c>
      <c r="T1261">
        <v>82634</v>
      </c>
      <c r="U1261">
        <v>141</v>
      </c>
      <c r="V1261">
        <v>3359</v>
      </c>
      <c r="W1261">
        <v>19.899999999999999</v>
      </c>
      <c r="X1261">
        <v>6</v>
      </c>
      <c r="Y1261">
        <v>17.600000000000001</v>
      </c>
      <c r="Z1261">
        <v>6.3</v>
      </c>
      <c r="AA1261">
        <v>6</v>
      </c>
      <c r="AB1261">
        <v>4.4000000000000004</v>
      </c>
      <c r="AC1261">
        <v>30.8</v>
      </c>
      <c r="AD1261">
        <v>28.4</v>
      </c>
    </row>
    <row r="1262" spans="1:30" x14ac:dyDescent="0.45">
      <c r="A1262" t="s">
        <v>126</v>
      </c>
      <c r="B1262">
        <v>16940</v>
      </c>
      <c r="C1262" t="s">
        <v>540</v>
      </c>
      <c r="E1262">
        <v>42</v>
      </c>
      <c r="F1262" t="s">
        <v>40</v>
      </c>
      <c r="H1262">
        <v>1</v>
      </c>
      <c r="I1262" t="s">
        <v>32</v>
      </c>
      <c r="J1262">
        <v>1</v>
      </c>
      <c r="K1262" t="s">
        <v>32</v>
      </c>
      <c r="L1262">
        <v>0</v>
      </c>
      <c r="M1262" t="s">
        <v>32</v>
      </c>
      <c r="N1262">
        <v>2012</v>
      </c>
      <c r="O1262">
        <v>243</v>
      </c>
      <c r="P1262">
        <v>793403</v>
      </c>
      <c r="Q1262">
        <v>124</v>
      </c>
      <c r="R1262">
        <v>783794</v>
      </c>
      <c r="S1262">
        <v>1100</v>
      </c>
      <c r="T1262">
        <v>67333</v>
      </c>
      <c r="U1262">
        <v>118</v>
      </c>
      <c r="V1262">
        <v>9610</v>
      </c>
      <c r="W1262">
        <v>29.9</v>
      </c>
      <c r="X1262">
        <v>2.7</v>
      </c>
      <c r="Y1262">
        <v>17.899999999999999</v>
      </c>
      <c r="Z1262">
        <v>2.8</v>
      </c>
      <c r="AA1262">
        <v>7.1</v>
      </c>
      <c r="AB1262">
        <v>4.2</v>
      </c>
      <c r="AC1262">
        <v>47.3</v>
      </c>
      <c r="AD1262">
        <v>17.3</v>
      </c>
    </row>
    <row r="1263" spans="1:30" x14ac:dyDescent="0.45">
      <c r="A1263" t="s">
        <v>126</v>
      </c>
      <c r="B1263">
        <v>16940</v>
      </c>
      <c r="C1263" t="s">
        <v>540</v>
      </c>
      <c r="E1263" t="s">
        <v>41</v>
      </c>
      <c r="F1263" t="s">
        <v>42</v>
      </c>
      <c r="H1263">
        <v>1</v>
      </c>
      <c r="I1263" t="s">
        <v>32</v>
      </c>
      <c r="J1263">
        <v>1</v>
      </c>
      <c r="K1263" t="s">
        <v>32</v>
      </c>
      <c r="L1263">
        <v>0</v>
      </c>
      <c r="M1263" t="s">
        <v>32</v>
      </c>
      <c r="N1263">
        <v>2012</v>
      </c>
      <c r="O1263">
        <v>1071</v>
      </c>
      <c r="P1263">
        <v>2072618</v>
      </c>
      <c r="Q1263">
        <v>332</v>
      </c>
      <c r="R1263">
        <v>2037134</v>
      </c>
      <c r="S1263">
        <v>5818</v>
      </c>
      <c r="T1263">
        <v>185673</v>
      </c>
      <c r="U1263">
        <v>739</v>
      </c>
      <c r="V1263">
        <v>35484</v>
      </c>
      <c r="W1263">
        <v>10.3</v>
      </c>
      <c r="X1263">
        <v>7.7</v>
      </c>
      <c r="Y1263">
        <v>9.1999999999999993</v>
      </c>
      <c r="Z1263">
        <v>8.3000000000000007</v>
      </c>
      <c r="AA1263">
        <v>9.9</v>
      </c>
      <c r="AB1263">
        <v>18.100000000000001</v>
      </c>
      <c r="AC1263">
        <v>16.2</v>
      </c>
      <c r="AD1263">
        <v>22</v>
      </c>
    </row>
    <row r="1264" spans="1:30" x14ac:dyDescent="0.45">
      <c r="A1264" t="s">
        <v>126</v>
      </c>
      <c r="B1264">
        <v>16940</v>
      </c>
      <c r="C1264" t="s">
        <v>540</v>
      </c>
      <c r="E1264" t="s">
        <v>43</v>
      </c>
      <c r="F1264" t="s">
        <v>44</v>
      </c>
      <c r="G1264" t="s">
        <v>45</v>
      </c>
      <c r="H1264">
        <v>1</v>
      </c>
      <c r="I1264" t="s">
        <v>32</v>
      </c>
      <c r="J1264">
        <v>1</v>
      </c>
      <c r="K1264" t="s">
        <v>32</v>
      </c>
      <c r="L1264">
        <v>0</v>
      </c>
      <c r="M1264" t="s">
        <v>32</v>
      </c>
      <c r="N1264">
        <v>2012</v>
      </c>
      <c r="O1264">
        <v>292</v>
      </c>
      <c r="P1264">
        <v>404842</v>
      </c>
      <c r="Q1264">
        <v>70</v>
      </c>
      <c r="R1264">
        <v>391107</v>
      </c>
      <c r="S1264">
        <v>2546</v>
      </c>
      <c r="T1264">
        <v>98861</v>
      </c>
      <c r="U1264">
        <v>222</v>
      </c>
      <c r="V1264">
        <v>13735</v>
      </c>
      <c r="W1264">
        <v>16.7</v>
      </c>
      <c r="X1264">
        <v>3.6</v>
      </c>
      <c r="Y1264">
        <v>11.9</v>
      </c>
      <c r="Z1264">
        <v>3.8</v>
      </c>
      <c r="AA1264">
        <v>3.2</v>
      </c>
      <c r="AB1264">
        <v>3.1</v>
      </c>
      <c r="AC1264">
        <v>21.8</v>
      </c>
      <c r="AD1264">
        <v>13.5</v>
      </c>
    </row>
    <row r="1265" spans="1:30" x14ac:dyDescent="0.45">
      <c r="A1265" t="s">
        <v>126</v>
      </c>
      <c r="B1265">
        <v>16940</v>
      </c>
      <c r="C1265" t="s">
        <v>540</v>
      </c>
      <c r="E1265">
        <v>51</v>
      </c>
      <c r="F1265" t="s">
        <v>46</v>
      </c>
      <c r="H1265">
        <v>1</v>
      </c>
      <c r="I1265" t="s">
        <v>32</v>
      </c>
      <c r="J1265">
        <v>1</v>
      </c>
      <c r="K1265" t="s">
        <v>32</v>
      </c>
      <c r="L1265">
        <v>0</v>
      </c>
      <c r="M1265" t="s">
        <v>32</v>
      </c>
      <c r="N1265">
        <v>2012</v>
      </c>
      <c r="O1265">
        <v>193</v>
      </c>
      <c r="P1265">
        <v>353394</v>
      </c>
      <c r="Q1265">
        <v>63</v>
      </c>
      <c r="R1265">
        <v>344197</v>
      </c>
      <c r="S1265">
        <v>1166</v>
      </c>
      <c r="T1265">
        <v>53601</v>
      </c>
      <c r="U1265">
        <v>130</v>
      </c>
      <c r="V1265">
        <v>9196</v>
      </c>
      <c r="W1265">
        <v>12.6</v>
      </c>
      <c r="X1265">
        <v>1.4</v>
      </c>
      <c r="Y1265">
        <v>29.9</v>
      </c>
      <c r="Z1265">
        <v>1.4</v>
      </c>
      <c r="AA1265">
        <v>5</v>
      </c>
      <c r="AB1265">
        <v>3.5</v>
      </c>
      <c r="AC1265">
        <v>17.2</v>
      </c>
      <c r="AD1265">
        <v>10.1</v>
      </c>
    </row>
    <row r="1266" spans="1:30" x14ac:dyDescent="0.45">
      <c r="A1266" t="s">
        <v>126</v>
      </c>
      <c r="B1266">
        <v>16940</v>
      </c>
      <c r="C1266" t="s">
        <v>540</v>
      </c>
      <c r="E1266">
        <v>52</v>
      </c>
      <c r="F1266" t="s">
        <v>47</v>
      </c>
      <c r="G1266" t="s">
        <v>48</v>
      </c>
      <c r="H1266">
        <v>1</v>
      </c>
      <c r="I1266" t="s">
        <v>32</v>
      </c>
      <c r="J1266">
        <v>1</v>
      </c>
      <c r="K1266" t="s">
        <v>32</v>
      </c>
      <c r="L1266">
        <v>0</v>
      </c>
      <c r="M1266" t="s">
        <v>32</v>
      </c>
      <c r="N1266">
        <v>2012</v>
      </c>
      <c r="O1266">
        <v>439</v>
      </c>
      <c r="P1266">
        <v>772122</v>
      </c>
      <c r="Q1266">
        <v>150</v>
      </c>
      <c r="R1266">
        <v>755948</v>
      </c>
      <c r="S1266">
        <v>1506</v>
      </c>
      <c r="T1266">
        <v>76214</v>
      </c>
      <c r="U1266">
        <v>289</v>
      </c>
      <c r="V1266">
        <v>16174</v>
      </c>
      <c r="W1266">
        <v>19</v>
      </c>
      <c r="X1266">
        <v>4.7</v>
      </c>
      <c r="Y1266">
        <v>20.3</v>
      </c>
      <c r="Z1266">
        <v>5</v>
      </c>
      <c r="AA1266">
        <v>8.9</v>
      </c>
      <c r="AB1266">
        <v>4.4000000000000004</v>
      </c>
      <c r="AC1266">
        <v>25.1</v>
      </c>
      <c r="AD1266">
        <v>24.5</v>
      </c>
    </row>
    <row r="1267" spans="1:30" x14ac:dyDescent="0.45">
      <c r="A1267" t="s">
        <v>126</v>
      </c>
      <c r="B1267">
        <v>16940</v>
      </c>
      <c r="C1267" t="s">
        <v>540</v>
      </c>
      <c r="E1267">
        <v>53</v>
      </c>
      <c r="F1267" t="s">
        <v>49</v>
      </c>
      <c r="H1267">
        <v>1</v>
      </c>
      <c r="I1267" t="s">
        <v>32</v>
      </c>
      <c r="J1267">
        <v>1</v>
      </c>
      <c r="K1267" t="s">
        <v>32</v>
      </c>
      <c r="L1267">
        <v>0</v>
      </c>
      <c r="M1267" t="s">
        <v>32</v>
      </c>
      <c r="N1267">
        <v>2012</v>
      </c>
      <c r="O1267">
        <v>1524</v>
      </c>
      <c r="P1267">
        <v>205765</v>
      </c>
      <c r="Q1267">
        <v>148</v>
      </c>
      <c r="R1267">
        <v>103033</v>
      </c>
      <c r="S1267">
        <v>529</v>
      </c>
      <c r="T1267">
        <v>18190</v>
      </c>
      <c r="U1267">
        <v>1376</v>
      </c>
      <c r="V1267">
        <v>102732</v>
      </c>
      <c r="W1267">
        <v>12.2</v>
      </c>
      <c r="X1267">
        <v>13.3</v>
      </c>
      <c r="Y1267">
        <v>20.5</v>
      </c>
      <c r="Z1267">
        <v>20</v>
      </c>
      <c r="AA1267">
        <v>44.9</v>
      </c>
      <c r="AB1267">
        <v>32.700000000000003</v>
      </c>
      <c r="AC1267">
        <v>12.2</v>
      </c>
      <c r="AD1267">
        <v>20.399999999999999</v>
      </c>
    </row>
    <row r="1268" spans="1:30" x14ac:dyDescent="0.45">
      <c r="A1268" t="s">
        <v>126</v>
      </c>
      <c r="B1268">
        <v>16940</v>
      </c>
      <c r="C1268" t="s">
        <v>540</v>
      </c>
      <c r="E1268">
        <v>54</v>
      </c>
      <c r="F1268" t="s">
        <v>50</v>
      </c>
      <c r="H1268">
        <v>1</v>
      </c>
      <c r="I1268" t="s">
        <v>32</v>
      </c>
      <c r="J1268">
        <v>1</v>
      </c>
      <c r="K1268" t="s">
        <v>32</v>
      </c>
      <c r="L1268">
        <v>0</v>
      </c>
      <c r="M1268" t="s">
        <v>32</v>
      </c>
      <c r="N1268">
        <v>2012</v>
      </c>
      <c r="O1268">
        <v>1360</v>
      </c>
      <c r="P1268">
        <v>326849</v>
      </c>
      <c r="Q1268">
        <v>436</v>
      </c>
      <c r="R1268">
        <v>260095</v>
      </c>
      <c r="S1268">
        <v>1697</v>
      </c>
      <c r="T1268">
        <v>88837</v>
      </c>
      <c r="U1268">
        <v>924</v>
      </c>
      <c r="V1268">
        <v>66754</v>
      </c>
      <c r="W1268">
        <v>15.1</v>
      </c>
      <c r="X1268">
        <v>15.6</v>
      </c>
      <c r="Y1268">
        <v>8.6</v>
      </c>
      <c r="Z1268">
        <v>16.8</v>
      </c>
      <c r="AA1268">
        <v>10.6</v>
      </c>
      <c r="AB1268">
        <v>8.4</v>
      </c>
      <c r="AC1268">
        <v>19.7</v>
      </c>
      <c r="AD1268">
        <v>21</v>
      </c>
    </row>
    <row r="1269" spans="1:30" x14ac:dyDescent="0.45">
      <c r="A1269" t="s">
        <v>126</v>
      </c>
      <c r="B1269">
        <v>16940</v>
      </c>
      <c r="C1269" t="s">
        <v>540</v>
      </c>
      <c r="E1269">
        <v>56</v>
      </c>
      <c r="F1269" t="s">
        <v>51</v>
      </c>
      <c r="H1269">
        <v>1</v>
      </c>
      <c r="I1269" t="s">
        <v>32</v>
      </c>
      <c r="J1269">
        <v>1</v>
      </c>
      <c r="K1269" t="s">
        <v>32</v>
      </c>
      <c r="L1269">
        <v>0</v>
      </c>
      <c r="M1269" t="s">
        <v>32</v>
      </c>
      <c r="N1269">
        <v>2012</v>
      </c>
      <c r="O1269">
        <v>736</v>
      </c>
      <c r="P1269">
        <v>110433</v>
      </c>
      <c r="Q1269">
        <v>194</v>
      </c>
      <c r="R1269">
        <v>95710</v>
      </c>
      <c r="S1269">
        <v>1187</v>
      </c>
      <c r="T1269">
        <v>27665</v>
      </c>
      <c r="U1269">
        <v>542</v>
      </c>
      <c r="V1269">
        <v>14724</v>
      </c>
      <c r="W1269">
        <v>16.5</v>
      </c>
      <c r="X1269">
        <v>16.2</v>
      </c>
      <c r="Y1269">
        <v>20</v>
      </c>
      <c r="Z1269">
        <v>19.600000000000001</v>
      </c>
      <c r="AA1269">
        <v>10.3</v>
      </c>
      <c r="AB1269">
        <v>6.5</v>
      </c>
      <c r="AC1269">
        <v>19.899999999999999</v>
      </c>
      <c r="AD1269">
        <v>27.3</v>
      </c>
    </row>
    <row r="1270" spans="1:30" x14ac:dyDescent="0.45">
      <c r="A1270" t="s">
        <v>126</v>
      </c>
      <c r="B1270">
        <v>16940</v>
      </c>
      <c r="C1270" t="s">
        <v>540</v>
      </c>
      <c r="E1270">
        <v>61</v>
      </c>
      <c r="F1270" t="s">
        <v>52</v>
      </c>
      <c r="H1270">
        <v>1</v>
      </c>
      <c r="I1270" t="s">
        <v>32</v>
      </c>
      <c r="J1270">
        <v>1</v>
      </c>
      <c r="K1270" t="s">
        <v>32</v>
      </c>
      <c r="L1270">
        <v>0</v>
      </c>
      <c r="M1270" t="s">
        <v>32</v>
      </c>
      <c r="N1270">
        <v>2012</v>
      </c>
      <c r="O1270">
        <v>178</v>
      </c>
      <c r="P1270">
        <v>25520</v>
      </c>
      <c r="Q1270">
        <v>33</v>
      </c>
      <c r="R1270">
        <v>22796</v>
      </c>
      <c r="S1270">
        <v>449</v>
      </c>
      <c r="T1270">
        <v>8946</v>
      </c>
      <c r="U1270">
        <v>146</v>
      </c>
      <c r="V1270">
        <v>2724</v>
      </c>
      <c r="W1270">
        <v>40.700000000000003</v>
      </c>
      <c r="X1270">
        <v>12.9</v>
      </c>
      <c r="Y1270">
        <v>45.9</v>
      </c>
      <c r="Z1270">
        <v>14.9</v>
      </c>
      <c r="AA1270">
        <v>43</v>
      </c>
      <c r="AB1270">
        <v>13.4</v>
      </c>
      <c r="AC1270">
        <v>46</v>
      </c>
      <c r="AD1270">
        <v>12.2</v>
      </c>
    </row>
    <row r="1271" spans="1:30" x14ac:dyDescent="0.45">
      <c r="A1271" t="s">
        <v>126</v>
      </c>
      <c r="B1271">
        <v>16940</v>
      </c>
      <c r="C1271" t="s">
        <v>540</v>
      </c>
      <c r="E1271">
        <v>62</v>
      </c>
      <c r="F1271" t="s">
        <v>53</v>
      </c>
      <c r="H1271">
        <v>1</v>
      </c>
      <c r="I1271" t="s">
        <v>32</v>
      </c>
      <c r="J1271">
        <v>1</v>
      </c>
      <c r="K1271" t="s">
        <v>32</v>
      </c>
      <c r="L1271">
        <v>0</v>
      </c>
      <c r="M1271" t="s">
        <v>32</v>
      </c>
      <c r="N1271">
        <v>2012</v>
      </c>
      <c r="O1271">
        <v>840</v>
      </c>
      <c r="P1271">
        <v>381491</v>
      </c>
      <c r="Q1271">
        <v>289</v>
      </c>
      <c r="R1271">
        <v>360068</v>
      </c>
      <c r="S1271">
        <v>4160</v>
      </c>
      <c r="T1271">
        <v>176914</v>
      </c>
      <c r="U1271">
        <v>551</v>
      </c>
      <c r="V1271">
        <v>21423</v>
      </c>
      <c r="W1271">
        <v>12.3</v>
      </c>
      <c r="X1271">
        <v>14.3</v>
      </c>
      <c r="Y1271">
        <v>22.3</v>
      </c>
      <c r="Z1271">
        <v>15.7</v>
      </c>
      <c r="AA1271">
        <v>11.4</v>
      </c>
      <c r="AB1271">
        <v>18</v>
      </c>
      <c r="AC1271">
        <v>13.6</v>
      </c>
      <c r="AD1271">
        <v>7.4</v>
      </c>
    </row>
    <row r="1272" spans="1:30" x14ac:dyDescent="0.45">
      <c r="A1272" t="s">
        <v>126</v>
      </c>
      <c r="B1272">
        <v>16940</v>
      </c>
      <c r="C1272" t="s">
        <v>540</v>
      </c>
      <c r="E1272">
        <v>71</v>
      </c>
      <c r="F1272" t="s">
        <v>54</v>
      </c>
      <c r="H1272">
        <v>1</v>
      </c>
      <c r="I1272" t="s">
        <v>32</v>
      </c>
      <c r="J1272">
        <v>1</v>
      </c>
      <c r="K1272" t="s">
        <v>32</v>
      </c>
      <c r="L1272">
        <v>0</v>
      </c>
      <c r="M1272" t="s">
        <v>32</v>
      </c>
      <c r="N1272">
        <v>2012</v>
      </c>
      <c r="O1272">
        <v>391</v>
      </c>
      <c r="P1272">
        <v>35346</v>
      </c>
      <c r="Q1272">
        <v>39</v>
      </c>
      <c r="R1272">
        <v>27639</v>
      </c>
      <c r="S1272">
        <v>413</v>
      </c>
      <c r="T1272">
        <v>7386</v>
      </c>
      <c r="U1272">
        <v>352</v>
      </c>
      <c r="V1272">
        <v>7707</v>
      </c>
      <c r="W1272">
        <v>15</v>
      </c>
      <c r="X1272">
        <v>20.8</v>
      </c>
      <c r="Y1272">
        <v>45</v>
      </c>
      <c r="Z1272">
        <v>28</v>
      </c>
      <c r="AA1272">
        <v>15.1</v>
      </c>
      <c r="AB1272">
        <v>25.3</v>
      </c>
      <c r="AC1272">
        <v>14.7</v>
      </c>
      <c r="AD1272">
        <v>17.7</v>
      </c>
    </row>
    <row r="1273" spans="1:30" x14ac:dyDescent="0.45">
      <c r="A1273" t="s">
        <v>126</v>
      </c>
      <c r="B1273">
        <v>16940</v>
      </c>
      <c r="C1273" t="s">
        <v>540</v>
      </c>
      <c r="E1273">
        <v>72</v>
      </c>
      <c r="F1273" t="s">
        <v>55</v>
      </c>
      <c r="H1273">
        <v>1</v>
      </c>
      <c r="I1273" t="s">
        <v>32</v>
      </c>
      <c r="J1273">
        <v>1</v>
      </c>
      <c r="K1273" t="s">
        <v>32</v>
      </c>
      <c r="L1273">
        <v>0</v>
      </c>
      <c r="M1273" t="s">
        <v>32</v>
      </c>
      <c r="N1273">
        <v>2012</v>
      </c>
      <c r="O1273">
        <v>236</v>
      </c>
      <c r="P1273">
        <v>216677</v>
      </c>
      <c r="Q1273">
        <v>170</v>
      </c>
      <c r="R1273">
        <v>209149</v>
      </c>
      <c r="S1273">
        <v>3653</v>
      </c>
      <c r="T1273">
        <v>55547</v>
      </c>
      <c r="U1273">
        <v>66</v>
      </c>
      <c r="V1273">
        <v>7528</v>
      </c>
      <c r="W1273">
        <v>9.1999999999999993</v>
      </c>
      <c r="X1273">
        <v>4.8</v>
      </c>
      <c r="Y1273">
        <v>14</v>
      </c>
      <c r="Z1273">
        <v>5.4</v>
      </c>
      <c r="AA1273">
        <v>8.4</v>
      </c>
      <c r="AB1273">
        <v>7.3</v>
      </c>
      <c r="AC1273">
        <v>28.4</v>
      </c>
      <c r="AD1273">
        <v>13.9</v>
      </c>
    </row>
    <row r="1274" spans="1:30" x14ac:dyDescent="0.45">
      <c r="A1274" t="s">
        <v>126</v>
      </c>
      <c r="B1274">
        <v>16940</v>
      </c>
      <c r="C1274" t="s">
        <v>540</v>
      </c>
      <c r="E1274">
        <v>81</v>
      </c>
      <c r="F1274" t="s">
        <v>56</v>
      </c>
      <c r="G1274" t="s">
        <v>57</v>
      </c>
      <c r="H1274">
        <v>1</v>
      </c>
      <c r="I1274" t="s">
        <v>32</v>
      </c>
      <c r="J1274">
        <v>1</v>
      </c>
      <c r="K1274" t="s">
        <v>32</v>
      </c>
      <c r="L1274">
        <v>0</v>
      </c>
      <c r="M1274" t="s">
        <v>32</v>
      </c>
      <c r="N1274">
        <v>2012</v>
      </c>
      <c r="O1274">
        <v>957</v>
      </c>
      <c r="P1274">
        <v>94827</v>
      </c>
      <c r="Q1274">
        <v>112</v>
      </c>
      <c r="U1274">
        <v>845</v>
      </c>
      <c r="V1274">
        <v>19621</v>
      </c>
      <c r="W1274">
        <v>16.899999999999999</v>
      </c>
      <c r="X1274">
        <v>45</v>
      </c>
      <c r="Y1274">
        <v>36</v>
      </c>
      <c r="AC1274">
        <v>15</v>
      </c>
      <c r="AD1274">
        <v>20.8</v>
      </c>
    </row>
    <row r="1275" spans="1:30" x14ac:dyDescent="0.45">
      <c r="A1275" t="s">
        <v>127</v>
      </c>
      <c r="B1275">
        <v>16980</v>
      </c>
      <c r="C1275" t="s">
        <v>541</v>
      </c>
      <c r="E1275">
        <v>0</v>
      </c>
      <c r="F1275" t="s">
        <v>31</v>
      </c>
      <c r="H1275">
        <v>1</v>
      </c>
      <c r="I1275" t="s">
        <v>32</v>
      </c>
      <c r="J1275">
        <v>1</v>
      </c>
      <c r="K1275" t="s">
        <v>32</v>
      </c>
      <c r="L1275">
        <v>0</v>
      </c>
      <c r="M1275" t="s">
        <v>32</v>
      </c>
      <c r="N1275">
        <v>2012</v>
      </c>
      <c r="O1275">
        <v>904056</v>
      </c>
      <c r="P1275">
        <v>1345039619</v>
      </c>
      <c r="Q1275">
        <v>188157</v>
      </c>
      <c r="R1275">
        <v>1314741245</v>
      </c>
      <c r="S1275">
        <v>3964410</v>
      </c>
      <c r="T1275">
        <v>205916670</v>
      </c>
      <c r="U1275">
        <v>715899</v>
      </c>
      <c r="V1275">
        <v>30298373</v>
      </c>
      <c r="W1275">
        <v>0.3</v>
      </c>
      <c r="X1275">
        <v>0.9</v>
      </c>
      <c r="Y1275">
        <v>0.5</v>
      </c>
      <c r="Z1275">
        <v>1</v>
      </c>
      <c r="AA1275">
        <v>0.8</v>
      </c>
      <c r="AB1275">
        <v>0.5</v>
      </c>
      <c r="AC1275">
        <v>0.3</v>
      </c>
      <c r="AD1275">
        <v>2</v>
      </c>
    </row>
    <row r="1276" spans="1:30" x14ac:dyDescent="0.45">
      <c r="A1276" t="s">
        <v>127</v>
      </c>
      <c r="B1276">
        <v>16980</v>
      </c>
      <c r="C1276" t="s">
        <v>541</v>
      </c>
      <c r="E1276">
        <v>11</v>
      </c>
      <c r="F1276" t="s">
        <v>33</v>
      </c>
      <c r="G1276" t="s">
        <v>34</v>
      </c>
      <c r="H1276">
        <v>1</v>
      </c>
      <c r="I1276" t="s">
        <v>32</v>
      </c>
      <c r="J1276">
        <v>1</v>
      </c>
      <c r="K1276" t="s">
        <v>32</v>
      </c>
      <c r="L1276">
        <v>0</v>
      </c>
      <c r="M1276" t="s">
        <v>32</v>
      </c>
      <c r="N1276">
        <v>2012</v>
      </c>
      <c r="O1276">
        <v>1431</v>
      </c>
      <c r="P1276">
        <v>153458</v>
      </c>
      <c r="Q1276">
        <v>140</v>
      </c>
      <c r="R1276">
        <v>99110</v>
      </c>
      <c r="S1276">
        <v>599</v>
      </c>
      <c r="T1276">
        <v>21696</v>
      </c>
      <c r="U1276">
        <v>1291</v>
      </c>
      <c r="V1276">
        <v>54348</v>
      </c>
      <c r="W1276">
        <v>8.1999999999999993</v>
      </c>
      <c r="X1276">
        <v>15.4</v>
      </c>
      <c r="Y1276">
        <v>18.899999999999999</v>
      </c>
      <c r="Z1276">
        <v>18</v>
      </c>
      <c r="AA1276">
        <v>24.9</v>
      </c>
      <c r="AB1276">
        <v>22.1</v>
      </c>
      <c r="AC1276">
        <v>7.6</v>
      </c>
      <c r="AD1276">
        <v>21</v>
      </c>
    </row>
    <row r="1277" spans="1:30" x14ac:dyDescent="0.45">
      <c r="A1277" t="s">
        <v>127</v>
      </c>
      <c r="B1277">
        <v>16980</v>
      </c>
      <c r="C1277" t="s">
        <v>541</v>
      </c>
      <c r="E1277">
        <v>21</v>
      </c>
      <c r="F1277" t="s">
        <v>35</v>
      </c>
      <c r="H1277">
        <v>1</v>
      </c>
      <c r="I1277" t="s">
        <v>32</v>
      </c>
      <c r="J1277">
        <v>1</v>
      </c>
      <c r="K1277" t="s">
        <v>32</v>
      </c>
      <c r="L1277">
        <v>0</v>
      </c>
      <c r="M1277" t="s">
        <v>32</v>
      </c>
      <c r="N1277">
        <v>2012</v>
      </c>
      <c r="O1277">
        <v>156</v>
      </c>
      <c r="P1277">
        <v>766445</v>
      </c>
      <c r="Q1277">
        <v>49</v>
      </c>
      <c r="R1277">
        <v>761970</v>
      </c>
      <c r="S1277">
        <v>1234</v>
      </c>
      <c r="T1277">
        <v>82959</v>
      </c>
      <c r="U1277">
        <v>107</v>
      </c>
      <c r="V1277">
        <v>4476</v>
      </c>
      <c r="W1277">
        <v>17.2</v>
      </c>
      <c r="X1277">
        <v>6.8</v>
      </c>
      <c r="Y1277">
        <v>24.9</v>
      </c>
      <c r="Z1277">
        <v>7.1</v>
      </c>
      <c r="AA1277">
        <v>4.3</v>
      </c>
      <c r="AB1277">
        <v>6.3</v>
      </c>
      <c r="AC1277">
        <v>25.4</v>
      </c>
      <c r="AD1277">
        <v>26.1</v>
      </c>
    </row>
    <row r="1278" spans="1:30" x14ac:dyDescent="0.45">
      <c r="A1278" t="s">
        <v>127</v>
      </c>
      <c r="B1278">
        <v>16980</v>
      </c>
      <c r="C1278" t="s">
        <v>541</v>
      </c>
      <c r="E1278">
        <v>22</v>
      </c>
      <c r="F1278" t="s">
        <v>36</v>
      </c>
      <c r="H1278">
        <v>1</v>
      </c>
      <c r="I1278" t="s">
        <v>32</v>
      </c>
      <c r="J1278">
        <v>1</v>
      </c>
      <c r="K1278" t="s">
        <v>32</v>
      </c>
      <c r="L1278">
        <v>0</v>
      </c>
      <c r="M1278" t="s">
        <v>32</v>
      </c>
      <c r="N1278">
        <v>2012</v>
      </c>
      <c r="O1278">
        <v>487</v>
      </c>
      <c r="P1278">
        <v>14107497</v>
      </c>
      <c r="Q1278">
        <v>74</v>
      </c>
      <c r="R1278">
        <v>14092005</v>
      </c>
      <c r="S1278">
        <v>18667</v>
      </c>
      <c r="T1278">
        <v>2023248</v>
      </c>
      <c r="U1278">
        <v>413</v>
      </c>
      <c r="V1278">
        <v>15492</v>
      </c>
      <c r="W1278">
        <v>8.6999999999999993</v>
      </c>
      <c r="X1278">
        <v>5.8</v>
      </c>
      <c r="Y1278">
        <v>21.7</v>
      </c>
      <c r="Z1278">
        <v>6</v>
      </c>
      <c r="AA1278">
        <v>7.1</v>
      </c>
      <c r="AB1278">
        <v>6.8</v>
      </c>
      <c r="AC1278">
        <v>8.6</v>
      </c>
      <c r="AD1278">
        <v>10.199999999999999</v>
      </c>
    </row>
    <row r="1279" spans="1:30" x14ac:dyDescent="0.45">
      <c r="A1279" t="s">
        <v>127</v>
      </c>
      <c r="B1279">
        <v>16980</v>
      </c>
      <c r="C1279" t="s">
        <v>541</v>
      </c>
      <c r="E1279">
        <v>23</v>
      </c>
      <c r="F1279" t="s">
        <v>37</v>
      </c>
      <c r="H1279">
        <v>1</v>
      </c>
      <c r="I1279" t="s">
        <v>32</v>
      </c>
      <c r="J1279">
        <v>1</v>
      </c>
      <c r="K1279" t="s">
        <v>32</v>
      </c>
      <c r="L1279">
        <v>0</v>
      </c>
      <c r="M1279" t="s">
        <v>32</v>
      </c>
      <c r="N1279">
        <v>2012</v>
      </c>
      <c r="O1279">
        <v>86052</v>
      </c>
      <c r="P1279">
        <v>46992034</v>
      </c>
      <c r="Q1279">
        <v>20566</v>
      </c>
      <c r="R1279">
        <v>44358015</v>
      </c>
      <c r="S1279">
        <v>148987</v>
      </c>
      <c r="T1279">
        <v>9613433</v>
      </c>
      <c r="U1279">
        <v>65485</v>
      </c>
      <c r="V1279">
        <v>2634019</v>
      </c>
      <c r="W1279">
        <v>0.7</v>
      </c>
      <c r="X1279">
        <v>2.5</v>
      </c>
      <c r="Y1279">
        <v>0.9</v>
      </c>
      <c r="Z1279">
        <v>2.9</v>
      </c>
      <c r="AA1279">
        <v>3.2</v>
      </c>
      <c r="AB1279">
        <v>3.2</v>
      </c>
      <c r="AC1279">
        <v>0.8</v>
      </c>
      <c r="AD1279">
        <v>2.6</v>
      </c>
    </row>
    <row r="1280" spans="1:30" x14ac:dyDescent="0.45">
      <c r="A1280" t="s">
        <v>127</v>
      </c>
      <c r="B1280">
        <v>16980</v>
      </c>
      <c r="C1280" t="s">
        <v>541</v>
      </c>
      <c r="E1280" t="s">
        <v>38</v>
      </c>
      <c r="F1280" t="s">
        <v>39</v>
      </c>
      <c r="H1280">
        <v>1</v>
      </c>
      <c r="I1280" t="s">
        <v>32</v>
      </c>
      <c r="J1280">
        <v>1</v>
      </c>
      <c r="K1280" t="s">
        <v>32</v>
      </c>
      <c r="L1280">
        <v>0</v>
      </c>
      <c r="M1280" t="s">
        <v>32</v>
      </c>
      <c r="N1280">
        <v>2012</v>
      </c>
      <c r="O1280">
        <v>17687</v>
      </c>
      <c r="P1280">
        <v>206778101</v>
      </c>
      <c r="Q1280">
        <v>10008</v>
      </c>
      <c r="R1280">
        <v>206361242</v>
      </c>
      <c r="S1280">
        <v>408989</v>
      </c>
      <c r="T1280">
        <v>24332675</v>
      </c>
      <c r="U1280">
        <v>7679</v>
      </c>
      <c r="V1280">
        <v>416859</v>
      </c>
      <c r="W1280">
        <v>1.9</v>
      </c>
      <c r="X1280">
        <v>1.4</v>
      </c>
      <c r="Y1280">
        <v>3.1</v>
      </c>
      <c r="Z1280">
        <v>1.5</v>
      </c>
      <c r="AA1280">
        <v>3.3</v>
      </c>
      <c r="AB1280">
        <v>2.6</v>
      </c>
      <c r="AC1280">
        <v>2.7</v>
      </c>
      <c r="AD1280">
        <v>13.8</v>
      </c>
    </row>
    <row r="1281" spans="1:30" x14ac:dyDescent="0.45">
      <c r="A1281" t="s">
        <v>127</v>
      </c>
      <c r="B1281">
        <v>16980</v>
      </c>
      <c r="C1281" t="s">
        <v>541</v>
      </c>
      <c r="E1281">
        <v>42</v>
      </c>
      <c r="F1281" t="s">
        <v>40</v>
      </c>
      <c r="H1281">
        <v>1</v>
      </c>
      <c r="I1281" t="s">
        <v>32</v>
      </c>
      <c r="J1281">
        <v>1</v>
      </c>
      <c r="K1281" t="s">
        <v>32</v>
      </c>
      <c r="L1281">
        <v>0</v>
      </c>
      <c r="M1281" t="s">
        <v>32</v>
      </c>
      <c r="N1281">
        <v>2012</v>
      </c>
      <c r="O1281">
        <v>24881</v>
      </c>
      <c r="P1281">
        <v>458843789</v>
      </c>
      <c r="Q1281">
        <v>13622</v>
      </c>
      <c r="R1281">
        <v>457669276</v>
      </c>
      <c r="S1281">
        <v>260456</v>
      </c>
      <c r="T1281">
        <v>18344190</v>
      </c>
      <c r="U1281">
        <v>11258</v>
      </c>
      <c r="V1281">
        <v>1174514</v>
      </c>
      <c r="W1281">
        <v>1.7</v>
      </c>
      <c r="X1281">
        <v>0.8</v>
      </c>
      <c r="Y1281">
        <v>1.6</v>
      </c>
      <c r="Z1281">
        <v>0.8</v>
      </c>
      <c r="AA1281">
        <v>1.6</v>
      </c>
      <c r="AB1281">
        <v>1.7</v>
      </c>
      <c r="AC1281">
        <v>2.5</v>
      </c>
      <c r="AD1281">
        <v>13</v>
      </c>
    </row>
    <row r="1282" spans="1:30" x14ac:dyDescent="0.45">
      <c r="A1282" t="s">
        <v>127</v>
      </c>
      <c r="B1282">
        <v>16980</v>
      </c>
      <c r="C1282" t="s">
        <v>541</v>
      </c>
      <c r="E1282" t="s">
        <v>41</v>
      </c>
      <c r="F1282" t="s">
        <v>42</v>
      </c>
      <c r="H1282">
        <v>1</v>
      </c>
      <c r="I1282" t="s">
        <v>32</v>
      </c>
      <c r="J1282">
        <v>1</v>
      </c>
      <c r="K1282" t="s">
        <v>32</v>
      </c>
      <c r="L1282">
        <v>0</v>
      </c>
      <c r="M1282" t="s">
        <v>32</v>
      </c>
      <c r="N1282">
        <v>2012</v>
      </c>
      <c r="O1282">
        <v>63285</v>
      </c>
      <c r="P1282">
        <v>124801956</v>
      </c>
      <c r="Q1282">
        <v>17700</v>
      </c>
      <c r="R1282">
        <v>122996533</v>
      </c>
      <c r="S1282">
        <v>430572</v>
      </c>
      <c r="T1282">
        <v>11051903</v>
      </c>
      <c r="U1282">
        <v>45584</v>
      </c>
      <c r="V1282">
        <v>1805423</v>
      </c>
      <c r="W1282">
        <v>1.3</v>
      </c>
      <c r="X1282">
        <v>4.4000000000000004</v>
      </c>
      <c r="Y1282">
        <v>1.8</v>
      </c>
      <c r="Z1282">
        <v>4.7</v>
      </c>
      <c r="AA1282">
        <v>2.5</v>
      </c>
      <c r="AB1282">
        <v>4.2</v>
      </c>
      <c r="AC1282">
        <v>1.4</v>
      </c>
      <c r="AD1282">
        <v>2.9</v>
      </c>
    </row>
    <row r="1283" spans="1:30" x14ac:dyDescent="0.45">
      <c r="A1283" t="s">
        <v>127</v>
      </c>
      <c r="B1283">
        <v>16980</v>
      </c>
      <c r="C1283" t="s">
        <v>541</v>
      </c>
      <c r="E1283" t="s">
        <v>43</v>
      </c>
      <c r="F1283" t="s">
        <v>44</v>
      </c>
      <c r="G1283" t="s">
        <v>45</v>
      </c>
      <c r="H1283">
        <v>1</v>
      </c>
      <c r="I1283" t="s">
        <v>32</v>
      </c>
      <c r="J1283">
        <v>1</v>
      </c>
      <c r="K1283" t="s">
        <v>32</v>
      </c>
      <c r="L1283">
        <v>0</v>
      </c>
      <c r="M1283" t="s">
        <v>32</v>
      </c>
      <c r="N1283">
        <v>2012</v>
      </c>
      <c r="O1283">
        <v>64906</v>
      </c>
      <c r="P1283">
        <v>40754402</v>
      </c>
      <c r="Q1283">
        <v>9310</v>
      </c>
      <c r="R1283">
        <v>37750255</v>
      </c>
      <c r="S1283">
        <v>180463</v>
      </c>
      <c r="T1283">
        <v>8226151</v>
      </c>
      <c r="U1283">
        <v>55596</v>
      </c>
      <c r="V1283">
        <v>3004147</v>
      </c>
      <c r="W1283">
        <v>0.9</v>
      </c>
      <c r="X1283">
        <v>1.7</v>
      </c>
      <c r="Y1283">
        <v>2.2000000000000002</v>
      </c>
      <c r="Z1283">
        <v>1.7</v>
      </c>
      <c r="AA1283">
        <v>1.5</v>
      </c>
      <c r="AB1283">
        <v>1.4</v>
      </c>
      <c r="AC1283">
        <v>0.9</v>
      </c>
      <c r="AD1283">
        <v>3.9</v>
      </c>
    </row>
    <row r="1284" spans="1:30" x14ac:dyDescent="0.45">
      <c r="A1284" t="s">
        <v>127</v>
      </c>
      <c r="B1284">
        <v>16980</v>
      </c>
      <c r="C1284" t="s">
        <v>541</v>
      </c>
      <c r="E1284">
        <v>51</v>
      </c>
      <c r="F1284" t="s">
        <v>46</v>
      </c>
      <c r="H1284">
        <v>1</v>
      </c>
      <c r="I1284" t="s">
        <v>32</v>
      </c>
      <c r="J1284">
        <v>1</v>
      </c>
      <c r="K1284" t="s">
        <v>32</v>
      </c>
      <c r="L1284">
        <v>0</v>
      </c>
      <c r="M1284" t="s">
        <v>32</v>
      </c>
      <c r="N1284">
        <v>2012</v>
      </c>
      <c r="O1284">
        <v>12214</v>
      </c>
      <c r="P1284">
        <v>36747920</v>
      </c>
      <c r="Q1284">
        <v>2371</v>
      </c>
      <c r="R1284">
        <v>36448109</v>
      </c>
      <c r="S1284">
        <v>103333</v>
      </c>
      <c r="T1284">
        <v>7918833</v>
      </c>
      <c r="U1284">
        <v>9843</v>
      </c>
      <c r="V1284">
        <v>299810</v>
      </c>
      <c r="W1284">
        <v>2</v>
      </c>
      <c r="X1284">
        <v>1.3</v>
      </c>
      <c r="Y1284">
        <v>3</v>
      </c>
      <c r="Z1284">
        <v>1.4</v>
      </c>
      <c r="AA1284">
        <v>1.3</v>
      </c>
      <c r="AB1284">
        <v>1</v>
      </c>
      <c r="AC1284">
        <v>2.6</v>
      </c>
      <c r="AD1284">
        <v>6.2</v>
      </c>
    </row>
    <row r="1285" spans="1:30" x14ac:dyDescent="0.45">
      <c r="A1285" t="s">
        <v>127</v>
      </c>
      <c r="B1285">
        <v>16980</v>
      </c>
      <c r="C1285" t="s">
        <v>541</v>
      </c>
      <c r="E1285">
        <v>52</v>
      </c>
      <c r="F1285" t="s">
        <v>47</v>
      </c>
      <c r="G1285" t="s">
        <v>48</v>
      </c>
      <c r="H1285">
        <v>1</v>
      </c>
      <c r="I1285" t="s">
        <v>32</v>
      </c>
      <c r="J1285">
        <v>1</v>
      </c>
      <c r="K1285" t="s">
        <v>32</v>
      </c>
      <c r="L1285">
        <v>0</v>
      </c>
      <c r="M1285" t="s">
        <v>32</v>
      </c>
      <c r="N1285">
        <v>2012</v>
      </c>
      <c r="O1285">
        <v>35073</v>
      </c>
      <c r="P1285">
        <v>146920228</v>
      </c>
      <c r="Q1285">
        <v>9452</v>
      </c>
      <c r="R1285">
        <v>144725979</v>
      </c>
      <c r="S1285">
        <v>217729</v>
      </c>
      <c r="T1285">
        <v>23540539</v>
      </c>
      <c r="U1285">
        <v>25621</v>
      </c>
      <c r="V1285">
        <v>2194249</v>
      </c>
      <c r="W1285">
        <v>1.7</v>
      </c>
      <c r="X1285">
        <v>1.8</v>
      </c>
      <c r="Y1285">
        <v>2.2000000000000002</v>
      </c>
      <c r="Z1285">
        <v>1.9</v>
      </c>
      <c r="AA1285">
        <v>1.4</v>
      </c>
      <c r="AB1285">
        <v>1.2</v>
      </c>
      <c r="AC1285">
        <v>2.2000000000000002</v>
      </c>
      <c r="AD1285">
        <v>11.3</v>
      </c>
    </row>
    <row r="1286" spans="1:30" x14ac:dyDescent="0.45">
      <c r="A1286" t="s">
        <v>127</v>
      </c>
      <c r="B1286">
        <v>16980</v>
      </c>
      <c r="C1286" t="s">
        <v>541</v>
      </c>
      <c r="E1286">
        <v>53</v>
      </c>
      <c r="F1286" t="s">
        <v>49</v>
      </c>
      <c r="H1286">
        <v>1</v>
      </c>
      <c r="I1286" t="s">
        <v>32</v>
      </c>
      <c r="J1286">
        <v>1</v>
      </c>
      <c r="K1286" t="s">
        <v>32</v>
      </c>
      <c r="L1286">
        <v>0</v>
      </c>
      <c r="M1286" t="s">
        <v>32</v>
      </c>
      <c r="N1286">
        <v>2012</v>
      </c>
      <c r="O1286">
        <v>80938</v>
      </c>
      <c r="P1286">
        <v>28659500</v>
      </c>
      <c r="Q1286">
        <v>7485</v>
      </c>
      <c r="R1286">
        <v>21531904</v>
      </c>
      <c r="S1286">
        <v>62275</v>
      </c>
      <c r="T1286">
        <v>3447155</v>
      </c>
      <c r="U1286">
        <v>73453</v>
      </c>
      <c r="V1286">
        <v>7127597</v>
      </c>
      <c r="W1286">
        <v>1.3</v>
      </c>
      <c r="X1286">
        <v>2.9</v>
      </c>
      <c r="Y1286">
        <v>3.1</v>
      </c>
      <c r="Z1286">
        <v>3.9</v>
      </c>
      <c r="AA1286">
        <v>3.5</v>
      </c>
      <c r="AB1286">
        <v>7</v>
      </c>
      <c r="AC1286">
        <v>1.4</v>
      </c>
      <c r="AD1286">
        <v>3.8</v>
      </c>
    </row>
    <row r="1287" spans="1:30" x14ac:dyDescent="0.45">
      <c r="A1287" t="s">
        <v>127</v>
      </c>
      <c r="B1287">
        <v>16980</v>
      </c>
      <c r="C1287" t="s">
        <v>541</v>
      </c>
      <c r="E1287">
        <v>54</v>
      </c>
      <c r="F1287" t="s">
        <v>50</v>
      </c>
      <c r="H1287">
        <v>1</v>
      </c>
      <c r="I1287" t="s">
        <v>32</v>
      </c>
      <c r="J1287">
        <v>1</v>
      </c>
      <c r="K1287" t="s">
        <v>32</v>
      </c>
      <c r="L1287">
        <v>0</v>
      </c>
      <c r="M1287" t="s">
        <v>32</v>
      </c>
      <c r="N1287">
        <v>2012</v>
      </c>
      <c r="O1287">
        <v>135244</v>
      </c>
      <c r="P1287">
        <v>72752997</v>
      </c>
      <c r="Q1287">
        <v>31378</v>
      </c>
      <c r="R1287">
        <v>68266550</v>
      </c>
      <c r="S1287">
        <v>323416</v>
      </c>
      <c r="T1287">
        <v>26774840</v>
      </c>
      <c r="U1287">
        <v>103866</v>
      </c>
      <c r="V1287">
        <v>4486447</v>
      </c>
      <c r="W1287">
        <v>0.7</v>
      </c>
      <c r="X1287">
        <v>1.2</v>
      </c>
      <c r="Y1287">
        <v>0.8</v>
      </c>
      <c r="Z1287">
        <v>1.3</v>
      </c>
      <c r="AA1287">
        <v>2.1</v>
      </c>
      <c r="AB1287">
        <v>1.3</v>
      </c>
      <c r="AC1287">
        <v>0.8</v>
      </c>
      <c r="AD1287">
        <v>3.6</v>
      </c>
    </row>
    <row r="1288" spans="1:30" x14ac:dyDescent="0.45">
      <c r="A1288" t="s">
        <v>127</v>
      </c>
      <c r="B1288">
        <v>16980</v>
      </c>
      <c r="C1288" t="s">
        <v>541</v>
      </c>
      <c r="E1288">
        <v>55</v>
      </c>
      <c r="F1288" t="s">
        <v>59</v>
      </c>
      <c r="H1288">
        <v>1</v>
      </c>
      <c r="I1288" t="s">
        <v>32</v>
      </c>
      <c r="J1288">
        <v>1</v>
      </c>
      <c r="K1288" t="s">
        <v>32</v>
      </c>
      <c r="L1288">
        <v>0</v>
      </c>
      <c r="M1288" t="s">
        <v>32</v>
      </c>
      <c r="N1288">
        <v>2012</v>
      </c>
      <c r="O1288">
        <v>1135</v>
      </c>
      <c r="P1288">
        <v>17811357</v>
      </c>
      <c r="Q1288">
        <v>1135</v>
      </c>
      <c r="R1288">
        <v>17811357</v>
      </c>
      <c r="S1288">
        <v>173646</v>
      </c>
      <c r="T1288">
        <v>17254740</v>
      </c>
      <c r="U1288">
        <v>0</v>
      </c>
      <c r="V1288">
        <v>0</v>
      </c>
      <c r="W1288">
        <v>3.7</v>
      </c>
      <c r="X1288">
        <v>1.1000000000000001</v>
      </c>
      <c r="Y1288">
        <v>3.9</v>
      </c>
      <c r="Z1288">
        <v>1.2</v>
      </c>
      <c r="AA1288">
        <v>1.4</v>
      </c>
      <c r="AB1288">
        <v>0.3</v>
      </c>
      <c r="AC1288">
        <v>0</v>
      </c>
      <c r="AD1288">
        <v>0</v>
      </c>
    </row>
    <row r="1289" spans="1:30" x14ac:dyDescent="0.45">
      <c r="A1289" t="s">
        <v>127</v>
      </c>
      <c r="B1289">
        <v>16980</v>
      </c>
      <c r="C1289" t="s">
        <v>541</v>
      </c>
      <c r="E1289">
        <v>56</v>
      </c>
      <c r="F1289" t="s">
        <v>51</v>
      </c>
      <c r="H1289">
        <v>1</v>
      </c>
      <c r="I1289" t="s">
        <v>32</v>
      </c>
      <c r="J1289">
        <v>1</v>
      </c>
      <c r="K1289" t="s">
        <v>32</v>
      </c>
      <c r="L1289">
        <v>0</v>
      </c>
      <c r="M1289" t="s">
        <v>32</v>
      </c>
      <c r="N1289">
        <v>2012</v>
      </c>
      <c r="O1289">
        <v>71336</v>
      </c>
      <c r="P1289">
        <v>30757871</v>
      </c>
      <c r="Q1289">
        <v>11921</v>
      </c>
      <c r="R1289">
        <v>29601692</v>
      </c>
      <c r="S1289">
        <v>414558</v>
      </c>
      <c r="T1289">
        <v>13031232</v>
      </c>
      <c r="U1289">
        <v>59416</v>
      </c>
      <c r="V1289">
        <v>1156179</v>
      </c>
      <c r="W1289">
        <v>1.3</v>
      </c>
      <c r="X1289">
        <v>2.1</v>
      </c>
      <c r="Y1289">
        <v>2.9</v>
      </c>
      <c r="Z1289">
        <v>2.2999999999999998</v>
      </c>
      <c r="AA1289">
        <v>2.9</v>
      </c>
      <c r="AB1289">
        <v>3.2</v>
      </c>
      <c r="AC1289">
        <v>1.1000000000000001</v>
      </c>
      <c r="AD1289">
        <v>4.4000000000000004</v>
      </c>
    </row>
    <row r="1290" spans="1:30" x14ac:dyDescent="0.45">
      <c r="A1290" t="s">
        <v>127</v>
      </c>
      <c r="B1290">
        <v>16980</v>
      </c>
      <c r="C1290" t="s">
        <v>541</v>
      </c>
      <c r="E1290">
        <v>61</v>
      </c>
      <c r="F1290" t="s">
        <v>52</v>
      </c>
      <c r="H1290">
        <v>1</v>
      </c>
      <c r="I1290" t="s">
        <v>32</v>
      </c>
      <c r="J1290">
        <v>1</v>
      </c>
      <c r="K1290" t="s">
        <v>32</v>
      </c>
      <c r="L1290">
        <v>0</v>
      </c>
      <c r="M1290" t="s">
        <v>32</v>
      </c>
      <c r="N1290">
        <v>2012</v>
      </c>
      <c r="O1290">
        <v>25266</v>
      </c>
      <c r="P1290">
        <v>12716501</v>
      </c>
      <c r="Q1290">
        <v>3184</v>
      </c>
      <c r="R1290">
        <v>12463679</v>
      </c>
      <c r="S1290">
        <v>141041</v>
      </c>
      <c r="T1290">
        <v>5692069</v>
      </c>
      <c r="U1290">
        <v>22082</v>
      </c>
      <c r="V1290">
        <v>252821</v>
      </c>
      <c r="W1290">
        <v>1.9</v>
      </c>
      <c r="X1290">
        <v>2.5</v>
      </c>
      <c r="Y1290">
        <v>1.8</v>
      </c>
      <c r="Z1290">
        <v>2.6</v>
      </c>
      <c r="AA1290">
        <v>1.4</v>
      </c>
      <c r="AB1290">
        <v>2.8</v>
      </c>
      <c r="AC1290">
        <v>2</v>
      </c>
      <c r="AD1290">
        <v>6.3</v>
      </c>
    </row>
    <row r="1291" spans="1:30" x14ac:dyDescent="0.45">
      <c r="A1291" t="s">
        <v>127</v>
      </c>
      <c r="B1291">
        <v>16980</v>
      </c>
      <c r="C1291" t="s">
        <v>541</v>
      </c>
      <c r="E1291">
        <v>62</v>
      </c>
      <c r="F1291" t="s">
        <v>53</v>
      </c>
      <c r="H1291">
        <v>1</v>
      </c>
      <c r="I1291" t="s">
        <v>32</v>
      </c>
      <c r="J1291">
        <v>1</v>
      </c>
      <c r="K1291" t="s">
        <v>32</v>
      </c>
      <c r="L1291">
        <v>0</v>
      </c>
      <c r="M1291" t="s">
        <v>32</v>
      </c>
      <c r="N1291">
        <v>2012</v>
      </c>
      <c r="O1291">
        <v>98511</v>
      </c>
      <c r="P1291">
        <v>63283163</v>
      </c>
      <c r="Q1291">
        <v>21501</v>
      </c>
      <c r="R1291">
        <v>61044783</v>
      </c>
      <c r="S1291">
        <v>567790</v>
      </c>
      <c r="T1291">
        <v>23462175</v>
      </c>
      <c r="U1291">
        <v>77010</v>
      </c>
      <c r="V1291">
        <v>2238380</v>
      </c>
      <c r="W1291">
        <v>0.5</v>
      </c>
      <c r="X1291">
        <v>1.4</v>
      </c>
      <c r="Y1291">
        <v>1.7</v>
      </c>
      <c r="Z1291">
        <v>1.6</v>
      </c>
      <c r="AA1291">
        <v>1.7</v>
      </c>
      <c r="AB1291">
        <v>1.7</v>
      </c>
      <c r="AC1291">
        <v>0.6</v>
      </c>
      <c r="AD1291">
        <v>5.5</v>
      </c>
    </row>
    <row r="1292" spans="1:30" x14ac:dyDescent="0.45">
      <c r="A1292" t="s">
        <v>127</v>
      </c>
      <c r="B1292">
        <v>16980</v>
      </c>
      <c r="C1292" t="s">
        <v>541</v>
      </c>
      <c r="E1292">
        <v>71</v>
      </c>
      <c r="F1292" t="s">
        <v>54</v>
      </c>
      <c r="H1292">
        <v>1</v>
      </c>
      <c r="I1292" t="s">
        <v>32</v>
      </c>
      <c r="J1292">
        <v>1</v>
      </c>
      <c r="K1292" t="s">
        <v>32</v>
      </c>
      <c r="L1292">
        <v>0</v>
      </c>
      <c r="M1292" t="s">
        <v>32</v>
      </c>
      <c r="N1292">
        <v>2012</v>
      </c>
      <c r="O1292">
        <v>41053</v>
      </c>
      <c r="P1292">
        <v>8190676</v>
      </c>
      <c r="Q1292">
        <v>3051</v>
      </c>
      <c r="R1292">
        <v>7473798</v>
      </c>
      <c r="S1292">
        <v>65318</v>
      </c>
      <c r="T1292">
        <v>2242105</v>
      </c>
      <c r="U1292">
        <v>38002</v>
      </c>
      <c r="V1292">
        <v>716878</v>
      </c>
      <c r="W1292">
        <v>1.1000000000000001</v>
      </c>
      <c r="X1292">
        <v>1.9</v>
      </c>
      <c r="Y1292">
        <v>3.4</v>
      </c>
      <c r="Z1292">
        <v>1.8</v>
      </c>
      <c r="AA1292">
        <v>3.6</v>
      </c>
      <c r="AB1292">
        <v>2.4</v>
      </c>
      <c r="AC1292">
        <v>1.1000000000000001</v>
      </c>
      <c r="AD1292">
        <v>3.7</v>
      </c>
    </row>
    <row r="1293" spans="1:30" x14ac:dyDescent="0.45">
      <c r="A1293" t="s">
        <v>127</v>
      </c>
      <c r="B1293">
        <v>16980</v>
      </c>
      <c r="C1293" t="s">
        <v>541</v>
      </c>
      <c r="E1293">
        <v>72</v>
      </c>
      <c r="F1293" t="s">
        <v>55</v>
      </c>
      <c r="H1293">
        <v>1</v>
      </c>
      <c r="I1293" t="s">
        <v>32</v>
      </c>
      <c r="J1293">
        <v>1</v>
      </c>
      <c r="K1293" t="s">
        <v>32</v>
      </c>
      <c r="L1293">
        <v>0</v>
      </c>
      <c r="M1293" t="s">
        <v>32</v>
      </c>
      <c r="N1293">
        <v>2012</v>
      </c>
      <c r="O1293">
        <v>24879</v>
      </c>
      <c r="P1293">
        <v>23498294</v>
      </c>
      <c r="Q1293">
        <v>14939</v>
      </c>
      <c r="R1293">
        <v>23075114</v>
      </c>
      <c r="S1293">
        <v>357279</v>
      </c>
      <c r="T1293">
        <v>6304414</v>
      </c>
      <c r="U1293">
        <v>9940</v>
      </c>
      <c r="V1293">
        <v>423180</v>
      </c>
      <c r="W1293">
        <v>1.6</v>
      </c>
      <c r="X1293">
        <v>2.1</v>
      </c>
      <c r="Y1293">
        <v>2.4</v>
      </c>
      <c r="Z1293">
        <v>2.1</v>
      </c>
      <c r="AA1293">
        <v>3.2</v>
      </c>
      <c r="AB1293">
        <v>2.4</v>
      </c>
      <c r="AC1293">
        <v>2.5</v>
      </c>
      <c r="AD1293">
        <v>22</v>
      </c>
    </row>
    <row r="1294" spans="1:30" x14ac:dyDescent="0.45">
      <c r="A1294" t="s">
        <v>127</v>
      </c>
      <c r="B1294">
        <v>16980</v>
      </c>
      <c r="C1294" t="s">
        <v>541</v>
      </c>
      <c r="E1294">
        <v>81</v>
      </c>
      <c r="F1294" t="s">
        <v>56</v>
      </c>
      <c r="G1294" t="s">
        <v>57</v>
      </c>
      <c r="H1294">
        <v>1</v>
      </c>
      <c r="I1294" t="s">
        <v>32</v>
      </c>
      <c r="J1294">
        <v>1</v>
      </c>
      <c r="K1294" t="s">
        <v>32</v>
      </c>
      <c r="L1294">
        <v>0</v>
      </c>
      <c r="M1294" t="s">
        <v>32</v>
      </c>
      <c r="N1294">
        <v>2012</v>
      </c>
      <c r="O1294">
        <v>121870</v>
      </c>
      <c r="P1294">
        <v>10490360</v>
      </c>
      <c r="Q1294">
        <v>12620</v>
      </c>
      <c r="R1294">
        <v>8197081</v>
      </c>
      <c r="S1294">
        <v>87959</v>
      </c>
      <c r="T1294">
        <v>2549831</v>
      </c>
      <c r="U1294">
        <v>109250</v>
      </c>
      <c r="V1294">
        <v>2293279</v>
      </c>
      <c r="W1294">
        <v>0.7</v>
      </c>
      <c r="X1294">
        <v>3.5</v>
      </c>
      <c r="Y1294">
        <v>2.9</v>
      </c>
      <c r="Z1294">
        <v>4.7</v>
      </c>
      <c r="AA1294">
        <v>4.5999999999999996</v>
      </c>
      <c r="AB1294">
        <v>5</v>
      </c>
      <c r="AC1294">
        <v>0.7</v>
      </c>
      <c r="AD1294">
        <v>3.8</v>
      </c>
    </row>
    <row r="1295" spans="1:30" x14ac:dyDescent="0.45">
      <c r="A1295" t="s">
        <v>127</v>
      </c>
      <c r="B1295">
        <v>16980</v>
      </c>
      <c r="C1295" t="s">
        <v>541</v>
      </c>
      <c r="E1295">
        <v>99</v>
      </c>
      <c r="F1295" t="s">
        <v>76</v>
      </c>
      <c r="H1295">
        <v>1</v>
      </c>
      <c r="I1295" t="s">
        <v>32</v>
      </c>
      <c r="J1295">
        <v>1</v>
      </c>
      <c r="K1295" t="s">
        <v>32</v>
      </c>
      <c r="L1295">
        <v>0</v>
      </c>
      <c r="M1295" t="s">
        <v>32</v>
      </c>
      <c r="N1295">
        <v>2012</v>
      </c>
      <c r="O1295">
        <v>93</v>
      </c>
      <c r="P1295">
        <v>13069</v>
      </c>
      <c r="Q1295">
        <v>91</v>
      </c>
      <c r="R1295">
        <v>12794</v>
      </c>
      <c r="S1295">
        <v>97</v>
      </c>
      <c r="T1295">
        <v>2482</v>
      </c>
      <c r="U1295">
        <v>2</v>
      </c>
      <c r="W1295">
        <v>16.7</v>
      </c>
      <c r="X1295">
        <v>11.3</v>
      </c>
      <c r="Y1295">
        <v>17.8</v>
      </c>
      <c r="Z1295">
        <v>12</v>
      </c>
      <c r="AA1295">
        <v>23.6</v>
      </c>
      <c r="AB1295">
        <v>12</v>
      </c>
      <c r="AC1295">
        <v>0</v>
      </c>
    </row>
    <row r="1296" spans="1:30" x14ac:dyDescent="0.45">
      <c r="A1296" t="s">
        <v>128</v>
      </c>
      <c r="B1296">
        <v>17020</v>
      </c>
      <c r="C1296" t="s">
        <v>542</v>
      </c>
      <c r="E1296">
        <v>0</v>
      </c>
      <c r="F1296" t="s">
        <v>31</v>
      </c>
      <c r="H1296">
        <v>1</v>
      </c>
      <c r="I1296" t="s">
        <v>32</v>
      </c>
      <c r="J1296">
        <v>1</v>
      </c>
      <c r="K1296" t="s">
        <v>32</v>
      </c>
      <c r="L1296">
        <v>0</v>
      </c>
      <c r="M1296" t="s">
        <v>32</v>
      </c>
      <c r="N1296">
        <v>2012</v>
      </c>
      <c r="O1296">
        <v>16240</v>
      </c>
      <c r="P1296">
        <v>9855531</v>
      </c>
      <c r="Q1296">
        <v>3980</v>
      </c>
      <c r="R1296">
        <v>9272693</v>
      </c>
      <c r="S1296">
        <v>50304</v>
      </c>
      <c r="T1296">
        <v>1733465</v>
      </c>
      <c r="U1296">
        <v>12259</v>
      </c>
      <c r="V1296">
        <v>582837</v>
      </c>
      <c r="W1296">
        <v>5.5</v>
      </c>
      <c r="X1296">
        <v>10.8</v>
      </c>
      <c r="Y1296">
        <v>5.9</v>
      </c>
      <c r="Z1296">
        <v>11.8</v>
      </c>
      <c r="AA1296">
        <v>5.3</v>
      </c>
      <c r="AB1296">
        <v>4.5999999999999996</v>
      </c>
      <c r="AC1296">
        <v>6.6</v>
      </c>
      <c r="AD1296">
        <v>10.5</v>
      </c>
    </row>
    <row r="1297" spans="1:30" x14ac:dyDescent="0.45">
      <c r="A1297" t="s">
        <v>128</v>
      </c>
      <c r="B1297">
        <v>17020</v>
      </c>
      <c r="C1297" t="s">
        <v>542</v>
      </c>
      <c r="E1297">
        <v>11</v>
      </c>
      <c r="F1297" t="s">
        <v>33</v>
      </c>
      <c r="G1297" t="s">
        <v>34</v>
      </c>
      <c r="H1297">
        <v>1</v>
      </c>
      <c r="I1297" t="s">
        <v>32</v>
      </c>
      <c r="J1297">
        <v>1</v>
      </c>
      <c r="K1297" t="s">
        <v>32</v>
      </c>
      <c r="L1297">
        <v>0</v>
      </c>
      <c r="M1297" t="s">
        <v>32</v>
      </c>
      <c r="N1297">
        <v>2012</v>
      </c>
      <c r="O1297">
        <v>199</v>
      </c>
      <c r="Q1297">
        <v>11</v>
      </c>
      <c r="U1297">
        <v>187</v>
      </c>
      <c r="W1297">
        <v>36.200000000000003</v>
      </c>
      <c r="Y1297">
        <v>58.1</v>
      </c>
      <c r="AC1297">
        <v>35.200000000000003</v>
      </c>
    </row>
    <row r="1298" spans="1:30" x14ac:dyDescent="0.45">
      <c r="A1298" t="s">
        <v>128</v>
      </c>
      <c r="B1298">
        <v>17020</v>
      </c>
      <c r="C1298" t="s">
        <v>542</v>
      </c>
      <c r="E1298">
        <v>23</v>
      </c>
      <c r="F1298" t="s">
        <v>37</v>
      </c>
      <c r="H1298">
        <v>1</v>
      </c>
      <c r="I1298" t="s">
        <v>32</v>
      </c>
      <c r="J1298">
        <v>1</v>
      </c>
      <c r="K1298" t="s">
        <v>32</v>
      </c>
      <c r="L1298">
        <v>0</v>
      </c>
      <c r="M1298" t="s">
        <v>32</v>
      </c>
      <c r="N1298">
        <v>2012</v>
      </c>
      <c r="O1298">
        <v>1993</v>
      </c>
      <c r="P1298">
        <v>595811</v>
      </c>
      <c r="Q1298">
        <v>534</v>
      </c>
      <c r="R1298">
        <v>511620</v>
      </c>
      <c r="S1298">
        <v>1921</v>
      </c>
      <c r="T1298">
        <v>96903</v>
      </c>
      <c r="U1298">
        <v>1460</v>
      </c>
      <c r="V1298">
        <v>84191</v>
      </c>
      <c r="W1298">
        <v>11.4</v>
      </c>
      <c r="X1298">
        <v>30.5</v>
      </c>
      <c r="Y1298">
        <v>18.3</v>
      </c>
      <c r="Z1298">
        <v>39</v>
      </c>
      <c r="AA1298">
        <v>20.6</v>
      </c>
      <c r="AB1298">
        <v>34.200000000000003</v>
      </c>
      <c r="AC1298">
        <v>12.9</v>
      </c>
      <c r="AD1298">
        <v>28.5</v>
      </c>
    </row>
    <row r="1299" spans="1:30" x14ac:dyDescent="0.45">
      <c r="A1299" t="s">
        <v>128</v>
      </c>
      <c r="B1299">
        <v>17020</v>
      </c>
      <c r="C1299" t="s">
        <v>542</v>
      </c>
      <c r="E1299" t="s">
        <v>38</v>
      </c>
      <c r="F1299" t="s">
        <v>39</v>
      </c>
      <c r="H1299">
        <v>1</v>
      </c>
      <c r="I1299" t="s">
        <v>32</v>
      </c>
      <c r="J1299">
        <v>1</v>
      </c>
      <c r="K1299" t="s">
        <v>32</v>
      </c>
      <c r="L1299">
        <v>0</v>
      </c>
      <c r="M1299" t="s">
        <v>32</v>
      </c>
      <c r="N1299">
        <v>2012</v>
      </c>
      <c r="O1299">
        <v>509</v>
      </c>
      <c r="P1299">
        <v>1397062</v>
      </c>
      <c r="Q1299">
        <v>202</v>
      </c>
      <c r="R1299">
        <v>1383096</v>
      </c>
      <c r="S1299">
        <v>4809</v>
      </c>
      <c r="T1299">
        <v>190370</v>
      </c>
      <c r="U1299">
        <v>307</v>
      </c>
      <c r="V1299">
        <v>13966</v>
      </c>
      <c r="W1299">
        <v>10.4</v>
      </c>
      <c r="X1299">
        <v>19.899999999999999</v>
      </c>
      <c r="Y1299">
        <v>20.6</v>
      </c>
      <c r="Z1299">
        <v>20.9</v>
      </c>
      <c r="AA1299">
        <v>25.2</v>
      </c>
      <c r="AB1299">
        <v>26</v>
      </c>
      <c r="AC1299">
        <v>17</v>
      </c>
      <c r="AD1299">
        <v>28.5</v>
      </c>
    </row>
    <row r="1300" spans="1:30" x14ac:dyDescent="0.45">
      <c r="A1300" t="s">
        <v>128</v>
      </c>
      <c r="B1300">
        <v>17020</v>
      </c>
      <c r="C1300" t="s">
        <v>542</v>
      </c>
      <c r="E1300">
        <v>42</v>
      </c>
      <c r="F1300" t="s">
        <v>40</v>
      </c>
      <c r="H1300">
        <v>1</v>
      </c>
      <c r="I1300" t="s">
        <v>32</v>
      </c>
      <c r="J1300">
        <v>1</v>
      </c>
      <c r="K1300" t="s">
        <v>32</v>
      </c>
      <c r="L1300">
        <v>0</v>
      </c>
      <c r="M1300" t="s">
        <v>32</v>
      </c>
      <c r="N1300">
        <v>2012</v>
      </c>
      <c r="O1300">
        <v>316</v>
      </c>
      <c r="P1300">
        <v>776344</v>
      </c>
      <c r="Q1300">
        <v>141</v>
      </c>
      <c r="R1300">
        <v>765650</v>
      </c>
      <c r="S1300">
        <v>1341</v>
      </c>
      <c r="T1300">
        <v>60960</v>
      </c>
      <c r="U1300">
        <v>174</v>
      </c>
      <c r="V1300">
        <v>10694</v>
      </c>
      <c r="W1300">
        <v>20.7</v>
      </c>
      <c r="X1300">
        <v>35</v>
      </c>
      <c r="Y1300">
        <v>37.200000000000003</v>
      </c>
      <c r="Z1300">
        <v>37</v>
      </c>
      <c r="AA1300">
        <v>27.9</v>
      </c>
      <c r="AB1300">
        <v>28</v>
      </c>
      <c r="AC1300">
        <v>30.4</v>
      </c>
      <c r="AD1300">
        <v>41.4</v>
      </c>
    </row>
    <row r="1301" spans="1:30" x14ac:dyDescent="0.45">
      <c r="A1301" t="s">
        <v>128</v>
      </c>
      <c r="B1301">
        <v>17020</v>
      </c>
      <c r="C1301" t="s">
        <v>542</v>
      </c>
      <c r="E1301" t="s">
        <v>41</v>
      </c>
      <c r="F1301" t="s">
        <v>42</v>
      </c>
      <c r="H1301">
        <v>1</v>
      </c>
      <c r="I1301" t="s">
        <v>32</v>
      </c>
      <c r="J1301">
        <v>1</v>
      </c>
      <c r="K1301" t="s">
        <v>32</v>
      </c>
      <c r="L1301">
        <v>0</v>
      </c>
      <c r="M1301" t="s">
        <v>32</v>
      </c>
      <c r="N1301">
        <v>2012</v>
      </c>
      <c r="O1301">
        <v>1808</v>
      </c>
      <c r="P1301">
        <v>2788039</v>
      </c>
      <c r="Q1301">
        <v>478</v>
      </c>
      <c r="R1301">
        <v>2751366</v>
      </c>
      <c r="S1301">
        <v>7608</v>
      </c>
      <c r="T1301">
        <v>194440</v>
      </c>
      <c r="U1301">
        <v>1330</v>
      </c>
      <c r="V1301">
        <v>36674</v>
      </c>
      <c r="W1301">
        <v>15</v>
      </c>
      <c r="X1301">
        <v>38.700000000000003</v>
      </c>
      <c r="Y1301">
        <v>14.4</v>
      </c>
      <c r="Z1301">
        <v>40.700000000000003</v>
      </c>
      <c r="AA1301">
        <v>5.5</v>
      </c>
      <c r="AB1301">
        <v>7.7</v>
      </c>
      <c r="AC1301">
        <v>19.399999999999999</v>
      </c>
      <c r="AD1301">
        <v>26.9</v>
      </c>
    </row>
    <row r="1302" spans="1:30" x14ac:dyDescent="0.45">
      <c r="A1302" t="s">
        <v>128</v>
      </c>
      <c r="B1302">
        <v>17020</v>
      </c>
      <c r="C1302" t="s">
        <v>542</v>
      </c>
      <c r="E1302" t="s">
        <v>43</v>
      </c>
      <c r="F1302" t="s">
        <v>44</v>
      </c>
      <c r="G1302" t="s">
        <v>45</v>
      </c>
      <c r="H1302">
        <v>1</v>
      </c>
      <c r="I1302" t="s">
        <v>32</v>
      </c>
      <c r="J1302">
        <v>1</v>
      </c>
      <c r="K1302" t="s">
        <v>32</v>
      </c>
      <c r="L1302">
        <v>0</v>
      </c>
      <c r="M1302" t="s">
        <v>32</v>
      </c>
      <c r="N1302">
        <v>2012</v>
      </c>
      <c r="O1302">
        <v>436</v>
      </c>
      <c r="P1302">
        <v>164473</v>
      </c>
      <c r="Q1302">
        <v>146</v>
      </c>
      <c r="R1302">
        <v>144399</v>
      </c>
      <c r="S1302">
        <v>1094</v>
      </c>
      <c r="T1302">
        <v>42001</v>
      </c>
      <c r="U1302">
        <v>290</v>
      </c>
      <c r="V1302">
        <v>20075</v>
      </c>
      <c r="W1302">
        <v>18</v>
      </c>
      <c r="X1302">
        <v>28.9</v>
      </c>
      <c r="Y1302">
        <v>32.4</v>
      </c>
      <c r="Z1302">
        <v>35.9</v>
      </c>
      <c r="AA1302">
        <v>30</v>
      </c>
      <c r="AB1302">
        <v>29.5</v>
      </c>
      <c r="AC1302">
        <v>26.4</v>
      </c>
      <c r="AD1302">
        <v>40.700000000000003</v>
      </c>
    </row>
    <row r="1303" spans="1:30" x14ac:dyDescent="0.45">
      <c r="A1303" t="s">
        <v>128</v>
      </c>
      <c r="B1303">
        <v>17020</v>
      </c>
      <c r="C1303" t="s">
        <v>542</v>
      </c>
      <c r="E1303">
        <v>51</v>
      </c>
      <c r="F1303" t="s">
        <v>46</v>
      </c>
      <c r="H1303">
        <v>1</v>
      </c>
      <c r="I1303" t="s">
        <v>32</v>
      </c>
      <c r="J1303">
        <v>1</v>
      </c>
      <c r="K1303" t="s">
        <v>32</v>
      </c>
      <c r="L1303">
        <v>0</v>
      </c>
      <c r="M1303" t="s">
        <v>32</v>
      </c>
      <c r="N1303">
        <v>2012</v>
      </c>
      <c r="O1303">
        <v>197</v>
      </c>
      <c r="P1303">
        <v>213076</v>
      </c>
      <c r="Q1303">
        <v>42</v>
      </c>
      <c r="R1303">
        <v>209799</v>
      </c>
      <c r="S1303">
        <v>1045</v>
      </c>
      <c r="T1303">
        <v>48537</v>
      </c>
      <c r="U1303">
        <v>155</v>
      </c>
      <c r="V1303">
        <v>3276</v>
      </c>
      <c r="W1303">
        <v>25.7</v>
      </c>
      <c r="X1303">
        <v>4.5999999999999996</v>
      </c>
      <c r="Y1303">
        <v>13.1</v>
      </c>
      <c r="Z1303">
        <v>4.0999999999999996</v>
      </c>
      <c r="AA1303">
        <v>7.3</v>
      </c>
      <c r="AB1303">
        <v>8</v>
      </c>
      <c r="AC1303">
        <v>29.5</v>
      </c>
      <c r="AD1303">
        <v>49.5</v>
      </c>
    </row>
    <row r="1304" spans="1:30" x14ac:dyDescent="0.45">
      <c r="A1304" t="s">
        <v>128</v>
      </c>
      <c r="B1304">
        <v>17020</v>
      </c>
      <c r="C1304" t="s">
        <v>542</v>
      </c>
      <c r="E1304">
        <v>52</v>
      </c>
      <c r="F1304" t="s">
        <v>47</v>
      </c>
      <c r="G1304" t="s">
        <v>48</v>
      </c>
      <c r="H1304">
        <v>1</v>
      </c>
      <c r="I1304" t="s">
        <v>32</v>
      </c>
      <c r="J1304">
        <v>1</v>
      </c>
      <c r="K1304" t="s">
        <v>32</v>
      </c>
      <c r="L1304">
        <v>0</v>
      </c>
      <c r="M1304" t="s">
        <v>32</v>
      </c>
      <c r="N1304">
        <v>2012</v>
      </c>
      <c r="O1304">
        <v>664</v>
      </c>
      <c r="P1304">
        <v>521373</v>
      </c>
      <c r="Q1304">
        <v>186</v>
      </c>
      <c r="R1304">
        <v>473606</v>
      </c>
      <c r="S1304">
        <v>2268</v>
      </c>
      <c r="T1304">
        <v>118324</v>
      </c>
      <c r="U1304">
        <v>478</v>
      </c>
      <c r="W1304">
        <v>17.100000000000001</v>
      </c>
      <c r="X1304">
        <v>10.6</v>
      </c>
      <c r="Y1304">
        <v>30.3</v>
      </c>
      <c r="Z1304">
        <v>11.7</v>
      </c>
      <c r="AA1304">
        <v>13.3</v>
      </c>
      <c r="AB1304">
        <v>13.8</v>
      </c>
      <c r="AC1304">
        <v>22</v>
      </c>
    </row>
    <row r="1305" spans="1:30" x14ac:dyDescent="0.45">
      <c r="A1305" t="s">
        <v>128</v>
      </c>
      <c r="B1305">
        <v>17020</v>
      </c>
      <c r="C1305" t="s">
        <v>542</v>
      </c>
      <c r="E1305">
        <v>53</v>
      </c>
      <c r="F1305" t="s">
        <v>49</v>
      </c>
      <c r="H1305">
        <v>1</v>
      </c>
      <c r="I1305" t="s">
        <v>32</v>
      </c>
      <c r="J1305">
        <v>1</v>
      </c>
      <c r="K1305" t="s">
        <v>32</v>
      </c>
      <c r="L1305">
        <v>0</v>
      </c>
      <c r="M1305" t="s">
        <v>32</v>
      </c>
      <c r="N1305">
        <v>2012</v>
      </c>
      <c r="O1305">
        <v>1388</v>
      </c>
      <c r="P1305">
        <v>241772</v>
      </c>
      <c r="Q1305">
        <v>228</v>
      </c>
      <c r="R1305">
        <v>90757</v>
      </c>
      <c r="S1305">
        <v>954</v>
      </c>
      <c r="T1305">
        <v>21679</v>
      </c>
      <c r="U1305">
        <v>1160</v>
      </c>
      <c r="V1305">
        <v>151015</v>
      </c>
      <c r="W1305">
        <v>12.7</v>
      </c>
      <c r="X1305">
        <v>23</v>
      </c>
      <c r="Y1305">
        <v>28</v>
      </c>
      <c r="Z1305">
        <v>13.1</v>
      </c>
      <c r="AA1305">
        <v>18.899999999999999</v>
      </c>
      <c r="AB1305">
        <v>23.4</v>
      </c>
      <c r="AC1305">
        <v>15.4</v>
      </c>
      <c r="AD1305">
        <v>37</v>
      </c>
    </row>
    <row r="1306" spans="1:30" x14ac:dyDescent="0.45">
      <c r="A1306" t="s">
        <v>128</v>
      </c>
      <c r="B1306">
        <v>17020</v>
      </c>
      <c r="C1306" t="s">
        <v>542</v>
      </c>
      <c r="E1306">
        <v>54</v>
      </c>
      <c r="F1306" t="s">
        <v>50</v>
      </c>
      <c r="H1306">
        <v>1</v>
      </c>
      <c r="I1306" t="s">
        <v>32</v>
      </c>
      <c r="J1306">
        <v>1</v>
      </c>
      <c r="K1306" t="s">
        <v>32</v>
      </c>
      <c r="L1306">
        <v>0</v>
      </c>
      <c r="M1306" t="s">
        <v>32</v>
      </c>
      <c r="N1306">
        <v>2012</v>
      </c>
      <c r="O1306">
        <v>2060</v>
      </c>
      <c r="P1306">
        <v>441045</v>
      </c>
      <c r="Q1306">
        <v>358</v>
      </c>
      <c r="R1306">
        <v>384117</v>
      </c>
      <c r="S1306">
        <v>1890</v>
      </c>
      <c r="T1306">
        <v>88663</v>
      </c>
      <c r="U1306">
        <v>1702</v>
      </c>
      <c r="V1306">
        <v>56928</v>
      </c>
      <c r="W1306">
        <v>17.100000000000001</v>
      </c>
      <c r="X1306">
        <v>19.2</v>
      </c>
      <c r="Y1306">
        <v>23.3</v>
      </c>
      <c r="Z1306">
        <v>22.3</v>
      </c>
      <c r="AA1306">
        <v>30</v>
      </c>
      <c r="AB1306">
        <v>38.5</v>
      </c>
      <c r="AC1306">
        <v>18.600000000000001</v>
      </c>
      <c r="AD1306">
        <v>19.7</v>
      </c>
    </row>
    <row r="1307" spans="1:30" x14ac:dyDescent="0.45">
      <c r="A1307" t="s">
        <v>128</v>
      </c>
      <c r="B1307">
        <v>17020</v>
      </c>
      <c r="C1307" t="s">
        <v>542</v>
      </c>
      <c r="E1307">
        <v>56</v>
      </c>
      <c r="F1307" t="s">
        <v>51</v>
      </c>
      <c r="H1307">
        <v>1</v>
      </c>
      <c r="I1307" t="s">
        <v>32</v>
      </c>
      <c r="J1307">
        <v>1</v>
      </c>
      <c r="K1307" t="s">
        <v>32</v>
      </c>
      <c r="L1307">
        <v>0</v>
      </c>
      <c r="M1307" t="s">
        <v>32</v>
      </c>
      <c r="N1307">
        <v>2012</v>
      </c>
      <c r="O1307">
        <v>1257</v>
      </c>
      <c r="P1307">
        <v>213611</v>
      </c>
      <c r="Q1307">
        <v>240</v>
      </c>
      <c r="R1307">
        <v>193917</v>
      </c>
      <c r="S1307">
        <v>3301</v>
      </c>
      <c r="T1307">
        <v>100564</v>
      </c>
      <c r="U1307">
        <v>1017</v>
      </c>
      <c r="V1307">
        <v>19694</v>
      </c>
      <c r="W1307">
        <v>14.2</v>
      </c>
      <c r="X1307">
        <v>25.8</v>
      </c>
      <c r="Y1307">
        <v>36.6</v>
      </c>
      <c r="Z1307">
        <v>30.1</v>
      </c>
      <c r="AA1307">
        <v>32.6</v>
      </c>
      <c r="AB1307">
        <v>34.700000000000003</v>
      </c>
      <c r="AC1307">
        <v>11.7</v>
      </c>
      <c r="AD1307">
        <v>23.6</v>
      </c>
    </row>
    <row r="1308" spans="1:30" x14ac:dyDescent="0.45">
      <c r="A1308" t="s">
        <v>128</v>
      </c>
      <c r="B1308">
        <v>17020</v>
      </c>
      <c r="C1308" t="s">
        <v>542</v>
      </c>
      <c r="E1308">
        <v>61</v>
      </c>
      <c r="F1308" t="s">
        <v>52</v>
      </c>
      <c r="H1308">
        <v>1</v>
      </c>
      <c r="I1308" t="s">
        <v>32</v>
      </c>
      <c r="J1308">
        <v>1</v>
      </c>
      <c r="K1308" t="s">
        <v>32</v>
      </c>
      <c r="L1308">
        <v>0</v>
      </c>
      <c r="M1308" t="s">
        <v>32</v>
      </c>
      <c r="N1308">
        <v>2012</v>
      </c>
      <c r="O1308">
        <v>313</v>
      </c>
      <c r="Q1308">
        <v>50</v>
      </c>
      <c r="U1308">
        <v>263</v>
      </c>
      <c r="W1308">
        <v>24</v>
      </c>
      <c r="Y1308">
        <v>35.5</v>
      </c>
      <c r="AC1308">
        <v>23.2</v>
      </c>
    </row>
    <row r="1309" spans="1:30" x14ac:dyDescent="0.45">
      <c r="A1309" t="s">
        <v>128</v>
      </c>
      <c r="B1309">
        <v>17020</v>
      </c>
      <c r="C1309" t="s">
        <v>542</v>
      </c>
      <c r="E1309">
        <v>62</v>
      </c>
      <c r="F1309" t="s">
        <v>53</v>
      </c>
      <c r="H1309">
        <v>1</v>
      </c>
      <c r="I1309" t="s">
        <v>32</v>
      </c>
      <c r="J1309">
        <v>1</v>
      </c>
      <c r="K1309" t="s">
        <v>32</v>
      </c>
      <c r="L1309">
        <v>0</v>
      </c>
      <c r="M1309" t="s">
        <v>32</v>
      </c>
      <c r="N1309">
        <v>2012</v>
      </c>
      <c r="O1309">
        <v>1793</v>
      </c>
      <c r="P1309">
        <v>1503638</v>
      </c>
      <c r="Q1309">
        <v>770</v>
      </c>
      <c r="R1309">
        <v>1462886</v>
      </c>
      <c r="S1309">
        <v>13424</v>
      </c>
      <c r="T1309">
        <v>563922</v>
      </c>
      <c r="U1309">
        <v>1023</v>
      </c>
      <c r="V1309">
        <v>40752</v>
      </c>
      <c r="W1309">
        <v>15.3</v>
      </c>
      <c r="X1309">
        <v>9.9</v>
      </c>
      <c r="Y1309">
        <v>18.8</v>
      </c>
      <c r="Z1309">
        <v>10.4</v>
      </c>
      <c r="AA1309">
        <v>14.3</v>
      </c>
      <c r="AB1309">
        <v>11</v>
      </c>
      <c r="AC1309">
        <v>16.600000000000001</v>
      </c>
      <c r="AD1309">
        <v>28.7</v>
      </c>
    </row>
    <row r="1310" spans="1:30" x14ac:dyDescent="0.45">
      <c r="A1310" t="s">
        <v>128</v>
      </c>
      <c r="B1310">
        <v>17020</v>
      </c>
      <c r="C1310" t="s">
        <v>542</v>
      </c>
      <c r="E1310">
        <v>71</v>
      </c>
      <c r="F1310" t="s">
        <v>54</v>
      </c>
      <c r="H1310">
        <v>1</v>
      </c>
      <c r="I1310" t="s">
        <v>32</v>
      </c>
      <c r="J1310">
        <v>1</v>
      </c>
      <c r="K1310" t="s">
        <v>32</v>
      </c>
      <c r="L1310">
        <v>0</v>
      </c>
      <c r="M1310" t="s">
        <v>32</v>
      </c>
      <c r="N1310">
        <v>2012</v>
      </c>
      <c r="O1310">
        <v>628</v>
      </c>
      <c r="Q1310">
        <v>71</v>
      </c>
      <c r="U1310">
        <v>557</v>
      </c>
      <c r="W1310">
        <v>24.9</v>
      </c>
      <c r="Y1310">
        <v>30.6</v>
      </c>
      <c r="AC1310">
        <v>24.5</v>
      </c>
    </row>
    <row r="1311" spans="1:30" x14ac:dyDescent="0.45">
      <c r="A1311" t="s">
        <v>128</v>
      </c>
      <c r="B1311">
        <v>17020</v>
      </c>
      <c r="C1311" t="s">
        <v>542</v>
      </c>
      <c r="E1311">
        <v>72</v>
      </c>
      <c r="F1311" t="s">
        <v>55</v>
      </c>
      <c r="H1311">
        <v>1</v>
      </c>
      <c r="I1311" t="s">
        <v>32</v>
      </c>
      <c r="J1311">
        <v>1</v>
      </c>
      <c r="K1311" t="s">
        <v>32</v>
      </c>
      <c r="L1311">
        <v>0</v>
      </c>
      <c r="M1311" t="s">
        <v>32</v>
      </c>
      <c r="N1311">
        <v>2012</v>
      </c>
      <c r="O1311">
        <v>500</v>
      </c>
      <c r="P1311">
        <v>316322</v>
      </c>
      <c r="Q1311">
        <v>289</v>
      </c>
      <c r="R1311">
        <v>295990</v>
      </c>
      <c r="S1311">
        <v>6557</v>
      </c>
      <c r="T1311">
        <v>83217</v>
      </c>
      <c r="U1311">
        <v>211</v>
      </c>
      <c r="W1311">
        <v>30.3</v>
      </c>
      <c r="X1311">
        <v>27.4</v>
      </c>
      <c r="Y1311">
        <v>30</v>
      </c>
      <c r="Z1311">
        <v>28.9</v>
      </c>
      <c r="AA1311">
        <v>30.1</v>
      </c>
      <c r="AB1311">
        <v>35.799999999999997</v>
      </c>
      <c r="AC1311">
        <v>51.5</v>
      </c>
    </row>
    <row r="1312" spans="1:30" x14ac:dyDescent="0.45">
      <c r="A1312" t="s">
        <v>128</v>
      </c>
      <c r="B1312">
        <v>17020</v>
      </c>
      <c r="C1312" t="s">
        <v>542</v>
      </c>
      <c r="E1312">
        <v>81</v>
      </c>
      <c r="F1312" t="s">
        <v>56</v>
      </c>
      <c r="G1312" t="s">
        <v>57</v>
      </c>
      <c r="H1312">
        <v>1</v>
      </c>
      <c r="I1312" t="s">
        <v>32</v>
      </c>
      <c r="J1312">
        <v>1</v>
      </c>
      <c r="K1312" t="s">
        <v>32</v>
      </c>
      <c r="L1312">
        <v>0</v>
      </c>
      <c r="M1312" t="s">
        <v>32</v>
      </c>
      <c r="N1312">
        <v>2012</v>
      </c>
      <c r="O1312">
        <v>2164</v>
      </c>
      <c r="Q1312">
        <v>234</v>
      </c>
      <c r="U1312">
        <v>1930</v>
      </c>
      <c r="W1312">
        <v>7.5</v>
      </c>
      <c r="Y1312">
        <v>26.5</v>
      </c>
      <c r="AC1312">
        <v>9.4</v>
      </c>
    </row>
    <row r="1313" spans="1:30" x14ac:dyDescent="0.45">
      <c r="A1313" t="s">
        <v>129</v>
      </c>
      <c r="B1313">
        <v>17140</v>
      </c>
      <c r="C1313" t="s">
        <v>543</v>
      </c>
      <c r="E1313">
        <v>0</v>
      </c>
      <c r="F1313" t="s">
        <v>31</v>
      </c>
      <c r="H1313">
        <v>1</v>
      </c>
      <c r="I1313" t="s">
        <v>32</v>
      </c>
      <c r="J1313">
        <v>1</v>
      </c>
      <c r="K1313" t="s">
        <v>32</v>
      </c>
      <c r="L1313">
        <v>0</v>
      </c>
      <c r="M1313" t="s">
        <v>32</v>
      </c>
      <c r="N1313">
        <v>2012</v>
      </c>
      <c r="O1313">
        <v>162718</v>
      </c>
      <c r="P1313">
        <v>278476849</v>
      </c>
      <c r="Q1313">
        <v>33010</v>
      </c>
      <c r="R1313">
        <v>272404886</v>
      </c>
      <c r="S1313">
        <v>916559</v>
      </c>
      <c r="T1313">
        <v>41730166</v>
      </c>
      <c r="U1313">
        <v>129708</v>
      </c>
      <c r="V1313">
        <v>6071963</v>
      </c>
      <c r="W1313">
        <v>1</v>
      </c>
      <c r="X1313">
        <v>1.8</v>
      </c>
      <c r="Y1313">
        <v>3</v>
      </c>
      <c r="Z1313">
        <v>2</v>
      </c>
      <c r="AA1313">
        <v>1.9</v>
      </c>
      <c r="AB1313">
        <v>1.7</v>
      </c>
      <c r="AC1313">
        <v>1.1000000000000001</v>
      </c>
      <c r="AD1313">
        <v>8.1999999999999993</v>
      </c>
    </row>
    <row r="1314" spans="1:30" x14ac:dyDescent="0.45">
      <c r="A1314" t="s">
        <v>129</v>
      </c>
      <c r="B1314">
        <v>17140</v>
      </c>
      <c r="C1314" t="s">
        <v>543</v>
      </c>
      <c r="E1314">
        <v>11</v>
      </c>
      <c r="F1314" t="s">
        <v>33</v>
      </c>
      <c r="G1314" t="s">
        <v>34</v>
      </c>
      <c r="H1314">
        <v>1</v>
      </c>
      <c r="I1314" t="s">
        <v>32</v>
      </c>
      <c r="J1314">
        <v>1</v>
      </c>
      <c r="K1314" t="s">
        <v>32</v>
      </c>
      <c r="L1314">
        <v>0</v>
      </c>
      <c r="M1314" t="s">
        <v>32</v>
      </c>
      <c r="N1314">
        <v>2012</v>
      </c>
      <c r="O1314">
        <v>665</v>
      </c>
      <c r="P1314">
        <v>27194</v>
      </c>
      <c r="Q1314">
        <v>23</v>
      </c>
      <c r="R1314">
        <v>6422</v>
      </c>
      <c r="S1314">
        <v>36</v>
      </c>
      <c r="T1314">
        <v>967</v>
      </c>
      <c r="U1314">
        <v>642</v>
      </c>
      <c r="V1314">
        <v>20771</v>
      </c>
      <c r="W1314">
        <v>21.7</v>
      </c>
      <c r="X1314">
        <v>26.4</v>
      </c>
      <c r="Y1314">
        <v>55.9</v>
      </c>
      <c r="Z1314">
        <v>21.1</v>
      </c>
      <c r="AA1314">
        <v>33.5</v>
      </c>
      <c r="AB1314">
        <v>26.3</v>
      </c>
      <c r="AC1314">
        <v>22</v>
      </c>
      <c r="AD1314">
        <v>33.700000000000003</v>
      </c>
    </row>
    <row r="1315" spans="1:30" x14ac:dyDescent="0.45">
      <c r="A1315" t="s">
        <v>129</v>
      </c>
      <c r="B1315">
        <v>17140</v>
      </c>
      <c r="C1315" t="s">
        <v>543</v>
      </c>
      <c r="E1315">
        <v>21</v>
      </c>
      <c r="F1315" t="s">
        <v>35</v>
      </c>
      <c r="H1315">
        <v>1</v>
      </c>
      <c r="I1315" t="s">
        <v>32</v>
      </c>
      <c r="J1315">
        <v>1</v>
      </c>
      <c r="K1315" t="s">
        <v>32</v>
      </c>
      <c r="L1315">
        <v>0</v>
      </c>
      <c r="M1315" t="s">
        <v>32</v>
      </c>
      <c r="N1315">
        <v>2012</v>
      </c>
      <c r="O1315">
        <v>66</v>
      </c>
      <c r="P1315">
        <v>70785</v>
      </c>
      <c r="Q1315">
        <v>17</v>
      </c>
      <c r="R1315">
        <v>62152</v>
      </c>
      <c r="S1315">
        <v>254</v>
      </c>
      <c r="T1315">
        <v>11832</v>
      </c>
      <c r="U1315">
        <v>49</v>
      </c>
      <c r="W1315">
        <v>69.2</v>
      </c>
      <c r="X1315">
        <v>15.7</v>
      </c>
      <c r="Y1315">
        <v>52.6</v>
      </c>
      <c r="Z1315">
        <v>7.1</v>
      </c>
      <c r="AA1315">
        <v>10</v>
      </c>
      <c r="AB1315">
        <v>8.3000000000000007</v>
      </c>
      <c r="AC1315">
        <v>88.3</v>
      </c>
    </row>
    <row r="1316" spans="1:30" x14ac:dyDescent="0.45">
      <c r="A1316" t="s">
        <v>129</v>
      </c>
      <c r="B1316">
        <v>17140</v>
      </c>
      <c r="C1316" t="s">
        <v>543</v>
      </c>
      <c r="E1316">
        <v>22</v>
      </c>
      <c r="F1316" t="s">
        <v>36</v>
      </c>
      <c r="H1316">
        <v>1</v>
      </c>
      <c r="I1316" t="s">
        <v>32</v>
      </c>
      <c r="J1316">
        <v>1</v>
      </c>
      <c r="K1316" t="s">
        <v>32</v>
      </c>
      <c r="L1316">
        <v>0</v>
      </c>
      <c r="M1316" t="s">
        <v>32</v>
      </c>
      <c r="N1316">
        <v>2012</v>
      </c>
      <c r="O1316">
        <v>128</v>
      </c>
      <c r="P1316">
        <v>2960636</v>
      </c>
      <c r="Q1316">
        <v>23</v>
      </c>
      <c r="R1316">
        <v>2956798</v>
      </c>
      <c r="S1316">
        <v>4609</v>
      </c>
      <c r="T1316">
        <v>388472</v>
      </c>
      <c r="U1316">
        <v>105</v>
      </c>
      <c r="V1316">
        <v>3838</v>
      </c>
      <c r="W1316">
        <v>38.5</v>
      </c>
      <c r="X1316">
        <v>4.8</v>
      </c>
      <c r="Y1316">
        <v>0</v>
      </c>
      <c r="Z1316">
        <v>5</v>
      </c>
      <c r="AA1316">
        <v>5.5</v>
      </c>
      <c r="AB1316">
        <v>5.5</v>
      </c>
      <c r="AC1316">
        <v>44.8</v>
      </c>
      <c r="AD1316">
        <v>16.100000000000001</v>
      </c>
    </row>
    <row r="1317" spans="1:30" x14ac:dyDescent="0.45">
      <c r="A1317" t="s">
        <v>129</v>
      </c>
      <c r="B1317">
        <v>17140</v>
      </c>
      <c r="C1317" t="s">
        <v>543</v>
      </c>
      <c r="E1317">
        <v>23</v>
      </c>
      <c r="F1317" t="s">
        <v>37</v>
      </c>
      <c r="H1317">
        <v>1</v>
      </c>
      <c r="I1317" t="s">
        <v>32</v>
      </c>
      <c r="J1317">
        <v>1</v>
      </c>
      <c r="K1317" t="s">
        <v>32</v>
      </c>
      <c r="L1317">
        <v>0</v>
      </c>
      <c r="M1317" t="s">
        <v>32</v>
      </c>
      <c r="N1317">
        <v>2012</v>
      </c>
      <c r="O1317">
        <v>19398</v>
      </c>
      <c r="P1317">
        <v>9789508</v>
      </c>
      <c r="Q1317">
        <v>3787</v>
      </c>
      <c r="R1317">
        <v>8862529</v>
      </c>
      <c r="S1317">
        <v>38557</v>
      </c>
      <c r="T1317">
        <v>1868442</v>
      </c>
      <c r="U1317">
        <v>15611</v>
      </c>
      <c r="V1317">
        <v>926979</v>
      </c>
      <c r="W1317">
        <v>4.2</v>
      </c>
      <c r="X1317">
        <v>7</v>
      </c>
      <c r="Y1317">
        <v>8.6</v>
      </c>
      <c r="Z1317">
        <v>7.6</v>
      </c>
      <c r="AA1317">
        <v>8.9</v>
      </c>
      <c r="AB1317">
        <v>9</v>
      </c>
      <c r="AC1317">
        <v>5.2</v>
      </c>
      <c r="AD1317">
        <v>23.2</v>
      </c>
    </row>
    <row r="1318" spans="1:30" x14ac:dyDescent="0.45">
      <c r="A1318" t="s">
        <v>129</v>
      </c>
      <c r="B1318">
        <v>17140</v>
      </c>
      <c r="C1318" t="s">
        <v>543</v>
      </c>
      <c r="E1318" t="s">
        <v>38</v>
      </c>
      <c r="F1318" t="s">
        <v>39</v>
      </c>
      <c r="H1318">
        <v>1</v>
      </c>
      <c r="I1318" t="s">
        <v>32</v>
      </c>
      <c r="J1318">
        <v>1</v>
      </c>
      <c r="K1318" t="s">
        <v>32</v>
      </c>
      <c r="L1318">
        <v>0</v>
      </c>
      <c r="M1318" t="s">
        <v>32</v>
      </c>
      <c r="N1318">
        <v>2012</v>
      </c>
      <c r="O1318">
        <v>3759</v>
      </c>
      <c r="P1318">
        <v>45859765</v>
      </c>
      <c r="Q1318">
        <v>1969</v>
      </c>
      <c r="R1318">
        <v>45779246</v>
      </c>
      <c r="S1318">
        <v>94639</v>
      </c>
      <c r="T1318">
        <v>5358092</v>
      </c>
      <c r="U1318">
        <v>1790</v>
      </c>
      <c r="V1318">
        <v>80519</v>
      </c>
      <c r="W1318">
        <v>4.3</v>
      </c>
      <c r="X1318">
        <v>2.6</v>
      </c>
      <c r="Y1318">
        <v>5.8</v>
      </c>
      <c r="Z1318">
        <v>2.8</v>
      </c>
      <c r="AA1318">
        <v>2.5</v>
      </c>
      <c r="AB1318">
        <v>2.6</v>
      </c>
      <c r="AC1318">
        <v>10</v>
      </c>
      <c r="AD1318">
        <v>20.3</v>
      </c>
    </row>
    <row r="1319" spans="1:30" x14ac:dyDescent="0.45">
      <c r="A1319" t="s">
        <v>129</v>
      </c>
      <c r="B1319">
        <v>17140</v>
      </c>
      <c r="C1319" t="s">
        <v>543</v>
      </c>
      <c r="E1319">
        <v>42</v>
      </c>
      <c r="F1319" t="s">
        <v>40</v>
      </c>
      <c r="H1319">
        <v>1</v>
      </c>
      <c r="I1319" t="s">
        <v>32</v>
      </c>
      <c r="J1319">
        <v>1</v>
      </c>
      <c r="K1319" t="s">
        <v>32</v>
      </c>
      <c r="L1319">
        <v>0</v>
      </c>
      <c r="M1319" t="s">
        <v>32</v>
      </c>
      <c r="N1319">
        <v>2012</v>
      </c>
      <c r="O1319">
        <v>4898</v>
      </c>
      <c r="P1319">
        <v>88549845</v>
      </c>
      <c r="Q1319">
        <v>2591</v>
      </c>
      <c r="R1319">
        <v>88242815</v>
      </c>
      <c r="S1319">
        <v>61123</v>
      </c>
      <c r="T1319">
        <v>3672301</v>
      </c>
      <c r="U1319">
        <v>2307</v>
      </c>
      <c r="V1319">
        <v>307030</v>
      </c>
      <c r="W1319">
        <v>3.8</v>
      </c>
      <c r="X1319">
        <v>2.5</v>
      </c>
      <c r="Y1319">
        <v>5.0999999999999996</v>
      </c>
      <c r="Z1319">
        <v>2.6</v>
      </c>
      <c r="AA1319">
        <v>5.5</v>
      </c>
      <c r="AB1319">
        <v>5.0999999999999996</v>
      </c>
      <c r="AC1319">
        <v>10.4</v>
      </c>
      <c r="AD1319">
        <v>21.1</v>
      </c>
    </row>
    <row r="1320" spans="1:30" x14ac:dyDescent="0.45">
      <c r="A1320" t="s">
        <v>129</v>
      </c>
      <c r="B1320">
        <v>17140</v>
      </c>
      <c r="C1320" t="s">
        <v>543</v>
      </c>
      <c r="E1320" t="s">
        <v>41</v>
      </c>
      <c r="F1320" t="s">
        <v>42</v>
      </c>
      <c r="H1320">
        <v>1</v>
      </c>
      <c r="I1320" t="s">
        <v>32</v>
      </c>
      <c r="J1320">
        <v>1</v>
      </c>
      <c r="K1320" t="s">
        <v>32</v>
      </c>
      <c r="L1320">
        <v>0</v>
      </c>
      <c r="M1320" t="s">
        <v>32</v>
      </c>
      <c r="N1320">
        <v>2012</v>
      </c>
      <c r="O1320">
        <v>14684</v>
      </c>
      <c r="P1320">
        <v>36065036</v>
      </c>
      <c r="Q1320">
        <v>3687</v>
      </c>
      <c r="R1320">
        <v>35368749</v>
      </c>
      <c r="S1320">
        <v>114887</v>
      </c>
      <c r="T1320">
        <v>3073159</v>
      </c>
      <c r="U1320">
        <v>10997</v>
      </c>
      <c r="V1320">
        <v>696288</v>
      </c>
      <c r="W1320">
        <v>6</v>
      </c>
      <c r="X1320">
        <v>5.8</v>
      </c>
      <c r="Y1320">
        <v>7.2</v>
      </c>
      <c r="Z1320">
        <v>6.2</v>
      </c>
      <c r="AA1320">
        <v>4.4000000000000004</v>
      </c>
      <c r="AB1320">
        <v>6.1</v>
      </c>
      <c r="AC1320">
        <v>8.3000000000000007</v>
      </c>
      <c r="AD1320">
        <v>46.5</v>
      </c>
    </row>
    <row r="1321" spans="1:30" x14ac:dyDescent="0.45">
      <c r="A1321" t="s">
        <v>129</v>
      </c>
      <c r="B1321">
        <v>17140</v>
      </c>
      <c r="C1321" t="s">
        <v>543</v>
      </c>
      <c r="E1321" t="s">
        <v>43</v>
      </c>
      <c r="F1321" t="s">
        <v>44</v>
      </c>
      <c r="G1321" t="s">
        <v>45</v>
      </c>
      <c r="H1321">
        <v>1</v>
      </c>
      <c r="I1321" t="s">
        <v>32</v>
      </c>
      <c r="J1321">
        <v>1</v>
      </c>
      <c r="K1321" t="s">
        <v>32</v>
      </c>
      <c r="L1321">
        <v>0</v>
      </c>
      <c r="M1321" t="s">
        <v>32</v>
      </c>
      <c r="N1321">
        <v>2012</v>
      </c>
      <c r="O1321">
        <v>6354</v>
      </c>
      <c r="P1321">
        <v>9269783</v>
      </c>
      <c r="Q1321">
        <v>888</v>
      </c>
      <c r="R1321">
        <v>8937096</v>
      </c>
      <c r="S1321">
        <v>38658</v>
      </c>
      <c r="T1321">
        <v>1672123</v>
      </c>
      <c r="U1321">
        <v>5466</v>
      </c>
      <c r="V1321">
        <v>332687</v>
      </c>
      <c r="W1321">
        <v>6.4</v>
      </c>
      <c r="X1321">
        <v>1.4</v>
      </c>
      <c r="Y1321">
        <v>12.6</v>
      </c>
      <c r="Z1321">
        <v>1.5</v>
      </c>
      <c r="AA1321">
        <v>2.4</v>
      </c>
      <c r="AB1321">
        <v>2.7</v>
      </c>
      <c r="AC1321">
        <v>6.9</v>
      </c>
      <c r="AD1321">
        <v>25.3</v>
      </c>
    </row>
    <row r="1322" spans="1:30" x14ac:dyDescent="0.45">
      <c r="A1322" t="s">
        <v>129</v>
      </c>
      <c r="B1322">
        <v>17140</v>
      </c>
      <c r="C1322" t="s">
        <v>543</v>
      </c>
      <c r="E1322">
        <v>51</v>
      </c>
      <c r="F1322" t="s">
        <v>46</v>
      </c>
      <c r="H1322">
        <v>1</v>
      </c>
      <c r="I1322" t="s">
        <v>32</v>
      </c>
      <c r="J1322">
        <v>1</v>
      </c>
      <c r="K1322" t="s">
        <v>32</v>
      </c>
      <c r="L1322">
        <v>0</v>
      </c>
      <c r="M1322" t="s">
        <v>32</v>
      </c>
      <c r="N1322">
        <v>2012</v>
      </c>
      <c r="O1322">
        <v>2018</v>
      </c>
      <c r="P1322">
        <v>5936230</v>
      </c>
      <c r="Q1322">
        <v>395</v>
      </c>
      <c r="R1322">
        <v>5864395</v>
      </c>
      <c r="S1322">
        <v>19707</v>
      </c>
      <c r="T1322">
        <v>1380940</v>
      </c>
      <c r="U1322">
        <v>1624</v>
      </c>
      <c r="V1322">
        <v>71834</v>
      </c>
      <c r="W1322">
        <v>7.6</v>
      </c>
      <c r="X1322">
        <v>3.2</v>
      </c>
      <c r="Y1322">
        <v>3.5</v>
      </c>
      <c r="Z1322">
        <v>3.2</v>
      </c>
      <c r="AA1322">
        <v>6.2</v>
      </c>
      <c r="AB1322">
        <v>5.5</v>
      </c>
      <c r="AC1322">
        <v>8.6999999999999993</v>
      </c>
      <c r="AD1322">
        <v>19.100000000000001</v>
      </c>
    </row>
    <row r="1323" spans="1:30" x14ac:dyDescent="0.45">
      <c r="A1323" t="s">
        <v>129</v>
      </c>
      <c r="B1323">
        <v>17140</v>
      </c>
      <c r="C1323" t="s">
        <v>543</v>
      </c>
      <c r="E1323">
        <v>52</v>
      </c>
      <c r="F1323" t="s">
        <v>47</v>
      </c>
      <c r="G1323" t="s">
        <v>48</v>
      </c>
      <c r="H1323">
        <v>1</v>
      </c>
      <c r="I1323" t="s">
        <v>32</v>
      </c>
      <c r="J1323">
        <v>1</v>
      </c>
      <c r="K1323" t="s">
        <v>32</v>
      </c>
      <c r="L1323">
        <v>0</v>
      </c>
      <c r="M1323" t="s">
        <v>32</v>
      </c>
      <c r="N1323">
        <v>2012</v>
      </c>
      <c r="O1323">
        <v>6566</v>
      </c>
      <c r="P1323">
        <v>30186567</v>
      </c>
      <c r="Q1323">
        <v>1797</v>
      </c>
      <c r="R1323">
        <v>29889476</v>
      </c>
      <c r="S1323">
        <v>56455</v>
      </c>
      <c r="T1323">
        <v>4062301</v>
      </c>
      <c r="U1323">
        <v>4768</v>
      </c>
      <c r="V1323">
        <v>297091</v>
      </c>
      <c r="W1323">
        <v>6.8</v>
      </c>
      <c r="X1323">
        <v>5.7</v>
      </c>
      <c r="Y1323">
        <v>9.6</v>
      </c>
      <c r="Z1323">
        <v>6</v>
      </c>
      <c r="AA1323">
        <v>10.4</v>
      </c>
      <c r="AB1323">
        <v>8.4</v>
      </c>
      <c r="AC1323">
        <v>6.4</v>
      </c>
      <c r="AD1323">
        <v>12.1</v>
      </c>
    </row>
    <row r="1324" spans="1:30" x14ac:dyDescent="0.45">
      <c r="A1324" t="s">
        <v>129</v>
      </c>
      <c r="B1324">
        <v>17140</v>
      </c>
      <c r="C1324" t="s">
        <v>543</v>
      </c>
      <c r="E1324">
        <v>53</v>
      </c>
      <c r="F1324" t="s">
        <v>49</v>
      </c>
      <c r="H1324">
        <v>1</v>
      </c>
      <c r="I1324" t="s">
        <v>32</v>
      </c>
      <c r="J1324">
        <v>1</v>
      </c>
      <c r="K1324" t="s">
        <v>32</v>
      </c>
      <c r="L1324">
        <v>0</v>
      </c>
      <c r="M1324" t="s">
        <v>32</v>
      </c>
      <c r="N1324">
        <v>2012</v>
      </c>
      <c r="O1324">
        <v>15458</v>
      </c>
      <c r="P1324">
        <v>3923279</v>
      </c>
      <c r="Q1324">
        <v>1223</v>
      </c>
      <c r="R1324">
        <v>2612408</v>
      </c>
      <c r="S1324">
        <v>12050</v>
      </c>
      <c r="T1324">
        <v>483749</v>
      </c>
      <c r="U1324">
        <v>14235</v>
      </c>
      <c r="V1324">
        <v>1310871</v>
      </c>
      <c r="W1324">
        <v>9.5</v>
      </c>
      <c r="X1324">
        <v>5</v>
      </c>
      <c r="Y1324">
        <v>12.9</v>
      </c>
      <c r="Z1324">
        <v>9.1</v>
      </c>
      <c r="AA1324">
        <v>14.5</v>
      </c>
      <c r="AB1324">
        <v>13.6</v>
      </c>
      <c r="AC1324">
        <v>10.3</v>
      </c>
      <c r="AD1324">
        <v>12.6</v>
      </c>
    </row>
    <row r="1325" spans="1:30" x14ac:dyDescent="0.45">
      <c r="A1325" t="s">
        <v>129</v>
      </c>
      <c r="B1325">
        <v>17140</v>
      </c>
      <c r="C1325" t="s">
        <v>543</v>
      </c>
      <c r="E1325">
        <v>54</v>
      </c>
      <c r="F1325" t="s">
        <v>50</v>
      </c>
      <c r="H1325">
        <v>1</v>
      </c>
      <c r="I1325" t="s">
        <v>32</v>
      </c>
      <c r="J1325">
        <v>1</v>
      </c>
      <c r="K1325" t="s">
        <v>32</v>
      </c>
      <c r="L1325">
        <v>0</v>
      </c>
      <c r="M1325" t="s">
        <v>32</v>
      </c>
      <c r="N1325">
        <v>2012</v>
      </c>
      <c r="O1325">
        <v>24201</v>
      </c>
      <c r="P1325">
        <v>11776255</v>
      </c>
      <c r="Q1325">
        <v>4757</v>
      </c>
      <c r="R1325">
        <v>11031447</v>
      </c>
      <c r="S1325">
        <v>60888</v>
      </c>
      <c r="T1325">
        <v>3826278</v>
      </c>
      <c r="U1325">
        <v>19444</v>
      </c>
      <c r="V1325">
        <v>744808</v>
      </c>
      <c r="W1325">
        <v>3.5</v>
      </c>
      <c r="X1325">
        <v>2</v>
      </c>
      <c r="Y1325">
        <v>5.6</v>
      </c>
      <c r="Z1325">
        <v>2.4</v>
      </c>
      <c r="AA1325">
        <v>3.6</v>
      </c>
      <c r="AB1325">
        <v>2.9</v>
      </c>
      <c r="AC1325">
        <v>3.9</v>
      </c>
      <c r="AD1325">
        <v>14.2</v>
      </c>
    </row>
    <row r="1326" spans="1:30" x14ac:dyDescent="0.45">
      <c r="A1326" t="s">
        <v>129</v>
      </c>
      <c r="B1326">
        <v>17140</v>
      </c>
      <c r="C1326" t="s">
        <v>543</v>
      </c>
      <c r="E1326">
        <v>55</v>
      </c>
      <c r="F1326" t="s">
        <v>59</v>
      </c>
      <c r="H1326">
        <v>1</v>
      </c>
      <c r="I1326" t="s">
        <v>32</v>
      </c>
      <c r="J1326">
        <v>1</v>
      </c>
      <c r="K1326" t="s">
        <v>32</v>
      </c>
      <c r="L1326">
        <v>0</v>
      </c>
      <c r="M1326" t="s">
        <v>32</v>
      </c>
      <c r="N1326">
        <v>2012</v>
      </c>
      <c r="O1326">
        <v>316</v>
      </c>
      <c r="P1326">
        <v>3455140</v>
      </c>
      <c r="Q1326">
        <v>316</v>
      </c>
      <c r="R1326">
        <v>3455140</v>
      </c>
      <c r="S1326">
        <v>49505</v>
      </c>
      <c r="T1326">
        <v>4499193</v>
      </c>
      <c r="U1326">
        <v>0</v>
      </c>
      <c r="V1326">
        <v>0</v>
      </c>
      <c r="W1326">
        <v>7.4</v>
      </c>
      <c r="X1326">
        <v>0.9</v>
      </c>
      <c r="Y1326">
        <v>7.7</v>
      </c>
      <c r="Z1326">
        <v>0.9</v>
      </c>
      <c r="AA1326">
        <v>1.2</v>
      </c>
      <c r="AB1326">
        <v>1.3</v>
      </c>
      <c r="AC1326">
        <v>0</v>
      </c>
      <c r="AD1326">
        <v>0</v>
      </c>
    </row>
    <row r="1327" spans="1:30" x14ac:dyDescent="0.45">
      <c r="A1327" t="s">
        <v>129</v>
      </c>
      <c r="B1327">
        <v>17140</v>
      </c>
      <c r="C1327" t="s">
        <v>543</v>
      </c>
      <c r="E1327">
        <v>56</v>
      </c>
      <c r="F1327" t="s">
        <v>51</v>
      </c>
      <c r="H1327">
        <v>1</v>
      </c>
      <c r="I1327" t="s">
        <v>32</v>
      </c>
      <c r="J1327">
        <v>1</v>
      </c>
      <c r="K1327" t="s">
        <v>32</v>
      </c>
      <c r="L1327">
        <v>0</v>
      </c>
      <c r="M1327" t="s">
        <v>32</v>
      </c>
      <c r="N1327">
        <v>2012</v>
      </c>
      <c r="O1327">
        <v>13950</v>
      </c>
      <c r="P1327">
        <v>5600755</v>
      </c>
      <c r="Q1327">
        <v>2172</v>
      </c>
      <c r="R1327">
        <v>5378705</v>
      </c>
      <c r="S1327">
        <v>91443</v>
      </c>
      <c r="T1327">
        <v>2486138</v>
      </c>
      <c r="U1327">
        <v>11777</v>
      </c>
      <c r="V1327">
        <v>222049</v>
      </c>
      <c r="W1327">
        <v>3.5</v>
      </c>
      <c r="X1327">
        <v>5.2</v>
      </c>
      <c r="Y1327">
        <v>12</v>
      </c>
      <c r="Z1327">
        <v>5.9</v>
      </c>
      <c r="AA1327">
        <v>14.2</v>
      </c>
      <c r="AB1327">
        <v>7.2</v>
      </c>
      <c r="AC1327">
        <v>3.5</v>
      </c>
      <c r="AD1327">
        <v>12.1</v>
      </c>
    </row>
    <row r="1328" spans="1:30" x14ac:dyDescent="0.45">
      <c r="A1328" t="s">
        <v>129</v>
      </c>
      <c r="B1328">
        <v>17140</v>
      </c>
      <c r="C1328" t="s">
        <v>543</v>
      </c>
      <c r="E1328">
        <v>61</v>
      </c>
      <c r="F1328" t="s">
        <v>52</v>
      </c>
      <c r="H1328">
        <v>1</v>
      </c>
      <c r="I1328" t="s">
        <v>32</v>
      </c>
      <c r="J1328">
        <v>1</v>
      </c>
      <c r="K1328" t="s">
        <v>32</v>
      </c>
      <c r="L1328">
        <v>0</v>
      </c>
      <c r="M1328" t="s">
        <v>32</v>
      </c>
      <c r="N1328">
        <v>2012</v>
      </c>
      <c r="O1328">
        <v>4706</v>
      </c>
      <c r="P1328">
        <v>1207308</v>
      </c>
      <c r="Q1328">
        <v>547</v>
      </c>
      <c r="R1328">
        <v>1148839</v>
      </c>
      <c r="S1328">
        <v>17479</v>
      </c>
      <c r="T1328">
        <v>523024</v>
      </c>
      <c r="U1328">
        <v>4159</v>
      </c>
      <c r="V1328">
        <v>58470</v>
      </c>
      <c r="W1328">
        <v>6</v>
      </c>
      <c r="X1328">
        <v>3</v>
      </c>
      <c r="Y1328">
        <v>7.2</v>
      </c>
      <c r="Z1328">
        <v>2.9</v>
      </c>
      <c r="AA1328">
        <v>2.9</v>
      </c>
      <c r="AB1328">
        <v>2.7</v>
      </c>
      <c r="AC1328">
        <v>6.3</v>
      </c>
      <c r="AD1328">
        <v>16.600000000000001</v>
      </c>
    </row>
    <row r="1329" spans="1:30" x14ac:dyDescent="0.45">
      <c r="A1329" t="s">
        <v>129</v>
      </c>
      <c r="B1329">
        <v>17140</v>
      </c>
      <c r="C1329" t="s">
        <v>543</v>
      </c>
      <c r="E1329">
        <v>62</v>
      </c>
      <c r="F1329" t="s">
        <v>53</v>
      </c>
      <c r="H1329">
        <v>1</v>
      </c>
      <c r="I1329" t="s">
        <v>32</v>
      </c>
      <c r="J1329">
        <v>1</v>
      </c>
      <c r="K1329" t="s">
        <v>32</v>
      </c>
      <c r="L1329">
        <v>0</v>
      </c>
      <c r="M1329" t="s">
        <v>32</v>
      </c>
      <c r="N1329">
        <v>2012</v>
      </c>
      <c r="O1329">
        <v>14399</v>
      </c>
      <c r="P1329">
        <v>15327241</v>
      </c>
      <c r="Q1329">
        <v>3585</v>
      </c>
      <c r="R1329">
        <v>15033861</v>
      </c>
      <c r="S1329">
        <v>132186</v>
      </c>
      <c r="T1329">
        <v>6045248</v>
      </c>
      <c r="U1329">
        <v>10814</v>
      </c>
      <c r="V1329">
        <v>293380</v>
      </c>
      <c r="W1329">
        <v>2.9</v>
      </c>
      <c r="X1329">
        <v>3.1</v>
      </c>
      <c r="Y1329">
        <v>7.7</v>
      </c>
      <c r="Z1329">
        <v>3.3</v>
      </c>
      <c r="AA1329">
        <v>4.8</v>
      </c>
      <c r="AB1329">
        <v>3.3</v>
      </c>
      <c r="AC1329">
        <v>3.4</v>
      </c>
      <c r="AD1329">
        <v>12.5</v>
      </c>
    </row>
    <row r="1330" spans="1:30" x14ac:dyDescent="0.45">
      <c r="A1330" t="s">
        <v>129</v>
      </c>
      <c r="B1330">
        <v>17140</v>
      </c>
      <c r="C1330" t="s">
        <v>543</v>
      </c>
      <c r="E1330">
        <v>71</v>
      </c>
      <c r="F1330" t="s">
        <v>54</v>
      </c>
      <c r="H1330">
        <v>1</v>
      </c>
      <c r="I1330" t="s">
        <v>32</v>
      </c>
      <c r="J1330">
        <v>1</v>
      </c>
      <c r="K1330" t="s">
        <v>32</v>
      </c>
      <c r="L1330">
        <v>0</v>
      </c>
      <c r="M1330" t="s">
        <v>32</v>
      </c>
      <c r="N1330">
        <v>2012</v>
      </c>
      <c r="O1330">
        <v>7933</v>
      </c>
      <c r="P1330">
        <v>1451916</v>
      </c>
      <c r="Q1330">
        <v>701</v>
      </c>
      <c r="R1330">
        <v>1287901</v>
      </c>
      <c r="S1330">
        <v>15339</v>
      </c>
      <c r="T1330">
        <v>570923</v>
      </c>
      <c r="U1330">
        <v>7232</v>
      </c>
      <c r="V1330">
        <v>164015</v>
      </c>
      <c r="W1330">
        <v>4.5999999999999996</v>
      </c>
      <c r="X1330">
        <v>5.5</v>
      </c>
      <c r="Y1330">
        <v>8</v>
      </c>
      <c r="Z1330">
        <v>6.4</v>
      </c>
      <c r="AA1330">
        <v>10.1</v>
      </c>
      <c r="AB1330">
        <v>7.3</v>
      </c>
      <c r="AC1330">
        <v>4.5</v>
      </c>
      <c r="AD1330">
        <v>23.6</v>
      </c>
    </row>
    <row r="1331" spans="1:30" x14ac:dyDescent="0.45">
      <c r="A1331" t="s">
        <v>129</v>
      </c>
      <c r="B1331">
        <v>17140</v>
      </c>
      <c r="C1331" t="s">
        <v>543</v>
      </c>
      <c r="E1331">
        <v>72</v>
      </c>
      <c r="F1331" t="s">
        <v>55</v>
      </c>
      <c r="H1331">
        <v>1</v>
      </c>
      <c r="I1331" t="s">
        <v>32</v>
      </c>
      <c r="J1331">
        <v>1</v>
      </c>
      <c r="K1331" t="s">
        <v>32</v>
      </c>
      <c r="L1331">
        <v>0</v>
      </c>
      <c r="M1331" t="s">
        <v>32</v>
      </c>
      <c r="N1331">
        <v>2012</v>
      </c>
      <c r="O1331">
        <v>4360</v>
      </c>
      <c r="P1331">
        <v>4687462</v>
      </c>
      <c r="Q1331">
        <v>2847</v>
      </c>
      <c r="R1331">
        <v>4586498</v>
      </c>
      <c r="S1331">
        <v>84959</v>
      </c>
      <c r="T1331">
        <v>1222632</v>
      </c>
      <c r="U1331">
        <v>1513</v>
      </c>
      <c r="V1331">
        <v>100964</v>
      </c>
      <c r="W1331">
        <v>3.9</v>
      </c>
      <c r="X1331">
        <v>4</v>
      </c>
      <c r="Y1331">
        <v>6.8</v>
      </c>
      <c r="Z1331">
        <v>4.2</v>
      </c>
      <c r="AA1331">
        <v>5.5</v>
      </c>
      <c r="AB1331">
        <v>3.7</v>
      </c>
      <c r="AC1331">
        <v>10.4</v>
      </c>
      <c r="AD1331">
        <v>44.5</v>
      </c>
    </row>
    <row r="1332" spans="1:30" x14ac:dyDescent="0.45">
      <c r="A1332" t="s">
        <v>129</v>
      </c>
      <c r="B1332">
        <v>17140</v>
      </c>
      <c r="C1332" t="s">
        <v>543</v>
      </c>
      <c r="E1332">
        <v>81</v>
      </c>
      <c r="F1332" t="s">
        <v>56</v>
      </c>
      <c r="G1332" t="s">
        <v>57</v>
      </c>
      <c r="H1332">
        <v>1</v>
      </c>
      <c r="I1332" t="s">
        <v>32</v>
      </c>
      <c r="J1332">
        <v>1</v>
      </c>
      <c r="K1332" t="s">
        <v>32</v>
      </c>
      <c r="L1332">
        <v>0</v>
      </c>
      <c r="M1332" t="s">
        <v>32</v>
      </c>
      <c r="N1332">
        <v>2012</v>
      </c>
      <c r="O1332">
        <v>19612</v>
      </c>
      <c r="P1332">
        <v>2326881</v>
      </c>
      <c r="Q1332">
        <v>2440</v>
      </c>
      <c r="R1332">
        <v>1896751</v>
      </c>
      <c r="S1332">
        <v>23762</v>
      </c>
      <c r="T1332">
        <v>583641</v>
      </c>
      <c r="U1332">
        <v>17173</v>
      </c>
      <c r="V1332">
        <v>430130</v>
      </c>
      <c r="W1332">
        <v>4.8</v>
      </c>
      <c r="X1332">
        <v>11.5</v>
      </c>
      <c r="Y1332">
        <v>6.9</v>
      </c>
      <c r="Z1332">
        <v>14.5</v>
      </c>
      <c r="AA1332">
        <v>9.1999999999999993</v>
      </c>
      <c r="AB1332">
        <v>10.8</v>
      </c>
      <c r="AC1332">
        <v>4.5999999999999996</v>
      </c>
      <c r="AD1332">
        <v>7</v>
      </c>
    </row>
    <row r="1333" spans="1:30" x14ac:dyDescent="0.45">
      <c r="A1333" t="s">
        <v>129</v>
      </c>
      <c r="B1333">
        <v>17140</v>
      </c>
      <c r="C1333" t="s">
        <v>543</v>
      </c>
      <c r="E1333">
        <v>99</v>
      </c>
      <c r="F1333" t="s">
        <v>76</v>
      </c>
      <c r="H1333">
        <v>1</v>
      </c>
      <c r="I1333" t="s">
        <v>32</v>
      </c>
      <c r="J1333">
        <v>1</v>
      </c>
      <c r="K1333" t="s">
        <v>32</v>
      </c>
      <c r="L1333">
        <v>0</v>
      </c>
      <c r="M1333" t="s">
        <v>32</v>
      </c>
      <c r="N1333">
        <v>2012</v>
      </c>
      <c r="O1333">
        <v>28</v>
      </c>
      <c r="P1333">
        <v>5263</v>
      </c>
      <c r="Q1333">
        <v>26</v>
      </c>
      <c r="R1333">
        <v>3659</v>
      </c>
      <c r="S1333">
        <v>22</v>
      </c>
      <c r="T1333">
        <v>710</v>
      </c>
      <c r="U1333">
        <v>2</v>
      </c>
      <c r="W1333">
        <v>45.5</v>
      </c>
      <c r="X1333">
        <v>15.2</v>
      </c>
      <c r="Y1333">
        <v>51.1</v>
      </c>
      <c r="Z1333">
        <v>22.8</v>
      </c>
      <c r="AA1333">
        <v>48.2</v>
      </c>
      <c r="AB1333">
        <v>22.7</v>
      </c>
      <c r="AC1333">
        <v>0</v>
      </c>
    </row>
    <row r="1334" spans="1:30" x14ac:dyDescent="0.45">
      <c r="A1334" t="s">
        <v>130</v>
      </c>
      <c r="B1334">
        <v>17300</v>
      </c>
      <c r="C1334" t="s">
        <v>544</v>
      </c>
      <c r="E1334">
        <v>0</v>
      </c>
      <c r="F1334" t="s">
        <v>31</v>
      </c>
      <c r="H1334">
        <v>1</v>
      </c>
      <c r="I1334" t="s">
        <v>32</v>
      </c>
      <c r="J1334">
        <v>1</v>
      </c>
      <c r="K1334" t="s">
        <v>32</v>
      </c>
      <c r="L1334">
        <v>0</v>
      </c>
      <c r="M1334" t="s">
        <v>32</v>
      </c>
      <c r="N1334">
        <v>2012</v>
      </c>
      <c r="O1334">
        <v>15709</v>
      </c>
      <c r="P1334">
        <v>14719797</v>
      </c>
      <c r="Q1334">
        <v>3056</v>
      </c>
      <c r="R1334">
        <v>14085419</v>
      </c>
      <c r="S1334">
        <v>63697</v>
      </c>
      <c r="T1334">
        <v>2060054</v>
      </c>
      <c r="U1334">
        <v>12653</v>
      </c>
      <c r="V1334">
        <v>634378</v>
      </c>
      <c r="W1334">
        <v>5.5</v>
      </c>
      <c r="X1334">
        <v>1.6</v>
      </c>
      <c r="Y1334">
        <v>8.1999999999999993</v>
      </c>
      <c r="Z1334">
        <v>1.7</v>
      </c>
      <c r="AA1334">
        <v>3.6</v>
      </c>
      <c r="AB1334">
        <v>3.2</v>
      </c>
      <c r="AC1334">
        <v>5.3</v>
      </c>
      <c r="AD1334">
        <v>17.7</v>
      </c>
    </row>
    <row r="1335" spans="1:30" x14ac:dyDescent="0.45">
      <c r="A1335" t="s">
        <v>130</v>
      </c>
      <c r="B1335">
        <v>17300</v>
      </c>
      <c r="C1335" t="s">
        <v>544</v>
      </c>
      <c r="E1335">
        <v>11</v>
      </c>
      <c r="F1335" t="s">
        <v>33</v>
      </c>
      <c r="G1335" t="s">
        <v>34</v>
      </c>
      <c r="H1335">
        <v>1</v>
      </c>
      <c r="I1335" t="s">
        <v>32</v>
      </c>
      <c r="J1335">
        <v>1</v>
      </c>
      <c r="K1335" t="s">
        <v>32</v>
      </c>
      <c r="L1335">
        <v>0</v>
      </c>
      <c r="M1335" t="s">
        <v>32</v>
      </c>
      <c r="N1335">
        <v>2012</v>
      </c>
      <c r="O1335">
        <v>169</v>
      </c>
      <c r="P1335">
        <v>2861</v>
      </c>
      <c r="Q1335">
        <v>0</v>
      </c>
      <c r="R1335">
        <v>0</v>
      </c>
      <c r="S1335">
        <v>0</v>
      </c>
      <c r="T1335">
        <v>0</v>
      </c>
      <c r="U1335">
        <v>169</v>
      </c>
      <c r="V1335">
        <v>2861</v>
      </c>
      <c r="W1335">
        <v>46.8</v>
      </c>
      <c r="X1335">
        <v>47.6</v>
      </c>
      <c r="Y1335">
        <v>0</v>
      </c>
      <c r="Z1335">
        <v>0</v>
      </c>
      <c r="AA1335">
        <v>0</v>
      </c>
      <c r="AB1335">
        <v>0</v>
      </c>
      <c r="AC1335">
        <v>44.6</v>
      </c>
      <c r="AD1335">
        <v>45.3</v>
      </c>
    </row>
    <row r="1336" spans="1:30" x14ac:dyDescent="0.45">
      <c r="A1336" t="s">
        <v>130</v>
      </c>
      <c r="B1336">
        <v>17300</v>
      </c>
      <c r="C1336" t="s">
        <v>544</v>
      </c>
      <c r="E1336">
        <v>23</v>
      </c>
      <c r="F1336" t="s">
        <v>37</v>
      </c>
      <c r="H1336">
        <v>1</v>
      </c>
      <c r="I1336" t="s">
        <v>32</v>
      </c>
      <c r="J1336">
        <v>1</v>
      </c>
      <c r="K1336" t="s">
        <v>32</v>
      </c>
      <c r="L1336">
        <v>0</v>
      </c>
      <c r="M1336" t="s">
        <v>32</v>
      </c>
      <c r="N1336">
        <v>2012</v>
      </c>
      <c r="O1336">
        <v>2265</v>
      </c>
      <c r="P1336">
        <v>755901</v>
      </c>
      <c r="Q1336">
        <v>319</v>
      </c>
      <c r="R1336">
        <v>540759</v>
      </c>
      <c r="S1336">
        <v>2315</v>
      </c>
      <c r="T1336">
        <v>83831</v>
      </c>
      <c r="U1336">
        <v>1946</v>
      </c>
      <c r="W1336">
        <v>9.6</v>
      </c>
      <c r="X1336">
        <v>30.4</v>
      </c>
      <c r="Y1336">
        <v>28.2</v>
      </c>
      <c r="Z1336">
        <v>45.2</v>
      </c>
      <c r="AA1336">
        <v>36.9</v>
      </c>
      <c r="AB1336">
        <v>38.700000000000003</v>
      </c>
      <c r="AC1336">
        <v>11.3</v>
      </c>
    </row>
    <row r="1337" spans="1:30" x14ac:dyDescent="0.45">
      <c r="A1337" t="s">
        <v>130</v>
      </c>
      <c r="B1337">
        <v>17300</v>
      </c>
      <c r="C1337" t="s">
        <v>544</v>
      </c>
      <c r="E1337" t="s">
        <v>38</v>
      </c>
      <c r="F1337" t="s">
        <v>39</v>
      </c>
      <c r="H1337">
        <v>1</v>
      </c>
      <c r="I1337" t="s">
        <v>32</v>
      </c>
      <c r="J1337">
        <v>1</v>
      </c>
      <c r="K1337" t="s">
        <v>32</v>
      </c>
      <c r="L1337">
        <v>0</v>
      </c>
      <c r="M1337" t="s">
        <v>32</v>
      </c>
      <c r="N1337">
        <v>2012</v>
      </c>
      <c r="O1337">
        <v>315</v>
      </c>
      <c r="P1337">
        <v>5057930</v>
      </c>
      <c r="Q1337">
        <v>175</v>
      </c>
      <c r="R1337">
        <v>5047340</v>
      </c>
      <c r="S1337">
        <v>11571</v>
      </c>
      <c r="T1337">
        <v>526939</v>
      </c>
      <c r="U1337">
        <v>140</v>
      </c>
      <c r="V1337">
        <v>10589</v>
      </c>
      <c r="W1337">
        <v>13.1</v>
      </c>
      <c r="X1337">
        <v>4.5</v>
      </c>
      <c r="Y1337">
        <v>29.3</v>
      </c>
      <c r="Z1337">
        <v>4.7</v>
      </c>
      <c r="AA1337">
        <v>9.8000000000000007</v>
      </c>
      <c r="AB1337">
        <v>10.4</v>
      </c>
      <c r="AC1337">
        <v>30.3</v>
      </c>
      <c r="AD1337">
        <v>34.700000000000003</v>
      </c>
    </row>
    <row r="1338" spans="1:30" x14ac:dyDescent="0.45">
      <c r="A1338" t="s">
        <v>130</v>
      </c>
      <c r="B1338">
        <v>17300</v>
      </c>
      <c r="C1338" t="s">
        <v>544</v>
      </c>
      <c r="E1338">
        <v>42</v>
      </c>
      <c r="F1338" t="s">
        <v>40</v>
      </c>
      <c r="H1338">
        <v>1</v>
      </c>
      <c r="I1338" t="s">
        <v>32</v>
      </c>
      <c r="J1338">
        <v>1</v>
      </c>
      <c r="K1338" t="s">
        <v>32</v>
      </c>
      <c r="L1338">
        <v>0</v>
      </c>
      <c r="M1338" t="s">
        <v>32</v>
      </c>
      <c r="N1338">
        <v>2012</v>
      </c>
      <c r="O1338">
        <v>307</v>
      </c>
      <c r="P1338">
        <v>1895578</v>
      </c>
      <c r="Q1338">
        <v>144</v>
      </c>
      <c r="R1338">
        <v>1872327</v>
      </c>
      <c r="S1338">
        <v>1912</v>
      </c>
      <c r="T1338">
        <v>79261</v>
      </c>
      <c r="U1338">
        <v>163</v>
      </c>
      <c r="W1338">
        <v>24</v>
      </c>
      <c r="X1338">
        <v>12.2</v>
      </c>
      <c r="Y1338">
        <v>26.4</v>
      </c>
      <c r="Z1338">
        <v>12.7</v>
      </c>
      <c r="AA1338">
        <v>10</v>
      </c>
      <c r="AB1338">
        <v>10.7</v>
      </c>
      <c r="AC1338">
        <v>31.5</v>
      </c>
    </row>
    <row r="1339" spans="1:30" x14ac:dyDescent="0.45">
      <c r="A1339" t="s">
        <v>130</v>
      </c>
      <c r="B1339">
        <v>17300</v>
      </c>
      <c r="C1339" t="s">
        <v>544</v>
      </c>
      <c r="E1339" t="s">
        <v>41</v>
      </c>
      <c r="F1339" t="s">
        <v>42</v>
      </c>
      <c r="H1339">
        <v>1</v>
      </c>
      <c r="I1339" t="s">
        <v>32</v>
      </c>
      <c r="J1339">
        <v>1</v>
      </c>
      <c r="K1339" t="s">
        <v>32</v>
      </c>
      <c r="L1339">
        <v>0</v>
      </c>
      <c r="M1339" t="s">
        <v>32</v>
      </c>
      <c r="N1339">
        <v>2012</v>
      </c>
      <c r="O1339">
        <v>1847</v>
      </c>
      <c r="P1339">
        <v>3087472</v>
      </c>
      <c r="Q1339">
        <v>534</v>
      </c>
      <c r="R1339">
        <v>3035007</v>
      </c>
      <c r="S1339">
        <v>11471</v>
      </c>
      <c r="T1339">
        <v>274664</v>
      </c>
      <c r="U1339">
        <v>1313</v>
      </c>
      <c r="V1339">
        <v>52465</v>
      </c>
      <c r="W1339">
        <v>13</v>
      </c>
      <c r="X1339">
        <v>2.7</v>
      </c>
      <c r="Y1339">
        <v>14.4</v>
      </c>
      <c r="Z1339">
        <v>2.9</v>
      </c>
      <c r="AA1339">
        <v>5.2</v>
      </c>
      <c r="AB1339">
        <v>3.6</v>
      </c>
      <c r="AC1339">
        <v>17.5</v>
      </c>
      <c r="AD1339">
        <v>17</v>
      </c>
    </row>
    <row r="1340" spans="1:30" x14ac:dyDescent="0.45">
      <c r="A1340" t="s">
        <v>130</v>
      </c>
      <c r="B1340">
        <v>17300</v>
      </c>
      <c r="C1340" t="s">
        <v>544</v>
      </c>
      <c r="E1340" t="s">
        <v>43</v>
      </c>
      <c r="F1340" t="s">
        <v>44</v>
      </c>
      <c r="G1340" t="s">
        <v>45</v>
      </c>
      <c r="H1340">
        <v>1</v>
      </c>
      <c r="I1340" t="s">
        <v>32</v>
      </c>
      <c r="J1340">
        <v>1</v>
      </c>
      <c r="K1340" t="s">
        <v>32</v>
      </c>
      <c r="L1340">
        <v>0</v>
      </c>
      <c r="M1340" t="s">
        <v>32</v>
      </c>
      <c r="N1340">
        <v>2012</v>
      </c>
      <c r="O1340">
        <v>798</v>
      </c>
      <c r="P1340">
        <v>382044</v>
      </c>
      <c r="Q1340">
        <v>125</v>
      </c>
      <c r="R1340">
        <v>325016</v>
      </c>
      <c r="S1340">
        <v>1995</v>
      </c>
      <c r="T1340">
        <v>89269</v>
      </c>
      <c r="U1340">
        <v>673</v>
      </c>
      <c r="V1340">
        <v>57028</v>
      </c>
      <c r="W1340">
        <v>15.7</v>
      </c>
      <c r="X1340">
        <v>19.3</v>
      </c>
      <c r="Y1340">
        <v>39.1</v>
      </c>
      <c r="Z1340">
        <v>25.4</v>
      </c>
      <c r="AA1340">
        <v>25.5</v>
      </c>
      <c r="AB1340">
        <v>37.299999999999997</v>
      </c>
      <c r="AC1340">
        <v>17.7</v>
      </c>
      <c r="AD1340">
        <v>29</v>
      </c>
    </row>
    <row r="1341" spans="1:30" x14ac:dyDescent="0.45">
      <c r="A1341" t="s">
        <v>130</v>
      </c>
      <c r="B1341">
        <v>17300</v>
      </c>
      <c r="C1341" t="s">
        <v>544</v>
      </c>
      <c r="E1341">
        <v>51</v>
      </c>
      <c r="F1341" t="s">
        <v>46</v>
      </c>
      <c r="H1341">
        <v>1</v>
      </c>
      <c r="I1341" t="s">
        <v>32</v>
      </c>
      <c r="J1341">
        <v>1</v>
      </c>
      <c r="K1341" t="s">
        <v>32</v>
      </c>
      <c r="L1341">
        <v>0</v>
      </c>
      <c r="M1341" t="s">
        <v>32</v>
      </c>
      <c r="N1341">
        <v>2012</v>
      </c>
      <c r="O1341">
        <v>143</v>
      </c>
      <c r="P1341">
        <v>179906</v>
      </c>
      <c r="Q1341">
        <v>32</v>
      </c>
      <c r="R1341">
        <v>177552</v>
      </c>
      <c r="S1341">
        <v>671</v>
      </c>
      <c r="T1341">
        <v>26890</v>
      </c>
      <c r="U1341">
        <v>110</v>
      </c>
      <c r="V1341">
        <v>2354</v>
      </c>
      <c r="W1341">
        <v>42.2</v>
      </c>
      <c r="X1341">
        <v>2.5</v>
      </c>
      <c r="Y1341">
        <v>41.1</v>
      </c>
      <c r="Z1341">
        <v>2.7</v>
      </c>
      <c r="AA1341">
        <v>3.9</v>
      </c>
      <c r="AB1341">
        <v>3.1</v>
      </c>
      <c r="AC1341">
        <v>54</v>
      </c>
      <c r="AD1341">
        <v>42.5</v>
      </c>
    </row>
    <row r="1342" spans="1:30" x14ac:dyDescent="0.45">
      <c r="A1342" t="s">
        <v>130</v>
      </c>
      <c r="B1342">
        <v>17300</v>
      </c>
      <c r="C1342" t="s">
        <v>544</v>
      </c>
      <c r="E1342">
        <v>52</v>
      </c>
      <c r="F1342" t="s">
        <v>47</v>
      </c>
      <c r="G1342" t="s">
        <v>48</v>
      </c>
      <c r="H1342">
        <v>1</v>
      </c>
      <c r="I1342" t="s">
        <v>32</v>
      </c>
      <c r="J1342">
        <v>1</v>
      </c>
      <c r="K1342" t="s">
        <v>32</v>
      </c>
      <c r="L1342">
        <v>0</v>
      </c>
      <c r="M1342" t="s">
        <v>32</v>
      </c>
      <c r="N1342">
        <v>2012</v>
      </c>
      <c r="O1342">
        <v>436</v>
      </c>
      <c r="P1342">
        <v>560177</v>
      </c>
      <c r="Q1342">
        <v>156</v>
      </c>
      <c r="U1342">
        <v>281</v>
      </c>
      <c r="W1342">
        <v>24.1</v>
      </c>
      <c r="X1342">
        <v>49.7</v>
      </c>
      <c r="Y1342">
        <v>16.7</v>
      </c>
      <c r="AC1342">
        <v>35</v>
      </c>
    </row>
    <row r="1343" spans="1:30" x14ac:dyDescent="0.45">
      <c r="A1343" t="s">
        <v>130</v>
      </c>
      <c r="B1343">
        <v>17300</v>
      </c>
      <c r="C1343" t="s">
        <v>544</v>
      </c>
      <c r="E1343">
        <v>53</v>
      </c>
      <c r="F1343" t="s">
        <v>49</v>
      </c>
      <c r="H1343">
        <v>1</v>
      </c>
      <c r="I1343" t="s">
        <v>32</v>
      </c>
      <c r="J1343">
        <v>1</v>
      </c>
      <c r="K1343" t="s">
        <v>32</v>
      </c>
      <c r="L1343">
        <v>0</v>
      </c>
      <c r="M1343" t="s">
        <v>32</v>
      </c>
      <c r="N1343">
        <v>2012</v>
      </c>
      <c r="O1343">
        <v>1610</v>
      </c>
      <c r="P1343">
        <v>262945</v>
      </c>
      <c r="Q1343">
        <v>174</v>
      </c>
      <c r="R1343">
        <v>177996</v>
      </c>
      <c r="S1343">
        <v>1971</v>
      </c>
      <c r="T1343">
        <v>61151</v>
      </c>
      <c r="U1343">
        <v>1436</v>
      </c>
      <c r="V1343">
        <v>84950</v>
      </c>
      <c r="W1343">
        <v>18.600000000000001</v>
      </c>
      <c r="X1343">
        <v>26</v>
      </c>
      <c r="Y1343">
        <v>37.6</v>
      </c>
      <c r="Z1343">
        <v>38.200000000000003</v>
      </c>
      <c r="AA1343">
        <v>76.7</v>
      </c>
      <c r="AB1343">
        <v>79.900000000000006</v>
      </c>
      <c r="AC1343">
        <v>18.7</v>
      </c>
      <c r="AD1343">
        <v>48.9</v>
      </c>
    </row>
    <row r="1344" spans="1:30" x14ac:dyDescent="0.45">
      <c r="A1344" t="s">
        <v>130</v>
      </c>
      <c r="B1344">
        <v>17300</v>
      </c>
      <c r="C1344" t="s">
        <v>544</v>
      </c>
      <c r="E1344">
        <v>54</v>
      </c>
      <c r="F1344" t="s">
        <v>50</v>
      </c>
      <c r="H1344">
        <v>1</v>
      </c>
      <c r="I1344" t="s">
        <v>32</v>
      </c>
      <c r="J1344">
        <v>1</v>
      </c>
      <c r="K1344" t="s">
        <v>32</v>
      </c>
      <c r="L1344">
        <v>0</v>
      </c>
      <c r="M1344" t="s">
        <v>32</v>
      </c>
      <c r="N1344">
        <v>2012</v>
      </c>
      <c r="O1344">
        <v>1171</v>
      </c>
      <c r="P1344">
        <v>367206</v>
      </c>
      <c r="Q1344">
        <v>222</v>
      </c>
      <c r="R1344">
        <v>336709</v>
      </c>
      <c r="S1344">
        <v>2658</v>
      </c>
      <c r="T1344">
        <v>125665</v>
      </c>
      <c r="U1344">
        <v>949</v>
      </c>
      <c r="V1344">
        <v>30496</v>
      </c>
      <c r="W1344">
        <v>12.3</v>
      </c>
      <c r="X1344">
        <v>12</v>
      </c>
      <c r="Y1344">
        <v>23.9</v>
      </c>
      <c r="Z1344">
        <v>12.8</v>
      </c>
      <c r="AA1344">
        <v>11.7</v>
      </c>
      <c r="AB1344">
        <v>14.3</v>
      </c>
      <c r="AC1344">
        <v>12.6</v>
      </c>
      <c r="AD1344">
        <v>20.8</v>
      </c>
    </row>
    <row r="1345" spans="1:30" x14ac:dyDescent="0.45">
      <c r="A1345" t="s">
        <v>130</v>
      </c>
      <c r="B1345">
        <v>17300</v>
      </c>
      <c r="C1345" t="s">
        <v>544</v>
      </c>
      <c r="E1345">
        <v>56</v>
      </c>
      <c r="F1345" t="s">
        <v>51</v>
      </c>
      <c r="H1345">
        <v>1</v>
      </c>
      <c r="I1345" t="s">
        <v>32</v>
      </c>
      <c r="J1345">
        <v>1</v>
      </c>
      <c r="K1345" t="s">
        <v>32</v>
      </c>
      <c r="L1345">
        <v>0</v>
      </c>
      <c r="M1345" t="s">
        <v>32</v>
      </c>
      <c r="N1345">
        <v>2012</v>
      </c>
      <c r="O1345">
        <v>1279</v>
      </c>
      <c r="P1345">
        <v>445082</v>
      </c>
      <c r="Q1345">
        <v>121</v>
      </c>
      <c r="R1345">
        <v>430900</v>
      </c>
      <c r="S1345">
        <v>6473</v>
      </c>
      <c r="T1345">
        <v>188754</v>
      </c>
      <c r="U1345">
        <v>1158</v>
      </c>
      <c r="V1345">
        <v>14182</v>
      </c>
      <c r="W1345">
        <v>9.6</v>
      </c>
      <c r="X1345">
        <v>8.1</v>
      </c>
      <c r="Y1345">
        <v>31.1</v>
      </c>
      <c r="Z1345">
        <v>8.8000000000000007</v>
      </c>
      <c r="AA1345">
        <v>10.199999999999999</v>
      </c>
      <c r="AB1345">
        <v>7</v>
      </c>
      <c r="AC1345">
        <v>11.8</v>
      </c>
      <c r="AD1345">
        <v>11.5</v>
      </c>
    </row>
    <row r="1346" spans="1:30" x14ac:dyDescent="0.45">
      <c r="A1346" t="s">
        <v>130</v>
      </c>
      <c r="B1346">
        <v>17300</v>
      </c>
      <c r="C1346" t="s">
        <v>544</v>
      </c>
      <c r="E1346">
        <v>61</v>
      </c>
      <c r="F1346" t="s">
        <v>52</v>
      </c>
      <c r="H1346">
        <v>1</v>
      </c>
      <c r="I1346" t="s">
        <v>32</v>
      </c>
      <c r="J1346">
        <v>1</v>
      </c>
      <c r="K1346" t="s">
        <v>32</v>
      </c>
      <c r="L1346">
        <v>0</v>
      </c>
      <c r="M1346" t="s">
        <v>32</v>
      </c>
      <c r="N1346">
        <v>2012</v>
      </c>
      <c r="O1346">
        <v>281</v>
      </c>
      <c r="P1346">
        <v>41929</v>
      </c>
      <c r="Q1346">
        <v>44</v>
      </c>
      <c r="R1346">
        <v>39936</v>
      </c>
      <c r="S1346">
        <v>740</v>
      </c>
      <c r="T1346">
        <v>16331</v>
      </c>
      <c r="U1346">
        <v>237</v>
      </c>
      <c r="V1346">
        <v>1993</v>
      </c>
      <c r="W1346">
        <v>24.1</v>
      </c>
      <c r="X1346">
        <v>14.6</v>
      </c>
      <c r="Y1346">
        <v>36.700000000000003</v>
      </c>
      <c r="Z1346">
        <v>15.6</v>
      </c>
      <c r="AA1346">
        <v>21</v>
      </c>
      <c r="AB1346">
        <v>16.600000000000001</v>
      </c>
      <c r="AC1346">
        <v>23.7</v>
      </c>
      <c r="AD1346">
        <v>33.700000000000003</v>
      </c>
    </row>
    <row r="1347" spans="1:30" x14ac:dyDescent="0.45">
      <c r="A1347" t="s">
        <v>130</v>
      </c>
      <c r="B1347">
        <v>17300</v>
      </c>
      <c r="C1347" t="s">
        <v>544</v>
      </c>
      <c r="E1347">
        <v>62</v>
      </c>
      <c r="F1347" t="s">
        <v>53</v>
      </c>
      <c r="H1347">
        <v>1</v>
      </c>
      <c r="I1347" t="s">
        <v>32</v>
      </c>
      <c r="J1347">
        <v>1</v>
      </c>
      <c r="K1347" t="s">
        <v>32</v>
      </c>
      <c r="L1347">
        <v>0</v>
      </c>
      <c r="M1347" t="s">
        <v>32</v>
      </c>
      <c r="N1347">
        <v>2012</v>
      </c>
      <c r="O1347">
        <v>1424</v>
      </c>
      <c r="P1347">
        <v>819846</v>
      </c>
      <c r="Q1347">
        <v>404</v>
      </c>
      <c r="R1347">
        <v>783279</v>
      </c>
      <c r="S1347">
        <v>8396</v>
      </c>
      <c r="T1347">
        <v>265121</v>
      </c>
      <c r="U1347">
        <v>1020</v>
      </c>
      <c r="V1347">
        <v>36567</v>
      </c>
      <c r="W1347">
        <v>13.3</v>
      </c>
      <c r="X1347">
        <v>10.9</v>
      </c>
      <c r="Y1347">
        <v>20.100000000000001</v>
      </c>
      <c r="Z1347">
        <v>11.8</v>
      </c>
      <c r="AA1347">
        <v>7.8</v>
      </c>
      <c r="AB1347">
        <v>7.6</v>
      </c>
      <c r="AC1347">
        <v>14</v>
      </c>
      <c r="AD1347">
        <v>43.9</v>
      </c>
    </row>
    <row r="1348" spans="1:30" x14ac:dyDescent="0.45">
      <c r="A1348" t="s">
        <v>130</v>
      </c>
      <c r="B1348">
        <v>17300</v>
      </c>
      <c r="C1348" t="s">
        <v>544</v>
      </c>
      <c r="E1348">
        <v>71</v>
      </c>
      <c r="F1348" t="s">
        <v>54</v>
      </c>
      <c r="H1348">
        <v>1</v>
      </c>
      <c r="I1348" t="s">
        <v>32</v>
      </c>
      <c r="J1348">
        <v>1</v>
      </c>
      <c r="K1348" t="s">
        <v>32</v>
      </c>
      <c r="L1348">
        <v>0</v>
      </c>
      <c r="M1348" t="s">
        <v>32</v>
      </c>
      <c r="N1348">
        <v>2012</v>
      </c>
      <c r="O1348">
        <v>551</v>
      </c>
      <c r="P1348">
        <v>26971</v>
      </c>
      <c r="Q1348">
        <v>26</v>
      </c>
      <c r="R1348">
        <v>19416</v>
      </c>
      <c r="S1348">
        <v>537</v>
      </c>
      <c r="T1348">
        <v>7989</v>
      </c>
      <c r="U1348">
        <v>524</v>
      </c>
      <c r="V1348">
        <v>7556</v>
      </c>
      <c r="W1348">
        <v>22.9</v>
      </c>
      <c r="X1348">
        <v>16.3</v>
      </c>
      <c r="Y1348">
        <v>58.3</v>
      </c>
      <c r="Z1348">
        <v>16.399999999999999</v>
      </c>
      <c r="AA1348">
        <v>13.2</v>
      </c>
      <c r="AB1348">
        <v>8.9</v>
      </c>
      <c r="AC1348">
        <v>23.2</v>
      </c>
      <c r="AD1348">
        <v>43.1</v>
      </c>
    </row>
    <row r="1349" spans="1:30" x14ac:dyDescent="0.45">
      <c r="A1349" t="s">
        <v>130</v>
      </c>
      <c r="B1349">
        <v>17300</v>
      </c>
      <c r="C1349" t="s">
        <v>544</v>
      </c>
      <c r="E1349">
        <v>72</v>
      </c>
      <c r="F1349" t="s">
        <v>55</v>
      </c>
      <c r="H1349">
        <v>1</v>
      </c>
      <c r="I1349" t="s">
        <v>32</v>
      </c>
      <c r="J1349">
        <v>1</v>
      </c>
      <c r="K1349" t="s">
        <v>32</v>
      </c>
      <c r="L1349">
        <v>0</v>
      </c>
      <c r="M1349" t="s">
        <v>32</v>
      </c>
      <c r="N1349">
        <v>2012</v>
      </c>
      <c r="O1349">
        <v>598</v>
      </c>
      <c r="P1349">
        <v>432548</v>
      </c>
      <c r="Q1349">
        <v>365</v>
      </c>
      <c r="R1349">
        <v>419238</v>
      </c>
      <c r="S1349">
        <v>8785</v>
      </c>
      <c r="T1349">
        <v>121556</v>
      </c>
      <c r="U1349">
        <v>234</v>
      </c>
      <c r="V1349">
        <v>13310</v>
      </c>
      <c r="W1349">
        <v>14.5</v>
      </c>
      <c r="X1349">
        <v>12.8</v>
      </c>
      <c r="Y1349">
        <v>19.5</v>
      </c>
      <c r="Z1349">
        <v>13.8</v>
      </c>
      <c r="AA1349">
        <v>12.2</v>
      </c>
      <c r="AB1349">
        <v>14.4</v>
      </c>
      <c r="AC1349">
        <v>20.6</v>
      </c>
      <c r="AD1349">
        <v>37.5</v>
      </c>
    </row>
    <row r="1350" spans="1:30" x14ac:dyDescent="0.45">
      <c r="A1350" t="s">
        <v>130</v>
      </c>
      <c r="B1350">
        <v>17300</v>
      </c>
      <c r="C1350" t="s">
        <v>544</v>
      </c>
      <c r="E1350">
        <v>81</v>
      </c>
      <c r="F1350" t="s">
        <v>56</v>
      </c>
      <c r="G1350" t="s">
        <v>57</v>
      </c>
      <c r="H1350">
        <v>1</v>
      </c>
      <c r="I1350" t="s">
        <v>32</v>
      </c>
      <c r="J1350">
        <v>1</v>
      </c>
      <c r="K1350" t="s">
        <v>32</v>
      </c>
      <c r="L1350">
        <v>0</v>
      </c>
      <c r="M1350" t="s">
        <v>32</v>
      </c>
      <c r="N1350">
        <v>2012</v>
      </c>
      <c r="O1350">
        <v>2523</v>
      </c>
      <c r="P1350">
        <v>144980</v>
      </c>
      <c r="Q1350">
        <v>230</v>
      </c>
      <c r="R1350">
        <v>83639</v>
      </c>
      <c r="S1350">
        <v>893</v>
      </c>
      <c r="T1350">
        <v>22104</v>
      </c>
      <c r="U1350">
        <v>2293</v>
      </c>
      <c r="V1350">
        <v>61341</v>
      </c>
      <c r="W1350">
        <v>14.9</v>
      </c>
      <c r="X1350">
        <v>18.8</v>
      </c>
      <c r="Y1350">
        <v>30.6</v>
      </c>
      <c r="Z1350">
        <v>21</v>
      </c>
      <c r="AA1350">
        <v>14.4</v>
      </c>
      <c r="AB1350">
        <v>12.5</v>
      </c>
      <c r="AC1350">
        <v>14</v>
      </c>
      <c r="AD1350">
        <v>24.7</v>
      </c>
    </row>
    <row r="1351" spans="1:30" x14ac:dyDescent="0.45">
      <c r="A1351" t="s">
        <v>131</v>
      </c>
      <c r="B1351">
        <v>17420</v>
      </c>
      <c r="C1351" t="s">
        <v>545</v>
      </c>
      <c r="E1351">
        <v>0</v>
      </c>
      <c r="F1351" t="s">
        <v>31</v>
      </c>
      <c r="H1351">
        <v>1</v>
      </c>
      <c r="I1351" t="s">
        <v>32</v>
      </c>
      <c r="J1351">
        <v>1</v>
      </c>
      <c r="K1351" t="s">
        <v>32</v>
      </c>
      <c r="L1351">
        <v>0</v>
      </c>
      <c r="M1351" t="s">
        <v>32</v>
      </c>
      <c r="N1351">
        <v>2012</v>
      </c>
      <c r="O1351">
        <v>8386</v>
      </c>
      <c r="P1351">
        <v>14299726</v>
      </c>
      <c r="Q1351">
        <v>1609</v>
      </c>
      <c r="R1351">
        <v>13979151</v>
      </c>
      <c r="S1351">
        <v>40211</v>
      </c>
      <c r="T1351">
        <v>1335586</v>
      </c>
      <c r="U1351">
        <v>6777</v>
      </c>
      <c r="V1351">
        <v>320575</v>
      </c>
      <c r="W1351">
        <v>8</v>
      </c>
      <c r="X1351">
        <v>5.4</v>
      </c>
      <c r="Y1351">
        <v>10.9</v>
      </c>
      <c r="Z1351">
        <v>5.8</v>
      </c>
      <c r="AA1351">
        <v>7.1</v>
      </c>
      <c r="AB1351">
        <v>5.7</v>
      </c>
      <c r="AC1351">
        <v>8.3000000000000007</v>
      </c>
      <c r="AD1351">
        <v>11.9</v>
      </c>
    </row>
    <row r="1352" spans="1:30" x14ac:dyDescent="0.45">
      <c r="A1352" t="s">
        <v>131</v>
      </c>
      <c r="B1352">
        <v>17420</v>
      </c>
      <c r="C1352" t="s">
        <v>545</v>
      </c>
      <c r="E1352">
        <v>11</v>
      </c>
      <c r="F1352" t="s">
        <v>33</v>
      </c>
      <c r="G1352" t="s">
        <v>34</v>
      </c>
      <c r="H1352">
        <v>1</v>
      </c>
      <c r="I1352" t="s">
        <v>32</v>
      </c>
      <c r="J1352">
        <v>1</v>
      </c>
      <c r="K1352" t="s">
        <v>32</v>
      </c>
      <c r="L1352">
        <v>0</v>
      </c>
      <c r="M1352" t="s">
        <v>32</v>
      </c>
      <c r="N1352">
        <v>2012</v>
      </c>
      <c r="O1352">
        <v>45</v>
      </c>
      <c r="P1352">
        <v>417</v>
      </c>
      <c r="Q1352">
        <v>0</v>
      </c>
      <c r="R1352">
        <v>0</v>
      </c>
      <c r="S1352">
        <v>0</v>
      </c>
      <c r="T1352">
        <v>0</v>
      </c>
      <c r="U1352">
        <v>45</v>
      </c>
      <c r="V1352">
        <v>417</v>
      </c>
      <c r="W1352">
        <v>63.2</v>
      </c>
      <c r="X1352">
        <v>27.1</v>
      </c>
      <c r="Y1352">
        <v>0</v>
      </c>
      <c r="Z1352">
        <v>0</v>
      </c>
      <c r="AA1352">
        <v>0</v>
      </c>
      <c r="AB1352">
        <v>0</v>
      </c>
      <c r="AC1352">
        <v>60.2</v>
      </c>
      <c r="AD1352">
        <v>25.8</v>
      </c>
    </row>
    <row r="1353" spans="1:30" x14ac:dyDescent="0.45">
      <c r="A1353" t="s">
        <v>131</v>
      </c>
      <c r="B1353">
        <v>17420</v>
      </c>
      <c r="C1353" t="s">
        <v>545</v>
      </c>
      <c r="E1353">
        <v>23</v>
      </c>
      <c r="F1353" t="s">
        <v>37</v>
      </c>
      <c r="H1353">
        <v>1</v>
      </c>
      <c r="I1353" t="s">
        <v>32</v>
      </c>
      <c r="J1353">
        <v>1</v>
      </c>
      <c r="K1353" t="s">
        <v>32</v>
      </c>
      <c r="L1353">
        <v>0</v>
      </c>
      <c r="M1353" t="s">
        <v>32</v>
      </c>
      <c r="N1353">
        <v>2012</v>
      </c>
      <c r="O1353">
        <v>1041</v>
      </c>
      <c r="P1353">
        <v>336291</v>
      </c>
      <c r="Q1353">
        <v>135</v>
      </c>
      <c r="R1353">
        <v>297122</v>
      </c>
      <c r="S1353">
        <v>1881</v>
      </c>
      <c r="T1353">
        <v>67238</v>
      </c>
      <c r="U1353">
        <v>907</v>
      </c>
      <c r="V1353">
        <v>39170</v>
      </c>
      <c r="W1353">
        <v>28.6</v>
      </c>
      <c r="X1353">
        <v>16.8</v>
      </c>
      <c r="Y1353">
        <v>46.6</v>
      </c>
      <c r="Z1353">
        <v>19.5</v>
      </c>
      <c r="AA1353">
        <v>58.2</v>
      </c>
      <c r="AB1353">
        <v>49.4</v>
      </c>
      <c r="AC1353">
        <v>31.1</v>
      </c>
      <c r="AD1353">
        <v>30.8</v>
      </c>
    </row>
    <row r="1354" spans="1:30" x14ac:dyDescent="0.45">
      <c r="A1354" t="s">
        <v>131</v>
      </c>
      <c r="B1354">
        <v>17420</v>
      </c>
      <c r="C1354" t="s">
        <v>545</v>
      </c>
      <c r="E1354" t="s">
        <v>38</v>
      </c>
      <c r="F1354" t="s">
        <v>39</v>
      </c>
      <c r="H1354">
        <v>1</v>
      </c>
      <c r="I1354" t="s">
        <v>32</v>
      </c>
      <c r="J1354">
        <v>1</v>
      </c>
      <c r="K1354" t="s">
        <v>32</v>
      </c>
      <c r="L1354">
        <v>0</v>
      </c>
      <c r="M1354" t="s">
        <v>32</v>
      </c>
      <c r="N1354">
        <v>2012</v>
      </c>
      <c r="O1354">
        <v>184</v>
      </c>
      <c r="P1354">
        <v>6097010</v>
      </c>
      <c r="Q1354">
        <v>126</v>
      </c>
      <c r="R1354">
        <v>6092564</v>
      </c>
      <c r="S1354">
        <v>8449</v>
      </c>
      <c r="T1354">
        <v>374357</v>
      </c>
      <c r="U1354">
        <v>57</v>
      </c>
      <c r="V1354">
        <v>4446</v>
      </c>
      <c r="W1354">
        <v>16.100000000000001</v>
      </c>
      <c r="X1354">
        <v>1.8</v>
      </c>
      <c r="Y1354">
        <v>23.7</v>
      </c>
      <c r="Z1354">
        <v>1.9</v>
      </c>
      <c r="AA1354">
        <v>5.7</v>
      </c>
      <c r="AB1354">
        <v>5.4</v>
      </c>
      <c r="AC1354">
        <v>13.9</v>
      </c>
      <c r="AD1354">
        <v>5</v>
      </c>
    </row>
    <row r="1355" spans="1:30" x14ac:dyDescent="0.45">
      <c r="A1355" t="s">
        <v>131</v>
      </c>
      <c r="B1355">
        <v>17420</v>
      </c>
      <c r="C1355" t="s">
        <v>545</v>
      </c>
      <c r="E1355">
        <v>42</v>
      </c>
      <c r="F1355" t="s">
        <v>40</v>
      </c>
      <c r="H1355">
        <v>1</v>
      </c>
      <c r="I1355" t="s">
        <v>32</v>
      </c>
      <c r="J1355">
        <v>1</v>
      </c>
      <c r="K1355" t="s">
        <v>32</v>
      </c>
      <c r="L1355">
        <v>0</v>
      </c>
      <c r="M1355" t="s">
        <v>32</v>
      </c>
      <c r="N1355">
        <v>2012</v>
      </c>
      <c r="O1355">
        <v>244</v>
      </c>
      <c r="Q1355">
        <v>105</v>
      </c>
      <c r="U1355">
        <v>139</v>
      </c>
      <c r="W1355">
        <v>24.5</v>
      </c>
      <c r="Y1355">
        <v>36.799999999999997</v>
      </c>
      <c r="AC1355">
        <v>39.799999999999997</v>
      </c>
    </row>
    <row r="1356" spans="1:30" x14ac:dyDescent="0.45">
      <c r="A1356" t="s">
        <v>131</v>
      </c>
      <c r="B1356">
        <v>17420</v>
      </c>
      <c r="C1356" t="s">
        <v>545</v>
      </c>
      <c r="E1356" t="s">
        <v>41</v>
      </c>
      <c r="F1356" t="s">
        <v>42</v>
      </c>
      <c r="H1356">
        <v>1</v>
      </c>
      <c r="I1356" t="s">
        <v>32</v>
      </c>
      <c r="J1356">
        <v>1</v>
      </c>
      <c r="K1356" t="s">
        <v>32</v>
      </c>
      <c r="L1356">
        <v>0</v>
      </c>
      <c r="M1356" t="s">
        <v>32</v>
      </c>
      <c r="N1356">
        <v>2012</v>
      </c>
      <c r="O1356">
        <v>1151</v>
      </c>
      <c r="P1356">
        <v>1847919</v>
      </c>
      <c r="Q1356">
        <v>331</v>
      </c>
      <c r="R1356">
        <v>1816687</v>
      </c>
      <c r="S1356">
        <v>6972</v>
      </c>
      <c r="T1356">
        <v>153847</v>
      </c>
      <c r="U1356">
        <v>819</v>
      </c>
      <c r="V1356">
        <v>31231</v>
      </c>
      <c r="W1356">
        <v>11.4</v>
      </c>
      <c r="X1356">
        <v>40.799999999999997</v>
      </c>
      <c r="Y1356">
        <v>18.7</v>
      </c>
      <c r="Z1356">
        <v>43.3</v>
      </c>
      <c r="AA1356">
        <v>30.4</v>
      </c>
      <c r="AB1356">
        <v>35.9</v>
      </c>
      <c r="AC1356">
        <v>15</v>
      </c>
      <c r="AD1356">
        <v>28.6</v>
      </c>
    </row>
    <row r="1357" spans="1:30" x14ac:dyDescent="0.45">
      <c r="A1357" t="s">
        <v>131</v>
      </c>
      <c r="B1357">
        <v>17420</v>
      </c>
      <c r="C1357" t="s">
        <v>545</v>
      </c>
      <c r="E1357" t="s">
        <v>43</v>
      </c>
      <c r="F1357" t="s">
        <v>44</v>
      </c>
      <c r="G1357" t="s">
        <v>45</v>
      </c>
      <c r="H1357">
        <v>1</v>
      </c>
      <c r="I1357" t="s">
        <v>32</v>
      </c>
      <c r="J1357">
        <v>1</v>
      </c>
      <c r="K1357" t="s">
        <v>32</v>
      </c>
      <c r="L1357">
        <v>0</v>
      </c>
      <c r="M1357" t="s">
        <v>32</v>
      </c>
      <c r="N1357">
        <v>2012</v>
      </c>
      <c r="O1357">
        <v>606</v>
      </c>
      <c r="P1357">
        <v>320601</v>
      </c>
      <c r="Q1357">
        <v>45</v>
      </c>
      <c r="R1357">
        <v>293271</v>
      </c>
      <c r="S1357">
        <v>2034</v>
      </c>
      <c r="T1357">
        <v>83457</v>
      </c>
      <c r="U1357">
        <v>561</v>
      </c>
      <c r="V1357">
        <v>27330</v>
      </c>
      <c r="W1357">
        <v>30.3</v>
      </c>
      <c r="X1357">
        <v>9</v>
      </c>
      <c r="Y1357">
        <v>36.9</v>
      </c>
      <c r="Z1357">
        <v>8.9</v>
      </c>
      <c r="AA1357">
        <v>9.1999999999999993</v>
      </c>
      <c r="AB1357">
        <v>7.9</v>
      </c>
      <c r="AC1357">
        <v>30.9</v>
      </c>
      <c r="AD1357">
        <v>35.5</v>
      </c>
    </row>
    <row r="1358" spans="1:30" x14ac:dyDescent="0.45">
      <c r="A1358" t="s">
        <v>131</v>
      </c>
      <c r="B1358">
        <v>17420</v>
      </c>
      <c r="C1358" t="s">
        <v>545</v>
      </c>
      <c r="E1358">
        <v>51</v>
      </c>
      <c r="F1358" t="s">
        <v>46</v>
      </c>
      <c r="H1358">
        <v>1</v>
      </c>
      <c r="I1358" t="s">
        <v>32</v>
      </c>
      <c r="J1358">
        <v>1</v>
      </c>
      <c r="K1358" t="s">
        <v>32</v>
      </c>
      <c r="L1358">
        <v>0</v>
      </c>
      <c r="M1358" t="s">
        <v>32</v>
      </c>
      <c r="N1358">
        <v>2012</v>
      </c>
      <c r="O1358">
        <v>116</v>
      </c>
      <c r="P1358">
        <v>80998</v>
      </c>
      <c r="Q1358">
        <v>15</v>
      </c>
      <c r="R1358">
        <v>80327</v>
      </c>
      <c r="S1358">
        <v>389</v>
      </c>
      <c r="T1358">
        <v>14787</v>
      </c>
      <c r="U1358">
        <v>102</v>
      </c>
      <c r="W1358">
        <v>64.5</v>
      </c>
      <c r="X1358">
        <v>10.9</v>
      </c>
      <c r="Y1358">
        <v>57.1</v>
      </c>
      <c r="Z1358">
        <v>11.5</v>
      </c>
      <c r="AA1358">
        <v>30.2</v>
      </c>
      <c r="AB1358">
        <v>24</v>
      </c>
      <c r="AC1358">
        <v>70.3</v>
      </c>
    </row>
    <row r="1359" spans="1:30" x14ac:dyDescent="0.45">
      <c r="A1359" t="s">
        <v>131</v>
      </c>
      <c r="B1359">
        <v>17420</v>
      </c>
      <c r="C1359" t="s">
        <v>545</v>
      </c>
      <c r="E1359">
        <v>52</v>
      </c>
      <c r="F1359" t="s">
        <v>47</v>
      </c>
      <c r="G1359" t="s">
        <v>48</v>
      </c>
      <c r="H1359">
        <v>1</v>
      </c>
      <c r="I1359" t="s">
        <v>32</v>
      </c>
      <c r="J1359">
        <v>1</v>
      </c>
      <c r="K1359" t="s">
        <v>32</v>
      </c>
      <c r="L1359">
        <v>0</v>
      </c>
      <c r="M1359" t="s">
        <v>32</v>
      </c>
      <c r="N1359">
        <v>2012</v>
      </c>
      <c r="O1359">
        <v>345</v>
      </c>
      <c r="P1359">
        <v>247129</v>
      </c>
      <c r="Q1359">
        <v>146</v>
      </c>
      <c r="R1359">
        <v>240014</v>
      </c>
      <c r="S1359">
        <v>1580</v>
      </c>
      <c r="T1359">
        <v>73674</v>
      </c>
      <c r="U1359">
        <v>199</v>
      </c>
      <c r="W1359">
        <v>33.5</v>
      </c>
      <c r="X1359">
        <v>20.6</v>
      </c>
      <c r="Y1359">
        <v>30.1</v>
      </c>
      <c r="Z1359">
        <v>22</v>
      </c>
      <c r="AA1359">
        <v>21.1</v>
      </c>
      <c r="AB1359">
        <v>41.1</v>
      </c>
      <c r="AC1359">
        <v>46.7</v>
      </c>
    </row>
    <row r="1360" spans="1:30" x14ac:dyDescent="0.45">
      <c r="A1360" t="s">
        <v>131</v>
      </c>
      <c r="B1360">
        <v>17420</v>
      </c>
      <c r="C1360" t="s">
        <v>545</v>
      </c>
      <c r="E1360">
        <v>53</v>
      </c>
      <c r="F1360" t="s">
        <v>49</v>
      </c>
      <c r="H1360">
        <v>1</v>
      </c>
      <c r="I1360" t="s">
        <v>32</v>
      </c>
      <c r="J1360">
        <v>1</v>
      </c>
      <c r="K1360" t="s">
        <v>32</v>
      </c>
      <c r="L1360">
        <v>0</v>
      </c>
      <c r="M1360" t="s">
        <v>32</v>
      </c>
      <c r="N1360">
        <v>2012</v>
      </c>
      <c r="O1360">
        <v>407</v>
      </c>
      <c r="P1360">
        <v>93424</v>
      </c>
      <c r="Q1360">
        <v>32</v>
      </c>
      <c r="R1360">
        <v>30980</v>
      </c>
      <c r="S1360">
        <v>158</v>
      </c>
      <c r="T1360">
        <v>5410</v>
      </c>
      <c r="U1360">
        <v>375</v>
      </c>
      <c r="W1360">
        <v>32</v>
      </c>
      <c r="X1360">
        <v>35.4</v>
      </c>
      <c r="Y1360">
        <v>33.5</v>
      </c>
      <c r="Z1360">
        <v>9.3000000000000007</v>
      </c>
      <c r="AA1360">
        <v>17.399999999999999</v>
      </c>
      <c r="AB1360">
        <v>16.3</v>
      </c>
      <c r="AC1360">
        <v>32.700000000000003</v>
      </c>
    </row>
    <row r="1361" spans="1:30" x14ac:dyDescent="0.45">
      <c r="A1361" t="s">
        <v>131</v>
      </c>
      <c r="B1361">
        <v>17420</v>
      </c>
      <c r="C1361" t="s">
        <v>545</v>
      </c>
      <c r="E1361">
        <v>54</v>
      </c>
      <c r="F1361" t="s">
        <v>50</v>
      </c>
      <c r="H1361">
        <v>1</v>
      </c>
      <c r="I1361" t="s">
        <v>32</v>
      </c>
      <c r="J1361">
        <v>1</v>
      </c>
      <c r="K1361" t="s">
        <v>32</v>
      </c>
      <c r="L1361">
        <v>0</v>
      </c>
      <c r="M1361" t="s">
        <v>32</v>
      </c>
      <c r="N1361">
        <v>2012</v>
      </c>
      <c r="O1361">
        <v>647</v>
      </c>
      <c r="P1361">
        <v>108863</v>
      </c>
      <c r="Q1361">
        <v>162</v>
      </c>
      <c r="U1361">
        <v>485</v>
      </c>
      <c r="W1361">
        <v>20.2</v>
      </c>
      <c r="X1361">
        <v>47.1</v>
      </c>
      <c r="Y1361">
        <v>34.5</v>
      </c>
      <c r="AC1361">
        <v>25.2</v>
      </c>
    </row>
    <row r="1362" spans="1:30" x14ac:dyDescent="0.45">
      <c r="A1362" t="s">
        <v>131</v>
      </c>
      <c r="B1362">
        <v>17420</v>
      </c>
      <c r="C1362" t="s">
        <v>545</v>
      </c>
      <c r="E1362">
        <v>56</v>
      </c>
      <c r="F1362" t="s">
        <v>51</v>
      </c>
      <c r="H1362">
        <v>1</v>
      </c>
      <c r="I1362" t="s">
        <v>32</v>
      </c>
      <c r="J1362">
        <v>1</v>
      </c>
      <c r="K1362" t="s">
        <v>32</v>
      </c>
      <c r="L1362">
        <v>0</v>
      </c>
      <c r="M1362" t="s">
        <v>32</v>
      </c>
      <c r="N1362">
        <v>2012</v>
      </c>
      <c r="O1362">
        <v>958</v>
      </c>
      <c r="P1362">
        <v>166927</v>
      </c>
      <c r="Q1362">
        <v>61</v>
      </c>
      <c r="R1362">
        <v>156438</v>
      </c>
      <c r="S1362">
        <v>3861</v>
      </c>
      <c r="T1362">
        <v>89710</v>
      </c>
      <c r="U1362">
        <v>897</v>
      </c>
      <c r="V1362">
        <v>10489</v>
      </c>
      <c r="W1362">
        <v>15.1</v>
      </c>
      <c r="X1362">
        <v>11.5</v>
      </c>
      <c r="Y1362">
        <v>68.900000000000006</v>
      </c>
      <c r="Z1362">
        <v>13.3</v>
      </c>
      <c r="AA1362">
        <v>12.5</v>
      </c>
      <c r="AB1362">
        <v>9.1999999999999993</v>
      </c>
      <c r="AC1362">
        <v>16.5</v>
      </c>
      <c r="AD1362">
        <v>15</v>
      </c>
    </row>
    <row r="1363" spans="1:30" x14ac:dyDescent="0.45">
      <c r="A1363" t="s">
        <v>131</v>
      </c>
      <c r="B1363">
        <v>17420</v>
      </c>
      <c r="C1363" t="s">
        <v>545</v>
      </c>
      <c r="E1363">
        <v>61</v>
      </c>
      <c r="F1363" t="s">
        <v>52</v>
      </c>
      <c r="H1363">
        <v>1</v>
      </c>
      <c r="I1363" t="s">
        <v>32</v>
      </c>
      <c r="J1363">
        <v>1</v>
      </c>
      <c r="K1363" t="s">
        <v>32</v>
      </c>
      <c r="L1363">
        <v>0</v>
      </c>
      <c r="M1363" t="s">
        <v>32</v>
      </c>
      <c r="N1363">
        <v>2012</v>
      </c>
      <c r="O1363">
        <v>196</v>
      </c>
      <c r="P1363">
        <v>63204</v>
      </c>
      <c r="Q1363">
        <v>13</v>
      </c>
      <c r="R1363">
        <v>61181</v>
      </c>
      <c r="S1363">
        <v>1573</v>
      </c>
      <c r="T1363">
        <v>29260</v>
      </c>
      <c r="U1363">
        <v>184</v>
      </c>
      <c r="W1363">
        <v>41.7</v>
      </c>
      <c r="X1363">
        <v>6.8</v>
      </c>
      <c r="Y1363">
        <v>53.1</v>
      </c>
      <c r="Z1363">
        <v>7.1</v>
      </c>
      <c r="AA1363">
        <v>6.7</v>
      </c>
      <c r="AB1363">
        <v>6.4</v>
      </c>
      <c r="AC1363">
        <v>43</v>
      </c>
    </row>
    <row r="1364" spans="1:30" x14ac:dyDescent="0.45">
      <c r="A1364" t="s">
        <v>131</v>
      </c>
      <c r="B1364">
        <v>17420</v>
      </c>
      <c r="C1364" t="s">
        <v>545</v>
      </c>
      <c r="E1364">
        <v>62</v>
      </c>
      <c r="F1364" t="s">
        <v>53</v>
      </c>
      <c r="H1364">
        <v>1</v>
      </c>
      <c r="I1364" t="s">
        <v>32</v>
      </c>
      <c r="J1364">
        <v>1</v>
      </c>
      <c r="K1364" t="s">
        <v>32</v>
      </c>
      <c r="L1364">
        <v>0</v>
      </c>
      <c r="M1364" t="s">
        <v>32</v>
      </c>
      <c r="N1364">
        <v>2012</v>
      </c>
      <c r="O1364">
        <v>670</v>
      </c>
      <c r="P1364">
        <v>604828</v>
      </c>
      <c r="Q1364">
        <v>155</v>
      </c>
      <c r="R1364">
        <v>542669</v>
      </c>
      <c r="S1364">
        <v>4410</v>
      </c>
      <c r="T1364">
        <v>151672</v>
      </c>
      <c r="U1364">
        <v>515</v>
      </c>
      <c r="V1364">
        <v>62159</v>
      </c>
      <c r="W1364">
        <v>18.3</v>
      </c>
      <c r="X1364">
        <v>7.8</v>
      </c>
      <c r="Y1364">
        <v>30</v>
      </c>
      <c r="Z1364">
        <v>8.5</v>
      </c>
      <c r="AA1364">
        <v>15.2</v>
      </c>
      <c r="AB1364">
        <v>6.6</v>
      </c>
      <c r="AC1364">
        <v>19.8</v>
      </c>
      <c r="AD1364">
        <v>34.1</v>
      </c>
    </row>
    <row r="1365" spans="1:30" x14ac:dyDescent="0.45">
      <c r="A1365" t="s">
        <v>131</v>
      </c>
      <c r="B1365">
        <v>17420</v>
      </c>
      <c r="C1365" t="s">
        <v>545</v>
      </c>
      <c r="E1365">
        <v>71</v>
      </c>
      <c r="F1365" t="s">
        <v>54</v>
      </c>
      <c r="H1365">
        <v>1</v>
      </c>
      <c r="I1365" t="s">
        <v>32</v>
      </c>
      <c r="J1365">
        <v>1</v>
      </c>
      <c r="K1365" t="s">
        <v>32</v>
      </c>
      <c r="L1365">
        <v>0</v>
      </c>
      <c r="M1365" t="s">
        <v>32</v>
      </c>
      <c r="N1365">
        <v>2012</v>
      </c>
      <c r="O1365">
        <v>259</v>
      </c>
      <c r="P1365">
        <v>40577</v>
      </c>
      <c r="Q1365">
        <v>68</v>
      </c>
      <c r="R1365">
        <v>33222</v>
      </c>
      <c r="S1365">
        <v>576</v>
      </c>
      <c r="T1365">
        <v>9003</v>
      </c>
      <c r="U1365">
        <v>191</v>
      </c>
      <c r="W1365">
        <v>26.6</v>
      </c>
      <c r="X1365">
        <v>33</v>
      </c>
      <c r="Y1365">
        <v>40.5</v>
      </c>
      <c r="Z1365">
        <v>36.4</v>
      </c>
      <c r="AA1365">
        <v>29.4</v>
      </c>
      <c r="AB1365">
        <v>31</v>
      </c>
      <c r="AC1365">
        <v>33.4</v>
      </c>
    </row>
    <row r="1366" spans="1:30" x14ac:dyDescent="0.45">
      <c r="A1366" t="s">
        <v>131</v>
      </c>
      <c r="B1366">
        <v>17420</v>
      </c>
      <c r="C1366" t="s">
        <v>545</v>
      </c>
      <c r="E1366">
        <v>72</v>
      </c>
      <c r="F1366" t="s">
        <v>55</v>
      </c>
      <c r="H1366">
        <v>1</v>
      </c>
      <c r="I1366" t="s">
        <v>32</v>
      </c>
      <c r="J1366">
        <v>1</v>
      </c>
      <c r="K1366" t="s">
        <v>32</v>
      </c>
      <c r="L1366">
        <v>0</v>
      </c>
      <c r="M1366" t="s">
        <v>32</v>
      </c>
      <c r="N1366">
        <v>2012</v>
      </c>
      <c r="O1366">
        <v>212</v>
      </c>
      <c r="P1366">
        <v>174016</v>
      </c>
      <c r="Q1366">
        <v>143</v>
      </c>
      <c r="R1366">
        <v>170149</v>
      </c>
      <c r="S1366">
        <v>3762</v>
      </c>
      <c r="T1366">
        <v>41472</v>
      </c>
      <c r="U1366">
        <v>69</v>
      </c>
      <c r="V1366">
        <v>3867</v>
      </c>
      <c r="W1366">
        <v>23.8</v>
      </c>
      <c r="X1366">
        <v>40.299999999999997</v>
      </c>
      <c r="Y1366">
        <v>28.7</v>
      </c>
      <c r="Z1366">
        <v>42.9</v>
      </c>
      <c r="AA1366">
        <v>35.4</v>
      </c>
      <c r="AB1366">
        <v>29.1</v>
      </c>
      <c r="AC1366">
        <v>38.9</v>
      </c>
      <c r="AD1366">
        <v>21.4</v>
      </c>
    </row>
    <row r="1367" spans="1:30" x14ac:dyDescent="0.45">
      <c r="A1367" t="s">
        <v>131</v>
      </c>
      <c r="B1367">
        <v>17420</v>
      </c>
      <c r="C1367" t="s">
        <v>545</v>
      </c>
      <c r="E1367">
        <v>81</v>
      </c>
      <c r="F1367" t="s">
        <v>56</v>
      </c>
      <c r="G1367" t="s">
        <v>57</v>
      </c>
      <c r="H1367">
        <v>1</v>
      </c>
      <c r="I1367" t="s">
        <v>32</v>
      </c>
      <c r="J1367">
        <v>1</v>
      </c>
      <c r="K1367" t="s">
        <v>32</v>
      </c>
      <c r="L1367">
        <v>0</v>
      </c>
      <c r="M1367" t="s">
        <v>32</v>
      </c>
      <c r="N1367">
        <v>2012</v>
      </c>
      <c r="O1367">
        <v>1310</v>
      </c>
      <c r="P1367">
        <v>91455</v>
      </c>
      <c r="Q1367">
        <v>84</v>
      </c>
      <c r="R1367">
        <v>49734</v>
      </c>
      <c r="S1367">
        <v>637</v>
      </c>
      <c r="T1367">
        <v>16377</v>
      </c>
      <c r="U1367">
        <v>1226</v>
      </c>
      <c r="V1367">
        <v>41721</v>
      </c>
      <c r="W1367">
        <v>15.2</v>
      </c>
      <c r="X1367">
        <v>17.100000000000001</v>
      </c>
      <c r="Y1367">
        <v>47.2</v>
      </c>
      <c r="Z1367">
        <v>18.600000000000001</v>
      </c>
      <c r="AA1367">
        <v>14.1</v>
      </c>
      <c r="AB1367">
        <v>8.6999999999999993</v>
      </c>
      <c r="AC1367">
        <v>14</v>
      </c>
      <c r="AD1367">
        <v>33.9</v>
      </c>
    </row>
    <row r="1368" spans="1:30" x14ac:dyDescent="0.45">
      <c r="A1368" t="s">
        <v>132</v>
      </c>
      <c r="B1368">
        <v>17460</v>
      </c>
      <c r="C1368" t="s">
        <v>547</v>
      </c>
      <c r="E1368">
        <v>0</v>
      </c>
      <c r="F1368" t="s">
        <v>31</v>
      </c>
      <c r="H1368">
        <v>1</v>
      </c>
      <c r="I1368" t="s">
        <v>32</v>
      </c>
      <c r="J1368">
        <v>1</v>
      </c>
      <c r="K1368" t="s">
        <v>32</v>
      </c>
      <c r="L1368">
        <v>0</v>
      </c>
      <c r="M1368" t="s">
        <v>32</v>
      </c>
      <c r="N1368">
        <v>2012</v>
      </c>
      <c r="O1368">
        <v>180420</v>
      </c>
      <c r="P1368">
        <v>210238706</v>
      </c>
      <c r="Q1368">
        <v>39208</v>
      </c>
      <c r="R1368">
        <v>204075996</v>
      </c>
      <c r="S1368">
        <v>871567</v>
      </c>
      <c r="T1368">
        <v>38835680</v>
      </c>
      <c r="U1368">
        <v>141212</v>
      </c>
      <c r="V1368">
        <v>6162710</v>
      </c>
      <c r="W1368">
        <v>1.1000000000000001</v>
      </c>
      <c r="X1368">
        <v>1.4</v>
      </c>
      <c r="Y1368">
        <v>1.6</v>
      </c>
      <c r="Z1368">
        <v>1.5</v>
      </c>
      <c r="AA1368">
        <v>1.5</v>
      </c>
      <c r="AB1368">
        <v>1.4</v>
      </c>
      <c r="AC1368">
        <v>1.3</v>
      </c>
      <c r="AD1368">
        <v>4.4000000000000004</v>
      </c>
    </row>
    <row r="1369" spans="1:30" x14ac:dyDescent="0.45">
      <c r="A1369" t="s">
        <v>132</v>
      </c>
      <c r="B1369">
        <v>17460</v>
      </c>
      <c r="C1369" t="s">
        <v>547</v>
      </c>
      <c r="E1369">
        <v>11</v>
      </c>
      <c r="F1369" t="s">
        <v>33</v>
      </c>
      <c r="G1369" t="s">
        <v>34</v>
      </c>
      <c r="H1369">
        <v>1</v>
      </c>
      <c r="I1369" t="s">
        <v>32</v>
      </c>
      <c r="J1369">
        <v>1</v>
      </c>
      <c r="K1369" t="s">
        <v>32</v>
      </c>
      <c r="L1369">
        <v>0</v>
      </c>
      <c r="M1369" t="s">
        <v>32</v>
      </c>
      <c r="N1369">
        <v>2012</v>
      </c>
      <c r="O1369">
        <v>762</v>
      </c>
      <c r="P1369">
        <v>33402</v>
      </c>
      <c r="Q1369">
        <v>25</v>
      </c>
      <c r="R1369">
        <v>4947</v>
      </c>
      <c r="S1369">
        <v>75</v>
      </c>
      <c r="T1369">
        <v>1299</v>
      </c>
      <c r="U1369">
        <v>737</v>
      </c>
      <c r="V1369">
        <v>28455</v>
      </c>
      <c r="W1369">
        <v>16.8</v>
      </c>
      <c r="X1369">
        <v>30.7</v>
      </c>
      <c r="Y1369">
        <v>73.2</v>
      </c>
      <c r="Z1369">
        <v>48.8</v>
      </c>
      <c r="AA1369">
        <v>61.2</v>
      </c>
      <c r="AB1369">
        <v>41.4</v>
      </c>
      <c r="AC1369">
        <v>16.2</v>
      </c>
      <c r="AD1369">
        <v>30.9</v>
      </c>
    </row>
    <row r="1370" spans="1:30" x14ac:dyDescent="0.45">
      <c r="A1370" t="s">
        <v>132</v>
      </c>
      <c r="B1370">
        <v>17460</v>
      </c>
      <c r="C1370" t="s">
        <v>547</v>
      </c>
      <c r="E1370">
        <v>21</v>
      </c>
      <c r="F1370" t="s">
        <v>35</v>
      </c>
      <c r="H1370">
        <v>1</v>
      </c>
      <c r="I1370" t="s">
        <v>32</v>
      </c>
      <c r="J1370">
        <v>1</v>
      </c>
      <c r="K1370" t="s">
        <v>32</v>
      </c>
      <c r="L1370">
        <v>0</v>
      </c>
      <c r="M1370" t="s">
        <v>32</v>
      </c>
      <c r="N1370">
        <v>2012</v>
      </c>
      <c r="O1370">
        <v>405</v>
      </c>
      <c r="P1370">
        <v>243025</v>
      </c>
      <c r="Q1370">
        <v>13</v>
      </c>
      <c r="R1370">
        <v>228802</v>
      </c>
      <c r="S1370">
        <v>485</v>
      </c>
      <c r="T1370">
        <v>36266</v>
      </c>
      <c r="U1370">
        <v>393</v>
      </c>
      <c r="W1370">
        <v>32.1</v>
      </c>
      <c r="X1370">
        <v>18.3</v>
      </c>
      <c r="Y1370">
        <v>53.5</v>
      </c>
      <c r="Z1370">
        <v>17.2</v>
      </c>
      <c r="AA1370">
        <v>25.1</v>
      </c>
      <c r="AB1370">
        <v>26.6</v>
      </c>
      <c r="AC1370">
        <v>30.5</v>
      </c>
    </row>
    <row r="1371" spans="1:30" x14ac:dyDescent="0.45">
      <c r="A1371" t="s">
        <v>132</v>
      </c>
      <c r="B1371">
        <v>17460</v>
      </c>
      <c r="C1371" t="s">
        <v>547</v>
      </c>
      <c r="E1371">
        <v>22</v>
      </c>
      <c r="F1371" t="s">
        <v>36</v>
      </c>
      <c r="H1371">
        <v>1</v>
      </c>
      <c r="I1371" t="s">
        <v>32</v>
      </c>
      <c r="J1371">
        <v>1</v>
      </c>
      <c r="K1371" t="s">
        <v>32</v>
      </c>
      <c r="L1371">
        <v>0</v>
      </c>
      <c r="M1371" t="s">
        <v>32</v>
      </c>
      <c r="N1371">
        <v>2012</v>
      </c>
      <c r="O1371">
        <v>122</v>
      </c>
      <c r="P1371">
        <v>3039975</v>
      </c>
      <c r="Q1371">
        <v>42</v>
      </c>
      <c r="R1371">
        <v>3038393</v>
      </c>
      <c r="S1371">
        <v>3530</v>
      </c>
      <c r="T1371">
        <v>296747</v>
      </c>
      <c r="U1371">
        <v>81</v>
      </c>
      <c r="V1371">
        <v>1582</v>
      </c>
      <c r="W1371">
        <v>31.8</v>
      </c>
      <c r="X1371">
        <v>7.2</v>
      </c>
      <c r="Y1371">
        <v>37.1</v>
      </c>
      <c r="Z1371">
        <v>7.5</v>
      </c>
      <c r="AA1371">
        <v>9.9</v>
      </c>
      <c r="AB1371">
        <v>7.3</v>
      </c>
      <c r="AC1371">
        <v>43.5</v>
      </c>
      <c r="AD1371">
        <v>39.9</v>
      </c>
    </row>
    <row r="1372" spans="1:30" x14ac:dyDescent="0.45">
      <c r="A1372" t="s">
        <v>132</v>
      </c>
      <c r="B1372">
        <v>17460</v>
      </c>
      <c r="C1372" t="s">
        <v>547</v>
      </c>
      <c r="E1372">
        <v>23</v>
      </c>
      <c r="F1372" t="s">
        <v>37</v>
      </c>
      <c r="H1372">
        <v>1</v>
      </c>
      <c r="I1372" t="s">
        <v>32</v>
      </c>
      <c r="J1372">
        <v>1</v>
      </c>
      <c r="K1372" t="s">
        <v>32</v>
      </c>
      <c r="L1372">
        <v>0</v>
      </c>
      <c r="M1372" t="s">
        <v>32</v>
      </c>
      <c r="N1372">
        <v>2012</v>
      </c>
      <c r="O1372">
        <v>17881</v>
      </c>
      <c r="P1372">
        <v>7590647</v>
      </c>
      <c r="Q1372">
        <v>3651</v>
      </c>
      <c r="R1372">
        <v>6996755</v>
      </c>
      <c r="S1372">
        <v>29419</v>
      </c>
      <c r="T1372">
        <v>1547582</v>
      </c>
      <c r="U1372">
        <v>14230</v>
      </c>
      <c r="V1372">
        <v>593892</v>
      </c>
      <c r="W1372">
        <v>4.9000000000000004</v>
      </c>
      <c r="X1372">
        <v>7.1</v>
      </c>
      <c r="Y1372">
        <v>4.4000000000000004</v>
      </c>
      <c r="Z1372">
        <v>7.6</v>
      </c>
      <c r="AA1372">
        <v>7.8</v>
      </c>
      <c r="AB1372">
        <v>7.7</v>
      </c>
      <c r="AC1372">
        <v>5.7</v>
      </c>
      <c r="AD1372">
        <v>15.1</v>
      </c>
    </row>
    <row r="1373" spans="1:30" x14ac:dyDescent="0.45">
      <c r="A1373" t="s">
        <v>132</v>
      </c>
      <c r="B1373">
        <v>17460</v>
      </c>
      <c r="C1373" t="s">
        <v>547</v>
      </c>
      <c r="E1373" t="s">
        <v>38</v>
      </c>
      <c r="F1373" t="s">
        <v>39</v>
      </c>
      <c r="H1373">
        <v>1</v>
      </c>
      <c r="I1373" t="s">
        <v>32</v>
      </c>
      <c r="J1373">
        <v>1</v>
      </c>
      <c r="K1373" t="s">
        <v>32</v>
      </c>
      <c r="L1373">
        <v>0</v>
      </c>
      <c r="M1373" t="s">
        <v>32</v>
      </c>
      <c r="N1373">
        <v>2012</v>
      </c>
      <c r="O1373">
        <v>5657</v>
      </c>
      <c r="P1373">
        <v>43887435</v>
      </c>
      <c r="Q1373">
        <v>3188</v>
      </c>
      <c r="R1373">
        <v>43709926</v>
      </c>
      <c r="S1373">
        <v>119942</v>
      </c>
      <c r="T1373">
        <v>6641088</v>
      </c>
      <c r="U1373">
        <v>2468</v>
      </c>
      <c r="V1373">
        <v>177508</v>
      </c>
      <c r="W1373">
        <v>6.3</v>
      </c>
      <c r="X1373">
        <v>2.1</v>
      </c>
      <c r="Y1373">
        <v>6.5</v>
      </c>
      <c r="Z1373">
        <v>2.2000000000000002</v>
      </c>
      <c r="AA1373">
        <v>4.3</v>
      </c>
      <c r="AB1373">
        <v>3.2</v>
      </c>
      <c r="AC1373">
        <v>10.9</v>
      </c>
      <c r="AD1373">
        <v>19.899999999999999</v>
      </c>
    </row>
    <row r="1374" spans="1:30" x14ac:dyDescent="0.45">
      <c r="A1374" t="s">
        <v>132</v>
      </c>
      <c r="B1374">
        <v>17460</v>
      </c>
      <c r="C1374" t="s">
        <v>547</v>
      </c>
      <c r="E1374">
        <v>42</v>
      </c>
      <c r="F1374" t="s">
        <v>40</v>
      </c>
      <c r="H1374">
        <v>1</v>
      </c>
      <c r="I1374" t="s">
        <v>32</v>
      </c>
      <c r="J1374">
        <v>1</v>
      </c>
      <c r="K1374" t="s">
        <v>32</v>
      </c>
      <c r="L1374">
        <v>0</v>
      </c>
      <c r="M1374" t="s">
        <v>32</v>
      </c>
      <c r="N1374">
        <v>2012</v>
      </c>
      <c r="O1374">
        <v>5647</v>
      </c>
      <c r="P1374">
        <v>42766375</v>
      </c>
      <c r="Q1374">
        <v>3316</v>
      </c>
      <c r="R1374">
        <v>42596111</v>
      </c>
      <c r="S1374">
        <v>50522</v>
      </c>
      <c r="T1374">
        <v>2976230</v>
      </c>
      <c r="U1374">
        <v>2331</v>
      </c>
      <c r="V1374">
        <v>170265</v>
      </c>
      <c r="W1374">
        <v>4.5</v>
      </c>
      <c r="X1374">
        <v>5</v>
      </c>
      <c r="Y1374">
        <v>6.1</v>
      </c>
      <c r="Z1374">
        <v>5.0999999999999996</v>
      </c>
      <c r="AA1374">
        <v>3.6</v>
      </c>
      <c r="AB1374">
        <v>4.5</v>
      </c>
      <c r="AC1374">
        <v>5.7</v>
      </c>
      <c r="AD1374">
        <v>17.399999999999999</v>
      </c>
    </row>
    <row r="1375" spans="1:30" x14ac:dyDescent="0.45">
      <c r="A1375" t="s">
        <v>132</v>
      </c>
      <c r="B1375">
        <v>17460</v>
      </c>
      <c r="C1375" t="s">
        <v>547</v>
      </c>
      <c r="E1375" t="s">
        <v>41</v>
      </c>
      <c r="F1375" t="s">
        <v>42</v>
      </c>
      <c r="H1375">
        <v>1</v>
      </c>
      <c r="I1375" t="s">
        <v>32</v>
      </c>
      <c r="J1375">
        <v>1</v>
      </c>
      <c r="K1375" t="s">
        <v>32</v>
      </c>
      <c r="L1375">
        <v>0</v>
      </c>
      <c r="M1375" t="s">
        <v>32</v>
      </c>
      <c r="N1375">
        <v>2012</v>
      </c>
      <c r="O1375">
        <v>15135</v>
      </c>
      <c r="P1375">
        <v>27580423</v>
      </c>
      <c r="Q1375">
        <v>4159</v>
      </c>
      <c r="R1375">
        <v>27092424</v>
      </c>
      <c r="S1375">
        <v>98772</v>
      </c>
      <c r="T1375">
        <v>2381498</v>
      </c>
      <c r="U1375">
        <v>10976</v>
      </c>
      <c r="V1375">
        <v>487999</v>
      </c>
      <c r="W1375">
        <v>3.4</v>
      </c>
      <c r="X1375">
        <v>7.4</v>
      </c>
      <c r="Y1375">
        <v>4.8</v>
      </c>
      <c r="Z1375">
        <v>7.9</v>
      </c>
      <c r="AA1375">
        <v>3.2</v>
      </c>
      <c r="AB1375">
        <v>5.9</v>
      </c>
      <c r="AC1375">
        <v>3.4</v>
      </c>
      <c r="AD1375">
        <v>13.2</v>
      </c>
    </row>
    <row r="1376" spans="1:30" x14ac:dyDescent="0.45">
      <c r="A1376" t="s">
        <v>132</v>
      </c>
      <c r="B1376">
        <v>17460</v>
      </c>
      <c r="C1376" t="s">
        <v>547</v>
      </c>
      <c r="E1376" t="s">
        <v>43</v>
      </c>
      <c r="F1376" t="s">
        <v>44</v>
      </c>
      <c r="G1376" t="s">
        <v>45</v>
      </c>
      <c r="H1376">
        <v>1</v>
      </c>
      <c r="I1376" t="s">
        <v>32</v>
      </c>
      <c r="J1376">
        <v>1</v>
      </c>
      <c r="K1376" t="s">
        <v>32</v>
      </c>
      <c r="L1376">
        <v>0</v>
      </c>
      <c r="M1376" t="s">
        <v>32</v>
      </c>
      <c r="N1376">
        <v>2012</v>
      </c>
      <c r="O1376">
        <v>7008</v>
      </c>
      <c r="P1376">
        <v>5481924</v>
      </c>
      <c r="Q1376">
        <v>1148</v>
      </c>
      <c r="R1376">
        <v>5099658</v>
      </c>
      <c r="S1376">
        <v>25410</v>
      </c>
      <c r="T1376">
        <v>1117671</v>
      </c>
      <c r="U1376">
        <v>5860</v>
      </c>
      <c r="V1376">
        <v>382266</v>
      </c>
      <c r="W1376">
        <v>4.9000000000000004</v>
      </c>
      <c r="X1376">
        <v>6.2</v>
      </c>
      <c r="Y1376">
        <v>13.8</v>
      </c>
      <c r="Z1376">
        <v>7.1</v>
      </c>
      <c r="AA1376">
        <v>6</v>
      </c>
      <c r="AB1376">
        <v>5.2</v>
      </c>
      <c r="AC1376">
        <v>4.0999999999999996</v>
      </c>
      <c r="AD1376">
        <v>10.7</v>
      </c>
    </row>
    <row r="1377" spans="1:30" x14ac:dyDescent="0.45">
      <c r="A1377" t="s">
        <v>132</v>
      </c>
      <c r="B1377">
        <v>17460</v>
      </c>
      <c r="C1377" t="s">
        <v>547</v>
      </c>
      <c r="E1377">
        <v>51</v>
      </c>
      <c r="F1377" t="s">
        <v>46</v>
      </c>
      <c r="H1377">
        <v>1</v>
      </c>
      <c r="I1377" t="s">
        <v>32</v>
      </c>
      <c r="J1377">
        <v>1</v>
      </c>
      <c r="K1377" t="s">
        <v>32</v>
      </c>
      <c r="L1377">
        <v>0</v>
      </c>
      <c r="M1377" t="s">
        <v>32</v>
      </c>
      <c r="N1377">
        <v>2012</v>
      </c>
      <c r="O1377">
        <v>2131</v>
      </c>
      <c r="P1377">
        <v>4066830</v>
      </c>
      <c r="Q1377">
        <v>413</v>
      </c>
      <c r="R1377">
        <v>4007904</v>
      </c>
      <c r="S1377">
        <v>14843</v>
      </c>
      <c r="T1377">
        <v>975646</v>
      </c>
      <c r="U1377">
        <v>1718</v>
      </c>
      <c r="V1377">
        <v>58925</v>
      </c>
      <c r="W1377">
        <v>9.3000000000000007</v>
      </c>
      <c r="X1377">
        <v>1.9</v>
      </c>
      <c r="Y1377">
        <v>8.5</v>
      </c>
      <c r="Z1377">
        <v>2.1</v>
      </c>
      <c r="AA1377">
        <v>2.5</v>
      </c>
      <c r="AB1377">
        <v>2.2999999999999998</v>
      </c>
      <c r="AC1377">
        <v>9.8000000000000007</v>
      </c>
      <c r="AD1377">
        <v>23.2</v>
      </c>
    </row>
    <row r="1378" spans="1:30" x14ac:dyDescent="0.45">
      <c r="A1378" t="s">
        <v>132</v>
      </c>
      <c r="B1378">
        <v>17460</v>
      </c>
      <c r="C1378" t="s">
        <v>547</v>
      </c>
      <c r="E1378">
        <v>52</v>
      </c>
      <c r="F1378" t="s">
        <v>47</v>
      </c>
      <c r="G1378" t="s">
        <v>48</v>
      </c>
      <c r="H1378">
        <v>1</v>
      </c>
      <c r="I1378" t="s">
        <v>32</v>
      </c>
      <c r="J1378">
        <v>1</v>
      </c>
      <c r="K1378" t="s">
        <v>32</v>
      </c>
      <c r="L1378">
        <v>0</v>
      </c>
      <c r="M1378" t="s">
        <v>32</v>
      </c>
      <c r="N1378">
        <v>2012</v>
      </c>
      <c r="O1378">
        <v>6487</v>
      </c>
      <c r="P1378">
        <v>26253753</v>
      </c>
      <c r="Q1378">
        <v>1993</v>
      </c>
      <c r="R1378">
        <v>25952277</v>
      </c>
      <c r="S1378">
        <v>53997</v>
      </c>
      <c r="T1378">
        <v>3873859</v>
      </c>
      <c r="U1378">
        <v>4494</v>
      </c>
      <c r="V1378">
        <v>301475</v>
      </c>
      <c r="W1378">
        <v>2.5</v>
      </c>
      <c r="X1378">
        <v>0.9</v>
      </c>
      <c r="Y1378">
        <v>6.1</v>
      </c>
      <c r="Z1378">
        <v>1</v>
      </c>
      <c r="AA1378">
        <v>2.2999999999999998</v>
      </c>
      <c r="AB1378">
        <v>3</v>
      </c>
      <c r="AC1378">
        <v>2.7</v>
      </c>
      <c r="AD1378">
        <v>14.5</v>
      </c>
    </row>
    <row r="1379" spans="1:30" x14ac:dyDescent="0.45">
      <c r="A1379" t="s">
        <v>132</v>
      </c>
      <c r="B1379">
        <v>17460</v>
      </c>
      <c r="C1379" t="s">
        <v>547</v>
      </c>
      <c r="E1379">
        <v>53</v>
      </c>
      <c r="F1379" t="s">
        <v>49</v>
      </c>
      <c r="H1379">
        <v>1</v>
      </c>
      <c r="I1379" t="s">
        <v>32</v>
      </c>
      <c r="J1379">
        <v>1</v>
      </c>
      <c r="K1379" t="s">
        <v>32</v>
      </c>
      <c r="L1379">
        <v>0</v>
      </c>
      <c r="M1379" t="s">
        <v>32</v>
      </c>
      <c r="N1379">
        <v>2012</v>
      </c>
      <c r="O1379">
        <v>17968</v>
      </c>
      <c r="P1379">
        <v>7313548</v>
      </c>
      <c r="Q1379">
        <v>1801</v>
      </c>
      <c r="R1379">
        <v>5465208</v>
      </c>
      <c r="S1379">
        <v>14990</v>
      </c>
      <c r="T1379">
        <v>713670</v>
      </c>
      <c r="U1379">
        <v>16166</v>
      </c>
      <c r="V1379">
        <v>1848340</v>
      </c>
      <c r="W1379">
        <v>5.2</v>
      </c>
      <c r="X1379">
        <v>4.0999999999999996</v>
      </c>
      <c r="Y1379">
        <v>11.3</v>
      </c>
      <c r="Z1379">
        <v>2.7</v>
      </c>
      <c r="AA1379">
        <v>3.6</v>
      </c>
      <c r="AB1379">
        <v>2.8</v>
      </c>
      <c r="AC1379">
        <v>5.2</v>
      </c>
      <c r="AD1379">
        <v>13.5</v>
      </c>
    </row>
    <row r="1380" spans="1:30" x14ac:dyDescent="0.45">
      <c r="A1380" t="s">
        <v>132</v>
      </c>
      <c r="B1380">
        <v>17460</v>
      </c>
      <c r="C1380" t="s">
        <v>547</v>
      </c>
      <c r="E1380">
        <v>54</v>
      </c>
      <c r="F1380" t="s">
        <v>50</v>
      </c>
      <c r="H1380">
        <v>1</v>
      </c>
      <c r="I1380" t="s">
        <v>32</v>
      </c>
      <c r="J1380">
        <v>1</v>
      </c>
      <c r="K1380" t="s">
        <v>32</v>
      </c>
      <c r="L1380">
        <v>0</v>
      </c>
      <c r="M1380" t="s">
        <v>32</v>
      </c>
      <c r="N1380">
        <v>2012</v>
      </c>
      <c r="O1380">
        <v>26343</v>
      </c>
      <c r="P1380">
        <v>9238505</v>
      </c>
      <c r="Q1380">
        <v>5430</v>
      </c>
      <c r="R1380">
        <v>8351766</v>
      </c>
      <c r="S1380">
        <v>49768</v>
      </c>
      <c r="T1380">
        <v>3158141</v>
      </c>
      <c r="U1380">
        <v>20914</v>
      </c>
      <c r="V1380">
        <v>886740</v>
      </c>
      <c r="W1380">
        <v>2.7</v>
      </c>
      <c r="X1380">
        <v>4.0999999999999996</v>
      </c>
      <c r="Y1380">
        <v>5.4</v>
      </c>
      <c r="Z1380">
        <v>4.7</v>
      </c>
      <c r="AA1380">
        <v>4.0999999999999996</v>
      </c>
      <c r="AB1380">
        <v>4</v>
      </c>
      <c r="AC1380">
        <v>3.2</v>
      </c>
      <c r="AD1380">
        <v>6.2</v>
      </c>
    </row>
    <row r="1381" spans="1:30" x14ac:dyDescent="0.45">
      <c r="A1381" t="s">
        <v>132</v>
      </c>
      <c r="B1381">
        <v>17460</v>
      </c>
      <c r="C1381" t="s">
        <v>547</v>
      </c>
      <c r="E1381">
        <v>55</v>
      </c>
      <c r="F1381" t="s">
        <v>59</v>
      </c>
      <c r="H1381">
        <v>1</v>
      </c>
      <c r="I1381" t="s">
        <v>32</v>
      </c>
      <c r="J1381">
        <v>1</v>
      </c>
      <c r="K1381" t="s">
        <v>32</v>
      </c>
      <c r="L1381">
        <v>0</v>
      </c>
      <c r="M1381" t="s">
        <v>32</v>
      </c>
      <c r="N1381">
        <v>2012</v>
      </c>
      <c r="O1381">
        <v>410</v>
      </c>
      <c r="P1381">
        <v>2189306</v>
      </c>
      <c r="Q1381">
        <v>410</v>
      </c>
      <c r="R1381">
        <v>2189306</v>
      </c>
      <c r="S1381">
        <v>32503</v>
      </c>
      <c r="T1381">
        <v>3089967</v>
      </c>
      <c r="U1381">
        <v>0</v>
      </c>
      <c r="V1381">
        <v>0</v>
      </c>
      <c r="W1381">
        <v>10</v>
      </c>
      <c r="X1381">
        <v>3.7</v>
      </c>
      <c r="Y1381">
        <v>10.4</v>
      </c>
      <c r="Z1381">
        <v>3.8</v>
      </c>
      <c r="AA1381">
        <v>3.5</v>
      </c>
      <c r="AB1381">
        <v>3.8</v>
      </c>
      <c r="AC1381">
        <v>0</v>
      </c>
      <c r="AD1381">
        <v>0</v>
      </c>
    </row>
    <row r="1382" spans="1:30" x14ac:dyDescent="0.45">
      <c r="A1382" t="s">
        <v>132</v>
      </c>
      <c r="B1382">
        <v>17460</v>
      </c>
      <c r="C1382" t="s">
        <v>547</v>
      </c>
      <c r="E1382">
        <v>56</v>
      </c>
      <c r="F1382" t="s">
        <v>51</v>
      </c>
      <c r="H1382">
        <v>1</v>
      </c>
      <c r="I1382" t="s">
        <v>32</v>
      </c>
      <c r="J1382">
        <v>1</v>
      </c>
      <c r="K1382" t="s">
        <v>32</v>
      </c>
      <c r="L1382">
        <v>0</v>
      </c>
      <c r="M1382" t="s">
        <v>32</v>
      </c>
      <c r="N1382">
        <v>2012</v>
      </c>
      <c r="O1382">
        <v>15533</v>
      </c>
      <c r="P1382">
        <v>4236410</v>
      </c>
      <c r="Q1382">
        <v>2754</v>
      </c>
      <c r="R1382">
        <v>3981430</v>
      </c>
      <c r="S1382">
        <v>62144</v>
      </c>
      <c r="T1382">
        <v>1884063</v>
      </c>
      <c r="U1382">
        <v>12778</v>
      </c>
      <c r="V1382">
        <v>254980</v>
      </c>
      <c r="W1382">
        <v>2.2999999999999998</v>
      </c>
      <c r="X1382">
        <v>7.2</v>
      </c>
      <c r="Y1382">
        <v>8.4</v>
      </c>
      <c r="Z1382">
        <v>8.3000000000000007</v>
      </c>
      <c r="AA1382">
        <v>6</v>
      </c>
      <c r="AB1382">
        <v>8.4</v>
      </c>
      <c r="AC1382">
        <v>2.6</v>
      </c>
      <c r="AD1382">
        <v>10.5</v>
      </c>
    </row>
    <row r="1383" spans="1:30" x14ac:dyDescent="0.45">
      <c r="A1383" t="s">
        <v>132</v>
      </c>
      <c r="B1383">
        <v>17460</v>
      </c>
      <c r="C1383" t="s">
        <v>547</v>
      </c>
      <c r="E1383">
        <v>61</v>
      </c>
      <c r="F1383" t="s">
        <v>52</v>
      </c>
      <c r="H1383">
        <v>1</v>
      </c>
      <c r="I1383" t="s">
        <v>32</v>
      </c>
      <c r="J1383">
        <v>1</v>
      </c>
      <c r="K1383" t="s">
        <v>32</v>
      </c>
      <c r="L1383">
        <v>0</v>
      </c>
      <c r="M1383" t="s">
        <v>32</v>
      </c>
      <c r="N1383">
        <v>2012</v>
      </c>
      <c r="O1383">
        <v>5456</v>
      </c>
      <c r="P1383">
        <v>2066517</v>
      </c>
      <c r="Q1383">
        <v>722</v>
      </c>
      <c r="R1383">
        <v>2015668</v>
      </c>
      <c r="S1383">
        <v>36734</v>
      </c>
      <c r="T1383">
        <v>943838</v>
      </c>
      <c r="U1383">
        <v>4735</v>
      </c>
      <c r="V1383">
        <v>50850</v>
      </c>
      <c r="W1383">
        <v>4.8</v>
      </c>
      <c r="X1383">
        <v>1.6</v>
      </c>
      <c r="Y1383">
        <v>6.3</v>
      </c>
      <c r="Z1383">
        <v>1.9</v>
      </c>
      <c r="AA1383">
        <v>1.9</v>
      </c>
      <c r="AB1383">
        <v>1.8</v>
      </c>
      <c r="AC1383">
        <v>5.8</v>
      </c>
      <c r="AD1383">
        <v>13.5</v>
      </c>
    </row>
    <row r="1384" spans="1:30" x14ac:dyDescent="0.45">
      <c r="A1384" t="s">
        <v>132</v>
      </c>
      <c r="B1384">
        <v>17460</v>
      </c>
      <c r="C1384" t="s">
        <v>547</v>
      </c>
      <c r="E1384">
        <v>62</v>
      </c>
      <c r="F1384" t="s">
        <v>53</v>
      </c>
      <c r="H1384">
        <v>1</v>
      </c>
      <c r="I1384" t="s">
        <v>32</v>
      </c>
      <c r="J1384">
        <v>1</v>
      </c>
      <c r="K1384" t="s">
        <v>32</v>
      </c>
      <c r="L1384">
        <v>0</v>
      </c>
      <c r="M1384" t="s">
        <v>32</v>
      </c>
      <c r="N1384">
        <v>2012</v>
      </c>
      <c r="O1384">
        <v>18417</v>
      </c>
      <c r="P1384">
        <v>16534386</v>
      </c>
      <c r="Q1384">
        <v>4019</v>
      </c>
      <c r="R1384">
        <v>16204161</v>
      </c>
      <c r="S1384">
        <v>165521</v>
      </c>
      <c r="T1384">
        <v>6907373</v>
      </c>
      <c r="U1384">
        <v>14398</v>
      </c>
      <c r="V1384">
        <v>330224</v>
      </c>
      <c r="W1384">
        <v>2.7</v>
      </c>
      <c r="X1384">
        <v>4.2</v>
      </c>
      <c r="Y1384">
        <v>5.5</v>
      </c>
      <c r="Z1384">
        <v>4.4000000000000004</v>
      </c>
      <c r="AA1384">
        <v>5.0999999999999996</v>
      </c>
      <c r="AB1384">
        <v>4.7</v>
      </c>
      <c r="AC1384">
        <v>2.6</v>
      </c>
      <c r="AD1384">
        <v>7.8</v>
      </c>
    </row>
    <row r="1385" spans="1:30" x14ac:dyDescent="0.45">
      <c r="A1385" t="s">
        <v>132</v>
      </c>
      <c r="B1385">
        <v>17460</v>
      </c>
      <c r="C1385" t="s">
        <v>547</v>
      </c>
      <c r="E1385">
        <v>71</v>
      </c>
      <c r="F1385" t="s">
        <v>54</v>
      </c>
      <c r="H1385">
        <v>1</v>
      </c>
      <c r="I1385" t="s">
        <v>32</v>
      </c>
      <c r="J1385">
        <v>1</v>
      </c>
      <c r="K1385" t="s">
        <v>32</v>
      </c>
      <c r="L1385">
        <v>0</v>
      </c>
      <c r="M1385" t="s">
        <v>32</v>
      </c>
      <c r="N1385">
        <v>2012</v>
      </c>
      <c r="O1385">
        <v>8787</v>
      </c>
      <c r="P1385">
        <v>1560550</v>
      </c>
      <c r="Q1385">
        <v>731</v>
      </c>
      <c r="R1385">
        <v>1410973</v>
      </c>
      <c r="S1385">
        <v>12049</v>
      </c>
      <c r="T1385">
        <v>626699</v>
      </c>
      <c r="U1385">
        <v>8056</v>
      </c>
      <c r="V1385">
        <v>149577</v>
      </c>
      <c r="W1385">
        <v>3</v>
      </c>
      <c r="X1385">
        <v>3</v>
      </c>
      <c r="Y1385">
        <v>12</v>
      </c>
      <c r="Z1385">
        <v>3.5</v>
      </c>
      <c r="AA1385">
        <v>12.3</v>
      </c>
      <c r="AB1385">
        <v>1.8</v>
      </c>
      <c r="AC1385">
        <v>3.3</v>
      </c>
      <c r="AD1385">
        <v>9</v>
      </c>
    </row>
    <row r="1386" spans="1:30" x14ac:dyDescent="0.45">
      <c r="A1386" t="s">
        <v>132</v>
      </c>
      <c r="B1386">
        <v>17460</v>
      </c>
      <c r="C1386" t="s">
        <v>547</v>
      </c>
      <c r="E1386">
        <v>72</v>
      </c>
      <c r="F1386" t="s">
        <v>55</v>
      </c>
      <c r="H1386">
        <v>1</v>
      </c>
      <c r="I1386" t="s">
        <v>32</v>
      </c>
      <c r="J1386">
        <v>1</v>
      </c>
      <c r="K1386" t="s">
        <v>32</v>
      </c>
      <c r="L1386">
        <v>0</v>
      </c>
      <c r="M1386" t="s">
        <v>32</v>
      </c>
      <c r="N1386">
        <v>2012</v>
      </c>
      <c r="O1386">
        <v>5381</v>
      </c>
      <c r="P1386">
        <v>3970129</v>
      </c>
      <c r="Q1386">
        <v>3358</v>
      </c>
      <c r="R1386">
        <v>3900236</v>
      </c>
      <c r="S1386">
        <v>77756</v>
      </c>
      <c r="T1386">
        <v>1064801</v>
      </c>
      <c r="U1386">
        <v>2023</v>
      </c>
      <c r="V1386">
        <v>69893</v>
      </c>
      <c r="W1386">
        <v>6</v>
      </c>
      <c r="X1386">
        <v>5.2</v>
      </c>
      <c r="Y1386">
        <v>6.7</v>
      </c>
      <c r="Z1386">
        <v>5.5</v>
      </c>
      <c r="AA1386">
        <v>6.4</v>
      </c>
      <c r="AB1386">
        <v>6.3</v>
      </c>
      <c r="AC1386">
        <v>6.5</v>
      </c>
      <c r="AD1386">
        <v>20.2</v>
      </c>
    </row>
    <row r="1387" spans="1:30" x14ac:dyDescent="0.45">
      <c r="A1387" t="s">
        <v>132</v>
      </c>
      <c r="B1387">
        <v>17460</v>
      </c>
      <c r="C1387" t="s">
        <v>547</v>
      </c>
      <c r="E1387">
        <v>81</v>
      </c>
      <c r="F1387" t="s">
        <v>56</v>
      </c>
      <c r="G1387" t="s">
        <v>57</v>
      </c>
      <c r="H1387">
        <v>1</v>
      </c>
      <c r="I1387" t="s">
        <v>32</v>
      </c>
      <c r="J1387">
        <v>1</v>
      </c>
      <c r="K1387" t="s">
        <v>32</v>
      </c>
      <c r="L1387">
        <v>0</v>
      </c>
      <c r="M1387" t="s">
        <v>32</v>
      </c>
      <c r="N1387">
        <v>2012</v>
      </c>
      <c r="O1387">
        <v>21645</v>
      </c>
      <c r="P1387">
        <v>2184220</v>
      </c>
      <c r="Q1387">
        <v>2792</v>
      </c>
      <c r="R1387">
        <v>1828704</v>
      </c>
      <c r="S1387">
        <v>23068</v>
      </c>
      <c r="T1387">
        <v>598979</v>
      </c>
      <c r="U1387">
        <v>18853</v>
      </c>
      <c r="V1387">
        <v>355516</v>
      </c>
      <c r="W1387">
        <v>3.1</v>
      </c>
      <c r="X1387">
        <v>4.5</v>
      </c>
      <c r="Y1387">
        <v>6.5</v>
      </c>
      <c r="Z1387">
        <v>6.1</v>
      </c>
      <c r="AA1387">
        <v>8.5</v>
      </c>
      <c r="AB1387">
        <v>8.4</v>
      </c>
      <c r="AC1387">
        <v>3.3</v>
      </c>
      <c r="AD1387">
        <v>5.6</v>
      </c>
    </row>
    <row r="1388" spans="1:30" x14ac:dyDescent="0.45">
      <c r="A1388" t="s">
        <v>133</v>
      </c>
      <c r="B1388">
        <v>17660</v>
      </c>
      <c r="C1388" t="s">
        <v>548</v>
      </c>
      <c r="E1388">
        <v>0</v>
      </c>
      <c r="F1388" t="s">
        <v>31</v>
      </c>
      <c r="H1388">
        <v>1</v>
      </c>
      <c r="I1388" t="s">
        <v>32</v>
      </c>
      <c r="J1388">
        <v>1</v>
      </c>
      <c r="K1388" t="s">
        <v>32</v>
      </c>
      <c r="L1388">
        <v>0</v>
      </c>
      <c r="M1388" t="s">
        <v>32</v>
      </c>
      <c r="N1388">
        <v>2012</v>
      </c>
      <c r="O1388">
        <v>15152</v>
      </c>
      <c r="P1388">
        <v>8191774</v>
      </c>
      <c r="Q1388">
        <v>3853</v>
      </c>
      <c r="R1388">
        <v>7686181</v>
      </c>
      <c r="S1388">
        <v>40954</v>
      </c>
      <c r="T1388">
        <v>1312159</v>
      </c>
      <c r="U1388">
        <v>11299</v>
      </c>
      <c r="V1388">
        <v>505593</v>
      </c>
      <c r="W1388">
        <v>5.3</v>
      </c>
      <c r="X1388">
        <v>3.2</v>
      </c>
      <c r="Y1388">
        <v>6.1</v>
      </c>
      <c r="Z1388">
        <v>3</v>
      </c>
      <c r="AA1388">
        <v>4.9000000000000004</v>
      </c>
      <c r="AB1388">
        <v>4.3</v>
      </c>
      <c r="AC1388">
        <v>6.2</v>
      </c>
      <c r="AD1388">
        <v>20</v>
      </c>
    </row>
    <row r="1389" spans="1:30" x14ac:dyDescent="0.45">
      <c r="A1389" t="s">
        <v>133</v>
      </c>
      <c r="B1389">
        <v>17660</v>
      </c>
      <c r="C1389" t="s">
        <v>548</v>
      </c>
      <c r="E1389">
        <v>11</v>
      </c>
      <c r="F1389" t="s">
        <v>33</v>
      </c>
      <c r="G1389" t="s">
        <v>34</v>
      </c>
      <c r="H1389">
        <v>1</v>
      </c>
      <c r="I1389" t="s">
        <v>32</v>
      </c>
      <c r="J1389">
        <v>1</v>
      </c>
      <c r="K1389" t="s">
        <v>32</v>
      </c>
      <c r="L1389">
        <v>0</v>
      </c>
      <c r="M1389" t="s">
        <v>32</v>
      </c>
      <c r="N1389">
        <v>2012</v>
      </c>
      <c r="O1389">
        <v>361</v>
      </c>
      <c r="P1389">
        <v>58774</v>
      </c>
      <c r="Q1389">
        <v>106</v>
      </c>
      <c r="R1389">
        <v>54361</v>
      </c>
      <c r="S1389">
        <v>411</v>
      </c>
      <c r="T1389">
        <v>12545</v>
      </c>
      <c r="U1389">
        <v>255</v>
      </c>
      <c r="V1389">
        <v>4413</v>
      </c>
      <c r="W1389">
        <v>30.7</v>
      </c>
      <c r="X1389">
        <v>26.2</v>
      </c>
      <c r="Y1389">
        <v>40.200000000000003</v>
      </c>
      <c r="Z1389">
        <v>30.9</v>
      </c>
      <c r="AA1389">
        <v>17.100000000000001</v>
      </c>
      <c r="AB1389">
        <v>24.3</v>
      </c>
      <c r="AC1389">
        <v>39.9</v>
      </c>
      <c r="AD1389">
        <v>31.6</v>
      </c>
    </row>
    <row r="1390" spans="1:30" x14ac:dyDescent="0.45">
      <c r="A1390" t="s">
        <v>133</v>
      </c>
      <c r="B1390">
        <v>17660</v>
      </c>
      <c r="C1390" t="s">
        <v>548</v>
      </c>
      <c r="E1390">
        <v>21</v>
      </c>
      <c r="F1390" t="s">
        <v>35</v>
      </c>
      <c r="H1390">
        <v>1</v>
      </c>
      <c r="I1390" t="s">
        <v>32</v>
      </c>
      <c r="J1390">
        <v>1</v>
      </c>
      <c r="K1390" t="s">
        <v>32</v>
      </c>
      <c r="L1390">
        <v>0</v>
      </c>
      <c r="M1390" t="s">
        <v>32</v>
      </c>
      <c r="N1390">
        <v>2012</v>
      </c>
      <c r="O1390">
        <v>63</v>
      </c>
      <c r="P1390">
        <v>72118</v>
      </c>
      <c r="Q1390">
        <v>22</v>
      </c>
      <c r="R1390">
        <v>68806</v>
      </c>
      <c r="S1390">
        <v>312</v>
      </c>
      <c r="T1390">
        <v>20544</v>
      </c>
      <c r="U1390">
        <v>42</v>
      </c>
      <c r="V1390">
        <v>3312</v>
      </c>
      <c r="W1390">
        <v>39.799999999999997</v>
      </c>
      <c r="X1390">
        <v>11.9</v>
      </c>
      <c r="Y1390">
        <v>52.1</v>
      </c>
      <c r="Z1390">
        <v>12.6</v>
      </c>
      <c r="AA1390">
        <v>8</v>
      </c>
      <c r="AB1390">
        <v>7.2</v>
      </c>
      <c r="AC1390">
        <v>50.6</v>
      </c>
      <c r="AD1390">
        <v>22.2</v>
      </c>
    </row>
    <row r="1391" spans="1:30" x14ac:dyDescent="0.45">
      <c r="A1391" t="s">
        <v>133</v>
      </c>
      <c r="B1391">
        <v>17660</v>
      </c>
      <c r="C1391" t="s">
        <v>548</v>
      </c>
      <c r="E1391">
        <v>23</v>
      </c>
      <c r="F1391" t="s">
        <v>37</v>
      </c>
      <c r="H1391">
        <v>1</v>
      </c>
      <c r="I1391" t="s">
        <v>32</v>
      </c>
      <c r="J1391">
        <v>1</v>
      </c>
      <c r="K1391" t="s">
        <v>32</v>
      </c>
      <c r="L1391">
        <v>0</v>
      </c>
      <c r="M1391" t="s">
        <v>32</v>
      </c>
      <c r="N1391">
        <v>2012</v>
      </c>
      <c r="O1391">
        <v>2118</v>
      </c>
      <c r="P1391">
        <v>734362</v>
      </c>
      <c r="Q1391">
        <v>679</v>
      </c>
      <c r="R1391">
        <v>668391</v>
      </c>
      <c r="S1391">
        <v>3430</v>
      </c>
      <c r="T1391">
        <v>144041</v>
      </c>
      <c r="U1391">
        <v>1440</v>
      </c>
      <c r="V1391">
        <v>65972</v>
      </c>
      <c r="W1391">
        <v>8.4</v>
      </c>
      <c r="X1391">
        <v>6.8</v>
      </c>
      <c r="Y1391">
        <v>16</v>
      </c>
      <c r="Z1391">
        <v>8.1999999999999993</v>
      </c>
      <c r="AA1391">
        <v>12.6</v>
      </c>
      <c r="AB1391">
        <v>10.7</v>
      </c>
      <c r="AC1391">
        <v>11.2</v>
      </c>
      <c r="AD1391">
        <v>17.100000000000001</v>
      </c>
    </row>
    <row r="1392" spans="1:30" x14ac:dyDescent="0.45">
      <c r="A1392" t="s">
        <v>133</v>
      </c>
      <c r="B1392">
        <v>17660</v>
      </c>
      <c r="C1392" t="s">
        <v>548</v>
      </c>
      <c r="E1392" t="s">
        <v>38</v>
      </c>
      <c r="F1392" t="s">
        <v>39</v>
      </c>
      <c r="H1392">
        <v>1</v>
      </c>
      <c r="I1392" t="s">
        <v>32</v>
      </c>
      <c r="J1392">
        <v>1</v>
      </c>
      <c r="K1392" t="s">
        <v>32</v>
      </c>
      <c r="L1392">
        <v>0</v>
      </c>
      <c r="M1392" t="s">
        <v>32</v>
      </c>
      <c r="N1392">
        <v>2012</v>
      </c>
      <c r="O1392">
        <v>592</v>
      </c>
      <c r="P1392">
        <v>1580717</v>
      </c>
      <c r="Q1392">
        <v>233</v>
      </c>
      <c r="R1392">
        <v>1573028</v>
      </c>
      <c r="S1392">
        <v>3863</v>
      </c>
      <c r="T1392">
        <v>166887</v>
      </c>
      <c r="U1392">
        <v>359</v>
      </c>
      <c r="V1392">
        <v>7689</v>
      </c>
      <c r="W1392">
        <v>15.7</v>
      </c>
      <c r="X1392">
        <v>6.8</v>
      </c>
      <c r="Y1392">
        <v>17.3</v>
      </c>
      <c r="Z1392">
        <v>7.1</v>
      </c>
      <c r="AA1392">
        <v>9.8000000000000007</v>
      </c>
      <c r="AB1392">
        <v>10.6</v>
      </c>
      <c r="AC1392">
        <v>25.7</v>
      </c>
      <c r="AD1392">
        <v>24.9</v>
      </c>
    </row>
    <row r="1393" spans="1:30" x14ac:dyDescent="0.45">
      <c r="A1393" t="s">
        <v>133</v>
      </c>
      <c r="B1393">
        <v>17660</v>
      </c>
      <c r="C1393" t="s">
        <v>548</v>
      </c>
      <c r="E1393">
        <v>42</v>
      </c>
      <c r="F1393" t="s">
        <v>40</v>
      </c>
      <c r="H1393">
        <v>1</v>
      </c>
      <c r="I1393" t="s">
        <v>32</v>
      </c>
      <c r="J1393">
        <v>1</v>
      </c>
      <c r="K1393" t="s">
        <v>32</v>
      </c>
      <c r="L1393">
        <v>0</v>
      </c>
      <c r="M1393" t="s">
        <v>32</v>
      </c>
      <c r="N1393">
        <v>2012</v>
      </c>
      <c r="O1393">
        <v>434</v>
      </c>
      <c r="P1393">
        <v>875534</v>
      </c>
      <c r="Q1393">
        <v>141</v>
      </c>
      <c r="R1393">
        <v>859419</v>
      </c>
      <c r="S1393">
        <v>1195</v>
      </c>
      <c r="T1393">
        <v>55158</v>
      </c>
      <c r="U1393">
        <v>294</v>
      </c>
      <c r="W1393">
        <v>22.4</v>
      </c>
      <c r="X1393">
        <v>6.9</v>
      </c>
      <c r="Y1393">
        <v>27.7</v>
      </c>
      <c r="Z1393">
        <v>7.5</v>
      </c>
      <c r="AA1393">
        <v>15.3</v>
      </c>
      <c r="AB1393">
        <v>10.199999999999999</v>
      </c>
      <c r="AC1393">
        <v>29.7</v>
      </c>
    </row>
    <row r="1394" spans="1:30" x14ac:dyDescent="0.45">
      <c r="A1394" t="s">
        <v>133</v>
      </c>
      <c r="B1394">
        <v>17660</v>
      </c>
      <c r="C1394" t="s">
        <v>548</v>
      </c>
      <c r="E1394" t="s">
        <v>41</v>
      </c>
      <c r="F1394" t="s">
        <v>42</v>
      </c>
      <c r="H1394">
        <v>1</v>
      </c>
      <c r="I1394" t="s">
        <v>32</v>
      </c>
      <c r="J1394">
        <v>1</v>
      </c>
      <c r="K1394" t="s">
        <v>32</v>
      </c>
      <c r="L1394">
        <v>0</v>
      </c>
      <c r="M1394" t="s">
        <v>32</v>
      </c>
      <c r="N1394">
        <v>2012</v>
      </c>
      <c r="O1394">
        <v>1414</v>
      </c>
      <c r="P1394">
        <v>2291738</v>
      </c>
      <c r="Q1394">
        <v>399</v>
      </c>
      <c r="R1394">
        <v>2252595</v>
      </c>
      <c r="S1394">
        <v>7100</v>
      </c>
      <c r="T1394">
        <v>184182</v>
      </c>
      <c r="U1394">
        <v>1014</v>
      </c>
      <c r="V1394">
        <v>39143</v>
      </c>
      <c r="W1394">
        <v>9.4</v>
      </c>
      <c r="X1394">
        <v>2.1</v>
      </c>
      <c r="Y1394">
        <v>9.9</v>
      </c>
      <c r="Z1394">
        <v>2.2999999999999998</v>
      </c>
      <c r="AA1394">
        <v>2.2999999999999998</v>
      </c>
      <c r="AB1394">
        <v>1.8</v>
      </c>
      <c r="AC1394">
        <v>12.7</v>
      </c>
      <c r="AD1394">
        <v>14.3</v>
      </c>
    </row>
    <row r="1395" spans="1:30" x14ac:dyDescent="0.45">
      <c r="A1395" t="s">
        <v>133</v>
      </c>
      <c r="B1395">
        <v>17660</v>
      </c>
      <c r="C1395" t="s">
        <v>548</v>
      </c>
      <c r="E1395" t="s">
        <v>43</v>
      </c>
      <c r="F1395" t="s">
        <v>44</v>
      </c>
      <c r="G1395" t="s">
        <v>45</v>
      </c>
      <c r="H1395">
        <v>1</v>
      </c>
      <c r="I1395" t="s">
        <v>32</v>
      </c>
      <c r="J1395">
        <v>1</v>
      </c>
      <c r="K1395" t="s">
        <v>32</v>
      </c>
      <c r="L1395">
        <v>0</v>
      </c>
      <c r="M1395" t="s">
        <v>32</v>
      </c>
      <c r="N1395">
        <v>2012</v>
      </c>
      <c r="O1395">
        <v>349</v>
      </c>
      <c r="P1395">
        <v>97078</v>
      </c>
      <c r="Q1395">
        <v>127</v>
      </c>
      <c r="R1395">
        <v>84015</v>
      </c>
      <c r="S1395">
        <v>681</v>
      </c>
      <c r="T1395">
        <v>23113</v>
      </c>
      <c r="U1395">
        <v>222</v>
      </c>
      <c r="V1395">
        <v>13063</v>
      </c>
      <c r="W1395">
        <v>15.4</v>
      </c>
      <c r="X1395">
        <v>11.7</v>
      </c>
      <c r="Y1395">
        <v>25</v>
      </c>
      <c r="Z1395">
        <v>13.7</v>
      </c>
      <c r="AA1395">
        <v>15.5</v>
      </c>
      <c r="AB1395">
        <v>13.5</v>
      </c>
      <c r="AC1395">
        <v>23</v>
      </c>
      <c r="AD1395">
        <v>25.7</v>
      </c>
    </row>
    <row r="1396" spans="1:30" x14ac:dyDescent="0.45">
      <c r="A1396" t="s">
        <v>133</v>
      </c>
      <c r="B1396">
        <v>17660</v>
      </c>
      <c r="C1396" t="s">
        <v>548</v>
      </c>
      <c r="E1396">
        <v>51</v>
      </c>
      <c r="F1396" t="s">
        <v>46</v>
      </c>
      <c r="H1396">
        <v>1</v>
      </c>
      <c r="I1396" t="s">
        <v>32</v>
      </c>
      <c r="J1396">
        <v>1</v>
      </c>
      <c r="K1396" t="s">
        <v>32</v>
      </c>
      <c r="L1396">
        <v>0</v>
      </c>
      <c r="M1396" t="s">
        <v>32</v>
      </c>
      <c r="N1396">
        <v>2012</v>
      </c>
      <c r="O1396">
        <v>169</v>
      </c>
      <c r="P1396">
        <v>193035</v>
      </c>
      <c r="Q1396">
        <v>61</v>
      </c>
      <c r="R1396">
        <v>188407</v>
      </c>
      <c r="S1396">
        <v>823</v>
      </c>
      <c r="T1396">
        <v>44941</v>
      </c>
      <c r="U1396">
        <v>108</v>
      </c>
      <c r="V1396">
        <v>4629</v>
      </c>
      <c r="W1396">
        <v>29.1</v>
      </c>
      <c r="X1396">
        <v>5.8</v>
      </c>
      <c r="Y1396">
        <v>22.8</v>
      </c>
      <c r="Z1396">
        <v>5.5</v>
      </c>
      <c r="AA1396">
        <v>6.3</v>
      </c>
      <c r="AB1396">
        <v>3.3</v>
      </c>
      <c r="AC1396">
        <v>41.2</v>
      </c>
      <c r="AD1396">
        <v>45.6</v>
      </c>
    </row>
    <row r="1397" spans="1:30" x14ac:dyDescent="0.45">
      <c r="A1397" t="s">
        <v>133</v>
      </c>
      <c r="B1397">
        <v>17660</v>
      </c>
      <c r="C1397" t="s">
        <v>548</v>
      </c>
      <c r="E1397">
        <v>52</v>
      </c>
      <c r="F1397" t="s">
        <v>47</v>
      </c>
      <c r="G1397" t="s">
        <v>48</v>
      </c>
      <c r="H1397">
        <v>1</v>
      </c>
      <c r="I1397" t="s">
        <v>32</v>
      </c>
      <c r="J1397">
        <v>1</v>
      </c>
      <c r="K1397" t="s">
        <v>32</v>
      </c>
      <c r="L1397">
        <v>0</v>
      </c>
      <c r="M1397" t="s">
        <v>32</v>
      </c>
      <c r="N1397">
        <v>2012</v>
      </c>
      <c r="O1397">
        <v>557</v>
      </c>
      <c r="P1397">
        <v>300750</v>
      </c>
      <c r="Q1397">
        <v>190</v>
      </c>
      <c r="R1397">
        <v>287394</v>
      </c>
      <c r="S1397">
        <v>1822</v>
      </c>
      <c r="T1397">
        <v>79829</v>
      </c>
      <c r="U1397">
        <v>368</v>
      </c>
      <c r="W1397">
        <v>17.899999999999999</v>
      </c>
      <c r="X1397">
        <v>4.2</v>
      </c>
      <c r="Y1397">
        <v>16.5</v>
      </c>
      <c r="Z1397">
        <v>2.8</v>
      </c>
      <c r="AA1397">
        <v>5.5</v>
      </c>
      <c r="AB1397">
        <v>3.1</v>
      </c>
      <c r="AC1397">
        <v>19.5</v>
      </c>
    </row>
    <row r="1398" spans="1:30" x14ac:dyDescent="0.45">
      <c r="A1398" t="s">
        <v>133</v>
      </c>
      <c r="B1398">
        <v>17660</v>
      </c>
      <c r="C1398" t="s">
        <v>548</v>
      </c>
      <c r="E1398">
        <v>53</v>
      </c>
      <c r="F1398" t="s">
        <v>49</v>
      </c>
      <c r="H1398">
        <v>1</v>
      </c>
      <c r="I1398" t="s">
        <v>32</v>
      </c>
      <c r="J1398">
        <v>1</v>
      </c>
      <c r="K1398" t="s">
        <v>32</v>
      </c>
      <c r="L1398">
        <v>0</v>
      </c>
      <c r="M1398" t="s">
        <v>32</v>
      </c>
      <c r="N1398">
        <v>2012</v>
      </c>
      <c r="O1398">
        <v>1861</v>
      </c>
      <c r="P1398">
        <v>262345</v>
      </c>
      <c r="Q1398">
        <v>159</v>
      </c>
      <c r="R1398">
        <v>114360</v>
      </c>
      <c r="S1398">
        <v>619</v>
      </c>
      <c r="T1398">
        <v>19726</v>
      </c>
      <c r="U1398">
        <v>1703</v>
      </c>
      <c r="V1398">
        <v>147985</v>
      </c>
      <c r="W1398">
        <v>17.8</v>
      </c>
      <c r="X1398">
        <v>18.899999999999999</v>
      </c>
      <c r="Y1398">
        <v>24.8</v>
      </c>
      <c r="Z1398">
        <v>16.8</v>
      </c>
      <c r="AA1398">
        <v>24.9</v>
      </c>
      <c r="AB1398">
        <v>28.6</v>
      </c>
      <c r="AC1398">
        <v>19.2</v>
      </c>
      <c r="AD1398">
        <v>32.4</v>
      </c>
    </row>
    <row r="1399" spans="1:30" x14ac:dyDescent="0.45">
      <c r="A1399" t="s">
        <v>133</v>
      </c>
      <c r="B1399">
        <v>17660</v>
      </c>
      <c r="C1399" t="s">
        <v>548</v>
      </c>
      <c r="E1399">
        <v>54</v>
      </c>
      <c r="F1399" t="s">
        <v>50</v>
      </c>
      <c r="H1399">
        <v>1</v>
      </c>
      <c r="I1399" t="s">
        <v>32</v>
      </c>
      <c r="J1399">
        <v>1</v>
      </c>
      <c r="K1399" t="s">
        <v>32</v>
      </c>
      <c r="L1399">
        <v>0</v>
      </c>
      <c r="M1399" t="s">
        <v>32</v>
      </c>
      <c r="N1399">
        <v>2012</v>
      </c>
      <c r="O1399">
        <v>2077</v>
      </c>
      <c r="P1399">
        <v>342722</v>
      </c>
      <c r="Q1399">
        <v>387</v>
      </c>
      <c r="R1399">
        <v>291952</v>
      </c>
      <c r="S1399">
        <v>2878</v>
      </c>
      <c r="T1399">
        <v>117497</v>
      </c>
      <c r="U1399">
        <v>1690</v>
      </c>
      <c r="V1399">
        <v>50770</v>
      </c>
      <c r="W1399">
        <v>14.9</v>
      </c>
      <c r="X1399">
        <v>14</v>
      </c>
      <c r="Y1399">
        <v>16.8</v>
      </c>
      <c r="Z1399">
        <v>15.7</v>
      </c>
      <c r="AA1399">
        <v>9.8000000000000007</v>
      </c>
      <c r="AB1399">
        <v>15.2</v>
      </c>
      <c r="AC1399">
        <v>16.600000000000001</v>
      </c>
      <c r="AD1399">
        <v>17.399999999999999</v>
      </c>
    </row>
    <row r="1400" spans="1:30" x14ac:dyDescent="0.45">
      <c r="A1400" t="s">
        <v>133</v>
      </c>
      <c r="B1400">
        <v>17660</v>
      </c>
      <c r="C1400" t="s">
        <v>548</v>
      </c>
      <c r="E1400">
        <v>55</v>
      </c>
      <c r="F1400" t="s">
        <v>59</v>
      </c>
      <c r="H1400">
        <v>1</v>
      </c>
      <c r="I1400" t="s">
        <v>32</v>
      </c>
      <c r="J1400">
        <v>1</v>
      </c>
      <c r="K1400" t="s">
        <v>32</v>
      </c>
      <c r="L1400">
        <v>0</v>
      </c>
      <c r="M1400" t="s">
        <v>32</v>
      </c>
      <c r="N1400">
        <v>2012</v>
      </c>
      <c r="O1400">
        <v>28</v>
      </c>
      <c r="P1400">
        <v>34008</v>
      </c>
      <c r="Q1400">
        <v>28</v>
      </c>
      <c r="R1400">
        <v>34008</v>
      </c>
      <c r="S1400">
        <v>214</v>
      </c>
      <c r="T1400">
        <v>33670</v>
      </c>
      <c r="U1400">
        <v>0</v>
      </c>
      <c r="V1400">
        <v>0</v>
      </c>
      <c r="W1400">
        <v>43.8</v>
      </c>
      <c r="X1400">
        <v>30.9</v>
      </c>
      <c r="Y1400">
        <v>45.6</v>
      </c>
      <c r="Z1400">
        <v>32.1</v>
      </c>
      <c r="AA1400">
        <v>10.5</v>
      </c>
      <c r="AB1400">
        <v>10.1</v>
      </c>
      <c r="AC1400">
        <v>0</v>
      </c>
      <c r="AD1400">
        <v>0</v>
      </c>
    </row>
    <row r="1401" spans="1:30" x14ac:dyDescent="0.45">
      <c r="A1401" t="s">
        <v>133</v>
      </c>
      <c r="B1401">
        <v>17660</v>
      </c>
      <c r="C1401" t="s">
        <v>548</v>
      </c>
      <c r="E1401">
        <v>56</v>
      </c>
      <c r="F1401" t="s">
        <v>51</v>
      </c>
      <c r="H1401">
        <v>1</v>
      </c>
      <c r="I1401" t="s">
        <v>32</v>
      </c>
      <c r="J1401">
        <v>1</v>
      </c>
      <c r="K1401" t="s">
        <v>32</v>
      </c>
      <c r="L1401">
        <v>0</v>
      </c>
      <c r="M1401" t="s">
        <v>32</v>
      </c>
      <c r="N1401">
        <v>2012</v>
      </c>
      <c r="O1401">
        <v>1228</v>
      </c>
      <c r="P1401">
        <v>182380</v>
      </c>
      <c r="Q1401">
        <v>251</v>
      </c>
      <c r="R1401">
        <v>159339</v>
      </c>
      <c r="S1401">
        <v>2429</v>
      </c>
      <c r="T1401">
        <v>57830</v>
      </c>
      <c r="U1401">
        <v>977</v>
      </c>
      <c r="V1401">
        <v>23041</v>
      </c>
      <c r="W1401">
        <v>12.2</v>
      </c>
      <c r="X1401">
        <v>31.2</v>
      </c>
      <c r="Y1401">
        <v>26.8</v>
      </c>
      <c r="Z1401">
        <v>37.4</v>
      </c>
      <c r="AA1401">
        <v>26.9</v>
      </c>
      <c r="AB1401">
        <v>22.2</v>
      </c>
      <c r="AC1401">
        <v>15.4</v>
      </c>
      <c r="AD1401">
        <v>29.9</v>
      </c>
    </row>
    <row r="1402" spans="1:30" x14ac:dyDescent="0.45">
      <c r="A1402" t="s">
        <v>133</v>
      </c>
      <c r="B1402">
        <v>17660</v>
      </c>
      <c r="C1402" t="s">
        <v>548</v>
      </c>
      <c r="E1402">
        <v>61</v>
      </c>
      <c r="F1402" t="s">
        <v>52</v>
      </c>
      <c r="H1402">
        <v>1</v>
      </c>
      <c r="I1402" t="s">
        <v>32</v>
      </c>
      <c r="J1402">
        <v>1</v>
      </c>
      <c r="K1402" t="s">
        <v>32</v>
      </c>
      <c r="L1402">
        <v>0</v>
      </c>
      <c r="M1402" t="s">
        <v>32</v>
      </c>
      <c r="N1402">
        <v>2012</v>
      </c>
      <c r="O1402">
        <v>163</v>
      </c>
      <c r="P1402">
        <v>14250</v>
      </c>
      <c r="Q1402">
        <v>40</v>
      </c>
      <c r="R1402">
        <v>13375</v>
      </c>
      <c r="S1402">
        <v>339</v>
      </c>
      <c r="T1402">
        <v>5170</v>
      </c>
      <c r="U1402">
        <v>122</v>
      </c>
      <c r="V1402">
        <v>874</v>
      </c>
      <c r="W1402">
        <v>27.3</v>
      </c>
      <c r="X1402">
        <v>13.1</v>
      </c>
      <c r="Y1402">
        <v>21.8</v>
      </c>
      <c r="Z1402">
        <v>14.9</v>
      </c>
      <c r="AA1402">
        <v>20.9</v>
      </c>
      <c r="AB1402">
        <v>12</v>
      </c>
      <c r="AC1402">
        <v>36.799999999999997</v>
      </c>
      <c r="AD1402">
        <v>21</v>
      </c>
    </row>
    <row r="1403" spans="1:30" x14ac:dyDescent="0.45">
      <c r="A1403" t="s">
        <v>133</v>
      </c>
      <c r="B1403">
        <v>17660</v>
      </c>
      <c r="C1403" t="s">
        <v>548</v>
      </c>
      <c r="E1403">
        <v>62</v>
      </c>
      <c r="F1403" t="s">
        <v>53</v>
      </c>
      <c r="H1403">
        <v>1</v>
      </c>
      <c r="I1403" t="s">
        <v>32</v>
      </c>
      <c r="J1403">
        <v>1</v>
      </c>
      <c r="K1403" t="s">
        <v>32</v>
      </c>
      <c r="L1403">
        <v>0</v>
      </c>
      <c r="M1403" t="s">
        <v>32</v>
      </c>
      <c r="N1403">
        <v>2012</v>
      </c>
      <c r="O1403">
        <v>1133</v>
      </c>
      <c r="P1403">
        <v>567685</v>
      </c>
      <c r="Q1403">
        <v>475</v>
      </c>
      <c r="R1403">
        <v>508918</v>
      </c>
      <c r="S1403">
        <v>6434</v>
      </c>
      <c r="T1403">
        <v>197313</v>
      </c>
      <c r="U1403">
        <v>657</v>
      </c>
      <c r="W1403">
        <v>10.5</v>
      </c>
      <c r="X1403">
        <v>24.5</v>
      </c>
      <c r="Y1403">
        <v>20.8</v>
      </c>
      <c r="Z1403">
        <v>25.6</v>
      </c>
      <c r="AA1403">
        <v>19.100000000000001</v>
      </c>
      <c r="AB1403">
        <v>22.6</v>
      </c>
      <c r="AC1403">
        <v>12</v>
      </c>
    </row>
    <row r="1404" spans="1:30" x14ac:dyDescent="0.45">
      <c r="A1404" t="s">
        <v>133</v>
      </c>
      <c r="B1404">
        <v>17660</v>
      </c>
      <c r="C1404" t="s">
        <v>548</v>
      </c>
      <c r="E1404">
        <v>71</v>
      </c>
      <c r="F1404" t="s">
        <v>54</v>
      </c>
      <c r="H1404">
        <v>1</v>
      </c>
      <c r="I1404" t="s">
        <v>32</v>
      </c>
      <c r="J1404">
        <v>1</v>
      </c>
      <c r="K1404" t="s">
        <v>32</v>
      </c>
      <c r="L1404">
        <v>0</v>
      </c>
      <c r="M1404" t="s">
        <v>32</v>
      </c>
      <c r="N1404">
        <v>2012</v>
      </c>
      <c r="O1404">
        <v>569</v>
      </c>
      <c r="P1404">
        <v>98084</v>
      </c>
      <c r="Q1404">
        <v>127</v>
      </c>
      <c r="R1404">
        <v>84061</v>
      </c>
      <c r="S1404">
        <v>1209</v>
      </c>
      <c r="T1404">
        <v>29774</v>
      </c>
      <c r="U1404">
        <v>442</v>
      </c>
      <c r="V1404">
        <v>14023</v>
      </c>
      <c r="W1404">
        <v>18.3</v>
      </c>
      <c r="X1404">
        <v>11.6</v>
      </c>
      <c r="Y1404">
        <v>29.3</v>
      </c>
      <c r="Z1404">
        <v>11.8</v>
      </c>
      <c r="AA1404">
        <v>30.6</v>
      </c>
      <c r="AB1404">
        <v>15.8</v>
      </c>
      <c r="AC1404">
        <v>20.399999999999999</v>
      </c>
      <c r="AD1404">
        <v>16.399999999999999</v>
      </c>
    </row>
    <row r="1405" spans="1:30" x14ac:dyDescent="0.45">
      <c r="A1405" t="s">
        <v>133</v>
      </c>
      <c r="B1405">
        <v>17660</v>
      </c>
      <c r="C1405" t="s">
        <v>548</v>
      </c>
      <c r="E1405">
        <v>72</v>
      </c>
      <c r="F1405" t="s">
        <v>55</v>
      </c>
      <c r="H1405">
        <v>1</v>
      </c>
      <c r="I1405" t="s">
        <v>32</v>
      </c>
      <c r="J1405">
        <v>1</v>
      </c>
      <c r="K1405" t="s">
        <v>32</v>
      </c>
      <c r="L1405">
        <v>0</v>
      </c>
      <c r="M1405" t="s">
        <v>32</v>
      </c>
      <c r="N1405">
        <v>2012</v>
      </c>
      <c r="O1405">
        <v>398</v>
      </c>
      <c r="P1405">
        <v>303752</v>
      </c>
      <c r="Q1405">
        <v>300</v>
      </c>
      <c r="R1405">
        <v>300144</v>
      </c>
      <c r="S1405">
        <v>6025</v>
      </c>
      <c r="T1405">
        <v>87257</v>
      </c>
      <c r="U1405">
        <v>98</v>
      </c>
      <c r="W1405">
        <v>16.600000000000001</v>
      </c>
      <c r="X1405">
        <v>16.8</v>
      </c>
      <c r="Y1405">
        <v>19.600000000000001</v>
      </c>
      <c r="Z1405">
        <v>17.899999999999999</v>
      </c>
      <c r="AA1405">
        <v>20.7</v>
      </c>
      <c r="AB1405">
        <v>18.600000000000001</v>
      </c>
      <c r="AC1405">
        <v>32</v>
      </c>
    </row>
    <row r="1406" spans="1:30" x14ac:dyDescent="0.45">
      <c r="A1406" t="s">
        <v>133</v>
      </c>
      <c r="B1406">
        <v>17660</v>
      </c>
      <c r="C1406" t="s">
        <v>548</v>
      </c>
      <c r="E1406">
        <v>81</v>
      </c>
      <c r="F1406" t="s">
        <v>56</v>
      </c>
      <c r="G1406" t="s">
        <v>57</v>
      </c>
      <c r="H1406">
        <v>1</v>
      </c>
      <c r="I1406" t="s">
        <v>32</v>
      </c>
      <c r="J1406">
        <v>1</v>
      </c>
      <c r="K1406" t="s">
        <v>32</v>
      </c>
      <c r="L1406">
        <v>0</v>
      </c>
      <c r="M1406" t="s">
        <v>32</v>
      </c>
      <c r="N1406">
        <v>2012</v>
      </c>
      <c r="O1406">
        <v>1675</v>
      </c>
      <c r="P1406">
        <v>97858</v>
      </c>
      <c r="Q1406">
        <v>169</v>
      </c>
      <c r="R1406">
        <v>59618</v>
      </c>
      <c r="S1406">
        <v>977</v>
      </c>
      <c r="T1406">
        <v>19773</v>
      </c>
      <c r="U1406">
        <v>1507</v>
      </c>
      <c r="V1406">
        <v>38240</v>
      </c>
      <c r="W1406">
        <v>10.7</v>
      </c>
      <c r="X1406">
        <v>15.5</v>
      </c>
      <c r="Y1406">
        <v>25.3</v>
      </c>
      <c r="Z1406">
        <v>28.4</v>
      </c>
      <c r="AA1406">
        <v>25.8</v>
      </c>
      <c r="AB1406">
        <v>27.8</v>
      </c>
      <c r="AC1406">
        <v>9.9</v>
      </c>
      <c r="AD1406">
        <v>17.399999999999999</v>
      </c>
    </row>
    <row r="1407" spans="1:30" x14ac:dyDescent="0.45">
      <c r="A1407" t="s">
        <v>134</v>
      </c>
      <c r="B1407">
        <v>17780</v>
      </c>
      <c r="C1407" t="s">
        <v>549</v>
      </c>
      <c r="E1407">
        <v>0</v>
      </c>
      <c r="F1407" t="s">
        <v>31</v>
      </c>
      <c r="H1407">
        <v>1</v>
      </c>
      <c r="I1407" t="s">
        <v>32</v>
      </c>
      <c r="J1407">
        <v>1</v>
      </c>
      <c r="K1407" t="s">
        <v>32</v>
      </c>
      <c r="L1407">
        <v>0</v>
      </c>
      <c r="M1407" t="s">
        <v>32</v>
      </c>
      <c r="N1407">
        <v>2012</v>
      </c>
      <c r="O1407">
        <v>18142</v>
      </c>
      <c r="P1407">
        <v>11702229</v>
      </c>
      <c r="Q1407">
        <v>4072</v>
      </c>
      <c r="R1407">
        <v>11051549</v>
      </c>
      <c r="S1407">
        <v>63115</v>
      </c>
      <c r="T1407">
        <v>2043346</v>
      </c>
      <c r="U1407">
        <v>14070</v>
      </c>
      <c r="V1407">
        <v>650680</v>
      </c>
      <c r="W1407">
        <v>5.8</v>
      </c>
      <c r="X1407">
        <v>5.7</v>
      </c>
      <c r="Y1407">
        <v>7.1</v>
      </c>
      <c r="Z1407">
        <v>5.4</v>
      </c>
      <c r="AA1407">
        <v>8</v>
      </c>
      <c r="AB1407">
        <v>10.1</v>
      </c>
      <c r="AC1407">
        <v>5.7</v>
      </c>
      <c r="AD1407">
        <v>18.2</v>
      </c>
    </row>
    <row r="1408" spans="1:30" x14ac:dyDescent="0.45">
      <c r="A1408" t="s">
        <v>134</v>
      </c>
      <c r="B1408">
        <v>17780</v>
      </c>
      <c r="C1408" t="s">
        <v>549</v>
      </c>
      <c r="E1408">
        <v>11</v>
      </c>
      <c r="F1408" t="s">
        <v>33</v>
      </c>
      <c r="G1408" t="s">
        <v>34</v>
      </c>
      <c r="H1408">
        <v>1</v>
      </c>
      <c r="I1408" t="s">
        <v>32</v>
      </c>
      <c r="J1408">
        <v>1</v>
      </c>
      <c r="K1408" t="s">
        <v>32</v>
      </c>
      <c r="L1408">
        <v>0</v>
      </c>
      <c r="M1408" t="s">
        <v>32</v>
      </c>
      <c r="N1408">
        <v>2012</v>
      </c>
      <c r="O1408">
        <v>204</v>
      </c>
      <c r="P1408">
        <v>11811</v>
      </c>
      <c r="Q1408">
        <v>16</v>
      </c>
      <c r="R1408">
        <v>7339</v>
      </c>
      <c r="S1408">
        <v>45</v>
      </c>
      <c r="T1408">
        <v>1346</v>
      </c>
      <c r="U1408">
        <v>188</v>
      </c>
      <c r="W1408">
        <v>49.5</v>
      </c>
      <c r="X1408">
        <v>25.9</v>
      </c>
      <c r="Y1408">
        <v>32.9</v>
      </c>
      <c r="Z1408">
        <v>28.1</v>
      </c>
      <c r="AA1408">
        <v>20.100000000000001</v>
      </c>
      <c r="AB1408">
        <v>23.8</v>
      </c>
      <c r="AC1408">
        <v>51.8</v>
      </c>
    </row>
    <row r="1409" spans="1:30" x14ac:dyDescent="0.45">
      <c r="A1409" t="s">
        <v>134</v>
      </c>
      <c r="B1409">
        <v>17780</v>
      </c>
      <c r="C1409" t="s">
        <v>549</v>
      </c>
      <c r="E1409">
        <v>21</v>
      </c>
      <c r="F1409" t="s">
        <v>35</v>
      </c>
      <c r="H1409">
        <v>1</v>
      </c>
      <c r="I1409" t="s">
        <v>32</v>
      </c>
      <c r="J1409">
        <v>1</v>
      </c>
      <c r="K1409" t="s">
        <v>32</v>
      </c>
      <c r="L1409">
        <v>0</v>
      </c>
      <c r="M1409" t="s">
        <v>32</v>
      </c>
      <c r="N1409">
        <v>2012</v>
      </c>
      <c r="O1409">
        <v>461</v>
      </c>
      <c r="P1409">
        <v>254837</v>
      </c>
      <c r="Q1409">
        <v>83</v>
      </c>
      <c r="R1409">
        <v>227680</v>
      </c>
      <c r="S1409">
        <v>827</v>
      </c>
      <c r="T1409">
        <v>51852</v>
      </c>
      <c r="U1409">
        <v>378</v>
      </c>
      <c r="V1409">
        <v>27158</v>
      </c>
      <c r="W1409">
        <v>14.7</v>
      </c>
      <c r="X1409">
        <v>18.2</v>
      </c>
      <c r="Y1409">
        <v>52.3</v>
      </c>
      <c r="Z1409">
        <v>21.4</v>
      </c>
      <c r="AA1409">
        <v>20.6</v>
      </c>
      <c r="AB1409">
        <v>26.9</v>
      </c>
      <c r="AC1409">
        <v>20.6</v>
      </c>
      <c r="AD1409">
        <v>38.9</v>
      </c>
    </row>
    <row r="1410" spans="1:30" x14ac:dyDescent="0.45">
      <c r="A1410" t="s">
        <v>134</v>
      </c>
      <c r="B1410">
        <v>17780</v>
      </c>
      <c r="C1410" t="s">
        <v>549</v>
      </c>
      <c r="E1410">
        <v>23</v>
      </c>
      <c r="F1410" t="s">
        <v>37</v>
      </c>
      <c r="H1410">
        <v>1</v>
      </c>
      <c r="I1410" t="s">
        <v>32</v>
      </c>
      <c r="J1410">
        <v>1</v>
      </c>
      <c r="K1410" t="s">
        <v>32</v>
      </c>
      <c r="L1410">
        <v>0</v>
      </c>
      <c r="M1410" t="s">
        <v>32</v>
      </c>
      <c r="N1410">
        <v>2012</v>
      </c>
      <c r="O1410">
        <v>2084</v>
      </c>
      <c r="P1410">
        <v>1085293</v>
      </c>
      <c r="Q1410">
        <v>460</v>
      </c>
      <c r="R1410">
        <v>976455</v>
      </c>
      <c r="S1410">
        <v>4073</v>
      </c>
      <c r="T1410">
        <v>179310</v>
      </c>
      <c r="U1410">
        <v>1624</v>
      </c>
      <c r="V1410">
        <v>108838</v>
      </c>
      <c r="W1410">
        <v>11.3</v>
      </c>
      <c r="X1410">
        <v>20.3</v>
      </c>
      <c r="Y1410">
        <v>21.1</v>
      </c>
      <c r="Z1410">
        <v>21.7</v>
      </c>
      <c r="AA1410">
        <v>29.5</v>
      </c>
      <c r="AB1410">
        <v>36.5</v>
      </c>
      <c r="AC1410">
        <v>13</v>
      </c>
      <c r="AD1410">
        <v>36.9</v>
      </c>
    </row>
    <row r="1411" spans="1:30" x14ac:dyDescent="0.45">
      <c r="A1411" t="s">
        <v>134</v>
      </c>
      <c r="B1411">
        <v>17780</v>
      </c>
      <c r="C1411" t="s">
        <v>549</v>
      </c>
      <c r="E1411" t="s">
        <v>38</v>
      </c>
      <c r="F1411" t="s">
        <v>39</v>
      </c>
      <c r="H1411">
        <v>1</v>
      </c>
      <c r="I1411" t="s">
        <v>32</v>
      </c>
      <c r="J1411">
        <v>1</v>
      </c>
      <c r="K1411" t="s">
        <v>32</v>
      </c>
      <c r="L1411">
        <v>0</v>
      </c>
      <c r="M1411" t="s">
        <v>32</v>
      </c>
      <c r="N1411">
        <v>2012</v>
      </c>
      <c r="O1411">
        <v>344</v>
      </c>
      <c r="P1411">
        <v>1253801</v>
      </c>
      <c r="Q1411">
        <v>141</v>
      </c>
      <c r="R1411">
        <v>1244587</v>
      </c>
      <c r="S1411">
        <v>5409</v>
      </c>
      <c r="T1411">
        <v>219861</v>
      </c>
      <c r="U1411">
        <v>202</v>
      </c>
      <c r="W1411">
        <v>17.600000000000001</v>
      </c>
      <c r="X1411">
        <v>8.5</v>
      </c>
      <c r="Y1411">
        <v>18.100000000000001</v>
      </c>
      <c r="Z1411">
        <v>8.9</v>
      </c>
      <c r="AA1411">
        <v>14.7</v>
      </c>
      <c r="AB1411">
        <v>15.1</v>
      </c>
      <c r="AC1411">
        <v>26.3</v>
      </c>
    </row>
    <row r="1412" spans="1:30" x14ac:dyDescent="0.45">
      <c r="A1412" t="s">
        <v>134</v>
      </c>
      <c r="B1412">
        <v>17780</v>
      </c>
      <c r="C1412" t="s">
        <v>549</v>
      </c>
      <c r="E1412">
        <v>42</v>
      </c>
      <c r="F1412" t="s">
        <v>40</v>
      </c>
      <c r="H1412">
        <v>1</v>
      </c>
      <c r="I1412" t="s">
        <v>32</v>
      </c>
      <c r="J1412">
        <v>1</v>
      </c>
      <c r="K1412" t="s">
        <v>32</v>
      </c>
      <c r="L1412">
        <v>0</v>
      </c>
      <c r="M1412" t="s">
        <v>32</v>
      </c>
      <c r="N1412">
        <v>2012</v>
      </c>
      <c r="O1412">
        <v>424</v>
      </c>
      <c r="P1412">
        <v>1162515</v>
      </c>
      <c r="Q1412">
        <v>223</v>
      </c>
      <c r="R1412">
        <v>1155760</v>
      </c>
      <c r="S1412">
        <v>1958</v>
      </c>
      <c r="T1412">
        <v>93413</v>
      </c>
      <c r="U1412">
        <v>200</v>
      </c>
      <c r="V1412">
        <v>6755</v>
      </c>
      <c r="W1412">
        <v>26.9</v>
      </c>
      <c r="X1412">
        <v>6.9</v>
      </c>
      <c r="Y1412">
        <v>22.6</v>
      </c>
      <c r="Z1412">
        <v>7.2</v>
      </c>
      <c r="AA1412">
        <v>23.6</v>
      </c>
      <c r="AB1412">
        <v>22.9</v>
      </c>
      <c r="AC1412">
        <v>47.2</v>
      </c>
      <c r="AD1412">
        <v>38.9</v>
      </c>
    </row>
    <row r="1413" spans="1:30" x14ac:dyDescent="0.45">
      <c r="A1413" t="s">
        <v>134</v>
      </c>
      <c r="B1413">
        <v>17780</v>
      </c>
      <c r="C1413" t="s">
        <v>549</v>
      </c>
      <c r="E1413" t="s">
        <v>41</v>
      </c>
      <c r="F1413" t="s">
        <v>42</v>
      </c>
      <c r="H1413">
        <v>1</v>
      </c>
      <c r="I1413" t="s">
        <v>32</v>
      </c>
      <c r="J1413">
        <v>1</v>
      </c>
      <c r="K1413" t="s">
        <v>32</v>
      </c>
      <c r="L1413">
        <v>0</v>
      </c>
      <c r="M1413" t="s">
        <v>32</v>
      </c>
      <c r="N1413">
        <v>2012</v>
      </c>
      <c r="O1413">
        <v>1864</v>
      </c>
      <c r="P1413">
        <v>2723201</v>
      </c>
      <c r="Q1413">
        <v>546</v>
      </c>
      <c r="R1413">
        <v>2686069</v>
      </c>
      <c r="S1413">
        <v>10771</v>
      </c>
      <c r="T1413">
        <v>209216</v>
      </c>
      <c r="U1413">
        <v>1318</v>
      </c>
      <c r="V1413">
        <v>37131</v>
      </c>
      <c r="W1413">
        <v>8.6999999999999993</v>
      </c>
      <c r="X1413">
        <v>6.7</v>
      </c>
      <c r="Y1413">
        <v>17</v>
      </c>
      <c r="Z1413">
        <v>7.1</v>
      </c>
      <c r="AA1413">
        <v>9.6999999999999993</v>
      </c>
      <c r="AB1413">
        <v>7.2</v>
      </c>
      <c r="AC1413">
        <v>11.8</v>
      </c>
      <c r="AD1413">
        <v>36.4</v>
      </c>
    </row>
    <row r="1414" spans="1:30" x14ac:dyDescent="0.45">
      <c r="A1414" t="s">
        <v>134</v>
      </c>
      <c r="B1414">
        <v>17780</v>
      </c>
      <c r="C1414" t="s">
        <v>549</v>
      </c>
      <c r="E1414" t="s">
        <v>43</v>
      </c>
      <c r="F1414" t="s">
        <v>44</v>
      </c>
      <c r="G1414" t="s">
        <v>45</v>
      </c>
      <c r="H1414">
        <v>1</v>
      </c>
      <c r="I1414" t="s">
        <v>32</v>
      </c>
      <c r="J1414">
        <v>1</v>
      </c>
      <c r="K1414" t="s">
        <v>32</v>
      </c>
      <c r="L1414">
        <v>0</v>
      </c>
      <c r="M1414" t="s">
        <v>32</v>
      </c>
      <c r="N1414">
        <v>2012</v>
      </c>
      <c r="O1414">
        <v>535</v>
      </c>
      <c r="P1414">
        <v>491918</v>
      </c>
      <c r="Q1414">
        <v>92</v>
      </c>
      <c r="R1414">
        <v>420111</v>
      </c>
      <c r="S1414">
        <v>2408</v>
      </c>
      <c r="T1414">
        <v>96325</v>
      </c>
      <c r="U1414">
        <v>442</v>
      </c>
      <c r="W1414">
        <v>22.6</v>
      </c>
      <c r="X1414">
        <v>27.9</v>
      </c>
      <c r="Y1414">
        <v>35.200000000000003</v>
      </c>
      <c r="Z1414">
        <v>32.4</v>
      </c>
      <c r="AA1414">
        <v>28</v>
      </c>
      <c r="AB1414">
        <v>32.1</v>
      </c>
      <c r="AC1414">
        <v>25.4</v>
      </c>
    </row>
    <row r="1415" spans="1:30" x14ac:dyDescent="0.45">
      <c r="A1415" t="s">
        <v>134</v>
      </c>
      <c r="B1415">
        <v>17780</v>
      </c>
      <c r="C1415" t="s">
        <v>549</v>
      </c>
      <c r="E1415">
        <v>51</v>
      </c>
      <c r="F1415" t="s">
        <v>46</v>
      </c>
      <c r="H1415">
        <v>1</v>
      </c>
      <c r="I1415" t="s">
        <v>32</v>
      </c>
      <c r="J1415">
        <v>1</v>
      </c>
      <c r="K1415" t="s">
        <v>32</v>
      </c>
      <c r="L1415">
        <v>0</v>
      </c>
      <c r="M1415" t="s">
        <v>32</v>
      </c>
      <c r="N1415">
        <v>2012</v>
      </c>
      <c r="O1415">
        <v>270</v>
      </c>
      <c r="P1415">
        <v>357390</v>
      </c>
      <c r="Q1415">
        <v>79</v>
      </c>
      <c r="R1415">
        <v>352083</v>
      </c>
      <c r="S1415">
        <v>1650</v>
      </c>
      <c r="T1415">
        <v>83085</v>
      </c>
      <c r="U1415">
        <v>191</v>
      </c>
      <c r="V1415">
        <v>5307</v>
      </c>
      <c r="W1415">
        <v>19.7</v>
      </c>
      <c r="X1415">
        <v>17.7</v>
      </c>
      <c r="Y1415">
        <v>16.899999999999999</v>
      </c>
      <c r="Z1415">
        <v>18.899999999999999</v>
      </c>
      <c r="AA1415">
        <v>17.7</v>
      </c>
      <c r="AB1415">
        <v>27.7</v>
      </c>
      <c r="AC1415">
        <v>26.5</v>
      </c>
      <c r="AD1415">
        <v>36.4</v>
      </c>
    </row>
    <row r="1416" spans="1:30" x14ac:dyDescent="0.45">
      <c r="A1416" t="s">
        <v>134</v>
      </c>
      <c r="B1416">
        <v>17780</v>
      </c>
      <c r="C1416" t="s">
        <v>549</v>
      </c>
      <c r="E1416">
        <v>52</v>
      </c>
      <c r="F1416" t="s">
        <v>47</v>
      </c>
      <c r="G1416" t="s">
        <v>48</v>
      </c>
      <c r="H1416">
        <v>1</v>
      </c>
      <c r="I1416" t="s">
        <v>32</v>
      </c>
      <c r="J1416">
        <v>1</v>
      </c>
      <c r="K1416" t="s">
        <v>32</v>
      </c>
      <c r="L1416">
        <v>0</v>
      </c>
      <c r="M1416" t="s">
        <v>32</v>
      </c>
      <c r="N1416">
        <v>2012</v>
      </c>
      <c r="O1416">
        <v>635</v>
      </c>
      <c r="P1416">
        <v>322891</v>
      </c>
      <c r="Q1416">
        <v>196</v>
      </c>
      <c r="R1416">
        <v>309162</v>
      </c>
      <c r="S1416">
        <v>1483</v>
      </c>
      <c r="T1416">
        <v>76499</v>
      </c>
      <c r="U1416">
        <v>439</v>
      </c>
      <c r="W1416">
        <v>24.9</v>
      </c>
      <c r="X1416">
        <v>8</v>
      </c>
      <c r="Y1416">
        <v>32.200000000000003</v>
      </c>
      <c r="Z1416">
        <v>7.9</v>
      </c>
      <c r="AA1416">
        <v>11.6</v>
      </c>
      <c r="AB1416">
        <v>6.8</v>
      </c>
      <c r="AC1416">
        <v>32</v>
      </c>
    </row>
    <row r="1417" spans="1:30" x14ac:dyDescent="0.45">
      <c r="A1417" t="s">
        <v>134</v>
      </c>
      <c r="B1417">
        <v>17780</v>
      </c>
      <c r="C1417" t="s">
        <v>549</v>
      </c>
      <c r="E1417">
        <v>53</v>
      </c>
      <c r="F1417" t="s">
        <v>49</v>
      </c>
      <c r="H1417">
        <v>1</v>
      </c>
      <c r="I1417" t="s">
        <v>32</v>
      </c>
      <c r="J1417">
        <v>1</v>
      </c>
      <c r="K1417" t="s">
        <v>32</v>
      </c>
      <c r="L1417">
        <v>0</v>
      </c>
      <c r="M1417" t="s">
        <v>32</v>
      </c>
      <c r="N1417">
        <v>2012</v>
      </c>
      <c r="O1417">
        <v>1499</v>
      </c>
      <c r="P1417">
        <v>398655</v>
      </c>
      <c r="Q1417">
        <v>261</v>
      </c>
      <c r="R1417">
        <v>284149</v>
      </c>
      <c r="S1417">
        <v>1323</v>
      </c>
      <c r="T1417">
        <v>39617</v>
      </c>
      <c r="U1417">
        <v>1237</v>
      </c>
      <c r="V1417">
        <v>114506</v>
      </c>
      <c r="W1417">
        <v>18.5</v>
      </c>
      <c r="X1417">
        <v>14.9</v>
      </c>
      <c r="Y1417">
        <v>26.2</v>
      </c>
      <c r="Z1417">
        <v>19</v>
      </c>
      <c r="AA1417">
        <v>20.9</v>
      </c>
      <c r="AB1417">
        <v>17.7</v>
      </c>
      <c r="AC1417">
        <v>19.7</v>
      </c>
      <c r="AD1417">
        <v>41</v>
      </c>
    </row>
    <row r="1418" spans="1:30" x14ac:dyDescent="0.45">
      <c r="A1418" t="s">
        <v>134</v>
      </c>
      <c r="B1418">
        <v>17780</v>
      </c>
      <c r="C1418" t="s">
        <v>549</v>
      </c>
      <c r="E1418">
        <v>54</v>
      </c>
      <c r="F1418" t="s">
        <v>50</v>
      </c>
      <c r="H1418">
        <v>1</v>
      </c>
      <c r="I1418" t="s">
        <v>32</v>
      </c>
      <c r="J1418">
        <v>1</v>
      </c>
      <c r="K1418" t="s">
        <v>32</v>
      </c>
      <c r="L1418">
        <v>0</v>
      </c>
      <c r="M1418" t="s">
        <v>32</v>
      </c>
      <c r="N1418">
        <v>2012</v>
      </c>
      <c r="O1418">
        <v>2261</v>
      </c>
      <c r="P1418">
        <v>594981</v>
      </c>
      <c r="Q1418">
        <v>545</v>
      </c>
      <c r="R1418">
        <v>524022</v>
      </c>
      <c r="S1418">
        <v>3224</v>
      </c>
      <c r="T1418">
        <v>145619</v>
      </c>
      <c r="U1418">
        <v>1716</v>
      </c>
      <c r="V1418">
        <v>70960</v>
      </c>
      <c r="W1418">
        <v>13.6</v>
      </c>
      <c r="X1418">
        <v>12</v>
      </c>
      <c r="Y1418">
        <v>20.2</v>
      </c>
      <c r="Z1418">
        <v>14.7</v>
      </c>
      <c r="AA1418">
        <v>23.6</v>
      </c>
      <c r="AB1418">
        <v>25.6</v>
      </c>
      <c r="AC1418">
        <v>12.7</v>
      </c>
      <c r="AD1418">
        <v>27.2</v>
      </c>
    </row>
    <row r="1419" spans="1:30" x14ac:dyDescent="0.45">
      <c r="A1419" t="s">
        <v>134</v>
      </c>
      <c r="B1419">
        <v>17780</v>
      </c>
      <c r="C1419" t="s">
        <v>549</v>
      </c>
      <c r="E1419">
        <v>56</v>
      </c>
      <c r="F1419" t="s">
        <v>51</v>
      </c>
      <c r="H1419">
        <v>1</v>
      </c>
      <c r="I1419" t="s">
        <v>32</v>
      </c>
      <c r="J1419">
        <v>1</v>
      </c>
      <c r="K1419" t="s">
        <v>32</v>
      </c>
      <c r="L1419">
        <v>0</v>
      </c>
      <c r="M1419" t="s">
        <v>32</v>
      </c>
      <c r="N1419">
        <v>2012</v>
      </c>
      <c r="O1419">
        <v>1777</v>
      </c>
      <c r="P1419">
        <v>177515</v>
      </c>
      <c r="Q1419">
        <v>208</v>
      </c>
      <c r="R1419">
        <v>155002</v>
      </c>
      <c r="S1419">
        <v>1781</v>
      </c>
      <c r="T1419">
        <v>54087</v>
      </c>
      <c r="U1419">
        <v>1569</v>
      </c>
      <c r="V1419">
        <v>22513</v>
      </c>
      <c r="W1419">
        <v>4.8</v>
      </c>
      <c r="X1419">
        <v>19.7</v>
      </c>
      <c r="Y1419">
        <v>20.5</v>
      </c>
      <c r="Z1419">
        <v>24.1</v>
      </c>
      <c r="AA1419">
        <v>13.5</v>
      </c>
      <c r="AB1419">
        <v>12.2</v>
      </c>
      <c r="AC1419">
        <v>5.2</v>
      </c>
      <c r="AD1419">
        <v>18</v>
      </c>
    </row>
    <row r="1420" spans="1:30" x14ac:dyDescent="0.45">
      <c r="A1420" t="s">
        <v>134</v>
      </c>
      <c r="B1420">
        <v>17780</v>
      </c>
      <c r="C1420" t="s">
        <v>549</v>
      </c>
      <c r="E1420">
        <v>61</v>
      </c>
      <c r="F1420" t="s">
        <v>52</v>
      </c>
      <c r="H1420">
        <v>1</v>
      </c>
      <c r="I1420" t="s">
        <v>32</v>
      </c>
      <c r="J1420">
        <v>1</v>
      </c>
      <c r="K1420" t="s">
        <v>32</v>
      </c>
      <c r="L1420">
        <v>0</v>
      </c>
      <c r="M1420" t="s">
        <v>32</v>
      </c>
      <c r="N1420">
        <v>2012</v>
      </c>
      <c r="O1420">
        <v>557</v>
      </c>
      <c r="P1420">
        <v>38704</v>
      </c>
      <c r="Q1420">
        <v>27</v>
      </c>
      <c r="R1420">
        <v>25910</v>
      </c>
      <c r="S1420">
        <v>542</v>
      </c>
      <c r="T1420">
        <v>11403</v>
      </c>
      <c r="U1420">
        <v>530</v>
      </c>
      <c r="V1420">
        <v>12794</v>
      </c>
      <c r="W1420">
        <v>26.2</v>
      </c>
      <c r="X1420">
        <v>18.8</v>
      </c>
      <c r="Y1420">
        <v>31.1</v>
      </c>
      <c r="Z1420">
        <v>18.2</v>
      </c>
      <c r="AA1420">
        <v>16.5</v>
      </c>
      <c r="AB1420">
        <v>11.6</v>
      </c>
      <c r="AC1420">
        <v>26.8</v>
      </c>
      <c r="AD1420">
        <v>43.5</v>
      </c>
    </row>
    <row r="1421" spans="1:30" x14ac:dyDescent="0.45">
      <c r="A1421" t="s">
        <v>134</v>
      </c>
      <c r="B1421">
        <v>17780</v>
      </c>
      <c r="C1421" t="s">
        <v>549</v>
      </c>
      <c r="E1421">
        <v>62</v>
      </c>
      <c r="F1421" t="s">
        <v>53</v>
      </c>
      <c r="H1421">
        <v>1</v>
      </c>
      <c r="I1421" t="s">
        <v>32</v>
      </c>
      <c r="J1421">
        <v>1</v>
      </c>
      <c r="K1421" t="s">
        <v>32</v>
      </c>
      <c r="L1421">
        <v>0</v>
      </c>
      <c r="M1421" t="s">
        <v>32</v>
      </c>
      <c r="N1421">
        <v>2012</v>
      </c>
      <c r="O1421">
        <v>1634</v>
      </c>
      <c r="P1421">
        <v>1211544</v>
      </c>
      <c r="Q1421">
        <v>413</v>
      </c>
      <c r="R1421">
        <v>1161317</v>
      </c>
      <c r="S1421">
        <v>9618</v>
      </c>
      <c r="T1421">
        <v>453009</v>
      </c>
      <c r="U1421">
        <v>1221</v>
      </c>
      <c r="W1421">
        <v>11.6</v>
      </c>
      <c r="X1421">
        <v>16.3</v>
      </c>
      <c r="Y1421">
        <v>25.1</v>
      </c>
      <c r="Z1421">
        <v>15.1</v>
      </c>
      <c r="AA1421">
        <v>14</v>
      </c>
      <c r="AB1421">
        <v>18.3</v>
      </c>
      <c r="AC1421">
        <v>8.5</v>
      </c>
    </row>
    <row r="1422" spans="1:30" x14ac:dyDescent="0.45">
      <c r="A1422" t="s">
        <v>134</v>
      </c>
      <c r="B1422">
        <v>17780</v>
      </c>
      <c r="C1422" t="s">
        <v>549</v>
      </c>
      <c r="E1422">
        <v>71</v>
      </c>
      <c r="F1422" t="s">
        <v>54</v>
      </c>
      <c r="H1422">
        <v>1</v>
      </c>
      <c r="I1422" t="s">
        <v>32</v>
      </c>
      <c r="J1422">
        <v>1</v>
      </c>
      <c r="K1422" t="s">
        <v>32</v>
      </c>
      <c r="L1422">
        <v>0</v>
      </c>
      <c r="M1422" t="s">
        <v>32</v>
      </c>
      <c r="N1422">
        <v>2012</v>
      </c>
      <c r="O1422">
        <v>669</v>
      </c>
      <c r="Q1422">
        <v>59</v>
      </c>
      <c r="U1422">
        <v>610</v>
      </c>
      <c r="W1422">
        <v>27.1</v>
      </c>
      <c r="Y1422">
        <v>46.2</v>
      </c>
      <c r="AC1422">
        <v>29.2</v>
      </c>
    </row>
    <row r="1423" spans="1:30" x14ac:dyDescent="0.45">
      <c r="A1423" t="s">
        <v>134</v>
      </c>
      <c r="B1423">
        <v>17780</v>
      </c>
      <c r="C1423" t="s">
        <v>549</v>
      </c>
      <c r="E1423">
        <v>72</v>
      </c>
      <c r="F1423" t="s">
        <v>55</v>
      </c>
      <c r="H1423">
        <v>1</v>
      </c>
      <c r="I1423" t="s">
        <v>32</v>
      </c>
      <c r="J1423">
        <v>1</v>
      </c>
      <c r="K1423" t="s">
        <v>32</v>
      </c>
      <c r="L1423">
        <v>0</v>
      </c>
      <c r="M1423" t="s">
        <v>32</v>
      </c>
      <c r="N1423">
        <v>2012</v>
      </c>
      <c r="O1423">
        <v>715</v>
      </c>
      <c r="P1423">
        <v>710997</v>
      </c>
      <c r="Q1423">
        <v>444</v>
      </c>
      <c r="R1423">
        <v>670330</v>
      </c>
      <c r="S1423">
        <v>12893</v>
      </c>
      <c r="T1423">
        <v>189045</v>
      </c>
      <c r="U1423">
        <v>271</v>
      </c>
      <c r="W1423">
        <v>14.7</v>
      </c>
      <c r="X1423">
        <v>23.6</v>
      </c>
      <c r="Y1423">
        <v>22.2</v>
      </c>
      <c r="Z1423">
        <v>25.7</v>
      </c>
      <c r="AA1423">
        <v>21.1</v>
      </c>
      <c r="AB1423">
        <v>24.2</v>
      </c>
      <c r="AC1423">
        <v>20.5</v>
      </c>
    </row>
    <row r="1424" spans="1:30" x14ac:dyDescent="0.45">
      <c r="A1424" t="s">
        <v>134</v>
      </c>
      <c r="B1424">
        <v>17780</v>
      </c>
      <c r="C1424" t="s">
        <v>549</v>
      </c>
      <c r="E1424">
        <v>81</v>
      </c>
      <c r="F1424" t="s">
        <v>56</v>
      </c>
      <c r="G1424" t="s">
        <v>57</v>
      </c>
      <c r="H1424">
        <v>1</v>
      </c>
      <c r="I1424" t="s">
        <v>32</v>
      </c>
      <c r="J1424">
        <v>1</v>
      </c>
      <c r="K1424" t="s">
        <v>32</v>
      </c>
      <c r="L1424">
        <v>0</v>
      </c>
      <c r="M1424" t="s">
        <v>32</v>
      </c>
      <c r="N1424">
        <v>2012</v>
      </c>
      <c r="O1424">
        <v>2247</v>
      </c>
      <c r="P1424">
        <v>217672</v>
      </c>
      <c r="Q1424">
        <v>316</v>
      </c>
      <c r="R1424">
        <v>170492</v>
      </c>
      <c r="S1424">
        <v>1954</v>
      </c>
      <c r="T1424">
        <v>38691</v>
      </c>
      <c r="U1424">
        <v>1931</v>
      </c>
      <c r="V1424">
        <v>47180</v>
      </c>
      <c r="W1424">
        <v>11.7</v>
      </c>
      <c r="X1424">
        <v>28</v>
      </c>
      <c r="Y1424">
        <v>38.5</v>
      </c>
      <c r="Z1424">
        <v>39.700000000000003</v>
      </c>
      <c r="AA1424">
        <v>54.5</v>
      </c>
      <c r="AB1424">
        <v>37.9</v>
      </c>
      <c r="AC1424">
        <v>12.8</v>
      </c>
      <c r="AD1424">
        <v>28.2</v>
      </c>
    </row>
    <row r="1425" spans="1:30" x14ac:dyDescent="0.45">
      <c r="A1425" t="s">
        <v>135</v>
      </c>
      <c r="B1425">
        <v>17820</v>
      </c>
      <c r="C1425" t="s">
        <v>550</v>
      </c>
      <c r="E1425">
        <v>0</v>
      </c>
      <c r="F1425" t="s">
        <v>31</v>
      </c>
      <c r="H1425">
        <v>1</v>
      </c>
      <c r="I1425" t="s">
        <v>32</v>
      </c>
      <c r="J1425">
        <v>1</v>
      </c>
      <c r="K1425" t="s">
        <v>32</v>
      </c>
      <c r="L1425">
        <v>0</v>
      </c>
      <c r="M1425" t="s">
        <v>32</v>
      </c>
      <c r="N1425">
        <v>2012</v>
      </c>
      <c r="O1425">
        <v>57094</v>
      </c>
      <c r="P1425">
        <v>36583296</v>
      </c>
      <c r="Q1425">
        <v>12938</v>
      </c>
      <c r="R1425">
        <v>34893318</v>
      </c>
      <c r="S1425">
        <v>188440</v>
      </c>
      <c r="T1425">
        <v>7778047</v>
      </c>
      <c r="U1425">
        <v>44157</v>
      </c>
      <c r="V1425">
        <v>1689979</v>
      </c>
      <c r="W1425">
        <v>2.7</v>
      </c>
      <c r="X1425">
        <v>2.1</v>
      </c>
      <c r="Y1425">
        <v>3.6</v>
      </c>
      <c r="Z1425">
        <v>2.2000000000000002</v>
      </c>
      <c r="AA1425">
        <v>1.6</v>
      </c>
      <c r="AB1425">
        <v>2</v>
      </c>
      <c r="AC1425">
        <v>2.6</v>
      </c>
      <c r="AD1425">
        <v>5.4</v>
      </c>
    </row>
    <row r="1426" spans="1:30" x14ac:dyDescent="0.45">
      <c r="A1426" t="s">
        <v>135</v>
      </c>
      <c r="B1426">
        <v>17820</v>
      </c>
      <c r="C1426" t="s">
        <v>550</v>
      </c>
      <c r="E1426">
        <v>11</v>
      </c>
      <c r="F1426" t="s">
        <v>33</v>
      </c>
      <c r="G1426" t="s">
        <v>34</v>
      </c>
      <c r="H1426">
        <v>1</v>
      </c>
      <c r="I1426" t="s">
        <v>32</v>
      </c>
      <c r="J1426">
        <v>1</v>
      </c>
      <c r="K1426" t="s">
        <v>32</v>
      </c>
      <c r="L1426">
        <v>0</v>
      </c>
      <c r="M1426" t="s">
        <v>32</v>
      </c>
      <c r="N1426">
        <v>2012</v>
      </c>
      <c r="O1426">
        <v>253</v>
      </c>
      <c r="P1426">
        <v>4730</v>
      </c>
      <c r="Q1426">
        <v>13</v>
      </c>
      <c r="U1426">
        <v>240</v>
      </c>
      <c r="V1426">
        <v>3873</v>
      </c>
      <c r="W1426">
        <v>33.299999999999997</v>
      </c>
      <c r="X1426">
        <v>17.5</v>
      </c>
      <c r="Y1426">
        <v>46.9</v>
      </c>
      <c r="AC1426">
        <v>33.6</v>
      </c>
      <c r="AD1426">
        <v>19.600000000000001</v>
      </c>
    </row>
    <row r="1427" spans="1:30" x14ac:dyDescent="0.45">
      <c r="A1427" t="s">
        <v>135</v>
      </c>
      <c r="B1427">
        <v>17820</v>
      </c>
      <c r="C1427" t="s">
        <v>550</v>
      </c>
      <c r="E1427">
        <v>21</v>
      </c>
      <c r="F1427" t="s">
        <v>35</v>
      </c>
      <c r="H1427">
        <v>1</v>
      </c>
      <c r="I1427" t="s">
        <v>32</v>
      </c>
      <c r="J1427">
        <v>1</v>
      </c>
      <c r="K1427" t="s">
        <v>32</v>
      </c>
      <c r="L1427">
        <v>0</v>
      </c>
      <c r="M1427" t="s">
        <v>32</v>
      </c>
      <c r="N1427">
        <v>2012</v>
      </c>
      <c r="O1427">
        <v>50</v>
      </c>
      <c r="P1427">
        <v>21204</v>
      </c>
      <c r="Q1427">
        <v>32</v>
      </c>
      <c r="R1427">
        <v>18566</v>
      </c>
      <c r="S1427">
        <v>112</v>
      </c>
      <c r="T1427">
        <v>4376</v>
      </c>
      <c r="U1427">
        <v>19</v>
      </c>
      <c r="V1427">
        <v>2637</v>
      </c>
      <c r="W1427">
        <v>62.4</v>
      </c>
      <c r="X1427">
        <v>29.5</v>
      </c>
      <c r="Y1427">
        <v>95.6</v>
      </c>
      <c r="Z1427">
        <v>34.4</v>
      </c>
      <c r="AA1427">
        <v>50.3</v>
      </c>
      <c r="AB1427">
        <v>46.1</v>
      </c>
      <c r="AC1427">
        <v>24.9</v>
      </c>
      <c r="AD1427">
        <v>8.4</v>
      </c>
    </row>
    <row r="1428" spans="1:30" x14ac:dyDescent="0.45">
      <c r="A1428" t="s">
        <v>135</v>
      </c>
      <c r="B1428">
        <v>17820</v>
      </c>
      <c r="C1428" t="s">
        <v>550</v>
      </c>
      <c r="E1428">
        <v>22</v>
      </c>
      <c r="F1428" t="s">
        <v>36</v>
      </c>
      <c r="H1428">
        <v>1</v>
      </c>
      <c r="I1428" t="s">
        <v>32</v>
      </c>
      <c r="J1428">
        <v>1</v>
      </c>
      <c r="K1428" t="s">
        <v>32</v>
      </c>
      <c r="L1428">
        <v>0</v>
      </c>
      <c r="M1428" t="s">
        <v>32</v>
      </c>
      <c r="N1428">
        <v>2012</v>
      </c>
      <c r="O1428">
        <v>69</v>
      </c>
      <c r="P1428">
        <v>138629</v>
      </c>
      <c r="Q1428">
        <v>19</v>
      </c>
      <c r="R1428">
        <v>134992</v>
      </c>
      <c r="S1428">
        <v>162</v>
      </c>
      <c r="T1428">
        <v>11645</v>
      </c>
      <c r="U1428">
        <v>51</v>
      </c>
      <c r="W1428">
        <v>75.5</v>
      </c>
      <c r="X1428">
        <v>14</v>
      </c>
      <c r="Y1428">
        <v>65.599999999999994</v>
      </c>
      <c r="Z1428">
        <v>14.9</v>
      </c>
      <c r="AA1428">
        <v>0.4</v>
      </c>
      <c r="AB1428">
        <v>3.8</v>
      </c>
      <c r="AC1428">
        <v>95.4</v>
      </c>
    </row>
    <row r="1429" spans="1:30" x14ac:dyDescent="0.45">
      <c r="A1429" t="s">
        <v>135</v>
      </c>
      <c r="B1429">
        <v>17820</v>
      </c>
      <c r="C1429" t="s">
        <v>550</v>
      </c>
      <c r="E1429">
        <v>23</v>
      </c>
      <c r="F1429" t="s">
        <v>37</v>
      </c>
      <c r="H1429">
        <v>1</v>
      </c>
      <c r="I1429" t="s">
        <v>32</v>
      </c>
      <c r="J1429">
        <v>1</v>
      </c>
      <c r="K1429" t="s">
        <v>32</v>
      </c>
      <c r="L1429">
        <v>0</v>
      </c>
      <c r="M1429" t="s">
        <v>32</v>
      </c>
      <c r="N1429">
        <v>2012</v>
      </c>
      <c r="O1429">
        <v>6125</v>
      </c>
      <c r="P1429">
        <v>2858906</v>
      </c>
      <c r="Q1429">
        <v>1536</v>
      </c>
      <c r="R1429">
        <v>2597249</v>
      </c>
      <c r="S1429">
        <v>8282</v>
      </c>
      <c r="T1429">
        <v>400671</v>
      </c>
      <c r="U1429">
        <v>4589</v>
      </c>
      <c r="V1429">
        <v>261657</v>
      </c>
      <c r="W1429">
        <v>6.5</v>
      </c>
      <c r="X1429">
        <v>14.7</v>
      </c>
      <c r="Y1429">
        <v>12.8</v>
      </c>
      <c r="Z1429">
        <v>17.5</v>
      </c>
      <c r="AA1429">
        <v>12.1</v>
      </c>
      <c r="AB1429">
        <v>14.5</v>
      </c>
      <c r="AC1429">
        <v>5.9</v>
      </c>
      <c r="AD1429">
        <v>10.199999999999999</v>
      </c>
    </row>
    <row r="1430" spans="1:30" x14ac:dyDescent="0.45">
      <c r="A1430" t="s">
        <v>135</v>
      </c>
      <c r="B1430">
        <v>17820</v>
      </c>
      <c r="C1430" t="s">
        <v>550</v>
      </c>
      <c r="E1430" t="s">
        <v>38</v>
      </c>
      <c r="F1430" t="s">
        <v>39</v>
      </c>
      <c r="H1430">
        <v>1</v>
      </c>
      <c r="I1430" t="s">
        <v>32</v>
      </c>
      <c r="J1430">
        <v>1</v>
      </c>
      <c r="K1430" t="s">
        <v>32</v>
      </c>
      <c r="L1430">
        <v>0</v>
      </c>
      <c r="M1430" t="s">
        <v>32</v>
      </c>
      <c r="N1430">
        <v>2012</v>
      </c>
      <c r="O1430">
        <v>1028</v>
      </c>
      <c r="P1430">
        <v>3365353</v>
      </c>
      <c r="Q1430">
        <v>382</v>
      </c>
      <c r="R1430">
        <v>3348371</v>
      </c>
      <c r="S1430">
        <v>10091</v>
      </c>
      <c r="T1430">
        <v>545153</v>
      </c>
      <c r="U1430">
        <v>646</v>
      </c>
      <c r="V1430">
        <v>16982</v>
      </c>
      <c r="W1430">
        <v>13.5</v>
      </c>
      <c r="X1430">
        <v>2.6</v>
      </c>
      <c r="Y1430">
        <v>16.600000000000001</v>
      </c>
      <c r="Z1430">
        <v>2.6</v>
      </c>
      <c r="AA1430">
        <v>4.2</v>
      </c>
      <c r="AB1430">
        <v>4</v>
      </c>
      <c r="AC1430">
        <v>14.4</v>
      </c>
      <c r="AD1430">
        <v>9.6999999999999993</v>
      </c>
    </row>
    <row r="1431" spans="1:30" x14ac:dyDescent="0.45">
      <c r="A1431" t="s">
        <v>135</v>
      </c>
      <c r="B1431">
        <v>17820</v>
      </c>
      <c r="C1431" t="s">
        <v>550</v>
      </c>
      <c r="E1431">
        <v>42</v>
      </c>
      <c r="F1431" t="s">
        <v>40</v>
      </c>
      <c r="H1431">
        <v>1</v>
      </c>
      <c r="I1431" t="s">
        <v>32</v>
      </c>
      <c r="J1431">
        <v>1</v>
      </c>
      <c r="K1431" t="s">
        <v>32</v>
      </c>
      <c r="L1431">
        <v>0</v>
      </c>
      <c r="M1431" t="s">
        <v>32</v>
      </c>
      <c r="N1431">
        <v>2012</v>
      </c>
      <c r="O1431">
        <v>1209</v>
      </c>
      <c r="P1431">
        <v>3254704</v>
      </c>
      <c r="Q1431">
        <v>553</v>
      </c>
      <c r="R1431">
        <v>3207141</v>
      </c>
      <c r="S1431">
        <v>5831</v>
      </c>
      <c r="T1431">
        <v>345179</v>
      </c>
      <c r="U1431">
        <v>656</v>
      </c>
      <c r="V1431">
        <v>47563</v>
      </c>
      <c r="W1431">
        <v>12.9</v>
      </c>
      <c r="X1431">
        <v>5.2</v>
      </c>
      <c r="Y1431">
        <v>15.9</v>
      </c>
      <c r="Z1431">
        <v>5.3</v>
      </c>
      <c r="AA1431">
        <v>12.1</v>
      </c>
      <c r="AB1431">
        <v>9.6999999999999993</v>
      </c>
      <c r="AC1431">
        <v>18.600000000000001</v>
      </c>
      <c r="AD1431">
        <v>33.299999999999997</v>
      </c>
    </row>
    <row r="1432" spans="1:30" x14ac:dyDescent="0.45">
      <c r="A1432" t="s">
        <v>135</v>
      </c>
      <c r="B1432">
        <v>17820</v>
      </c>
      <c r="C1432" t="s">
        <v>550</v>
      </c>
      <c r="E1432" t="s">
        <v>41</v>
      </c>
      <c r="F1432" t="s">
        <v>42</v>
      </c>
      <c r="H1432">
        <v>1</v>
      </c>
      <c r="I1432" t="s">
        <v>32</v>
      </c>
      <c r="J1432">
        <v>1</v>
      </c>
      <c r="K1432" t="s">
        <v>32</v>
      </c>
      <c r="L1432">
        <v>0</v>
      </c>
      <c r="M1432" t="s">
        <v>32</v>
      </c>
      <c r="N1432">
        <v>2012</v>
      </c>
      <c r="O1432">
        <v>5921</v>
      </c>
      <c r="P1432">
        <v>7879290</v>
      </c>
      <c r="Q1432">
        <v>1514</v>
      </c>
      <c r="R1432">
        <v>7753168</v>
      </c>
      <c r="S1432">
        <v>28771</v>
      </c>
      <c r="T1432">
        <v>745889</v>
      </c>
      <c r="U1432">
        <v>4408</v>
      </c>
      <c r="V1432">
        <v>126123</v>
      </c>
      <c r="W1432">
        <v>6</v>
      </c>
      <c r="X1432">
        <v>2.9</v>
      </c>
      <c r="Y1432">
        <v>7.4</v>
      </c>
      <c r="Z1432">
        <v>3</v>
      </c>
      <c r="AA1432">
        <v>4.7</v>
      </c>
      <c r="AB1432">
        <v>4.7</v>
      </c>
      <c r="AC1432">
        <v>8</v>
      </c>
      <c r="AD1432">
        <v>15.2</v>
      </c>
    </row>
    <row r="1433" spans="1:30" x14ac:dyDescent="0.45">
      <c r="A1433" t="s">
        <v>135</v>
      </c>
      <c r="B1433">
        <v>17820</v>
      </c>
      <c r="C1433" t="s">
        <v>550</v>
      </c>
      <c r="E1433" t="s">
        <v>43</v>
      </c>
      <c r="F1433" t="s">
        <v>44</v>
      </c>
      <c r="G1433" t="s">
        <v>45</v>
      </c>
      <c r="H1433">
        <v>1</v>
      </c>
      <c r="I1433" t="s">
        <v>32</v>
      </c>
      <c r="J1433">
        <v>1</v>
      </c>
      <c r="K1433" t="s">
        <v>32</v>
      </c>
      <c r="L1433">
        <v>0</v>
      </c>
      <c r="M1433" t="s">
        <v>32</v>
      </c>
      <c r="N1433">
        <v>2012</v>
      </c>
      <c r="O1433">
        <v>1283</v>
      </c>
      <c r="P1433">
        <v>925886</v>
      </c>
      <c r="Q1433">
        <v>323</v>
      </c>
      <c r="R1433">
        <v>881521</v>
      </c>
      <c r="S1433">
        <v>4329</v>
      </c>
      <c r="T1433">
        <v>243157</v>
      </c>
      <c r="U1433">
        <v>960</v>
      </c>
      <c r="V1433">
        <v>44365</v>
      </c>
      <c r="W1433">
        <v>10.199999999999999</v>
      </c>
      <c r="X1433">
        <v>3.7</v>
      </c>
      <c r="Y1433">
        <v>23.8</v>
      </c>
      <c r="Z1433">
        <v>4</v>
      </c>
      <c r="AA1433">
        <v>4.2</v>
      </c>
      <c r="AB1433">
        <v>3</v>
      </c>
      <c r="AC1433">
        <v>11.5</v>
      </c>
      <c r="AD1433">
        <v>15.3</v>
      </c>
    </row>
    <row r="1434" spans="1:30" x14ac:dyDescent="0.45">
      <c r="A1434" t="s">
        <v>135</v>
      </c>
      <c r="B1434">
        <v>17820</v>
      </c>
      <c r="C1434" t="s">
        <v>550</v>
      </c>
      <c r="E1434">
        <v>51</v>
      </c>
      <c r="F1434" t="s">
        <v>46</v>
      </c>
      <c r="H1434">
        <v>1</v>
      </c>
      <c r="I1434" t="s">
        <v>32</v>
      </c>
      <c r="J1434">
        <v>1</v>
      </c>
      <c r="K1434" t="s">
        <v>32</v>
      </c>
      <c r="L1434">
        <v>0</v>
      </c>
      <c r="M1434" t="s">
        <v>32</v>
      </c>
      <c r="N1434">
        <v>2012</v>
      </c>
      <c r="O1434">
        <v>860</v>
      </c>
      <c r="P1434">
        <v>2197815</v>
      </c>
      <c r="Q1434">
        <v>211</v>
      </c>
      <c r="R1434">
        <v>2180062</v>
      </c>
      <c r="S1434">
        <v>9253</v>
      </c>
      <c r="T1434">
        <v>517056</v>
      </c>
      <c r="U1434">
        <v>649</v>
      </c>
      <c r="V1434">
        <v>17753</v>
      </c>
      <c r="W1434">
        <v>14</v>
      </c>
      <c r="X1434">
        <v>1.1000000000000001</v>
      </c>
      <c r="Y1434">
        <v>9</v>
      </c>
      <c r="Z1434">
        <v>1.2</v>
      </c>
      <c r="AA1434">
        <v>1.2</v>
      </c>
      <c r="AB1434">
        <v>2</v>
      </c>
      <c r="AC1434">
        <v>18.8</v>
      </c>
      <c r="AD1434">
        <v>21.5</v>
      </c>
    </row>
    <row r="1435" spans="1:30" x14ac:dyDescent="0.45">
      <c r="A1435" t="s">
        <v>135</v>
      </c>
      <c r="B1435">
        <v>17820</v>
      </c>
      <c r="C1435" t="s">
        <v>550</v>
      </c>
      <c r="E1435">
        <v>52</v>
      </c>
      <c r="F1435" t="s">
        <v>47</v>
      </c>
      <c r="G1435" t="s">
        <v>48</v>
      </c>
      <c r="H1435">
        <v>1</v>
      </c>
      <c r="I1435" t="s">
        <v>32</v>
      </c>
      <c r="J1435">
        <v>1</v>
      </c>
      <c r="K1435" t="s">
        <v>32</v>
      </c>
      <c r="L1435">
        <v>0</v>
      </c>
      <c r="M1435" t="s">
        <v>32</v>
      </c>
      <c r="N1435">
        <v>2012</v>
      </c>
      <c r="O1435">
        <v>2551</v>
      </c>
      <c r="P1435">
        <v>3460525</v>
      </c>
      <c r="Q1435">
        <v>633</v>
      </c>
      <c r="R1435">
        <v>3339708</v>
      </c>
      <c r="S1435">
        <v>9658</v>
      </c>
      <c r="T1435">
        <v>574155</v>
      </c>
      <c r="U1435">
        <v>1918</v>
      </c>
      <c r="V1435">
        <v>120817</v>
      </c>
      <c r="W1435">
        <v>11.6</v>
      </c>
      <c r="X1435">
        <v>2.8</v>
      </c>
      <c r="Y1435">
        <v>18.600000000000001</v>
      </c>
      <c r="Z1435">
        <v>3</v>
      </c>
      <c r="AA1435">
        <v>4.9000000000000004</v>
      </c>
      <c r="AB1435">
        <v>2.8</v>
      </c>
      <c r="AC1435">
        <v>10.8</v>
      </c>
      <c r="AD1435">
        <v>23.6</v>
      </c>
    </row>
    <row r="1436" spans="1:30" x14ac:dyDescent="0.45">
      <c r="A1436" t="s">
        <v>135</v>
      </c>
      <c r="B1436">
        <v>17820</v>
      </c>
      <c r="C1436" t="s">
        <v>550</v>
      </c>
      <c r="E1436">
        <v>53</v>
      </c>
      <c r="F1436" t="s">
        <v>49</v>
      </c>
      <c r="H1436">
        <v>1</v>
      </c>
      <c r="I1436" t="s">
        <v>32</v>
      </c>
      <c r="J1436">
        <v>1</v>
      </c>
      <c r="K1436" t="s">
        <v>32</v>
      </c>
      <c r="L1436">
        <v>0</v>
      </c>
      <c r="M1436" t="s">
        <v>32</v>
      </c>
      <c r="N1436">
        <v>2012</v>
      </c>
      <c r="O1436">
        <v>6453</v>
      </c>
      <c r="P1436">
        <v>1083270</v>
      </c>
      <c r="Q1436">
        <v>927</v>
      </c>
      <c r="R1436">
        <v>692362</v>
      </c>
      <c r="S1436">
        <v>3371</v>
      </c>
      <c r="T1436">
        <v>121842</v>
      </c>
      <c r="U1436">
        <v>5526</v>
      </c>
      <c r="V1436">
        <v>390908</v>
      </c>
      <c r="W1436">
        <v>9.5</v>
      </c>
      <c r="X1436">
        <v>13.6</v>
      </c>
      <c r="Y1436">
        <v>16.7</v>
      </c>
      <c r="Z1436">
        <v>19.399999999999999</v>
      </c>
      <c r="AA1436">
        <v>18.2</v>
      </c>
      <c r="AB1436">
        <v>17.399999999999999</v>
      </c>
      <c r="AC1436">
        <v>10</v>
      </c>
      <c r="AD1436">
        <v>22.5</v>
      </c>
    </row>
    <row r="1437" spans="1:30" x14ac:dyDescent="0.45">
      <c r="A1437" t="s">
        <v>135</v>
      </c>
      <c r="B1437">
        <v>17820</v>
      </c>
      <c r="C1437" t="s">
        <v>550</v>
      </c>
      <c r="E1437">
        <v>54</v>
      </c>
      <c r="F1437" t="s">
        <v>50</v>
      </c>
      <c r="H1437">
        <v>1</v>
      </c>
      <c r="I1437" t="s">
        <v>32</v>
      </c>
      <c r="J1437">
        <v>1</v>
      </c>
      <c r="K1437" t="s">
        <v>32</v>
      </c>
      <c r="L1437">
        <v>0</v>
      </c>
      <c r="M1437" t="s">
        <v>32</v>
      </c>
      <c r="N1437">
        <v>2012</v>
      </c>
      <c r="O1437">
        <v>9239</v>
      </c>
      <c r="P1437">
        <v>3328207</v>
      </c>
      <c r="Q1437">
        <v>2183</v>
      </c>
      <c r="R1437">
        <v>3075273</v>
      </c>
      <c r="S1437">
        <v>18976</v>
      </c>
      <c r="T1437">
        <v>1309444</v>
      </c>
      <c r="U1437">
        <v>7056</v>
      </c>
      <c r="V1437">
        <v>252934</v>
      </c>
      <c r="W1437">
        <v>5.2</v>
      </c>
      <c r="X1437">
        <v>4.8</v>
      </c>
      <c r="Y1437">
        <v>7.9</v>
      </c>
      <c r="Z1437">
        <v>5.2</v>
      </c>
      <c r="AA1437">
        <v>6.8</v>
      </c>
      <c r="AB1437">
        <v>6.1</v>
      </c>
      <c r="AC1437">
        <v>5.9</v>
      </c>
      <c r="AD1437">
        <v>8.1999999999999993</v>
      </c>
    </row>
    <row r="1438" spans="1:30" x14ac:dyDescent="0.45">
      <c r="A1438" t="s">
        <v>135</v>
      </c>
      <c r="B1438">
        <v>17820</v>
      </c>
      <c r="C1438" t="s">
        <v>550</v>
      </c>
      <c r="E1438">
        <v>55</v>
      </c>
      <c r="F1438" t="s">
        <v>59</v>
      </c>
      <c r="H1438">
        <v>1</v>
      </c>
      <c r="I1438" t="s">
        <v>32</v>
      </c>
      <c r="J1438">
        <v>1</v>
      </c>
      <c r="K1438" t="s">
        <v>32</v>
      </c>
      <c r="L1438">
        <v>0</v>
      </c>
      <c r="M1438" t="s">
        <v>32</v>
      </c>
      <c r="N1438">
        <v>2012</v>
      </c>
      <c r="O1438">
        <v>74</v>
      </c>
      <c r="Q1438">
        <v>74</v>
      </c>
      <c r="U1438">
        <v>0</v>
      </c>
      <c r="W1438">
        <v>18.100000000000001</v>
      </c>
      <c r="Y1438">
        <v>18.899999999999999</v>
      </c>
      <c r="AC1438">
        <v>0</v>
      </c>
    </row>
    <row r="1439" spans="1:30" x14ac:dyDescent="0.45">
      <c r="A1439" t="s">
        <v>135</v>
      </c>
      <c r="B1439">
        <v>17820</v>
      </c>
      <c r="C1439" t="s">
        <v>550</v>
      </c>
      <c r="E1439">
        <v>56</v>
      </c>
      <c r="F1439" t="s">
        <v>51</v>
      </c>
      <c r="H1439">
        <v>1</v>
      </c>
      <c r="I1439" t="s">
        <v>32</v>
      </c>
      <c r="J1439">
        <v>1</v>
      </c>
      <c r="K1439" t="s">
        <v>32</v>
      </c>
      <c r="L1439">
        <v>0</v>
      </c>
      <c r="M1439" t="s">
        <v>32</v>
      </c>
      <c r="N1439">
        <v>2012</v>
      </c>
      <c r="O1439">
        <v>4281</v>
      </c>
      <c r="P1439">
        <v>2455154</v>
      </c>
      <c r="Q1439">
        <v>980</v>
      </c>
      <c r="R1439">
        <v>2386012</v>
      </c>
      <c r="S1439">
        <v>22263</v>
      </c>
      <c r="T1439">
        <v>1083806</v>
      </c>
      <c r="U1439">
        <v>3301</v>
      </c>
      <c r="V1439">
        <v>69142</v>
      </c>
      <c r="W1439">
        <v>5.5</v>
      </c>
      <c r="X1439">
        <v>4.5999999999999996</v>
      </c>
      <c r="Y1439">
        <v>12.5</v>
      </c>
      <c r="Z1439">
        <v>4.7</v>
      </c>
      <c r="AA1439">
        <v>5.8</v>
      </c>
      <c r="AB1439">
        <v>5.2</v>
      </c>
      <c r="AC1439">
        <v>5.9</v>
      </c>
      <c r="AD1439">
        <v>11.2</v>
      </c>
    </row>
    <row r="1440" spans="1:30" x14ac:dyDescent="0.45">
      <c r="A1440" t="s">
        <v>135</v>
      </c>
      <c r="B1440">
        <v>17820</v>
      </c>
      <c r="C1440" t="s">
        <v>550</v>
      </c>
      <c r="E1440">
        <v>61</v>
      </c>
      <c r="F1440" t="s">
        <v>52</v>
      </c>
      <c r="H1440">
        <v>1</v>
      </c>
      <c r="I1440" t="s">
        <v>32</v>
      </c>
      <c r="J1440">
        <v>1</v>
      </c>
      <c r="K1440" t="s">
        <v>32</v>
      </c>
      <c r="L1440">
        <v>0</v>
      </c>
      <c r="M1440" t="s">
        <v>32</v>
      </c>
      <c r="N1440">
        <v>2012</v>
      </c>
      <c r="O1440">
        <v>1567</v>
      </c>
      <c r="P1440">
        <v>477455</v>
      </c>
      <c r="Q1440">
        <v>289</v>
      </c>
      <c r="R1440">
        <v>460613</v>
      </c>
      <c r="S1440">
        <v>7078</v>
      </c>
      <c r="T1440">
        <v>191626</v>
      </c>
      <c r="U1440">
        <v>1278</v>
      </c>
      <c r="V1440">
        <v>16843</v>
      </c>
      <c r="W1440">
        <v>13.2</v>
      </c>
      <c r="X1440">
        <v>3.8</v>
      </c>
      <c r="Y1440">
        <v>15.3</v>
      </c>
      <c r="Z1440">
        <v>4.0999999999999996</v>
      </c>
      <c r="AA1440">
        <v>6</v>
      </c>
      <c r="AB1440">
        <v>3.3</v>
      </c>
      <c r="AC1440">
        <v>15.6</v>
      </c>
      <c r="AD1440">
        <v>17.2</v>
      </c>
    </row>
    <row r="1441" spans="1:30" x14ac:dyDescent="0.45">
      <c r="A1441" t="s">
        <v>135</v>
      </c>
      <c r="B1441">
        <v>17820</v>
      </c>
      <c r="C1441" t="s">
        <v>550</v>
      </c>
      <c r="E1441">
        <v>62</v>
      </c>
      <c r="F1441" t="s">
        <v>53</v>
      </c>
      <c r="H1441">
        <v>1</v>
      </c>
      <c r="I1441" t="s">
        <v>32</v>
      </c>
      <c r="J1441">
        <v>1</v>
      </c>
      <c r="K1441" t="s">
        <v>32</v>
      </c>
      <c r="L1441">
        <v>0</v>
      </c>
      <c r="M1441" t="s">
        <v>32</v>
      </c>
      <c r="N1441">
        <v>2012</v>
      </c>
      <c r="O1441">
        <v>5296</v>
      </c>
      <c r="P1441">
        <v>2646438</v>
      </c>
      <c r="Q1441">
        <v>1528</v>
      </c>
      <c r="R1441">
        <v>2523322</v>
      </c>
      <c r="S1441">
        <v>23760</v>
      </c>
      <c r="T1441">
        <v>965806</v>
      </c>
      <c r="U1441">
        <v>3769</v>
      </c>
      <c r="V1441">
        <v>123116</v>
      </c>
      <c r="W1441">
        <v>5.4</v>
      </c>
      <c r="X1441">
        <v>10</v>
      </c>
      <c r="Y1441">
        <v>9</v>
      </c>
      <c r="Z1441">
        <v>10.9</v>
      </c>
      <c r="AA1441">
        <v>5.8</v>
      </c>
      <c r="AB1441">
        <v>8.1</v>
      </c>
      <c r="AC1441">
        <v>6.7</v>
      </c>
      <c r="AD1441">
        <v>20.9</v>
      </c>
    </row>
    <row r="1442" spans="1:30" x14ac:dyDescent="0.45">
      <c r="A1442" t="s">
        <v>135</v>
      </c>
      <c r="B1442">
        <v>17820</v>
      </c>
      <c r="C1442" t="s">
        <v>550</v>
      </c>
      <c r="E1442">
        <v>71</v>
      </c>
      <c r="F1442" t="s">
        <v>54</v>
      </c>
      <c r="H1442">
        <v>1</v>
      </c>
      <c r="I1442" t="s">
        <v>32</v>
      </c>
      <c r="J1442">
        <v>1</v>
      </c>
      <c r="K1442" t="s">
        <v>32</v>
      </c>
      <c r="L1442">
        <v>0</v>
      </c>
      <c r="M1442" t="s">
        <v>32</v>
      </c>
      <c r="N1442">
        <v>2012</v>
      </c>
      <c r="O1442">
        <v>3050</v>
      </c>
      <c r="P1442">
        <v>303284</v>
      </c>
      <c r="Q1442">
        <v>291</v>
      </c>
      <c r="R1442">
        <v>258704</v>
      </c>
      <c r="S1442">
        <v>3879</v>
      </c>
      <c r="T1442">
        <v>72765</v>
      </c>
      <c r="U1442">
        <v>2760</v>
      </c>
      <c r="V1442">
        <v>44580</v>
      </c>
      <c r="W1442">
        <v>6.2</v>
      </c>
      <c r="X1442">
        <v>13.4</v>
      </c>
      <c r="Y1442">
        <v>23.2</v>
      </c>
      <c r="Z1442">
        <v>15.5</v>
      </c>
      <c r="AA1442">
        <v>17</v>
      </c>
      <c r="AB1442">
        <v>16.600000000000001</v>
      </c>
      <c r="AC1442">
        <v>5.7</v>
      </c>
      <c r="AD1442">
        <v>17.600000000000001</v>
      </c>
    </row>
    <row r="1443" spans="1:30" x14ac:dyDescent="0.45">
      <c r="A1443" t="s">
        <v>135</v>
      </c>
      <c r="B1443">
        <v>17820</v>
      </c>
      <c r="C1443" t="s">
        <v>550</v>
      </c>
      <c r="E1443">
        <v>72</v>
      </c>
      <c r="F1443" t="s">
        <v>55</v>
      </c>
      <c r="H1443">
        <v>1</v>
      </c>
      <c r="I1443" t="s">
        <v>32</v>
      </c>
      <c r="J1443">
        <v>1</v>
      </c>
      <c r="K1443" t="s">
        <v>32</v>
      </c>
      <c r="L1443">
        <v>0</v>
      </c>
      <c r="M1443" t="s">
        <v>32</v>
      </c>
      <c r="N1443">
        <v>2012</v>
      </c>
      <c r="O1443">
        <v>1389</v>
      </c>
      <c r="P1443">
        <v>1491020</v>
      </c>
      <c r="Q1443">
        <v>855</v>
      </c>
      <c r="R1443">
        <v>1469313</v>
      </c>
      <c r="S1443">
        <v>25802</v>
      </c>
      <c r="T1443">
        <v>395467</v>
      </c>
      <c r="U1443">
        <v>534</v>
      </c>
      <c r="V1443">
        <v>21707</v>
      </c>
      <c r="W1443">
        <v>5.6</v>
      </c>
      <c r="X1443">
        <v>4.2</v>
      </c>
      <c r="Y1443">
        <v>7.7</v>
      </c>
      <c r="Z1443">
        <v>4.4000000000000004</v>
      </c>
      <c r="AA1443">
        <v>5.9</v>
      </c>
      <c r="AB1443">
        <v>4.5999999999999996</v>
      </c>
      <c r="AC1443">
        <v>15</v>
      </c>
      <c r="AD1443">
        <v>23.4</v>
      </c>
    </row>
    <row r="1444" spans="1:30" x14ac:dyDescent="0.45">
      <c r="A1444" t="s">
        <v>135</v>
      </c>
      <c r="B1444">
        <v>17820</v>
      </c>
      <c r="C1444" t="s">
        <v>550</v>
      </c>
      <c r="E1444">
        <v>81</v>
      </c>
      <c r="F1444" t="s">
        <v>56</v>
      </c>
      <c r="G1444" t="s">
        <v>57</v>
      </c>
      <c r="H1444">
        <v>1</v>
      </c>
      <c r="I1444" t="s">
        <v>32</v>
      </c>
      <c r="J1444">
        <v>1</v>
      </c>
      <c r="K1444" t="s">
        <v>32</v>
      </c>
      <c r="L1444">
        <v>0</v>
      </c>
      <c r="M1444" t="s">
        <v>32</v>
      </c>
      <c r="N1444">
        <v>2012</v>
      </c>
      <c r="O1444">
        <v>6531</v>
      </c>
      <c r="P1444">
        <v>526969</v>
      </c>
      <c r="Q1444">
        <v>743</v>
      </c>
      <c r="R1444">
        <v>403022</v>
      </c>
      <c r="S1444">
        <v>4949</v>
      </c>
      <c r="T1444">
        <v>131699</v>
      </c>
      <c r="U1444">
        <v>5788</v>
      </c>
      <c r="V1444">
        <v>123947</v>
      </c>
      <c r="W1444">
        <v>7.3</v>
      </c>
      <c r="X1444">
        <v>6.8</v>
      </c>
      <c r="Y1444">
        <v>10.9</v>
      </c>
      <c r="Z1444">
        <v>9.1999999999999993</v>
      </c>
      <c r="AA1444">
        <v>8.8000000000000007</v>
      </c>
      <c r="AB1444">
        <v>9.6999999999999993</v>
      </c>
      <c r="AC1444">
        <v>7.5</v>
      </c>
      <c r="AD1444">
        <v>11.5</v>
      </c>
    </row>
    <row r="1445" spans="1:30" x14ac:dyDescent="0.45">
      <c r="A1445" t="s">
        <v>136</v>
      </c>
      <c r="B1445">
        <v>17860</v>
      </c>
      <c r="C1445" t="s">
        <v>551</v>
      </c>
      <c r="E1445">
        <v>0</v>
      </c>
      <c r="F1445" t="s">
        <v>31</v>
      </c>
      <c r="H1445">
        <v>1</v>
      </c>
      <c r="I1445" t="s">
        <v>32</v>
      </c>
      <c r="J1445">
        <v>1</v>
      </c>
      <c r="K1445" t="s">
        <v>32</v>
      </c>
      <c r="L1445">
        <v>0</v>
      </c>
      <c r="M1445" t="s">
        <v>32</v>
      </c>
      <c r="N1445">
        <v>2012</v>
      </c>
      <c r="O1445">
        <v>15333</v>
      </c>
      <c r="P1445">
        <v>14389126</v>
      </c>
      <c r="Q1445">
        <v>4053</v>
      </c>
      <c r="R1445">
        <v>13799197</v>
      </c>
      <c r="S1445">
        <v>60228</v>
      </c>
      <c r="T1445">
        <v>2143946</v>
      </c>
      <c r="U1445">
        <v>11279</v>
      </c>
      <c r="V1445">
        <v>589930</v>
      </c>
      <c r="W1445">
        <v>3.8</v>
      </c>
      <c r="X1445">
        <v>6.5</v>
      </c>
      <c r="Y1445">
        <v>5.7</v>
      </c>
      <c r="Z1445">
        <v>7</v>
      </c>
      <c r="AA1445">
        <v>3</v>
      </c>
      <c r="AB1445">
        <v>5.5</v>
      </c>
      <c r="AC1445">
        <v>4.2</v>
      </c>
      <c r="AD1445">
        <v>14.2</v>
      </c>
    </row>
    <row r="1446" spans="1:30" x14ac:dyDescent="0.45">
      <c r="A1446" t="s">
        <v>136</v>
      </c>
      <c r="B1446">
        <v>17860</v>
      </c>
      <c r="C1446" t="s">
        <v>551</v>
      </c>
      <c r="E1446">
        <v>11</v>
      </c>
      <c r="F1446" t="s">
        <v>33</v>
      </c>
      <c r="G1446" t="s">
        <v>34</v>
      </c>
      <c r="H1446">
        <v>1</v>
      </c>
      <c r="I1446" t="s">
        <v>32</v>
      </c>
      <c r="J1446">
        <v>1</v>
      </c>
      <c r="K1446" t="s">
        <v>32</v>
      </c>
      <c r="L1446">
        <v>0</v>
      </c>
      <c r="M1446" t="s">
        <v>32</v>
      </c>
      <c r="N1446">
        <v>2012</v>
      </c>
      <c r="O1446">
        <v>86</v>
      </c>
      <c r="Q1446">
        <v>18</v>
      </c>
      <c r="U1446">
        <v>67</v>
      </c>
      <c r="W1446">
        <v>27.3</v>
      </c>
      <c r="Y1446">
        <v>54.3</v>
      </c>
      <c r="AC1446">
        <v>33.799999999999997</v>
      </c>
    </row>
    <row r="1447" spans="1:30" x14ac:dyDescent="0.45">
      <c r="A1447" t="s">
        <v>136</v>
      </c>
      <c r="B1447">
        <v>17860</v>
      </c>
      <c r="C1447" t="s">
        <v>551</v>
      </c>
      <c r="E1447">
        <v>22</v>
      </c>
      <c r="F1447" t="s">
        <v>36</v>
      </c>
      <c r="H1447">
        <v>1</v>
      </c>
      <c r="I1447" t="s">
        <v>32</v>
      </c>
      <c r="J1447">
        <v>1</v>
      </c>
      <c r="K1447" t="s">
        <v>32</v>
      </c>
      <c r="L1447">
        <v>0</v>
      </c>
      <c r="M1447" t="s">
        <v>32</v>
      </c>
      <c r="N1447">
        <v>2012</v>
      </c>
      <c r="O1447">
        <v>31</v>
      </c>
      <c r="Q1447">
        <v>4</v>
      </c>
      <c r="U1447">
        <v>27</v>
      </c>
      <c r="W1447">
        <v>96.2</v>
      </c>
      <c r="Y1447">
        <v>0</v>
      </c>
      <c r="AC1447">
        <v>105.6</v>
      </c>
    </row>
    <row r="1448" spans="1:30" x14ac:dyDescent="0.45">
      <c r="A1448" t="s">
        <v>136</v>
      </c>
      <c r="B1448">
        <v>17860</v>
      </c>
      <c r="C1448" t="s">
        <v>551</v>
      </c>
      <c r="E1448">
        <v>23</v>
      </c>
      <c r="F1448" t="s">
        <v>37</v>
      </c>
      <c r="H1448">
        <v>1</v>
      </c>
      <c r="I1448" t="s">
        <v>32</v>
      </c>
      <c r="J1448">
        <v>1</v>
      </c>
      <c r="K1448" t="s">
        <v>32</v>
      </c>
      <c r="L1448">
        <v>0</v>
      </c>
      <c r="M1448" t="s">
        <v>32</v>
      </c>
      <c r="N1448">
        <v>2012</v>
      </c>
      <c r="O1448">
        <v>1663</v>
      </c>
      <c r="Q1448">
        <v>569</v>
      </c>
      <c r="U1448">
        <v>1095</v>
      </c>
      <c r="W1448">
        <v>12.3</v>
      </c>
      <c r="Y1448">
        <v>21.5</v>
      </c>
      <c r="AC1448">
        <v>15.7</v>
      </c>
    </row>
    <row r="1449" spans="1:30" x14ac:dyDescent="0.45">
      <c r="A1449" t="s">
        <v>136</v>
      </c>
      <c r="B1449">
        <v>17860</v>
      </c>
      <c r="C1449" t="s">
        <v>551</v>
      </c>
      <c r="E1449" t="s">
        <v>38</v>
      </c>
      <c r="F1449" t="s">
        <v>39</v>
      </c>
      <c r="H1449">
        <v>1</v>
      </c>
      <c r="I1449" t="s">
        <v>32</v>
      </c>
      <c r="J1449">
        <v>1</v>
      </c>
      <c r="K1449" t="s">
        <v>32</v>
      </c>
      <c r="L1449">
        <v>0</v>
      </c>
      <c r="M1449" t="s">
        <v>32</v>
      </c>
      <c r="N1449">
        <v>2012</v>
      </c>
      <c r="O1449">
        <v>240</v>
      </c>
      <c r="P1449">
        <v>1972894</v>
      </c>
      <c r="Q1449">
        <v>103</v>
      </c>
      <c r="R1449">
        <v>1968963</v>
      </c>
      <c r="S1449">
        <v>3934</v>
      </c>
      <c r="T1449">
        <v>169904</v>
      </c>
      <c r="U1449">
        <v>137</v>
      </c>
      <c r="V1449">
        <v>3931</v>
      </c>
      <c r="W1449">
        <v>24.2</v>
      </c>
      <c r="X1449">
        <v>3.8</v>
      </c>
      <c r="Y1449">
        <v>29.4</v>
      </c>
      <c r="Z1449">
        <v>4</v>
      </c>
      <c r="AA1449">
        <v>6.8</v>
      </c>
      <c r="AB1449">
        <v>5.9</v>
      </c>
      <c r="AC1449">
        <v>38.5</v>
      </c>
      <c r="AD1449">
        <v>34.700000000000003</v>
      </c>
    </row>
    <row r="1450" spans="1:30" x14ac:dyDescent="0.45">
      <c r="A1450" t="s">
        <v>136</v>
      </c>
      <c r="B1450">
        <v>17860</v>
      </c>
      <c r="C1450" t="s">
        <v>551</v>
      </c>
      <c r="E1450">
        <v>42</v>
      </c>
      <c r="F1450" t="s">
        <v>40</v>
      </c>
      <c r="H1450">
        <v>1</v>
      </c>
      <c r="I1450" t="s">
        <v>32</v>
      </c>
      <c r="J1450">
        <v>1</v>
      </c>
      <c r="K1450" t="s">
        <v>32</v>
      </c>
      <c r="L1450">
        <v>0</v>
      </c>
      <c r="M1450" t="s">
        <v>32</v>
      </c>
      <c r="N1450">
        <v>2012</v>
      </c>
      <c r="O1450">
        <v>417</v>
      </c>
      <c r="P1450">
        <v>1442565</v>
      </c>
      <c r="Q1450">
        <v>184</v>
      </c>
      <c r="R1450">
        <v>1437407</v>
      </c>
      <c r="S1450">
        <v>2572</v>
      </c>
      <c r="T1450">
        <v>103988</v>
      </c>
      <c r="U1450">
        <v>233</v>
      </c>
      <c r="V1450">
        <v>5158</v>
      </c>
      <c r="W1450">
        <v>16.899999999999999</v>
      </c>
      <c r="X1450">
        <v>8.1</v>
      </c>
      <c r="Y1450">
        <v>17.600000000000001</v>
      </c>
      <c r="Z1450">
        <v>8.5</v>
      </c>
      <c r="AA1450">
        <v>11</v>
      </c>
      <c r="AB1450">
        <v>6</v>
      </c>
      <c r="AC1450">
        <v>29.3</v>
      </c>
      <c r="AD1450">
        <v>36.799999999999997</v>
      </c>
    </row>
    <row r="1451" spans="1:30" x14ac:dyDescent="0.45">
      <c r="A1451" t="s">
        <v>136</v>
      </c>
      <c r="B1451">
        <v>17860</v>
      </c>
      <c r="C1451" t="s">
        <v>551</v>
      </c>
      <c r="E1451" t="s">
        <v>41</v>
      </c>
      <c r="F1451" t="s">
        <v>42</v>
      </c>
      <c r="H1451">
        <v>1</v>
      </c>
      <c r="I1451" t="s">
        <v>32</v>
      </c>
      <c r="J1451">
        <v>1</v>
      </c>
      <c r="K1451" t="s">
        <v>32</v>
      </c>
      <c r="L1451">
        <v>0</v>
      </c>
      <c r="M1451" t="s">
        <v>32</v>
      </c>
      <c r="N1451">
        <v>2012</v>
      </c>
      <c r="O1451">
        <v>1338</v>
      </c>
      <c r="P1451">
        <v>2886612</v>
      </c>
      <c r="Q1451">
        <v>468</v>
      </c>
      <c r="R1451">
        <v>2840549</v>
      </c>
      <c r="S1451">
        <v>10437</v>
      </c>
      <c r="T1451">
        <v>244854</v>
      </c>
      <c r="U1451">
        <v>871</v>
      </c>
      <c r="V1451">
        <v>46063</v>
      </c>
      <c r="W1451">
        <v>13.3</v>
      </c>
      <c r="X1451">
        <v>3.4</v>
      </c>
      <c r="Y1451">
        <v>12.6</v>
      </c>
      <c r="Z1451">
        <v>3.5</v>
      </c>
      <c r="AA1451">
        <v>6.2</v>
      </c>
      <c r="AB1451">
        <v>7.7</v>
      </c>
      <c r="AC1451">
        <v>20.5</v>
      </c>
      <c r="AD1451">
        <v>42.1</v>
      </c>
    </row>
    <row r="1452" spans="1:30" x14ac:dyDescent="0.45">
      <c r="A1452" t="s">
        <v>136</v>
      </c>
      <c r="B1452">
        <v>17860</v>
      </c>
      <c r="C1452" t="s">
        <v>551</v>
      </c>
      <c r="E1452" t="s">
        <v>43</v>
      </c>
      <c r="F1452" t="s">
        <v>44</v>
      </c>
      <c r="G1452" t="s">
        <v>45</v>
      </c>
      <c r="H1452">
        <v>1</v>
      </c>
      <c r="I1452" t="s">
        <v>32</v>
      </c>
      <c r="J1452">
        <v>1</v>
      </c>
      <c r="K1452" t="s">
        <v>32</v>
      </c>
      <c r="L1452">
        <v>0</v>
      </c>
      <c r="M1452" t="s">
        <v>32</v>
      </c>
      <c r="N1452">
        <v>2012</v>
      </c>
      <c r="O1452">
        <v>308</v>
      </c>
      <c r="P1452">
        <v>170640</v>
      </c>
      <c r="Q1452">
        <v>101</v>
      </c>
      <c r="R1452">
        <v>158974</v>
      </c>
      <c r="S1452">
        <v>1529</v>
      </c>
      <c r="T1452">
        <v>50146</v>
      </c>
      <c r="U1452">
        <v>208</v>
      </c>
      <c r="W1452">
        <v>37</v>
      </c>
      <c r="X1452">
        <v>13.8</v>
      </c>
      <c r="Y1452">
        <v>56.8</v>
      </c>
      <c r="Z1452">
        <v>12</v>
      </c>
      <c r="AA1452">
        <v>10.7</v>
      </c>
      <c r="AB1452">
        <v>15.3</v>
      </c>
      <c r="AC1452">
        <v>28.1</v>
      </c>
    </row>
    <row r="1453" spans="1:30" x14ac:dyDescent="0.45">
      <c r="A1453" t="s">
        <v>136</v>
      </c>
      <c r="B1453">
        <v>17860</v>
      </c>
      <c r="C1453" t="s">
        <v>551</v>
      </c>
      <c r="E1453">
        <v>51</v>
      </c>
      <c r="F1453" t="s">
        <v>46</v>
      </c>
      <c r="H1453">
        <v>1</v>
      </c>
      <c r="I1453" t="s">
        <v>32</v>
      </c>
      <c r="J1453">
        <v>1</v>
      </c>
      <c r="K1453" t="s">
        <v>32</v>
      </c>
      <c r="L1453">
        <v>0</v>
      </c>
      <c r="M1453" t="s">
        <v>32</v>
      </c>
      <c r="N1453">
        <v>2012</v>
      </c>
      <c r="O1453">
        <v>290</v>
      </c>
      <c r="P1453">
        <v>314761</v>
      </c>
      <c r="Q1453">
        <v>46</v>
      </c>
      <c r="R1453">
        <v>311845</v>
      </c>
      <c r="S1453">
        <v>1432</v>
      </c>
      <c r="T1453">
        <v>63248</v>
      </c>
      <c r="U1453">
        <v>244</v>
      </c>
      <c r="V1453">
        <v>2915</v>
      </c>
      <c r="W1453">
        <v>27.6</v>
      </c>
      <c r="X1453">
        <v>2.5</v>
      </c>
      <c r="Y1453">
        <v>19.5</v>
      </c>
      <c r="Z1453">
        <v>2.6</v>
      </c>
      <c r="AA1453">
        <v>1.6</v>
      </c>
      <c r="AB1453">
        <v>0.8</v>
      </c>
      <c r="AC1453">
        <v>30.6</v>
      </c>
      <c r="AD1453">
        <v>35</v>
      </c>
    </row>
    <row r="1454" spans="1:30" x14ac:dyDescent="0.45">
      <c r="A1454" t="s">
        <v>136</v>
      </c>
      <c r="B1454">
        <v>17860</v>
      </c>
      <c r="C1454" t="s">
        <v>551</v>
      </c>
      <c r="E1454">
        <v>52</v>
      </c>
      <c r="F1454" t="s">
        <v>47</v>
      </c>
      <c r="G1454" t="s">
        <v>48</v>
      </c>
      <c r="H1454">
        <v>1</v>
      </c>
      <c r="I1454" t="s">
        <v>32</v>
      </c>
      <c r="J1454">
        <v>1</v>
      </c>
      <c r="K1454" t="s">
        <v>32</v>
      </c>
      <c r="L1454">
        <v>0</v>
      </c>
      <c r="M1454" t="s">
        <v>32</v>
      </c>
      <c r="N1454">
        <v>2012</v>
      </c>
      <c r="O1454">
        <v>662</v>
      </c>
      <c r="P1454">
        <v>3328042</v>
      </c>
      <c r="Q1454">
        <v>297</v>
      </c>
      <c r="R1454">
        <v>3305998</v>
      </c>
      <c r="S1454">
        <v>6622</v>
      </c>
      <c r="T1454">
        <v>412107</v>
      </c>
      <c r="U1454">
        <v>365</v>
      </c>
      <c r="V1454">
        <v>22044</v>
      </c>
      <c r="W1454">
        <v>20.6</v>
      </c>
      <c r="X1454">
        <v>5.9</v>
      </c>
      <c r="Y1454">
        <v>24.6</v>
      </c>
      <c r="Z1454">
        <v>6.1</v>
      </c>
      <c r="AA1454">
        <v>8.1999999999999993</v>
      </c>
      <c r="AB1454">
        <v>6.3</v>
      </c>
      <c r="AC1454">
        <v>28.4</v>
      </c>
      <c r="AD1454">
        <v>33.9</v>
      </c>
    </row>
    <row r="1455" spans="1:30" x14ac:dyDescent="0.45">
      <c r="A1455" t="s">
        <v>136</v>
      </c>
      <c r="B1455">
        <v>17860</v>
      </c>
      <c r="C1455" t="s">
        <v>551</v>
      </c>
      <c r="E1455">
        <v>53</v>
      </c>
      <c r="F1455" t="s">
        <v>49</v>
      </c>
      <c r="H1455">
        <v>1</v>
      </c>
      <c r="I1455" t="s">
        <v>32</v>
      </c>
      <c r="J1455">
        <v>1</v>
      </c>
      <c r="K1455" t="s">
        <v>32</v>
      </c>
      <c r="L1455">
        <v>0</v>
      </c>
      <c r="M1455" t="s">
        <v>32</v>
      </c>
      <c r="N1455">
        <v>2012</v>
      </c>
      <c r="O1455">
        <v>2048</v>
      </c>
      <c r="P1455">
        <v>368627</v>
      </c>
      <c r="Q1455">
        <v>212</v>
      </c>
      <c r="R1455">
        <v>122919</v>
      </c>
      <c r="S1455">
        <v>716</v>
      </c>
      <c r="T1455">
        <v>21286</v>
      </c>
      <c r="U1455">
        <v>1836</v>
      </c>
      <c r="V1455">
        <v>245708</v>
      </c>
      <c r="W1455">
        <v>18.600000000000001</v>
      </c>
      <c r="X1455">
        <v>19.5</v>
      </c>
      <c r="Y1455">
        <v>23.8</v>
      </c>
      <c r="Z1455">
        <v>11.4</v>
      </c>
      <c r="AA1455">
        <v>17.100000000000001</v>
      </c>
      <c r="AB1455">
        <v>13.1</v>
      </c>
      <c r="AC1455">
        <v>21.3</v>
      </c>
      <c r="AD1455">
        <v>29.7</v>
      </c>
    </row>
    <row r="1456" spans="1:30" x14ac:dyDescent="0.45">
      <c r="A1456" t="s">
        <v>136</v>
      </c>
      <c r="B1456">
        <v>17860</v>
      </c>
      <c r="C1456" t="s">
        <v>551</v>
      </c>
      <c r="E1456">
        <v>54</v>
      </c>
      <c r="F1456" t="s">
        <v>50</v>
      </c>
      <c r="H1456">
        <v>1</v>
      </c>
      <c r="I1456" t="s">
        <v>32</v>
      </c>
      <c r="J1456">
        <v>1</v>
      </c>
      <c r="K1456" t="s">
        <v>32</v>
      </c>
      <c r="L1456">
        <v>0</v>
      </c>
      <c r="M1456" t="s">
        <v>32</v>
      </c>
      <c r="N1456">
        <v>2012</v>
      </c>
      <c r="O1456">
        <v>2187</v>
      </c>
      <c r="P1456">
        <v>473849</v>
      </c>
      <c r="Q1456">
        <v>413</v>
      </c>
      <c r="R1456">
        <v>434998</v>
      </c>
      <c r="S1456">
        <v>4031</v>
      </c>
      <c r="T1456">
        <v>180153</v>
      </c>
      <c r="U1456">
        <v>1773</v>
      </c>
      <c r="V1456">
        <v>38850</v>
      </c>
      <c r="W1456">
        <v>6.8</v>
      </c>
      <c r="X1456">
        <v>18.7</v>
      </c>
      <c r="Y1456">
        <v>19.600000000000001</v>
      </c>
      <c r="Z1456">
        <v>21.7</v>
      </c>
      <c r="AA1456">
        <v>23.8</v>
      </c>
      <c r="AB1456">
        <v>26</v>
      </c>
      <c r="AC1456">
        <v>7.7</v>
      </c>
      <c r="AD1456">
        <v>12</v>
      </c>
    </row>
    <row r="1457" spans="1:30" x14ac:dyDescent="0.45">
      <c r="A1457" t="s">
        <v>136</v>
      </c>
      <c r="B1457">
        <v>17860</v>
      </c>
      <c r="C1457" t="s">
        <v>551</v>
      </c>
      <c r="E1457">
        <v>56</v>
      </c>
      <c r="F1457" t="s">
        <v>51</v>
      </c>
      <c r="H1457">
        <v>1</v>
      </c>
      <c r="I1457" t="s">
        <v>32</v>
      </c>
      <c r="J1457">
        <v>1</v>
      </c>
      <c r="K1457" t="s">
        <v>32</v>
      </c>
      <c r="L1457">
        <v>0</v>
      </c>
      <c r="M1457" t="s">
        <v>32</v>
      </c>
      <c r="N1457">
        <v>2012</v>
      </c>
      <c r="O1457">
        <v>1261</v>
      </c>
      <c r="P1457">
        <v>145555</v>
      </c>
      <c r="Q1457">
        <v>265</v>
      </c>
      <c r="R1457">
        <v>134799</v>
      </c>
      <c r="S1457">
        <v>2110</v>
      </c>
      <c r="T1457">
        <v>52103</v>
      </c>
      <c r="U1457">
        <v>997</v>
      </c>
      <c r="V1457">
        <v>10756</v>
      </c>
      <c r="W1457">
        <v>12.5</v>
      </c>
      <c r="X1457">
        <v>11.3</v>
      </c>
      <c r="Y1457">
        <v>27.8</v>
      </c>
      <c r="Z1457">
        <v>12.8</v>
      </c>
      <c r="AA1457">
        <v>12.3</v>
      </c>
      <c r="AB1457">
        <v>12.2</v>
      </c>
      <c r="AC1457">
        <v>13.1</v>
      </c>
      <c r="AD1457">
        <v>12.2</v>
      </c>
    </row>
    <row r="1458" spans="1:30" x14ac:dyDescent="0.45">
      <c r="A1458" t="s">
        <v>136</v>
      </c>
      <c r="B1458">
        <v>17860</v>
      </c>
      <c r="C1458" t="s">
        <v>551</v>
      </c>
      <c r="E1458">
        <v>61</v>
      </c>
      <c r="F1458" t="s">
        <v>52</v>
      </c>
      <c r="H1458">
        <v>1</v>
      </c>
      <c r="I1458" t="s">
        <v>32</v>
      </c>
      <c r="J1458">
        <v>1</v>
      </c>
      <c r="K1458" t="s">
        <v>32</v>
      </c>
      <c r="L1458">
        <v>0</v>
      </c>
      <c r="M1458" t="s">
        <v>32</v>
      </c>
      <c r="N1458">
        <v>2012</v>
      </c>
      <c r="O1458">
        <v>481</v>
      </c>
      <c r="P1458">
        <v>99805</v>
      </c>
      <c r="Q1458">
        <v>69</v>
      </c>
      <c r="R1458">
        <v>95112</v>
      </c>
      <c r="S1458">
        <v>2033</v>
      </c>
      <c r="T1458">
        <v>51311</v>
      </c>
      <c r="U1458">
        <v>413</v>
      </c>
      <c r="V1458">
        <v>4692</v>
      </c>
      <c r="W1458">
        <v>28</v>
      </c>
      <c r="X1458">
        <v>8.3000000000000007</v>
      </c>
      <c r="Y1458">
        <v>30.9</v>
      </c>
      <c r="Z1458">
        <v>8.6999999999999993</v>
      </c>
      <c r="AA1458">
        <v>5.0999999999999996</v>
      </c>
      <c r="AB1458">
        <v>5.7</v>
      </c>
      <c r="AC1458">
        <v>28.7</v>
      </c>
      <c r="AD1458">
        <v>34.1</v>
      </c>
    </row>
    <row r="1459" spans="1:30" x14ac:dyDescent="0.45">
      <c r="A1459" t="s">
        <v>136</v>
      </c>
      <c r="B1459">
        <v>17860</v>
      </c>
      <c r="C1459" t="s">
        <v>551</v>
      </c>
      <c r="E1459">
        <v>62</v>
      </c>
      <c r="F1459" t="s">
        <v>53</v>
      </c>
      <c r="H1459">
        <v>1</v>
      </c>
      <c r="I1459" t="s">
        <v>32</v>
      </c>
      <c r="J1459">
        <v>1</v>
      </c>
      <c r="K1459" t="s">
        <v>32</v>
      </c>
      <c r="L1459">
        <v>0</v>
      </c>
      <c r="M1459" t="s">
        <v>32</v>
      </c>
      <c r="N1459">
        <v>2012</v>
      </c>
      <c r="O1459">
        <v>1826</v>
      </c>
      <c r="P1459">
        <v>1283528</v>
      </c>
      <c r="Q1459">
        <v>619</v>
      </c>
      <c r="R1459">
        <v>1209009</v>
      </c>
      <c r="S1459">
        <v>10918</v>
      </c>
      <c r="T1459">
        <v>475350</v>
      </c>
      <c r="U1459">
        <v>1207</v>
      </c>
      <c r="V1459">
        <v>74519</v>
      </c>
      <c r="W1459">
        <v>11.4</v>
      </c>
      <c r="X1459">
        <v>12</v>
      </c>
      <c r="Y1459">
        <v>18.7</v>
      </c>
      <c r="Z1459">
        <v>14.5</v>
      </c>
      <c r="AA1459">
        <v>9.9</v>
      </c>
      <c r="AB1459">
        <v>22.9</v>
      </c>
      <c r="AC1459">
        <v>13.8</v>
      </c>
      <c r="AD1459">
        <v>38.700000000000003</v>
      </c>
    </row>
    <row r="1460" spans="1:30" x14ac:dyDescent="0.45">
      <c r="A1460" t="s">
        <v>136</v>
      </c>
      <c r="B1460">
        <v>17860</v>
      </c>
      <c r="C1460" t="s">
        <v>551</v>
      </c>
      <c r="E1460">
        <v>71</v>
      </c>
      <c r="F1460" t="s">
        <v>54</v>
      </c>
      <c r="H1460">
        <v>1</v>
      </c>
      <c r="I1460" t="s">
        <v>32</v>
      </c>
      <c r="J1460">
        <v>1</v>
      </c>
      <c r="K1460" t="s">
        <v>32</v>
      </c>
      <c r="L1460">
        <v>0</v>
      </c>
      <c r="M1460" t="s">
        <v>32</v>
      </c>
      <c r="N1460">
        <v>2012</v>
      </c>
      <c r="O1460">
        <v>643</v>
      </c>
      <c r="P1460">
        <v>34812</v>
      </c>
      <c r="Q1460">
        <v>56</v>
      </c>
      <c r="R1460">
        <v>26780</v>
      </c>
      <c r="S1460">
        <v>665</v>
      </c>
      <c r="T1460">
        <v>10627</v>
      </c>
      <c r="U1460">
        <v>587</v>
      </c>
      <c r="V1460">
        <v>8032</v>
      </c>
      <c r="W1460">
        <v>13.4</v>
      </c>
      <c r="X1460">
        <v>22.9</v>
      </c>
      <c r="Y1460">
        <v>36.6</v>
      </c>
      <c r="Z1460">
        <v>31</v>
      </c>
      <c r="AA1460">
        <v>15.6</v>
      </c>
      <c r="AB1460">
        <v>31.7</v>
      </c>
      <c r="AC1460">
        <v>13.8</v>
      </c>
      <c r="AD1460">
        <v>30.1</v>
      </c>
    </row>
    <row r="1461" spans="1:30" x14ac:dyDescent="0.45">
      <c r="A1461" t="s">
        <v>136</v>
      </c>
      <c r="B1461">
        <v>17860</v>
      </c>
      <c r="C1461" t="s">
        <v>551</v>
      </c>
      <c r="E1461">
        <v>72</v>
      </c>
      <c r="F1461" t="s">
        <v>55</v>
      </c>
      <c r="H1461">
        <v>1</v>
      </c>
      <c r="I1461" t="s">
        <v>32</v>
      </c>
      <c r="J1461">
        <v>1</v>
      </c>
      <c r="K1461" t="s">
        <v>32</v>
      </c>
      <c r="L1461">
        <v>0</v>
      </c>
      <c r="M1461" t="s">
        <v>32</v>
      </c>
      <c r="N1461">
        <v>2012</v>
      </c>
      <c r="O1461">
        <v>516</v>
      </c>
      <c r="P1461">
        <v>315766</v>
      </c>
      <c r="Q1461">
        <v>383</v>
      </c>
      <c r="R1461">
        <v>312159</v>
      </c>
      <c r="S1461">
        <v>8126</v>
      </c>
      <c r="T1461">
        <v>90469</v>
      </c>
      <c r="U1461">
        <v>133</v>
      </c>
      <c r="W1461">
        <v>15</v>
      </c>
      <c r="X1461">
        <v>10.1</v>
      </c>
      <c r="Y1461">
        <v>18.5</v>
      </c>
      <c r="Z1461">
        <v>10.8</v>
      </c>
      <c r="AA1461">
        <v>20.100000000000001</v>
      </c>
      <c r="AB1461">
        <v>12.2</v>
      </c>
      <c r="AC1461">
        <v>39.5</v>
      </c>
    </row>
    <row r="1462" spans="1:30" x14ac:dyDescent="0.45">
      <c r="A1462" t="s">
        <v>136</v>
      </c>
      <c r="B1462">
        <v>17860</v>
      </c>
      <c r="C1462" t="s">
        <v>551</v>
      </c>
      <c r="E1462">
        <v>81</v>
      </c>
      <c r="F1462" t="s">
        <v>56</v>
      </c>
      <c r="G1462" t="s">
        <v>57</v>
      </c>
      <c r="H1462">
        <v>1</v>
      </c>
      <c r="I1462" t="s">
        <v>32</v>
      </c>
      <c r="J1462">
        <v>1</v>
      </c>
      <c r="K1462" t="s">
        <v>32</v>
      </c>
      <c r="L1462">
        <v>0</v>
      </c>
      <c r="M1462" t="s">
        <v>32</v>
      </c>
      <c r="N1462">
        <v>2012</v>
      </c>
      <c r="O1462">
        <v>1308</v>
      </c>
      <c r="P1462">
        <v>127423</v>
      </c>
      <c r="Q1462">
        <v>229</v>
      </c>
      <c r="R1462">
        <v>91111</v>
      </c>
      <c r="S1462">
        <v>1155</v>
      </c>
      <c r="T1462">
        <v>28378</v>
      </c>
      <c r="U1462">
        <v>1078</v>
      </c>
      <c r="V1462">
        <v>36312</v>
      </c>
      <c r="W1462">
        <v>15.8</v>
      </c>
      <c r="X1462">
        <v>19.3</v>
      </c>
      <c r="Y1462">
        <v>34.4</v>
      </c>
      <c r="Z1462">
        <v>28.4</v>
      </c>
      <c r="AA1462">
        <v>20.8</v>
      </c>
      <c r="AB1462">
        <v>23.9</v>
      </c>
      <c r="AC1462">
        <v>17.8</v>
      </c>
      <c r="AD1462">
        <v>25</v>
      </c>
    </row>
    <row r="1463" spans="1:30" x14ac:dyDescent="0.45">
      <c r="A1463" t="s">
        <v>136</v>
      </c>
      <c r="B1463">
        <v>17860</v>
      </c>
      <c r="C1463" t="s">
        <v>551</v>
      </c>
      <c r="E1463">
        <v>99</v>
      </c>
      <c r="F1463" t="s">
        <v>76</v>
      </c>
      <c r="H1463">
        <v>1</v>
      </c>
      <c r="I1463" t="s">
        <v>32</v>
      </c>
      <c r="J1463">
        <v>1</v>
      </c>
      <c r="K1463" t="s">
        <v>32</v>
      </c>
      <c r="L1463">
        <v>0</v>
      </c>
      <c r="M1463" t="s">
        <v>32</v>
      </c>
      <c r="N1463">
        <v>2012</v>
      </c>
      <c r="O1463">
        <v>39</v>
      </c>
      <c r="Q1463">
        <v>39</v>
      </c>
      <c r="U1463">
        <v>0</v>
      </c>
      <c r="W1463">
        <v>72.900000000000006</v>
      </c>
      <c r="Y1463">
        <v>75.8</v>
      </c>
      <c r="AC1463">
        <v>0</v>
      </c>
    </row>
    <row r="1464" spans="1:30" x14ac:dyDescent="0.45">
      <c r="A1464" t="s">
        <v>137</v>
      </c>
      <c r="B1464">
        <v>17900</v>
      </c>
      <c r="C1464" t="s">
        <v>553</v>
      </c>
      <c r="E1464">
        <v>0</v>
      </c>
      <c r="F1464" t="s">
        <v>31</v>
      </c>
      <c r="H1464">
        <v>1</v>
      </c>
      <c r="I1464" t="s">
        <v>32</v>
      </c>
      <c r="J1464">
        <v>1</v>
      </c>
      <c r="K1464" t="s">
        <v>32</v>
      </c>
      <c r="L1464">
        <v>0</v>
      </c>
      <c r="M1464" t="s">
        <v>32</v>
      </c>
      <c r="N1464">
        <v>2012</v>
      </c>
      <c r="O1464">
        <v>61506</v>
      </c>
      <c r="P1464">
        <v>68906599</v>
      </c>
      <c r="Q1464">
        <v>12810</v>
      </c>
      <c r="R1464">
        <v>66902373</v>
      </c>
      <c r="S1464">
        <v>262472</v>
      </c>
      <c r="T1464">
        <v>10108265</v>
      </c>
      <c r="U1464">
        <v>48697</v>
      </c>
      <c r="V1464">
        <v>2004226</v>
      </c>
      <c r="W1464">
        <v>2.1</v>
      </c>
      <c r="X1464">
        <v>1.4</v>
      </c>
      <c r="Y1464">
        <v>2.4</v>
      </c>
      <c r="Z1464">
        <v>1.4</v>
      </c>
      <c r="AA1464">
        <v>4.2</v>
      </c>
      <c r="AB1464">
        <v>1.6</v>
      </c>
      <c r="AC1464">
        <v>2.2999999999999998</v>
      </c>
      <c r="AD1464">
        <v>4.2</v>
      </c>
    </row>
    <row r="1465" spans="1:30" x14ac:dyDescent="0.45">
      <c r="A1465" t="s">
        <v>137</v>
      </c>
      <c r="B1465">
        <v>17900</v>
      </c>
      <c r="C1465" t="s">
        <v>553</v>
      </c>
      <c r="E1465">
        <v>11</v>
      </c>
      <c r="F1465" t="s">
        <v>33</v>
      </c>
      <c r="G1465" t="s">
        <v>34</v>
      </c>
      <c r="H1465">
        <v>1</v>
      </c>
      <c r="I1465" t="s">
        <v>32</v>
      </c>
      <c r="J1465">
        <v>1</v>
      </c>
      <c r="K1465" t="s">
        <v>32</v>
      </c>
      <c r="L1465">
        <v>0</v>
      </c>
      <c r="M1465" t="s">
        <v>32</v>
      </c>
      <c r="N1465">
        <v>2012</v>
      </c>
      <c r="O1465">
        <v>391</v>
      </c>
      <c r="P1465">
        <v>93274</v>
      </c>
      <c r="Q1465">
        <v>45</v>
      </c>
      <c r="R1465">
        <v>79242</v>
      </c>
      <c r="S1465">
        <v>376</v>
      </c>
      <c r="T1465">
        <v>16001</v>
      </c>
      <c r="U1465">
        <v>346</v>
      </c>
      <c r="V1465">
        <v>14032</v>
      </c>
      <c r="W1465">
        <v>18.399999999999999</v>
      </c>
      <c r="X1465">
        <v>23.7</v>
      </c>
      <c r="Y1465">
        <v>35.200000000000003</v>
      </c>
      <c r="Z1465">
        <v>27.1</v>
      </c>
      <c r="AA1465">
        <v>30.4</v>
      </c>
      <c r="AB1465">
        <v>26.5</v>
      </c>
      <c r="AC1465">
        <v>20</v>
      </c>
      <c r="AD1465">
        <v>36.799999999999997</v>
      </c>
    </row>
    <row r="1466" spans="1:30" x14ac:dyDescent="0.45">
      <c r="A1466" t="s">
        <v>137</v>
      </c>
      <c r="B1466">
        <v>17900</v>
      </c>
      <c r="C1466" t="s">
        <v>553</v>
      </c>
      <c r="E1466">
        <v>22</v>
      </c>
      <c r="F1466" t="s">
        <v>36</v>
      </c>
      <c r="H1466">
        <v>1</v>
      </c>
      <c r="I1466" t="s">
        <v>32</v>
      </c>
      <c r="J1466">
        <v>1</v>
      </c>
      <c r="K1466" t="s">
        <v>32</v>
      </c>
      <c r="L1466">
        <v>0</v>
      </c>
      <c r="M1466" t="s">
        <v>32</v>
      </c>
      <c r="N1466">
        <v>2012</v>
      </c>
      <c r="O1466">
        <v>49</v>
      </c>
      <c r="P1466">
        <v>4161748</v>
      </c>
      <c r="Q1466">
        <v>31</v>
      </c>
      <c r="R1466">
        <v>4160957</v>
      </c>
      <c r="S1466">
        <v>3776</v>
      </c>
      <c r="T1466">
        <v>295643</v>
      </c>
      <c r="U1466">
        <v>17</v>
      </c>
      <c r="V1466">
        <v>791</v>
      </c>
      <c r="W1466">
        <v>11.3</v>
      </c>
      <c r="X1466">
        <v>7.2</v>
      </c>
      <c r="Y1466">
        <v>13.4</v>
      </c>
      <c r="Z1466">
        <v>7.5</v>
      </c>
      <c r="AA1466">
        <v>7.8</v>
      </c>
      <c r="AB1466">
        <v>7.6</v>
      </c>
      <c r="AC1466">
        <v>36.700000000000003</v>
      </c>
      <c r="AD1466">
        <v>9.3000000000000007</v>
      </c>
    </row>
    <row r="1467" spans="1:30" x14ac:dyDescent="0.45">
      <c r="A1467" t="s">
        <v>137</v>
      </c>
      <c r="B1467">
        <v>17900</v>
      </c>
      <c r="C1467" t="s">
        <v>553</v>
      </c>
      <c r="E1467">
        <v>23</v>
      </c>
      <c r="F1467" t="s">
        <v>37</v>
      </c>
      <c r="H1467">
        <v>1</v>
      </c>
      <c r="I1467" t="s">
        <v>32</v>
      </c>
      <c r="J1467">
        <v>1</v>
      </c>
      <c r="K1467" t="s">
        <v>32</v>
      </c>
      <c r="L1467">
        <v>0</v>
      </c>
      <c r="M1467" t="s">
        <v>32</v>
      </c>
      <c r="N1467">
        <v>2012</v>
      </c>
      <c r="O1467">
        <v>5916</v>
      </c>
      <c r="P1467">
        <v>3824721</v>
      </c>
      <c r="Q1467">
        <v>1581</v>
      </c>
      <c r="R1467">
        <v>3594642</v>
      </c>
      <c r="S1467">
        <v>12712</v>
      </c>
      <c r="T1467">
        <v>573067</v>
      </c>
      <c r="U1467">
        <v>4334</v>
      </c>
      <c r="V1467">
        <v>230079</v>
      </c>
      <c r="W1467">
        <v>6</v>
      </c>
      <c r="X1467">
        <v>24.2</v>
      </c>
      <c r="Y1467">
        <v>14.6</v>
      </c>
      <c r="Z1467">
        <v>26.6</v>
      </c>
      <c r="AA1467">
        <v>20.7</v>
      </c>
      <c r="AB1467">
        <v>20.9</v>
      </c>
      <c r="AC1467">
        <v>6.5</v>
      </c>
      <c r="AD1467">
        <v>13.7</v>
      </c>
    </row>
    <row r="1468" spans="1:30" x14ac:dyDescent="0.45">
      <c r="A1468" t="s">
        <v>137</v>
      </c>
      <c r="B1468">
        <v>17900</v>
      </c>
      <c r="C1468" t="s">
        <v>553</v>
      </c>
      <c r="E1468" t="s">
        <v>38</v>
      </c>
      <c r="F1468" t="s">
        <v>39</v>
      </c>
      <c r="H1468">
        <v>1</v>
      </c>
      <c r="I1468" t="s">
        <v>32</v>
      </c>
      <c r="J1468">
        <v>1</v>
      </c>
      <c r="K1468" t="s">
        <v>32</v>
      </c>
      <c r="L1468">
        <v>0</v>
      </c>
      <c r="M1468" t="s">
        <v>32</v>
      </c>
      <c r="N1468">
        <v>2012</v>
      </c>
      <c r="O1468">
        <v>1196</v>
      </c>
      <c r="P1468">
        <v>13421189</v>
      </c>
      <c r="Q1468">
        <v>492</v>
      </c>
      <c r="R1468">
        <v>13396756</v>
      </c>
      <c r="S1468">
        <v>24284</v>
      </c>
      <c r="T1468">
        <v>1227128</v>
      </c>
      <c r="U1468">
        <v>703</v>
      </c>
      <c r="V1468">
        <v>24433</v>
      </c>
      <c r="W1468">
        <v>9.5</v>
      </c>
      <c r="X1468">
        <v>1.1000000000000001</v>
      </c>
      <c r="Y1468">
        <v>10.9</v>
      </c>
      <c r="Z1468">
        <v>1.2</v>
      </c>
      <c r="AA1468">
        <v>2.2000000000000002</v>
      </c>
      <c r="AB1468">
        <v>1.9</v>
      </c>
      <c r="AC1468">
        <v>13.2</v>
      </c>
      <c r="AD1468">
        <v>17</v>
      </c>
    </row>
    <row r="1469" spans="1:30" x14ac:dyDescent="0.45">
      <c r="A1469" t="s">
        <v>137</v>
      </c>
      <c r="B1469">
        <v>17900</v>
      </c>
      <c r="C1469" t="s">
        <v>553</v>
      </c>
      <c r="E1469">
        <v>42</v>
      </c>
      <c r="F1469" t="s">
        <v>40</v>
      </c>
      <c r="H1469">
        <v>1</v>
      </c>
      <c r="I1469" t="s">
        <v>32</v>
      </c>
      <c r="J1469">
        <v>1</v>
      </c>
      <c r="K1469" t="s">
        <v>32</v>
      </c>
      <c r="L1469">
        <v>0</v>
      </c>
      <c r="M1469" t="s">
        <v>32</v>
      </c>
      <c r="N1469">
        <v>2012</v>
      </c>
      <c r="O1469">
        <v>1476</v>
      </c>
      <c r="P1469">
        <v>13175686</v>
      </c>
      <c r="Q1469">
        <v>822</v>
      </c>
      <c r="R1469">
        <v>13119298</v>
      </c>
      <c r="S1469">
        <v>16520</v>
      </c>
      <c r="T1469">
        <v>926824</v>
      </c>
      <c r="U1469">
        <v>654</v>
      </c>
      <c r="V1469">
        <v>56388</v>
      </c>
      <c r="W1469">
        <v>8.6999999999999993</v>
      </c>
      <c r="X1469">
        <v>2.8</v>
      </c>
      <c r="Y1469">
        <v>10.6</v>
      </c>
      <c r="Z1469">
        <v>3</v>
      </c>
      <c r="AA1469">
        <v>7.1</v>
      </c>
      <c r="AB1469">
        <v>5.4</v>
      </c>
      <c r="AC1469">
        <v>14</v>
      </c>
      <c r="AD1469">
        <v>18.7</v>
      </c>
    </row>
    <row r="1470" spans="1:30" x14ac:dyDescent="0.45">
      <c r="A1470" t="s">
        <v>137</v>
      </c>
      <c r="B1470">
        <v>17900</v>
      </c>
      <c r="C1470" t="s">
        <v>553</v>
      </c>
      <c r="E1470" t="s">
        <v>41</v>
      </c>
      <c r="F1470" t="s">
        <v>42</v>
      </c>
      <c r="H1470">
        <v>1</v>
      </c>
      <c r="I1470" t="s">
        <v>32</v>
      </c>
      <c r="J1470">
        <v>1</v>
      </c>
      <c r="K1470" t="s">
        <v>32</v>
      </c>
      <c r="L1470">
        <v>0</v>
      </c>
      <c r="M1470" t="s">
        <v>32</v>
      </c>
      <c r="N1470">
        <v>2012</v>
      </c>
      <c r="O1470">
        <v>6286</v>
      </c>
      <c r="P1470">
        <v>10066940</v>
      </c>
      <c r="Q1470">
        <v>1707</v>
      </c>
      <c r="R1470">
        <v>9889384</v>
      </c>
      <c r="S1470">
        <v>36916</v>
      </c>
      <c r="T1470">
        <v>824282</v>
      </c>
      <c r="U1470">
        <v>4579</v>
      </c>
      <c r="V1470">
        <v>177556</v>
      </c>
      <c r="W1470">
        <v>4</v>
      </c>
      <c r="X1470">
        <v>3</v>
      </c>
      <c r="Y1470">
        <v>5.0999999999999996</v>
      </c>
      <c r="Z1470">
        <v>3.1</v>
      </c>
      <c r="AA1470">
        <v>2.8</v>
      </c>
      <c r="AB1470">
        <v>2</v>
      </c>
      <c r="AC1470">
        <v>5</v>
      </c>
      <c r="AD1470">
        <v>9.4</v>
      </c>
    </row>
    <row r="1471" spans="1:30" x14ac:dyDescent="0.45">
      <c r="A1471" t="s">
        <v>137</v>
      </c>
      <c r="B1471">
        <v>17900</v>
      </c>
      <c r="C1471" t="s">
        <v>553</v>
      </c>
      <c r="E1471" t="s">
        <v>43</v>
      </c>
      <c r="F1471" t="s">
        <v>44</v>
      </c>
      <c r="G1471" t="s">
        <v>45</v>
      </c>
      <c r="H1471">
        <v>1</v>
      </c>
      <c r="I1471" t="s">
        <v>32</v>
      </c>
      <c r="J1471">
        <v>1</v>
      </c>
      <c r="K1471" t="s">
        <v>32</v>
      </c>
      <c r="L1471">
        <v>0</v>
      </c>
      <c r="M1471" t="s">
        <v>32</v>
      </c>
      <c r="N1471">
        <v>2012</v>
      </c>
      <c r="O1471">
        <v>2402</v>
      </c>
      <c r="P1471">
        <v>1387210</v>
      </c>
      <c r="Q1471">
        <v>368</v>
      </c>
      <c r="R1471">
        <v>1202865</v>
      </c>
      <c r="S1471">
        <v>8111</v>
      </c>
      <c r="T1471">
        <v>336088</v>
      </c>
      <c r="U1471">
        <v>2035</v>
      </c>
      <c r="V1471">
        <v>184345</v>
      </c>
      <c r="W1471">
        <v>5.7</v>
      </c>
      <c r="X1471">
        <v>5.7</v>
      </c>
      <c r="Y1471">
        <v>11.6</v>
      </c>
      <c r="Z1471">
        <v>3</v>
      </c>
      <c r="AA1471">
        <v>4.2</v>
      </c>
      <c r="AB1471">
        <v>3.8</v>
      </c>
      <c r="AC1471">
        <v>5.7</v>
      </c>
      <c r="AD1471">
        <v>37.9</v>
      </c>
    </row>
    <row r="1472" spans="1:30" x14ac:dyDescent="0.45">
      <c r="A1472" t="s">
        <v>137</v>
      </c>
      <c r="B1472">
        <v>17900</v>
      </c>
      <c r="C1472" t="s">
        <v>553</v>
      </c>
      <c r="E1472">
        <v>51</v>
      </c>
      <c r="F1472" t="s">
        <v>46</v>
      </c>
      <c r="H1472">
        <v>1</v>
      </c>
      <c r="I1472" t="s">
        <v>32</v>
      </c>
      <c r="J1472">
        <v>1</v>
      </c>
      <c r="K1472" t="s">
        <v>32</v>
      </c>
      <c r="L1472">
        <v>0</v>
      </c>
      <c r="M1472" t="s">
        <v>32</v>
      </c>
      <c r="N1472">
        <v>2012</v>
      </c>
      <c r="O1472">
        <v>667</v>
      </c>
      <c r="P1472">
        <v>2436173</v>
      </c>
      <c r="Q1472">
        <v>151</v>
      </c>
      <c r="R1472">
        <v>2363449</v>
      </c>
      <c r="S1472">
        <v>7279</v>
      </c>
      <c r="T1472">
        <v>397977</v>
      </c>
      <c r="U1472">
        <v>517</v>
      </c>
      <c r="V1472">
        <v>72724</v>
      </c>
      <c r="W1472">
        <v>13.8</v>
      </c>
      <c r="X1472">
        <v>3.6</v>
      </c>
      <c r="Y1472">
        <v>15.4</v>
      </c>
      <c r="Z1472">
        <v>3.7</v>
      </c>
      <c r="AA1472">
        <v>3.8</v>
      </c>
      <c r="AB1472">
        <v>2.9</v>
      </c>
      <c r="AC1472">
        <v>15.5</v>
      </c>
      <c r="AD1472">
        <v>6.2</v>
      </c>
    </row>
    <row r="1473" spans="1:30" x14ac:dyDescent="0.45">
      <c r="A1473" t="s">
        <v>137</v>
      </c>
      <c r="B1473">
        <v>17900</v>
      </c>
      <c r="C1473" t="s">
        <v>553</v>
      </c>
      <c r="E1473">
        <v>52</v>
      </c>
      <c r="F1473" t="s">
        <v>47</v>
      </c>
      <c r="G1473" t="s">
        <v>48</v>
      </c>
      <c r="H1473">
        <v>1</v>
      </c>
      <c r="I1473" t="s">
        <v>32</v>
      </c>
      <c r="J1473">
        <v>1</v>
      </c>
      <c r="K1473" t="s">
        <v>32</v>
      </c>
      <c r="L1473">
        <v>0</v>
      </c>
      <c r="M1473" t="s">
        <v>32</v>
      </c>
      <c r="N1473">
        <v>2012</v>
      </c>
      <c r="O1473">
        <v>2639</v>
      </c>
      <c r="P1473">
        <v>7284600</v>
      </c>
      <c r="Q1473">
        <v>778</v>
      </c>
      <c r="R1473">
        <v>7205533</v>
      </c>
      <c r="S1473">
        <v>19942</v>
      </c>
      <c r="T1473">
        <v>1211912</v>
      </c>
      <c r="U1473">
        <v>1860</v>
      </c>
      <c r="V1473">
        <v>79067</v>
      </c>
      <c r="W1473">
        <v>8.3000000000000007</v>
      </c>
      <c r="X1473">
        <v>4.5999999999999996</v>
      </c>
      <c r="Y1473">
        <v>5.4</v>
      </c>
      <c r="Z1473">
        <v>4.8</v>
      </c>
      <c r="AA1473">
        <v>6.6</v>
      </c>
      <c r="AB1473">
        <v>5.6</v>
      </c>
      <c r="AC1473">
        <v>11.2</v>
      </c>
      <c r="AD1473">
        <v>10.4</v>
      </c>
    </row>
    <row r="1474" spans="1:30" x14ac:dyDescent="0.45">
      <c r="A1474" t="s">
        <v>137</v>
      </c>
      <c r="B1474">
        <v>17900</v>
      </c>
      <c r="C1474" t="s">
        <v>553</v>
      </c>
      <c r="E1474">
        <v>53</v>
      </c>
      <c r="F1474" t="s">
        <v>49</v>
      </c>
      <c r="H1474">
        <v>1</v>
      </c>
      <c r="I1474" t="s">
        <v>32</v>
      </c>
      <c r="J1474">
        <v>1</v>
      </c>
      <c r="K1474" t="s">
        <v>32</v>
      </c>
      <c r="L1474">
        <v>0</v>
      </c>
      <c r="M1474" t="s">
        <v>32</v>
      </c>
      <c r="N1474">
        <v>2012</v>
      </c>
      <c r="O1474">
        <v>6189</v>
      </c>
      <c r="P1474">
        <v>1407654</v>
      </c>
      <c r="Q1474">
        <v>531</v>
      </c>
      <c r="R1474">
        <v>946027</v>
      </c>
      <c r="S1474">
        <v>4099</v>
      </c>
      <c r="T1474">
        <v>168793</v>
      </c>
      <c r="U1474">
        <v>5658</v>
      </c>
      <c r="V1474">
        <v>461627</v>
      </c>
      <c r="W1474">
        <v>8.6999999999999993</v>
      </c>
      <c r="X1474">
        <v>6</v>
      </c>
      <c r="Y1474">
        <v>13</v>
      </c>
      <c r="Z1474">
        <v>3.5</v>
      </c>
      <c r="AA1474">
        <v>7</v>
      </c>
      <c r="AB1474">
        <v>5</v>
      </c>
      <c r="AC1474">
        <v>9.1</v>
      </c>
      <c r="AD1474">
        <v>15.1</v>
      </c>
    </row>
    <row r="1475" spans="1:30" x14ac:dyDescent="0.45">
      <c r="A1475" t="s">
        <v>137</v>
      </c>
      <c r="B1475">
        <v>17900</v>
      </c>
      <c r="C1475" t="s">
        <v>553</v>
      </c>
      <c r="E1475">
        <v>54</v>
      </c>
      <c r="F1475" t="s">
        <v>50</v>
      </c>
      <c r="H1475">
        <v>1</v>
      </c>
      <c r="I1475" t="s">
        <v>32</v>
      </c>
      <c r="J1475">
        <v>1</v>
      </c>
      <c r="K1475" t="s">
        <v>32</v>
      </c>
      <c r="L1475">
        <v>0</v>
      </c>
      <c r="M1475" t="s">
        <v>32</v>
      </c>
      <c r="N1475">
        <v>2012</v>
      </c>
      <c r="O1475">
        <v>8073</v>
      </c>
      <c r="P1475">
        <v>3229200</v>
      </c>
      <c r="Q1475">
        <v>1901</v>
      </c>
      <c r="R1475">
        <v>2993080</v>
      </c>
      <c r="S1475">
        <v>17333</v>
      </c>
      <c r="T1475">
        <v>1071813</v>
      </c>
      <c r="U1475">
        <v>6172</v>
      </c>
      <c r="V1475">
        <v>236120</v>
      </c>
      <c r="W1475">
        <v>5</v>
      </c>
      <c r="X1475">
        <v>3.7</v>
      </c>
      <c r="Y1475">
        <v>6</v>
      </c>
      <c r="Z1475">
        <v>4.2</v>
      </c>
      <c r="AA1475">
        <v>5.9</v>
      </c>
      <c r="AB1475">
        <v>3.8</v>
      </c>
      <c r="AC1475">
        <v>5.2</v>
      </c>
      <c r="AD1475">
        <v>11.7</v>
      </c>
    </row>
    <row r="1476" spans="1:30" x14ac:dyDescent="0.45">
      <c r="A1476" t="s">
        <v>137</v>
      </c>
      <c r="B1476">
        <v>17900</v>
      </c>
      <c r="C1476" t="s">
        <v>553</v>
      </c>
      <c r="E1476">
        <v>55</v>
      </c>
      <c r="F1476" t="s">
        <v>59</v>
      </c>
      <c r="H1476">
        <v>1</v>
      </c>
      <c r="I1476" t="s">
        <v>32</v>
      </c>
      <c r="J1476">
        <v>1</v>
      </c>
      <c r="K1476" t="s">
        <v>32</v>
      </c>
      <c r="L1476">
        <v>0</v>
      </c>
      <c r="M1476" t="s">
        <v>32</v>
      </c>
      <c r="N1476">
        <v>2012</v>
      </c>
      <c r="O1476">
        <v>107</v>
      </c>
      <c r="P1476">
        <v>199258</v>
      </c>
      <c r="Q1476">
        <v>107</v>
      </c>
      <c r="R1476">
        <v>199258</v>
      </c>
      <c r="S1476">
        <v>3074</v>
      </c>
      <c r="T1476">
        <v>212148</v>
      </c>
      <c r="U1476">
        <v>0</v>
      </c>
      <c r="V1476">
        <v>0</v>
      </c>
      <c r="W1476">
        <v>24.1</v>
      </c>
      <c r="X1476">
        <v>5.8</v>
      </c>
      <c r="Y1476">
        <v>25.1</v>
      </c>
      <c r="Z1476">
        <v>6</v>
      </c>
      <c r="AA1476">
        <v>5.7</v>
      </c>
      <c r="AB1476">
        <v>4.7</v>
      </c>
      <c r="AC1476">
        <v>0</v>
      </c>
      <c r="AD1476">
        <v>0</v>
      </c>
    </row>
    <row r="1477" spans="1:30" x14ac:dyDescent="0.45">
      <c r="A1477" t="s">
        <v>137</v>
      </c>
      <c r="B1477">
        <v>17900</v>
      </c>
      <c r="C1477" t="s">
        <v>553</v>
      </c>
      <c r="E1477">
        <v>56</v>
      </c>
      <c r="F1477" t="s">
        <v>51</v>
      </c>
      <c r="H1477">
        <v>1</v>
      </c>
      <c r="I1477" t="s">
        <v>32</v>
      </c>
      <c r="J1477">
        <v>1</v>
      </c>
      <c r="K1477" t="s">
        <v>32</v>
      </c>
      <c r="L1477">
        <v>0</v>
      </c>
      <c r="M1477" t="s">
        <v>32</v>
      </c>
      <c r="N1477">
        <v>2012</v>
      </c>
      <c r="O1477">
        <v>6291</v>
      </c>
      <c r="P1477">
        <v>1638710</v>
      </c>
      <c r="Q1477">
        <v>903</v>
      </c>
      <c r="R1477">
        <v>1526481</v>
      </c>
      <c r="S1477">
        <v>29562</v>
      </c>
      <c r="T1477">
        <v>759082</v>
      </c>
      <c r="U1477">
        <v>5388</v>
      </c>
      <c r="V1477">
        <v>112229</v>
      </c>
      <c r="W1477">
        <v>5.3</v>
      </c>
      <c r="X1477">
        <v>9.4</v>
      </c>
      <c r="Y1477">
        <v>13.9</v>
      </c>
      <c r="Z1477">
        <v>10.9</v>
      </c>
      <c r="AA1477">
        <v>20.7</v>
      </c>
      <c r="AB1477">
        <v>14.7</v>
      </c>
      <c r="AC1477">
        <v>6.2</v>
      </c>
      <c r="AD1477">
        <v>19.8</v>
      </c>
    </row>
    <row r="1478" spans="1:30" x14ac:dyDescent="0.45">
      <c r="A1478" t="s">
        <v>137</v>
      </c>
      <c r="B1478">
        <v>17900</v>
      </c>
      <c r="C1478" t="s">
        <v>553</v>
      </c>
      <c r="E1478">
        <v>61</v>
      </c>
      <c r="F1478" t="s">
        <v>52</v>
      </c>
      <c r="H1478">
        <v>1</v>
      </c>
      <c r="I1478" t="s">
        <v>32</v>
      </c>
      <c r="J1478">
        <v>1</v>
      </c>
      <c r="K1478" t="s">
        <v>32</v>
      </c>
      <c r="L1478">
        <v>0</v>
      </c>
      <c r="M1478" t="s">
        <v>32</v>
      </c>
      <c r="N1478">
        <v>2012</v>
      </c>
      <c r="O1478">
        <v>1593</v>
      </c>
      <c r="P1478">
        <v>359764</v>
      </c>
      <c r="Q1478">
        <v>232</v>
      </c>
      <c r="R1478">
        <v>339386</v>
      </c>
      <c r="S1478">
        <v>6030</v>
      </c>
      <c r="T1478">
        <v>149582</v>
      </c>
      <c r="U1478">
        <v>1360</v>
      </c>
      <c r="V1478">
        <v>20378</v>
      </c>
      <c r="W1478">
        <v>12.4</v>
      </c>
      <c r="X1478">
        <v>9.1999999999999993</v>
      </c>
      <c r="Y1478">
        <v>7.6</v>
      </c>
      <c r="Z1478">
        <v>10.3</v>
      </c>
      <c r="AA1478">
        <v>8.4</v>
      </c>
      <c r="AB1478">
        <v>7.7</v>
      </c>
      <c r="AC1478">
        <v>14.5</v>
      </c>
      <c r="AD1478">
        <v>42.6</v>
      </c>
    </row>
    <row r="1479" spans="1:30" x14ac:dyDescent="0.45">
      <c r="A1479" t="s">
        <v>137</v>
      </c>
      <c r="B1479">
        <v>17900</v>
      </c>
      <c r="C1479" t="s">
        <v>553</v>
      </c>
      <c r="E1479">
        <v>62</v>
      </c>
      <c r="F1479" t="s">
        <v>53</v>
      </c>
      <c r="H1479">
        <v>1</v>
      </c>
      <c r="I1479" t="s">
        <v>32</v>
      </c>
      <c r="J1479">
        <v>1</v>
      </c>
      <c r="K1479" t="s">
        <v>32</v>
      </c>
      <c r="L1479">
        <v>0</v>
      </c>
      <c r="M1479" t="s">
        <v>32</v>
      </c>
      <c r="N1479">
        <v>2012</v>
      </c>
      <c r="O1479">
        <v>4775</v>
      </c>
      <c r="P1479">
        <v>3473480</v>
      </c>
      <c r="Q1479">
        <v>1195</v>
      </c>
      <c r="R1479">
        <v>3395659</v>
      </c>
      <c r="S1479">
        <v>33542</v>
      </c>
      <c r="T1479">
        <v>1346718</v>
      </c>
      <c r="U1479">
        <v>3579</v>
      </c>
      <c r="V1479">
        <v>77820</v>
      </c>
      <c r="W1479">
        <v>3.4</v>
      </c>
      <c r="X1479">
        <v>5.3</v>
      </c>
      <c r="Y1479">
        <v>9.6</v>
      </c>
      <c r="Z1479">
        <v>5.8</v>
      </c>
      <c r="AA1479">
        <v>10.1</v>
      </c>
      <c r="AB1479">
        <v>7.3</v>
      </c>
      <c r="AC1479">
        <v>3.2</v>
      </c>
      <c r="AD1479">
        <v>10.4</v>
      </c>
    </row>
    <row r="1480" spans="1:30" x14ac:dyDescent="0.45">
      <c r="A1480" t="s">
        <v>137</v>
      </c>
      <c r="B1480">
        <v>17900</v>
      </c>
      <c r="C1480" t="s">
        <v>553</v>
      </c>
      <c r="E1480">
        <v>71</v>
      </c>
      <c r="F1480" t="s">
        <v>54</v>
      </c>
      <c r="H1480">
        <v>1</v>
      </c>
      <c r="I1480" t="s">
        <v>32</v>
      </c>
      <c r="J1480">
        <v>1</v>
      </c>
      <c r="K1480" t="s">
        <v>32</v>
      </c>
      <c r="L1480">
        <v>0</v>
      </c>
      <c r="M1480" t="s">
        <v>32</v>
      </c>
      <c r="N1480">
        <v>2012</v>
      </c>
      <c r="O1480">
        <v>2766</v>
      </c>
      <c r="P1480">
        <v>570856</v>
      </c>
      <c r="Q1480">
        <v>228</v>
      </c>
      <c r="R1480">
        <v>533155</v>
      </c>
      <c r="S1480">
        <v>3380</v>
      </c>
      <c r="T1480">
        <v>60678</v>
      </c>
      <c r="U1480">
        <v>2538</v>
      </c>
      <c r="V1480">
        <v>37701</v>
      </c>
      <c r="W1480">
        <v>9.1999999999999993</v>
      </c>
      <c r="X1480">
        <v>4.3</v>
      </c>
      <c r="Y1480">
        <v>8.4</v>
      </c>
      <c r="Z1480">
        <v>4.2</v>
      </c>
      <c r="AA1480">
        <v>9.8000000000000007</v>
      </c>
      <c r="AB1480">
        <v>13.8</v>
      </c>
      <c r="AC1480">
        <v>9.4</v>
      </c>
      <c r="AD1480">
        <v>20.5</v>
      </c>
    </row>
    <row r="1481" spans="1:30" x14ac:dyDescent="0.45">
      <c r="A1481" t="s">
        <v>137</v>
      </c>
      <c r="B1481">
        <v>17900</v>
      </c>
      <c r="C1481" t="s">
        <v>553</v>
      </c>
      <c r="E1481">
        <v>72</v>
      </c>
      <c r="F1481" t="s">
        <v>55</v>
      </c>
      <c r="H1481">
        <v>1</v>
      </c>
      <c r="I1481" t="s">
        <v>32</v>
      </c>
      <c r="J1481">
        <v>1</v>
      </c>
      <c r="K1481" t="s">
        <v>32</v>
      </c>
      <c r="L1481">
        <v>0</v>
      </c>
      <c r="M1481" t="s">
        <v>32</v>
      </c>
      <c r="N1481">
        <v>2012</v>
      </c>
      <c r="O1481">
        <v>1823</v>
      </c>
      <c r="P1481">
        <v>1344312</v>
      </c>
      <c r="Q1481">
        <v>1052</v>
      </c>
      <c r="R1481">
        <v>1319131</v>
      </c>
      <c r="S1481">
        <v>28211</v>
      </c>
      <c r="T1481">
        <v>356266</v>
      </c>
      <c r="U1481">
        <v>771</v>
      </c>
      <c r="V1481">
        <v>25180</v>
      </c>
      <c r="W1481">
        <v>8.3000000000000007</v>
      </c>
      <c r="X1481">
        <v>13.2</v>
      </c>
      <c r="Y1481">
        <v>11.6</v>
      </c>
      <c r="Z1481">
        <v>14.1</v>
      </c>
      <c r="AA1481">
        <v>15.1</v>
      </c>
      <c r="AB1481">
        <v>13.7</v>
      </c>
      <c r="AC1481">
        <v>7.1</v>
      </c>
      <c r="AD1481">
        <v>17.399999999999999</v>
      </c>
    </row>
    <row r="1482" spans="1:30" x14ac:dyDescent="0.45">
      <c r="A1482" t="s">
        <v>137</v>
      </c>
      <c r="B1482">
        <v>17900</v>
      </c>
      <c r="C1482" t="s">
        <v>553</v>
      </c>
      <c r="E1482">
        <v>81</v>
      </c>
      <c r="F1482" t="s">
        <v>56</v>
      </c>
      <c r="G1482" t="s">
        <v>57</v>
      </c>
      <c r="H1482">
        <v>1</v>
      </c>
      <c r="I1482" t="s">
        <v>32</v>
      </c>
      <c r="J1482">
        <v>1</v>
      </c>
      <c r="K1482" t="s">
        <v>32</v>
      </c>
      <c r="L1482">
        <v>0</v>
      </c>
      <c r="M1482" t="s">
        <v>32</v>
      </c>
      <c r="N1482">
        <v>2012</v>
      </c>
      <c r="O1482">
        <v>9086</v>
      </c>
      <c r="P1482">
        <v>740584</v>
      </c>
      <c r="Q1482">
        <v>911</v>
      </c>
      <c r="R1482">
        <v>548133</v>
      </c>
      <c r="S1482">
        <v>7093</v>
      </c>
      <c r="T1482">
        <v>162971</v>
      </c>
      <c r="U1482">
        <v>8175</v>
      </c>
      <c r="V1482">
        <v>192451</v>
      </c>
      <c r="W1482">
        <v>3.3</v>
      </c>
      <c r="X1482">
        <v>15</v>
      </c>
      <c r="Y1482">
        <v>19.3</v>
      </c>
      <c r="Z1482">
        <v>21.3</v>
      </c>
      <c r="AA1482">
        <v>22.6</v>
      </c>
      <c r="AB1482">
        <v>17.7</v>
      </c>
      <c r="AC1482">
        <v>3.1</v>
      </c>
      <c r="AD1482">
        <v>10.7</v>
      </c>
    </row>
    <row r="1483" spans="1:30" x14ac:dyDescent="0.45">
      <c r="A1483" t="s">
        <v>138</v>
      </c>
      <c r="B1483">
        <v>17980</v>
      </c>
      <c r="C1483" t="s">
        <v>554</v>
      </c>
      <c r="E1483">
        <v>0</v>
      </c>
      <c r="F1483" t="s">
        <v>31</v>
      </c>
      <c r="H1483">
        <v>1</v>
      </c>
      <c r="I1483" t="s">
        <v>32</v>
      </c>
      <c r="J1483">
        <v>1</v>
      </c>
      <c r="K1483" t="s">
        <v>32</v>
      </c>
      <c r="L1483">
        <v>0</v>
      </c>
      <c r="M1483" t="s">
        <v>32</v>
      </c>
      <c r="N1483">
        <v>2012</v>
      </c>
      <c r="O1483">
        <v>24488</v>
      </c>
      <c r="P1483">
        <v>22502508</v>
      </c>
      <c r="Q1483">
        <v>4021</v>
      </c>
      <c r="R1483">
        <v>21911877</v>
      </c>
      <c r="S1483">
        <v>88218</v>
      </c>
      <c r="T1483">
        <v>3139286</v>
      </c>
      <c r="U1483">
        <v>20467</v>
      </c>
      <c r="V1483">
        <v>590631</v>
      </c>
      <c r="W1483">
        <v>3.1</v>
      </c>
      <c r="X1483">
        <v>7.3</v>
      </c>
      <c r="Y1483">
        <v>4.5999999999999996</v>
      </c>
      <c r="Z1483">
        <v>7.7</v>
      </c>
      <c r="AA1483">
        <v>4.9000000000000004</v>
      </c>
      <c r="AB1483">
        <v>4.2</v>
      </c>
      <c r="AC1483">
        <v>3.3</v>
      </c>
      <c r="AD1483">
        <v>8.1</v>
      </c>
    </row>
    <row r="1484" spans="1:30" x14ac:dyDescent="0.45">
      <c r="A1484" t="s">
        <v>138</v>
      </c>
      <c r="B1484">
        <v>17980</v>
      </c>
      <c r="C1484" t="s">
        <v>554</v>
      </c>
      <c r="E1484">
        <v>11</v>
      </c>
      <c r="F1484" t="s">
        <v>33</v>
      </c>
      <c r="G1484" t="s">
        <v>34</v>
      </c>
      <c r="H1484">
        <v>1</v>
      </c>
      <c r="I1484" t="s">
        <v>32</v>
      </c>
      <c r="J1484">
        <v>1</v>
      </c>
      <c r="K1484" t="s">
        <v>32</v>
      </c>
      <c r="L1484">
        <v>0</v>
      </c>
      <c r="M1484" t="s">
        <v>32</v>
      </c>
      <c r="N1484">
        <v>2012</v>
      </c>
      <c r="O1484">
        <v>114</v>
      </c>
      <c r="P1484">
        <v>43428</v>
      </c>
      <c r="Q1484">
        <v>32</v>
      </c>
      <c r="R1484">
        <v>40351</v>
      </c>
      <c r="S1484">
        <v>342</v>
      </c>
      <c r="T1484">
        <v>12112</v>
      </c>
      <c r="U1484">
        <v>82</v>
      </c>
      <c r="V1484">
        <v>3077</v>
      </c>
      <c r="W1484">
        <v>31.6</v>
      </c>
      <c r="X1484">
        <v>39</v>
      </c>
      <c r="Y1484">
        <v>38.700000000000003</v>
      </c>
      <c r="Z1484">
        <v>43.8</v>
      </c>
      <c r="AA1484">
        <v>13.4</v>
      </c>
      <c r="AB1484">
        <v>27.5</v>
      </c>
      <c r="AC1484">
        <v>46.3</v>
      </c>
      <c r="AD1484">
        <v>25.9</v>
      </c>
    </row>
    <row r="1485" spans="1:30" x14ac:dyDescent="0.45">
      <c r="A1485" t="s">
        <v>138</v>
      </c>
      <c r="B1485">
        <v>17980</v>
      </c>
      <c r="C1485" t="s">
        <v>554</v>
      </c>
      <c r="E1485">
        <v>23</v>
      </c>
      <c r="F1485" t="s">
        <v>37</v>
      </c>
      <c r="H1485">
        <v>1</v>
      </c>
      <c r="I1485" t="s">
        <v>32</v>
      </c>
      <c r="J1485">
        <v>1</v>
      </c>
      <c r="K1485" t="s">
        <v>32</v>
      </c>
      <c r="L1485">
        <v>0</v>
      </c>
      <c r="M1485" t="s">
        <v>32</v>
      </c>
      <c r="N1485">
        <v>2012</v>
      </c>
      <c r="O1485">
        <v>2373</v>
      </c>
      <c r="P1485">
        <v>728915</v>
      </c>
      <c r="Q1485">
        <v>371</v>
      </c>
      <c r="R1485">
        <v>674120</v>
      </c>
      <c r="S1485">
        <v>3790</v>
      </c>
      <c r="T1485">
        <v>134280</v>
      </c>
      <c r="U1485">
        <v>2001</v>
      </c>
      <c r="V1485">
        <v>54795</v>
      </c>
      <c r="W1485">
        <v>14.1</v>
      </c>
      <c r="X1485">
        <v>22.9</v>
      </c>
      <c r="Y1485">
        <v>27</v>
      </c>
      <c r="Z1485">
        <v>25.7</v>
      </c>
      <c r="AA1485">
        <v>23.8</v>
      </c>
      <c r="AB1485">
        <v>22.1</v>
      </c>
      <c r="AC1485">
        <v>14.8</v>
      </c>
      <c r="AD1485">
        <v>20.7</v>
      </c>
    </row>
    <row r="1486" spans="1:30" x14ac:dyDescent="0.45">
      <c r="A1486" t="s">
        <v>138</v>
      </c>
      <c r="B1486">
        <v>17980</v>
      </c>
      <c r="C1486" t="s">
        <v>554</v>
      </c>
      <c r="E1486" t="s">
        <v>38</v>
      </c>
      <c r="F1486" t="s">
        <v>39</v>
      </c>
      <c r="H1486">
        <v>1</v>
      </c>
      <c r="I1486" t="s">
        <v>32</v>
      </c>
      <c r="J1486">
        <v>1</v>
      </c>
      <c r="K1486" t="s">
        <v>32</v>
      </c>
      <c r="L1486">
        <v>0</v>
      </c>
      <c r="M1486" t="s">
        <v>32</v>
      </c>
      <c r="N1486">
        <v>2012</v>
      </c>
      <c r="O1486">
        <v>367</v>
      </c>
      <c r="P1486">
        <v>3624156</v>
      </c>
      <c r="Q1486">
        <v>173</v>
      </c>
      <c r="R1486">
        <v>3614007</v>
      </c>
      <c r="S1486">
        <v>10377</v>
      </c>
      <c r="T1486">
        <v>445227</v>
      </c>
      <c r="U1486">
        <v>194</v>
      </c>
      <c r="V1486">
        <v>10149</v>
      </c>
      <c r="W1486">
        <v>18.5</v>
      </c>
      <c r="X1486">
        <v>2.6</v>
      </c>
      <c r="Y1486">
        <v>17.100000000000001</v>
      </c>
      <c r="Z1486">
        <v>2.7</v>
      </c>
      <c r="AA1486">
        <v>2.8</v>
      </c>
      <c r="AB1486">
        <v>3</v>
      </c>
      <c r="AC1486">
        <v>25.9</v>
      </c>
      <c r="AD1486">
        <v>32.5</v>
      </c>
    </row>
    <row r="1487" spans="1:30" x14ac:dyDescent="0.45">
      <c r="A1487" t="s">
        <v>138</v>
      </c>
      <c r="B1487">
        <v>17980</v>
      </c>
      <c r="C1487" t="s">
        <v>554</v>
      </c>
      <c r="E1487">
        <v>42</v>
      </c>
      <c r="F1487" t="s">
        <v>40</v>
      </c>
      <c r="H1487">
        <v>1</v>
      </c>
      <c r="I1487" t="s">
        <v>32</v>
      </c>
      <c r="J1487">
        <v>1</v>
      </c>
      <c r="K1487" t="s">
        <v>32</v>
      </c>
      <c r="L1487">
        <v>0</v>
      </c>
      <c r="M1487" t="s">
        <v>32</v>
      </c>
      <c r="N1487">
        <v>2012</v>
      </c>
      <c r="O1487">
        <v>403</v>
      </c>
      <c r="P1487">
        <v>2190416</v>
      </c>
      <c r="Q1487">
        <v>192</v>
      </c>
      <c r="R1487">
        <v>2183778</v>
      </c>
      <c r="S1487">
        <v>3054</v>
      </c>
      <c r="T1487">
        <v>117371</v>
      </c>
      <c r="U1487">
        <v>210</v>
      </c>
      <c r="V1487">
        <v>6639</v>
      </c>
      <c r="W1487">
        <v>15.5</v>
      </c>
      <c r="X1487">
        <v>3.1</v>
      </c>
      <c r="Y1487">
        <v>25.3</v>
      </c>
      <c r="Z1487">
        <v>3.2</v>
      </c>
      <c r="AA1487">
        <v>9.9</v>
      </c>
      <c r="AB1487">
        <v>9</v>
      </c>
      <c r="AC1487">
        <v>21.6</v>
      </c>
      <c r="AD1487">
        <v>21.7</v>
      </c>
    </row>
    <row r="1488" spans="1:30" x14ac:dyDescent="0.45">
      <c r="A1488" t="s">
        <v>138</v>
      </c>
      <c r="B1488">
        <v>17980</v>
      </c>
      <c r="C1488" t="s">
        <v>554</v>
      </c>
      <c r="E1488" t="s">
        <v>41</v>
      </c>
      <c r="F1488" t="s">
        <v>42</v>
      </c>
      <c r="H1488">
        <v>1</v>
      </c>
      <c r="I1488" t="s">
        <v>32</v>
      </c>
      <c r="J1488">
        <v>1</v>
      </c>
      <c r="K1488" t="s">
        <v>32</v>
      </c>
      <c r="L1488">
        <v>0</v>
      </c>
      <c r="M1488" t="s">
        <v>32</v>
      </c>
      <c r="N1488">
        <v>2012</v>
      </c>
      <c r="O1488">
        <v>2427</v>
      </c>
      <c r="P1488">
        <v>4244751</v>
      </c>
      <c r="Q1488">
        <v>740</v>
      </c>
      <c r="R1488">
        <v>4176750</v>
      </c>
      <c r="S1488">
        <v>14191</v>
      </c>
      <c r="T1488">
        <v>330511</v>
      </c>
      <c r="U1488">
        <v>1688</v>
      </c>
      <c r="V1488">
        <v>68000</v>
      </c>
      <c r="W1488">
        <v>8.3000000000000007</v>
      </c>
      <c r="X1488">
        <v>33.9</v>
      </c>
      <c r="Y1488">
        <v>11.5</v>
      </c>
      <c r="Z1488">
        <v>35.799999999999997</v>
      </c>
      <c r="AA1488">
        <v>12.6</v>
      </c>
      <c r="AB1488">
        <v>25.1</v>
      </c>
      <c r="AC1488">
        <v>10.8</v>
      </c>
      <c r="AD1488">
        <v>32.9</v>
      </c>
    </row>
    <row r="1489" spans="1:30" x14ac:dyDescent="0.45">
      <c r="A1489" t="s">
        <v>138</v>
      </c>
      <c r="B1489">
        <v>17980</v>
      </c>
      <c r="C1489" t="s">
        <v>554</v>
      </c>
      <c r="E1489" t="s">
        <v>43</v>
      </c>
      <c r="F1489" t="s">
        <v>44</v>
      </c>
      <c r="G1489" t="s">
        <v>45</v>
      </c>
      <c r="H1489">
        <v>1</v>
      </c>
      <c r="I1489" t="s">
        <v>32</v>
      </c>
      <c r="J1489">
        <v>1</v>
      </c>
      <c r="K1489" t="s">
        <v>32</v>
      </c>
      <c r="L1489">
        <v>0</v>
      </c>
      <c r="M1489" t="s">
        <v>32</v>
      </c>
      <c r="N1489">
        <v>2012</v>
      </c>
      <c r="O1489">
        <v>735</v>
      </c>
      <c r="P1489">
        <v>213400</v>
      </c>
      <c r="Q1489">
        <v>98</v>
      </c>
      <c r="R1489">
        <v>166272</v>
      </c>
      <c r="S1489">
        <v>1288</v>
      </c>
      <c r="T1489">
        <v>46260</v>
      </c>
      <c r="U1489">
        <v>637</v>
      </c>
      <c r="V1489">
        <v>47128</v>
      </c>
      <c r="W1489">
        <v>9.8000000000000007</v>
      </c>
      <c r="X1489">
        <v>9.5</v>
      </c>
      <c r="Y1489">
        <v>24</v>
      </c>
      <c r="Z1489">
        <v>7</v>
      </c>
      <c r="AA1489">
        <v>10</v>
      </c>
      <c r="AB1489">
        <v>7.2</v>
      </c>
      <c r="AC1489">
        <v>11.6</v>
      </c>
      <c r="AD1489">
        <v>29.3</v>
      </c>
    </row>
    <row r="1490" spans="1:30" x14ac:dyDescent="0.45">
      <c r="A1490" t="s">
        <v>138</v>
      </c>
      <c r="B1490">
        <v>17980</v>
      </c>
      <c r="C1490" t="s">
        <v>554</v>
      </c>
      <c r="E1490">
        <v>51</v>
      </c>
      <c r="F1490" t="s">
        <v>46</v>
      </c>
      <c r="H1490">
        <v>1</v>
      </c>
      <c r="I1490" t="s">
        <v>32</v>
      </c>
      <c r="J1490">
        <v>1</v>
      </c>
      <c r="K1490" t="s">
        <v>32</v>
      </c>
      <c r="L1490">
        <v>0</v>
      </c>
      <c r="M1490" t="s">
        <v>32</v>
      </c>
      <c r="N1490">
        <v>2012</v>
      </c>
      <c r="O1490">
        <v>171</v>
      </c>
      <c r="P1490">
        <v>337746</v>
      </c>
      <c r="Q1490">
        <v>32</v>
      </c>
      <c r="R1490">
        <v>334027</v>
      </c>
      <c r="S1490">
        <v>1374</v>
      </c>
      <c r="T1490">
        <v>58607</v>
      </c>
      <c r="U1490">
        <v>139</v>
      </c>
      <c r="V1490">
        <v>3719</v>
      </c>
      <c r="W1490">
        <v>23.9</v>
      </c>
      <c r="X1490">
        <v>0.4</v>
      </c>
      <c r="Y1490">
        <v>19.600000000000001</v>
      </c>
      <c r="Z1490">
        <v>0.4</v>
      </c>
      <c r="AA1490">
        <v>1.4</v>
      </c>
      <c r="AB1490">
        <v>1.4</v>
      </c>
      <c r="AC1490">
        <v>28</v>
      </c>
      <c r="AD1490">
        <v>9.1999999999999993</v>
      </c>
    </row>
    <row r="1491" spans="1:30" x14ac:dyDescent="0.45">
      <c r="A1491" t="s">
        <v>138</v>
      </c>
      <c r="B1491">
        <v>17980</v>
      </c>
      <c r="C1491" t="s">
        <v>554</v>
      </c>
      <c r="E1491">
        <v>52</v>
      </c>
      <c r="F1491" t="s">
        <v>47</v>
      </c>
      <c r="G1491" t="s">
        <v>48</v>
      </c>
      <c r="H1491">
        <v>1</v>
      </c>
      <c r="I1491" t="s">
        <v>32</v>
      </c>
      <c r="J1491">
        <v>1</v>
      </c>
      <c r="K1491" t="s">
        <v>32</v>
      </c>
      <c r="L1491">
        <v>0</v>
      </c>
      <c r="M1491" t="s">
        <v>32</v>
      </c>
      <c r="N1491">
        <v>2012</v>
      </c>
      <c r="O1491">
        <v>627</v>
      </c>
      <c r="P1491">
        <v>7196874</v>
      </c>
      <c r="Q1491">
        <v>236</v>
      </c>
      <c r="R1491">
        <v>7181311</v>
      </c>
      <c r="S1491">
        <v>11412</v>
      </c>
      <c r="T1491">
        <v>746582</v>
      </c>
      <c r="U1491">
        <v>391</v>
      </c>
      <c r="V1491">
        <v>15563</v>
      </c>
      <c r="W1491">
        <v>15.6</v>
      </c>
      <c r="X1491">
        <v>5.3</v>
      </c>
      <c r="Y1491">
        <v>16.600000000000001</v>
      </c>
      <c r="Z1491">
        <v>5.5</v>
      </c>
      <c r="AA1491">
        <v>2.4</v>
      </c>
      <c r="AB1491">
        <v>1.9</v>
      </c>
      <c r="AC1491">
        <v>19.399999999999999</v>
      </c>
      <c r="AD1491">
        <v>29.8</v>
      </c>
    </row>
    <row r="1492" spans="1:30" x14ac:dyDescent="0.45">
      <c r="A1492" t="s">
        <v>138</v>
      </c>
      <c r="B1492">
        <v>17980</v>
      </c>
      <c r="C1492" t="s">
        <v>554</v>
      </c>
      <c r="E1492">
        <v>53</v>
      </c>
      <c r="F1492" t="s">
        <v>49</v>
      </c>
      <c r="H1492">
        <v>1</v>
      </c>
      <c r="I1492" t="s">
        <v>32</v>
      </c>
      <c r="J1492">
        <v>1</v>
      </c>
      <c r="K1492" t="s">
        <v>32</v>
      </c>
      <c r="L1492">
        <v>0</v>
      </c>
      <c r="M1492" t="s">
        <v>32</v>
      </c>
      <c r="N1492">
        <v>2012</v>
      </c>
      <c r="O1492">
        <v>1789</v>
      </c>
      <c r="P1492">
        <v>378295</v>
      </c>
      <c r="Q1492">
        <v>218</v>
      </c>
      <c r="R1492">
        <v>241094</v>
      </c>
      <c r="S1492">
        <v>1273</v>
      </c>
      <c r="T1492">
        <v>50652</v>
      </c>
      <c r="U1492">
        <v>1571</v>
      </c>
      <c r="V1492">
        <v>137201</v>
      </c>
      <c r="W1492">
        <v>17.899999999999999</v>
      </c>
      <c r="X1492">
        <v>18.899999999999999</v>
      </c>
      <c r="Y1492">
        <v>21.5</v>
      </c>
      <c r="Z1492">
        <v>12.2</v>
      </c>
      <c r="AA1492">
        <v>14</v>
      </c>
      <c r="AB1492">
        <v>7.9</v>
      </c>
      <c r="AC1492">
        <v>17.5</v>
      </c>
      <c r="AD1492">
        <v>33.700000000000003</v>
      </c>
    </row>
    <row r="1493" spans="1:30" x14ac:dyDescent="0.45">
      <c r="A1493" t="s">
        <v>138</v>
      </c>
      <c r="B1493">
        <v>17980</v>
      </c>
      <c r="C1493" t="s">
        <v>554</v>
      </c>
      <c r="E1493">
        <v>54</v>
      </c>
      <c r="F1493" t="s">
        <v>50</v>
      </c>
      <c r="H1493">
        <v>1</v>
      </c>
      <c r="I1493" t="s">
        <v>32</v>
      </c>
      <c r="J1493">
        <v>1</v>
      </c>
      <c r="K1493" t="s">
        <v>32</v>
      </c>
      <c r="L1493">
        <v>0</v>
      </c>
      <c r="M1493" t="s">
        <v>32</v>
      </c>
      <c r="N1493">
        <v>2012</v>
      </c>
      <c r="O1493">
        <v>2050</v>
      </c>
      <c r="P1493">
        <v>386992</v>
      </c>
      <c r="Q1493">
        <v>392</v>
      </c>
      <c r="R1493">
        <v>341439</v>
      </c>
      <c r="S1493">
        <v>2806</v>
      </c>
      <c r="T1493">
        <v>122988</v>
      </c>
      <c r="U1493">
        <v>1658</v>
      </c>
      <c r="V1493">
        <v>45552</v>
      </c>
      <c r="W1493">
        <v>9.1999999999999993</v>
      </c>
      <c r="X1493">
        <v>18.3</v>
      </c>
      <c r="Y1493">
        <v>16.600000000000001</v>
      </c>
      <c r="Z1493">
        <v>20.7</v>
      </c>
      <c r="AA1493">
        <v>15.9</v>
      </c>
      <c r="AB1493">
        <v>11.6</v>
      </c>
      <c r="AC1493">
        <v>11.2</v>
      </c>
      <c r="AD1493">
        <v>22.2</v>
      </c>
    </row>
    <row r="1494" spans="1:30" x14ac:dyDescent="0.45">
      <c r="A1494" t="s">
        <v>138</v>
      </c>
      <c r="B1494">
        <v>17980</v>
      </c>
      <c r="C1494" t="s">
        <v>554</v>
      </c>
      <c r="E1494">
        <v>55</v>
      </c>
      <c r="F1494" t="s">
        <v>59</v>
      </c>
      <c r="H1494">
        <v>1</v>
      </c>
      <c r="I1494" t="s">
        <v>32</v>
      </c>
      <c r="J1494">
        <v>1</v>
      </c>
      <c r="K1494" t="s">
        <v>32</v>
      </c>
      <c r="L1494">
        <v>0</v>
      </c>
      <c r="M1494" t="s">
        <v>32</v>
      </c>
      <c r="N1494">
        <v>2012</v>
      </c>
      <c r="O1494">
        <v>33</v>
      </c>
      <c r="P1494">
        <v>91008</v>
      </c>
      <c r="Q1494">
        <v>33</v>
      </c>
      <c r="R1494">
        <v>91008</v>
      </c>
      <c r="S1494">
        <v>1057</v>
      </c>
      <c r="T1494">
        <v>84784</v>
      </c>
      <c r="U1494">
        <v>0</v>
      </c>
      <c r="V1494">
        <v>0</v>
      </c>
      <c r="W1494">
        <v>0</v>
      </c>
      <c r="X1494">
        <v>5.9</v>
      </c>
      <c r="Y1494">
        <v>0</v>
      </c>
      <c r="Z1494">
        <v>6.1</v>
      </c>
      <c r="AA1494">
        <v>5</v>
      </c>
      <c r="AB1494">
        <v>3.7</v>
      </c>
      <c r="AC1494">
        <v>0</v>
      </c>
      <c r="AD1494">
        <v>0</v>
      </c>
    </row>
    <row r="1495" spans="1:30" x14ac:dyDescent="0.45">
      <c r="A1495" t="s">
        <v>138</v>
      </c>
      <c r="B1495">
        <v>17980</v>
      </c>
      <c r="C1495" t="s">
        <v>554</v>
      </c>
      <c r="E1495">
        <v>56</v>
      </c>
      <c r="F1495" t="s">
        <v>51</v>
      </c>
      <c r="H1495">
        <v>1</v>
      </c>
      <c r="I1495" t="s">
        <v>32</v>
      </c>
      <c r="J1495">
        <v>1</v>
      </c>
      <c r="K1495" t="s">
        <v>32</v>
      </c>
      <c r="L1495">
        <v>0</v>
      </c>
      <c r="M1495" t="s">
        <v>32</v>
      </c>
      <c r="N1495">
        <v>2012</v>
      </c>
      <c r="O1495">
        <v>2854</v>
      </c>
      <c r="P1495">
        <v>319602</v>
      </c>
      <c r="Q1495">
        <v>231</v>
      </c>
      <c r="R1495">
        <v>271125</v>
      </c>
      <c r="S1495">
        <v>5290</v>
      </c>
      <c r="T1495">
        <v>117113</v>
      </c>
      <c r="U1495">
        <v>2623</v>
      </c>
      <c r="V1495">
        <v>48476</v>
      </c>
      <c r="W1495">
        <v>6</v>
      </c>
      <c r="X1495">
        <v>7.5</v>
      </c>
      <c r="Y1495">
        <v>10.9</v>
      </c>
      <c r="Z1495">
        <v>8.9</v>
      </c>
      <c r="AA1495">
        <v>4.0999999999999996</v>
      </c>
      <c r="AB1495">
        <v>4.5</v>
      </c>
      <c r="AC1495">
        <v>6</v>
      </c>
      <c r="AD1495">
        <v>17.8</v>
      </c>
    </row>
    <row r="1496" spans="1:30" x14ac:dyDescent="0.45">
      <c r="A1496" t="s">
        <v>138</v>
      </c>
      <c r="B1496">
        <v>17980</v>
      </c>
      <c r="C1496" t="s">
        <v>554</v>
      </c>
      <c r="E1496">
        <v>61</v>
      </c>
      <c r="F1496" t="s">
        <v>52</v>
      </c>
      <c r="H1496">
        <v>1</v>
      </c>
      <c r="I1496" t="s">
        <v>32</v>
      </c>
      <c r="J1496">
        <v>1</v>
      </c>
      <c r="K1496" t="s">
        <v>32</v>
      </c>
      <c r="L1496">
        <v>0</v>
      </c>
      <c r="M1496" t="s">
        <v>32</v>
      </c>
      <c r="N1496">
        <v>2012</v>
      </c>
      <c r="O1496">
        <v>432</v>
      </c>
      <c r="P1496">
        <v>61145</v>
      </c>
      <c r="Q1496">
        <v>36</v>
      </c>
      <c r="R1496">
        <v>55573</v>
      </c>
      <c r="S1496">
        <v>1001</v>
      </c>
      <c r="T1496">
        <v>27304</v>
      </c>
      <c r="U1496">
        <v>396</v>
      </c>
      <c r="V1496">
        <v>5572</v>
      </c>
      <c r="W1496">
        <v>28.8</v>
      </c>
      <c r="X1496">
        <v>5.8</v>
      </c>
      <c r="Y1496">
        <v>17.399999999999999</v>
      </c>
      <c r="Z1496">
        <v>5.4</v>
      </c>
      <c r="AA1496">
        <v>6</v>
      </c>
      <c r="AB1496">
        <v>5.8</v>
      </c>
      <c r="AC1496">
        <v>28.7</v>
      </c>
      <c r="AD1496">
        <v>37.299999999999997</v>
      </c>
    </row>
    <row r="1497" spans="1:30" x14ac:dyDescent="0.45">
      <c r="A1497" t="s">
        <v>138</v>
      </c>
      <c r="B1497">
        <v>17980</v>
      </c>
      <c r="C1497" t="s">
        <v>554</v>
      </c>
      <c r="E1497">
        <v>62</v>
      </c>
      <c r="F1497" t="s">
        <v>53</v>
      </c>
      <c r="H1497">
        <v>1</v>
      </c>
      <c r="I1497" t="s">
        <v>32</v>
      </c>
      <c r="J1497">
        <v>1</v>
      </c>
      <c r="K1497" t="s">
        <v>32</v>
      </c>
      <c r="L1497">
        <v>0</v>
      </c>
      <c r="M1497" t="s">
        <v>32</v>
      </c>
      <c r="N1497">
        <v>2012</v>
      </c>
      <c r="O1497">
        <v>3051</v>
      </c>
      <c r="P1497">
        <v>1452312</v>
      </c>
      <c r="Q1497">
        <v>578</v>
      </c>
      <c r="R1497">
        <v>1412914</v>
      </c>
      <c r="S1497">
        <v>14980</v>
      </c>
      <c r="T1497">
        <v>558204</v>
      </c>
      <c r="U1497">
        <v>2473</v>
      </c>
      <c r="V1497">
        <v>39398</v>
      </c>
      <c r="W1497">
        <v>4.8</v>
      </c>
      <c r="X1497">
        <v>8.3000000000000007</v>
      </c>
      <c r="Y1497">
        <v>11.1</v>
      </c>
      <c r="Z1497">
        <v>9</v>
      </c>
      <c r="AA1497">
        <v>9.1</v>
      </c>
      <c r="AB1497">
        <v>14.2</v>
      </c>
      <c r="AC1497">
        <v>5.8</v>
      </c>
      <c r="AD1497">
        <v>11.2</v>
      </c>
    </row>
    <row r="1498" spans="1:30" x14ac:dyDescent="0.45">
      <c r="A1498" t="s">
        <v>138</v>
      </c>
      <c r="B1498">
        <v>17980</v>
      </c>
      <c r="C1498" t="s">
        <v>554</v>
      </c>
      <c r="E1498">
        <v>71</v>
      </c>
      <c r="F1498" t="s">
        <v>54</v>
      </c>
      <c r="H1498">
        <v>1</v>
      </c>
      <c r="I1498" t="s">
        <v>32</v>
      </c>
      <c r="J1498">
        <v>1</v>
      </c>
      <c r="K1498" t="s">
        <v>32</v>
      </c>
      <c r="L1498">
        <v>0</v>
      </c>
      <c r="M1498" t="s">
        <v>32</v>
      </c>
      <c r="N1498">
        <v>2012</v>
      </c>
      <c r="O1498">
        <v>908</v>
      </c>
      <c r="P1498">
        <v>73799</v>
      </c>
      <c r="Q1498">
        <v>57</v>
      </c>
      <c r="R1498">
        <v>65326</v>
      </c>
      <c r="S1498">
        <v>1265</v>
      </c>
      <c r="T1498">
        <v>19511</v>
      </c>
      <c r="U1498">
        <v>851</v>
      </c>
      <c r="V1498">
        <v>8473</v>
      </c>
      <c r="W1498">
        <v>10.7</v>
      </c>
      <c r="X1498">
        <v>6.9</v>
      </c>
      <c r="Y1498">
        <v>26.3</v>
      </c>
      <c r="Z1498">
        <v>7.4</v>
      </c>
      <c r="AA1498">
        <v>15</v>
      </c>
      <c r="AB1498">
        <v>6.5</v>
      </c>
      <c r="AC1498">
        <v>10.1</v>
      </c>
      <c r="AD1498">
        <v>12.7</v>
      </c>
    </row>
    <row r="1499" spans="1:30" x14ac:dyDescent="0.45">
      <c r="A1499" t="s">
        <v>138</v>
      </c>
      <c r="B1499">
        <v>17980</v>
      </c>
      <c r="C1499" t="s">
        <v>554</v>
      </c>
      <c r="E1499">
        <v>72</v>
      </c>
      <c r="F1499" t="s">
        <v>55</v>
      </c>
      <c r="H1499">
        <v>1</v>
      </c>
      <c r="I1499" t="s">
        <v>32</v>
      </c>
      <c r="J1499">
        <v>1</v>
      </c>
      <c r="K1499" t="s">
        <v>32</v>
      </c>
      <c r="L1499">
        <v>0</v>
      </c>
      <c r="M1499" t="s">
        <v>32</v>
      </c>
      <c r="N1499">
        <v>2012</v>
      </c>
      <c r="O1499">
        <v>883</v>
      </c>
      <c r="P1499">
        <v>685124</v>
      </c>
      <c r="Q1499">
        <v>397</v>
      </c>
      <c r="R1499">
        <v>661884</v>
      </c>
      <c r="S1499">
        <v>12087</v>
      </c>
      <c r="T1499">
        <v>181862</v>
      </c>
      <c r="U1499">
        <v>486</v>
      </c>
      <c r="W1499">
        <v>16.5</v>
      </c>
      <c r="X1499">
        <v>30.7</v>
      </c>
      <c r="Y1499">
        <v>32.5</v>
      </c>
      <c r="Z1499">
        <v>33.200000000000003</v>
      </c>
      <c r="AA1499">
        <v>33.9</v>
      </c>
      <c r="AB1499">
        <v>33.5</v>
      </c>
      <c r="AC1499">
        <v>11.5</v>
      </c>
    </row>
    <row r="1500" spans="1:30" x14ac:dyDescent="0.45">
      <c r="A1500" t="s">
        <v>138</v>
      </c>
      <c r="B1500">
        <v>17980</v>
      </c>
      <c r="C1500" t="s">
        <v>554</v>
      </c>
      <c r="E1500">
        <v>81</v>
      </c>
      <c r="F1500" t="s">
        <v>56</v>
      </c>
      <c r="G1500" t="s">
        <v>57</v>
      </c>
      <c r="H1500">
        <v>1</v>
      </c>
      <c r="I1500" t="s">
        <v>32</v>
      </c>
      <c r="J1500">
        <v>1</v>
      </c>
      <c r="K1500" t="s">
        <v>32</v>
      </c>
      <c r="L1500">
        <v>0</v>
      </c>
      <c r="M1500" t="s">
        <v>32</v>
      </c>
      <c r="N1500">
        <v>2012</v>
      </c>
      <c r="O1500">
        <v>5341</v>
      </c>
      <c r="P1500">
        <v>230823</v>
      </c>
      <c r="Q1500">
        <v>278</v>
      </c>
      <c r="R1500">
        <v>157366</v>
      </c>
      <c r="S1500">
        <v>2179</v>
      </c>
      <c r="T1500">
        <v>55027</v>
      </c>
      <c r="U1500">
        <v>5063</v>
      </c>
      <c r="V1500">
        <v>73457</v>
      </c>
      <c r="W1500">
        <v>5.7</v>
      </c>
      <c r="X1500">
        <v>7.3</v>
      </c>
      <c r="Y1500">
        <v>16.5</v>
      </c>
      <c r="Z1500">
        <v>7.8</v>
      </c>
      <c r="AA1500">
        <v>13.3</v>
      </c>
      <c r="AB1500">
        <v>9.1999999999999993</v>
      </c>
      <c r="AC1500">
        <v>5.5</v>
      </c>
      <c r="AD1500">
        <v>12.2</v>
      </c>
    </row>
    <row r="1501" spans="1:30" x14ac:dyDescent="0.45">
      <c r="A1501" t="s">
        <v>139</v>
      </c>
      <c r="B1501">
        <v>18020</v>
      </c>
      <c r="C1501" t="s">
        <v>555</v>
      </c>
      <c r="E1501">
        <v>0</v>
      </c>
      <c r="F1501" t="s">
        <v>31</v>
      </c>
      <c r="H1501">
        <v>1</v>
      </c>
      <c r="I1501" t="s">
        <v>32</v>
      </c>
      <c r="J1501">
        <v>1</v>
      </c>
      <c r="K1501" t="s">
        <v>32</v>
      </c>
      <c r="L1501">
        <v>0</v>
      </c>
      <c r="M1501" t="s">
        <v>32</v>
      </c>
      <c r="N1501">
        <v>2012</v>
      </c>
      <c r="O1501">
        <v>4900</v>
      </c>
      <c r="P1501">
        <v>11602361</v>
      </c>
      <c r="Q1501">
        <v>1497</v>
      </c>
      <c r="R1501">
        <v>11514291</v>
      </c>
      <c r="S1501">
        <v>48577</v>
      </c>
      <c r="T1501">
        <v>2294568</v>
      </c>
      <c r="U1501">
        <v>3403</v>
      </c>
      <c r="V1501">
        <v>88070</v>
      </c>
      <c r="W1501">
        <v>7.3</v>
      </c>
      <c r="X1501">
        <v>11.6</v>
      </c>
      <c r="Y1501">
        <v>6.2</v>
      </c>
      <c r="Z1501">
        <v>12.2</v>
      </c>
      <c r="AA1501">
        <v>15.9</v>
      </c>
      <c r="AB1501">
        <v>15.6</v>
      </c>
      <c r="AC1501">
        <v>9.5</v>
      </c>
      <c r="AD1501">
        <v>17.899999999999999</v>
      </c>
    </row>
    <row r="1502" spans="1:30" x14ac:dyDescent="0.45">
      <c r="A1502" t="s">
        <v>139</v>
      </c>
      <c r="B1502">
        <v>18020</v>
      </c>
      <c r="C1502" t="s">
        <v>555</v>
      </c>
      <c r="E1502">
        <v>11</v>
      </c>
      <c r="F1502" t="s">
        <v>33</v>
      </c>
      <c r="G1502" t="s">
        <v>34</v>
      </c>
      <c r="H1502">
        <v>1</v>
      </c>
      <c r="I1502" t="s">
        <v>32</v>
      </c>
      <c r="J1502">
        <v>1</v>
      </c>
      <c r="K1502" t="s">
        <v>32</v>
      </c>
      <c r="L1502">
        <v>0</v>
      </c>
      <c r="M1502" t="s">
        <v>32</v>
      </c>
      <c r="N1502">
        <v>2012</v>
      </c>
      <c r="O1502">
        <v>37</v>
      </c>
      <c r="Q1502">
        <v>0</v>
      </c>
      <c r="U1502">
        <v>37</v>
      </c>
      <c r="W1502">
        <v>69.2</v>
      </c>
      <c r="Y1502">
        <v>0</v>
      </c>
      <c r="AC1502">
        <v>66</v>
      </c>
    </row>
    <row r="1503" spans="1:30" x14ac:dyDescent="0.45">
      <c r="A1503" t="s">
        <v>139</v>
      </c>
      <c r="B1503">
        <v>18020</v>
      </c>
      <c r="C1503" t="s">
        <v>555</v>
      </c>
      <c r="E1503">
        <v>23</v>
      </c>
      <c r="F1503" t="s">
        <v>37</v>
      </c>
      <c r="H1503">
        <v>1</v>
      </c>
      <c r="I1503" t="s">
        <v>32</v>
      </c>
      <c r="J1503">
        <v>1</v>
      </c>
      <c r="K1503" t="s">
        <v>32</v>
      </c>
      <c r="L1503">
        <v>0</v>
      </c>
      <c r="M1503" t="s">
        <v>32</v>
      </c>
      <c r="N1503">
        <v>2012</v>
      </c>
      <c r="O1503">
        <v>665</v>
      </c>
      <c r="P1503">
        <v>246653</v>
      </c>
      <c r="Q1503">
        <v>175</v>
      </c>
      <c r="R1503">
        <v>235029</v>
      </c>
      <c r="S1503">
        <v>999</v>
      </c>
      <c r="T1503">
        <v>47747</v>
      </c>
      <c r="U1503">
        <v>490</v>
      </c>
      <c r="V1503">
        <v>11625</v>
      </c>
      <c r="W1503">
        <v>25.5</v>
      </c>
      <c r="X1503">
        <v>8.5</v>
      </c>
      <c r="Y1503">
        <v>16.399999999999999</v>
      </c>
      <c r="Z1503">
        <v>7.9</v>
      </c>
      <c r="AA1503">
        <v>9.4</v>
      </c>
      <c r="AB1503">
        <v>7.3</v>
      </c>
      <c r="AC1503">
        <v>31.6</v>
      </c>
      <c r="AD1503">
        <v>34.299999999999997</v>
      </c>
    </row>
    <row r="1504" spans="1:30" x14ac:dyDescent="0.45">
      <c r="A1504" t="s">
        <v>139</v>
      </c>
      <c r="B1504">
        <v>18020</v>
      </c>
      <c r="C1504" t="s">
        <v>555</v>
      </c>
      <c r="E1504" t="s">
        <v>38</v>
      </c>
      <c r="F1504" t="s">
        <v>39</v>
      </c>
      <c r="H1504">
        <v>1</v>
      </c>
      <c r="I1504" t="s">
        <v>32</v>
      </c>
      <c r="J1504">
        <v>1</v>
      </c>
      <c r="K1504" t="s">
        <v>32</v>
      </c>
      <c r="L1504">
        <v>0</v>
      </c>
      <c r="M1504" t="s">
        <v>32</v>
      </c>
      <c r="N1504">
        <v>2012</v>
      </c>
      <c r="O1504">
        <v>271</v>
      </c>
      <c r="P1504">
        <v>6732607</v>
      </c>
      <c r="Q1504">
        <v>191</v>
      </c>
      <c r="R1504">
        <v>6730100</v>
      </c>
      <c r="S1504">
        <v>17901</v>
      </c>
      <c r="T1504">
        <v>829440</v>
      </c>
      <c r="U1504">
        <v>80</v>
      </c>
      <c r="W1504">
        <v>28.9</v>
      </c>
      <c r="X1504">
        <v>20.2</v>
      </c>
      <c r="Y1504">
        <v>31.6</v>
      </c>
      <c r="Z1504">
        <v>21</v>
      </c>
      <c r="AA1504">
        <v>44.5</v>
      </c>
      <c r="AB1504">
        <v>43.8</v>
      </c>
      <c r="AC1504">
        <v>70.5</v>
      </c>
    </row>
    <row r="1505" spans="1:30" x14ac:dyDescent="0.45">
      <c r="A1505" t="s">
        <v>139</v>
      </c>
      <c r="B1505">
        <v>18020</v>
      </c>
      <c r="C1505" t="s">
        <v>555</v>
      </c>
      <c r="E1505">
        <v>42</v>
      </c>
      <c r="F1505" t="s">
        <v>40</v>
      </c>
      <c r="H1505">
        <v>1</v>
      </c>
      <c r="I1505" t="s">
        <v>32</v>
      </c>
      <c r="J1505">
        <v>1</v>
      </c>
      <c r="K1505" t="s">
        <v>32</v>
      </c>
      <c r="L1505">
        <v>0</v>
      </c>
      <c r="M1505" t="s">
        <v>32</v>
      </c>
      <c r="N1505">
        <v>2012</v>
      </c>
      <c r="O1505">
        <v>156</v>
      </c>
      <c r="P1505">
        <v>1384311</v>
      </c>
      <c r="Q1505">
        <v>68</v>
      </c>
      <c r="R1505">
        <v>1381271</v>
      </c>
      <c r="S1505">
        <v>2038</v>
      </c>
      <c r="T1505">
        <v>132973</v>
      </c>
      <c r="U1505">
        <v>88</v>
      </c>
      <c r="W1505">
        <v>42.2</v>
      </c>
      <c r="X1505">
        <v>15.4</v>
      </c>
      <c r="Y1505">
        <v>44.9</v>
      </c>
      <c r="Z1505">
        <v>15.8</v>
      </c>
      <c r="AA1505">
        <v>28.5</v>
      </c>
      <c r="AB1505">
        <v>23.9</v>
      </c>
      <c r="AC1505">
        <v>48.4</v>
      </c>
    </row>
    <row r="1506" spans="1:30" x14ac:dyDescent="0.45">
      <c r="A1506" t="s">
        <v>139</v>
      </c>
      <c r="B1506">
        <v>18020</v>
      </c>
      <c r="C1506" t="s">
        <v>555</v>
      </c>
      <c r="E1506" t="s">
        <v>41</v>
      </c>
      <c r="F1506" t="s">
        <v>42</v>
      </c>
      <c r="H1506">
        <v>1</v>
      </c>
      <c r="I1506" t="s">
        <v>32</v>
      </c>
      <c r="J1506">
        <v>1</v>
      </c>
      <c r="K1506" t="s">
        <v>32</v>
      </c>
      <c r="L1506">
        <v>0</v>
      </c>
      <c r="M1506" t="s">
        <v>32</v>
      </c>
      <c r="N1506">
        <v>2012</v>
      </c>
      <c r="O1506">
        <v>553</v>
      </c>
      <c r="P1506">
        <v>1004383</v>
      </c>
      <c r="Q1506">
        <v>252</v>
      </c>
      <c r="R1506">
        <v>997755</v>
      </c>
      <c r="S1506">
        <v>4425</v>
      </c>
      <c r="T1506">
        <v>88197</v>
      </c>
      <c r="U1506">
        <v>301</v>
      </c>
      <c r="V1506">
        <v>6628</v>
      </c>
      <c r="W1506">
        <v>14.3</v>
      </c>
      <c r="X1506">
        <v>4.4000000000000004</v>
      </c>
      <c r="Y1506">
        <v>19.2</v>
      </c>
      <c r="Z1506">
        <v>4.7</v>
      </c>
      <c r="AA1506">
        <v>6.8</v>
      </c>
      <c r="AB1506">
        <v>8.1</v>
      </c>
      <c r="AC1506">
        <v>23</v>
      </c>
      <c r="AD1506">
        <v>11.9</v>
      </c>
    </row>
    <row r="1507" spans="1:30" x14ac:dyDescent="0.45">
      <c r="A1507" t="s">
        <v>139</v>
      </c>
      <c r="B1507">
        <v>18020</v>
      </c>
      <c r="C1507" t="s">
        <v>555</v>
      </c>
      <c r="E1507" t="s">
        <v>43</v>
      </c>
      <c r="F1507" t="s">
        <v>44</v>
      </c>
      <c r="G1507" t="s">
        <v>45</v>
      </c>
      <c r="H1507">
        <v>1</v>
      </c>
      <c r="I1507" t="s">
        <v>32</v>
      </c>
      <c r="J1507">
        <v>1</v>
      </c>
      <c r="K1507" t="s">
        <v>32</v>
      </c>
      <c r="L1507">
        <v>0</v>
      </c>
      <c r="M1507" t="s">
        <v>32</v>
      </c>
      <c r="N1507">
        <v>2012</v>
      </c>
      <c r="O1507">
        <v>206</v>
      </c>
      <c r="P1507">
        <v>199976</v>
      </c>
      <c r="Q1507">
        <v>59</v>
      </c>
      <c r="R1507">
        <v>189696</v>
      </c>
      <c r="S1507">
        <v>1325</v>
      </c>
      <c r="T1507">
        <v>48126</v>
      </c>
      <c r="U1507">
        <v>146</v>
      </c>
      <c r="W1507">
        <v>33.299999999999997</v>
      </c>
      <c r="X1507">
        <v>18.899999999999999</v>
      </c>
      <c r="Y1507">
        <v>46.7</v>
      </c>
      <c r="Z1507">
        <v>17.8</v>
      </c>
      <c r="AA1507">
        <v>29.6</v>
      </c>
      <c r="AB1507">
        <v>14.2</v>
      </c>
      <c r="AC1507">
        <v>37.799999999999997</v>
      </c>
    </row>
    <row r="1508" spans="1:30" x14ac:dyDescent="0.45">
      <c r="A1508" t="s">
        <v>139</v>
      </c>
      <c r="B1508">
        <v>18020</v>
      </c>
      <c r="C1508" t="s">
        <v>555</v>
      </c>
      <c r="E1508">
        <v>51</v>
      </c>
      <c r="F1508" t="s">
        <v>46</v>
      </c>
      <c r="H1508">
        <v>1</v>
      </c>
      <c r="I1508" t="s">
        <v>32</v>
      </c>
      <c r="J1508">
        <v>1</v>
      </c>
      <c r="K1508" t="s">
        <v>32</v>
      </c>
      <c r="L1508">
        <v>0</v>
      </c>
      <c r="M1508" t="s">
        <v>32</v>
      </c>
      <c r="N1508">
        <v>2012</v>
      </c>
      <c r="O1508">
        <v>39</v>
      </c>
      <c r="P1508">
        <v>100555</v>
      </c>
      <c r="Q1508">
        <v>21</v>
      </c>
      <c r="R1508">
        <v>99892</v>
      </c>
      <c r="S1508">
        <v>476</v>
      </c>
      <c r="T1508">
        <v>25261</v>
      </c>
      <c r="U1508">
        <v>18</v>
      </c>
      <c r="V1508">
        <v>664</v>
      </c>
      <c r="W1508">
        <v>30.9</v>
      </c>
      <c r="X1508">
        <v>22.8</v>
      </c>
      <c r="Y1508">
        <v>53.7</v>
      </c>
      <c r="Z1508">
        <v>23.9</v>
      </c>
      <c r="AA1508">
        <v>17</v>
      </c>
      <c r="AB1508">
        <v>20.3</v>
      </c>
      <c r="AC1508">
        <v>23.4</v>
      </c>
      <c r="AD1508">
        <v>9.8000000000000007</v>
      </c>
    </row>
    <row r="1509" spans="1:30" x14ac:dyDescent="0.45">
      <c r="A1509" t="s">
        <v>139</v>
      </c>
      <c r="B1509">
        <v>18020</v>
      </c>
      <c r="C1509" t="s">
        <v>555</v>
      </c>
      <c r="E1509">
        <v>52</v>
      </c>
      <c r="F1509" t="s">
        <v>47</v>
      </c>
      <c r="G1509" t="s">
        <v>48</v>
      </c>
      <c r="H1509">
        <v>1</v>
      </c>
      <c r="I1509" t="s">
        <v>32</v>
      </c>
      <c r="J1509">
        <v>1</v>
      </c>
      <c r="K1509" t="s">
        <v>32</v>
      </c>
      <c r="L1509">
        <v>0</v>
      </c>
      <c r="M1509" t="s">
        <v>32</v>
      </c>
      <c r="N1509">
        <v>2012</v>
      </c>
      <c r="O1509">
        <v>211</v>
      </c>
      <c r="P1509">
        <v>165264</v>
      </c>
      <c r="Q1509">
        <v>89</v>
      </c>
      <c r="R1509">
        <v>155303</v>
      </c>
      <c r="S1509">
        <v>884</v>
      </c>
      <c r="T1509">
        <v>46991</v>
      </c>
      <c r="U1509">
        <v>122</v>
      </c>
      <c r="V1509">
        <v>9961</v>
      </c>
      <c r="W1509">
        <v>26.9</v>
      </c>
      <c r="X1509">
        <v>5.4</v>
      </c>
      <c r="Y1509">
        <v>38.799999999999997</v>
      </c>
      <c r="Z1509">
        <v>4.3</v>
      </c>
      <c r="AA1509">
        <v>11.2</v>
      </c>
      <c r="AB1509">
        <v>8.4</v>
      </c>
      <c r="AC1509">
        <v>39.299999999999997</v>
      </c>
      <c r="AD1509">
        <v>49.7</v>
      </c>
    </row>
    <row r="1510" spans="1:30" x14ac:dyDescent="0.45">
      <c r="A1510" t="s">
        <v>139</v>
      </c>
      <c r="B1510">
        <v>18020</v>
      </c>
      <c r="C1510" t="s">
        <v>555</v>
      </c>
      <c r="E1510">
        <v>53</v>
      </c>
      <c r="F1510" t="s">
        <v>49</v>
      </c>
      <c r="H1510">
        <v>1</v>
      </c>
      <c r="I1510" t="s">
        <v>32</v>
      </c>
      <c r="J1510">
        <v>1</v>
      </c>
      <c r="K1510" t="s">
        <v>32</v>
      </c>
      <c r="L1510">
        <v>0</v>
      </c>
      <c r="M1510" t="s">
        <v>32</v>
      </c>
      <c r="N1510">
        <v>2012</v>
      </c>
      <c r="O1510">
        <v>464</v>
      </c>
      <c r="P1510">
        <v>89102</v>
      </c>
      <c r="Q1510">
        <v>94</v>
      </c>
      <c r="R1510">
        <v>79729</v>
      </c>
      <c r="S1510">
        <v>344</v>
      </c>
      <c r="T1510">
        <v>10828</v>
      </c>
      <c r="U1510">
        <v>370</v>
      </c>
      <c r="W1510">
        <v>41.6</v>
      </c>
      <c r="X1510">
        <v>34.700000000000003</v>
      </c>
      <c r="Y1510">
        <v>37.9</v>
      </c>
      <c r="Z1510">
        <v>40.4</v>
      </c>
      <c r="AA1510">
        <v>37.799999999999997</v>
      </c>
      <c r="AB1510">
        <v>32.799999999999997</v>
      </c>
      <c r="AC1510">
        <v>50.4</v>
      </c>
    </row>
    <row r="1511" spans="1:30" x14ac:dyDescent="0.45">
      <c r="A1511" t="s">
        <v>139</v>
      </c>
      <c r="B1511">
        <v>18020</v>
      </c>
      <c r="C1511" t="s">
        <v>555</v>
      </c>
      <c r="E1511">
        <v>54</v>
      </c>
      <c r="F1511" t="s">
        <v>50</v>
      </c>
      <c r="H1511">
        <v>1</v>
      </c>
      <c r="I1511" t="s">
        <v>32</v>
      </c>
      <c r="J1511">
        <v>1</v>
      </c>
      <c r="K1511" t="s">
        <v>32</v>
      </c>
      <c r="L1511">
        <v>0</v>
      </c>
      <c r="M1511" t="s">
        <v>32</v>
      </c>
      <c r="N1511">
        <v>2012</v>
      </c>
      <c r="O1511">
        <v>483</v>
      </c>
      <c r="P1511">
        <v>382092</v>
      </c>
      <c r="Q1511">
        <v>121</v>
      </c>
      <c r="R1511">
        <v>372766</v>
      </c>
      <c r="S1511">
        <v>3509</v>
      </c>
      <c r="T1511">
        <v>242538</v>
      </c>
      <c r="U1511">
        <v>362</v>
      </c>
      <c r="V1511">
        <v>9327</v>
      </c>
      <c r="W1511">
        <v>20.2</v>
      </c>
      <c r="X1511">
        <v>9</v>
      </c>
      <c r="Y1511">
        <v>25.6</v>
      </c>
      <c r="Z1511">
        <v>9.6999999999999993</v>
      </c>
      <c r="AA1511">
        <v>10.5</v>
      </c>
      <c r="AB1511">
        <v>8.1</v>
      </c>
      <c r="AC1511">
        <v>21.9</v>
      </c>
      <c r="AD1511">
        <v>24.4</v>
      </c>
    </row>
    <row r="1512" spans="1:30" x14ac:dyDescent="0.45">
      <c r="A1512" t="s">
        <v>139</v>
      </c>
      <c r="B1512">
        <v>18020</v>
      </c>
      <c r="C1512" t="s">
        <v>555</v>
      </c>
      <c r="E1512">
        <v>56</v>
      </c>
      <c r="F1512" t="s">
        <v>51</v>
      </c>
      <c r="H1512">
        <v>1</v>
      </c>
      <c r="I1512" t="s">
        <v>32</v>
      </c>
      <c r="J1512">
        <v>1</v>
      </c>
      <c r="K1512" t="s">
        <v>32</v>
      </c>
      <c r="L1512">
        <v>0</v>
      </c>
      <c r="M1512" t="s">
        <v>32</v>
      </c>
      <c r="N1512">
        <v>2012</v>
      </c>
      <c r="O1512">
        <v>463</v>
      </c>
      <c r="P1512">
        <v>245823</v>
      </c>
      <c r="Q1512">
        <v>36</v>
      </c>
      <c r="R1512">
        <v>234348</v>
      </c>
      <c r="S1512">
        <v>1631</v>
      </c>
      <c r="T1512">
        <v>35410</v>
      </c>
      <c r="U1512">
        <v>427</v>
      </c>
      <c r="V1512">
        <v>11475</v>
      </c>
      <c r="W1512">
        <v>29.4</v>
      </c>
      <c r="X1512">
        <v>9.1</v>
      </c>
      <c r="Y1512">
        <v>36</v>
      </c>
      <c r="Z1512">
        <v>9.6999999999999993</v>
      </c>
      <c r="AA1512">
        <v>7.4</v>
      </c>
      <c r="AB1512">
        <v>6.6</v>
      </c>
      <c r="AC1512">
        <v>31.1</v>
      </c>
      <c r="AD1512">
        <v>45.5</v>
      </c>
    </row>
    <row r="1513" spans="1:30" x14ac:dyDescent="0.45">
      <c r="A1513" t="s">
        <v>139</v>
      </c>
      <c r="B1513">
        <v>18020</v>
      </c>
      <c r="C1513" t="s">
        <v>555</v>
      </c>
      <c r="E1513">
        <v>61</v>
      </c>
      <c r="F1513" t="s">
        <v>52</v>
      </c>
      <c r="H1513">
        <v>1</v>
      </c>
      <c r="I1513" t="s">
        <v>32</v>
      </c>
      <c r="J1513">
        <v>1</v>
      </c>
      <c r="K1513" t="s">
        <v>32</v>
      </c>
      <c r="L1513">
        <v>0</v>
      </c>
      <c r="M1513" t="s">
        <v>32</v>
      </c>
      <c r="N1513">
        <v>2012</v>
      </c>
      <c r="O1513">
        <v>157</v>
      </c>
      <c r="P1513">
        <v>15013</v>
      </c>
      <c r="Q1513">
        <v>21</v>
      </c>
      <c r="R1513">
        <v>13927</v>
      </c>
      <c r="S1513">
        <v>247</v>
      </c>
      <c r="T1513">
        <v>6276</v>
      </c>
      <c r="U1513">
        <v>136</v>
      </c>
      <c r="W1513">
        <v>48</v>
      </c>
      <c r="X1513">
        <v>4.3</v>
      </c>
      <c r="Y1513">
        <v>48.5</v>
      </c>
      <c r="Z1513">
        <v>2.2000000000000002</v>
      </c>
      <c r="AA1513">
        <v>4.0999999999999996</v>
      </c>
      <c r="AB1513">
        <v>2.5</v>
      </c>
      <c r="AC1513">
        <v>53.4</v>
      </c>
    </row>
    <row r="1514" spans="1:30" x14ac:dyDescent="0.45">
      <c r="A1514" t="s">
        <v>139</v>
      </c>
      <c r="B1514">
        <v>18020</v>
      </c>
      <c r="C1514" t="s">
        <v>555</v>
      </c>
      <c r="E1514">
        <v>62</v>
      </c>
      <c r="F1514" t="s">
        <v>53</v>
      </c>
      <c r="H1514">
        <v>1</v>
      </c>
      <c r="I1514" t="s">
        <v>32</v>
      </c>
      <c r="J1514">
        <v>1</v>
      </c>
      <c r="K1514" t="s">
        <v>32</v>
      </c>
      <c r="L1514">
        <v>0</v>
      </c>
      <c r="M1514" t="s">
        <v>32</v>
      </c>
      <c r="N1514">
        <v>2012</v>
      </c>
      <c r="O1514">
        <v>387</v>
      </c>
      <c r="P1514">
        <v>218429</v>
      </c>
      <c r="Q1514">
        <v>133</v>
      </c>
      <c r="R1514">
        <v>215984</v>
      </c>
      <c r="S1514">
        <v>3279</v>
      </c>
      <c r="T1514">
        <v>106378</v>
      </c>
      <c r="U1514">
        <v>253</v>
      </c>
      <c r="V1514">
        <v>2445</v>
      </c>
      <c r="W1514">
        <v>16.5</v>
      </c>
      <c r="X1514">
        <v>29</v>
      </c>
      <c r="Y1514">
        <v>27.9</v>
      </c>
      <c r="Z1514">
        <v>30.5</v>
      </c>
      <c r="AA1514">
        <v>21.5</v>
      </c>
      <c r="AB1514">
        <v>30.2</v>
      </c>
      <c r="AC1514">
        <v>18.5</v>
      </c>
      <c r="AD1514">
        <v>20.9</v>
      </c>
    </row>
    <row r="1515" spans="1:30" x14ac:dyDescent="0.45">
      <c r="A1515" t="s">
        <v>139</v>
      </c>
      <c r="B1515">
        <v>18020</v>
      </c>
      <c r="C1515" t="s">
        <v>555</v>
      </c>
      <c r="E1515">
        <v>71</v>
      </c>
      <c r="F1515" t="s">
        <v>54</v>
      </c>
      <c r="H1515">
        <v>1</v>
      </c>
      <c r="I1515" t="s">
        <v>32</v>
      </c>
      <c r="J1515">
        <v>1</v>
      </c>
      <c r="K1515" t="s">
        <v>32</v>
      </c>
      <c r="L1515">
        <v>0</v>
      </c>
      <c r="M1515" t="s">
        <v>32</v>
      </c>
      <c r="N1515">
        <v>2012</v>
      </c>
      <c r="O1515">
        <v>217</v>
      </c>
      <c r="P1515">
        <v>8874</v>
      </c>
      <c r="Q1515">
        <v>17</v>
      </c>
      <c r="R1515">
        <v>7910</v>
      </c>
      <c r="S1515">
        <v>209</v>
      </c>
      <c r="T1515">
        <v>2748</v>
      </c>
      <c r="U1515">
        <v>200</v>
      </c>
      <c r="V1515">
        <v>964</v>
      </c>
      <c r="W1515">
        <v>17.899999999999999</v>
      </c>
      <c r="X1515">
        <v>13.3</v>
      </c>
      <c r="Y1515">
        <v>41.8</v>
      </c>
      <c r="Z1515">
        <v>16.2</v>
      </c>
      <c r="AA1515">
        <v>30.8</v>
      </c>
      <c r="AB1515">
        <v>11.3</v>
      </c>
      <c r="AC1515">
        <v>17.899999999999999</v>
      </c>
      <c r="AD1515">
        <v>16.8</v>
      </c>
    </row>
    <row r="1516" spans="1:30" x14ac:dyDescent="0.45">
      <c r="A1516" t="s">
        <v>139</v>
      </c>
      <c r="B1516">
        <v>18020</v>
      </c>
      <c r="C1516" t="s">
        <v>555</v>
      </c>
      <c r="E1516">
        <v>72</v>
      </c>
      <c r="F1516" t="s">
        <v>55</v>
      </c>
      <c r="H1516">
        <v>1</v>
      </c>
      <c r="I1516" t="s">
        <v>32</v>
      </c>
      <c r="J1516">
        <v>1</v>
      </c>
      <c r="K1516" t="s">
        <v>32</v>
      </c>
      <c r="L1516">
        <v>0</v>
      </c>
      <c r="M1516" t="s">
        <v>32</v>
      </c>
      <c r="N1516">
        <v>2012</v>
      </c>
      <c r="O1516">
        <v>114</v>
      </c>
      <c r="P1516">
        <v>151058</v>
      </c>
      <c r="Q1516">
        <v>110</v>
      </c>
      <c r="R1516">
        <v>151036</v>
      </c>
      <c r="S1516">
        <v>3317</v>
      </c>
      <c r="T1516">
        <v>37442</v>
      </c>
      <c r="U1516">
        <v>4</v>
      </c>
      <c r="V1516">
        <v>22</v>
      </c>
      <c r="W1516">
        <v>27.3</v>
      </c>
      <c r="X1516">
        <v>26.2</v>
      </c>
      <c r="Y1516">
        <v>29.4</v>
      </c>
      <c r="Z1516">
        <v>27.3</v>
      </c>
      <c r="AA1516">
        <v>40.9</v>
      </c>
      <c r="AB1516">
        <v>25.9</v>
      </c>
      <c r="AC1516">
        <v>0</v>
      </c>
      <c r="AD1516">
        <v>11.1</v>
      </c>
    </row>
    <row r="1517" spans="1:30" x14ac:dyDescent="0.45">
      <c r="A1517" t="s">
        <v>139</v>
      </c>
      <c r="B1517">
        <v>18020</v>
      </c>
      <c r="C1517" t="s">
        <v>555</v>
      </c>
      <c r="E1517">
        <v>81</v>
      </c>
      <c r="F1517" t="s">
        <v>56</v>
      </c>
      <c r="G1517" t="s">
        <v>57</v>
      </c>
      <c r="H1517">
        <v>1</v>
      </c>
      <c r="I1517" t="s">
        <v>32</v>
      </c>
      <c r="J1517">
        <v>1</v>
      </c>
      <c r="K1517" t="s">
        <v>32</v>
      </c>
      <c r="L1517">
        <v>0</v>
      </c>
      <c r="M1517" t="s">
        <v>32</v>
      </c>
      <c r="N1517">
        <v>2012</v>
      </c>
      <c r="O1517">
        <v>495</v>
      </c>
      <c r="Q1517">
        <v>125</v>
      </c>
      <c r="U1517">
        <v>369</v>
      </c>
      <c r="W1517">
        <v>15.7</v>
      </c>
      <c r="Y1517">
        <v>45.8</v>
      </c>
      <c r="AC1517">
        <v>14.8</v>
      </c>
    </row>
    <row r="1518" spans="1:30" x14ac:dyDescent="0.45">
      <c r="A1518" t="s">
        <v>140</v>
      </c>
      <c r="B1518">
        <v>18140</v>
      </c>
      <c r="C1518" t="s">
        <v>556</v>
      </c>
      <c r="E1518">
        <v>0</v>
      </c>
      <c r="F1518" t="s">
        <v>31</v>
      </c>
      <c r="H1518">
        <v>1</v>
      </c>
      <c r="I1518" t="s">
        <v>32</v>
      </c>
      <c r="J1518">
        <v>1</v>
      </c>
      <c r="K1518" t="s">
        <v>32</v>
      </c>
      <c r="L1518">
        <v>0</v>
      </c>
      <c r="M1518" t="s">
        <v>32</v>
      </c>
      <c r="N1518">
        <v>2012</v>
      </c>
      <c r="O1518">
        <v>166263</v>
      </c>
      <c r="P1518">
        <v>235316604</v>
      </c>
      <c r="Q1518">
        <v>28406</v>
      </c>
      <c r="R1518">
        <v>229171530</v>
      </c>
      <c r="S1518">
        <v>826623</v>
      </c>
      <c r="T1518">
        <v>36408620</v>
      </c>
      <c r="U1518">
        <v>137858</v>
      </c>
      <c r="V1518">
        <v>6145074</v>
      </c>
      <c r="W1518">
        <v>0.9</v>
      </c>
      <c r="X1518">
        <v>1.5</v>
      </c>
      <c r="Y1518">
        <v>3.2</v>
      </c>
      <c r="Z1518">
        <v>1.6</v>
      </c>
      <c r="AA1518">
        <v>1.2</v>
      </c>
      <c r="AB1518">
        <v>1.2</v>
      </c>
      <c r="AC1518">
        <v>1.2</v>
      </c>
      <c r="AD1518">
        <v>5.6</v>
      </c>
    </row>
    <row r="1519" spans="1:30" x14ac:dyDescent="0.45">
      <c r="A1519" t="s">
        <v>140</v>
      </c>
      <c r="B1519">
        <v>18140</v>
      </c>
      <c r="C1519" t="s">
        <v>556</v>
      </c>
      <c r="E1519">
        <v>11</v>
      </c>
      <c r="F1519" t="s">
        <v>33</v>
      </c>
      <c r="G1519" t="s">
        <v>34</v>
      </c>
      <c r="H1519">
        <v>1</v>
      </c>
      <c r="I1519" t="s">
        <v>32</v>
      </c>
      <c r="J1519">
        <v>1</v>
      </c>
      <c r="K1519" t="s">
        <v>32</v>
      </c>
      <c r="L1519">
        <v>0</v>
      </c>
      <c r="M1519" t="s">
        <v>32</v>
      </c>
      <c r="N1519">
        <v>2012</v>
      </c>
      <c r="O1519">
        <v>741</v>
      </c>
      <c r="P1519">
        <v>29379</v>
      </c>
      <c r="Q1519">
        <v>21</v>
      </c>
      <c r="R1519">
        <v>10581</v>
      </c>
      <c r="S1519">
        <v>86</v>
      </c>
      <c r="T1519">
        <v>2393</v>
      </c>
      <c r="U1519">
        <v>720</v>
      </c>
      <c r="V1519">
        <v>18799</v>
      </c>
      <c r="W1519">
        <v>12.7</v>
      </c>
      <c r="X1519">
        <v>25.4</v>
      </c>
      <c r="Y1519">
        <v>36.700000000000003</v>
      </c>
      <c r="Z1519">
        <v>26.4</v>
      </c>
      <c r="AA1519">
        <v>46.1</v>
      </c>
      <c r="AB1519">
        <v>28.5</v>
      </c>
      <c r="AC1519">
        <v>12</v>
      </c>
      <c r="AD1519">
        <v>35.6</v>
      </c>
    </row>
    <row r="1520" spans="1:30" x14ac:dyDescent="0.45">
      <c r="A1520" t="s">
        <v>140</v>
      </c>
      <c r="B1520">
        <v>18140</v>
      </c>
      <c r="C1520" t="s">
        <v>556</v>
      </c>
      <c r="E1520">
        <v>21</v>
      </c>
      <c r="F1520" t="s">
        <v>35</v>
      </c>
      <c r="H1520">
        <v>1</v>
      </c>
      <c r="I1520" t="s">
        <v>32</v>
      </c>
      <c r="J1520">
        <v>1</v>
      </c>
      <c r="K1520" t="s">
        <v>32</v>
      </c>
      <c r="L1520">
        <v>0</v>
      </c>
      <c r="M1520" t="s">
        <v>32</v>
      </c>
      <c r="N1520">
        <v>2012</v>
      </c>
      <c r="O1520">
        <v>939</v>
      </c>
      <c r="P1520">
        <v>184598</v>
      </c>
      <c r="Q1520">
        <v>62</v>
      </c>
      <c r="R1520">
        <v>156449</v>
      </c>
      <c r="S1520">
        <v>424</v>
      </c>
      <c r="T1520">
        <v>20716</v>
      </c>
      <c r="U1520">
        <v>877</v>
      </c>
      <c r="V1520">
        <v>28149</v>
      </c>
      <c r="W1520">
        <v>16.7</v>
      </c>
      <c r="X1520">
        <v>14.1</v>
      </c>
      <c r="Y1520">
        <v>42.1</v>
      </c>
      <c r="Z1520">
        <v>18.600000000000001</v>
      </c>
      <c r="AA1520">
        <v>21</v>
      </c>
      <c r="AB1520">
        <v>21.7</v>
      </c>
      <c r="AC1520">
        <v>17.8</v>
      </c>
      <c r="AD1520">
        <v>21</v>
      </c>
    </row>
    <row r="1521" spans="1:30" x14ac:dyDescent="0.45">
      <c r="A1521" t="s">
        <v>140</v>
      </c>
      <c r="B1521">
        <v>18140</v>
      </c>
      <c r="C1521" t="s">
        <v>556</v>
      </c>
      <c r="E1521">
        <v>22</v>
      </c>
      <c r="F1521" t="s">
        <v>36</v>
      </c>
      <c r="H1521">
        <v>1</v>
      </c>
      <c r="I1521" t="s">
        <v>32</v>
      </c>
      <c r="J1521">
        <v>1</v>
      </c>
      <c r="K1521" t="s">
        <v>32</v>
      </c>
      <c r="L1521">
        <v>0</v>
      </c>
      <c r="M1521" t="s">
        <v>32</v>
      </c>
      <c r="N1521">
        <v>2012</v>
      </c>
      <c r="O1521">
        <v>246</v>
      </c>
      <c r="P1521">
        <v>6143972</v>
      </c>
      <c r="Q1521">
        <v>29</v>
      </c>
      <c r="R1521">
        <v>6136699</v>
      </c>
      <c r="S1521">
        <v>5582</v>
      </c>
      <c r="T1521">
        <v>573483</v>
      </c>
      <c r="U1521">
        <v>218</v>
      </c>
      <c r="V1521">
        <v>7273</v>
      </c>
      <c r="W1521">
        <v>24.3</v>
      </c>
      <c r="X1521">
        <v>7.2</v>
      </c>
      <c r="Y1521">
        <v>14.2</v>
      </c>
      <c r="Z1521">
        <v>7.5</v>
      </c>
      <c r="AA1521">
        <v>8.1999999999999993</v>
      </c>
      <c r="AB1521">
        <v>8.1999999999999993</v>
      </c>
      <c r="AC1521">
        <v>25.9</v>
      </c>
      <c r="AD1521">
        <v>47.8</v>
      </c>
    </row>
    <row r="1522" spans="1:30" x14ac:dyDescent="0.45">
      <c r="A1522" t="s">
        <v>140</v>
      </c>
      <c r="B1522">
        <v>18140</v>
      </c>
      <c r="C1522" t="s">
        <v>556</v>
      </c>
      <c r="E1522">
        <v>23</v>
      </c>
      <c r="F1522" t="s">
        <v>37</v>
      </c>
      <c r="H1522">
        <v>1</v>
      </c>
      <c r="I1522" t="s">
        <v>32</v>
      </c>
      <c r="J1522">
        <v>1</v>
      </c>
      <c r="K1522" t="s">
        <v>32</v>
      </c>
      <c r="L1522">
        <v>0</v>
      </c>
      <c r="M1522" t="s">
        <v>32</v>
      </c>
      <c r="N1522">
        <v>2012</v>
      </c>
      <c r="O1522">
        <v>17670</v>
      </c>
      <c r="P1522">
        <v>8445574</v>
      </c>
      <c r="Q1522">
        <v>2712</v>
      </c>
      <c r="R1522">
        <v>7516685</v>
      </c>
      <c r="S1522">
        <v>28882</v>
      </c>
      <c r="T1522">
        <v>1406423</v>
      </c>
      <c r="U1522">
        <v>14958</v>
      </c>
      <c r="V1522">
        <v>928888</v>
      </c>
      <c r="W1522">
        <v>3.3</v>
      </c>
      <c r="X1522">
        <v>7.9</v>
      </c>
      <c r="Y1522">
        <v>7</v>
      </c>
      <c r="Z1522">
        <v>8.5</v>
      </c>
      <c r="AA1522">
        <v>14.6</v>
      </c>
      <c r="AB1522">
        <v>10.8</v>
      </c>
      <c r="AC1522">
        <v>3.9</v>
      </c>
      <c r="AD1522">
        <v>10.6</v>
      </c>
    </row>
    <row r="1523" spans="1:30" x14ac:dyDescent="0.45">
      <c r="A1523" t="s">
        <v>140</v>
      </c>
      <c r="B1523">
        <v>18140</v>
      </c>
      <c r="C1523" t="s">
        <v>556</v>
      </c>
      <c r="E1523" t="s">
        <v>38</v>
      </c>
      <c r="F1523" t="s">
        <v>39</v>
      </c>
      <c r="H1523">
        <v>1</v>
      </c>
      <c r="I1523" t="s">
        <v>32</v>
      </c>
      <c r="J1523">
        <v>1</v>
      </c>
      <c r="K1523" t="s">
        <v>32</v>
      </c>
      <c r="L1523">
        <v>0</v>
      </c>
      <c r="M1523" t="s">
        <v>32</v>
      </c>
      <c r="N1523">
        <v>2012</v>
      </c>
      <c r="O1523">
        <v>2983</v>
      </c>
      <c r="P1523">
        <v>33103603</v>
      </c>
      <c r="Q1523">
        <v>1357</v>
      </c>
      <c r="R1523">
        <v>33043171</v>
      </c>
      <c r="S1523">
        <v>61306</v>
      </c>
      <c r="T1523">
        <v>3176652</v>
      </c>
      <c r="U1523">
        <v>1625</v>
      </c>
      <c r="V1523">
        <v>60432</v>
      </c>
      <c r="W1523">
        <v>11.6</v>
      </c>
      <c r="X1523">
        <v>2.9</v>
      </c>
      <c r="Y1523">
        <v>8.1</v>
      </c>
      <c r="Z1523">
        <v>3.1</v>
      </c>
      <c r="AA1523">
        <v>5.7</v>
      </c>
      <c r="AB1523">
        <v>4.9000000000000004</v>
      </c>
      <c r="AC1523">
        <v>18.600000000000001</v>
      </c>
      <c r="AD1523">
        <v>14.5</v>
      </c>
    </row>
    <row r="1524" spans="1:30" x14ac:dyDescent="0.45">
      <c r="A1524" t="s">
        <v>140</v>
      </c>
      <c r="B1524">
        <v>18140</v>
      </c>
      <c r="C1524" t="s">
        <v>556</v>
      </c>
      <c r="E1524">
        <v>42</v>
      </c>
      <c r="F1524" t="s">
        <v>40</v>
      </c>
      <c r="H1524">
        <v>1</v>
      </c>
      <c r="I1524" t="s">
        <v>32</v>
      </c>
      <c r="J1524">
        <v>1</v>
      </c>
      <c r="K1524" t="s">
        <v>32</v>
      </c>
      <c r="L1524">
        <v>0</v>
      </c>
      <c r="M1524" t="s">
        <v>32</v>
      </c>
      <c r="N1524">
        <v>2012</v>
      </c>
      <c r="O1524">
        <v>4270</v>
      </c>
      <c r="P1524">
        <v>55149306</v>
      </c>
      <c r="Q1524">
        <v>1866</v>
      </c>
      <c r="R1524">
        <v>54883473</v>
      </c>
      <c r="S1524">
        <v>41108</v>
      </c>
      <c r="T1524">
        <v>2580812</v>
      </c>
      <c r="U1524">
        <v>2405</v>
      </c>
      <c r="V1524">
        <v>265833</v>
      </c>
      <c r="W1524">
        <v>10.4</v>
      </c>
      <c r="X1524">
        <v>1.6</v>
      </c>
      <c r="Y1524">
        <v>14.1</v>
      </c>
      <c r="Z1524">
        <v>1.6</v>
      </c>
      <c r="AA1524">
        <v>4.5</v>
      </c>
      <c r="AB1524">
        <v>3.4</v>
      </c>
      <c r="AC1524">
        <v>13.3</v>
      </c>
      <c r="AD1524">
        <v>34.799999999999997</v>
      </c>
    </row>
    <row r="1525" spans="1:30" x14ac:dyDescent="0.45">
      <c r="A1525" t="s">
        <v>140</v>
      </c>
      <c r="B1525">
        <v>18140</v>
      </c>
      <c r="C1525" t="s">
        <v>556</v>
      </c>
      <c r="E1525" t="s">
        <v>41</v>
      </c>
      <c r="F1525" t="s">
        <v>42</v>
      </c>
      <c r="H1525">
        <v>1</v>
      </c>
      <c r="I1525" t="s">
        <v>32</v>
      </c>
      <c r="J1525">
        <v>1</v>
      </c>
      <c r="K1525" t="s">
        <v>32</v>
      </c>
      <c r="L1525">
        <v>0</v>
      </c>
      <c r="M1525" t="s">
        <v>32</v>
      </c>
      <c r="N1525">
        <v>2012</v>
      </c>
      <c r="O1525">
        <v>14361</v>
      </c>
      <c r="P1525">
        <v>32853355</v>
      </c>
      <c r="Q1525">
        <v>3582</v>
      </c>
      <c r="R1525">
        <v>32371027</v>
      </c>
      <c r="S1525">
        <v>111517</v>
      </c>
      <c r="T1525">
        <v>2832781</v>
      </c>
      <c r="U1525">
        <v>10779</v>
      </c>
      <c r="V1525">
        <v>482328</v>
      </c>
      <c r="W1525">
        <v>3.6</v>
      </c>
      <c r="X1525">
        <v>4.7</v>
      </c>
      <c r="Y1525">
        <v>4.3</v>
      </c>
      <c r="Z1525">
        <v>5</v>
      </c>
      <c r="AA1525">
        <v>4.2</v>
      </c>
      <c r="AB1525">
        <v>6.7</v>
      </c>
      <c r="AC1525">
        <v>3.9</v>
      </c>
      <c r="AD1525">
        <v>17.899999999999999</v>
      </c>
    </row>
    <row r="1526" spans="1:30" x14ac:dyDescent="0.45">
      <c r="A1526" t="s">
        <v>140</v>
      </c>
      <c r="B1526">
        <v>18140</v>
      </c>
      <c r="C1526" t="s">
        <v>556</v>
      </c>
      <c r="E1526" t="s">
        <v>43</v>
      </c>
      <c r="F1526" t="s">
        <v>44</v>
      </c>
      <c r="G1526" t="s">
        <v>45</v>
      </c>
      <c r="H1526">
        <v>1</v>
      </c>
      <c r="I1526" t="s">
        <v>32</v>
      </c>
      <c r="J1526">
        <v>1</v>
      </c>
      <c r="K1526" t="s">
        <v>32</v>
      </c>
      <c r="L1526">
        <v>0</v>
      </c>
      <c r="M1526" t="s">
        <v>32</v>
      </c>
      <c r="N1526">
        <v>2012</v>
      </c>
      <c r="O1526">
        <v>7596</v>
      </c>
      <c r="P1526">
        <v>9345711</v>
      </c>
      <c r="Q1526">
        <v>923</v>
      </c>
      <c r="R1526">
        <v>8957952</v>
      </c>
      <c r="S1526">
        <v>43198</v>
      </c>
      <c r="T1526">
        <v>1882387</v>
      </c>
      <c r="U1526">
        <v>6673</v>
      </c>
      <c r="V1526">
        <v>387760</v>
      </c>
      <c r="W1526">
        <v>3.6</v>
      </c>
      <c r="X1526">
        <v>3.8</v>
      </c>
      <c r="Y1526">
        <v>8.5</v>
      </c>
      <c r="Z1526">
        <v>4</v>
      </c>
      <c r="AA1526">
        <v>4.8</v>
      </c>
      <c r="AB1526">
        <v>5</v>
      </c>
      <c r="AC1526">
        <v>4.2</v>
      </c>
      <c r="AD1526">
        <v>8.5</v>
      </c>
    </row>
    <row r="1527" spans="1:30" x14ac:dyDescent="0.45">
      <c r="A1527" t="s">
        <v>140</v>
      </c>
      <c r="B1527">
        <v>18140</v>
      </c>
      <c r="C1527" t="s">
        <v>556</v>
      </c>
      <c r="E1527">
        <v>51</v>
      </c>
      <c r="F1527" t="s">
        <v>46</v>
      </c>
      <c r="H1527">
        <v>1</v>
      </c>
      <c r="I1527" t="s">
        <v>32</v>
      </c>
      <c r="J1527">
        <v>1</v>
      </c>
      <c r="K1527" t="s">
        <v>32</v>
      </c>
      <c r="L1527">
        <v>0</v>
      </c>
      <c r="M1527" t="s">
        <v>32</v>
      </c>
      <c r="N1527">
        <v>2012</v>
      </c>
      <c r="O1527">
        <v>2194</v>
      </c>
      <c r="P1527">
        <v>7510841</v>
      </c>
      <c r="Q1527">
        <v>360</v>
      </c>
      <c r="R1527">
        <v>7449053</v>
      </c>
      <c r="S1527">
        <v>21945</v>
      </c>
      <c r="T1527">
        <v>1474542</v>
      </c>
      <c r="U1527">
        <v>1834</v>
      </c>
      <c r="V1527">
        <v>61789</v>
      </c>
      <c r="W1527">
        <v>7.5</v>
      </c>
      <c r="X1527">
        <v>2.2000000000000002</v>
      </c>
      <c r="Y1527">
        <v>7</v>
      </c>
      <c r="Z1527">
        <v>2.2999999999999998</v>
      </c>
      <c r="AA1527">
        <v>1.3</v>
      </c>
      <c r="AB1527">
        <v>1.6</v>
      </c>
      <c r="AC1527">
        <v>8.4</v>
      </c>
      <c r="AD1527">
        <v>8.3000000000000007</v>
      </c>
    </row>
    <row r="1528" spans="1:30" x14ac:dyDescent="0.45">
      <c r="A1528" t="s">
        <v>140</v>
      </c>
      <c r="B1528">
        <v>18140</v>
      </c>
      <c r="C1528" t="s">
        <v>556</v>
      </c>
      <c r="E1528">
        <v>52</v>
      </c>
      <c r="F1528" t="s">
        <v>47</v>
      </c>
      <c r="G1528" t="s">
        <v>48</v>
      </c>
      <c r="H1528">
        <v>1</v>
      </c>
      <c r="I1528" t="s">
        <v>32</v>
      </c>
      <c r="J1528">
        <v>1</v>
      </c>
      <c r="K1528" t="s">
        <v>32</v>
      </c>
      <c r="L1528">
        <v>0</v>
      </c>
      <c r="M1528" t="s">
        <v>32</v>
      </c>
      <c r="N1528">
        <v>2012</v>
      </c>
      <c r="O1528">
        <v>5825</v>
      </c>
      <c r="P1528">
        <v>39342177</v>
      </c>
      <c r="Q1528">
        <v>1439</v>
      </c>
      <c r="R1528">
        <v>39025222</v>
      </c>
      <c r="S1528">
        <v>75877</v>
      </c>
      <c r="T1528">
        <v>5458123</v>
      </c>
      <c r="U1528">
        <v>4386</v>
      </c>
      <c r="V1528">
        <v>316955</v>
      </c>
      <c r="W1528">
        <v>8.5</v>
      </c>
      <c r="X1528">
        <v>3</v>
      </c>
      <c r="Y1528">
        <v>9.6999999999999993</v>
      </c>
      <c r="Z1528">
        <v>3.1</v>
      </c>
      <c r="AA1528">
        <v>1.2</v>
      </c>
      <c r="AB1528">
        <v>0.9</v>
      </c>
      <c r="AC1528">
        <v>10.199999999999999</v>
      </c>
      <c r="AD1528">
        <v>29</v>
      </c>
    </row>
    <row r="1529" spans="1:30" x14ac:dyDescent="0.45">
      <c r="A1529" t="s">
        <v>140</v>
      </c>
      <c r="B1529">
        <v>18140</v>
      </c>
      <c r="C1529" t="s">
        <v>556</v>
      </c>
      <c r="E1529">
        <v>53</v>
      </c>
      <c r="F1529" t="s">
        <v>49</v>
      </c>
      <c r="H1529">
        <v>1</v>
      </c>
      <c r="I1529" t="s">
        <v>32</v>
      </c>
      <c r="J1529">
        <v>1</v>
      </c>
      <c r="K1529" t="s">
        <v>32</v>
      </c>
      <c r="L1529">
        <v>0</v>
      </c>
      <c r="M1529" t="s">
        <v>32</v>
      </c>
      <c r="N1529">
        <v>2012</v>
      </c>
      <c r="O1529">
        <v>15936</v>
      </c>
      <c r="P1529">
        <v>4736163</v>
      </c>
      <c r="Q1529">
        <v>1177</v>
      </c>
      <c r="R1529">
        <v>3237684</v>
      </c>
      <c r="S1529">
        <v>13126</v>
      </c>
      <c r="T1529">
        <v>583735</v>
      </c>
      <c r="U1529">
        <v>14759</v>
      </c>
      <c r="V1529">
        <v>1498478</v>
      </c>
      <c r="W1529">
        <v>5</v>
      </c>
      <c r="X1529">
        <v>9</v>
      </c>
      <c r="Y1529">
        <v>10.7</v>
      </c>
      <c r="Z1529">
        <v>11.7</v>
      </c>
      <c r="AA1529">
        <v>18.2</v>
      </c>
      <c r="AB1529">
        <v>16.2</v>
      </c>
      <c r="AC1529">
        <v>4.9000000000000004</v>
      </c>
      <c r="AD1529">
        <v>11.4</v>
      </c>
    </row>
    <row r="1530" spans="1:30" x14ac:dyDescent="0.45">
      <c r="A1530" t="s">
        <v>140</v>
      </c>
      <c r="B1530">
        <v>18140</v>
      </c>
      <c r="C1530" t="s">
        <v>556</v>
      </c>
      <c r="E1530">
        <v>54</v>
      </c>
      <c r="F1530" t="s">
        <v>50</v>
      </c>
      <c r="H1530">
        <v>1</v>
      </c>
      <c r="I1530" t="s">
        <v>32</v>
      </c>
      <c r="J1530">
        <v>1</v>
      </c>
      <c r="K1530" t="s">
        <v>32</v>
      </c>
      <c r="L1530">
        <v>0</v>
      </c>
      <c r="M1530" t="s">
        <v>32</v>
      </c>
      <c r="N1530">
        <v>2012</v>
      </c>
      <c r="O1530">
        <v>23438</v>
      </c>
      <c r="P1530">
        <v>10065370</v>
      </c>
      <c r="Q1530">
        <v>4230</v>
      </c>
      <c r="R1530">
        <v>9254076</v>
      </c>
      <c r="S1530">
        <v>51187</v>
      </c>
      <c r="T1530">
        <v>3377873</v>
      </c>
      <c r="U1530">
        <v>19208</v>
      </c>
      <c r="V1530">
        <v>811293</v>
      </c>
      <c r="W1530">
        <v>3</v>
      </c>
      <c r="X1530">
        <v>4.5</v>
      </c>
      <c r="Y1530">
        <v>5.5</v>
      </c>
      <c r="Z1530">
        <v>4.5</v>
      </c>
      <c r="AA1530">
        <v>4.5</v>
      </c>
      <c r="AB1530">
        <v>3.6</v>
      </c>
      <c r="AC1530">
        <v>4</v>
      </c>
      <c r="AD1530">
        <v>14.3</v>
      </c>
    </row>
    <row r="1531" spans="1:30" x14ac:dyDescent="0.45">
      <c r="A1531" t="s">
        <v>140</v>
      </c>
      <c r="B1531">
        <v>18140</v>
      </c>
      <c r="C1531" t="s">
        <v>556</v>
      </c>
      <c r="E1531">
        <v>55</v>
      </c>
      <c r="F1531" t="s">
        <v>59</v>
      </c>
      <c r="H1531">
        <v>1</v>
      </c>
      <c r="I1531" t="s">
        <v>32</v>
      </c>
      <c r="J1531">
        <v>1</v>
      </c>
      <c r="K1531" t="s">
        <v>32</v>
      </c>
      <c r="L1531">
        <v>0</v>
      </c>
      <c r="M1531" t="s">
        <v>32</v>
      </c>
      <c r="N1531">
        <v>2012</v>
      </c>
      <c r="O1531">
        <v>268</v>
      </c>
      <c r="P1531">
        <v>2643551</v>
      </c>
      <c r="Q1531">
        <v>268</v>
      </c>
      <c r="R1531">
        <v>2643551</v>
      </c>
      <c r="S1531">
        <v>46987</v>
      </c>
      <c r="T1531">
        <v>3784980</v>
      </c>
      <c r="U1531">
        <v>0</v>
      </c>
      <c r="V1531">
        <v>0</v>
      </c>
      <c r="W1531">
        <v>6.4</v>
      </c>
      <c r="X1531">
        <v>1.5</v>
      </c>
      <c r="Y1531">
        <v>6.6</v>
      </c>
      <c r="Z1531">
        <v>1.5</v>
      </c>
      <c r="AA1531">
        <v>3.6</v>
      </c>
      <c r="AB1531">
        <v>1.8</v>
      </c>
      <c r="AC1531">
        <v>0</v>
      </c>
      <c r="AD1531">
        <v>0</v>
      </c>
    </row>
    <row r="1532" spans="1:30" x14ac:dyDescent="0.45">
      <c r="A1532" t="s">
        <v>140</v>
      </c>
      <c r="B1532">
        <v>18140</v>
      </c>
      <c r="C1532" t="s">
        <v>556</v>
      </c>
      <c r="E1532">
        <v>56</v>
      </c>
      <c r="F1532" t="s">
        <v>51</v>
      </c>
      <c r="H1532">
        <v>1</v>
      </c>
      <c r="I1532" t="s">
        <v>32</v>
      </c>
      <c r="J1532">
        <v>1</v>
      </c>
      <c r="K1532" t="s">
        <v>32</v>
      </c>
      <c r="L1532">
        <v>0</v>
      </c>
      <c r="M1532" t="s">
        <v>32</v>
      </c>
      <c r="N1532">
        <v>2012</v>
      </c>
      <c r="O1532">
        <v>15014</v>
      </c>
      <c r="P1532">
        <v>4846848</v>
      </c>
      <c r="Q1532">
        <v>2010</v>
      </c>
      <c r="R1532">
        <v>4583678</v>
      </c>
      <c r="S1532">
        <v>70239</v>
      </c>
      <c r="T1532">
        <v>2168363</v>
      </c>
      <c r="U1532">
        <v>13004</v>
      </c>
      <c r="V1532">
        <v>263170</v>
      </c>
      <c r="W1532">
        <v>4.3</v>
      </c>
      <c r="X1532">
        <v>5.6</v>
      </c>
      <c r="Y1532">
        <v>11</v>
      </c>
      <c r="Z1532">
        <v>6.2</v>
      </c>
      <c r="AA1532">
        <v>5.9</v>
      </c>
      <c r="AB1532">
        <v>6.3</v>
      </c>
      <c r="AC1532">
        <v>5</v>
      </c>
      <c r="AD1532">
        <v>8.6</v>
      </c>
    </row>
    <row r="1533" spans="1:30" x14ac:dyDescent="0.45">
      <c r="A1533" t="s">
        <v>140</v>
      </c>
      <c r="B1533">
        <v>18140</v>
      </c>
      <c r="C1533" t="s">
        <v>556</v>
      </c>
      <c r="E1533">
        <v>61</v>
      </c>
      <c r="F1533" t="s">
        <v>52</v>
      </c>
      <c r="H1533">
        <v>1</v>
      </c>
      <c r="I1533" t="s">
        <v>32</v>
      </c>
      <c r="J1533">
        <v>1</v>
      </c>
      <c r="K1533" t="s">
        <v>32</v>
      </c>
      <c r="L1533">
        <v>0</v>
      </c>
      <c r="M1533" t="s">
        <v>32</v>
      </c>
      <c r="N1533">
        <v>2012</v>
      </c>
      <c r="O1533">
        <v>4806</v>
      </c>
      <c r="P1533">
        <v>1175821</v>
      </c>
      <c r="Q1533">
        <v>469</v>
      </c>
      <c r="R1533">
        <v>1121495</v>
      </c>
      <c r="S1533">
        <v>18605</v>
      </c>
      <c r="T1533">
        <v>488326</v>
      </c>
      <c r="U1533">
        <v>4337</v>
      </c>
      <c r="V1533">
        <v>54326</v>
      </c>
      <c r="W1533">
        <v>4.7</v>
      </c>
      <c r="X1533">
        <v>2</v>
      </c>
      <c r="Y1533">
        <v>7.3</v>
      </c>
      <c r="Z1533">
        <v>2.2999999999999998</v>
      </c>
      <c r="AA1533">
        <v>6.2</v>
      </c>
      <c r="AB1533">
        <v>2.4</v>
      </c>
      <c r="AC1533">
        <v>4.5999999999999996</v>
      </c>
      <c r="AD1533">
        <v>10.8</v>
      </c>
    </row>
    <row r="1534" spans="1:30" x14ac:dyDescent="0.45">
      <c r="A1534" t="s">
        <v>140</v>
      </c>
      <c r="B1534">
        <v>18140</v>
      </c>
      <c r="C1534" t="s">
        <v>556</v>
      </c>
      <c r="E1534">
        <v>62</v>
      </c>
      <c r="F1534" t="s">
        <v>53</v>
      </c>
      <c r="H1534">
        <v>1</v>
      </c>
      <c r="I1534" t="s">
        <v>32</v>
      </c>
      <c r="J1534">
        <v>1</v>
      </c>
      <c r="K1534" t="s">
        <v>32</v>
      </c>
      <c r="L1534">
        <v>0</v>
      </c>
      <c r="M1534" t="s">
        <v>32</v>
      </c>
      <c r="N1534">
        <v>2012</v>
      </c>
      <c r="O1534">
        <v>18846</v>
      </c>
      <c r="P1534">
        <v>12058229</v>
      </c>
      <c r="Q1534">
        <v>3369</v>
      </c>
      <c r="R1534">
        <v>11702558</v>
      </c>
      <c r="S1534">
        <v>121120</v>
      </c>
      <c r="T1534">
        <v>4555529</v>
      </c>
      <c r="U1534">
        <v>15476</v>
      </c>
      <c r="V1534">
        <v>355671</v>
      </c>
      <c r="W1534">
        <v>2.1</v>
      </c>
      <c r="X1534">
        <v>4.8</v>
      </c>
      <c r="Y1534">
        <v>8.1</v>
      </c>
      <c r="Z1534">
        <v>5.0999999999999996</v>
      </c>
      <c r="AA1534">
        <v>4.7</v>
      </c>
      <c r="AB1534">
        <v>5.2</v>
      </c>
      <c r="AC1534">
        <v>2.2999999999999998</v>
      </c>
      <c r="AD1534">
        <v>6.1</v>
      </c>
    </row>
    <row r="1535" spans="1:30" x14ac:dyDescent="0.45">
      <c r="A1535" t="s">
        <v>140</v>
      </c>
      <c r="B1535">
        <v>18140</v>
      </c>
      <c r="C1535" t="s">
        <v>556</v>
      </c>
      <c r="E1535">
        <v>71</v>
      </c>
      <c r="F1535" t="s">
        <v>54</v>
      </c>
      <c r="H1535">
        <v>1</v>
      </c>
      <c r="I1535" t="s">
        <v>32</v>
      </c>
      <c r="J1535">
        <v>1</v>
      </c>
      <c r="K1535" t="s">
        <v>32</v>
      </c>
      <c r="L1535">
        <v>0</v>
      </c>
      <c r="M1535" t="s">
        <v>32</v>
      </c>
      <c r="N1535">
        <v>2012</v>
      </c>
      <c r="O1535">
        <v>7760</v>
      </c>
      <c r="P1535">
        <v>1031955</v>
      </c>
      <c r="Q1535">
        <v>512</v>
      </c>
      <c r="R1535">
        <v>919494</v>
      </c>
      <c r="S1535">
        <v>11052</v>
      </c>
      <c r="T1535">
        <v>288094</v>
      </c>
      <c r="U1535">
        <v>7248</v>
      </c>
      <c r="V1535">
        <v>112461</v>
      </c>
      <c r="W1535">
        <v>5.5</v>
      </c>
      <c r="X1535">
        <v>7.5</v>
      </c>
      <c r="Y1535">
        <v>15.6</v>
      </c>
      <c r="Z1535">
        <v>8.1999999999999993</v>
      </c>
      <c r="AA1535">
        <v>13.6</v>
      </c>
      <c r="AB1535">
        <v>7.7</v>
      </c>
      <c r="AC1535">
        <v>5.4</v>
      </c>
      <c r="AD1535">
        <v>11.3</v>
      </c>
    </row>
    <row r="1536" spans="1:30" x14ac:dyDescent="0.45">
      <c r="A1536" t="s">
        <v>140</v>
      </c>
      <c r="B1536">
        <v>18140</v>
      </c>
      <c r="C1536" t="s">
        <v>556</v>
      </c>
      <c r="E1536">
        <v>72</v>
      </c>
      <c r="F1536" t="s">
        <v>55</v>
      </c>
      <c r="H1536">
        <v>1</v>
      </c>
      <c r="I1536" t="s">
        <v>32</v>
      </c>
      <c r="J1536">
        <v>1</v>
      </c>
      <c r="K1536" t="s">
        <v>32</v>
      </c>
      <c r="L1536">
        <v>0</v>
      </c>
      <c r="M1536" t="s">
        <v>32</v>
      </c>
      <c r="N1536">
        <v>2012</v>
      </c>
      <c r="O1536">
        <v>4848</v>
      </c>
      <c r="P1536">
        <v>4493174</v>
      </c>
      <c r="Q1536">
        <v>3068</v>
      </c>
      <c r="R1536">
        <v>4422097</v>
      </c>
      <c r="S1536">
        <v>87119</v>
      </c>
      <c r="T1536">
        <v>1262012</v>
      </c>
      <c r="U1536">
        <v>1780</v>
      </c>
      <c r="V1536">
        <v>71077</v>
      </c>
      <c r="W1536">
        <v>5.2</v>
      </c>
      <c r="X1536">
        <v>4.5999999999999996</v>
      </c>
      <c r="Y1536">
        <v>6.9</v>
      </c>
      <c r="Z1536">
        <v>4.8</v>
      </c>
      <c r="AA1536">
        <v>6.2</v>
      </c>
      <c r="AB1536">
        <v>5.8</v>
      </c>
      <c r="AC1536">
        <v>5.6</v>
      </c>
      <c r="AD1536">
        <v>20.5</v>
      </c>
    </row>
    <row r="1537" spans="1:30" x14ac:dyDescent="0.45">
      <c r="A1537" t="s">
        <v>140</v>
      </c>
      <c r="B1537">
        <v>18140</v>
      </c>
      <c r="C1537" t="s">
        <v>556</v>
      </c>
      <c r="E1537">
        <v>81</v>
      </c>
      <c r="F1537" t="s">
        <v>56</v>
      </c>
      <c r="G1537" t="s">
        <v>57</v>
      </c>
      <c r="H1537">
        <v>1</v>
      </c>
      <c r="I1537" t="s">
        <v>32</v>
      </c>
      <c r="J1537">
        <v>1</v>
      </c>
      <c r="K1537" t="s">
        <v>32</v>
      </c>
      <c r="L1537">
        <v>0</v>
      </c>
      <c r="M1537" t="s">
        <v>32</v>
      </c>
      <c r="N1537">
        <v>2012</v>
      </c>
      <c r="O1537">
        <v>19191</v>
      </c>
      <c r="P1537">
        <v>2154786</v>
      </c>
      <c r="Q1537">
        <v>1621</v>
      </c>
      <c r="R1537">
        <v>1734474</v>
      </c>
      <c r="S1537">
        <v>17255</v>
      </c>
      <c r="T1537">
        <v>490986</v>
      </c>
      <c r="U1537">
        <v>17570</v>
      </c>
      <c r="V1537">
        <v>420313</v>
      </c>
      <c r="W1537">
        <v>2.1</v>
      </c>
      <c r="X1537">
        <v>8.6999999999999993</v>
      </c>
      <c r="Y1537">
        <v>12.4</v>
      </c>
      <c r="Z1537">
        <v>11.7</v>
      </c>
      <c r="AA1537">
        <v>13.5</v>
      </c>
      <c r="AB1537">
        <v>12.5</v>
      </c>
      <c r="AC1537">
        <v>2.6</v>
      </c>
      <c r="AD1537">
        <v>10</v>
      </c>
    </row>
    <row r="1538" spans="1:30" x14ac:dyDescent="0.45">
      <c r="A1538" t="s">
        <v>141</v>
      </c>
      <c r="B1538">
        <v>18580</v>
      </c>
      <c r="C1538" t="s">
        <v>557</v>
      </c>
      <c r="E1538">
        <v>0</v>
      </c>
      <c r="F1538" t="s">
        <v>31</v>
      </c>
      <c r="H1538">
        <v>1</v>
      </c>
      <c r="I1538" t="s">
        <v>32</v>
      </c>
      <c r="J1538">
        <v>1</v>
      </c>
      <c r="K1538" t="s">
        <v>32</v>
      </c>
      <c r="L1538">
        <v>0</v>
      </c>
      <c r="M1538" t="s">
        <v>32</v>
      </c>
      <c r="N1538">
        <v>2012</v>
      </c>
      <c r="O1538">
        <v>37854</v>
      </c>
      <c r="P1538">
        <v>75640181</v>
      </c>
      <c r="Q1538">
        <v>7118</v>
      </c>
      <c r="R1538">
        <v>74295708</v>
      </c>
      <c r="S1538">
        <v>151758</v>
      </c>
      <c r="T1538">
        <v>5789874</v>
      </c>
      <c r="U1538">
        <v>30736</v>
      </c>
      <c r="V1538">
        <v>1344473</v>
      </c>
      <c r="W1538">
        <v>2.6</v>
      </c>
      <c r="X1538">
        <v>3.5</v>
      </c>
      <c r="Y1538">
        <v>5.6</v>
      </c>
      <c r="Z1538">
        <v>3.6</v>
      </c>
      <c r="AA1538">
        <v>6.6</v>
      </c>
      <c r="AB1538">
        <v>6</v>
      </c>
      <c r="AC1538">
        <v>2.4</v>
      </c>
      <c r="AD1538">
        <v>8</v>
      </c>
    </row>
    <row r="1539" spans="1:30" x14ac:dyDescent="0.45">
      <c r="A1539" t="s">
        <v>141</v>
      </c>
      <c r="B1539">
        <v>18580</v>
      </c>
      <c r="C1539" t="s">
        <v>557</v>
      </c>
      <c r="E1539">
        <v>11</v>
      </c>
      <c r="F1539" t="s">
        <v>33</v>
      </c>
      <c r="G1539" t="s">
        <v>34</v>
      </c>
      <c r="H1539">
        <v>1</v>
      </c>
      <c r="I1539" t="s">
        <v>32</v>
      </c>
      <c r="J1539">
        <v>1</v>
      </c>
      <c r="K1539" t="s">
        <v>32</v>
      </c>
      <c r="L1539">
        <v>0</v>
      </c>
      <c r="M1539" t="s">
        <v>32</v>
      </c>
      <c r="N1539">
        <v>2012</v>
      </c>
      <c r="O1539">
        <v>530</v>
      </c>
      <c r="P1539">
        <v>31471</v>
      </c>
      <c r="Q1539">
        <v>19</v>
      </c>
      <c r="R1539">
        <v>16043</v>
      </c>
      <c r="S1539">
        <v>90</v>
      </c>
      <c r="T1539">
        <v>3218</v>
      </c>
      <c r="U1539">
        <v>511</v>
      </c>
      <c r="V1539">
        <v>15429</v>
      </c>
      <c r="W1539">
        <v>16.899999999999999</v>
      </c>
      <c r="X1539">
        <v>26.5</v>
      </c>
      <c r="Y1539">
        <v>31.9</v>
      </c>
      <c r="Z1539">
        <v>47.2</v>
      </c>
      <c r="AA1539">
        <v>28.2</v>
      </c>
      <c r="AB1539">
        <v>36.299999999999997</v>
      </c>
      <c r="AC1539">
        <v>16.399999999999999</v>
      </c>
      <c r="AD1539">
        <v>24.3</v>
      </c>
    </row>
    <row r="1540" spans="1:30" x14ac:dyDescent="0.45">
      <c r="A1540" t="s">
        <v>141</v>
      </c>
      <c r="B1540">
        <v>18580</v>
      </c>
      <c r="C1540" t="s">
        <v>557</v>
      </c>
      <c r="E1540">
        <v>21</v>
      </c>
      <c r="F1540" t="s">
        <v>35</v>
      </c>
      <c r="H1540">
        <v>1</v>
      </c>
      <c r="I1540" t="s">
        <v>32</v>
      </c>
      <c r="J1540">
        <v>1</v>
      </c>
      <c r="K1540" t="s">
        <v>32</v>
      </c>
      <c r="L1540">
        <v>0</v>
      </c>
      <c r="M1540" t="s">
        <v>32</v>
      </c>
      <c r="N1540">
        <v>2012</v>
      </c>
      <c r="O1540">
        <v>1330</v>
      </c>
      <c r="P1540">
        <v>2344958</v>
      </c>
      <c r="Q1540">
        <v>217</v>
      </c>
      <c r="R1540">
        <v>2275874</v>
      </c>
      <c r="S1540">
        <v>6295</v>
      </c>
      <c r="T1540">
        <v>380801</v>
      </c>
      <c r="U1540">
        <v>1114</v>
      </c>
      <c r="V1540">
        <v>69084</v>
      </c>
      <c r="W1540">
        <v>15.4</v>
      </c>
      <c r="X1540">
        <v>10.4</v>
      </c>
      <c r="Y1540">
        <v>22.3</v>
      </c>
      <c r="Z1540">
        <v>11.4</v>
      </c>
      <c r="AA1540">
        <v>16.3</v>
      </c>
      <c r="AB1540">
        <v>14.1</v>
      </c>
      <c r="AC1540">
        <v>16.899999999999999</v>
      </c>
      <c r="AD1540">
        <v>30.3</v>
      </c>
    </row>
    <row r="1541" spans="1:30" x14ac:dyDescent="0.45">
      <c r="A1541" t="s">
        <v>141</v>
      </c>
      <c r="B1541">
        <v>18580</v>
      </c>
      <c r="C1541" t="s">
        <v>557</v>
      </c>
      <c r="E1541">
        <v>22</v>
      </c>
      <c r="F1541" t="s">
        <v>36</v>
      </c>
      <c r="H1541">
        <v>1</v>
      </c>
      <c r="I1541" t="s">
        <v>32</v>
      </c>
      <c r="J1541">
        <v>1</v>
      </c>
      <c r="K1541" t="s">
        <v>32</v>
      </c>
      <c r="L1541">
        <v>0</v>
      </c>
      <c r="M1541" t="s">
        <v>32</v>
      </c>
      <c r="N1541">
        <v>2012</v>
      </c>
      <c r="O1541">
        <v>93</v>
      </c>
      <c r="P1541">
        <v>675839</v>
      </c>
      <c r="Q1541">
        <v>24</v>
      </c>
      <c r="R1541">
        <v>671150</v>
      </c>
      <c r="S1541">
        <v>769</v>
      </c>
      <c r="T1541">
        <v>60198</v>
      </c>
      <c r="U1541">
        <v>70</v>
      </c>
      <c r="W1541">
        <v>37.299999999999997</v>
      </c>
      <c r="X1541">
        <v>9.5</v>
      </c>
      <c r="Y1541">
        <v>53.5</v>
      </c>
      <c r="Z1541">
        <v>10</v>
      </c>
      <c r="AA1541">
        <v>16.5</v>
      </c>
      <c r="AB1541">
        <v>11.5</v>
      </c>
      <c r="AC1541">
        <v>47.3</v>
      </c>
    </row>
    <row r="1542" spans="1:30" x14ac:dyDescent="0.45">
      <c r="A1542" t="s">
        <v>141</v>
      </c>
      <c r="B1542">
        <v>18580</v>
      </c>
      <c r="C1542" t="s">
        <v>557</v>
      </c>
      <c r="E1542">
        <v>23</v>
      </c>
      <c r="F1542" t="s">
        <v>37</v>
      </c>
      <c r="H1542">
        <v>1</v>
      </c>
      <c r="I1542" t="s">
        <v>32</v>
      </c>
      <c r="J1542">
        <v>1</v>
      </c>
      <c r="K1542" t="s">
        <v>32</v>
      </c>
      <c r="L1542">
        <v>0</v>
      </c>
      <c r="M1542" t="s">
        <v>32</v>
      </c>
      <c r="N1542">
        <v>2012</v>
      </c>
      <c r="O1542">
        <v>5001</v>
      </c>
      <c r="P1542">
        <v>1913064</v>
      </c>
      <c r="Q1542">
        <v>639</v>
      </c>
      <c r="R1542">
        <v>1683502</v>
      </c>
      <c r="S1542">
        <v>11848</v>
      </c>
      <c r="T1542">
        <v>588394</v>
      </c>
      <c r="U1542">
        <v>4363</v>
      </c>
      <c r="V1542">
        <v>229562</v>
      </c>
      <c r="W1542">
        <v>6.2</v>
      </c>
      <c r="X1542">
        <v>3.7</v>
      </c>
      <c r="Y1542">
        <v>16.100000000000001</v>
      </c>
      <c r="Z1542">
        <v>4</v>
      </c>
      <c r="AA1542">
        <v>3.3</v>
      </c>
      <c r="AB1542">
        <v>2.4</v>
      </c>
      <c r="AC1542">
        <v>6.9</v>
      </c>
      <c r="AD1542">
        <v>17.5</v>
      </c>
    </row>
    <row r="1543" spans="1:30" x14ac:dyDescent="0.45">
      <c r="A1543" t="s">
        <v>141</v>
      </c>
      <c r="B1543">
        <v>18580</v>
      </c>
      <c r="C1543" t="s">
        <v>557</v>
      </c>
      <c r="E1543" t="s">
        <v>38</v>
      </c>
      <c r="F1543" t="s">
        <v>39</v>
      </c>
      <c r="H1543">
        <v>1</v>
      </c>
      <c r="I1543" t="s">
        <v>32</v>
      </c>
      <c r="J1543">
        <v>1</v>
      </c>
      <c r="K1543" t="s">
        <v>32</v>
      </c>
      <c r="L1543">
        <v>0</v>
      </c>
      <c r="M1543" t="s">
        <v>32</v>
      </c>
      <c r="N1543">
        <v>2012</v>
      </c>
      <c r="O1543">
        <v>589</v>
      </c>
      <c r="P1543">
        <v>45989454</v>
      </c>
      <c r="Q1543">
        <v>206</v>
      </c>
      <c r="R1543">
        <v>45968481</v>
      </c>
      <c r="S1543">
        <v>10720</v>
      </c>
      <c r="T1543">
        <v>770339</v>
      </c>
      <c r="U1543">
        <v>382</v>
      </c>
      <c r="V1543">
        <v>20973</v>
      </c>
      <c r="W1543">
        <v>25.5</v>
      </c>
      <c r="X1543">
        <v>3.2</v>
      </c>
      <c r="Y1543">
        <v>13.6</v>
      </c>
      <c r="Z1543">
        <v>3.3</v>
      </c>
      <c r="AA1543">
        <v>4.5999999999999996</v>
      </c>
      <c r="AB1543">
        <v>4.5999999999999996</v>
      </c>
      <c r="AC1543">
        <v>36.700000000000003</v>
      </c>
      <c r="AD1543">
        <v>42.8</v>
      </c>
    </row>
    <row r="1544" spans="1:30" x14ac:dyDescent="0.45">
      <c r="A1544" t="s">
        <v>141</v>
      </c>
      <c r="B1544">
        <v>18580</v>
      </c>
      <c r="C1544" t="s">
        <v>557</v>
      </c>
      <c r="E1544">
        <v>42</v>
      </c>
      <c r="F1544" t="s">
        <v>40</v>
      </c>
      <c r="H1544">
        <v>1</v>
      </c>
      <c r="I1544" t="s">
        <v>32</v>
      </c>
      <c r="J1544">
        <v>1</v>
      </c>
      <c r="K1544" t="s">
        <v>32</v>
      </c>
      <c r="L1544">
        <v>0</v>
      </c>
      <c r="M1544" t="s">
        <v>32</v>
      </c>
      <c r="N1544">
        <v>2012</v>
      </c>
      <c r="O1544">
        <v>738</v>
      </c>
      <c r="P1544">
        <v>6373509</v>
      </c>
      <c r="Q1544">
        <v>422</v>
      </c>
      <c r="R1544">
        <v>6348654</v>
      </c>
      <c r="S1544">
        <v>6002</v>
      </c>
      <c r="T1544">
        <v>341506</v>
      </c>
      <c r="U1544">
        <v>316</v>
      </c>
      <c r="V1544">
        <v>24854</v>
      </c>
      <c r="W1544">
        <v>14.2</v>
      </c>
      <c r="X1544">
        <v>2.8</v>
      </c>
      <c r="Y1544">
        <v>17.2</v>
      </c>
      <c r="Z1544">
        <v>2.9</v>
      </c>
      <c r="AA1544">
        <v>8.6</v>
      </c>
      <c r="AB1544">
        <v>7.3</v>
      </c>
      <c r="AC1544">
        <v>21.2</v>
      </c>
      <c r="AD1544">
        <v>25.7</v>
      </c>
    </row>
    <row r="1545" spans="1:30" x14ac:dyDescent="0.45">
      <c r="A1545" t="s">
        <v>141</v>
      </c>
      <c r="B1545">
        <v>18580</v>
      </c>
      <c r="C1545" t="s">
        <v>557</v>
      </c>
      <c r="E1545" t="s">
        <v>41</v>
      </c>
      <c r="F1545" t="s">
        <v>42</v>
      </c>
      <c r="H1545">
        <v>1</v>
      </c>
      <c r="I1545" t="s">
        <v>32</v>
      </c>
      <c r="J1545">
        <v>1</v>
      </c>
      <c r="K1545" t="s">
        <v>32</v>
      </c>
      <c r="L1545">
        <v>0</v>
      </c>
      <c r="M1545" t="s">
        <v>32</v>
      </c>
      <c r="N1545">
        <v>2012</v>
      </c>
      <c r="O1545">
        <v>3678</v>
      </c>
      <c r="P1545">
        <v>7970504</v>
      </c>
      <c r="Q1545">
        <v>971</v>
      </c>
      <c r="R1545">
        <v>7862786</v>
      </c>
      <c r="S1545">
        <v>24078</v>
      </c>
      <c r="T1545">
        <v>649851</v>
      </c>
      <c r="U1545">
        <v>2707</v>
      </c>
      <c r="V1545">
        <v>107718</v>
      </c>
      <c r="W1545">
        <v>6.5</v>
      </c>
      <c r="X1545">
        <v>27.4</v>
      </c>
      <c r="Y1545">
        <v>14.3</v>
      </c>
      <c r="Z1545">
        <v>28.7</v>
      </c>
      <c r="AA1545">
        <v>18</v>
      </c>
      <c r="AB1545">
        <v>29</v>
      </c>
      <c r="AC1545">
        <v>6.3</v>
      </c>
      <c r="AD1545">
        <v>18.8</v>
      </c>
    </row>
    <row r="1546" spans="1:30" x14ac:dyDescent="0.45">
      <c r="A1546" t="s">
        <v>141</v>
      </c>
      <c r="B1546">
        <v>18580</v>
      </c>
      <c r="C1546" t="s">
        <v>557</v>
      </c>
      <c r="E1546" t="s">
        <v>43</v>
      </c>
      <c r="F1546" t="s">
        <v>44</v>
      </c>
      <c r="G1546" t="s">
        <v>45</v>
      </c>
      <c r="H1546">
        <v>1</v>
      </c>
      <c r="I1546" t="s">
        <v>32</v>
      </c>
      <c r="J1546">
        <v>1</v>
      </c>
      <c r="K1546" t="s">
        <v>32</v>
      </c>
      <c r="L1546">
        <v>0</v>
      </c>
      <c r="M1546" t="s">
        <v>32</v>
      </c>
      <c r="N1546">
        <v>2012</v>
      </c>
      <c r="O1546">
        <v>1565</v>
      </c>
      <c r="P1546">
        <v>1131279</v>
      </c>
      <c r="Q1546">
        <v>304</v>
      </c>
      <c r="R1546">
        <v>1063784</v>
      </c>
      <c r="S1546">
        <v>4900</v>
      </c>
      <c r="T1546">
        <v>245145</v>
      </c>
      <c r="U1546">
        <v>1260</v>
      </c>
      <c r="V1546">
        <v>67494</v>
      </c>
      <c r="W1546">
        <v>11.5</v>
      </c>
      <c r="X1546">
        <v>17.100000000000001</v>
      </c>
      <c r="Y1546">
        <v>29.1</v>
      </c>
      <c r="Z1546">
        <v>18.899999999999999</v>
      </c>
      <c r="AA1546">
        <v>16.899999999999999</v>
      </c>
      <c r="AB1546">
        <v>16.8</v>
      </c>
      <c r="AC1546">
        <v>12.3</v>
      </c>
      <c r="AD1546">
        <v>22.9</v>
      </c>
    </row>
    <row r="1547" spans="1:30" x14ac:dyDescent="0.45">
      <c r="A1547" t="s">
        <v>141</v>
      </c>
      <c r="B1547">
        <v>18580</v>
      </c>
      <c r="C1547" t="s">
        <v>557</v>
      </c>
      <c r="E1547">
        <v>51</v>
      </c>
      <c r="F1547" t="s">
        <v>46</v>
      </c>
      <c r="H1547">
        <v>1</v>
      </c>
      <c r="I1547" t="s">
        <v>32</v>
      </c>
      <c r="J1547">
        <v>1</v>
      </c>
      <c r="K1547" t="s">
        <v>32</v>
      </c>
      <c r="L1547">
        <v>0</v>
      </c>
      <c r="M1547" t="s">
        <v>32</v>
      </c>
      <c r="N1547">
        <v>2012</v>
      </c>
      <c r="O1547">
        <v>481</v>
      </c>
      <c r="P1547">
        <v>579498</v>
      </c>
      <c r="Q1547">
        <v>102</v>
      </c>
      <c r="R1547">
        <v>573480</v>
      </c>
      <c r="S1547">
        <v>2252</v>
      </c>
      <c r="T1547">
        <v>99562</v>
      </c>
      <c r="U1547">
        <v>379</v>
      </c>
      <c r="V1547">
        <v>6018</v>
      </c>
      <c r="W1547">
        <v>14.5</v>
      </c>
      <c r="X1547">
        <v>2.1</v>
      </c>
      <c r="Y1547">
        <v>22.8</v>
      </c>
      <c r="Z1547">
        <v>2.2000000000000002</v>
      </c>
      <c r="AA1547">
        <v>5.8</v>
      </c>
      <c r="AB1547">
        <v>4.9000000000000004</v>
      </c>
      <c r="AC1547">
        <v>16.3</v>
      </c>
      <c r="AD1547">
        <v>21.9</v>
      </c>
    </row>
    <row r="1548" spans="1:30" x14ac:dyDescent="0.45">
      <c r="A1548" t="s">
        <v>141</v>
      </c>
      <c r="B1548">
        <v>18580</v>
      </c>
      <c r="C1548" t="s">
        <v>557</v>
      </c>
      <c r="E1548">
        <v>52</v>
      </c>
      <c r="F1548" t="s">
        <v>47</v>
      </c>
      <c r="G1548" t="s">
        <v>48</v>
      </c>
      <c r="H1548">
        <v>1</v>
      </c>
      <c r="I1548" t="s">
        <v>32</v>
      </c>
      <c r="J1548">
        <v>1</v>
      </c>
      <c r="K1548" t="s">
        <v>32</v>
      </c>
      <c r="L1548">
        <v>0</v>
      </c>
      <c r="M1548" t="s">
        <v>32</v>
      </c>
      <c r="N1548">
        <v>2012</v>
      </c>
      <c r="O1548">
        <v>1323</v>
      </c>
      <c r="P1548">
        <v>1133073</v>
      </c>
      <c r="Q1548">
        <v>387</v>
      </c>
      <c r="R1548">
        <v>1055694</v>
      </c>
      <c r="S1548">
        <v>3501</v>
      </c>
      <c r="T1548">
        <v>177756</v>
      </c>
      <c r="U1548">
        <v>936</v>
      </c>
      <c r="V1548">
        <v>77379</v>
      </c>
      <c r="W1548">
        <v>13.5</v>
      </c>
      <c r="X1548">
        <v>7.2</v>
      </c>
      <c r="Y1548">
        <v>18.399999999999999</v>
      </c>
      <c r="Z1548">
        <v>7.6</v>
      </c>
      <c r="AA1548">
        <v>10</v>
      </c>
      <c r="AB1548">
        <v>7.4</v>
      </c>
      <c r="AC1548">
        <v>19.3</v>
      </c>
      <c r="AD1548">
        <v>12.4</v>
      </c>
    </row>
    <row r="1549" spans="1:30" x14ac:dyDescent="0.45">
      <c r="A1549" t="s">
        <v>141</v>
      </c>
      <c r="B1549">
        <v>18580</v>
      </c>
      <c r="C1549" t="s">
        <v>557</v>
      </c>
      <c r="E1549">
        <v>53</v>
      </c>
      <c r="F1549" t="s">
        <v>49</v>
      </c>
      <c r="H1549">
        <v>1</v>
      </c>
      <c r="I1549" t="s">
        <v>32</v>
      </c>
      <c r="J1549">
        <v>1</v>
      </c>
      <c r="K1549" t="s">
        <v>32</v>
      </c>
      <c r="L1549">
        <v>0</v>
      </c>
      <c r="M1549" t="s">
        <v>32</v>
      </c>
      <c r="N1549">
        <v>2012</v>
      </c>
      <c r="O1549">
        <v>2882</v>
      </c>
      <c r="P1549">
        <v>887190</v>
      </c>
      <c r="Q1549">
        <v>465</v>
      </c>
      <c r="R1549">
        <v>682026</v>
      </c>
      <c r="S1549">
        <v>3474</v>
      </c>
      <c r="T1549">
        <v>165149</v>
      </c>
      <c r="U1549">
        <v>2417</v>
      </c>
      <c r="V1549">
        <v>205163</v>
      </c>
      <c r="W1549">
        <v>12</v>
      </c>
      <c r="X1549">
        <v>11.1</v>
      </c>
      <c r="Y1549">
        <v>35.5</v>
      </c>
      <c r="Z1549">
        <v>12.7</v>
      </c>
      <c r="AA1549">
        <v>32.799999999999997</v>
      </c>
      <c r="AB1549">
        <v>30</v>
      </c>
      <c r="AC1549">
        <v>10.1</v>
      </c>
      <c r="AD1549">
        <v>25</v>
      </c>
    </row>
    <row r="1550" spans="1:30" x14ac:dyDescent="0.45">
      <c r="A1550" t="s">
        <v>141</v>
      </c>
      <c r="B1550">
        <v>18580</v>
      </c>
      <c r="C1550" t="s">
        <v>557</v>
      </c>
      <c r="E1550">
        <v>54</v>
      </c>
      <c r="F1550" t="s">
        <v>50</v>
      </c>
      <c r="H1550">
        <v>1</v>
      </c>
      <c r="I1550" t="s">
        <v>32</v>
      </c>
      <c r="J1550">
        <v>1</v>
      </c>
      <c r="K1550" t="s">
        <v>32</v>
      </c>
      <c r="L1550">
        <v>0</v>
      </c>
      <c r="M1550" t="s">
        <v>32</v>
      </c>
      <c r="N1550">
        <v>2012</v>
      </c>
      <c r="O1550">
        <v>4046</v>
      </c>
      <c r="P1550">
        <v>832201</v>
      </c>
      <c r="Q1550">
        <v>802</v>
      </c>
      <c r="R1550">
        <v>687792</v>
      </c>
      <c r="S1550">
        <v>5609</v>
      </c>
      <c r="T1550">
        <v>273778</v>
      </c>
      <c r="U1550">
        <v>3244</v>
      </c>
      <c r="V1550">
        <v>144409</v>
      </c>
      <c r="W1550">
        <v>9.5</v>
      </c>
      <c r="X1550">
        <v>9.3000000000000007</v>
      </c>
      <c r="Y1550">
        <v>14.5</v>
      </c>
      <c r="Z1550">
        <v>11.3</v>
      </c>
      <c r="AA1550">
        <v>19.7</v>
      </c>
      <c r="AB1550">
        <v>14.7</v>
      </c>
      <c r="AC1550">
        <v>11.5</v>
      </c>
      <c r="AD1550">
        <v>21.7</v>
      </c>
    </row>
    <row r="1551" spans="1:30" x14ac:dyDescent="0.45">
      <c r="A1551" t="s">
        <v>141</v>
      </c>
      <c r="B1551">
        <v>18580</v>
      </c>
      <c r="C1551" t="s">
        <v>557</v>
      </c>
      <c r="E1551">
        <v>56</v>
      </c>
      <c r="F1551" t="s">
        <v>51</v>
      </c>
      <c r="H1551">
        <v>1</v>
      </c>
      <c r="I1551" t="s">
        <v>32</v>
      </c>
      <c r="J1551">
        <v>1</v>
      </c>
      <c r="K1551" t="s">
        <v>32</v>
      </c>
      <c r="L1551">
        <v>0</v>
      </c>
      <c r="M1551" t="s">
        <v>32</v>
      </c>
      <c r="N1551">
        <v>2012</v>
      </c>
      <c r="O1551">
        <v>4137</v>
      </c>
      <c r="P1551">
        <v>641284</v>
      </c>
      <c r="Q1551">
        <v>353</v>
      </c>
      <c r="R1551">
        <v>578797</v>
      </c>
      <c r="S1551">
        <v>10348</v>
      </c>
      <c r="T1551">
        <v>282799</v>
      </c>
      <c r="U1551">
        <v>3784</v>
      </c>
      <c r="V1551">
        <v>62487</v>
      </c>
      <c r="W1551">
        <v>4</v>
      </c>
      <c r="X1551">
        <v>9.3000000000000007</v>
      </c>
      <c r="Y1551">
        <v>28.5</v>
      </c>
      <c r="Z1551">
        <v>11.1</v>
      </c>
      <c r="AA1551">
        <v>9.4</v>
      </c>
      <c r="AB1551">
        <v>7</v>
      </c>
      <c r="AC1551">
        <v>4.4000000000000004</v>
      </c>
      <c r="AD1551">
        <v>14</v>
      </c>
    </row>
    <row r="1552" spans="1:30" x14ac:dyDescent="0.45">
      <c r="A1552" t="s">
        <v>141</v>
      </c>
      <c r="B1552">
        <v>18580</v>
      </c>
      <c r="C1552" t="s">
        <v>557</v>
      </c>
      <c r="E1552">
        <v>61</v>
      </c>
      <c r="F1552" t="s">
        <v>52</v>
      </c>
      <c r="H1552">
        <v>1</v>
      </c>
      <c r="I1552" t="s">
        <v>32</v>
      </c>
      <c r="J1552">
        <v>1</v>
      </c>
      <c r="K1552" t="s">
        <v>32</v>
      </c>
      <c r="L1552">
        <v>0</v>
      </c>
      <c r="M1552" t="s">
        <v>32</v>
      </c>
      <c r="N1552">
        <v>2012</v>
      </c>
      <c r="O1552">
        <v>615</v>
      </c>
      <c r="P1552">
        <v>123980</v>
      </c>
      <c r="Q1552">
        <v>88</v>
      </c>
      <c r="R1552">
        <v>115292</v>
      </c>
      <c r="S1552">
        <v>1427</v>
      </c>
      <c r="T1552">
        <v>46311</v>
      </c>
      <c r="U1552">
        <v>528</v>
      </c>
      <c r="V1552">
        <v>8688</v>
      </c>
      <c r="W1552">
        <v>14.6</v>
      </c>
      <c r="X1552">
        <v>6.9</v>
      </c>
      <c r="Y1552">
        <v>18.600000000000001</v>
      </c>
      <c r="Z1552">
        <v>7.2</v>
      </c>
      <c r="AA1552">
        <v>7.9</v>
      </c>
      <c r="AB1552">
        <v>4</v>
      </c>
      <c r="AC1552">
        <v>16.3</v>
      </c>
      <c r="AD1552">
        <v>34.299999999999997</v>
      </c>
    </row>
    <row r="1553" spans="1:30" x14ac:dyDescent="0.45">
      <c r="A1553" t="s">
        <v>141</v>
      </c>
      <c r="B1553">
        <v>18580</v>
      </c>
      <c r="C1553" t="s">
        <v>557</v>
      </c>
      <c r="E1553">
        <v>62</v>
      </c>
      <c r="F1553" t="s">
        <v>53</v>
      </c>
      <c r="H1553">
        <v>1</v>
      </c>
      <c r="I1553" t="s">
        <v>32</v>
      </c>
      <c r="J1553">
        <v>1</v>
      </c>
      <c r="K1553" t="s">
        <v>32</v>
      </c>
      <c r="L1553">
        <v>0</v>
      </c>
      <c r="M1553" t="s">
        <v>32</v>
      </c>
      <c r="N1553">
        <v>2012</v>
      </c>
      <c r="O1553">
        <v>3533</v>
      </c>
      <c r="P1553">
        <v>3085470</v>
      </c>
      <c r="Q1553">
        <v>921</v>
      </c>
      <c r="R1553">
        <v>2968773</v>
      </c>
      <c r="S1553">
        <v>31547</v>
      </c>
      <c r="T1553">
        <v>1188083</v>
      </c>
      <c r="U1553">
        <v>2612</v>
      </c>
      <c r="V1553">
        <v>116697</v>
      </c>
      <c r="W1553">
        <v>5.6</v>
      </c>
      <c r="X1553">
        <v>14.4</v>
      </c>
      <c r="Y1553">
        <v>12.6</v>
      </c>
      <c r="Z1553">
        <v>15.1</v>
      </c>
      <c r="AA1553">
        <v>14.4</v>
      </c>
      <c r="AB1553">
        <v>19.399999999999999</v>
      </c>
      <c r="AC1553">
        <v>7.2</v>
      </c>
      <c r="AD1553">
        <v>34.799999999999997</v>
      </c>
    </row>
    <row r="1554" spans="1:30" x14ac:dyDescent="0.45">
      <c r="A1554" t="s">
        <v>141</v>
      </c>
      <c r="B1554">
        <v>18580</v>
      </c>
      <c r="C1554" t="s">
        <v>557</v>
      </c>
      <c r="E1554">
        <v>71</v>
      </c>
      <c r="F1554" t="s">
        <v>54</v>
      </c>
      <c r="H1554">
        <v>1</v>
      </c>
      <c r="I1554" t="s">
        <v>32</v>
      </c>
      <c r="J1554">
        <v>1</v>
      </c>
      <c r="K1554" t="s">
        <v>32</v>
      </c>
      <c r="L1554">
        <v>0</v>
      </c>
      <c r="M1554" t="s">
        <v>32</v>
      </c>
      <c r="N1554">
        <v>2012</v>
      </c>
      <c r="O1554">
        <v>1451</v>
      </c>
      <c r="P1554">
        <v>150359</v>
      </c>
      <c r="Q1554">
        <v>108</v>
      </c>
      <c r="R1554">
        <v>127478</v>
      </c>
      <c r="S1554">
        <v>1751</v>
      </c>
      <c r="T1554">
        <v>32220</v>
      </c>
      <c r="U1554">
        <v>1343</v>
      </c>
      <c r="V1554">
        <v>22880</v>
      </c>
      <c r="W1554">
        <v>14.5</v>
      </c>
      <c r="X1554">
        <v>34.4</v>
      </c>
      <c r="Y1554">
        <v>37.9</v>
      </c>
      <c r="Z1554">
        <v>42.6</v>
      </c>
      <c r="AA1554">
        <v>20.8</v>
      </c>
      <c r="AB1554">
        <v>29.2</v>
      </c>
      <c r="AC1554">
        <v>15.5</v>
      </c>
      <c r="AD1554">
        <v>28.8</v>
      </c>
    </row>
    <row r="1555" spans="1:30" x14ac:dyDescent="0.45">
      <c r="A1555" t="s">
        <v>141</v>
      </c>
      <c r="B1555">
        <v>18580</v>
      </c>
      <c r="C1555" t="s">
        <v>557</v>
      </c>
      <c r="E1555">
        <v>72</v>
      </c>
      <c r="F1555" t="s">
        <v>55</v>
      </c>
      <c r="H1555">
        <v>1</v>
      </c>
      <c r="I1555" t="s">
        <v>32</v>
      </c>
      <c r="J1555">
        <v>1</v>
      </c>
      <c r="K1555" t="s">
        <v>32</v>
      </c>
      <c r="L1555">
        <v>0</v>
      </c>
      <c r="M1555" t="s">
        <v>32</v>
      </c>
      <c r="N1555">
        <v>2012</v>
      </c>
      <c r="O1555">
        <v>1467</v>
      </c>
      <c r="P1555">
        <v>1121665</v>
      </c>
      <c r="Q1555">
        <v>773</v>
      </c>
      <c r="R1555">
        <v>1088678</v>
      </c>
      <c r="S1555">
        <v>21678</v>
      </c>
      <c r="T1555">
        <v>276867</v>
      </c>
      <c r="U1555">
        <v>693</v>
      </c>
      <c r="V1555">
        <v>32987</v>
      </c>
      <c r="W1555">
        <v>14.7</v>
      </c>
      <c r="X1555">
        <v>20.3</v>
      </c>
      <c r="Y1555">
        <v>22</v>
      </c>
      <c r="Z1555">
        <v>21</v>
      </c>
      <c r="AA1555">
        <v>23.9</v>
      </c>
      <c r="AB1555">
        <v>19.3</v>
      </c>
      <c r="AC1555">
        <v>12.2</v>
      </c>
      <c r="AD1555">
        <v>34.700000000000003</v>
      </c>
    </row>
    <row r="1556" spans="1:30" x14ac:dyDescent="0.45">
      <c r="A1556" t="s">
        <v>141</v>
      </c>
      <c r="B1556">
        <v>18580</v>
      </c>
      <c r="C1556" t="s">
        <v>557</v>
      </c>
      <c r="E1556">
        <v>81</v>
      </c>
      <c r="F1556" t="s">
        <v>56</v>
      </c>
      <c r="G1556" t="s">
        <v>57</v>
      </c>
      <c r="H1556">
        <v>1</v>
      </c>
      <c r="I1556" t="s">
        <v>32</v>
      </c>
      <c r="J1556">
        <v>1</v>
      </c>
      <c r="K1556" t="s">
        <v>32</v>
      </c>
      <c r="L1556">
        <v>0</v>
      </c>
      <c r="M1556" t="s">
        <v>32</v>
      </c>
      <c r="N1556">
        <v>2012</v>
      </c>
      <c r="O1556">
        <v>4471</v>
      </c>
      <c r="P1556">
        <v>544542</v>
      </c>
      <c r="Q1556">
        <v>394</v>
      </c>
      <c r="R1556">
        <v>416582</v>
      </c>
      <c r="S1556">
        <v>3888</v>
      </c>
      <c r="T1556">
        <v>134754</v>
      </c>
      <c r="U1556">
        <v>4077</v>
      </c>
      <c r="V1556">
        <v>127960</v>
      </c>
      <c r="W1556">
        <v>7</v>
      </c>
      <c r="X1556">
        <v>16.2</v>
      </c>
      <c r="Y1556">
        <v>30.9</v>
      </c>
      <c r="Z1556">
        <v>21.7</v>
      </c>
      <c r="AA1556">
        <v>23.6</v>
      </c>
      <c r="AB1556">
        <v>19.3</v>
      </c>
      <c r="AC1556">
        <v>5.0999999999999996</v>
      </c>
      <c r="AD1556">
        <v>17.5</v>
      </c>
    </row>
    <row r="1557" spans="1:30" x14ac:dyDescent="0.45">
      <c r="A1557" t="s">
        <v>142</v>
      </c>
      <c r="B1557">
        <v>18700</v>
      </c>
      <c r="C1557" t="s">
        <v>558</v>
      </c>
      <c r="E1557">
        <v>0</v>
      </c>
      <c r="F1557" t="s">
        <v>31</v>
      </c>
      <c r="H1557">
        <v>1</v>
      </c>
      <c r="I1557" t="s">
        <v>32</v>
      </c>
      <c r="J1557">
        <v>1</v>
      </c>
      <c r="K1557" t="s">
        <v>32</v>
      </c>
      <c r="L1557">
        <v>0</v>
      </c>
      <c r="M1557" t="s">
        <v>32</v>
      </c>
      <c r="N1557">
        <v>2012</v>
      </c>
      <c r="O1557">
        <v>6693</v>
      </c>
      <c r="P1557">
        <v>3418440</v>
      </c>
      <c r="Q1557">
        <v>1749</v>
      </c>
      <c r="R1557">
        <v>3197394</v>
      </c>
      <c r="S1557">
        <v>21227</v>
      </c>
      <c r="T1557">
        <v>787350</v>
      </c>
      <c r="U1557">
        <v>4945</v>
      </c>
      <c r="V1557">
        <v>221046</v>
      </c>
      <c r="W1557">
        <v>4.5999999999999996</v>
      </c>
      <c r="X1557">
        <v>4</v>
      </c>
      <c r="Y1557">
        <v>8.5</v>
      </c>
      <c r="Z1557">
        <v>3</v>
      </c>
      <c r="AA1557">
        <v>4.0999999999999996</v>
      </c>
      <c r="AB1557">
        <v>3.8</v>
      </c>
      <c r="AC1557">
        <v>6.7</v>
      </c>
      <c r="AD1557">
        <v>25.4</v>
      </c>
    </row>
    <row r="1558" spans="1:30" x14ac:dyDescent="0.45">
      <c r="A1558" t="s">
        <v>142</v>
      </c>
      <c r="B1558">
        <v>18700</v>
      </c>
      <c r="C1558" t="s">
        <v>558</v>
      </c>
      <c r="E1558">
        <v>11</v>
      </c>
      <c r="F1558" t="s">
        <v>33</v>
      </c>
      <c r="G1558" t="s">
        <v>34</v>
      </c>
      <c r="H1558">
        <v>1</v>
      </c>
      <c r="I1558" t="s">
        <v>32</v>
      </c>
      <c r="J1558">
        <v>1</v>
      </c>
      <c r="K1558" t="s">
        <v>32</v>
      </c>
      <c r="L1558">
        <v>0</v>
      </c>
      <c r="M1558" t="s">
        <v>32</v>
      </c>
      <c r="N1558">
        <v>2012</v>
      </c>
      <c r="O1558">
        <v>179</v>
      </c>
      <c r="P1558">
        <v>35774</v>
      </c>
      <c r="Q1558">
        <v>41</v>
      </c>
      <c r="R1558">
        <v>32104</v>
      </c>
      <c r="S1558">
        <v>156</v>
      </c>
      <c r="T1558">
        <v>7869</v>
      </c>
      <c r="U1558">
        <v>139</v>
      </c>
      <c r="V1558">
        <v>3670</v>
      </c>
      <c r="W1558">
        <v>42.6</v>
      </c>
      <c r="X1558">
        <v>16</v>
      </c>
      <c r="Y1558">
        <v>74.599999999999994</v>
      </c>
      <c r="Z1558">
        <v>16.3</v>
      </c>
      <c r="AA1558">
        <v>25.1</v>
      </c>
      <c r="AB1558">
        <v>12.4</v>
      </c>
      <c r="AC1558">
        <v>36.9</v>
      </c>
      <c r="AD1558">
        <v>20.399999999999999</v>
      </c>
    </row>
    <row r="1559" spans="1:30" x14ac:dyDescent="0.45">
      <c r="A1559" t="s">
        <v>142</v>
      </c>
      <c r="B1559">
        <v>18700</v>
      </c>
      <c r="C1559" t="s">
        <v>558</v>
      </c>
      <c r="E1559">
        <v>23</v>
      </c>
      <c r="F1559" t="s">
        <v>37</v>
      </c>
      <c r="H1559">
        <v>1</v>
      </c>
      <c r="I1559" t="s">
        <v>32</v>
      </c>
      <c r="J1559">
        <v>1</v>
      </c>
      <c r="K1559" t="s">
        <v>32</v>
      </c>
      <c r="L1559">
        <v>0</v>
      </c>
      <c r="M1559" t="s">
        <v>32</v>
      </c>
      <c r="N1559">
        <v>2012</v>
      </c>
      <c r="O1559">
        <v>570</v>
      </c>
      <c r="P1559">
        <v>151748</v>
      </c>
      <c r="Q1559">
        <v>201</v>
      </c>
      <c r="R1559">
        <v>122738</v>
      </c>
      <c r="S1559">
        <v>646</v>
      </c>
      <c r="T1559">
        <v>25550</v>
      </c>
      <c r="U1559">
        <v>368</v>
      </c>
      <c r="W1559">
        <v>16.600000000000001</v>
      </c>
      <c r="X1559">
        <v>28.7</v>
      </c>
      <c r="Y1559">
        <v>42.5</v>
      </c>
      <c r="Z1559">
        <v>37.200000000000003</v>
      </c>
      <c r="AA1559">
        <v>61.3</v>
      </c>
      <c r="AB1559">
        <v>65.8</v>
      </c>
      <c r="AC1559">
        <v>16.8</v>
      </c>
    </row>
    <row r="1560" spans="1:30" x14ac:dyDescent="0.45">
      <c r="A1560" t="s">
        <v>142</v>
      </c>
      <c r="B1560">
        <v>18700</v>
      </c>
      <c r="C1560" t="s">
        <v>558</v>
      </c>
      <c r="E1560" t="s">
        <v>38</v>
      </c>
      <c r="F1560" t="s">
        <v>39</v>
      </c>
      <c r="H1560">
        <v>1</v>
      </c>
      <c r="I1560" t="s">
        <v>32</v>
      </c>
      <c r="J1560">
        <v>1</v>
      </c>
      <c r="K1560" t="s">
        <v>32</v>
      </c>
      <c r="L1560">
        <v>0</v>
      </c>
      <c r="M1560" t="s">
        <v>32</v>
      </c>
      <c r="N1560">
        <v>2012</v>
      </c>
      <c r="O1560">
        <v>322</v>
      </c>
      <c r="P1560">
        <v>387472</v>
      </c>
      <c r="Q1560">
        <v>78</v>
      </c>
      <c r="R1560">
        <v>380910</v>
      </c>
      <c r="S1560">
        <v>1428</v>
      </c>
      <c r="T1560">
        <v>66363</v>
      </c>
      <c r="U1560">
        <v>244</v>
      </c>
      <c r="V1560">
        <v>6563</v>
      </c>
      <c r="W1560">
        <v>21.7</v>
      </c>
      <c r="X1560">
        <v>7.1</v>
      </c>
      <c r="Y1560">
        <v>46.6</v>
      </c>
      <c r="Z1560">
        <v>7.1</v>
      </c>
      <c r="AA1560">
        <v>13</v>
      </c>
      <c r="AB1560">
        <v>13.3</v>
      </c>
      <c r="AC1560">
        <v>23.3</v>
      </c>
      <c r="AD1560">
        <v>27.3</v>
      </c>
    </row>
    <row r="1561" spans="1:30" x14ac:dyDescent="0.45">
      <c r="A1561" t="s">
        <v>142</v>
      </c>
      <c r="B1561">
        <v>18700</v>
      </c>
      <c r="C1561" t="s">
        <v>558</v>
      </c>
      <c r="E1561">
        <v>42</v>
      </c>
      <c r="F1561" t="s">
        <v>40</v>
      </c>
      <c r="H1561">
        <v>1</v>
      </c>
      <c r="I1561" t="s">
        <v>32</v>
      </c>
      <c r="J1561">
        <v>1</v>
      </c>
      <c r="K1561" t="s">
        <v>32</v>
      </c>
      <c r="L1561">
        <v>0</v>
      </c>
      <c r="M1561" t="s">
        <v>32</v>
      </c>
      <c r="N1561">
        <v>2012</v>
      </c>
      <c r="O1561">
        <v>77</v>
      </c>
      <c r="P1561">
        <v>460100</v>
      </c>
      <c r="Q1561">
        <v>54</v>
      </c>
      <c r="R1561">
        <v>456184</v>
      </c>
      <c r="S1561">
        <v>292</v>
      </c>
      <c r="T1561">
        <v>14404</v>
      </c>
      <c r="U1561">
        <v>24</v>
      </c>
      <c r="V1561">
        <v>3916</v>
      </c>
      <c r="W1561">
        <v>31.2</v>
      </c>
      <c r="X1561">
        <v>5.9</v>
      </c>
      <c r="Y1561">
        <v>42.8</v>
      </c>
      <c r="Z1561">
        <v>6.2</v>
      </c>
      <c r="AA1561">
        <v>22.4</v>
      </c>
      <c r="AB1561">
        <v>12.1</v>
      </c>
      <c r="AC1561">
        <v>10</v>
      </c>
      <c r="AD1561">
        <v>2.7</v>
      </c>
    </row>
    <row r="1562" spans="1:30" x14ac:dyDescent="0.45">
      <c r="A1562" t="s">
        <v>142</v>
      </c>
      <c r="B1562">
        <v>18700</v>
      </c>
      <c r="C1562" t="s">
        <v>558</v>
      </c>
      <c r="E1562" t="s">
        <v>41</v>
      </c>
      <c r="F1562" t="s">
        <v>42</v>
      </c>
      <c r="H1562">
        <v>1</v>
      </c>
      <c r="I1562" t="s">
        <v>32</v>
      </c>
      <c r="J1562">
        <v>1</v>
      </c>
      <c r="K1562" t="s">
        <v>32</v>
      </c>
      <c r="L1562">
        <v>0</v>
      </c>
      <c r="M1562" t="s">
        <v>32</v>
      </c>
      <c r="N1562">
        <v>2012</v>
      </c>
      <c r="O1562">
        <v>547</v>
      </c>
      <c r="P1562">
        <v>642377</v>
      </c>
      <c r="Q1562">
        <v>240</v>
      </c>
      <c r="R1562">
        <v>635013</v>
      </c>
      <c r="S1562">
        <v>3089</v>
      </c>
      <c r="T1562">
        <v>70959</v>
      </c>
      <c r="U1562">
        <v>307</v>
      </c>
      <c r="V1562">
        <v>7364</v>
      </c>
      <c r="W1562">
        <v>22.7</v>
      </c>
      <c r="X1562">
        <v>6.3</v>
      </c>
      <c r="Y1562">
        <v>17.7</v>
      </c>
      <c r="Z1562">
        <v>6.7</v>
      </c>
      <c r="AA1562">
        <v>10.4</v>
      </c>
      <c r="AB1562">
        <v>7.6</v>
      </c>
      <c r="AC1562">
        <v>40.5</v>
      </c>
      <c r="AD1562">
        <v>13.2</v>
      </c>
    </row>
    <row r="1563" spans="1:30" x14ac:dyDescent="0.45">
      <c r="A1563" t="s">
        <v>142</v>
      </c>
      <c r="B1563">
        <v>18700</v>
      </c>
      <c r="C1563" t="s">
        <v>558</v>
      </c>
      <c r="E1563" t="s">
        <v>43</v>
      </c>
      <c r="F1563" t="s">
        <v>44</v>
      </c>
      <c r="G1563" t="s">
        <v>45</v>
      </c>
      <c r="H1563">
        <v>1</v>
      </c>
      <c r="I1563" t="s">
        <v>32</v>
      </c>
      <c r="J1563">
        <v>1</v>
      </c>
      <c r="K1563" t="s">
        <v>32</v>
      </c>
      <c r="L1563">
        <v>0</v>
      </c>
      <c r="M1563" t="s">
        <v>32</v>
      </c>
      <c r="N1563">
        <v>2012</v>
      </c>
      <c r="O1563">
        <v>84</v>
      </c>
      <c r="P1563">
        <v>108746</v>
      </c>
      <c r="Q1563">
        <v>35</v>
      </c>
      <c r="R1563">
        <v>104937</v>
      </c>
      <c r="S1563">
        <v>571</v>
      </c>
      <c r="T1563">
        <v>22922</v>
      </c>
      <c r="U1563">
        <v>49</v>
      </c>
      <c r="W1563">
        <v>36.6</v>
      </c>
      <c r="X1563">
        <v>42.6</v>
      </c>
      <c r="Y1563">
        <v>79.599999999999994</v>
      </c>
      <c r="Z1563">
        <v>46.2</v>
      </c>
      <c r="AA1563">
        <v>68</v>
      </c>
      <c r="AB1563">
        <v>73.599999999999994</v>
      </c>
      <c r="AC1563">
        <v>43.4</v>
      </c>
    </row>
    <row r="1564" spans="1:30" x14ac:dyDescent="0.45">
      <c r="A1564" t="s">
        <v>142</v>
      </c>
      <c r="B1564">
        <v>18700</v>
      </c>
      <c r="C1564" t="s">
        <v>558</v>
      </c>
      <c r="E1564">
        <v>51</v>
      </c>
      <c r="F1564" t="s">
        <v>46</v>
      </c>
      <c r="H1564">
        <v>1</v>
      </c>
      <c r="I1564" t="s">
        <v>32</v>
      </c>
      <c r="J1564">
        <v>1</v>
      </c>
      <c r="K1564" t="s">
        <v>32</v>
      </c>
      <c r="L1564">
        <v>0</v>
      </c>
      <c r="M1564" t="s">
        <v>32</v>
      </c>
      <c r="N1564">
        <v>2012</v>
      </c>
      <c r="O1564">
        <v>119</v>
      </c>
      <c r="P1564">
        <v>140446</v>
      </c>
      <c r="Q1564">
        <v>42</v>
      </c>
      <c r="R1564">
        <v>137209</v>
      </c>
      <c r="S1564">
        <v>754</v>
      </c>
      <c r="T1564">
        <v>36258</v>
      </c>
      <c r="U1564">
        <v>77</v>
      </c>
      <c r="V1564">
        <v>3236</v>
      </c>
      <c r="W1564">
        <v>33.1</v>
      </c>
      <c r="X1564">
        <v>5.2</v>
      </c>
      <c r="Y1564">
        <v>34.4</v>
      </c>
      <c r="Z1564">
        <v>5.6</v>
      </c>
      <c r="AA1564">
        <v>9.8000000000000007</v>
      </c>
      <c r="AB1564">
        <v>8</v>
      </c>
      <c r="AC1564">
        <v>49.2</v>
      </c>
      <c r="AD1564">
        <v>43.7</v>
      </c>
    </row>
    <row r="1565" spans="1:30" x14ac:dyDescent="0.45">
      <c r="A1565" t="s">
        <v>142</v>
      </c>
      <c r="B1565">
        <v>18700</v>
      </c>
      <c r="C1565" t="s">
        <v>558</v>
      </c>
      <c r="E1565">
        <v>52</v>
      </c>
      <c r="F1565" t="s">
        <v>47</v>
      </c>
      <c r="G1565" t="s">
        <v>48</v>
      </c>
      <c r="H1565">
        <v>1</v>
      </c>
      <c r="I1565" t="s">
        <v>32</v>
      </c>
      <c r="J1565">
        <v>1</v>
      </c>
      <c r="K1565" t="s">
        <v>32</v>
      </c>
      <c r="L1565">
        <v>0</v>
      </c>
      <c r="M1565" t="s">
        <v>32</v>
      </c>
      <c r="N1565">
        <v>2012</v>
      </c>
      <c r="O1565">
        <v>203</v>
      </c>
      <c r="P1565">
        <v>103784</v>
      </c>
      <c r="Q1565">
        <v>81</v>
      </c>
      <c r="R1565">
        <v>99922</v>
      </c>
      <c r="S1565">
        <v>603</v>
      </c>
      <c r="T1565">
        <v>30136</v>
      </c>
      <c r="U1565">
        <v>122</v>
      </c>
      <c r="V1565">
        <v>3862</v>
      </c>
      <c r="W1565">
        <v>34.9</v>
      </c>
      <c r="X1565">
        <v>15.5</v>
      </c>
      <c r="Y1565">
        <v>65.2</v>
      </c>
      <c r="Z1565">
        <v>16.899999999999999</v>
      </c>
      <c r="AA1565">
        <v>21.8</v>
      </c>
      <c r="AB1565">
        <v>16.2</v>
      </c>
      <c r="AC1565">
        <v>45.5</v>
      </c>
      <c r="AD1565">
        <v>15.1</v>
      </c>
    </row>
    <row r="1566" spans="1:30" x14ac:dyDescent="0.45">
      <c r="A1566" t="s">
        <v>142</v>
      </c>
      <c r="B1566">
        <v>18700</v>
      </c>
      <c r="C1566" t="s">
        <v>558</v>
      </c>
      <c r="E1566">
        <v>53</v>
      </c>
      <c r="F1566" t="s">
        <v>49</v>
      </c>
      <c r="H1566">
        <v>1</v>
      </c>
      <c r="I1566" t="s">
        <v>32</v>
      </c>
      <c r="J1566">
        <v>1</v>
      </c>
      <c r="K1566" t="s">
        <v>32</v>
      </c>
      <c r="L1566">
        <v>0</v>
      </c>
      <c r="M1566" t="s">
        <v>32</v>
      </c>
      <c r="N1566">
        <v>2012</v>
      </c>
      <c r="O1566">
        <v>767</v>
      </c>
      <c r="P1566">
        <v>123141</v>
      </c>
      <c r="Q1566">
        <v>89</v>
      </c>
      <c r="R1566">
        <v>33522</v>
      </c>
      <c r="S1566">
        <v>308</v>
      </c>
      <c r="T1566">
        <v>6922</v>
      </c>
      <c r="U1566">
        <v>678</v>
      </c>
      <c r="V1566">
        <v>89620</v>
      </c>
      <c r="W1566">
        <v>27.9</v>
      </c>
      <c r="X1566">
        <v>37.9</v>
      </c>
      <c r="Y1566">
        <v>56.2</v>
      </c>
      <c r="Z1566">
        <v>30.5</v>
      </c>
      <c r="AA1566">
        <v>27.8</v>
      </c>
      <c r="AB1566">
        <v>31.2</v>
      </c>
      <c r="AC1566">
        <v>26.8</v>
      </c>
      <c r="AD1566">
        <v>48.7</v>
      </c>
    </row>
    <row r="1567" spans="1:30" x14ac:dyDescent="0.45">
      <c r="A1567" t="s">
        <v>142</v>
      </c>
      <c r="B1567">
        <v>18700</v>
      </c>
      <c r="C1567" t="s">
        <v>558</v>
      </c>
      <c r="E1567">
        <v>54</v>
      </c>
      <c r="F1567" t="s">
        <v>50</v>
      </c>
      <c r="H1567">
        <v>1</v>
      </c>
      <c r="I1567" t="s">
        <v>32</v>
      </c>
      <c r="J1567">
        <v>1</v>
      </c>
      <c r="K1567" t="s">
        <v>32</v>
      </c>
      <c r="L1567">
        <v>0</v>
      </c>
      <c r="M1567" t="s">
        <v>32</v>
      </c>
      <c r="N1567">
        <v>2012</v>
      </c>
      <c r="O1567">
        <v>1096</v>
      </c>
      <c r="P1567">
        <v>261363</v>
      </c>
      <c r="Q1567">
        <v>213</v>
      </c>
      <c r="R1567">
        <v>235220</v>
      </c>
      <c r="S1567">
        <v>1517</v>
      </c>
      <c r="T1567">
        <v>105519</v>
      </c>
      <c r="U1567">
        <v>883</v>
      </c>
      <c r="V1567">
        <v>26144</v>
      </c>
      <c r="W1567">
        <v>8.1999999999999993</v>
      </c>
      <c r="X1567">
        <v>6.8</v>
      </c>
      <c r="Y1567">
        <v>31.3</v>
      </c>
      <c r="Z1567">
        <v>7.8</v>
      </c>
      <c r="AA1567">
        <v>10.9</v>
      </c>
      <c r="AB1567">
        <v>9.3000000000000007</v>
      </c>
      <c r="AC1567">
        <v>9.1999999999999993</v>
      </c>
      <c r="AD1567">
        <v>24</v>
      </c>
    </row>
    <row r="1568" spans="1:30" x14ac:dyDescent="0.45">
      <c r="A1568" t="s">
        <v>142</v>
      </c>
      <c r="B1568">
        <v>18700</v>
      </c>
      <c r="C1568" t="s">
        <v>558</v>
      </c>
      <c r="E1568">
        <v>56</v>
      </c>
      <c r="F1568" t="s">
        <v>51</v>
      </c>
      <c r="H1568">
        <v>1</v>
      </c>
      <c r="I1568" t="s">
        <v>32</v>
      </c>
      <c r="J1568">
        <v>1</v>
      </c>
      <c r="K1568" t="s">
        <v>32</v>
      </c>
      <c r="L1568">
        <v>0</v>
      </c>
      <c r="M1568" t="s">
        <v>32</v>
      </c>
      <c r="N1568">
        <v>2012</v>
      </c>
      <c r="O1568">
        <v>392</v>
      </c>
      <c r="P1568">
        <v>82934</v>
      </c>
      <c r="Q1568">
        <v>82</v>
      </c>
      <c r="R1568">
        <v>77510</v>
      </c>
      <c r="S1568">
        <v>1034</v>
      </c>
      <c r="T1568">
        <v>29566</v>
      </c>
      <c r="U1568">
        <v>311</v>
      </c>
      <c r="V1568">
        <v>5424</v>
      </c>
      <c r="W1568">
        <v>23.2</v>
      </c>
      <c r="X1568">
        <v>28.3</v>
      </c>
      <c r="Y1568">
        <v>58.4</v>
      </c>
      <c r="Z1568">
        <v>31.9</v>
      </c>
      <c r="AA1568">
        <v>47.8</v>
      </c>
      <c r="AB1568">
        <v>49.4</v>
      </c>
      <c r="AC1568">
        <v>28.4</v>
      </c>
      <c r="AD1568">
        <v>25.1</v>
      </c>
    </row>
    <row r="1569" spans="1:30" x14ac:dyDescent="0.45">
      <c r="A1569" t="s">
        <v>142</v>
      </c>
      <c r="B1569">
        <v>18700</v>
      </c>
      <c r="C1569" t="s">
        <v>558</v>
      </c>
      <c r="E1569">
        <v>61</v>
      </c>
      <c r="F1569" t="s">
        <v>52</v>
      </c>
      <c r="H1569">
        <v>1</v>
      </c>
      <c r="I1569" t="s">
        <v>32</v>
      </c>
      <c r="J1569">
        <v>1</v>
      </c>
      <c r="K1569" t="s">
        <v>32</v>
      </c>
      <c r="L1569">
        <v>0</v>
      </c>
      <c r="M1569" t="s">
        <v>32</v>
      </c>
      <c r="N1569">
        <v>2012</v>
      </c>
      <c r="O1569">
        <v>388</v>
      </c>
      <c r="P1569">
        <v>51881</v>
      </c>
      <c r="Q1569">
        <v>39</v>
      </c>
      <c r="R1569">
        <v>46021</v>
      </c>
      <c r="S1569">
        <v>431</v>
      </c>
      <c r="T1569">
        <v>9303</v>
      </c>
      <c r="U1569">
        <v>348</v>
      </c>
      <c r="W1569">
        <v>24</v>
      </c>
      <c r="X1569">
        <v>12.7</v>
      </c>
      <c r="Y1569">
        <v>35.299999999999997</v>
      </c>
      <c r="Z1569">
        <v>13.1</v>
      </c>
      <c r="AA1569">
        <v>27.6</v>
      </c>
      <c r="AB1569">
        <v>15.1</v>
      </c>
      <c r="AC1569">
        <v>23.8</v>
      </c>
    </row>
    <row r="1570" spans="1:30" x14ac:dyDescent="0.45">
      <c r="A1570" t="s">
        <v>142</v>
      </c>
      <c r="B1570">
        <v>18700</v>
      </c>
      <c r="C1570" t="s">
        <v>558</v>
      </c>
      <c r="E1570">
        <v>62</v>
      </c>
      <c r="F1570" t="s">
        <v>53</v>
      </c>
      <c r="H1570">
        <v>1</v>
      </c>
      <c r="I1570" t="s">
        <v>32</v>
      </c>
      <c r="J1570">
        <v>1</v>
      </c>
      <c r="K1570" t="s">
        <v>32</v>
      </c>
      <c r="L1570">
        <v>0</v>
      </c>
      <c r="M1570" t="s">
        <v>32</v>
      </c>
      <c r="N1570">
        <v>2012</v>
      </c>
      <c r="O1570">
        <v>582</v>
      </c>
      <c r="P1570">
        <v>572432</v>
      </c>
      <c r="Q1570">
        <v>209</v>
      </c>
      <c r="R1570">
        <v>559373</v>
      </c>
      <c r="S1570">
        <v>5052</v>
      </c>
      <c r="T1570">
        <v>245879</v>
      </c>
      <c r="U1570">
        <v>373</v>
      </c>
      <c r="V1570">
        <v>13059</v>
      </c>
      <c r="W1570">
        <v>18</v>
      </c>
      <c r="X1570">
        <v>8.9</v>
      </c>
      <c r="Y1570">
        <v>39.9</v>
      </c>
      <c r="Z1570">
        <v>9.6</v>
      </c>
      <c r="AA1570">
        <v>8.1</v>
      </c>
      <c r="AB1570">
        <v>5.5</v>
      </c>
      <c r="AC1570">
        <v>21.1</v>
      </c>
      <c r="AD1570">
        <v>26.9</v>
      </c>
    </row>
    <row r="1571" spans="1:30" x14ac:dyDescent="0.45">
      <c r="A1571" t="s">
        <v>142</v>
      </c>
      <c r="B1571">
        <v>18700</v>
      </c>
      <c r="C1571" t="s">
        <v>558</v>
      </c>
      <c r="E1571">
        <v>71</v>
      </c>
      <c r="F1571" t="s">
        <v>54</v>
      </c>
      <c r="H1571">
        <v>1</v>
      </c>
      <c r="I1571" t="s">
        <v>32</v>
      </c>
      <c r="J1571">
        <v>1</v>
      </c>
      <c r="K1571" t="s">
        <v>32</v>
      </c>
      <c r="L1571">
        <v>0</v>
      </c>
      <c r="M1571" t="s">
        <v>32</v>
      </c>
      <c r="N1571">
        <v>2012</v>
      </c>
      <c r="O1571">
        <v>501</v>
      </c>
      <c r="P1571">
        <v>21240</v>
      </c>
      <c r="Q1571">
        <v>35</v>
      </c>
      <c r="R1571">
        <v>16977</v>
      </c>
      <c r="S1571">
        <v>438</v>
      </c>
      <c r="T1571">
        <v>5699</v>
      </c>
      <c r="U1571">
        <v>466</v>
      </c>
      <c r="V1571">
        <v>4263</v>
      </c>
      <c r="W1571">
        <v>14.1</v>
      </c>
      <c r="X1571">
        <v>10.8</v>
      </c>
      <c r="Y1571">
        <v>25.5</v>
      </c>
      <c r="Z1571">
        <v>13.4</v>
      </c>
      <c r="AA1571">
        <v>10.5</v>
      </c>
      <c r="AB1571">
        <v>11.7</v>
      </c>
      <c r="AC1571">
        <v>14.9</v>
      </c>
      <c r="AD1571">
        <v>13</v>
      </c>
    </row>
    <row r="1572" spans="1:30" x14ac:dyDescent="0.45">
      <c r="A1572" t="s">
        <v>142</v>
      </c>
      <c r="B1572">
        <v>18700</v>
      </c>
      <c r="C1572" t="s">
        <v>558</v>
      </c>
      <c r="E1572">
        <v>72</v>
      </c>
      <c r="F1572" t="s">
        <v>55</v>
      </c>
      <c r="H1572">
        <v>1</v>
      </c>
      <c r="I1572" t="s">
        <v>32</v>
      </c>
      <c r="J1572">
        <v>1</v>
      </c>
      <c r="K1572" t="s">
        <v>32</v>
      </c>
      <c r="L1572">
        <v>0</v>
      </c>
      <c r="M1572" t="s">
        <v>32</v>
      </c>
      <c r="N1572">
        <v>2012</v>
      </c>
      <c r="O1572">
        <v>243</v>
      </c>
      <c r="P1572">
        <v>156619</v>
      </c>
      <c r="Q1572">
        <v>179</v>
      </c>
      <c r="R1572">
        <v>151054</v>
      </c>
      <c r="S1572">
        <v>2942</v>
      </c>
      <c r="T1572">
        <v>40815</v>
      </c>
      <c r="U1572">
        <v>64</v>
      </c>
      <c r="W1572">
        <v>20.7</v>
      </c>
      <c r="X1572">
        <v>30.9</v>
      </c>
      <c r="Y1572">
        <v>23.4</v>
      </c>
      <c r="Z1572">
        <v>32.1</v>
      </c>
      <c r="AA1572">
        <v>27.7</v>
      </c>
      <c r="AB1572">
        <v>28.9</v>
      </c>
      <c r="AC1572">
        <v>30.5</v>
      </c>
    </row>
    <row r="1573" spans="1:30" x14ac:dyDescent="0.45">
      <c r="A1573" t="s">
        <v>142</v>
      </c>
      <c r="B1573">
        <v>18700</v>
      </c>
      <c r="C1573" t="s">
        <v>558</v>
      </c>
      <c r="E1573">
        <v>81</v>
      </c>
      <c r="F1573" t="s">
        <v>56</v>
      </c>
      <c r="G1573" t="s">
        <v>57</v>
      </c>
      <c r="H1573">
        <v>1</v>
      </c>
      <c r="I1573" t="s">
        <v>32</v>
      </c>
      <c r="J1573">
        <v>1</v>
      </c>
      <c r="K1573" t="s">
        <v>32</v>
      </c>
      <c r="L1573">
        <v>0</v>
      </c>
      <c r="M1573" t="s">
        <v>32</v>
      </c>
      <c r="N1573">
        <v>2012</v>
      </c>
      <c r="O1573">
        <v>620</v>
      </c>
      <c r="P1573">
        <v>70307</v>
      </c>
      <c r="Q1573">
        <v>135</v>
      </c>
      <c r="R1573">
        <v>61430</v>
      </c>
      <c r="S1573">
        <v>1115</v>
      </c>
      <c r="T1573">
        <v>17204</v>
      </c>
      <c r="U1573">
        <v>484</v>
      </c>
      <c r="V1573">
        <v>8877</v>
      </c>
      <c r="W1573">
        <v>15.8</v>
      </c>
      <c r="X1573">
        <v>36.700000000000003</v>
      </c>
      <c r="Y1573">
        <v>33.1</v>
      </c>
      <c r="Z1573">
        <v>44.5</v>
      </c>
      <c r="AA1573">
        <v>64.099999999999994</v>
      </c>
      <c r="AB1573">
        <v>38.5</v>
      </c>
      <c r="AC1573">
        <v>17.899999999999999</v>
      </c>
      <c r="AD1573">
        <v>23.7</v>
      </c>
    </row>
    <row r="1574" spans="1:30" x14ac:dyDescent="0.45">
      <c r="A1574" t="s">
        <v>143</v>
      </c>
      <c r="B1574">
        <v>18880</v>
      </c>
      <c r="C1574" t="s">
        <v>559</v>
      </c>
      <c r="E1574">
        <v>0</v>
      </c>
      <c r="F1574" t="s">
        <v>31</v>
      </c>
      <c r="H1574">
        <v>1</v>
      </c>
      <c r="I1574" t="s">
        <v>32</v>
      </c>
      <c r="J1574">
        <v>1</v>
      </c>
      <c r="K1574" t="s">
        <v>32</v>
      </c>
      <c r="L1574">
        <v>0</v>
      </c>
      <c r="M1574" t="s">
        <v>32</v>
      </c>
      <c r="N1574">
        <v>2012</v>
      </c>
      <c r="O1574">
        <v>22781</v>
      </c>
      <c r="P1574">
        <v>12668444</v>
      </c>
      <c r="Q1574">
        <v>5330</v>
      </c>
      <c r="R1574">
        <v>11689985</v>
      </c>
      <c r="S1574">
        <v>76726</v>
      </c>
      <c r="T1574">
        <v>2486013</v>
      </c>
      <c r="U1574">
        <v>17451</v>
      </c>
      <c r="V1574">
        <v>978459</v>
      </c>
      <c r="W1574">
        <v>3.6</v>
      </c>
      <c r="X1574">
        <v>4.8</v>
      </c>
      <c r="Y1574">
        <v>7.9</v>
      </c>
      <c r="Z1574">
        <v>4.0999999999999996</v>
      </c>
      <c r="AA1574">
        <v>4.0999999999999996</v>
      </c>
      <c r="AB1574">
        <v>3.5</v>
      </c>
      <c r="AC1574">
        <v>4.3</v>
      </c>
      <c r="AD1574">
        <v>22.1</v>
      </c>
    </row>
    <row r="1575" spans="1:30" x14ac:dyDescent="0.45">
      <c r="A1575" t="s">
        <v>143</v>
      </c>
      <c r="B1575">
        <v>18880</v>
      </c>
      <c r="C1575" t="s">
        <v>559</v>
      </c>
      <c r="E1575">
        <v>11</v>
      </c>
      <c r="F1575" t="s">
        <v>33</v>
      </c>
      <c r="G1575" t="s">
        <v>34</v>
      </c>
      <c r="H1575">
        <v>1</v>
      </c>
      <c r="I1575" t="s">
        <v>32</v>
      </c>
      <c r="J1575">
        <v>1</v>
      </c>
      <c r="K1575" t="s">
        <v>32</v>
      </c>
      <c r="L1575">
        <v>0</v>
      </c>
      <c r="M1575" t="s">
        <v>32</v>
      </c>
      <c r="N1575">
        <v>2012</v>
      </c>
      <c r="O1575">
        <v>155</v>
      </c>
      <c r="Q1575">
        <v>2</v>
      </c>
      <c r="U1575">
        <v>153</v>
      </c>
      <c r="W1575">
        <v>37</v>
      </c>
      <c r="Y1575">
        <v>80</v>
      </c>
      <c r="AC1575">
        <v>35.9</v>
      </c>
    </row>
    <row r="1576" spans="1:30" x14ac:dyDescent="0.45">
      <c r="A1576" t="s">
        <v>143</v>
      </c>
      <c r="B1576">
        <v>18880</v>
      </c>
      <c r="C1576" t="s">
        <v>559</v>
      </c>
      <c r="E1576">
        <v>23</v>
      </c>
      <c r="F1576" t="s">
        <v>37</v>
      </c>
      <c r="H1576">
        <v>1</v>
      </c>
      <c r="I1576" t="s">
        <v>32</v>
      </c>
      <c r="J1576">
        <v>1</v>
      </c>
      <c r="K1576" t="s">
        <v>32</v>
      </c>
      <c r="L1576">
        <v>0</v>
      </c>
      <c r="M1576" t="s">
        <v>32</v>
      </c>
      <c r="N1576">
        <v>2012</v>
      </c>
      <c r="O1576">
        <v>2785</v>
      </c>
      <c r="P1576">
        <v>1320069</v>
      </c>
      <c r="Q1576">
        <v>894</v>
      </c>
      <c r="R1576">
        <v>1202315</v>
      </c>
      <c r="S1576">
        <v>4939</v>
      </c>
      <c r="T1576">
        <v>181142</v>
      </c>
      <c r="U1576">
        <v>1890</v>
      </c>
      <c r="V1576">
        <v>117754</v>
      </c>
      <c r="W1576">
        <v>10.3</v>
      </c>
      <c r="X1576">
        <v>19.8</v>
      </c>
      <c r="Y1576">
        <v>22.8</v>
      </c>
      <c r="Z1576">
        <v>20.7</v>
      </c>
      <c r="AA1576">
        <v>17.2</v>
      </c>
      <c r="AB1576">
        <v>14.2</v>
      </c>
      <c r="AC1576">
        <v>12.2</v>
      </c>
      <c r="AD1576">
        <v>29.1</v>
      </c>
    </row>
    <row r="1577" spans="1:30" x14ac:dyDescent="0.45">
      <c r="A1577" t="s">
        <v>143</v>
      </c>
      <c r="B1577">
        <v>18880</v>
      </c>
      <c r="C1577" t="s">
        <v>559</v>
      </c>
      <c r="E1577" t="s">
        <v>38</v>
      </c>
      <c r="F1577" t="s">
        <v>39</v>
      </c>
      <c r="H1577">
        <v>1</v>
      </c>
      <c r="I1577" t="s">
        <v>32</v>
      </c>
      <c r="J1577">
        <v>1</v>
      </c>
      <c r="K1577" t="s">
        <v>32</v>
      </c>
      <c r="L1577">
        <v>0</v>
      </c>
      <c r="M1577" t="s">
        <v>32</v>
      </c>
      <c r="N1577">
        <v>2012</v>
      </c>
      <c r="O1577">
        <v>278</v>
      </c>
      <c r="P1577">
        <v>609509</v>
      </c>
      <c r="Q1577">
        <v>130</v>
      </c>
      <c r="R1577">
        <v>597002</v>
      </c>
      <c r="S1577">
        <v>2848</v>
      </c>
      <c r="T1577">
        <v>143375</v>
      </c>
      <c r="U1577">
        <v>148</v>
      </c>
      <c r="V1577">
        <v>12506</v>
      </c>
      <c r="W1577">
        <v>22.4</v>
      </c>
      <c r="X1577">
        <v>7.3</v>
      </c>
      <c r="Y1577">
        <v>30</v>
      </c>
      <c r="Z1577">
        <v>7.8</v>
      </c>
      <c r="AA1577">
        <v>5.0999999999999996</v>
      </c>
      <c r="AB1577">
        <v>6.4</v>
      </c>
      <c r="AC1577">
        <v>29.4</v>
      </c>
      <c r="AD1577">
        <v>46.7</v>
      </c>
    </row>
    <row r="1578" spans="1:30" x14ac:dyDescent="0.45">
      <c r="A1578" t="s">
        <v>143</v>
      </c>
      <c r="B1578">
        <v>18880</v>
      </c>
      <c r="C1578" t="s">
        <v>559</v>
      </c>
      <c r="E1578">
        <v>42</v>
      </c>
      <c r="F1578" t="s">
        <v>40</v>
      </c>
      <c r="H1578">
        <v>1</v>
      </c>
      <c r="I1578" t="s">
        <v>32</v>
      </c>
      <c r="J1578">
        <v>1</v>
      </c>
      <c r="K1578" t="s">
        <v>32</v>
      </c>
      <c r="L1578">
        <v>0</v>
      </c>
      <c r="M1578" t="s">
        <v>32</v>
      </c>
      <c r="N1578">
        <v>2012</v>
      </c>
      <c r="O1578">
        <v>639</v>
      </c>
      <c r="P1578">
        <v>1750359</v>
      </c>
      <c r="Q1578">
        <v>284</v>
      </c>
      <c r="R1578">
        <v>1725026</v>
      </c>
      <c r="S1578">
        <v>2303</v>
      </c>
      <c r="T1578">
        <v>100649</v>
      </c>
      <c r="U1578">
        <v>354</v>
      </c>
      <c r="W1578">
        <v>22</v>
      </c>
      <c r="X1578">
        <v>22.3</v>
      </c>
      <c r="Y1578">
        <v>24.1</v>
      </c>
      <c r="Z1578">
        <v>23.5</v>
      </c>
      <c r="AA1578">
        <v>19.2</v>
      </c>
      <c r="AB1578">
        <v>22.1</v>
      </c>
      <c r="AC1578">
        <v>34.299999999999997</v>
      </c>
    </row>
    <row r="1579" spans="1:30" x14ac:dyDescent="0.45">
      <c r="A1579" t="s">
        <v>143</v>
      </c>
      <c r="B1579">
        <v>18880</v>
      </c>
      <c r="C1579" t="s">
        <v>559</v>
      </c>
      <c r="E1579" t="s">
        <v>41</v>
      </c>
      <c r="F1579" t="s">
        <v>42</v>
      </c>
      <c r="H1579">
        <v>1</v>
      </c>
      <c r="I1579" t="s">
        <v>32</v>
      </c>
      <c r="J1579">
        <v>1</v>
      </c>
      <c r="K1579" t="s">
        <v>32</v>
      </c>
      <c r="L1579">
        <v>0</v>
      </c>
      <c r="M1579" t="s">
        <v>32</v>
      </c>
      <c r="N1579">
        <v>2012</v>
      </c>
      <c r="O1579">
        <v>2235</v>
      </c>
      <c r="P1579">
        <v>3228219</v>
      </c>
      <c r="Q1579">
        <v>766</v>
      </c>
      <c r="R1579">
        <v>3153829</v>
      </c>
      <c r="S1579">
        <v>13545</v>
      </c>
      <c r="T1579">
        <v>307476</v>
      </c>
      <c r="U1579">
        <v>1468</v>
      </c>
      <c r="V1579">
        <v>74390</v>
      </c>
      <c r="W1579">
        <v>7.7</v>
      </c>
      <c r="X1579">
        <v>2.6</v>
      </c>
      <c r="Y1579">
        <v>8.4</v>
      </c>
      <c r="Z1579">
        <v>2.6</v>
      </c>
      <c r="AA1579">
        <v>4.2</v>
      </c>
      <c r="AB1579">
        <v>4</v>
      </c>
      <c r="AC1579">
        <v>8.1999999999999993</v>
      </c>
      <c r="AD1579">
        <v>14.6</v>
      </c>
    </row>
    <row r="1580" spans="1:30" x14ac:dyDescent="0.45">
      <c r="A1580" t="s">
        <v>143</v>
      </c>
      <c r="B1580">
        <v>18880</v>
      </c>
      <c r="C1580" t="s">
        <v>559</v>
      </c>
      <c r="E1580" t="s">
        <v>43</v>
      </c>
      <c r="F1580" t="s">
        <v>44</v>
      </c>
      <c r="G1580" t="s">
        <v>45</v>
      </c>
      <c r="H1580">
        <v>1</v>
      </c>
      <c r="I1580" t="s">
        <v>32</v>
      </c>
      <c r="J1580">
        <v>1</v>
      </c>
      <c r="K1580" t="s">
        <v>32</v>
      </c>
      <c r="L1580">
        <v>0</v>
      </c>
      <c r="M1580" t="s">
        <v>32</v>
      </c>
      <c r="N1580">
        <v>2012</v>
      </c>
      <c r="O1580">
        <v>774</v>
      </c>
      <c r="P1580">
        <v>252865</v>
      </c>
      <c r="Q1580">
        <v>117</v>
      </c>
      <c r="R1580">
        <v>203056</v>
      </c>
      <c r="S1580">
        <v>1491</v>
      </c>
      <c r="T1580">
        <v>80069</v>
      </c>
      <c r="U1580">
        <v>657</v>
      </c>
      <c r="V1580">
        <v>49809</v>
      </c>
      <c r="W1580">
        <v>22.2</v>
      </c>
      <c r="X1580">
        <v>10.4</v>
      </c>
      <c r="Y1580">
        <v>44.1</v>
      </c>
      <c r="Z1580">
        <v>8.4</v>
      </c>
      <c r="AA1580">
        <v>13.4</v>
      </c>
      <c r="AB1580">
        <v>8</v>
      </c>
      <c r="AC1580">
        <v>25.5</v>
      </c>
      <c r="AD1580">
        <v>40.799999999999997</v>
      </c>
    </row>
    <row r="1581" spans="1:30" x14ac:dyDescent="0.45">
      <c r="A1581" t="s">
        <v>143</v>
      </c>
      <c r="B1581">
        <v>18880</v>
      </c>
      <c r="C1581" t="s">
        <v>559</v>
      </c>
      <c r="E1581">
        <v>51</v>
      </c>
      <c r="F1581" t="s">
        <v>46</v>
      </c>
      <c r="H1581">
        <v>1</v>
      </c>
      <c r="I1581" t="s">
        <v>32</v>
      </c>
      <c r="J1581">
        <v>1</v>
      </c>
      <c r="K1581" t="s">
        <v>32</v>
      </c>
      <c r="L1581">
        <v>0</v>
      </c>
      <c r="M1581" t="s">
        <v>32</v>
      </c>
      <c r="N1581">
        <v>2012</v>
      </c>
      <c r="O1581">
        <v>169</v>
      </c>
      <c r="P1581">
        <v>217812</v>
      </c>
      <c r="Q1581">
        <v>43</v>
      </c>
      <c r="R1581">
        <v>214374</v>
      </c>
      <c r="S1581">
        <v>947</v>
      </c>
      <c r="T1581">
        <v>31534</v>
      </c>
      <c r="U1581">
        <v>126</v>
      </c>
      <c r="V1581">
        <v>3438</v>
      </c>
      <c r="W1581">
        <v>22.7</v>
      </c>
      <c r="X1581">
        <v>4.5</v>
      </c>
      <c r="Y1581">
        <v>26.5</v>
      </c>
      <c r="Z1581">
        <v>4.2</v>
      </c>
      <c r="AA1581">
        <v>6.1</v>
      </c>
      <c r="AB1581">
        <v>5.9</v>
      </c>
      <c r="AC1581">
        <v>26.6</v>
      </c>
      <c r="AD1581">
        <v>33.799999999999997</v>
      </c>
    </row>
    <row r="1582" spans="1:30" x14ac:dyDescent="0.45">
      <c r="A1582" t="s">
        <v>143</v>
      </c>
      <c r="B1582">
        <v>18880</v>
      </c>
      <c r="C1582" t="s">
        <v>559</v>
      </c>
      <c r="E1582">
        <v>52</v>
      </c>
      <c r="F1582" t="s">
        <v>47</v>
      </c>
      <c r="G1582" t="s">
        <v>48</v>
      </c>
      <c r="H1582">
        <v>1</v>
      </c>
      <c r="I1582" t="s">
        <v>32</v>
      </c>
      <c r="J1582">
        <v>1</v>
      </c>
      <c r="K1582" t="s">
        <v>32</v>
      </c>
      <c r="L1582">
        <v>0</v>
      </c>
      <c r="M1582" t="s">
        <v>32</v>
      </c>
      <c r="N1582">
        <v>2012</v>
      </c>
      <c r="O1582">
        <v>712</v>
      </c>
      <c r="P1582">
        <v>438553</v>
      </c>
      <c r="Q1582">
        <v>236</v>
      </c>
      <c r="R1582">
        <v>419871</v>
      </c>
      <c r="S1582">
        <v>2695</v>
      </c>
      <c r="T1582">
        <v>116562</v>
      </c>
      <c r="U1582">
        <v>476</v>
      </c>
      <c r="V1582">
        <v>18682</v>
      </c>
      <c r="W1582">
        <v>17.5</v>
      </c>
      <c r="X1582">
        <v>6.2</v>
      </c>
      <c r="Y1582">
        <v>20</v>
      </c>
      <c r="Z1582">
        <v>6.6</v>
      </c>
      <c r="AA1582">
        <v>11.1</v>
      </c>
      <c r="AB1582">
        <v>9.1</v>
      </c>
      <c r="AC1582">
        <v>21.8</v>
      </c>
      <c r="AD1582">
        <v>26</v>
      </c>
    </row>
    <row r="1583" spans="1:30" x14ac:dyDescent="0.45">
      <c r="A1583" t="s">
        <v>143</v>
      </c>
      <c r="B1583">
        <v>18880</v>
      </c>
      <c r="C1583" t="s">
        <v>559</v>
      </c>
      <c r="E1583">
        <v>53</v>
      </c>
      <c r="F1583" t="s">
        <v>49</v>
      </c>
      <c r="H1583">
        <v>1</v>
      </c>
      <c r="I1583" t="s">
        <v>32</v>
      </c>
      <c r="J1583">
        <v>1</v>
      </c>
      <c r="K1583" t="s">
        <v>32</v>
      </c>
      <c r="L1583">
        <v>0</v>
      </c>
      <c r="M1583" t="s">
        <v>32</v>
      </c>
      <c r="N1583">
        <v>2012</v>
      </c>
      <c r="O1583">
        <v>3402</v>
      </c>
      <c r="P1583">
        <v>544806</v>
      </c>
      <c r="Q1583">
        <v>422</v>
      </c>
      <c r="R1583">
        <v>297070</v>
      </c>
      <c r="S1583">
        <v>2406</v>
      </c>
      <c r="T1583">
        <v>79745</v>
      </c>
      <c r="U1583">
        <v>2980</v>
      </c>
      <c r="V1583">
        <v>247736</v>
      </c>
      <c r="W1583">
        <v>12.2</v>
      </c>
      <c r="X1583">
        <v>17.399999999999999</v>
      </c>
      <c r="Y1583">
        <v>31.3</v>
      </c>
      <c r="Z1583">
        <v>18.8</v>
      </c>
      <c r="AA1583">
        <v>48.6</v>
      </c>
      <c r="AB1583">
        <v>35</v>
      </c>
      <c r="AC1583">
        <v>13.9</v>
      </c>
      <c r="AD1583">
        <v>23.6</v>
      </c>
    </row>
    <row r="1584" spans="1:30" x14ac:dyDescent="0.45">
      <c r="A1584" t="s">
        <v>143</v>
      </c>
      <c r="B1584">
        <v>18880</v>
      </c>
      <c r="C1584" t="s">
        <v>559</v>
      </c>
      <c r="E1584">
        <v>54</v>
      </c>
      <c r="F1584" t="s">
        <v>50</v>
      </c>
      <c r="H1584">
        <v>1</v>
      </c>
      <c r="I1584" t="s">
        <v>32</v>
      </c>
      <c r="J1584">
        <v>1</v>
      </c>
      <c r="K1584" t="s">
        <v>32</v>
      </c>
      <c r="L1584">
        <v>0</v>
      </c>
      <c r="M1584" t="s">
        <v>32</v>
      </c>
      <c r="N1584">
        <v>2012</v>
      </c>
      <c r="O1584">
        <v>2612</v>
      </c>
      <c r="P1584">
        <v>979842</v>
      </c>
      <c r="Q1584">
        <v>708</v>
      </c>
      <c r="R1584">
        <v>892983</v>
      </c>
      <c r="S1584">
        <v>6242</v>
      </c>
      <c r="T1584">
        <v>383235</v>
      </c>
      <c r="U1584">
        <v>1903</v>
      </c>
      <c r="V1584">
        <v>86859</v>
      </c>
      <c r="W1584">
        <v>6.3</v>
      </c>
      <c r="X1584">
        <v>5.6</v>
      </c>
      <c r="Y1584">
        <v>10.6</v>
      </c>
      <c r="Z1584">
        <v>6.6</v>
      </c>
      <c r="AA1584">
        <v>7.4</v>
      </c>
      <c r="AB1584">
        <v>6</v>
      </c>
      <c r="AC1584">
        <v>8.9</v>
      </c>
      <c r="AD1584">
        <v>23.4</v>
      </c>
    </row>
    <row r="1585" spans="1:30" x14ac:dyDescent="0.45">
      <c r="A1585" t="s">
        <v>143</v>
      </c>
      <c r="B1585">
        <v>18880</v>
      </c>
      <c r="C1585" t="s">
        <v>559</v>
      </c>
      <c r="E1585">
        <v>56</v>
      </c>
      <c r="F1585" t="s">
        <v>51</v>
      </c>
      <c r="H1585">
        <v>1</v>
      </c>
      <c r="I1585" t="s">
        <v>32</v>
      </c>
      <c r="J1585">
        <v>1</v>
      </c>
      <c r="K1585" t="s">
        <v>32</v>
      </c>
      <c r="L1585">
        <v>0</v>
      </c>
      <c r="M1585" t="s">
        <v>32</v>
      </c>
      <c r="N1585">
        <v>2012</v>
      </c>
      <c r="O1585">
        <v>2511</v>
      </c>
      <c r="P1585">
        <v>505811</v>
      </c>
      <c r="Q1585">
        <v>317</v>
      </c>
      <c r="R1585">
        <v>455042</v>
      </c>
      <c r="S1585">
        <v>11398</v>
      </c>
      <c r="T1585">
        <v>262601</v>
      </c>
      <c r="U1585">
        <v>2193</v>
      </c>
      <c r="V1585">
        <v>50769</v>
      </c>
      <c r="W1585">
        <v>5.0999999999999996</v>
      </c>
      <c r="X1585">
        <v>9.4</v>
      </c>
      <c r="Y1585">
        <v>26.6</v>
      </c>
      <c r="Z1585">
        <v>11.2</v>
      </c>
      <c r="AA1585">
        <v>4.0999999999999996</v>
      </c>
      <c r="AB1585">
        <v>5.2</v>
      </c>
      <c r="AC1585">
        <v>4.9000000000000004</v>
      </c>
      <c r="AD1585">
        <v>40.1</v>
      </c>
    </row>
    <row r="1586" spans="1:30" x14ac:dyDescent="0.45">
      <c r="A1586" t="s">
        <v>143</v>
      </c>
      <c r="B1586">
        <v>18880</v>
      </c>
      <c r="C1586" t="s">
        <v>559</v>
      </c>
      <c r="E1586">
        <v>61</v>
      </c>
      <c r="F1586" t="s">
        <v>52</v>
      </c>
      <c r="H1586">
        <v>1</v>
      </c>
      <c r="I1586" t="s">
        <v>32</v>
      </c>
      <c r="J1586">
        <v>1</v>
      </c>
      <c r="K1586" t="s">
        <v>32</v>
      </c>
      <c r="L1586">
        <v>0</v>
      </c>
      <c r="M1586" t="s">
        <v>32</v>
      </c>
      <c r="N1586">
        <v>2012</v>
      </c>
      <c r="O1586">
        <v>314</v>
      </c>
      <c r="P1586">
        <v>30657</v>
      </c>
      <c r="Q1586">
        <v>58</v>
      </c>
      <c r="R1586">
        <v>26062</v>
      </c>
      <c r="S1586">
        <v>429</v>
      </c>
      <c r="T1586">
        <v>11222</v>
      </c>
      <c r="U1586">
        <v>257</v>
      </c>
      <c r="V1586">
        <v>4595</v>
      </c>
      <c r="W1586">
        <v>16.100000000000001</v>
      </c>
      <c r="X1586">
        <v>10.1</v>
      </c>
      <c r="Y1586">
        <v>33.1</v>
      </c>
      <c r="Z1586">
        <v>12.8</v>
      </c>
      <c r="AA1586">
        <v>8.1999999999999993</v>
      </c>
      <c r="AB1586">
        <v>7.8</v>
      </c>
      <c r="AC1586">
        <v>20.8</v>
      </c>
      <c r="AD1586">
        <v>33</v>
      </c>
    </row>
    <row r="1587" spans="1:30" x14ac:dyDescent="0.45">
      <c r="A1587" t="s">
        <v>143</v>
      </c>
      <c r="B1587">
        <v>18880</v>
      </c>
      <c r="C1587" t="s">
        <v>559</v>
      </c>
      <c r="E1587">
        <v>62</v>
      </c>
      <c r="F1587" t="s">
        <v>53</v>
      </c>
      <c r="H1587">
        <v>1</v>
      </c>
      <c r="I1587" t="s">
        <v>32</v>
      </c>
      <c r="J1587">
        <v>1</v>
      </c>
      <c r="K1587" t="s">
        <v>32</v>
      </c>
      <c r="L1587">
        <v>0</v>
      </c>
      <c r="M1587" t="s">
        <v>32</v>
      </c>
      <c r="N1587">
        <v>2012</v>
      </c>
      <c r="O1587">
        <v>1322</v>
      </c>
      <c r="P1587">
        <v>1380848</v>
      </c>
      <c r="Q1587">
        <v>554</v>
      </c>
      <c r="R1587">
        <v>1309747</v>
      </c>
      <c r="S1587">
        <v>11262</v>
      </c>
      <c r="T1587">
        <v>452097</v>
      </c>
      <c r="U1587">
        <v>769</v>
      </c>
      <c r="V1587">
        <v>71101</v>
      </c>
      <c r="W1587">
        <v>10.199999999999999</v>
      </c>
      <c r="X1587">
        <v>7.2</v>
      </c>
      <c r="Y1587">
        <v>15.7</v>
      </c>
      <c r="Z1587">
        <v>6.2</v>
      </c>
      <c r="AA1587">
        <v>7.2</v>
      </c>
      <c r="AB1587">
        <v>8.9</v>
      </c>
      <c r="AC1587">
        <v>8.6999999999999993</v>
      </c>
      <c r="AD1587">
        <v>40.4</v>
      </c>
    </row>
    <row r="1588" spans="1:30" x14ac:dyDescent="0.45">
      <c r="A1588" t="s">
        <v>143</v>
      </c>
      <c r="B1588">
        <v>18880</v>
      </c>
      <c r="C1588" t="s">
        <v>559</v>
      </c>
      <c r="E1588">
        <v>71</v>
      </c>
      <c r="F1588" t="s">
        <v>54</v>
      </c>
      <c r="H1588">
        <v>1</v>
      </c>
      <c r="I1588" t="s">
        <v>32</v>
      </c>
      <c r="J1588">
        <v>1</v>
      </c>
      <c r="K1588" t="s">
        <v>32</v>
      </c>
      <c r="L1588">
        <v>0</v>
      </c>
      <c r="M1588" t="s">
        <v>32</v>
      </c>
      <c r="N1588">
        <v>2012</v>
      </c>
      <c r="O1588">
        <v>865</v>
      </c>
      <c r="P1588">
        <v>79474</v>
      </c>
      <c r="Q1588">
        <v>106</v>
      </c>
      <c r="R1588">
        <v>58990</v>
      </c>
      <c r="S1588">
        <v>1028</v>
      </c>
      <c r="T1588">
        <v>17860</v>
      </c>
      <c r="U1588">
        <v>759</v>
      </c>
      <c r="V1588">
        <v>20484</v>
      </c>
      <c r="W1588">
        <v>13.1</v>
      </c>
      <c r="X1588">
        <v>24.9</v>
      </c>
      <c r="Y1588">
        <v>30.8</v>
      </c>
      <c r="Z1588">
        <v>34.4</v>
      </c>
      <c r="AA1588">
        <v>47.7</v>
      </c>
      <c r="AB1588">
        <v>34.4</v>
      </c>
      <c r="AC1588">
        <v>12.3</v>
      </c>
      <c r="AD1588">
        <v>33.4</v>
      </c>
    </row>
    <row r="1589" spans="1:30" x14ac:dyDescent="0.45">
      <c r="A1589" t="s">
        <v>143</v>
      </c>
      <c r="B1589">
        <v>18880</v>
      </c>
      <c r="C1589" t="s">
        <v>559</v>
      </c>
      <c r="E1589">
        <v>72</v>
      </c>
      <c r="F1589" t="s">
        <v>55</v>
      </c>
      <c r="H1589">
        <v>1</v>
      </c>
      <c r="I1589" t="s">
        <v>32</v>
      </c>
      <c r="J1589">
        <v>1</v>
      </c>
      <c r="K1589" t="s">
        <v>32</v>
      </c>
      <c r="L1589">
        <v>0</v>
      </c>
      <c r="M1589" t="s">
        <v>32</v>
      </c>
      <c r="N1589">
        <v>2012</v>
      </c>
      <c r="O1589">
        <v>773</v>
      </c>
      <c r="P1589">
        <v>955414</v>
      </c>
      <c r="Q1589">
        <v>397</v>
      </c>
      <c r="R1589">
        <v>840387</v>
      </c>
      <c r="S1589">
        <v>12702</v>
      </c>
      <c r="T1589">
        <v>236447</v>
      </c>
      <c r="U1589">
        <v>376</v>
      </c>
      <c r="W1589">
        <v>15.4</v>
      </c>
      <c r="X1589">
        <v>16.3</v>
      </c>
      <c r="Y1589">
        <v>22.7</v>
      </c>
      <c r="Z1589">
        <v>14.9</v>
      </c>
      <c r="AA1589">
        <v>18</v>
      </c>
      <c r="AB1589">
        <v>17.3</v>
      </c>
      <c r="AC1589">
        <v>26.9</v>
      </c>
    </row>
    <row r="1590" spans="1:30" x14ac:dyDescent="0.45">
      <c r="A1590" t="s">
        <v>143</v>
      </c>
      <c r="B1590">
        <v>18880</v>
      </c>
      <c r="C1590" t="s">
        <v>559</v>
      </c>
      <c r="E1590">
        <v>81</v>
      </c>
      <c r="F1590" t="s">
        <v>56</v>
      </c>
      <c r="G1590" t="s">
        <v>57</v>
      </c>
      <c r="H1590">
        <v>1</v>
      </c>
      <c r="I1590" t="s">
        <v>32</v>
      </c>
      <c r="J1590">
        <v>1</v>
      </c>
      <c r="K1590" t="s">
        <v>32</v>
      </c>
      <c r="L1590">
        <v>0</v>
      </c>
      <c r="M1590" t="s">
        <v>32</v>
      </c>
      <c r="N1590">
        <v>2012</v>
      </c>
      <c r="O1590">
        <v>3273</v>
      </c>
      <c r="P1590">
        <v>159766</v>
      </c>
      <c r="Q1590">
        <v>339</v>
      </c>
      <c r="R1590">
        <v>88489</v>
      </c>
      <c r="S1590">
        <v>1455</v>
      </c>
      <c r="T1590">
        <v>29591</v>
      </c>
      <c r="U1590">
        <v>2934</v>
      </c>
      <c r="V1590">
        <v>71277</v>
      </c>
      <c r="W1590">
        <v>6.1</v>
      </c>
      <c r="X1590">
        <v>19.899999999999999</v>
      </c>
      <c r="Y1590">
        <v>31.8</v>
      </c>
      <c r="Z1590">
        <v>30</v>
      </c>
      <c r="AA1590">
        <v>39.9</v>
      </c>
      <c r="AB1590">
        <v>36.4</v>
      </c>
      <c r="AC1590">
        <v>5.0999999999999996</v>
      </c>
      <c r="AD1590">
        <v>12.2</v>
      </c>
    </row>
    <row r="1591" spans="1:30" x14ac:dyDescent="0.45">
      <c r="A1591" t="s">
        <v>144</v>
      </c>
      <c r="B1591">
        <v>19060</v>
      </c>
      <c r="C1591" t="s">
        <v>560</v>
      </c>
      <c r="E1591">
        <v>0</v>
      </c>
      <c r="F1591" t="s">
        <v>31</v>
      </c>
      <c r="H1591">
        <v>1</v>
      </c>
      <c r="I1591" t="s">
        <v>32</v>
      </c>
      <c r="J1591">
        <v>1</v>
      </c>
      <c r="K1591" t="s">
        <v>32</v>
      </c>
      <c r="L1591">
        <v>0</v>
      </c>
      <c r="M1591" t="s">
        <v>32</v>
      </c>
      <c r="N1591">
        <v>2012</v>
      </c>
      <c r="O1591">
        <v>5922</v>
      </c>
      <c r="P1591">
        <v>5268789</v>
      </c>
      <c r="Q1591">
        <v>1458</v>
      </c>
      <c r="R1591">
        <v>5111570</v>
      </c>
      <c r="S1591">
        <v>31298</v>
      </c>
      <c r="T1591">
        <v>1027715</v>
      </c>
      <c r="U1591">
        <v>4463</v>
      </c>
      <c r="V1591">
        <v>157219</v>
      </c>
      <c r="W1591">
        <v>10.5</v>
      </c>
      <c r="X1591">
        <v>8.9</v>
      </c>
      <c r="Y1591">
        <v>10.6</v>
      </c>
      <c r="Z1591">
        <v>9.4</v>
      </c>
      <c r="AA1591">
        <v>8.9</v>
      </c>
      <c r="AB1591">
        <v>8.6</v>
      </c>
      <c r="AC1591">
        <v>11.8</v>
      </c>
      <c r="AD1591">
        <v>16.5</v>
      </c>
    </row>
    <row r="1592" spans="1:30" x14ac:dyDescent="0.45">
      <c r="A1592" t="s">
        <v>144</v>
      </c>
      <c r="B1592">
        <v>19060</v>
      </c>
      <c r="C1592" t="s">
        <v>560</v>
      </c>
      <c r="E1592">
        <v>22</v>
      </c>
      <c r="F1592" t="s">
        <v>36</v>
      </c>
      <c r="H1592">
        <v>1</v>
      </c>
      <c r="I1592" t="s">
        <v>32</v>
      </c>
      <c r="J1592">
        <v>1</v>
      </c>
      <c r="K1592" t="s">
        <v>32</v>
      </c>
      <c r="L1592">
        <v>0</v>
      </c>
      <c r="M1592" t="s">
        <v>32</v>
      </c>
      <c r="N1592">
        <v>2012</v>
      </c>
      <c r="O1592">
        <v>49</v>
      </c>
      <c r="P1592">
        <v>85361</v>
      </c>
      <c r="Q1592">
        <v>9</v>
      </c>
      <c r="R1592">
        <v>84855</v>
      </c>
      <c r="S1592">
        <v>172</v>
      </c>
      <c r="T1592">
        <v>12487</v>
      </c>
      <c r="U1592">
        <v>39</v>
      </c>
      <c r="W1592">
        <v>94.9</v>
      </c>
      <c r="X1592">
        <v>1.8</v>
      </c>
      <c r="Y1592">
        <v>40.4</v>
      </c>
      <c r="Z1592">
        <v>1.8</v>
      </c>
      <c r="AA1592">
        <v>4.5999999999999996</v>
      </c>
      <c r="AB1592">
        <v>1.4</v>
      </c>
      <c r="AC1592">
        <v>110.9</v>
      </c>
    </row>
    <row r="1593" spans="1:30" x14ac:dyDescent="0.45">
      <c r="A1593" t="s">
        <v>144</v>
      </c>
      <c r="B1593">
        <v>19060</v>
      </c>
      <c r="C1593" t="s">
        <v>560</v>
      </c>
      <c r="E1593">
        <v>23</v>
      </c>
      <c r="F1593" t="s">
        <v>37</v>
      </c>
      <c r="H1593">
        <v>1</v>
      </c>
      <c r="I1593" t="s">
        <v>32</v>
      </c>
      <c r="J1593">
        <v>1</v>
      </c>
      <c r="K1593" t="s">
        <v>32</v>
      </c>
      <c r="L1593">
        <v>0</v>
      </c>
      <c r="M1593" t="s">
        <v>32</v>
      </c>
      <c r="N1593">
        <v>2012</v>
      </c>
      <c r="O1593">
        <v>539</v>
      </c>
      <c r="P1593">
        <v>184241</v>
      </c>
      <c r="Q1593">
        <v>99</v>
      </c>
      <c r="R1593">
        <v>174422</v>
      </c>
      <c r="S1593">
        <v>1175</v>
      </c>
      <c r="T1593">
        <v>44843</v>
      </c>
      <c r="U1593">
        <v>440</v>
      </c>
      <c r="V1593">
        <v>9819</v>
      </c>
      <c r="W1593">
        <v>20.5</v>
      </c>
      <c r="X1593">
        <v>35.5</v>
      </c>
      <c r="Y1593">
        <v>42</v>
      </c>
      <c r="Z1593">
        <v>39.299999999999997</v>
      </c>
      <c r="AA1593">
        <v>31.7</v>
      </c>
      <c r="AB1593">
        <v>36.4</v>
      </c>
      <c r="AC1593">
        <v>26.4</v>
      </c>
      <c r="AD1593">
        <v>18.600000000000001</v>
      </c>
    </row>
    <row r="1594" spans="1:30" x14ac:dyDescent="0.45">
      <c r="A1594" t="s">
        <v>144</v>
      </c>
      <c r="B1594">
        <v>19060</v>
      </c>
      <c r="C1594" t="s">
        <v>560</v>
      </c>
      <c r="E1594" t="s">
        <v>38</v>
      </c>
      <c r="F1594" t="s">
        <v>39</v>
      </c>
      <c r="H1594">
        <v>1</v>
      </c>
      <c r="I1594" t="s">
        <v>32</v>
      </c>
      <c r="J1594">
        <v>1</v>
      </c>
      <c r="K1594" t="s">
        <v>32</v>
      </c>
      <c r="L1594">
        <v>0</v>
      </c>
      <c r="M1594" t="s">
        <v>32</v>
      </c>
      <c r="N1594">
        <v>2012</v>
      </c>
      <c r="O1594">
        <v>116</v>
      </c>
      <c r="P1594">
        <v>1556142</v>
      </c>
      <c r="Q1594">
        <v>85</v>
      </c>
      <c r="R1594">
        <v>1553751</v>
      </c>
      <c r="S1594">
        <v>4721</v>
      </c>
      <c r="T1594">
        <v>253772</v>
      </c>
      <c r="U1594">
        <v>31</v>
      </c>
      <c r="V1594">
        <v>2391</v>
      </c>
      <c r="W1594">
        <v>18.5</v>
      </c>
      <c r="X1594">
        <v>5.9</v>
      </c>
      <c r="Y1594">
        <v>25</v>
      </c>
      <c r="Z1594">
        <v>6.1</v>
      </c>
      <c r="AA1594">
        <v>9.1</v>
      </c>
      <c r="AB1594">
        <v>7.7</v>
      </c>
      <c r="AC1594">
        <v>52.1</v>
      </c>
      <c r="AD1594">
        <v>5.3</v>
      </c>
    </row>
    <row r="1595" spans="1:30" x14ac:dyDescent="0.45">
      <c r="A1595" t="s">
        <v>144</v>
      </c>
      <c r="B1595">
        <v>19060</v>
      </c>
      <c r="C1595" t="s">
        <v>560</v>
      </c>
      <c r="E1595">
        <v>42</v>
      </c>
      <c r="F1595" t="s">
        <v>40</v>
      </c>
      <c r="H1595">
        <v>1</v>
      </c>
      <c r="I1595" t="s">
        <v>32</v>
      </c>
      <c r="J1595">
        <v>1</v>
      </c>
      <c r="K1595" t="s">
        <v>32</v>
      </c>
      <c r="L1595">
        <v>0</v>
      </c>
      <c r="M1595" t="s">
        <v>32</v>
      </c>
      <c r="N1595">
        <v>2012</v>
      </c>
      <c r="O1595">
        <v>169</v>
      </c>
      <c r="P1595">
        <v>220048</v>
      </c>
      <c r="Q1595">
        <v>52</v>
      </c>
      <c r="R1595">
        <v>216158</v>
      </c>
      <c r="S1595">
        <v>476</v>
      </c>
      <c r="T1595">
        <v>21152</v>
      </c>
      <c r="U1595">
        <v>117</v>
      </c>
      <c r="W1595">
        <v>34.6</v>
      </c>
      <c r="X1595">
        <v>3.1</v>
      </c>
      <c r="Y1595">
        <v>22.4</v>
      </c>
      <c r="Z1595">
        <v>2.7</v>
      </c>
      <c r="AA1595">
        <v>5.2</v>
      </c>
      <c r="AB1595">
        <v>2</v>
      </c>
      <c r="AC1595">
        <v>44.1</v>
      </c>
    </row>
    <row r="1596" spans="1:30" x14ac:dyDescent="0.45">
      <c r="A1596" t="s">
        <v>144</v>
      </c>
      <c r="B1596">
        <v>19060</v>
      </c>
      <c r="C1596" t="s">
        <v>560</v>
      </c>
      <c r="E1596" t="s">
        <v>41</v>
      </c>
      <c r="F1596" t="s">
        <v>42</v>
      </c>
      <c r="H1596">
        <v>1</v>
      </c>
      <c r="I1596" t="s">
        <v>32</v>
      </c>
      <c r="J1596">
        <v>1</v>
      </c>
      <c r="K1596" t="s">
        <v>32</v>
      </c>
      <c r="L1596">
        <v>0</v>
      </c>
      <c r="M1596" t="s">
        <v>32</v>
      </c>
      <c r="N1596">
        <v>2012</v>
      </c>
      <c r="O1596">
        <v>940</v>
      </c>
      <c r="P1596">
        <v>1368372</v>
      </c>
      <c r="Q1596">
        <v>293</v>
      </c>
      <c r="R1596">
        <v>1344094</v>
      </c>
      <c r="S1596">
        <v>5559</v>
      </c>
      <c r="T1596">
        <v>148290</v>
      </c>
      <c r="U1596">
        <v>647</v>
      </c>
      <c r="V1596">
        <v>24279</v>
      </c>
      <c r="W1596">
        <v>18.600000000000001</v>
      </c>
      <c r="X1596">
        <v>31.8</v>
      </c>
      <c r="Y1596">
        <v>17.5</v>
      </c>
      <c r="Z1596">
        <v>33.799999999999997</v>
      </c>
      <c r="AA1596">
        <v>28.6</v>
      </c>
      <c r="AB1596">
        <v>53.6</v>
      </c>
      <c r="AC1596">
        <v>22.1</v>
      </c>
      <c r="AD1596">
        <v>36.299999999999997</v>
      </c>
    </row>
    <row r="1597" spans="1:30" x14ac:dyDescent="0.45">
      <c r="A1597" t="s">
        <v>144</v>
      </c>
      <c r="B1597">
        <v>19060</v>
      </c>
      <c r="C1597" t="s">
        <v>560</v>
      </c>
      <c r="E1597" t="s">
        <v>43</v>
      </c>
      <c r="F1597" t="s">
        <v>44</v>
      </c>
      <c r="G1597" t="s">
        <v>45</v>
      </c>
      <c r="H1597">
        <v>1</v>
      </c>
      <c r="I1597" t="s">
        <v>32</v>
      </c>
      <c r="J1597">
        <v>1</v>
      </c>
      <c r="K1597" t="s">
        <v>32</v>
      </c>
      <c r="L1597">
        <v>0</v>
      </c>
      <c r="M1597" t="s">
        <v>32</v>
      </c>
      <c r="N1597">
        <v>2012</v>
      </c>
      <c r="O1597">
        <v>254</v>
      </c>
      <c r="P1597">
        <v>82125</v>
      </c>
      <c r="Q1597">
        <v>74</v>
      </c>
      <c r="R1597">
        <v>67990</v>
      </c>
      <c r="S1597">
        <v>628</v>
      </c>
      <c r="T1597">
        <v>22062</v>
      </c>
      <c r="U1597">
        <v>180</v>
      </c>
      <c r="W1597">
        <v>26.6</v>
      </c>
      <c r="X1597">
        <v>10.4</v>
      </c>
      <c r="Y1597">
        <v>34</v>
      </c>
      <c r="Z1597">
        <v>6.4</v>
      </c>
      <c r="AA1597">
        <v>7.6</v>
      </c>
      <c r="AB1597">
        <v>6.7</v>
      </c>
      <c r="AC1597">
        <v>37.1</v>
      </c>
    </row>
    <row r="1598" spans="1:30" x14ac:dyDescent="0.45">
      <c r="A1598" t="s">
        <v>144</v>
      </c>
      <c r="B1598">
        <v>19060</v>
      </c>
      <c r="C1598" t="s">
        <v>560</v>
      </c>
      <c r="E1598">
        <v>51</v>
      </c>
      <c r="F1598" t="s">
        <v>46</v>
      </c>
      <c r="H1598">
        <v>1</v>
      </c>
      <c r="I1598" t="s">
        <v>32</v>
      </c>
      <c r="J1598">
        <v>1</v>
      </c>
      <c r="K1598" t="s">
        <v>32</v>
      </c>
      <c r="L1598">
        <v>0</v>
      </c>
      <c r="M1598" t="s">
        <v>32</v>
      </c>
      <c r="N1598">
        <v>2012</v>
      </c>
      <c r="O1598">
        <v>45</v>
      </c>
      <c r="P1598">
        <v>201872</v>
      </c>
      <c r="Q1598">
        <v>20</v>
      </c>
      <c r="R1598">
        <v>201650</v>
      </c>
      <c r="S1598">
        <v>1941</v>
      </c>
      <c r="T1598">
        <v>54870</v>
      </c>
      <c r="U1598">
        <v>25</v>
      </c>
      <c r="W1598">
        <v>31.6</v>
      </c>
      <c r="X1598">
        <v>3.3</v>
      </c>
      <c r="Y1598">
        <v>6.6</v>
      </c>
      <c r="Z1598">
        <v>3.4</v>
      </c>
      <c r="AA1598">
        <v>2.5</v>
      </c>
      <c r="AB1598">
        <v>3</v>
      </c>
      <c r="AC1598">
        <v>53.5</v>
      </c>
    </row>
    <row r="1599" spans="1:30" x14ac:dyDescent="0.45">
      <c r="A1599" t="s">
        <v>144</v>
      </c>
      <c r="B1599">
        <v>19060</v>
      </c>
      <c r="C1599" t="s">
        <v>560</v>
      </c>
      <c r="E1599">
        <v>52</v>
      </c>
      <c r="F1599" t="s">
        <v>47</v>
      </c>
      <c r="G1599" t="s">
        <v>48</v>
      </c>
      <c r="H1599">
        <v>1</v>
      </c>
      <c r="I1599" t="s">
        <v>32</v>
      </c>
      <c r="J1599">
        <v>1</v>
      </c>
      <c r="K1599" t="s">
        <v>32</v>
      </c>
      <c r="L1599">
        <v>0</v>
      </c>
      <c r="M1599" t="s">
        <v>32</v>
      </c>
      <c r="N1599">
        <v>2012</v>
      </c>
      <c r="O1599">
        <v>185</v>
      </c>
      <c r="P1599">
        <v>317664</v>
      </c>
      <c r="Q1599">
        <v>82</v>
      </c>
      <c r="R1599">
        <v>313903</v>
      </c>
      <c r="S1599">
        <v>1069</v>
      </c>
      <c r="T1599">
        <v>46778</v>
      </c>
      <c r="U1599">
        <v>103</v>
      </c>
      <c r="W1599">
        <v>36.5</v>
      </c>
      <c r="X1599">
        <v>5.3</v>
      </c>
      <c r="Y1599">
        <v>39.6</v>
      </c>
      <c r="Z1599">
        <v>5.5</v>
      </c>
      <c r="AA1599">
        <v>11.1</v>
      </c>
      <c r="AB1599">
        <v>8.5</v>
      </c>
      <c r="AC1599">
        <v>57.8</v>
      </c>
    </row>
    <row r="1600" spans="1:30" x14ac:dyDescent="0.45">
      <c r="A1600" t="s">
        <v>144</v>
      </c>
      <c r="B1600">
        <v>19060</v>
      </c>
      <c r="C1600" t="s">
        <v>560</v>
      </c>
      <c r="E1600">
        <v>53</v>
      </c>
      <c r="F1600" t="s">
        <v>49</v>
      </c>
      <c r="H1600">
        <v>1</v>
      </c>
      <c r="I1600" t="s">
        <v>32</v>
      </c>
      <c r="J1600">
        <v>1</v>
      </c>
      <c r="K1600" t="s">
        <v>32</v>
      </c>
      <c r="L1600">
        <v>0</v>
      </c>
      <c r="M1600" t="s">
        <v>32</v>
      </c>
      <c r="N1600">
        <v>2012</v>
      </c>
      <c r="O1600">
        <v>546</v>
      </c>
      <c r="P1600">
        <v>86046</v>
      </c>
      <c r="Q1600">
        <v>69</v>
      </c>
      <c r="R1600">
        <v>51321</v>
      </c>
      <c r="S1600">
        <v>475</v>
      </c>
      <c r="T1600">
        <v>17704</v>
      </c>
      <c r="U1600">
        <v>477</v>
      </c>
      <c r="W1600">
        <v>38.299999999999997</v>
      </c>
      <c r="X1600">
        <v>31</v>
      </c>
      <c r="Y1600">
        <v>38.9</v>
      </c>
      <c r="Z1600">
        <v>40.700000000000003</v>
      </c>
      <c r="AA1600">
        <v>40.9</v>
      </c>
      <c r="AB1600">
        <v>69.400000000000006</v>
      </c>
      <c r="AC1600">
        <v>38.6</v>
      </c>
    </row>
    <row r="1601" spans="1:30" x14ac:dyDescent="0.45">
      <c r="A1601" t="s">
        <v>144</v>
      </c>
      <c r="B1601">
        <v>19060</v>
      </c>
      <c r="C1601" t="s">
        <v>560</v>
      </c>
      <c r="E1601">
        <v>54</v>
      </c>
      <c r="F1601" t="s">
        <v>50</v>
      </c>
      <c r="H1601">
        <v>1</v>
      </c>
      <c r="I1601" t="s">
        <v>32</v>
      </c>
      <c r="J1601">
        <v>1</v>
      </c>
      <c r="K1601" t="s">
        <v>32</v>
      </c>
      <c r="L1601">
        <v>0</v>
      </c>
      <c r="M1601" t="s">
        <v>32</v>
      </c>
      <c r="N1601">
        <v>2012</v>
      </c>
      <c r="O1601">
        <v>513</v>
      </c>
      <c r="P1601">
        <v>44933</v>
      </c>
      <c r="Q1601">
        <v>96</v>
      </c>
      <c r="R1601">
        <v>28336</v>
      </c>
      <c r="S1601">
        <v>382</v>
      </c>
      <c r="T1601">
        <v>12314</v>
      </c>
      <c r="U1601">
        <v>417</v>
      </c>
      <c r="V1601">
        <v>16597</v>
      </c>
      <c r="W1601">
        <v>21.8</v>
      </c>
      <c r="X1601">
        <v>22.6</v>
      </c>
      <c r="Y1601">
        <v>30.3</v>
      </c>
      <c r="Z1601">
        <v>28.2</v>
      </c>
      <c r="AA1601">
        <v>34.1</v>
      </c>
      <c r="AB1601">
        <v>30.9</v>
      </c>
      <c r="AC1601">
        <v>22.9</v>
      </c>
      <c r="AD1601">
        <v>44.8</v>
      </c>
    </row>
    <row r="1602" spans="1:30" x14ac:dyDescent="0.45">
      <c r="A1602" t="s">
        <v>144</v>
      </c>
      <c r="B1602">
        <v>19060</v>
      </c>
      <c r="C1602" t="s">
        <v>560</v>
      </c>
      <c r="E1602">
        <v>56</v>
      </c>
      <c r="F1602" t="s">
        <v>51</v>
      </c>
      <c r="H1602">
        <v>1</v>
      </c>
      <c r="I1602" t="s">
        <v>32</v>
      </c>
      <c r="J1602">
        <v>1</v>
      </c>
      <c r="K1602" t="s">
        <v>32</v>
      </c>
      <c r="L1602">
        <v>0</v>
      </c>
      <c r="M1602" t="s">
        <v>32</v>
      </c>
      <c r="N1602">
        <v>2012</v>
      </c>
      <c r="O1602">
        <v>432</v>
      </c>
      <c r="P1602">
        <v>138172</v>
      </c>
      <c r="Q1602">
        <v>44</v>
      </c>
      <c r="R1602">
        <v>135832</v>
      </c>
      <c r="S1602">
        <v>3152</v>
      </c>
      <c r="T1602">
        <v>81308</v>
      </c>
      <c r="U1602">
        <v>388</v>
      </c>
      <c r="V1602">
        <v>2340</v>
      </c>
      <c r="W1602">
        <v>26</v>
      </c>
      <c r="X1602">
        <v>30</v>
      </c>
      <c r="Y1602">
        <v>43.9</v>
      </c>
      <c r="Z1602">
        <v>31.9</v>
      </c>
      <c r="AA1602">
        <v>55.4</v>
      </c>
      <c r="AB1602">
        <v>37.200000000000003</v>
      </c>
      <c r="AC1602">
        <v>27</v>
      </c>
      <c r="AD1602">
        <v>15.6</v>
      </c>
    </row>
    <row r="1603" spans="1:30" x14ac:dyDescent="0.45">
      <c r="A1603" t="s">
        <v>144</v>
      </c>
      <c r="B1603">
        <v>19060</v>
      </c>
      <c r="C1603" t="s">
        <v>560</v>
      </c>
      <c r="E1603">
        <v>61</v>
      </c>
      <c r="F1603" t="s">
        <v>52</v>
      </c>
      <c r="H1603">
        <v>1</v>
      </c>
      <c r="I1603" t="s">
        <v>32</v>
      </c>
      <c r="J1603">
        <v>1</v>
      </c>
      <c r="K1603" t="s">
        <v>32</v>
      </c>
      <c r="L1603">
        <v>0</v>
      </c>
      <c r="M1603" t="s">
        <v>32</v>
      </c>
      <c r="N1603">
        <v>2012</v>
      </c>
      <c r="O1603">
        <v>217</v>
      </c>
      <c r="P1603">
        <v>18364</v>
      </c>
      <c r="Q1603">
        <v>21</v>
      </c>
      <c r="R1603">
        <v>13839</v>
      </c>
      <c r="S1603">
        <v>206</v>
      </c>
      <c r="T1603">
        <v>4665</v>
      </c>
      <c r="U1603">
        <v>196</v>
      </c>
      <c r="W1603">
        <v>33.5</v>
      </c>
      <c r="X1603">
        <v>25</v>
      </c>
      <c r="Y1603">
        <v>34.1</v>
      </c>
      <c r="Z1603">
        <v>10.6</v>
      </c>
      <c r="AA1603">
        <v>14</v>
      </c>
      <c r="AB1603">
        <v>9.4</v>
      </c>
      <c r="AC1603">
        <v>34.299999999999997</v>
      </c>
    </row>
    <row r="1604" spans="1:30" x14ac:dyDescent="0.45">
      <c r="A1604" t="s">
        <v>144</v>
      </c>
      <c r="B1604">
        <v>19060</v>
      </c>
      <c r="C1604" t="s">
        <v>560</v>
      </c>
      <c r="E1604">
        <v>62</v>
      </c>
      <c r="F1604" t="s">
        <v>53</v>
      </c>
      <c r="H1604">
        <v>1</v>
      </c>
      <c r="I1604" t="s">
        <v>32</v>
      </c>
      <c r="J1604">
        <v>1</v>
      </c>
      <c r="K1604" t="s">
        <v>32</v>
      </c>
      <c r="L1604">
        <v>0</v>
      </c>
      <c r="M1604" t="s">
        <v>32</v>
      </c>
      <c r="N1604">
        <v>2012</v>
      </c>
      <c r="O1604">
        <v>639</v>
      </c>
      <c r="P1604">
        <v>682402</v>
      </c>
      <c r="Q1604">
        <v>240</v>
      </c>
      <c r="R1604">
        <v>675610</v>
      </c>
      <c r="S1604">
        <v>7557</v>
      </c>
      <c r="T1604">
        <v>249625</v>
      </c>
      <c r="U1604">
        <v>399</v>
      </c>
      <c r="V1604">
        <v>6792</v>
      </c>
      <c r="W1604">
        <v>17.899999999999999</v>
      </c>
      <c r="X1604">
        <v>13.8</v>
      </c>
      <c r="Y1604">
        <v>22.9</v>
      </c>
      <c r="Z1604">
        <v>14</v>
      </c>
      <c r="AA1604">
        <v>7.9</v>
      </c>
      <c r="AB1604">
        <v>11.8</v>
      </c>
      <c r="AC1604">
        <v>16</v>
      </c>
      <c r="AD1604">
        <v>43.3</v>
      </c>
    </row>
    <row r="1605" spans="1:30" x14ac:dyDescent="0.45">
      <c r="A1605" t="s">
        <v>144</v>
      </c>
      <c r="B1605">
        <v>19060</v>
      </c>
      <c r="C1605" t="s">
        <v>560</v>
      </c>
      <c r="E1605">
        <v>71</v>
      </c>
      <c r="F1605" t="s">
        <v>54</v>
      </c>
      <c r="H1605">
        <v>1</v>
      </c>
      <c r="I1605" t="s">
        <v>32</v>
      </c>
      <c r="J1605">
        <v>1</v>
      </c>
      <c r="K1605" t="s">
        <v>32</v>
      </c>
      <c r="L1605">
        <v>0</v>
      </c>
      <c r="M1605" t="s">
        <v>32</v>
      </c>
      <c r="N1605">
        <v>2012</v>
      </c>
      <c r="O1605">
        <v>204</v>
      </c>
      <c r="P1605">
        <v>13616</v>
      </c>
      <c r="Q1605">
        <v>32</v>
      </c>
      <c r="R1605">
        <v>10649</v>
      </c>
      <c r="S1605">
        <v>300</v>
      </c>
      <c r="T1605">
        <v>2599</v>
      </c>
      <c r="U1605">
        <v>171</v>
      </c>
      <c r="V1605">
        <v>2967</v>
      </c>
      <c r="W1605">
        <v>39.799999999999997</v>
      </c>
      <c r="X1605">
        <v>28</v>
      </c>
      <c r="Y1605">
        <v>50.4</v>
      </c>
      <c r="Z1605">
        <v>26.4</v>
      </c>
      <c r="AA1605">
        <v>26.4</v>
      </c>
      <c r="AB1605">
        <v>16.600000000000001</v>
      </c>
      <c r="AC1605">
        <v>39</v>
      </c>
      <c r="AD1605">
        <v>38.5</v>
      </c>
    </row>
    <row r="1606" spans="1:30" x14ac:dyDescent="0.45">
      <c r="A1606" t="s">
        <v>144</v>
      </c>
      <c r="B1606">
        <v>19060</v>
      </c>
      <c r="C1606" t="s">
        <v>560</v>
      </c>
      <c r="E1606">
        <v>72</v>
      </c>
      <c r="F1606" t="s">
        <v>55</v>
      </c>
      <c r="H1606">
        <v>1</v>
      </c>
      <c r="I1606" t="s">
        <v>32</v>
      </c>
      <c r="J1606">
        <v>1</v>
      </c>
      <c r="K1606" t="s">
        <v>32</v>
      </c>
      <c r="L1606">
        <v>0</v>
      </c>
      <c r="M1606" t="s">
        <v>32</v>
      </c>
      <c r="N1606">
        <v>2012</v>
      </c>
      <c r="O1606">
        <v>246</v>
      </c>
      <c r="P1606">
        <v>120984</v>
      </c>
      <c r="Q1606">
        <v>175</v>
      </c>
      <c r="R1606">
        <v>115651</v>
      </c>
      <c r="S1606">
        <v>2636</v>
      </c>
      <c r="T1606">
        <v>30157</v>
      </c>
      <c r="U1606">
        <v>71</v>
      </c>
      <c r="V1606">
        <v>5333</v>
      </c>
      <c r="W1606">
        <v>32.200000000000003</v>
      </c>
      <c r="X1606">
        <v>12.8</v>
      </c>
      <c r="Y1606">
        <v>45.4</v>
      </c>
      <c r="Z1606">
        <v>13.9</v>
      </c>
      <c r="AA1606">
        <v>20.3</v>
      </c>
      <c r="AB1606">
        <v>16</v>
      </c>
      <c r="AC1606">
        <v>55.9</v>
      </c>
      <c r="AD1606">
        <v>3.9</v>
      </c>
    </row>
    <row r="1607" spans="1:30" x14ac:dyDescent="0.45">
      <c r="A1607" t="s">
        <v>144</v>
      </c>
      <c r="B1607">
        <v>19060</v>
      </c>
      <c r="C1607" t="s">
        <v>560</v>
      </c>
      <c r="E1607">
        <v>81</v>
      </c>
      <c r="F1607" t="s">
        <v>56</v>
      </c>
      <c r="G1607" t="s">
        <v>57</v>
      </c>
      <c r="H1607">
        <v>1</v>
      </c>
      <c r="I1607" t="s">
        <v>32</v>
      </c>
      <c r="J1607">
        <v>1</v>
      </c>
      <c r="K1607" t="s">
        <v>32</v>
      </c>
      <c r="L1607">
        <v>0</v>
      </c>
      <c r="M1607" t="s">
        <v>32</v>
      </c>
      <c r="N1607">
        <v>2012</v>
      </c>
      <c r="O1607">
        <v>808</v>
      </c>
      <c r="P1607">
        <v>64302</v>
      </c>
      <c r="Q1607">
        <v>63</v>
      </c>
      <c r="R1607">
        <v>40130</v>
      </c>
      <c r="S1607">
        <v>561</v>
      </c>
      <c r="T1607">
        <v>10961</v>
      </c>
      <c r="U1607">
        <v>746</v>
      </c>
      <c r="V1607">
        <v>24172</v>
      </c>
      <c r="W1607">
        <v>13.5</v>
      </c>
      <c r="X1607">
        <v>31.6</v>
      </c>
      <c r="Y1607">
        <v>51.7</v>
      </c>
      <c r="Z1607">
        <v>34.799999999999997</v>
      </c>
      <c r="AA1607">
        <v>27.7</v>
      </c>
      <c r="AB1607">
        <v>29</v>
      </c>
      <c r="AC1607">
        <v>12.7</v>
      </c>
      <c r="AD1607">
        <v>39.200000000000003</v>
      </c>
    </row>
    <row r="1608" spans="1:30" x14ac:dyDescent="0.45">
      <c r="A1608" t="s">
        <v>145</v>
      </c>
      <c r="B1608">
        <v>19100</v>
      </c>
      <c r="C1608" t="s">
        <v>561</v>
      </c>
      <c r="E1608">
        <v>0</v>
      </c>
      <c r="F1608" t="s">
        <v>31</v>
      </c>
      <c r="H1608">
        <v>1</v>
      </c>
      <c r="I1608" t="s">
        <v>32</v>
      </c>
      <c r="J1608">
        <v>1</v>
      </c>
      <c r="K1608" t="s">
        <v>32</v>
      </c>
      <c r="L1608">
        <v>0</v>
      </c>
      <c r="M1608" t="s">
        <v>32</v>
      </c>
      <c r="N1608">
        <v>2012</v>
      </c>
      <c r="O1608">
        <v>642289</v>
      </c>
      <c r="P1608">
        <v>894698052</v>
      </c>
      <c r="Q1608">
        <v>106816</v>
      </c>
      <c r="R1608">
        <v>864961925</v>
      </c>
      <c r="S1608">
        <v>2750007</v>
      </c>
      <c r="T1608">
        <v>134118507</v>
      </c>
      <c r="U1608">
        <v>535473</v>
      </c>
      <c r="V1608">
        <v>29736127</v>
      </c>
      <c r="W1608">
        <v>0.4</v>
      </c>
      <c r="X1608">
        <v>1.2</v>
      </c>
      <c r="Y1608">
        <v>0.6</v>
      </c>
      <c r="Z1608">
        <v>1.3</v>
      </c>
      <c r="AA1608">
        <v>1.1000000000000001</v>
      </c>
      <c r="AB1608">
        <v>0.7</v>
      </c>
      <c r="AC1608">
        <v>0.5</v>
      </c>
      <c r="AD1608">
        <v>1.7</v>
      </c>
    </row>
    <row r="1609" spans="1:30" x14ac:dyDescent="0.45">
      <c r="A1609" t="s">
        <v>145</v>
      </c>
      <c r="B1609">
        <v>19100</v>
      </c>
      <c r="C1609" t="s">
        <v>561</v>
      </c>
      <c r="E1609">
        <v>11</v>
      </c>
      <c r="F1609" t="s">
        <v>33</v>
      </c>
      <c r="G1609" t="s">
        <v>34</v>
      </c>
      <c r="H1609">
        <v>1</v>
      </c>
      <c r="I1609" t="s">
        <v>32</v>
      </c>
      <c r="J1609">
        <v>1</v>
      </c>
      <c r="K1609" t="s">
        <v>32</v>
      </c>
      <c r="L1609">
        <v>0</v>
      </c>
      <c r="M1609" t="s">
        <v>32</v>
      </c>
      <c r="N1609">
        <v>2012</v>
      </c>
      <c r="O1609">
        <v>1777</v>
      </c>
      <c r="P1609">
        <v>153341</v>
      </c>
      <c r="Q1609">
        <v>127</v>
      </c>
      <c r="R1609">
        <v>99437</v>
      </c>
      <c r="S1609">
        <v>785</v>
      </c>
      <c r="T1609">
        <v>21832</v>
      </c>
      <c r="U1609">
        <v>1649</v>
      </c>
      <c r="V1609">
        <v>53904</v>
      </c>
      <c r="W1609">
        <v>10.7</v>
      </c>
      <c r="X1609">
        <v>11.6</v>
      </c>
      <c r="Y1609">
        <v>24.2</v>
      </c>
      <c r="Z1609">
        <v>12.2</v>
      </c>
      <c r="AA1609">
        <v>9.1999999999999993</v>
      </c>
      <c r="AB1609">
        <v>11.3</v>
      </c>
      <c r="AC1609">
        <v>11.4</v>
      </c>
      <c r="AD1609">
        <v>20.399999999999999</v>
      </c>
    </row>
    <row r="1610" spans="1:30" x14ac:dyDescent="0.45">
      <c r="A1610" t="s">
        <v>145</v>
      </c>
      <c r="B1610">
        <v>19100</v>
      </c>
      <c r="C1610" t="s">
        <v>561</v>
      </c>
      <c r="E1610">
        <v>21</v>
      </c>
      <c r="F1610" t="s">
        <v>35</v>
      </c>
      <c r="H1610">
        <v>1</v>
      </c>
      <c r="I1610" t="s">
        <v>32</v>
      </c>
      <c r="J1610">
        <v>1</v>
      </c>
      <c r="K1610" t="s">
        <v>32</v>
      </c>
      <c r="L1610">
        <v>0</v>
      </c>
      <c r="M1610" t="s">
        <v>32</v>
      </c>
      <c r="N1610">
        <v>2012</v>
      </c>
      <c r="O1610">
        <v>5507</v>
      </c>
      <c r="P1610">
        <v>6766373</v>
      </c>
      <c r="Q1610">
        <v>722</v>
      </c>
      <c r="R1610">
        <v>6377436</v>
      </c>
      <c r="S1610">
        <v>15933</v>
      </c>
      <c r="T1610">
        <v>974986</v>
      </c>
      <c r="U1610">
        <v>4785</v>
      </c>
      <c r="V1610">
        <v>388937</v>
      </c>
      <c r="W1610">
        <v>5.8</v>
      </c>
      <c r="X1610">
        <v>4.3</v>
      </c>
      <c r="Y1610">
        <v>14.2</v>
      </c>
      <c r="Z1610">
        <v>4.4000000000000004</v>
      </c>
      <c r="AA1610">
        <v>5.2</v>
      </c>
      <c r="AB1610">
        <v>5</v>
      </c>
      <c r="AC1610">
        <v>5.7</v>
      </c>
      <c r="AD1610">
        <v>14</v>
      </c>
    </row>
    <row r="1611" spans="1:30" x14ac:dyDescent="0.45">
      <c r="A1611" t="s">
        <v>145</v>
      </c>
      <c r="B1611">
        <v>19100</v>
      </c>
      <c r="C1611" t="s">
        <v>561</v>
      </c>
      <c r="E1611">
        <v>22</v>
      </c>
      <c r="F1611" t="s">
        <v>36</v>
      </c>
      <c r="H1611">
        <v>1</v>
      </c>
      <c r="I1611" t="s">
        <v>32</v>
      </c>
      <c r="J1611">
        <v>1</v>
      </c>
      <c r="K1611" t="s">
        <v>32</v>
      </c>
      <c r="L1611">
        <v>0</v>
      </c>
      <c r="M1611" t="s">
        <v>32</v>
      </c>
      <c r="N1611">
        <v>2012</v>
      </c>
      <c r="O1611">
        <v>946</v>
      </c>
      <c r="P1611">
        <v>9574083</v>
      </c>
      <c r="Q1611">
        <v>147</v>
      </c>
      <c r="R1611">
        <v>9547787</v>
      </c>
      <c r="S1611">
        <v>11532</v>
      </c>
      <c r="T1611">
        <v>964096</v>
      </c>
      <c r="U1611">
        <v>799</v>
      </c>
      <c r="V1611">
        <v>26297</v>
      </c>
      <c r="W1611">
        <v>8</v>
      </c>
      <c r="X1611">
        <v>5</v>
      </c>
      <c r="Y1611">
        <v>18.5</v>
      </c>
      <c r="Z1611">
        <v>5.2</v>
      </c>
      <c r="AA1611">
        <v>6.9</v>
      </c>
      <c r="AB1611">
        <v>6.8</v>
      </c>
      <c r="AC1611">
        <v>7.1</v>
      </c>
      <c r="AD1611">
        <v>46.3</v>
      </c>
    </row>
    <row r="1612" spans="1:30" x14ac:dyDescent="0.45">
      <c r="A1612" t="s">
        <v>145</v>
      </c>
      <c r="B1612">
        <v>19100</v>
      </c>
      <c r="C1612" t="s">
        <v>561</v>
      </c>
      <c r="E1612">
        <v>23</v>
      </c>
      <c r="F1612" t="s">
        <v>37</v>
      </c>
      <c r="H1612">
        <v>1</v>
      </c>
      <c r="I1612" t="s">
        <v>32</v>
      </c>
      <c r="J1612">
        <v>1</v>
      </c>
      <c r="K1612" t="s">
        <v>32</v>
      </c>
      <c r="L1612">
        <v>0</v>
      </c>
      <c r="M1612" t="s">
        <v>32</v>
      </c>
      <c r="N1612">
        <v>2012</v>
      </c>
      <c r="O1612">
        <v>69470</v>
      </c>
      <c r="P1612">
        <v>41910381</v>
      </c>
      <c r="Q1612">
        <v>9782</v>
      </c>
      <c r="R1612">
        <v>38264318</v>
      </c>
      <c r="S1612">
        <v>131910</v>
      </c>
      <c r="T1612">
        <v>6505143</v>
      </c>
      <c r="U1612">
        <v>59688</v>
      </c>
      <c r="V1612">
        <v>3646063</v>
      </c>
      <c r="W1612">
        <v>1.6</v>
      </c>
      <c r="X1612">
        <v>4.5</v>
      </c>
      <c r="Y1612">
        <v>2.7</v>
      </c>
      <c r="Z1612">
        <v>5.2</v>
      </c>
      <c r="AA1612">
        <v>8.4</v>
      </c>
      <c r="AB1612">
        <v>6</v>
      </c>
      <c r="AC1612">
        <v>1.9</v>
      </c>
      <c r="AD1612">
        <v>2.7</v>
      </c>
    </row>
    <row r="1613" spans="1:30" x14ac:dyDescent="0.45">
      <c r="A1613" t="s">
        <v>145</v>
      </c>
      <c r="B1613">
        <v>19100</v>
      </c>
      <c r="C1613" t="s">
        <v>561</v>
      </c>
      <c r="E1613" t="s">
        <v>38</v>
      </c>
      <c r="F1613" t="s">
        <v>39</v>
      </c>
      <c r="H1613">
        <v>1</v>
      </c>
      <c r="I1613" t="s">
        <v>32</v>
      </c>
      <c r="J1613">
        <v>1</v>
      </c>
      <c r="K1613" t="s">
        <v>32</v>
      </c>
      <c r="L1613">
        <v>0</v>
      </c>
      <c r="M1613" t="s">
        <v>32</v>
      </c>
      <c r="N1613">
        <v>2012</v>
      </c>
      <c r="O1613">
        <v>13099</v>
      </c>
      <c r="P1613">
        <v>110604668</v>
      </c>
      <c r="Q1613">
        <v>5181</v>
      </c>
      <c r="R1613">
        <v>110172343</v>
      </c>
      <c r="S1613">
        <v>224715</v>
      </c>
      <c r="T1613">
        <v>12268926</v>
      </c>
      <c r="U1613">
        <v>7918</v>
      </c>
      <c r="V1613">
        <v>432325</v>
      </c>
      <c r="W1613">
        <v>2.2999999999999998</v>
      </c>
      <c r="X1613">
        <v>1.6</v>
      </c>
      <c r="Y1613">
        <v>4.4000000000000004</v>
      </c>
      <c r="Z1613">
        <v>1.7</v>
      </c>
      <c r="AA1613">
        <v>2.7</v>
      </c>
      <c r="AB1613">
        <v>2.2000000000000002</v>
      </c>
      <c r="AC1613">
        <v>4.0999999999999996</v>
      </c>
      <c r="AD1613">
        <v>24</v>
      </c>
    </row>
    <row r="1614" spans="1:30" x14ac:dyDescent="0.45">
      <c r="A1614" t="s">
        <v>145</v>
      </c>
      <c r="B1614">
        <v>19100</v>
      </c>
      <c r="C1614" t="s">
        <v>561</v>
      </c>
      <c r="E1614">
        <v>42</v>
      </c>
      <c r="F1614" t="s">
        <v>40</v>
      </c>
      <c r="H1614">
        <v>1</v>
      </c>
      <c r="I1614" t="s">
        <v>32</v>
      </c>
      <c r="J1614">
        <v>1</v>
      </c>
      <c r="K1614" t="s">
        <v>32</v>
      </c>
      <c r="L1614">
        <v>0</v>
      </c>
      <c r="M1614" t="s">
        <v>32</v>
      </c>
      <c r="N1614">
        <v>2012</v>
      </c>
      <c r="O1614">
        <v>17920</v>
      </c>
      <c r="P1614">
        <v>261225458</v>
      </c>
      <c r="Q1614">
        <v>7859</v>
      </c>
      <c r="R1614">
        <v>260161524</v>
      </c>
      <c r="S1614">
        <v>153966</v>
      </c>
      <c r="T1614">
        <v>10388327</v>
      </c>
      <c r="U1614">
        <v>10061</v>
      </c>
      <c r="V1614">
        <v>1063934</v>
      </c>
      <c r="W1614">
        <v>2.1</v>
      </c>
      <c r="X1614">
        <v>2.8</v>
      </c>
      <c r="Y1614">
        <v>3.2</v>
      </c>
      <c r="Z1614">
        <v>2.9</v>
      </c>
      <c r="AA1614">
        <v>2.9</v>
      </c>
      <c r="AB1614">
        <v>3.3</v>
      </c>
      <c r="AC1614">
        <v>3.1</v>
      </c>
      <c r="AD1614">
        <v>13.6</v>
      </c>
    </row>
    <row r="1615" spans="1:30" x14ac:dyDescent="0.45">
      <c r="A1615" t="s">
        <v>145</v>
      </c>
      <c r="B1615">
        <v>19100</v>
      </c>
      <c r="C1615" t="s">
        <v>561</v>
      </c>
      <c r="E1615" t="s">
        <v>41</v>
      </c>
      <c r="F1615" t="s">
        <v>42</v>
      </c>
      <c r="H1615">
        <v>1</v>
      </c>
      <c r="I1615" t="s">
        <v>32</v>
      </c>
      <c r="J1615">
        <v>1</v>
      </c>
      <c r="K1615" t="s">
        <v>32</v>
      </c>
      <c r="L1615">
        <v>0</v>
      </c>
      <c r="M1615" t="s">
        <v>32</v>
      </c>
      <c r="N1615">
        <v>2012</v>
      </c>
      <c r="O1615">
        <v>56365</v>
      </c>
      <c r="P1615">
        <v>104652711</v>
      </c>
      <c r="Q1615">
        <v>11439</v>
      </c>
      <c r="R1615">
        <v>102181678</v>
      </c>
      <c r="S1615">
        <v>313529</v>
      </c>
      <c r="T1615">
        <v>8472434</v>
      </c>
      <c r="U1615">
        <v>44927</v>
      </c>
      <c r="V1615">
        <v>2471033</v>
      </c>
      <c r="W1615">
        <v>1.5</v>
      </c>
      <c r="X1615">
        <v>4.2</v>
      </c>
      <c r="Y1615">
        <v>3.3</v>
      </c>
      <c r="Z1615">
        <v>4.5</v>
      </c>
      <c r="AA1615">
        <v>2</v>
      </c>
      <c r="AB1615">
        <v>3.3</v>
      </c>
      <c r="AC1615">
        <v>1.6</v>
      </c>
      <c r="AD1615">
        <v>9.6999999999999993</v>
      </c>
    </row>
    <row r="1616" spans="1:30" x14ac:dyDescent="0.45">
      <c r="A1616" t="s">
        <v>145</v>
      </c>
      <c r="B1616">
        <v>19100</v>
      </c>
      <c r="C1616" t="s">
        <v>561</v>
      </c>
      <c r="E1616" t="s">
        <v>43</v>
      </c>
      <c r="F1616" t="s">
        <v>44</v>
      </c>
      <c r="G1616" t="s">
        <v>45</v>
      </c>
      <c r="H1616">
        <v>1</v>
      </c>
      <c r="I1616" t="s">
        <v>32</v>
      </c>
      <c r="J1616">
        <v>1</v>
      </c>
      <c r="K1616" t="s">
        <v>32</v>
      </c>
      <c r="L1616">
        <v>0</v>
      </c>
      <c r="M1616" t="s">
        <v>32</v>
      </c>
      <c r="N1616">
        <v>2012</v>
      </c>
      <c r="O1616">
        <v>29500</v>
      </c>
      <c r="P1616">
        <v>29160432</v>
      </c>
      <c r="Q1616">
        <v>3102</v>
      </c>
      <c r="R1616">
        <v>27173183</v>
      </c>
      <c r="S1616">
        <v>134562</v>
      </c>
      <c r="T1616">
        <v>6099744</v>
      </c>
      <c r="U1616">
        <v>26398</v>
      </c>
      <c r="V1616">
        <v>1987249</v>
      </c>
      <c r="W1616">
        <v>1.9</v>
      </c>
      <c r="X1616">
        <v>2.1</v>
      </c>
      <c r="Y1616">
        <v>5.6</v>
      </c>
      <c r="Z1616">
        <v>2.4</v>
      </c>
      <c r="AA1616">
        <v>3</v>
      </c>
      <c r="AB1616">
        <v>2</v>
      </c>
      <c r="AC1616">
        <v>2.2000000000000002</v>
      </c>
      <c r="AD1616">
        <v>6.3</v>
      </c>
    </row>
    <row r="1617" spans="1:30" x14ac:dyDescent="0.45">
      <c r="A1617" t="s">
        <v>145</v>
      </c>
      <c r="B1617">
        <v>19100</v>
      </c>
      <c r="C1617" t="s">
        <v>561</v>
      </c>
      <c r="E1617">
        <v>51</v>
      </c>
      <c r="F1617" t="s">
        <v>46</v>
      </c>
      <c r="H1617">
        <v>1</v>
      </c>
      <c r="I1617" t="s">
        <v>32</v>
      </c>
      <c r="J1617">
        <v>1</v>
      </c>
      <c r="K1617" t="s">
        <v>32</v>
      </c>
      <c r="L1617">
        <v>0</v>
      </c>
      <c r="M1617" t="s">
        <v>32</v>
      </c>
      <c r="N1617">
        <v>2012</v>
      </c>
      <c r="O1617">
        <v>8630</v>
      </c>
      <c r="P1617">
        <v>37720328</v>
      </c>
      <c r="Q1617">
        <v>1556</v>
      </c>
      <c r="R1617">
        <v>37461681</v>
      </c>
      <c r="S1617">
        <v>97359</v>
      </c>
      <c r="T1617">
        <v>7912508</v>
      </c>
      <c r="U1617">
        <v>7074</v>
      </c>
      <c r="V1617">
        <v>258647</v>
      </c>
      <c r="W1617">
        <v>3.5</v>
      </c>
      <c r="X1617">
        <v>2.2999999999999998</v>
      </c>
      <c r="Y1617">
        <v>6.1</v>
      </c>
      <c r="Z1617">
        <v>2.4</v>
      </c>
      <c r="AA1617">
        <v>2.2000000000000002</v>
      </c>
      <c r="AB1617">
        <v>2.5</v>
      </c>
      <c r="AC1617">
        <v>4.0999999999999996</v>
      </c>
      <c r="AD1617">
        <v>8</v>
      </c>
    </row>
    <row r="1618" spans="1:30" x14ac:dyDescent="0.45">
      <c r="A1618" t="s">
        <v>145</v>
      </c>
      <c r="B1618">
        <v>19100</v>
      </c>
      <c r="C1618" t="s">
        <v>561</v>
      </c>
      <c r="E1618">
        <v>52</v>
      </c>
      <c r="F1618" t="s">
        <v>47</v>
      </c>
      <c r="G1618" t="s">
        <v>48</v>
      </c>
      <c r="H1618">
        <v>1</v>
      </c>
      <c r="I1618" t="s">
        <v>32</v>
      </c>
      <c r="J1618">
        <v>1</v>
      </c>
      <c r="K1618" t="s">
        <v>32</v>
      </c>
      <c r="L1618">
        <v>0</v>
      </c>
      <c r="M1618" t="s">
        <v>32</v>
      </c>
      <c r="N1618">
        <v>2012</v>
      </c>
      <c r="O1618">
        <v>32421</v>
      </c>
      <c r="P1618">
        <v>117287321</v>
      </c>
      <c r="Q1618">
        <v>5889</v>
      </c>
      <c r="R1618">
        <v>114864953</v>
      </c>
      <c r="S1618">
        <v>203184</v>
      </c>
      <c r="T1618">
        <v>15302754</v>
      </c>
      <c r="U1618">
        <v>26533</v>
      </c>
      <c r="V1618">
        <v>2422368</v>
      </c>
      <c r="W1618">
        <v>1.8</v>
      </c>
      <c r="X1618">
        <v>2.2000000000000002</v>
      </c>
      <c r="Y1618">
        <v>4.7</v>
      </c>
      <c r="Z1618">
        <v>2.2999999999999998</v>
      </c>
      <c r="AA1618">
        <v>2.7</v>
      </c>
      <c r="AB1618">
        <v>2.4</v>
      </c>
      <c r="AC1618">
        <v>2.5</v>
      </c>
      <c r="AD1618">
        <v>5.3</v>
      </c>
    </row>
    <row r="1619" spans="1:30" x14ac:dyDescent="0.45">
      <c r="A1619" t="s">
        <v>145</v>
      </c>
      <c r="B1619">
        <v>19100</v>
      </c>
      <c r="C1619" t="s">
        <v>561</v>
      </c>
      <c r="E1619">
        <v>53</v>
      </c>
      <c r="F1619" t="s">
        <v>49</v>
      </c>
      <c r="H1619">
        <v>1</v>
      </c>
      <c r="I1619" t="s">
        <v>32</v>
      </c>
      <c r="J1619">
        <v>1</v>
      </c>
      <c r="K1619" t="s">
        <v>32</v>
      </c>
      <c r="L1619">
        <v>0</v>
      </c>
      <c r="M1619" t="s">
        <v>32</v>
      </c>
      <c r="N1619">
        <v>2012</v>
      </c>
      <c r="O1619">
        <v>53188</v>
      </c>
      <c r="P1619">
        <v>19130809</v>
      </c>
      <c r="Q1619">
        <v>5411</v>
      </c>
      <c r="R1619">
        <v>14253720</v>
      </c>
      <c r="S1619">
        <v>59961</v>
      </c>
      <c r="T1619">
        <v>2824033</v>
      </c>
      <c r="U1619">
        <v>47777</v>
      </c>
      <c r="V1619">
        <v>4877089</v>
      </c>
      <c r="W1619">
        <v>2.8</v>
      </c>
      <c r="X1619">
        <v>3.3</v>
      </c>
      <c r="Y1619">
        <v>9.6999999999999993</v>
      </c>
      <c r="Z1619">
        <v>3.5</v>
      </c>
      <c r="AA1619">
        <v>3.8</v>
      </c>
      <c r="AB1619">
        <v>2.7</v>
      </c>
      <c r="AC1619">
        <v>2.4</v>
      </c>
      <c r="AD1619">
        <v>7.2</v>
      </c>
    </row>
    <row r="1620" spans="1:30" x14ac:dyDescent="0.45">
      <c r="A1620" t="s">
        <v>145</v>
      </c>
      <c r="B1620">
        <v>19100</v>
      </c>
      <c r="C1620" t="s">
        <v>561</v>
      </c>
      <c r="E1620">
        <v>54</v>
      </c>
      <c r="F1620" t="s">
        <v>50</v>
      </c>
      <c r="H1620">
        <v>1</v>
      </c>
      <c r="I1620" t="s">
        <v>32</v>
      </c>
      <c r="J1620">
        <v>1</v>
      </c>
      <c r="K1620" t="s">
        <v>32</v>
      </c>
      <c r="L1620">
        <v>0</v>
      </c>
      <c r="M1620" t="s">
        <v>32</v>
      </c>
      <c r="N1620">
        <v>2012</v>
      </c>
      <c r="O1620">
        <v>94414</v>
      </c>
      <c r="P1620">
        <v>48538690</v>
      </c>
      <c r="Q1620">
        <v>17946</v>
      </c>
      <c r="R1620">
        <v>44547084</v>
      </c>
      <c r="S1620">
        <v>253518</v>
      </c>
      <c r="T1620">
        <v>16170563</v>
      </c>
      <c r="U1620">
        <v>76468</v>
      </c>
      <c r="V1620">
        <v>3991607</v>
      </c>
      <c r="W1620">
        <v>1.3</v>
      </c>
      <c r="X1620">
        <v>2</v>
      </c>
      <c r="Y1620">
        <v>2.8</v>
      </c>
      <c r="Z1620">
        <v>2.4</v>
      </c>
      <c r="AA1620">
        <v>2.9</v>
      </c>
      <c r="AB1620">
        <v>3.2</v>
      </c>
      <c r="AC1620">
        <v>1.4</v>
      </c>
      <c r="AD1620">
        <v>6.4</v>
      </c>
    </row>
    <row r="1621" spans="1:30" x14ac:dyDescent="0.45">
      <c r="A1621" t="s">
        <v>145</v>
      </c>
      <c r="B1621">
        <v>19100</v>
      </c>
      <c r="C1621" t="s">
        <v>561</v>
      </c>
      <c r="E1621">
        <v>55</v>
      </c>
      <c r="F1621" t="s">
        <v>59</v>
      </c>
      <c r="H1621">
        <v>1</v>
      </c>
      <c r="I1621" t="s">
        <v>32</v>
      </c>
      <c r="J1621">
        <v>1</v>
      </c>
      <c r="K1621" t="s">
        <v>32</v>
      </c>
      <c r="L1621">
        <v>0</v>
      </c>
      <c r="M1621" t="s">
        <v>32</v>
      </c>
      <c r="N1621">
        <v>2012</v>
      </c>
      <c r="O1621">
        <v>956</v>
      </c>
      <c r="P1621">
        <v>12218571</v>
      </c>
      <c r="Q1621">
        <v>956</v>
      </c>
      <c r="R1621">
        <v>12218571</v>
      </c>
      <c r="S1621">
        <v>110296</v>
      </c>
      <c r="T1621">
        <v>13012305</v>
      </c>
      <c r="U1621">
        <v>0</v>
      </c>
      <c r="V1621">
        <v>0</v>
      </c>
      <c r="W1621">
        <v>7</v>
      </c>
      <c r="X1621">
        <v>6.6</v>
      </c>
      <c r="Y1621">
        <v>7.3</v>
      </c>
      <c r="Z1621">
        <v>6.9</v>
      </c>
      <c r="AA1621">
        <v>2.2000000000000002</v>
      </c>
      <c r="AB1621">
        <v>2.2999999999999998</v>
      </c>
      <c r="AC1621">
        <v>0</v>
      </c>
      <c r="AD1621">
        <v>0</v>
      </c>
    </row>
    <row r="1622" spans="1:30" x14ac:dyDescent="0.45">
      <c r="A1622" t="s">
        <v>145</v>
      </c>
      <c r="B1622">
        <v>19100</v>
      </c>
      <c r="C1622" t="s">
        <v>561</v>
      </c>
      <c r="E1622">
        <v>56</v>
      </c>
      <c r="F1622" t="s">
        <v>51</v>
      </c>
      <c r="H1622">
        <v>1</v>
      </c>
      <c r="I1622" t="s">
        <v>32</v>
      </c>
      <c r="J1622">
        <v>1</v>
      </c>
      <c r="K1622" t="s">
        <v>32</v>
      </c>
      <c r="L1622">
        <v>0</v>
      </c>
      <c r="M1622" t="s">
        <v>32</v>
      </c>
      <c r="N1622">
        <v>2012</v>
      </c>
      <c r="O1622">
        <v>61574</v>
      </c>
      <c r="P1622">
        <v>22966795</v>
      </c>
      <c r="Q1622">
        <v>6836</v>
      </c>
      <c r="R1622">
        <v>21246397</v>
      </c>
      <c r="S1622">
        <v>312532</v>
      </c>
      <c r="T1622">
        <v>10650664</v>
      </c>
      <c r="U1622">
        <v>54738</v>
      </c>
      <c r="V1622">
        <v>1720398</v>
      </c>
      <c r="W1622">
        <v>1.3</v>
      </c>
      <c r="X1622">
        <v>3.9</v>
      </c>
      <c r="Y1622">
        <v>4.5999999999999996</v>
      </c>
      <c r="Z1622">
        <v>4.3</v>
      </c>
      <c r="AA1622">
        <v>6.5</v>
      </c>
      <c r="AB1622">
        <v>4</v>
      </c>
      <c r="AC1622">
        <v>1.2</v>
      </c>
      <c r="AD1622">
        <v>4.0999999999999996</v>
      </c>
    </row>
    <row r="1623" spans="1:30" x14ac:dyDescent="0.45">
      <c r="A1623" t="s">
        <v>145</v>
      </c>
      <c r="B1623">
        <v>19100</v>
      </c>
      <c r="C1623" t="s">
        <v>561</v>
      </c>
      <c r="E1623">
        <v>61</v>
      </c>
      <c r="F1623" t="s">
        <v>52</v>
      </c>
      <c r="H1623">
        <v>1</v>
      </c>
      <c r="I1623" t="s">
        <v>32</v>
      </c>
      <c r="J1623">
        <v>1</v>
      </c>
      <c r="K1623" t="s">
        <v>32</v>
      </c>
      <c r="L1623">
        <v>0</v>
      </c>
      <c r="M1623" t="s">
        <v>32</v>
      </c>
      <c r="N1623">
        <v>2012</v>
      </c>
      <c r="O1623">
        <v>15350</v>
      </c>
      <c r="P1623">
        <v>4009892</v>
      </c>
      <c r="Q1623">
        <v>1804</v>
      </c>
      <c r="R1623">
        <v>3802418</v>
      </c>
      <c r="S1623">
        <v>44186</v>
      </c>
      <c r="T1623">
        <v>1574254</v>
      </c>
      <c r="U1623">
        <v>13546</v>
      </c>
      <c r="V1623">
        <v>207474</v>
      </c>
      <c r="W1623">
        <v>3.3</v>
      </c>
      <c r="X1623">
        <v>1.9</v>
      </c>
      <c r="Y1623">
        <v>6.4</v>
      </c>
      <c r="Z1623">
        <v>2</v>
      </c>
      <c r="AA1623">
        <v>2.2000000000000002</v>
      </c>
      <c r="AB1623">
        <v>2.1</v>
      </c>
      <c r="AC1623">
        <v>3.4</v>
      </c>
      <c r="AD1623">
        <v>8.6</v>
      </c>
    </row>
    <row r="1624" spans="1:30" x14ac:dyDescent="0.45">
      <c r="A1624" t="s">
        <v>145</v>
      </c>
      <c r="B1624">
        <v>19100</v>
      </c>
      <c r="C1624" t="s">
        <v>561</v>
      </c>
      <c r="E1624">
        <v>62</v>
      </c>
      <c r="F1624" t="s">
        <v>53</v>
      </c>
      <c r="H1624">
        <v>1</v>
      </c>
      <c r="I1624" t="s">
        <v>32</v>
      </c>
      <c r="J1624">
        <v>1</v>
      </c>
      <c r="K1624" t="s">
        <v>32</v>
      </c>
      <c r="L1624">
        <v>0</v>
      </c>
      <c r="M1624" t="s">
        <v>32</v>
      </c>
      <c r="N1624">
        <v>2012</v>
      </c>
      <c r="O1624">
        <v>51747</v>
      </c>
      <c r="P1624">
        <v>38889899</v>
      </c>
      <c r="Q1624">
        <v>14287</v>
      </c>
      <c r="R1624">
        <v>36138387</v>
      </c>
      <c r="S1624">
        <v>299359</v>
      </c>
      <c r="T1624">
        <v>13332865</v>
      </c>
      <c r="U1624">
        <v>37460</v>
      </c>
      <c r="V1624">
        <v>2751512</v>
      </c>
      <c r="W1624">
        <v>2.2000000000000002</v>
      </c>
      <c r="X1624">
        <v>3.5</v>
      </c>
      <c r="Y1624">
        <v>3.6</v>
      </c>
      <c r="Z1624">
        <v>3.8</v>
      </c>
      <c r="AA1624">
        <v>3.5</v>
      </c>
      <c r="AB1624">
        <v>2.7</v>
      </c>
      <c r="AC1624">
        <v>1.9</v>
      </c>
      <c r="AD1624">
        <v>6.1</v>
      </c>
    </row>
    <row r="1625" spans="1:30" x14ac:dyDescent="0.45">
      <c r="A1625" t="s">
        <v>145</v>
      </c>
      <c r="B1625">
        <v>19100</v>
      </c>
      <c r="C1625" t="s">
        <v>561</v>
      </c>
      <c r="E1625">
        <v>71</v>
      </c>
      <c r="F1625" t="s">
        <v>54</v>
      </c>
      <c r="H1625">
        <v>1</v>
      </c>
      <c r="I1625" t="s">
        <v>32</v>
      </c>
      <c r="J1625">
        <v>1</v>
      </c>
      <c r="K1625" t="s">
        <v>32</v>
      </c>
      <c r="L1625">
        <v>0</v>
      </c>
      <c r="M1625" t="s">
        <v>32</v>
      </c>
      <c r="N1625">
        <v>2012</v>
      </c>
      <c r="O1625">
        <v>26946</v>
      </c>
      <c r="P1625">
        <v>3991271</v>
      </c>
      <c r="Q1625">
        <v>1455</v>
      </c>
      <c r="R1625">
        <v>3387457</v>
      </c>
      <c r="S1625">
        <v>35786</v>
      </c>
      <c r="T1625">
        <v>1207046</v>
      </c>
      <c r="U1625">
        <v>25491</v>
      </c>
      <c r="V1625">
        <v>603814</v>
      </c>
      <c r="W1625">
        <v>2.4</v>
      </c>
      <c r="X1625">
        <v>2.9</v>
      </c>
      <c r="Y1625">
        <v>9.3000000000000007</v>
      </c>
      <c r="Z1625">
        <v>2.1</v>
      </c>
      <c r="AA1625">
        <v>3.9</v>
      </c>
      <c r="AB1625">
        <v>2.1</v>
      </c>
      <c r="AC1625">
        <v>2.2999999999999998</v>
      </c>
      <c r="AD1625">
        <v>8.8000000000000007</v>
      </c>
    </row>
    <row r="1626" spans="1:30" x14ac:dyDescent="0.45">
      <c r="A1626" t="s">
        <v>145</v>
      </c>
      <c r="B1626">
        <v>19100</v>
      </c>
      <c r="C1626" t="s">
        <v>561</v>
      </c>
      <c r="E1626">
        <v>72</v>
      </c>
      <c r="F1626" t="s">
        <v>55</v>
      </c>
      <c r="H1626">
        <v>1</v>
      </c>
      <c r="I1626" t="s">
        <v>32</v>
      </c>
      <c r="J1626">
        <v>1</v>
      </c>
      <c r="K1626" t="s">
        <v>32</v>
      </c>
      <c r="L1626">
        <v>0</v>
      </c>
      <c r="M1626" t="s">
        <v>32</v>
      </c>
      <c r="N1626">
        <v>2012</v>
      </c>
      <c r="O1626">
        <v>16308</v>
      </c>
      <c r="P1626">
        <v>16987690</v>
      </c>
      <c r="Q1626">
        <v>7763</v>
      </c>
      <c r="R1626">
        <v>16448316</v>
      </c>
      <c r="S1626">
        <v>282774</v>
      </c>
      <c r="T1626">
        <v>4509394</v>
      </c>
      <c r="U1626">
        <v>8545</v>
      </c>
      <c r="V1626">
        <v>539374</v>
      </c>
      <c r="W1626">
        <v>3.1</v>
      </c>
      <c r="X1626">
        <v>3.8</v>
      </c>
      <c r="Y1626">
        <v>5.4</v>
      </c>
      <c r="Z1626">
        <v>4</v>
      </c>
      <c r="AA1626">
        <v>4.7</v>
      </c>
      <c r="AB1626">
        <v>3.9</v>
      </c>
      <c r="AC1626">
        <v>3.9</v>
      </c>
      <c r="AD1626">
        <v>32.299999999999997</v>
      </c>
    </row>
    <row r="1627" spans="1:30" x14ac:dyDescent="0.45">
      <c r="A1627" t="s">
        <v>145</v>
      </c>
      <c r="B1627">
        <v>19100</v>
      </c>
      <c r="C1627" t="s">
        <v>561</v>
      </c>
      <c r="E1627">
        <v>81</v>
      </c>
      <c r="F1627" t="s">
        <v>56</v>
      </c>
      <c r="G1627" t="s">
        <v>57</v>
      </c>
      <c r="H1627">
        <v>1</v>
      </c>
      <c r="I1627" t="s">
        <v>32</v>
      </c>
      <c r="J1627">
        <v>1</v>
      </c>
      <c r="K1627" t="s">
        <v>32</v>
      </c>
      <c r="L1627">
        <v>0</v>
      </c>
      <c r="M1627" t="s">
        <v>32</v>
      </c>
      <c r="N1627">
        <v>2012</v>
      </c>
      <c r="O1627">
        <v>87993</v>
      </c>
      <c r="P1627">
        <v>8890717</v>
      </c>
      <c r="Q1627">
        <v>6402</v>
      </c>
      <c r="R1627">
        <v>6604580</v>
      </c>
      <c r="S1627">
        <v>63925</v>
      </c>
      <c r="T1627">
        <v>1924572</v>
      </c>
      <c r="U1627">
        <v>81592</v>
      </c>
      <c r="V1627">
        <v>2286137</v>
      </c>
      <c r="W1627">
        <v>1.7</v>
      </c>
      <c r="X1627">
        <v>5.3</v>
      </c>
      <c r="Y1627">
        <v>4.9000000000000004</v>
      </c>
      <c r="Z1627">
        <v>6.7</v>
      </c>
      <c r="AA1627">
        <v>6.8</v>
      </c>
      <c r="AB1627">
        <v>6</v>
      </c>
      <c r="AC1627">
        <v>1.6</v>
      </c>
      <c r="AD1627">
        <v>4.5999999999999996</v>
      </c>
    </row>
    <row r="1628" spans="1:30" x14ac:dyDescent="0.45">
      <c r="A1628" t="s">
        <v>145</v>
      </c>
      <c r="B1628">
        <v>19100</v>
      </c>
      <c r="C1628" t="s">
        <v>561</v>
      </c>
      <c r="E1628">
        <v>99</v>
      </c>
      <c r="F1628" t="s">
        <v>76</v>
      </c>
      <c r="H1628">
        <v>1</v>
      </c>
      <c r="I1628" t="s">
        <v>32</v>
      </c>
      <c r="J1628">
        <v>1</v>
      </c>
      <c r="K1628" t="s">
        <v>32</v>
      </c>
      <c r="L1628">
        <v>0</v>
      </c>
      <c r="M1628" t="s">
        <v>32</v>
      </c>
      <c r="N1628">
        <v>2012</v>
      </c>
      <c r="O1628">
        <v>151</v>
      </c>
      <c r="P1628">
        <v>18622</v>
      </c>
      <c r="Q1628">
        <v>125</v>
      </c>
      <c r="R1628">
        <v>10656</v>
      </c>
      <c r="S1628">
        <v>193</v>
      </c>
      <c r="T1628">
        <v>2061</v>
      </c>
      <c r="U1628">
        <v>26</v>
      </c>
      <c r="V1628">
        <v>7965</v>
      </c>
      <c r="W1628">
        <v>15.9</v>
      </c>
      <c r="X1628">
        <v>21.1</v>
      </c>
      <c r="Y1628">
        <v>14.6</v>
      </c>
      <c r="Z1628">
        <v>41.2</v>
      </c>
      <c r="AA1628">
        <v>39</v>
      </c>
      <c r="AB1628">
        <v>41.4</v>
      </c>
      <c r="AC1628">
        <v>52.1</v>
      </c>
      <c r="AD1628">
        <v>17.3</v>
      </c>
    </row>
    <row r="1629" spans="1:30" x14ac:dyDescent="0.45">
      <c r="A1629" t="s">
        <v>146</v>
      </c>
      <c r="B1629">
        <v>19140</v>
      </c>
      <c r="C1629" t="s">
        <v>562</v>
      </c>
      <c r="E1629">
        <v>0</v>
      </c>
      <c r="F1629" t="s">
        <v>31</v>
      </c>
      <c r="H1629">
        <v>1</v>
      </c>
      <c r="I1629" t="s">
        <v>32</v>
      </c>
      <c r="J1629">
        <v>1</v>
      </c>
      <c r="K1629" t="s">
        <v>32</v>
      </c>
      <c r="L1629">
        <v>0</v>
      </c>
      <c r="M1629" t="s">
        <v>32</v>
      </c>
      <c r="N1629">
        <v>2012</v>
      </c>
      <c r="O1629">
        <v>8935</v>
      </c>
      <c r="P1629">
        <v>13695830</v>
      </c>
      <c r="Q1629">
        <v>2047</v>
      </c>
      <c r="R1629">
        <v>13380491</v>
      </c>
      <c r="S1629">
        <v>53416</v>
      </c>
      <c r="T1629">
        <v>1883157</v>
      </c>
      <c r="U1629">
        <v>6888</v>
      </c>
      <c r="V1629">
        <v>315339</v>
      </c>
      <c r="W1629">
        <v>2.5</v>
      </c>
      <c r="X1629">
        <v>2.6</v>
      </c>
      <c r="Y1629">
        <v>4.8</v>
      </c>
      <c r="Z1629">
        <v>2.7</v>
      </c>
      <c r="AA1629">
        <v>2.6</v>
      </c>
      <c r="AB1629">
        <v>4.2</v>
      </c>
      <c r="AC1629">
        <v>3.1</v>
      </c>
      <c r="AD1629">
        <v>15.2</v>
      </c>
    </row>
    <row r="1630" spans="1:30" x14ac:dyDescent="0.45">
      <c r="A1630" t="s">
        <v>146</v>
      </c>
      <c r="B1630">
        <v>19140</v>
      </c>
      <c r="C1630" t="s">
        <v>562</v>
      </c>
      <c r="E1630">
        <v>11</v>
      </c>
      <c r="F1630" t="s">
        <v>33</v>
      </c>
      <c r="G1630" t="s">
        <v>34</v>
      </c>
      <c r="H1630">
        <v>1</v>
      </c>
      <c r="I1630" t="s">
        <v>32</v>
      </c>
      <c r="J1630">
        <v>1</v>
      </c>
      <c r="K1630" t="s">
        <v>32</v>
      </c>
      <c r="L1630">
        <v>0</v>
      </c>
      <c r="M1630" t="s">
        <v>32</v>
      </c>
      <c r="N1630">
        <v>2012</v>
      </c>
      <c r="O1630">
        <v>101</v>
      </c>
      <c r="Q1630">
        <v>0</v>
      </c>
      <c r="U1630">
        <v>101</v>
      </c>
      <c r="W1630">
        <v>51.3</v>
      </c>
      <c r="Y1630">
        <v>0</v>
      </c>
      <c r="AC1630">
        <v>48.9</v>
      </c>
    </row>
    <row r="1631" spans="1:30" x14ac:dyDescent="0.45">
      <c r="A1631" t="s">
        <v>146</v>
      </c>
      <c r="B1631">
        <v>19140</v>
      </c>
      <c r="C1631" t="s">
        <v>562</v>
      </c>
      <c r="E1631">
        <v>23</v>
      </c>
      <c r="F1631" t="s">
        <v>37</v>
      </c>
      <c r="H1631">
        <v>1</v>
      </c>
      <c r="I1631" t="s">
        <v>32</v>
      </c>
      <c r="J1631">
        <v>1</v>
      </c>
      <c r="K1631" t="s">
        <v>32</v>
      </c>
      <c r="L1631">
        <v>0</v>
      </c>
      <c r="M1631" t="s">
        <v>32</v>
      </c>
      <c r="N1631">
        <v>2012</v>
      </c>
      <c r="O1631">
        <v>1289</v>
      </c>
      <c r="P1631">
        <v>143063</v>
      </c>
      <c r="Q1631">
        <v>113</v>
      </c>
      <c r="R1631">
        <v>86202</v>
      </c>
      <c r="S1631">
        <v>612</v>
      </c>
      <c r="T1631">
        <v>22820</v>
      </c>
      <c r="U1631">
        <v>1177</v>
      </c>
      <c r="V1631">
        <v>56861</v>
      </c>
      <c r="W1631">
        <v>17.100000000000001</v>
      </c>
      <c r="X1631">
        <v>21.5</v>
      </c>
      <c r="Y1631">
        <v>32</v>
      </c>
      <c r="Z1631">
        <v>30.7</v>
      </c>
      <c r="AA1631">
        <v>31.5</v>
      </c>
      <c r="AB1631">
        <v>32.4</v>
      </c>
      <c r="AC1631">
        <v>15.9</v>
      </c>
      <c r="AD1631">
        <v>31.1</v>
      </c>
    </row>
    <row r="1632" spans="1:30" x14ac:dyDescent="0.45">
      <c r="A1632" t="s">
        <v>146</v>
      </c>
      <c r="B1632">
        <v>19140</v>
      </c>
      <c r="C1632" t="s">
        <v>562</v>
      </c>
      <c r="E1632" t="s">
        <v>38</v>
      </c>
      <c r="F1632" t="s">
        <v>39</v>
      </c>
      <c r="H1632">
        <v>1</v>
      </c>
      <c r="I1632" t="s">
        <v>32</v>
      </c>
      <c r="J1632">
        <v>1</v>
      </c>
      <c r="K1632" t="s">
        <v>32</v>
      </c>
      <c r="L1632">
        <v>0</v>
      </c>
      <c r="M1632" t="s">
        <v>32</v>
      </c>
      <c r="N1632">
        <v>2012</v>
      </c>
      <c r="O1632">
        <v>457</v>
      </c>
      <c r="P1632">
        <v>6949351</v>
      </c>
      <c r="Q1632">
        <v>269</v>
      </c>
      <c r="R1632">
        <v>6937309</v>
      </c>
      <c r="S1632">
        <v>18860</v>
      </c>
      <c r="T1632">
        <v>691467</v>
      </c>
      <c r="U1632">
        <v>188</v>
      </c>
      <c r="V1632">
        <v>12043</v>
      </c>
      <c r="W1632">
        <v>9.9</v>
      </c>
      <c r="X1632">
        <v>2.8</v>
      </c>
      <c r="Y1632">
        <v>12.2</v>
      </c>
      <c r="Z1632">
        <v>2.9</v>
      </c>
      <c r="AA1632">
        <v>6.4</v>
      </c>
      <c r="AB1632">
        <v>5.0999999999999996</v>
      </c>
      <c r="AC1632">
        <v>12.4</v>
      </c>
      <c r="AD1632">
        <v>19.7</v>
      </c>
    </row>
    <row r="1633" spans="1:30" x14ac:dyDescent="0.45">
      <c r="A1633" t="s">
        <v>146</v>
      </c>
      <c r="B1633">
        <v>19140</v>
      </c>
      <c r="C1633" t="s">
        <v>562</v>
      </c>
      <c r="E1633">
        <v>42</v>
      </c>
      <c r="F1633" t="s">
        <v>40</v>
      </c>
      <c r="H1633">
        <v>1</v>
      </c>
      <c r="I1633" t="s">
        <v>32</v>
      </c>
      <c r="J1633">
        <v>1</v>
      </c>
      <c r="K1633" t="s">
        <v>32</v>
      </c>
      <c r="L1633">
        <v>0</v>
      </c>
      <c r="M1633" t="s">
        <v>32</v>
      </c>
      <c r="N1633">
        <v>2012</v>
      </c>
      <c r="O1633">
        <v>502</v>
      </c>
      <c r="P1633">
        <v>2429141</v>
      </c>
      <c r="Q1633">
        <v>276</v>
      </c>
      <c r="R1633">
        <v>2395898</v>
      </c>
      <c r="S1633">
        <v>4133</v>
      </c>
      <c r="T1633">
        <v>153283</v>
      </c>
      <c r="U1633">
        <v>226</v>
      </c>
      <c r="W1633">
        <v>16.100000000000001</v>
      </c>
      <c r="X1633">
        <v>6.4</v>
      </c>
      <c r="Y1633">
        <v>19.3</v>
      </c>
      <c r="Z1633">
        <v>6.3</v>
      </c>
      <c r="AA1633">
        <v>11.4</v>
      </c>
      <c r="AB1633">
        <v>9.3000000000000007</v>
      </c>
      <c r="AC1633">
        <v>33.6</v>
      </c>
    </row>
    <row r="1634" spans="1:30" x14ac:dyDescent="0.45">
      <c r="A1634" t="s">
        <v>146</v>
      </c>
      <c r="B1634">
        <v>19140</v>
      </c>
      <c r="C1634" t="s">
        <v>562</v>
      </c>
      <c r="E1634" t="s">
        <v>41</v>
      </c>
      <c r="F1634" t="s">
        <v>42</v>
      </c>
      <c r="H1634">
        <v>1</v>
      </c>
      <c r="I1634" t="s">
        <v>32</v>
      </c>
      <c r="J1634">
        <v>1</v>
      </c>
      <c r="K1634" t="s">
        <v>32</v>
      </c>
      <c r="L1634">
        <v>0</v>
      </c>
      <c r="M1634" t="s">
        <v>32</v>
      </c>
      <c r="N1634">
        <v>2012</v>
      </c>
      <c r="O1634">
        <v>984</v>
      </c>
      <c r="P1634">
        <v>1393250</v>
      </c>
      <c r="Q1634">
        <v>384</v>
      </c>
      <c r="R1634">
        <v>1365679</v>
      </c>
      <c r="S1634">
        <v>5120</v>
      </c>
      <c r="T1634">
        <v>115002</v>
      </c>
      <c r="U1634">
        <v>601</v>
      </c>
      <c r="V1634">
        <v>27572</v>
      </c>
      <c r="W1634">
        <v>10.1</v>
      </c>
      <c r="X1634">
        <v>4.4000000000000004</v>
      </c>
      <c r="Y1634">
        <v>6.2</v>
      </c>
      <c r="Z1634">
        <v>4.9000000000000004</v>
      </c>
      <c r="AA1634">
        <v>6.2</v>
      </c>
      <c r="AB1634">
        <v>8.9</v>
      </c>
      <c r="AC1634">
        <v>15</v>
      </c>
      <c r="AD1634">
        <v>23.2</v>
      </c>
    </row>
    <row r="1635" spans="1:30" x14ac:dyDescent="0.45">
      <c r="A1635" t="s">
        <v>146</v>
      </c>
      <c r="B1635">
        <v>19140</v>
      </c>
      <c r="C1635" t="s">
        <v>562</v>
      </c>
      <c r="E1635" t="s">
        <v>43</v>
      </c>
      <c r="F1635" t="s">
        <v>44</v>
      </c>
      <c r="G1635" t="s">
        <v>45</v>
      </c>
      <c r="H1635">
        <v>1</v>
      </c>
      <c r="I1635" t="s">
        <v>32</v>
      </c>
      <c r="J1635">
        <v>1</v>
      </c>
      <c r="K1635" t="s">
        <v>32</v>
      </c>
      <c r="L1635">
        <v>0</v>
      </c>
      <c r="M1635" t="s">
        <v>32</v>
      </c>
      <c r="N1635">
        <v>2012</v>
      </c>
      <c r="O1635">
        <v>429</v>
      </c>
      <c r="P1635">
        <v>532165</v>
      </c>
      <c r="Q1635">
        <v>70</v>
      </c>
      <c r="R1635">
        <v>510721</v>
      </c>
      <c r="S1635">
        <v>3273</v>
      </c>
      <c r="T1635">
        <v>133660</v>
      </c>
      <c r="U1635">
        <v>359</v>
      </c>
      <c r="V1635">
        <v>21444</v>
      </c>
      <c r="W1635">
        <v>15.5</v>
      </c>
      <c r="X1635">
        <v>4</v>
      </c>
      <c r="Y1635">
        <v>24.3</v>
      </c>
      <c r="Z1635">
        <v>4.2</v>
      </c>
      <c r="AA1635">
        <v>3.6</v>
      </c>
      <c r="AB1635">
        <v>4.9000000000000004</v>
      </c>
      <c r="AC1635">
        <v>16.5</v>
      </c>
      <c r="AD1635">
        <v>26.7</v>
      </c>
    </row>
    <row r="1636" spans="1:30" x14ac:dyDescent="0.45">
      <c r="A1636" t="s">
        <v>146</v>
      </c>
      <c r="B1636">
        <v>19140</v>
      </c>
      <c r="C1636" t="s">
        <v>562</v>
      </c>
      <c r="E1636">
        <v>51</v>
      </c>
      <c r="F1636" t="s">
        <v>46</v>
      </c>
      <c r="H1636">
        <v>1</v>
      </c>
      <c r="I1636" t="s">
        <v>32</v>
      </c>
      <c r="J1636">
        <v>1</v>
      </c>
      <c r="K1636" t="s">
        <v>32</v>
      </c>
      <c r="L1636">
        <v>0</v>
      </c>
      <c r="M1636" t="s">
        <v>32</v>
      </c>
      <c r="N1636">
        <v>2012</v>
      </c>
      <c r="O1636">
        <v>74</v>
      </c>
      <c r="P1636">
        <v>192317</v>
      </c>
      <c r="Q1636">
        <v>19</v>
      </c>
      <c r="R1636">
        <v>190920</v>
      </c>
      <c r="S1636">
        <v>653</v>
      </c>
      <c r="T1636">
        <v>26929</v>
      </c>
      <c r="U1636">
        <v>55</v>
      </c>
      <c r="V1636">
        <v>1397</v>
      </c>
      <c r="W1636">
        <v>59.1</v>
      </c>
      <c r="X1636">
        <v>4</v>
      </c>
      <c r="Y1636">
        <v>24.7</v>
      </c>
      <c r="Z1636">
        <v>4.2</v>
      </c>
      <c r="AA1636">
        <v>4.9000000000000004</v>
      </c>
      <c r="AB1636">
        <v>5.4</v>
      </c>
      <c r="AC1636">
        <v>71.2</v>
      </c>
      <c r="AD1636">
        <v>49.6</v>
      </c>
    </row>
    <row r="1637" spans="1:30" x14ac:dyDescent="0.45">
      <c r="A1637" t="s">
        <v>146</v>
      </c>
      <c r="B1637">
        <v>19140</v>
      </c>
      <c r="C1637" t="s">
        <v>562</v>
      </c>
      <c r="E1637">
        <v>52</v>
      </c>
      <c r="F1637" t="s">
        <v>47</v>
      </c>
      <c r="G1637" t="s">
        <v>48</v>
      </c>
      <c r="H1637">
        <v>1</v>
      </c>
      <c r="I1637" t="s">
        <v>32</v>
      </c>
      <c r="J1637">
        <v>1</v>
      </c>
      <c r="K1637" t="s">
        <v>32</v>
      </c>
      <c r="L1637">
        <v>0</v>
      </c>
      <c r="M1637" t="s">
        <v>32</v>
      </c>
      <c r="N1637">
        <v>2012</v>
      </c>
      <c r="O1637">
        <v>342</v>
      </c>
      <c r="P1637">
        <v>221223</v>
      </c>
      <c r="Q1637">
        <v>138</v>
      </c>
      <c r="R1637">
        <v>177145</v>
      </c>
      <c r="S1637">
        <v>859</v>
      </c>
      <c r="T1637">
        <v>40114</v>
      </c>
      <c r="U1637">
        <v>204</v>
      </c>
      <c r="W1637">
        <v>24.8</v>
      </c>
      <c r="X1637">
        <v>30.1</v>
      </c>
      <c r="Y1637">
        <v>32.4</v>
      </c>
      <c r="Z1637">
        <v>33.799999999999997</v>
      </c>
      <c r="AA1637">
        <v>34.1</v>
      </c>
      <c r="AB1637">
        <v>41.7</v>
      </c>
      <c r="AC1637">
        <v>33.1</v>
      </c>
    </row>
    <row r="1638" spans="1:30" x14ac:dyDescent="0.45">
      <c r="A1638" t="s">
        <v>146</v>
      </c>
      <c r="B1638">
        <v>19140</v>
      </c>
      <c r="C1638" t="s">
        <v>562</v>
      </c>
      <c r="E1638">
        <v>53</v>
      </c>
      <c r="F1638" t="s">
        <v>49</v>
      </c>
      <c r="H1638">
        <v>1</v>
      </c>
      <c r="I1638" t="s">
        <v>32</v>
      </c>
      <c r="J1638">
        <v>1</v>
      </c>
      <c r="K1638" t="s">
        <v>32</v>
      </c>
      <c r="L1638">
        <v>0</v>
      </c>
      <c r="M1638" t="s">
        <v>32</v>
      </c>
      <c r="N1638">
        <v>2012</v>
      </c>
      <c r="O1638">
        <v>619</v>
      </c>
      <c r="P1638">
        <v>166127</v>
      </c>
      <c r="Q1638">
        <v>55</v>
      </c>
      <c r="R1638">
        <v>119221</v>
      </c>
      <c r="S1638">
        <v>315</v>
      </c>
      <c r="T1638">
        <v>11869</v>
      </c>
      <c r="U1638">
        <v>564</v>
      </c>
      <c r="V1638">
        <v>46906</v>
      </c>
      <c r="W1638">
        <v>30.7</v>
      </c>
      <c r="X1638">
        <v>9.4</v>
      </c>
      <c r="Y1638">
        <v>33.5</v>
      </c>
      <c r="Z1638">
        <v>11.4</v>
      </c>
      <c r="AA1638">
        <v>20.8</v>
      </c>
      <c r="AB1638">
        <v>16.600000000000001</v>
      </c>
      <c r="AC1638">
        <v>32.799999999999997</v>
      </c>
      <c r="AD1638">
        <v>33.9</v>
      </c>
    </row>
    <row r="1639" spans="1:30" x14ac:dyDescent="0.45">
      <c r="A1639" t="s">
        <v>146</v>
      </c>
      <c r="B1639">
        <v>19140</v>
      </c>
      <c r="C1639" t="s">
        <v>562</v>
      </c>
      <c r="E1639">
        <v>54</v>
      </c>
      <c r="F1639" t="s">
        <v>50</v>
      </c>
      <c r="H1639">
        <v>1</v>
      </c>
      <c r="I1639" t="s">
        <v>32</v>
      </c>
      <c r="J1639">
        <v>1</v>
      </c>
      <c r="K1639" t="s">
        <v>32</v>
      </c>
      <c r="L1639">
        <v>0</v>
      </c>
      <c r="M1639" t="s">
        <v>32</v>
      </c>
      <c r="N1639">
        <v>2012</v>
      </c>
      <c r="O1639">
        <v>622</v>
      </c>
      <c r="P1639">
        <v>162587</v>
      </c>
      <c r="Q1639">
        <v>165</v>
      </c>
      <c r="R1639">
        <v>143863</v>
      </c>
      <c r="S1639">
        <v>5011</v>
      </c>
      <c r="T1639">
        <v>74930</v>
      </c>
      <c r="U1639">
        <v>457</v>
      </c>
      <c r="V1639">
        <v>18725</v>
      </c>
      <c r="W1639">
        <v>16.399999999999999</v>
      </c>
      <c r="X1639">
        <v>15.2</v>
      </c>
      <c r="Y1639">
        <v>16.600000000000001</v>
      </c>
      <c r="Z1639">
        <v>15.5</v>
      </c>
      <c r="AA1639">
        <v>7.6</v>
      </c>
      <c r="AB1639">
        <v>14.4</v>
      </c>
      <c r="AC1639">
        <v>21.6</v>
      </c>
      <c r="AD1639">
        <v>42.8</v>
      </c>
    </row>
    <row r="1640" spans="1:30" x14ac:dyDescent="0.45">
      <c r="A1640" t="s">
        <v>146</v>
      </c>
      <c r="B1640">
        <v>19140</v>
      </c>
      <c r="C1640" t="s">
        <v>562</v>
      </c>
      <c r="E1640">
        <v>56</v>
      </c>
      <c r="F1640" t="s">
        <v>51</v>
      </c>
      <c r="H1640">
        <v>1</v>
      </c>
      <c r="I1640" t="s">
        <v>32</v>
      </c>
      <c r="J1640">
        <v>1</v>
      </c>
      <c r="K1640" t="s">
        <v>32</v>
      </c>
      <c r="L1640">
        <v>0</v>
      </c>
      <c r="M1640" t="s">
        <v>32</v>
      </c>
      <c r="N1640">
        <v>2012</v>
      </c>
      <c r="O1640">
        <v>1087</v>
      </c>
      <c r="P1640">
        <v>134499</v>
      </c>
      <c r="Q1640">
        <v>81</v>
      </c>
      <c r="U1640">
        <v>1007</v>
      </c>
      <c r="V1640">
        <v>16623</v>
      </c>
      <c r="W1640">
        <v>15.2</v>
      </c>
      <c r="X1640">
        <v>42</v>
      </c>
      <c r="Y1640">
        <v>56.3</v>
      </c>
      <c r="AC1640">
        <v>14.8</v>
      </c>
      <c r="AD1640">
        <v>30.8</v>
      </c>
    </row>
    <row r="1641" spans="1:30" x14ac:dyDescent="0.45">
      <c r="A1641" t="s">
        <v>146</v>
      </c>
      <c r="B1641">
        <v>19140</v>
      </c>
      <c r="C1641" t="s">
        <v>562</v>
      </c>
      <c r="E1641">
        <v>61</v>
      </c>
      <c r="F1641" t="s">
        <v>52</v>
      </c>
      <c r="H1641">
        <v>1</v>
      </c>
      <c r="I1641" t="s">
        <v>32</v>
      </c>
      <c r="J1641">
        <v>1</v>
      </c>
      <c r="K1641" t="s">
        <v>32</v>
      </c>
      <c r="L1641">
        <v>0</v>
      </c>
      <c r="M1641" t="s">
        <v>32</v>
      </c>
      <c r="N1641">
        <v>2012</v>
      </c>
      <c r="O1641">
        <v>134</v>
      </c>
      <c r="P1641">
        <v>3167</v>
      </c>
      <c r="Q1641">
        <v>5</v>
      </c>
      <c r="R1641">
        <v>1990</v>
      </c>
      <c r="S1641">
        <v>55</v>
      </c>
      <c r="T1641">
        <v>727</v>
      </c>
      <c r="U1641">
        <v>129</v>
      </c>
      <c r="V1641">
        <v>1178</v>
      </c>
      <c r="W1641">
        <v>40.700000000000003</v>
      </c>
      <c r="X1641">
        <v>7.9</v>
      </c>
      <c r="Y1641">
        <v>0</v>
      </c>
      <c r="Z1641">
        <v>5.7</v>
      </c>
      <c r="AA1641">
        <v>8.9</v>
      </c>
      <c r="AB1641">
        <v>4.8</v>
      </c>
      <c r="AC1641">
        <v>40.299999999999997</v>
      </c>
      <c r="AD1641">
        <v>19.100000000000001</v>
      </c>
    </row>
    <row r="1642" spans="1:30" x14ac:dyDescent="0.45">
      <c r="A1642" t="s">
        <v>146</v>
      </c>
      <c r="B1642">
        <v>19140</v>
      </c>
      <c r="C1642" t="s">
        <v>562</v>
      </c>
      <c r="E1642">
        <v>62</v>
      </c>
      <c r="F1642" t="s">
        <v>53</v>
      </c>
      <c r="H1642">
        <v>1</v>
      </c>
      <c r="I1642" t="s">
        <v>32</v>
      </c>
      <c r="J1642">
        <v>1</v>
      </c>
      <c r="K1642" t="s">
        <v>32</v>
      </c>
      <c r="L1642">
        <v>0</v>
      </c>
      <c r="M1642" t="s">
        <v>32</v>
      </c>
      <c r="N1642">
        <v>2012</v>
      </c>
      <c r="O1642">
        <v>591</v>
      </c>
      <c r="P1642">
        <v>625777</v>
      </c>
      <c r="Q1642">
        <v>204</v>
      </c>
      <c r="R1642">
        <v>619619</v>
      </c>
      <c r="S1642">
        <v>5049</v>
      </c>
      <c r="T1642">
        <v>260758</v>
      </c>
      <c r="U1642">
        <v>387</v>
      </c>
      <c r="V1642">
        <v>6158</v>
      </c>
      <c r="W1642">
        <v>18.399999999999999</v>
      </c>
      <c r="X1642">
        <v>17.100000000000001</v>
      </c>
      <c r="Y1642">
        <v>18.899999999999999</v>
      </c>
      <c r="Z1642">
        <v>18</v>
      </c>
      <c r="AA1642">
        <v>13.7</v>
      </c>
      <c r="AB1642">
        <v>26.4</v>
      </c>
      <c r="AC1642">
        <v>21.4</v>
      </c>
      <c r="AD1642">
        <v>27.8</v>
      </c>
    </row>
    <row r="1643" spans="1:30" x14ac:dyDescent="0.45">
      <c r="A1643" t="s">
        <v>146</v>
      </c>
      <c r="B1643">
        <v>19140</v>
      </c>
      <c r="C1643" t="s">
        <v>562</v>
      </c>
      <c r="E1643">
        <v>71</v>
      </c>
      <c r="F1643" t="s">
        <v>54</v>
      </c>
      <c r="H1643">
        <v>1</v>
      </c>
      <c r="I1643" t="s">
        <v>32</v>
      </c>
      <c r="J1643">
        <v>1</v>
      </c>
      <c r="K1643" t="s">
        <v>32</v>
      </c>
      <c r="L1643">
        <v>0</v>
      </c>
      <c r="M1643" t="s">
        <v>32</v>
      </c>
      <c r="N1643">
        <v>2012</v>
      </c>
      <c r="O1643">
        <v>173</v>
      </c>
      <c r="P1643">
        <v>11807</v>
      </c>
      <c r="Q1643">
        <v>15</v>
      </c>
      <c r="R1643">
        <v>10472</v>
      </c>
      <c r="S1643">
        <v>181</v>
      </c>
      <c r="T1643">
        <v>4726</v>
      </c>
      <c r="U1643">
        <v>158</v>
      </c>
      <c r="V1643">
        <v>1335</v>
      </c>
      <c r="W1643">
        <v>26.7</v>
      </c>
      <c r="X1643">
        <v>12.4</v>
      </c>
      <c r="Y1643">
        <v>36.200000000000003</v>
      </c>
      <c r="Z1643">
        <v>14.9</v>
      </c>
      <c r="AA1643">
        <v>18.5</v>
      </c>
      <c r="AB1643">
        <v>32.5</v>
      </c>
      <c r="AC1643">
        <v>29</v>
      </c>
      <c r="AD1643">
        <v>21.8</v>
      </c>
    </row>
    <row r="1644" spans="1:30" x14ac:dyDescent="0.45">
      <c r="A1644" t="s">
        <v>146</v>
      </c>
      <c r="B1644">
        <v>19140</v>
      </c>
      <c r="C1644" t="s">
        <v>562</v>
      </c>
      <c r="E1644">
        <v>72</v>
      </c>
      <c r="F1644" t="s">
        <v>55</v>
      </c>
      <c r="H1644">
        <v>1</v>
      </c>
      <c r="I1644" t="s">
        <v>32</v>
      </c>
      <c r="J1644">
        <v>1</v>
      </c>
      <c r="K1644" t="s">
        <v>32</v>
      </c>
      <c r="L1644">
        <v>0</v>
      </c>
      <c r="M1644" t="s">
        <v>32</v>
      </c>
      <c r="N1644">
        <v>2012</v>
      </c>
      <c r="O1644">
        <v>214</v>
      </c>
      <c r="P1644">
        <v>197363</v>
      </c>
      <c r="Q1644">
        <v>164</v>
      </c>
      <c r="R1644">
        <v>196227</v>
      </c>
      <c r="S1644">
        <v>3886</v>
      </c>
      <c r="T1644">
        <v>51226</v>
      </c>
      <c r="U1644">
        <v>49</v>
      </c>
      <c r="W1644">
        <v>31.8</v>
      </c>
      <c r="X1644">
        <v>23.3</v>
      </c>
      <c r="Y1644">
        <v>42.8</v>
      </c>
      <c r="Z1644">
        <v>24.3</v>
      </c>
      <c r="AA1644">
        <v>24.2</v>
      </c>
      <c r="AB1644">
        <v>23.5</v>
      </c>
      <c r="AC1644">
        <v>38.5</v>
      </c>
    </row>
    <row r="1645" spans="1:30" x14ac:dyDescent="0.45">
      <c r="A1645" t="s">
        <v>146</v>
      </c>
      <c r="B1645">
        <v>19140</v>
      </c>
      <c r="C1645" t="s">
        <v>562</v>
      </c>
      <c r="E1645">
        <v>81</v>
      </c>
      <c r="F1645" t="s">
        <v>56</v>
      </c>
      <c r="G1645" t="s">
        <v>57</v>
      </c>
      <c r="H1645">
        <v>1</v>
      </c>
      <c r="I1645" t="s">
        <v>32</v>
      </c>
      <c r="J1645">
        <v>1</v>
      </c>
      <c r="K1645" t="s">
        <v>32</v>
      </c>
      <c r="L1645">
        <v>0</v>
      </c>
      <c r="M1645" t="s">
        <v>32</v>
      </c>
      <c r="N1645">
        <v>2012</v>
      </c>
      <c r="O1645">
        <v>1306</v>
      </c>
      <c r="P1645">
        <v>76743</v>
      </c>
      <c r="Q1645">
        <v>97</v>
      </c>
      <c r="R1645">
        <v>53570</v>
      </c>
      <c r="S1645">
        <v>644</v>
      </c>
      <c r="T1645">
        <v>16618</v>
      </c>
      <c r="U1645">
        <v>1209</v>
      </c>
      <c r="V1645">
        <v>23173</v>
      </c>
      <c r="W1645">
        <v>10</v>
      </c>
      <c r="X1645">
        <v>10.199999999999999</v>
      </c>
      <c r="Y1645">
        <v>32.5</v>
      </c>
      <c r="Z1645">
        <v>12.7</v>
      </c>
      <c r="AA1645">
        <v>12.2</v>
      </c>
      <c r="AB1645">
        <v>13.7</v>
      </c>
      <c r="AC1645">
        <v>10.4</v>
      </c>
      <c r="AD1645">
        <v>21.8</v>
      </c>
    </row>
    <row r="1646" spans="1:30" x14ac:dyDescent="0.45">
      <c r="A1646" t="s">
        <v>147</v>
      </c>
      <c r="B1646">
        <v>19180</v>
      </c>
      <c r="C1646" t="s">
        <v>563</v>
      </c>
      <c r="E1646">
        <v>0</v>
      </c>
      <c r="F1646" t="s">
        <v>31</v>
      </c>
      <c r="H1646">
        <v>1</v>
      </c>
      <c r="I1646" t="s">
        <v>32</v>
      </c>
      <c r="J1646">
        <v>1</v>
      </c>
      <c r="K1646" t="s">
        <v>32</v>
      </c>
      <c r="L1646">
        <v>0</v>
      </c>
      <c r="M1646" t="s">
        <v>32</v>
      </c>
      <c r="N1646">
        <v>2012</v>
      </c>
      <c r="O1646">
        <v>5491</v>
      </c>
      <c r="P1646">
        <v>7316553</v>
      </c>
      <c r="Q1646">
        <v>1067</v>
      </c>
      <c r="R1646">
        <v>7218138</v>
      </c>
      <c r="S1646">
        <v>20625</v>
      </c>
      <c r="T1646">
        <v>694502</v>
      </c>
      <c r="U1646">
        <v>4424</v>
      </c>
      <c r="V1646">
        <v>98415</v>
      </c>
      <c r="W1646">
        <v>5.6</v>
      </c>
      <c r="X1646">
        <v>3.7</v>
      </c>
      <c r="Y1646">
        <v>17.100000000000001</v>
      </c>
      <c r="Z1646">
        <v>3.9</v>
      </c>
      <c r="AA1646">
        <v>9</v>
      </c>
      <c r="AB1646">
        <v>7</v>
      </c>
      <c r="AC1646">
        <v>4.3</v>
      </c>
      <c r="AD1646">
        <v>12.9</v>
      </c>
    </row>
    <row r="1647" spans="1:30" x14ac:dyDescent="0.45">
      <c r="A1647" t="s">
        <v>147</v>
      </c>
      <c r="B1647">
        <v>19180</v>
      </c>
      <c r="C1647" t="s">
        <v>563</v>
      </c>
      <c r="E1647">
        <v>11</v>
      </c>
      <c r="F1647" t="s">
        <v>33</v>
      </c>
      <c r="G1647" t="s">
        <v>34</v>
      </c>
      <c r="H1647">
        <v>1</v>
      </c>
      <c r="I1647" t="s">
        <v>32</v>
      </c>
      <c r="J1647">
        <v>1</v>
      </c>
      <c r="K1647" t="s">
        <v>32</v>
      </c>
      <c r="L1647">
        <v>0</v>
      </c>
      <c r="M1647" t="s">
        <v>32</v>
      </c>
      <c r="N1647">
        <v>2012</v>
      </c>
      <c r="O1647">
        <v>56</v>
      </c>
      <c r="P1647">
        <v>922</v>
      </c>
      <c r="Q1647">
        <v>0</v>
      </c>
      <c r="R1647">
        <v>0</v>
      </c>
      <c r="S1647">
        <v>0</v>
      </c>
      <c r="T1647">
        <v>0</v>
      </c>
      <c r="U1647">
        <v>56</v>
      </c>
      <c r="V1647">
        <v>922</v>
      </c>
      <c r="W1647">
        <v>47.4</v>
      </c>
      <c r="X1647">
        <v>6.8</v>
      </c>
      <c r="Y1647">
        <v>0</v>
      </c>
      <c r="Z1647">
        <v>0</v>
      </c>
      <c r="AA1647">
        <v>0</v>
      </c>
      <c r="AB1647">
        <v>0</v>
      </c>
      <c r="AC1647">
        <v>45.2</v>
      </c>
      <c r="AD1647">
        <v>6.5</v>
      </c>
    </row>
    <row r="1648" spans="1:30" x14ac:dyDescent="0.45">
      <c r="A1648" t="s">
        <v>147</v>
      </c>
      <c r="B1648">
        <v>19180</v>
      </c>
      <c r="C1648" t="s">
        <v>563</v>
      </c>
      <c r="E1648">
        <v>23</v>
      </c>
      <c r="F1648" t="s">
        <v>37</v>
      </c>
      <c r="H1648">
        <v>1</v>
      </c>
      <c r="I1648" t="s">
        <v>32</v>
      </c>
      <c r="J1648">
        <v>1</v>
      </c>
      <c r="K1648" t="s">
        <v>32</v>
      </c>
      <c r="L1648">
        <v>0</v>
      </c>
      <c r="M1648" t="s">
        <v>32</v>
      </c>
      <c r="N1648">
        <v>2012</v>
      </c>
      <c r="O1648">
        <v>511</v>
      </c>
      <c r="Q1648">
        <v>89</v>
      </c>
      <c r="U1648">
        <v>421</v>
      </c>
      <c r="W1648">
        <v>22.6</v>
      </c>
      <c r="Y1648">
        <v>78.7</v>
      </c>
      <c r="AC1648">
        <v>29.7</v>
      </c>
    </row>
    <row r="1649" spans="1:30" x14ac:dyDescent="0.45">
      <c r="A1649" t="s">
        <v>147</v>
      </c>
      <c r="B1649">
        <v>19180</v>
      </c>
      <c r="C1649" t="s">
        <v>563</v>
      </c>
      <c r="E1649" t="s">
        <v>38</v>
      </c>
      <c r="F1649" t="s">
        <v>39</v>
      </c>
      <c r="H1649">
        <v>1</v>
      </c>
      <c r="I1649" t="s">
        <v>32</v>
      </c>
      <c r="J1649">
        <v>1</v>
      </c>
      <c r="K1649" t="s">
        <v>32</v>
      </c>
      <c r="L1649">
        <v>0</v>
      </c>
      <c r="M1649" t="s">
        <v>32</v>
      </c>
      <c r="N1649">
        <v>2012</v>
      </c>
      <c r="O1649">
        <v>125</v>
      </c>
      <c r="P1649">
        <v>2344004</v>
      </c>
      <c r="Q1649">
        <v>89</v>
      </c>
      <c r="R1649">
        <v>2343166</v>
      </c>
      <c r="S1649">
        <v>5223</v>
      </c>
      <c r="T1649">
        <v>257483</v>
      </c>
      <c r="U1649">
        <v>37</v>
      </c>
      <c r="V1649">
        <v>838</v>
      </c>
      <c r="W1649">
        <v>32.1</v>
      </c>
      <c r="X1649">
        <v>4.5</v>
      </c>
      <c r="Y1649">
        <v>33.299999999999997</v>
      </c>
      <c r="Z1649">
        <v>4.7</v>
      </c>
      <c r="AA1649">
        <v>10.4</v>
      </c>
      <c r="AB1649">
        <v>8.5</v>
      </c>
      <c r="AC1649">
        <v>72.599999999999994</v>
      </c>
      <c r="AD1649">
        <v>16.399999999999999</v>
      </c>
    </row>
    <row r="1650" spans="1:30" x14ac:dyDescent="0.45">
      <c r="A1650" t="s">
        <v>147</v>
      </c>
      <c r="B1650">
        <v>19180</v>
      </c>
      <c r="C1650" t="s">
        <v>563</v>
      </c>
      <c r="E1650">
        <v>42</v>
      </c>
      <c r="F1650" t="s">
        <v>40</v>
      </c>
      <c r="H1650">
        <v>1</v>
      </c>
      <c r="I1650" t="s">
        <v>32</v>
      </c>
      <c r="J1650">
        <v>1</v>
      </c>
      <c r="K1650" t="s">
        <v>32</v>
      </c>
      <c r="L1650">
        <v>0</v>
      </c>
      <c r="M1650" t="s">
        <v>32</v>
      </c>
      <c r="N1650">
        <v>2012</v>
      </c>
      <c r="O1650">
        <v>81</v>
      </c>
      <c r="P1650">
        <v>2968370</v>
      </c>
      <c r="Q1650">
        <v>47</v>
      </c>
      <c r="R1650">
        <v>2964350</v>
      </c>
      <c r="S1650">
        <v>1536</v>
      </c>
      <c r="T1650">
        <v>72415</v>
      </c>
      <c r="U1650">
        <v>34</v>
      </c>
      <c r="W1650">
        <v>24.1</v>
      </c>
      <c r="X1650">
        <v>5.7</v>
      </c>
      <c r="Y1650">
        <v>15.9</v>
      </c>
      <c r="Z1650">
        <v>6</v>
      </c>
      <c r="AA1650">
        <v>5.7</v>
      </c>
      <c r="AB1650">
        <v>4.9000000000000004</v>
      </c>
      <c r="AC1650">
        <v>55.6</v>
      </c>
    </row>
    <row r="1651" spans="1:30" x14ac:dyDescent="0.45">
      <c r="A1651" t="s">
        <v>147</v>
      </c>
      <c r="B1651">
        <v>19180</v>
      </c>
      <c r="C1651" t="s">
        <v>563</v>
      </c>
      <c r="E1651" t="s">
        <v>41</v>
      </c>
      <c r="F1651" t="s">
        <v>42</v>
      </c>
      <c r="H1651">
        <v>1</v>
      </c>
      <c r="I1651" t="s">
        <v>32</v>
      </c>
      <c r="J1651">
        <v>1</v>
      </c>
      <c r="K1651" t="s">
        <v>32</v>
      </c>
      <c r="L1651">
        <v>0</v>
      </c>
      <c r="M1651" t="s">
        <v>32</v>
      </c>
      <c r="N1651">
        <v>2012</v>
      </c>
      <c r="O1651">
        <v>995</v>
      </c>
      <c r="P1651">
        <v>698496</v>
      </c>
      <c r="Q1651">
        <v>193</v>
      </c>
      <c r="R1651">
        <v>685416</v>
      </c>
      <c r="S1651">
        <v>3084</v>
      </c>
      <c r="T1651">
        <v>61143</v>
      </c>
      <c r="U1651">
        <v>802</v>
      </c>
      <c r="V1651">
        <v>13080</v>
      </c>
      <c r="W1651">
        <v>16.5</v>
      </c>
      <c r="X1651">
        <v>5.8</v>
      </c>
      <c r="Y1651">
        <v>25.9</v>
      </c>
      <c r="Z1651">
        <v>5.5</v>
      </c>
      <c r="AA1651">
        <v>12.2</v>
      </c>
      <c r="AB1651">
        <v>10.3</v>
      </c>
      <c r="AC1651">
        <v>16.3</v>
      </c>
      <c r="AD1651">
        <v>40.700000000000003</v>
      </c>
    </row>
    <row r="1652" spans="1:30" x14ac:dyDescent="0.45">
      <c r="A1652" t="s">
        <v>147</v>
      </c>
      <c r="B1652">
        <v>19180</v>
      </c>
      <c r="C1652" t="s">
        <v>563</v>
      </c>
      <c r="E1652" t="s">
        <v>43</v>
      </c>
      <c r="F1652" t="s">
        <v>44</v>
      </c>
      <c r="G1652" t="s">
        <v>45</v>
      </c>
      <c r="H1652">
        <v>1</v>
      </c>
      <c r="I1652" t="s">
        <v>32</v>
      </c>
      <c r="J1652">
        <v>1</v>
      </c>
      <c r="K1652" t="s">
        <v>32</v>
      </c>
      <c r="L1652">
        <v>0</v>
      </c>
      <c r="M1652" t="s">
        <v>32</v>
      </c>
      <c r="N1652">
        <v>2012</v>
      </c>
      <c r="O1652">
        <v>191</v>
      </c>
      <c r="P1652">
        <v>119662</v>
      </c>
      <c r="Q1652">
        <v>26</v>
      </c>
      <c r="R1652">
        <v>107514</v>
      </c>
      <c r="S1652">
        <v>886</v>
      </c>
      <c r="T1652">
        <v>30857</v>
      </c>
      <c r="U1652">
        <v>166</v>
      </c>
      <c r="V1652">
        <v>12148</v>
      </c>
      <c r="W1652">
        <v>29.8</v>
      </c>
      <c r="X1652">
        <v>4.7</v>
      </c>
      <c r="Y1652">
        <v>47.1</v>
      </c>
      <c r="Z1652">
        <v>3.2</v>
      </c>
      <c r="AA1652">
        <v>2.7</v>
      </c>
      <c r="AB1652">
        <v>3.7</v>
      </c>
      <c r="AC1652">
        <v>30.2</v>
      </c>
      <c r="AD1652">
        <v>36.799999999999997</v>
      </c>
    </row>
    <row r="1653" spans="1:30" x14ac:dyDescent="0.45">
      <c r="A1653" t="s">
        <v>147</v>
      </c>
      <c r="B1653">
        <v>19180</v>
      </c>
      <c r="C1653" t="s">
        <v>563</v>
      </c>
      <c r="E1653">
        <v>51</v>
      </c>
      <c r="F1653" t="s">
        <v>46</v>
      </c>
      <c r="H1653">
        <v>1</v>
      </c>
      <c r="I1653" t="s">
        <v>32</v>
      </c>
      <c r="J1653">
        <v>1</v>
      </c>
      <c r="K1653" t="s">
        <v>32</v>
      </c>
      <c r="L1653">
        <v>0</v>
      </c>
      <c r="M1653" t="s">
        <v>32</v>
      </c>
      <c r="N1653">
        <v>2012</v>
      </c>
      <c r="O1653">
        <v>121</v>
      </c>
      <c r="P1653">
        <v>46295</v>
      </c>
      <c r="Q1653">
        <v>7</v>
      </c>
      <c r="R1653">
        <v>43971</v>
      </c>
      <c r="S1653">
        <v>214</v>
      </c>
      <c r="T1653">
        <v>8601</v>
      </c>
      <c r="U1653">
        <v>114</v>
      </c>
      <c r="W1653">
        <v>52.7</v>
      </c>
      <c r="X1653">
        <v>6.4</v>
      </c>
      <c r="Y1653">
        <v>0</v>
      </c>
      <c r="Z1653">
        <v>4.8</v>
      </c>
      <c r="AA1653">
        <v>2.1</v>
      </c>
      <c r="AB1653">
        <v>3.9</v>
      </c>
      <c r="AC1653">
        <v>53.3</v>
      </c>
    </row>
    <row r="1654" spans="1:30" x14ac:dyDescent="0.45">
      <c r="A1654" t="s">
        <v>147</v>
      </c>
      <c r="B1654">
        <v>19180</v>
      </c>
      <c r="C1654" t="s">
        <v>563</v>
      </c>
      <c r="E1654">
        <v>52</v>
      </c>
      <c r="F1654" t="s">
        <v>47</v>
      </c>
      <c r="G1654" t="s">
        <v>48</v>
      </c>
      <c r="H1654">
        <v>1</v>
      </c>
      <c r="I1654" t="s">
        <v>32</v>
      </c>
      <c r="J1654">
        <v>1</v>
      </c>
      <c r="K1654" t="s">
        <v>32</v>
      </c>
      <c r="L1654">
        <v>0</v>
      </c>
      <c r="M1654" t="s">
        <v>32</v>
      </c>
      <c r="N1654">
        <v>2012</v>
      </c>
      <c r="O1654">
        <v>70</v>
      </c>
      <c r="P1654">
        <v>359768</v>
      </c>
      <c r="Q1654">
        <v>53</v>
      </c>
      <c r="R1654">
        <v>359399</v>
      </c>
      <c r="S1654">
        <v>956</v>
      </c>
      <c r="T1654">
        <v>41018</v>
      </c>
      <c r="U1654">
        <v>17</v>
      </c>
      <c r="V1654">
        <v>369</v>
      </c>
      <c r="W1654">
        <v>8</v>
      </c>
      <c r="X1654">
        <v>6.6</v>
      </c>
      <c r="Y1654">
        <v>11.1</v>
      </c>
      <c r="Z1654">
        <v>6.9</v>
      </c>
      <c r="AA1654">
        <v>6.4</v>
      </c>
      <c r="AB1654">
        <v>6.5</v>
      </c>
      <c r="AC1654">
        <v>0</v>
      </c>
      <c r="AD1654">
        <v>6.3</v>
      </c>
    </row>
    <row r="1655" spans="1:30" x14ac:dyDescent="0.45">
      <c r="A1655" t="s">
        <v>147</v>
      </c>
      <c r="B1655">
        <v>19180</v>
      </c>
      <c r="C1655" t="s">
        <v>563</v>
      </c>
      <c r="E1655">
        <v>53</v>
      </c>
      <c r="F1655" t="s">
        <v>49</v>
      </c>
      <c r="H1655">
        <v>1</v>
      </c>
      <c r="I1655" t="s">
        <v>32</v>
      </c>
      <c r="J1655">
        <v>1</v>
      </c>
      <c r="K1655" t="s">
        <v>32</v>
      </c>
      <c r="L1655">
        <v>0</v>
      </c>
      <c r="M1655" t="s">
        <v>32</v>
      </c>
      <c r="N1655">
        <v>2012</v>
      </c>
      <c r="O1655">
        <v>332</v>
      </c>
      <c r="P1655">
        <v>24714</v>
      </c>
      <c r="Q1655">
        <v>28</v>
      </c>
      <c r="R1655">
        <v>12684</v>
      </c>
      <c r="S1655">
        <v>77</v>
      </c>
      <c r="T1655">
        <v>1962</v>
      </c>
      <c r="U1655">
        <v>303</v>
      </c>
      <c r="W1655">
        <v>27.4</v>
      </c>
      <c r="X1655">
        <v>30.7</v>
      </c>
      <c r="Y1655">
        <v>73.900000000000006</v>
      </c>
      <c r="Z1655">
        <v>21.6</v>
      </c>
      <c r="AA1655">
        <v>27.4</v>
      </c>
      <c r="AB1655">
        <v>20.399999999999999</v>
      </c>
      <c r="AC1655">
        <v>25.8</v>
      </c>
    </row>
    <row r="1656" spans="1:30" x14ac:dyDescent="0.45">
      <c r="A1656" t="s">
        <v>147</v>
      </c>
      <c r="B1656">
        <v>19180</v>
      </c>
      <c r="C1656" t="s">
        <v>563</v>
      </c>
      <c r="E1656">
        <v>54</v>
      </c>
      <c r="F1656" t="s">
        <v>50</v>
      </c>
      <c r="H1656">
        <v>1</v>
      </c>
      <c r="I1656" t="s">
        <v>32</v>
      </c>
      <c r="J1656">
        <v>1</v>
      </c>
      <c r="K1656" t="s">
        <v>32</v>
      </c>
      <c r="L1656">
        <v>0</v>
      </c>
      <c r="M1656" t="s">
        <v>32</v>
      </c>
      <c r="N1656">
        <v>2012</v>
      </c>
      <c r="O1656">
        <v>411</v>
      </c>
      <c r="P1656">
        <v>58546</v>
      </c>
      <c r="Q1656">
        <v>125</v>
      </c>
      <c r="R1656">
        <v>50945</v>
      </c>
      <c r="S1656">
        <v>626</v>
      </c>
      <c r="T1656">
        <v>17390</v>
      </c>
      <c r="U1656">
        <v>286</v>
      </c>
      <c r="V1656">
        <v>7601</v>
      </c>
      <c r="W1656">
        <v>25.1</v>
      </c>
      <c r="X1656">
        <v>26</v>
      </c>
      <c r="Y1656">
        <v>54.5</v>
      </c>
      <c r="Z1656">
        <v>31</v>
      </c>
      <c r="AA1656">
        <v>51.3</v>
      </c>
      <c r="AB1656">
        <v>36.200000000000003</v>
      </c>
      <c r="AC1656">
        <v>29.2</v>
      </c>
      <c r="AD1656">
        <v>42.6</v>
      </c>
    </row>
    <row r="1657" spans="1:30" x14ac:dyDescent="0.45">
      <c r="A1657" t="s">
        <v>147</v>
      </c>
      <c r="B1657">
        <v>19180</v>
      </c>
      <c r="C1657" t="s">
        <v>563</v>
      </c>
      <c r="E1657">
        <v>56</v>
      </c>
      <c r="F1657" t="s">
        <v>51</v>
      </c>
      <c r="H1657">
        <v>1</v>
      </c>
      <c r="I1657" t="s">
        <v>32</v>
      </c>
      <c r="J1657">
        <v>1</v>
      </c>
      <c r="K1657" t="s">
        <v>32</v>
      </c>
      <c r="L1657">
        <v>0</v>
      </c>
      <c r="M1657" t="s">
        <v>32</v>
      </c>
      <c r="N1657">
        <v>2012</v>
      </c>
      <c r="O1657">
        <v>294</v>
      </c>
      <c r="Q1657">
        <v>79</v>
      </c>
      <c r="U1657">
        <v>215</v>
      </c>
      <c r="W1657">
        <v>13.4</v>
      </c>
      <c r="Y1657">
        <v>55.4</v>
      </c>
      <c r="AC1657">
        <v>16.600000000000001</v>
      </c>
    </row>
    <row r="1658" spans="1:30" x14ac:dyDescent="0.45">
      <c r="A1658" t="s">
        <v>147</v>
      </c>
      <c r="B1658">
        <v>19180</v>
      </c>
      <c r="C1658" t="s">
        <v>563</v>
      </c>
      <c r="E1658">
        <v>61</v>
      </c>
      <c r="F1658" t="s">
        <v>52</v>
      </c>
      <c r="H1658">
        <v>1</v>
      </c>
      <c r="I1658" t="s">
        <v>32</v>
      </c>
      <c r="J1658">
        <v>1</v>
      </c>
      <c r="K1658" t="s">
        <v>32</v>
      </c>
      <c r="L1658">
        <v>0</v>
      </c>
      <c r="M1658" t="s">
        <v>32</v>
      </c>
      <c r="N1658">
        <v>2012</v>
      </c>
      <c r="O1658">
        <v>70</v>
      </c>
      <c r="P1658">
        <v>6644</v>
      </c>
      <c r="Q1658">
        <v>14</v>
      </c>
      <c r="R1658">
        <v>6261</v>
      </c>
      <c r="S1658">
        <v>135</v>
      </c>
      <c r="T1658">
        <v>3388</v>
      </c>
      <c r="U1658">
        <v>56</v>
      </c>
      <c r="W1658">
        <v>42.6</v>
      </c>
      <c r="X1658">
        <v>10.1</v>
      </c>
      <c r="Y1658">
        <v>62.9</v>
      </c>
      <c r="Z1658">
        <v>10.6</v>
      </c>
      <c r="AA1658">
        <v>15</v>
      </c>
      <c r="AB1658">
        <v>9</v>
      </c>
      <c r="AC1658">
        <v>51.5</v>
      </c>
    </row>
    <row r="1659" spans="1:30" x14ac:dyDescent="0.45">
      <c r="A1659" t="s">
        <v>147</v>
      </c>
      <c r="B1659">
        <v>19180</v>
      </c>
      <c r="C1659" t="s">
        <v>563</v>
      </c>
      <c r="E1659">
        <v>62</v>
      </c>
      <c r="F1659" t="s">
        <v>53</v>
      </c>
      <c r="H1659">
        <v>1</v>
      </c>
      <c r="I1659" t="s">
        <v>32</v>
      </c>
      <c r="J1659">
        <v>1</v>
      </c>
      <c r="K1659" t="s">
        <v>32</v>
      </c>
      <c r="L1659">
        <v>0</v>
      </c>
      <c r="M1659" t="s">
        <v>32</v>
      </c>
      <c r="N1659">
        <v>2012</v>
      </c>
      <c r="O1659">
        <v>700</v>
      </c>
      <c r="P1659">
        <v>271521</v>
      </c>
      <c r="Q1659">
        <v>110</v>
      </c>
      <c r="R1659">
        <v>263783</v>
      </c>
      <c r="S1659">
        <v>3321</v>
      </c>
      <c r="T1659">
        <v>98267</v>
      </c>
      <c r="U1659">
        <v>590</v>
      </c>
      <c r="V1659">
        <v>7738</v>
      </c>
      <c r="W1659">
        <v>14.7</v>
      </c>
      <c r="X1659">
        <v>10</v>
      </c>
      <c r="Y1659">
        <v>33.9</v>
      </c>
      <c r="Z1659">
        <v>10.7</v>
      </c>
      <c r="AA1659">
        <v>15.5</v>
      </c>
      <c r="AB1659">
        <v>9.3000000000000007</v>
      </c>
      <c r="AC1659">
        <v>14.8</v>
      </c>
      <c r="AD1659">
        <v>22.8</v>
      </c>
    </row>
    <row r="1660" spans="1:30" x14ac:dyDescent="0.45">
      <c r="A1660" t="s">
        <v>147</v>
      </c>
      <c r="B1660">
        <v>19180</v>
      </c>
      <c r="C1660" t="s">
        <v>563</v>
      </c>
      <c r="E1660">
        <v>71</v>
      </c>
      <c r="F1660" t="s">
        <v>54</v>
      </c>
      <c r="H1660">
        <v>1</v>
      </c>
      <c r="I1660" t="s">
        <v>32</v>
      </c>
      <c r="J1660">
        <v>1</v>
      </c>
      <c r="K1660" t="s">
        <v>32</v>
      </c>
      <c r="L1660">
        <v>0</v>
      </c>
      <c r="M1660" t="s">
        <v>32</v>
      </c>
      <c r="N1660">
        <v>2012</v>
      </c>
      <c r="O1660">
        <v>313</v>
      </c>
      <c r="P1660">
        <v>8454</v>
      </c>
      <c r="Q1660">
        <v>34</v>
      </c>
      <c r="R1660">
        <v>5738</v>
      </c>
      <c r="S1660">
        <v>240</v>
      </c>
      <c r="T1660">
        <v>1753</v>
      </c>
      <c r="U1660">
        <v>279</v>
      </c>
      <c r="V1660">
        <v>2716</v>
      </c>
      <c r="W1660">
        <v>40.6</v>
      </c>
      <c r="X1660">
        <v>22.7</v>
      </c>
      <c r="Y1660">
        <v>84.4</v>
      </c>
      <c r="Z1660">
        <v>35.299999999999997</v>
      </c>
      <c r="AA1660">
        <v>22.9</v>
      </c>
      <c r="AB1660">
        <v>26.4</v>
      </c>
      <c r="AC1660">
        <v>43.2</v>
      </c>
      <c r="AD1660">
        <v>39</v>
      </c>
    </row>
    <row r="1661" spans="1:30" x14ac:dyDescent="0.45">
      <c r="A1661" t="s">
        <v>147</v>
      </c>
      <c r="B1661">
        <v>19180</v>
      </c>
      <c r="C1661" t="s">
        <v>563</v>
      </c>
      <c r="E1661">
        <v>72</v>
      </c>
      <c r="F1661" t="s">
        <v>55</v>
      </c>
      <c r="H1661">
        <v>1</v>
      </c>
      <c r="I1661" t="s">
        <v>32</v>
      </c>
      <c r="J1661">
        <v>1</v>
      </c>
      <c r="K1661" t="s">
        <v>32</v>
      </c>
      <c r="L1661">
        <v>0</v>
      </c>
      <c r="M1661" t="s">
        <v>32</v>
      </c>
      <c r="N1661">
        <v>2012</v>
      </c>
      <c r="O1661">
        <v>195</v>
      </c>
      <c r="P1661">
        <v>72060</v>
      </c>
      <c r="Q1661">
        <v>121</v>
      </c>
      <c r="R1661">
        <v>69223</v>
      </c>
      <c r="S1661">
        <v>1856</v>
      </c>
      <c r="T1661">
        <v>20522</v>
      </c>
      <c r="U1661">
        <v>75</v>
      </c>
      <c r="W1661">
        <v>27</v>
      </c>
      <c r="X1661">
        <v>28.8</v>
      </c>
      <c r="Y1661">
        <v>47.7</v>
      </c>
      <c r="Z1661">
        <v>31.9</v>
      </c>
      <c r="AA1661">
        <v>24.1</v>
      </c>
      <c r="AB1661">
        <v>24.1</v>
      </c>
      <c r="AC1661">
        <v>47.4</v>
      </c>
    </row>
    <row r="1662" spans="1:30" x14ac:dyDescent="0.45">
      <c r="A1662" t="s">
        <v>147</v>
      </c>
      <c r="B1662">
        <v>19180</v>
      </c>
      <c r="C1662" t="s">
        <v>563</v>
      </c>
      <c r="E1662">
        <v>81</v>
      </c>
      <c r="F1662" t="s">
        <v>56</v>
      </c>
      <c r="G1662" t="s">
        <v>57</v>
      </c>
      <c r="H1662">
        <v>1</v>
      </c>
      <c r="I1662" t="s">
        <v>32</v>
      </c>
      <c r="J1662">
        <v>1</v>
      </c>
      <c r="K1662" t="s">
        <v>32</v>
      </c>
      <c r="L1662">
        <v>0</v>
      </c>
      <c r="M1662" t="s">
        <v>32</v>
      </c>
      <c r="N1662">
        <v>2012</v>
      </c>
      <c r="O1662">
        <v>1032</v>
      </c>
      <c r="Q1662">
        <v>59</v>
      </c>
      <c r="U1662">
        <v>974</v>
      </c>
      <c r="W1662">
        <v>13</v>
      </c>
      <c r="Y1662">
        <v>50</v>
      </c>
      <c r="AC1662">
        <v>11.3</v>
      </c>
    </row>
    <row r="1663" spans="1:30" x14ac:dyDescent="0.45">
      <c r="A1663" t="s">
        <v>148</v>
      </c>
      <c r="B1663">
        <v>19300</v>
      </c>
      <c r="C1663" t="s">
        <v>866</v>
      </c>
      <c r="E1663">
        <v>0</v>
      </c>
      <c r="F1663" t="s">
        <v>31</v>
      </c>
      <c r="H1663">
        <v>1</v>
      </c>
      <c r="I1663" t="s">
        <v>32</v>
      </c>
      <c r="J1663">
        <v>1</v>
      </c>
      <c r="K1663" t="s">
        <v>32</v>
      </c>
      <c r="L1663">
        <v>0</v>
      </c>
      <c r="M1663" t="s">
        <v>32</v>
      </c>
      <c r="N1663">
        <v>2012</v>
      </c>
      <c r="O1663">
        <v>19733</v>
      </c>
      <c r="P1663">
        <v>10181260</v>
      </c>
      <c r="Q1663">
        <v>3952</v>
      </c>
      <c r="R1663">
        <v>9364114</v>
      </c>
      <c r="S1663">
        <v>61666</v>
      </c>
      <c r="T1663">
        <v>1651555</v>
      </c>
      <c r="U1663">
        <v>15781</v>
      </c>
      <c r="V1663">
        <v>817146</v>
      </c>
      <c r="W1663">
        <v>3.3</v>
      </c>
      <c r="X1663">
        <v>4.9000000000000004</v>
      </c>
      <c r="Y1663">
        <v>4.7</v>
      </c>
      <c r="Z1663">
        <v>5.7</v>
      </c>
      <c r="AA1663">
        <v>14.2</v>
      </c>
      <c r="AB1663">
        <v>8.8000000000000007</v>
      </c>
      <c r="AC1663">
        <v>3.2</v>
      </c>
      <c r="AD1663">
        <v>9.6999999999999993</v>
      </c>
    </row>
    <row r="1664" spans="1:30" x14ac:dyDescent="0.45">
      <c r="A1664" t="s">
        <v>148</v>
      </c>
      <c r="B1664">
        <v>19300</v>
      </c>
      <c r="C1664" t="s">
        <v>866</v>
      </c>
      <c r="E1664">
        <v>11</v>
      </c>
      <c r="F1664" t="s">
        <v>33</v>
      </c>
      <c r="G1664" t="s">
        <v>34</v>
      </c>
      <c r="H1664">
        <v>1</v>
      </c>
      <c r="I1664" t="s">
        <v>32</v>
      </c>
      <c r="J1664">
        <v>1</v>
      </c>
      <c r="K1664" t="s">
        <v>32</v>
      </c>
      <c r="L1664">
        <v>0</v>
      </c>
      <c r="M1664" t="s">
        <v>32</v>
      </c>
      <c r="N1664">
        <v>2012</v>
      </c>
      <c r="O1664">
        <v>269</v>
      </c>
      <c r="Q1664">
        <v>40</v>
      </c>
      <c r="U1664">
        <v>229</v>
      </c>
      <c r="W1664">
        <v>23</v>
      </c>
      <c r="Y1664">
        <v>77.7</v>
      </c>
      <c r="AC1664">
        <v>17.2</v>
      </c>
    </row>
    <row r="1665" spans="1:30" x14ac:dyDescent="0.45">
      <c r="A1665" t="s">
        <v>148</v>
      </c>
      <c r="B1665">
        <v>19300</v>
      </c>
      <c r="C1665" t="s">
        <v>866</v>
      </c>
      <c r="E1665">
        <v>21</v>
      </c>
      <c r="F1665" t="s">
        <v>35</v>
      </c>
      <c r="H1665">
        <v>1</v>
      </c>
      <c r="I1665" t="s">
        <v>32</v>
      </c>
      <c r="J1665">
        <v>1</v>
      </c>
      <c r="K1665" t="s">
        <v>32</v>
      </c>
      <c r="L1665">
        <v>0</v>
      </c>
      <c r="M1665" t="s">
        <v>32</v>
      </c>
      <c r="N1665">
        <v>2012</v>
      </c>
      <c r="O1665">
        <v>57</v>
      </c>
      <c r="P1665">
        <v>4710</v>
      </c>
      <c r="Q1665">
        <v>2</v>
      </c>
      <c r="U1665">
        <v>55</v>
      </c>
      <c r="W1665">
        <v>45.2</v>
      </c>
      <c r="X1665">
        <v>48.3</v>
      </c>
      <c r="Y1665">
        <v>98.1</v>
      </c>
      <c r="AC1665">
        <v>46.2</v>
      </c>
    </row>
    <row r="1666" spans="1:30" x14ac:dyDescent="0.45">
      <c r="A1666" t="s">
        <v>148</v>
      </c>
      <c r="B1666">
        <v>19300</v>
      </c>
      <c r="C1666" t="s">
        <v>866</v>
      </c>
      <c r="E1666">
        <v>23</v>
      </c>
      <c r="F1666" t="s">
        <v>37</v>
      </c>
      <c r="H1666">
        <v>1</v>
      </c>
      <c r="I1666" t="s">
        <v>32</v>
      </c>
      <c r="J1666">
        <v>1</v>
      </c>
      <c r="K1666" t="s">
        <v>32</v>
      </c>
      <c r="L1666">
        <v>0</v>
      </c>
      <c r="M1666" t="s">
        <v>32</v>
      </c>
      <c r="N1666">
        <v>2012</v>
      </c>
      <c r="O1666">
        <v>2597</v>
      </c>
      <c r="P1666">
        <v>888369</v>
      </c>
      <c r="Q1666">
        <v>512</v>
      </c>
      <c r="R1666">
        <v>769300</v>
      </c>
      <c r="S1666">
        <v>4209</v>
      </c>
      <c r="T1666">
        <v>156491</v>
      </c>
      <c r="U1666">
        <v>2085</v>
      </c>
      <c r="V1666">
        <v>119069</v>
      </c>
      <c r="W1666">
        <v>6.5</v>
      </c>
      <c r="X1666">
        <v>33.6</v>
      </c>
      <c r="Y1666">
        <v>20</v>
      </c>
      <c r="Z1666">
        <v>42.2</v>
      </c>
      <c r="AA1666">
        <v>47.9</v>
      </c>
      <c r="AB1666">
        <v>45.9</v>
      </c>
      <c r="AC1666">
        <v>3.9</v>
      </c>
      <c r="AD1666">
        <v>18.3</v>
      </c>
    </row>
    <row r="1667" spans="1:30" x14ac:dyDescent="0.45">
      <c r="A1667" t="s">
        <v>148</v>
      </c>
      <c r="B1667">
        <v>19300</v>
      </c>
      <c r="C1667" t="s">
        <v>866</v>
      </c>
      <c r="E1667" t="s">
        <v>38</v>
      </c>
      <c r="F1667" t="s">
        <v>39</v>
      </c>
      <c r="H1667">
        <v>1</v>
      </c>
      <c r="I1667" t="s">
        <v>32</v>
      </c>
      <c r="J1667">
        <v>1</v>
      </c>
      <c r="K1667" t="s">
        <v>32</v>
      </c>
      <c r="L1667">
        <v>0</v>
      </c>
      <c r="M1667" t="s">
        <v>32</v>
      </c>
      <c r="N1667">
        <v>2012</v>
      </c>
      <c r="O1667">
        <v>325</v>
      </c>
      <c r="P1667">
        <v>1481766</v>
      </c>
      <c r="Q1667">
        <v>158</v>
      </c>
      <c r="R1667">
        <v>1475624</v>
      </c>
      <c r="S1667">
        <v>3853</v>
      </c>
      <c r="T1667">
        <v>168552</v>
      </c>
      <c r="U1667">
        <v>167</v>
      </c>
      <c r="V1667">
        <v>6142</v>
      </c>
      <c r="W1667">
        <v>26.9</v>
      </c>
      <c r="X1667">
        <v>5.8</v>
      </c>
      <c r="Y1667">
        <v>30</v>
      </c>
      <c r="Z1667">
        <v>6.1</v>
      </c>
      <c r="AA1667">
        <v>10.4</v>
      </c>
      <c r="AB1667">
        <v>9</v>
      </c>
      <c r="AC1667">
        <v>33.299999999999997</v>
      </c>
      <c r="AD1667">
        <v>26.5</v>
      </c>
    </row>
    <row r="1668" spans="1:30" x14ac:dyDescent="0.45">
      <c r="A1668" t="s">
        <v>148</v>
      </c>
      <c r="B1668">
        <v>19300</v>
      </c>
      <c r="C1668" t="s">
        <v>866</v>
      </c>
      <c r="E1668">
        <v>42</v>
      </c>
      <c r="F1668" t="s">
        <v>40</v>
      </c>
      <c r="H1668">
        <v>1</v>
      </c>
      <c r="I1668" t="s">
        <v>32</v>
      </c>
      <c r="J1668">
        <v>1</v>
      </c>
      <c r="K1668" t="s">
        <v>32</v>
      </c>
      <c r="L1668">
        <v>0</v>
      </c>
      <c r="M1668" t="s">
        <v>32</v>
      </c>
      <c r="N1668">
        <v>2012</v>
      </c>
      <c r="O1668">
        <v>483</v>
      </c>
      <c r="P1668">
        <v>1130814</v>
      </c>
      <c r="Q1668">
        <v>189</v>
      </c>
      <c r="R1668">
        <v>1089194</v>
      </c>
      <c r="S1668">
        <v>1469</v>
      </c>
      <c r="T1668">
        <v>66951</v>
      </c>
      <c r="U1668">
        <v>294</v>
      </c>
      <c r="W1668">
        <v>18.2</v>
      </c>
      <c r="X1668">
        <v>7.4</v>
      </c>
      <c r="Y1668">
        <v>30.7</v>
      </c>
      <c r="Z1668">
        <v>8.3000000000000007</v>
      </c>
      <c r="AA1668">
        <v>8.3000000000000007</v>
      </c>
      <c r="AB1668">
        <v>5.5</v>
      </c>
      <c r="AC1668">
        <v>23.3</v>
      </c>
    </row>
    <row r="1669" spans="1:30" x14ac:dyDescent="0.45">
      <c r="A1669" t="s">
        <v>148</v>
      </c>
      <c r="B1669">
        <v>19300</v>
      </c>
      <c r="C1669" t="s">
        <v>866</v>
      </c>
      <c r="E1669" t="s">
        <v>41</v>
      </c>
      <c r="F1669" t="s">
        <v>42</v>
      </c>
      <c r="H1669">
        <v>1</v>
      </c>
      <c r="I1669" t="s">
        <v>32</v>
      </c>
      <c r="J1669">
        <v>1</v>
      </c>
      <c r="K1669" t="s">
        <v>32</v>
      </c>
      <c r="L1669">
        <v>0</v>
      </c>
      <c r="M1669" t="s">
        <v>32</v>
      </c>
      <c r="N1669">
        <v>2012</v>
      </c>
      <c r="O1669">
        <v>1925</v>
      </c>
      <c r="P1669">
        <v>2847248</v>
      </c>
      <c r="Q1669">
        <v>650</v>
      </c>
      <c r="R1669">
        <v>2772527</v>
      </c>
      <c r="S1669">
        <v>11233</v>
      </c>
      <c r="T1669">
        <v>250516</v>
      </c>
      <c r="U1669">
        <v>1275</v>
      </c>
      <c r="V1669">
        <v>74722</v>
      </c>
      <c r="W1669">
        <v>9.6999999999999993</v>
      </c>
      <c r="X1669">
        <v>3.4</v>
      </c>
      <c r="Y1669">
        <v>12.4</v>
      </c>
      <c r="Z1669">
        <v>3.7</v>
      </c>
      <c r="AA1669">
        <v>3.5</v>
      </c>
      <c r="AB1669">
        <v>3.6</v>
      </c>
      <c r="AC1669">
        <v>13.1</v>
      </c>
      <c r="AD1669">
        <v>11.6</v>
      </c>
    </row>
    <row r="1670" spans="1:30" x14ac:dyDescent="0.45">
      <c r="A1670" t="s">
        <v>148</v>
      </c>
      <c r="B1670">
        <v>19300</v>
      </c>
      <c r="C1670" t="s">
        <v>866</v>
      </c>
      <c r="E1670" t="s">
        <v>43</v>
      </c>
      <c r="F1670" t="s">
        <v>44</v>
      </c>
      <c r="G1670" t="s">
        <v>45</v>
      </c>
      <c r="H1670">
        <v>1</v>
      </c>
      <c r="I1670" t="s">
        <v>32</v>
      </c>
      <c r="J1670">
        <v>1</v>
      </c>
      <c r="K1670" t="s">
        <v>32</v>
      </c>
      <c r="L1670">
        <v>0</v>
      </c>
      <c r="M1670" t="s">
        <v>32</v>
      </c>
      <c r="N1670">
        <v>2012</v>
      </c>
      <c r="O1670">
        <v>696</v>
      </c>
      <c r="P1670">
        <v>113110</v>
      </c>
      <c r="Q1670">
        <v>119</v>
      </c>
      <c r="R1670">
        <v>84933</v>
      </c>
      <c r="S1670">
        <v>680</v>
      </c>
      <c r="T1670">
        <v>24240</v>
      </c>
      <c r="U1670">
        <v>577</v>
      </c>
      <c r="V1670">
        <v>28177</v>
      </c>
      <c r="W1670">
        <v>15.7</v>
      </c>
      <c r="X1670">
        <v>14.7</v>
      </c>
      <c r="Y1670">
        <v>23.7</v>
      </c>
      <c r="Z1670">
        <v>20.9</v>
      </c>
      <c r="AA1670">
        <v>17.7</v>
      </c>
      <c r="AB1670">
        <v>16.8</v>
      </c>
      <c r="AC1670">
        <v>19.2</v>
      </c>
      <c r="AD1670">
        <v>29.4</v>
      </c>
    </row>
    <row r="1671" spans="1:30" x14ac:dyDescent="0.45">
      <c r="A1671" t="s">
        <v>148</v>
      </c>
      <c r="B1671">
        <v>19300</v>
      </c>
      <c r="C1671" t="s">
        <v>866</v>
      </c>
      <c r="E1671">
        <v>51</v>
      </c>
      <c r="F1671" t="s">
        <v>46</v>
      </c>
      <c r="H1671">
        <v>1</v>
      </c>
      <c r="I1671" t="s">
        <v>32</v>
      </c>
      <c r="J1671">
        <v>1</v>
      </c>
      <c r="K1671" t="s">
        <v>32</v>
      </c>
      <c r="L1671">
        <v>0</v>
      </c>
      <c r="M1671" t="s">
        <v>32</v>
      </c>
      <c r="N1671">
        <v>2012</v>
      </c>
      <c r="O1671">
        <v>298</v>
      </c>
      <c r="P1671">
        <v>203695</v>
      </c>
      <c r="Q1671">
        <v>40</v>
      </c>
      <c r="R1671">
        <v>197376</v>
      </c>
      <c r="S1671">
        <v>478</v>
      </c>
      <c r="T1671">
        <v>20335</v>
      </c>
      <c r="U1671">
        <v>258</v>
      </c>
      <c r="V1671">
        <v>6319</v>
      </c>
      <c r="W1671">
        <v>36.6</v>
      </c>
      <c r="X1671">
        <v>4.9000000000000004</v>
      </c>
      <c r="Y1671">
        <v>36.5</v>
      </c>
      <c r="Z1671">
        <v>5.3</v>
      </c>
      <c r="AA1671">
        <v>4.8</v>
      </c>
      <c r="AB1671">
        <v>4.8</v>
      </c>
      <c r="AC1671">
        <v>42.2</v>
      </c>
      <c r="AD1671">
        <v>13.5</v>
      </c>
    </row>
    <row r="1672" spans="1:30" x14ac:dyDescent="0.45">
      <c r="A1672" t="s">
        <v>148</v>
      </c>
      <c r="B1672">
        <v>19300</v>
      </c>
      <c r="C1672" t="s">
        <v>866</v>
      </c>
      <c r="E1672">
        <v>52</v>
      </c>
      <c r="F1672" t="s">
        <v>47</v>
      </c>
      <c r="G1672" t="s">
        <v>48</v>
      </c>
      <c r="H1672">
        <v>1</v>
      </c>
      <c r="I1672" t="s">
        <v>32</v>
      </c>
      <c r="J1672">
        <v>1</v>
      </c>
      <c r="K1672" t="s">
        <v>32</v>
      </c>
      <c r="L1672">
        <v>0</v>
      </c>
      <c r="M1672" t="s">
        <v>32</v>
      </c>
      <c r="N1672">
        <v>2012</v>
      </c>
      <c r="O1672">
        <v>639</v>
      </c>
      <c r="P1672">
        <v>430831</v>
      </c>
      <c r="Q1672">
        <v>174</v>
      </c>
      <c r="R1672">
        <v>406704</v>
      </c>
      <c r="S1672">
        <v>1939</v>
      </c>
      <c r="T1672">
        <v>91436</v>
      </c>
      <c r="U1672">
        <v>465</v>
      </c>
      <c r="V1672">
        <v>24127</v>
      </c>
      <c r="W1672">
        <v>13</v>
      </c>
      <c r="X1672">
        <v>10.7</v>
      </c>
      <c r="Y1672">
        <v>27.4</v>
      </c>
      <c r="Z1672">
        <v>12.5</v>
      </c>
      <c r="AA1672">
        <v>18.7</v>
      </c>
      <c r="AB1672">
        <v>17.2</v>
      </c>
      <c r="AC1672">
        <v>16.2</v>
      </c>
      <c r="AD1672">
        <v>22.8</v>
      </c>
    </row>
    <row r="1673" spans="1:30" x14ac:dyDescent="0.45">
      <c r="A1673" t="s">
        <v>148</v>
      </c>
      <c r="B1673">
        <v>19300</v>
      </c>
      <c r="C1673" t="s">
        <v>866</v>
      </c>
      <c r="E1673">
        <v>53</v>
      </c>
      <c r="F1673" t="s">
        <v>49</v>
      </c>
      <c r="H1673">
        <v>1</v>
      </c>
      <c r="I1673" t="s">
        <v>32</v>
      </c>
      <c r="J1673">
        <v>1</v>
      </c>
      <c r="K1673" t="s">
        <v>32</v>
      </c>
      <c r="L1673">
        <v>0</v>
      </c>
      <c r="M1673" t="s">
        <v>32</v>
      </c>
      <c r="N1673">
        <v>2012</v>
      </c>
      <c r="O1673">
        <v>2595</v>
      </c>
      <c r="P1673">
        <v>460293</v>
      </c>
      <c r="Q1673">
        <v>200</v>
      </c>
      <c r="R1673">
        <v>206521</v>
      </c>
      <c r="S1673">
        <v>1561</v>
      </c>
      <c r="T1673">
        <v>47056</v>
      </c>
      <c r="U1673">
        <v>2395</v>
      </c>
      <c r="V1673">
        <v>253772</v>
      </c>
      <c r="W1673">
        <v>13.6</v>
      </c>
      <c r="X1673">
        <v>15.1</v>
      </c>
      <c r="Y1673">
        <v>25</v>
      </c>
      <c r="Z1673">
        <v>9.3000000000000007</v>
      </c>
      <c r="AA1673">
        <v>9.8000000000000007</v>
      </c>
      <c r="AB1673">
        <v>7.5</v>
      </c>
      <c r="AC1673">
        <v>13.3</v>
      </c>
      <c r="AD1673">
        <v>23.9</v>
      </c>
    </row>
    <row r="1674" spans="1:30" x14ac:dyDescent="0.45">
      <c r="A1674" t="s">
        <v>148</v>
      </c>
      <c r="B1674">
        <v>19300</v>
      </c>
      <c r="C1674" t="s">
        <v>866</v>
      </c>
      <c r="E1674">
        <v>54</v>
      </c>
      <c r="F1674" t="s">
        <v>50</v>
      </c>
      <c r="H1674">
        <v>1</v>
      </c>
      <c r="I1674" t="s">
        <v>32</v>
      </c>
      <c r="J1674">
        <v>1</v>
      </c>
      <c r="K1674" t="s">
        <v>32</v>
      </c>
      <c r="L1674">
        <v>0</v>
      </c>
      <c r="M1674" t="s">
        <v>32</v>
      </c>
      <c r="N1674">
        <v>2012</v>
      </c>
      <c r="O1674">
        <v>2238</v>
      </c>
      <c r="P1674">
        <v>311292</v>
      </c>
      <c r="Q1674">
        <v>408</v>
      </c>
      <c r="R1674">
        <v>235771</v>
      </c>
      <c r="S1674">
        <v>1978</v>
      </c>
      <c r="T1674">
        <v>88996</v>
      </c>
      <c r="U1674">
        <v>1830</v>
      </c>
      <c r="V1674">
        <v>75520</v>
      </c>
      <c r="W1674">
        <v>8.4</v>
      </c>
      <c r="X1674">
        <v>11.8</v>
      </c>
      <c r="Y1674">
        <v>10.7</v>
      </c>
      <c r="Z1674">
        <v>14.6</v>
      </c>
      <c r="AA1674">
        <v>15.4</v>
      </c>
      <c r="AB1674">
        <v>10.6</v>
      </c>
      <c r="AC1674">
        <v>8.4</v>
      </c>
      <c r="AD1674">
        <v>20.3</v>
      </c>
    </row>
    <row r="1675" spans="1:30" x14ac:dyDescent="0.45">
      <c r="A1675" t="s">
        <v>148</v>
      </c>
      <c r="B1675">
        <v>19300</v>
      </c>
      <c r="C1675" t="s">
        <v>866</v>
      </c>
      <c r="E1675">
        <v>56</v>
      </c>
      <c r="F1675" t="s">
        <v>51</v>
      </c>
      <c r="H1675">
        <v>1</v>
      </c>
      <c r="I1675" t="s">
        <v>32</v>
      </c>
      <c r="J1675">
        <v>1</v>
      </c>
      <c r="K1675" t="s">
        <v>32</v>
      </c>
      <c r="L1675">
        <v>0</v>
      </c>
      <c r="M1675" t="s">
        <v>32</v>
      </c>
      <c r="N1675">
        <v>2012</v>
      </c>
      <c r="O1675">
        <v>2186</v>
      </c>
      <c r="P1675">
        <v>379679</v>
      </c>
      <c r="Q1675">
        <v>358</v>
      </c>
      <c r="R1675">
        <v>318642</v>
      </c>
      <c r="S1675">
        <v>11393</v>
      </c>
      <c r="T1675">
        <v>184500</v>
      </c>
      <c r="U1675">
        <v>1829</v>
      </c>
      <c r="W1675">
        <v>8</v>
      </c>
      <c r="X1675">
        <v>22.9</v>
      </c>
      <c r="Y1675">
        <v>21.4</v>
      </c>
      <c r="Z1675">
        <v>28.5</v>
      </c>
      <c r="AA1675">
        <v>61.6</v>
      </c>
      <c r="AB1675">
        <v>45.3</v>
      </c>
      <c r="AC1675">
        <v>8.9</v>
      </c>
    </row>
    <row r="1676" spans="1:30" x14ac:dyDescent="0.45">
      <c r="A1676" t="s">
        <v>148</v>
      </c>
      <c r="B1676">
        <v>19300</v>
      </c>
      <c r="C1676" t="s">
        <v>866</v>
      </c>
      <c r="E1676">
        <v>61</v>
      </c>
      <c r="F1676" t="s">
        <v>52</v>
      </c>
      <c r="H1676">
        <v>1</v>
      </c>
      <c r="I1676" t="s">
        <v>32</v>
      </c>
      <c r="J1676">
        <v>1</v>
      </c>
      <c r="K1676" t="s">
        <v>32</v>
      </c>
      <c r="L1676">
        <v>0</v>
      </c>
      <c r="M1676" t="s">
        <v>32</v>
      </c>
      <c r="N1676">
        <v>2012</v>
      </c>
      <c r="O1676">
        <v>278</v>
      </c>
      <c r="P1676">
        <v>75340</v>
      </c>
      <c r="Q1676">
        <v>29</v>
      </c>
      <c r="R1676">
        <v>73672</v>
      </c>
      <c r="S1676">
        <v>1121</v>
      </c>
      <c r="T1676">
        <v>35856</v>
      </c>
      <c r="U1676">
        <v>249</v>
      </c>
      <c r="V1676">
        <v>1668</v>
      </c>
      <c r="W1676">
        <v>30.6</v>
      </c>
      <c r="X1676">
        <v>3.8</v>
      </c>
      <c r="Y1676">
        <v>37</v>
      </c>
      <c r="Z1676">
        <v>4</v>
      </c>
      <c r="AA1676">
        <v>2.4</v>
      </c>
      <c r="AB1676">
        <v>3.8</v>
      </c>
      <c r="AC1676">
        <v>32.700000000000003</v>
      </c>
      <c r="AD1676">
        <v>26.6</v>
      </c>
    </row>
    <row r="1677" spans="1:30" x14ac:dyDescent="0.45">
      <c r="A1677" t="s">
        <v>148</v>
      </c>
      <c r="B1677">
        <v>19300</v>
      </c>
      <c r="C1677" t="s">
        <v>866</v>
      </c>
      <c r="E1677">
        <v>62</v>
      </c>
      <c r="F1677" t="s">
        <v>53</v>
      </c>
      <c r="H1677">
        <v>1</v>
      </c>
      <c r="I1677" t="s">
        <v>32</v>
      </c>
      <c r="J1677">
        <v>1</v>
      </c>
      <c r="K1677" t="s">
        <v>32</v>
      </c>
      <c r="L1677">
        <v>0</v>
      </c>
      <c r="M1677" t="s">
        <v>32</v>
      </c>
      <c r="N1677">
        <v>2012</v>
      </c>
      <c r="O1677">
        <v>1242</v>
      </c>
      <c r="P1677">
        <v>614483</v>
      </c>
      <c r="Q1677">
        <v>428</v>
      </c>
      <c r="R1677">
        <v>593242</v>
      </c>
      <c r="S1677">
        <v>6569</v>
      </c>
      <c r="T1677">
        <v>245408</v>
      </c>
      <c r="U1677">
        <v>814</v>
      </c>
      <c r="V1677">
        <v>21241</v>
      </c>
      <c r="W1677">
        <v>10.6</v>
      </c>
      <c r="X1677">
        <v>10.9</v>
      </c>
      <c r="Y1677">
        <v>20.7</v>
      </c>
      <c r="Z1677">
        <v>12.1</v>
      </c>
      <c r="AA1677">
        <v>9.5</v>
      </c>
      <c r="AB1677">
        <v>16.399999999999999</v>
      </c>
      <c r="AC1677">
        <v>8.6999999999999993</v>
      </c>
      <c r="AD1677">
        <v>37.700000000000003</v>
      </c>
    </row>
    <row r="1678" spans="1:30" x14ac:dyDescent="0.45">
      <c r="A1678" t="s">
        <v>148</v>
      </c>
      <c r="B1678">
        <v>19300</v>
      </c>
      <c r="C1678" t="s">
        <v>866</v>
      </c>
      <c r="E1678">
        <v>71</v>
      </c>
      <c r="F1678" t="s">
        <v>54</v>
      </c>
      <c r="H1678">
        <v>1</v>
      </c>
      <c r="I1678" t="s">
        <v>32</v>
      </c>
      <c r="J1678">
        <v>1</v>
      </c>
      <c r="K1678" t="s">
        <v>32</v>
      </c>
      <c r="L1678">
        <v>0</v>
      </c>
      <c r="M1678" t="s">
        <v>32</v>
      </c>
      <c r="N1678">
        <v>2012</v>
      </c>
      <c r="O1678">
        <v>749</v>
      </c>
      <c r="P1678">
        <v>172366</v>
      </c>
      <c r="Q1678">
        <v>79</v>
      </c>
      <c r="U1678">
        <v>670</v>
      </c>
      <c r="V1678">
        <v>15599</v>
      </c>
      <c r="W1678">
        <v>16.8</v>
      </c>
      <c r="X1678">
        <v>49</v>
      </c>
      <c r="Y1678">
        <v>15</v>
      </c>
      <c r="AC1678">
        <v>17.3</v>
      </c>
      <c r="AD1678">
        <v>25.7</v>
      </c>
    </row>
    <row r="1679" spans="1:30" x14ac:dyDescent="0.45">
      <c r="A1679" t="s">
        <v>148</v>
      </c>
      <c r="B1679">
        <v>19300</v>
      </c>
      <c r="C1679" t="s">
        <v>866</v>
      </c>
      <c r="E1679">
        <v>72</v>
      </c>
      <c r="F1679" t="s">
        <v>55</v>
      </c>
      <c r="H1679">
        <v>1</v>
      </c>
      <c r="I1679" t="s">
        <v>32</v>
      </c>
      <c r="J1679">
        <v>1</v>
      </c>
      <c r="K1679" t="s">
        <v>32</v>
      </c>
      <c r="L1679">
        <v>0</v>
      </c>
      <c r="M1679" t="s">
        <v>32</v>
      </c>
      <c r="N1679">
        <v>2012</v>
      </c>
      <c r="O1679">
        <v>710</v>
      </c>
      <c r="P1679">
        <v>712037</v>
      </c>
      <c r="Q1679">
        <v>415</v>
      </c>
      <c r="R1679">
        <v>698787</v>
      </c>
      <c r="S1679">
        <v>12671</v>
      </c>
      <c r="T1679">
        <v>190729</v>
      </c>
      <c r="U1679">
        <v>295</v>
      </c>
      <c r="V1679">
        <v>13250</v>
      </c>
      <c r="W1679">
        <v>10.9</v>
      </c>
      <c r="X1679">
        <v>13</v>
      </c>
      <c r="Y1679">
        <v>14.9</v>
      </c>
      <c r="Z1679">
        <v>13.7</v>
      </c>
      <c r="AA1679">
        <v>14.8</v>
      </c>
      <c r="AB1679">
        <v>13</v>
      </c>
      <c r="AC1679">
        <v>19.5</v>
      </c>
      <c r="AD1679">
        <v>18.5</v>
      </c>
    </row>
    <row r="1680" spans="1:30" x14ac:dyDescent="0.45">
      <c r="A1680" t="s">
        <v>148</v>
      </c>
      <c r="B1680">
        <v>19300</v>
      </c>
      <c r="C1680" t="s">
        <v>866</v>
      </c>
      <c r="E1680">
        <v>81</v>
      </c>
      <c r="F1680" t="s">
        <v>56</v>
      </c>
      <c r="G1680" t="s">
        <v>57</v>
      </c>
      <c r="H1680">
        <v>1</v>
      </c>
      <c r="I1680" t="s">
        <v>32</v>
      </c>
      <c r="J1680">
        <v>1</v>
      </c>
      <c r="K1680" t="s">
        <v>32</v>
      </c>
      <c r="L1680">
        <v>0</v>
      </c>
      <c r="M1680" t="s">
        <v>32</v>
      </c>
      <c r="N1680">
        <v>2012</v>
      </c>
      <c r="O1680">
        <v>2441</v>
      </c>
      <c r="P1680">
        <v>120368</v>
      </c>
      <c r="Q1680">
        <v>151</v>
      </c>
      <c r="R1680">
        <v>56506</v>
      </c>
      <c r="S1680">
        <v>792</v>
      </c>
      <c r="T1680">
        <v>19417</v>
      </c>
      <c r="U1680">
        <v>2289</v>
      </c>
      <c r="V1680">
        <v>63862</v>
      </c>
      <c r="W1680">
        <v>7.8</v>
      </c>
      <c r="X1680">
        <v>11.3</v>
      </c>
      <c r="Y1680">
        <v>21.2</v>
      </c>
      <c r="Z1680">
        <v>12.9</v>
      </c>
      <c r="AA1680">
        <v>19</v>
      </c>
      <c r="AB1680">
        <v>21.2</v>
      </c>
      <c r="AC1680">
        <v>7.9</v>
      </c>
      <c r="AD1680">
        <v>19.100000000000001</v>
      </c>
    </row>
    <row r="1681" spans="1:30" x14ac:dyDescent="0.45">
      <c r="A1681" t="s">
        <v>149</v>
      </c>
      <c r="B1681">
        <v>19340</v>
      </c>
      <c r="C1681" t="s">
        <v>564</v>
      </c>
      <c r="E1681">
        <v>0</v>
      </c>
      <c r="F1681" t="s">
        <v>31</v>
      </c>
      <c r="H1681">
        <v>1</v>
      </c>
      <c r="I1681" t="s">
        <v>32</v>
      </c>
      <c r="J1681">
        <v>1</v>
      </c>
      <c r="K1681" t="s">
        <v>32</v>
      </c>
      <c r="L1681">
        <v>0</v>
      </c>
      <c r="M1681" t="s">
        <v>32</v>
      </c>
      <c r="N1681">
        <v>2012</v>
      </c>
      <c r="O1681">
        <v>26577</v>
      </c>
      <c r="P1681">
        <v>46713494</v>
      </c>
      <c r="Q1681">
        <v>7009</v>
      </c>
      <c r="R1681">
        <v>45908694</v>
      </c>
      <c r="S1681">
        <v>166467</v>
      </c>
      <c r="T1681">
        <v>6906184</v>
      </c>
      <c r="U1681">
        <v>19568</v>
      </c>
      <c r="V1681">
        <v>804799</v>
      </c>
      <c r="W1681">
        <v>4.4000000000000004</v>
      </c>
      <c r="X1681">
        <v>2.8</v>
      </c>
      <c r="Y1681">
        <v>4.4000000000000004</v>
      </c>
      <c r="Z1681">
        <v>2.9</v>
      </c>
      <c r="AA1681">
        <v>4.5999999999999996</v>
      </c>
      <c r="AB1681">
        <v>3.7</v>
      </c>
      <c r="AC1681">
        <v>5</v>
      </c>
      <c r="AD1681">
        <v>7.5</v>
      </c>
    </row>
    <row r="1682" spans="1:30" x14ac:dyDescent="0.45">
      <c r="A1682" t="s">
        <v>149</v>
      </c>
      <c r="B1682">
        <v>19340</v>
      </c>
      <c r="C1682" t="s">
        <v>564</v>
      </c>
      <c r="E1682">
        <v>11</v>
      </c>
      <c r="F1682" t="s">
        <v>33</v>
      </c>
      <c r="G1682" t="s">
        <v>34</v>
      </c>
      <c r="H1682">
        <v>1</v>
      </c>
      <c r="I1682" t="s">
        <v>32</v>
      </c>
      <c r="J1682">
        <v>1</v>
      </c>
      <c r="K1682" t="s">
        <v>32</v>
      </c>
      <c r="L1682">
        <v>0</v>
      </c>
      <c r="M1682" t="s">
        <v>32</v>
      </c>
      <c r="N1682">
        <v>2012</v>
      </c>
      <c r="O1682">
        <v>195</v>
      </c>
      <c r="P1682">
        <v>109966</v>
      </c>
      <c r="Q1682">
        <v>10</v>
      </c>
      <c r="R1682">
        <v>101199</v>
      </c>
      <c r="S1682">
        <v>317</v>
      </c>
      <c r="T1682">
        <v>19292</v>
      </c>
      <c r="U1682">
        <v>185</v>
      </c>
      <c r="W1682">
        <v>28.7</v>
      </c>
      <c r="X1682">
        <v>7.6</v>
      </c>
      <c r="Y1682">
        <v>44.5</v>
      </c>
      <c r="Z1682">
        <v>3.6</v>
      </c>
      <c r="AA1682">
        <v>8.6999999999999993</v>
      </c>
      <c r="AB1682">
        <v>3.3</v>
      </c>
      <c r="AC1682">
        <v>29.3</v>
      </c>
    </row>
    <row r="1683" spans="1:30" x14ac:dyDescent="0.45">
      <c r="A1683" t="s">
        <v>149</v>
      </c>
      <c r="B1683">
        <v>19340</v>
      </c>
      <c r="C1683" t="s">
        <v>564</v>
      </c>
      <c r="E1683">
        <v>23</v>
      </c>
      <c r="F1683" t="s">
        <v>37</v>
      </c>
      <c r="H1683">
        <v>1</v>
      </c>
      <c r="I1683" t="s">
        <v>32</v>
      </c>
      <c r="J1683">
        <v>1</v>
      </c>
      <c r="K1683" t="s">
        <v>32</v>
      </c>
      <c r="L1683">
        <v>0</v>
      </c>
      <c r="M1683" t="s">
        <v>32</v>
      </c>
      <c r="N1683">
        <v>2012</v>
      </c>
      <c r="O1683">
        <v>3103</v>
      </c>
      <c r="P1683">
        <v>2188495</v>
      </c>
      <c r="Q1683">
        <v>985</v>
      </c>
      <c r="R1683">
        <v>2031435</v>
      </c>
      <c r="S1683">
        <v>9162</v>
      </c>
      <c r="T1683">
        <v>474793</v>
      </c>
      <c r="U1683">
        <v>2118</v>
      </c>
      <c r="V1683">
        <v>157060</v>
      </c>
      <c r="W1683">
        <v>13.8</v>
      </c>
      <c r="X1683">
        <v>15.7</v>
      </c>
      <c r="Y1683">
        <v>15.4</v>
      </c>
      <c r="Z1683">
        <v>17.399999999999999</v>
      </c>
      <c r="AA1683">
        <v>23.7</v>
      </c>
      <c r="AB1683">
        <v>24.4</v>
      </c>
      <c r="AC1683">
        <v>14</v>
      </c>
      <c r="AD1683">
        <v>18.100000000000001</v>
      </c>
    </row>
    <row r="1684" spans="1:30" x14ac:dyDescent="0.45">
      <c r="A1684" t="s">
        <v>149</v>
      </c>
      <c r="B1684">
        <v>19340</v>
      </c>
      <c r="C1684" t="s">
        <v>564</v>
      </c>
      <c r="E1684" t="s">
        <v>38</v>
      </c>
      <c r="F1684" t="s">
        <v>39</v>
      </c>
      <c r="H1684">
        <v>1</v>
      </c>
      <c r="I1684" t="s">
        <v>32</v>
      </c>
      <c r="J1684">
        <v>1</v>
      </c>
      <c r="K1684" t="s">
        <v>32</v>
      </c>
      <c r="L1684">
        <v>0</v>
      </c>
      <c r="M1684" t="s">
        <v>32</v>
      </c>
      <c r="N1684">
        <v>2012</v>
      </c>
      <c r="O1684">
        <v>739</v>
      </c>
      <c r="P1684">
        <v>17646412</v>
      </c>
      <c r="Q1684">
        <v>476</v>
      </c>
      <c r="R1684">
        <v>17637076</v>
      </c>
      <c r="S1684">
        <v>26627</v>
      </c>
      <c r="T1684">
        <v>1374533</v>
      </c>
      <c r="U1684">
        <v>263</v>
      </c>
      <c r="V1684">
        <v>9336</v>
      </c>
      <c r="W1684">
        <v>8.6999999999999993</v>
      </c>
      <c r="X1684">
        <v>5</v>
      </c>
      <c r="Y1684">
        <v>10.9</v>
      </c>
      <c r="Z1684">
        <v>5.2</v>
      </c>
      <c r="AA1684">
        <v>5.7</v>
      </c>
      <c r="AB1684">
        <v>4.5999999999999996</v>
      </c>
      <c r="AC1684">
        <v>22.4</v>
      </c>
      <c r="AD1684">
        <v>19.7</v>
      </c>
    </row>
    <row r="1685" spans="1:30" x14ac:dyDescent="0.45">
      <c r="A1685" t="s">
        <v>149</v>
      </c>
      <c r="B1685">
        <v>19340</v>
      </c>
      <c r="C1685" t="s">
        <v>564</v>
      </c>
      <c r="E1685">
        <v>42</v>
      </c>
      <c r="F1685" t="s">
        <v>40</v>
      </c>
      <c r="H1685">
        <v>1</v>
      </c>
      <c r="I1685" t="s">
        <v>32</v>
      </c>
      <c r="J1685">
        <v>1</v>
      </c>
      <c r="K1685" t="s">
        <v>32</v>
      </c>
      <c r="L1685">
        <v>0</v>
      </c>
      <c r="M1685" t="s">
        <v>32</v>
      </c>
      <c r="N1685">
        <v>2012</v>
      </c>
      <c r="O1685">
        <v>854</v>
      </c>
      <c r="P1685">
        <v>8721464</v>
      </c>
      <c r="Q1685">
        <v>573</v>
      </c>
      <c r="R1685">
        <v>8710553</v>
      </c>
      <c r="S1685">
        <v>8689</v>
      </c>
      <c r="T1685">
        <v>466374</v>
      </c>
      <c r="U1685">
        <v>282</v>
      </c>
      <c r="V1685">
        <v>10911</v>
      </c>
      <c r="W1685">
        <v>16.899999999999999</v>
      </c>
      <c r="X1685">
        <v>4.4000000000000004</v>
      </c>
      <c r="Y1685">
        <v>15.5</v>
      </c>
      <c r="Z1685">
        <v>4.5999999999999996</v>
      </c>
      <c r="AA1685">
        <v>11.3</v>
      </c>
      <c r="AB1685">
        <v>8.9</v>
      </c>
      <c r="AC1685">
        <v>49.9</v>
      </c>
      <c r="AD1685">
        <v>20</v>
      </c>
    </row>
    <row r="1686" spans="1:30" x14ac:dyDescent="0.45">
      <c r="A1686" t="s">
        <v>149</v>
      </c>
      <c r="B1686">
        <v>19340</v>
      </c>
      <c r="C1686" t="s">
        <v>564</v>
      </c>
      <c r="E1686" t="s">
        <v>41</v>
      </c>
      <c r="F1686" t="s">
        <v>42</v>
      </c>
      <c r="H1686">
        <v>1</v>
      </c>
      <c r="I1686" t="s">
        <v>32</v>
      </c>
      <c r="J1686">
        <v>1</v>
      </c>
      <c r="K1686" t="s">
        <v>32</v>
      </c>
      <c r="L1686">
        <v>0</v>
      </c>
      <c r="M1686" t="s">
        <v>32</v>
      </c>
      <c r="N1686">
        <v>2012</v>
      </c>
      <c r="O1686">
        <v>3124</v>
      </c>
      <c r="P1686">
        <v>5029615</v>
      </c>
      <c r="Q1686">
        <v>872</v>
      </c>
      <c r="R1686">
        <v>4948226</v>
      </c>
      <c r="S1686">
        <v>19952</v>
      </c>
      <c r="T1686">
        <v>472743</v>
      </c>
      <c r="U1686">
        <v>2251</v>
      </c>
      <c r="V1686">
        <v>81390</v>
      </c>
      <c r="W1686">
        <v>8.3000000000000007</v>
      </c>
      <c r="X1686">
        <v>3.2</v>
      </c>
      <c r="Y1686">
        <v>11</v>
      </c>
      <c r="Z1686">
        <v>3.5</v>
      </c>
      <c r="AA1686">
        <v>4.3</v>
      </c>
      <c r="AB1686">
        <v>7</v>
      </c>
      <c r="AC1686">
        <v>9.9</v>
      </c>
      <c r="AD1686">
        <v>24</v>
      </c>
    </row>
    <row r="1687" spans="1:30" x14ac:dyDescent="0.45">
      <c r="A1687" t="s">
        <v>149</v>
      </c>
      <c r="B1687">
        <v>19340</v>
      </c>
      <c r="C1687" t="s">
        <v>564</v>
      </c>
      <c r="E1687" t="s">
        <v>43</v>
      </c>
      <c r="F1687" t="s">
        <v>44</v>
      </c>
      <c r="G1687" t="s">
        <v>45</v>
      </c>
      <c r="H1687">
        <v>1</v>
      </c>
      <c r="I1687" t="s">
        <v>32</v>
      </c>
      <c r="J1687">
        <v>1</v>
      </c>
      <c r="K1687" t="s">
        <v>32</v>
      </c>
      <c r="L1687">
        <v>0</v>
      </c>
      <c r="M1687" t="s">
        <v>32</v>
      </c>
      <c r="N1687">
        <v>2012</v>
      </c>
      <c r="O1687">
        <v>1224</v>
      </c>
      <c r="P1687">
        <v>1237804</v>
      </c>
      <c r="Q1687">
        <v>247</v>
      </c>
      <c r="R1687">
        <v>1169570</v>
      </c>
      <c r="S1687">
        <v>7696</v>
      </c>
      <c r="T1687">
        <v>321324</v>
      </c>
      <c r="U1687">
        <v>977</v>
      </c>
      <c r="V1687">
        <v>68234</v>
      </c>
      <c r="W1687">
        <v>15.7</v>
      </c>
      <c r="X1687">
        <v>9.4</v>
      </c>
      <c r="Y1687">
        <v>19.7</v>
      </c>
      <c r="Z1687">
        <v>9.6</v>
      </c>
      <c r="AA1687">
        <v>11.2</v>
      </c>
      <c r="AB1687">
        <v>10.5</v>
      </c>
      <c r="AC1687">
        <v>17.8</v>
      </c>
      <c r="AD1687">
        <v>22.2</v>
      </c>
    </row>
    <row r="1688" spans="1:30" x14ac:dyDescent="0.45">
      <c r="A1688" t="s">
        <v>149</v>
      </c>
      <c r="B1688">
        <v>19340</v>
      </c>
      <c r="C1688" t="s">
        <v>564</v>
      </c>
      <c r="E1688">
        <v>51</v>
      </c>
      <c r="F1688" t="s">
        <v>46</v>
      </c>
      <c r="H1688">
        <v>1</v>
      </c>
      <c r="I1688" t="s">
        <v>32</v>
      </c>
      <c r="J1688">
        <v>1</v>
      </c>
      <c r="K1688" t="s">
        <v>32</v>
      </c>
      <c r="L1688">
        <v>0</v>
      </c>
      <c r="M1688" t="s">
        <v>32</v>
      </c>
      <c r="N1688">
        <v>2012</v>
      </c>
      <c r="O1688">
        <v>296</v>
      </c>
      <c r="P1688">
        <v>870222</v>
      </c>
      <c r="Q1688">
        <v>85</v>
      </c>
      <c r="R1688">
        <v>865260</v>
      </c>
      <c r="S1688">
        <v>3136</v>
      </c>
      <c r="T1688">
        <v>142429</v>
      </c>
      <c r="U1688">
        <v>212</v>
      </c>
      <c r="V1688">
        <v>4962</v>
      </c>
      <c r="W1688">
        <v>21.8</v>
      </c>
      <c r="X1688">
        <v>2.2000000000000002</v>
      </c>
      <c r="Y1688">
        <v>22.7</v>
      </c>
      <c r="Z1688">
        <v>2.2999999999999998</v>
      </c>
      <c r="AA1688">
        <v>2.2000000000000002</v>
      </c>
      <c r="AB1688">
        <v>2.2999999999999998</v>
      </c>
      <c r="AC1688">
        <v>28.4</v>
      </c>
      <c r="AD1688">
        <v>23.3</v>
      </c>
    </row>
    <row r="1689" spans="1:30" x14ac:dyDescent="0.45">
      <c r="A1689" t="s">
        <v>149</v>
      </c>
      <c r="B1689">
        <v>19340</v>
      </c>
      <c r="C1689" t="s">
        <v>564</v>
      </c>
      <c r="E1689">
        <v>52</v>
      </c>
      <c r="F1689" t="s">
        <v>47</v>
      </c>
      <c r="G1689" t="s">
        <v>48</v>
      </c>
      <c r="H1689">
        <v>1</v>
      </c>
      <c r="I1689" t="s">
        <v>32</v>
      </c>
      <c r="J1689">
        <v>1</v>
      </c>
      <c r="K1689" t="s">
        <v>32</v>
      </c>
      <c r="L1689">
        <v>0</v>
      </c>
      <c r="M1689" t="s">
        <v>32</v>
      </c>
      <c r="N1689">
        <v>2012</v>
      </c>
      <c r="O1689">
        <v>985</v>
      </c>
      <c r="P1689">
        <v>2850362</v>
      </c>
      <c r="Q1689">
        <v>355</v>
      </c>
      <c r="R1689">
        <v>2791386</v>
      </c>
      <c r="S1689">
        <v>8522</v>
      </c>
      <c r="T1689">
        <v>443177</v>
      </c>
      <c r="U1689">
        <v>630</v>
      </c>
      <c r="V1689">
        <v>58976</v>
      </c>
      <c r="W1689">
        <v>21.4</v>
      </c>
      <c r="X1689">
        <v>15.3</v>
      </c>
      <c r="Y1689">
        <v>24.8</v>
      </c>
      <c r="Z1689">
        <v>16.100000000000001</v>
      </c>
      <c r="AA1689">
        <v>27.7</v>
      </c>
      <c r="AB1689">
        <v>24.5</v>
      </c>
      <c r="AC1689">
        <v>24.4</v>
      </c>
      <c r="AD1689">
        <v>30.3</v>
      </c>
    </row>
    <row r="1690" spans="1:30" x14ac:dyDescent="0.45">
      <c r="A1690" t="s">
        <v>149</v>
      </c>
      <c r="B1690">
        <v>19340</v>
      </c>
      <c r="C1690" t="s">
        <v>564</v>
      </c>
      <c r="E1690">
        <v>53</v>
      </c>
      <c r="F1690" t="s">
        <v>49</v>
      </c>
      <c r="H1690">
        <v>1</v>
      </c>
      <c r="I1690" t="s">
        <v>32</v>
      </c>
      <c r="J1690">
        <v>1</v>
      </c>
      <c r="K1690" t="s">
        <v>32</v>
      </c>
      <c r="L1690">
        <v>0</v>
      </c>
      <c r="M1690" t="s">
        <v>32</v>
      </c>
      <c r="N1690">
        <v>2012</v>
      </c>
      <c r="O1690">
        <v>2331</v>
      </c>
      <c r="Q1690">
        <v>288</v>
      </c>
      <c r="U1690">
        <v>2043</v>
      </c>
      <c r="W1690">
        <v>11.2</v>
      </c>
      <c r="Y1690">
        <v>16.899999999999999</v>
      </c>
      <c r="AC1690">
        <v>11.7</v>
      </c>
    </row>
    <row r="1691" spans="1:30" x14ac:dyDescent="0.45">
      <c r="A1691" t="s">
        <v>149</v>
      </c>
      <c r="B1691">
        <v>19340</v>
      </c>
      <c r="C1691" t="s">
        <v>564</v>
      </c>
      <c r="E1691">
        <v>54</v>
      </c>
      <c r="F1691" t="s">
        <v>50</v>
      </c>
      <c r="H1691">
        <v>1</v>
      </c>
      <c r="I1691" t="s">
        <v>32</v>
      </c>
      <c r="J1691">
        <v>1</v>
      </c>
      <c r="K1691" t="s">
        <v>32</v>
      </c>
      <c r="L1691">
        <v>0</v>
      </c>
      <c r="M1691" t="s">
        <v>32</v>
      </c>
      <c r="N1691">
        <v>2012</v>
      </c>
      <c r="O1691">
        <v>2687</v>
      </c>
      <c r="P1691">
        <v>1098028</v>
      </c>
      <c r="Q1691">
        <v>708</v>
      </c>
      <c r="R1691">
        <v>1035698</v>
      </c>
      <c r="S1691">
        <v>6070</v>
      </c>
      <c r="T1691">
        <v>290296</v>
      </c>
      <c r="U1691">
        <v>1979</v>
      </c>
      <c r="V1691">
        <v>62330</v>
      </c>
      <c r="W1691">
        <v>11.6</v>
      </c>
      <c r="X1691">
        <v>7.9</v>
      </c>
      <c r="Y1691">
        <v>9.1</v>
      </c>
      <c r="Z1691">
        <v>8.6</v>
      </c>
      <c r="AA1691">
        <v>9.8000000000000007</v>
      </c>
      <c r="AB1691">
        <v>8.3000000000000007</v>
      </c>
      <c r="AC1691">
        <v>16.7</v>
      </c>
      <c r="AD1691">
        <v>30.6</v>
      </c>
    </row>
    <row r="1692" spans="1:30" x14ac:dyDescent="0.45">
      <c r="A1692" t="s">
        <v>149</v>
      </c>
      <c r="B1692">
        <v>19340</v>
      </c>
      <c r="C1692" t="s">
        <v>564</v>
      </c>
      <c r="E1692">
        <v>55</v>
      </c>
      <c r="F1692" t="s">
        <v>59</v>
      </c>
      <c r="H1692">
        <v>1</v>
      </c>
      <c r="I1692" t="s">
        <v>32</v>
      </c>
      <c r="J1692">
        <v>1</v>
      </c>
      <c r="K1692" t="s">
        <v>32</v>
      </c>
      <c r="L1692">
        <v>0</v>
      </c>
      <c r="M1692" t="s">
        <v>32</v>
      </c>
      <c r="N1692">
        <v>2012</v>
      </c>
      <c r="O1692">
        <v>86</v>
      </c>
      <c r="P1692">
        <v>180799</v>
      </c>
      <c r="Q1692">
        <v>86</v>
      </c>
      <c r="R1692">
        <v>180799</v>
      </c>
      <c r="S1692">
        <v>5589</v>
      </c>
      <c r="T1692">
        <v>892016</v>
      </c>
      <c r="U1692">
        <v>0</v>
      </c>
      <c r="V1692">
        <v>0</v>
      </c>
      <c r="W1692">
        <v>50.6</v>
      </c>
      <c r="X1692">
        <v>26.7</v>
      </c>
      <c r="Y1692">
        <v>52.6</v>
      </c>
      <c r="Z1692">
        <v>27.8</v>
      </c>
      <c r="AA1692">
        <v>5.4</v>
      </c>
      <c r="AB1692">
        <v>6.3</v>
      </c>
      <c r="AC1692">
        <v>0</v>
      </c>
      <c r="AD1692">
        <v>0</v>
      </c>
    </row>
    <row r="1693" spans="1:30" x14ac:dyDescent="0.45">
      <c r="A1693" t="s">
        <v>149</v>
      </c>
      <c r="B1693">
        <v>19340</v>
      </c>
      <c r="C1693" t="s">
        <v>564</v>
      </c>
      <c r="E1693">
        <v>56</v>
      </c>
      <c r="F1693" t="s">
        <v>51</v>
      </c>
      <c r="H1693">
        <v>1</v>
      </c>
      <c r="I1693" t="s">
        <v>32</v>
      </c>
      <c r="J1693">
        <v>1</v>
      </c>
      <c r="K1693" t="s">
        <v>32</v>
      </c>
      <c r="L1693">
        <v>0</v>
      </c>
      <c r="M1693" t="s">
        <v>32</v>
      </c>
      <c r="N1693">
        <v>2012</v>
      </c>
      <c r="O1693">
        <v>1891</v>
      </c>
      <c r="P1693">
        <v>856907</v>
      </c>
      <c r="Q1693">
        <v>323</v>
      </c>
      <c r="R1693">
        <v>834615</v>
      </c>
      <c r="S1693">
        <v>15995</v>
      </c>
      <c r="T1693">
        <v>459708</v>
      </c>
      <c r="U1693">
        <v>1568</v>
      </c>
      <c r="V1693">
        <v>22292</v>
      </c>
      <c r="W1693">
        <v>13.3</v>
      </c>
      <c r="X1693">
        <v>21.5</v>
      </c>
      <c r="Y1693">
        <v>20.6</v>
      </c>
      <c r="Z1693">
        <v>23.1</v>
      </c>
      <c r="AA1693">
        <v>20.3</v>
      </c>
      <c r="AB1693">
        <v>28.7</v>
      </c>
      <c r="AC1693">
        <v>15.8</v>
      </c>
      <c r="AD1693">
        <v>20.9</v>
      </c>
    </row>
    <row r="1694" spans="1:30" x14ac:dyDescent="0.45">
      <c r="A1694" t="s">
        <v>149</v>
      </c>
      <c r="B1694">
        <v>19340</v>
      </c>
      <c r="C1694" t="s">
        <v>564</v>
      </c>
      <c r="E1694">
        <v>61</v>
      </c>
      <c r="F1694" t="s">
        <v>52</v>
      </c>
      <c r="H1694">
        <v>1</v>
      </c>
      <c r="I1694" t="s">
        <v>32</v>
      </c>
      <c r="J1694">
        <v>1</v>
      </c>
      <c r="K1694" t="s">
        <v>32</v>
      </c>
      <c r="L1694">
        <v>0</v>
      </c>
      <c r="M1694" t="s">
        <v>32</v>
      </c>
      <c r="N1694">
        <v>2012</v>
      </c>
      <c r="O1694">
        <v>497</v>
      </c>
      <c r="P1694">
        <v>243713</v>
      </c>
      <c r="Q1694">
        <v>78</v>
      </c>
      <c r="R1694">
        <v>239471</v>
      </c>
      <c r="S1694">
        <v>5059</v>
      </c>
      <c r="T1694">
        <v>111594</v>
      </c>
      <c r="U1694">
        <v>419</v>
      </c>
      <c r="V1694">
        <v>4242</v>
      </c>
      <c r="W1694">
        <v>16</v>
      </c>
      <c r="X1694">
        <v>3.1</v>
      </c>
      <c r="Y1694">
        <v>21.4</v>
      </c>
      <c r="Z1694">
        <v>3.2</v>
      </c>
      <c r="AA1694">
        <v>4</v>
      </c>
      <c r="AB1694">
        <v>3.2</v>
      </c>
      <c r="AC1694">
        <v>16.7</v>
      </c>
      <c r="AD1694">
        <v>32.9</v>
      </c>
    </row>
    <row r="1695" spans="1:30" x14ac:dyDescent="0.45">
      <c r="A1695" t="s">
        <v>149</v>
      </c>
      <c r="B1695">
        <v>19340</v>
      </c>
      <c r="C1695" t="s">
        <v>564</v>
      </c>
      <c r="E1695">
        <v>62</v>
      </c>
      <c r="F1695" t="s">
        <v>53</v>
      </c>
      <c r="H1695">
        <v>1</v>
      </c>
      <c r="I1695" t="s">
        <v>32</v>
      </c>
      <c r="J1695">
        <v>1</v>
      </c>
      <c r="K1695" t="s">
        <v>32</v>
      </c>
      <c r="L1695">
        <v>0</v>
      </c>
      <c r="M1695" t="s">
        <v>32</v>
      </c>
      <c r="N1695">
        <v>2012</v>
      </c>
      <c r="O1695">
        <v>2987</v>
      </c>
      <c r="P1695">
        <v>2135528</v>
      </c>
      <c r="Q1695">
        <v>718</v>
      </c>
      <c r="R1695">
        <v>2081312</v>
      </c>
      <c r="S1695">
        <v>23738</v>
      </c>
      <c r="T1695">
        <v>875180</v>
      </c>
      <c r="U1695">
        <v>2269</v>
      </c>
      <c r="V1695">
        <v>54216</v>
      </c>
      <c r="W1695">
        <v>6.7</v>
      </c>
      <c r="X1695">
        <v>6.6</v>
      </c>
      <c r="Y1695">
        <v>17.600000000000001</v>
      </c>
      <c r="Z1695">
        <v>7.1</v>
      </c>
      <c r="AA1695">
        <v>8.5</v>
      </c>
      <c r="AB1695">
        <v>4.4000000000000004</v>
      </c>
      <c r="AC1695">
        <v>10.7</v>
      </c>
      <c r="AD1695">
        <v>24.6</v>
      </c>
    </row>
    <row r="1696" spans="1:30" x14ac:dyDescent="0.45">
      <c r="A1696" t="s">
        <v>149</v>
      </c>
      <c r="B1696">
        <v>19340</v>
      </c>
      <c r="C1696" t="s">
        <v>564</v>
      </c>
      <c r="E1696">
        <v>71</v>
      </c>
      <c r="F1696" t="s">
        <v>54</v>
      </c>
      <c r="H1696">
        <v>1</v>
      </c>
      <c r="I1696" t="s">
        <v>32</v>
      </c>
      <c r="J1696">
        <v>1</v>
      </c>
      <c r="K1696" t="s">
        <v>32</v>
      </c>
      <c r="L1696">
        <v>0</v>
      </c>
      <c r="M1696" t="s">
        <v>32</v>
      </c>
      <c r="N1696">
        <v>2012</v>
      </c>
      <c r="O1696">
        <v>1230</v>
      </c>
      <c r="P1696">
        <v>209744</v>
      </c>
      <c r="Q1696">
        <v>155</v>
      </c>
      <c r="R1696">
        <v>188258</v>
      </c>
      <c r="S1696">
        <v>3245</v>
      </c>
      <c r="T1696">
        <v>48366</v>
      </c>
      <c r="U1696">
        <v>1075</v>
      </c>
      <c r="V1696">
        <v>21486</v>
      </c>
      <c r="W1696">
        <v>9.9</v>
      </c>
      <c r="X1696">
        <v>20</v>
      </c>
      <c r="Y1696">
        <v>34</v>
      </c>
      <c r="Z1696">
        <v>22.6</v>
      </c>
      <c r="AA1696">
        <v>43.4</v>
      </c>
      <c r="AB1696">
        <v>33.200000000000003</v>
      </c>
      <c r="AC1696">
        <v>10.5</v>
      </c>
      <c r="AD1696">
        <v>46.7</v>
      </c>
    </row>
    <row r="1697" spans="1:30" x14ac:dyDescent="0.45">
      <c r="A1697" t="s">
        <v>149</v>
      </c>
      <c r="B1697">
        <v>19340</v>
      </c>
      <c r="C1697" t="s">
        <v>564</v>
      </c>
      <c r="E1697">
        <v>72</v>
      </c>
      <c r="F1697" t="s">
        <v>55</v>
      </c>
      <c r="H1697">
        <v>1</v>
      </c>
      <c r="I1697" t="s">
        <v>32</v>
      </c>
      <c r="J1697">
        <v>1</v>
      </c>
      <c r="K1697" t="s">
        <v>32</v>
      </c>
      <c r="L1697">
        <v>0</v>
      </c>
      <c r="M1697" t="s">
        <v>32</v>
      </c>
      <c r="N1697">
        <v>2012</v>
      </c>
      <c r="O1697">
        <v>992</v>
      </c>
      <c r="P1697">
        <v>874295</v>
      </c>
      <c r="Q1697">
        <v>761</v>
      </c>
      <c r="R1697">
        <v>862012</v>
      </c>
      <c r="S1697">
        <v>15814</v>
      </c>
      <c r="T1697">
        <v>209227</v>
      </c>
      <c r="U1697">
        <v>231</v>
      </c>
      <c r="W1697">
        <v>17.3</v>
      </c>
      <c r="X1697">
        <v>17.899999999999999</v>
      </c>
      <c r="Y1697">
        <v>15.4</v>
      </c>
      <c r="Z1697">
        <v>18.7</v>
      </c>
      <c r="AA1697">
        <v>19.5</v>
      </c>
      <c r="AB1697">
        <v>20.3</v>
      </c>
      <c r="AC1697">
        <v>34.299999999999997</v>
      </c>
    </row>
    <row r="1698" spans="1:30" x14ac:dyDescent="0.45">
      <c r="A1698" t="s">
        <v>149</v>
      </c>
      <c r="B1698">
        <v>19340</v>
      </c>
      <c r="C1698" t="s">
        <v>564</v>
      </c>
      <c r="E1698">
        <v>81</v>
      </c>
      <c r="F1698" t="s">
        <v>56</v>
      </c>
      <c r="G1698" t="s">
        <v>57</v>
      </c>
      <c r="H1698">
        <v>1</v>
      </c>
      <c r="I1698" t="s">
        <v>32</v>
      </c>
      <c r="J1698">
        <v>1</v>
      </c>
      <c r="K1698" t="s">
        <v>32</v>
      </c>
      <c r="L1698">
        <v>0</v>
      </c>
      <c r="M1698" t="s">
        <v>32</v>
      </c>
      <c r="N1698">
        <v>2012</v>
      </c>
      <c r="O1698">
        <v>3541</v>
      </c>
      <c r="P1698">
        <v>271378</v>
      </c>
      <c r="Q1698">
        <v>480</v>
      </c>
      <c r="R1698">
        <v>212432</v>
      </c>
      <c r="S1698">
        <v>3042</v>
      </c>
      <c r="T1698">
        <v>67974</v>
      </c>
      <c r="U1698">
        <v>3061</v>
      </c>
      <c r="V1698">
        <v>58947</v>
      </c>
      <c r="W1698">
        <v>10.1</v>
      </c>
      <c r="X1698">
        <v>12.5</v>
      </c>
      <c r="Y1698">
        <v>30.1</v>
      </c>
      <c r="Z1698">
        <v>16.5</v>
      </c>
      <c r="AA1698">
        <v>26.1</v>
      </c>
      <c r="AB1698">
        <v>18.2</v>
      </c>
      <c r="AC1698">
        <v>10.3</v>
      </c>
      <c r="AD1698">
        <v>9.5</v>
      </c>
    </row>
    <row r="1699" spans="1:30" x14ac:dyDescent="0.45">
      <c r="A1699" t="s">
        <v>150</v>
      </c>
      <c r="B1699">
        <v>19380</v>
      </c>
      <c r="C1699" t="s">
        <v>565</v>
      </c>
      <c r="E1699">
        <v>0</v>
      </c>
      <c r="F1699" t="s">
        <v>31</v>
      </c>
      <c r="H1699">
        <v>1</v>
      </c>
      <c r="I1699" t="s">
        <v>32</v>
      </c>
      <c r="J1699">
        <v>1</v>
      </c>
      <c r="K1699" t="s">
        <v>32</v>
      </c>
      <c r="L1699">
        <v>0</v>
      </c>
      <c r="M1699" t="s">
        <v>32</v>
      </c>
      <c r="N1699">
        <v>2012</v>
      </c>
      <c r="O1699">
        <v>59413</v>
      </c>
      <c r="P1699">
        <v>74131559</v>
      </c>
      <c r="Q1699">
        <v>11616</v>
      </c>
      <c r="R1699">
        <v>72185203</v>
      </c>
      <c r="S1699">
        <v>293097</v>
      </c>
      <c r="T1699">
        <v>12088126</v>
      </c>
      <c r="U1699">
        <v>47797</v>
      </c>
      <c r="V1699">
        <v>1946356</v>
      </c>
      <c r="W1699">
        <v>1.3</v>
      </c>
      <c r="X1699">
        <v>3.8</v>
      </c>
      <c r="Y1699">
        <v>4.5999999999999996</v>
      </c>
      <c r="Z1699">
        <v>4.0999999999999996</v>
      </c>
      <c r="AA1699">
        <v>1.9</v>
      </c>
      <c r="AB1699">
        <v>1.5</v>
      </c>
      <c r="AC1699">
        <v>1.7</v>
      </c>
      <c r="AD1699">
        <v>4.5999999999999996</v>
      </c>
    </row>
    <row r="1700" spans="1:30" x14ac:dyDescent="0.45">
      <c r="A1700" t="s">
        <v>150</v>
      </c>
      <c r="B1700">
        <v>19380</v>
      </c>
      <c r="C1700" t="s">
        <v>565</v>
      </c>
      <c r="E1700">
        <v>11</v>
      </c>
      <c r="F1700" t="s">
        <v>33</v>
      </c>
      <c r="G1700" t="s">
        <v>34</v>
      </c>
      <c r="H1700">
        <v>1</v>
      </c>
      <c r="I1700" t="s">
        <v>32</v>
      </c>
      <c r="J1700">
        <v>1</v>
      </c>
      <c r="K1700" t="s">
        <v>32</v>
      </c>
      <c r="L1700">
        <v>0</v>
      </c>
      <c r="M1700" t="s">
        <v>32</v>
      </c>
      <c r="N1700">
        <v>2012</v>
      </c>
      <c r="O1700">
        <v>218</v>
      </c>
      <c r="Q1700">
        <v>17</v>
      </c>
      <c r="U1700">
        <v>202</v>
      </c>
      <c r="W1700">
        <v>29.7</v>
      </c>
      <c r="Y1700">
        <v>69.599999999999994</v>
      </c>
      <c r="AC1700">
        <v>29.8</v>
      </c>
    </row>
    <row r="1701" spans="1:30" x14ac:dyDescent="0.45">
      <c r="A1701" t="s">
        <v>150</v>
      </c>
      <c r="B1701">
        <v>19380</v>
      </c>
      <c r="C1701" t="s">
        <v>565</v>
      </c>
      <c r="E1701">
        <v>22</v>
      </c>
      <c r="F1701" t="s">
        <v>36</v>
      </c>
      <c r="H1701">
        <v>1</v>
      </c>
      <c r="I1701" t="s">
        <v>32</v>
      </c>
      <c r="J1701">
        <v>1</v>
      </c>
      <c r="K1701" t="s">
        <v>32</v>
      </c>
      <c r="L1701">
        <v>0</v>
      </c>
      <c r="M1701" t="s">
        <v>32</v>
      </c>
      <c r="N1701">
        <v>2012</v>
      </c>
      <c r="O1701">
        <v>35</v>
      </c>
      <c r="P1701">
        <v>494608</v>
      </c>
      <c r="Q1701">
        <v>6</v>
      </c>
      <c r="R1701">
        <v>493218</v>
      </c>
      <c r="S1701">
        <v>1125</v>
      </c>
      <c r="T1701">
        <v>93764</v>
      </c>
      <c r="U1701">
        <v>29</v>
      </c>
      <c r="V1701">
        <v>1389</v>
      </c>
      <c r="W1701">
        <v>24.1</v>
      </c>
      <c r="X1701">
        <v>8.6999999999999993</v>
      </c>
      <c r="Y1701">
        <v>0</v>
      </c>
      <c r="Z1701">
        <v>9.1</v>
      </c>
      <c r="AA1701">
        <v>9.6</v>
      </c>
      <c r="AB1701">
        <v>9.1</v>
      </c>
      <c r="AC1701">
        <v>27.7</v>
      </c>
      <c r="AD1701">
        <v>5.9</v>
      </c>
    </row>
    <row r="1702" spans="1:30" x14ac:dyDescent="0.45">
      <c r="A1702" t="s">
        <v>150</v>
      </c>
      <c r="B1702">
        <v>19380</v>
      </c>
      <c r="C1702" t="s">
        <v>565</v>
      </c>
      <c r="E1702">
        <v>23</v>
      </c>
      <c r="F1702" t="s">
        <v>37</v>
      </c>
      <c r="H1702">
        <v>1</v>
      </c>
      <c r="I1702" t="s">
        <v>32</v>
      </c>
      <c r="J1702">
        <v>1</v>
      </c>
      <c r="K1702" t="s">
        <v>32</v>
      </c>
      <c r="L1702">
        <v>0</v>
      </c>
      <c r="M1702" t="s">
        <v>32</v>
      </c>
      <c r="N1702">
        <v>2012</v>
      </c>
      <c r="O1702">
        <v>6255</v>
      </c>
      <c r="Q1702">
        <v>1096</v>
      </c>
      <c r="U1702">
        <v>5159</v>
      </c>
      <c r="W1702">
        <v>5.9</v>
      </c>
      <c r="Y1702">
        <v>16.399999999999999</v>
      </c>
      <c r="AC1702">
        <v>8.4</v>
      </c>
    </row>
    <row r="1703" spans="1:30" x14ac:dyDescent="0.45">
      <c r="A1703" t="s">
        <v>150</v>
      </c>
      <c r="B1703">
        <v>19380</v>
      </c>
      <c r="C1703" t="s">
        <v>565</v>
      </c>
      <c r="E1703" t="s">
        <v>38</v>
      </c>
      <c r="F1703" t="s">
        <v>39</v>
      </c>
      <c r="H1703">
        <v>1</v>
      </c>
      <c r="I1703" t="s">
        <v>32</v>
      </c>
      <c r="J1703">
        <v>1</v>
      </c>
      <c r="K1703" t="s">
        <v>32</v>
      </c>
      <c r="L1703">
        <v>0</v>
      </c>
      <c r="M1703" t="s">
        <v>32</v>
      </c>
      <c r="N1703">
        <v>2012</v>
      </c>
      <c r="O1703">
        <v>1976</v>
      </c>
      <c r="P1703">
        <v>13058059</v>
      </c>
      <c r="Q1703">
        <v>1081</v>
      </c>
      <c r="R1703">
        <v>13022268</v>
      </c>
      <c r="S1703">
        <v>41004</v>
      </c>
      <c r="T1703">
        <v>2240885</v>
      </c>
      <c r="U1703">
        <v>895</v>
      </c>
      <c r="V1703">
        <v>35791</v>
      </c>
      <c r="W1703">
        <v>10.199999999999999</v>
      </c>
      <c r="X1703">
        <v>4.0999999999999996</v>
      </c>
      <c r="Y1703">
        <v>12.3</v>
      </c>
      <c r="Z1703">
        <v>4.3</v>
      </c>
      <c r="AA1703">
        <v>8.1999999999999993</v>
      </c>
      <c r="AB1703">
        <v>7</v>
      </c>
      <c r="AC1703">
        <v>16.2</v>
      </c>
      <c r="AD1703">
        <v>13.7</v>
      </c>
    </row>
    <row r="1704" spans="1:30" x14ac:dyDescent="0.45">
      <c r="A1704" t="s">
        <v>150</v>
      </c>
      <c r="B1704">
        <v>19380</v>
      </c>
      <c r="C1704" t="s">
        <v>565</v>
      </c>
      <c r="E1704">
        <v>42</v>
      </c>
      <c r="F1704" t="s">
        <v>40</v>
      </c>
      <c r="H1704">
        <v>1</v>
      </c>
      <c r="I1704" t="s">
        <v>32</v>
      </c>
      <c r="J1704">
        <v>1</v>
      </c>
      <c r="K1704" t="s">
        <v>32</v>
      </c>
      <c r="L1704">
        <v>0</v>
      </c>
      <c r="M1704" t="s">
        <v>32</v>
      </c>
      <c r="N1704">
        <v>2012</v>
      </c>
      <c r="O1704">
        <v>1332</v>
      </c>
      <c r="P1704">
        <v>20353215</v>
      </c>
      <c r="Q1704">
        <v>767</v>
      </c>
      <c r="R1704">
        <v>20313332</v>
      </c>
      <c r="S1704">
        <v>11610</v>
      </c>
      <c r="T1704">
        <v>643081</v>
      </c>
      <c r="U1704">
        <v>565</v>
      </c>
      <c r="V1704">
        <v>39883</v>
      </c>
      <c r="W1704">
        <v>13.9</v>
      </c>
      <c r="X1704">
        <v>5.5</v>
      </c>
      <c r="Y1704">
        <v>14.5</v>
      </c>
      <c r="Z1704">
        <v>5.7</v>
      </c>
      <c r="AA1704">
        <v>15</v>
      </c>
      <c r="AB1704">
        <v>13</v>
      </c>
      <c r="AC1704">
        <v>22.7</v>
      </c>
      <c r="AD1704">
        <v>22.5</v>
      </c>
    </row>
    <row r="1705" spans="1:30" x14ac:dyDescent="0.45">
      <c r="A1705" t="s">
        <v>150</v>
      </c>
      <c r="B1705">
        <v>19380</v>
      </c>
      <c r="C1705" t="s">
        <v>565</v>
      </c>
      <c r="E1705" t="s">
        <v>41</v>
      </c>
      <c r="F1705" t="s">
        <v>42</v>
      </c>
      <c r="H1705">
        <v>1</v>
      </c>
      <c r="I1705" t="s">
        <v>32</v>
      </c>
      <c r="J1705">
        <v>1</v>
      </c>
      <c r="K1705" t="s">
        <v>32</v>
      </c>
      <c r="L1705">
        <v>0</v>
      </c>
      <c r="M1705" t="s">
        <v>32</v>
      </c>
      <c r="N1705">
        <v>2012</v>
      </c>
      <c r="O1705">
        <v>6043</v>
      </c>
      <c r="P1705">
        <v>9175019</v>
      </c>
      <c r="Q1705">
        <v>1469</v>
      </c>
      <c r="R1705">
        <v>9033433</v>
      </c>
      <c r="S1705">
        <v>37559</v>
      </c>
      <c r="T1705">
        <v>858100</v>
      </c>
      <c r="U1705">
        <v>4574</v>
      </c>
      <c r="V1705">
        <v>141585</v>
      </c>
      <c r="W1705">
        <v>4.2</v>
      </c>
      <c r="X1705">
        <v>5.6</v>
      </c>
      <c r="Y1705">
        <v>8.6999999999999993</v>
      </c>
      <c r="Z1705">
        <v>6</v>
      </c>
      <c r="AA1705">
        <v>4.3</v>
      </c>
      <c r="AB1705">
        <v>5.4</v>
      </c>
      <c r="AC1705">
        <v>5.8</v>
      </c>
      <c r="AD1705">
        <v>15.5</v>
      </c>
    </row>
    <row r="1706" spans="1:30" x14ac:dyDescent="0.45">
      <c r="A1706" t="s">
        <v>150</v>
      </c>
      <c r="B1706">
        <v>19380</v>
      </c>
      <c r="C1706" t="s">
        <v>565</v>
      </c>
      <c r="E1706" t="s">
        <v>43</v>
      </c>
      <c r="F1706" t="s">
        <v>44</v>
      </c>
      <c r="G1706" t="s">
        <v>45</v>
      </c>
      <c r="H1706">
        <v>1</v>
      </c>
      <c r="I1706" t="s">
        <v>32</v>
      </c>
      <c r="J1706">
        <v>1</v>
      </c>
      <c r="K1706" t="s">
        <v>32</v>
      </c>
      <c r="L1706">
        <v>0</v>
      </c>
      <c r="M1706" t="s">
        <v>32</v>
      </c>
      <c r="N1706">
        <v>2012</v>
      </c>
      <c r="O1706">
        <v>2722</v>
      </c>
      <c r="P1706">
        <v>1485777</v>
      </c>
      <c r="Q1706">
        <v>314</v>
      </c>
      <c r="R1706">
        <v>1344159</v>
      </c>
      <c r="S1706">
        <v>9318</v>
      </c>
      <c r="T1706">
        <v>367044</v>
      </c>
      <c r="U1706">
        <v>2408</v>
      </c>
      <c r="V1706">
        <v>141618</v>
      </c>
      <c r="W1706">
        <v>8.8000000000000007</v>
      </c>
      <c r="X1706">
        <v>4.2</v>
      </c>
      <c r="Y1706">
        <v>14.9</v>
      </c>
      <c r="Z1706">
        <v>5</v>
      </c>
      <c r="AA1706">
        <v>3.7</v>
      </c>
      <c r="AB1706">
        <v>4.3</v>
      </c>
      <c r="AC1706">
        <v>9</v>
      </c>
      <c r="AD1706">
        <v>18.100000000000001</v>
      </c>
    </row>
    <row r="1707" spans="1:30" x14ac:dyDescent="0.45">
      <c r="A1707" t="s">
        <v>150</v>
      </c>
      <c r="B1707">
        <v>19380</v>
      </c>
      <c r="C1707" t="s">
        <v>565</v>
      </c>
      <c r="E1707">
        <v>51</v>
      </c>
      <c r="F1707" t="s">
        <v>46</v>
      </c>
      <c r="H1707">
        <v>1</v>
      </c>
      <c r="I1707" t="s">
        <v>32</v>
      </c>
      <c r="J1707">
        <v>1</v>
      </c>
      <c r="K1707" t="s">
        <v>32</v>
      </c>
      <c r="L1707">
        <v>0</v>
      </c>
      <c r="M1707" t="s">
        <v>32</v>
      </c>
      <c r="N1707">
        <v>2012</v>
      </c>
      <c r="O1707">
        <v>842</v>
      </c>
      <c r="P1707">
        <v>2885189</v>
      </c>
      <c r="Q1707">
        <v>161</v>
      </c>
      <c r="R1707">
        <v>2862623</v>
      </c>
      <c r="S1707">
        <v>10564</v>
      </c>
      <c r="T1707">
        <v>828377</v>
      </c>
      <c r="U1707">
        <v>681</v>
      </c>
      <c r="V1707">
        <v>22566</v>
      </c>
      <c r="W1707">
        <v>16.8</v>
      </c>
      <c r="X1707">
        <v>2.1</v>
      </c>
      <c r="Y1707">
        <v>16</v>
      </c>
      <c r="Z1707">
        <v>2.1</v>
      </c>
      <c r="AA1707">
        <v>1.3</v>
      </c>
      <c r="AB1707">
        <v>2.4</v>
      </c>
      <c r="AC1707">
        <v>18.399999999999999</v>
      </c>
      <c r="AD1707">
        <v>35.1</v>
      </c>
    </row>
    <row r="1708" spans="1:30" x14ac:dyDescent="0.45">
      <c r="A1708" t="s">
        <v>150</v>
      </c>
      <c r="B1708">
        <v>19380</v>
      </c>
      <c r="C1708" t="s">
        <v>565</v>
      </c>
      <c r="E1708">
        <v>52</v>
      </c>
      <c r="F1708" t="s">
        <v>47</v>
      </c>
      <c r="G1708" t="s">
        <v>48</v>
      </c>
      <c r="H1708">
        <v>1</v>
      </c>
      <c r="I1708" t="s">
        <v>32</v>
      </c>
      <c r="J1708">
        <v>1</v>
      </c>
      <c r="K1708" t="s">
        <v>32</v>
      </c>
      <c r="L1708">
        <v>0</v>
      </c>
      <c r="M1708" t="s">
        <v>32</v>
      </c>
      <c r="N1708">
        <v>2012</v>
      </c>
      <c r="O1708">
        <v>1910</v>
      </c>
      <c r="P1708">
        <v>6181740</v>
      </c>
      <c r="Q1708">
        <v>570</v>
      </c>
      <c r="R1708">
        <v>6136274</v>
      </c>
      <c r="S1708">
        <v>11654</v>
      </c>
      <c r="T1708">
        <v>656253</v>
      </c>
      <c r="U1708">
        <v>1340</v>
      </c>
      <c r="V1708">
        <v>45465</v>
      </c>
      <c r="W1708">
        <v>12.7</v>
      </c>
      <c r="X1708">
        <v>5</v>
      </c>
      <c r="Y1708">
        <v>18.3</v>
      </c>
      <c r="Z1708">
        <v>5.3</v>
      </c>
      <c r="AA1708">
        <v>3.8</v>
      </c>
      <c r="AB1708">
        <v>3.3</v>
      </c>
      <c r="AC1708">
        <v>13.9</v>
      </c>
      <c r="AD1708">
        <v>21.3</v>
      </c>
    </row>
    <row r="1709" spans="1:30" x14ac:dyDescent="0.45">
      <c r="A1709" t="s">
        <v>150</v>
      </c>
      <c r="B1709">
        <v>19380</v>
      </c>
      <c r="C1709" t="s">
        <v>565</v>
      </c>
      <c r="E1709">
        <v>53</v>
      </c>
      <c r="F1709" t="s">
        <v>49</v>
      </c>
      <c r="H1709">
        <v>1</v>
      </c>
      <c r="I1709" t="s">
        <v>32</v>
      </c>
      <c r="J1709">
        <v>1</v>
      </c>
      <c r="K1709" t="s">
        <v>32</v>
      </c>
      <c r="L1709">
        <v>0</v>
      </c>
      <c r="M1709" t="s">
        <v>32</v>
      </c>
      <c r="N1709">
        <v>2012</v>
      </c>
      <c r="O1709">
        <v>5862</v>
      </c>
      <c r="P1709">
        <v>1223405</v>
      </c>
      <c r="Q1709">
        <v>530</v>
      </c>
      <c r="R1709">
        <v>764066</v>
      </c>
      <c r="S1709">
        <v>4321</v>
      </c>
      <c r="T1709">
        <v>140495</v>
      </c>
      <c r="U1709">
        <v>5333</v>
      </c>
      <c r="V1709">
        <v>459339</v>
      </c>
      <c r="W1709">
        <v>8.3000000000000007</v>
      </c>
      <c r="X1709">
        <v>16.899999999999999</v>
      </c>
      <c r="Y1709">
        <v>18</v>
      </c>
      <c r="Z1709">
        <v>23.4</v>
      </c>
      <c r="AA1709">
        <v>17.8</v>
      </c>
      <c r="AB1709">
        <v>24.6</v>
      </c>
      <c r="AC1709">
        <v>7.8</v>
      </c>
      <c r="AD1709">
        <v>24.5</v>
      </c>
    </row>
    <row r="1710" spans="1:30" x14ac:dyDescent="0.45">
      <c r="A1710" t="s">
        <v>150</v>
      </c>
      <c r="B1710">
        <v>19380</v>
      </c>
      <c r="C1710" t="s">
        <v>565</v>
      </c>
      <c r="E1710">
        <v>54</v>
      </c>
      <c r="F1710" t="s">
        <v>50</v>
      </c>
      <c r="H1710">
        <v>1</v>
      </c>
      <c r="I1710" t="s">
        <v>32</v>
      </c>
      <c r="J1710">
        <v>1</v>
      </c>
      <c r="K1710" t="s">
        <v>32</v>
      </c>
      <c r="L1710">
        <v>0</v>
      </c>
      <c r="M1710" t="s">
        <v>32</v>
      </c>
      <c r="N1710">
        <v>2012</v>
      </c>
      <c r="O1710">
        <v>7688</v>
      </c>
      <c r="P1710">
        <v>3668097</v>
      </c>
      <c r="Q1710">
        <v>1587</v>
      </c>
      <c r="R1710">
        <v>3497072</v>
      </c>
      <c r="S1710">
        <v>21044</v>
      </c>
      <c r="T1710">
        <v>1363326</v>
      </c>
      <c r="U1710">
        <v>6101</v>
      </c>
      <c r="V1710">
        <v>171025</v>
      </c>
      <c r="W1710">
        <v>7.6</v>
      </c>
      <c r="X1710">
        <v>2.6</v>
      </c>
      <c r="Y1710">
        <v>8.9</v>
      </c>
      <c r="Z1710">
        <v>2.7</v>
      </c>
      <c r="AA1710">
        <v>4.8</v>
      </c>
      <c r="AB1710">
        <v>4.2</v>
      </c>
      <c r="AC1710">
        <v>9.1</v>
      </c>
      <c r="AD1710">
        <v>10.1</v>
      </c>
    </row>
    <row r="1711" spans="1:30" x14ac:dyDescent="0.45">
      <c r="A1711" t="s">
        <v>150</v>
      </c>
      <c r="B1711">
        <v>19380</v>
      </c>
      <c r="C1711" t="s">
        <v>565</v>
      </c>
      <c r="E1711">
        <v>55</v>
      </c>
      <c r="F1711" t="s">
        <v>59</v>
      </c>
      <c r="H1711">
        <v>1</v>
      </c>
      <c r="I1711" t="s">
        <v>32</v>
      </c>
      <c r="J1711">
        <v>1</v>
      </c>
      <c r="K1711" t="s">
        <v>32</v>
      </c>
      <c r="L1711">
        <v>0</v>
      </c>
      <c r="M1711" t="s">
        <v>32</v>
      </c>
      <c r="N1711">
        <v>2012</v>
      </c>
      <c r="O1711">
        <v>110</v>
      </c>
      <c r="P1711">
        <v>497412</v>
      </c>
      <c r="Q1711">
        <v>110</v>
      </c>
      <c r="R1711">
        <v>497412</v>
      </c>
      <c r="S1711">
        <v>5920</v>
      </c>
      <c r="T1711">
        <v>651954</v>
      </c>
      <c r="U1711">
        <v>0</v>
      </c>
      <c r="V1711">
        <v>0</v>
      </c>
      <c r="W1711">
        <v>9.1</v>
      </c>
      <c r="X1711">
        <v>5.2</v>
      </c>
      <c r="Y1711">
        <v>9.5</v>
      </c>
      <c r="Z1711">
        <v>5.4</v>
      </c>
      <c r="AA1711">
        <v>5.0999999999999996</v>
      </c>
      <c r="AB1711">
        <v>5.9</v>
      </c>
      <c r="AC1711">
        <v>0</v>
      </c>
      <c r="AD1711">
        <v>0</v>
      </c>
    </row>
    <row r="1712" spans="1:30" x14ac:dyDescent="0.45">
      <c r="A1712" t="s">
        <v>150</v>
      </c>
      <c r="B1712">
        <v>19380</v>
      </c>
      <c r="C1712" t="s">
        <v>565</v>
      </c>
      <c r="E1712">
        <v>56</v>
      </c>
      <c r="F1712" t="s">
        <v>51</v>
      </c>
      <c r="H1712">
        <v>1</v>
      </c>
      <c r="I1712" t="s">
        <v>32</v>
      </c>
      <c r="J1712">
        <v>1</v>
      </c>
      <c r="K1712" t="s">
        <v>32</v>
      </c>
      <c r="L1712">
        <v>0</v>
      </c>
      <c r="M1712" t="s">
        <v>32</v>
      </c>
      <c r="N1712">
        <v>2012</v>
      </c>
      <c r="O1712">
        <v>4634</v>
      </c>
      <c r="P1712">
        <v>1008152</v>
      </c>
      <c r="Q1712">
        <v>716</v>
      </c>
      <c r="R1712">
        <v>940114</v>
      </c>
      <c r="S1712">
        <v>17708</v>
      </c>
      <c r="T1712">
        <v>436599</v>
      </c>
      <c r="U1712">
        <v>3918</v>
      </c>
      <c r="V1712">
        <v>68038</v>
      </c>
      <c r="W1712">
        <v>3.2</v>
      </c>
      <c r="X1712">
        <v>10.1</v>
      </c>
      <c r="Y1712">
        <v>17</v>
      </c>
      <c r="Z1712">
        <v>11.7</v>
      </c>
      <c r="AA1712">
        <v>18</v>
      </c>
      <c r="AB1712">
        <v>15.8</v>
      </c>
      <c r="AC1712">
        <v>3.9</v>
      </c>
      <c r="AD1712">
        <v>18.3</v>
      </c>
    </row>
    <row r="1713" spans="1:30" x14ac:dyDescent="0.45">
      <c r="A1713" t="s">
        <v>150</v>
      </c>
      <c r="B1713">
        <v>19380</v>
      </c>
      <c r="C1713" t="s">
        <v>565</v>
      </c>
      <c r="E1713">
        <v>61</v>
      </c>
      <c r="F1713" t="s">
        <v>52</v>
      </c>
      <c r="H1713">
        <v>1</v>
      </c>
      <c r="I1713" t="s">
        <v>32</v>
      </c>
      <c r="J1713">
        <v>1</v>
      </c>
      <c r="K1713" t="s">
        <v>32</v>
      </c>
      <c r="L1713">
        <v>0</v>
      </c>
      <c r="M1713" t="s">
        <v>32</v>
      </c>
      <c r="N1713">
        <v>2012</v>
      </c>
      <c r="O1713">
        <v>1664</v>
      </c>
      <c r="P1713">
        <v>718610</v>
      </c>
      <c r="Q1713">
        <v>229</v>
      </c>
      <c r="R1713">
        <v>696970</v>
      </c>
      <c r="S1713">
        <v>11738</v>
      </c>
      <c r="T1713">
        <v>316713</v>
      </c>
      <c r="U1713">
        <v>1435</v>
      </c>
      <c r="V1713">
        <v>21640</v>
      </c>
      <c r="W1713">
        <v>10.7</v>
      </c>
      <c r="X1713">
        <v>4.9000000000000004</v>
      </c>
      <c r="Y1713">
        <v>19.3</v>
      </c>
      <c r="Z1713">
        <v>5.5</v>
      </c>
      <c r="AA1713">
        <v>5.0999999999999996</v>
      </c>
      <c r="AB1713">
        <v>5.9</v>
      </c>
      <c r="AC1713">
        <v>12.7</v>
      </c>
      <c r="AD1713">
        <v>42.5</v>
      </c>
    </row>
    <row r="1714" spans="1:30" x14ac:dyDescent="0.45">
      <c r="A1714" t="s">
        <v>150</v>
      </c>
      <c r="B1714">
        <v>19380</v>
      </c>
      <c r="C1714" t="s">
        <v>565</v>
      </c>
      <c r="E1714">
        <v>62</v>
      </c>
      <c r="F1714" t="s">
        <v>53</v>
      </c>
      <c r="H1714">
        <v>1</v>
      </c>
      <c r="I1714" t="s">
        <v>32</v>
      </c>
      <c r="J1714">
        <v>1</v>
      </c>
      <c r="K1714" t="s">
        <v>32</v>
      </c>
      <c r="L1714">
        <v>0</v>
      </c>
      <c r="M1714" t="s">
        <v>32</v>
      </c>
      <c r="N1714">
        <v>2012</v>
      </c>
      <c r="O1714">
        <v>6300</v>
      </c>
      <c r="P1714">
        <v>6405309</v>
      </c>
      <c r="Q1714">
        <v>1376</v>
      </c>
      <c r="R1714">
        <v>6183024</v>
      </c>
      <c r="S1714">
        <v>59136</v>
      </c>
      <c r="T1714">
        <v>2388791</v>
      </c>
      <c r="U1714">
        <v>4924</v>
      </c>
      <c r="V1714">
        <v>222285</v>
      </c>
      <c r="W1714">
        <v>6.7</v>
      </c>
      <c r="X1714">
        <v>5.4</v>
      </c>
      <c r="Y1714">
        <v>10.9</v>
      </c>
      <c r="Z1714">
        <v>5.8</v>
      </c>
      <c r="AA1714">
        <v>7.1</v>
      </c>
      <c r="AB1714">
        <v>4.7</v>
      </c>
      <c r="AC1714">
        <v>7.3</v>
      </c>
      <c r="AD1714">
        <v>35.9</v>
      </c>
    </row>
    <row r="1715" spans="1:30" x14ac:dyDescent="0.45">
      <c r="A1715" t="s">
        <v>150</v>
      </c>
      <c r="B1715">
        <v>19380</v>
      </c>
      <c r="C1715" t="s">
        <v>565</v>
      </c>
      <c r="E1715">
        <v>71</v>
      </c>
      <c r="F1715" t="s">
        <v>54</v>
      </c>
      <c r="H1715">
        <v>1</v>
      </c>
      <c r="I1715" t="s">
        <v>32</v>
      </c>
      <c r="J1715">
        <v>1</v>
      </c>
      <c r="K1715" t="s">
        <v>32</v>
      </c>
      <c r="L1715">
        <v>0</v>
      </c>
      <c r="M1715" t="s">
        <v>32</v>
      </c>
      <c r="N1715">
        <v>2012</v>
      </c>
      <c r="O1715">
        <v>2721</v>
      </c>
      <c r="P1715">
        <v>264196</v>
      </c>
      <c r="Q1715">
        <v>177</v>
      </c>
      <c r="R1715">
        <v>196708</v>
      </c>
      <c r="S1715">
        <v>3233</v>
      </c>
      <c r="T1715">
        <v>55432</v>
      </c>
      <c r="U1715">
        <v>2544</v>
      </c>
      <c r="W1715">
        <v>9.6999999999999993</v>
      </c>
      <c r="X1715">
        <v>18.7</v>
      </c>
      <c r="Y1715">
        <v>23.4</v>
      </c>
      <c r="Z1715">
        <v>13.5</v>
      </c>
      <c r="AA1715">
        <v>8.5</v>
      </c>
      <c r="AB1715">
        <v>7.8</v>
      </c>
      <c r="AC1715">
        <v>9.6999999999999993</v>
      </c>
    </row>
    <row r="1716" spans="1:30" x14ac:dyDescent="0.45">
      <c r="A1716" t="s">
        <v>150</v>
      </c>
      <c r="B1716">
        <v>19380</v>
      </c>
      <c r="C1716" t="s">
        <v>565</v>
      </c>
      <c r="E1716">
        <v>72</v>
      </c>
      <c r="F1716" t="s">
        <v>55</v>
      </c>
      <c r="H1716">
        <v>1</v>
      </c>
      <c r="I1716" t="s">
        <v>32</v>
      </c>
      <c r="J1716">
        <v>1</v>
      </c>
      <c r="K1716" t="s">
        <v>32</v>
      </c>
      <c r="L1716">
        <v>0</v>
      </c>
      <c r="M1716" t="s">
        <v>32</v>
      </c>
      <c r="N1716">
        <v>2012</v>
      </c>
      <c r="O1716">
        <v>1618</v>
      </c>
      <c r="P1716">
        <v>1435231</v>
      </c>
      <c r="Q1716">
        <v>1009</v>
      </c>
      <c r="R1716">
        <v>1382070</v>
      </c>
      <c r="S1716">
        <v>30193</v>
      </c>
      <c r="T1716">
        <v>390067</v>
      </c>
      <c r="U1716">
        <v>609</v>
      </c>
      <c r="W1716">
        <v>13.4</v>
      </c>
      <c r="X1716">
        <v>9.4</v>
      </c>
      <c r="Y1716">
        <v>12.5</v>
      </c>
      <c r="Z1716">
        <v>10</v>
      </c>
      <c r="AA1716">
        <v>9.8000000000000007</v>
      </c>
      <c r="AB1716">
        <v>8.1</v>
      </c>
      <c r="AC1716">
        <v>30</v>
      </c>
    </row>
    <row r="1717" spans="1:30" x14ac:dyDescent="0.45">
      <c r="A1717" t="s">
        <v>150</v>
      </c>
      <c r="B1717">
        <v>19380</v>
      </c>
      <c r="C1717" t="s">
        <v>565</v>
      </c>
      <c r="E1717">
        <v>81</v>
      </c>
      <c r="F1717" t="s">
        <v>56</v>
      </c>
      <c r="G1717" t="s">
        <v>57</v>
      </c>
      <c r="H1717">
        <v>1</v>
      </c>
      <c r="I1717" t="s">
        <v>32</v>
      </c>
      <c r="J1717">
        <v>1</v>
      </c>
      <c r="K1717" t="s">
        <v>32</v>
      </c>
      <c r="L1717">
        <v>0</v>
      </c>
      <c r="M1717" t="s">
        <v>32</v>
      </c>
      <c r="N1717">
        <v>2012</v>
      </c>
      <c r="O1717">
        <v>7700</v>
      </c>
      <c r="P1717">
        <v>576240</v>
      </c>
      <c r="Q1717">
        <v>622</v>
      </c>
      <c r="R1717">
        <v>412490</v>
      </c>
      <c r="S1717">
        <v>5400</v>
      </c>
      <c r="T1717">
        <v>133921</v>
      </c>
      <c r="U1717">
        <v>7078</v>
      </c>
      <c r="V1717">
        <v>163749</v>
      </c>
      <c r="W1717">
        <v>4.8</v>
      </c>
      <c r="X1717">
        <v>15.7</v>
      </c>
      <c r="Y1717">
        <v>25.7</v>
      </c>
      <c r="Z1717">
        <v>18.5</v>
      </c>
      <c r="AA1717">
        <v>22.1</v>
      </c>
      <c r="AB1717">
        <v>19.5</v>
      </c>
      <c r="AC1717">
        <v>4.0999999999999996</v>
      </c>
      <c r="AD1717">
        <v>19.399999999999999</v>
      </c>
    </row>
    <row r="1718" spans="1:30" x14ac:dyDescent="0.45">
      <c r="A1718" t="s">
        <v>151</v>
      </c>
      <c r="B1718">
        <v>19460</v>
      </c>
      <c r="C1718" t="s">
        <v>566</v>
      </c>
      <c r="E1718">
        <v>0</v>
      </c>
      <c r="F1718" t="s">
        <v>31</v>
      </c>
      <c r="H1718">
        <v>1</v>
      </c>
      <c r="I1718" t="s">
        <v>32</v>
      </c>
      <c r="J1718">
        <v>1</v>
      </c>
      <c r="K1718" t="s">
        <v>32</v>
      </c>
      <c r="L1718">
        <v>0</v>
      </c>
      <c r="M1718" t="s">
        <v>32</v>
      </c>
      <c r="N1718">
        <v>2012</v>
      </c>
      <c r="O1718">
        <v>11832</v>
      </c>
      <c r="P1718">
        <v>16834525</v>
      </c>
      <c r="Q1718">
        <v>2466</v>
      </c>
      <c r="R1718">
        <v>16487597</v>
      </c>
      <c r="S1718">
        <v>43665</v>
      </c>
      <c r="T1718">
        <v>1698938</v>
      </c>
      <c r="U1718">
        <v>9365</v>
      </c>
      <c r="V1718">
        <v>346927</v>
      </c>
      <c r="W1718">
        <v>4</v>
      </c>
      <c r="X1718">
        <v>2.1</v>
      </c>
      <c r="Y1718">
        <v>9.8000000000000007</v>
      </c>
      <c r="Z1718">
        <v>2.2000000000000002</v>
      </c>
      <c r="AA1718">
        <v>5.4</v>
      </c>
      <c r="AB1718">
        <v>4.8</v>
      </c>
      <c r="AC1718">
        <v>3.7</v>
      </c>
      <c r="AD1718">
        <v>7.4</v>
      </c>
    </row>
    <row r="1719" spans="1:30" x14ac:dyDescent="0.45">
      <c r="A1719" t="s">
        <v>151</v>
      </c>
      <c r="B1719">
        <v>19460</v>
      </c>
      <c r="C1719" t="s">
        <v>566</v>
      </c>
      <c r="E1719">
        <v>11</v>
      </c>
      <c r="F1719" t="s">
        <v>33</v>
      </c>
      <c r="G1719" t="s">
        <v>34</v>
      </c>
      <c r="H1719">
        <v>1</v>
      </c>
      <c r="I1719" t="s">
        <v>32</v>
      </c>
      <c r="J1719">
        <v>1</v>
      </c>
      <c r="K1719" t="s">
        <v>32</v>
      </c>
      <c r="L1719">
        <v>0</v>
      </c>
      <c r="M1719" t="s">
        <v>32</v>
      </c>
      <c r="N1719">
        <v>2012</v>
      </c>
      <c r="O1719">
        <v>204</v>
      </c>
      <c r="P1719">
        <v>9461</v>
      </c>
      <c r="Q1719">
        <v>1</v>
      </c>
      <c r="U1719">
        <v>203</v>
      </c>
      <c r="V1719">
        <v>4425</v>
      </c>
      <c r="W1719">
        <v>33.1</v>
      </c>
      <c r="X1719">
        <v>18.100000000000001</v>
      </c>
      <c r="Y1719">
        <v>0</v>
      </c>
      <c r="AC1719">
        <v>31.7</v>
      </c>
      <c r="AD1719">
        <v>35.700000000000003</v>
      </c>
    </row>
    <row r="1720" spans="1:30" x14ac:dyDescent="0.45">
      <c r="A1720" t="s">
        <v>151</v>
      </c>
      <c r="B1720">
        <v>19460</v>
      </c>
      <c r="C1720" t="s">
        <v>566</v>
      </c>
      <c r="E1720">
        <v>22</v>
      </c>
      <c r="F1720" t="s">
        <v>36</v>
      </c>
      <c r="H1720">
        <v>1</v>
      </c>
      <c r="I1720" t="s">
        <v>32</v>
      </c>
      <c r="J1720">
        <v>1</v>
      </c>
      <c r="K1720" t="s">
        <v>32</v>
      </c>
      <c r="L1720">
        <v>0</v>
      </c>
      <c r="M1720" t="s">
        <v>32</v>
      </c>
      <c r="N1720">
        <v>2012</v>
      </c>
      <c r="O1720">
        <v>42</v>
      </c>
      <c r="Q1720">
        <v>6</v>
      </c>
      <c r="U1720">
        <v>36</v>
      </c>
      <c r="W1720">
        <v>99.4</v>
      </c>
      <c r="Y1720">
        <v>0</v>
      </c>
      <c r="AC1720">
        <v>110.4</v>
      </c>
    </row>
    <row r="1721" spans="1:30" x14ac:dyDescent="0.45">
      <c r="A1721" t="s">
        <v>151</v>
      </c>
      <c r="B1721">
        <v>19460</v>
      </c>
      <c r="C1721" t="s">
        <v>566</v>
      </c>
      <c r="E1721">
        <v>23</v>
      </c>
      <c r="F1721" t="s">
        <v>37</v>
      </c>
      <c r="H1721">
        <v>1</v>
      </c>
      <c r="I1721" t="s">
        <v>32</v>
      </c>
      <c r="J1721">
        <v>1</v>
      </c>
      <c r="K1721" t="s">
        <v>32</v>
      </c>
      <c r="L1721">
        <v>0</v>
      </c>
      <c r="M1721" t="s">
        <v>32</v>
      </c>
      <c r="N1721">
        <v>2012</v>
      </c>
      <c r="O1721">
        <v>1861</v>
      </c>
      <c r="P1721">
        <v>680900</v>
      </c>
      <c r="Q1721">
        <v>289</v>
      </c>
      <c r="R1721">
        <v>582678</v>
      </c>
      <c r="S1721">
        <v>4140</v>
      </c>
      <c r="T1721">
        <v>163166</v>
      </c>
      <c r="U1721">
        <v>1572</v>
      </c>
      <c r="V1721">
        <v>98222</v>
      </c>
      <c r="W1721">
        <v>10</v>
      </c>
      <c r="X1721">
        <v>21.5</v>
      </c>
      <c r="Y1721">
        <v>45.1</v>
      </c>
      <c r="Z1721">
        <v>26.5</v>
      </c>
      <c r="AA1721">
        <v>34.5</v>
      </c>
      <c r="AB1721">
        <v>24.1</v>
      </c>
      <c r="AC1721">
        <v>11.7</v>
      </c>
      <c r="AD1721">
        <v>17.899999999999999</v>
      </c>
    </row>
    <row r="1722" spans="1:30" x14ac:dyDescent="0.45">
      <c r="A1722" t="s">
        <v>151</v>
      </c>
      <c r="B1722">
        <v>19460</v>
      </c>
      <c r="C1722" t="s">
        <v>566</v>
      </c>
      <c r="E1722" t="s">
        <v>38</v>
      </c>
      <c r="F1722" t="s">
        <v>39</v>
      </c>
      <c r="H1722">
        <v>1</v>
      </c>
      <c r="I1722" t="s">
        <v>32</v>
      </c>
      <c r="J1722">
        <v>1</v>
      </c>
      <c r="K1722" t="s">
        <v>32</v>
      </c>
      <c r="L1722">
        <v>0</v>
      </c>
      <c r="M1722" t="s">
        <v>32</v>
      </c>
      <c r="N1722">
        <v>2012</v>
      </c>
      <c r="O1722">
        <v>476</v>
      </c>
      <c r="P1722">
        <v>10574562</v>
      </c>
      <c r="Q1722">
        <v>214</v>
      </c>
      <c r="R1722">
        <v>10561021</v>
      </c>
      <c r="S1722">
        <v>12037</v>
      </c>
      <c r="T1722">
        <v>709862</v>
      </c>
      <c r="U1722">
        <v>263</v>
      </c>
      <c r="V1722">
        <v>13541</v>
      </c>
      <c r="W1722">
        <v>21.9</v>
      </c>
      <c r="X1722">
        <v>1.4</v>
      </c>
      <c r="Y1722">
        <v>16.600000000000001</v>
      </c>
      <c r="Z1722">
        <v>1.5</v>
      </c>
      <c r="AA1722">
        <v>6.1</v>
      </c>
      <c r="AB1722">
        <v>4.5</v>
      </c>
      <c r="AC1722">
        <v>28.7</v>
      </c>
      <c r="AD1722">
        <v>41.7</v>
      </c>
    </row>
    <row r="1723" spans="1:30" x14ac:dyDescent="0.45">
      <c r="A1723" t="s">
        <v>151</v>
      </c>
      <c r="B1723">
        <v>19460</v>
      </c>
      <c r="C1723" t="s">
        <v>566</v>
      </c>
      <c r="E1723">
        <v>42</v>
      </c>
      <c r="F1723" t="s">
        <v>40</v>
      </c>
      <c r="H1723">
        <v>1</v>
      </c>
      <c r="I1723" t="s">
        <v>32</v>
      </c>
      <c r="J1723">
        <v>1</v>
      </c>
      <c r="K1723" t="s">
        <v>32</v>
      </c>
      <c r="L1723">
        <v>0</v>
      </c>
      <c r="M1723" t="s">
        <v>32</v>
      </c>
      <c r="N1723">
        <v>2012</v>
      </c>
      <c r="O1723">
        <v>283</v>
      </c>
      <c r="P1723">
        <v>1391990</v>
      </c>
      <c r="Q1723">
        <v>115</v>
      </c>
      <c r="R1723">
        <v>1372977</v>
      </c>
      <c r="S1723">
        <v>1690</v>
      </c>
      <c r="T1723">
        <v>72957</v>
      </c>
      <c r="U1723">
        <v>168</v>
      </c>
      <c r="W1723">
        <v>28.4</v>
      </c>
      <c r="X1723">
        <v>5.6</v>
      </c>
      <c r="Y1723">
        <v>20.8</v>
      </c>
      <c r="Z1723">
        <v>4.9000000000000004</v>
      </c>
      <c r="AA1723">
        <v>5.0999999999999996</v>
      </c>
      <c r="AB1723">
        <v>3.4</v>
      </c>
      <c r="AC1723">
        <v>35.6</v>
      </c>
    </row>
    <row r="1724" spans="1:30" x14ac:dyDescent="0.45">
      <c r="A1724" t="s">
        <v>151</v>
      </c>
      <c r="B1724">
        <v>19460</v>
      </c>
      <c r="C1724" t="s">
        <v>566</v>
      </c>
      <c r="E1724" t="s">
        <v>41</v>
      </c>
      <c r="F1724" t="s">
        <v>42</v>
      </c>
      <c r="H1724">
        <v>1</v>
      </c>
      <c r="I1724" t="s">
        <v>32</v>
      </c>
      <c r="J1724">
        <v>1</v>
      </c>
      <c r="K1724" t="s">
        <v>32</v>
      </c>
      <c r="L1724">
        <v>0</v>
      </c>
      <c r="M1724" t="s">
        <v>32</v>
      </c>
      <c r="N1724">
        <v>2012</v>
      </c>
      <c r="O1724">
        <v>1664</v>
      </c>
      <c r="P1724">
        <v>1722909</v>
      </c>
      <c r="Q1724">
        <v>523</v>
      </c>
      <c r="R1724">
        <v>1689315</v>
      </c>
      <c r="S1724">
        <v>6041</v>
      </c>
      <c r="T1724">
        <v>137099</v>
      </c>
      <c r="U1724">
        <v>1142</v>
      </c>
      <c r="V1724">
        <v>33593</v>
      </c>
      <c r="W1724">
        <v>8</v>
      </c>
      <c r="X1724">
        <v>5.0999999999999996</v>
      </c>
      <c r="Y1724">
        <v>16</v>
      </c>
      <c r="Z1724">
        <v>5.6</v>
      </c>
      <c r="AA1724">
        <v>7.3</v>
      </c>
      <c r="AB1724">
        <v>8.9</v>
      </c>
      <c r="AC1724">
        <v>10.3</v>
      </c>
      <c r="AD1724">
        <v>29</v>
      </c>
    </row>
    <row r="1725" spans="1:30" x14ac:dyDescent="0.45">
      <c r="A1725" t="s">
        <v>151</v>
      </c>
      <c r="B1725">
        <v>19460</v>
      </c>
      <c r="C1725" t="s">
        <v>566</v>
      </c>
      <c r="E1725" t="s">
        <v>43</v>
      </c>
      <c r="F1725" t="s">
        <v>44</v>
      </c>
      <c r="G1725" t="s">
        <v>45</v>
      </c>
      <c r="H1725">
        <v>1</v>
      </c>
      <c r="I1725" t="s">
        <v>32</v>
      </c>
      <c r="J1725">
        <v>1</v>
      </c>
      <c r="K1725" t="s">
        <v>32</v>
      </c>
      <c r="L1725">
        <v>0</v>
      </c>
      <c r="M1725" t="s">
        <v>32</v>
      </c>
      <c r="N1725">
        <v>2012</v>
      </c>
      <c r="O1725">
        <v>491</v>
      </c>
      <c r="P1725">
        <v>296985</v>
      </c>
      <c r="Q1725">
        <v>98</v>
      </c>
      <c r="R1725">
        <v>268378</v>
      </c>
      <c r="S1725">
        <v>1258</v>
      </c>
      <c r="T1725">
        <v>47121</v>
      </c>
      <c r="U1725">
        <v>393</v>
      </c>
      <c r="V1725">
        <v>28607</v>
      </c>
      <c r="W1725">
        <v>17.399999999999999</v>
      </c>
      <c r="X1725">
        <v>7</v>
      </c>
      <c r="Y1725">
        <v>28.5</v>
      </c>
      <c r="Z1725">
        <v>7.1</v>
      </c>
      <c r="AA1725">
        <v>25.3</v>
      </c>
      <c r="AB1725">
        <v>6.8</v>
      </c>
      <c r="AC1725">
        <v>19.600000000000001</v>
      </c>
      <c r="AD1725">
        <v>22.1</v>
      </c>
    </row>
    <row r="1726" spans="1:30" x14ac:dyDescent="0.45">
      <c r="A1726" t="s">
        <v>151</v>
      </c>
      <c r="B1726">
        <v>19460</v>
      </c>
      <c r="C1726" t="s">
        <v>566</v>
      </c>
      <c r="E1726">
        <v>51</v>
      </c>
      <c r="F1726" t="s">
        <v>46</v>
      </c>
      <c r="H1726">
        <v>1</v>
      </c>
      <c r="I1726" t="s">
        <v>32</v>
      </c>
      <c r="J1726">
        <v>1</v>
      </c>
      <c r="K1726" t="s">
        <v>32</v>
      </c>
      <c r="L1726">
        <v>0</v>
      </c>
      <c r="M1726" t="s">
        <v>32</v>
      </c>
      <c r="N1726">
        <v>2012</v>
      </c>
      <c r="O1726">
        <v>65</v>
      </c>
      <c r="P1726">
        <v>94349</v>
      </c>
      <c r="Q1726">
        <v>27</v>
      </c>
      <c r="R1726">
        <v>94091</v>
      </c>
      <c r="S1726">
        <v>390</v>
      </c>
      <c r="T1726">
        <v>18562</v>
      </c>
      <c r="U1726">
        <v>38</v>
      </c>
      <c r="V1726">
        <v>258</v>
      </c>
      <c r="W1726">
        <v>29.1</v>
      </c>
      <c r="X1726">
        <v>5.7</v>
      </c>
      <c r="Y1726">
        <v>36.9</v>
      </c>
      <c r="Z1726">
        <v>6</v>
      </c>
      <c r="AA1726">
        <v>15.6</v>
      </c>
      <c r="AB1726">
        <v>8.6999999999999993</v>
      </c>
      <c r="AC1726">
        <v>36.9</v>
      </c>
      <c r="AD1726">
        <v>18.399999999999999</v>
      </c>
    </row>
    <row r="1727" spans="1:30" x14ac:dyDescent="0.45">
      <c r="A1727" t="s">
        <v>151</v>
      </c>
      <c r="B1727">
        <v>19460</v>
      </c>
      <c r="C1727" t="s">
        <v>566</v>
      </c>
      <c r="E1727">
        <v>52</v>
      </c>
      <c r="F1727" t="s">
        <v>47</v>
      </c>
      <c r="G1727" t="s">
        <v>48</v>
      </c>
      <c r="H1727">
        <v>1</v>
      </c>
      <c r="I1727" t="s">
        <v>32</v>
      </c>
      <c r="J1727">
        <v>1</v>
      </c>
      <c r="K1727" t="s">
        <v>32</v>
      </c>
      <c r="L1727">
        <v>0</v>
      </c>
      <c r="M1727" t="s">
        <v>32</v>
      </c>
      <c r="N1727">
        <v>2012</v>
      </c>
      <c r="O1727">
        <v>365</v>
      </c>
      <c r="P1727">
        <v>394701</v>
      </c>
      <c r="Q1727">
        <v>146</v>
      </c>
      <c r="R1727">
        <v>369102</v>
      </c>
      <c r="S1727">
        <v>2111</v>
      </c>
      <c r="T1727">
        <v>90913</v>
      </c>
      <c r="U1727">
        <v>219</v>
      </c>
      <c r="W1727">
        <v>16.5</v>
      </c>
      <c r="X1727">
        <v>25.7</v>
      </c>
      <c r="Y1727">
        <v>30.7</v>
      </c>
      <c r="Z1727">
        <v>28.8</v>
      </c>
      <c r="AA1727">
        <v>32.6</v>
      </c>
      <c r="AB1727">
        <v>30.1</v>
      </c>
      <c r="AC1727">
        <v>24.6</v>
      </c>
    </row>
    <row r="1728" spans="1:30" x14ac:dyDescent="0.45">
      <c r="A1728" t="s">
        <v>151</v>
      </c>
      <c r="B1728">
        <v>19460</v>
      </c>
      <c r="C1728" t="s">
        <v>566</v>
      </c>
      <c r="E1728">
        <v>53</v>
      </c>
      <c r="F1728" t="s">
        <v>49</v>
      </c>
      <c r="H1728">
        <v>1</v>
      </c>
      <c r="I1728" t="s">
        <v>32</v>
      </c>
      <c r="J1728">
        <v>1</v>
      </c>
      <c r="K1728" t="s">
        <v>32</v>
      </c>
      <c r="L1728">
        <v>0</v>
      </c>
      <c r="M1728" t="s">
        <v>32</v>
      </c>
      <c r="N1728">
        <v>2012</v>
      </c>
      <c r="O1728">
        <v>728</v>
      </c>
      <c r="P1728">
        <v>115430</v>
      </c>
      <c r="Q1728">
        <v>87</v>
      </c>
      <c r="R1728">
        <v>81027</v>
      </c>
      <c r="S1728">
        <v>323</v>
      </c>
      <c r="T1728">
        <v>11694</v>
      </c>
      <c r="U1728">
        <v>641</v>
      </c>
      <c r="V1728">
        <v>34403</v>
      </c>
      <c r="W1728">
        <v>23.7</v>
      </c>
      <c r="X1728">
        <v>14.6</v>
      </c>
      <c r="Y1728">
        <v>33.299999999999997</v>
      </c>
      <c r="Z1728">
        <v>17.399999999999999</v>
      </c>
      <c r="AA1728">
        <v>17.2</v>
      </c>
      <c r="AB1728">
        <v>10.1</v>
      </c>
      <c r="AC1728">
        <v>25.5</v>
      </c>
      <c r="AD1728">
        <v>33</v>
      </c>
    </row>
    <row r="1729" spans="1:30" x14ac:dyDescent="0.45">
      <c r="A1729" t="s">
        <v>151</v>
      </c>
      <c r="B1729">
        <v>19460</v>
      </c>
      <c r="C1729" t="s">
        <v>566</v>
      </c>
      <c r="E1729">
        <v>54</v>
      </c>
      <c r="F1729" t="s">
        <v>50</v>
      </c>
      <c r="H1729">
        <v>1</v>
      </c>
      <c r="I1729" t="s">
        <v>32</v>
      </c>
      <c r="J1729">
        <v>1</v>
      </c>
      <c r="K1729" t="s">
        <v>32</v>
      </c>
      <c r="L1729">
        <v>0</v>
      </c>
      <c r="M1729" t="s">
        <v>32</v>
      </c>
      <c r="N1729">
        <v>2012</v>
      </c>
      <c r="O1729">
        <v>930</v>
      </c>
      <c r="P1729">
        <v>204043</v>
      </c>
      <c r="Q1729">
        <v>249</v>
      </c>
      <c r="R1729">
        <v>191515</v>
      </c>
      <c r="S1729">
        <v>1947</v>
      </c>
      <c r="T1729">
        <v>87416</v>
      </c>
      <c r="U1729">
        <v>680</v>
      </c>
      <c r="V1729">
        <v>12528</v>
      </c>
      <c r="W1729">
        <v>18.3</v>
      </c>
      <c r="X1729">
        <v>17.3</v>
      </c>
      <c r="Y1729">
        <v>24.6</v>
      </c>
      <c r="Z1729">
        <v>19.100000000000001</v>
      </c>
      <c r="AA1729">
        <v>17.399999999999999</v>
      </c>
      <c r="AB1729">
        <v>23.9</v>
      </c>
      <c r="AC1729">
        <v>21.8</v>
      </c>
      <c r="AD1729">
        <v>14.8</v>
      </c>
    </row>
    <row r="1730" spans="1:30" x14ac:dyDescent="0.45">
      <c r="A1730" t="s">
        <v>151</v>
      </c>
      <c r="B1730">
        <v>19460</v>
      </c>
      <c r="C1730" t="s">
        <v>566</v>
      </c>
      <c r="E1730">
        <v>56</v>
      </c>
      <c r="F1730" t="s">
        <v>51</v>
      </c>
      <c r="H1730">
        <v>1</v>
      </c>
      <c r="I1730" t="s">
        <v>32</v>
      </c>
      <c r="J1730">
        <v>1</v>
      </c>
      <c r="K1730" t="s">
        <v>32</v>
      </c>
      <c r="L1730">
        <v>0</v>
      </c>
      <c r="M1730" t="s">
        <v>32</v>
      </c>
      <c r="N1730">
        <v>2012</v>
      </c>
      <c r="O1730">
        <v>1405</v>
      </c>
      <c r="P1730">
        <v>134591</v>
      </c>
      <c r="Q1730">
        <v>65</v>
      </c>
      <c r="R1730">
        <v>115667</v>
      </c>
      <c r="S1730">
        <v>2065</v>
      </c>
      <c r="T1730">
        <v>48808</v>
      </c>
      <c r="U1730">
        <v>1340</v>
      </c>
      <c r="V1730">
        <v>18924</v>
      </c>
      <c r="W1730">
        <v>13.4</v>
      </c>
      <c r="X1730">
        <v>6.5</v>
      </c>
      <c r="Y1730">
        <v>26.8</v>
      </c>
      <c r="Z1730">
        <v>6.2</v>
      </c>
      <c r="AA1730">
        <v>5.6</v>
      </c>
      <c r="AB1730">
        <v>5.3</v>
      </c>
      <c r="AC1730">
        <v>13.2</v>
      </c>
      <c r="AD1730">
        <v>23.8</v>
      </c>
    </row>
    <row r="1731" spans="1:30" x14ac:dyDescent="0.45">
      <c r="A1731" t="s">
        <v>151</v>
      </c>
      <c r="B1731">
        <v>19460</v>
      </c>
      <c r="C1731" t="s">
        <v>566</v>
      </c>
      <c r="E1731">
        <v>61</v>
      </c>
      <c r="F1731" t="s">
        <v>52</v>
      </c>
      <c r="H1731">
        <v>1</v>
      </c>
      <c r="I1731" t="s">
        <v>32</v>
      </c>
      <c r="J1731">
        <v>1</v>
      </c>
      <c r="K1731" t="s">
        <v>32</v>
      </c>
      <c r="L1731">
        <v>0</v>
      </c>
      <c r="M1731" t="s">
        <v>32</v>
      </c>
      <c r="N1731">
        <v>2012</v>
      </c>
      <c r="O1731">
        <v>105</v>
      </c>
      <c r="P1731">
        <v>17014</v>
      </c>
      <c r="Q1731">
        <v>19</v>
      </c>
      <c r="R1731">
        <v>16474</v>
      </c>
      <c r="S1731">
        <v>172</v>
      </c>
      <c r="T1731">
        <v>4227</v>
      </c>
      <c r="U1731">
        <v>86</v>
      </c>
      <c r="V1731">
        <v>539</v>
      </c>
      <c r="W1731">
        <v>35.299999999999997</v>
      </c>
      <c r="X1731">
        <v>17.8</v>
      </c>
      <c r="Y1731">
        <v>64.099999999999994</v>
      </c>
      <c r="Z1731">
        <v>19.3</v>
      </c>
      <c r="AA1731">
        <v>32.200000000000003</v>
      </c>
      <c r="AB1731">
        <v>14.9</v>
      </c>
      <c r="AC1731">
        <v>43</v>
      </c>
      <c r="AD1731">
        <v>26.9</v>
      </c>
    </row>
    <row r="1732" spans="1:30" x14ac:dyDescent="0.45">
      <c r="A1732" t="s">
        <v>151</v>
      </c>
      <c r="B1732">
        <v>19460</v>
      </c>
      <c r="C1732" t="s">
        <v>566</v>
      </c>
      <c r="E1732">
        <v>62</v>
      </c>
      <c r="F1732" t="s">
        <v>53</v>
      </c>
      <c r="H1732">
        <v>1</v>
      </c>
      <c r="I1732" t="s">
        <v>32</v>
      </c>
      <c r="J1732">
        <v>1</v>
      </c>
      <c r="K1732" t="s">
        <v>32</v>
      </c>
      <c r="L1732">
        <v>0</v>
      </c>
      <c r="M1732" t="s">
        <v>32</v>
      </c>
      <c r="N1732">
        <v>2012</v>
      </c>
      <c r="O1732">
        <v>845</v>
      </c>
      <c r="P1732">
        <v>563295</v>
      </c>
      <c r="Q1732">
        <v>296</v>
      </c>
      <c r="R1732">
        <v>551622</v>
      </c>
      <c r="S1732">
        <v>5994</v>
      </c>
      <c r="T1732">
        <v>185780</v>
      </c>
      <c r="U1732">
        <v>548</v>
      </c>
      <c r="V1732">
        <v>11672</v>
      </c>
      <c r="W1732">
        <v>16.399999999999999</v>
      </c>
      <c r="X1732">
        <v>28</v>
      </c>
      <c r="Y1732">
        <v>16.899999999999999</v>
      </c>
      <c r="Z1732">
        <v>29.8</v>
      </c>
      <c r="AA1732">
        <v>18.399999999999999</v>
      </c>
      <c r="AB1732">
        <v>23.7</v>
      </c>
      <c r="AC1732">
        <v>20.8</v>
      </c>
      <c r="AD1732">
        <v>28.8</v>
      </c>
    </row>
    <row r="1733" spans="1:30" x14ac:dyDescent="0.45">
      <c r="A1733" t="s">
        <v>151</v>
      </c>
      <c r="B1733">
        <v>19460</v>
      </c>
      <c r="C1733" t="s">
        <v>566</v>
      </c>
      <c r="E1733">
        <v>71</v>
      </c>
      <c r="F1733" t="s">
        <v>54</v>
      </c>
      <c r="H1733">
        <v>1</v>
      </c>
      <c r="I1733" t="s">
        <v>32</v>
      </c>
      <c r="J1733">
        <v>1</v>
      </c>
      <c r="K1733" t="s">
        <v>32</v>
      </c>
      <c r="L1733">
        <v>0</v>
      </c>
      <c r="M1733" t="s">
        <v>32</v>
      </c>
      <c r="N1733">
        <v>2012</v>
      </c>
      <c r="O1733">
        <v>344</v>
      </c>
      <c r="P1733">
        <v>14262</v>
      </c>
      <c r="Q1733">
        <v>27</v>
      </c>
      <c r="R1733">
        <v>11367</v>
      </c>
      <c r="S1733">
        <v>238</v>
      </c>
      <c r="T1733">
        <v>3832</v>
      </c>
      <c r="U1733">
        <v>317</v>
      </c>
      <c r="W1733">
        <v>31.8</v>
      </c>
      <c r="X1733">
        <v>11.5</v>
      </c>
      <c r="Y1733">
        <v>39.5</v>
      </c>
      <c r="Z1733">
        <v>7.8</v>
      </c>
      <c r="AA1733">
        <v>7.4</v>
      </c>
      <c r="AB1733">
        <v>9.8000000000000007</v>
      </c>
      <c r="AC1733">
        <v>33.9</v>
      </c>
    </row>
    <row r="1734" spans="1:30" x14ac:dyDescent="0.45">
      <c r="A1734" t="s">
        <v>151</v>
      </c>
      <c r="B1734">
        <v>19460</v>
      </c>
      <c r="C1734" t="s">
        <v>566</v>
      </c>
      <c r="E1734">
        <v>72</v>
      </c>
      <c r="F1734" t="s">
        <v>55</v>
      </c>
      <c r="H1734">
        <v>1</v>
      </c>
      <c r="I1734" t="s">
        <v>32</v>
      </c>
      <c r="J1734">
        <v>1</v>
      </c>
      <c r="K1734" t="s">
        <v>32</v>
      </c>
      <c r="L1734">
        <v>0</v>
      </c>
      <c r="M1734" t="s">
        <v>32</v>
      </c>
      <c r="N1734">
        <v>2012</v>
      </c>
      <c r="O1734">
        <v>256</v>
      </c>
      <c r="P1734">
        <v>176409</v>
      </c>
      <c r="Q1734">
        <v>176</v>
      </c>
      <c r="R1734">
        <v>173835</v>
      </c>
      <c r="S1734">
        <v>3470</v>
      </c>
      <c r="T1734">
        <v>44920</v>
      </c>
      <c r="U1734">
        <v>79</v>
      </c>
      <c r="W1734">
        <v>23.7</v>
      </c>
      <c r="X1734">
        <v>11.8</v>
      </c>
      <c r="Y1734">
        <v>21.2</v>
      </c>
      <c r="Z1734">
        <v>12.6</v>
      </c>
      <c r="AA1734">
        <v>10.199999999999999</v>
      </c>
      <c r="AB1734">
        <v>7.5</v>
      </c>
      <c r="AC1734">
        <v>58.7</v>
      </c>
    </row>
    <row r="1735" spans="1:30" x14ac:dyDescent="0.45">
      <c r="A1735" t="s">
        <v>151</v>
      </c>
      <c r="B1735">
        <v>19460</v>
      </c>
      <c r="C1735" t="s">
        <v>566</v>
      </c>
      <c r="E1735">
        <v>81</v>
      </c>
      <c r="F1735" t="s">
        <v>56</v>
      </c>
      <c r="G1735" t="s">
        <v>57</v>
      </c>
      <c r="H1735">
        <v>1</v>
      </c>
      <c r="I1735" t="s">
        <v>32</v>
      </c>
      <c r="J1735">
        <v>1</v>
      </c>
      <c r="K1735" t="s">
        <v>32</v>
      </c>
      <c r="L1735">
        <v>0</v>
      </c>
      <c r="M1735" t="s">
        <v>32</v>
      </c>
      <c r="N1735">
        <v>2012</v>
      </c>
      <c r="O1735">
        <v>1786</v>
      </c>
      <c r="P1735">
        <v>155629</v>
      </c>
      <c r="Q1735">
        <v>150</v>
      </c>
      <c r="R1735">
        <v>118891</v>
      </c>
      <c r="S1735">
        <v>1167</v>
      </c>
      <c r="T1735">
        <v>28809</v>
      </c>
      <c r="U1735">
        <v>1636</v>
      </c>
      <c r="V1735">
        <v>36738</v>
      </c>
      <c r="W1735">
        <v>8.6</v>
      </c>
      <c r="X1735">
        <v>27.5</v>
      </c>
      <c r="Y1735">
        <v>38.299999999999997</v>
      </c>
      <c r="Z1735">
        <v>37.1</v>
      </c>
      <c r="AA1735">
        <v>40.6</v>
      </c>
      <c r="AB1735">
        <v>36.299999999999997</v>
      </c>
      <c r="AC1735">
        <v>9.8000000000000007</v>
      </c>
      <c r="AD1735">
        <v>22.5</v>
      </c>
    </row>
    <row r="1736" spans="1:30" x14ac:dyDescent="0.45">
      <c r="A1736" t="s">
        <v>152</v>
      </c>
      <c r="B1736">
        <v>19500</v>
      </c>
      <c r="C1736" t="s">
        <v>567</v>
      </c>
      <c r="E1736">
        <v>0</v>
      </c>
      <c r="F1736" t="s">
        <v>31</v>
      </c>
      <c r="H1736">
        <v>1</v>
      </c>
      <c r="I1736" t="s">
        <v>32</v>
      </c>
      <c r="J1736">
        <v>1</v>
      </c>
      <c r="K1736" t="s">
        <v>32</v>
      </c>
      <c r="L1736">
        <v>0</v>
      </c>
      <c r="M1736" t="s">
        <v>32</v>
      </c>
      <c r="N1736">
        <v>2012</v>
      </c>
      <c r="O1736">
        <v>7229</v>
      </c>
      <c r="P1736">
        <v>22343346</v>
      </c>
      <c r="Q1736">
        <v>1983</v>
      </c>
      <c r="R1736">
        <v>22232235</v>
      </c>
      <c r="S1736">
        <v>47170</v>
      </c>
      <c r="T1736">
        <v>1954070</v>
      </c>
      <c r="U1736">
        <v>5246</v>
      </c>
      <c r="V1736">
        <v>111111</v>
      </c>
      <c r="W1736">
        <v>4.8</v>
      </c>
      <c r="X1736">
        <v>5.6</v>
      </c>
      <c r="Y1736">
        <v>15.6</v>
      </c>
      <c r="Z1736">
        <v>5.9</v>
      </c>
      <c r="AA1736">
        <v>5.3</v>
      </c>
      <c r="AB1736">
        <v>6.1</v>
      </c>
      <c r="AC1736">
        <v>7.2</v>
      </c>
      <c r="AD1736">
        <v>16.399999999999999</v>
      </c>
    </row>
    <row r="1737" spans="1:30" x14ac:dyDescent="0.45">
      <c r="A1737" t="s">
        <v>152</v>
      </c>
      <c r="B1737">
        <v>19500</v>
      </c>
      <c r="C1737" t="s">
        <v>567</v>
      </c>
      <c r="E1737">
        <v>11</v>
      </c>
      <c r="F1737" t="s">
        <v>33</v>
      </c>
      <c r="G1737" t="s">
        <v>34</v>
      </c>
      <c r="H1737">
        <v>1</v>
      </c>
      <c r="I1737" t="s">
        <v>32</v>
      </c>
      <c r="J1737">
        <v>1</v>
      </c>
      <c r="K1737" t="s">
        <v>32</v>
      </c>
      <c r="L1737">
        <v>0</v>
      </c>
      <c r="M1737" t="s">
        <v>32</v>
      </c>
      <c r="N1737">
        <v>2012</v>
      </c>
      <c r="O1737">
        <v>49</v>
      </c>
      <c r="Q1737">
        <v>0</v>
      </c>
      <c r="U1737">
        <v>49</v>
      </c>
      <c r="W1737">
        <v>92.2</v>
      </c>
      <c r="Y1737">
        <v>0</v>
      </c>
      <c r="AC1737">
        <v>87.9</v>
      </c>
    </row>
    <row r="1738" spans="1:30" x14ac:dyDescent="0.45">
      <c r="A1738" t="s">
        <v>152</v>
      </c>
      <c r="B1738">
        <v>19500</v>
      </c>
      <c r="C1738" t="s">
        <v>567</v>
      </c>
      <c r="E1738">
        <v>21</v>
      </c>
      <c r="F1738" t="s">
        <v>35</v>
      </c>
      <c r="H1738">
        <v>1</v>
      </c>
      <c r="I1738" t="s">
        <v>32</v>
      </c>
      <c r="J1738">
        <v>1</v>
      </c>
      <c r="K1738" t="s">
        <v>32</v>
      </c>
      <c r="L1738">
        <v>0</v>
      </c>
      <c r="M1738" t="s">
        <v>32</v>
      </c>
      <c r="N1738">
        <v>2012</v>
      </c>
      <c r="O1738">
        <v>25</v>
      </c>
      <c r="P1738">
        <v>5243</v>
      </c>
      <c r="Q1738">
        <v>9</v>
      </c>
      <c r="U1738">
        <v>15</v>
      </c>
      <c r="V1738">
        <v>329</v>
      </c>
      <c r="W1738">
        <v>24.7</v>
      </c>
      <c r="X1738">
        <v>47.2</v>
      </c>
      <c r="Y1738">
        <v>66.599999999999994</v>
      </c>
      <c r="AC1738">
        <v>3.9</v>
      </c>
      <c r="AD1738">
        <v>6.2</v>
      </c>
    </row>
    <row r="1739" spans="1:30" x14ac:dyDescent="0.45">
      <c r="A1739" t="s">
        <v>152</v>
      </c>
      <c r="B1739">
        <v>19500</v>
      </c>
      <c r="C1739" t="s">
        <v>567</v>
      </c>
      <c r="E1739">
        <v>23</v>
      </c>
      <c r="F1739" t="s">
        <v>37</v>
      </c>
      <c r="H1739">
        <v>1</v>
      </c>
      <c r="I1739" t="s">
        <v>32</v>
      </c>
      <c r="J1739">
        <v>1</v>
      </c>
      <c r="K1739" t="s">
        <v>32</v>
      </c>
      <c r="L1739">
        <v>0</v>
      </c>
      <c r="M1739" t="s">
        <v>32</v>
      </c>
      <c r="N1739">
        <v>2012</v>
      </c>
      <c r="O1739">
        <v>673</v>
      </c>
      <c r="P1739">
        <v>779456</v>
      </c>
      <c r="Q1739">
        <v>337</v>
      </c>
      <c r="R1739">
        <v>756363</v>
      </c>
      <c r="S1739">
        <v>3259</v>
      </c>
      <c r="T1739">
        <v>178706</v>
      </c>
      <c r="U1739">
        <v>336</v>
      </c>
      <c r="W1739">
        <v>24</v>
      </c>
      <c r="X1739">
        <v>40.200000000000003</v>
      </c>
      <c r="Y1739">
        <v>44.8</v>
      </c>
      <c r="Z1739">
        <v>42</v>
      </c>
      <c r="AA1739">
        <v>30.4</v>
      </c>
      <c r="AB1739">
        <v>26.7</v>
      </c>
      <c r="AC1739">
        <v>23.4</v>
      </c>
    </row>
    <row r="1740" spans="1:30" x14ac:dyDescent="0.45">
      <c r="A1740" t="s">
        <v>152</v>
      </c>
      <c r="B1740">
        <v>19500</v>
      </c>
      <c r="C1740" t="s">
        <v>567</v>
      </c>
      <c r="E1740" t="s">
        <v>38</v>
      </c>
      <c r="F1740" t="s">
        <v>39</v>
      </c>
      <c r="H1740">
        <v>1</v>
      </c>
      <c r="I1740" t="s">
        <v>32</v>
      </c>
      <c r="J1740">
        <v>1</v>
      </c>
      <c r="K1740" t="s">
        <v>32</v>
      </c>
      <c r="L1740">
        <v>0</v>
      </c>
      <c r="M1740" t="s">
        <v>32</v>
      </c>
      <c r="N1740">
        <v>2012</v>
      </c>
      <c r="O1740">
        <v>179</v>
      </c>
      <c r="P1740">
        <v>14100807</v>
      </c>
      <c r="Q1740">
        <v>98</v>
      </c>
      <c r="R1740">
        <v>14099783</v>
      </c>
      <c r="S1740">
        <v>8677</v>
      </c>
      <c r="T1740">
        <v>450527</v>
      </c>
      <c r="U1740">
        <v>82</v>
      </c>
      <c r="V1740">
        <v>1024</v>
      </c>
      <c r="W1740">
        <v>43.2</v>
      </c>
      <c r="X1740">
        <v>6.8</v>
      </c>
      <c r="Y1740">
        <v>43.2</v>
      </c>
      <c r="Z1740">
        <v>7.1</v>
      </c>
      <c r="AA1740">
        <v>18.2</v>
      </c>
      <c r="AB1740">
        <v>13.6</v>
      </c>
      <c r="AC1740">
        <v>62.5</v>
      </c>
      <c r="AD1740">
        <v>30.3</v>
      </c>
    </row>
    <row r="1741" spans="1:30" x14ac:dyDescent="0.45">
      <c r="A1741" t="s">
        <v>152</v>
      </c>
      <c r="B1741">
        <v>19500</v>
      </c>
      <c r="C1741" t="s">
        <v>567</v>
      </c>
      <c r="E1741">
        <v>42</v>
      </c>
      <c r="F1741" t="s">
        <v>40</v>
      </c>
      <c r="H1741">
        <v>1</v>
      </c>
      <c r="I1741" t="s">
        <v>32</v>
      </c>
      <c r="J1741">
        <v>1</v>
      </c>
      <c r="K1741" t="s">
        <v>32</v>
      </c>
      <c r="L1741">
        <v>0</v>
      </c>
      <c r="M1741" t="s">
        <v>32</v>
      </c>
      <c r="N1741">
        <v>2012</v>
      </c>
      <c r="O1741">
        <v>172</v>
      </c>
      <c r="P1741">
        <v>2945219</v>
      </c>
      <c r="Q1741">
        <v>73</v>
      </c>
      <c r="R1741">
        <v>2942165</v>
      </c>
      <c r="S1741">
        <v>991</v>
      </c>
      <c r="T1741">
        <v>49058</v>
      </c>
      <c r="U1741">
        <v>99</v>
      </c>
      <c r="W1741">
        <v>19.7</v>
      </c>
      <c r="X1741">
        <v>6.4</v>
      </c>
      <c r="Y1741">
        <v>10.5</v>
      </c>
      <c r="Z1741">
        <v>6.6</v>
      </c>
      <c r="AA1741">
        <v>20.9</v>
      </c>
      <c r="AB1741">
        <v>10</v>
      </c>
      <c r="AC1741">
        <v>33.1</v>
      </c>
    </row>
    <row r="1742" spans="1:30" x14ac:dyDescent="0.45">
      <c r="A1742" t="s">
        <v>152</v>
      </c>
      <c r="B1742">
        <v>19500</v>
      </c>
      <c r="C1742" t="s">
        <v>567</v>
      </c>
      <c r="E1742" t="s">
        <v>41</v>
      </c>
      <c r="F1742" t="s">
        <v>42</v>
      </c>
      <c r="H1742">
        <v>1</v>
      </c>
      <c r="I1742" t="s">
        <v>32</v>
      </c>
      <c r="J1742">
        <v>1</v>
      </c>
      <c r="K1742" t="s">
        <v>32</v>
      </c>
      <c r="L1742">
        <v>0</v>
      </c>
      <c r="M1742" t="s">
        <v>32</v>
      </c>
      <c r="N1742">
        <v>2012</v>
      </c>
      <c r="O1742">
        <v>956</v>
      </c>
      <c r="P1742">
        <v>1656941</v>
      </c>
      <c r="Q1742">
        <v>349</v>
      </c>
      <c r="R1742">
        <v>1642874</v>
      </c>
      <c r="S1742">
        <v>6960</v>
      </c>
      <c r="T1742">
        <v>167704</v>
      </c>
      <c r="U1742">
        <v>607</v>
      </c>
      <c r="V1742">
        <v>14067</v>
      </c>
      <c r="W1742">
        <v>9.6</v>
      </c>
      <c r="X1742">
        <v>23.8</v>
      </c>
      <c r="Y1742">
        <v>20.3</v>
      </c>
      <c r="Z1742">
        <v>25</v>
      </c>
      <c r="AA1742">
        <v>24</v>
      </c>
      <c r="AB1742">
        <v>30.7</v>
      </c>
      <c r="AC1742">
        <v>11.9</v>
      </c>
      <c r="AD1742">
        <v>10</v>
      </c>
    </row>
    <row r="1743" spans="1:30" x14ac:dyDescent="0.45">
      <c r="A1743" t="s">
        <v>152</v>
      </c>
      <c r="B1743">
        <v>19500</v>
      </c>
      <c r="C1743" t="s">
        <v>567</v>
      </c>
      <c r="E1743" t="s">
        <v>43</v>
      </c>
      <c r="F1743" t="s">
        <v>44</v>
      </c>
      <c r="G1743" t="s">
        <v>45</v>
      </c>
      <c r="H1743">
        <v>1</v>
      </c>
      <c r="I1743" t="s">
        <v>32</v>
      </c>
      <c r="J1743">
        <v>1</v>
      </c>
      <c r="K1743" t="s">
        <v>32</v>
      </c>
      <c r="L1743">
        <v>0</v>
      </c>
      <c r="M1743" t="s">
        <v>32</v>
      </c>
      <c r="N1743">
        <v>2012</v>
      </c>
      <c r="O1743">
        <v>171</v>
      </c>
      <c r="P1743">
        <v>291623</v>
      </c>
      <c r="Q1743">
        <v>48</v>
      </c>
      <c r="R1743">
        <v>287268</v>
      </c>
      <c r="S1743">
        <v>3435</v>
      </c>
      <c r="T1743">
        <v>132690</v>
      </c>
      <c r="U1743">
        <v>123</v>
      </c>
      <c r="V1743">
        <v>4355</v>
      </c>
      <c r="W1743">
        <v>22.9</v>
      </c>
      <c r="X1743">
        <v>4.5</v>
      </c>
      <c r="Y1743">
        <v>30.1</v>
      </c>
      <c r="Z1743">
        <v>4.8</v>
      </c>
      <c r="AA1743">
        <v>7.9</v>
      </c>
      <c r="AB1743">
        <v>5.0999999999999996</v>
      </c>
      <c r="AC1743">
        <v>30.9</v>
      </c>
      <c r="AD1743">
        <v>8.8000000000000007</v>
      </c>
    </row>
    <row r="1744" spans="1:30" x14ac:dyDescent="0.45">
      <c r="A1744" t="s">
        <v>152</v>
      </c>
      <c r="B1744">
        <v>19500</v>
      </c>
      <c r="C1744" t="s">
        <v>567</v>
      </c>
      <c r="E1744">
        <v>51</v>
      </c>
      <c r="F1744" t="s">
        <v>46</v>
      </c>
      <c r="H1744">
        <v>1</v>
      </c>
      <c r="I1744" t="s">
        <v>32</v>
      </c>
      <c r="J1744">
        <v>1</v>
      </c>
      <c r="K1744" t="s">
        <v>32</v>
      </c>
      <c r="L1744">
        <v>0</v>
      </c>
      <c r="M1744" t="s">
        <v>32</v>
      </c>
      <c r="N1744">
        <v>2012</v>
      </c>
      <c r="O1744">
        <v>127</v>
      </c>
      <c r="P1744">
        <v>79213</v>
      </c>
      <c r="Q1744">
        <v>17</v>
      </c>
      <c r="R1744">
        <v>77453</v>
      </c>
      <c r="S1744">
        <v>532</v>
      </c>
      <c r="T1744">
        <v>20644</v>
      </c>
      <c r="U1744">
        <v>110</v>
      </c>
      <c r="V1744">
        <v>1760</v>
      </c>
      <c r="W1744">
        <v>24.2</v>
      </c>
      <c r="X1744">
        <v>12</v>
      </c>
      <c r="Y1744">
        <v>21.2</v>
      </c>
      <c r="Z1744">
        <v>12.8</v>
      </c>
      <c r="AA1744">
        <v>10.8</v>
      </c>
      <c r="AB1744">
        <v>14</v>
      </c>
      <c r="AC1744">
        <v>27.6</v>
      </c>
      <c r="AD1744">
        <v>17.600000000000001</v>
      </c>
    </row>
    <row r="1745" spans="1:30" x14ac:dyDescent="0.45">
      <c r="A1745" t="s">
        <v>152</v>
      </c>
      <c r="B1745">
        <v>19500</v>
      </c>
      <c r="C1745" t="s">
        <v>567</v>
      </c>
      <c r="E1745">
        <v>52</v>
      </c>
      <c r="F1745" t="s">
        <v>47</v>
      </c>
      <c r="G1745" t="s">
        <v>48</v>
      </c>
      <c r="H1745">
        <v>1</v>
      </c>
      <c r="I1745" t="s">
        <v>32</v>
      </c>
      <c r="J1745">
        <v>1</v>
      </c>
      <c r="K1745" t="s">
        <v>32</v>
      </c>
      <c r="L1745">
        <v>0</v>
      </c>
      <c r="M1745" t="s">
        <v>32</v>
      </c>
      <c r="N1745">
        <v>2012</v>
      </c>
      <c r="O1745">
        <v>244</v>
      </c>
      <c r="P1745">
        <v>288176</v>
      </c>
      <c r="Q1745">
        <v>88</v>
      </c>
      <c r="R1745">
        <v>283664</v>
      </c>
      <c r="S1745">
        <v>1413</v>
      </c>
      <c r="T1745">
        <v>66131</v>
      </c>
      <c r="U1745">
        <v>156</v>
      </c>
      <c r="W1745">
        <v>42.1</v>
      </c>
      <c r="X1745">
        <v>3.3</v>
      </c>
      <c r="Y1745">
        <v>24.6</v>
      </c>
      <c r="Z1745">
        <v>3.4</v>
      </c>
      <c r="AA1745">
        <v>18</v>
      </c>
      <c r="AB1745">
        <v>4</v>
      </c>
      <c r="AC1745">
        <v>65.2</v>
      </c>
    </row>
    <row r="1746" spans="1:30" x14ac:dyDescent="0.45">
      <c r="A1746" t="s">
        <v>152</v>
      </c>
      <c r="B1746">
        <v>19500</v>
      </c>
      <c r="C1746" t="s">
        <v>567</v>
      </c>
      <c r="E1746">
        <v>53</v>
      </c>
      <c r="F1746" t="s">
        <v>49</v>
      </c>
      <c r="H1746">
        <v>1</v>
      </c>
      <c r="I1746" t="s">
        <v>32</v>
      </c>
      <c r="J1746">
        <v>1</v>
      </c>
      <c r="K1746" t="s">
        <v>32</v>
      </c>
      <c r="L1746">
        <v>0</v>
      </c>
      <c r="M1746" t="s">
        <v>32</v>
      </c>
      <c r="N1746">
        <v>2012</v>
      </c>
      <c r="O1746">
        <v>369</v>
      </c>
      <c r="P1746">
        <v>184166</v>
      </c>
      <c r="Q1746">
        <v>110</v>
      </c>
      <c r="R1746">
        <v>170340</v>
      </c>
      <c r="S1746">
        <v>590</v>
      </c>
      <c r="T1746">
        <v>31384</v>
      </c>
      <c r="U1746">
        <v>259</v>
      </c>
      <c r="W1746">
        <v>33.700000000000003</v>
      </c>
      <c r="X1746">
        <v>28</v>
      </c>
      <c r="Y1746">
        <v>33.700000000000003</v>
      </c>
      <c r="Z1746">
        <v>32.4</v>
      </c>
      <c r="AA1746">
        <v>41.3</v>
      </c>
      <c r="AB1746">
        <v>44</v>
      </c>
      <c r="AC1746">
        <v>48.4</v>
      </c>
    </row>
    <row r="1747" spans="1:30" x14ac:dyDescent="0.45">
      <c r="A1747" t="s">
        <v>152</v>
      </c>
      <c r="B1747">
        <v>19500</v>
      </c>
      <c r="C1747" t="s">
        <v>567</v>
      </c>
      <c r="E1747">
        <v>54</v>
      </c>
      <c r="F1747" t="s">
        <v>50</v>
      </c>
      <c r="H1747">
        <v>1</v>
      </c>
      <c r="I1747" t="s">
        <v>32</v>
      </c>
      <c r="J1747">
        <v>1</v>
      </c>
      <c r="K1747" t="s">
        <v>32</v>
      </c>
      <c r="L1747">
        <v>0</v>
      </c>
      <c r="M1747" t="s">
        <v>32</v>
      </c>
      <c r="N1747">
        <v>2012</v>
      </c>
      <c r="O1747">
        <v>390</v>
      </c>
      <c r="P1747">
        <v>161710</v>
      </c>
      <c r="Q1747">
        <v>129</v>
      </c>
      <c r="R1747">
        <v>156242</v>
      </c>
      <c r="S1747">
        <v>1071</v>
      </c>
      <c r="T1747">
        <v>48089</v>
      </c>
      <c r="U1747">
        <v>261</v>
      </c>
      <c r="V1747">
        <v>5468</v>
      </c>
      <c r="W1747">
        <v>15.5</v>
      </c>
      <c r="X1747">
        <v>22.1</v>
      </c>
      <c r="Y1747">
        <v>26.7</v>
      </c>
      <c r="Z1747">
        <v>23.8</v>
      </c>
      <c r="AA1747">
        <v>18.899999999999999</v>
      </c>
      <c r="AB1747">
        <v>22.8</v>
      </c>
      <c r="AC1747">
        <v>20.100000000000001</v>
      </c>
      <c r="AD1747">
        <v>13.7</v>
      </c>
    </row>
    <row r="1748" spans="1:30" x14ac:dyDescent="0.45">
      <c r="A1748" t="s">
        <v>152</v>
      </c>
      <c r="B1748">
        <v>19500</v>
      </c>
      <c r="C1748" t="s">
        <v>567</v>
      </c>
      <c r="E1748">
        <v>56</v>
      </c>
      <c r="F1748" t="s">
        <v>51</v>
      </c>
      <c r="H1748">
        <v>1</v>
      </c>
      <c r="I1748" t="s">
        <v>32</v>
      </c>
      <c r="J1748">
        <v>1</v>
      </c>
      <c r="K1748" t="s">
        <v>32</v>
      </c>
      <c r="L1748">
        <v>0</v>
      </c>
      <c r="M1748" t="s">
        <v>32</v>
      </c>
      <c r="N1748">
        <v>2012</v>
      </c>
      <c r="O1748">
        <v>776</v>
      </c>
      <c r="P1748">
        <v>104982</v>
      </c>
      <c r="Q1748">
        <v>172</v>
      </c>
      <c r="R1748">
        <v>98846</v>
      </c>
      <c r="S1748">
        <v>2084</v>
      </c>
      <c r="T1748">
        <v>51504</v>
      </c>
      <c r="U1748">
        <v>604</v>
      </c>
      <c r="V1748">
        <v>6137</v>
      </c>
      <c r="W1748">
        <v>8.3000000000000007</v>
      </c>
      <c r="X1748">
        <v>21.8</v>
      </c>
      <c r="Y1748">
        <v>25.1</v>
      </c>
      <c r="Z1748">
        <v>23.7</v>
      </c>
      <c r="AA1748">
        <v>15.8</v>
      </c>
      <c r="AB1748">
        <v>36.200000000000003</v>
      </c>
      <c r="AC1748">
        <v>8.8000000000000007</v>
      </c>
      <c r="AD1748">
        <v>16.3</v>
      </c>
    </row>
    <row r="1749" spans="1:30" x14ac:dyDescent="0.45">
      <c r="A1749" t="s">
        <v>152</v>
      </c>
      <c r="B1749">
        <v>19500</v>
      </c>
      <c r="C1749" t="s">
        <v>567</v>
      </c>
      <c r="E1749">
        <v>61</v>
      </c>
      <c r="F1749" t="s">
        <v>52</v>
      </c>
      <c r="H1749">
        <v>1</v>
      </c>
      <c r="I1749" t="s">
        <v>32</v>
      </c>
      <c r="J1749">
        <v>1</v>
      </c>
      <c r="K1749" t="s">
        <v>32</v>
      </c>
      <c r="L1749">
        <v>0</v>
      </c>
      <c r="M1749" t="s">
        <v>32</v>
      </c>
      <c r="N1749">
        <v>2012</v>
      </c>
      <c r="O1749">
        <v>127</v>
      </c>
      <c r="P1749">
        <v>64712</v>
      </c>
      <c r="Q1749">
        <v>22</v>
      </c>
      <c r="R1749">
        <v>63841</v>
      </c>
      <c r="S1749">
        <v>1549</v>
      </c>
      <c r="T1749">
        <v>31445</v>
      </c>
      <c r="U1749">
        <v>105</v>
      </c>
      <c r="V1749">
        <v>871</v>
      </c>
      <c r="W1749">
        <v>41.6</v>
      </c>
      <c r="X1749">
        <v>13.1</v>
      </c>
      <c r="Y1749">
        <v>48</v>
      </c>
      <c r="Z1749">
        <v>13.5</v>
      </c>
      <c r="AA1749">
        <v>10.7</v>
      </c>
      <c r="AB1749">
        <v>13.6</v>
      </c>
      <c r="AC1749">
        <v>40</v>
      </c>
      <c r="AD1749">
        <v>37.700000000000003</v>
      </c>
    </row>
    <row r="1750" spans="1:30" x14ac:dyDescent="0.45">
      <c r="A1750" t="s">
        <v>152</v>
      </c>
      <c r="B1750">
        <v>19500</v>
      </c>
      <c r="C1750" t="s">
        <v>567</v>
      </c>
      <c r="E1750">
        <v>62</v>
      </c>
      <c r="F1750" t="s">
        <v>53</v>
      </c>
      <c r="H1750">
        <v>1</v>
      </c>
      <c r="I1750" t="s">
        <v>32</v>
      </c>
      <c r="J1750">
        <v>1</v>
      </c>
      <c r="K1750" t="s">
        <v>32</v>
      </c>
      <c r="L1750">
        <v>0</v>
      </c>
      <c r="M1750" t="s">
        <v>32</v>
      </c>
      <c r="N1750">
        <v>2012</v>
      </c>
      <c r="O1750">
        <v>1197</v>
      </c>
      <c r="P1750">
        <v>935921</v>
      </c>
      <c r="Q1750">
        <v>249</v>
      </c>
      <c r="R1750">
        <v>923021</v>
      </c>
      <c r="S1750">
        <v>8368</v>
      </c>
      <c r="T1750">
        <v>378376</v>
      </c>
      <c r="U1750">
        <v>948</v>
      </c>
      <c r="V1750">
        <v>12900</v>
      </c>
      <c r="W1750">
        <v>12</v>
      </c>
      <c r="X1750">
        <v>13.4</v>
      </c>
      <c r="Y1750">
        <v>27.9</v>
      </c>
      <c r="Z1750">
        <v>14.2</v>
      </c>
      <c r="AA1750">
        <v>10.6</v>
      </c>
      <c r="AB1750">
        <v>24.1</v>
      </c>
      <c r="AC1750">
        <v>13.6</v>
      </c>
      <c r="AD1750">
        <v>23.9</v>
      </c>
    </row>
    <row r="1751" spans="1:30" x14ac:dyDescent="0.45">
      <c r="A1751" t="s">
        <v>152</v>
      </c>
      <c r="B1751">
        <v>19500</v>
      </c>
      <c r="C1751" t="s">
        <v>567</v>
      </c>
      <c r="E1751">
        <v>71</v>
      </c>
      <c r="F1751" t="s">
        <v>54</v>
      </c>
      <c r="H1751">
        <v>1</v>
      </c>
      <c r="I1751" t="s">
        <v>32</v>
      </c>
      <c r="J1751">
        <v>1</v>
      </c>
      <c r="K1751" t="s">
        <v>32</v>
      </c>
      <c r="L1751">
        <v>0</v>
      </c>
      <c r="M1751" t="s">
        <v>32</v>
      </c>
      <c r="N1751">
        <v>2012</v>
      </c>
      <c r="O1751">
        <v>288</v>
      </c>
      <c r="P1751">
        <v>15775</v>
      </c>
      <c r="Q1751">
        <v>28</v>
      </c>
      <c r="R1751">
        <v>14267</v>
      </c>
      <c r="S1751">
        <v>430</v>
      </c>
      <c r="T1751">
        <v>5902</v>
      </c>
      <c r="U1751">
        <v>260</v>
      </c>
      <c r="V1751">
        <v>1508</v>
      </c>
      <c r="W1751">
        <v>29.7</v>
      </c>
      <c r="X1751">
        <v>19.899999999999999</v>
      </c>
      <c r="Y1751">
        <v>43.6</v>
      </c>
      <c r="Z1751">
        <v>23.6</v>
      </c>
      <c r="AA1751">
        <v>31.6</v>
      </c>
      <c r="AB1751">
        <v>21.9</v>
      </c>
      <c r="AC1751">
        <v>32.700000000000003</v>
      </c>
      <c r="AD1751">
        <v>21.8</v>
      </c>
    </row>
    <row r="1752" spans="1:30" x14ac:dyDescent="0.45">
      <c r="A1752" t="s">
        <v>152</v>
      </c>
      <c r="B1752">
        <v>19500</v>
      </c>
      <c r="C1752" t="s">
        <v>567</v>
      </c>
      <c r="E1752">
        <v>72</v>
      </c>
      <c r="F1752" t="s">
        <v>55</v>
      </c>
      <c r="H1752">
        <v>1</v>
      </c>
      <c r="I1752" t="s">
        <v>32</v>
      </c>
      <c r="J1752">
        <v>1</v>
      </c>
      <c r="K1752" t="s">
        <v>32</v>
      </c>
      <c r="L1752">
        <v>0</v>
      </c>
      <c r="M1752" t="s">
        <v>32</v>
      </c>
      <c r="N1752">
        <v>2012</v>
      </c>
      <c r="O1752">
        <v>327</v>
      </c>
      <c r="P1752">
        <v>161371</v>
      </c>
      <c r="Q1752">
        <v>205</v>
      </c>
      <c r="R1752">
        <v>159979</v>
      </c>
      <c r="S1752">
        <v>3505</v>
      </c>
      <c r="T1752">
        <v>44307</v>
      </c>
      <c r="U1752">
        <v>122</v>
      </c>
      <c r="W1752">
        <v>21.7</v>
      </c>
      <c r="X1752">
        <v>11.9</v>
      </c>
      <c r="Y1752">
        <v>33.6</v>
      </c>
      <c r="Z1752">
        <v>12.6</v>
      </c>
      <c r="AA1752">
        <v>17.5</v>
      </c>
      <c r="AB1752">
        <v>8.8000000000000007</v>
      </c>
      <c r="AC1752">
        <v>50.4</v>
      </c>
    </row>
    <row r="1753" spans="1:30" x14ac:dyDescent="0.45">
      <c r="A1753" t="s">
        <v>152</v>
      </c>
      <c r="B1753">
        <v>19500</v>
      </c>
      <c r="C1753" t="s">
        <v>567</v>
      </c>
      <c r="E1753">
        <v>81</v>
      </c>
      <c r="F1753" t="s">
        <v>56</v>
      </c>
      <c r="G1753" t="s">
        <v>57</v>
      </c>
      <c r="H1753">
        <v>1</v>
      </c>
      <c r="I1753" t="s">
        <v>32</v>
      </c>
      <c r="J1753">
        <v>1</v>
      </c>
      <c r="K1753" t="s">
        <v>32</v>
      </c>
      <c r="L1753">
        <v>0</v>
      </c>
      <c r="M1753" t="s">
        <v>32</v>
      </c>
      <c r="N1753">
        <v>2012</v>
      </c>
      <c r="O1753">
        <v>1177</v>
      </c>
      <c r="P1753">
        <v>113654</v>
      </c>
      <c r="Q1753">
        <v>66</v>
      </c>
      <c r="R1753">
        <v>97512</v>
      </c>
      <c r="S1753">
        <v>582</v>
      </c>
      <c r="T1753">
        <v>19540</v>
      </c>
      <c r="U1753">
        <v>1111</v>
      </c>
      <c r="V1753">
        <v>16142</v>
      </c>
      <c r="W1753">
        <v>14.9</v>
      </c>
      <c r="X1753">
        <v>5.2</v>
      </c>
      <c r="Y1753">
        <v>53</v>
      </c>
      <c r="Z1753">
        <v>5.6</v>
      </c>
      <c r="AA1753">
        <v>18</v>
      </c>
      <c r="AB1753">
        <v>14.3</v>
      </c>
      <c r="AC1753">
        <v>15.6</v>
      </c>
      <c r="AD1753">
        <v>17.399999999999999</v>
      </c>
    </row>
    <row r="1754" spans="1:30" x14ac:dyDescent="0.45">
      <c r="A1754" t="s">
        <v>153</v>
      </c>
      <c r="B1754">
        <v>19660</v>
      </c>
      <c r="C1754" t="s">
        <v>568</v>
      </c>
      <c r="E1754">
        <v>0</v>
      </c>
      <c r="F1754" t="s">
        <v>31</v>
      </c>
      <c r="H1754">
        <v>1</v>
      </c>
      <c r="I1754" t="s">
        <v>32</v>
      </c>
      <c r="J1754">
        <v>1</v>
      </c>
      <c r="K1754" t="s">
        <v>32</v>
      </c>
      <c r="L1754">
        <v>0</v>
      </c>
      <c r="M1754" t="s">
        <v>32</v>
      </c>
      <c r="N1754">
        <v>2012</v>
      </c>
      <c r="O1754">
        <v>53112</v>
      </c>
      <c r="P1754">
        <v>24311591</v>
      </c>
      <c r="Q1754">
        <v>11141</v>
      </c>
      <c r="R1754">
        <v>22750892</v>
      </c>
      <c r="S1754">
        <v>135671</v>
      </c>
      <c r="T1754">
        <v>4258909</v>
      </c>
      <c r="U1754">
        <v>41971</v>
      </c>
      <c r="V1754">
        <v>1560699</v>
      </c>
      <c r="W1754">
        <v>1.5</v>
      </c>
      <c r="X1754">
        <v>2.7</v>
      </c>
      <c r="Y1754">
        <v>4</v>
      </c>
      <c r="Z1754">
        <v>3.1</v>
      </c>
      <c r="AA1754">
        <v>4.7</v>
      </c>
      <c r="AB1754">
        <v>6.8</v>
      </c>
      <c r="AC1754">
        <v>2.2000000000000002</v>
      </c>
      <c r="AD1754">
        <v>7.6</v>
      </c>
    </row>
    <row r="1755" spans="1:30" x14ac:dyDescent="0.45">
      <c r="A1755" t="s">
        <v>153</v>
      </c>
      <c r="B1755">
        <v>19660</v>
      </c>
      <c r="C1755" t="s">
        <v>568</v>
      </c>
      <c r="E1755">
        <v>11</v>
      </c>
      <c r="F1755" t="s">
        <v>33</v>
      </c>
      <c r="G1755" t="s">
        <v>34</v>
      </c>
      <c r="H1755">
        <v>1</v>
      </c>
      <c r="I1755" t="s">
        <v>32</v>
      </c>
      <c r="J1755">
        <v>1</v>
      </c>
      <c r="K1755" t="s">
        <v>32</v>
      </c>
      <c r="L1755">
        <v>0</v>
      </c>
      <c r="M1755" t="s">
        <v>32</v>
      </c>
      <c r="N1755">
        <v>2012</v>
      </c>
      <c r="O1755">
        <v>384</v>
      </c>
      <c r="Q1755">
        <v>23</v>
      </c>
      <c r="U1755">
        <v>360</v>
      </c>
      <c r="W1755">
        <v>28.4</v>
      </c>
      <c r="Y1755">
        <v>113.2</v>
      </c>
      <c r="AC1755">
        <v>23.2</v>
      </c>
    </row>
    <row r="1756" spans="1:30" x14ac:dyDescent="0.45">
      <c r="A1756" t="s">
        <v>153</v>
      </c>
      <c r="B1756">
        <v>19660</v>
      </c>
      <c r="C1756" t="s">
        <v>568</v>
      </c>
      <c r="E1756">
        <v>22</v>
      </c>
      <c r="F1756" t="s">
        <v>36</v>
      </c>
      <c r="H1756">
        <v>1</v>
      </c>
      <c r="I1756" t="s">
        <v>32</v>
      </c>
      <c r="J1756">
        <v>1</v>
      </c>
      <c r="K1756" t="s">
        <v>32</v>
      </c>
      <c r="L1756">
        <v>0</v>
      </c>
      <c r="M1756" t="s">
        <v>32</v>
      </c>
      <c r="N1756">
        <v>2012</v>
      </c>
      <c r="O1756">
        <v>30</v>
      </c>
      <c r="Q1756">
        <v>13</v>
      </c>
      <c r="U1756">
        <v>17</v>
      </c>
      <c r="W1756">
        <v>32</v>
      </c>
      <c r="Y1756">
        <v>64.099999999999994</v>
      </c>
      <c r="AC1756">
        <v>29.6</v>
      </c>
    </row>
    <row r="1757" spans="1:30" x14ac:dyDescent="0.45">
      <c r="A1757" t="s">
        <v>153</v>
      </c>
      <c r="B1757">
        <v>19660</v>
      </c>
      <c r="C1757" t="s">
        <v>568</v>
      </c>
      <c r="E1757">
        <v>23</v>
      </c>
      <c r="F1757" t="s">
        <v>37</v>
      </c>
      <c r="H1757">
        <v>1</v>
      </c>
      <c r="I1757" t="s">
        <v>32</v>
      </c>
      <c r="J1757">
        <v>1</v>
      </c>
      <c r="K1757" t="s">
        <v>32</v>
      </c>
      <c r="L1757">
        <v>0</v>
      </c>
      <c r="M1757" t="s">
        <v>32</v>
      </c>
      <c r="N1757">
        <v>2012</v>
      </c>
      <c r="O1757">
        <v>5372</v>
      </c>
      <c r="P1757">
        <v>1490100</v>
      </c>
      <c r="Q1757">
        <v>1540</v>
      </c>
      <c r="R1757">
        <v>1354666</v>
      </c>
      <c r="S1757">
        <v>7663</v>
      </c>
      <c r="T1757">
        <v>247722</v>
      </c>
      <c r="U1757">
        <v>3832</v>
      </c>
      <c r="V1757">
        <v>135434</v>
      </c>
      <c r="W1757">
        <v>8.3000000000000007</v>
      </c>
      <c r="X1757">
        <v>23.2</v>
      </c>
      <c r="Y1757">
        <v>14.2</v>
      </c>
      <c r="Z1757">
        <v>27.5</v>
      </c>
      <c r="AA1757">
        <v>20.100000000000001</v>
      </c>
      <c r="AB1757">
        <v>24.7</v>
      </c>
      <c r="AC1757">
        <v>11</v>
      </c>
      <c r="AD1757">
        <v>19.3</v>
      </c>
    </row>
    <row r="1758" spans="1:30" x14ac:dyDescent="0.45">
      <c r="A1758" t="s">
        <v>153</v>
      </c>
      <c r="B1758">
        <v>19660</v>
      </c>
      <c r="C1758" t="s">
        <v>568</v>
      </c>
      <c r="E1758" t="s">
        <v>38</v>
      </c>
      <c r="F1758" t="s">
        <v>39</v>
      </c>
      <c r="H1758">
        <v>1</v>
      </c>
      <c r="I1758" t="s">
        <v>32</v>
      </c>
      <c r="J1758">
        <v>1</v>
      </c>
      <c r="K1758" t="s">
        <v>32</v>
      </c>
      <c r="L1758">
        <v>0</v>
      </c>
      <c r="M1758" t="s">
        <v>32</v>
      </c>
      <c r="N1758">
        <v>2012</v>
      </c>
      <c r="O1758">
        <v>1040</v>
      </c>
      <c r="P1758">
        <v>1891174</v>
      </c>
      <c r="Q1758">
        <v>350</v>
      </c>
      <c r="R1758">
        <v>1864881</v>
      </c>
      <c r="S1758">
        <v>7330</v>
      </c>
      <c r="T1758">
        <v>330713</v>
      </c>
      <c r="U1758">
        <v>690</v>
      </c>
      <c r="V1758">
        <v>26293</v>
      </c>
      <c r="W1758">
        <v>6.7</v>
      </c>
      <c r="X1758">
        <v>0.7</v>
      </c>
      <c r="Y1758">
        <v>9.5</v>
      </c>
      <c r="Z1758">
        <v>0.8</v>
      </c>
      <c r="AA1758">
        <v>1.4</v>
      </c>
      <c r="AB1758">
        <v>1.5</v>
      </c>
      <c r="AC1758">
        <v>10.1</v>
      </c>
      <c r="AD1758">
        <v>18.3</v>
      </c>
    </row>
    <row r="1759" spans="1:30" x14ac:dyDescent="0.45">
      <c r="A1759" t="s">
        <v>153</v>
      </c>
      <c r="B1759">
        <v>19660</v>
      </c>
      <c r="C1759" t="s">
        <v>568</v>
      </c>
      <c r="E1759">
        <v>42</v>
      </c>
      <c r="F1759" t="s">
        <v>40</v>
      </c>
      <c r="H1759">
        <v>1</v>
      </c>
      <c r="I1759" t="s">
        <v>32</v>
      </c>
      <c r="J1759">
        <v>1</v>
      </c>
      <c r="K1759" t="s">
        <v>32</v>
      </c>
      <c r="L1759">
        <v>0</v>
      </c>
      <c r="M1759" t="s">
        <v>32</v>
      </c>
      <c r="N1759">
        <v>2012</v>
      </c>
      <c r="O1759">
        <v>1062</v>
      </c>
      <c r="P1759">
        <v>1950422</v>
      </c>
      <c r="Q1759">
        <v>361</v>
      </c>
      <c r="R1759">
        <v>1913771</v>
      </c>
      <c r="S1759">
        <v>2572</v>
      </c>
      <c r="T1759">
        <v>132297</v>
      </c>
      <c r="U1759">
        <v>702</v>
      </c>
      <c r="V1759">
        <v>36651</v>
      </c>
      <c r="W1759">
        <v>19.3</v>
      </c>
      <c r="X1759">
        <v>5.4</v>
      </c>
      <c r="Y1759">
        <v>18.7</v>
      </c>
      <c r="Z1759">
        <v>5.8</v>
      </c>
      <c r="AA1759">
        <v>9</v>
      </c>
      <c r="AB1759">
        <v>6.8</v>
      </c>
      <c r="AC1759">
        <v>22.9</v>
      </c>
      <c r="AD1759">
        <v>27</v>
      </c>
    </row>
    <row r="1760" spans="1:30" x14ac:dyDescent="0.45">
      <c r="A1760" t="s">
        <v>153</v>
      </c>
      <c r="B1760">
        <v>19660</v>
      </c>
      <c r="C1760" t="s">
        <v>568</v>
      </c>
      <c r="E1760" t="s">
        <v>41</v>
      </c>
      <c r="F1760" t="s">
        <v>42</v>
      </c>
      <c r="H1760">
        <v>1</v>
      </c>
      <c r="I1760" t="s">
        <v>32</v>
      </c>
      <c r="J1760">
        <v>1</v>
      </c>
      <c r="K1760" t="s">
        <v>32</v>
      </c>
      <c r="L1760">
        <v>0</v>
      </c>
      <c r="M1760" t="s">
        <v>32</v>
      </c>
      <c r="N1760">
        <v>2012</v>
      </c>
      <c r="O1760">
        <v>5871</v>
      </c>
      <c r="P1760">
        <v>6948551</v>
      </c>
      <c r="Q1760">
        <v>1643</v>
      </c>
      <c r="R1760">
        <v>6746327</v>
      </c>
      <c r="S1760">
        <v>26607</v>
      </c>
      <c r="T1760">
        <v>638873</v>
      </c>
      <c r="U1760">
        <v>4229</v>
      </c>
      <c r="V1760">
        <v>202224</v>
      </c>
      <c r="W1760">
        <v>2.6</v>
      </c>
      <c r="X1760">
        <v>3.6</v>
      </c>
      <c r="Y1760">
        <v>7.7</v>
      </c>
      <c r="Z1760">
        <v>4</v>
      </c>
      <c r="AA1760">
        <v>4.8</v>
      </c>
      <c r="AB1760">
        <v>5.5</v>
      </c>
      <c r="AC1760">
        <v>3.8</v>
      </c>
      <c r="AD1760">
        <v>28.4</v>
      </c>
    </row>
    <row r="1761" spans="1:30" x14ac:dyDescent="0.45">
      <c r="A1761" t="s">
        <v>153</v>
      </c>
      <c r="B1761">
        <v>19660</v>
      </c>
      <c r="C1761" t="s">
        <v>568</v>
      </c>
      <c r="E1761" t="s">
        <v>43</v>
      </c>
      <c r="F1761" t="s">
        <v>44</v>
      </c>
      <c r="G1761" t="s">
        <v>45</v>
      </c>
      <c r="H1761">
        <v>1</v>
      </c>
      <c r="I1761" t="s">
        <v>32</v>
      </c>
      <c r="J1761">
        <v>1</v>
      </c>
      <c r="K1761" t="s">
        <v>32</v>
      </c>
      <c r="L1761">
        <v>0</v>
      </c>
      <c r="M1761" t="s">
        <v>32</v>
      </c>
      <c r="N1761">
        <v>2012</v>
      </c>
      <c r="O1761">
        <v>1881</v>
      </c>
      <c r="P1761">
        <v>404427</v>
      </c>
      <c r="Q1761">
        <v>228</v>
      </c>
      <c r="R1761">
        <v>271426</v>
      </c>
      <c r="S1761">
        <v>1347</v>
      </c>
      <c r="T1761">
        <v>49840</v>
      </c>
      <c r="U1761">
        <v>1653</v>
      </c>
      <c r="V1761">
        <v>133000</v>
      </c>
      <c r="W1761">
        <v>5.9</v>
      </c>
      <c r="X1761">
        <v>6.3</v>
      </c>
      <c r="Y1761">
        <v>25</v>
      </c>
      <c r="Z1761">
        <v>10.5</v>
      </c>
      <c r="AA1761">
        <v>8.5</v>
      </c>
      <c r="AB1761">
        <v>4.5999999999999996</v>
      </c>
      <c r="AC1761">
        <v>8.1</v>
      </c>
      <c r="AD1761">
        <v>18.2</v>
      </c>
    </row>
    <row r="1762" spans="1:30" x14ac:dyDescent="0.45">
      <c r="A1762" t="s">
        <v>153</v>
      </c>
      <c r="B1762">
        <v>19660</v>
      </c>
      <c r="C1762" t="s">
        <v>568</v>
      </c>
      <c r="E1762">
        <v>51</v>
      </c>
      <c r="F1762" t="s">
        <v>46</v>
      </c>
      <c r="H1762">
        <v>1</v>
      </c>
      <c r="I1762" t="s">
        <v>32</v>
      </c>
      <c r="J1762">
        <v>1</v>
      </c>
      <c r="K1762" t="s">
        <v>32</v>
      </c>
      <c r="L1762">
        <v>0</v>
      </c>
      <c r="M1762" t="s">
        <v>32</v>
      </c>
      <c r="N1762">
        <v>2012</v>
      </c>
      <c r="O1762">
        <v>854</v>
      </c>
      <c r="P1762">
        <v>668298</v>
      </c>
      <c r="Q1762">
        <v>116</v>
      </c>
      <c r="R1762">
        <v>648671</v>
      </c>
      <c r="S1762">
        <v>2755</v>
      </c>
      <c r="T1762">
        <v>115303</v>
      </c>
      <c r="U1762">
        <v>738</v>
      </c>
      <c r="V1762">
        <v>19626</v>
      </c>
      <c r="W1762">
        <v>15.1</v>
      </c>
      <c r="X1762">
        <v>5.0999999999999996</v>
      </c>
      <c r="Y1762">
        <v>20.3</v>
      </c>
      <c r="Z1762">
        <v>5.6</v>
      </c>
      <c r="AA1762">
        <v>7.7</v>
      </c>
      <c r="AB1762">
        <v>7.3</v>
      </c>
      <c r="AC1762">
        <v>17.399999999999999</v>
      </c>
      <c r="AD1762">
        <v>20.7</v>
      </c>
    </row>
    <row r="1763" spans="1:30" x14ac:dyDescent="0.45">
      <c r="A1763" t="s">
        <v>153</v>
      </c>
      <c r="B1763">
        <v>19660</v>
      </c>
      <c r="C1763" t="s">
        <v>568</v>
      </c>
      <c r="E1763">
        <v>52</v>
      </c>
      <c r="F1763" t="s">
        <v>47</v>
      </c>
      <c r="G1763" t="s">
        <v>48</v>
      </c>
      <c r="H1763">
        <v>1</v>
      </c>
      <c r="I1763" t="s">
        <v>32</v>
      </c>
      <c r="J1763">
        <v>1</v>
      </c>
      <c r="K1763" t="s">
        <v>32</v>
      </c>
      <c r="L1763">
        <v>0</v>
      </c>
      <c r="M1763" t="s">
        <v>32</v>
      </c>
      <c r="N1763">
        <v>2012</v>
      </c>
      <c r="O1763">
        <v>1514</v>
      </c>
      <c r="P1763">
        <v>2639284</v>
      </c>
      <c r="Q1763">
        <v>485</v>
      </c>
      <c r="R1763">
        <v>2553195</v>
      </c>
      <c r="S1763">
        <v>6218</v>
      </c>
      <c r="T1763">
        <v>315754</v>
      </c>
      <c r="U1763">
        <v>1029</v>
      </c>
      <c r="V1763">
        <v>86090</v>
      </c>
      <c r="W1763">
        <v>10.9</v>
      </c>
      <c r="X1763">
        <v>5.3</v>
      </c>
      <c r="Y1763">
        <v>19</v>
      </c>
      <c r="Z1763">
        <v>5.6</v>
      </c>
      <c r="AA1763">
        <v>8</v>
      </c>
      <c r="AB1763">
        <v>8</v>
      </c>
      <c r="AC1763">
        <v>14.7</v>
      </c>
      <c r="AD1763">
        <v>12</v>
      </c>
    </row>
    <row r="1764" spans="1:30" x14ac:dyDescent="0.45">
      <c r="A1764" t="s">
        <v>153</v>
      </c>
      <c r="B1764">
        <v>19660</v>
      </c>
      <c r="C1764" t="s">
        <v>568</v>
      </c>
      <c r="E1764">
        <v>53</v>
      </c>
      <c r="F1764" t="s">
        <v>49</v>
      </c>
      <c r="H1764">
        <v>1</v>
      </c>
      <c r="I1764" t="s">
        <v>32</v>
      </c>
      <c r="J1764">
        <v>1</v>
      </c>
      <c r="K1764" t="s">
        <v>32</v>
      </c>
      <c r="L1764">
        <v>0</v>
      </c>
      <c r="M1764" t="s">
        <v>32</v>
      </c>
      <c r="N1764">
        <v>2012</v>
      </c>
      <c r="O1764">
        <v>5615</v>
      </c>
      <c r="P1764">
        <v>835595</v>
      </c>
      <c r="Q1764">
        <v>673</v>
      </c>
      <c r="R1764">
        <v>537644</v>
      </c>
      <c r="S1764">
        <v>3156</v>
      </c>
      <c r="T1764">
        <v>124288</v>
      </c>
      <c r="U1764">
        <v>4943</v>
      </c>
      <c r="V1764">
        <v>297952</v>
      </c>
      <c r="W1764">
        <v>9</v>
      </c>
      <c r="X1764">
        <v>25.4</v>
      </c>
      <c r="Y1764">
        <v>19.5</v>
      </c>
      <c r="Z1764">
        <v>41.3</v>
      </c>
      <c r="AA1764">
        <v>29.5</v>
      </c>
      <c r="AB1764">
        <v>48.8</v>
      </c>
      <c r="AC1764">
        <v>11.1</v>
      </c>
      <c r="AD1764">
        <v>22.6</v>
      </c>
    </row>
    <row r="1765" spans="1:30" x14ac:dyDescent="0.45">
      <c r="A1765" t="s">
        <v>153</v>
      </c>
      <c r="B1765">
        <v>19660</v>
      </c>
      <c r="C1765" t="s">
        <v>568</v>
      </c>
      <c r="E1765">
        <v>54</v>
      </c>
      <c r="F1765" t="s">
        <v>50</v>
      </c>
      <c r="H1765">
        <v>1</v>
      </c>
      <c r="I1765" t="s">
        <v>32</v>
      </c>
      <c r="J1765">
        <v>1</v>
      </c>
      <c r="K1765" t="s">
        <v>32</v>
      </c>
      <c r="L1765">
        <v>0</v>
      </c>
      <c r="M1765" t="s">
        <v>32</v>
      </c>
      <c r="N1765">
        <v>2012</v>
      </c>
      <c r="O1765">
        <v>6417</v>
      </c>
      <c r="P1765">
        <v>1016625</v>
      </c>
      <c r="Q1765">
        <v>1540</v>
      </c>
      <c r="R1765">
        <v>819185</v>
      </c>
      <c r="S1765">
        <v>6597</v>
      </c>
      <c r="T1765">
        <v>265436</v>
      </c>
      <c r="U1765">
        <v>4876</v>
      </c>
      <c r="V1765">
        <v>197440</v>
      </c>
      <c r="W1765">
        <v>6.1</v>
      </c>
      <c r="X1765">
        <v>8.8000000000000007</v>
      </c>
      <c r="Y1765">
        <v>6.8</v>
      </c>
      <c r="Z1765">
        <v>8.4</v>
      </c>
      <c r="AA1765">
        <v>9.6</v>
      </c>
      <c r="AB1765">
        <v>7.4</v>
      </c>
      <c r="AC1765">
        <v>7.2</v>
      </c>
      <c r="AD1765">
        <v>16.100000000000001</v>
      </c>
    </row>
    <row r="1766" spans="1:30" x14ac:dyDescent="0.45">
      <c r="A1766" t="s">
        <v>153</v>
      </c>
      <c r="B1766">
        <v>19660</v>
      </c>
      <c r="C1766" t="s">
        <v>568</v>
      </c>
      <c r="E1766">
        <v>56</v>
      </c>
      <c r="F1766" t="s">
        <v>51</v>
      </c>
      <c r="H1766">
        <v>1</v>
      </c>
      <c r="I1766" t="s">
        <v>32</v>
      </c>
      <c r="J1766">
        <v>1</v>
      </c>
      <c r="K1766" t="s">
        <v>32</v>
      </c>
      <c r="L1766">
        <v>0</v>
      </c>
      <c r="M1766" t="s">
        <v>32</v>
      </c>
      <c r="N1766">
        <v>2012</v>
      </c>
      <c r="O1766">
        <v>5433</v>
      </c>
      <c r="P1766">
        <v>593679</v>
      </c>
      <c r="Q1766">
        <v>878</v>
      </c>
      <c r="R1766">
        <v>514858</v>
      </c>
      <c r="S1766">
        <v>6939</v>
      </c>
      <c r="T1766">
        <v>176910</v>
      </c>
      <c r="U1766">
        <v>4555</v>
      </c>
      <c r="V1766">
        <v>78821</v>
      </c>
      <c r="W1766">
        <v>6.3</v>
      </c>
      <c r="X1766">
        <v>10.4</v>
      </c>
      <c r="Y1766">
        <v>22.8</v>
      </c>
      <c r="Z1766">
        <v>12.1</v>
      </c>
      <c r="AA1766">
        <v>7.9</v>
      </c>
      <c r="AB1766">
        <v>9.4</v>
      </c>
      <c r="AC1766">
        <v>5.5</v>
      </c>
      <c r="AD1766">
        <v>9.5</v>
      </c>
    </row>
    <row r="1767" spans="1:30" x14ac:dyDescent="0.45">
      <c r="A1767" t="s">
        <v>153</v>
      </c>
      <c r="B1767">
        <v>19660</v>
      </c>
      <c r="C1767" t="s">
        <v>568</v>
      </c>
      <c r="E1767">
        <v>61</v>
      </c>
      <c r="F1767" t="s">
        <v>52</v>
      </c>
      <c r="H1767">
        <v>1</v>
      </c>
      <c r="I1767" t="s">
        <v>32</v>
      </c>
      <c r="J1767">
        <v>1</v>
      </c>
      <c r="K1767" t="s">
        <v>32</v>
      </c>
      <c r="L1767">
        <v>0</v>
      </c>
      <c r="M1767" t="s">
        <v>32</v>
      </c>
      <c r="N1767">
        <v>2012</v>
      </c>
      <c r="O1767">
        <v>1174</v>
      </c>
      <c r="P1767">
        <v>442303</v>
      </c>
      <c r="Q1767">
        <v>165</v>
      </c>
      <c r="R1767">
        <v>428731</v>
      </c>
      <c r="S1767">
        <v>6168</v>
      </c>
      <c r="T1767">
        <v>195235</v>
      </c>
      <c r="U1767">
        <v>1010</v>
      </c>
      <c r="V1767">
        <v>13572</v>
      </c>
      <c r="W1767">
        <v>13.9</v>
      </c>
      <c r="X1767">
        <v>7.4</v>
      </c>
      <c r="Y1767">
        <v>14.9</v>
      </c>
      <c r="Z1767">
        <v>7.9</v>
      </c>
      <c r="AA1767">
        <v>8.3000000000000007</v>
      </c>
      <c r="AB1767">
        <v>8.1</v>
      </c>
      <c r="AC1767">
        <v>15.5</v>
      </c>
      <c r="AD1767">
        <v>41.1</v>
      </c>
    </row>
    <row r="1768" spans="1:30" x14ac:dyDescent="0.45">
      <c r="A1768" t="s">
        <v>153</v>
      </c>
      <c r="B1768">
        <v>19660</v>
      </c>
      <c r="C1768" t="s">
        <v>568</v>
      </c>
      <c r="E1768">
        <v>62</v>
      </c>
      <c r="F1768" t="s">
        <v>53</v>
      </c>
      <c r="H1768">
        <v>1</v>
      </c>
      <c r="I1768" t="s">
        <v>32</v>
      </c>
      <c r="J1768">
        <v>1</v>
      </c>
      <c r="K1768" t="s">
        <v>32</v>
      </c>
      <c r="L1768">
        <v>0</v>
      </c>
      <c r="M1768" t="s">
        <v>32</v>
      </c>
      <c r="N1768">
        <v>2012</v>
      </c>
      <c r="O1768">
        <v>5051</v>
      </c>
      <c r="P1768">
        <v>2860007</v>
      </c>
      <c r="Q1768">
        <v>1285</v>
      </c>
      <c r="R1768">
        <v>2767599</v>
      </c>
      <c r="S1768">
        <v>25829</v>
      </c>
      <c r="T1768">
        <v>1057200</v>
      </c>
      <c r="U1768">
        <v>3766</v>
      </c>
      <c r="V1768">
        <v>92408</v>
      </c>
      <c r="W1768">
        <v>5</v>
      </c>
      <c r="X1768">
        <v>15.7</v>
      </c>
      <c r="Y1768">
        <v>16.100000000000001</v>
      </c>
      <c r="Z1768">
        <v>17</v>
      </c>
      <c r="AA1768">
        <v>15.8</v>
      </c>
      <c r="AB1768">
        <v>24.8</v>
      </c>
      <c r="AC1768">
        <v>6.5</v>
      </c>
      <c r="AD1768">
        <v>17</v>
      </c>
    </row>
    <row r="1769" spans="1:30" x14ac:dyDescent="0.45">
      <c r="A1769" t="s">
        <v>153</v>
      </c>
      <c r="B1769">
        <v>19660</v>
      </c>
      <c r="C1769" t="s">
        <v>568</v>
      </c>
      <c r="E1769">
        <v>71</v>
      </c>
      <c r="F1769" t="s">
        <v>54</v>
      </c>
      <c r="H1769">
        <v>1</v>
      </c>
      <c r="I1769" t="s">
        <v>32</v>
      </c>
      <c r="J1769">
        <v>1</v>
      </c>
      <c r="K1769" t="s">
        <v>32</v>
      </c>
      <c r="L1769">
        <v>0</v>
      </c>
      <c r="M1769" t="s">
        <v>32</v>
      </c>
      <c r="N1769">
        <v>2012</v>
      </c>
      <c r="O1769">
        <v>2283</v>
      </c>
      <c r="P1769">
        <v>446377</v>
      </c>
      <c r="Q1769">
        <v>226</v>
      </c>
      <c r="R1769">
        <v>407113</v>
      </c>
      <c r="S1769">
        <v>4061</v>
      </c>
      <c r="T1769">
        <v>76686</v>
      </c>
      <c r="U1769">
        <v>2057</v>
      </c>
      <c r="V1769">
        <v>39264</v>
      </c>
      <c r="W1769">
        <v>9.5</v>
      </c>
      <c r="X1769">
        <v>8.4</v>
      </c>
      <c r="Y1769">
        <v>12.5</v>
      </c>
      <c r="Z1769">
        <v>10.1</v>
      </c>
      <c r="AA1769">
        <v>12.2</v>
      </c>
      <c r="AB1769">
        <v>12.8</v>
      </c>
      <c r="AC1769">
        <v>10.8</v>
      </c>
      <c r="AD1769">
        <v>10.7</v>
      </c>
    </row>
    <row r="1770" spans="1:30" x14ac:dyDescent="0.45">
      <c r="A1770" t="s">
        <v>153</v>
      </c>
      <c r="B1770">
        <v>19660</v>
      </c>
      <c r="C1770" t="s">
        <v>568</v>
      </c>
      <c r="E1770">
        <v>72</v>
      </c>
      <c r="F1770" t="s">
        <v>55</v>
      </c>
      <c r="H1770">
        <v>1</v>
      </c>
      <c r="I1770" t="s">
        <v>32</v>
      </c>
      <c r="J1770">
        <v>1</v>
      </c>
      <c r="K1770" t="s">
        <v>32</v>
      </c>
      <c r="L1770">
        <v>0</v>
      </c>
      <c r="M1770" t="s">
        <v>32</v>
      </c>
      <c r="N1770">
        <v>2012</v>
      </c>
      <c r="O1770">
        <v>1602</v>
      </c>
      <c r="P1770">
        <v>1167000</v>
      </c>
      <c r="Q1770">
        <v>920</v>
      </c>
      <c r="R1770">
        <v>1127559</v>
      </c>
      <c r="S1770">
        <v>23420</v>
      </c>
      <c r="T1770">
        <v>343586</v>
      </c>
      <c r="U1770">
        <v>681</v>
      </c>
      <c r="V1770">
        <v>39441</v>
      </c>
      <c r="W1770">
        <v>10.5</v>
      </c>
      <c r="X1770">
        <v>14.6</v>
      </c>
      <c r="Y1770">
        <v>9.8000000000000007</v>
      </c>
      <c r="Z1770">
        <v>15.2</v>
      </c>
      <c r="AA1770">
        <v>14.4</v>
      </c>
      <c r="AB1770">
        <v>17.399999999999999</v>
      </c>
      <c r="AC1770">
        <v>16.600000000000001</v>
      </c>
      <c r="AD1770">
        <v>40.6</v>
      </c>
    </row>
    <row r="1771" spans="1:30" x14ac:dyDescent="0.45">
      <c r="A1771" t="s">
        <v>153</v>
      </c>
      <c r="B1771">
        <v>19660</v>
      </c>
      <c r="C1771" t="s">
        <v>568</v>
      </c>
      <c r="E1771">
        <v>81</v>
      </c>
      <c r="F1771" t="s">
        <v>56</v>
      </c>
      <c r="G1771" t="s">
        <v>57</v>
      </c>
      <c r="H1771">
        <v>1</v>
      </c>
      <c r="I1771" t="s">
        <v>32</v>
      </c>
      <c r="J1771">
        <v>1</v>
      </c>
      <c r="K1771" t="s">
        <v>32</v>
      </c>
      <c r="L1771">
        <v>0</v>
      </c>
      <c r="M1771" t="s">
        <v>32</v>
      </c>
      <c r="N1771">
        <v>2012</v>
      </c>
      <c r="O1771">
        <v>7564</v>
      </c>
      <c r="P1771">
        <v>398013</v>
      </c>
      <c r="Q1771">
        <v>735</v>
      </c>
      <c r="R1771">
        <v>245048</v>
      </c>
      <c r="S1771">
        <v>3474</v>
      </c>
      <c r="T1771">
        <v>74447</v>
      </c>
      <c r="U1771">
        <v>6828</v>
      </c>
      <c r="V1771">
        <v>152966</v>
      </c>
      <c r="W1771">
        <v>4.3</v>
      </c>
      <c r="X1771">
        <v>13.2</v>
      </c>
      <c r="Y1771">
        <v>19.899999999999999</v>
      </c>
      <c r="Z1771">
        <v>20.9</v>
      </c>
      <c r="AA1771">
        <v>22.3</v>
      </c>
      <c r="AB1771">
        <v>25.3</v>
      </c>
      <c r="AC1771">
        <v>4.0999999999999996</v>
      </c>
      <c r="AD1771">
        <v>8.9</v>
      </c>
    </row>
    <row r="1772" spans="1:30" x14ac:dyDescent="0.45">
      <c r="A1772" t="s">
        <v>154</v>
      </c>
      <c r="B1772">
        <v>19740</v>
      </c>
      <c r="C1772" t="s">
        <v>569</v>
      </c>
      <c r="E1772">
        <v>0</v>
      </c>
      <c r="F1772" t="s">
        <v>31</v>
      </c>
      <c r="H1772">
        <v>1</v>
      </c>
      <c r="I1772" t="s">
        <v>32</v>
      </c>
      <c r="J1772">
        <v>1</v>
      </c>
      <c r="K1772" t="s">
        <v>32</v>
      </c>
      <c r="L1772">
        <v>0</v>
      </c>
      <c r="M1772" t="s">
        <v>32</v>
      </c>
      <c r="N1772">
        <v>2012</v>
      </c>
      <c r="O1772">
        <v>277002</v>
      </c>
      <c r="P1772">
        <v>335537674</v>
      </c>
      <c r="Q1772">
        <v>59546</v>
      </c>
      <c r="R1772">
        <v>323757993</v>
      </c>
      <c r="S1772">
        <v>1110086</v>
      </c>
      <c r="T1772">
        <v>56114199</v>
      </c>
      <c r="U1772">
        <v>217455</v>
      </c>
      <c r="V1772">
        <v>11779681</v>
      </c>
      <c r="W1772">
        <v>0.6</v>
      </c>
      <c r="X1772">
        <v>0.5</v>
      </c>
      <c r="Y1772">
        <v>1.3</v>
      </c>
      <c r="Z1772">
        <v>0.5</v>
      </c>
      <c r="AA1772">
        <v>0.9</v>
      </c>
      <c r="AB1772">
        <v>0.8</v>
      </c>
      <c r="AC1772">
        <v>0.7</v>
      </c>
      <c r="AD1772">
        <v>2.4</v>
      </c>
    </row>
    <row r="1773" spans="1:30" x14ac:dyDescent="0.45">
      <c r="A1773" t="s">
        <v>154</v>
      </c>
      <c r="B1773">
        <v>19740</v>
      </c>
      <c r="C1773" t="s">
        <v>569</v>
      </c>
      <c r="E1773">
        <v>11</v>
      </c>
      <c r="F1773" t="s">
        <v>33</v>
      </c>
      <c r="G1773" t="s">
        <v>34</v>
      </c>
      <c r="H1773">
        <v>1</v>
      </c>
      <c r="I1773" t="s">
        <v>32</v>
      </c>
      <c r="J1773">
        <v>1</v>
      </c>
      <c r="K1773" t="s">
        <v>32</v>
      </c>
      <c r="L1773">
        <v>0</v>
      </c>
      <c r="M1773" t="s">
        <v>32</v>
      </c>
      <c r="N1773">
        <v>2012</v>
      </c>
      <c r="O1773">
        <v>848</v>
      </c>
      <c r="P1773">
        <v>58340</v>
      </c>
      <c r="Q1773">
        <v>78</v>
      </c>
      <c r="R1773">
        <v>35679</v>
      </c>
      <c r="S1773">
        <v>302</v>
      </c>
      <c r="T1773">
        <v>10049</v>
      </c>
      <c r="U1773">
        <v>770</v>
      </c>
      <c r="V1773">
        <v>22660</v>
      </c>
      <c r="W1773">
        <v>12.5</v>
      </c>
      <c r="X1773">
        <v>15.8</v>
      </c>
      <c r="Y1773">
        <v>37.1</v>
      </c>
      <c r="Z1773">
        <v>24.2</v>
      </c>
      <c r="AA1773">
        <v>50.5</v>
      </c>
      <c r="AB1773">
        <v>32.299999999999997</v>
      </c>
      <c r="AC1773">
        <v>12.5</v>
      </c>
      <c r="AD1773">
        <v>15.3</v>
      </c>
    </row>
    <row r="1774" spans="1:30" x14ac:dyDescent="0.45">
      <c r="A1774" t="s">
        <v>154</v>
      </c>
      <c r="B1774">
        <v>19740</v>
      </c>
      <c r="C1774" t="s">
        <v>569</v>
      </c>
      <c r="E1774">
        <v>21</v>
      </c>
      <c r="F1774" t="s">
        <v>35</v>
      </c>
      <c r="H1774">
        <v>1</v>
      </c>
      <c r="I1774" t="s">
        <v>32</v>
      </c>
      <c r="J1774">
        <v>1</v>
      </c>
      <c r="K1774" t="s">
        <v>32</v>
      </c>
      <c r="L1774">
        <v>0</v>
      </c>
      <c r="M1774" t="s">
        <v>32</v>
      </c>
      <c r="N1774">
        <v>2012</v>
      </c>
      <c r="O1774">
        <v>2330</v>
      </c>
      <c r="P1774">
        <v>9950543</v>
      </c>
      <c r="Q1774">
        <v>304</v>
      </c>
      <c r="R1774">
        <v>8376119</v>
      </c>
      <c r="S1774">
        <v>7297</v>
      </c>
      <c r="T1774">
        <v>571219</v>
      </c>
      <c r="U1774">
        <v>2026</v>
      </c>
      <c r="W1774">
        <v>6.7</v>
      </c>
      <c r="X1774">
        <v>5.2</v>
      </c>
      <c r="Y1774">
        <v>20.7</v>
      </c>
      <c r="Z1774">
        <v>7.8</v>
      </c>
      <c r="AA1774">
        <v>5.4</v>
      </c>
      <c r="AB1774">
        <v>5.9</v>
      </c>
      <c r="AC1774">
        <v>8.3000000000000007</v>
      </c>
    </row>
    <row r="1775" spans="1:30" x14ac:dyDescent="0.45">
      <c r="A1775" t="s">
        <v>154</v>
      </c>
      <c r="B1775">
        <v>19740</v>
      </c>
      <c r="C1775" t="s">
        <v>569</v>
      </c>
      <c r="E1775">
        <v>22</v>
      </c>
      <c r="F1775" t="s">
        <v>36</v>
      </c>
      <c r="H1775">
        <v>1</v>
      </c>
      <c r="I1775" t="s">
        <v>32</v>
      </c>
      <c r="J1775">
        <v>1</v>
      </c>
      <c r="K1775" t="s">
        <v>32</v>
      </c>
      <c r="L1775">
        <v>0</v>
      </c>
      <c r="M1775" t="s">
        <v>32</v>
      </c>
      <c r="N1775">
        <v>2012</v>
      </c>
      <c r="O1775">
        <v>133</v>
      </c>
      <c r="P1775">
        <v>4281238</v>
      </c>
      <c r="Q1775">
        <v>50</v>
      </c>
      <c r="R1775">
        <v>4267348</v>
      </c>
      <c r="S1775">
        <v>4634</v>
      </c>
      <c r="T1775">
        <v>451747</v>
      </c>
      <c r="U1775">
        <v>83</v>
      </c>
      <c r="W1775">
        <v>37.4</v>
      </c>
      <c r="X1775">
        <v>2.2999999999999998</v>
      </c>
      <c r="Y1775">
        <v>23.2</v>
      </c>
      <c r="Z1775">
        <v>2.4</v>
      </c>
      <c r="AA1775">
        <v>4</v>
      </c>
      <c r="AB1775">
        <v>3.5</v>
      </c>
      <c r="AC1775">
        <v>55.6</v>
      </c>
    </row>
    <row r="1776" spans="1:30" x14ac:dyDescent="0.45">
      <c r="A1776" t="s">
        <v>154</v>
      </c>
      <c r="B1776">
        <v>19740</v>
      </c>
      <c r="C1776" t="s">
        <v>569</v>
      </c>
      <c r="E1776">
        <v>23</v>
      </c>
      <c r="F1776" t="s">
        <v>37</v>
      </c>
      <c r="H1776">
        <v>1</v>
      </c>
      <c r="I1776" t="s">
        <v>32</v>
      </c>
      <c r="J1776">
        <v>1</v>
      </c>
      <c r="K1776" t="s">
        <v>32</v>
      </c>
      <c r="L1776">
        <v>0</v>
      </c>
      <c r="M1776" t="s">
        <v>32</v>
      </c>
      <c r="N1776">
        <v>2012</v>
      </c>
      <c r="O1776">
        <v>28522</v>
      </c>
      <c r="P1776">
        <v>16914258</v>
      </c>
      <c r="Q1776">
        <v>6329</v>
      </c>
      <c r="R1776">
        <v>15735580</v>
      </c>
      <c r="S1776">
        <v>63351</v>
      </c>
      <c r="T1776">
        <v>3132187</v>
      </c>
      <c r="U1776">
        <v>22193</v>
      </c>
      <c r="V1776">
        <v>1178678</v>
      </c>
      <c r="W1776">
        <v>2.4</v>
      </c>
      <c r="X1776">
        <v>3.8</v>
      </c>
      <c r="Y1776">
        <v>3.5</v>
      </c>
      <c r="Z1776">
        <v>4.2</v>
      </c>
      <c r="AA1776">
        <v>5.9</v>
      </c>
      <c r="AB1776">
        <v>5</v>
      </c>
      <c r="AC1776">
        <v>2.9</v>
      </c>
      <c r="AD1776">
        <v>6.8</v>
      </c>
    </row>
    <row r="1777" spans="1:30" x14ac:dyDescent="0.45">
      <c r="A1777" t="s">
        <v>154</v>
      </c>
      <c r="B1777">
        <v>19740</v>
      </c>
      <c r="C1777" t="s">
        <v>569</v>
      </c>
      <c r="E1777" t="s">
        <v>38</v>
      </c>
      <c r="F1777" t="s">
        <v>39</v>
      </c>
      <c r="H1777">
        <v>1</v>
      </c>
      <c r="I1777" t="s">
        <v>32</v>
      </c>
      <c r="J1777">
        <v>1</v>
      </c>
      <c r="K1777" t="s">
        <v>32</v>
      </c>
      <c r="L1777">
        <v>0</v>
      </c>
      <c r="M1777" t="s">
        <v>32</v>
      </c>
      <c r="N1777">
        <v>2012</v>
      </c>
      <c r="O1777">
        <v>5270</v>
      </c>
      <c r="P1777">
        <v>25047700</v>
      </c>
      <c r="Q1777">
        <v>2178</v>
      </c>
      <c r="R1777">
        <v>24906654</v>
      </c>
      <c r="S1777">
        <v>55442</v>
      </c>
      <c r="T1777">
        <v>3017939</v>
      </c>
      <c r="U1777">
        <v>3092</v>
      </c>
      <c r="V1777">
        <v>141046</v>
      </c>
      <c r="W1777">
        <v>7.3</v>
      </c>
      <c r="X1777">
        <v>2.4</v>
      </c>
      <c r="Y1777">
        <v>5.5</v>
      </c>
      <c r="Z1777">
        <v>2.5</v>
      </c>
      <c r="AA1777">
        <v>3</v>
      </c>
      <c r="AB1777">
        <v>2.4</v>
      </c>
      <c r="AC1777">
        <v>9.4</v>
      </c>
      <c r="AD1777">
        <v>8.6</v>
      </c>
    </row>
    <row r="1778" spans="1:30" x14ac:dyDescent="0.45">
      <c r="A1778" t="s">
        <v>154</v>
      </c>
      <c r="B1778">
        <v>19740</v>
      </c>
      <c r="C1778" t="s">
        <v>569</v>
      </c>
      <c r="E1778">
        <v>42</v>
      </c>
      <c r="F1778" t="s">
        <v>40</v>
      </c>
      <c r="H1778">
        <v>1</v>
      </c>
      <c r="I1778" t="s">
        <v>32</v>
      </c>
      <c r="J1778">
        <v>1</v>
      </c>
      <c r="K1778" t="s">
        <v>32</v>
      </c>
      <c r="L1778">
        <v>0</v>
      </c>
      <c r="M1778" t="s">
        <v>32</v>
      </c>
      <c r="N1778">
        <v>2012</v>
      </c>
      <c r="O1778">
        <v>7511</v>
      </c>
      <c r="P1778">
        <v>84837912</v>
      </c>
      <c r="Q1778">
        <v>3833</v>
      </c>
      <c r="R1778">
        <v>84527935</v>
      </c>
      <c r="S1778">
        <v>58729</v>
      </c>
      <c r="T1778">
        <v>3872973</v>
      </c>
      <c r="U1778">
        <v>3678</v>
      </c>
      <c r="V1778">
        <v>309977</v>
      </c>
      <c r="W1778">
        <v>3.8</v>
      </c>
      <c r="X1778">
        <v>1.9</v>
      </c>
      <c r="Y1778">
        <v>3.5</v>
      </c>
      <c r="Z1778">
        <v>2</v>
      </c>
      <c r="AA1778">
        <v>5.2</v>
      </c>
      <c r="AB1778">
        <v>4.2</v>
      </c>
      <c r="AC1778">
        <v>6.1</v>
      </c>
      <c r="AD1778">
        <v>9.4</v>
      </c>
    </row>
    <row r="1779" spans="1:30" x14ac:dyDescent="0.45">
      <c r="A1779" t="s">
        <v>154</v>
      </c>
      <c r="B1779">
        <v>19740</v>
      </c>
      <c r="C1779" t="s">
        <v>569</v>
      </c>
      <c r="E1779" t="s">
        <v>41</v>
      </c>
      <c r="F1779" t="s">
        <v>42</v>
      </c>
      <c r="H1779">
        <v>1</v>
      </c>
      <c r="I1779" t="s">
        <v>32</v>
      </c>
      <c r="J1779">
        <v>1</v>
      </c>
      <c r="K1779" t="s">
        <v>32</v>
      </c>
      <c r="L1779">
        <v>0</v>
      </c>
      <c r="M1779" t="s">
        <v>32</v>
      </c>
      <c r="N1779">
        <v>2012</v>
      </c>
      <c r="O1779">
        <v>22495</v>
      </c>
      <c r="P1779">
        <v>34600444</v>
      </c>
      <c r="Q1779">
        <v>5139</v>
      </c>
      <c r="R1779">
        <v>33964043</v>
      </c>
      <c r="S1779">
        <v>117465</v>
      </c>
      <c r="T1779">
        <v>3162000</v>
      </c>
      <c r="U1779">
        <v>17356</v>
      </c>
      <c r="V1779">
        <v>636401</v>
      </c>
      <c r="W1779">
        <v>1.7</v>
      </c>
      <c r="X1779">
        <v>1.8</v>
      </c>
      <c r="Y1779">
        <v>1.9</v>
      </c>
      <c r="Z1779">
        <v>1.9</v>
      </c>
      <c r="AA1779">
        <v>1.7</v>
      </c>
      <c r="AB1779">
        <v>1.6</v>
      </c>
      <c r="AC1779">
        <v>2</v>
      </c>
      <c r="AD1779">
        <v>5</v>
      </c>
    </row>
    <row r="1780" spans="1:30" x14ac:dyDescent="0.45">
      <c r="A1780" t="s">
        <v>154</v>
      </c>
      <c r="B1780">
        <v>19740</v>
      </c>
      <c r="C1780" t="s">
        <v>569</v>
      </c>
      <c r="E1780" t="s">
        <v>43</v>
      </c>
      <c r="F1780" t="s">
        <v>44</v>
      </c>
      <c r="G1780" t="s">
        <v>45</v>
      </c>
      <c r="H1780">
        <v>1</v>
      </c>
      <c r="I1780" t="s">
        <v>32</v>
      </c>
      <c r="J1780">
        <v>1</v>
      </c>
      <c r="K1780" t="s">
        <v>32</v>
      </c>
      <c r="L1780">
        <v>0</v>
      </c>
      <c r="M1780" t="s">
        <v>32</v>
      </c>
      <c r="N1780">
        <v>2012</v>
      </c>
      <c r="O1780">
        <v>9211</v>
      </c>
      <c r="P1780">
        <v>11772728</v>
      </c>
      <c r="Q1780">
        <v>1335</v>
      </c>
      <c r="R1780">
        <v>11252061</v>
      </c>
      <c r="S1780">
        <v>42360</v>
      </c>
      <c r="T1780">
        <v>1953844</v>
      </c>
      <c r="U1780">
        <v>7876</v>
      </c>
      <c r="V1780">
        <v>520666</v>
      </c>
      <c r="W1780">
        <v>3.2</v>
      </c>
      <c r="X1780">
        <v>2.1</v>
      </c>
      <c r="Y1780">
        <v>2.5</v>
      </c>
      <c r="Z1780">
        <v>2.2000000000000002</v>
      </c>
      <c r="AA1780">
        <v>4.7</v>
      </c>
      <c r="AB1780">
        <v>0.6</v>
      </c>
      <c r="AC1780">
        <v>3.5</v>
      </c>
      <c r="AD1780">
        <v>12.3</v>
      </c>
    </row>
    <row r="1781" spans="1:30" x14ac:dyDescent="0.45">
      <c r="A1781" t="s">
        <v>154</v>
      </c>
      <c r="B1781">
        <v>19740</v>
      </c>
      <c r="C1781" t="s">
        <v>569</v>
      </c>
      <c r="E1781">
        <v>51</v>
      </c>
      <c r="F1781" t="s">
        <v>46</v>
      </c>
      <c r="H1781">
        <v>1</v>
      </c>
      <c r="I1781" t="s">
        <v>32</v>
      </c>
      <c r="J1781">
        <v>1</v>
      </c>
      <c r="K1781" t="s">
        <v>32</v>
      </c>
      <c r="L1781">
        <v>0</v>
      </c>
      <c r="M1781" t="s">
        <v>32</v>
      </c>
      <c r="N1781">
        <v>2012</v>
      </c>
      <c r="O1781">
        <v>5094</v>
      </c>
      <c r="P1781">
        <v>28066871</v>
      </c>
      <c r="Q1781">
        <v>996</v>
      </c>
      <c r="R1781">
        <v>27947372</v>
      </c>
      <c r="S1781">
        <v>58930</v>
      </c>
      <c r="T1781">
        <v>4478631</v>
      </c>
      <c r="U1781">
        <v>4098</v>
      </c>
      <c r="V1781">
        <v>119499</v>
      </c>
      <c r="W1781">
        <v>6.2</v>
      </c>
      <c r="X1781">
        <v>0.9</v>
      </c>
      <c r="Y1781">
        <v>5.8</v>
      </c>
      <c r="Z1781">
        <v>0.9</v>
      </c>
      <c r="AA1781">
        <v>1.7</v>
      </c>
      <c r="AB1781">
        <v>1.8</v>
      </c>
      <c r="AC1781">
        <v>7.1</v>
      </c>
      <c r="AD1781">
        <v>11.2</v>
      </c>
    </row>
    <row r="1782" spans="1:30" x14ac:dyDescent="0.45">
      <c r="A1782" t="s">
        <v>154</v>
      </c>
      <c r="B1782">
        <v>19740</v>
      </c>
      <c r="C1782" t="s">
        <v>569</v>
      </c>
      <c r="E1782">
        <v>52</v>
      </c>
      <c r="F1782" t="s">
        <v>47</v>
      </c>
      <c r="G1782" t="s">
        <v>48</v>
      </c>
      <c r="H1782">
        <v>1</v>
      </c>
      <c r="I1782" t="s">
        <v>32</v>
      </c>
      <c r="J1782">
        <v>1</v>
      </c>
      <c r="K1782" t="s">
        <v>32</v>
      </c>
      <c r="L1782">
        <v>0</v>
      </c>
      <c r="M1782" t="s">
        <v>32</v>
      </c>
      <c r="N1782">
        <v>2012</v>
      </c>
      <c r="O1782">
        <v>13026</v>
      </c>
      <c r="P1782">
        <v>42720209</v>
      </c>
      <c r="Q1782">
        <v>3452</v>
      </c>
      <c r="R1782">
        <v>41963361</v>
      </c>
      <c r="S1782">
        <v>67281</v>
      </c>
      <c r="T1782">
        <v>5572844</v>
      </c>
      <c r="U1782">
        <v>9574</v>
      </c>
      <c r="V1782">
        <v>756848</v>
      </c>
      <c r="W1782">
        <v>4.0999999999999996</v>
      </c>
      <c r="X1782">
        <v>0.6</v>
      </c>
      <c r="Y1782">
        <v>4.5</v>
      </c>
      <c r="Z1782">
        <v>0.6</v>
      </c>
      <c r="AA1782">
        <v>2.8</v>
      </c>
      <c r="AB1782">
        <v>2.6</v>
      </c>
      <c r="AC1782">
        <v>4.5999999999999996</v>
      </c>
      <c r="AD1782">
        <v>4.5</v>
      </c>
    </row>
    <row r="1783" spans="1:30" x14ac:dyDescent="0.45">
      <c r="A1783" t="s">
        <v>154</v>
      </c>
      <c r="B1783">
        <v>19740</v>
      </c>
      <c r="C1783" t="s">
        <v>569</v>
      </c>
      <c r="E1783">
        <v>53</v>
      </c>
      <c r="F1783" t="s">
        <v>49</v>
      </c>
      <c r="H1783">
        <v>1</v>
      </c>
      <c r="I1783" t="s">
        <v>32</v>
      </c>
      <c r="J1783">
        <v>1</v>
      </c>
      <c r="K1783" t="s">
        <v>32</v>
      </c>
      <c r="L1783">
        <v>0</v>
      </c>
      <c r="M1783" t="s">
        <v>32</v>
      </c>
      <c r="N1783">
        <v>2012</v>
      </c>
      <c r="O1783">
        <v>30674</v>
      </c>
      <c r="P1783">
        <v>7896012</v>
      </c>
      <c r="Q1783">
        <v>3845</v>
      </c>
      <c r="R1783">
        <v>5283933</v>
      </c>
      <c r="S1783">
        <v>20651</v>
      </c>
      <c r="T1783">
        <v>929964</v>
      </c>
      <c r="U1783">
        <v>26829</v>
      </c>
      <c r="V1783">
        <v>2612080</v>
      </c>
      <c r="W1783">
        <v>3.3</v>
      </c>
      <c r="X1783">
        <v>3.7</v>
      </c>
      <c r="Y1783">
        <v>8.1999999999999993</v>
      </c>
      <c r="Z1783">
        <v>2.8</v>
      </c>
      <c r="AA1783">
        <v>4.7</v>
      </c>
      <c r="AB1783">
        <v>4.3</v>
      </c>
      <c r="AC1783">
        <v>3.7</v>
      </c>
      <c r="AD1783">
        <v>9.5</v>
      </c>
    </row>
    <row r="1784" spans="1:30" x14ac:dyDescent="0.45">
      <c r="A1784" t="s">
        <v>154</v>
      </c>
      <c r="B1784">
        <v>19740</v>
      </c>
      <c r="C1784" t="s">
        <v>569</v>
      </c>
      <c r="E1784">
        <v>54</v>
      </c>
      <c r="F1784" t="s">
        <v>50</v>
      </c>
      <c r="H1784">
        <v>1</v>
      </c>
      <c r="I1784" t="s">
        <v>32</v>
      </c>
      <c r="J1784">
        <v>1</v>
      </c>
      <c r="K1784" t="s">
        <v>32</v>
      </c>
      <c r="L1784">
        <v>0</v>
      </c>
      <c r="M1784" t="s">
        <v>32</v>
      </c>
      <c r="N1784">
        <v>2012</v>
      </c>
      <c r="O1784">
        <v>52176</v>
      </c>
      <c r="P1784">
        <v>25219666</v>
      </c>
      <c r="Q1784">
        <v>12626</v>
      </c>
      <c r="R1784">
        <v>23511476</v>
      </c>
      <c r="S1784">
        <v>113150</v>
      </c>
      <c r="T1784">
        <v>8722676</v>
      </c>
      <c r="U1784">
        <v>39550</v>
      </c>
      <c r="V1784">
        <v>1708189</v>
      </c>
      <c r="W1784">
        <v>1.3</v>
      </c>
      <c r="X1784">
        <v>2.2999999999999998</v>
      </c>
      <c r="Y1784">
        <v>2.5</v>
      </c>
      <c r="Z1784">
        <v>2.7</v>
      </c>
      <c r="AA1784">
        <v>4.5999999999999996</v>
      </c>
      <c r="AB1784">
        <v>4</v>
      </c>
      <c r="AC1784">
        <v>1.5</v>
      </c>
      <c r="AD1784">
        <v>5.7</v>
      </c>
    </row>
    <row r="1785" spans="1:30" x14ac:dyDescent="0.45">
      <c r="A1785" t="s">
        <v>154</v>
      </c>
      <c r="B1785">
        <v>19740</v>
      </c>
      <c r="C1785" t="s">
        <v>569</v>
      </c>
      <c r="E1785">
        <v>55</v>
      </c>
      <c r="F1785" t="s">
        <v>59</v>
      </c>
      <c r="H1785">
        <v>1</v>
      </c>
      <c r="I1785" t="s">
        <v>32</v>
      </c>
      <c r="J1785">
        <v>1</v>
      </c>
      <c r="K1785" t="s">
        <v>32</v>
      </c>
      <c r="L1785">
        <v>0</v>
      </c>
      <c r="M1785" t="s">
        <v>32</v>
      </c>
      <c r="N1785">
        <v>2012</v>
      </c>
      <c r="O1785">
        <v>483</v>
      </c>
      <c r="P1785">
        <v>4408624</v>
      </c>
      <c r="Q1785">
        <v>483</v>
      </c>
      <c r="R1785">
        <v>4408624</v>
      </c>
      <c r="S1785">
        <v>46758</v>
      </c>
      <c r="T1785">
        <v>4990933</v>
      </c>
      <c r="U1785">
        <v>0</v>
      </c>
      <c r="V1785">
        <v>0</v>
      </c>
      <c r="W1785">
        <v>5.8</v>
      </c>
      <c r="X1785">
        <v>0.5</v>
      </c>
      <c r="Y1785">
        <v>6</v>
      </c>
      <c r="Z1785">
        <v>0.5</v>
      </c>
      <c r="AA1785">
        <v>0.8</v>
      </c>
      <c r="AB1785">
        <v>1.5</v>
      </c>
      <c r="AC1785">
        <v>0</v>
      </c>
      <c r="AD1785">
        <v>0</v>
      </c>
    </row>
    <row r="1786" spans="1:30" x14ac:dyDescent="0.45">
      <c r="A1786" t="s">
        <v>154</v>
      </c>
      <c r="B1786">
        <v>19740</v>
      </c>
      <c r="C1786" t="s">
        <v>569</v>
      </c>
      <c r="E1786">
        <v>56</v>
      </c>
      <c r="F1786" t="s">
        <v>51</v>
      </c>
      <c r="H1786">
        <v>1</v>
      </c>
      <c r="I1786" t="s">
        <v>32</v>
      </c>
      <c r="J1786">
        <v>1</v>
      </c>
      <c r="K1786" t="s">
        <v>32</v>
      </c>
      <c r="L1786">
        <v>0</v>
      </c>
      <c r="M1786" t="s">
        <v>32</v>
      </c>
      <c r="N1786">
        <v>2012</v>
      </c>
      <c r="O1786">
        <v>20463</v>
      </c>
      <c r="P1786">
        <v>10303000</v>
      </c>
      <c r="Q1786">
        <v>3752</v>
      </c>
      <c r="R1786">
        <v>9919293</v>
      </c>
      <c r="S1786">
        <v>135937</v>
      </c>
      <c r="T1786">
        <v>5077023</v>
      </c>
      <c r="U1786">
        <v>16711</v>
      </c>
      <c r="V1786">
        <v>383708</v>
      </c>
      <c r="W1786">
        <v>2.2000000000000002</v>
      </c>
      <c r="X1786">
        <v>2.7</v>
      </c>
      <c r="Y1786">
        <v>2.7</v>
      </c>
      <c r="Z1786">
        <v>3</v>
      </c>
      <c r="AA1786">
        <v>3.5</v>
      </c>
      <c r="AB1786">
        <v>3.6</v>
      </c>
      <c r="AC1786">
        <v>2.2000000000000002</v>
      </c>
      <c r="AD1786">
        <v>8</v>
      </c>
    </row>
    <row r="1787" spans="1:30" x14ac:dyDescent="0.45">
      <c r="A1787" t="s">
        <v>154</v>
      </c>
      <c r="B1787">
        <v>19740</v>
      </c>
      <c r="C1787" t="s">
        <v>569</v>
      </c>
      <c r="E1787">
        <v>61</v>
      </c>
      <c r="F1787" t="s">
        <v>52</v>
      </c>
      <c r="H1787">
        <v>1</v>
      </c>
      <c r="I1787" t="s">
        <v>32</v>
      </c>
      <c r="J1787">
        <v>1</v>
      </c>
      <c r="K1787" t="s">
        <v>32</v>
      </c>
      <c r="L1787">
        <v>0</v>
      </c>
      <c r="M1787" t="s">
        <v>32</v>
      </c>
      <c r="N1787">
        <v>2012</v>
      </c>
      <c r="O1787">
        <v>8267</v>
      </c>
      <c r="P1787">
        <v>2306775</v>
      </c>
      <c r="Q1787">
        <v>1197</v>
      </c>
      <c r="R1787">
        <v>2195693</v>
      </c>
      <c r="S1787">
        <v>29465</v>
      </c>
      <c r="T1787">
        <v>947856</v>
      </c>
      <c r="U1787">
        <v>7069</v>
      </c>
      <c r="V1787">
        <v>111082</v>
      </c>
      <c r="W1787">
        <v>2.7</v>
      </c>
      <c r="X1787">
        <v>2.7</v>
      </c>
      <c r="Y1787">
        <v>6.1</v>
      </c>
      <c r="Z1787">
        <v>3</v>
      </c>
      <c r="AA1787">
        <v>3.1</v>
      </c>
      <c r="AB1787">
        <v>2.6</v>
      </c>
      <c r="AC1787">
        <v>3.5</v>
      </c>
      <c r="AD1787">
        <v>10.6</v>
      </c>
    </row>
    <row r="1788" spans="1:30" x14ac:dyDescent="0.45">
      <c r="A1788" t="s">
        <v>154</v>
      </c>
      <c r="B1788">
        <v>19740</v>
      </c>
      <c r="C1788" t="s">
        <v>569</v>
      </c>
      <c r="E1788">
        <v>62</v>
      </c>
      <c r="F1788" t="s">
        <v>53</v>
      </c>
      <c r="H1788">
        <v>1</v>
      </c>
      <c r="I1788" t="s">
        <v>32</v>
      </c>
      <c r="J1788">
        <v>1</v>
      </c>
      <c r="K1788" t="s">
        <v>32</v>
      </c>
      <c r="L1788">
        <v>0</v>
      </c>
      <c r="M1788" t="s">
        <v>32</v>
      </c>
      <c r="N1788">
        <v>2012</v>
      </c>
      <c r="O1788">
        <v>22539</v>
      </c>
      <c r="P1788">
        <v>14503880</v>
      </c>
      <c r="Q1788">
        <v>6368</v>
      </c>
      <c r="R1788">
        <v>13917776</v>
      </c>
      <c r="S1788">
        <v>123173</v>
      </c>
      <c r="T1788">
        <v>5633821</v>
      </c>
      <c r="U1788">
        <v>16171</v>
      </c>
      <c r="V1788">
        <v>586104</v>
      </c>
      <c r="W1788">
        <v>2.8</v>
      </c>
      <c r="X1788">
        <v>3.2</v>
      </c>
      <c r="Y1788">
        <v>4</v>
      </c>
      <c r="Z1788">
        <v>3.3</v>
      </c>
      <c r="AA1788">
        <v>3.3</v>
      </c>
      <c r="AB1788">
        <v>3.3</v>
      </c>
      <c r="AC1788">
        <v>2.6</v>
      </c>
      <c r="AD1788">
        <v>7.2</v>
      </c>
    </row>
    <row r="1789" spans="1:30" x14ac:dyDescent="0.45">
      <c r="A1789" t="s">
        <v>154</v>
      </c>
      <c r="B1789">
        <v>19740</v>
      </c>
      <c r="C1789" t="s">
        <v>569</v>
      </c>
      <c r="E1789">
        <v>71</v>
      </c>
      <c r="F1789" t="s">
        <v>54</v>
      </c>
      <c r="H1789">
        <v>1</v>
      </c>
      <c r="I1789" t="s">
        <v>32</v>
      </c>
      <c r="J1789">
        <v>1</v>
      </c>
      <c r="K1789" t="s">
        <v>32</v>
      </c>
      <c r="L1789">
        <v>0</v>
      </c>
      <c r="M1789" t="s">
        <v>32</v>
      </c>
      <c r="N1789">
        <v>2012</v>
      </c>
      <c r="O1789">
        <v>13446</v>
      </c>
      <c r="P1789">
        <v>2290483</v>
      </c>
      <c r="Q1789">
        <v>784</v>
      </c>
      <c r="R1789">
        <v>2083723</v>
      </c>
      <c r="S1789">
        <v>20138</v>
      </c>
      <c r="T1789">
        <v>810041</v>
      </c>
      <c r="U1789">
        <v>12662</v>
      </c>
      <c r="V1789">
        <v>206760</v>
      </c>
      <c r="W1789">
        <v>2.9</v>
      </c>
      <c r="X1789">
        <v>5.6</v>
      </c>
      <c r="Y1789">
        <v>9.1</v>
      </c>
      <c r="Z1789">
        <v>6.4</v>
      </c>
      <c r="AA1789">
        <v>5.3</v>
      </c>
      <c r="AB1789">
        <v>6.1</v>
      </c>
      <c r="AC1789">
        <v>2.9</v>
      </c>
      <c r="AD1789">
        <v>7.7</v>
      </c>
    </row>
    <row r="1790" spans="1:30" x14ac:dyDescent="0.45">
      <c r="A1790" t="s">
        <v>154</v>
      </c>
      <c r="B1790">
        <v>19740</v>
      </c>
      <c r="C1790" t="s">
        <v>569</v>
      </c>
      <c r="E1790">
        <v>72</v>
      </c>
      <c r="F1790" t="s">
        <v>55</v>
      </c>
      <c r="H1790">
        <v>1</v>
      </c>
      <c r="I1790" t="s">
        <v>32</v>
      </c>
      <c r="J1790">
        <v>1</v>
      </c>
      <c r="K1790" t="s">
        <v>32</v>
      </c>
      <c r="L1790">
        <v>0</v>
      </c>
      <c r="M1790" t="s">
        <v>32</v>
      </c>
      <c r="N1790">
        <v>2012</v>
      </c>
      <c r="O1790">
        <v>6254</v>
      </c>
      <c r="P1790">
        <v>7210111</v>
      </c>
      <c r="Q1790">
        <v>4024</v>
      </c>
      <c r="R1790">
        <v>7105067</v>
      </c>
      <c r="S1790">
        <v>117617</v>
      </c>
      <c r="T1790">
        <v>2027387</v>
      </c>
      <c r="U1790">
        <v>2230</v>
      </c>
      <c r="V1790">
        <v>105044</v>
      </c>
      <c r="W1790">
        <v>3.9</v>
      </c>
      <c r="X1790">
        <v>4.8</v>
      </c>
      <c r="Y1790">
        <v>4.3</v>
      </c>
      <c r="Z1790">
        <v>5</v>
      </c>
      <c r="AA1790">
        <v>6.9</v>
      </c>
      <c r="AB1790">
        <v>5.7</v>
      </c>
      <c r="AC1790">
        <v>6.3</v>
      </c>
      <c r="AD1790">
        <v>10.5</v>
      </c>
    </row>
    <row r="1791" spans="1:30" x14ac:dyDescent="0.45">
      <c r="A1791" t="s">
        <v>154</v>
      </c>
      <c r="B1791">
        <v>19740</v>
      </c>
      <c r="C1791" t="s">
        <v>569</v>
      </c>
      <c r="E1791">
        <v>81</v>
      </c>
      <c r="F1791" t="s">
        <v>56</v>
      </c>
      <c r="G1791" t="s">
        <v>57</v>
      </c>
      <c r="H1791">
        <v>1</v>
      </c>
      <c r="I1791" t="s">
        <v>32</v>
      </c>
      <c r="J1791">
        <v>1</v>
      </c>
      <c r="K1791" t="s">
        <v>32</v>
      </c>
      <c r="L1791">
        <v>0</v>
      </c>
      <c r="M1791" t="s">
        <v>32</v>
      </c>
      <c r="N1791">
        <v>2012</v>
      </c>
      <c r="O1791">
        <v>29231</v>
      </c>
      <c r="P1791">
        <v>3142702</v>
      </c>
      <c r="Q1791">
        <v>3750</v>
      </c>
      <c r="R1791">
        <v>2351339</v>
      </c>
      <c r="S1791">
        <v>27377</v>
      </c>
      <c r="T1791">
        <v>750112</v>
      </c>
      <c r="U1791">
        <v>25481</v>
      </c>
      <c r="V1791">
        <v>791364</v>
      </c>
      <c r="W1791">
        <v>2.2000000000000002</v>
      </c>
      <c r="X1791">
        <v>3.2</v>
      </c>
      <c r="Y1791">
        <v>4.0999999999999996</v>
      </c>
      <c r="Z1791">
        <v>4.0999999999999996</v>
      </c>
      <c r="AA1791">
        <v>2.9</v>
      </c>
      <c r="AB1791">
        <v>3.8</v>
      </c>
      <c r="AC1791">
        <v>2.2999999999999998</v>
      </c>
      <c r="AD1791">
        <v>4.2</v>
      </c>
    </row>
    <row r="1792" spans="1:30" x14ac:dyDescent="0.45">
      <c r="A1792" t="s">
        <v>154</v>
      </c>
      <c r="B1792">
        <v>19740</v>
      </c>
      <c r="C1792" t="s">
        <v>569</v>
      </c>
      <c r="E1792">
        <v>99</v>
      </c>
      <c r="F1792" t="s">
        <v>76</v>
      </c>
      <c r="H1792">
        <v>1</v>
      </c>
      <c r="I1792" t="s">
        <v>32</v>
      </c>
      <c r="J1792">
        <v>1</v>
      </c>
      <c r="K1792" t="s">
        <v>32</v>
      </c>
      <c r="L1792">
        <v>0</v>
      </c>
      <c r="M1792" t="s">
        <v>32</v>
      </c>
      <c r="N1792">
        <v>2012</v>
      </c>
      <c r="O1792">
        <v>45</v>
      </c>
      <c r="P1792">
        <v>6178</v>
      </c>
      <c r="Q1792">
        <v>40</v>
      </c>
      <c r="R1792">
        <v>4915</v>
      </c>
      <c r="S1792">
        <v>26</v>
      </c>
      <c r="T1792">
        <v>952</v>
      </c>
      <c r="U1792">
        <v>5</v>
      </c>
      <c r="W1792">
        <v>37</v>
      </c>
      <c r="X1792">
        <v>22.9</v>
      </c>
      <c r="Y1792">
        <v>39.299999999999997</v>
      </c>
      <c r="Z1792">
        <v>22.3</v>
      </c>
      <c r="AA1792">
        <v>45.4</v>
      </c>
      <c r="AB1792">
        <v>22.3</v>
      </c>
      <c r="AC1792">
        <v>59.9</v>
      </c>
    </row>
    <row r="1793" spans="1:30" x14ac:dyDescent="0.45">
      <c r="A1793" t="s">
        <v>155</v>
      </c>
      <c r="B1793">
        <v>19780</v>
      </c>
      <c r="C1793" t="s">
        <v>570</v>
      </c>
      <c r="E1793">
        <v>0</v>
      </c>
      <c r="F1793" t="s">
        <v>31</v>
      </c>
      <c r="H1793">
        <v>1</v>
      </c>
      <c r="I1793" t="s">
        <v>32</v>
      </c>
      <c r="J1793">
        <v>1</v>
      </c>
      <c r="K1793" t="s">
        <v>32</v>
      </c>
      <c r="L1793">
        <v>0</v>
      </c>
      <c r="M1793" t="s">
        <v>32</v>
      </c>
      <c r="N1793">
        <v>2012</v>
      </c>
      <c r="O1793">
        <v>52681</v>
      </c>
      <c r="P1793">
        <v>101470302</v>
      </c>
      <c r="Q1793">
        <v>11237</v>
      </c>
      <c r="R1793">
        <v>99619092</v>
      </c>
      <c r="S1793">
        <v>289993</v>
      </c>
      <c r="T1793">
        <v>13092479</v>
      </c>
      <c r="U1793">
        <v>41444</v>
      </c>
      <c r="V1793">
        <v>1851211</v>
      </c>
      <c r="W1793">
        <v>1.8</v>
      </c>
      <c r="X1793">
        <v>0.7</v>
      </c>
      <c r="Y1793">
        <v>2.2000000000000002</v>
      </c>
      <c r="Z1793">
        <v>0.7</v>
      </c>
      <c r="AA1793">
        <v>1.2</v>
      </c>
      <c r="AB1793">
        <v>1.3</v>
      </c>
      <c r="AC1793">
        <v>2.4</v>
      </c>
      <c r="AD1793">
        <v>7.3</v>
      </c>
    </row>
    <row r="1794" spans="1:30" x14ac:dyDescent="0.45">
      <c r="A1794" t="s">
        <v>155</v>
      </c>
      <c r="B1794">
        <v>19780</v>
      </c>
      <c r="C1794" t="s">
        <v>570</v>
      </c>
      <c r="E1794">
        <v>11</v>
      </c>
      <c r="F1794" t="s">
        <v>33</v>
      </c>
      <c r="G1794" t="s">
        <v>34</v>
      </c>
      <c r="H1794">
        <v>1</v>
      </c>
      <c r="I1794" t="s">
        <v>32</v>
      </c>
      <c r="J1794">
        <v>1</v>
      </c>
      <c r="K1794" t="s">
        <v>32</v>
      </c>
      <c r="L1794">
        <v>0</v>
      </c>
      <c r="M1794" t="s">
        <v>32</v>
      </c>
      <c r="N1794">
        <v>2012</v>
      </c>
      <c r="O1794">
        <v>406</v>
      </c>
      <c r="P1794">
        <v>41177</v>
      </c>
      <c r="Q1794">
        <v>30</v>
      </c>
      <c r="R1794">
        <v>27424</v>
      </c>
      <c r="S1794">
        <v>148</v>
      </c>
      <c r="T1794">
        <v>6512</v>
      </c>
      <c r="U1794">
        <v>377</v>
      </c>
      <c r="W1794">
        <v>19.399999999999999</v>
      </c>
      <c r="X1794">
        <v>22.8</v>
      </c>
      <c r="Y1794">
        <v>23.6</v>
      </c>
      <c r="Z1794">
        <v>11.3</v>
      </c>
      <c r="AA1794">
        <v>10</v>
      </c>
      <c r="AB1794">
        <v>6.8</v>
      </c>
      <c r="AC1794">
        <v>19.899999999999999</v>
      </c>
    </row>
    <row r="1795" spans="1:30" x14ac:dyDescent="0.45">
      <c r="A1795" t="s">
        <v>155</v>
      </c>
      <c r="B1795">
        <v>19780</v>
      </c>
      <c r="C1795" t="s">
        <v>570</v>
      </c>
      <c r="E1795">
        <v>23</v>
      </c>
      <c r="F1795" t="s">
        <v>37</v>
      </c>
      <c r="H1795">
        <v>1</v>
      </c>
      <c r="I1795" t="s">
        <v>32</v>
      </c>
      <c r="J1795">
        <v>1</v>
      </c>
      <c r="K1795" t="s">
        <v>32</v>
      </c>
      <c r="L1795">
        <v>0</v>
      </c>
      <c r="M1795" t="s">
        <v>32</v>
      </c>
      <c r="N1795">
        <v>2012</v>
      </c>
      <c r="O1795">
        <v>6663</v>
      </c>
      <c r="P1795">
        <v>3885002</v>
      </c>
      <c r="Q1795">
        <v>1361</v>
      </c>
      <c r="R1795">
        <v>3553011</v>
      </c>
      <c r="S1795">
        <v>14230</v>
      </c>
      <c r="T1795">
        <v>717220</v>
      </c>
      <c r="U1795">
        <v>5302</v>
      </c>
      <c r="V1795">
        <v>331991</v>
      </c>
      <c r="W1795">
        <v>4</v>
      </c>
      <c r="X1795">
        <v>9</v>
      </c>
      <c r="Y1795">
        <v>10.5</v>
      </c>
      <c r="Z1795">
        <v>9.6999999999999993</v>
      </c>
      <c r="AA1795">
        <v>10.5</v>
      </c>
      <c r="AB1795">
        <v>10.1</v>
      </c>
      <c r="AC1795">
        <v>5.2</v>
      </c>
      <c r="AD1795">
        <v>15.5</v>
      </c>
    </row>
    <row r="1796" spans="1:30" x14ac:dyDescent="0.45">
      <c r="A1796" t="s">
        <v>155</v>
      </c>
      <c r="B1796">
        <v>19780</v>
      </c>
      <c r="C1796" t="s">
        <v>570</v>
      </c>
      <c r="E1796" t="s">
        <v>38</v>
      </c>
      <c r="F1796" t="s">
        <v>39</v>
      </c>
      <c r="H1796">
        <v>1</v>
      </c>
      <c r="I1796" t="s">
        <v>32</v>
      </c>
      <c r="J1796">
        <v>1</v>
      </c>
      <c r="K1796" t="s">
        <v>32</v>
      </c>
      <c r="L1796">
        <v>0</v>
      </c>
      <c r="M1796" t="s">
        <v>32</v>
      </c>
      <c r="N1796">
        <v>2012</v>
      </c>
      <c r="O1796">
        <v>832</v>
      </c>
      <c r="P1796">
        <v>11963867</v>
      </c>
      <c r="Q1796">
        <v>369</v>
      </c>
      <c r="R1796">
        <v>11953421</v>
      </c>
      <c r="S1796">
        <v>19209</v>
      </c>
      <c r="T1796">
        <v>934891</v>
      </c>
      <c r="U1796">
        <v>463</v>
      </c>
      <c r="V1796">
        <v>10446</v>
      </c>
      <c r="W1796">
        <v>9.3000000000000007</v>
      </c>
      <c r="X1796">
        <v>4.2</v>
      </c>
      <c r="Y1796">
        <v>8.5</v>
      </c>
      <c r="Z1796">
        <v>4.3</v>
      </c>
      <c r="AA1796">
        <v>4.2</v>
      </c>
      <c r="AB1796">
        <v>4.5</v>
      </c>
      <c r="AC1796">
        <v>16.7</v>
      </c>
      <c r="AD1796">
        <v>14.8</v>
      </c>
    </row>
    <row r="1797" spans="1:30" x14ac:dyDescent="0.45">
      <c r="A1797" t="s">
        <v>155</v>
      </c>
      <c r="B1797">
        <v>19780</v>
      </c>
      <c r="C1797" t="s">
        <v>570</v>
      </c>
      <c r="E1797">
        <v>42</v>
      </c>
      <c r="F1797" t="s">
        <v>40</v>
      </c>
      <c r="H1797">
        <v>1</v>
      </c>
      <c r="I1797" t="s">
        <v>32</v>
      </c>
      <c r="J1797">
        <v>1</v>
      </c>
      <c r="K1797" t="s">
        <v>32</v>
      </c>
      <c r="L1797">
        <v>0</v>
      </c>
      <c r="M1797" t="s">
        <v>32</v>
      </c>
      <c r="N1797">
        <v>2012</v>
      </c>
      <c r="O1797">
        <v>1793</v>
      </c>
      <c r="P1797">
        <v>15078250</v>
      </c>
      <c r="Q1797">
        <v>1075</v>
      </c>
      <c r="R1797">
        <v>15019622</v>
      </c>
      <c r="S1797">
        <v>16375</v>
      </c>
      <c r="T1797">
        <v>930365</v>
      </c>
      <c r="U1797">
        <v>719</v>
      </c>
      <c r="V1797">
        <v>58627</v>
      </c>
      <c r="W1797">
        <v>9.8000000000000007</v>
      </c>
      <c r="X1797">
        <v>3.3</v>
      </c>
      <c r="Y1797">
        <v>12.1</v>
      </c>
      <c r="Z1797">
        <v>3.5</v>
      </c>
      <c r="AA1797">
        <v>8.1999999999999993</v>
      </c>
      <c r="AB1797">
        <v>7.1</v>
      </c>
      <c r="AC1797">
        <v>20.100000000000001</v>
      </c>
      <c r="AD1797">
        <v>40.799999999999997</v>
      </c>
    </row>
    <row r="1798" spans="1:30" x14ac:dyDescent="0.45">
      <c r="A1798" t="s">
        <v>155</v>
      </c>
      <c r="B1798">
        <v>19780</v>
      </c>
      <c r="C1798" t="s">
        <v>570</v>
      </c>
      <c r="E1798" t="s">
        <v>41</v>
      </c>
      <c r="F1798" t="s">
        <v>42</v>
      </c>
      <c r="H1798">
        <v>1</v>
      </c>
      <c r="I1798" t="s">
        <v>32</v>
      </c>
      <c r="J1798">
        <v>1</v>
      </c>
      <c r="K1798" t="s">
        <v>32</v>
      </c>
      <c r="L1798">
        <v>0</v>
      </c>
      <c r="M1798" t="s">
        <v>32</v>
      </c>
      <c r="N1798">
        <v>2012</v>
      </c>
      <c r="O1798">
        <v>5339</v>
      </c>
      <c r="P1798">
        <v>9367598</v>
      </c>
      <c r="Q1798">
        <v>1219</v>
      </c>
      <c r="R1798">
        <v>9231163</v>
      </c>
      <c r="S1798">
        <v>35331</v>
      </c>
      <c r="T1798">
        <v>822332</v>
      </c>
      <c r="U1798">
        <v>4121</v>
      </c>
      <c r="V1798">
        <v>136434</v>
      </c>
      <c r="W1798">
        <v>5</v>
      </c>
      <c r="X1798">
        <v>2.2999999999999998</v>
      </c>
      <c r="Y1798">
        <v>7.5</v>
      </c>
      <c r="Z1798">
        <v>2.4</v>
      </c>
      <c r="AA1798">
        <v>3</v>
      </c>
      <c r="AB1798">
        <v>2.1</v>
      </c>
      <c r="AC1798">
        <v>5.5</v>
      </c>
      <c r="AD1798">
        <v>19.399999999999999</v>
      </c>
    </row>
    <row r="1799" spans="1:30" x14ac:dyDescent="0.45">
      <c r="A1799" t="s">
        <v>155</v>
      </c>
      <c r="B1799">
        <v>19780</v>
      </c>
      <c r="C1799" t="s">
        <v>570</v>
      </c>
      <c r="E1799" t="s">
        <v>43</v>
      </c>
      <c r="F1799" t="s">
        <v>44</v>
      </c>
      <c r="G1799" t="s">
        <v>45</v>
      </c>
      <c r="H1799">
        <v>1</v>
      </c>
      <c r="I1799" t="s">
        <v>32</v>
      </c>
      <c r="J1799">
        <v>1</v>
      </c>
      <c r="K1799" t="s">
        <v>32</v>
      </c>
      <c r="L1799">
        <v>0</v>
      </c>
      <c r="M1799" t="s">
        <v>32</v>
      </c>
      <c r="N1799">
        <v>2012</v>
      </c>
      <c r="O1799">
        <v>1824</v>
      </c>
      <c r="P1799">
        <v>1713399</v>
      </c>
      <c r="Q1799">
        <v>381</v>
      </c>
      <c r="R1799">
        <v>1603977</v>
      </c>
      <c r="S1799">
        <v>10539</v>
      </c>
      <c r="T1799">
        <v>442465</v>
      </c>
      <c r="U1799">
        <v>1443</v>
      </c>
      <c r="V1799">
        <v>109422</v>
      </c>
      <c r="W1799">
        <v>14.2</v>
      </c>
      <c r="X1799">
        <v>6.5</v>
      </c>
      <c r="Y1799">
        <v>30.9</v>
      </c>
      <c r="Z1799">
        <v>7.2</v>
      </c>
      <c r="AA1799">
        <v>6.5</v>
      </c>
      <c r="AB1799">
        <v>7.5</v>
      </c>
      <c r="AC1799">
        <v>12.5</v>
      </c>
      <c r="AD1799">
        <v>20.3</v>
      </c>
    </row>
    <row r="1800" spans="1:30" x14ac:dyDescent="0.45">
      <c r="A1800" t="s">
        <v>155</v>
      </c>
      <c r="B1800">
        <v>19780</v>
      </c>
      <c r="C1800" t="s">
        <v>570</v>
      </c>
      <c r="E1800">
        <v>51</v>
      </c>
      <c r="F1800" t="s">
        <v>46</v>
      </c>
      <c r="H1800">
        <v>1</v>
      </c>
      <c r="I1800" t="s">
        <v>32</v>
      </c>
      <c r="J1800">
        <v>1</v>
      </c>
      <c r="K1800" t="s">
        <v>32</v>
      </c>
      <c r="L1800">
        <v>0</v>
      </c>
      <c r="M1800" t="s">
        <v>32</v>
      </c>
      <c r="N1800">
        <v>2012</v>
      </c>
      <c r="O1800">
        <v>797</v>
      </c>
      <c r="P1800">
        <v>2686495</v>
      </c>
      <c r="Q1800">
        <v>215</v>
      </c>
      <c r="R1800">
        <v>2668767</v>
      </c>
      <c r="S1800">
        <v>9678</v>
      </c>
      <c r="T1800">
        <v>561874</v>
      </c>
      <c r="U1800">
        <v>582</v>
      </c>
      <c r="V1800">
        <v>17727</v>
      </c>
      <c r="W1800">
        <v>11.7</v>
      </c>
      <c r="X1800">
        <v>0.7</v>
      </c>
      <c r="Y1800">
        <v>16</v>
      </c>
      <c r="Z1800">
        <v>0.7</v>
      </c>
      <c r="AA1800">
        <v>2.1</v>
      </c>
      <c r="AB1800">
        <v>1.4</v>
      </c>
      <c r="AC1800">
        <v>15.5</v>
      </c>
      <c r="AD1800">
        <v>15.7</v>
      </c>
    </row>
    <row r="1801" spans="1:30" x14ac:dyDescent="0.45">
      <c r="A1801" t="s">
        <v>155</v>
      </c>
      <c r="B1801">
        <v>19780</v>
      </c>
      <c r="C1801" t="s">
        <v>570</v>
      </c>
      <c r="E1801">
        <v>52</v>
      </c>
      <c r="F1801" t="s">
        <v>47</v>
      </c>
      <c r="G1801" t="s">
        <v>48</v>
      </c>
      <c r="H1801">
        <v>1</v>
      </c>
      <c r="I1801" t="s">
        <v>32</v>
      </c>
      <c r="J1801">
        <v>1</v>
      </c>
      <c r="K1801" t="s">
        <v>32</v>
      </c>
      <c r="L1801">
        <v>0</v>
      </c>
      <c r="M1801" t="s">
        <v>32</v>
      </c>
      <c r="N1801">
        <v>2012</v>
      </c>
      <c r="O1801">
        <v>2837</v>
      </c>
      <c r="P1801">
        <v>42866443</v>
      </c>
      <c r="Q1801">
        <v>853</v>
      </c>
      <c r="R1801">
        <v>42705617</v>
      </c>
      <c r="S1801">
        <v>47921</v>
      </c>
      <c r="T1801">
        <v>3492994</v>
      </c>
      <c r="U1801">
        <v>1984</v>
      </c>
      <c r="V1801">
        <v>160826</v>
      </c>
      <c r="W1801">
        <v>7</v>
      </c>
      <c r="X1801">
        <v>1.3</v>
      </c>
      <c r="Y1801">
        <v>17.399999999999999</v>
      </c>
      <c r="Z1801">
        <v>1.4</v>
      </c>
      <c r="AA1801">
        <v>2.6</v>
      </c>
      <c r="AB1801">
        <v>1.3</v>
      </c>
      <c r="AC1801">
        <v>10.6</v>
      </c>
      <c r="AD1801">
        <v>11.7</v>
      </c>
    </row>
    <row r="1802" spans="1:30" x14ac:dyDescent="0.45">
      <c r="A1802" t="s">
        <v>155</v>
      </c>
      <c r="B1802">
        <v>19780</v>
      </c>
      <c r="C1802" t="s">
        <v>570</v>
      </c>
      <c r="E1802">
        <v>53</v>
      </c>
      <c r="F1802" t="s">
        <v>49</v>
      </c>
      <c r="H1802">
        <v>1</v>
      </c>
      <c r="I1802" t="s">
        <v>32</v>
      </c>
      <c r="J1802">
        <v>1</v>
      </c>
      <c r="K1802" t="s">
        <v>32</v>
      </c>
      <c r="L1802">
        <v>0</v>
      </c>
      <c r="M1802" t="s">
        <v>32</v>
      </c>
      <c r="N1802">
        <v>2012</v>
      </c>
      <c r="O1802">
        <v>5018</v>
      </c>
      <c r="P1802">
        <v>1195482</v>
      </c>
      <c r="Q1802">
        <v>526</v>
      </c>
      <c r="R1802">
        <v>724461</v>
      </c>
      <c r="S1802">
        <v>4008</v>
      </c>
      <c r="T1802">
        <v>169131</v>
      </c>
      <c r="U1802">
        <v>4492</v>
      </c>
      <c r="V1802">
        <v>471021</v>
      </c>
      <c r="W1802">
        <v>10.8</v>
      </c>
      <c r="X1802">
        <v>8</v>
      </c>
      <c r="Y1802">
        <v>10.7</v>
      </c>
      <c r="Z1802">
        <v>4.8</v>
      </c>
      <c r="AA1802">
        <v>8.4</v>
      </c>
      <c r="AB1802">
        <v>7</v>
      </c>
      <c r="AC1802">
        <v>11.3</v>
      </c>
      <c r="AD1802">
        <v>21.3</v>
      </c>
    </row>
    <row r="1803" spans="1:30" x14ac:dyDescent="0.45">
      <c r="A1803" t="s">
        <v>155</v>
      </c>
      <c r="B1803">
        <v>19780</v>
      </c>
      <c r="C1803" t="s">
        <v>570</v>
      </c>
      <c r="E1803">
        <v>54</v>
      </c>
      <c r="F1803" t="s">
        <v>50</v>
      </c>
      <c r="H1803">
        <v>1</v>
      </c>
      <c r="I1803" t="s">
        <v>32</v>
      </c>
      <c r="J1803">
        <v>1</v>
      </c>
      <c r="K1803" t="s">
        <v>32</v>
      </c>
      <c r="L1803">
        <v>0</v>
      </c>
      <c r="M1803" t="s">
        <v>32</v>
      </c>
      <c r="N1803">
        <v>2012</v>
      </c>
      <c r="O1803">
        <v>7529</v>
      </c>
      <c r="P1803">
        <v>3284117</v>
      </c>
      <c r="Q1803">
        <v>1816</v>
      </c>
      <c r="R1803">
        <v>3104719</v>
      </c>
      <c r="S1803">
        <v>17955</v>
      </c>
      <c r="T1803">
        <v>1049894</v>
      </c>
      <c r="U1803">
        <v>5713</v>
      </c>
      <c r="V1803">
        <v>179399</v>
      </c>
      <c r="W1803">
        <v>6.8</v>
      </c>
      <c r="X1803">
        <v>3.3</v>
      </c>
      <c r="Y1803">
        <v>8.6999999999999993</v>
      </c>
      <c r="Z1803">
        <v>3.3</v>
      </c>
      <c r="AA1803">
        <v>6.4</v>
      </c>
      <c r="AB1803">
        <v>3.1</v>
      </c>
      <c r="AC1803">
        <v>8.6</v>
      </c>
      <c r="AD1803">
        <v>11</v>
      </c>
    </row>
    <row r="1804" spans="1:30" x14ac:dyDescent="0.45">
      <c r="A1804" t="s">
        <v>155</v>
      </c>
      <c r="B1804">
        <v>19780</v>
      </c>
      <c r="C1804" t="s">
        <v>570</v>
      </c>
      <c r="E1804">
        <v>55</v>
      </c>
      <c r="F1804" t="s">
        <v>59</v>
      </c>
      <c r="H1804">
        <v>1</v>
      </c>
      <c r="I1804" t="s">
        <v>32</v>
      </c>
      <c r="J1804">
        <v>1</v>
      </c>
      <c r="K1804" t="s">
        <v>32</v>
      </c>
      <c r="L1804">
        <v>0</v>
      </c>
      <c r="M1804" t="s">
        <v>32</v>
      </c>
      <c r="N1804">
        <v>2012</v>
      </c>
      <c r="O1804">
        <v>111</v>
      </c>
      <c r="P1804">
        <v>521618</v>
      </c>
      <c r="Q1804">
        <v>111</v>
      </c>
      <c r="R1804">
        <v>521618</v>
      </c>
      <c r="S1804">
        <v>6323</v>
      </c>
      <c r="T1804">
        <v>600915</v>
      </c>
      <c r="U1804">
        <v>0</v>
      </c>
      <c r="V1804">
        <v>0</v>
      </c>
      <c r="W1804">
        <v>7.7</v>
      </c>
      <c r="X1804">
        <v>9.8000000000000007</v>
      </c>
      <c r="Y1804">
        <v>8</v>
      </c>
      <c r="Z1804">
        <v>10.199999999999999</v>
      </c>
      <c r="AA1804">
        <v>2.8</v>
      </c>
      <c r="AB1804">
        <v>2.5</v>
      </c>
      <c r="AC1804">
        <v>0</v>
      </c>
      <c r="AD1804">
        <v>0</v>
      </c>
    </row>
    <row r="1805" spans="1:30" x14ac:dyDescent="0.45">
      <c r="A1805" t="s">
        <v>155</v>
      </c>
      <c r="B1805">
        <v>19780</v>
      </c>
      <c r="C1805" t="s">
        <v>570</v>
      </c>
      <c r="E1805">
        <v>56</v>
      </c>
      <c r="F1805" t="s">
        <v>51</v>
      </c>
      <c r="H1805">
        <v>1</v>
      </c>
      <c r="I1805" t="s">
        <v>32</v>
      </c>
      <c r="J1805">
        <v>1</v>
      </c>
      <c r="K1805" t="s">
        <v>32</v>
      </c>
      <c r="L1805">
        <v>0</v>
      </c>
      <c r="M1805" t="s">
        <v>32</v>
      </c>
      <c r="N1805">
        <v>2012</v>
      </c>
      <c r="O1805">
        <v>3440</v>
      </c>
      <c r="P1805">
        <v>1615691</v>
      </c>
      <c r="Q1805">
        <v>623</v>
      </c>
      <c r="R1805">
        <v>1571230</v>
      </c>
      <c r="S1805">
        <v>29702</v>
      </c>
      <c r="T1805">
        <v>930293</v>
      </c>
      <c r="U1805">
        <v>2817</v>
      </c>
      <c r="V1805">
        <v>44461</v>
      </c>
      <c r="W1805">
        <v>7.8</v>
      </c>
      <c r="X1805">
        <v>5.5</v>
      </c>
      <c r="Y1805">
        <v>13.9</v>
      </c>
      <c r="Z1805">
        <v>5.8</v>
      </c>
      <c r="AA1805">
        <v>4.3</v>
      </c>
      <c r="AB1805">
        <v>5.4</v>
      </c>
      <c r="AC1805">
        <v>7.5</v>
      </c>
      <c r="AD1805">
        <v>10.6</v>
      </c>
    </row>
    <row r="1806" spans="1:30" x14ac:dyDescent="0.45">
      <c r="A1806" t="s">
        <v>155</v>
      </c>
      <c r="B1806">
        <v>19780</v>
      </c>
      <c r="C1806" t="s">
        <v>570</v>
      </c>
      <c r="E1806">
        <v>61</v>
      </c>
      <c r="F1806" t="s">
        <v>52</v>
      </c>
      <c r="H1806">
        <v>1</v>
      </c>
      <c r="I1806" t="s">
        <v>32</v>
      </c>
      <c r="J1806">
        <v>1</v>
      </c>
      <c r="K1806" t="s">
        <v>32</v>
      </c>
      <c r="L1806">
        <v>0</v>
      </c>
      <c r="M1806" t="s">
        <v>32</v>
      </c>
      <c r="N1806">
        <v>2012</v>
      </c>
      <c r="O1806">
        <v>1166</v>
      </c>
      <c r="P1806">
        <v>397005</v>
      </c>
      <c r="Q1806">
        <v>174</v>
      </c>
      <c r="R1806">
        <v>387818</v>
      </c>
      <c r="S1806">
        <v>7775</v>
      </c>
      <c r="T1806">
        <v>174648</v>
      </c>
      <c r="U1806">
        <v>992</v>
      </c>
      <c r="V1806">
        <v>9186</v>
      </c>
      <c r="W1806">
        <v>16.399999999999999</v>
      </c>
      <c r="X1806">
        <v>4.5999999999999996</v>
      </c>
      <c r="Y1806">
        <v>11.7</v>
      </c>
      <c r="Z1806">
        <v>4.8</v>
      </c>
      <c r="AA1806">
        <v>3.8</v>
      </c>
      <c r="AB1806">
        <v>4</v>
      </c>
      <c r="AC1806">
        <v>18.5</v>
      </c>
      <c r="AD1806">
        <v>22</v>
      </c>
    </row>
    <row r="1807" spans="1:30" x14ac:dyDescent="0.45">
      <c r="A1807" t="s">
        <v>155</v>
      </c>
      <c r="B1807">
        <v>19780</v>
      </c>
      <c r="C1807" t="s">
        <v>570</v>
      </c>
      <c r="E1807">
        <v>62</v>
      </c>
      <c r="F1807" t="s">
        <v>53</v>
      </c>
      <c r="H1807">
        <v>1</v>
      </c>
      <c r="I1807" t="s">
        <v>32</v>
      </c>
      <c r="J1807">
        <v>1</v>
      </c>
      <c r="K1807" t="s">
        <v>32</v>
      </c>
      <c r="L1807">
        <v>0</v>
      </c>
      <c r="M1807" t="s">
        <v>32</v>
      </c>
      <c r="N1807">
        <v>2012</v>
      </c>
      <c r="O1807">
        <v>5558</v>
      </c>
      <c r="P1807">
        <v>3749986</v>
      </c>
      <c r="Q1807">
        <v>938</v>
      </c>
      <c r="R1807">
        <v>3655008</v>
      </c>
      <c r="S1807">
        <v>34908</v>
      </c>
      <c r="T1807">
        <v>1573148</v>
      </c>
      <c r="U1807">
        <v>4621</v>
      </c>
      <c r="V1807">
        <v>94978</v>
      </c>
      <c r="W1807">
        <v>5.2</v>
      </c>
      <c r="X1807">
        <v>4.5</v>
      </c>
      <c r="Y1807">
        <v>12.7</v>
      </c>
      <c r="Z1807">
        <v>4.8</v>
      </c>
      <c r="AA1807">
        <v>4.5</v>
      </c>
      <c r="AB1807">
        <v>4.5999999999999996</v>
      </c>
      <c r="AC1807">
        <v>5.6</v>
      </c>
      <c r="AD1807">
        <v>7</v>
      </c>
    </row>
    <row r="1808" spans="1:30" x14ac:dyDescent="0.45">
      <c r="A1808" t="s">
        <v>155</v>
      </c>
      <c r="B1808">
        <v>19780</v>
      </c>
      <c r="C1808" t="s">
        <v>570</v>
      </c>
      <c r="E1808">
        <v>71</v>
      </c>
      <c r="F1808" t="s">
        <v>54</v>
      </c>
      <c r="H1808">
        <v>1</v>
      </c>
      <c r="I1808" t="s">
        <v>32</v>
      </c>
      <c r="J1808">
        <v>1</v>
      </c>
      <c r="K1808" t="s">
        <v>32</v>
      </c>
      <c r="L1808">
        <v>0</v>
      </c>
      <c r="M1808" t="s">
        <v>32</v>
      </c>
      <c r="N1808">
        <v>2012</v>
      </c>
      <c r="O1808">
        <v>2553</v>
      </c>
      <c r="P1808">
        <v>532103</v>
      </c>
      <c r="Q1808">
        <v>226</v>
      </c>
      <c r="R1808">
        <v>475250</v>
      </c>
      <c r="S1808">
        <v>6670</v>
      </c>
      <c r="T1808">
        <v>135253</v>
      </c>
      <c r="U1808">
        <v>2328</v>
      </c>
      <c r="V1808">
        <v>56853</v>
      </c>
      <c r="W1808">
        <v>9.9</v>
      </c>
      <c r="X1808">
        <v>7.9</v>
      </c>
      <c r="Y1808">
        <v>23.6</v>
      </c>
      <c r="Z1808">
        <v>9.4</v>
      </c>
      <c r="AA1808">
        <v>21.9</v>
      </c>
      <c r="AB1808">
        <v>12</v>
      </c>
      <c r="AC1808">
        <v>9.6999999999999993</v>
      </c>
      <c r="AD1808">
        <v>9.6999999999999993</v>
      </c>
    </row>
    <row r="1809" spans="1:30" x14ac:dyDescent="0.45">
      <c r="A1809" t="s">
        <v>155</v>
      </c>
      <c r="B1809">
        <v>19780</v>
      </c>
      <c r="C1809" t="s">
        <v>570</v>
      </c>
      <c r="E1809">
        <v>72</v>
      </c>
      <c r="F1809" t="s">
        <v>55</v>
      </c>
      <c r="H1809">
        <v>1</v>
      </c>
      <c r="I1809" t="s">
        <v>32</v>
      </c>
      <c r="J1809">
        <v>1</v>
      </c>
      <c r="K1809" t="s">
        <v>32</v>
      </c>
      <c r="L1809">
        <v>0</v>
      </c>
      <c r="M1809" t="s">
        <v>32</v>
      </c>
      <c r="N1809">
        <v>2012</v>
      </c>
      <c r="O1809">
        <v>1306</v>
      </c>
      <c r="P1809">
        <v>1137897</v>
      </c>
      <c r="Q1809">
        <v>875</v>
      </c>
      <c r="R1809">
        <v>1118506</v>
      </c>
      <c r="S1809">
        <v>22472</v>
      </c>
      <c r="T1809">
        <v>323917</v>
      </c>
      <c r="U1809">
        <v>431</v>
      </c>
      <c r="V1809">
        <v>19391</v>
      </c>
      <c r="W1809">
        <v>7</v>
      </c>
      <c r="X1809">
        <v>4.5999999999999996</v>
      </c>
      <c r="Y1809">
        <v>7.8</v>
      </c>
      <c r="Z1809">
        <v>4.9000000000000004</v>
      </c>
      <c r="AA1809">
        <v>6.6</v>
      </c>
      <c r="AB1809">
        <v>5.0999999999999996</v>
      </c>
      <c r="AC1809">
        <v>17.399999999999999</v>
      </c>
      <c r="AD1809">
        <v>32.5</v>
      </c>
    </row>
    <row r="1810" spans="1:30" x14ac:dyDescent="0.45">
      <c r="A1810" t="s">
        <v>155</v>
      </c>
      <c r="B1810">
        <v>19780</v>
      </c>
      <c r="C1810" t="s">
        <v>570</v>
      </c>
      <c r="E1810">
        <v>81</v>
      </c>
      <c r="F1810" t="s">
        <v>56</v>
      </c>
      <c r="G1810" t="s">
        <v>57</v>
      </c>
      <c r="H1810">
        <v>1</v>
      </c>
      <c r="I1810" t="s">
        <v>32</v>
      </c>
      <c r="J1810">
        <v>1</v>
      </c>
      <c r="K1810" t="s">
        <v>32</v>
      </c>
      <c r="L1810">
        <v>0</v>
      </c>
      <c r="M1810" t="s">
        <v>32</v>
      </c>
      <c r="N1810">
        <v>2012</v>
      </c>
      <c r="O1810">
        <v>5753</v>
      </c>
      <c r="P1810">
        <v>506950</v>
      </c>
      <c r="Q1810">
        <v>705</v>
      </c>
      <c r="R1810">
        <v>372048</v>
      </c>
      <c r="S1810">
        <v>5582</v>
      </c>
      <c r="T1810">
        <v>126873</v>
      </c>
      <c r="U1810">
        <v>5048</v>
      </c>
      <c r="V1810">
        <v>134902</v>
      </c>
      <c r="W1810">
        <v>6</v>
      </c>
      <c r="X1810">
        <v>8.3000000000000007</v>
      </c>
      <c r="Y1810">
        <v>6.3</v>
      </c>
      <c r="Z1810">
        <v>9.6</v>
      </c>
      <c r="AA1810">
        <v>13.8</v>
      </c>
      <c r="AB1810">
        <v>9.8000000000000007</v>
      </c>
      <c r="AC1810">
        <v>7</v>
      </c>
      <c r="AD1810">
        <v>11.8</v>
      </c>
    </row>
    <row r="1811" spans="1:30" x14ac:dyDescent="0.45">
      <c r="A1811" t="s">
        <v>156</v>
      </c>
      <c r="B1811">
        <v>19820</v>
      </c>
      <c r="C1811" t="s">
        <v>571</v>
      </c>
      <c r="E1811">
        <v>0</v>
      </c>
      <c r="F1811" t="s">
        <v>31</v>
      </c>
      <c r="H1811">
        <v>1</v>
      </c>
      <c r="I1811" t="s">
        <v>32</v>
      </c>
      <c r="J1811">
        <v>1</v>
      </c>
      <c r="K1811" t="s">
        <v>32</v>
      </c>
      <c r="L1811">
        <v>0</v>
      </c>
      <c r="M1811" t="s">
        <v>32</v>
      </c>
      <c r="N1811">
        <v>2012</v>
      </c>
      <c r="O1811">
        <v>397293</v>
      </c>
      <c r="P1811">
        <v>544675961</v>
      </c>
      <c r="Q1811">
        <v>76241</v>
      </c>
      <c r="R1811">
        <v>528953394</v>
      </c>
      <c r="S1811">
        <v>1632819</v>
      </c>
      <c r="T1811">
        <v>79135263</v>
      </c>
      <c r="U1811">
        <v>321052</v>
      </c>
      <c r="V1811">
        <v>15722567</v>
      </c>
      <c r="W1811">
        <v>0.8</v>
      </c>
      <c r="X1811">
        <v>1.2</v>
      </c>
      <c r="Y1811">
        <v>1.1000000000000001</v>
      </c>
      <c r="Z1811">
        <v>1.2</v>
      </c>
      <c r="AA1811">
        <v>1.5</v>
      </c>
      <c r="AB1811">
        <v>1.4</v>
      </c>
      <c r="AC1811">
        <v>0.8</v>
      </c>
      <c r="AD1811">
        <v>2</v>
      </c>
    </row>
    <row r="1812" spans="1:30" x14ac:dyDescent="0.45">
      <c r="A1812" t="s">
        <v>156</v>
      </c>
      <c r="B1812">
        <v>19820</v>
      </c>
      <c r="C1812" t="s">
        <v>571</v>
      </c>
      <c r="E1812">
        <v>11</v>
      </c>
      <c r="F1812" t="s">
        <v>33</v>
      </c>
      <c r="G1812" t="s">
        <v>34</v>
      </c>
      <c r="H1812">
        <v>1</v>
      </c>
      <c r="I1812" t="s">
        <v>32</v>
      </c>
      <c r="J1812">
        <v>1</v>
      </c>
      <c r="K1812" t="s">
        <v>32</v>
      </c>
      <c r="L1812">
        <v>0</v>
      </c>
      <c r="M1812" t="s">
        <v>32</v>
      </c>
      <c r="N1812">
        <v>2012</v>
      </c>
      <c r="O1812">
        <v>726</v>
      </c>
      <c r="P1812">
        <v>44375</v>
      </c>
      <c r="Q1812">
        <v>36</v>
      </c>
      <c r="R1812">
        <v>28576</v>
      </c>
      <c r="S1812">
        <v>240</v>
      </c>
      <c r="T1812">
        <v>7078</v>
      </c>
      <c r="U1812">
        <v>690</v>
      </c>
      <c r="V1812">
        <v>15799</v>
      </c>
      <c r="W1812">
        <v>10.4</v>
      </c>
      <c r="X1812">
        <v>11.6</v>
      </c>
      <c r="Y1812">
        <v>75.2</v>
      </c>
      <c r="Z1812">
        <v>10.5</v>
      </c>
      <c r="AA1812">
        <v>24</v>
      </c>
      <c r="AB1812">
        <v>11.8</v>
      </c>
      <c r="AC1812">
        <v>10.9</v>
      </c>
      <c r="AD1812">
        <v>19.8</v>
      </c>
    </row>
    <row r="1813" spans="1:30" x14ac:dyDescent="0.45">
      <c r="A1813" t="s">
        <v>156</v>
      </c>
      <c r="B1813">
        <v>19820</v>
      </c>
      <c r="C1813" t="s">
        <v>571</v>
      </c>
      <c r="E1813">
        <v>21</v>
      </c>
      <c r="F1813" t="s">
        <v>35</v>
      </c>
      <c r="H1813">
        <v>1</v>
      </c>
      <c r="I1813" t="s">
        <v>32</v>
      </c>
      <c r="J1813">
        <v>1</v>
      </c>
      <c r="K1813" t="s">
        <v>32</v>
      </c>
      <c r="L1813">
        <v>0</v>
      </c>
      <c r="M1813" t="s">
        <v>32</v>
      </c>
      <c r="N1813">
        <v>2012</v>
      </c>
      <c r="O1813">
        <v>811</v>
      </c>
      <c r="P1813">
        <v>173925</v>
      </c>
      <c r="Q1813">
        <v>55</v>
      </c>
      <c r="R1813">
        <v>136931</v>
      </c>
      <c r="S1813">
        <v>607</v>
      </c>
      <c r="T1813">
        <v>28565</v>
      </c>
      <c r="U1813">
        <v>756</v>
      </c>
      <c r="V1813">
        <v>36994</v>
      </c>
      <c r="W1813">
        <v>13.4</v>
      </c>
      <c r="X1813">
        <v>30.8</v>
      </c>
      <c r="Y1813">
        <v>43</v>
      </c>
      <c r="Z1813">
        <v>40</v>
      </c>
      <c r="AA1813">
        <v>47.7</v>
      </c>
      <c r="AB1813">
        <v>34.5</v>
      </c>
      <c r="AC1813">
        <v>13.6</v>
      </c>
      <c r="AD1813">
        <v>48.5</v>
      </c>
    </row>
    <row r="1814" spans="1:30" x14ac:dyDescent="0.45">
      <c r="A1814" t="s">
        <v>156</v>
      </c>
      <c r="B1814">
        <v>19820</v>
      </c>
      <c r="C1814" t="s">
        <v>571</v>
      </c>
      <c r="E1814">
        <v>22</v>
      </c>
      <c r="F1814" t="s">
        <v>36</v>
      </c>
      <c r="H1814">
        <v>1</v>
      </c>
      <c r="I1814" t="s">
        <v>32</v>
      </c>
      <c r="J1814">
        <v>1</v>
      </c>
      <c r="K1814" t="s">
        <v>32</v>
      </c>
      <c r="L1814">
        <v>0</v>
      </c>
      <c r="M1814" t="s">
        <v>32</v>
      </c>
      <c r="N1814">
        <v>2012</v>
      </c>
      <c r="O1814">
        <v>88</v>
      </c>
      <c r="P1814">
        <v>9317349</v>
      </c>
      <c r="Q1814">
        <v>24</v>
      </c>
      <c r="R1814">
        <v>9311698</v>
      </c>
      <c r="S1814">
        <v>9520</v>
      </c>
      <c r="T1814">
        <v>803818</v>
      </c>
      <c r="U1814">
        <v>64</v>
      </c>
      <c r="V1814">
        <v>5651</v>
      </c>
      <c r="W1814">
        <v>10.6</v>
      </c>
      <c r="X1814">
        <v>2.8</v>
      </c>
      <c r="Y1814">
        <v>34.200000000000003</v>
      </c>
      <c r="Z1814">
        <v>2.9</v>
      </c>
      <c r="AA1814">
        <v>5.0999999999999996</v>
      </c>
      <c r="AB1814">
        <v>3</v>
      </c>
      <c r="AC1814">
        <v>10.8</v>
      </c>
      <c r="AD1814">
        <v>1.2</v>
      </c>
    </row>
    <row r="1815" spans="1:30" x14ac:dyDescent="0.45">
      <c r="A1815" t="s">
        <v>156</v>
      </c>
      <c r="B1815">
        <v>19820</v>
      </c>
      <c r="C1815" t="s">
        <v>571</v>
      </c>
      <c r="E1815">
        <v>23</v>
      </c>
      <c r="F1815" t="s">
        <v>37</v>
      </c>
      <c r="H1815">
        <v>1</v>
      </c>
      <c r="I1815" t="s">
        <v>32</v>
      </c>
      <c r="J1815">
        <v>1</v>
      </c>
      <c r="K1815" t="s">
        <v>32</v>
      </c>
      <c r="L1815">
        <v>0</v>
      </c>
      <c r="M1815" t="s">
        <v>32</v>
      </c>
      <c r="N1815">
        <v>2012</v>
      </c>
      <c r="O1815">
        <v>35110</v>
      </c>
      <c r="P1815">
        <v>17081560</v>
      </c>
      <c r="Q1815">
        <v>6897</v>
      </c>
      <c r="R1815">
        <v>15833603</v>
      </c>
      <c r="S1815">
        <v>54535</v>
      </c>
      <c r="T1815">
        <v>3053257</v>
      </c>
      <c r="U1815">
        <v>28212</v>
      </c>
      <c r="V1815">
        <v>1247956</v>
      </c>
      <c r="W1815">
        <v>2.2000000000000002</v>
      </c>
      <c r="X1815">
        <v>3.7</v>
      </c>
      <c r="Y1815">
        <v>2.5</v>
      </c>
      <c r="Z1815">
        <v>3.8</v>
      </c>
      <c r="AA1815">
        <v>6.3</v>
      </c>
      <c r="AB1815">
        <v>5.4</v>
      </c>
      <c r="AC1815">
        <v>2.5</v>
      </c>
      <c r="AD1815">
        <v>8.6999999999999993</v>
      </c>
    </row>
    <row r="1816" spans="1:30" x14ac:dyDescent="0.45">
      <c r="A1816" t="s">
        <v>156</v>
      </c>
      <c r="B1816">
        <v>19820</v>
      </c>
      <c r="C1816" t="s">
        <v>571</v>
      </c>
      <c r="E1816" t="s">
        <v>38</v>
      </c>
      <c r="F1816" t="s">
        <v>39</v>
      </c>
      <c r="H1816">
        <v>1</v>
      </c>
      <c r="I1816" t="s">
        <v>32</v>
      </c>
      <c r="J1816">
        <v>1</v>
      </c>
      <c r="K1816" t="s">
        <v>32</v>
      </c>
      <c r="L1816">
        <v>0</v>
      </c>
      <c r="M1816" t="s">
        <v>32</v>
      </c>
      <c r="N1816">
        <v>2012</v>
      </c>
      <c r="O1816">
        <v>9754</v>
      </c>
      <c r="P1816">
        <v>114105500</v>
      </c>
      <c r="Q1816">
        <v>4908</v>
      </c>
      <c r="R1816">
        <v>111286771</v>
      </c>
      <c r="S1816">
        <v>201572</v>
      </c>
      <c r="T1816">
        <v>11742107</v>
      </c>
      <c r="U1816">
        <v>4846</v>
      </c>
      <c r="W1816">
        <v>4</v>
      </c>
      <c r="X1816">
        <v>1.9</v>
      </c>
      <c r="Y1816">
        <v>3.9</v>
      </c>
      <c r="Z1816">
        <v>2.2000000000000002</v>
      </c>
      <c r="AA1816">
        <v>4.2</v>
      </c>
      <c r="AB1816">
        <v>4.5</v>
      </c>
      <c r="AC1816">
        <v>5.5</v>
      </c>
    </row>
    <row r="1817" spans="1:30" x14ac:dyDescent="0.45">
      <c r="A1817" t="s">
        <v>156</v>
      </c>
      <c r="B1817">
        <v>19820</v>
      </c>
      <c r="C1817" t="s">
        <v>571</v>
      </c>
      <c r="E1817">
        <v>42</v>
      </c>
      <c r="F1817" t="s">
        <v>40</v>
      </c>
      <c r="H1817">
        <v>1</v>
      </c>
      <c r="I1817" t="s">
        <v>32</v>
      </c>
      <c r="J1817">
        <v>1</v>
      </c>
      <c r="K1817" t="s">
        <v>32</v>
      </c>
      <c r="L1817">
        <v>0</v>
      </c>
      <c r="M1817" t="s">
        <v>32</v>
      </c>
      <c r="N1817">
        <v>2012</v>
      </c>
      <c r="O1817">
        <v>10864</v>
      </c>
      <c r="P1817">
        <v>157408264</v>
      </c>
      <c r="Q1817">
        <v>5306</v>
      </c>
      <c r="R1817">
        <v>156530597</v>
      </c>
      <c r="S1817">
        <v>85093</v>
      </c>
      <c r="T1817">
        <v>5659881</v>
      </c>
      <c r="U1817">
        <v>5558</v>
      </c>
      <c r="V1817">
        <v>877667</v>
      </c>
      <c r="W1817">
        <v>3.3</v>
      </c>
      <c r="X1817">
        <v>2.6</v>
      </c>
      <c r="Y1817">
        <v>4.9000000000000004</v>
      </c>
      <c r="Z1817">
        <v>2.7</v>
      </c>
      <c r="AA1817">
        <v>4.2</v>
      </c>
      <c r="AB1817">
        <v>4.5</v>
      </c>
      <c r="AC1817">
        <v>2.9</v>
      </c>
      <c r="AD1817">
        <v>11.3</v>
      </c>
    </row>
    <row r="1818" spans="1:30" x14ac:dyDescent="0.45">
      <c r="A1818" t="s">
        <v>156</v>
      </c>
      <c r="B1818">
        <v>19820</v>
      </c>
      <c r="C1818" t="s">
        <v>571</v>
      </c>
      <c r="E1818" t="s">
        <v>41</v>
      </c>
      <c r="F1818" t="s">
        <v>42</v>
      </c>
      <c r="H1818">
        <v>1</v>
      </c>
      <c r="I1818" t="s">
        <v>32</v>
      </c>
      <c r="J1818">
        <v>1</v>
      </c>
      <c r="K1818" t="s">
        <v>32</v>
      </c>
      <c r="L1818">
        <v>0</v>
      </c>
      <c r="M1818" t="s">
        <v>32</v>
      </c>
      <c r="N1818">
        <v>2012</v>
      </c>
      <c r="O1818">
        <v>33888</v>
      </c>
      <c r="P1818">
        <v>54425295</v>
      </c>
      <c r="Q1818">
        <v>10299</v>
      </c>
      <c r="R1818">
        <v>53487688</v>
      </c>
      <c r="S1818">
        <v>187824</v>
      </c>
      <c r="T1818">
        <v>4701001</v>
      </c>
      <c r="U1818">
        <v>23589</v>
      </c>
      <c r="V1818">
        <v>937607</v>
      </c>
      <c r="W1818">
        <v>2.7</v>
      </c>
      <c r="X1818">
        <v>4.7</v>
      </c>
      <c r="Y1818">
        <v>2.6</v>
      </c>
      <c r="Z1818">
        <v>4.9000000000000004</v>
      </c>
      <c r="AA1818">
        <v>2.9</v>
      </c>
      <c r="AB1818">
        <v>4.8</v>
      </c>
      <c r="AC1818">
        <v>3.2</v>
      </c>
      <c r="AD1818">
        <v>6.7</v>
      </c>
    </row>
    <row r="1819" spans="1:30" x14ac:dyDescent="0.45">
      <c r="A1819" t="s">
        <v>156</v>
      </c>
      <c r="B1819">
        <v>19820</v>
      </c>
      <c r="C1819" t="s">
        <v>571</v>
      </c>
      <c r="E1819" t="s">
        <v>43</v>
      </c>
      <c r="F1819" t="s">
        <v>44</v>
      </c>
      <c r="G1819" t="s">
        <v>45</v>
      </c>
      <c r="H1819">
        <v>1</v>
      </c>
      <c r="I1819" t="s">
        <v>32</v>
      </c>
      <c r="J1819">
        <v>1</v>
      </c>
      <c r="K1819" t="s">
        <v>32</v>
      </c>
      <c r="L1819">
        <v>0</v>
      </c>
      <c r="M1819" t="s">
        <v>32</v>
      </c>
      <c r="N1819">
        <v>2012</v>
      </c>
      <c r="O1819">
        <v>15751</v>
      </c>
      <c r="P1819">
        <v>14073754</v>
      </c>
      <c r="Q1819">
        <v>2367</v>
      </c>
      <c r="R1819">
        <v>13319771</v>
      </c>
      <c r="S1819">
        <v>51607</v>
      </c>
      <c r="T1819">
        <v>2499417</v>
      </c>
      <c r="U1819">
        <v>13384</v>
      </c>
      <c r="V1819">
        <v>753983</v>
      </c>
      <c r="W1819">
        <v>3.5</v>
      </c>
      <c r="X1819">
        <v>4</v>
      </c>
      <c r="Y1819">
        <v>5.7</v>
      </c>
      <c r="Z1819">
        <v>4.4000000000000004</v>
      </c>
      <c r="AA1819">
        <v>2.4</v>
      </c>
      <c r="AB1819">
        <v>3.6</v>
      </c>
      <c r="AC1819">
        <v>3.8</v>
      </c>
      <c r="AD1819">
        <v>11.1</v>
      </c>
    </row>
    <row r="1820" spans="1:30" x14ac:dyDescent="0.45">
      <c r="A1820" t="s">
        <v>156</v>
      </c>
      <c r="B1820">
        <v>19820</v>
      </c>
      <c r="C1820" t="s">
        <v>571</v>
      </c>
      <c r="E1820">
        <v>51</v>
      </c>
      <c r="F1820" t="s">
        <v>46</v>
      </c>
      <c r="H1820">
        <v>1</v>
      </c>
      <c r="I1820" t="s">
        <v>32</v>
      </c>
      <c r="J1820">
        <v>1</v>
      </c>
      <c r="K1820" t="s">
        <v>32</v>
      </c>
      <c r="L1820">
        <v>0</v>
      </c>
      <c r="M1820" t="s">
        <v>32</v>
      </c>
      <c r="N1820">
        <v>2012</v>
      </c>
      <c r="O1820">
        <v>4745</v>
      </c>
      <c r="P1820">
        <v>11619506</v>
      </c>
      <c r="Q1820">
        <v>789</v>
      </c>
      <c r="R1820">
        <v>11501883</v>
      </c>
      <c r="S1820">
        <v>36861</v>
      </c>
      <c r="T1820">
        <v>2740629</v>
      </c>
      <c r="U1820">
        <v>3956</v>
      </c>
      <c r="V1820">
        <v>117622</v>
      </c>
      <c r="W1820">
        <v>4.9000000000000004</v>
      </c>
      <c r="X1820">
        <v>0.7</v>
      </c>
      <c r="Y1820">
        <v>7.2</v>
      </c>
      <c r="Z1820">
        <v>0.7</v>
      </c>
      <c r="AA1820">
        <v>0.9</v>
      </c>
      <c r="AB1820">
        <v>0.5</v>
      </c>
      <c r="AC1820">
        <v>4.7</v>
      </c>
      <c r="AD1820">
        <v>13.4</v>
      </c>
    </row>
    <row r="1821" spans="1:30" x14ac:dyDescent="0.45">
      <c r="A1821" t="s">
        <v>156</v>
      </c>
      <c r="B1821">
        <v>19820</v>
      </c>
      <c r="C1821" t="s">
        <v>571</v>
      </c>
      <c r="E1821">
        <v>52</v>
      </c>
      <c r="F1821" t="s">
        <v>47</v>
      </c>
      <c r="G1821" t="s">
        <v>48</v>
      </c>
      <c r="H1821">
        <v>1</v>
      </c>
      <c r="I1821" t="s">
        <v>32</v>
      </c>
      <c r="J1821">
        <v>1</v>
      </c>
      <c r="K1821" t="s">
        <v>32</v>
      </c>
      <c r="L1821">
        <v>0</v>
      </c>
      <c r="M1821" t="s">
        <v>32</v>
      </c>
      <c r="N1821">
        <v>2012</v>
      </c>
      <c r="O1821">
        <v>12539</v>
      </c>
      <c r="P1821">
        <v>58872228</v>
      </c>
      <c r="Q1821">
        <v>3289</v>
      </c>
      <c r="R1821">
        <v>58170233</v>
      </c>
      <c r="S1821">
        <v>79064</v>
      </c>
      <c r="T1821">
        <v>5974271</v>
      </c>
      <c r="U1821">
        <v>9249</v>
      </c>
      <c r="V1821">
        <v>701995</v>
      </c>
      <c r="W1821">
        <v>2.1</v>
      </c>
      <c r="X1821">
        <v>2.4</v>
      </c>
      <c r="Y1821">
        <v>3.9</v>
      </c>
      <c r="Z1821">
        <v>2.5</v>
      </c>
      <c r="AA1821">
        <v>1.9</v>
      </c>
      <c r="AB1821">
        <v>1.2</v>
      </c>
      <c r="AC1821">
        <v>2.2999999999999998</v>
      </c>
      <c r="AD1821">
        <v>13.6</v>
      </c>
    </row>
    <row r="1822" spans="1:30" x14ac:dyDescent="0.45">
      <c r="A1822" t="s">
        <v>156</v>
      </c>
      <c r="B1822">
        <v>19820</v>
      </c>
      <c r="C1822" t="s">
        <v>571</v>
      </c>
      <c r="E1822">
        <v>53</v>
      </c>
      <c r="F1822" t="s">
        <v>49</v>
      </c>
      <c r="H1822">
        <v>1</v>
      </c>
      <c r="I1822" t="s">
        <v>32</v>
      </c>
      <c r="J1822">
        <v>1</v>
      </c>
      <c r="K1822" t="s">
        <v>32</v>
      </c>
      <c r="L1822">
        <v>0</v>
      </c>
      <c r="M1822" t="s">
        <v>32</v>
      </c>
      <c r="N1822">
        <v>2012</v>
      </c>
      <c r="O1822">
        <v>37732</v>
      </c>
      <c r="P1822">
        <v>11473872</v>
      </c>
      <c r="Q1822">
        <v>2811</v>
      </c>
      <c r="R1822">
        <v>8347524</v>
      </c>
      <c r="S1822">
        <v>23894</v>
      </c>
      <c r="T1822">
        <v>1062951</v>
      </c>
      <c r="U1822">
        <v>34922</v>
      </c>
      <c r="V1822">
        <v>3126347</v>
      </c>
      <c r="W1822">
        <v>1.9</v>
      </c>
      <c r="X1822">
        <v>3</v>
      </c>
      <c r="Y1822">
        <v>3.7</v>
      </c>
      <c r="Z1822">
        <v>4</v>
      </c>
      <c r="AA1822">
        <v>4.2</v>
      </c>
      <c r="AB1822">
        <v>2.8</v>
      </c>
      <c r="AC1822">
        <v>2</v>
      </c>
      <c r="AD1822">
        <v>4.5999999999999996</v>
      </c>
    </row>
    <row r="1823" spans="1:30" x14ac:dyDescent="0.45">
      <c r="A1823" t="s">
        <v>156</v>
      </c>
      <c r="B1823">
        <v>19820</v>
      </c>
      <c r="C1823" t="s">
        <v>571</v>
      </c>
      <c r="E1823">
        <v>54</v>
      </c>
      <c r="F1823" t="s">
        <v>50</v>
      </c>
      <c r="H1823">
        <v>1</v>
      </c>
      <c r="I1823" t="s">
        <v>32</v>
      </c>
      <c r="J1823">
        <v>1</v>
      </c>
      <c r="K1823" t="s">
        <v>32</v>
      </c>
      <c r="L1823">
        <v>0</v>
      </c>
      <c r="M1823" t="s">
        <v>32</v>
      </c>
      <c r="N1823">
        <v>2012</v>
      </c>
      <c r="O1823">
        <v>51355</v>
      </c>
      <c r="P1823">
        <v>29258249</v>
      </c>
      <c r="Q1823">
        <v>11019</v>
      </c>
      <c r="R1823">
        <v>27619054</v>
      </c>
      <c r="S1823">
        <v>163671</v>
      </c>
      <c r="T1823">
        <v>11927582</v>
      </c>
      <c r="U1823">
        <v>40336</v>
      </c>
      <c r="V1823">
        <v>1639195</v>
      </c>
      <c r="W1823">
        <v>2.2999999999999998</v>
      </c>
      <c r="X1823">
        <v>1.3</v>
      </c>
      <c r="Y1823">
        <v>2</v>
      </c>
      <c r="Z1823">
        <v>1.2</v>
      </c>
      <c r="AA1823">
        <v>1.6</v>
      </c>
      <c r="AB1823">
        <v>1.5</v>
      </c>
      <c r="AC1823">
        <v>2.6</v>
      </c>
      <c r="AD1823">
        <v>8</v>
      </c>
    </row>
    <row r="1824" spans="1:30" x14ac:dyDescent="0.45">
      <c r="A1824" t="s">
        <v>156</v>
      </c>
      <c r="B1824">
        <v>19820</v>
      </c>
      <c r="C1824" t="s">
        <v>571</v>
      </c>
      <c r="E1824">
        <v>55</v>
      </c>
      <c r="F1824" t="s">
        <v>59</v>
      </c>
      <c r="H1824">
        <v>1</v>
      </c>
      <c r="I1824" t="s">
        <v>32</v>
      </c>
      <c r="J1824">
        <v>1</v>
      </c>
      <c r="K1824" t="s">
        <v>32</v>
      </c>
      <c r="L1824">
        <v>0</v>
      </c>
      <c r="M1824" t="s">
        <v>32</v>
      </c>
      <c r="N1824">
        <v>2012</v>
      </c>
      <c r="O1824">
        <v>583</v>
      </c>
      <c r="P1824">
        <v>6773719</v>
      </c>
      <c r="Q1824">
        <v>583</v>
      </c>
      <c r="R1824">
        <v>6773719</v>
      </c>
      <c r="S1824">
        <v>64933</v>
      </c>
      <c r="T1824">
        <v>6712704</v>
      </c>
      <c r="U1824">
        <v>0</v>
      </c>
      <c r="V1824">
        <v>0</v>
      </c>
      <c r="W1824">
        <v>8.4</v>
      </c>
      <c r="X1824">
        <v>3.9</v>
      </c>
      <c r="Y1824">
        <v>8.6999999999999993</v>
      </c>
      <c r="Z1824">
        <v>4.0999999999999996</v>
      </c>
      <c r="AA1824">
        <v>2.2000000000000002</v>
      </c>
      <c r="AB1824">
        <v>1.4</v>
      </c>
      <c r="AC1824">
        <v>0</v>
      </c>
      <c r="AD1824">
        <v>0</v>
      </c>
    </row>
    <row r="1825" spans="1:30" x14ac:dyDescent="0.45">
      <c r="A1825" t="s">
        <v>156</v>
      </c>
      <c r="B1825">
        <v>19820</v>
      </c>
      <c r="C1825" t="s">
        <v>571</v>
      </c>
      <c r="E1825">
        <v>56</v>
      </c>
      <c r="F1825" t="s">
        <v>51</v>
      </c>
      <c r="H1825">
        <v>1</v>
      </c>
      <c r="I1825" t="s">
        <v>32</v>
      </c>
      <c r="J1825">
        <v>1</v>
      </c>
      <c r="K1825" t="s">
        <v>32</v>
      </c>
      <c r="L1825">
        <v>0</v>
      </c>
      <c r="M1825" t="s">
        <v>32</v>
      </c>
      <c r="N1825">
        <v>2012</v>
      </c>
      <c r="O1825">
        <v>34920</v>
      </c>
      <c r="P1825">
        <v>11890185</v>
      </c>
      <c r="Q1825">
        <v>5099</v>
      </c>
      <c r="R1825">
        <v>11254385</v>
      </c>
      <c r="S1825">
        <v>166906</v>
      </c>
      <c r="T1825">
        <v>5493454</v>
      </c>
      <c r="U1825">
        <v>29821</v>
      </c>
      <c r="V1825">
        <v>635800</v>
      </c>
      <c r="W1825">
        <v>1.6</v>
      </c>
      <c r="X1825">
        <v>3</v>
      </c>
      <c r="Y1825">
        <v>4.2</v>
      </c>
      <c r="Z1825">
        <v>3.4</v>
      </c>
      <c r="AA1825">
        <v>6.6</v>
      </c>
      <c r="AB1825">
        <v>3.5</v>
      </c>
      <c r="AC1825">
        <v>1.5</v>
      </c>
      <c r="AD1825">
        <v>10.8</v>
      </c>
    </row>
    <row r="1826" spans="1:30" x14ac:dyDescent="0.45">
      <c r="A1826" t="s">
        <v>156</v>
      </c>
      <c r="B1826">
        <v>19820</v>
      </c>
      <c r="C1826" t="s">
        <v>571</v>
      </c>
      <c r="E1826">
        <v>61</v>
      </c>
      <c r="F1826" t="s">
        <v>52</v>
      </c>
      <c r="H1826">
        <v>1</v>
      </c>
      <c r="I1826" t="s">
        <v>32</v>
      </c>
      <c r="J1826">
        <v>1</v>
      </c>
      <c r="K1826" t="s">
        <v>32</v>
      </c>
      <c r="L1826">
        <v>0</v>
      </c>
      <c r="M1826" t="s">
        <v>32</v>
      </c>
      <c r="N1826">
        <v>2012</v>
      </c>
      <c r="O1826">
        <v>9555</v>
      </c>
      <c r="P1826">
        <v>2180092</v>
      </c>
      <c r="Q1826">
        <v>973</v>
      </c>
      <c r="R1826">
        <v>2075296</v>
      </c>
      <c r="S1826">
        <v>31048</v>
      </c>
      <c r="T1826">
        <v>891755</v>
      </c>
      <c r="U1826">
        <v>8582</v>
      </c>
      <c r="V1826">
        <v>104796</v>
      </c>
      <c r="W1826">
        <v>3.2</v>
      </c>
      <c r="X1826">
        <v>4</v>
      </c>
      <c r="Y1826">
        <v>6.3</v>
      </c>
      <c r="Z1826">
        <v>4.4000000000000004</v>
      </c>
      <c r="AA1826">
        <v>4.5999999999999996</v>
      </c>
      <c r="AB1826">
        <v>3.2</v>
      </c>
      <c r="AC1826">
        <v>3.3</v>
      </c>
      <c r="AD1826">
        <v>8.6999999999999993</v>
      </c>
    </row>
    <row r="1827" spans="1:30" x14ac:dyDescent="0.45">
      <c r="A1827" t="s">
        <v>156</v>
      </c>
      <c r="B1827">
        <v>19820</v>
      </c>
      <c r="C1827" t="s">
        <v>571</v>
      </c>
      <c r="E1827">
        <v>62</v>
      </c>
      <c r="F1827" t="s">
        <v>53</v>
      </c>
      <c r="H1827">
        <v>1</v>
      </c>
      <c r="I1827" t="s">
        <v>32</v>
      </c>
      <c r="J1827">
        <v>1</v>
      </c>
      <c r="K1827" t="s">
        <v>32</v>
      </c>
      <c r="L1827">
        <v>0</v>
      </c>
      <c r="M1827" t="s">
        <v>32</v>
      </c>
      <c r="N1827">
        <v>2012</v>
      </c>
      <c r="O1827">
        <v>46018</v>
      </c>
      <c r="P1827">
        <v>30338295</v>
      </c>
      <c r="Q1827">
        <v>10146</v>
      </c>
      <c r="R1827">
        <v>29351804</v>
      </c>
      <c r="S1827">
        <v>260641</v>
      </c>
      <c r="T1827">
        <v>11472184</v>
      </c>
      <c r="U1827">
        <v>35872</v>
      </c>
      <c r="V1827">
        <v>986491</v>
      </c>
      <c r="W1827">
        <v>1.4</v>
      </c>
      <c r="X1827">
        <v>3.7</v>
      </c>
      <c r="Y1827">
        <v>2.9</v>
      </c>
      <c r="Z1827">
        <v>3.9</v>
      </c>
      <c r="AA1827">
        <v>3.6</v>
      </c>
      <c r="AB1827">
        <v>3.2</v>
      </c>
      <c r="AC1827">
        <v>1.4</v>
      </c>
      <c r="AD1827">
        <v>10.6</v>
      </c>
    </row>
    <row r="1828" spans="1:30" x14ac:dyDescent="0.45">
      <c r="A1828" t="s">
        <v>156</v>
      </c>
      <c r="B1828">
        <v>19820</v>
      </c>
      <c r="C1828" t="s">
        <v>571</v>
      </c>
      <c r="E1828">
        <v>71</v>
      </c>
      <c r="F1828" t="s">
        <v>54</v>
      </c>
      <c r="H1828">
        <v>1</v>
      </c>
      <c r="I1828" t="s">
        <v>32</v>
      </c>
      <c r="J1828">
        <v>1</v>
      </c>
      <c r="K1828" t="s">
        <v>32</v>
      </c>
      <c r="L1828">
        <v>0</v>
      </c>
      <c r="M1828" t="s">
        <v>32</v>
      </c>
      <c r="N1828">
        <v>2012</v>
      </c>
      <c r="O1828">
        <v>15337</v>
      </c>
      <c r="P1828">
        <v>2543243</v>
      </c>
      <c r="Q1828">
        <v>1136</v>
      </c>
      <c r="R1828">
        <v>2252274</v>
      </c>
      <c r="S1828">
        <v>22906</v>
      </c>
      <c r="T1828">
        <v>1031072</v>
      </c>
      <c r="U1828">
        <v>14202</v>
      </c>
      <c r="V1828">
        <v>290969</v>
      </c>
      <c r="W1828">
        <v>1.7</v>
      </c>
      <c r="X1828">
        <v>5.5</v>
      </c>
      <c r="Y1828">
        <v>8.8000000000000007</v>
      </c>
      <c r="Z1828">
        <v>6.5</v>
      </c>
      <c r="AA1828">
        <v>11.8</v>
      </c>
      <c r="AB1828">
        <v>4.4000000000000004</v>
      </c>
      <c r="AC1828">
        <v>1.9</v>
      </c>
      <c r="AD1828">
        <v>4.2</v>
      </c>
    </row>
    <row r="1829" spans="1:30" x14ac:dyDescent="0.45">
      <c r="A1829" t="s">
        <v>156</v>
      </c>
      <c r="B1829">
        <v>19820</v>
      </c>
      <c r="C1829" t="s">
        <v>571</v>
      </c>
      <c r="E1829">
        <v>72</v>
      </c>
      <c r="F1829" t="s">
        <v>55</v>
      </c>
      <c r="H1829">
        <v>1</v>
      </c>
      <c r="I1829" t="s">
        <v>32</v>
      </c>
      <c r="J1829">
        <v>1</v>
      </c>
      <c r="K1829" t="s">
        <v>32</v>
      </c>
      <c r="L1829">
        <v>0</v>
      </c>
      <c r="M1829" t="s">
        <v>32</v>
      </c>
      <c r="N1829">
        <v>2012</v>
      </c>
      <c r="O1829">
        <v>11047</v>
      </c>
      <c r="P1829">
        <v>8277654</v>
      </c>
      <c r="Q1829">
        <v>6066</v>
      </c>
      <c r="R1829">
        <v>8082950</v>
      </c>
      <c r="S1829">
        <v>151698</v>
      </c>
      <c r="T1829">
        <v>2272315</v>
      </c>
      <c r="U1829">
        <v>4981</v>
      </c>
      <c r="V1829">
        <v>194705</v>
      </c>
      <c r="W1829">
        <v>3.4</v>
      </c>
      <c r="X1829">
        <v>6.3</v>
      </c>
      <c r="Y1829">
        <v>5.3</v>
      </c>
      <c r="Z1829">
        <v>6.7</v>
      </c>
      <c r="AA1829">
        <v>8.4</v>
      </c>
      <c r="AB1829">
        <v>7.7</v>
      </c>
      <c r="AC1829">
        <v>3.7</v>
      </c>
      <c r="AD1829">
        <v>10.3</v>
      </c>
    </row>
    <row r="1830" spans="1:30" x14ac:dyDescent="0.45">
      <c r="A1830" t="s">
        <v>156</v>
      </c>
      <c r="B1830">
        <v>19820</v>
      </c>
      <c r="C1830" t="s">
        <v>571</v>
      </c>
      <c r="E1830">
        <v>81</v>
      </c>
      <c r="F1830" t="s">
        <v>56</v>
      </c>
      <c r="G1830" t="s">
        <v>57</v>
      </c>
      <c r="H1830">
        <v>1</v>
      </c>
      <c r="I1830" t="s">
        <v>32</v>
      </c>
      <c r="J1830">
        <v>1</v>
      </c>
      <c r="K1830" t="s">
        <v>32</v>
      </c>
      <c r="L1830">
        <v>0</v>
      </c>
      <c r="M1830" t="s">
        <v>32</v>
      </c>
      <c r="N1830">
        <v>2012</v>
      </c>
      <c r="O1830">
        <v>67574</v>
      </c>
      <c r="P1830">
        <v>4798312</v>
      </c>
      <c r="Q1830">
        <v>5586</v>
      </c>
      <c r="R1830">
        <v>3571800</v>
      </c>
      <c r="S1830">
        <v>40165</v>
      </c>
      <c r="T1830">
        <v>1058085</v>
      </c>
      <c r="U1830">
        <v>61988</v>
      </c>
      <c r="V1830">
        <v>1226512</v>
      </c>
      <c r="W1830">
        <v>1.2</v>
      </c>
      <c r="X1830">
        <v>9.6</v>
      </c>
      <c r="Y1830">
        <v>5.0999999999999996</v>
      </c>
      <c r="Z1830">
        <v>12.9</v>
      </c>
      <c r="AA1830">
        <v>10.8</v>
      </c>
      <c r="AB1830">
        <v>11.2</v>
      </c>
      <c r="AC1830">
        <v>1.1000000000000001</v>
      </c>
      <c r="AD1830">
        <v>6</v>
      </c>
    </row>
    <row r="1831" spans="1:30" x14ac:dyDescent="0.45">
      <c r="A1831" t="s">
        <v>156</v>
      </c>
      <c r="B1831">
        <v>19820</v>
      </c>
      <c r="C1831" t="s">
        <v>571</v>
      </c>
      <c r="E1831">
        <v>99</v>
      </c>
      <c r="F1831" t="s">
        <v>76</v>
      </c>
      <c r="H1831">
        <v>1</v>
      </c>
      <c r="I1831" t="s">
        <v>32</v>
      </c>
      <c r="J1831">
        <v>1</v>
      </c>
      <c r="K1831" t="s">
        <v>32</v>
      </c>
      <c r="L1831">
        <v>0</v>
      </c>
      <c r="M1831" t="s">
        <v>32</v>
      </c>
      <c r="N1831">
        <v>2012</v>
      </c>
      <c r="O1831">
        <v>114</v>
      </c>
      <c r="P1831">
        <v>20583</v>
      </c>
      <c r="Q1831">
        <v>68</v>
      </c>
      <c r="R1831">
        <v>16836</v>
      </c>
      <c r="S1831">
        <v>34</v>
      </c>
      <c r="T1831">
        <v>3137</v>
      </c>
      <c r="U1831">
        <v>46</v>
      </c>
      <c r="W1831">
        <v>29.5</v>
      </c>
      <c r="X1831">
        <v>16.600000000000001</v>
      </c>
      <c r="Y1831">
        <v>22.3</v>
      </c>
      <c r="Z1831">
        <v>13.3</v>
      </c>
      <c r="AA1831">
        <v>49</v>
      </c>
      <c r="AB1831">
        <v>13.8</v>
      </c>
      <c r="AC1831">
        <v>65.099999999999994</v>
      </c>
    </row>
    <row r="1832" spans="1:30" x14ac:dyDescent="0.45">
      <c r="A1832" t="s">
        <v>157</v>
      </c>
      <c r="B1832">
        <v>20020</v>
      </c>
      <c r="C1832" t="s">
        <v>572</v>
      </c>
      <c r="E1832">
        <v>0</v>
      </c>
      <c r="F1832" t="s">
        <v>31</v>
      </c>
      <c r="H1832">
        <v>1</v>
      </c>
      <c r="I1832" t="s">
        <v>32</v>
      </c>
      <c r="J1832">
        <v>1</v>
      </c>
      <c r="K1832" t="s">
        <v>32</v>
      </c>
      <c r="L1832">
        <v>0</v>
      </c>
      <c r="M1832" t="s">
        <v>32</v>
      </c>
      <c r="N1832">
        <v>2012</v>
      </c>
      <c r="O1832">
        <v>11218</v>
      </c>
      <c r="P1832">
        <v>15638295</v>
      </c>
      <c r="Q1832">
        <v>2522</v>
      </c>
      <c r="R1832">
        <v>15254820</v>
      </c>
      <c r="S1832">
        <v>51251</v>
      </c>
      <c r="T1832">
        <v>1587981</v>
      </c>
      <c r="U1832">
        <v>8696</v>
      </c>
      <c r="V1832">
        <v>383475</v>
      </c>
      <c r="W1832">
        <v>5.2</v>
      </c>
      <c r="X1832">
        <v>4.8</v>
      </c>
      <c r="Y1832">
        <v>6.7</v>
      </c>
      <c r="Z1832">
        <v>5.0999999999999996</v>
      </c>
      <c r="AA1832">
        <v>6.8</v>
      </c>
      <c r="AB1832">
        <v>9</v>
      </c>
      <c r="AC1832">
        <v>5.8</v>
      </c>
      <c r="AD1832">
        <v>20.399999999999999</v>
      </c>
    </row>
    <row r="1833" spans="1:30" x14ac:dyDescent="0.45">
      <c r="A1833" t="s">
        <v>157</v>
      </c>
      <c r="B1833">
        <v>20020</v>
      </c>
      <c r="C1833" t="s">
        <v>572</v>
      </c>
      <c r="E1833">
        <v>11</v>
      </c>
      <c r="F1833" t="s">
        <v>33</v>
      </c>
      <c r="G1833" t="s">
        <v>34</v>
      </c>
      <c r="H1833">
        <v>1</v>
      </c>
      <c r="I1833" t="s">
        <v>32</v>
      </c>
      <c r="J1833">
        <v>1</v>
      </c>
      <c r="K1833" t="s">
        <v>32</v>
      </c>
      <c r="L1833">
        <v>0</v>
      </c>
      <c r="M1833" t="s">
        <v>32</v>
      </c>
      <c r="N1833">
        <v>2012</v>
      </c>
      <c r="O1833">
        <v>165</v>
      </c>
      <c r="P1833">
        <v>21791</v>
      </c>
      <c r="Q1833">
        <v>3</v>
      </c>
      <c r="R1833">
        <v>19284</v>
      </c>
      <c r="S1833">
        <v>160</v>
      </c>
      <c r="T1833">
        <v>3976</v>
      </c>
      <c r="U1833">
        <v>162</v>
      </c>
      <c r="V1833">
        <v>2507</v>
      </c>
      <c r="W1833">
        <v>43.6</v>
      </c>
      <c r="X1833">
        <v>8.5</v>
      </c>
      <c r="Y1833">
        <v>0</v>
      </c>
      <c r="Z1833">
        <v>7</v>
      </c>
      <c r="AA1833">
        <v>7.2</v>
      </c>
      <c r="AB1833">
        <v>6.6</v>
      </c>
      <c r="AC1833">
        <v>42.3</v>
      </c>
      <c r="AD1833">
        <v>49.6</v>
      </c>
    </row>
    <row r="1834" spans="1:30" x14ac:dyDescent="0.45">
      <c r="A1834" t="s">
        <v>157</v>
      </c>
      <c r="B1834">
        <v>20020</v>
      </c>
      <c r="C1834" t="s">
        <v>572</v>
      </c>
      <c r="E1834">
        <v>23</v>
      </c>
      <c r="F1834" t="s">
        <v>37</v>
      </c>
      <c r="H1834">
        <v>1</v>
      </c>
      <c r="I1834" t="s">
        <v>32</v>
      </c>
      <c r="J1834">
        <v>1</v>
      </c>
      <c r="K1834" t="s">
        <v>32</v>
      </c>
      <c r="L1834">
        <v>0</v>
      </c>
      <c r="M1834" t="s">
        <v>32</v>
      </c>
      <c r="N1834">
        <v>2012</v>
      </c>
      <c r="O1834">
        <v>1349</v>
      </c>
      <c r="P1834">
        <v>422241</v>
      </c>
      <c r="Q1834">
        <v>210</v>
      </c>
      <c r="R1834">
        <v>297050</v>
      </c>
      <c r="S1834">
        <v>2158</v>
      </c>
      <c r="T1834">
        <v>71799</v>
      </c>
      <c r="U1834">
        <v>1139</v>
      </c>
      <c r="V1834">
        <v>125191</v>
      </c>
      <c r="W1834">
        <v>13.5</v>
      </c>
      <c r="X1834">
        <v>26.5</v>
      </c>
      <c r="Y1834">
        <v>28.3</v>
      </c>
      <c r="Z1834">
        <v>33.799999999999997</v>
      </c>
      <c r="AA1834">
        <v>45.5</v>
      </c>
      <c r="AB1834">
        <v>53.9</v>
      </c>
      <c r="AC1834">
        <v>15.9</v>
      </c>
      <c r="AD1834">
        <v>38.6</v>
      </c>
    </row>
    <row r="1835" spans="1:30" x14ac:dyDescent="0.45">
      <c r="A1835" t="s">
        <v>157</v>
      </c>
      <c r="B1835">
        <v>20020</v>
      </c>
      <c r="C1835" t="s">
        <v>572</v>
      </c>
      <c r="E1835" t="s">
        <v>38</v>
      </c>
      <c r="F1835" t="s">
        <v>39</v>
      </c>
      <c r="H1835">
        <v>1</v>
      </c>
      <c r="I1835" t="s">
        <v>32</v>
      </c>
      <c r="J1835">
        <v>1</v>
      </c>
      <c r="K1835" t="s">
        <v>32</v>
      </c>
      <c r="L1835">
        <v>0</v>
      </c>
      <c r="M1835" t="s">
        <v>32</v>
      </c>
      <c r="N1835">
        <v>2012</v>
      </c>
      <c r="O1835">
        <v>208</v>
      </c>
      <c r="P1835">
        <v>1475790</v>
      </c>
      <c r="Q1835">
        <v>125</v>
      </c>
      <c r="R1835">
        <v>1473644</v>
      </c>
      <c r="S1835">
        <v>4204</v>
      </c>
      <c r="T1835">
        <v>157491</v>
      </c>
      <c r="U1835">
        <v>83</v>
      </c>
      <c r="V1835">
        <v>2147</v>
      </c>
      <c r="W1835">
        <v>16.899999999999999</v>
      </c>
      <c r="X1835">
        <v>5.8</v>
      </c>
      <c r="Y1835">
        <v>25.5</v>
      </c>
      <c r="Z1835">
        <v>6</v>
      </c>
      <c r="AA1835">
        <v>7.2</v>
      </c>
      <c r="AB1835">
        <v>6.1</v>
      </c>
      <c r="AC1835">
        <v>31.1</v>
      </c>
      <c r="AD1835">
        <v>9.5</v>
      </c>
    </row>
    <row r="1836" spans="1:30" x14ac:dyDescent="0.45">
      <c r="A1836" t="s">
        <v>157</v>
      </c>
      <c r="B1836">
        <v>20020</v>
      </c>
      <c r="C1836" t="s">
        <v>572</v>
      </c>
      <c r="E1836">
        <v>42</v>
      </c>
      <c r="F1836" t="s">
        <v>40</v>
      </c>
      <c r="H1836">
        <v>1</v>
      </c>
      <c r="I1836" t="s">
        <v>32</v>
      </c>
      <c r="J1836">
        <v>1</v>
      </c>
      <c r="K1836" t="s">
        <v>32</v>
      </c>
      <c r="L1836">
        <v>0</v>
      </c>
      <c r="M1836" t="s">
        <v>32</v>
      </c>
      <c r="N1836">
        <v>2012</v>
      </c>
      <c r="O1836">
        <v>269</v>
      </c>
      <c r="P1836">
        <v>8459636</v>
      </c>
      <c r="Q1836">
        <v>185</v>
      </c>
      <c r="R1836">
        <v>8455440</v>
      </c>
      <c r="S1836">
        <v>2547</v>
      </c>
      <c r="T1836">
        <v>132645</v>
      </c>
      <c r="U1836">
        <v>84</v>
      </c>
      <c r="V1836">
        <v>4196</v>
      </c>
      <c r="W1836">
        <v>20.5</v>
      </c>
      <c r="X1836">
        <v>6.4</v>
      </c>
      <c r="Y1836">
        <v>16.5</v>
      </c>
      <c r="Z1836">
        <v>6.7</v>
      </c>
      <c r="AA1836">
        <v>8.1</v>
      </c>
      <c r="AB1836">
        <v>8.1</v>
      </c>
      <c r="AC1836">
        <v>58.8</v>
      </c>
      <c r="AD1836">
        <v>4.7</v>
      </c>
    </row>
    <row r="1837" spans="1:30" x14ac:dyDescent="0.45">
      <c r="A1837" t="s">
        <v>157</v>
      </c>
      <c r="B1837">
        <v>20020</v>
      </c>
      <c r="C1837" t="s">
        <v>572</v>
      </c>
      <c r="E1837" t="s">
        <v>41</v>
      </c>
      <c r="F1837" t="s">
        <v>42</v>
      </c>
      <c r="H1837">
        <v>1</v>
      </c>
      <c r="I1837" t="s">
        <v>32</v>
      </c>
      <c r="J1837">
        <v>1</v>
      </c>
      <c r="K1837" t="s">
        <v>32</v>
      </c>
      <c r="L1837">
        <v>0</v>
      </c>
      <c r="M1837" t="s">
        <v>32</v>
      </c>
      <c r="N1837">
        <v>2012</v>
      </c>
      <c r="O1837">
        <v>1320</v>
      </c>
      <c r="P1837">
        <v>2321212</v>
      </c>
      <c r="Q1837">
        <v>562</v>
      </c>
      <c r="R1837">
        <v>2301124</v>
      </c>
      <c r="S1837">
        <v>8877</v>
      </c>
      <c r="T1837">
        <v>206787</v>
      </c>
      <c r="U1837">
        <v>758</v>
      </c>
      <c r="V1837">
        <v>20088</v>
      </c>
      <c r="W1837">
        <v>12.6</v>
      </c>
      <c r="X1837">
        <v>8.3000000000000007</v>
      </c>
      <c r="Y1837">
        <v>9.3000000000000007</v>
      </c>
      <c r="Z1837">
        <v>8.6999999999999993</v>
      </c>
      <c r="AA1837">
        <v>8.1999999999999993</v>
      </c>
      <c r="AB1837">
        <v>8.5</v>
      </c>
      <c r="AC1837">
        <v>20.100000000000001</v>
      </c>
      <c r="AD1837">
        <v>24.1</v>
      </c>
    </row>
    <row r="1838" spans="1:30" x14ac:dyDescent="0.45">
      <c r="A1838" t="s">
        <v>157</v>
      </c>
      <c r="B1838">
        <v>20020</v>
      </c>
      <c r="C1838" t="s">
        <v>572</v>
      </c>
      <c r="E1838" t="s">
        <v>43</v>
      </c>
      <c r="F1838" t="s">
        <v>44</v>
      </c>
      <c r="G1838" t="s">
        <v>45</v>
      </c>
      <c r="H1838">
        <v>1</v>
      </c>
      <c r="I1838" t="s">
        <v>32</v>
      </c>
      <c r="J1838">
        <v>1</v>
      </c>
      <c r="K1838" t="s">
        <v>32</v>
      </c>
      <c r="L1838">
        <v>0</v>
      </c>
      <c r="M1838" t="s">
        <v>32</v>
      </c>
      <c r="N1838">
        <v>2012</v>
      </c>
      <c r="O1838">
        <v>562</v>
      </c>
      <c r="P1838">
        <v>275521</v>
      </c>
      <c r="Q1838">
        <v>108</v>
      </c>
      <c r="R1838">
        <v>245232</v>
      </c>
      <c r="S1838">
        <v>1543</v>
      </c>
      <c r="T1838">
        <v>61557</v>
      </c>
      <c r="U1838">
        <v>453</v>
      </c>
      <c r="V1838">
        <v>30290</v>
      </c>
      <c r="W1838">
        <v>18.2</v>
      </c>
      <c r="X1838">
        <v>4.5</v>
      </c>
      <c r="Y1838">
        <v>35.4</v>
      </c>
      <c r="Z1838">
        <v>3.3</v>
      </c>
      <c r="AA1838">
        <v>6.6</v>
      </c>
      <c r="AB1838">
        <v>3.5</v>
      </c>
      <c r="AC1838">
        <v>20.9</v>
      </c>
      <c r="AD1838">
        <v>32.1</v>
      </c>
    </row>
    <row r="1839" spans="1:30" x14ac:dyDescent="0.45">
      <c r="A1839" t="s">
        <v>157</v>
      </c>
      <c r="B1839">
        <v>20020</v>
      </c>
      <c r="C1839" t="s">
        <v>572</v>
      </c>
      <c r="E1839">
        <v>51</v>
      </c>
      <c r="F1839" t="s">
        <v>46</v>
      </c>
      <c r="H1839">
        <v>1</v>
      </c>
      <c r="I1839" t="s">
        <v>32</v>
      </c>
      <c r="J1839">
        <v>1</v>
      </c>
      <c r="K1839" t="s">
        <v>32</v>
      </c>
      <c r="L1839">
        <v>0</v>
      </c>
      <c r="M1839" t="s">
        <v>32</v>
      </c>
      <c r="N1839">
        <v>2012</v>
      </c>
      <c r="O1839">
        <v>66</v>
      </c>
      <c r="P1839">
        <v>239969</v>
      </c>
      <c r="Q1839">
        <v>36</v>
      </c>
      <c r="R1839">
        <v>239087</v>
      </c>
      <c r="S1839">
        <v>1085</v>
      </c>
      <c r="T1839">
        <v>48537</v>
      </c>
      <c r="U1839">
        <v>31</v>
      </c>
      <c r="V1839">
        <v>882</v>
      </c>
      <c r="W1839">
        <v>14.5</v>
      </c>
      <c r="X1839">
        <v>2.1</v>
      </c>
      <c r="Y1839">
        <v>19.2</v>
      </c>
      <c r="Z1839">
        <v>2.2000000000000002</v>
      </c>
      <c r="AA1839">
        <v>2</v>
      </c>
      <c r="AB1839">
        <v>3.1</v>
      </c>
      <c r="AC1839">
        <v>17.3</v>
      </c>
      <c r="AD1839">
        <v>8.6999999999999993</v>
      </c>
    </row>
    <row r="1840" spans="1:30" x14ac:dyDescent="0.45">
      <c r="A1840" t="s">
        <v>157</v>
      </c>
      <c r="B1840">
        <v>20020</v>
      </c>
      <c r="C1840" t="s">
        <v>572</v>
      </c>
      <c r="E1840">
        <v>52</v>
      </c>
      <c r="F1840" t="s">
        <v>47</v>
      </c>
      <c r="G1840" t="s">
        <v>48</v>
      </c>
      <c r="H1840">
        <v>1</v>
      </c>
      <c r="I1840" t="s">
        <v>32</v>
      </c>
      <c r="J1840">
        <v>1</v>
      </c>
      <c r="K1840" t="s">
        <v>32</v>
      </c>
      <c r="L1840">
        <v>0</v>
      </c>
      <c r="M1840" t="s">
        <v>32</v>
      </c>
      <c r="N1840">
        <v>2012</v>
      </c>
      <c r="O1840">
        <v>403</v>
      </c>
      <c r="P1840">
        <v>319310</v>
      </c>
      <c r="Q1840">
        <v>155</v>
      </c>
      <c r="R1840">
        <v>302128</v>
      </c>
      <c r="S1840">
        <v>1243</v>
      </c>
      <c r="T1840">
        <v>63018</v>
      </c>
      <c r="U1840">
        <v>248</v>
      </c>
      <c r="W1840">
        <v>22.8</v>
      </c>
      <c r="X1840">
        <v>5.4</v>
      </c>
      <c r="Y1840">
        <v>30.7</v>
      </c>
      <c r="Z1840">
        <v>4.0999999999999996</v>
      </c>
      <c r="AA1840">
        <v>6.3</v>
      </c>
      <c r="AB1840">
        <v>4</v>
      </c>
      <c r="AC1840">
        <v>29.8</v>
      </c>
    </row>
    <row r="1841" spans="1:30" x14ac:dyDescent="0.45">
      <c r="A1841" t="s">
        <v>157</v>
      </c>
      <c r="B1841">
        <v>20020</v>
      </c>
      <c r="C1841" t="s">
        <v>572</v>
      </c>
      <c r="E1841">
        <v>53</v>
      </c>
      <c r="F1841" t="s">
        <v>49</v>
      </c>
      <c r="H1841">
        <v>1</v>
      </c>
      <c r="I1841" t="s">
        <v>32</v>
      </c>
      <c r="J1841">
        <v>1</v>
      </c>
      <c r="K1841" t="s">
        <v>32</v>
      </c>
      <c r="L1841">
        <v>0</v>
      </c>
      <c r="M1841" t="s">
        <v>32</v>
      </c>
      <c r="N1841">
        <v>2012</v>
      </c>
      <c r="O1841">
        <v>1108</v>
      </c>
      <c r="P1841">
        <v>115698</v>
      </c>
      <c r="Q1841">
        <v>67</v>
      </c>
      <c r="R1841">
        <v>57883</v>
      </c>
      <c r="S1841">
        <v>294</v>
      </c>
      <c r="T1841">
        <v>13050</v>
      </c>
      <c r="U1841">
        <v>1041</v>
      </c>
      <c r="V1841">
        <v>57814</v>
      </c>
      <c r="W1841">
        <v>21</v>
      </c>
      <c r="X1841">
        <v>25</v>
      </c>
      <c r="Y1841">
        <v>28</v>
      </c>
      <c r="Z1841">
        <v>17.100000000000001</v>
      </c>
      <c r="AA1841">
        <v>15.3</v>
      </c>
      <c r="AB1841">
        <v>16.899999999999999</v>
      </c>
      <c r="AC1841">
        <v>20.3</v>
      </c>
      <c r="AD1841">
        <v>41.5</v>
      </c>
    </row>
    <row r="1842" spans="1:30" x14ac:dyDescent="0.45">
      <c r="A1842" t="s">
        <v>157</v>
      </c>
      <c r="B1842">
        <v>20020</v>
      </c>
      <c r="C1842" t="s">
        <v>572</v>
      </c>
      <c r="E1842">
        <v>54</v>
      </c>
      <c r="F1842" t="s">
        <v>50</v>
      </c>
      <c r="H1842">
        <v>1</v>
      </c>
      <c r="I1842" t="s">
        <v>32</v>
      </c>
      <c r="J1842">
        <v>1</v>
      </c>
      <c r="K1842" t="s">
        <v>32</v>
      </c>
      <c r="L1842">
        <v>0</v>
      </c>
      <c r="M1842" t="s">
        <v>32</v>
      </c>
      <c r="N1842">
        <v>2012</v>
      </c>
      <c r="O1842">
        <v>1108</v>
      </c>
      <c r="P1842">
        <v>200655</v>
      </c>
      <c r="Q1842">
        <v>260</v>
      </c>
      <c r="R1842">
        <v>179086</v>
      </c>
      <c r="S1842">
        <v>1228</v>
      </c>
      <c r="T1842">
        <v>86708</v>
      </c>
      <c r="U1842">
        <v>848</v>
      </c>
      <c r="V1842">
        <v>21568</v>
      </c>
      <c r="W1842">
        <v>14.1</v>
      </c>
      <c r="X1842">
        <v>41.3</v>
      </c>
      <c r="Y1842">
        <v>23.5</v>
      </c>
      <c r="Z1842">
        <v>48.1</v>
      </c>
      <c r="AA1842">
        <v>29.6</v>
      </c>
      <c r="AB1842">
        <v>67.900000000000006</v>
      </c>
      <c r="AC1842">
        <v>17</v>
      </c>
      <c r="AD1842">
        <v>19.899999999999999</v>
      </c>
    </row>
    <row r="1843" spans="1:30" x14ac:dyDescent="0.45">
      <c r="A1843" t="s">
        <v>157</v>
      </c>
      <c r="B1843">
        <v>20020</v>
      </c>
      <c r="C1843" t="s">
        <v>572</v>
      </c>
      <c r="E1843">
        <v>56</v>
      </c>
      <c r="F1843" t="s">
        <v>51</v>
      </c>
      <c r="H1843">
        <v>1</v>
      </c>
      <c r="I1843" t="s">
        <v>32</v>
      </c>
      <c r="J1843">
        <v>1</v>
      </c>
      <c r="K1843" t="s">
        <v>32</v>
      </c>
      <c r="L1843">
        <v>0</v>
      </c>
      <c r="M1843" t="s">
        <v>32</v>
      </c>
      <c r="N1843">
        <v>2012</v>
      </c>
      <c r="O1843">
        <v>1216</v>
      </c>
      <c r="P1843">
        <v>303793</v>
      </c>
      <c r="Q1843">
        <v>98</v>
      </c>
      <c r="R1843">
        <v>269918</v>
      </c>
      <c r="S1843">
        <v>10526</v>
      </c>
      <c r="T1843">
        <v>176254</v>
      </c>
      <c r="U1843">
        <v>1117</v>
      </c>
      <c r="W1843">
        <v>9.9</v>
      </c>
      <c r="X1843">
        <v>9.6</v>
      </c>
      <c r="Y1843">
        <v>21.4</v>
      </c>
      <c r="Z1843">
        <v>7.1</v>
      </c>
      <c r="AA1843">
        <v>6</v>
      </c>
      <c r="AB1843">
        <v>6.4</v>
      </c>
      <c r="AC1843">
        <v>10</v>
      </c>
    </row>
    <row r="1844" spans="1:30" x14ac:dyDescent="0.45">
      <c r="A1844" t="s">
        <v>157</v>
      </c>
      <c r="B1844">
        <v>20020</v>
      </c>
      <c r="C1844" t="s">
        <v>572</v>
      </c>
      <c r="E1844">
        <v>61</v>
      </c>
      <c r="F1844" t="s">
        <v>52</v>
      </c>
      <c r="H1844">
        <v>1</v>
      </c>
      <c r="I1844" t="s">
        <v>32</v>
      </c>
      <c r="J1844">
        <v>1</v>
      </c>
      <c r="K1844" t="s">
        <v>32</v>
      </c>
      <c r="L1844">
        <v>0</v>
      </c>
      <c r="M1844" t="s">
        <v>32</v>
      </c>
      <c r="N1844">
        <v>2012</v>
      </c>
      <c r="O1844">
        <v>106</v>
      </c>
      <c r="P1844">
        <v>19755</v>
      </c>
      <c r="Q1844">
        <v>31</v>
      </c>
      <c r="R1844">
        <v>18243</v>
      </c>
      <c r="S1844">
        <v>521</v>
      </c>
      <c r="T1844">
        <v>9493</v>
      </c>
      <c r="U1844">
        <v>74</v>
      </c>
      <c r="W1844">
        <v>37.4</v>
      </c>
      <c r="X1844">
        <v>20.8</v>
      </c>
      <c r="Y1844">
        <v>43.8</v>
      </c>
      <c r="Z1844">
        <v>22.9</v>
      </c>
      <c r="AA1844">
        <v>34.6</v>
      </c>
      <c r="AB1844">
        <v>18.600000000000001</v>
      </c>
      <c r="AC1844">
        <v>51</v>
      </c>
    </row>
    <row r="1845" spans="1:30" x14ac:dyDescent="0.45">
      <c r="A1845" t="s">
        <v>157</v>
      </c>
      <c r="B1845">
        <v>20020</v>
      </c>
      <c r="C1845" t="s">
        <v>572</v>
      </c>
      <c r="E1845">
        <v>62</v>
      </c>
      <c r="F1845" t="s">
        <v>53</v>
      </c>
      <c r="H1845">
        <v>1</v>
      </c>
      <c r="I1845" t="s">
        <v>32</v>
      </c>
      <c r="J1845">
        <v>1</v>
      </c>
      <c r="K1845" t="s">
        <v>32</v>
      </c>
      <c r="L1845">
        <v>0</v>
      </c>
      <c r="M1845" t="s">
        <v>32</v>
      </c>
      <c r="N1845">
        <v>2012</v>
      </c>
      <c r="O1845">
        <v>1042</v>
      </c>
      <c r="P1845">
        <v>714872</v>
      </c>
      <c r="Q1845">
        <v>219</v>
      </c>
      <c r="R1845">
        <v>689855</v>
      </c>
      <c r="S1845">
        <v>7299</v>
      </c>
      <c r="T1845">
        <v>282145</v>
      </c>
      <c r="U1845">
        <v>823</v>
      </c>
      <c r="V1845">
        <v>25017</v>
      </c>
      <c r="W1845">
        <v>10.5</v>
      </c>
      <c r="X1845">
        <v>20.3</v>
      </c>
      <c r="Y1845">
        <v>13.6</v>
      </c>
      <c r="Z1845">
        <v>22.2</v>
      </c>
      <c r="AA1845">
        <v>30.1</v>
      </c>
      <c r="AB1845">
        <v>23.5</v>
      </c>
      <c r="AC1845">
        <v>12.1</v>
      </c>
      <c r="AD1845">
        <v>29.5</v>
      </c>
    </row>
    <row r="1846" spans="1:30" x14ac:dyDescent="0.45">
      <c r="A1846" t="s">
        <v>157</v>
      </c>
      <c r="B1846">
        <v>20020</v>
      </c>
      <c r="C1846" t="s">
        <v>572</v>
      </c>
      <c r="E1846">
        <v>71</v>
      </c>
      <c r="F1846" t="s">
        <v>54</v>
      </c>
      <c r="H1846">
        <v>1</v>
      </c>
      <c r="I1846" t="s">
        <v>32</v>
      </c>
      <c r="J1846">
        <v>1</v>
      </c>
      <c r="K1846" t="s">
        <v>32</v>
      </c>
      <c r="L1846">
        <v>0</v>
      </c>
      <c r="M1846" t="s">
        <v>32</v>
      </c>
      <c r="N1846">
        <v>2012</v>
      </c>
      <c r="O1846">
        <v>291</v>
      </c>
      <c r="Q1846">
        <v>27</v>
      </c>
      <c r="U1846">
        <v>264</v>
      </c>
      <c r="W1846">
        <v>18.899999999999999</v>
      </c>
      <c r="Y1846">
        <v>32.200000000000003</v>
      </c>
      <c r="AC1846">
        <v>19</v>
      </c>
    </row>
    <row r="1847" spans="1:30" x14ac:dyDescent="0.45">
      <c r="A1847" t="s">
        <v>157</v>
      </c>
      <c r="B1847">
        <v>20020</v>
      </c>
      <c r="C1847" t="s">
        <v>572</v>
      </c>
      <c r="E1847">
        <v>72</v>
      </c>
      <c r="F1847" t="s">
        <v>55</v>
      </c>
      <c r="H1847">
        <v>1</v>
      </c>
      <c r="I1847" t="s">
        <v>32</v>
      </c>
      <c r="J1847">
        <v>1</v>
      </c>
      <c r="K1847" t="s">
        <v>32</v>
      </c>
      <c r="L1847">
        <v>0</v>
      </c>
      <c r="M1847" t="s">
        <v>32</v>
      </c>
      <c r="N1847">
        <v>2012</v>
      </c>
      <c r="O1847">
        <v>335</v>
      </c>
      <c r="P1847">
        <v>257408</v>
      </c>
      <c r="Q1847">
        <v>234</v>
      </c>
      <c r="R1847">
        <v>249160</v>
      </c>
      <c r="S1847">
        <v>5911</v>
      </c>
      <c r="T1847">
        <v>69650</v>
      </c>
      <c r="U1847">
        <v>102</v>
      </c>
      <c r="V1847">
        <v>8248</v>
      </c>
      <c r="W1847">
        <v>12.7</v>
      </c>
      <c r="X1847">
        <v>14</v>
      </c>
      <c r="Y1847">
        <v>19</v>
      </c>
      <c r="Z1847">
        <v>15.2</v>
      </c>
      <c r="AA1847">
        <v>17.899999999999999</v>
      </c>
      <c r="AB1847">
        <v>13.6</v>
      </c>
      <c r="AC1847">
        <v>18.8</v>
      </c>
      <c r="AD1847">
        <v>38.700000000000003</v>
      </c>
    </row>
    <row r="1848" spans="1:30" x14ac:dyDescent="0.45">
      <c r="A1848" t="s">
        <v>157</v>
      </c>
      <c r="B1848">
        <v>20020</v>
      </c>
      <c r="C1848" t="s">
        <v>572</v>
      </c>
      <c r="E1848">
        <v>81</v>
      </c>
      <c r="F1848" t="s">
        <v>56</v>
      </c>
      <c r="G1848" t="s">
        <v>57</v>
      </c>
      <c r="H1848">
        <v>1</v>
      </c>
      <c r="I1848" t="s">
        <v>32</v>
      </c>
      <c r="J1848">
        <v>1</v>
      </c>
      <c r="K1848" t="s">
        <v>32</v>
      </c>
      <c r="L1848">
        <v>0</v>
      </c>
      <c r="M1848" t="s">
        <v>32</v>
      </c>
      <c r="N1848">
        <v>2012</v>
      </c>
      <c r="O1848">
        <v>1679</v>
      </c>
      <c r="P1848">
        <v>202953</v>
      </c>
      <c r="Q1848">
        <v>211</v>
      </c>
      <c r="R1848">
        <v>173389</v>
      </c>
      <c r="S1848">
        <v>1548</v>
      </c>
      <c r="T1848">
        <v>48414</v>
      </c>
      <c r="U1848">
        <v>1468</v>
      </c>
      <c r="V1848">
        <v>29563</v>
      </c>
      <c r="W1848">
        <v>7.8</v>
      </c>
      <c r="X1848">
        <v>38.9</v>
      </c>
      <c r="Y1848">
        <v>39.799999999999997</v>
      </c>
      <c r="Z1848">
        <v>48</v>
      </c>
      <c r="AA1848">
        <v>36.700000000000003</v>
      </c>
      <c r="AB1848">
        <v>52.3</v>
      </c>
      <c r="AC1848">
        <v>6.4</v>
      </c>
      <c r="AD1848">
        <v>16.3</v>
      </c>
    </row>
    <row r="1849" spans="1:30" x14ac:dyDescent="0.45">
      <c r="A1849" t="s">
        <v>158</v>
      </c>
      <c r="B1849">
        <v>20100</v>
      </c>
      <c r="C1849" t="s">
        <v>573</v>
      </c>
      <c r="E1849">
        <v>0</v>
      </c>
      <c r="F1849" t="s">
        <v>31</v>
      </c>
      <c r="H1849">
        <v>1</v>
      </c>
      <c r="I1849" t="s">
        <v>32</v>
      </c>
      <c r="J1849">
        <v>1</v>
      </c>
      <c r="K1849" t="s">
        <v>32</v>
      </c>
      <c r="L1849">
        <v>0</v>
      </c>
      <c r="M1849" t="s">
        <v>32</v>
      </c>
      <c r="N1849">
        <v>2012</v>
      </c>
      <c r="O1849">
        <v>12004</v>
      </c>
      <c r="P1849">
        <v>9420168</v>
      </c>
      <c r="Q1849">
        <v>2498</v>
      </c>
      <c r="R1849">
        <v>8903190</v>
      </c>
      <c r="S1849">
        <v>47621</v>
      </c>
      <c r="T1849">
        <v>1610713</v>
      </c>
      <c r="U1849">
        <v>9505</v>
      </c>
      <c r="V1849">
        <v>516979</v>
      </c>
      <c r="W1849">
        <v>4.8</v>
      </c>
      <c r="X1849">
        <v>3.5</v>
      </c>
      <c r="Y1849">
        <v>4.5</v>
      </c>
      <c r="Z1849">
        <v>3.5</v>
      </c>
      <c r="AA1849">
        <v>3</v>
      </c>
      <c r="AB1849">
        <v>2.2999999999999998</v>
      </c>
      <c r="AC1849">
        <v>5</v>
      </c>
      <c r="AD1849">
        <v>14.9</v>
      </c>
    </row>
    <row r="1850" spans="1:30" x14ac:dyDescent="0.45">
      <c r="A1850" t="s">
        <v>158</v>
      </c>
      <c r="B1850">
        <v>20100</v>
      </c>
      <c r="C1850" t="s">
        <v>573</v>
      </c>
      <c r="E1850">
        <v>11</v>
      </c>
      <c r="F1850" t="s">
        <v>33</v>
      </c>
      <c r="G1850" t="s">
        <v>34</v>
      </c>
      <c r="H1850">
        <v>1</v>
      </c>
      <c r="I1850" t="s">
        <v>32</v>
      </c>
      <c r="J1850">
        <v>1</v>
      </c>
      <c r="K1850" t="s">
        <v>32</v>
      </c>
      <c r="L1850">
        <v>0</v>
      </c>
      <c r="M1850" t="s">
        <v>32</v>
      </c>
      <c r="N1850">
        <v>2012</v>
      </c>
      <c r="O1850">
        <v>129</v>
      </c>
      <c r="P1850">
        <v>8186</v>
      </c>
      <c r="Q1850">
        <v>11</v>
      </c>
      <c r="R1850">
        <v>3377</v>
      </c>
      <c r="S1850">
        <v>35</v>
      </c>
      <c r="T1850">
        <v>746</v>
      </c>
      <c r="U1850">
        <v>117</v>
      </c>
      <c r="V1850">
        <v>4809</v>
      </c>
      <c r="W1850">
        <v>33.9</v>
      </c>
      <c r="X1850">
        <v>15.5</v>
      </c>
      <c r="Y1850">
        <v>65.900000000000006</v>
      </c>
      <c r="Z1850">
        <v>36.6</v>
      </c>
      <c r="AA1850">
        <v>67.8</v>
      </c>
      <c r="AB1850">
        <v>40.299999999999997</v>
      </c>
      <c r="AC1850">
        <v>35.9</v>
      </c>
      <c r="AD1850">
        <v>8.5</v>
      </c>
    </row>
    <row r="1851" spans="1:30" x14ac:dyDescent="0.45">
      <c r="A1851" t="s">
        <v>158</v>
      </c>
      <c r="B1851">
        <v>20100</v>
      </c>
      <c r="C1851" t="s">
        <v>573</v>
      </c>
      <c r="E1851">
        <v>23</v>
      </c>
      <c r="F1851" t="s">
        <v>37</v>
      </c>
      <c r="H1851">
        <v>1</v>
      </c>
      <c r="I1851" t="s">
        <v>32</v>
      </c>
      <c r="J1851">
        <v>1</v>
      </c>
      <c r="K1851" t="s">
        <v>32</v>
      </c>
      <c r="L1851">
        <v>0</v>
      </c>
      <c r="M1851" t="s">
        <v>32</v>
      </c>
      <c r="N1851">
        <v>2012</v>
      </c>
      <c r="O1851">
        <v>1477</v>
      </c>
      <c r="P1851">
        <v>386587</v>
      </c>
      <c r="Q1851">
        <v>324</v>
      </c>
      <c r="R1851">
        <v>303195</v>
      </c>
      <c r="S1851">
        <v>1703</v>
      </c>
      <c r="T1851">
        <v>66229</v>
      </c>
      <c r="U1851">
        <v>1154</v>
      </c>
      <c r="V1851">
        <v>83392</v>
      </c>
      <c r="W1851">
        <v>10.199999999999999</v>
      </c>
      <c r="X1851">
        <v>10.6</v>
      </c>
      <c r="Y1851">
        <v>23.3</v>
      </c>
      <c r="Z1851">
        <v>11</v>
      </c>
      <c r="AA1851">
        <v>24.4</v>
      </c>
      <c r="AB1851">
        <v>13.3</v>
      </c>
      <c r="AC1851">
        <v>12.7</v>
      </c>
      <c r="AD1851">
        <v>25.7</v>
      </c>
    </row>
    <row r="1852" spans="1:30" x14ac:dyDescent="0.45">
      <c r="A1852" t="s">
        <v>158</v>
      </c>
      <c r="B1852">
        <v>20100</v>
      </c>
      <c r="C1852" t="s">
        <v>573</v>
      </c>
      <c r="E1852" t="s">
        <v>38</v>
      </c>
      <c r="F1852" t="s">
        <v>39</v>
      </c>
      <c r="H1852">
        <v>1</v>
      </c>
      <c r="I1852" t="s">
        <v>32</v>
      </c>
      <c r="J1852">
        <v>1</v>
      </c>
      <c r="K1852" t="s">
        <v>32</v>
      </c>
      <c r="L1852">
        <v>0</v>
      </c>
      <c r="M1852" t="s">
        <v>32</v>
      </c>
      <c r="N1852">
        <v>2012</v>
      </c>
      <c r="O1852">
        <v>139</v>
      </c>
      <c r="P1852">
        <v>1968530</v>
      </c>
      <c r="Q1852">
        <v>56</v>
      </c>
      <c r="R1852">
        <v>1960595</v>
      </c>
      <c r="S1852">
        <v>4877</v>
      </c>
      <c r="T1852">
        <v>221748</v>
      </c>
      <c r="U1852">
        <v>83</v>
      </c>
      <c r="V1852">
        <v>7936</v>
      </c>
      <c r="W1852">
        <v>6</v>
      </c>
      <c r="X1852">
        <v>2.7</v>
      </c>
      <c r="Y1852">
        <v>19.399999999999999</v>
      </c>
      <c r="Z1852">
        <v>2.9</v>
      </c>
      <c r="AA1852">
        <v>3.2</v>
      </c>
      <c r="AB1852">
        <v>2.5</v>
      </c>
      <c r="AC1852">
        <v>7.7</v>
      </c>
      <c r="AD1852">
        <v>2.8</v>
      </c>
    </row>
    <row r="1853" spans="1:30" x14ac:dyDescent="0.45">
      <c r="A1853" t="s">
        <v>158</v>
      </c>
      <c r="B1853">
        <v>20100</v>
      </c>
      <c r="C1853" t="s">
        <v>573</v>
      </c>
      <c r="E1853">
        <v>42</v>
      </c>
      <c r="F1853" t="s">
        <v>40</v>
      </c>
      <c r="H1853">
        <v>1</v>
      </c>
      <c r="I1853" t="s">
        <v>32</v>
      </c>
      <c r="J1853">
        <v>1</v>
      </c>
      <c r="K1853" t="s">
        <v>32</v>
      </c>
      <c r="L1853">
        <v>0</v>
      </c>
      <c r="M1853" t="s">
        <v>32</v>
      </c>
      <c r="N1853">
        <v>2012</v>
      </c>
      <c r="O1853">
        <v>226</v>
      </c>
      <c r="P1853">
        <v>487055</v>
      </c>
      <c r="Q1853">
        <v>90</v>
      </c>
      <c r="R1853">
        <v>475676</v>
      </c>
      <c r="S1853">
        <v>814</v>
      </c>
      <c r="T1853">
        <v>33099</v>
      </c>
      <c r="U1853">
        <v>136</v>
      </c>
      <c r="V1853">
        <v>11378</v>
      </c>
      <c r="W1853">
        <v>20.100000000000001</v>
      </c>
      <c r="X1853">
        <v>5.4</v>
      </c>
      <c r="Y1853">
        <v>15.5</v>
      </c>
      <c r="Z1853">
        <v>5.8</v>
      </c>
      <c r="AA1853">
        <v>11.2</v>
      </c>
      <c r="AB1853">
        <v>7.4</v>
      </c>
      <c r="AC1853">
        <v>37.6</v>
      </c>
      <c r="AD1853">
        <v>18.5</v>
      </c>
    </row>
    <row r="1854" spans="1:30" x14ac:dyDescent="0.45">
      <c r="A1854" t="s">
        <v>158</v>
      </c>
      <c r="B1854">
        <v>20100</v>
      </c>
      <c r="C1854" t="s">
        <v>573</v>
      </c>
      <c r="E1854" t="s">
        <v>41</v>
      </c>
      <c r="F1854" t="s">
        <v>42</v>
      </c>
      <c r="H1854">
        <v>1</v>
      </c>
      <c r="I1854" t="s">
        <v>32</v>
      </c>
      <c r="J1854">
        <v>1</v>
      </c>
      <c r="K1854" t="s">
        <v>32</v>
      </c>
      <c r="L1854">
        <v>0</v>
      </c>
      <c r="M1854" t="s">
        <v>32</v>
      </c>
      <c r="N1854">
        <v>2012</v>
      </c>
      <c r="O1854">
        <v>1236</v>
      </c>
      <c r="P1854">
        <v>2749312</v>
      </c>
      <c r="Q1854">
        <v>457</v>
      </c>
      <c r="R1854">
        <v>2710848</v>
      </c>
      <c r="S1854">
        <v>9309</v>
      </c>
      <c r="T1854">
        <v>218527</v>
      </c>
      <c r="U1854">
        <v>779</v>
      </c>
      <c r="V1854">
        <v>38464</v>
      </c>
      <c r="W1854">
        <v>8.1999999999999993</v>
      </c>
      <c r="X1854">
        <v>9.6999999999999993</v>
      </c>
      <c r="Y1854">
        <v>6.2</v>
      </c>
      <c r="Z1854">
        <v>10.3</v>
      </c>
      <c r="AA1854">
        <v>4.3</v>
      </c>
      <c r="AB1854">
        <v>6.5</v>
      </c>
      <c r="AC1854">
        <v>13.6</v>
      </c>
      <c r="AD1854">
        <v>17.8</v>
      </c>
    </row>
    <row r="1855" spans="1:30" x14ac:dyDescent="0.45">
      <c r="A1855" t="s">
        <v>158</v>
      </c>
      <c r="B1855">
        <v>20100</v>
      </c>
      <c r="C1855" t="s">
        <v>573</v>
      </c>
      <c r="E1855" t="s">
        <v>43</v>
      </c>
      <c r="F1855" t="s">
        <v>44</v>
      </c>
      <c r="G1855" t="s">
        <v>45</v>
      </c>
      <c r="H1855">
        <v>1</v>
      </c>
      <c r="I1855" t="s">
        <v>32</v>
      </c>
      <c r="J1855">
        <v>1</v>
      </c>
      <c r="K1855" t="s">
        <v>32</v>
      </c>
      <c r="L1855">
        <v>0</v>
      </c>
      <c r="M1855" t="s">
        <v>32</v>
      </c>
      <c r="N1855">
        <v>2012</v>
      </c>
      <c r="O1855">
        <v>504</v>
      </c>
      <c r="P1855">
        <v>451831</v>
      </c>
      <c r="Q1855">
        <v>85</v>
      </c>
      <c r="R1855">
        <v>432344</v>
      </c>
      <c r="S1855">
        <v>3840</v>
      </c>
      <c r="T1855">
        <v>105169</v>
      </c>
      <c r="U1855">
        <v>419</v>
      </c>
      <c r="V1855">
        <v>19487</v>
      </c>
      <c r="W1855">
        <v>24.9</v>
      </c>
      <c r="X1855">
        <v>5.2</v>
      </c>
      <c r="Y1855">
        <v>21.4</v>
      </c>
      <c r="Z1855">
        <v>5.3</v>
      </c>
      <c r="AA1855">
        <v>5.0999999999999996</v>
      </c>
      <c r="AB1855">
        <v>4.3</v>
      </c>
      <c r="AC1855">
        <v>26.2</v>
      </c>
      <c r="AD1855">
        <v>43.7</v>
      </c>
    </row>
    <row r="1856" spans="1:30" x14ac:dyDescent="0.45">
      <c r="A1856" t="s">
        <v>158</v>
      </c>
      <c r="B1856">
        <v>20100</v>
      </c>
      <c r="C1856" t="s">
        <v>573</v>
      </c>
      <c r="E1856">
        <v>51</v>
      </c>
      <c r="F1856" t="s">
        <v>46</v>
      </c>
      <c r="H1856">
        <v>1</v>
      </c>
      <c r="I1856" t="s">
        <v>32</v>
      </c>
      <c r="J1856">
        <v>1</v>
      </c>
      <c r="K1856" t="s">
        <v>32</v>
      </c>
      <c r="L1856">
        <v>0</v>
      </c>
      <c r="M1856" t="s">
        <v>32</v>
      </c>
      <c r="N1856">
        <v>2012</v>
      </c>
      <c r="O1856">
        <v>161</v>
      </c>
      <c r="P1856">
        <v>218009</v>
      </c>
      <c r="Q1856">
        <v>48</v>
      </c>
      <c r="R1856">
        <v>212397</v>
      </c>
      <c r="S1856">
        <v>795</v>
      </c>
      <c r="T1856">
        <v>38044</v>
      </c>
      <c r="U1856">
        <v>114</v>
      </c>
      <c r="V1856">
        <v>5612</v>
      </c>
      <c r="W1856">
        <v>17.5</v>
      </c>
      <c r="X1856">
        <v>4.2</v>
      </c>
      <c r="Y1856">
        <v>15.2</v>
      </c>
      <c r="Z1856">
        <v>4.5</v>
      </c>
      <c r="AA1856">
        <v>4.7</v>
      </c>
      <c r="AB1856">
        <v>4.5999999999999996</v>
      </c>
      <c r="AC1856">
        <v>22.7</v>
      </c>
      <c r="AD1856">
        <v>7.3</v>
      </c>
    </row>
    <row r="1857" spans="1:30" x14ac:dyDescent="0.45">
      <c r="A1857" t="s">
        <v>158</v>
      </c>
      <c r="B1857">
        <v>20100</v>
      </c>
      <c r="C1857" t="s">
        <v>573</v>
      </c>
      <c r="E1857">
        <v>52</v>
      </c>
      <c r="F1857" t="s">
        <v>47</v>
      </c>
      <c r="G1857" t="s">
        <v>48</v>
      </c>
      <c r="H1857">
        <v>1</v>
      </c>
      <c r="I1857" t="s">
        <v>32</v>
      </c>
      <c r="J1857">
        <v>1</v>
      </c>
      <c r="K1857" t="s">
        <v>32</v>
      </c>
      <c r="L1857">
        <v>0</v>
      </c>
      <c r="M1857" t="s">
        <v>32</v>
      </c>
      <c r="N1857">
        <v>2012</v>
      </c>
      <c r="O1857">
        <v>493</v>
      </c>
      <c r="P1857">
        <v>245681</v>
      </c>
      <c r="Q1857">
        <v>132</v>
      </c>
      <c r="R1857">
        <v>235414</v>
      </c>
      <c r="S1857">
        <v>1113</v>
      </c>
      <c r="T1857">
        <v>53171</v>
      </c>
      <c r="U1857">
        <v>361</v>
      </c>
      <c r="V1857">
        <v>10266</v>
      </c>
      <c r="W1857">
        <v>18</v>
      </c>
      <c r="X1857">
        <v>2.9</v>
      </c>
      <c r="Y1857">
        <v>10.7</v>
      </c>
      <c r="Z1857">
        <v>3</v>
      </c>
      <c r="AA1857">
        <v>10.1</v>
      </c>
      <c r="AB1857">
        <v>3.2</v>
      </c>
      <c r="AC1857">
        <v>22.8</v>
      </c>
      <c r="AD1857">
        <v>36.4</v>
      </c>
    </row>
    <row r="1858" spans="1:30" x14ac:dyDescent="0.45">
      <c r="A1858" t="s">
        <v>158</v>
      </c>
      <c r="B1858">
        <v>20100</v>
      </c>
      <c r="C1858" t="s">
        <v>573</v>
      </c>
      <c r="E1858">
        <v>53</v>
      </c>
      <c r="F1858" t="s">
        <v>49</v>
      </c>
      <c r="H1858">
        <v>1</v>
      </c>
      <c r="I1858" t="s">
        <v>32</v>
      </c>
      <c r="J1858">
        <v>1</v>
      </c>
      <c r="K1858" t="s">
        <v>32</v>
      </c>
      <c r="L1858">
        <v>0</v>
      </c>
      <c r="M1858" t="s">
        <v>32</v>
      </c>
      <c r="N1858">
        <v>2012</v>
      </c>
      <c r="O1858">
        <v>1724</v>
      </c>
      <c r="P1858">
        <v>263242</v>
      </c>
      <c r="Q1858">
        <v>65</v>
      </c>
      <c r="R1858">
        <v>74089</v>
      </c>
      <c r="S1858">
        <v>407</v>
      </c>
      <c r="T1858">
        <v>15079</v>
      </c>
      <c r="U1858">
        <v>1658</v>
      </c>
      <c r="V1858">
        <v>189153</v>
      </c>
      <c r="W1858">
        <v>13.8</v>
      </c>
      <c r="X1858">
        <v>20.9</v>
      </c>
      <c r="Y1858">
        <v>18.399999999999999</v>
      </c>
      <c r="Z1858">
        <v>8.6999999999999993</v>
      </c>
      <c r="AA1858">
        <v>15.6</v>
      </c>
      <c r="AB1858">
        <v>10.9</v>
      </c>
      <c r="AC1858">
        <v>13.9</v>
      </c>
      <c r="AD1858">
        <v>29.4</v>
      </c>
    </row>
    <row r="1859" spans="1:30" x14ac:dyDescent="0.45">
      <c r="A1859" t="s">
        <v>158</v>
      </c>
      <c r="B1859">
        <v>20100</v>
      </c>
      <c r="C1859" t="s">
        <v>573</v>
      </c>
      <c r="E1859">
        <v>54</v>
      </c>
      <c r="F1859" t="s">
        <v>50</v>
      </c>
      <c r="H1859">
        <v>1</v>
      </c>
      <c r="I1859" t="s">
        <v>32</v>
      </c>
      <c r="J1859">
        <v>1</v>
      </c>
      <c r="K1859" t="s">
        <v>32</v>
      </c>
      <c r="L1859">
        <v>0</v>
      </c>
      <c r="M1859" t="s">
        <v>32</v>
      </c>
      <c r="N1859">
        <v>2012</v>
      </c>
      <c r="O1859">
        <v>1109</v>
      </c>
      <c r="P1859">
        <v>441540</v>
      </c>
      <c r="Q1859">
        <v>271</v>
      </c>
      <c r="R1859">
        <v>390278</v>
      </c>
      <c r="S1859">
        <v>2279</v>
      </c>
      <c r="T1859">
        <v>156920</v>
      </c>
      <c r="U1859">
        <v>837</v>
      </c>
      <c r="V1859">
        <v>51262</v>
      </c>
      <c r="W1859">
        <v>8.8000000000000007</v>
      </c>
      <c r="X1859">
        <v>6.4</v>
      </c>
      <c r="Y1859">
        <v>11.6</v>
      </c>
      <c r="Z1859">
        <v>8.1</v>
      </c>
      <c r="AA1859">
        <v>12.8</v>
      </c>
      <c r="AB1859">
        <v>12.3</v>
      </c>
      <c r="AC1859">
        <v>12.9</v>
      </c>
      <c r="AD1859">
        <v>24.2</v>
      </c>
    </row>
    <row r="1860" spans="1:30" x14ac:dyDescent="0.45">
      <c r="A1860" t="s">
        <v>158</v>
      </c>
      <c r="B1860">
        <v>20100</v>
      </c>
      <c r="C1860" t="s">
        <v>573</v>
      </c>
      <c r="E1860">
        <v>56</v>
      </c>
      <c r="F1860" t="s">
        <v>51</v>
      </c>
      <c r="H1860">
        <v>1</v>
      </c>
      <c r="I1860" t="s">
        <v>32</v>
      </c>
      <c r="J1860">
        <v>1</v>
      </c>
      <c r="K1860" t="s">
        <v>32</v>
      </c>
      <c r="L1860">
        <v>0</v>
      </c>
      <c r="M1860" t="s">
        <v>32</v>
      </c>
      <c r="N1860">
        <v>2012</v>
      </c>
      <c r="O1860">
        <v>804</v>
      </c>
      <c r="P1860">
        <v>246923</v>
      </c>
      <c r="Q1860">
        <v>136</v>
      </c>
      <c r="R1860">
        <v>230664</v>
      </c>
      <c r="S1860">
        <v>4112</v>
      </c>
      <c r="T1860">
        <v>124983</v>
      </c>
      <c r="U1860">
        <v>667</v>
      </c>
      <c r="V1860">
        <v>16259</v>
      </c>
      <c r="W1860">
        <v>14.6</v>
      </c>
      <c r="X1860">
        <v>12.6</v>
      </c>
      <c r="Y1860">
        <v>19</v>
      </c>
      <c r="Z1860">
        <v>14</v>
      </c>
      <c r="AA1860">
        <v>21.7</v>
      </c>
      <c r="AB1860">
        <v>17.8</v>
      </c>
      <c r="AC1860">
        <v>15.2</v>
      </c>
      <c r="AD1860">
        <v>32.4</v>
      </c>
    </row>
    <row r="1861" spans="1:30" x14ac:dyDescent="0.45">
      <c r="A1861" t="s">
        <v>158</v>
      </c>
      <c r="B1861">
        <v>20100</v>
      </c>
      <c r="C1861" t="s">
        <v>573</v>
      </c>
      <c r="E1861">
        <v>61</v>
      </c>
      <c r="F1861" t="s">
        <v>52</v>
      </c>
      <c r="H1861">
        <v>1</v>
      </c>
      <c r="I1861" t="s">
        <v>32</v>
      </c>
      <c r="J1861">
        <v>1</v>
      </c>
      <c r="K1861" t="s">
        <v>32</v>
      </c>
      <c r="L1861">
        <v>0</v>
      </c>
      <c r="M1861" t="s">
        <v>32</v>
      </c>
      <c r="N1861">
        <v>2012</v>
      </c>
      <c r="O1861">
        <v>259</v>
      </c>
      <c r="P1861">
        <v>53373</v>
      </c>
      <c r="Q1861">
        <v>33</v>
      </c>
      <c r="R1861">
        <v>50605</v>
      </c>
      <c r="S1861">
        <v>482</v>
      </c>
      <c r="T1861">
        <v>21871</v>
      </c>
      <c r="U1861">
        <v>225</v>
      </c>
      <c r="V1861">
        <v>2769</v>
      </c>
      <c r="W1861">
        <v>28.8</v>
      </c>
      <c r="X1861">
        <v>5.0999999999999996</v>
      </c>
      <c r="Y1861">
        <v>30.5</v>
      </c>
      <c r="Z1861">
        <v>5.0999999999999996</v>
      </c>
      <c r="AA1861">
        <v>6.2</v>
      </c>
      <c r="AB1861">
        <v>4.5999999999999996</v>
      </c>
      <c r="AC1861">
        <v>30.4</v>
      </c>
      <c r="AD1861">
        <v>26.2</v>
      </c>
    </row>
    <row r="1862" spans="1:30" x14ac:dyDescent="0.45">
      <c r="A1862" t="s">
        <v>158</v>
      </c>
      <c r="B1862">
        <v>20100</v>
      </c>
      <c r="C1862" t="s">
        <v>573</v>
      </c>
      <c r="E1862">
        <v>62</v>
      </c>
      <c r="F1862" t="s">
        <v>53</v>
      </c>
      <c r="H1862">
        <v>1</v>
      </c>
      <c r="I1862" t="s">
        <v>32</v>
      </c>
      <c r="J1862">
        <v>1</v>
      </c>
      <c r="K1862" t="s">
        <v>32</v>
      </c>
      <c r="L1862">
        <v>0</v>
      </c>
      <c r="M1862" t="s">
        <v>32</v>
      </c>
      <c r="N1862">
        <v>2012</v>
      </c>
      <c r="O1862">
        <v>1032</v>
      </c>
      <c r="P1862">
        <v>958211</v>
      </c>
      <c r="Q1862">
        <v>313</v>
      </c>
      <c r="R1862">
        <v>940870</v>
      </c>
      <c r="S1862">
        <v>8724</v>
      </c>
      <c r="T1862">
        <v>354136</v>
      </c>
      <c r="U1862">
        <v>719</v>
      </c>
      <c r="V1862">
        <v>17340</v>
      </c>
      <c r="W1862">
        <v>9.6999999999999993</v>
      </c>
      <c r="X1862">
        <v>5.5</v>
      </c>
      <c r="Y1862">
        <v>8.4</v>
      </c>
      <c r="Z1862">
        <v>5.9</v>
      </c>
      <c r="AA1862">
        <v>6</v>
      </c>
      <c r="AB1862">
        <v>6.1</v>
      </c>
      <c r="AC1862">
        <v>14</v>
      </c>
      <c r="AD1862">
        <v>17.3</v>
      </c>
    </row>
    <row r="1863" spans="1:30" x14ac:dyDescent="0.45">
      <c r="A1863" t="s">
        <v>158</v>
      </c>
      <c r="B1863">
        <v>20100</v>
      </c>
      <c r="C1863" t="s">
        <v>573</v>
      </c>
      <c r="E1863">
        <v>71</v>
      </c>
      <c r="F1863" t="s">
        <v>54</v>
      </c>
      <c r="H1863">
        <v>1</v>
      </c>
      <c r="I1863" t="s">
        <v>32</v>
      </c>
      <c r="J1863">
        <v>1</v>
      </c>
      <c r="K1863" t="s">
        <v>32</v>
      </c>
      <c r="L1863">
        <v>0</v>
      </c>
      <c r="M1863" t="s">
        <v>32</v>
      </c>
      <c r="N1863">
        <v>2012</v>
      </c>
      <c r="O1863">
        <v>660</v>
      </c>
      <c r="P1863">
        <v>180676</v>
      </c>
      <c r="Q1863">
        <v>68</v>
      </c>
      <c r="R1863">
        <v>150255</v>
      </c>
      <c r="S1863">
        <v>1823</v>
      </c>
      <c r="T1863">
        <v>46925</v>
      </c>
      <c r="U1863">
        <v>592</v>
      </c>
      <c r="V1863">
        <v>30421</v>
      </c>
      <c r="W1863">
        <v>16.7</v>
      </c>
      <c r="X1863">
        <v>12.9</v>
      </c>
      <c r="Y1863">
        <v>30.1</v>
      </c>
      <c r="Z1863">
        <v>16.5</v>
      </c>
      <c r="AA1863">
        <v>22</v>
      </c>
      <c r="AB1863">
        <v>19.2</v>
      </c>
      <c r="AC1863">
        <v>18.100000000000001</v>
      </c>
      <c r="AD1863">
        <v>37.299999999999997</v>
      </c>
    </row>
    <row r="1864" spans="1:30" x14ac:dyDescent="0.45">
      <c r="A1864" t="s">
        <v>158</v>
      </c>
      <c r="B1864">
        <v>20100</v>
      </c>
      <c r="C1864" t="s">
        <v>573</v>
      </c>
      <c r="E1864">
        <v>72</v>
      </c>
      <c r="F1864" t="s">
        <v>55</v>
      </c>
      <c r="H1864">
        <v>1</v>
      </c>
      <c r="I1864" t="s">
        <v>32</v>
      </c>
      <c r="J1864">
        <v>1</v>
      </c>
      <c r="K1864" t="s">
        <v>32</v>
      </c>
      <c r="L1864">
        <v>0</v>
      </c>
      <c r="M1864" t="s">
        <v>32</v>
      </c>
      <c r="N1864">
        <v>2012</v>
      </c>
      <c r="O1864">
        <v>314</v>
      </c>
      <c r="P1864">
        <v>447946</v>
      </c>
      <c r="Q1864">
        <v>222</v>
      </c>
      <c r="R1864">
        <v>444656</v>
      </c>
      <c r="S1864">
        <v>5776</v>
      </c>
      <c r="T1864">
        <v>94048</v>
      </c>
      <c r="U1864">
        <v>91</v>
      </c>
      <c r="V1864">
        <v>3290</v>
      </c>
      <c r="W1864">
        <v>10.5</v>
      </c>
      <c r="X1864">
        <v>6.5</v>
      </c>
      <c r="Y1864">
        <v>15</v>
      </c>
      <c r="Z1864">
        <v>6.9</v>
      </c>
      <c r="AA1864">
        <v>7.8</v>
      </c>
      <c r="AB1864">
        <v>6.6</v>
      </c>
      <c r="AC1864">
        <v>17</v>
      </c>
      <c r="AD1864">
        <v>30.2</v>
      </c>
    </row>
    <row r="1865" spans="1:30" x14ac:dyDescent="0.45">
      <c r="A1865" t="s">
        <v>158</v>
      </c>
      <c r="B1865">
        <v>20100</v>
      </c>
      <c r="C1865" t="s">
        <v>573</v>
      </c>
      <c r="E1865">
        <v>81</v>
      </c>
      <c r="F1865" t="s">
        <v>56</v>
      </c>
      <c r="G1865" t="s">
        <v>57</v>
      </c>
      <c r="H1865">
        <v>1</v>
      </c>
      <c r="I1865" t="s">
        <v>32</v>
      </c>
      <c r="J1865">
        <v>1</v>
      </c>
      <c r="K1865" t="s">
        <v>32</v>
      </c>
      <c r="L1865">
        <v>0</v>
      </c>
      <c r="M1865" t="s">
        <v>32</v>
      </c>
      <c r="N1865">
        <v>2012</v>
      </c>
      <c r="O1865">
        <v>1739</v>
      </c>
      <c r="P1865">
        <v>125470</v>
      </c>
      <c r="Q1865">
        <v>193</v>
      </c>
      <c r="R1865">
        <v>100750</v>
      </c>
      <c r="S1865">
        <v>1026</v>
      </c>
      <c r="T1865">
        <v>23517</v>
      </c>
      <c r="U1865">
        <v>1546</v>
      </c>
      <c r="V1865">
        <v>24720</v>
      </c>
      <c r="W1865">
        <v>12.5</v>
      </c>
      <c r="X1865">
        <v>18.899999999999999</v>
      </c>
      <c r="Y1865">
        <v>13.5</v>
      </c>
      <c r="Z1865">
        <v>22.9</v>
      </c>
      <c r="AA1865">
        <v>12.8</v>
      </c>
      <c r="AB1865">
        <v>12</v>
      </c>
      <c r="AC1865">
        <v>12.7</v>
      </c>
      <c r="AD1865">
        <v>17.7</v>
      </c>
    </row>
    <row r="1866" spans="1:30" x14ac:dyDescent="0.45">
      <c r="A1866" t="s">
        <v>159</v>
      </c>
      <c r="B1866">
        <v>20220</v>
      </c>
      <c r="C1866" t="s">
        <v>575</v>
      </c>
      <c r="E1866">
        <v>0</v>
      </c>
      <c r="F1866" t="s">
        <v>31</v>
      </c>
      <c r="H1866">
        <v>1</v>
      </c>
      <c r="I1866" t="s">
        <v>32</v>
      </c>
      <c r="J1866">
        <v>1</v>
      </c>
      <c r="K1866" t="s">
        <v>32</v>
      </c>
      <c r="L1866">
        <v>0</v>
      </c>
      <c r="M1866" t="s">
        <v>32</v>
      </c>
      <c r="N1866">
        <v>2012</v>
      </c>
      <c r="O1866">
        <v>8333</v>
      </c>
      <c r="P1866">
        <v>15766650</v>
      </c>
      <c r="Q1866">
        <v>2173</v>
      </c>
      <c r="R1866">
        <v>15486210</v>
      </c>
      <c r="S1866">
        <v>49378</v>
      </c>
      <c r="T1866">
        <v>1864594</v>
      </c>
      <c r="U1866">
        <v>6160</v>
      </c>
      <c r="V1866">
        <v>280441</v>
      </c>
      <c r="W1866">
        <v>6.1</v>
      </c>
      <c r="X1866">
        <v>12.5</v>
      </c>
      <c r="Y1866">
        <v>10.3</v>
      </c>
      <c r="Z1866">
        <v>13.2</v>
      </c>
      <c r="AA1866">
        <v>5.0999999999999996</v>
      </c>
      <c r="AB1866">
        <v>5.9</v>
      </c>
      <c r="AC1866">
        <v>7.6</v>
      </c>
      <c r="AD1866">
        <v>20.3</v>
      </c>
    </row>
    <row r="1867" spans="1:30" x14ac:dyDescent="0.45">
      <c r="A1867" t="s">
        <v>159</v>
      </c>
      <c r="B1867">
        <v>20220</v>
      </c>
      <c r="C1867" t="s">
        <v>575</v>
      </c>
      <c r="E1867">
        <v>11</v>
      </c>
      <c r="F1867" t="s">
        <v>33</v>
      </c>
      <c r="G1867" t="s">
        <v>34</v>
      </c>
      <c r="H1867">
        <v>1</v>
      </c>
      <c r="I1867" t="s">
        <v>32</v>
      </c>
      <c r="J1867">
        <v>1</v>
      </c>
      <c r="K1867" t="s">
        <v>32</v>
      </c>
      <c r="L1867">
        <v>0</v>
      </c>
      <c r="M1867" t="s">
        <v>32</v>
      </c>
      <c r="N1867">
        <v>2012</v>
      </c>
      <c r="O1867">
        <v>82</v>
      </c>
      <c r="P1867">
        <v>13470</v>
      </c>
      <c r="Q1867">
        <v>13</v>
      </c>
      <c r="R1867">
        <v>11225</v>
      </c>
      <c r="S1867">
        <v>99</v>
      </c>
      <c r="T1867">
        <v>2457</v>
      </c>
      <c r="U1867">
        <v>69</v>
      </c>
      <c r="V1867">
        <v>2245</v>
      </c>
      <c r="W1867">
        <v>32.700000000000003</v>
      </c>
      <c r="X1867">
        <v>17.5</v>
      </c>
      <c r="Y1867">
        <v>44.2</v>
      </c>
      <c r="Z1867">
        <v>21.3</v>
      </c>
      <c r="AA1867">
        <v>16</v>
      </c>
      <c r="AB1867">
        <v>12.8</v>
      </c>
      <c r="AC1867">
        <v>33.6</v>
      </c>
      <c r="AD1867">
        <v>5.9</v>
      </c>
    </row>
    <row r="1868" spans="1:30" x14ac:dyDescent="0.45">
      <c r="A1868" t="s">
        <v>159</v>
      </c>
      <c r="B1868">
        <v>20220</v>
      </c>
      <c r="C1868" t="s">
        <v>575</v>
      </c>
      <c r="E1868">
        <v>23</v>
      </c>
      <c r="F1868" t="s">
        <v>37</v>
      </c>
      <c r="H1868">
        <v>1</v>
      </c>
      <c r="I1868" t="s">
        <v>32</v>
      </c>
      <c r="J1868">
        <v>1</v>
      </c>
      <c r="K1868" t="s">
        <v>32</v>
      </c>
      <c r="L1868">
        <v>0</v>
      </c>
      <c r="M1868" t="s">
        <v>32</v>
      </c>
      <c r="N1868">
        <v>2012</v>
      </c>
      <c r="O1868">
        <v>1113</v>
      </c>
      <c r="P1868">
        <v>631031</v>
      </c>
      <c r="Q1868">
        <v>324</v>
      </c>
      <c r="R1868">
        <v>563738</v>
      </c>
      <c r="S1868">
        <v>1831</v>
      </c>
      <c r="T1868">
        <v>74097</v>
      </c>
      <c r="U1868">
        <v>789</v>
      </c>
      <c r="V1868">
        <v>67293</v>
      </c>
      <c r="W1868">
        <v>13.2</v>
      </c>
      <c r="X1868">
        <v>26.1</v>
      </c>
      <c r="Y1868">
        <v>28.1</v>
      </c>
      <c r="Z1868">
        <v>30.3</v>
      </c>
      <c r="AA1868">
        <v>24.3</v>
      </c>
      <c r="AB1868">
        <v>17.7</v>
      </c>
      <c r="AC1868">
        <v>18.3</v>
      </c>
      <c r="AD1868">
        <v>38.799999999999997</v>
      </c>
    </row>
    <row r="1869" spans="1:30" x14ac:dyDescent="0.45">
      <c r="A1869" t="s">
        <v>159</v>
      </c>
      <c r="B1869">
        <v>20220</v>
      </c>
      <c r="C1869" t="s">
        <v>575</v>
      </c>
      <c r="E1869" t="s">
        <v>38</v>
      </c>
      <c r="F1869" t="s">
        <v>39</v>
      </c>
      <c r="H1869">
        <v>1</v>
      </c>
      <c r="I1869" t="s">
        <v>32</v>
      </c>
      <c r="J1869">
        <v>1</v>
      </c>
      <c r="K1869" t="s">
        <v>32</v>
      </c>
      <c r="L1869">
        <v>0</v>
      </c>
      <c r="M1869" t="s">
        <v>32</v>
      </c>
      <c r="N1869">
        <v>2012</v>
      </c>
      <c r="O1869">
        <v>244</v>
      </c>
      <c r="P1869">
        <v>6125608</v>
      </c>
      <c r="Q1869">
        <v>117</v>
      </c>
      <c r="R1869">
        <v>6121855</v>
      </c>
      <c r="S1869">
        <v>8155</v>
      </c>
      <c r="T1869">
        <v>422068</v>
      </c>
      <c r="U1869">
        <v>127</v>
      </c>
      <c r="W1869">
        <v>32.200000000000003</v>
      </c>
      <c r="X1869">
        <v>4.2</v>
      </c>
      <c r="Y1869">
        <v>21.3</v>
      </c>
      <c r="Z1869">
        <v>4.4000000000000004</v>
      </c>
      <c r="AA1869">
        <v>6.3</v>
      </c>
      <c r="AB1869">
        <v>5.4</v>
      </c>
      <c r="AC1869">
        <v>59</v>
      </c>
    </row>
    <row r="1870" spans="1:30" x14ac:dyDescent="0.45">
      <c r="A1870" t="s">
        <v>159</v>
      </c>
      <c r="B1870">
        <v>20220</v>
      </c>
      <c r="C1870" t="s">
        <v>575</v>
      </c>
      <c r="E1870">
        <v>42</v>
      </c>
      <c r="F1870" t="s">
        <v>40</v>
      </c>
      <c r="H1870">
        <v>1</v>
      </c>
      <c r="I1870" t="s">
        <v>32</v>
      </c>
      <c r="J1870">
        <v>1</v>
      </c>
      <c r="K1870" t="s">
        <v>32</v>
      </c>
      <c r="L1870">
        <v>0</v>
      </c>
      <c r="M1870" t="s">
        <v>32</v>
      </c>
      <c r="N1870">
        <v>2012</v>
      </c>
      <c r="O1870">
        <v>224</v>
      </c>
      <c r="P1870">
        <v>2808307</v>
      </c>
      <c r="Q1870">
        <v>148</v>
      </c>
      <c r="R1870">
        <v>2805695</v>
      </c>
      <c r="S1870">
        <v>1956</v>
      </c>
      <c r="T1870">
        <v>95103</v>
      </c>
      <c r="U1870">
        <v>76</v>
      </c>
      <c r="V1870">
        <v>2611</v>
      </c>
      <c r="W1870">
        <v>27</v>
      </c>
      <c r="X1870">
        <v>43.3</v>
      </c>
      <c r="Y1870">
        <v>28.3</v>
      </c>
      <c r="Z1870">
        <v>45</v>
      </c>
      <c r="AA1870">
        <v>17.399999999999999</v>
      </c>
      <c r="AB1870">
        <v>22.6</v>
      </c>
      <c r="AC1870">
        <v>71</v>
      </c>
      <c r="AD1870">
        <v>18.600000000000001</v>
      </c>
    </row>
    <row r="1871" spans="1:30" x14ac:dyDescent="0.45">
      <c r="A1871" t="s">
        <v>159</v>
      </c>
      <c r="B1871">
        <v>20220</v>
      </c>
      <c r="C1871" t="s">
        <v>575</v>
      </c>
      <c r="E1871" t="s">
        <v>41</v>
      </c>
      <c r="F1871" t="s">
        <v>42</v>
      </c>
      <c r="H1871">
        <v>1</v>
      </c>
      <c r="I1871" t="s">
        <v>32</v>
      </c>
      <c r="J1871">
        <v>1</v>
      </c>
      <c r="K1871" t="s">
        <v>32</v>
      </c>
      <c r="L1871">
        <v>0</v>
      </c>
      <c r="M1871" t="s">
        <v>32</v>
      </c>
      <c r="N1871">
        <v>2012</v>
      </c>
      <c r="O1871">
        <v>1026</v>
      </c>
      <c r="P1871">
        <v>1811597</v>
      </c>
      <c r="Q1871">
        <v>350</v>
      </c>
      <c r="R1871">
        <v>1794516</v>
      </c>
      <c r="S1871">
        <v>6958</v>
      </c>
      <c r="T1871">
        <v>155209</v>
      </c>
      <c r="U1871">
        <v>676</v>
      </c>
      <c r="V1871">
        <v>17081</v>
      </c>
      <c r="W1871">
        <v>12.1</v>
      </c>
      <c r="X1871">
        <v>33.9</v>
      </c>
      <c r="Y1871">
        <v>12.2</v>
      </c>
      <c r="Z1871">
        <v>35.6</v>
      </c>
      <c r="AA1871">
        <v>15.4</v>
      </c>
      <c r="AB1871">
        <v>28.5</v>
      </c>
      <c r="AC1871">
        <v>19.7</v>
      </c>
      <c r="AD1871">
        <v>45.8</v>
      </c>
    </row>
    <row r="1872" spans="1:30" x14ac:dyDescent="0.45">
      <c r="A1872" t="s">
        <v>159</v>
      </c>
      <c r="B1872">
        <v>20220</v>
      </c>
      <c r="C1872" t="s">
        <v>575</v>
      </c>
      <c r="E1872" t="s">
        <v>43</v>
      </c>
      <c r="F1872" t="s">
        <v>44</v>
      </c>
      <c r="G1872" t="s">
        <v>45</v>
      </c>
      <c r="H1872">
        <v>1</v>
      </c>
      <c r="I1872" t="s">
        <v>32</v>
      </c>
      <c r="J1872">
        <v>1</v>
      </c>
      <c r="K1872" t="s">
        <v>32</v>
      </c>
      <c r="L1872">
        <v>0</v>
      </c>
      <c r="M1872" t="s">
        <v>32</v>
      </c>
      <c r="N1872">
        <v>2012</v>
      </c>
      <c r="O1872">
        <v>276</v>
      </c>
      <c r="P1872">
        <v>448861</v>
      </c>
      <c r="Q1872">
        <v>61</v>
      </c>
      <c r="R1872">
        <v>434020</v>
      </c>
      <c r="S1872">
        <v>2310</v>
      </c>
      <c r="T1872">
        <v>102788</v>
      </c>
      <c r="U1872">
        <v>215</v>
      </c>
      <c r="V1872">
        <v>14841</v>
      </c>
      <c r="W1872">
        <v>16.5</v>
      </c>
      <c r="X1872">
        <v>15.9</v>
      </c>
      <c r="Y1872">
        <v>43.7</v>
      </c>
      <c r="Z1872">
        <v>17.3</v>
      </c>
      <c r="AA1872">
        <v>7</v>
      </c>
      <c r="AB1872">
        <v>6.9</v>
      </c>
      <c r="AC1872">
        <v>23</v>
      </c>
      <c r="AD1872">
        <v>40.700000000000003</v>
      </c>
    </row>
    <row r="1873" spans="1:30" x14ac:dyDescent="0.45">
      <c r="A1873" t="s">
        <v>159</v>
      </c>
      <c r="B1873">
        <v>20220</v>
      </c>
      <c r="C1873" t="s">
        <v>575</v>
      </c>
      <c r="E1873">
        <v>51</v>
      </c>
      <c r="F1873" t="s">
        <v>46</v>
      </c>
      <c r="H1873">
        <v>1</v>
      </c>
      <c r="I1873" t="s">
        <v>32</v>
      </c>
      <c r="J1873">
        <v>1</v>
      </c>
      <c r="K1873" t="s">
        <v>32</v>
      </c>
      <c r="L1873">
        <v>0</v>
      </c>
      <c r="M1873" t="s">
        <v>32</v>
      </c>
      <c r="N1873">
        <v>2012</v>
      </c>
      <c r="O1873">
        <v>148</v>
      </c>
      <c r="P1873">
        <v>410061</v>
      </c>
      <c r="Q1873">
        <v>42</v>
      </c>
      <c r="R1873">
        <v>405389</v>
      </c>
      <c r="S1873">
        <v>1290</v>
      </c>
      <c r="T1873">
        <v>75807</v>
      </c>
      <c r="U1873">
        <v>106</v>
      </c>
      <c r="V1873">
        <v>4672</v>
      </c>
      <c r="W1873">
        <v>25.3</v>
      </c>
      <c r="X1873">
        <v>6.6</v>
      </c>
      <c r="Y1873">
        <v>32.200000000000003</v>
      </c>
      <c r="Z1873">
        <v>6.9</v>
      </c>
      <c r="AA1873">
        <v>5.8</v>
      </c>
      <c r="AB1873">
        <v>5.8</v>
      </c>
      <c r="AC1873">
        <v>36.299999999999997</v>
      </c>
      <c r="AD1873">
        <v>17.7</v>
      </c>
    </row>
    <row r="1874" spans="1:30" x14ac:dyDescent="0.45">
      <c r="A1874" t="s">
        <v>159</v>
      </c>
      <c r="B1874">
        <v>20220</v>
      </c>
      <c r="C1874" t="s">
        <v>575</v>
      </c>
      <c r="E1874">
        <v>52</v>
      </c>
      <c r="F1874" t="s">
        <v>47</v>
      </c>
      <c r="G1874" t="s">
        <v>48</v>
      </c>
      <c r="H1874">
        <v>1</v>
      </c>
      <c r="I1874" t="s">
        <v>32</v>
      </c>
      <c r="J1874">
        <v>1</v>
      </c>
      <c r="K1874" t="s">
        <v>32</v>
      </c>
      <c r="L1874">
        <v>0</v>
      </c>
      <c r="M1874" t="s">
        <v>32</v>
      </c>
      <c r="N1874">
        <v>2012</v>
      </c>
      <c r="O1874">
        <v>392</v>
      </c>
      <c r="P1874">
        <v>1152600</v>
      </c>
      <c r="Q1874">
        <v>159</v>
      </c>
      <c r="R1874">
        <v>1143375</v>
      </c>
      <c r="S1874">
        <v>3201</v>
      </c>
      <c r="T1874">
        <v>159726</v>
      </c>
      <c r="U1874">
        <v>233</v>
      </c>
      <c r="V1874">
        <v>9225</v>
      </c>
      <c r="W1874">
        <v>18.899999999999999</v>
      </c>
      <c r="X1874">
        <v>7.7</v>
      </c>
      <c r="Y1874">
        <v>37.299999999999997</v>
      </c>
      <c r="Z1874">
        <v>8.1</v>
      </c>
      <c r="AA1874">
        <v>10</v>
      </c>
      <c r="AB1874">
        <v>8</v>
      </c>
      <c r="AC1874">
        <v>25.6</v>
      </c>
      <c r="AD1874">
        <v>33.799999999999997</v>
      </c>
    </row>
    <row r="1875" spans="1:30" x14ac:dyDescent="0.45">
      <c r="A1875" t="s">
        <v>159</v>
      </c>
      <c r="B1875">
        <v>20220</v>
      </c>
      <c r="C1875" t="s">
        <v>575</v>
      </c>
      <c r="E1875">
        <v>53</v>
      </c>
      <c r="F1875" t="s">
        <v>49</v>
      </c>
      <c r="H1875">
        <v>1</v>
      </c>
      <c r="I1875" t="s">
        <v>32</v>
      </c>
      <c r="J1875">
        <v>1</v>
      </c>
      <c r="K1875" t="s">
        <v>32</v>
      </c>
      <c r="L1875">
        <v>0</v>
      </c>
      <c r="M1875" t="s">
        <v>32</v>
      </c>
      <c r="N1875">
        <v>2012</v>
      </c>
      <c r="O1875">
        <v>1210</v>
      </c>
      <c r="P1875">
        <v>213063</v>
      </c>
      <c r="Q1875">
        <v>126</v>
      </c>
      <c r="R1875">
        <v>120806</v>
      </c>
      <c r="S1875">
        <v>804</v>
      </c>
      <c r="T1875">
        <v>22242</v>
      </c>
      <c r="U1875">
        <v>1084</v>
      </c>
      <c r="W1875">
        <v>27.1</v>
      </c>
      <c r="X1875">
        <v>25.8</v>
      </c>
      <c r="Y1875">
        <v>33.9</v>
      </c>
      <c r="Z1875">
        <v>11.3</v>
      </c>
      <c r="AA1875">
        <v>16.7</v>
      </c>
      <c r="AB1875">
        <v>12.4</v>
      </c>
      <c r="AC1875">
        <v>28</v>
      </c>
    </row>
    <row r="1876" spans="1:30" x14ac:dyDescent="0.45">
      <c r="A1876" t="s">
        <v>159</v>
      </c>
      <c r="B1876">
        <v>20220</v>
      </c>
      <c r="C1876" t="s">
        <v>575</v>
      </c>
      <c r="E1876">
        <v>54</v>
      </c>
      <c r="F1876" t="s">
        <v>50</v>
      </c>
      <c r="H1876">
        <v>1</v>
      </c>
      <c r="I1876" t="s">
        <v>32</v>
      </c>
      <c r="J1876">
        <v>1</v>
      </c>
      <c r="K1876" t="s">
        <v>32</v>
      </c>
      <c r="L1876">
        <v>0</v>
      </c>
      <c r="M1876" t="s">
        <v>32</v>
      </c>
      <c r="N1876">
        <v>2012</v>
      </c>
      <c r="O1876">
        <v>648</v>
      </c>
      <c r="P1876">
        <v>485050</v>
      </c>
      <c r="Q1876">
        <v>157</v>
      </c>
      <c r="R1876">
        <v>471667</v>
      </c>
      <c r="S1876">
        <v>3090</v>
      </c>
      <c r="T1876">
        <v>141820</v>
      </c>
      <c r="U1876">
        <v>492</v>
      </c>
      <c r="V1876">
        <v>13383</v>
      </c>
      <c r="W1876">
        <v>16.3</v>
      </c>
      <c r="X1876">
        <v>4.4000000000000004</v>
      </c>
      <c r="Y1876">
        <v>29.8</v>
      </c>
      <c r="Z1876">
        <v>4.5</v>
      </c>
      <c r="AA1876">
        <v>9.3000000000000007</v>
      </c>
      <c r="AB1876">
        <v>4.9000000000000004</v>
      </c>
      <c r="AC1876">
        <v>20.7</v>
      </c>
      <c r="AD1876">
        <v>38.799999999999997</v>
      </c>
    </row>
    <row r="1877" spans="1:30" x14ac:dyDescent="0.45">
      <c r="A1877" t="s">
        <v>159</v>
      </c>
      <c r="B1877">
        <v>20220</v>
      </c>
      <c r="C1877" t="s">
        <v>575</v>
      </c>
      <c r="E1877">
        <v>56</v>
      </c>
      <c r="F1877" t="s">
        <v>51</v>
      </c>
      <c r="H1877">
        <v>1</v>
      </c>
      <c r="I1877" t="s">
        <v>32</v>
      </c>
      <c r="J1877">
        <v>1</v>
      </c>
      <c r="K1877" t="s">
        <v>32</v>
      </c>
      <c r="L1877">
        <v>0</v>
      </c>
      <c r="M1877" t="s">
        <v>32</v>
      </c>
      <c r="N1877">
        <v>2012</v>
      </c>
      <c r="O1877">
        <v>453</v>
      </c>
      <c r="P1877">
        <v>241874</v>
      </c>
      <c r="Q1877">
        <v>129</v>
      </c>
      <c r="R1877">
        <v>238111</v>
      </c>
      <c r="S1877">
        <v>2304</v>
      </c>
      <c r="T1877">
        <v>88701</v>
      </c>
      <c r="U1877">
        <v>324</v>
      </c>
      <c r="V1877">
        <v>3763</v>
      </c>
      <c r="W1877">
        <v>17.899999999999999</v>
      </c>
      <c r="X1877">
        <v>7.6</v>
      </c>
      <c r="Y1877">
        <v>37.299999999999997</v>
      </c>
      <c r="Z1877">
        <v>7.5</v>
      </c>
      <c r="AA1877">
        <v>12.7</v>
      </c>
      <c r="AB1877">
        <v>7.2</v>
      </c>
      <c r="AC1877">
        <v>23.3</v>
      </c>
      <c r="AD1877">
        <v>42.9</v>
      </c>
    </row>
    <row r="1878" spans="1:30" x14ac:dyDescent="0.45">
      <c r="A1878" t="s">
        <v>159</v>
      </c>
      <c r="B1878">
        <v>20220</v>
      </c>
      <c r="C1878" t="s">
        <v>575</v>
      </c>
      <c r="E1878">
        <v>61</v>
      </c>
      <c r="F1878" t="s">
        <v>52</v>
      </c>
      <c r="H1878">
        <v>1</v>
      </c>
      <c r="I1878" t="s">
        <v>32</v>
      </c>
      <c r="J1878">
        <v>1</v>
      </c>
      <c r="K1878" t="s">
        <v>32</v>
      </c>
      <c r="L1878">
        <v>0</v>
      </c>
      <c r="M1878" t="s">
        <v>32</v>
      </c>
      <c r="N1878">
        <v>2012</v>
      </c>
      <c r="O1878">
        <v>142</v>
      </c>
      <c r="P1878">
        <v>118701</v>
      </c>
      <c r="Q1878">
        <v>41</v>
      </c>
      <c r="R1878">
        <v>117502</v>
      </c>
      <c r="S1878">
        <v>2619</v>
      </c>
      <c r="T1878">
        <v>56365</v>
      </c>
      <c r="U1878">
        <v>101</v>
      </c>
      <c r="W1878">
        <v>42.8</v>
      </c>
      <c r="X1878">
        <v>4.3</v>
      </c>
      <c r="Y1878">
        <v>13</v>
      </c>
      <c r="Z1878">
        <v>4.5</v>
      </c>
      <c r="AA1878">
        <v>4.2</v>
      </c>
      <c r="AB1878">
        <v>4.4000000000000004</v>
      </c>
      <c r="AC1878">
        <v>56.8</v>
      </c>
    </row>
    <row r="1879" spans="1:30" x14ac:dyDescent="0.45">
      <c r="A1879" t="s">
        <v>159</v>
      </c>
      <c r="B1879">
        <v>20220</v>
      </c>
      <c r="C1879" t="s">
        <v>575</v>
      </c>
      <c r="E1879">
        <v>62</v>
      </c>
      <c r="F1879" t="s">
        <v>53</v>
      </c>
      <c r="H1879">
        <v>1</v>
      </c>
      <c r="I1879" t="s">
        <v>32</v>
      </c>
      <c r="J1879">
        <v>1</v>
      </c>
      <c r="K1879" t="s">
        <v>32</v>
      </c>
      <c r="L1879">
        <v>0</v>
      </c>
      <c r="M1879" t="s">
        <v>32</v>
      </c>
      <c r="N1879">
        <v>2012</v>
      </c>
      <c r="O1879">
        <v>590</v>
      </c>
      <c r="P1879">
        <v>669727</v>
      </c>
      <c r="Q1879">
        <v>149</v>
      </c>
      <c r="R1879">
        <v>661045</v>
      </c>
      <c r="S1879">
        <v>7314</v>
      </c>
      <c r="T1879">
        <v>309358</v>
      </c>
      <c r="U1879">
        <v>441</v>
      </c>
      <c r="V1879">
        <v>8682</v>
      </c>
      <c r="W1879">
        <v>26.2</v>
      </c>
      <c r="X1879">
        <v>12.3</v>
      </c>
      <c r="Y1879">
        <v>38.799999999999997</v>
      </c>
      <c r="Z1879">
        <v>12.8</v>
      </c>
      <c r="AA1879">
        <v>7.7</v>
      </c>
      <c r="AB1879">
        <v>20.7</v>
      </c>
      <c r="AC1879">
        <v>24.5</v>
      </c>
      <c r="AD1879">
        <v>26.8</v>
      </c>
    </row>
    <row r="1880" spans="1:30" x14ac:dyDescent="0.45">
      <c r="A1880" t="s">
        <v>159</v>
      </c>
      <c r="B1880">
        <v>20220</v>
      </c>
      <c r="C1880" t="s">
        <v>575</v>
      </c>
      <c r="E1880">
        <v>71</v>
      </c>
      <c r="F1880" t="s">
        <v>54</v>
      </c>
      <c r="H1880">
        <v>1</v>
      </c>
      <c r="I1880" t="s">
        <v>32</v>
      </c>
      <c r="J1880">
        <v>1</v>
      </c>
      <c r="K1880" t="s">
        <v>32</v>
      </c>
      <c r="L1880">
        <v>0</v>
      </c>
      <c r="M1880" t="s">
        <v>32</v>
      </c>
      <c r="N1880">
        <v>2012</v>
      </c>
      <c r="O1880">
        <v>409</v>
      </c>
      <c r="P1880">
        <v>160226</v>
      </c>
      <c r="Q1880">
        <v>32</v>
      </c>
      <c r="R1880">
        <v>151366</v>
      </c>
      <c r="S1880">
        <v>1803</v>
      </c>
      <c r="T1880">
        <v>36484</v>
      </c>
      <c r="U1880">
        <v>378</v>
      </c>
      <c r="V1880">
        <v>8860</v>
      </c>
      <c r="W1880">
        <v>19.5</v>
      </c>
      <c r="X1880">
        <v>2.7</v>
      </c>
      <c r="Y1880">
        <v>14.8</v>
      </c>
      <c r="Z1880">
        <v>1.1000000000000001</v>
      </c>
      <c r="AA1880">
        <v>2.9</v>
      </c>
      <c r="AB1880">
        <v>0.6</v>
      </c>
      <c r="AC1880">
        <v>19.399999999999999</v>
      </c>
      <c r="AD1880">
        <v>44.9</v>
      </c>
    </row>
    <row r="1881" spans="1:30" x14ac:dyDescent="0.45">
      <c r="A1881" t="s">
        <v>159</v>
      </c>
      <c r="B1881">
        <v>20220</v>
      </c>
      <c r="C1881" t="s">
        <v>575</v>
      </c>
      <c r="E1881">
        <v>72</v>
      </c>
      <c r="F1881" t="s">
        <v>55</v>
      </c>
      <c r="H1881">
        <v>1</v>
      </c>
      <c r="I1881" t="s">
        <v>32</v>
      </c>
      <c r="J1881">
        <v>1</v>
      </c>
      <c r="K1881" t="s">
        <v>32</v>
      </c>
      <c r="L1881">
        <v>0</v>
      </c>
      <c r="M1881" t="s">
        <v>32</v>
      </c>
      <c r="N1881">
        <v>2012</v>
      </c>
      <c r="O1881">
        <v>267</v>
      </c>
      <c r="P1881">
        <v>167893</v>
      </c>
      <c r="Q1881">
        <v>136</v>
      </c>
      <c r="R1881">
        <v>165115</v>
      </c>
      <c r="S1881">
        <v>4177</v>
      </c>
      <c r="T1881">
        <v>49310</v>
      </c>
      <c r="U1881">
        <v>131</v>
      </c>
      <c r="V1881">
        <v>2777</v>
      </c>
      <c r="W1881">
        <v>38.4</v>
      </c>
      <c r="X1881">
        <v>35.799999999999997</v>
      </c>
      <c r="Y1881">
        <v>39.9</v>
      </c>
      <c r="Z1881">
        <v>38.1</v>
      </c>
      <c r="AA1881">
        <v>38.6</v>
      </c>
      <c r="AB1881">
        <v>36.700000000000003</v>
      </c>
      <c r="AC1881">
        <v>68.2</v>
      </c>
      <c r="AD1881">
        <v>37</v>
      </c>
    </row>
    <row r="1882" spans="1:30" x14ac:dyDescent="0.45">
      <c r="A1882" t="s">
        <v>159</v>
      </c>
      <c r="B1882">
        <v>20220</v>
      </c>
      <c r="C1882" t="s">
        <v>575</v>
      </c>
      <c r="E1882">
        <v>81</v>
      </c>
      <c r="F1882" t="s">
        <v>56</v>
      </c>
      <c r="G1882" t="s">
        <v>57</v>
      </c>
      <c r="H1882">
        <v>1</v>
      </c>
      <c r="I1882" t="s">
        <v>32</v>
      </c>
      <c r="J1882">
        <v>1</v>
      </c>
      <c r="K1882" t="s">
        <v>32</v>
      </c>
      <c r="L1882">
        <v>0</v>
      </c>
      <c r="M1882" t="s">
        <v>32</v>
      </c>
      <c r="N1882">
        <v>2012</v>
      </c>
      <c r="O1882">
        <v>1135</v>
      </c>
      <c r="P1882">
        <v>92820</v>
      </c>
      <c r="Q1882">
        <v>217</v>
      </c>
      <c r="R1882">
        <v>65025</v>
      </c>
      <c r="S1882">
        <v>735</v>
      </c>
      <c r="T1882">
        <v>16785</v>
      </c>
      <c r="U1882">
        <v>918</v>
      </c>
      <c r="W1882">
        <v>9.3000000000000007</v>
      </c>
      <c r="X1882">
        <v>28.4</v>
      </c>
      <c r="Y1882">
        <v>39.1</v>
      </c>
      <c r="Z1882">
        <v>28.8</v>
      </c>
      <c r="AA1882">
        <v>26</v>
      </c>
      <c r="AB1882">
        <v>24.2</v>
      </c>
      <c r="AC1882">
        <v>11.8</v>
      </c>
    </row>
    <row r="1883" spans="1:30" x14ac:dyDescent="0.45">
      <c r="A1883" t="s">
        <v>160</v>
      </c>
      <c r="B1883">
        <v>20260</v>
      </c>
      <c r="C1883" t="s">
        <v>576</v>
      </c>
      <c r="E1883">
        <v>0</v>
      </c>
      <c r="F1883" t="s">
        <v>31</v>
      </c>
      <c r="H1883">
        <v>1</v>
      </c>
      <c r="I1883" t="s">
        <v>32</v>
      </c>
      <c r="J1883">
        <v>1</v>
      </c>
      <c r="K1883" t="s">
        <v>32</v>
      </c>
      <c r="L1883">
        <v>0</v>
      </c>
      <c r="M1883" t="s">
        <v>32</v>
      </c>
      <c r="N1883">
        <v>2012</v>
      </c>
      <c r="O1883">
        <v>20788</v>
      </c>
      <c r="P1883">
        <v>30078152</v>
      </c>
      <c r="Q1883">
        <v>5484</v>
      </c>
      <c r="R1883">
        <v>29447988</v>
      </c>
      <c r="S1883">
        <v>102053</v>
      </c>
      <c r="T1883">
        <v>3813663</v>
      </c>
      <c r="U1883">
        <v>15304</v>
      </c>
      <c r="V1883">
        <v>630164</v>
      </c>
      <c r="W1883">
        <v>4.2</v>
      </c>
      <c r="X1883">
        <v>3</v>
      </c>
      <c r="Y1883">
        <v>5.0999999999999996</v>
      </c>
      <c r="Z1883">
        <v>3.2</v>
      </c>
      <c r="AA1883">
        <v>2.2999999999999998</v>
      </c>
      <c r="AB1883">
        <v>1.8</v>
      </c>
      <c r="AC1883">
        <v>5.3</v>
      </c>
      <c r="AD1883">
        <v>9.3000000000000007</v>
      </c>
    </row>
    <row r="1884" spans="1:30" x14ac:dyDescent="0.45">
      <c r="A1884" t="s">
        <v>160</v>
      </c>
      <c r="B1884">
        <v>20260</v>
      </c>
      <c r="C1884" t="s">
        <v>576</v>
      </c>
      <c r="E1884">
        <v>11</v>
      </c>
      <c r="F1884" t="s">
        <v>33</v>
      </c>
      <c r="G1884" t="s">
        <v>34</v>
      </c>
      <c r="H1884">
        <v>1</v>
      </c>
      <c r="I1884" t="s">
        <v>32</v>
      </c>
      <c r="J1884">
        <v>1</v>
      </c>
      <c r="K1884" t="s">
        <v>32</v>
      </c>
      <c r="L1884">
        <v>0</v>
      </c>
      <c r="M1884" t="s">
        <v>32</v>
      </c>
      <c r="N1884">
        <v>2012</v>
      </c>
      <c r="O1884">
        <v>368</v>
      </c>
      <c r="Q1884">
        <v>58</v>
      </c>
      <c r="U1884">
        <v>310</v>
      </c>
      <c r="W1884">
        <v>14.2</v>
      </c>
      <c r="Y1884">
        <v>45</v>
      </c>
      <c r="AC1884">
        <v>17.5</v>
      </c>
    </row>
    <row r="1885" spans="1:30" x14ac:dyDescent="0.45">
      <c r="A1885" t="s">
        <v>160</v>
      </c>
      <c r="B1885">
        <v>20260</v>
      </c>
      <c r="C1885" t="s">
        <v>576</v>
      </c>
      <c r="E1885">
        <v>21</v>
      </c>
      <c r="F1885" t="s">
        <v>35</v>
      </c>
      <c r="H1885">
        <v>1</v>
      </c>
      <c r="I1885" t="s">
        <v>32</v>
      </c>
      <c r="J1885">
        <v>1</v>
      </c>
      <c r="K1885" t="s">
        <v>32</v>
      </c>
      <c r="L1885">
        <v>0</v>
      </c>
      <c r="M1885" t="s">
        <v>32</v>
      </c>
      <c r="N1885">
        <v>2012</v>
      </c>
      <c r="O1885">
        <v>27</v>
      </c>
      <c r="P1885">
        <v>2328131</v>
      </c>
      <c r="Q1885">
        <v>21</v>
      </c>
      <c r="R1885">
        <v>2327614</v>
      </c>
      <c r="S1885">
        <v>3303</v>
      </c>
      <c r="T1885">
        <v>232201</v>
      </c>
      <c r="U1885">
        <v>7</v>
      </c>
      <c r="W1885">
        <v>34.9</v>
      </c>
      <c r="X1885">
        <v>8.1999999999999993</v>
      </c>
      <c r="Y1885">
        <v>45.6</v>
      </c>
      <c r="Z1885">
        <v>8.5</v>
      </c>
      <c r="AA1885">
        <v>8.6999999999999993</v>
      </c>
      <c r="AB1885">
        <v>8.6999999999999993</v>
      </c>
      <c r="AC1885">
        <v>27.1</v>
      </c>
    </row>
    <row r="1886" spans="1:30" x14ac:dyDescent="0.45">
      <c r="A1886" t="s">
        <v>160</v>
      </c>
      <c r="B1886">
        <v>20260</v>
      </c>
      <c r="C1886" t="s">
        <v>576</v>
      </c>
      <c r="E1886">
        <v>23</v>
      </c>
      <c r="F1886" t="s">
        <v>37</v>
      </c>
      <c r="H1886">
        <v>1</v>
      </c>
      <c r="I1886" t="s">
        <v>32</v>
      </c>
      <c r="J1886">
        <v>1</v>
      </c>
      <c r="K1886" t="s">
        <v>32</v>
      </c>
      <c r="L1886">
        <v>0</v>
      </c>
      <c r="M1886" t="s">
        <v>32</v>
      </c>
      <c r="N1886">
        <v>2012</v>
      </c>
      <c r="O1886">
        <v>2733</v>
      </c>
      <c r="P1886">
        <v>1264169</v>
      </c>
      <c r="Q1886">
        <v>657</v>
      </c>
      <c r="R1886">
        <v>1174437</v>
      </c>
      <c r="S1886">
        <v>5266</v>
      </c>
      <c r="T1886">
        <v>297901</v>
      </c>
      <c r="U1886">
        <v>2076</v>
      </c>
      <c r="V1886">
        <v>89732</v>
      </c>
      <c r="W1886">
        <v>9.4</v>
      </c>
      <c r="X1886">
        <v>17.5</v>
      </c>
      <c r="Y1886">
        <v>25.6</v>
      </c>
      <c r="Z1886">
        <v>20.2</v>
      </c>
      <c r="AA1886">
        <v>24.7</v>
      </c>
      <c r="AB1886">
        <v>23.3</v>
      </c>
      <c r="AC1886">
        <v>9.1999999999999993</v>
      </c>
      <c r="AD1886">
        <v>22.9</v>
      </c>
    </row>
    <row r="1887" spans="1:30" x14ac:dyDescent="0.45">
      <c r="A1887" t="s">
        <v>160</v>
      </c>
      <c r="B1887">
        <v>20260</v>
      </c>
      <c r="C1887" t="s">
        <v>576</v>
      </c>
      <c r="E1887" t="s">
        <v>38</v>
      </c>
      <c r="F1887" t="s">
        <v>39</v>
      </c>
      <c r="H1887">
        <v>1</v>
      </c>
      <c r="I1887" t="s">
        <v>32</v>
      </c>
      <c r="J1887">
        <v>1</v>
      </c>
      <c r="K1887" t="s">
        <v>32</v>
      </c>
      <c r="L1887">
        <v>0</v>
      </c>
      <c r="M1887" t="s">
        <v>32</v>
      </c>
      <c r="N1887">
        <v>2012</v>
      </c>
      <c r="O1887">
        <v>599</v>
      </c>
      <c r="P1887">
        <v>11656891</v>
      </c>
      <c r="Q1887">
        <v>282</v>
      </c>
      <c r="R1887">
        <v>11647186</v>
      </c>
      <c r="S1887">
        <v>8011</v>
      </c>
      <c r="T1887">
        <v>408615</v>
      </c>
      <c r="U1887">
        <v>317</v>
      </c>
      <c r="V1887">
        <v>9705</v>
      </c>
      <c r="W1887">
        <v>17.100000000000001</v>
      </c>
      <c r="X1887">
        <v>7.7</v>
      </c>
      <c r="Y1887">
        <v>20.3</v>
      </c>
      <c r="Z1887">
        <v>8</v>
      </c>
      <c r="AA1887">
        <v>17.7</v>
      </c>
      <c r="AB1887">
        <v>15.6</v>
      </c>
      <c r="AC1887">
        <v>27.2</v>
      </c>
      <c r="AD1887">
        <v>18.7</v>
      </c>
    </row>
    <row r="1888" spans="1:30" x14ac:dyDescent="0.45">
      <c r="A1888" t="s">
        <v>160</v>
      </c>
      <c r="B1888">
        <v>20260</v>
      </c>
      <c r="C1888" t="s">
        <v>576</v>
      </c>
      <c r="E1888">
        <v>42</v>
      </c>
      <c r="F1888" t="s">
        <v>40</v>
      </c>
      <c r="H1888">
        <v>1</v>
      </c>
      <c r="I1888" t="s">
        <v>32</v>
      </c>
      <c r="J1888">
        <v>1</v>
      </c>
      <c r="K1888" t="s">
        <v>32</v>
      </c>
      <c r="L1888">
        <v>0</v>
      </c>
      <c r="M1888" t="s">
        <v>32</v>
      </c>
      <c r="N1888">
        <v>2012</v>
      </c>
      <c r="O1888">
        <v>472</v>
      </c>
      <c r="P1888">
        <v>2744198</v>
      </c>
      <c r="Q1888">
        <v>281</v>
      </c>
      <c r="R1888">
        <v>2727846</v>
      </c>
      <c r="S1888">
        <v>3424</v>
      </c>
      <c r="T1888">
        <v>164949</v>
      </c>
      <c r="U1888">
        <v>191</v>
      </c>
      <c r="W1888">
        <v>17.8</v>
      </c>
      <c r="X1888">
        <v>12.3</v>
      </c>
      <c r="Y1888">
        <v>22.8</v>
      </c>
      <c r="Z1888">
        <v>12.9</v>
      </c>
      <c r="AA1888">
        <v>36.6</v>
      </c>
      <c r="AB1888">
        <v>35.4</v>
      </c>
      <c r="AC1888">
        <v>26.3</v>
      </c>
    </row>
    <row r="1889" spans="1:30" x14ac:dyDescent="0.45">
      <c r="A1889" t="s">
        <v>160</v>
      </c>
      <c r="B1889">
        <v>20260</v>
      </c>
      <c r="C1889" t="s">
        <v>576</v>
      </c>
      <c r="E1889" t="s">
        <v>41</v>
      </c>
      <c r="F1889" t="s">
        <v>42</v>
      </c>
      <c r="H1889">
        <v>1</v>
      </c>
      <c r="I1889" t="s">
        <v>32</v>
      </c>
      <c r="J1889">
        <v>1</v>
      </c>
      <c r="K1889" t="s">
        <v>32</v>
      </c>
      <c r="L1889">
        <v>0</v>
      </c>
      <c r="M1889" t="s">
        <v>32</v>
      </c>
      <c r="N1889">
        <v>2012</v>
      </c>
      <c r="O1889">
        <v>2801</v>
      </c>
      <c r="P1889">
        <v>3352471</v>
      </c>
      <c r="Q1889">
        <v>855</v>
      </c>
      <c r="R1889">
        <v>3288561</v>
      </c>
      <c r="S1889">
        <v>14112</v>
      </c>
      <c r="T1889">
        <v>297268</v>
      </c>
      <c r="U1889">
        <v>1946</v>
      </c>
      <c r="V1889">
        <v>63910</v>
      </c>
      <c r="W1889">
        <v>9</v>
      </c>
      <c r="X1889">
        <v>4.0999999999999996</v>
      </c>
      <c r="Y1889">
        <v>9.1999999999999993</v>
      </c>
      <c r="Z1889">
        <v>4.3</v>
      </c>
      <c r="AA1889">
        <v>3.3</v>
      </c>
      <c r="AB1889">
        <v>3.9</v>
      </c>
      <c r="AC1889">
        <v>11.4</v>
      </c>
      <c r="AD1889">
        <v>37.700000000000003</v>
      </c>
    </row>
    <row r="1890" spans="1:30" x14ac:dyDescent="0.45">
      <c r="A1890" t="s">
        <v>160</v>
      </c>
      <c r="B1890">
        <v>20260</v>
      </c>
      <c r="C1890" t="s">
        <v>576</v>
      </c>
      <c r="E1890" t="s">
        <v>43</v>
      </c>
      <c r="F1890" t="s">
        <v>44</v>
      </c>
      <c r="G1890" t="s">
        <v>45</v>
      </c>
      <c r="H1890">
        <v>1</v>
      </c>
      <c r="I1890" t="s">
        <v>32</v>
      </c>
      <c r="J1890">
        <v>1</v>
      </c>
      <c r="K1890" t="s">
        <v>32</v>
      </c>
      <c r="L1890">
        <v>0</v>
      </c>
      <c r="M1890" t="s">
        <v>32</v>
      </c>
      <c r="N1890">
        <v>2012</v>
      </c>
      <c r="O1890">
        <v>971</v>
      </c>
      <c r="P1890">
        <v>1173996</v>
      </c>
      <c r="Q1890">
        <v>256</v>
      </c>
      <c r="R1890">
        <v>1125627</v>
      </c>
      <c r="S1890">
        <v>3571</v>
      </c>
      <c r="T1890">
        <v>168442</v>
      </c>
      <c r="U1890">
        <v>715</v>
      </c>
      <c r="V1890">
        <v>48369</v>
      </c>
      <c r="W1890">
        <v>10</v>
      </c>
      <c r="X1890">
        <v>6.2</v>
      </c>
      <c r="Y1890">
        <v>18.8</v>
      </c>
      <c r="Z1890">
        <v>6.5</v>
      </c>
      <c r="AA1890">
        <v>12.4</v>
      </c>
      <c r="AB1890">
        <v>6.7</v>
      </c>
      <c r="AC1890">
        <v>14.3</v>
      </c>
      <c r="AD1890">
        <v>43</v>
      </c>
    </row>
    <row r="1891" spans="1:30" x14ac:dyDescent="0.45">
      <c r="A1891" t="s">
        <v>160</v>
      </c>
      <c r="B1891">
        <v>20260</v>
      </c>
      <c r="C1891" t="s">
        <v>576</v>
      </c>
      <c r="E1891">
        <v>51</v>
      </c>
      <c r="F1891" t="s">
        <v>46</v>
      </c>
      <c r="H1891">
        <v>1</v>
      </c>
      <c r="I1891" t="s">
        <v>32</v>
      </c>
      <c r="J1891">
        <v>1</v>
      </c>
      <c r="K1891" t="s">
        <v>32</v>
      </c>
      <c r="L1891">
        <v>0</v>
      </c>
      <c r="M1891" t="s">
        <v>32</v>
      </c>
      <c r="N1891">
        <v>2012</v>
      </c>
      <c r="O1891">
        <v>283</v>
      </c>
      <c r="P1891">
        <v>380291</v>
      </c>
      <c r="Q1891">
        <v>77</v>
      </c>
      <c r="R1891">
        <v>370077</v>
      </c>
      <c r="S1891">
        <v>1617</v>
      </c>
      <c r="T1891">
        <v>66979</v>
      </c>
      <c r="U1891">
        <v>206</v>
      </c>
      <c r="W1891">
        <v>20.2</v>
      </c>
      <c r="X1891">
        <v>2.6</v>
      </c>
      <c r="Y1891">
        <v>23.7</v>
      </c>
      <c r="Z1891">
        <v>2</v>
      </c>
      <c r="AA1891">
        <v>3.8</v>
      </c>
      <c r="AB1891">
        <v>1.8</v>
      </c>
      <c r="AC1891">
        <v>27.7</v>
      </c>
    </row>
    <row r="1892" spans="1:30" x14ac:dyDescent="0.45">
      <c r="A1892" t="s">
        <v>160</v>
      </c>
      <c r="B1892">
        <v>20260</v>
      </c>
      <c r="C1892" t="s">
        <v>576</v>
      </c>
      <c r="E1892">
        <v>52</v>
      </c>
      <c r="F1892" t="s">
        <v>47</v>
      </c>
      <c r="G1892" t="s">
        <v>48</v>
      </c>
      <c r="H1892">
        <v>1</v>
      </c>
      <c r="I1892" t="s">
        <v>32</v>
      </c>
      <c r="J1892">
        <v>1</v>
      </c>
      <c r="K1892" t="s">
        <v>32</v>
      </c>
      <c r="L1892">
        <v>0</v>
      </c>
      <c r="M1892" t="s">
        <v>32</v>
      </c>
      <c r="N1892">
        <v>2012</v>
      </c>
      <c r="O1892">
        <v>624</v>
      </c>
      <c r="P1892">
        <v>1349272</v>
      </c>
      <c r="Q1892">
        <v>224</v>
      </c>
      <c r="R1892">
        <v>1299451</v>
      </c>
      <c r="S1892">
        <v>4082</v>
      </c>
      <c r="T1892">
        <v>183261</v>
      </c>
      <c r="U1892">
        <v>400</v>
      </c>
      <c r="W1892">
        <v>18.600000000000001</v>
      </c>
      <c r="X1892">
        <v>6.3</v>
      </c>
      <c r="Y1892">
        <v>21.4</v>
      </c>
      <c r="Z1892">
        <v>6.6</v>
      </c>
      <c r="AA1892">
        <v>4.3</v>
      </c>
      <c r="AB1892">
        <v>5.4</v>
      </c>
      <c r="AC1892">
        <v>23</v>
      </c>
    </row>
    <row r="1893" spans="1:30" x14ac:dyDescent="0.45">
      <c r="A1893" t="s">
        <v>160</v>
      </c>
      <c r="B1893">
        <v>20260</v>
      </c>
      <c r="C1893" t="s">
        <v>576</v>
      </c>
      <c r="E1893">
        <v>53</v>
      </c>
      <c r="F1893" t="s">
        <v>49</v>
      </c>
      <c r="H1893">
        <v>1</v>
      </c>
      <c r="I1893" t="s">
        <v>32</v>
      </c>
      <c r="J1893">
        <v>1</v>
      </c>
      <c r="K1893" t="s">
        <v>32</v>
      </c>
      <c r="L1893">
        <v>0</v>
      </c>
      <c r="M1893" t="s">
        <v>32</v>
      </c>
      <c r="N1893">
        <v>2012</v>
      </c>
      <c r="O1893">
        <v>1760</v>
      </c>
      <c r="P1893">
        <v>281510</v>
      </c>
      <c r="Q1893">
        <v>221</v>
      </c>
      <c r="R1893">
        <v>117644</v>
      </c>
      <c r="S1893">
        <v>794</v>
      </c>
      <c r="T1893">
        <v>21818</v>
      </c>
      <c r="U1893">
        <v>1540</v>
      </c>
      <c r="V1893">
        <v>163866</v>
      </c>
      <c r="W1893">
        <v>18.5</v>
      </c>
      <c r="X1893">
        <v>22.5</v>
      </c>
      <c r="Y1893">
        <v>33.200000000000003</v>
      </c>
      <c r="Z1893">
        <v>13</v>
      </c>
      <c r="AA1893">
        <v>17.600000000000001</v>
      </c>
      <c r="AB1893">
        <v>17.3</v>
      </c>
      <c r="AC1893">
        <v>19.3</v>
      </c>
      <c r="AD1893">
        <v>35.1</v>
      </c>
    </row>
    <row r="1894" spans="1:30" x14ac:dyDescent="0.45">
      <c r="A1894" t="s">
        <v>160</v>
      </c>
      <c r="B1894">
        <v>20260</v>
      </c>
      <c r="C1894" t="s">
        <v>576</v>
      </c>
      <c r="E1894">
        <v>54</v>
      </c>
      <c r="F1894" t="s">
        <v>50</v>
      </c>
      <c r="H1894">
        <v>1</v>
      </c>
      <c r="I1894" t="s">
        <v>32</v>
      </c>
      <c r="J1894">
        <v>1</v>
      </c>
      <c r="K1894" t="s">
        <v>32</v>
      </c>
      <c r="L1894">
        <v>0</v>
      </c>
      <c r="M1894" t="s">
        <v>32</v>
      </c>
      <c r="N1894">
        <v>2012</v>
      </c>
      <c r="O1894">
        <v>2200</v>
      </c>
      <c r="P1894">
        <v>569336</v>
      </c>
      <c r="Q1894">
        <v>498</v>
      </c>
      <c r="R1894">
        <v>527920</v>
      </c>
      <c r="S1894">
        <v>4488</v>
      </c>
      <c r="T1894">
        <v>219584</v>
      </c>
      <c r="U1894">
        <v>1703</v>
      </c>
      <c r="V1894">
        <v>41416</v>
      </c>
      <c r="W1894">
        <v>9.3000000000000007</v>
      </c>
      <c r="X1894">
        <v>19</v>
      </c>
      <c r="Y1894">
        <v>18.399999999999999</v>
      </c>
      <c r="Z1894">
        <v>21.9</v>
      </c>
      <c r="AA1894">
        <v>24.4</v>
      </c>
      <c r="AB1894">
        <v>17.2</v>
      </c>
      <c r="AC1894">
        <v>12.8</v>
      </c>
      <c r="AD1894">
        <v>24.7</v>
      </c>
    </row>
    <row r="1895" spans="1:30" x14ac:dyDescent="0.45">
      <c r="A1895" t="s">
        <v>160</v>
      </c>
      <c r="B1895">
        <v>20260</v>
      </c>
      <c r="C1895" t="s">
        <v>576</v>
      </c>
      <c r="E1895">
        <v>55</v>
      </c>
      <c r="F1895" t="s">
        <v>59</v>
      </c>
      <c r="H1895">
        <v>1</v>
      </c>
      <c r="I1895" t="s">
        <v>32</v>
      </c>
      <c r="J1895">
        <v>1</v>
      </c>
      <c r="K1895" t="s">
        <v>32</v>
      </c>
      <c r="L1895">
        <v>0</v>
      </c>
      <c r="M1895" t="s">
        <v>32</v>
      </c>
      <c r="N1895">
        <v>2012</v>
      </c>
      <c r="O1895">
        <v>32</v>
      </c>
      <c r="P1895">
        <v>83057</v>
      </c>
      <c r="Q1895">
        <v>32</v>
      </c>
      <c r="R1895">
        <v>83057</v>
      </c>
      <c r="S1895">
        <v>1889</v>
      </c>
      <c r="T1895">
        <v>117572</v>
      </c>
      <c r="U1895">
        <v>0</v>
      </c>
      <c r="V1895">
        <v>0</v>
      </c>
      <c r="W1895">
        <v>4.7</v>
      </c>
      <c r="X1895">
        <v>4.4000000000000004</v>
      </c>
      <c r="Y1895">
        <v>4.9000000000000004</v>
      </c>
      <c r="Z1895">
        <v>4.5</v>
      </c>
      <c r="AA1895">
        <v>7.7</v>
      </c>
      <c r="AB1895">
        <v>6.3</v>
      </c>
      <c r="AC1895">
        <v>0</v>
      </c>
      <c r="AD1895">
        <v>0</v>
      </c>
    </row>
    <row r="1896" spans="1:30" x14ac:dyDescent="0.45">
      <c r="A1896" t="s">
        <v>160</v>
      </c>
      <c r="B1896">
        <v>20260</v>
      </c>
      <c r="C1896" t="s">
        <v>576</v>
      </c>
      <c r="E1896">
        <v>56</v>
      </c>
      <c r="F1896" t="s">
        <v>51</v>
      </c>
      <c r="H1896">
        <v>1</v>
      </c>
      <c r="I1896" t="s">
        <v>32</v>
      </c>
      <c r="J1896">
        <v>1</v>
      </c>
      <c r="K1896" t="s">
        <v>32</v>
      </c>
      <c r="L1896">
        <v>0</v>
      </c>
      <c r="M1896" t="s">
        <v>32</v>
      </c>
      <c r="N1896">
        <v>2012</v>
      </c>
      <c r="O1896">
        <v>1109</v>
      </c>
      <c r="P1896">
        <v>192046</v>
      </c>
      <c r="Q1896">
        <v>168</v>
      </c>
      <c r="R1896">
        <v>177945</v>
      </c>
      <c r="S1896">
        <v>3551</v>
      </c>
      <c r="T1896">
        <v>70848</v>
      </c>
      <c r="U1896">
        <v>942</v>
      </c>
      <c r="V1896">
        <v>14101</v>
      </c>
      <c r="W1896">
        <v>17.399999999999999</v>
      </c>
      <c r="X1896">
        <v>16</v>
      </c>
      <c r="Y1896">
        <v>39.6</v>
      </c>
      <c r="Z1896">
        <v>18.399999999999999</v>
      </c>
      <c r="AA1896">
        <v>22.7</v>
      </c>
      <c r="AB1896">
        <v>14.8</v>
      </c>
      <c r="AC1896">
        <v>15.4</v>
      </c>
      <c r="AD1896">
        <v>15.5</v>
      </c>
    </row>
    <row r="1897" spans="1:30" x14ac:dyDescent="0.45">
      <c r="A1897" t="s">
        <v>160</v>
      </c>
      <c r="B1897">
        <v>20260</v>
      </c>
      <c r="C1897" t="s">
        <v>576</v>
      </c>
      <c r="E1897">
        <v>61</v>
      </c>
      <c r="F1897" t="s">
        <v>52</v>
      </c>
      <c r="H1897">
        <v>1</v>
      </c>
      <c r="I1897" t="s">
        <v>32</v>
      </c>
      <c r="J1897">
        <v>1</v>
      </c>
      <c r="K1897" t="s">
        <v>32</v>
      </c>
      <c r="L1897">
        <v>0</v>
      </c>
      <c r="M1897" t="s">
        <v>32</v>
      </c>
      <c r="N1897">
        <v>2012</v>
      </c>
      <c r="O1897">
        <v>610</v>
      </c>
      <c r="P1897">
        <v>123498</v>
      </c>
      <c r="Q1897">
        <v>81</v>
      </c>
      <c r="R1897">
        <v>119359</v>
      </c>
      <c r="S1897">
        <v>2676</v>
      </c>
      <c r="T1897">
        <v>56759</v>
      </c>
      <c r="U1897">
        <v>529</v>
      </c>
      <c r="V1897">
        <v>4138</v>
      </c>
      <c r="W1897">
        <v>21.8</v>
      </c>
      <c r="X1897">
        <v>4.4000000000000004</v>
      </c>
      <c r="Y1897">
        <v>25.7</v>
      </c>
      <c r="Z1897">
        <v>5.0999999999999996</v>
      </c>
      <c r="AA1897">
        <v>6.1</v>
      </c>
      <c r="AB1897">
        <v>4</v>
      </c>
      <c r="AC1897">
        <v>24.3</v>
      </c>
      <c r="AD1897">
        <v>21.1</v>
      </c>
    </row>
    <row r="1898" spans="1:30" x14ac:dyDescent="0.45">
      <c r="A1898" t="s">
        <v>160</v>
      </c>
      <c r="B1898">
        <v>20260</v>
      </c>
      <c r="C1898" t="s">
        <v>576</v>
      </c>
      <c r="E1898">
        <v>62</v>
      </c>
      <c r="F1898" t="s">
        <v>53</v>
      </c>
      <c r="H1898">
        <v>1</v>
      </c>
      <c r="I1898" t="s">
        <v>32</v>
      </c>
      <c r="J1898">
        <v>1</v>
      </c>
      <c r="K1898" t="s">
        <v>32</v>
      </c>
      <c r="L1898">
        <v>0</v>
      </c>
      <c r="M1898" t="s">
        <v>32</v>
      </c>
      <c r="N1898">
        <v>2012</v>
      </c>
      <c r="O1898">
        <v>1929</v>
      </c>
      <c r="P1898">
        <v>2701453</v>
      </c>
      <c r="Q1898">
        <v>635</v>
      </c>
      <c r="R1898">
        <v>2665899</v>
      </c>
      <c r="S1898">
        <v>28588</v>
      </c>
      <c r="T1898">
        <v>1171793</v>
      </c>
      <c r="U1898">
        <v>1294</v>
      </c>
      <c r="V1898">
        <v>35554</v>
      </c>
      <c r="W1898">
        <v>11.9</v>
      </c>
      <c r="X1898">
        <v>13.4</v>
      </c>
      <c r="Y1898">
        <v>17.2</v>
      </c>
      <c r="Z1898">
        <v>14</v>
      </c>
      <c r="AA1898">
        <v>7.5</v>
      </c>
      <c r="AB1898">
        <v>7.2</v>
      </c>
      <c r="AC1898">
        <v>15.1</v>
      </c>
      <c r="AD1898">
        <v>18.2</v>
      </c>
    </row>
    <row r="1899" spans="1:30" x14ac:dyDescent="0.45">
      <c r="A1899" t="s">
        <v>160</v>
      </c>
      <c r="B1899">
        <v>20260</v>
      </c>
      <c r="C1899" t="s">
        <v>576</v>
      </c>
      <c r="E1899">
        <v>71</v>
      </c>
      <c r="F1899" t="s">
        <v>54</v>
      </c>
      <c r="H1899">
        <v>1</v>
      </c>
      <c r="I1899" t="s">
        <v>32</v>
      </c>
      <c r="J1899">
        <v>1</v>
      </c>
      <c r="K1899" t="s">
        <v>32</v>
      </c>
      <c r="L1899">
        <v>0</v>
      </c>
      <c r="M1899" t="s">
        <v>32</v>
      </c>
      <c r="N1899">
        <v>2012</v>
      </c>
      <c r="O1899">
        <v>1068</v>
      </c>
      <c r="P1899">
        <v>68492</v>
      </c>
      <c r="Q1899">
        <v>149</v>
      </c>
      <c r="R1899">
        <v>54436</v>
      </c>
      <c r="S1899">
        <v>1128</v>
      </c>
      <c r="T1899">
        <v>18544</v>
      </c>
      <c r="U1899">
        <v>919</v>
      </c>
      <c r="V1899">
        <v>14056</v>
      </c>
      <c r="W1899">
        <v>14</v>
      </c>
      <c r="X1899">
        <v>24.5</v>
      </c>
      <c r="Y1899">
        <v>25.9</v>
      </c>
      <c r="Z1899">
        <v>24.4</v>
      </c>
      <c r="AA1899">
        <v>12.4</v>
      </c>
      <c r="AB1899">
        <v>21.2</v>
      </c>
      <c r="AC1899">
        <v>12.2</v>
      </c>
      <c r="AD1899">
        <v>31</v>
      </c>
    </row>
    <row r="1900" spans="1:30" x14ac:dyDescent="0.45">
      <c r="A1900" t="s">
        <v>160</v>
      </c>
      <c r="B1900">
        <v>20260</v>
      </c>
      <c r="C1900" t="s">
        <v>576</v>
      </c>
      <c r="E1900">
        <v>72</v>
      </c>
      <c r="F1900" t="s">
        <v>55</v>
      </c>
      <c r="H1900">
        <v>1</v>
      </c>
      <c r="I1900" t="s">
        <v>32</v>
      </c>
      <c r="J1900">
        <v>1</v>
      </c>
      <c r="K1900" t="s">
        <v>32</v>
      </c>
      <c r="L1900">
        <v>0</v>
      </c>
      <c r="M1900" t="s">
        <v>32</v>
      </c>
      <c r="N1900">
        <v>2012</v>
      </c>
      <c r="O1900">
        <v>934</v>
      </c>
      <c r="P1900">
        <v>529508</v>
      </c>
      <c r="Q1900">
        <v>697</v>
      </c>
      <c r="R1900">
        <v>518057</v>
      </c>
      <c r="S1900">
        <v>11940</v>
      </c>
      <c r="T1900">
        <v>143828</v>
      </c>
      <c r="U1900">
        <v>238</v>
      </c>
      <c r="V1900">
        <v>11451</v>
      </c>
      <c r="W1900">
        <v>14.8</v>
      </c>
      <c r="X1900">
        <v>13.3</v>
      </c>
      <c r="Y1900">
        <v>10.9</v>
      </c>
      <c r="Z1900">
        <v>13.7</v>
      </c>
      <c r="AA1900">
        <v>11.8</v>
      </c>
      <c r="AB1900">
        <v>13.4</v>
      </c>
      <c r="AC1900">
        <v>33.799999999999997</v>
      </c>
      <c r="AD1900">
        <v>34.9</v>
      </c>
    </row>
    <row r="1901" spans="1:30" x14ac:dyDescent="0.45">
      <c r="A1901" t="s">
        <v>160</v>
      </c>
      <c r="B1901">
        <v>20260</v>
      </c>
      <c r="C1901" t="s">
        <v>576</v>
      </c>
      <c r="E1901">
        <v>81</v>
      </c>
      <c r="F1901" t="s">
        <v>56</v>
      </c>
      <c r="G1901" t="s">
        <v>57</v>
      </c>
      <c r="H1901">
        <v>1</v>
      </c>
      <c r="I1901" t="s">
        <v>32</v>
      </c>
      <c r="J1901">
        <v>1</v>
      </c>
      <c r="K1901" t="s">
        <v>32</v>
      </c>
      <c r="L1901">
        <v>0</v>
      </c>
      <c r="M1901" t="s">
        <v>32</v>
      </c>
      <c r="N1901">
        <v>2012</v>
      </c>
      <c r="O1901">
        <v>2337</v>
      </c>
      <c r="P1901">
        <v>251632</v>
      </c>
      <c r="Q1901">
        <v>365</v>
      </c>
      <c r="R1901">
        <v>205541</v>
      </c>
      <c r="S1901">
        <v>2067</v>
      </c>
      <c r="T1901">
        <v>62141</v>
      </c>
      <c r="U1901">
        <v>1972</v>
      </c>
      <c r="V1901">
        <v>46091</v>
      </c>
      <c r="W1901">
        <v>10.6</v>
      </c>
      <c r="X1901">
        <v>22.3</v>
      </c>
      <c r="Y1901">
        <v>30.5</v>
      </c>
      <c r="Z1901">
        <v>27.3</v>
      </c>
      <c r="AA1901">
        <v>29.8</v>
      </c>
      <c r="AB1901">
        <v>28</v>
      </c>
      <c r="AC1901">
        <v>10.7</v>
      </c>
      <c r="AD1901">
        <v>19.7</v>
      </c>
    </row>
    <row r="1902" spans="1:30" x14ac:dyDescent="0.45">
      <c r="A1902" t="s">
        <v>161</v>
      </c>
      <c r="B1902">
        <v>20500</v>
      </c>
      <c r="C1902" t="s">
        <v>577</v>
      </c>
      <c r="E1902">
        <v>0</v>
      </c>
      <c r="F1902" t="s">
        <v>31</v>
      </c>
      <c r="H1902">
        <v>1</v>
      </c>
      <c r="I1902" t="s">
        <v>32</v>
      </c>
      <c r="J1902">
        <v>1</v>
      </c>
      <c r="K1902" t="s">
        <v>32</v>
      </c>
      <c r="L1902">
        <v>0</v>
      </c>
      <c r="M1902" t="s">
        <v>32</v>
      </c>
      <c r="N1902">
        <v>2012</v>
      </c>
      <c r="O1902">
        <v>47553</v>
      </c>
      <c r="P1902">
        <v>59784865</v>
      </c>
      <c r="Q1902">
        <v>9509</v>
      </c>
      <c r="R1902">
        <v>58423033</v>
      </c>
      <c r="S1902">
        <v>221309</v>
      </c>
      <c r="T1902">
        <v>11814917</v>
      </c>
      <c r="U1902">
        <v>38044</v>
      </c>
      <c r="V1902">
        <v>1361832</v>
      </c>
      <c r="W1902">
        <v>2</v>
      </c>
      <c r="X1902">
        <v>2.6</v>
      </c>
      <c r="Y1902">
        <v>3.3</v>
      </c>
      <c r="Z1902">
        <v>2.7</v>
      </c>
      <c r="AA1902">
        <v>3.2</v>
      </c>
      <c r="AB1902">
        <v>2.2000000000000002</v>
      </c>
      <c r="AC1902">
        <v>2.4</v>
      </c>
      <c r="AD1902">
        <v>5.0999999999999996</v>
      </c>
    </row>
    <row r="1903" spans="1:30" x14ac:dyDescent="0.45">
      <c r="A1903" t="s">
        <v>161</v>
      </c>
      <c r="B1903">
        <v>20500</v>
      </c>
      <c r="C1903" t="s">
        <v>577</v>
      </c>
      <c r="E1903">
        <v>11</v>
      </c>
      <c r="F1903" t="s">
        <v>33</v>
      </c>
      <c r="G1903" t="s">
        <v>34</v>
      </c>
      <c r="H1903">
        <v>1</v>
      </c>
      <c r="I1903" t="s">
        <v>32</v>
      </c>
      <c r="J1903">
        <v>1</v>
      </c>
      <c r="K1903" t="s">
        <v>32</v>
      </c>
      <c r="L1903">
        <v>0</v>
      </c>
      <c r="M1903" t="s">
        <v>32</v>
      </c>
      <c r="N1903">
        <v>2012</v>
      </c>
      <c r="O1903">
        <v>209</v>
      </c>
      <c r="Q1903">
        <v>29</v>
      </c>
      <c r="U1903">
        <v>180</v>
      </c>
      <c r="W1903">
        <v>38.200000000000003</v>
      </c>
      <c r="Y1903">
        <v>83.8</v>
      </c>
      <c r="AC1903">
        <v>35.5</v>
      </c>
    </row>
    <row r="1904" spans="1:30" x14ac:dyDescent="0.45">
      <c r="A1904" t="s">
        <v>161</v>
      </c>
      <c r="B1904">
        <v>20500</v>
      </c>
      <c r="C1904" t="s">
        <v>577</v>
      </c>
      <c r="E1904">
        <v>23</v>
      </c>
      <c r="F1904" t="s">
        <v>37</v>
      </c>
      <c r="H1904">
        <v>1</v>
      </c>
      <c r="I1904" t="s">
        <v>32</v>
      </c>
      <c r="J1904">
        <v>1</v>
      </c>
      <c r="K1904" t="s">
        <v>32</v>
      </c>
      <c r="L1904">
        <v>0</v>
      </c>
      <c r="M1904" t="s">
        <v>32</v>
      </c>
      <c r="N1904">
        <v>2012</v>
      </c>
      <c r="O1904">
        <v>4216</v>
      </c>
      <c r="P1904">
        <v>2313829</v>
      </c>
      <c r="Q1904">
        <v>1173</v>
      </c>
      <c r="R1904">
        <v>2146130</v>
      </c>
      <c r="S1904">
        <v>8306</v>
      </c>
      <c r="T1904">
        <v>345874</v>
      </c>
      <c r="U1904">
        <v>3044</v>
      </c>
      <c r="V1904">
        <v>167699</v>
      </c>
      <c r="W1904">
        <v>7.5</v>
      </c>
      <c r="X1904">
        <v>26.7</v>
      </c>
      <c r="Y1904">
        <v>15.4</v>
      </c>
      <c r="Z1904">
        <v>29.4</v>
      </c>
      <c r="AA1904">
        <v>21.7</v>
      </c>
      <c r="AB1904">
        <v>19.899999999999999</v>
      </c>
      <c r="AC1904">
        <v>11.5</v>
      </c>
      <c r="AD1904">
        <v>26.5</v>
      </c>
    </row>
    <row r="1905" spans="1:30" x14ac:dyDescent="0.45">
      <c r="A1905" t="s">
        <v>161</v>
      </c>
      <c r="B1905">
        <v>20500</v>
      </c>
      <c r="C1905" t="s">
        <v>577</v>
      </c>
      <c r="E1905" t="s">
        <v>38</v>
      </c>
      <c r="F1905" t="s">
        <v>39</v>
      </c>
      <c r="H1905">
        <v>1</v>
      </c>
      <c r="I1905" t="s">
        <v>32</v>
      </c>
      <c r="J1905">
        <v>1</v>
      </c>
      <c r="K1905" t="s">
        <v>32</v>
      </c>
      <c r="L1905">
        <v>0</v>
      </c>
      <c r="M1905" t="s">
        <v>32</v>
      </c>
      <c r="N1905">
        <v>2012</v>
      </c>
      <c r="O1905">
        <v>829</v>
      </c>
      <c r="P1905">
        <v>10370553</v>
      </c>
      <c r="Q1905">
        <v>385</v>
      </c>
      <c r="R1905">
        <v>10354610</v>
      </c>
      <c r="S1905">
        <v>15819</v>
      </c>
      <c r="T1905">
        <v>1003379</v>
      </c>
      <c r="U1905">
        <v>444</v>
      </c>
      <c r="V1905">
        <v>15943</v>
      </c>
      <c r="W1905">
        <v>15.8</v>
      </c>
      <c r="X1905">
        <v>3.3</v>
      </c>
      <c r="Y1905">
        <v>11.8</v>
      </c>
      <c r="Z1905">
        <v>3.5</v>
      </c>
      <c r="AA1905">
        <v>4.4000000000000004</v>
      </c>
      <c r="AB1905">
        <v>3.6</v>
      </c>
      <c r="AC1905">
        <v>24.3</v>
      </c>
      <c r="AD1905">
        <v>28.9</v>
      </c>
    </row>
    <row r="1906" spans="1:30" x14ac:dyDescent="0.45">
      <c r="A1906" t="s">
        <v>161</v>
      </c>
      <c r="B1906">
        <v>20500</v>
      </c>
      <c r="C1906" t="s">
        <v>577</v>
      </c>
      <c r="E1906">
        <v>42</v>
      </c>
      <c r="F1906" t="s">
        <v>40</v>
      </c>
      <c r="H1906">
        <v>1</v>
      </c>
      <c r="I1906" t="s">
        <v>32</v>
      </c>
      <c r="J1906">
        <v>1</v>
      </c>
      <c r="K1906" t="s">
        <v>32</v>
      </c>
      <c r="L1906">
        <v>0</v>
      </c>
      <c r="M1906" t="s">
        <v>32</v>
      </c>
      <c r="N1906">
        <v>2012</v>
      </c>
      <c r="O1906">
        <v>675</v>
      </c>
      <c r="P1906">
        <v>12483861</v>
      </c>
      <c r="Q1906">
        <v>365</v>
      </c>
      <c r="R1906">
        <v>12443276</v>
      </c>
      <c r="S1906">
        <v>13162</v>
      </c>
      <c r="T1906">
        <v>1424997</v>
      </c>
      <c r="U1906">
        <v>310</v>
      </c>
      <c r="V1906">
        <v>40585</v>
      </c>
      <c r="W1906">
        <v>13.5</v>
      </c>
      <c r="X1906">
        <v>4.7</v>
      </c>
      <c r="Y1906">
        <v>15.6</v>
      </c>
      <c r="Z1906">
        <v>4.9000000000000004</v>
      </c>
      <c r="AA1906">
        <v>6.3</v>
      </c>
      <c r="AB1906">
        <v>5.7</v>
      </c>
      <c r="AC1906">
        <v>17.3</v>
      </c>
      <c r="AD1906">
        <v>29.6</v>
      </c>
    </row>
    <row r="1907" spans="1:30" x14ac:dyDescent="0.45">
      <c r="A1907" t="s">
        <v>161</v>
      </c>
      <c r="B1907">
        <v>20500</v>
      </c>
      <c r="C1907" t="s">
        <v>577</v>
      </c>
      <c r="E1907" t="s">
        <v>41</v>
      </c>
      <c r="F1907" t="s">
        <v>42</v>
      </c>
      <c r="H1907">
        <v>1</v>
      </c>
      <c r="I1907" t="s">
        <v>32</v>
      </c>
      <c r="J1907">
        <v>1</v>
      </c>
      <c r="K1907" t="s">
        <v>32</v>
      </c>
      <c r="L1907">
        <v>0</v>
      </c>
      <c r="M1907" t="s">
        <v>32</v>
      </c>
      <c r="N1907">
        <v>2012</v>
      </c>
      <c r="O1907">
        <v>3459</v>
      </c>
      <c r="P1907">
        <v>5827840</v>
      </c>
      <c r="Q1907">
        <v>1198</v>
      </c>
      <c r="R1907">
        <v>5742391</v>
      </c>
      <c r="S1907">
        <v>23964</v>
      </c>
      <c r="T1907">
        <v>560413</v>
      </c>
      <c r="U1907">
        <v>2261</v>
      </c>
      <c r="V1907">
        <v>85449</v>
      </c>
      <c r="W1907">
        <v>7.1</v>
      </c>
      <c r="X1907">
        <v>5.2</v>
      </c>
      <c r="Y1907">
        <v>8.6</v>
      </c>
      <c r="Z1907">
        <v>5.3</v>
      </c>
      <c r="AA1907">
        <v>7.2</v>
      </c>
      <c r="AB1907">
        <v>7.1</v>
      </c>
      <c r="AC1907">
        <v>8.1</v>
      </c>
      <c r="AD1907">
        <v>22.5</v>
      </c>
    </row>
    <row r="1908" spans="1:30" x14ac:dyDescent="0.45">
      <c r="A1908" t="s">
        <v>161</v>
      </c>
      <c r="B1908">
        <v>20500</v>
      </c>
      <c r="C1908" t="s">
        <v>577</v>
      </c>
      <c r="E1908" t="s">
        <v>43</v>
      </c>
      <c r="F1908" t="s">
        <v>44</v>
      </c>
      <c r="G1908" t="s">
        <v>45</v>
      </c>
      <c r="H1908">
        <v>1</v>
      </c>
      <c r="I1908" t="s">
        <v>32</v>
      </c>
      <c r="J1908">
        <v>1</v>
      </c>
      <c r="K1908" t="s">
        <v>32</v>
      </c>
      <c r="L1908">
        <v>0</v>
      </c>
      <c r="M1908" t="s">
        <v>32</v>
      </c>
      <c r="N1908">
        <v>2012</v>
      </c>
      <c r="O1908">
        <v>1166</v>
      </c>
      <c r="P1908">
        <v>392462</v>
      </c>
      <c r="Q1908">
        <v>164</v>
      </c>
      <c r="R1908">
        <v>340446</v>
      </c>
      <c r="S1908">
        <v>2936</v>
      </c>
      <c r="T1908">
        <v>98815</v>
      </c>
      <c r="U1908">
        <v>1002</v>
      </c>
      <c r="V1908">
        <v>52016</v>
      </c>
      <c r="W1908">
        <v>6.4</v>
      </c>
      <c r="X1908">
        <v>6.4</v>
      </c>
      <c r="Y1908">
        <v>16.899999999999999</v>
      </c>
      <c r="Z1908">
        <v>5.2</v>
      </c>
      <c r="AA1908">
        <v>5.9</v>
      </c>
      <c r="AB1908">
        <v>5</v>
      </c>
      <c r="AC1908">
        <v>7.2</v>
      </c>
      <c r="AD1908">
        <v>26</v>
      </c>
    </row>
    <row r="1909" spans="1:30" x14ac:dyDescent="0.45">
      <c r="A1909" t="s">
        <v>161</v>
      </c>
      <c r="B1909">
        <v>20500</v>
      </c>
      <c r="C1909" t="s">
        <v>577</v>
      </c>
      <c r="E1909">
        <v>51</v>
      </c>
      <c r="F1909" t="s">
        <v>46</v>
      </c>
      <c r="H1909">
        <v>1</v>
      </c>
      <c r="I1909" t="s">
        <v>32</v>
      </c>
      <c r="J1909">
        <v>1</v>
      </c>
      <c r="K1909" t="s">
        <v>32</v>
      </c>
      <c r="L1909">
        <v>0</v>
      </c>
      <c r="M1909" t="s">
        <v>32</v>
      </c>
      <c r="N1909">
        <v>2012</v>
      </c>
      <c r="O1909">
        <v>964</v>
      </c>
      <c r="P1909">
        <v>1197558</v>
      </c>
      <c r="Q1909">
        <v>175</v>
      </c>
      <c r="R1909">
        <v>1179968</v>
      </c>
      <c r="S1909">
        <v>4370</v>
      </c>
      <c r="T1909">
        <v>339603</v>
      </c>
      <c r="U1909">
        <v>789</v>
      </c>
      <c r="V1909">
        <v>17591</v>
      </c>
      <c r="W1909">
        <v>13.2</v>
      </c>
      <c r="X1909">
        <v>3.6</v>
      </c>
      <c r="Y1909">
        <v>12.5</v>
      </c>
      <c r="Z1909">
        <v>3.7</v>
      </c>
      <c r="AA1909">
        <v>3.9</v>
      </c>
      <c r="AB1909">
        <v>3.2</v>
      </c>
      <c r="AC1909">
        <v>15.9</v>
      </c>
      <c r="AD1909">
        <v>11.4</v>
      </c>
    </row>
    <row r="1910" spans="1:30" x14ac:dyDescent="0.45">
      <c r="A1910" t="s">
        <v>161</v>
      </c>
      <c r="B1910">
        <v>20500</v>
      </c>
      <c r="C1910" t="s">
        <v>577</v>
      </c>
      <c r="E1910">
        <v>52</v>
      </c>
      <c r="F1910" t="s">
        <v>47</v>
      </c>
      <c r="G1910" t="s">
        <v>48</v>
      </c>
      <c r="H1910">
        <v>1</v>
      </c>
      <c r="I1910" t="s">
        <v>32</v>
      </c>
      <c r="J1910">
        <v>1</v>
      </c>
      <c r="K1910" t="s">
        <v>32</v>
      </c>
      <c r="L1910">
        <v>0</v>
      </c>
      <c r="M1910" t="s">
        <v>32</v>
      </c>
      <c r="N1910">
        <v>2012</v>
      </c>
      <c r="O1910">
        <v>1576</v>
      </c>
      <c r="P1910">
        <v>7722177</v>
      </c>
      <c r="Q1910">
        <v>345</v>
      </c>
      <c r="R1910">
        <v>7659365</v>
      </c>
      <c r="S1910">
        <v>9171</v>
      </c>
      <c r="T1910">
        <v>724909</v>
      </c>
      <c r="U1910">
        <v>1230</v>
      </c>
      <c r="V1910">
        <v>62811</v>
      </c>
      <c r="W1910">
        <v>9.6999999999999993</v>
      </c>
      <c r="X1910">
        <v>7.7</v>
      </c>
      <c r="Y1910">
        <v>24.5</v>
      </c>
      <c r="Z1910">
        <v>8.1</v>
      </c>
      <c r="AA1910">
        <v>9.3000000000000007</v>
      </c>
      <c r="AB1910">
        <v>9.4</v>
      </c>
      <c r="AC1910">
        <v>10.3</v>
      </c>
      <c r="AD1910">
        <v>41.5</v>
      </c>
    </row>
    <row r="1911" spans="1:30" x14ac:dyDescent="0.45">
      <c r="A1911" t="s">
        <v>161</v>
      </c>
      <c r="B1911">
        <v>20500</v>
      </c>
      <c r="C1911" t="s">
        <v>577</v>
      </c>
      <c r="E1911">
        <v>53</v>
      </c>
      <c r="F1911" t="s">
        <v>49</v>
      </c>
      <c r="H1911">
        <v>1</v>
      </c>
      <c r="I1911" t="s">
        <v>32</v>
      </c>
      <c r="J1911">
        <v>1</v>
      </c>
      <c r="K1911" t="s">
        <v>32</v>
      </c>
      <c r="L1911">
        <v>0</v>
      </c>
      <c r="M1911" t="s">
        <v>32</v>
      </c>
      <c r="N1911">
        <v>2012</v>
      </c>
      <c r="O1911">
        <v>3133</v>
      </c>
      <c r="P1911">
        <v>684463</v>
      </c>
      <c r="Q1911">
        <v>395</v>
      </c>
      <c r="R1911">
        <v>474146</v>
      </c>
      <c r="S1911">
        <v>2249</v>
      </c>
      <c r="T1911">
        <v>85801</v>
      </c>
      <c r="U1911">
        <v>2738</v>
      </c>
      <c r="V1911">
        <v>210316</v>
      </c>
      <c r="W1911">
        <v>13.3</v>
      </c>
      <c r="X1911">
        <v>13.7</v>
      </c>
      <c r="Y1911">
        <v>14.1</v>
      </c>
      <c r="Z1911">
        <v>15.7</v>
      </c>
      <c r="AA1911">
        <v>8.9</v>
      </c>
      <c r="AB1911">
        <v>9.6</v>
      </c>
      <c r="AC1911">
        <v>14.8</v>
      </c>
      <c r="AD1911">
        <v>19.8</v>
      </c>
    </row>
    <row r="1912" spans="1:30" x14ac:dyDescent="0.45">
      <c r="A1912" t="s">
        <v>161</v>
      </c>
      <c r="B1912">
        <v>20500</v>
      </c>
      <c r="C1912" t="s">
        <v>577</v>
      </c>
      <c r="E1912">
        <v>54</v>
      </c>
      <c r="F1912" t="s">
        <v>50</v>
      </c>
      <c r="H1912">
        <v>1</v>
      </c>
      <c r="I1912" t="s">
        <v>32</v>
      </c>
      <c r="J1912">
        <v>1</v>
      </c>
      <c r="K1912" t="s">
        <v>32</v>
      </c>
      <c r="L1912">
        <v>0</v>
      </c>
      <c r="M1912" t="s">
        <v>32</v>
      </c>
      <c r="N1912">
        <v>2012</v>
      </c>
      <c r="O1912">
        <v>9865</v>
      </c>
      <c r="P1912">
        <v>7850102</v>
      </c>
      <c r="Q1912">
        <v>1774</v>
      </c>
      <c r="R1912">
        <v>7548327</v>
      </c>
      <c r="S1912">
        <v>34412</v>
      </c>
      <c r="T1912">
        <v>2771295</v>
      </c>
      <c r="U1912">
        <v>8090</v>
      </c>
      <c r="V1912">
        <v>301775</v>
      </c>
      <c r="W1912">
        <v>4.4000000000000004</v>
      </c>
      <c r="X1912">
        <v>9.9</v>
      </c>
      <c r="Y1912">
        <v>8</v>
      </c>
      <c r="Z1912">
        <v>10.5</v>
      </c>
      <c r="AA1912">
        <v>5.6</v>
      </c>
      <c r="AB1912">
        <v>5.0999999999999996</v>
      </c>
      <c r="AC1912">
        <v>3.9</v>
      </c>
      <c r="AD1912">
        <v>10.9</v>
      </c>
    </row>
    <row r="1913" spans="1:30" x14ac:dyDescent="0.45">
      <c r="A1913" t="s">
        <v>161</v>
      </c>
      <c r="B1913">
        <v>20500</v>
      </c>
      <c r="C1913" t="s">
        <v>577</v>
      </c>
      <c r="E1913">
        <v>55</v>
      </c>
      <c r="F1913" t="s">
        <v>59</v>
      </c>
      <c r="H1913">
        <v>1</v>
      </c>
      <c r="I1913" t="s">
        <v>32</v>
      </c>
      <c r="J1913">
        <v>1</v>
      </c>
      <c r="K1913" t="s">
        <v>32</v>
      </c>
      <c r="L1913">
        <v>0</v>
      </c>
      <c r="M1913" t="s">
        <v>32</v>
      </c>
      <c r="N1913">
        <v>2012</v>
      </c>
      <c r="O1913">
        <v>62</v>
      </c>
      <c r="P1913">
        <v>1043050</v>
      </c>
      <c r="Q1913">
        <v>62</v>
      </c>
      <c r="R1913">
        <v>1043050</v>
      </c>
      <c r="S1913">
        <v>10610</v>
      </c>
      <c r="T1913">
        <v>1111728</v>
      </c>
      <c r="U1913">
        <v>0</v>
      </c>
      <c r="V1913">
        <v>0</v>
      </c>
      <c r="W1913">
        <v>20.100000000000001</v>
      </c>
      <c r="X1913">
        <v>8</v>
      </c>
      <c r="Y1913">
        <v>20.9</v>
      </c>
      <c r="Z1913">
        <v>8.3000000000000007</v>
      </c>
      <c r="AA1913">
        <v>8.5</v>
      </c>
      <c r="AB1913">
        <v>5.7</v>
      </c>
      <c r="AC1913">
        <v>0</v>
      </c>
      <c r="AD1913">
        <v>0</v>
      </c>
    </row>
    <row r="1914" spans="1:30" x14ac:dyDescent="0.45">
      <c r="A1914" t="s">
        <v>161</v>
      </c>
      <c r="B1914">
        <v>20500</v>
      </c>
      <c r="C1914" t="s">
        <v>577</v>
      </c>
      <c r="E1914">
        <v>56</v>
      </c>
      <c r="F1914" t="s">
        <v>51</v>
      </c>
      <c r="H1914">
        <v>1</v>
      </c>
      <c r="I1914" t="s">
        <v>32</v>
      </c>
      <c r="J1914">
        <v>1</v>
      </c>
      <c r="K1914" t="s">
        <v>32</v>
      </c>
      <c r="L1914">
        <v>0</v>
      </c>
      <c r="M1914" t="s">
        <v>32</v>
      </c>
      <c r="N1914">
        <v>2012</v>
      </c>
      <c r="O1914">
        <v>4009</v>
      </c>
      <c r="P1914">
        <v>968062</v>
      </c>
      <c r="Q1914">
        <v>727</v>
      </c>
      <c r="R1914">
        <v>903484</v>
      </c>
      <c r="S1914">
        <v>13109</v>
      </c>
      <c r="T1914">
        <v>395652</v>
      </c>
      <c r="U1914">
        <v>3282</v>
      </c>
      <c r="V1914">
        <v>64578</v>
      </c>
      <c r="W1914">
        <v>4.8</v>
      </c>
      <c r="X1914">
        <v>10.7</v>
      </c>
      <c r="Y1914">
        <v>13.9</v>
      </c>
      <c r="Z1914">
        <v>11.8</v>
      </c>
      <c r="AA1914">
        <v>23.7</v>
      </c>
      <c r="AB1914">
        <v>16.3</v>
      </c>
      <c r="AC1914">
        <v>5.4</v>
      </c>
      <c r="AD1914">
        <v>18.3</v>
      </c>
    </row>
    <row r="1915" spans="1:30" x14ac:dyDescent="0.45">
      <c r="A1915" t="s">
        <v>161</v>
      </c>
      <c r="B1915">
        <v>20500</v>
      </c>
      <c r="C1915" t="s">
        <v>577</v>
      </c>
      <c r="E1915">
        <v>61</v>
      </c>
      <c r="F1915" t="s">
        <v>52</v>
      </c>
      <c r="H1915">
        <v>1</v>
      </c>
      <c r="I1915" t="s">
        <v>32</v>
      </c>
      <c r="J1915">
        <v>1</v>
      </c>
      <c r="K1915" t="s">
        <v>32</v>
      </c>
      <c r="L1915">
        <v>0</v>
      </c>
      <c r="M1915" t="s">
        <v>32</v>
      </c>
      <c r="N1915">
        <v>2012</v>
      </c>
      <c r="O1915">
        <v>2731</v>
      </c>
      <c r="P1915">
        <v>2457873</v>
      </c>
      <c r="Q1915">
        <v>239</v>
      </c>
      <c r="U1915">
        <v>2492</v>
      </c>
      <c r="V1915">
        <v>36215</v>
      </c>
      <c r="W1915">
        <v>9</v>
      </c>
      <c r="X1915">
        <v>8</v>
      </c>
      <c r="Y1915">
        <v>18.2</v>
      </c>
      <c r="AC1915">
        <v>8.6999999999999993</v>
      </c>
      <c r="AD1915">
        <v>21.6</v>
      </c>
    </row>
    <row r="1916" spans="1:30" x14ac:dyDescent="0.45">
      <c r="A1916" t="s">
        <v>161</v>
      </c>
      <c r="B1916">
        <v>20500</v>
      </c>
      <c r="C1916" t="s">
        <v>577</v>
      </c>
      <c r="E1916">
        <v>62</v>
      </c>
      <c r="F1916" t="s">
        <v>53</v>
      </c>
      <c r="H1916">
        <v>1</v>
      </c>
      <c r="I1916" t="s">
        <v>32</v>
      </c>
      <c r="J1916">
        <v>1</v>
      </c>
      <c r="K1916" t="s">
        <v>32</v>
      </c>
      <c r="L1916">
        <v>0</v>
      </c>
      <c r="M1916" t="s">
        <v>32</v>
      </c>
      <c r="N1916">
        <v>2012</v>
      </c>
      <c r="O1916">
        <v>4974</v>
      </c>
      <c r="P1916">
        <v>3831790</v>
      </c>
      <c r="Q1916">
        <v>956</v>
      </c>
      <c r="R1916">
        <v>3724051</v>
      </c>
      <c r="S1916">
        <v>29294</v>
      </c>
      <c r="T1916">
        <v>1247124</v>
      </c>
      <c r="U1916">
        <v>4018</v>
      </c>
      <c r="V1916">
        <v>107739</v>
      </c>
      <c r="W1916">
        <v>3.9</v>
      </c>
      <c r="X1916">
        <v>4.8</v>
      </c>
      <c r="Y1916">
        <v>5.9</v>
      </c>
      <c r="Z1916">
        <v>5.0999999999999996</v>
      </c>
      <c r="AA1916">
        <v>3.7</v>
      </c>
      <c r="AB1916">
        <v>4.8</v>
      </c>
      <c r="AC1916">
        <v>4</v>
      </c>
      <c r="AD1916">
        <v>14.4</v>
      </c>
    </row>
    <row r="1917" spans="1:30" x14ac:dyDescent="0.45">
      <c r="A1917" t="s">
        <v>161</v>
      </c>
      <c r="B1917">
        <v>20500</v>
      </c>
      <c r="C1917" t="s">
        <v>577</v>
      </c>
      <c r="E1917">
        <v>71</v>
      </c>
      <c r="F1917" t="s">
        <v>54</v>
      </c>
      <c r="H1917">
        <v>1</v>
      </c>
      <c r="I1917" t="s">
        <v>32</v>
      </c>
      <c r="J1917">
        <v>1</v>
      </c>
      <c r="K1917" t="s">
        <v>32</v>
      </c>
      <c r="L1917">
        <v>0</v>
      </c>
      <c r="M1917" t="s">
        <v>32</v>
      </c>
      <c r="N1917">
        <v>2012</v>
      </c>
      <c r="O1917">
        <v>3038</v>
      </c>
      <c r="P1917">
        <v>198045</v>
      </c>
      <c r="Q1917">
        <v>188</v>
      </c>
      <c r="R1917">
        <v>148935</v>
      </c>
      <c r="S1917">
        <v>2365</v>
      </c>
      <c r="T1917">
        <v>45035</v>
      </c>
      <c r="U1917">
        <v>2850</v>
      </c>
      <c r="V1917">
        <v>49110</v>
      </c>
      <c r="W1917">
        <v>10.3</v>
      </c>
      <c r="X1917">
        <v>7.1</v>
      </c>
      <c r="Y1917">
        <v>25.8</v>
      </c>
      <c r="Z1917">
        <v>10.6</v>
      </c>
      <c r="AA1917">
        <v>11.6</v>
      </c>
      <c r="AB1917">
        <v>9.4</v>
      </c>
      <c r="AC1917">
        <v>11.3</v>
      </c>
      <c r="AD1917">
        <v>9.1</v>
      </c>
    </row>
    <row r="1918" spans="1:30" x14ac:dyDescent="0.45">
      <c r="A1918" t="s">
        <v>161</v>
      </c>
      <c r="B1918">
        <v>20500</v>
      </c>
      <c r="C1918" t="s">
        <v>577</v>
      </c>
      <c r="E1918">
        <v>72</v>
      </c>
      <c r="F1918" t="s">
        <v>55</v>
      </c>
      <c r="H1918">
        <v>1</v>
      </c>
      <c r="I1918" t="s">
        <v>32</v>
      </c>
      <c r="J1918">
        <v>1</v>
      </c>
      <c r="K1918" t="s">
        <v>32</v>
      </c>
      <c r="L1918">
        <v>0</v>
      </c>
      <c r="M1918" t="s">
        <v>32</v>
      </c>
      <c r="N1918">
        <v>2012</v>
      </c>
      <c r="O1918">
        <v>1434</v>
      </c>
      <c r="P1918">
        <v>1255979</v>
      </c>
      <c r="Q1918">
        <v>935</v>
      </c>
      <c r="R1918">
        <v>1238146</v>
      </c>
      <c r="S1918">
        <v>24250</v>
      </c>
      <c r="T1918">
        <v>341218</v>
      </c>
      <c r="U1918">
        <v>499</v>
      </c>
      <c r="V1918">
        <v>17834</v>
      </c>
      <c r="W1918">
        <v>15.2</v>
      </c>
      <c r="X1918">
        <v>11.2</v>
      </c>
      <c r="Y1918">
        <v>14.8</v>
      </c>
      <c r="Z1918">
        <v>11.6</v>
      </c>
      <c r="AA1918">
        <v>11.3</v>
      </c>
      <c r="AB1918">
        <v>11</v>
      </c>
      <c r="AC1918">
        <v>19.7</v>
      </c>
      <c r="AD1918">
        <v>27.6</v>
      </c>
    </row>
    <row r="1919" spans="1:30" x14ac:dyDescent="0.45">
      <c r="A1919" t="s">
        <v>161</v>
      </c>
      <c r="B1919">
        <v>20500</v>
      </c>
      <c r="C1919" t="s">
        <v>577</v>
      </c>
      <c r="E1919">
        <v>81</v>
      </c>
      <c r="F1919" t="s">
        <v>56</v>
      </c>
      <c r="G1919" t="s">
        <v>57</v>
      </c>
      <c r="H1919">
        <v>1</v>
      </c>
      <c r="I1919" t="s">
        <v>32</v>
      </c>
      <c r="J1919">
        <v>1</v>
      </c>
      <c r="K1919" t="s">
        <v>32</v>
      </c>
      <c r="L1919">
        <v>0</v>
      </c>
      <c r="M1919" t="s">
        <v>32</v>
      </c>
      <c r="N1919">
        <v>2012</v>
      </c>
      <c r="O1919">
        <v>5310</v>
      </c>
      <c r="P1919">
        <v>425920</v>
      </c>
      <c r="Q1919">
        <v>520</v>
      </c>
      <c r="R1919">
        <v>298920</v>
      </c>
      <c r="S1919">
        <v>3457</v>
      </c>
      <c r="T1919">
        <v>96945</v>
      </c>
      <c r="U1919">
        <v>4790</v>
      </c>
      <c r="V1919">
        <v>127000</v>
      </c>
      <c r="W1919">
        <v>5.0999999999999996</v>
      </c>
      <c r="X1919">
        <v>9.3000000000000007</v>
      </c>
      <c r="Y1919">
        <v>9.9</v>
      </c>
      <c r="Z1919">
        <v>12.7</v>
      </c>
      <c r="AA1919">
        <v>11.4</v>
      </c>
      <c r="AB1919">
        <v>16.899999999999999</v>
      </c>
      <c r="AC1919">
        <v>5.2</v>
      </c>
      <c r="AD1919">
        <v>13.3</v>
      </c>
    </row>
    <row r="1920" spans="1:30" x14ac:dyDescent="0.45">
      <c r="A1920" t="s">
        <v>162</v>
      </c>
      <c r="B1920">
        <v>20700</v>
      </c>
      <c r="C1920" t="s">
        <v>847</v>
      </c>
      <c r="E1920">
        <v>0</v>
      </c>
      <c r="F1920" t="s">
        <v>31</v>
      </c>
      <c r="H1920">
        <v>1</v>
      </c>
      <c r="I1920" t="s">
        <v>32</v>
      </c>
      <c r="J1920">
        <v>1</v>
      </c>
      <c r="K1920" t="s">
        <v>32</v>
      </c>
      <c r="L1920">
        <v>0</v>
      </c>
      <c r="M1920" t="s">
        <v>32</v>
      </c>
      <c r="N1920">
        <v>2012</v>
      </c>
      <c r="O1920">
        <v>12777</v>
      </c>
      <c r="P1920">
        <v>9245482</v>
      </c>
      <c r="Q1920">
        <v>2809</v>
      </c>
      <c r="R1920">
        <v>8910630</v>
      </c>
      <c r="S1920">
        <v>38976</v>
      </c>
      <c r="T1920">
        <v>1416687</v>
      </c>
      <c r="U1920">
        <v>9967</v>
      </c>
      <c r="V1920">
        <v>334853</v>
      </c>
      <c r="W1920">
        <v>3.3</v>
      </c>
      <c r="X1920">
        <v>4.0999999999999996</v>
      </c>
      <c r="Y1920">
        <v>7</v>
      </c>
      <c r="Z1920">
        <v>4.4000000000000004</v>
      </c>
      <c r="AA1920">
        <v>5</v>
      </c>
      <c r="AB1920">
        <v>5.3</v>
      </c>
      <c r="AC1920">
        <v>4.3</v>
      </c>
      <c r="AD1920">
        <v>9.3000000000000007</v>
      </c>
    </row>
    <row r="1921" spans="1:30" x14ac:dyDescent="0.45">
      <c r="A1921" t="s">
        <v>162</v>
      </c>
      <c r="B1921">
        <v>20700</v>
      </c>
      <c r="C1921" t="s">
        <v>847</v>
      </c>
      <c r="E1921">
        <v>11</v>
      </c>
      <c r="F1921" t="s">
        <v>33</v>
      </c>
      <c r="G1921" t="s">
        <v>34</v>
      </c>
      <c r="H1921">
        <v>1</v>
      </c>
      <c r="I1921" t="s">
        <v>32</v>
      </c>
      <c r="J1921">
        <v>1</v>
      </c>
      <c r="K1921" t="s">
        <v>32</v>
      </c>
      <c r="L1921">
        <v>0</v>
      </c>
      <c r="M1921" t="s">
        <v>32</v>
      </c>
      <c r="N1921">
        <v>2012</v>
      </c>
      <c r="O1921">
        <v>48</v>
      </c>
      <c r="P1921">
        <v>358</v>
      </c>
      <c r="Q1921">
        <v>0</v>
      </c>
      <c r="R1921">
        <v>0</v>
      </c>
      <c r="S1921">
        <v>0</v>
      </c>
      <c r="T1921">
        <v>0</v>
      </c>
      <c r="U1921">
        <v>48</v>
      </c>
      <c r="V1921">
        <v>358</v>
      </c>
      <c r="W1921">
        <v>61.7</v>
      </c>
      <c r="X1921">
        <v>34.200000000000003</v>
      </c>
      <c r="Y1921">
        <v>0</v>
      </c>
      <c r="Z1921">
        <v>0</v>
      </c>
      <c r="AA1921">
        <v>0</v>
      </c>
      <c r="AB1921">
        <v>0</v>
      </c>
      <c r="AC1921">
        <v>58.8</v>
      </c>
      <c r="AD1921">
        <v>32.6</v>
      </c>
    </row>
    <row r="1922" spans="1:30" x14ac:dyDescent="0.45">
      <c r="A1922" t="s">
        <v>162</v>
      </c>
      <c r="B1922">
        <v>20700</v>
      </c>
      <c r="C1922" t="s">
        <v>847</v>
      </c>
      <c r="E1922">
        <v>23</v>
      </c>
      <c r="F1922" t="s">
        <v>37</v>
      </c>
      <c r="H1922">
        <v>1</v>
      </c>
      <c r="I1922" t="s">
        <v>32</v>
      </c>
      <c r="J1922">
        <v>1</v>
      </c>
      <c r="K1922" t="s">
        <v>32</v>
      </c>
      <c r="L1922">
        <v>0</v>
      </c>
      <c r="M1922" t="s">
        <v>32</v>
      </c>
      <c r="N1922">
        <v>2012</v>
      </c>
      <c r="O1922">
        <v>1692</v>
      </c>
      <c r="P1922">
        <v>159606</v>
      </c>
      <c r="Q1922">
        <v>324</v>
      </c>
      <c r="R1922">
        <v>108346</v>
      </c>
      <c r="S1922">
        <v>885</v>
      </c>
      <c r="T1922">
        <v>33306</v>
      </c>
      <c r="U1922">
        <v>1368</v>
      </c>
      <c r="V1922">
        <v>51259</v>
      </c>
      <c r="W1922">
        <v>12.1</v>
      </c>
      <c r="X1922">
        <v>35.9</v>
      </c>
      <c r="Y1922">
        <v>38.6</v>
      </c>
      <c r="Z1922">
        <v>49.6</v>
      </c>
      <c r="AA1922">
        <v>33.700000000000003</v>
      </c>
      <c r="AB1922">
        <v>44.8</v>
      </c>
      <c r="AC1922">
        <v>16.399999999999999</v>
      </c>
      <c r="AD1922">
        <v>27.1</v>
      </c>
    </row>
    <row r="1923" spans="1:30" x14ac:dyDescent="0.45">
      <c r="A1923" t="s">
        <v>162</v>
      </c>
      <c r="B1923">
        <v>20700</v>
      </c>
      <c r="C1923" t="s">
        <v>847</v>
      </c>
      <c r="E1923" t="s">
        <v>38</v>
      </c>
      <c r="F1923" t="s">
        <v>39</v>
      </c>
      <c r="H1923">
        <v>1</v>
      </c>
      <c r="I1923" t="s">
        <v>32</v>
      </c>
      <c r="J1923">
        <v>1</v>
      </c>
      <c r="K1923" t="s">
        <v>32</v>
      </c>
      <c r="L1923">
        <v>0</v>
      </c>
      <c r="M1923" t="s">
        <v>32</v>
      </c>
      <c r="N1923">
        <v>2012</v>
      </c>
      <c r="O1923">
        <v>303</v>
      </c>
      <c r="P1923">
        <v>3567242</v>
      </c>
      <c r="Q1923">
        <v>120</v>
      </c>
      <c r="R1923">
        <v>3560671</v>
      </c>
      <c r="S1923">
        <v>4921</v>
      </c>
      <c r="T1923">
        <v>394202</v>
      </c>
      <c r="U1923">
        <v>184</v>
      </c>
      <c r="V1923">
        <v>6571</v>
      </c>
      <c r="W1923">
        <v>19.5</v>
      </c>
      <c r="X1923">
        <v>6.8</v>
      </c>
      <c r="Y1923">
        <v>32.1</v>
      </c>
      <c r="Z1923">
        <v>7.1</v>
      </c>
      <c r="AA1923">
        <v>8.6999999999999993</v>
      </c>
      <c r="AB1923">
        <v>7.6</v>
      </c>
      <c r="AC1923">
        <v>29.4</v>
      </c>
      <c r="AD1923">
        <v>16.100000000000001</v>
      </c>
    </row>
    <row r="1924" spans="1:30" x14ac:dyDescent="0.45">
      <c r="A1924" t="s">
        <v>162</v>
      </c>
      <c r="B1924">
        <v>20700</v>
      </c>
      <c r="C1924" t="s">
        <v>847</v>
      </c>
      <c r="E1924">
        <v>42</v>
      </c>
      <c r="F1924" t="s">
        <v>40</v>
      </c>
      <c r="H1924">
        <v>1</v>
      </c>
      <c r="I1924" t="s">
        <v>32</v>
      </c>
      <c r="J1924">
        <v>1</v>
      </c>
      <c r="K1924" t="s">
        <v>32</v>
      </c>
      <c r="L1924">
        <v>0</v>
      </c>
      <c r="M1924" t="s">
        <v>32</v>
      </c>
      <c r="N1924">
        <v>2012</v>
      </c>
      <c r="O1924">
        <v>328</v>
      </c>
      <c r="P1924">
        <v>941334</v>
      </c>
      <c r="Q1924">
        <v>139</v>
      </c>
      <c r="R1924">
        <v>930589</v>
      </c>
      <c r="S1924">
        <v>1169</v>
      </c>
      <c r="T1924">
        <v>94862</v>
      </c>
      <c r="U1924">
        <v>189</v>
      </c>
      <c r="W1924">
        <v>21.3</v>
      </c>
      <c r="X1924">
        <v>16</v>
      </c>
      <c r="Y1924">
        <v>30.4</v>
      </c>
      <c r="Z1924">
        <v>17</v>
      </c>
      <c r="AA1924">
        <v>13.6</v>
      </c>
      <c r="AB1924">
        <v>17.2</v>
      </c>
      <c r="AC1924">
        <v>28.8</v>
      </c>
    </row>
    <row r="1925" spans="1:30" x14ac:dyDescent="0.45">
      <c r="A1925" t="s">
        <v>162</v>
      </c>
      <c r="B1925">
        <v>20700</v>
      </c>
      <c r="C1925" t="s">
        <v>847</v>
      </c>
      <c r="E1925" t="s">
        <v>41</v>
      </c>
      <c r="F1925" t="s">
        <v>42</v>
      </c>
      <c r="H1925">
        <v>1</v>
      </c>
      <c r="I1925" t="s">
        <v>32</v>
      </c>
      <c r="J1925">
        <v>1</v>
      </c>
      <c r="K1925" t="s">
        <v>32</v>
      </c>
      <c r="L1925">
        <v>0</v>
      </c>
      <c r="M1925" t="s">
        <v>32</v>
      </c>
      <c r="N1925">
        <v>2012</v>
      </c>
      <c r="O1925">
        <v>1301</v>
      </c>
      <c r="P1925">
        <v>1957997</v>
      </c>
      <c r="Q1925">
        <v>461</v>
      </c>
      <c r="R1925">
        <v>1926404</v>
      </c>
      <c r="S1925">
        <v>8331</v>
      </c>
      <c r="T1925">
        <v>171263</v>
      </c>
      <c r="U1925">
        <v>840</v>
      </c>
      <c r="V1925">
        <v>31592</v>
      </c>
      <c r="W1925">
        <v>12.6</v>
      </c>
      <c r="X1925">
        <v>7.8</v>
      </c>
      <c r="Y1925">
        <v>15.5</v>
      </c>
      <c r="Z1925">
        <v>8.4</v>
      </c>
      <c r="AA1925">
        <v>7</v>
      </c>
      <c r="AB1925">
        <v>10.1</v>
      </c>
      <c r="AC1925">
        <v>15.8</v>
      </c>
      <c r="AD1925">
        <v>21.7</v>
      </c>
    </row>
    <row r="1926" spans="1:30" x14ac:dyDescent="0.45">
      <c r="A1926" t="s">
        <v>162</v>
      </c>
      <c r="B1926">
        <v>20700</v>
      </c>
      <c r="C1926" t="s">
        <v>847</v>
      </c>
      <c r="E1926" t="s">
        <v>43</v>
      </c>
      <c r="F1926" t="s">
        <v>44</v>
      </c>
      <c r="G1926" t="s">
        <v>45</v>
      </c>
      <c r="H1926">
        <v>1</v>
      </c>
      <c r="I1926" t="s">
        <v>32</v>
      </c>
      <c r="J1926">
        <v>1</v>
      </c>
      <c r="K1926" t="s">
        <v>32</v>
      </c>
      <c r="L1926">
        <v>0</v>
      </c>
      <c r="M1926" t="s">
        <v>32</v>
      </c>
      <c r="N1926">
        <v>2012</v>
      </c>
      <c r="O1926">
        <v>841</v>
      </c>
      <c r="P1926">
        <v>428330</v>
      </c>
      <c r="Q1926">
        <v>98</v>
      </c>
      <c r="R1926">
        <v>377807</v>
      </c>
      <c r="S1926">
        <v>2681</v>
      </c>
      <c r="T1926">
        <v>125001</v>
      </c>
      <c r="U1926">
        <v>744</v>
      </c>
      <c r="V1926">
        <v>50523</v>
      </c>
      <c r="W1926">
        <v>25.2</v>
      </c>
      <c r="X1926">
        <v>7.4</v>
      </c>
      <c r="Y1926">
        <v>43.2</v>
      </c>
      <c r="Z1926">
        <v>7.9</v>
      </c>
      <c r="AA1926">
        <v>9</v>
      </c>
      <c r="AB1926">
        <v>7.6</v>
      </c>
      <c r="AC1926">
        <v>28.1</v>
      </c>
      <c r="AD1926">
        <v>43.6</v>
      </c>
    </row>
    <row r="1927" spans="1:30" x14ac:dyDescent="0.45">
      <c r="A1927" t="s">
        <v>162</v>
      </c>
      <c r="B1927">
        <v>20700</v>
      </c>
      <c r="C1927" t="s">
        <v>847</v>
      </c>
      <c r="E1927">
        <v>51</v>
      </c>
      <c r="F1927" t="s">
        <v>46</v>
      </c>
      <c r="H1927">
        <v>1</v>
      </c>
      <c r="I1927" t="s">
        <v>32</v>
      </c>
      <c r="J1927">
        <v>1</v>
      </c>
      <c r="K1927" t="s">
        <v>32</v>
      </c>
      <c r="L1927">
        <v>0</v>
      </c>
      <c r="M1927" t="s">
        <v>32</v>
      </c>
      <c r="N1927">
        <v>2012</v>
      </c>
      <c r="O1927">
        <v>88</v>
      </c>
      <c r="P1927">
        <v>80328</v>
      </c>
      <c r="Q1927">
        <v>31</v>
      </c>
      <c r="R1927">
        <v>78905</v>
      </c>
      <c r="S1927">
        <v>384</v>
      </c>
      <c r="T1927">
        <v>16812</v>
      </c>
      <c r="U1927">
        <v>57</v>
      </c>
      <c r="V1927">
        <v>1423</v>
      </c>
      <c r="W1927">
        <v>24.9</v>
      </c>
      <c r="X1927">
        <v>12.1</v>
      </c>
      <c r="Y1927">
        <v>53.1</v>
      </c>
      <c r="Z1927">
        <v>12.8</v>
      </c>
      <c r="AA1927">
        <v>16.5</v>
      </c>
      <c r="AB1927">
        <v>27.5</v>
      </c>
      <c r="AC1927">
        <v>23.1</v>
      </c>
      <c r="AD1927">
        <v>5.4</v>
      </c>
    </row>
    <row r="1928" spans="1:30" x14ac:dyDescent="0.45">
      <c r="A1928" t="s">
        <v>162</v>
      </c>
      <c r="B1928">
        <v>20700</v>
      </c>
      <c r="C1928" t="s">
        <v>847</v>
      </c>
      <c r="E1928">
        <v>52</v>
      </c>
      <c r="F1928" t="s">
        <v>47</v>
      </c>
      <c r="G1928" t="s">
        <v>48</v>
      </c>
      <c r="H1928">
        <v>1</v>
      </c>
      <c r="I1928" t="s">
        <v>32</v>
      </c>
      <c r="J1928">
        <v>1</v>
      </c>
      <c r="K1928" t="s">
        <v>32</v>
      </c>
      <c r="L1928">
        <v>0</v>
      </c>
      <c r="M1928" t="s">
        <v>32</v>
      </c>
      <c r="N1928">
        <v>2012</v>
      </c>
      <c r="O1928">
        <v>467</v>
      </c>
      <c r="P1928">
        <v>207583</v>
      </c>
      <c r="Q1928">
        <v>86</v>
      </c>
      <c r="R1928">
        <v>192218</v>
      </c>
      <c r="S1928">
        <v>757</v>
      </c>
      <c r="T1928">
        <v>36707</v>
      </c>
      <c r="U1928">
        <v>381</v>
      </c>
      <c r="W1928">
        <v>24.2</v>
      </c>
      <c r="X1928">
        <v>9.1</v>
      </c>
      <c r="Y1928">
        <v>32.200000000000003</v>
      </c>
      <c r="Z1928">
        <v>9.6</v>
      </c>
      <c r="AA1928">
        <v>4.7</v>
      </c>
      <c r="AB1928">
        <v>7.4</v>
      </c>
      <c r="AC1928">
        <v>28.3</v>
      </c>
    </row>
    <row r="1929" spans="1:30" x14ac:dyDescent="0.45">
      <c r="A1929" t="s">
        <v>162</v>
      </c>
      <c r="B1929">
        <v>20700</v>
      </c>
      <c r="C1929" t="s">
        <v>847</v>
      </c>
      <c r="E1929">
        <v>53</v>
      </c>
      <c r="F1929" t="s">
        <v>49</v>
      </c>
      <c r="H1929">
        <v>1</v>
      </c>
      <c r="I1929" t="s">
        <v>32</v>
      </c>
      <c r="J1929">
        <v>1</v>
      </c>
      <c r="K1929" t="s">
        <v>32</v>
      </c>
      <c r="L1929">
        <v>0</v>
      </c>
      <c r="M1929" t="s">
        <v>32</v>
      </c>
      <c r="N1929">
        <v>2012</v>
      </c>
      <c r="O1929">
        <v>1156</v>
      </c>
      <c r="P1929">
        <v>111647</v>
      </c>
      <c r="Q1929">
        <v>115</v>
      </c>
      <c r="R1929">
        <v>91388</v>
      </c>
      <c r="S1929">
        <v>406</v>
      </c>
      <c r="T1929">
        <v>17077</v>
      </c>
      <c r="U1929">
        <v>1041</v>
      </c>
      <c r="V1929">
        <v>20259</v>
      </c>
      <c r="W1929">
        <v>20.6</v>
      </c>
      <c r="X1929">
        <v>29.4</v>
      </c>
      <c r="Y1929">
        <v>39.5</v>
      </c>
      <c r="Z1929">
        <v>38.4</v>
      </c>
      <c r="AA1929">
        <v>42.9</v>
      </c>
      <c r="AB1929">
        <v>47.4</v>
      </c>
      <c r="AC1929">
        <v>20.7</v>
      </c>
      <c r="AD1929">
        <v>28.3</v>
      </c>
    </row>
    <row r="1930" spans="1:30" x14ac:dyDescent="0.45">
      <c r="A1930" t="s">
        <v>162</v>
      </c>
      <c r="B1930">
        <v>20700</v>
      </c>
      <c r="C1930" t="s">
        <v>847</v>
      </c>
      <c r="E1930">
        <v>54</v>
      </c>
      <c r="F1930" t="s">
        <v>50</v>
      </c>
      <c r="H1930">
        <v>1</v>
      </c>
      <c r="I1930" t="s">
        <v>32</v>
      </c>
      <c r="J1930">
        <v>1</v>
      </c>
      <c r="K1930" t="s">
        <v>32</v>
      </c>
      <c r="L1930">
        <v>0</v>
      </c>
      <c r="M1930" t="s">
        <v>32</v>
      </c>
      <c r="N1930">
        <v>2012</v>
      </c>
      <c r="O1930">
        <v>1687</v>
      </c>
      <c r="P1930">
        <v>120416</v>
      </c>
      <c r="Q1930">
        <v>256</v>
      </c>
      <c r="R1930">
        <v>76159</v>
      </c>
      <c r="S1930">
        <v>663</v>
      </c>
      <c r="T1930">
        <v>31254</v>
      </c>
      <c r="U1930">
        <v>1432</v>
      </c>
      <c r="V1930">
        <v>44257</v>
      </c>
      <c r="W1930">
        <v>16.8</v>
      </c>
      <c r="X1930">
        <v>23</v>
      </c>
      <c r="Y1930">
        <v>26.2</v>
      </c>
      <c r="Z1930">
        <v>22.4</v>
      </c>
      <c r="AA1930">
        <v>26.5</v>
      </c>
      <c r="AB1930">
        <v>31.4</v>
      </c>
      <c r="AC1930">
        <v>17.600000000000001</v>
      </c>
      <c r="AD1930">
        <v>33.9</v>
      </c>
    </row>
    <row r="1931" spans="1:30" x14ac:dyDescent="0.45">
      <c r="A1931" t="s">
        <v>162</v>
      </c>
      <c r="B1931">
        <v>20700</v>
      </c>
      <c r="C1931" t="s">
        <v>847</v>
      </c>
      <c r="E1931">
        <v>56</v>
      </c>
      <c r="F1931" t="s">
        <v>51</v>
      </c>
      <c r="H1931">
        <v>1</v>
      </c>
      <c r="I1931" t="s">
        <v>32</v>
      </c>
      <c r="J1931">
        <v>1</v>
      </c>
      <c r="K1931" t="s">
        <v>32</v>
      </c>
      <c r="L1931">
        <v>0</v>
      </c>
      <c r="M1931" t="s">
        <v>32</v>
      </c>
      <c r="N1931">
        <v>2012</v>
      </c>
      <c r="O1931">
        <v>1007</v>
      </c>
      <c r="P1931">
        <v>118444</v>
      </c>
      <c r="Q1931">
        <v>254</v>
      </c>
      <c r="R1931">
        <v>100197</v>
      </c>
      <c r="S1931">
        <v>1584</v>
      </c>
      <c r="T1931">
        <v>37712</v>
      </c>
      <c r="U1931">
        <v>754</v>
      </c>
      <c r="V1931">
        <v>18247</v>
      </c>
      <c r="W1931">
        <v>18.2</v>
      </c>
      <c r="X1931">
        <v>21.2</v>
      </c>
      <c r="Y1931">
        <v>24.4</v>
      </c>
      <c r="Z1931">
        <v>27.1</v>
      </c>
      <c r="AA1931">
        <v>34.700000000000003</v>
      </c>
      <c r="AB1931">
        <v>32.5</v>
      </c>
      <c r="AC1931">
        <v>25.4</v>
      </c>
      <c r="AD1931">
        <v>32.299999999999997</v>
      </c>
    </row>
    <row r="1932" spans="1:30" x14ac:dyDescent="0.45">
      <c r="A1932" t="s">
        <v>162</v>
      </c>
      <c r="B1932">
        <v>20700</v>
      </c>
      <c r="C1932" t="s">
        <v>847</v>
      </c>
      <c r="E1932">
        <v>61</v>
      </c>
      <c r="F1932" t="s">
        <v>52</v>
      </c>
      <c r="H1932">
        <v>1</v>
      </c>
      <c r="I1932" t="s">
        <v>32</v>
      </c>
      <c r="J1932">
        <v>1</v>
      </c>
      <c r="K1932" t="s">
        <v>32</v>
      </c>
      <c r="L1932">
        <v>0</v>
      </c>
      <c r="M1932" t="s">
        <v>32</v>
      </c>
      <c r="N1932">
        <v>2012</v>
      </c>
      <c r="O1932">
        <v>309</v>
      </c>
      <c r="Q1932">
        <v>40</v>
      </c>
      <c r="U1932">
        <v>270</v>
      </c>
      <c r="W1932">
        <v>36.200000000000003</v>
      </c>
      <c r="Y1932">
        <v>69.3</v>
      </c>
      <c r="AC1932">
        <v>37.5</v>
      </c>
    </row>
    <row r="1933" spans="1:30" x14ac:dyDescent="0.45">
      <c r="A1933" t="s">
        <v>162</v>
      </c>
      <c r="B1933">
        <v>20700</v>
      </c>
      <c r="C1933" t="s">
        <v>847</v>
      </c>
      <c r="E1933">
        <v>62</v>
      </c>
      <c r="F1933" t="s">
        <v>53</v>
      </c>
      <c r="H1933">
        <v>1</v>
      </c>
      <c r="I1933" t="s">
        <v>32</v>
      </c>
      <c r="J1933">
        <v>1</v>
      </c>
      <c r="K1933" t="s">
        <v>32</v>
      </c>
      <c r="L1933">
        <v>0</v>
      </c>
      <c r="M1933" t="s">
        <v>32</v>
      </c>
      <c r="N1933">
        <v>2012</v>
      </c>
      <c r="O1933">
        <v>996</v>
      </c>
      <c r="P1933">
        <v>625786</v>
      </c>
      <c r="Q1933">
        <v>340</v>
      </c>
      <c r="R1933">
        <v>614503</v>
      </c>
      <c r="S1933">
        <v>7312</v>
      </c>
      <c r="T1933">
        <v>260050</v>
      </c>
      <c r="U1933">
        <v>656</v>
      </c>
      <c r="V1933">
        <v>11284</v>
      </c>
      <c r="W1933">
        <v>10.5</v>
      </c>
      <c r="X1933">
        <v>7.8</v>
      </c>
      <c r="Y1933">
        <v>23.5</v>
      </c>
      <c r="Z1933">
        <v>8.4</v>
      </c>
      <c r="AA1933">
        <v>11.9</v>
      </c>
      <c r="AB1933">
        <v>7</v>
      </c>
      <c r="AC1933">
        <v>14.6</v>
      </c>
      <c r="AD1933">
        <v>23.9</v>
      </c>
    </row>
    <row r="1934" spans="1:30" x14ac:dyDescent="0.45">
      <c r="A1934" t="s">
        <v>162</v>
      </c>
      <c r="B1934">
        <v>20700</v>
      </c>
      <c r="C1934" t="s">
        <v>847</v>
      </c>
      <c r="E1934">
        <v>71</v>
      </c>
      <c r="F1934" t="s">
        <v>54</v>
      </c>
      <c r="H1934">
        <v>1</v>
      </c>
      <c r="I1934" t="s">
        <v>32</v>
      </c>
      <c r="J1934">
        <v>1</v>
      </c>
      <c r="K1934" t="s">
        <v>32</v>
      </c>
      <c r="L1934">
        <v>0</v>
      </c>
      <c r="M1934" t="s">
        <v>32</v>
      </c>
      <c r="N1934">
        <v>2012</v>
      </c>
      <c r="O1934">
        <v>378</v>
      </c>
      <c r="P1934">
        <v>128733</v>
      </c>
      <c r="Q1934">
        <v>44</v>
      </c>
      <c r="R1934">
        <v>121397</v>
      </c>
      <c r="S1934">
        <v>2529</v>
      </c>
      <c r="T1934">
        <v>41300</v>
      </c>
      <c r="U1934">
        <v>334</v>
      </c>
      <c r="V1934">
        <v>7337</v>
      </c>
      <c r="W1934">
        <v>17</v>
      </c>
      <c r="X1934">
        <v>23.5</v>
      </c>
      <c r="Y1934">
        <v>51.2</v>
      </c>
      <c r="Z1934">
        <v>26.2</v>
      </c>
      <c r="AA1934">
        <v>32.700000000000003</v>
      </c>
      <c r="AB1934">
        <v>53.8</v>
      </c>
      <c r="AC1934">
        <v>19.399999999999999</v>
      </c>
      <c r="AD1934">
        <v>16.5</v>
      </c>
    </row>
    <row r="1935" spans="1:30" x14ac:dyDescent="0.45">
      <c r="A1935" t="s">
        <v>162</v>
      </c>
      <c r="B1935">
        <v>20700</v>
      </c>
      <c r="C1935" t="s">
        <v>847</v>
      </c>
      <c r="E1935">
        <v>72</v>
      </c>
      <c r="F1935" t="s">
        <v>55</v>
      </c>
      <c r="H1935">
        <v>1</v>
      </c>
      <c r="I1935" t="s">
        <v>32</v>
      </c>
      <c r="J1935">
        <v>1</v>
      </c>
      <c r="K1935" t="s">
        <v>32</v>
      </c>
      <c r="L1935">
        <v>0</v>
      </c>
      <c r="M1935" t="s">
        <v>32</v>
      </c>
      <c r="N1935">
        <v>2012</v>
      </c>
      <c r="O1935">
        <v>474</v>
      </c>
      <c r="P1935">
        <v>545811</v>
      </c>
      <c r="Q1935">
        <v>250</v>
      </c>
      <c r="R1935">
        <v>536687</v>
      </c>
      <c r="S1935">
        <v>5615</v>
      </c>
      <c r="T1935">
        <v>113357</v>
      </c>
      <c r="U1935">
        <v>224</v>
      </c>
      <c r="V1935">
        <v>9123</v>
      </c>
      <c r="W1935">
        <v>23.7</v>
      </c>
      <c r="X1935">
        <v>7</v>
      </c>
      <c r="Y1935">
        <v>32.6</v>
      </c>
      <c r="Z1935">
        <v>7.3</v>
      </c>
      <c r="AA1935">
        <v>11.3</v>
      </c>
      <c r="AB1935">
        <v>7.2</v>
      </c>
      <c r="AC1935">
        <v>34.4</v>
      </c>
      <c r="AD1935">
        <v>41</v>
      </c>
    </row>
    <row r="1936" spans="1:30" x14ac:dyDescent="0.45">
      <c r="A1936" t="s">
        <v>162</v>
      </c>
      <c r="B1936">
        <v>20700</v>
      </c>
      <c r="C1936" t="s">
        <v>847</v>
      </c>
      <c r="E1936">
        <v>81</v>
      </c>
      <c r="F1936" t="s">
        <v>56</v>
      </c>
      <c r="G1936" t="s">
        <v>57</v>
      </c>
      <c r="H1936">
        <v>1</v>
      </c>
      <c r="I1936" t="s">
        <v>32</v>
      </c>
      <c r="J1936">
        <v>1</v>
      </c>
      <c r="K1936" t="s">
        <v>32</v>
      </c>
      <c r="L1936">
        <v>0</v>
      </c>
      <c r="M1936" t="s">
        <v>32</v>
      </c>
      <c r="N1936">
        <v>2012</v>
      </c>
      <c r="O1936">
        <v>1704</v>
      </c>
      <c r="P1936">
        <v>129025</v>
      </c>
      <c r="Q1936">
        <v>261</v>
      </c>
      <c r="R1936">
        <v>79095</v>
      </c>
      <c r="S1936">
        <v>985</v>
      </c>
      <c r="T1936">
        <v>21568</v>
      </c>
      <c r="U1936">
        <v>1443</v>
      </c>
      <c r="V1936">
        <v>49931</v>
      </c>
      <c r="W1936">
        <v>15.8</v>
      </c>
      <c r="X1936">
        <v>21.2</v>
      </c>
      <c r="Y1936">
        <v>20.5</v>
      </c>
      <c r="Z1936">
        <v>28</v>
      </c>
      <c r="AA1936">
        <v>26.9</v>
      </c>
      <c r="AB1936">
        <v>26.9</v>
      </c>
      <c r="AC1936">
        <v>15.9</v>
      </c>
      <c r="AD1936">
        <v>28.6</v>
      </c>
    </row>
    <row r="1937" spans="1:30" x14ac:dyDescent="0.45">
      <c r="A1937" t="s">
        <v>163</v>
      </c>
      <c r="B1937">
        <v>20740</v>
      </c>
      <c r="C1937" t="s">
        <v>578</v>
      </c>
      <c r="E1937">
        <v>0</v>
      </c>
      <c r="F1937" t="s">
        <v>31</v>
      </c>
      <c r="H1937">
        <v>1</v>
      </c>
      <c r="I1937" t="s">
        <v>32</v>
      </c>
      <c r="J1937">
        <v>1</v>
      </c>
      <c r="K1937" t="s">
        <v>32</v>
      </c>
      <c r="L1937">
        <v>0</v>
      </c>
      <c r="M1937" t="s">
        <v>32</v>
      </c>
      <c r="N1937">
        <v>2012</v>
      </c>
      <c r="O1937">
        <v>13182</v>
      </c>
      <c r="P1937">
        <v>15646004</v>
      </c>
      <c r="Q1937">
        <v>3462</v>
      </c>
      <c r="R1937">
        <v>15187408</v>
      </c>
      <c r="S1937">
        <v>70907</v>
      </c>
      <c r="T1937">
        <v>2521653</v>
      </c>
      <c r="U1937">
        <v>9720</v>
      </c>
      <c r="V1937">
        <v>458596</v>
      </c>
      <c r="W1937">
        <v>4.0999999999999996</v>
      </c>
      <c r="X1937">
        <v>3.2</v>
      </c>
      <c r="Y1937">
        <v>8.1</v>
      </c>
      <c r="Z1937">
        <v>3.5</v>
      </c>
      <c r="AA1937">
        <v>4.7</v>
      </c>
      <c r="AB1937">
        <v>4</v>
      </c>
      <c r="AC1937">
        <v>6</v>
      </c>
      <c r="AD1937">
        <v>15.9</v>
      </c>
    </row>
    <row r="1938" spans="1:30" x14ac:dyDescent="0.45">
      <c r="A1938" t="s">
        <v>163</v>
      </c>
      <c r="B1938">
        <v>20740</v>
      </c>
      <c r="C1938" t="s">
        <v>578</v>
      </c>
      <c r="E1938">
        <v>11</v>
      </c>
      <c r="F1938" t="s">
        <v>33</v>
      </c>
      <c r="G1938" t="s">
        <v>34</v>
      </c>
      <c r="H1938">
        <v>1</v>
      </c>
      <c r="I1938" t="s">
        <v>32</v>
      </c>
      <c r="J1938">
        <v>1</v>
      </c>
      <c r="K1938" t="s">
        <v>32</v>
      </c>
      <c r="L1938">
        <v>0</v>
      </c>
      <c r="M1938" t="s">
        <v>32</v>
      </c>
      <c r="N1938">
        <v>2012</v>
      </c>
      <c r="O1938">
        <v>213</v>
      </c>
      <c r="Q1938">
        <v>20</v>
      </c>
      <c r="U1938">
        <v>193</v>
      </c>
      <c r="W1938">
        <v>29.5</v>
      </c>
      <c r="Y1938">
        <v>117.1</v>
      </c>
      <c r="AC1938">
        <v>23</v>
      </c>
    </row>
    <row r="1939" spans="1:30" x14ac:dyDescent="0.45">
      <c r="A1939" t="s">
        <v>163</v>
      </c>
      <c r="B1939">
        <v>20740</v>
      </c>
      <c r="C1939" t="s">
        <v>578</v>
      </c>
      <c r="E1939">
        <v>23</v>
      </c>
      <c r="F1939" t="s">
        <v>37</v>
      </c>
      <c r="H1939">
        <v>1</v>
      </c>
      <c r="I1939" t="s">
        <v>32</v>
      </c>
      <c r="J1939">
        <v>1</v>
      </c>
      <c r="K1939" t="s">
        <v>32</v>
      </c>
      <c r="L1939">
        <v>0</v>
      </c>
      <c r="M1939" t="s">
        <v>32</v>
      </c>
      <c r="N1939">
        <v>2012</v>
      </c>
      <c r="O1939">
        <v>1966</v>
      </c>
      <c r="P1939">
        <v>785298</v>
      </c>
      <c r="Q1939">
        <v>318</v>
      </c>
      <c r="R1939">
        <v>680412</v>
      </c>
      <c r="S1939">
        <v>2962</v>
      </c>
      <c r="T1939">
        <v>145414</v>
      </c>
      <c r="U1939">
        <v>1648</v>
      </c>
      <c r="V1939">
        <v>104885</v>
      </c>
      <c r="W1939">
        <v>12.3</v>
      </c>
      <c r="X1939">
        <v>30.7</v>
      </c>
      <c r="Y1939">
        <v>29.9</v>
      </c>
      <c r="Z1939">
        <v>39</v>
      </c>
      <c r="AA1939">
        <v>45.3</v>
      </c>
      <c r="AB1939">
        <v>50.5</v>
      </c>
      <c r="AC1939">
        <v>15.9</v>
      </c>
      <c r="AD1939">
        <v>39.6</v>
      </c>
    </row>
    <row r="1940" spans="1:30" x14ac:dyDescent="0.45">
      <c r="A1940" t="s">
        <v>163</v>
      </c>
      <c r="B1940">
        <v>20740</v>
      </c>
      <c r="C1940" t="s">
        <v>578</v>
      </c>
      <c r="E1940" t="s">
        <v>38</v>
      </c>
      <c r="F1940" t="s">
        <v>39</v>
      </c>
      <c r="H1940">
        <v>1</v>
      </c>
      <c r="I1940" t="s">
        <v>32</v>
      </c>
      <c r="J1940">
        <v>1</v>
      </c>
      <c r="K1940" t="s">
        <v>32</v>
      </c>
      <c r="L1940">
        <v>0</v>
      </c>
      <c r="M1940" t="s">
        <v>32</v>
      </c>
      <c r="N1940">
        <v>2012</v>
      </c>
      <c r="O1940">
        <v>503</v>
      </c>
      <c r="P1940">
        <v>4203534</v>
      </c>
      <c r="Q1940">
        <v>179</v>
      </c>
      <c r="R1940">
        <v>4192421</v>
      </c>
      <c r="S1940">
        <v>11021</v>
      </c>
      <c r="T1940">
        <v>530900</v>
      </c>
      <c r="U1940">
        <v>324</v>
      </c>
      <c r="V1940">
        <v>11114</v>
      </c>
      <c r="W1940">
        <v>22.6</v>
      </c>
      <c r="X1940">
        <v>5.7</v>
      </c>
      <c r="Y1940">
        <v>18.7</v>
      </c>
      <c r="Z1940">
        <v>6</v>
      </c>
      <c r="AA1940">
        <v>9</v>
      </c>
      <c r="AB1940">
        <v>7.7</v>
      </c>
      <c r="AC1940">
        <v>35.200000000000003</v>
      </c>
      <c r="AD1940">
        <v>27.5</v>
      </c>
    </row>
    <row r="1941" spans="1:30" x14ac:dyDescent="0.45">
      <c r="A1941" t="s">
        <v>163</v>
      </c>
      <c r="B1941">
        <v>20740</v>
      </c>
      <c r="C1941" t="s">
        <v>578</v>
      </c>
      <c r="E1941">
        <v>42</v>
      </c>
      <c r="F1941" t="s">
        <v>40</v>
      </c>
      <c r="H1941">
        <v>1</v>
      </c>
      <c r="I1941" t="s">
        <v>32</v>
      </c>
      <c r="J1941">
        <v>1</v>
      </c>
      <c r="K1941" t="s">
        <v>32</v>
      </c>
      <c r="L1941">
        <v>0</v>
      </c>
      <c r="M1941" t="s">
        <v>32</v>
      </c>
      <c r="N1941">
        <v>2012</v>
      </c>
      <c r="O1941">
        <v>322</v>
      </c>
      <c r="P1941">
        <v>1617116</v>
      </c>
      <c r="Q1941">
        <v>161</v>
      </c>
      <c r="R1941">
        <v>1605952</v>
      </c>
      <c r="S1941">
        <v>2777</v>
      </c>
      <c r="T1941">
        <v>110620</v>
      </c>
      <c r="U1941">
        <v>161</v>
      </c>
      <c r="W1941">
        <v>30.8</v>
      </c>
      <c r="X1941">
        <v>2.2000000000000002</v>
      </c>
      <c r="Y1941">
        <v>22.8</v>
      </c>
      <c r="Z1941">
        <v>1.9</v>
      </c>
      <c r="AA1941">
        <v>25.9</v>
      </c>
      <c r="AB1941">
        <v>9.8000000000000007</v>
      </c>
      <c r="AC1941">
        <v>51.2</v>
      </c>
    </row>
    <row r="1942" spans="1:30" x14ac:dyDescent="0.45">
      <c r="A1942" t="s">
        <v>163</v>
      </c>
      <c r="B1942">
        <v>20740</v>
      </c>
      <c r="C1942" t="s">
        <v>578</v>
      </c>
      <c r="E1942" t="s">
        <v>41</v>
      </c>
      <c r="F1942" t="s">
        <v>42</v>
      </c>
      <c r="H1942">
        <v>1</v>
      </c>
      <c r="I1942" t="s">
        <v>32</v>
      </c>
      <c r="J1942">
        <v>1</v>
      </c>
      <c r="K1942" t="s">
        <v>32</v>
      </c>
      <c r="L1942">
        <v>0</v>
      </c>
      <c r="M1942" t="s">
        <v>32</v>
      </c>
      <c r="N1942">
        <v>2012</v>
      </c>
      <c r="O1942">
        <v>1771</v>
      </c>
      <c r="P1942">
        <v>2467565</v>
      </c>
      <c r="Q1942">
        <v>539</v>
      </c>
      <c r="R1942">
        <v>2405795</v>
      </c>
      <c r="S1942">
        <v>10119</v>
      </c>
      <c r="T1942">
        <v>205011</v>
      </c>
      <c r="U1942">
        <v>1231</v>
      </c>
      <c r="W1942">
        <v>14.7</v>
      </c>
      <c r="X1942">
        <v>5.5</v>
      </c>
      <c r="Y1942">
        <v>16.7</v>
      </c>
      <c r="Z1942">
        <v>5.8</v>
      </c>
      <c r="AA1942">
        <v>6.8</v>
      </c>
      <c r="AB1942">
        <v>8.6999999999999993</v>
      </c>
      <c r="AC1942">
        <v>21.1</v>
      </c>
    </row>
    <row r="1943" spans="1:30" x14ac:dyDescent="0.45">
      <c r="A1943" t="s">
        <v>163</v>
      </c>
      <c r="B1943">
        <v>20740</v>
      </c>
      <c r="C1943" t="s">
        <v>578</v>
      </c>
      <c r="E1943" t="s">
        <v>43</v>
      </c>
      <c r="F1943" t="s">
        <v>44</v>
      </c>
      <c r="G1943" t="s">
        <v>45</v>
      </c>
      <c r="H1943">
        <v>1</v>
      </c>
      <c r="I1943" t="s">
        <v>32</v>
      </c>
      <c r="J1943">
        <v>1</v>
      </c>
      <c r="K1943" t="s">
        <v>32</v>
      </c>
      <c r="L1943">
        <v>0</v>
      </c>
      <c r="M1943" t="s">
        <v>32</v>
      </c>
      <c r="N1943">
        <v>2012</v>
      </c>
      <c r="O1943">
        <v>596</v>
      </c>
      <c r="P1943">
        <v>431685</v>
      </c>
      <c r="Q1943">
        <v>165</v>
      </c>
      <c r="R1943">
        <v>381313</v>
      </c>
      <c r="S1943">
        <v>2441</v>
      </c>
      <c r="T1943">
        <v>79935</v>
      </c>
      <c r="U1943">
        <v>432</v>
      </c>
      <c r="V1943">
        <v>50373</v>
      </c>
      <c r="W1943">
        <v>19.899999999999999</v>
      </c>
      <c r="X1943">
        <v>13.4</v>
      </c>
      <c r="Y1943">
        <v>48.9</v>
      </c>
      <c r="Z1943">
        <v>15.9</v>
      </c>
      <c r="AA1943">
        <v>12.7</v>
      </c>
      <c r="AB1943">
        <v>13.1</v>
      </c>
      <c r="AC1943">
        <v>19.100000000000001</v>
      </c>
      <c r="AD1943">
        <v>37.799999999999997</v>
      </c>
    </row>
    <row r="1944" spans="1:30" x14ac:dyDescent="0.45">
      <c r="A1944" t="s">
        <v>163</v>
      </c>
      <c r="B1944">
        <v>20740</v>
      </c>
      <c r="C1944" t="s">
        <v>578</v>
      </c>
      <c r="E1944">
        <v>51</v>
      </c>
      <c r="F1944" t="s">
        <v>46</v>
      </c>
      <c r="H1944">
        <v>1</v>
      </c>
      <c r="I1944" t="s">
        <v>32</v>
      </c>
      <c r="J1944">
        <v>1</v>
      </c>
      <c r="K1944" t="s">
        <v>32</v>
      </c>
      <c r="L1944">
        <v>0</v>
      </c>
      <c r="M1944" t="s">
        <v>32</v>
      </c>
      <c r="N1944">
        <v>2012</v>
      </c>
      <c r="O1944">
        <v>95</v>
      </c>
      <c r="P1944">
        <v>237625</v>
      </c>
      <c r="Q1944">
        <v>35</v>
      </c>
      <c r="R1944">
        <v>236796</v>
      </c>
      <c r="S1944">
        <v>1102</v>
      </c>
      <c r="T1944">
        <v>48382</v>
      </c>
      <c r="U1944">
        <v>60</v>
      </c>
      <c r="V1944">
        <v>829</v>
      </c>
      <c r="W1944">
        <v>31.3</v>
      </c>
      <c r="X1944">
        <v>12.1</v>
      </c>
      <c r="Y1944">
        <v>30.3</v>
      </c>
      <c r="Z1944">
        <v>12.7</v>
      </c>
      <c r="AA1944">
        <v>23.5</v>
      </c>
      <c r="AB1944">
        <v>32</v>
      </c>
      <c r="AC1944">
        <v>43.1</v>
      </c>
      <c r="AD1944">
        <v>9.1</v>
      </c>
    </row>
    <row r="1945" spans="1:30" x14ac:dyDescent="0.45">
      <c r="A1945" t="s">
        <v>163</v>
      </c>
      <c r="B1945">
        <v>20740</v>
      </c>
      <c r="C1945" t="s">
        <v>578</v>
      </c>
      <c r="E1945">
        <v>52</v>
      </c>
      <c r="F1945" t="s">
        <v>47</v>
      </c>
      <c r="G1945" t="s">
        <v>48</v>
      </c>
      <c r="H1945">
        <v>1</v>
      </c>
      <c r="I1945" t="s">
        <v>32</v>
      </c>
      <c r="J1945">
        <v>1</v>
      </c>
      <c r="K1945" t="s">
        <v>32</v>
      </c>
      <c r="L1945">
        <v>0</v>
      </c>
      <c r="M1945" t="s">
        <v>32</v>
      </c>
      <c r="N1945">
        <v>2012</v>
      </c>
      <c r="O1945">
        <v>570</v>
      </c>
      <c r="P1945">
        <v>896588</v>
      </c>
      <c r="Q1945">
        <v>197</v>
      </c>
      <c r="R1945">
        <v>874826</v>
      </c>
      <c r="S1945">
        <v>3761</v>
      </c>
      <c r="T1945">
        <v>173302</v>
      </c>
      <c r="U1945">
        <v>373</v>
      </c>
      <c r="V1945">
        <v>21762</v>
      </c>
      <c r="W1945">
        <v>21</v>
      </c>
      <c r="X1945">
        <v>9.3000000000000007</v>
      </c>
      <c r="Y1945">
        <v>38.700000000000003</v>
      </c>
      <c r="Z1945">
        <v>9.1</v>
      </c>
      <c r="AA1945">
        <v>12.5</v>
      </c>
      <c r="AB1945">
        <v>10.199999999999999</v>
      </c>
      <c r="AC1945">
        <v>25.3</v>
      </c>
      <c r="AD1945">
        <v>34.9</v>
      </c>
    </row>
    <row r="1946" spans="1:30" x14ac:dyDescent="0.45">
      <c r="A1946" t="s">
        <v>163</v>
      </c>
      <c r="B1946">
        <v>20740</v>
      </c>
      <c r="C1946" t="s">
        <v>578</v>
      </c>
      <c r="E1946">
        <v>53</v>
      </c>
      <c r="F1946" t="s">
        <v>49</v>
      </c>
      <c r="H1946">
        <v>1</v>
      </c>
      <c r="I1946" t="s">
        <v>32</v>
      </c>
      <c r="J1946">
        <v>1</v>
      </c>
      <c r="K1946" t="s">
        <v>32</v>
      </c>
      <c r="L1946">
        <v>0</v>
      </c>
      <c r="M1946" t="s">
        <v>32</v>
      </c>
      <c r="N1946">
        <v>2012</v>
      </c>
      <c r="O1946">
        <v>1132</v>
      </c>
      <c r="P1946">
        <v>148757</v>
      </c>
      <c r="Q1946">
        <v>137</v>
      </c>
      <c r="R1946">
        <v>65774</v>
      </c>
      <c r="S1946">
        <v>702</v>
      </c>
      <c r="T1946">
        <v>19484</v>
      </c>
      <c r="U1946">
        <v>995</v>
      </c>
      <c r="V1946">
        <v>82983</v>
      </c>
      <c r="W1946">
        <v>19.8</v>
      </c>
      <c r="X1946">
        <v>19.8</v>
      </c>
      <c r="Y1946">
        <v>38.299999999999997</v>
      </c>
      <c r="Z1946">
        <v>12.8</v>
      </c>
      <c r="AA1946">
        <v>34.299999999999997</v>
      </c>
      <c r="AB1946">
        <v>40</v>
      </c>
      <c r="AC1946">
        <v>18.8</v>
      </c>
      <c r="AD1946">
        <v>34.5</v>
      </c>
    </row>
    <row r="1947" spans="1:30" x14ac:dyDescent="0.45">
      <c r="A1947" t="s">
        <v>163</v>
      </c>
      <c r="B1947">
        <v>20740</v>
      </c>
      <c r="C1947" t="s">
        <v>578</v>
      </c>
      <c r="E1947">
        <v>54</v>
      </c>
      <c r="F1947" t="s">
        <v>50</v>
      </c>
      <c r="H1947">
        <v>1</v>
      </c>
      <c r="I1947" t="s">
        <v>32</v>
      </c>
      <c r="J1947">
        <v>1</v>
      </c>
      <c r="K1947" t="s">
        <v>32</v>
      </c>
      <c r="L1947">
        <v>0</v>
      </c>
      <c r="M1947" t="s">
        <v>32</v>
      </c>
      <c r="N1947">
        <v>2012</v>
      </c>
      <c r="O1947">
        <v>1192</v>
      </c>
      <c r="P1947">
        <v>386627</v>
      </c>
      <c r="Q1947">
        <v>227</v>
      </c>
      <c r="R1947">
        <v>359492</v>
      </c>
      <c r="S1947">
        <v>2059</v>
      </c>
      <c r="T1947">
        <v>103238</v>
      </c>
      <c r="U1947">
        <v>965</v>
      </c>
      <c r="V1947">
        <v>27135</v>
      </c>
      <c r="W1947">
        <v>12.8</v>
      </c>
      <c r="X1947">
        <v>11.4</v>
      </c>
      <c r="Y1947">
        <v>34.200000000000003</v>
      </c>
      <c r="Z1947">
        <v>12.9</v>
      </c>
      <c r="AA1947">
        <v>18</v>
      </c>
      <c r="AB1947">
        <v>23</v>
      </c>
      <c r="AC1947">
        <v>13</v>
      </c>
      <c r="AD1947">
        <v>15.2</v>
      </c>
    </row>
    <row r="1948" spans="1:30" x14ac:dyDescent="0.45">
      <c r="A1948" t="s">
        <v>163</v>
      </c>
      <c r="B1948">
        <v>20740</v>
      </c>
      <c r="C1948" t="s">
        <v>578</v>
      </c>
      <c r="E1948">
        <v>56</v>
      </c>
      <c r="F1948" t="s">
        <v>51</v>
      </c>
      <c r="H1948">
        <v>1</v>
      </c>
      <c r="I1948" t="s">
        <v>32</v>
      </c>
      <c r="J1948">
        <v>1</v>
      </c>
      <c r="K1948" t="s">
        <v>32</v>
      </c>
      <c r="L1948">
        <v>0</v>
      </c>
      <c r="M1948" t="s">
        <v>32</v>
      </c>
      <c r="N1948">
        <v>2012</v>
      </c>
      <c r="O1948">
        <v>800</v>
      </c>
      <c r="P1948">
        <v>219364</v>
      </c>
      <c r="Q1948">
        <v>192</v>
      </c>
      <c r="R1948">
        <v>207214</v>
      </c>
      <c r="S1948">
        <v>5082</v>
      </c>
      <c r="T1948">
        <v>119685</v>
      </c>
      <c r="U1948">
        <v>607</v>
      </c>
      <c r="V1948">
        <v>12150</v>
      </c>
      <c r="W1948">
        <v>23</v>
      </c>
      <c r="X1948">
        <v>9.1</v>
      </c>
      <c r="Y1948">
        <v>30.4</v>
      </c>
      <c r="Z1948">
        <v>10.1</v>
      </c>
      <c r="AA1948">
        <v>14.2</v>
      </c>
      <c r="AB1948">
        <v>10</v>
      </c>
      <c r="AC1948">
        <v>24.1</v>
      </c>
      <c r="AD1948">
        <v>28.6</v>
      </c>
    </row>
    <row r="1949" spans="1:30" x14ac:dyDescent="0.45">
      <c r="A1949" t="s">
        <v>163</v>
      </c>
      <c r="B1949">
        <v>20740</v>
      </c>
      <c r="C1949" t="s">
        <v>578</v>
      </c>
      <c r="E1949">
        <v>61</v>
      </c>
      <c r="F1949" t="s">
        <v>52</v>
      </c>
      <c r="H1949">
        <v>1</v>
      </c>
      <c r="I1949" t="s">
        <v>32</v>
      </c>
      <c r="J1949">
        <v>1</v>
      </c>
      <c r="K1949" t="s">
        <v>32</v>
      </c>
      <c r="L1949">
        <v>0</v>
      </c>
      <c r="M1949" t="s">
        <v>32</v>
      </c>
      <c r="N1949">
        <v>2012</v>
      </c>
      <c r="O1949">
        <v>228</v>
      </c>
      <c r="P1949">
        <v>112124</v>
      </c>
      <c r="Q1949">
        <v>35</v>
      </c>
      <c r="R1949">
        <v>110154</v>
      </c>
      <c r="S1949">
        <v>980</v>
      </c>
      <c r="T1949">
        <v>26578</v>
      </c>
      <c r="U1949">
        <v>193</v>
      </c>
      <c r="V1949">
        <v>1970</v>
      </c>
      <c r="W1949">
        <v>37.200000000000003</v>
      </c>
      <c r="X1949">
        <v>1.2</v>
      </c>
      <c r="Y1949">
        <v>20.3</v>
      </c>
      <c r="Z1949">
        <v>1.1000000000000001</v>
      </c>
      <c r="AA1949">
        <v>4.9000000000000004</v>
      </c>
      <c r="AB1949">
        <v>0.9</v>
      </c>
      <c r="AC1949">
        <v>42.1</v>
      </c>
      <c r="AD1949">
        <v>49.1</v>
      </c>
    </row>
    <row r="1950" spans="1:30" x14ac:dyDescent="0.45">
      <c r="A1950" t="s">
        <v>163</v>
      </c>
      <c r="B1950">
        <v>20740</v>
      </c>
      <c r="C1950" t="s">
        <v>578</v>
      </c>
      <c r="E1950">
        <v>62</v>
      </c>
      <c r="F1950" t="s">
        <v>53</v>
      </c>
      <c r="H1950">
        <v>1</v>
      </c>
      <c r="I1950" t="s">
        <v>32</v>
      </c>
      <c r="J1950">
        <v>1</v>
      </c>
      <c r="K1950" t="s">
        <v>32</v>
      </c>
      <c r="L1950">
        <v>0</v>
      </c>
      <c r="M1950" t="s">
        <v>32</v>
      </c>
      <c r="N1950">
        <v>2012</v>
      </c>
      <c r="O1950">
        <v>1223</v>
      </c>
      <c r="P1950">
        <v>1508893</v>
      </c>
      <c r="Q1950">
        <v>440</v>
      </c>
      <c r="R1950">
        <v>1495218</v>
      </c>
      <c r="S1950">
        <v>13777</v>
      </c>
      <c r="T1950">
        <v>642549</v>
      </c>
      <c r="U1950">
        <v>783</v>
      </c>
      <c r="V1950">
        <v>13676</v>
      </c>
      <c r="W1950">
        <v>10.1</v>
      </c>
      <c r="X1950">
        <v>6.1</v>
      </c>
      <c r="Y1950">
        <v>14.7</v>
      </c>
      <c r="Z1950">
        <v>6.4</v>
      </c>
      <c r="AA1950">
        <v>7.6</v>
      </c>
      <c r="AB1950">
        <v>6.9</v>
      </c>
      <c r="AC1950">
        <v>14.7</v>
      </c>
      <c r="AD1950">
        <v>13.5</v>
      </c>
    </row>
    <row r="1951" spans="1:30" x14ac:dyDescent="0.45">
      <c r="A1951" t="s">
        <v>163</v>
      </c>
      <c r="B1951">
        <v>20740</v>
      </c>
      <c r="C1951" t="s">
        <v>578</v>
      </c>
      <c r="E1951">
        <v>71</v>
      </c>
      <c r="F1951" t="s">
        <v>54</v>
      </c>
      <c r="H1951">
        <v>1</v>
      </c>
      <c r="I1951" t="s">
        <v>32</v>
      </c>
      <c r="J1951">
        <v>1</v>
      </c>
      <c r="K1951" t="s">
        <v>32</v>
      </c>
      <c r="L1951">
        <v>0</v>
      </c>
      <c r="M1951" t="s">
        <v>32</v>
      </c>
      <c r="N1951">
        <v>2012</v>
      </c>
      <c r="O1951">
        <v>623</v>
      </c>
      <c r="P1951">
        <v>52052</v>
      </c>
      <c r="Q1951">
        <v>54</v>
      </c>
      <c r="R1951">
        <v>38118</v>
      </c>
      <c r="S1951">
        <v>930</v>
      </c>
      <c r="T1951">
        <v>10590</v>
      </c>
      <c r="U1951">
        <v>568</v>
      </c>
      <c r="V1951">
        <v>13933</v>
      </c>
      <c r="W1951">
        <v>17.2</v>
      </c>
      <c r="X1951">
        <v>13.7</v>
      </c>
      <c r="Y1951">
        <v>52.2</v>
      </c>
      <c r="Z1951">
        <v>10.8</v>
      </c>
      <c r="AA1951">
        <v>11.8</v>
      </c>
      <c r="AB1951">
        <v>11.6</v>
      </c>
      <c r="AC1951">
        <v>18.7</v>
      </c>
      <c r="AD1951">
        <v>46.2</v>
      </c>
    </row>
    <row r="1952" spans="1:30" x14ac:dyDescent="0.45">
      <c r="A1952" t="s">
        <v>163</v>
      </c>
      <c r="B1952">
        <v>20740</v>
      </c>
      <c r="C1952" t="s">
        <v>578</v>
      </c>
      <c r="E1952">
        <v>72</v>
      </c>
      <c r="F1952" t="s">
        <v>55</v>
      </c>
      <c r="H1952">
        <v>1</v>
      </c>
      <c r="I1952" t="s">
        <v>32</v>
      </c>
      <c r="J1952">
        <v>1</v>
      </c>
      <c r="K1952" t="s">
        <v>32</v>
      </c>
      <c r="L1952">
        <v>0</v>
      </c>
      <c r="M1952" t="s">
        <v>32</v>
      </c>
      <c r="N1952">
        <v>2012</v>
      </c>
      <c r="O1952">
        <v>618</v>
      </c>
      <c r="P1952">
        <v>393569</v>
      </c>
      <c r="Q1952">
        <v>454</v>
      </c>
      <c r="R1952">
        <v>382934</v>
      </c>
      <c r="S1952">
        <v>8953</v>
      </c>
      <c r="T1952">
        <v>102917</v>
      </c>
      <c r="U1952">
        <v>164</v>
      </c>
      <c r="V1952">
        <v>10635</v>
      </c>
      <c r="W1952">
        <v>14.4</v>
      </c>
      <c r="X1952">
        <v>37</v>
      </c>
      <c r="Y1952">
        <v>17.7</v>
      </c>
      <c r="Z1952">
        <v>39.6</v>
      </c>
      <c r="AA1952">
        <v>37.799999999999997</v>
      </c>
      <c r="AB1952">
        <v>35.1</v>
      </c>
      <c r="AC1952">
        <v>31.7</v>
      </c>
      <c r="AD1952">
        <v>29.8</v>
      </c>
    </row>
    <row r="1953" spans="1:30" x14ac:dyDescent="0.45">
      <c r="A1953" t="s">
        <v>163</v>
      </c>
      <c r="B1953">
        <v>20740</v>
      </c>
      <c r="C1953" t="s">
        <v>578</v>
      </c>
      <c r="E1953">
        <v>81</v>
      </c>
      <c r="F1953" t="s">
        <v>56</v>
      </c>
      <c r="G1953" t="s">
        <v>57</v>
      </c>
      <c r="H1953">
        <v>1</v>
      </c>
      <c r="I1953" t="s">
        <v>32</v>
      </c>
      <c r="J1953">
        <v>1</v>
      </c>
      <c r="K1953" t="s">
        <v>32</v>
      </c>
      <c r="L1953">
        <v>0</v>
      </c>
      <c r="M1953" t="s">
        <v>32</v>
      </c>
      <c r="N1953">
        <v>2012</v>
      </c>
      <c r="O1953">
        <v>1249</v>
      </c>
      <c r="P1953">
        <v>151654</v>
      </c>
      <c r="Q1953">
        <v>233</v>
      </c>
      <c r="R1953">
        <v>124137</v>
      </c>
      <c r="S1953">
        <v>1385</v>
      </c>
      <c r="T1953">
        <v>36154</v>
      </c>
      <c r="U1953">
        <v>1016</v>
      </c>
      <c r="V1953">
        <v>27517</v>
      </c>
      <c r="W1953">
        <v>8.5</v>
      </c>
      <c r="X1953">
        <v>36.6</v>
      </c>
      <c r="Y1953">
        <v>30.7</v>
      </c>
      <c r="Z1953">
        <v>47.9</v>
      </c>
      <c r="AA1953">
        <v>55.5</v>
      </c>
      <c r="AB1953">
        <v>45.6</v>
      </c>
      <c r="AC1953">
        <v>9.5</v>
      </c>
      <c r="AD1953">
        <v>19.7</v>
      </c>
    </row>
    <row r="1954" spans="1:30" x14ac:dyDescent="0.45">
      <c r="A1954" t="s">
        <v>163</v>
      </c>
      <c r="B1954">
        <v>20740</v>
      </c>
      <c r="C1954" t="s">
        <v>578</v>
      </c>
      <c r="E1954">
        <v>99</v>
      </c>
      <c r="F1954" t="s">
        <v>76</v>
      </c>
      <c r="H1954">
        <v>1</v>
      </c>
      <c r="I1954" t="s">
        <v>32</v>
      </c>
      <c r="J1954">
        <v>1</v>
      </c>
      <c r="K1954" t="s">
        <v>32</v>
      </c>
      <c r="L1954">
        <v>0</v>
      </c>
      <c r="M1954" t="s">
        <v>32</v>
      </c>
      <c r="N1954">
        <v>2012</v>
      </c>
      <c r="O1954">
        <v>114</v>
      </c>
      <c r="P1954">
        <v>4097</v>
      </c>
      <c r="Q1954">
        <v>114</v>
      </c>
      <c r="R1954">
        <v>4097</v>
      </c>
      <c r="S1954">
        <v>116</v>
      </c>
      <c r="T1954">
        <v>796</v>
      </c>
      <c r="U1954">
        <v>0</v>
      </c>
      <c r="V1954">
        <v>0</v>
      </c>
      <c r="W1954">
        <v>17</v>
      </c>
      <c r="X1954">
        <v>24.3</v>
      </c>
      <c r="Y1954">
        <v>17.600000000000001</v>
      </c>
      <c r="Z1954">
        <v>25.2</v>
      </c>
      <c r="AA1954">
        <v>14.7</v>
      </c>
      <c r="AB1954">
        <v>25.1</v>
      </c>
      <c r="AC1954">
        <v>0</v>
      </c>
      <c r="AD1954">
        <v>0</v>
      </c>
    </row>
    <row r="1955" spans="1:30" x14ac:dyDescent="0.45">
      <c r="A1955" t="s">
        <v>164</v>
      </c>
      <c r="B1955">
        <v>20940</v>
      </c>
      <c r="C1955" t="s">
        <v>579</v>
      </c>
      <c r="E1955">
        <v>0</v>
      </c>
      <c r="F1955" t="s">
        <v>31</v>
      </c>
      <c r="H1955">
        <v>1</v>
      </c>
      <c r="I1955" t="s">
        <v>32</v>
      </c>
      <c r="J1955">
        <v>1</v>
      </c>
      <c r="K1955" t="s">
        <v>32</v>
      </c>
      <c r="L1955">
        <v>0</v>
      </c>
      <c r="M1955" t="s">
        <v>32</v>
      </c>
      <c r="N1955">
        <v>2012</v>
      </c>
      <c r="O1955">
        <v>11202</v>
      </c>
      <c r="P1955">
        <v>6474681</v>
      </c>
      <c r="Q1955">
        <v>1989</v>
      </c>
      <c r="R1955">
        <v>6124525</v>
      </c>
      <c r="S1955">
        <v>27858</v>
      </c>
      <c r="T1955">
        <v>852052</v>
      </c>
      <c r="U1955">
        <v>9213</v>
      </c>
      <c r="V1955">
        <v>350156</v>
      </c>
      <c r="W1955">
        <v>4.4000000000000004</v>
      </c>
      <c r="X1955">
        <v>5.5</v>
      </c>
      <c r="Y1955">
        <v>6.4</v>
      </c>
      <c r="Z1955">
        <v>6.2</v>
      </c>
      <c r="AA1955">
        <v>7.9</v>
      </c>
      <c r="AB1955">
        <v>8.5</v>
      </c>
      <c r="AC1955">
        <v>4</v>
      </c>
      <c r="AD1955">
        <v>13.6</v>
      </c>
    </row>
    <row r="1956" spans="1:30" x14ac:dyDescent="0.45">
      <c r="A1956" t="s">
        <v>164</v>
      </c>
      <c r="B1956">
        <v>20940</v>
      </c>
      <c r="C1956" t="s">
        <v>579</v>
      </c>
      <c r="E1956">
        <v>11</v>
      </c>
      <c r="F1956" t="s">
        <v>33</v>
      </c>
      <c r="G1956" t="s">
        <v>34</v>
      </c>
      <c r="H1956">
        <v>1</v>
      </c>
      <c r="I1956" t="s">
        <v>32</v>
      </c>
      <c r="J1956">
        <v>1</v>
      </c>
      <c r="K1956" t="s">
        <v>32</v>
      </c>
      <c r="L1956">
        <v>0</v>
      </c>
      <c r="M1956" t="s">
        <v>32</v>
      </c>
      <c r="N1956">
        <v>2012</v>
      </c>
      <c r="O1956">
        <v>228</v>
      </c>
      <c r="Q1956">
        <v>91</v>
      </c>
      <c r="U1956">
        <v>137</v>
      </c>
      <c r="W1956">
        <v>19.899999999999999</v>
      </c>
      <c r="Y1956">
        <v>34.799999999999997</v>
      </c>
      <c r="AC1956">
        <v>40.200000000000003</v>
      </c>
    </row>
    <row r="1957" spans="1:30" x14ac:dyDescent="0.45">
      <c r="A1957" t="s">
        <v>164</v>
      </c>
      <c r="B1957">
        <v>20940</v>
      </c>
      <c r="C1957" t="s">
        <v>579</v>
      </c>
      <c r="E1957">
        <v>23</v>
      </c>
      <c r="F1957" t="s">
        <v>37</v>
      </c>
      <c r="H1957">
        <v>1</v>
      </c>
      <c r="I1957" t="s">
        <v>32</v>
      </c>
      <c r="J1957">
        <v>1</v>
      </c>
      <c r="K1957" t="s">
        <v>32</v>
      </c>
      <c r="L1957">
        <v>0</v>
      </c>
      <c r="M1957" t="s">
        <v>32</v>
      </c>
      <c r="N1957">
        <v>2012</v>
      </c>
      <c r="O1957">
        <v>611</v>
      </c>
      <c r="Q1957">
        <v>109</v>
      </c>
      <c r="U1957">
        <v>501</v>
      </c>
      <c r="W1957">
        <v>22.2</v>
      </c>
      <c r="Y1957">
        <v>57</v>
      </c>
      <c r="AC1957">
        <v>26.1</v>
      </c>
    </row>
    <row r="1958" spans="1:30" x14ac:dyDescent="0.45">
      <c r="A1958" t="s">
        <v>164</v>
      </c>
      <c r="B1958">
        <v>20940</v>
      </c>
      <c r="C1958" t="s">
        <v>579</v>
      </c>
      <c r="E1958" t="s">
        <v>38</v>
      </c>
      <c r="F1958" t="s">
        <v>39</v>
      </c>
      <c r="H1958">
        <v>1</v>
      </c>
      <c r="I1958" t="s">
        <v>32</v>
      </c>
      <c r="J1958">
        <v>1</v>
      </c>
      <c r="K1958" t="s">
        <v>32</v>
      </c>
      <c r="L1958">
        <v>0</v>
      </c>
      <c r="M1958" t="s">
        <v>32</v>
      </c>
      <c r="N1958">
        <v>2012</v>
      </c>
      <c r="O1958">
        <v>215</v>
      </c>
      <c r="P1958">
        <v>1440424</v>
      </c>
      <c r="Q1958">
        <v>44</v>
      </c>
      <c r="R1958">
        <v>1437732</v>
      </c>
      <c r="S1958">
        <v>2034</v>
      </c>
      <c r="T1958">
        <v>89303</v>
      </c>
      <c r="U1958">
        <v>171</v>
      </c>
      <c r="V1958">
        <v>2691</v>
      </c>
      <c r="W1958">
        <v>23.5</v>
      </c>
      <c r="X1958">
        <v>10.5</v>
      </c>
      <c r="Y1958">
        <v>39.700000000000003</v>
      </c>
      <c r="Z1958">
        <v>10.9</v>
      </c>
      <c r="AA1958">
        <v>7.9</v>
      </c>
      <c r="AB1958">
        <v>7.4</v>
      </c>
      <c r="AC1958">
        <v>28.8</v>
      </c>
      <c r="AD1958">
        <v>17</v>
      </c>
    </row>
    <row r="1959" spans="1:30" x14ac:dyDescent="0.45">
      <c r="A1959" t="s">
        <v>164</v>
      </c>
      <c r="B1959">
        <v>20940</v>
      </c>
      <c r="C1959" t="s">
        <v>579</v>
      </c>
      <c r="E1959">
        <v>42</v>
      </c>
      <c r="F1959" t="s">
        <v>40</v>
      </c>
      <c r="H1959">
        <v>1</v>
      </c>
      <c r="I1959" t="s">
        <v>32</v>
      </c>
      <c r="J1959">
        <v>1</v>
      </c>
      <c r="K1959" t="s">
        <v>32</v>
      </c>
      <c r="L1959">
        <v>0</v>
      </c>
      <c r="M1959" t="s">
        <v>32</v>
      </c>
      <c r="N1959">
        <v>2012</v>
      </c>
      <c r="O1959">
        <v>411</v>
      </c>
      <c r="P1959">
        <v>1294197</v>
      </c>
      <c r="Q1959">
        <v>225</v>
      </c>
      <c r="R1959">
        <v>1282498</v>
      </c>
      <c r="S1959">
        <v>2343</v>
      </c>
      <c r="T1959">
        <v>85688</v>
      </c>
      <c r="U1959">
        <v>186</v>
      </c>
      <c r="V1959">
        <v>11699</v>
      </c>
      <c r="W1959">
        <v>26.3</v>
      </c>
      <c r="X1959">
        <v>12.5</v>
      </c>
      <c r="Y1959">
        <v>37.700000000000003</v>
      </c>
      <c r="Z1959">
        <v>13</v>
      </c>
      <c r="AA1959">
        <v>53.2</v>
      </c>
      <c r="AB1959">
        <v>38</v>
      </c>
      <c r="AC1959">
        <v>33.299999999999997</v>
      </c>
      <c r="AD1959">
        <v>33.700000000000003</v>
      </c>
    </row>
    <row r="1960" spans="1:30" x14ac:dyDescent="0.45">
      <c r="A1960" t="s">
        <v>164</v>
      </c>
      <c r="B1960">
        <v>20940</v>
      </c>
      <c r="C1960" t="s">
        <v>579</v>
      </c>
      <c r="E1960" t="s">
        <v>41</v>
      </c>
      <c r="F1960" t="s">
        <v>42</v>
      </c>
      <c r="H1960">
        <v>1</v>
      </c>
      <c r="I1960" t="s">
        <v>32</v>
      </c>
      <c r="J1960">
        <v>1</v>
      </c>
      <c r="K1960" t="s">
        <v>32</v>
      </c>
      <c r="L1960">
        <v>0</v>
      </c>
      <c r="M1960" t="s">
        <v>32</v>
      </c>
      <c r="N1960">
        <v>2012</v>
      </c>
      <c r="O1960">
        <v>1677</v>
      </c>
      <c r="P1960">
        <v>1482893</v>
      </c>
      <c r="Q1960">
        <v>280</v>
      </c>
      <c r="R1960">
        <v>1407810</v>
      </c>
      <c r="S1960">
        <v>6709</v>
      </c>
      <c r="T1960">
        <v>158742</v>
      </c>
      <c r="U1960">
        <v>1397</v>
      </c>
      <c r="V1960">
        <v>75084</v>
      </c>
      <c r="W1960">
        <v>9.6</v>
      </c>
      <c r="X1960">
        <v>3.9</v>
      </c>
      <c r="Y1960">
        <v>20.399999999999999</v>
      </c>
      <c r="Z1960">
        <v>4.0999999999999996</v>
      </c>
      <c r="AA1960">
        <v>6.3</v>
      </c>
      <c r="AB1960">
        <v>14.6</v>
      </c>
      <c r="AC1960">
        <v>10.9</v>
      </c>
      <c r="AD1960">
        <v>42.7</v>
      </c>
    </row>
    <row r="1961" spans="1:30" x14ac:dyDescent="0.45">
      <c r="A1961" t="s">
        <v>164</v>
      </c>
      <c r="B1961">
        <v>20940</v>
      </c>
      <c r="C1961" t="s">
        <v>579</v>
      </c>
      <c r="E1961" t="s">
        <v>43</v>
      </c>
      <c r="F1961" t="s">
        <v>44</v>
      </c>
      <c r="G1961" t="s">
        <v>45</v>
      </c>
      <c r="H1961">
        <v>1</v>
      </c>
      <c r="I1961" t="s">
        <v>32</v>
      </c>
      <c r="J1961">
        <v>1</v>
      </c>
      <c r="K1961" t="s">
        <v>32</v>
      </c>
      <c r="L1961">
        <v>0</v>
      </c>
      <c r="M1961" t="s">
        <v>32</v>
      </c>
      <c r="N1961">
        <v>2012</v>
      </c>
      <c r="O1961">
        <v>952</v>
      </c>
      <c r="P1961">
        <v>240414</v>
      </c>
      <c r="Q1961">
        <v>217</v>
      </c>
      <c r="R1961">
        <v>185493</v>
      </c>
      <c r="S1961">
        <v>1318</v>
      </c>
      <c r="T1961">
        <v>43307</v>
      </c>
      <c r="U1961">
        <v>735</v>
      </c>
      <c r="V1961">
        <v>54920</v>
      </c>
      <c r="W1961">
        <v>16.3</v>
      </c>
      <c r="X1961">
        <v>32.1</v>
      </c>
      <c r="Y1961">
        <v>36.6</v>
      </c>
      <c r="Z1961">
        <v>39.4</v>
      </c>
      <c r="AA1961">
        <v>44.6</v>
      </c>
      <c r="AB1961">
        <v>41.4</v>
      </c>
      <c r="AC1961">
        <v>19.600000000000001</v>
      </c>
      <c r="AD1961">
        <v>25.2</v>
      </c>
    </row>
    <row r="1962" spans="1:30" x14ac:dyDescent="0.45">
      <c r="A1962" t="s">
        <v>164</v>
      </c>
      <c r="B1962">
        <v>20940</v>
      </c>
      <c r="C1962" t="s">
        <v>579</v>
      </c>
      <c r="E1962">
        <v>51</v>
      </c>
      <c r="F1962" t="s">
        <v>46</v>
      </c>
      <c r="H1962">
        <v>1</v>
      </c>
      <c r="I1962" t="s">
        <v>32</v>
      </c>
      <c r="J1962">
        <v>1</v>
      </c>
      <c r="K1962" t="s">
        <v>32</v>
      </c>
      <c r="L1962">
        <v>0</v>
      </c>
      <c r="M1962" t="s">
        <v>32</v>
      </c>
      <c r="N1962">
        <v>2012</v>
      </c>
      <c r="O1962">
        <v>100</v>
      </c>
      <c r="P1962">
        <v>85375</v>
      </c>
      <c r="Q1962">
        <v>39</v>
      </c>
      <c r="R1962">
        <v>84022</v>
      </c>
      <c r="S1962">
        <v>344</v>
      </c>
      <c r="T1962">
        <v>13111</v>
      </c>
      <c r="U1962">
        <v>61</v>
      </c>
      <c r="W1962">
        <v>41.8</v>
      </c>
      <c r="X1962">
        <v>18</v>
      </c>
      <c r="Y1962">
        <v>51.8</v>
      </c>
      <c r="Z1962">
        <v>19</v>
      </c>
      <c r="AA1962">
        <v>15.2</v>
      </c>
      <c r="AB1962">
        <v>8.5</v>
      </c>
      <c r="AC1962">
        <v>56.9</v>
      </c>
    </row>
    <row r="1963" spans="1:30" x14ac:dyDescent="0.45">
      <c r="A1963" t="s">
        <v>164</v>
      </c>
      <c r="B1963">
        <v>20940</v>
      </c>
      <c r="C1963" t="s">
        <v>579</v>
      </c>
      <c r="E1963">
        <v>52</v>
      </c>
      <c r="F1963" t="s">
        <v>47</v>
      </c>
      <c r="G1963" t="s">
        <v>48</v>
      </c>
      <c r="H1963">
        <v>1</v>
      </c>
      <c r="I1963" t="s">
        <v>32</v>
      </c>
      <c r="J1963">
        <v>1</v>
      </c>
      <c r="K1963" t="s">
        <v>32</v>
      </c>
      <c r="L1963">
        <v>0</v>
      </c>
      <c r="M1963" t="s">
        <v>32</v>
      </c>
      <c r="N1963">
        <v>2012</v>
      </c>
      <c r="O1963">
        <v>305</v>
      </c>
      <c r="P1963">
        <v>143648</v>
      </c>
      <c r="Q1963">
        <v>101</v>
      </c>
      <c r="R1963">
        <v>116490</v>
      </c>
      <c r="S1963">
        <v>960</v>
      </c>
      <c r="T1963">
        <v>42481</v>
      </c>
      <c r="U1963">
        <v>204</v>
      </c>
      <c r="V1963">
        <v>27159</v>
      </c>
      <c r="W1963">
        <v>27.7</v>
      </c>
      <c r="X1963">
        <v>8.5</v>
      </c>
      <c r="Y1963">
        <v>41.4</v>
      </c>
      <c r="Z1963">
        <v>10.6</v>
      </c>
      <c r="AA1963">
        <v>13.8</v>
      </c>
      <c r="AB1963">
        <v>13.9</v>
      </c>
      <c r="AC1963">
        <v>40</v>
      </c>
      <c r="AD1963">
        <v>29.5</v>
      </c>
    </row>
    <row r="1964" spans="1:30" x14ac:dyDescent="0.45">
      <c r="A1964" t="s">
        <v>164</v>
      </c>
      <c r="B1964">
        <v>20940</v>
      </c>
      <c r="C1964" t="s">
        <v>579</v>
      </c>
      <c r="E1964">
        <v>53</v>
      </c>
      <c r="F1964" t="s">
        <v>49</v>
      </c>
      <c r="H1964">
        <v>1</v>
      </c>
      <c r="I1964" t="s">
        <v>32</v>
      </c>
      <c r="J1964">
        <v>1</v>
      </c>
      <c r="K1964" t="s">
        <v>32</v>
      </c>
      <c r="L1964">
        <v>0</v>
      </c>
      <c r="M1964" t="s">
        <v>32</v>
      </c>
      <c r="N1964">
        <v>2012</v>
      </c>
      <c r="O1964">
        <v>722</v>
      </c>
      <c r="P1964">
        <v>119146</v>
      </c>
      <c r="Q1964">
        <v>79</v>
      </c>
      <c r="R1964">
        <v>60042</v>
      </c>
      <c r="S1964">
        <v>357</v>
      </c>
      <c r="T1964">
        <v>11390</v>
      </c>
      <c r="U1964">
        <v>643</v>
      </c>
      <c r="V1964">
        <v>59104</v>
      </c>
      <c r="W1964">
        <v>19.8</v>
      </c>
      <c r="X1964">
        <v>26.3</v>
      </c>
      <c r="Y1964">
        <v>37.6</v>
      </c>
      <c r="Z1964">
        <v>20.5</v>
      </c>
      <c r="AA1964">
        <v>32.200000000000003</v>
      </c>
      <c r="AB1964">
        <v>25.6</v>
      </c>
      <c r="AC1964">
        <v>19.8</v>
      </c>
      <c r="AD1964">
        <v>34.9</v>
      </c>
    </row>
    <row r="1965" spans="1:30" x14ac:dyDescent="0.45">
      <c r="A1965" t="s">
        <v>164</v>
      </c>
      <c r="B1965">
        <v>20940</v>
      </c>
      <c r="C1965" t="s">
        <v>579</v>
      </c>
      <c r="E1965">
        <v>54</v>
      </c>
      <c r="F1965" t="s">
        <v>50</v>
      </c>
      <c r="H1965">
        <v>1</v>
      </c>
      <c r="I1965" t="s">
        <v>32</v>
      </c>
      <c r="J1965">
        <v>1</v>
      </c>
      <c r="K1965" t="s">
        <v>32</v>
      </c>
      <c r="L1965">
        <v>0</v>
      </c>
      <c r="M1965" t="s">
        <v>32</v>
      </c>
      <c r="N1965">
        <v>2012</v>
      </c>
      <c r="O1965">
        <v>600</v>
      </c>
      <c r="P1965">
        <v>92882</v>
      </c>
      <c r="Q1965">
        <v>225</v>
      </c>
      <c r="R1965">
        <v>84043</v>
      </c>
      <c r="S1965">
        <v>850</v>
      </c>
      <c r="T1965">
        <v>28449</v>
      </c>
      <c r="U1965">
        <v>375</v>
      </c>
      <c r="W1965">
        <v>16.100000000000001</v>
      </c>
      <c r="X1965">
        <v>27</v>
      </c>
      <c r="Y1965">
        <v>19.100000000000001</v>
      </c>
      <c r="Z1965">
        <v>30.1</v>
      </c>
      <c r="AA1965">
        <v>24.2</v>
      </c>
      <c r="AB1965">
        <v>26.5</v>
      </c>
      <c r="AC1965">
        <v>22.3</v>
      </c>
    </row>
    <row r="1966" spans="1:30" x14ac:dyDescent="0.45">
      <c r="A1966" t="s">
        <v>164</v>
      </c>
      <c r="B1966">
        <v>20940</v>
      </c>
      <c r="C1966" t="s">
        <v>579</v>
      </c>
      <c r="E1966">
        <v>56</v>
      </c>
      <c r="F1966" t="s">
        <v>51</v>
      </c>
      <c r="H1966">
        <v>1</v>
      </c>
      <c r="I1966" t="s">
        <v>32</v>
      </c>
      <c r="J1966">
        <v>1</v>
      </c>
      <c r="K1966" t="s">
        <v>32</v>
      </c>
      <c r="L1966">
        <v>0</v>
      </c>
      <c r="M1966" t="s">
        <v>32</v>
      </c>
      <c r="N1966">
        <v>2012</v>
      </c>
      <c r="O1966">
        <v>1511</v>
      </c>
      <c r="P1966">
        <v>144626</v>
      </c>
      <c r="Q1966">
        <v>109</v>
      </c>
      <c r="R1966">
        <v>128820</v>
      </c>
      <c r="S1966">
        <v>1815</v>
      </c>
      <c r="T1966">
        <v>50861</v>
      </c>
      <c r="U1966">
        <v>1402</v>
      </c>
      <c r="V1966">
        <v>15806</v>
      </c>
      <c r="W1966">
        <v>13.6</v>
      </c>
      <c r="X1966">
        <v>16.399999999999999</v>
      </c>
      <c r="Y1966">
        <v>51.8</v>
      </c>
      <c r="Z1966">
        <v>18.399999999999999</v>
      </c>
      <c r="AA1966">
        <v>36.4</v>
      </c>
      <c r="AB1966">
        <v>20.399999999999999</v>
      </c>
      <c r="AC1966">
        <v>12.9</v>
      </c>
      <c r="AD1966">
        <v>16.600000000000001</v>
      </c>
    </row>
    <row r="1967" spans="1:30" x14ac:dyDescent="0.45">
      <c r="A1967" t="s">
        <v>164</v>
      </c>
      <c r="B1967">
        <v>20940</v>
      </c>
      <c r="C1967" t="s">
        <v>579</v>
      </c>
      <c r="E1967">
        <v>61</v>
      </c>
      <c r="F1967" t="s">
        <v>52</v>
      </c>
      <c r="H1967">
        <v>1</v>
      </c>
      <c r="I1967" t="s">
        <v>32</v>
      </c>
      <c r="J1967">
        <v>1</v>
      </c>
      <c r="K1967" t="s">
        <v>32</v>
      </c>
      <c r="L1967">
        <v>0</v>
      </c>
      <c r="M1967" t="s">
        <v>32</v>
      </c>
      <c r="N1967">
        <v>2012</v>
      </c>
      <c r="O1967">
        <v>193</v>
      </c>
      <c r="P1967">
        <v>23464</v>
      </c>
      <c r="Q1967">
        <v>27</v>
      </c>
      <c r="R1967">
        <v>22428</v>
      </c>
      <c r="S1967">
        <v>359</v>
      </c>
      <c r="T1967">
        <v>8838</v>
      </c>
      <c r="U1967">
        <v>166</v>
      </c>
      <c r="V1967">
        <v>1037</v>
      </c>
      <c r="W1967">
        <v>34.6</v>
      </c>
      <c r="X1967">
        <v>7.8</v>
      </c>
      <c r="Y1967">
        <v>96.2</v>
      </c>
      <c r="Z1967">
        <v>8.3000000000000007</v>
      </c>
      <c r="AA1967">
        <v>29.3</v>
      </c>
      <c r="AB1967">
        <v>9.6</v>
      </c>
      <c r="AC1967">
        <v>30.1</v>
      </c>
      <c r="AD1967">
        <v>40.4</v>
      </c>
    </row>
    <row r="1968" spans="1:30" x14ac:dyDescent="0.45">
      <c r="A1968" t="s">
        <v>164</v>
      </c>
      <c r="B1968">
        <v>20940</v>
      </c>
      <c r="C1968" t="s">
        <v>579</v>
      </c>
      <c r="E1968">
        <v>62</v>
      </c>
      <c r="F1968" t="s">
        <v>53</v>
      </c>
      <c r="H1968">
        <v>1</v>
      </c>
      <c r="I1968" t="s">
        <v>32</v>
      </c>
      <c r="J1968">
        <v>1</v>
      </c>
      <c r="K1968" t="s">
        <v>32</v>
      </c>
      <c r="L1968">
        <v>0</v>
      </c>
      <c r="M1968" t="s">
        <v>32</v>
      </c>
      <c r="N1968">
        <v>2012</v>
      </c>
      <c r="O1968">
        <v>1219</v>
      </c>
      <c r="P1968">
        <v>226564</v>
      </c>
      <c r="Q1968">
        <v>172</v>
      </c>
      <c r="R1968">
        <v>203056</v>
      </c>
      <c r="S1968">
        <v>2405</v>
      </c>
      <c r="T1968">
        <v>79821</v>
      </c>
      <c r="U1968">
        <v>1048</v>
      </c>
      <c r="V1968">
        <v>23507</v>
      </c>
      <c r="W1968">
        <v>9.9</v>
      </c>
      <c r="X1968">
        <v>18.100000000000001</v>
      </c>
      <c r="Y1968">
        <v>32.1</v>
      </c>
      <c r="Z1968">
        <v>21</v>
      </c>
      <c r="AA1968">
        <v>17.100000000000001</v>
      </c>
      <c r="AB1968">
        <v>29.1</v>
      </c>
      <c r="AC1968">
        <v>9.9</v>
      </c>
      <c r="AD1968">
        <v>30.4</v>
      </c>
    </row>
    <row r="1969" spans="1:30" x14ac:dyDescent="0.45">
      <c r="A1969" t="s">
        <v>164</v>
      </c>
      <c r="B1969">
        <v>20940</v>
      </c>
      <c r="C1969" t="s">
        <v>579</v>
      </c>
      <c r="E1969">
        <v>71</v>
      </c>
      <c r="F1969" t="s">
        <v>54</v>
      </c>
      <c r="H1969">
        <v>1</v>
      </c>
      <c r="I1969" t="s">
        <v>32</v>
      </c>
      <c r="J1969">
        <v>1</v>
      </c>
      <c r="K1969" t="s">
        <v>32</v>
      </c>
      <c r="L1969">
        <v>0</v>
      </c>
      <c r="M1969" t="s">
        <v>32</v>
      </c>
      <c r="N1969">
        <v>2012</v>
      </c>
      <c r="O1969">
        <v>184</v>
      </c>
      <c r="P1969">
        <v>8946</v>
      </c>
      <c r="Q1969">
        <v>22</v>
      </c>
      <c r="R1969">
        <v>6304</v>
      </c>
      <c r="S1969">
        <v>215</v>
      </c>
      <c r="T1969">
        <v>2274</v>
      </c>
      <c r="U1969">
        <v>162</v>
      </c>
      <c r="V1969">
        <v>2642</v>
      </c>
      <c r="W1969">
        <v>29.5</v>
      </c>
      <c r="X1969">
        <v>27.1</v>
      </c>
      <c r="Y1969">
        <v>22.4</v>
      </c>
      <c r="Z1969">
        <v>36.5</v>
      </c>
      <c r="AA1969">
        <v>43.7</v>
      </c>
      <c r="AB1969">
        <v>39</v>
      </c>
      <c r="AC1969">
        <v>31.3</v>
      </c>
      <c r="AD1969">
        <v>49.3</v>
      </c>
    </row>
    <row r="1970" spans="1:30" x14ac:dyDescent="0.45">
      <c r="A1970" t="s">
        <v>164</v>
      </c>
      <c r="B1970">
        <v>20940</v>
      </c>
      <c r="C1970" t="s">
        <v>579</v>
      </c>
      <c r="E1970">
        <v>72</v>
      </c>
      <c r="F1970" t="s">
        <v>55</v>
      </c>
      <c r="H1970">
        <v>1</v>
      </c>
      <c r="I1970" t="s">
        <v>32</v>
      </c>
      <c r="J1970">
        <v>1</v>
      </c>
      <c r="K1970" t="s">
        <v>32</v>
      </c>
      <c r="L1970">
        <v>0</v>
      </c>
      <c r="M1970" t="s">
        <v>32</v>
      </c>
      <c r="N1970">
        <v>2012</v>
      </c>
      <c r="O1970">
        <v>380</v>
      </c>
      <c r="P1970">
        <v>186663</v>
      </c>
      <c r="Q1970">
        <v>174</v>
      </c>
      <c r="R1970">
        <v>168994</v>
      </c>
      <c r="S1970">
        <v>3101</v>
      </c>
      <c r="T1970">
        <v>43609</v>
      </c>
      <c r="U1970">
        <v>206</v>
      </c>
      <c r="W1970">
        <v>25.8</v>
      </c>
      <c r="X1970">
        <v>28.3</v>
      </c>
      <c r="Y1970">
        <v>34.299999999999997</v>
      </c>
      <c r="Z1970">
        <v>34.700000000000003</v>
      </c>
      <c r="AA1970">
        <v>36.700000000000003</v>
      </c>
      <c r="AB1970">
        <v>33.5</v>
      </c>
      <c r="AC1970">
        <v>45</v>
      </c>
    </row>
    <row r="1971" spans="1:30" x14ac:dyDescent="0.45">
      <c r="A1971" t="s">
        <v>164</v>
      </c>
      <c r="B1971">
        <v>20940</v>
      </c>
      <c r="C1971" t="s">
        <v>579</v>
      </c>
      <c r="E1971">
        <v>81</v>
      </c>
      <c r="F1971" t="s">
        <v>56</v>
      </c>
      <c r="G1971" t="s">
        <v>57</v>
      </c>
      <c r="H1971">
        <v>1</v>
      </c>
      <c r="I1971" t="s">
        <v>32</v>
      </c>
      <c r="J1971">
        <v>1</v>
      </c>
      <c r="K1971" t="s">
        <v>32</v>
      </c>
      <c r="L1971">
        <v>0</v>
      </c>
      <c r="M1971" t="s">
        <v>32</v>
      </c>
      <c r="N1971">
        <v>2012</v>
      </c>
      <c r="O1971">
        <v>1869</v>
      </c>
      <c r="P1971">
        <v>67889</v>
      </c>
      <c r="Q1971">
        <v>69</v>
      </c>
      <c r="R1971">
        <v>33600</v>
      </c>
      <c r="S1971">
        <v>457</v>
      </c>
      <c r="T1971">
        <v>9440</v>
      </c>
      <c r="U1971">
        <v>1799</v>
      </c>
      <c r="V1971">
        <v>34290</v>
      </c>
      <c r="W1971">
        <v>8.4</v>
      </c>
      <c r="X1971">
        <v>20.399999999999999</v>
      </c>
      <c r="Y1971">
        <v>54.9</v>
      </c>
      <c r="Z1971">
        <v>48</v>
      </c>
      <c r="AA1971">
        <v>52.5</v>
      </c>
      <c r="AB1971">
        <v>43.8</v>
      </c>
      <c r="AC1971">
        <v>7.5</v>
      </c>
      <c r="AD1971">
        <v>13.8</v>
      </c>
    </row>
    <row r="1972" spans="1:30" x14ac:dyDescent="0.45">
      <c r="A1972" t="s">
        <v>165</v>
      </c>
      <c r="B1972">
        <v>21060</v>
      </c>
      <c r="C1972" t="s">
        <v>580</v>
      </c>
      <c r="E1972">
        <v>0</v>
      </c>
      <c r="F1972" t="s">
        <v>31</v>
      </c>
      <c r="H1972">
        <v>1</v>
      </c>
      <c r="I1972" t="s">
        <v>32</v>
      </c>
      <c r="J1972">
        <v>1</v>
      </c>
      <c r="K1972" t="s">
        <v>32</v>
      </c>
      <c r="L1972">
        <v>0</v>
      </c>
      <c r="M1972" t="s">
        <v>32</v>
      </c>
      <c r="N1972">
        <v>2012</v>
      </c>
      <c r="O1972">
        <v>9988</v>
      </c>
      <c r="P1972">
        <v>7879449</v>
      </c>
      <c r="Q1972">
        <v>2323</v>
      </c>
      <c r="R1972">
        <v>7582489</v>
      </c>
      <c r="S1972">
        <v>39301</v>
      </c>
      <c r="T1972">
        <v>1168041</v>
      </c>
      <c r="U1972">
        <v>7665</v>
      </c>
      <c r="V1972">
        <v>296960</v>
      </c>
      <c r="W1972">
        <v>6.1</v>
      </c>
      <c r="X1972">
        <v>5.5</v>
      </c>
      <c r="Y1972">
        <v>10.3</v>
      </c>
      <c r="Z1972">
        <v>5.8</v>
      </c>
      <c r="AA1972">
        <v>10.8</v>
      </c>
      <c r="AB1972">
        <v>6.1</v>
      </c>
      <c r="AC1972">
        <v>7.5</v>
      </c>
      <c r="AD1972">
        <v>20.100000000000001</v>
      </c>
    </row>
    <row r="1973" spans="1:30" x14ac:dyDescent="0.45">
      <c r="A1973" t="s">
        <v>165</v>
      </c>
      <c r="B1973">
        <v>21060</v>
      </c>
      <c r="C1973" t="s">
        <v>580</v>
      </c>
      <c r="E1973">
        <v>11</v>
      </c>
      <c r="F1973" t="s">
        <v>33</v>
      </c>
      <c r="G1973" t="s">
        <v>34</v>
      </c>
      <c r="H1973">
        <v>1</v>
      </c>
      <c r="I1973" t="s">
        <v>32</v>
      </c>
      <c r="J1973">
        <v>1</v>
      </c>
      <c r="K1973" t="s">
        <v>32</v>
      </c>
      <c r="L1973">
        <v>0</v>
      </c>
      <c r="M1973" t="s">
        <v>32</v>
      </c>
      <c r="N1973">
        <v>2012</v>
      </c>
      <c r="O1973">
        <v>112</v>
      </c>
      <c r="P1973">
        <v>3242</v>
      </c>
      <c r="Q1973">
        <v>0</v>
      </c>
      <c r="R1973">
        <v>0</v>
      </c>
      <c r="S1973">
        <v>0</v>
      </c>
      <c r="T1973">
        <v>0</v>
      </c>
      <c r="U1973">
        <v>112</v>
      </c>
      <c r="V1973">
        <v>3242</v>
      </c>
      <c r="W1973">
        <v>34.6</v>
      </c>
      <c r="X1973">
        <v>34.200000000000003</v>
      </c>
      <c r="Y1973">
        <v>0</v>
      </c>
      <c r="Z1973">
        <v>0</v>
      </c>
      <c r="AA1973">
        <v>0</v>
      </c>
      <c r="AB1973">
        <v>0</v>
      </c>
      <c r="AC1973">
        <v>33</v>
      </c>
      <c r="AD1973">
        <v>32.6</v>
      </c>
    </row>
    <row r="1974" spans="1:30" x14ac:dyDescent="0.45">
      <c r="A1974" t="s">
        <v>165</v>
      </c>
      <c r="B1974">
        <v>21060</v>
      </c>
      <c r="C1974" t="s">
        <v>580</v>
      </c>
      <c r="E1974">
        <v>23</v>
      </c>
      <c r="F1974" t="s">
        <v>37</v>
      </c>
      <c r="H1974">
        <v>1</v>
      </c>
      <c r="I1974" t="s">
        <v>32</v>
      </c>
      <c r="J1974">
        <v>1</v>
      </c>
      <c r="K1974" t="s">
        <v>32</v>
      </c>
      <c r="L1974">
        <v>0</v>
      </c>
      <c r="M1974" t="s">
        <v>32</v>
      </c>
      <c r="N1974">
        <v>2012</v>
      </c>
      <c r="O1974">
        <v>1849</v>
      </c>
      <c r="P1974">
        <v>463470</v>
      </c>
      <c r="Q1974">
        <v>327</v>
      </c>
      <c r="R1974">
        <v>388774</v>
      </c>
      <c r="S1974">
        <v>2005</v>
      </c>
      <c r="T1974">
        <v>66477</v>
      </c>
      <c r="U1974">
        <v>1522</v>
      </c>
      <c r="V1974">
        <v>74696</v>
      </c>
      <c r="W1974">
        <v>11.8</v>
      </c>
      <c r="X1974">
        <v>22</v>
      </c>
      <c r="Y1974">
        <v>24.3</v>
      </c>
      <c r="Z1974">
        <v>29.3</v>
      </c>
      <c r="AA1974">
        <v>26.9</v>
      </c>
      <c r="AB1974">
        <v>20.7</v>
      </c>
      <c r="AC1974">
        <v>14.9</v>
      </c>
      <c r="AD1974">
        <v>32.299999999999997</v>
      </c>
    </row>
    <row r="1975" spans="1:30" x14ac:dyDescent="0.45">
      <c r="A1975" t="s">
        <v>165</v>
      </c>
      <c r="B1975">
        <v>21060</v>
      </c>
      <c r="C1975" t="s">
        <v>580</v>
      </c>
      <c r="E1975" t="s">
        <v>38</v>
      </c>
      <c r="F1975" t="s">
        <v>39</v>
      </c>
      <c r="H1975">
        <v>1</v>
      </c>
      <c r="I1975" t="s">
        <v>32</v>
      </c>
      <c r="J1975">
        <v>1</v>
      </c>
      <c r="K1975" t="s">
        <v>32</v>
      </c>
      <c r="L1975">
        <v>0</v>
      </c>
      <c r="M1975" t="s">
        <v>32</v>
      </c>
      <c r="N1975">
        <v>2012</v>
      </c>
      <c r="O1975">
        <v>243</v>
      </c>
      <c r="P1975">
        <v>2453669</v>
      </c>
      <c r="Q1975">
        <v>85</v>
      </c>
      <c r="R1975">
        <v>2450551</v>
      </c>
      <c r="S1975">
        <v>5757</v>
      </c>
      <c r="T1975">
        <v>277885</v>
      </c>
      <c r="U1975">
        <v>158</v>
      </c>
      <c r="V1975">
        <v>3118</v>
      </c>
      <c r="W1975">
        <v>47</v>
      </c>
      <c r="X1975">
        <v>5.3</v>
      </c>
      <c r="Y1975">
        <v>21.2</v>
      </c>
      <c r="Z1975">
        <v>5.5</v>
      </c>
      <c r="AA1975">
        <v>6.5</v>
      </c>
      <c r="AB1975">
        <v>9</v>
      </c>
      <c r="AC1975">
        <v>68.5</v>
      </c>
      <c r="AD1975">
        <v>21</v>
      </c>
    </row>
    <row r="1976" spans="1:30" x14ac:dyDescent="0.45">
      <c r="A1976" t="s">
        <v>165</v>
      </c>
      <c r="B1976">
        <v>21060</v>
      </c>
      <c r="C1976" t="s">
        <v>580</v>
      </c>
      <c r="E1976">
        <v>42</v>
      </c>
      <c r="F1976" t="s">
        <v>40</v>
      </c>
      <c r="H1976">
        <v>1</v>
      </c>
      <c r="I1976" t="s">
        <v>32</v>
      </c>
      <c r="J1976">
        <v>1</v>
      </c>
      <c r="K1976" t="s">
        <v>32</v>
      </c>
      <c r="L1976">
        <v>0</v>
      </c>
      <c r="M1976" t="s">
        <v>32</v>
      </c>
      <c r="N1976">
        <v>2012</v>
      </c>
      <c r="O1976">
        <v>222</v>
      </c>
      <c r="P1976">
        <v>483146</v>
      </c>
      <c r="Q1976">
        <v>82</v>
      </c>
      <c r="R1976">
        <v>480334</v>
      </c>
      <c r="S1976">
        <v>664</v>
      </c>
      <c r="T1976">
        <v>22492</v>
      </c>
      <c r="U1976">
        <v>140</v>
      </c>
      <c r="V1976">
        <v>2812</v>
      </c>
      <c r="W1976">
        <v>44.7</v>
      </c>
      <c r="X1976">
        <v>39.299999999999997</v>
      </c>
      <c r="Y1976">
        <v>39</v>
      </c>
      <c r="Z1976">
        <v>41.2</v>
      </c>
      <c r="AA1976">
        <v>23.3</v>
      </c>
      <c r="AB1976">
        <v>18.7</v>
      </c>
      <c r="AC1976">
        <v>68.400000000000006</v>
      </c>
      <c r="AD1976">
        <v>10.6</v>
      </c>
    </row>
    <row r="1977" spans="1:30" x14ac:dyDescent="0.45">
      <c r="A1977" t="s">
        <v>165</v>
      </c>
      <c r="B1977">
        <v>21060</v>
      </c>
      <c r="C1977" t="s">
        <v>580</v>
      </c>
      <c r="E1977" t="s">
        <v>41</v>
      </c>
      <c r="F1977" t="s">
        <v>42</v>
      </c>
      <c r="H1977">
        <v>1</v>
      </c>
      <c r="I1977" t="s">
        <v>32</v>
      </c>
      <c r="J1977">
        <v>1</v>
      </c>
      <c r="K1977" t="s">
        <v>32</v>
      </c>
      <c r="L1977">
        <v>0</v>
      </c>
      <c r="M1977" t="s">
        <v>32</v>
      </c>
      <c r="N1977">
        <v>2012</v>
      </c>
      <c r="O1977">
        <v>1263</v>
      </c>
      <c r="P1977">
        <v>2060039</v>
      </c>
      <c r="Q1977">
        <v>403</v>
      </c>
      <c r="R1977">
        <v>2019281</v>
      </c>
      <c r="S1977">
        <v>6689</v>
      </c>
      <c r="T1977">
        <v>163780</v>
      </c>
      <c r="U1977">
        <v>860</v>
      </c>
      <c r="V1977">
        <v>40757</v>
      </c>
      <c r="W1977">
        <v>16</v>
      </c>
      <c r="X1977">
        <v>12.6</v>
      </c>
      <c r="Y1977">
        <v>12.2</v>
      </c>
      <c r="Z1977">
        <v>13.5</v>
      </c>
      <c r="AA1977">
        <v>7.6</v>
      </c>
      <c r="AB1977">
        <v>12.3</v>
      </c>
      <c r="AC1977">
        <v>20.3</v>
      </c>
      <c r="AD1977">
        <v>28.8</v>
      </c>
    </row>
    <row r="1978" spans="1:30" x14ac:dyDescent="0.45">
      <c r="A1978" t="s">
        <v>165</v>
      </c>
      <c r="B1978">
        <v>21060</v>
      </c>
      <c r="C1978" t="s">
        <v>580</v>
      </c>
      <c r="E1978" t="s">
        <v>43</v>
      </c>
      <c r="F1978" t="s">
        <v>44</v>
      </c>
      <c r="G1978" t="s">
        <v>45</v>
      </c>
      <c r="H1978">
        <v>1</v>
      </c>
      <c r="I1978" t="s">
        <v>32</v>
      </c>
      <c r="J1978">
        <v>1</v>
      </c>
      <c r="K1978" t="s">
        <v>32</v>
      </c>
      <c r="L1978">
        <v>0</v>
      </c>
      <c r="M1978" t="s">
        <v>32</v>
      </c>
      <c r="N1978">
        <v>2012</v>
      </c>
      <c r="O1978">
        <v>467</v>
      </c>
      <c r="P1978">
        <v>93211</v>
      </c>
      <c r="Q1978">
        <v>36</v>
      </c>
      <c r="R1978">
        <v>65324</v>
      </c>
      <c r="S1978">
        <v>545</v>
      </c>
      <c r="T1978">
        <v>18813</v>
      </c>
      <c r="U1978">
        <v>430</v>
      </c>
      <c r="V1978">
        <v>27887</v>
      </c>
      <c r="W1978">
        <v>17.600000000000001</v>
      </c>
      <c r="X1978">
        <v>14.6</v>
      </c>
      <c r="Y1978">
        <v>72.2</v>
      </c>
      <c r="Z1978">
        <v>17.2</v>
      </c>
      <c r="AA1978">
        <v>6.5</v>
      </c>
      <c r="AB1978">
        <v>8.1</v>
      </c>
      <c r="AC1978">
        <v>18.5</v>
      </c>
      <c r="AD1978">
        <v>31.4</v>
      </c>
    </row>
    <row r="1979" spans="1:30" x14ac:dyDescent="0.45">
      <c r="A1979" t="s">
        <v>165</v>
      </c>
      <c r="B1979">
        <v>21060</v>
      </c>
      <c r="C1979" t="s">
        <v>580</v>
      </c>
      <c r="E1979">
        <v>51</v>
      </c>
      <c r="F1979" t="s">
        <v>46</v>
      </c>
      <c r="H1979">
        <v>1</v>
      </c>
      <c r="I1979" t="s">
        <v>32</v>
      </c>
      <c r="J1979">
        <v>1</v>
      </c>
      <c r="K1979" t="s">
        <v>32</v>
      </c>
      <c r="L1979">
        <v>0</v>
      </c>
      <c r="M1979" t="s">
        <v>32</v>
      </c>
      <c r="N1979">
        <v>2012</v>
      </c>
      <c r="O1979">
        <v>93</v>
      </c>
      <c r="P1979">
        <v>357219</v>
      </c>
      <c r="Q1979">
        <v>28</v>
      </c>
      <c r="R1979">
        <v>355172</v>
      </c>
      <c r="S1979">
        <v>1138</v>
      </c>
      <c r="T1979">
        <v>45601</v>
      </c>
      <c r="U1979">
        <v>65</v>
      </c>
      <c r="V1979">
        <v>2047</v>
      </c>
      <c r="W1979">
        <v>22.9</v>
      </c>
      <c r="X1979">
        <v>6.4</v>
      </c>
      <c r="Y1979">
        <v>24.7</v>
      </c>
      <c r="Z1979">
        <v>6.7</v>
      </c>
      <c r="AA1979">
        <v>8.5</v>
      </c>
      <c r="AB1979">
        <v>6.6</v>
      </c>
      <c r="AC1979">
        <v>29</v>
      </c>
      <c r="AD1979">
        <v>8.3000000000000007</v>
      </c>
    </row>
    <row r="1980" spans="1:30" x14ac:dyDescent="0.45">
      <c r="A1980" t="s">
        <v>165</v>
      </c>
      <c r="B1980">
        <v>21060</v>
      </c>
      <c r="C1980" t="s">
        <v>580</v>
      </c>
      <c r="E1980">
        <v>52</v>
      </c>
      <c r="F1980" t="s">
        <v>47</v>
      </c>
      <c r="G1980" t="s">
        <v>48</v>
      </c>
      <c r="H1980">
        <v>1</v>
      </c>
      <c r="I1980" t="s">
        <v>32</v>
      </c>
      <c r="J1980">
        <v>1</v>
      </c>
      <c r="K1980" t="s">
        <v>32</v>
      </c>
      <c r="L1980">
        <v>0</v>
      </c>
      <c r="M1980" t="s">
        <v>32</v>
      </c>
      <c r="N1980">
        <v>2012</v>
      </c>
      <c r="O1980">
        <v>215</v>
      </c>
      <c r="P1980">
        <v>477843</v>
      </c>
      <c r="Q1980">
        <v>124</v>
      </c>
      <c r="R1980">
        <v>474613</v>
      </c>
      <c r="S1980">
        <v>1990</v>
      </c>
      <c r="T1980">
        <v>90930</v>
      </c>
      <c r="U1980">
        <v>91</v>
      </c>
      <c r="V1980">
        <v>3231</v>
      </c>
      <c r="W1980">
        <v>21.9</v>
      </c>
      <c r="X1980">
        <v>47.7</v>
      </c>
      <c r="Y1980">
        <v>28.1</v>
      </c>
      <c r="Z1980">
        <v>49.9</v>
      </c>
      <c r="AA1980">
        <v>32.299999999999997</v>
      </c>
      <c r="AB1980">
        <v>45.8</v>
      </c>
      <c r="AC1980">
        <v>39.700000000000003</v>
      </c>
      <c r="AD1980">
        <v>18</v>
      </c>
    </row>
    <row r="1981" spans="1:30" x14ac:dyDescent="0.45">
      <c r="A1981" t="s">
        <v>165</v>
      </c>
      <c r="B1981">
        <v>21060</v>
      </c>
      <c r="C1981" t="s">
        <v>580</v>
      </c>
      <c r="E1981">
        <v>53</v>
      </c>
      <c r="F1981" t="s">
        <v>49</v>
      </c>
      <c r="H1981">
        <v>1</v>
      </c>
      <c r="I1981" t="s">
        <v>32</v>
      </c>
      <c r="J1981">
        <v>1</v>
      </c>
      <c r="K1981" t="s">
        <v>32</v>
      </c>
      <c r="L1981">
        <v>0</v>
      </c>
      <c r="M1981" t="s">
        <v>32</v>
      </c>
      <c r="N1981">
        <v>2012</v>
      </c>
      <c r="O1981">
        <v>985</v>
      </c>
      <c r="P1981">
        <v>91261</v>
      </c>
      <c r="Q1981">
        <v>100</v>
      </c>
      <c r="R1981">
        <v>43935</v>
      </c>
      <c r="S1981">
        <v>450</v>
      </c>
      <c r="T1981">
        <v>9587</v>
      </c>
      <c r="U1981">
        <v>885</v>
      </c>
      <c r="V1981">
        <v>47326</v>
      </c>
      <c r="W1981">
        <v>18.399999999999999</v>
      </c>
      <c r="X1981">
        <v>24.1</v>
      </c>
      <c r="Y1981">
        <v>22.6</v>
      </c>
      <c r="Z1981">
        <v>6.3</v>
      </c>
      <c r="AA1981">
        <v>17.899999999999999</v>
      </c>
      <c r="AB1981">
        <v>12</v>
      </c>
      <c r="AC1981">
        <v>19.8</v>
      </c>
      <c r="AD1981">
        <v>41</v>
      </c>
    </row>
    <row r="1982" spans="1:30" x14ac:dyDescent="0.45">
      <c r="A1982" t="s">
        <v>165</v>
      </c>
      <c r="B1982">
        <v>21060</v>
      </c>
      <c r="C1982" t="s">
        <v>580</v>
      </c>
      <c r="E1982">
        <v>54</v>
      </c>
      <c r="F1982" t="s">
        <v>50</v>
      </c>
      <c r="H1982">
        <v>1</v>
      </c>
      <c r="I1982" t="s">
        <v>32</v>
      </c>
      <c r="J1982">
        <v>1</v>
      </c>
      <c r="K1982" t="s">
        <v>32</v>
      </c>
      <c r="L1982">
        <v>0</v>
      </c>
      <c r="M1982" t="s">
        <v>32</v>
      </c>
      <c r="N1982">
        <v>2012</v>
      </c>
      <c r="O1982">
        <v>741</v>
      </c>
      <c r="P1982">
        <v>264444</v>
      </c>
      <c r="Q1982">
        <v>234</v>
      </c>
      <c r="R1982">
        <v>219140</v>
      </c>
      <c r="S1982">
        <v>4042</v>
      </c>
      <c r="T1982">
        <v>79698</v>
      </c>
      <c r="U1982">
        <v>507</v>
      </c>
      <c r="W1982">
        <v>18.7</v>
      </c>
      <c r="X1982">
        <v>44.1</v>
      </c>
      <c r="Y1982">
        <v>23.9</v>
      </c>
      <c r="Z1982">
        <v>36.799999999999997</v>
      </c>
      <c r="AA1982">
        <v>84.8</v>
      </c>
      <c r="AB1982">
        <v>40.4</v>
      </c>
      <c r="AC1982">
        <v>23.4</v>
      </c>
    </row>
    <row r="1983" spans="1:30" x14ac:dyDescent="0.45">
      <c r="A1983" t="s">
        <v>165</v>
      </c>
      <c r="B1983">
        <v>21060</v>
      </c>
      <c r="C1983" t="s">
        <v>580</v>
      </c>
      <c r="E1983">
        <v>55</v>
      </c>
      <c r="F1983" t="s">
        <v>59</v>
      </c>
      <c r="H1983">
        <v>1</v>
      </c>
      <c r="I1983" t="s">
        <v>32</v>
      </c>
      <c r="J1983">
        <v>1</v>
      </c>
      <c r="K1983" t="s">
        <v>32</v>
      </c>
      <c r="L1983">
        <v>0</v>
      </c>
      <c r="M1983" t="s">
        <v>32</v>
      </c>
      <c r="N1983">
        <v>2012</v>
      </c>
      <c r="O1983">
        <v>28</v>
      </c>
      <c r="Q1983">
        <v>28</v>
      </c>
      <c r="U1983">
        <v>0</v>
      </c>
      <c r="W1983">
        <v>84.2</v>
      </c>
      <c r="Y1983">
        <v>87.6</v>
      </c>
      <c r="AC1983">
        <v>0</v>
      </c>
    </row>
    <row r="1984" spans="1:30" x14ac:dyDescent="0.45">
      <c r="A1984" t="s">
        <v>165</v>
      </c>
      <c r="B1984">
        <v>21060</v>
      </c>
      <c r="C1984" t="s">
        <v>580</v>
      </c>
      <c r="E1984">
        <v>56</v>
      </c>
      <c r="F1984" t="s">
        <v>51</v>
      </c>
      <c r="H1984">
        <v>1</v>
      </c>
      <c r="I1984" t="s">
        <v>32</v>
      </c>
      <c r="J1984">
        <v>1</v>
      </c>
      <c r="K1984" t="s">
        <v>32</v>
      </c>
      <c r="L1984">
        <v>0</v>
      </c>
      <c r="M1984" t="s">
        <v>32</v>
      </c>
      <c r="N1984">
        <v>2012</v>
      </c>
      <c r="O1984">
        <v>931</v>
      </c>
      <c r="P1984">
        <v>126133</v>
      </c>
      <c r="Q1984">
        <v>81</v>
      </c>
      <c r="R1984">
        <v>114540</v>
      </c>
      <c r="S1984">
        <v>3613</v>
      </c>
      <c r="T1984">
        <v>74834</v>
      </c>
      <c r="U1984">
        <v>850</v>
      </c>
      <c r="V1984">
        <v>11593</v>
      </c>
      <c r="W1984">
        <v>10.8</v>
      </c>
      <c r="X1984">
        <v>9.4</v>
      </c>
      <c r="Y1984">
        <v>45.8</v>
      </c>
      <c r="Z1984">
        <v>10.6</v>
      </c>
      <c r="AA1984">
        <v>15.7</v>
      </c>
      <c r="AB1984">
        <v>8.5</v>
      </c>
      <c r="AC1984">
        <v>10.6</v>
      </c>
      <c r="AD1984">
        <v>13.8</v>
      </c>
    </row>
    <row r="1985" spans="1:30" x14ac:dyDescent="0.45">
      <c r="A1985" t="s">
        <v>165</v>
      </c>
      <c r="B1985">
        <v>21060</v>
      </c>
      <c r="C1985" t="s">
        <v>580</v>
      </c>
      <c r="E1985">
        <v>61</v>
      </c>
      <c r="F1985" t="s">
        <v>52</v>
      </c>
      <c r="H1985">
        <v>1</v>
      </c>
      <c r="I1985" t="s">
        <v>32</v>
      </c>
      <c r="J1985">
        <v>1</v>
      </c>
      <c r="K1985" t="s">
        <v>32</v>
      </c>
      <c r="L1985">
        <v>0</v>
      </c>
      <c r="M1985" t="s">
        <v>32</v>
      </c>
      <c r="N1985">
        <v>2012</v>
      </c>
      <c r="O1985">
        <v>194</v>
      </c>
      <c r="P1985">
        <v>13370</v>
      </c>
      <c r="Q1985">
        <v>17</v>
      </c>
      <c r="R1985">
        <v>11114</v>
      </c>
      <c r="S1985">
        <v>228</v>
      </c>
      <c r="T1985">
        <v>4622</v>
      </c>
      <c r="U1985">
        <v>177</v>
      </c>
      <c r="V1985">
        <v>2255</v>
      </c>
      <c r="W1985">
        <v>38.5</v>
      </c>
      <c r="X1985">
        <v>8</v>
      </c>
      <c r="Y1985">
        <v>37.1</v>
      </c>
      <c r="Z1985">
        <v>8.1999999999999993</v>
      </c>
      <c r="AA1985">
        <v>14.4</v>
      </c>
      <c r="AB1985">
        <v>18.7</v>
      </c>
      <c r="AC1985">
        <v>39.799999999999997</v>
      </c>
      <c r="AD1985">
        <v>10.8</v>
      </c>
    </row>
    <row r="1986" spans="1:30" x14ac:dyDescent="0.45">
      <c r="A1986" t="s">
        <v>165</v>
      </c>
      <c r="B1986">
        <v>21060</v>
      </c>
      <c r="C1986" t="s">
        <v>580</v>
      </c>
      <c r="E1986">
        <v>62</v>
      </c>
      <c r="F1986" t="s">
        <v>53</v>
      </c>
      <c r="H1986">
        <v>1</v>
      </c>
      <c r="I1986" t="s">
        <v>32</v>
      </c>
      <c r="J1986">
        <v>1</v>
      </c>
      <c r="K1986" t="s">
        <v>32</v>
      </c>
      <c r="L1986">
        <v>0</v>
      </c>
      <c r="M1986" t="s">
        <v>32</v>
      </c>
      <c r="N1986">
        <v>2012</v>
      </c>
      <c r="O1986">
        <v>848</v>
      </c>
      <c r="P1986">
        <v>380195</v>
      </c>
      <c r="Q1986">
        <v>360</v>
      </c>
      <c r="R1986">
        <v>371131</v>
      </c>
      <c r="S1986">
        <v>4657</v>
      </c>
      <c r="T1986">
        <v>168746</v>
      </c>
      <c r="U1986">
        <v>488</v>
      </c>
      <c r="V1986">
        <v>9064</v>
      </c>
      <c r="W1986">
        <v>15.1</v>
      </c>
      <c r="X1986">
        <v>18.2</v>
      </c>
      <c r="Y1986">
        <v>25.2</v>
      </c>
      <c r="Z1986">
        <v>19.5</v>
      </c>
      <c r="AA1986">
        <v>17.2</v>
      </c>
      <c r="AB1986">
        <v>20.7</v>
      </c>
      <c r="AC1986">
        <v>18.899999999999999</v>
      </c>
      <c r="AD1986">
        <v>26.4</v>
      </c>
    </row>
    <row r="1987" spans="1:30" x14ac:dyDescent="0.45">
      <c r="A1987" t="s">
        <v>165</v>
      </c>
      <c r="B1987">
        <v>21060</v>
      </c>
      <c r="C1987" t="s">
        <v>580</v>
      </c>
      <c r="E1987">
        <v>71</v>
      </c>
      <c r="F1987" t="s">
        <v>54</v>
      </c>
      <c r="H1987">
        <v>1</v>
      </c>
      <c r="I1987" t="s">
        <v>32</v>
      </c>
      <c r="J1987">
        <v>1</v>
      </c>
      <c r="K1987" t="s">
        <v>32</v>
      </c>
      <c r="L1987">
        <v>0</v>
      </c>
      <c r="M1987" t="s">
        <v>32</v>
      </c>
      <c r="N1987">
        <v>2012</v>
      </c>
      <c r="O1987">
        <v>271</v>
      </c>
      <c r="P1987">
        <v>13785</v>
      </c>
      <c r="Q1987">
        <v>43</v>
      </c>
      <c r="R1987">
        <v>10185</v>
      </c>
      <c r="S1987">
        <v>282</v>
      </c>
      <c r="T1987">
        <v>2847</v>
      </c>
      <c r="U1987">
        <v>228</v>
      </c>
      <c r="V1987">
        <v>3600</v>
      </c>
      <c r="W1987">
        <v>20.9</v>
      </c>
      <c r="X1987">
        <v>16.399999999999999</v>
      </c>
      <c r="Y1987">
        <v>46.2</v>
      </c>
      <c r="Z1987">
        <v>24.1</v>
      </c>
      <c r="AA1987">
        <v>29.2</v>
      </c>
      <c r="AB1987">
        <v>22</v>
      </c>
      <c r="AC1987">
        <v>24.6</v>
      </c>
      <c r="AD1987">
        <v>39.9</v>
      </c>
    </row>
    <row r="1988" spans="1:30" x14ac:dyDescent="0.45">
      <c r="A1988" t="s">
        <v>165</v>
      </c>
      <c r="B1988">
        <v>21060</v>
      </c>
      <c r="C1988" t="s">
        <v>580</v>
      </c>
      <c r="E1988">
        <v>72</v>
      </c>
      <c r="F1988" t="s">
        <v>55</v>
      </c>
      <c r="H1988">
        <v>1</v>
      </c>
      <c r="I1988" t="s">
        <v>32</v>
      </c>
      <c r="J1988">
        <v>1</v>
      </c>
      <c r="K1988" t="s">
        <v>32</v>
      </c>
      <c r="L1988">
        <v>0</v>
      </c>
      <c r="M1988" t="s">
        <v>32</v>
      </c>
      <c r="N1988">
        <v>2012</v>
      </c>
      <c r="O1988">
        <v>308</v>
      </c>
      <c r="P1988">
        <v>184337</v>
      </c>
      <c r="Q1988">
        <v>213</v>
      </c>
      <c r="R1988">
        <v>181368</v>
      </c>
      <c r="S1988">
        <v>4198</v>
      </c>
      <c r="T1988">
        <v>53076</v>
      </c>
      <c r="U1988">
        <v>95</v>
      </c>
      <c r="V1988">
        <v>2969</v>
      </c>
      <c r="W1988">
        <v>24.2</v>
      </c>
      <c r="X1988">
        <v>23.2</v>
      </c>
      <c r="Y1988">
        <v>30.9</v>
      </c>
      <c r="Z1988">
        <v>24.6</v>
      </c>
      <c r="AA1988">
        <v>26.3</v>
      </c>
      <c r="AB1988">
        <v>25</v>
      </c>
      <c r="AC1988">
        <v>47.1</v>
      </c>
      <c r="AD1988">
        <v>16.899999999999999</v>
      </c>
    </row>
    <row r="1989" spans="1:30" x14ac:dyDescent="0.45">
      <c r="A1989" t="s">
        <v>165</v>
      </c>
      <c r="B1989">
        <v>21060</v>
      </c>
      <c r="C1989" t="s">
        <v>580</v>
      </c>
      <c r="E1989">
        <v>81</v>
      </c>
      <c r="F1989" t="s">
        <v>56</v>
      </c>
      <c r="G1989" t="s">
        <v>57</v>
      </c>
      <c r="H1989">
        <v>1</v>
      </c>
      <c r="I1989" t="s">
        <v>32</v>
      </c>
      <c r="J1989">
        <v>1</v>
      </c>
      <c r="K1989" t="s">
        <v>32</v>
      </c>
      <c r="L1989">
        <v>0</v>
      </c>
      <c r="M1989" t="s">
        <v>32</v>
      </c>
      <c r="N1989">
        <v>2012</v>
      </c>
      <c r="O1989">
        <v>1162</v>
      </c>
      <c r="P1989">
        <v>167233</v>
      </c>
      <c r="Q1989">
        <v>111</v>
      </c>
      <c r="R1989">
        <v>150373</v>
      </c>
      <c r="S1989">
        <v>2147</v>
      </c>
      <c r="T1989">
        <v>45694</v>
      </c>
      <c r="U1989">
        <v>1051</v>
      </c>
      <c r="V1989">
        <v>16860</v>
      </c>
      <c r="W1989">
        <v>15.1</v>
      </c>
      <c r="X1989">
        <v>31.7</v>
      </c>
      <c r="Y1989">
        <v>42.4</v>
      </c>
      <c r="Z1989">
        <v>37.700000000000003</v>
      </c>
      <c r="AA1989">
        <v>26.5</v>
      </c>
      <c r="AB1989">
        <v>35.9</v>
      </c>
      <c r="AC1989">
        <v>16.899999999999999</v>
      </c>
      <c r="AD1989">
        <v>18.7</v>
      </c>
    </row>
    <row r="1990" spans="1:30" x14ac:dyDescent="0.45">
      <c r="A1990" t="s">
        <v>165</v>
      </c>
      <c r="B1990">
        <v>21060</v>
      </c>
      <c r="C1990" t="s">
        <v>580</v>
      </c>
      <c r="E1990">
        <v>99</v>
      </c>
      <c r="F1990" t="s">
        <v>76</v>
      </c>
      <c r="H1990">
        <v>1</v>
      </c>
      <c r="I1990" t="s">
        <v>32</v>
      </c>
      <c r="J1990">
        <v>1</v>
      </c>
      <c r="K1990" t="s">
        <v>32</v>
      </c>
      <c r="L1990">
        <v>0</v>
      </c>
      <c r="M1990" t="s">
        <v>32</v>
      </c>
      <c r="N1990">
        <v>2012</v>
      </c>
      <c r="O1990">
        <v>88</v>
      </c>
      <c r="P1990">
        <v>13182</v>
      </c>
      <c r="Q1990">
        <v>88</v>
      </c>
      <c r="U1990">
        <v>0</v>
      </c>
      <c r="V1990">
        <v>0</v>
      </c>
      <c r="W1990">
        <v>39.200000000000003</v>
      </c>
      <c r="X1990">
        <v>48.6</v>
      </c>
      <c r="Y1990">
        <v>40.799999999999997</v>
      </c>
      <c r="AC1990">
        <v>0</v>
      </c>
      <c r="AD1990">
        <v>0</v>
      </c>
    </row>
    <row r="1991" spans="1:30" x14ac:dyDescent="0.45">
      <c r="A1991" t="s">
        <v>166</v>
      </c>
      <c r="B1991">
        <v>21140</v>
      </c>
      <c r="C1991" t="s">
        <v>581</v>
      </c>
      <c r="E1991">
        <v>0</v>
      </c>
      <c r="F1991" t="s">
        <v>31</v>
      </c>
      <c r="H1991">
        <v>1</v>
      </c>
      <c r="I1991" t="s">
        <v>32</v>
      </c>
      <c r="J1991">
        <v>1</v>
      </c>
      <c r="K1991" t="s">
        <v>32</v>
      </c>
      <c r="L1991">
        <v>0</v>
      </c>
      <c r="M1991" t="s">
        <v>32</v>
      </c>
      <c r="N1991">
        <v>2012</v>
      </c>
      <c r="O1991">
        <v>15619</v>
      </c>
      <c r="P1991">
        <v>24614918</v>
      </c>
      <c r="Q1991">
        <v>3649</v>
      </c>
      <c r="R1991">
        <v>24079453</v>
      </c>
      <c r="S1991">
        <v>100533</v>
      </c>
      <c r="T1991">
        <v>3840372</v>
      </c>
      <c r="U1991">
        <v>11970</v>
      </c>
      <c r="V1991">
        <v>535464</v>
      </c>
      <c r="W1991">
        <v>4.3</v>
      </c>
      <c r="X1991">
        <v>2.7</v>
      </c>
      <c r="Y1991">
        <v>8.5</v>
      </c>
      <c r="Z1991">
        <v>3</v>
      </c>
      <c r="AA1991">
        <v>2.7</v>
      </c>
      <c r="AB1991">
        <v>2.8</v>
      </c>
      <c r="AC1991">
        <v>5.0999999999999996</v>
      </c>
      <c r="AD1991">
        <v>13.7</v>
      </c>
    </row>
    <row r="1992" spans="1:30" x14ac:dyDescent="0.45">
      <c r="A1992" t="s">
        <v>166</v>
      </c>
      <c r="B1992">
        <v>21140</v>
      </c>
      <c r="C1992" t="s">
        <v>581</v>
      </c>
      <c r="E1992">
        <v>11</v>
      </c>
      <c r="F1992" t="s">
        <v>33</v>
      </c>
      <c r="G1992" t="s">
        <v>34</v>
      </c>
      <c r="H1992">
        <v>1</v>
      </c>
      <c r="I1992" t="s">
        <v>32</v>
      </c>
      <c r="J1992">
        <v>1</v>
      </c>
      <c r="K1992" t="s">
        <v>32</v>
      </c>
      <c r="L1992">
        <v>0</v>
      </c>
      <c r="M1992" t="s">
        <v>32</v>
      </c>
      <c r="N1992">
        <v>2012</v>
      </c>
      <c r="O1992">
        <v>183</v>
      </c>
      <c r="P1992">
        <v>9117</v>
      </c>
      <c r="Q1992">
        <v>8</v>
      </c>
      <c r="U1992">
        <v>175</v>
      </c>
      <c r="V1992">
        <v>7241</v>
      </c>
      <c r="W1992">
        <v>24.6</v>
      </c>
      <c r="X1992">
        <v>24.4</v>
      </c>
      <c r="Y1992">
        <v>82.4</v>
      </c>
      <c r="AC1992">
        <v>24.5</v>
      </c>
      <c r="AD1992">
        <v>25.8</v>
      </c>
    </row>
    <row r="1993" spans="1:30" x14ac:dyDescent="0.45">
      <c r="A1993" t="s">
        <v>166</v>
      </c>
      <c r="B1993">
        <v>21140</v>
      </c>
      <c r="C1993" t="s">
        <v>581</v>
      </c>
      <c r="E1993">
        <v>23</v>
      </c>
      <c r="F1993" t="s">
        <v>37</v>
      </c>
      <c r="H1993">
        <v>1</v>
      </c>
      <c r="I1993" t="s">
        <v>32</v>
      </c>
      <c r="J1993">
        <v>1</v>
      </c>
      <c r="K1993" t="s">
        <v>32</v>
      </c>
      <c r="L1993">
        <v>0</v>
      </c>
      <c r="M1993" t="s">
        <v>32</v>
      </c>
      <c r="N1993">
        <v>2012</v>
      </c>
      <c r="O1993">
        <v>1640</v>
      </c>
      <c r="P1993">
        <v>850505</v>
      </c>
      <c r="Q1993">
        <v>242</v>
      </c>
      <c r="R1993">
        <v>811765</v>
      </c>
      <c r="S1993">
        <v>2964</v>
      </c>
      <c r="T1993">
        <v>161638</v>
      </c>
      <c r="U1993">
        <v>1397</v>
      </c>
      <c r="V1993">
        <v>38740</v>
      </c>
      <c r="W1993">
        <v>16.100000000000001</v>
      </c>
      <c r="X1993">
        <v>13.5</v>
      </c>
      <c r="Y1993">
        <v>31.5</v>
      </c>
      <c r="Z1993">
        <v>15.1</v>
      </c>
      <c r="AA1993">
        <v>21.8</v>
      </c>
      <c r="AB1993">
        <v>18.899999999999999</v>
      </c>
      <c r="AC1993">
        <v>18.5</v>
      </c>
      <c r="AD1993">
        <v>24.9</v>
      </c>
    </row>
    <row r="1994" spans="1:30" x14ac:dyDescent="0.45">
      <c r="A1994" t="s">
        <v>166</v>
      </c>
      <c r="B1994">
        <v>21140</v>
      </c>
      <c r="C1994" t="s">
        <v>581</v>
      </c>
      <c r="E1994" t="s">
        <v>38</v>
      </c>
      <c r="F1994" t="s">
        <v>39</v>
      </c>
      <c r="H1994">
        <v>1</v>
      </c>
      <c r="I1994" t="s">
        <v>32</v>
      </c>
      <c r="J1994">
        <v>1</v>
      </c>
      <c r="K1994" t="s">
        <v>32</v>
      </c>
      <c r="L1994">
        <v>0</v>
      </c>
      <c r="M1994" t="s">
        <v>32</v>
      </c>
      <c r="N1994">
        <v>2012</v>
      </c>
      <c r="O1994">
        <v>1184</v>
      </c>
      <c r="P1994">
        <v>14128846</v>
      </c>
      <c r="Q1994">
        <v>679</v>
      </c>
      <c r="R1994">
        <v>14070080</v>
      </c>
      <c r="S1994">
        <v>49353</v>
      </c>
      <c r="T1994">
        <v>2109388</v>
      </c>
      <c r="U1994">
        <v>505</v>
      </c>
      <c r="V1994">
        <v>58766</v>
      </c>
      <c r="W1994">
        <v>8.5</v>
      </c>
      <c r="X1994">
        <v>3</v>
      </c>
      <c r="Y1994">
        <v>15.7</v>
      </c>
      <c r="Z1994">
        <v>3.2</v>
      </c>
      <c r="AA1994">
        <v>2.9</v>
      </c>
      <c r="AB1994">
        <v>3.1</v>
      </c>
      <c r="AC1994">
        <v>18.3</v>
      </c>
      <c r="AD1994">
        <v>48.1</v>
      </c>
    </row>
    <row r="1995" spans="1:30" x14ac:dyDescent="0.45">
      <c r="A1995" t="s">
        <v>166</v>
      </c>
      <c r="B1995">
        <v>21140</v>
      </c>
      <c r="C1995" t="s">
        <v>581</v>
      </c>
      <c r="E1995">
        <v>42</v>
      </c>
      <c r="F1995" t="s">
        <v>40</v>
      </c>
      <c r="H1995">
        <v>1</v>
      </c>
      <c r="I1995" t="s">
        <v>32</v>
      </c>
      <c r="J1995">
        <v>1</v>
      </c>
      <c r="K1995" t="s">
        <v>32</v>
      </c>
      <c r="L1995">
        <v>0</v>
      </c>
      <c r="M1995" t="s">
        <v>32</v>
      </c>
      <c r="N1995">
        <v>2012</v>
      </c>
      <c r="O1995">
        <v>680</v>
      </c>
      <c r="P1995">
        <v>3573257</v>
      </c>
      <c r="Q1995">
        <v>414</v>
      </c>
      <c r="R1995">
        <v>3553490</v>
      </c>
      <c r="S1995">
        <v>6806</v>
      </c>
      <c r="T1995">
        <v>284056</v>
      </c>
      <c r="U1995">
        <v>266</v>
      </c>
      <c r="W1995">
        <v>15</v>
      </c>
      <c r="X1995">
        <v>10.6</v>
      </c>
      <c r="Y1995">
        <v>21.4</v>
      </c>
      <c r="Z1995">
        <v>11</v>
      </c>
      <c r="AA1995">
        <v>19</v>
      </c>
      <c r="AB1995">
        <v>13.9</v>
      </c>
      <c r="AC1995">
        <v>19.2</v>
      </c>
    </row>
    <row r="1996" spans="1:30" x14ac:dyDescent="0.45">
      <c r="A1996" t="s">
        <v>166</v>
      </c>
      <c r="B1996">
        <v>21140</v>
      </c>
      <c r="C1996" t="s">
        <v>581</v>
      </c>
      <c r="E1996" t="s">
        <v>41</v>
      </c>
      <c r="F1996" t="s">
        <v>42</v>
      </c>
      <c r="H1996">
        <v>1</v>
      </c>
      <c r="I1996" t="s">
        <v>32</v>
      </c>
      <c r="J1996">
        <v>1</v>
      </c>
      <c r="K1996" t="s">
        <v>32</v>
      </c>
      <c r="L1996">
        <v>0</v>
      </c>
      <c r="M1996" t="s">
        <v>32</v>
      </c>
      <c r="N1996">
        <v>2012</v>
      </c>
      <c r="O1996">
        <v>1941</v>
      </c>
      <c r="P1996">
        <v>2186019</v>
      </c>
      <c r="Q1996">
        <v>485</v>
      </c>
      <c r="R1996">
        <v>2119652</v>
      </c>
      <c r="S1996">
        <v>8166</v>
      </c>
      <c r="T1996">
        <v>185470</v>
      </c>
      <c r="U1996">
        <v>1456</v>
      </c>
      <c r="V1996">
        <v>66367</v>
      </c>
      <c r="W1996">
        <v>11.5</v>
      </c>
      <c r="X1996">
        <v>5.2</v>
      </c>
      <c r="Y1996">
        <v>11.1</v>
      </c>
      <c r="Z1996">
        <v>5.5</v>
      </c>
      <c r="AA1996">
        <v>5.0999999999999996</v>
      </c>
      <c r="AB1996">
        <v>5</v>
      </c>
      <c r="AC1996">
        <v>14.4</v>
      </c>
      <c r="AD1996">
        <v>23</v>
      </c>
    </row>
    <row r="1997" spans="1:30" x14ac:dyDescent="0.45">
      <c r="A1997" t="s">
        <v>166</v>
      </c>
      <c r="B1997">
        <v>21140</v>
      </c>
      <c r="C1997" t="s">
        <v>581</v>
      </c>
      <c r="E1997" t="s">
        <v>43</v>
      </c>
      <c r="F1997" t="s">
        <v>44</v>
      </c>
      <c r="G1997" t="s">
        <v>45</v>
      </c>
      <c r="H1997">
        <v>1</v>
      </c>
      <c r="I1997" t="s">
        <v>32</v>
      </c>
      <c r="J1997">
        <v>1</v>
      </c>
      <c r="K1997" t="s">
        <v>32</v>
      </c>
      <c r="L1997">
        <v>0</v>
      </c>
      <c r="M1997" t="s">
        <v>32</v>
      </c>
      <c r="N1997">
        <v>2012</v>
      </c>
      <c r="O1997">
        <v>1254</v>
      </c>
      <c r="P1997">
        <v>772633</v>
      </c>
      <c r="Q1997">
        <v>133</v>
      </c>
      <c r="R1997">
        <v>703927</v>
      </c>
      <c r="S1997">
        <v>2648</v>
      </c>
      <c r="T1997">
        <v>122958</v>
      </c>
      <c r="U1997">
        <v>1121</v>
      </c>
      <c r="V1997">
        <v>68706</v>
      </c>
      <c r="W1997">
        <v>11.7</v>
      </c>
      <c r="X1997">
        <v>25.6</v>
      </c>
      <c r="Y1997">
        <v>33.700000000000003</v>
      </c>
      <c r="Z1997">
        <v>28.4</v>
      </c>
      <c r="AA1997">
        <v>33.1</v>
      </c>
      <c r="AB1997">
        <v>39.6</v>
      </c>
      <c r="AC1997">
        <v>10.3</v>
      </c>
      <c r="AD1997">
        <v>19.7</v>
      </c>
    </row>
    <row r="1998" spans="1:30" x14ac:dyDescent="0.45">
      <c r="A1998" t="s">
        <v>166</v>
      </c>
      <c r="B1998">
        <v>21140</v>
      </c>
      <c r="C1998" t="s">
        <v>581</v>
      </c>
      <c r="E1998">
        <v>51</v>
      </c>
      <c r="F1998" t="s">
        <v>46</v>
      </c>
      <c r="H1998">
        <v>1</v>
      </c>
      <c r="I1998" t="s">
        <v>32</v>
      </c>
      <c r="J1998">
        <v>1</v>
      </c>
      <c r="K1998" t="s">
        <v>32</v>
      </c>
      <c r="L1998">
        <v>0</v>
      </c>
      <c r="M1998" t="s">
        <v>32</v>
      </c>
      <c r="N1998">
        <v>2012</v>
      </c>
      <c r="O1998">
        <v>111</v>
      </c>
      <c r="P1998">
        <v>144009</v>
      </c>
      <c r="Q1998">
        <v>40</v>
      </c>
      <c r="R1998">
        <v>141330</v>
      </c>
      <c r="S1998">
        <v>726</v>
      </c>
      <c r="T1998">
        <v>32218</v>
      </c>
      <c r="U1998">
        <v>71</v>
      </c>
      <c r="V1998">
        <v>2678</v>
      </c>
      <c r="W1998">
        <v>45.3</v>
      </c>
      <c r="X1998">
        <v>18.3</v>
      </c>
      <c r="Y1998">
        <v>30.2</v>
      </c>
      <c r="Z1998">
        <v>19.5</v>
      </c>
      <c r="AA1998">
        <v>15.8</v>
      </c>
      <c r="AB1998">
        <v>21.9</v>
      </c>
      <c r="AC1998">
        <v>69.3</v>
      </c>
      <c r="AD1998">
        <v>24</v>
      </c>
    </row>
    <row r="1999" spans="1:30" x14ac:dyDescent="0.45">
      <c r="A1999" t="s">
        <v>166</v>
      </c>
      <c r="B1999">
        <v>21140</v>
      </c>
      <c r="C1999" t="s">
        <v>581</v>
      </c>
      <c r="E1999">
        <v>52</v>
      </c>
      <c r="F1999" t="s">
        <v>47</v>
      </c>
      <c r="G1999" t="s">
        <v>48</v>
      </c>
      <c r="H1999">
        <v>1</v>
      </c>
      <c r="I1999" t="s">
        <v>32</v>
      </c>
      <c r="J1999">
        <v>1</v>
      </c>
      <c r="K1999" t="s">
        <v>32</v>
      </c>
      <c r="L1999">
        <v>0</v>
      </c>
      <c r="M1999" t="s">
        <v>32</v>
      </c>
      <c r="N1999">
        <v>2012</v>
      </c>
      <c r="O1999">
        <v>493</v>
      </c>
      <c r="P1999">
        <v>408194</v>
      </c>
      <c r="Q1999">
        <v>116</v>
      </c>
      <c r="R1999">
        <v>397687</v>
      </c>
      <c r="S1999">
        <v>1928</v>
      </c>
      <c r="T1999">
        <v>88541</v>
      </c>
      <c r="U1999">
        <v>377</v>
      </c>
      <c r="V1999">
        <v>10506</v>
      </c>
      <c r="W1999">
        <v>18</v>
      </c>
      <c r="X1999">
        <v>4.5</v>
      </c>
      <c r="Y1999">
        <v>37.5</v>
      </c>
      <c r="Z1999">
        <v>4.8</v>
      </c>
      <c r="AA1999">
        <v>6.6</v>
      </c>
      <c r="AB1999">
        <v>7.5</v>
      </c>
      <c r="AC1999">
        <v>19.899999999999999</v>
      </c>
      <c r="AD1999">
        <v>30.7</v>
      </c>
    </row>
    <row r="2000" spans="1:30" x14ac:dyDescent="0.45">
      <c r="A2000" t="s">
        <v>166</v>
      </c>
      <c r="B2000">
        <v>21140</v>
      </c>
      <c r="C2000" t="s">
        <v>581</v>
      </c>
      <c r="E2000">
        <v>53</v>
      </c>
      <c r="F2000" t="s">
        <v>49</v>
      </c>
      <c r="H2000">
        <v>1</v>
      </c>
      <c r="I2000" t="s">
        <v>32</v>
      </c>
      <c r="J2000">
        <v>1</v>
      </c>
      <c r="K2000" t="s">
        <v>32</v>
      </c>
      <c r="L2000">
        <v>0</v>
      </c>
      <c r="M2000" t="s">
        <v>32</v>
      </c>
      <c r="N2000">
        <v>2012</v>
      </c>
      <c r="O2000">
        <v>1629</v>
      </c>
      <c r="P2000">
        <v>305914</v>
      </c>
      <c r="Q2000">
        <v>143</v>
      </c>
      <c r="R2000">
        <v>133636</v>
      </c>
      <c r="S2000">
        <v>880</v>
      </c>
      <c r="T2000">
        <v>26854</v>
      </c>
      <c r="U2000">
        <v>1485</v>
      </c>
      <c r="V2000">
        <v>172279</v>
      </c>
      <c r="W2000">
        <v>14.2</v>
      </c>
      <c r="X2000">
        <v>22</v>
      </c>
      <c r="Y2000">
        <v>36.1</v>
      </c>
      <c r="Z2000">
        <v>17.2</v>
      </c>
      <c r="AA2000">
        <v>19.2</v>
      </c>
      <c r="AB2000">
        <v>19.5</v>
      </c>
      <c r="AC2000">
        <v>15.5</v>
      </c>
      <c r="AD2000">
        <v>38</v>
      </c>
    </row>
    <row r="2001" spans="1:30" x14ac:dyDescent="0.45">
      <c r="A2001" t="s">
        <v>166</v>
      </c>
      <c r="B2001">
        <v>21140</v>
      </c>
      <c r="C2001" t="s">
        <v>581</v>
      </c>
      <c r="E2001">
        <v>54</v>
      </c>
      <c r="F2001" t="s">
        <v>50</v>
      </c>
      <c r="H2001">
        <v>1</v>
      </c>
      <c r="I2001" t="s">
        <v>32</v>
      </c>
      <c r="J2001">
        <v>1</v>
      </c>
      <c r="K2001" t="s">
        <v>32</v>
      </c>
      <c r="L2001">
        <v>0</v>
      </c>
      <c r="M2001" t="s">
        <v>32</v>
      </c>
      <c r="N2001">
        <v>2012</v>
      </c>
      <c r="O2001">
        <v>1166</v>
      </c>
      <c r="P2001">
        <v>247182</v>
      </c>
      <c r="Q2001">
        <v>325</v>
      </c>
      <c r="R2001">
        <v>229496</v>
      </c>
      <c r="S2001">
        <v>2083</v>
      </c>
      <c r="T2001">
        <v>82110</v>
      </c>
      <c r="U2001">
        <v>841</v>
      </c>
      <c r="V2001">
        <v>17686</v>
      </c>
      <c r="W2001">
        <v>10.7</v>
      </c>
      <c r="X2001">
        <v>11.3</v>
      </c>
      <c r="Y2001">
        <v>18.2</v>
      </c>
      <c r="Z2001">
        <v>11.2</v>
      </c>
      <c r="AA2001">
        <v>11.6</v>
      </c>
      <c r="AB2001">
        <v>11.2</v>
      </c>
      <c r="AC2001">
        <v>14.1</v>
      </c>
      <c r="AD2001">
        <v>26.4</v>
      </c>
    </row>
    <row r="2002" spans="1:30" x14ac:dyDescent="0.45">
      <c r="A2002" t="s">
        <v>166</v>
      </c>
      <c r="B2002">
        <v>21140</v>
      </c>
      <c r="C2002" t="s">
        <v>581</v>
      </c>
      <c r="E2002">
        <v>55</v>
      </c>
      <c r="F2002" t="s">
        <v>59</v>
      </c>
      <c r="H2002">
        <v>1</v>
      </c>
      <c r="I2002" t="s">
        <v>32</v>
      </c>
      <c r="J2002">
        <v>1</v>
      </c>
      <c r="K2002" t="s">
        <v>32</v>
      </c>
      <c r="L2002">
        <v>0</v>
      </c>
      <c r="M2002" t="s">
        <v>32</v>
      </c>
      <c r="N2002">
        <v>2012</v>
      </c>
      <c r="O2002">
        <v>28</v>
      </c>
      <c r="P2002">
        <v>166063</v>
      </c>
      <c r="Q2002">
        <v>28</v>
      </c>
      <c r="R2002">
        <v>166063</v>
      </c>
      <c r="S2002">
        <v>1284</v>
      </c>
      <c r="T2002">
        <v>130685</v>
      </c>
      <c r="U2002">
        <v>0</v>
      </c>
      <c r="V2002">
        <v>0</v>
      </c>
      <c r="W2002">
        <v>0</v>
      </c>
      <c r="X2002">
        <v>1.1000000000000001</v>
      </c>
      <c r="Y2002">
        <v>0</v>
      </c>
      <c r="Z2002">
        <v>1.1000000000000001</v>
      </c>
      <c r="AA2002">
        <v>1.6</v>
      </c>
      <c r="AB2002">
        <v>2.2999999999999998</v>
      </c>
      <c r="AC2002">
        <v>0</v>
      </c>
      <c r="AD2002">
        <v>0</v>
      </c>
    </row>
    <row r="2003" spans="1:30" x14ac:dyDescent="0.45">
      <c r="A2003" t="s">
        <v>166</v>
      </c>
      <c r="B2003">
        <v>21140</v>
      </c>
      <c r="C2003" t="s">
        <v>581</v>
      </c>
      <c r="E2003">
        <v>56</v>
      </c>
      <c r="F2003" t="s">
        <v>51</v>
      </c>
      <c r="H2003">
        <v>1</v>
      </c>
      <c r="I2003" t="s">
        <v>32</v>
      </c>
      <c r="J2003">
        <v>1</v>
      </c>
      <c r="K2003" t="s">
        <v>32</v>
      </c>
      <c r="L2003">
        <v>0</v>
      </c>
      <c r="M2003" t="s">
        <v>32</v>
      </c>
      <c r="N2003">
        <v>2012</v>
      </c>
      <c r="O2003">
        <v>1071</v>
      </c>
      <c r="P2003">
        <v>176924</v>
      </c>
      <c r="Q2003">
        <v>146</v>
      </c>
      <c r="R2003">
        <v>157177</v>
      </c>
      <c r="S2003">
        <v>4435</v>
      </c>
      <c r="T2003">
        <v>74980</v>
      </c>
      <c r="U2003">
        <v>926</v>
      </c>
      <c r="W2003">
        <v>17.2</v>
      </c>
      <c r="X2003">
        <v>7.5</v>
      </c>
      <c r="Y2003">
        <v>35</v>
      </c>
      <c r="Z2003">
        <v>4.9000000000000004</v>
      </c>
      <c r="AA2003">
        <v>1.5</v>
      </c>
      <c r="AB2003">
        <v>2.6</v>
      </c>
      <c r="AC2003">
        <v>19.2</v>
      </c>
    </row>
    <row r="2004" spans="1:30" x14ac:dyDescent="0.45">
      <c r="A2004" t="s">
        <v>166</v>
      </c>
      <c r="B2004">
        <v>21140</v>
      </c>
      <c r="C2004" t="s">
        <v>581</v>
      </c>
      <c r="E2004">
        <v>61</v>
      </c>
      <c r="F2004" t="s">
        <v>52</v>
      </c>
      <c r="H2004">
        <v>1</v>
      </c>
      <c r="I2004" t="s">
        <v>32</v>
      </c>
      <c r="J2004">
        <v>1</v>
      </c>
      <c r="K2004" t="s">
        <v>32</v>
      </c>
      <c r="L2004">
        <v>0</v>
      </c>
      <c r="M2004" t="s">
        <v>32</v>
      </c>
      <c r="N2004">
        <v>2012</v>
      </c>
      <c r="O2004">
        <v>319</v>
      </c>
      <c r="P2004">
        <v>54269</v>
      </c>
      <c r="Q2004">
        <v>53</v>
      </c>
      <c r="R2004">
        <v>52700</v>
      </c>
      <c r="S2004">
        <v>1323</v>
      </c>
      <c r="T2004">
        <v>23460</v>
      </c>
      <c r="U2004">
        <v>265</v>
      </c>
      <c r="V2004">
        <v>1569</v>
      </c>
      <c r="W2004">
        <v>23.7</v>
      </c>
      <c r="X2004">
        <v>7.1</v>
      </c>
      <c r="Y2004">
        <v>28.9</v>
      </c>
      <c r="Z2004">
        <v>7.4</v>
      </c>
      <c r="AA2004">
        <v>4.5</v>
      </c>
      <c r="AB2004">
        <v>4.8</v>
      </c>
      <c r="AC2004">
        <v>25</v>
      </c>
      <c r="AD2004">
        <v>24.3</v>
      </c>
    </row>
    <row r="2005" spans="1:30" x14ac:dyDescent="0.45">
      <c r="A2005" t="s">
        <v>166</v>
      </c>
      <c r="B2005">
        <v>21140</v>
      </c>
      <c r="C2005" t="s">
        <v>581</v>
      </c>
      <c r="E2005">
        <v>62</v>
      </c>
      <c r="F2005" t="s">
        <v>53</v>
      </c>
      <c r="H2005">
        <v>1</v>
      </c>
      <c r="I2005" t="s">
        <v>32</v>
      </c>
      <c r="J2005">
        <v>1</v>
      </c>
      <c r="K2005" t="s">
        <v>32</v>
      </c>
      <c r="L2005">
        <v>0</v>
      </c>
      <c r="M2005" t="s">
        <v>32</v>
      </c>
      <c r="N2005">
        <v>2012</v>
      </c>
      <c r="O2005">
        <v>1105</v>
      </c>
      <c r="P2005">
        <v>1057733</v>
      </c>
      <c r="Q2005">
        <v>333</v>
      </c>
      <c r="R2005">
        <v>1047522</v>
      </c>
      <c r="S2005">
        <v>9280</v>
      </c>
      <c r="T2005">
        <v>366366</v>
      </c>
      <c r="U2005">
        <v>772</v>
      </c>
      <c r="V2005">
        <v>10211</v>
      </c>
      <c r="W2005">
        <v>8.1</v>
      </c>
      <c r="X2005">
        <v>3.1</v>
      </c>
      <c r="Y2005">
        <v>18</v>
      </c>
      <c r="Z2005">
        <v>3.3</v>
      </c>
      <c r="AA2005">
        <v>6.2</v>
      </c>
      <c r="AB2005">
        <v>3.6</v>
      </c>
      <c r="AC2005">
        <v>9.4</v>
      </c>
      <c r="AD2005">
        <v>11.7</v>
      </c>
    </row>
    <row r="2006" spans="1:30" x14ac:dyDescent="0.45">
      <c r="A2006" t="s">
        <v>166</v>
      </c>
      <c r="B2006">
        <v>21140</v>
      </c>
      <c r="C2006" t="s">
        <v>581</v>
      </c>
      <c r="E2006">
        <v>71</v>
      </c>
      <c r="F2006" t="s">
        <v>54</v>
      </c>
      <c r="H2006">
        <v>1</v>
      </c>
      <c r="I2006" t="s">
        <v>32</v>
      </c>
      <c r="J2006">
        <v>1</v>
      </c>
      <c r="K2006" t="s">
        <v>32</v>
      </c>
      <c r="L2006">
        <v>0</v>
      </c>
      <c r="M2006" t="s">
        <v>32</v>
      </c>
      <c r="N2006">
        <v>2012</v>
      </c>
      <c r="O2006">
        <v>373</v>
      </c>
      <c r="P2006">
        <v>43383</v>
      </c>
      <c r="Q2006">
        <v>58</v>
      </c>
      <c r="R2006">
        <v>40312</v>
      </c>
      <c r="S2006">
        <v>630</v>
      </c>
      <c r="T2006">
        <v>12378</v>
      </c>
      <c r="U2006">
        <v>315</v>
      </c>
      <c r="V2006">
        <v>3071</v>
      </c>
      <c r="W2006">
        <v>15.4</v>
      </c>
      <c r="X2006">
        <v>27.9</v>
      </c>
      <c r="Y2006">
        <v>22.7</v>
      </c>
      <c r="Z2006">
        <v>31</v>
      </c>
      <c r="AA2006">
        <v>24.3</v>
      </c>
      <c r="AB2006">
        <v>22.7</v>
      </c>
      <c r="AC2006">
        <v>15.2</v>
      </c>
      <c r="AD2006">
        <v>24</v>
      </c>
    </row>
    <row r="2007" spans="1:30" x14ac:dyDescent="0.45">
      <c r="A2007" t="s">
        <v>166</v>
      </c>
      <c r="B2007">
        <v>21140</v>
      </c>
      <c r="C2007" t="s">
        <v>581</v>
      </c>
      <c r="E2007">
        <v>72</v>
      </c>
      <c r="F2007" t="s">
        <v>55</v>
      </c>
      <c r="H2007">
        <v>1</v>
      </c>
      <c r="I2007" t="s">
        <v>32</v>
      </c>
      <c r="J2007">
        <v>1</v>
      </c>
      <c r="K2007" t="s">
        <v>32</v>
      </c>
      <c r="L2007">
        <v>0</v>
      </c>
      <c r="M2007" t="s">
        <v>32</v>
      </c>
      <c r="N2007">
        <v>2012</v>
      </c>
      <c r="O2007">
        <v>449</v>
      </c>
      <c r="P2007">
        <v>255436</v>
      </c>
      <c r="Q2007">
        <v>287</v>
      </c>
      <c r="R2007">
        <v>252759</v>
      </c>
      <c r="S2007">
        <v>5832</v>
      </c>
      <c r="T2007">
        <v>70300</v>
      </c>
      <c r="U2007">
        <v>163</v>
      </c>
      <c r="V2007">
        <v>2677</v>
      </c>
      <c r="W2007">
        <v>10.7</v>
      </c>
      <c r="X2007">
        <v>13.6</v>
      </c>
      <c r="Y2007">
        <v>14.7</v>
      </c>
      <c r="Z2007">
        <v>14.5</v>
      </c>
      <c r="AA2007">
        <v>14.4</v>
      </c>
      <c r="AB2007">
        <v>16.399999999999999</v>
      </c>
      <c r="AC2007">
        <v>28.5</v>
      </c>
      <c r="AD2007">
        <v>37.6</v>
      </c>
    </row>
    <row r="2008" spans="1:30" x14ac:dyDescent="0.45">
      <c r="A2008" t="s">
        <v>166</v>
      </c>
      <c r="B2008">
        <v>21140</v>
      </c>
      <c r="C2008" t="s">
        <v>581</v>
      </c>
      <c r="E2008">
        <v>81</v>
      </c>
      <c r="F2008" t="s">
        <v>56</v>
      </c>
      <c r="G2008" t="s">
        <v>57</v>
      </c>
      <c r="H2008">
        <v>1</v>
      </c>
      <c r="I2008" t="s">
        <v>32</v>
      </c>
      <c r="J2008">
        <v>1</v>
      </c>
      <c r="K2008" t="s">
        <v>32</v>
      </c>
      <c r="L2008">
        <v>0</v>
      </c>
      <c r="M2008" t="s">
        <v>32</v>
      </c>
      <c r="N2008">
        <v>2012</v>
      </c>
      <c r="O2008">
        <v>2038</v>
      </c>
      <c r="P2008">
        <v>183932</v>
      </c>
      <c r="Q2008">
        <v>206</v>
      </c>
      <c r="U2008">
        <v>1831</v>
      </c>
      <c r="V2008">
        <v>35420</v>
      </c>
      <c r="W2008">
        <v>13.1</v>
      </c>
      <c r="X2008">
        <v>46.8</v>
      </c>
      <c r="Y2008">
        <v>29.1</v>
      </c>
      <c r="AC2008">
        <v>14.1</v>
      </c>
      <c r="AD2008">
        <v>26</v>
      </c>
    </row>
    <row r="2009" spans="1:30" x14ac:dyDescent="0.45">
      <c r="A2009" t="s">
        <v>167</v>
      </c>
      <c r="B2009">
        <v>21300</v>
      </c>
      <c r="C2009" t="s">
        <v>582</v>
      </c>
      <c r="E2009">
        <v>0</v>
      </c>
      <c r="F2009" t="s">
        <v>31</v>
      </c>
      <c r="H2009">
        <v>1</v>
      </c>
      <c r="I2009" t="s">
        <v>32</v>
      </c>
      <c r="J2009">
        <v>1</v>
      </c>
      <c r="K2009" t="s">
        <v>32</v>
      </c>
      <c r="L2009">
        <v>0</v>
      </c>
      <c r="M2009" t="s">
        <v>32</v>
      </c>
      <c r="N2009">
        <v>2012</v>
      </c>
      <c r="O2009">
        <v>4666</v>
      </c>
      <c r="P2009">
        <v>5383425</v>
      </c>
      <c r="Q2009">
        <v>1436</v>
      </c>
      <c r="R2009">
        <v>5276920</v>
      </c>
      <c r="S2009">
        <v>31241</v>
      </c>
      <c r="T2009">
        <v>1159945</v>
      </c>
      <c r="U2009">
        <v>3231</v>
      </c>
      <c r="V2009">
        <v>106505</v>
      </c>
      <c r="W2009">
        <v>4</v>
      </c>
      <c r="X2009">
        <v>6.4</v>
      </c>
      <c r="Y2009">
        <v>9.6</v>
      </c>
      <c r="Z2009">
        <v>6.9</v>
      </c>
      <c r="AA2009">
        <v>6.3</v>
      </c>
      <c r="AB2009">
        <v>8.1999999999999993</v>
      </c>
      <c r="AC2009">
        <v>4.5999999999999996</v>
      </c>
      <c r="AD2009">
        <v>18.3</v>
      </c>
    </row>
    <row r="2010" spans="1:30" x14ac:dyDescent="0.45">
      <c r="A2010" t="s">
        <v>167</v>
      </c>
      <c r="B2010">
        <v>21300</v>
      </c>
      <c r="C2010" t="s">
        <v>582</v>
      </c>
      <c r="E2010">
        <v>23</v>
      </c>
      <c r="F2010" t="s">
        <v>37</v>
      </c>
      <c r="H2010">
        <v>1</v>
      </c>
      <c r="I2010" t="s">
        <v>32</v>
      </c>
      <c r="J2010">
        <v>1</v>
      </c>
      <c r="K2010" t="s">
        <v>32</v>
      </c>
      <c r="L2010">
        <v>0</v>
      </c>
      <c r="M2010" t="s">
        <v>32</v>
      </c>
      <c r="N2010">
        <v>2012</v>
      </c>
      <c r="O2010">
        <v>564</v>
      </c>
      <c r="P2010">
        <v>242781</v>
      </c>
      <c r="Q2010">
        <v>155</v>
      </c>
      <c r="R2010">
        <v>231182</v>
      </c>
      <c r="S2010">
        <v>1115</v>
      </c>
      <c r="T2010">
        <v>48105</v>
      </c>
      <c r="U2010">
        <v>409</v>
      </c>
      <c r="V2010">
        <v>11599</v>
      </c>
      <c r="W2010">
        <v>20.8</v>
      </c>
      <c r="X2010">
        <v>12.7</v>
      </c>
      <c r="Y2010">
        <v>44.3</v>
      </c>
      <c r="Z2010">
        <v>14.3</v>
      </c>
      <c r="AA2010">
        <v>28.3</v>
      </c>
      <c r="AB2010">
        <v>22</v>
      </c>
      <c r="AC2010">
        <v>28.7</v>
      </c>
      <c r="AD2010">
        <v>20.9</v>
      </c>
    </row>
    <row r="2011" spans="1:30" x14ac:dyDescent="0.45">
      <c r="A2011" t="s">
        <v>167</v>
      </c>
      <c r="B2011">
        <v>21300</v>
      </c>
      <c r="C2011" t="s">
        <v>582</v>
      </c>
      <c r="E2011" t="s">
        <v>38</v>
      </c>
      <c r="F2011" t="s">
        <v>39</v>
      </c>
      <c r="H2011">
        <v>1</v>
      </c>
      <c r="I2011" t="s">
        <v>32</v>
      </c>
      <c r="J2011">
        <v>1</v>
      </c>
      <c r="K2011" t="s">
        <v>32</v>
      </c>
      <c r="L2011">
        <v>0</v>
      </c>
      <c r="M2011" t="s">
        <v>32</v>
      </c>
      <c r="N2011">
        <v>2012</v>
      </c>
      <c r="O2011">
        <v>106</v>
      </c>
      <c r="P2011">
        <v>1539561</v>
      </c>
      <c r="Q2011">
        <v>73</v>
      </c>
      <c r="R2011">
        <v>1538523</v>
      </c>
      <c r="S2011">
        <v>6048</v>
      </c>
      <c r="T2011">
        <v>298327</v>
      </c>
      <c r="U2011">
        <v>34</v>
      </c>
      <c r="W2011">
        <v>30.3</v>
      </c>
      <c r="X2011">
        <v>19</v>
      </c>
      <c r="Y2011">
        <v>44.7</v>
      </c>
      <c r="Z2011">
        <v>19.8</v>
      </c>
      <c r="AA2011">
        <v>15.2</v>
      </c>
      <c r="AB2011">
        <v>14.7</v>
      </c>
      <c r="AC2011">
        <v>49.4</v>
      </c>
    </row>
    <row r="2012" spans="1:30" x14ac:dyDescent="0.45">
      <c r="A2012" t="s">
        <v>167</v>
      </c>
      <c r="B2012">
        <v>21300</v>
      </c>
      <c r="C2012" t="s">
        <v>582</v>
      </c>
      <c r="E2012">
        <v>42</v>
      </c>
      <c r="F2012" t="s">
        <v>40</v>
      </c>
      <c r="H2012">
        <v>1</v>
      </c>
      <c r="I2012" t="s">
        <v>32</v>
      </c>
      <c r="J2012">
        <v>1</v>
      </c>
      <c r="K2012" t="s">
        <v>32</v>
      </c>
      <c r="L2012">
        <v>0</v>
      </c>
      <c r="M2012" t="s">
        <v>32</v>
      </c>
      <c r="N2012">
        <v>2012</v>
      </c>
      <c r="O2012">
        <v>108</v>
      </c>
      <c r="P2012">
        <v>556444</v>
      </c>
      <c r="Q2012">
        <v>70</v>
      </c>
      <c r="R2012">
        <v>555180</v>
      </c>
      <c r="S2012">
        <v>1228</v>
      </c>
      <c r="T2012">
        <v>45551</v>
      </c>
      <c r="U2012">
        <v>38</v>
      </c>
      <c r="V2012">
        <v>1264</v>
      </c>
      <c r="W2012">
        <v>35.1</v>
      </c>
      <c r="X2012">
        <v>15.6</v>
      </c>
      <c r="Y2012">
        <v>49.7</v>
      </c>
      <c r="Z2012">
        <v>16.2</v>
      </c>
      <c r="AA2012">
        <v>53.5</v>
      </c>
      <c r="AB2012">
        <v>39.200000000000003</v>
      </c>
      <c r="AC2012">
        <v>62.4</v>
      </c>
      <c r="AD2012">
        <v>6.9</v>
      </c>
    </row>
    <row r="2013" spans="1:30" x14ac:dyDescent="0.45">
      <c r="A2013" t="s">
        <v>167</v>
      </c>
      <c r="B2013">
        <v>21300</v>
      </c>
      <c r="C2013" t="s">
        <v>582</v>
      </c>
      <c r="E2013" t="s">
        <v>41</v>
      </c>
      <c r="F2013" t="s">
        <v>42</v>
      </c>
      <c r="H2013">
        <v>1</v>
      </c>
      <c r="I2013" t="s">
        <v>32</v>
      </c>
      <c r="J2013">
        <v>1</v>
      </c>
      <c r="K2013" t="s">
        <v>32</v>
      </c>
      <c r="L2013">
        <v>0</v>
      </c>
      <c r="M2013" t="s">
        <v>32</v>
      </c>
      <c r="N2013">
        <v>2012</v>
      </c>
      <c r="O2013">
        <v>734</v>
      </c>
      <c r="P2013">
        <v>997688</v>
      </c>
      <c r="Q2013">
        <v>229</v>
      </c>
      <c r="R2013">
        <v>968859</v>
      </c>
      <c r="S2013">
        <v>4254</v>
      </c>
      <c r="T2013">
        <v>93316</v>
      </c>
      <c r="U2013">
        <v>505</v>
      </c>
      <c r="V2013">
        <v>28829</v>
      </c>
      <c r="W2013">
        <v>23.3</v>
      </c>
      <c r="X2013">
        <v>2.6</v>
      </c>
      <c r="Y2013">
        <v>19.8</v>
      </c>
      <c r="Z2013">
        <v>2.6</v>
      </c>
      <c r="AA2013">
        <v>2.6</v>
      </c>
      <c r="AB2013">
        <v>2.2999999999999998</v>
      </c>
      <c r="AC2013">
        <v>27.9</v>
      </c>
      <c r="AD2013">
        <v>47.6</v>
      </c>
    </row>
    <row r="2014" spans="1:30" x14ac:dyDescent="0.45">
      <c r="A2014" t="s">
        <v>167</v>
      </c>
      <c r="B2014">
        <v>21300</v>
      </c>
      <c r="C2014" t="s">
        <v>582</v>
      </c>
      <c r="E2014" t="s">
        <v>43</v>
      </c>
      <c r="F2014" t="s">
        <v>44</v>
      </c>
      <c r="G2014" t="s">
        <v>45</v>
      </c>
      <c r="H2014">
        <v>1</v>
      </c>
      <c r="I2014" t="s">
        <v>32</v>
      </c>
      <c r="J2014">
        <v>1</v>
      </c>
      <c r="K2014" t="s">
        <v>32</v>
      </c>
      <c r="L2014">
        <v>0</v>
      </c>
      <c r="M2014" t="s">
        <v>32</v>
      </c>
      <c r="N2014">
        <v>2012</v>
      </c>
      <c r="O2014">
        <v>119</v>
      </c>
      <c r="P2014">
        <v>143288</v>
      </c>
      <c r="Q2014">
        <v>64</v>
      </c>
      <c r="R2014">
        <v>139582</v>
      </c>
      <c r="S2014">
        <v>885</v>
      </c>
      <c r="T2014">
        <v>32574</v>
      </c>
      <c r="U2014">
        <v>55</v>
      </c>
      <c r="V2014">
        <v>3706</v>
      </c>
      <c r="W2014">
        <v>26.1</v>
      </c>
      <c r="X2014">
        <v>5.9</v>
      </c>
      <c r="Y2014">
        <v>41.8</v>
      </c>
      <c r="Z2014">
        <v>6.3</v>
      </c>
      <c r="AA2014">
        <v>17.600000000000001</v>
      </c>
      <c r="AB2014">
        <v>6.2</v>
      </c>
      <c r="AC2014">
        <v>33.9</v>
      </c>
      <c r="AD2014">
        <v>25.3</v>
      </c>
    </row>
    <row r="2015" spans="1:30" x14ac:dyDescent="0.45">
      <c r="A2015" t="s">
        <v>167</v>
      </c>
      <c r="B2015">
        <v>21300</v>
      </c>
      <c r="C2015" t="s">
        <v>582</v>
      </c>
      <c r="E2015">
        <v>51</v>
      </c>
      <c r="F2015" t="s">
        <v>46</v>
      </c>
      <c r="H2015">
        <v>1</v>
      </c>
      <c r="I2015" t="s">
        <v>32</v>
      </c>
      <c r="J2015">
        <v>1</v>
      </c>
      <c r="K2015" t="s">
        <v>32</v>
      </c>
      <c r="L2015">
        <v>0</v>
      </c>
      <c r="M2015" t="s">
        <v>32</v>
      </c>
      <c r="N2015">
        <v>2012</v>
      </c>
      <c r="O2015">
        <v>66</v>
      </c>
      <c r="P2015">
        <v>107477</v>
      </c>
      <c r="Q2015">
        <v>40</v>
      </c>
      <c r="R2015">
        <v>107152</v>
      </c>
      <c r="S2015">
        <v>646</v>
      </c>
      <c r="T2015">
        <v>26675</v>
      </c>
      <c r="U2015">
        <v>27</v>
      </c>
      <c r="V2015">
        <v>325</v>
      </c>
      <c r="W2015">
        <v>50.8</v>
      </c>
      <c r="X2015">
        <v>20.3</v>
      </c>
      <c r="Y2015">
        <v>82.1</v>
      </c>
      <c r="Z2015">
        <v>21.2</v>
      </c>
      <c r="AA2015">
        <v>39.799999999999997</v>
      </c>
      <c r="AB2015">
        <v>35.1</v>
      </c>
      <c r="AC2015">
        <v>64.8</v>
      </c>
      <c r="AD2015">
        <v>5.4</v>
      </c>
    </row>
    <row r="2016" spans="1:30" x14ac:dyDescent="0.45">
      <c r="A2016" t="s">
        <v>167</v>
      </c>
      <c r="B2016">
        <v>21300</v>
      </c>
      <c r="C2016" t="s">
        <v>582</v>
      </c>
      <c r="E2016">
        <v>52</v>
      </c>
      <c r="F2016" t="s">
        <v>47</v>
      </c>
      <c r="G2016" t="s">
        <v>48</v>
      </c>
      <c r="H2016">
        <v>1</v>
      </c>
      <c r="I2016" t="s">
        <v>32</v>
      </c>
      <c r="J2016">
        <v>1</v>
      </c>
      <c r="K2016" t="s">
        <v>32</v>
      </c>
      <c r="L2016">
        <v>0</v>
      </c>
      <c r="M2016" t="s">
        <v>32</v>
      </c>
      <c r="N2016">
        <v>2012</v>
      </c>
      <c r="O2016">
        <v>136</v>
      </c>
      <c r="Q2016">
        <v>45</v>
      </c>
      <c r="U2016">
        <v>91</v>
      </c>
      <c r="W2016">
        <v>55.2</v>
      </c>
      <c r="Y2016">
        <v>58.3</v>
      </c>
      <c r="AC2016">
        <v>78.7</v>
      </c>
    </row>
    <row r="2017" spans="1:30" x14ac:dyDescent="0.45">
      <c r="A2017" t="s">
        <v>167</v>
      </c>
      <c r="B2017">
        <v>21300</v>
      </c>
      <c r="C2017" t="s">
        <v>582</v>
      </c>
      <c r="E2017">
        <v>53</v>
      </c>
      <c r="F2017" t="s">
        <v>49</v>
      </c>
      <c r="H2017">
        <v>1</v>
      </c>
      <c r="I2017" t="s">
        <v>32</v>
      </c>
      <c r="J2017">
        <v>1</v>
      </c>
      <c r="K2017" t="s">
        <v>32</v>
      </c>
      <c r="L2017">
        <v>0</v>
      </c>
      <c r="M2017" t="s">
        <v>32</v>
      </c>
      <c r="N2017">
        <v>2012</v>
      </c>
      <c r="O2017">
        <v>306</v>
      </c>
      <c r="P2017">
        <v>84141</v>
      </c>
      <c r="Q2017">
        <v>31</v>
      </c>
      <c r="R2017">
        <v>62750</v>
      </c>
      <c r="S2017">
        <v>213</v>
      </c>
      <c r="T2017">
        <v>10835</v>
      </c>
      <c r="U2017">
        <v>275</v>
      </c>
      <c r="W2017">
        <v>39.5</v>
      </c>
      <c r="X2017">
        <v>21.7</v>
      </c>
      <c r="Y2017">
        <v>29.3</v>
      </c>
      <c r="Z2017">
        <v>4.5</v>
      </c>
      <c r="AA2017">
        <v>17.399999999999999</v>
      </c>
      <c r="AB2017">
        <v>5.0999999999999996</v>
      </c>
      <c r="AC2017">
        <v>40.1</v>
      </c>
    </row>
    <row r="2018" spans="1:30" x14ac:dyDescent="0.45">
      <c r="A2018" t="s">
        <v>167</v>
      </c>
      <c r="B2018">
        <v>21300</v>
      </c>
      <c r="C2018" t="s">
        <v>582</v>
      </c>
      <c r="E2018">
        <v>54</v>
      </c>
      <c r="F2018" t="s">
        <v>50</v>
      </c>
      <c r="H2018">
        <v>1</v>
      </c>
      <c r="I2018" t="s">
        <v>32</v>
      </c>
      <c r="J2018">
        <v>1</v>
      </c>
      <c r="K2018" t="s">
        <v>32</v>
      </c>
      <c r="L2018">
        <v>0</v>
      </c>
      <c r="M2018" t="s">
        <v>32</v>
      </c>
      <c r="N2018">
        <v>2012</v>
      </c>
      <c r="O2018">
        <v>421</v>
      </c>
      <c r="P2018">
        <v>102077</v>
      </c>
      <c r="Q2018">
        <v>97</v>
      </c>
      <c r="R2018">
        <v>93301</v>
      </c>
      <c r="S2018">
        <v>987</v>
      </c>
      <c r="T2018">
        <v>41177</v>
      </c>
      <c r="U2018">
        <v>324</v>
      </c>
      <c r="V2018">
        <v>8777</v>
      </c>
      <c r="W2018">
        <v>28.8</v>
      </c>
      <c r="X2018">
        <v>27.6</v>
      </c>
      <c r="Y2018">
        <v>31.7</v>
      </c>
      <c r="Z2018">
        <v>29.7</v>
      </c>
      <c r="AA2018">
        <v>32.700000000000003</v>
      </c>
      <c r="AB2018">
        <v>23.9</v>
      </c>
      <c r="AC2018">
        <v>30.8</v>
      </c>
      <c r="AD2018">
        <v>46.5</v>
      </c>
    </row>
    <row r="2019" spans="1:30" x14ac:dyDescent="0.45">
      <c r="A2019" t="s">
        <v>167</v>
      </c>
      <c r="B2019">
        <v>21300</v>
      </c>
      <c r="C2019" t="s">
        <v>582</v>
      </c>
      <c r="E2019">
        <v>56</v>
      </c>
      <c r="F2019" t="s">
        <v>51</v>
      </c>
      <c r="H2019">
        <v>1</v>
      </c>
      <c r="I2019" t="s">
        <v>32</v>
      </c>
      <c r="J2019">
        <v>1</v>
      </c>
      <c r="K2019" t="s">
        <v>32</v>
      </c>
      <c r="L2019">
        <v>0</v>
      </c>
      <c r="M2019" t="s">
        <v>32</v>
      </c>
      <c r="N2019">
        <v>2012</v>
      </c>
      <c r="O2019">
        <v>280</v>
      </c>
      <c r="P2019">
        <v>124649</v>
      </c>
      <c r="Q2019">
        <v>94</v>
      </c>
      <c r="R2019">
        <v>123034</v>
      </c>
      <c r="S2019">
        <v>2620</v>
      </c>
      <c r="T2019">
        <v>56126</v>
      </c>
      <c r="U2019">
        <v>186</v>
      </c>
      <c r="V2019">
        <v>1615</v>
      </c>
      <c r="W2019">
        <v>24.9</v>
      </c>
      <c r="X2019">
        <v>15.4</v>
      </c>
      <c r="Y2019">
        <v>40.700000000000003</v>
      </c>
      <c r="Z2019">
        <v>16.2</v>
      </c>
      <c r="AA2019">
        <v>18.8</v>
      </c>
      <c r="AB2019">
        <v>13.7</v>
      </c>
      <c r="AC2019">
        <v>25.4</v>
      </c>
      <c r="AD2019">
        <v>16</v>
      </c>
    </row>
    <row r="2020" spans="1:30" x14ac:dyDescent="0.45">
      <c r="A2020" t="s">
        <v>167</v>
      </c>
      <c r="B2020">
        <v>21300</v>
      </c>
      <c r="C2020" t="s">
        <v>582</v>
      </c>
      <c r="E2020">
        <v>61</v>
      </c>
      <c r="F2020" t="s">
        <v>52</v>
      </c>
      <c r="H2020">
        <v>1</v>
      </c>
      <c r="I2020" t="s">
        <v>32</v>
      </c>
      <c r="J2020">
        <v>1</v>
      </c>
      <c r="K2020" t="s">
        <v>32</v>
      </c>
      <c r="L2020">
        <v>0</v>
      </c>
      <c r="M2020" t="s">
        <v>32</v>
      </c>
      <c r="N2020">
        <v>2012</v>
      </c>
      <c r="O2020">
        <v>90</v>
      </c>
      <c r="P2020">
        <v>37281</v>
      </c>
      <c r="Q2020">
        <v>9</v>
      </c>
      <c r="R2020">
        <v>36136</v>
      </c>
      <c r="S2020">
        <v>655</v>
      </c>
      <c r="T2020">
        <v>17819</v>
      </c>
      <c r="U2020">
        <v>81</v>
      </c>
      <c r="W2020">
        <v>32.6</v>
      </c>
      <c r="X2020">
        <v>7.1</v>
      </c>
      <c r="Y2020">
        <v>52.9</v>
      </c>
      <c r="Z2020">
        <v>7.4</v>
      </c>
      <c r="AA2020">
        <v>7.3</v>
      </c>
      <c r="AB2020">
        <v>7.4</v>
      </c>
      <c r="AC2020">
        <v>35.1</v>
      </c>
    </row>
    <row r="2021" spans="1:30" x14ac:dyDescent="0.45">
      <c r="A2021" t="s">
        <v>167</v>
      </c>
      <c r="B2021">
        <v>21300</v>
      </c>
      <c r="C2021" t="s">
        <v>582</v>
      </c>
      <c r="E2021">
        <v>62</v>
      </c>
      <c r="F2021" t="s">
        <v>53</v>
      </c>
      <c r="H2021">
        <v>1</v>
      </c>
      <c r="I2021" t="s">
        <v>32</v>
      </c>
      <c r="J2021">
        <v>1</v>
      </c>
      <c r="K2021" t="s">
        <v>32</v>
      </c>
      <c r="L2021">
        <v>0</v>
      </c>
      <c r="M2021" t="s">
        <v>32</v>
      </c>
      <c r="N2021">
        <v>2012</v>
      </c>
      <c r="O2021">
        <v>764</v>
      </c>
      <c r="P2021">
        <v>700855</v>
      </c>
      <c r="Q2021">
        <v>232</v>
      </c>
      <c r="R2021">
        <v>692803</v>
      </c>
      <c r="S2021">
        <v>6520</v>
      </c>
      <c r="T2021">
        <v>324544</v>
      </c>
      <c r="U2021">
        <v>532</v>
      </c>
      <c r="V2021">
        <v>8053</v>
      </c>
      <c r="W2021">
        <v>14.5</v>
      </c>
      <c r="X2021">
        <v>18.399999999999999</v>
      </c>
      <c r="Y2021">
        <v>23.5</v>
      </c>
      <c r="Z2021">
        <v>19.399999999999999</v>
      </c>
      <c r="AA2021">
        <v>15.4</v>
      </c>
      <c r="AB2021">
        <v>24.5</v>
      </c>
      <c r="AC2021">
        <v>14.7</v>
      </c>
      <c r="AD2021">
        <v>18.5</v>
      </c>
    </row>
    <row r="2022" spans="1:30" x14ac:dyDescent="0.45">
      <c r="A2022" t="s">
        <v>167</v>
      </c>
      <c r="B2022">
        <v>21300</v>
      </c>
      <c r="C2022" t="s">
        <v>582</v>
      </c>
      <c r="E2022">
        <v>71</v>
      </c>
      <c r="F2022" t="s">
        <v>54</v>
      </c>
      <c r="H2022">
        <v>1</v>
      </c>
      <c r="I2022" t="s">
        <v>32</v>
      </c>
      <c r="J2022">
        <v>1</v>
      </c>
      <c r="K2022" t="s">
        <v>32</v>
      </c>
      <c r="L2022">
        <v>0</v>
      </c>
      <c r="M2022" t="s">
        <v>32</v>
      </c>
      <c r="N2022">
        <v>2012</v>
      </c>
      <c r="O2022">
        <v>167</v>
      </c>
      <c r="P2022">
        <v>11117</v>
      </c>
      <c r="Q2022">
        <v>17</v>
      </c>
      <c r="R2022">
        <v>10371</v>
      </c>
      <c r="S2022">
        <v>317</v>
      </c>
      <c r="T2022">
        <v>3888</v>
      </c>
      <c r="U2022">
        <v>150</v>
      </c>
      <c r="V2022">
        <v>746</v>
      </c>
      <c r="W2022">
        <v>28.2</v>
      </c>
      <c r="X2022">
        <v>19.8</v>
      </c>
      <c r="Y2022">
        <v>11.4</v>
      </c>
      <c r="Z2022">
        <v>22.3</v>
      </c>
      <c r="AA2022">
        <v>37.5</v>
      </c>
      <c r="AB2022">
        <v>20.5</v>
      </c>
      <c r="AC2022">
        <v>30.2</v>
      </c>
      <c r="AD2022">
        <v>14.7</v>
      </c>
    </row>
    <row r="2023" spans="1:30" x14ac:dyDescent="0.45">
      <c r="A2023" t="s">
        <v>167</v>
      </c>
      <c r="B2023">
        <v>21300</v>
      </c>
      <c r="C2023" t="s">
        <v>582</v>
      </c>
      <c r="E2023">
        <v>72</v>
      </c>
      <c r="F2023" t="s">
        <v>55</v>
      </c>
      <c r="H2023">
        <v>1</v>
      </c>
      <c r="I2023" t="s">
        <v>32</v>
      </c>
      <c r="J2023">
        <v>1</v>
      </c>
      <c r="K2023" t="s">
        <v>32</v>
      </c>
      <c r="L2023">
        <v>0</v>
      </c>
      <c r="M2023" t="s">
        <v>32</v>
      </c>
      <c r="N2023">
        <v>2012</v>
      </c>
      <c r="O2023">
        <v>228</v>
      </c>
      <c r="P2023">
        <v>171234</v>
      </c>
      <c r="Q2023">
        <v>200</v>
      </c>
      <c r="R2023">
        <v>170562</v>
      </c>
      <c r="S2023">
        <v>3201</v>
      </c>
      <c r="T2023">
        <v>42548</v>
      </c>
      <c r="U2023">
        <v>28</v>
      </c>
      <c r="W2023">
        <v>29.5</v>
      </c>
      <c r="X2023">
        <v>35.4</v>
      </c>
      <c r="Y2023">
        <v>28.3</v>
      </c>
      <c r="Z2023">
        <v>37</v>
      </c>
      <c r="AA2023">
        <v>31.3</v>
      </c>
      <c r="AB2023">
        <v>28.3</v>
      </c>
      <c r="AC2023">
        <v>71.099999999999994</v>
      </c>
    </row>
    <row r="2024" spans="1:30" x14ac:dyDescent="0.45">
      <c r="A2024" t="s">
        <v>167</v>
      </c>
      <c r="B2024">
        <v>21300</v>
      </c>
      <c r="C2024" t="s">
        <v>582</v>
      </c>
      <c r="E2024">
        <v>81</v>
      </c>
      <c r="F2024" t="s">
        <v>56</v>
      </c>
      <c r="G2024" t="s">
        <v>57</v>
      </c>
      <c r="H2024">
        <v>1</v>
      </c>
      <c r="I2024" t="s">
        <v>32</v>
      </c>
      <c r="J2024">
        <v>1</v>
      </c>
      <c r="K2024" t="s">
        <v>32</v>
      </c>
      <c r="L2024">
        <v>0</v>
      </c>
      <c r="M2024" t="s">
        <v>32</v>
      </c>
      <c r="N2024">
        <v>2012</v>
      </c>
      <c r="O2024">
        <v>578</v>
      </c>
      <c r="P2024">
        <v>41983</v>
      </c>
      <c r="Q2024">
        <v>98</v>
      </c>
      <c r="U2024">
        <v>480</v>
      </c>
      <c r="V2024">
        <v>10603</v>
      </c>
      <c r="W2024">
        <v>12.8</v>
      </c>
      <c r="X2024">
        <v>46.4</v>
      </c>
      <c r="Y2024">
        <v>61.8</v>
      </c>
      <c r="AC2024">
        <v>15.2</v>
      </c>
      <c r="AD2024">
        <v>21.7</v>
      </c>
    </row>
    <row r="2025" spans="1:30" x14ac:dyDescent="0.45">
      <c r="A2025" t="s">
        <v>168</v>
      </c>
      <c r="B2025">
        <v>21340</v>
      </c>
      <c r="C2025" t="s">
        <v>583</v>
      </c>
      <c r="E2025">
        <v>0</v>
      </c>
      <c r="F2025" t="s">
        <v>31</v>
      </c>
      <c r="H2025">
        <v>1</v>
      </c>
      <c r="I2025" t="s">
        <v>32</v>
      </c>
      <c r="J2025">
        <v>1</v>
      </c>
      <c r="K2025" t="s">
        <v>32</v>
      </c>
      <c r="L2025">
        <v>0</v>
      </c>
      <c r="M2025" t="s">
        <v>32</v>
      </c>
      <c r="N2025">
        <v>2012</v>
      </c>
      <c r="O2025">
        <v>67554</v>
      </c>
      <c r="P2025">
        <v>52405850</v>
      </c>
      <c r="Q2025">
        <v>10056</v>
      </c>
      <c r="R2025">
        <v>50068019</v>
      </c>
      <c r="S2025">
        <v>215814</v>
      </c>
      <c r="T2025">
        <v>6235572</v>
      </c>
      <c r="U2025">
        <v>57498</v>
      </c>
      <c r="V2025">
        <v>2337831</v>
      </c>
      <c r="W2025">
        <v>2.2000000000000002</v>
      </c>
      <c r="X2025">
        <v>4.2</v>
      </c>
      <c r="Y2025">
        <v>5.3</v>
      </c>
      <c r="Z2025">
        <v>4.7</v>
      </c>
      <c r="AA2025">
        <v>3.9</v>
      </c>
      <c r="AB2025">
        <v>4.3</v>
      </c>
      <c r="AC2025">
        <v>2.2000000000000002</v>
      </c>
      <c r="AD2025">
        <v>9</v>
      </c>
    </row>
    <row r="2026" spans="1:30" x14ac:dyDescent="0.45">
      <c r="A2026" t="s">
        <v>168</v>
      </c>
      <c r="B2026">
        <v>21340</v>
      </c>
      <c r="C2026" t="s">
        <v>583</v>
      </c>
      <c r="E2026">
        <v>11</v>
      </c>
      <c r="F2026" t="s">
        <v>33</v>
      </c>
      <c r="G2026" t="s">
        <v>34</v>
      </c>
      <c r="H2026">
        <v>1</v>
      </c>
      <c r="I2026" t="s">
        <v>32</v>
      </c>
      <c r="J2026">
        <v>1</v>
      </c>
      <c r="K2026" t="s">
        <v>32</v>
      </c>
      <c r="L2026">
        <v>0</v>
      </c>
      <c r="M2026" t="s">
        <v>32</v>
      </c>
      <c r="N2026">
        <v>2012</v>
      </c>
      <c r="O2026">
        <v>106</v>
      </c>
      <c r="P2026">
        <v>45083</v>
      </c>
      <c r="Q2026">
        <v>19</v>
      </c>
      <c r="R2026">
        <v>43656</v>
      </c>
      <c r="S2026">
        <v>362</v>
      </c>
      <c r="T2026">
        <v>9819</v>
      </c>
      <c r="U2026">
        <v>87</v>
      </c>
      <c r="V2026">
        <v>1427</v>
      </c>
      <c r="W2026">
        <v>38.1</v>
      </c>
      <c r="X2026">
        <v>24.9</v>
      </c>
      <c r="Y2026">
        <v>33.700000000000003</v>
      </c>
      <c r="Z2026">
        <v>26.9</v>
      </c>
      <c r="AA2026">
        <v>17.100000000000001</v>
      </c>
      <c r="AB2026">
        <v>24.2</v>
      </c>
      <c r="AC2026">
        <v>43.2</v>
      </c>
      <c r="AD2026">
        <v>38.200000000000003</v>
      </c>
    </row>
    <row r="2027" spans="1:30" x14ac:dyDescent="0.45">
      <c r="A2027" t="s">
        <v>168</v>
      </c>
      <c r="B2027">
        <v>21340</v>
      </c>
      <c r="C2027" t="s">
        <v>583</v>
      </c>
      <c r="E2027">
        <v>21</v>
      </c>
      <c r="F2027" t="s">
        <v>35</v>
      </c>
      <c r="H2027">
        <v>1</v>
      </c>
      <c r="I2027" t="s">
        <v>32</v>
      </c>
      <c r="J2027">
        <v>1</v>
      </c>
      <c r="K2027" t="s">
        <v>32</v>
      </c>
      <c r="L2027">
        <v>0</v>
      </c>
      <c r="M2027" t="s">
        <v>32</v>
      </c>
      <c r="N2027">
        <v>2012</v>
      </c>
      <c r="O2027">
        <v>46</v>
      </c>
      <c r="P2027">
        <v>54961</v>
      </c>
      <c r="Q2027">
        <v>11</v>
      </c>
      <c r="R2027">
        <v>49042</v>
      </c>
      <c r="S2027">
        <v>333</v>
      </c>
      <c r="T2027">
        <v>13763</v>
      </c>
      <c r="U2027">
        <v>35</v>
      </c>
      <c r="W2027">
        <v>45.6</v>
      </c>
      <c r="X2027">
        <v>29</v>
      </c>
      <c r="Y2027">
        <v>69.3</v>
      </c>
      <c r="Z2027">
        <v>33.1</v>
      </c>
      <c r="AA2027">
        <v>33.799999999999997</v>
      </c>
      <c r="AB2027">
        <v>39.5</v>
      </c>
      <c r="AC2027">
        <v>58.1</v>
      </c>
    </row>
    <row r="2028" spans="1:30" x14ac:dyDescent="0.45">
      <c r="A2028" t="s">
        <v>168</v>
      </c>
      <c r="B2028">
        <v>21340</v>
      </c>
      <c r="C2028" t="s">
        <v>583</v>
      </c>
      <c r="E2028">
        <v>23</v>
      </c>
      <c r="F2028" t="s">
        <v>37</v>
      </c>
      <c r="H2028">
        <v>1</v>
      </c>
      <c r="I2028" t="s">
        <v>32</v>
      </c>
      <c r="J2028">
        <v>1</v>
      </c>
      <c r="K2028" t="s">
        <v>32</v>
      </c>
      <c r="L2028">
        <v>0</v>
      </c>
      <c r="M2028" t="s">
        <v>32</v>
      </c>
      <c r="N2028">
        <v>2012</v>
      </c>
      <c r="O2028">
        <v>10865</v>
      </c>
      <c r="Q2028">
        <v>1107</v>
      </c>
      <c r="U2028">
        <v>9759</v>
      </c>
      <c r="W2028">
        <v>3.9</v>
      </c>
      <c r="Y2028">
        <v>10.3</v>
      </c>
      <c r="AC2028">
        <v>3.3</v>
      </c>
    </row>
    <row r="2029" spans="1:30" x14ac:dyDescent="0.45">
      <c r="A2029" t="s">
        <v>168</v>
      </c>
      <c r="B2029">
        <v>21340</v>
      </c>
      <c r="C2029" t="s">
        <v>583</v>
      </c>
      <c r="E2029" t="s">
        <v>38</v>
      </c>
      <c r="F2029" t="s">
        <v>39</v>
      </c>
      <c r="H2029">
        <v>1</v>
      </c>
      <c r="I2029" t="s">
        <v>32</v>
      </c>
      <c r="J2029">
        <v>1</v>
      </c>
      <c r="K2029" t="s">
        <v>32</v>
      </c>
      <c r="L2029">
        <v>0</v>
      </c>
      <c r="M2029" t="s">
        <v>32</v>
      </c>
      <c r="N2029">
        <v>2012</v>
      </c>
      <c r="O2029">
        <v>1558</v>
      </c>
      <c r="P2029">
        <v>15488223</v>
      </c>
      <c r="Q2029">
        <v>491</v>
      </c>
      <c r="R2029">
        <v>15430810</v>
      </c>
      <c r="S2029">
        <v>12111</v>
      </c>
      <c r="T2029">
        <v>518476</v>
      </c>
      <c r="U2029">
        <v>1067</v>
      </c>
      <c r="V2029">
        <v>57412</v>
      </c>
      <c r="W2029">
        <v>11</v>
      </c>
      <c r="X2029">
        <v>5.5</v>
      </c>
      <c r="Y2029">
        <v>15.6</v>
      </c>
      <c r="Z2029">
        <v>5.8</v>
      </c>
      <c r="AA2029">
        <v>4.8</v>
      </c>
      <c r="AB2029">
        <v>4.7</v>
      </c>
      <c r="AC2029">
        <v>14.8</v>
      </c>
      <c r="AD2029">
        <v>40.4</v>
      </c>
    </row>
    <row r="2030" spans="1:30" x14ac:dyDescent="0.45">
      <c r="A2030" t="s">
        <v>168</v>
      </c>
      <c r="B2030">
        <v>21340</v>
      </c>
      <c r="C2030" t="s">
        <v>583</v>
      </c>
      <c r="E2030">
        <v>42</v>
      </c>
      <c r="F2030" t="s">
        <v>40</v>
      </c>
      <c r="H2030">
        <v>1</v>
      </c>
      <c r="I2030" t="s">
        <v>32</v>
      </c>
      <c r="J2030">
        <v>1</v>
      </c>
      <c r="K2030" t="s">
        <v>32</v>
      </c>
      <c r="L2030">
        <v>0</v>
      </c>
      <c r="M2030" t="s">
        <v>32</v>
      </c>
      <c r="N2030">
        <v>2012</v>
      </c>
      <c r="O2030">
        <v>2235</v>
      </c>
      <c r="P2030">
        <v>7864744</v>
      </c>
      <c r="Q2030">
        <v>1072</v>
      </c>
      <c r="R2030">
        <v>7744603</v>
      </c>
      <c r="S2030">
        <v>11537</v>
      </c>
      <c r="T2030">
        <v>444552</v>
      </c>
      <c r="U2030">
        <v>1163</v>
      </c>
      <c r="V2030">
        <v>120141</v>
      </c>
      <c r="W2030">
        <v>9.3000000000000007</v>
      </c>
      <c r="X2030">
        <v>6.4</v>
      </c>
      <c r="Y2030">
        <v>11.7</v>
      </c>
      <c r="Z2030">
        <v>6.7</v>
      </c>
      <c r="AA2030">
        <v>14</v>
      </c>
      <c r="AB2030">
        <v>10.6</v>
      </c>
      <c r="AC2030">
        <v>9.1999999999999993</v>
      </c>
      <c r="AD2030">
        <v>29.8</v>
      </c>
    </row>
    <row r="2031" spans="1:30" x14ac:dyDescent="0.45">
      <c r="A2031" t="s">
        <v>168</v>
      </c>
      <c r="B2031">
        <v>21340</v>
      </c>
      <c r="C2031" t="s">
        <v>583</v>
      </c>
      <c r="E2031" t="s">
        <v>41</v>
      </c>
      <c r="F2031" t="s">
        <v>42</v>
      </c>
      <c r="H2031">
        <v>1</v>
      </c>
      <c r="I2031" t="s">
        <v>32</v>
      </c>
      <c r="J2031">
        <v>1</v>
      </c>
      <c r="K2031" t="s">
        <v>32</v>
      </c>
      <c r="L2031">
        <v>0</v>
      </c>
      <c r="M2031" t="s">
        <v>32</v>
      </c>
      <c r="N2031">
        <v>2012</v>
      </c>
      <c r="O2031">
        <v>6921</v>
      </c>
      <c r="P2031">
        <v>8423438</v>
      </c>
      <c r="Q2031">
        <v>1162</v>
      </c>
      <c r="R2031">
        <v>8156472</v>
      </c>
      <c r="S2031">
        <v>32348</v>
      </c>
      <c r="T2031">
        <v>665764</v>
      </c>
      <c r="U2031">
        <v>5759</v>
      </c>
      <c r="V2031">
        <v>266966</v>
      </c>
      <c r="W2031">
        <v>3.8</v>
      </c>
      <c r="X2031">
        <v>1.4</v>
      </c>
      <c r="Y2031">
        <v>5.8</v>
      </c>
      <c r="Z2031">
        <v>1.4</v>
      </c>
      <c r="AA2031">
        <v>2.2000000000000002</v>
      </c>
      <c r="AB2031">
        <v>1.9</v>
      </c>
      <c r="AC2031">
        <v>4.0999999999999996</v>
      </c>
      <c r="AD2031">
        <v>32.799999999999997</v>
      </c>
    </row>
    <row r="2032" spans="1:30" x14ac:dyDescent="0.45">
      <c r="A2032" t="s">
        <v>168</v>
      </c>
      <c r="B2032">
        <v>21340</v>
      </c>
      <c r="C2032" t="s">
        <v>583</v>
      </c>
      <c r="E2032" t="s">
        <v>43</v>
      </c>
      <c r="F2032" t="s">
        <v>44</v>
      </c>
      <c r="G2032" t="s">
        <v>45</v>
      </c>
      <c r="H2032">
        <v>1</v>
      </c>
      <c r="I2032" t="s">
        <v>32</v>
      </c>
      <c r="J2032">
        <v>1</v>
      </c>
      <c r="K2032" t="s">
        <v>32</v>
      </c>
      <c r="L2032">
        <v>0</v>
      </c>
      <c r="M2032" t="s">
        <v>32</v>
      </c>
      <c r="N2032">
        <v>2012</v>
      </c>
      <c r="O2032">
        <v>5216</v>
      </c>
      <c r="P2032">
        <v>2553959</v>
      </c>
      <c r="Q2032">
        <v>645</v>
      </c>
      <c r="R2032">
        <v>2214252</v>
      </c>
      <c r="S2032">
        <v>12255</v>
      </c>
      <c r="T2032">
        <v>458299</v>
      </c>
      <c r="U2032">
        <v>4571</v>
      </c>
      <c r="V2032">
        <v>339707</v>
      </c>
      <c r="W2032">
        <v>7.7</v>
      </c>
      <c r="X2032">
        <v>8.6999999999999993</v>
      </c>
      <c r="Y2032">
        <v>17.399999999999999</v>
      </c>
      <c r="Z2032">
        <v>9.9</v>
      </c>
      <c r="AA2032">
        <v>11.9</v>
      </c>
      <c r="AB2032">
        <v>10.6</v>
      </c>
      <c r="AC2032">
        <v>9</v>
      </c>
      <c r="AD2032">
        <v>16.100000000000001</v>
      </c>
    </row>
    <row r="2033" spans="1:30" x14ac:dyDescent="0.45">
      <c r="A2033" t="s">
        <v>168</v>
      </c>
      <c r="B2033">
        <v>21340</v>
      </c>
      <c r="C2033" t="s">
        <v>583</v>
      </c>
      <c r="E2033">
        <v>51</v>
      </c>
      <c r="F2033" t="s">
        <v>46</v>
      </c>
      <c r="H2033">
        <v>1</v>
      </c>
      <c r="I2033" t="s">
        <v>32</v>
      </c>
      <c r="J2033">
        <v>1</v>
      </c>
      <c r="K2033" t="s">
        <v>32</v>
      </c>
      <c r="L2033">
        <v>0</v>
      </c>
      <c r="M2033" t="s">
        <v>32</v>
      </c>
      <c r="N2033">
        <v>2012</v>
      </c>
      <c r="O2033">
        <v>510</v>
      </c>
      <c r="P2033">
        <v>2555093</v>
      </c>
      <c r="Q2033">
        <v>88</v>
      </c>
      <c r="R2033">
        <v>2546351</v>
      </c>
      <c r="S2033">
        <v>9423</v>
      </c>
      <c r="T2033">
        <v>349321</v>
      </c>
      <c r="U2033">
        <v>422</v>
      </c>
      <c r="V2033">
        <v>8742</v>
      </c>
      <c r="W2033">
        <v>12.6</v>
      </c>
      <c r="X2033">
        <v>3.8</v>
      </c>
      <c r="Y2033">
        <v>11.5</v>
      </c>
      <c r="Z2033">
        <v>4</v>
      </c>
      <c r="AA2033">
        <v>5.5</v>
      </c>
      <c r="AB2033">
        <v>5</v>
      </c>
      <c r="AC2033">
        <v>14</v>
      </c>
      <c r="AD2033">
        <v>25.3</v>
      </c>
    </row>
    <row r="2034" spans="1:30" x14ac:dyDescent="0.45">
      <c r="A2034" t="s">
        <v>168</v>
      </c>
      <c r="B2034">
        <v>21340</v>
      </c>
      <c r="C2034" t="s">
        <v>583</v>
      </c>
      <c r="E2034">
        <v>52</v>
      </c>
      <c r="F2034" t="s">
        <v>47</v>
      </c>
      <c r="G2034" t="s">
        <v>48</v>
      </c>
      <c r="H2034">
        <v>1</v>
      </c>
      <c r="I2034" t="s">
        <v>32</v>
      </c>
      <c r="J2034">
        <v>1</v>
      </c>
      <c r="K2034" t="s">
        <v>32</v>
      </c>
      <c r="L2034">
        <v>0</v>
      </c>
      <c r="M2034" t="s">
        <v>32</v>
      </c>
      <c r="N2034">
        <v>2012</v>
      </c>
      <c r="O2034">
        <v>1933</v>
      </c>
      <c r="P2034">
        <v>1350070</v>
      </c>
      <c r="Q2034">
        <v>458</v>
      </c>
      <c r="R2034">
        <v>1302508</v>
      </c>
      <c r="S2034">
        <v>5821</v>
      </c>
      <c r="T2034">
        <v>232248</v>
      </c>
      <c r="U2034">
        <v>1474</v>
      </c>
      <c r="V2034">
        <v>47563</v>
      </c>
      <c r="W2034">
        <v>22.1</v>
      </c>
      <c r="X2034">
        <v>3.4</v>
      </c>
      <c r="Y2034">
        <v>24</v>
      </c>
      <c r="Z2034">
        <v>2.7</v>
      </c>
      <c r="AA2034">
        <v>7.2</v>
      </c>
      <c r="AB2034">
        <v>4.8</v>
      </c>
      <c r="AC2034">
        <v>22.5</v>
      </c>
      <c r="AD2034">
        <v>40.1</v>
      </c>
    </row>
    <row r="2035" spans="1:30" x14ac:dyDescent="0.45">
      <c r="A2035" t="s">
        <v>168</v>
      </c>
      <c r="B2035">
        <v>21340</v>
      </c>
      <c r="C2035" t="s">
        <v>583</v>
      </c>
      <c r="E2035">
        <v>53</v>
      </c>
      <c r="F2035" t="s">
        <v>49</v>
      </c>
      <c r="H2035">
        <v>1</v>
      </c>
      <c r="I2035" t="s">
        <v>32</v>
      </c>
      <c r="J2035">
        <v>1</v>
      </c>
      <c r="K2035" t="s">
        <v>32</v>
      </c>
      <c r="L2035">
        <v>0</v>
      </c>
      <c r="M2035" t="s">
        <v>32</v>
      </c>
      <c r="N2035">
        <v>2012</v>
      </c>
      <c r="O2035">
        <v>4689</v>
      </c>
      <c r="P2035">
        <v>918855</v>
      </c>
      <c r="Q2035">
        <v>634</v>
      </c>
      <c r="R2035">
        <v>554992</v>
      </c>
      <c r="S2035">
        <v>2792</v>
      </c>
      <c r="T2035">
        <v>106397</v>
      </c>
      <c r="U2035">
        <v>4054</v>
      </c>
      <c r="V2035">
        <v>363863</v>
      </c>
      <c r="W2035">
        <v>10.4</v>
      </c>
      <c r="X2035">
        <v>10.6</v>
      </c>
      <c r="Y2035">
        <v>19.899999999999999</v>
      </c>
      <c r="Z2035">
        <v>12.3</v>
      </c>
      <c r="AA2035">
        <v>12.2</v>
      </c>
      <c r="AB2035">
        <v>17.899999999999999</v>
      </c>
      <c r="AC2035">
        <v>11.4</v>
      </c>
      <c r="AD2035">
        <v>15</v>
      </c>
    </row>
    <row r="2036" spans="1:30" x14ac:dyDescent="0.45">
      <c r="A2036" t="s">
        <v>168</v>
      </c>
      <c r="B2036">
        <v>21340</v>
      </c>
      <c r="C2036" t="s">
        <v>583</v>
      </c>
      <c r="E2036">
        <v>54</v>
      </c>
      <c r="F2036" t="s">
        <v>50</v>
      </c>
      <c r="H2036">
        <v>1</v>
      </c>
      <c r="I2036" t="s">
        <v>32</v>
      </c>
      <c r="J2036">
        <v>1</v>
      </c>
      <c r="K2036" t="s">
        <v>32</v>
      </c>
      <c r="L2036">
        <v>0</v>
      </c>
      <c r="M2036" t="s">
        <v>32</v>
      </c>
      <c r="N2036">
        <v>2012</v>
      </c>
      <c r="O2036">
        <v>5713</v>
      </c>
      <c r="P2036">
        <v>1161632</v>
      </c>
      <c r="Q2036">
        <v>970</v>
      </c>
      <c r="R2036">
        <v>996472</v>
      </c>
      <c r="S2036">
        <v>9712</v>
      </c>
      <c r="T2036">
        <v>369615</v>
      </c>
      <c r="U2036">
        <v>4743</v>
      </c>
      <c r="V2036">
        <v>165160</v>
      </c>
      <c r="W2036">
        <v>9.5</v>
      </c>
      <c r="X2036">
        <v>5.7</v>
      </c>
      <c r="Y2036">
        <v>10.9</v>
      </c>
      <c r="Z2036">
        <v>5.3</v>
      </c>
      <c r="AA2036">
        <v>14.2</v>
      </c>
      <c r="AB2036">
        <v>8.1</v>
      </c>
      <c r="AC2036">
        <v>11.2</v>
      </c>
      <c r="AD2036">
        <v>23.2</v>
      </c>
    </row>
    <row r="2037" spans="1:30" x14ac:dyDescent="0.45">
      <c r="A2037" t="s">
        <v>168</v>
      </c>
      <c r="B2037">
        <v>21340</v>
      </c>
      <c r="C2037" t="s">
        <v>583</v>
      </c>
      <c r="E2037">
        <v>55</v>
      </c>
      <c r="F2037" t="s">
        <v>59</v>
      </c>
      <c r="H2037">
        <v>1</v>
      </c>
      <c r="I2037" t="s">
        <v>32</v>
      </c>
      <c r="J2037">
        <v>1</v>
      </c>
      <c r="K2037" t="s">
        <v>32</v>
      </c>
      <c r="L2037">
        <v>0</v>
      </c>
      <c r="M2037" t="s">
        <v>32</v>
      </c>
      <c r="N2037">
        <v>2012</v>
      </c>
      <c r="O2037">
        <v>52</v>
      </c>
      <c r="P2037">
        <v>122937</v>
      </c>
      <c r="Q2037">
        <v>52</v>
      </c>
      <c r="R2037">
        <v>122937</v>
      </c>
      <c r="S2037">
        <v>2944</v>
      </c>
      <c r="T2037">
        <v>117786</v>
      </c>
      <c r="U2037">
        <v>0</v>
      </c>
      <c r="V2037">
        <v>0</v>
      </c>
      <c r="W2037">
        <v>17.600000000000001</v>
      </c>
      <c r="X2037">
        <v>12.1</v>
      </c>
      <c r="Y2037">
        <v>18.3</v>
      </c>
      <c r="Z2037">
        <v>12.6</v>
      </c>
      <c r="AA2037">
        <v>20.399999999999999</v>
      </c>
      <c r="AB2037">
        <v>12.8</v>
      </c>
      <c r="AC2037">
        <v>0</v>
      </c>
      <c r="AD2037">
        <v>0</v>
      </c>
    </row>
    <row r="2038" spans="1:30" x14ac:dyDescent="0.45">
      <c r="A2038" t="s">
        <v>168</v>
      </c>
      <c r="B2038">
        <v>21340</v>
      </c>
      <c r="C2038" t="s">
        <v>583</v>
      </c>
      <c r="E2038">
        <v>56</v>
      </c>
      <c r="F2038" t="s">
        <v>51</v>
      </c>
      <c r="H2038">
        <v>1</v>
      </c>
      <c r="I2038" t="s">
        <v>32</v>
      </c>
      <c r="J2038">
        <v>1</v>
      </c>
      <c r="K2038" t="s">
        <v>32</v>
      </c>
      <c r="L2038">
        <v>0</v>
      </c>
      <c r="M2038" t="s">
        <v>32</v>
      </c>
      <c r="N2038">
        <v>2012</v>
      </c>
      <c r="O2038">
        <v>7744</v>
      </c>
      <c r="P2038">
        <v>1384637</v>
      </c>
      <c r="Q2038">
        <v>575</v>
      </c>
      <c r="R2038">
        <v>1286970</v>
      </c>
      <c r="S2038">
        <v>28807</v>
      </c>
      <c r="T2038">
        <v>694256</v>
      </c>
      <c r="U2038">
        <v>7168</v>
      </c>
      <c r="V2038">
        <v>97667</v>
      </c>
      <c r="W2038">
        <v>6.1</v>
      </c>
      <c r="X2038">
        <v>6.5</v>
      </c>
      <c r="Y2038">
        <v>10.6</v>
      </c>
      <c r="Z2038">
        <v>7.2</v>
      </c>
      <c r="AA2038">
        <v>5.2</v>
      </c>
      <c r="AB2038">
        <v>4.2</v>
      </c>
      <c r="AC2038">
        <v>6.6</v>
      </c>
      <c r="AD2038">
        <v>10.199999999999999</v>
      </c>
    </row>
    <row r="2039" spans="1:30" x14ac:dyDescent="0.45">
      <c r="A2039" t="s">
        <v>168</v>
      </c>
      <c r="B2039">
        <v>21340</v>
      </c>
      <c r="C2039" t="s">
        <v>583</v>
      </c>
      <c r="E2039">
        <v>61</v>
      </c>
      <c r="F2039" t="s">
        <v>52</v>
      </c>
      <c r="H2039">
        <v>1</v>
      </c>
      <c r="I2039" t="s">
        <v>32</v>
      </c>
      <c r="J2039">
        <v>1</v>
      </c>
      <c r="K2039" t="s">
        <v>32</v>
      </c>
      <c r="L2039">
        <v>0</v>
      </c>
      <c r="M2039" t="s">
        <v>32</v>
      </c>
      <c r="N2039">
        <v>2012</v>
      </c>
      <c r="O2039">
        <v>1206</v>
      </c>
      <c r="P2039">
        <v>166237</v>
      </c>
      <c r="Q2039">
        <v>129</v>
      </c>
      <c r="R2039">
        <v>156839</v>
      </c>
      <c r="S2039">
        <v>2690</v>
      </c>
      <c r="T2039">
        <v>65004</v>
      </c>
      <c r="U2039">
        <v>1078</v>
      </c>
      <c r="V2039">
        <v>9399</v>
      </c>
      <c r="W2039">
        <v>16.7</v>
      </c>
      <c r="X2039">
        <v>6.9</v>
      </c>
      <c r="Y2039">
        <v>15.9</v>
      </c>
      <c r="Z2039">
        <v>7.7</v>
      </c>
      <c r="AA2039">
        <v>8.6</v>
      </c>
      <c r="AB2039">
        <v>6.6</v>
      </c>
      <c r="AC2039">
        <v>18.399999999999999</v>
      </c>
      <c r="AD2039">
        <v>30.2</v>
      </c>
    </row>
    <row r="2040" spans="1:30" x14ac:dyDescent="0.45">
      <c r="A2040" t="s">
        <v>168</v>
      </c>
      <c r="B2040">
        <v>21340</v>
      </c>
      <c r="C2040" t="s">
        <v>583</v>
      </c>
      <c r="E2040">
        <v>62</v>
      </c>
      <c r="F2040" t="s">
        <v>53</v>
      </c>
      <c r="H2040">
        <v>1</v>
      </c>
      <c r="I2040" t="s">
        <v>32</v>
      </c>
      <c r="J2040">
        <v>1</v>
      </c>
      <c r="K2040" t="s">
        <v>32</v>
      </c>
      <c r="L2040">
        <v>0</v>
      </c>
      <c r="M2040" t="s">
        <v>32</v>
      </c>
      <c r="N2040">
        <v>2012</v>
      </c>
      <c r="O2040">
        <v>6103</v>
      </c>
      <c r="P2040">
        <v>3194059</v>
      </c>
      <c r="Q2040">
        <v>1121</v>
      </c>
      <c r="R2040">
        <v>3035949</v>
      </c>
      <c r="S2040">
        <v>32345</v>
      </c>
      <c r="T2040">
        <v>1062159</v>
      </c>
      <c r="U2040">
        <v>4981</v>
      </c>
      <c r="V2040">
        <v>158109</v>
      </c>
      <c r="W2040">
        <v>5.9</v>
      </c>
      <c r="X2040">
        <v>7.2</v>
      </c>
      <c r="Y2040">
        <v>15.9</v>
      </c>
      <c r="Z2040">
        <v>7.9</v>
      </c>
      <c r="AA2040">
        <v>12.2</v>
      </c>
      <c r="AB2040">
        <v>12.7</v>
      </c>
      <c r="AC2040">
        <v>5</v>
      </c>
      <c r="AD2040">
        <v>16.899999999999999</v>
      </c>
    </row>
    <row r="2041" spans="1:30" x14ac:dyDescent="0.45">
      <c r="A2041" t="s">
        <v>168</v>
      </c>
      <c r="B2041">
        <v>21340</v>
      </c>
      <c r="C2041" t="s">
        <v>583</v>
      </c>
      <c r="E2041">
        <v>71</v>
      </c>
      <c r="F2041" t="s">
        <v>54</v>
      </c>
      <c r="H2041">
        <v>1</v>
      </c>
      <c r="I2041" t="s">
        <v>32</v>
      </c>
      <c r="J2041">
        <v>1</v>
      </c>
      <c r="K2041" t="s">
        <v>32</v>
      </c>
      <c r="L2041">
        <v>0</v>
      </c>
      <c r="M2041" t="s">
        <v>32</v>
      </c>
      <c r="N2041">
        <v>2012</v>
      </c>
      <c r="O2041">
        <v>2296</v>
      </c>
      <c r="P2041">
        <v>115684</v>
      </c>
      <c r="Q2041">
        <v>110</v>
      </c>
      <c r="R2041">
        <v>85074</v>
      </c>
      <c r="S2041">
        <v>1451</v>
      </c>
      <c r="T2041">
        <v>25064</v>
      </c>
      <c r="U2041">
        <v>2185</v>
      </c>
      <c r="V2041">
        <v>30610</v>
      </c>
      <c r="W2041">
        <v>8.5</v>
      </c>
      <c r="X2041">
        <v>16.399999999999999</v>
      </c>
      <c r="Y2041">
        <v>22.8</v>
      </c>
      <c r="Z2041">
        <v>17.399999999999999</v>
      </c>
      <c r="AA2041">
        <v>15.8</v>
      </c>
      <c r="AB2041">
        <v>15.9</v>
      </c>
      <c r="AC2041">
        <v>8.5</v>
      </c>
      <c r="AD2041">
        <v>20.399999999999999</v>
      </c>
    </row>
    <row r="2042" spans="1:30" x14ac:dyDescent="0.45">
      <c r="A2042" t="s">
        <v>168</v>
      </c>
      <c r="B2042">
        <v>21340</v>
      </c>
      <c r="C2042" t="s">
        <v>583</v>
      </c>
      <c r="E2042">
        <v>72</v>
      </c>
      <c r="F2042" t="s">
        <v>55</v>
      </c>
      <c r="H2042">
        <v>1</v>
      </c>
      <c r="I2042" t="s">
        <v>32</v>
      </c>
      <c r="J2042">
        <v>1</v>
      </c>
      <c r="K2042" t="s">
        <v>32</v>
      </c>
      <c r="L2042">
        <v>0</v>
      </c>
      <c r="M2042" t="s">
        <v>32</v>
      </c>
      <c r="N2042">
        <v>2012</v>
      </c>
      <c r="O2042">
        <v>2567</v>
      </c>
      <c r="P2042">
        <v>1531777</v>
      </c>
      <c r="Q2042">
        <v>988</v>
      </c>
      <c r="R2042">
        <v>1488095</v>
      </c>
      <c r="S2042">
        <v>32010</v>
      </c>
      <c r="T2042">
        <v>411587</v>
      </c>
      <c r="U2042">
        <v>1578</v>
      </c>
      <c r="V2042">
        <v>43682</v>
      </c>
      <c r="W2042">
        <v>7.2</v>
      </c>
      <c r="X2042">
        <v>16.5</v>
      </c>
      <c r="Y2042">
        <v>20.100000000000001</v>
      </c>
      <c r="Z2042">
        <v>17.3</v>
      </c>
      <c r="AA2042">
        <v>19.3</v>
      </c>
      <c r="AB2042">
        <v>16.5</v>
      </c>
      <c r="AC2042">
        <v>7.6</v>
      </c>
      <c r="AD2042">
        <v>35.1</v>
      </c>
    </row>
    <row r="2043" spans="1:30" x14ac:dyDescent="0.45">
      <c r="A2043" t="s">
        <v>168</v>
      </c>
      <c r="B2043">
        <v>21340</v>
      </c>
      <c r="C2043" t="s">
        <v>583</v>
      </c>
      <c r="E2043">
        <v>81</v>
      </c>
      <c r="F2043" t="s">
        <v>56</v>
      </c>
      <c r="G2043" t="s">
        <v>57</v>
      </c>
      <c r="H2043">
        <v>1</v>
      </c>
      <c r="I2043" t="s">
        <v>32</v>
      </c>
      <c r="J2043">
        <v>1</v>
      </c>
      <c r="K2043" t="s">
        <v>32</v>
      </c>
      <c r="L2043">
        <v>0</v>
      </c>
      <c r="M2043" t="s">
        <v>32</v>
      </c>
      <c r="N2043">
        <v>2012</v>
      </c>
      <c r="O2043">
        <v>7900</v>
      </c>
      <c r="P2043">
        <v>542017</v>
      </c>
      <c r="Q2043">
        <v>553</v>
      </c>
      <c r="R2043">
        <v>327429</v>
      </c>
      <c r="S2043">
        <v>4094</v>
      </c>
      <c r="T2043">
        <v>97030</v>
      </c>
      <c r="U2043">
        <v>7347</v>
      </c>
      <c r="V2043">
        <v>214589</v>
      </c>
      <c r="W2043">
        <v>2.9</v>
      </c>
      <c r="X2043">
        <v>15.3</v>
      </c>
      <c r="Y2043">
        <v>24.7</v>
      </c>
      <c r="Z2043">
        <v>20.8</v>
      </c>
      <c r="AA2043">
        <v>18.5</v>
      </c>
      <c r="AB2043">
        <v>20</v>
      </c>
      <c r="AC2043">
        <v>3</v>
      </c>
      <c r="AD2043">
        <v>23</v>
      </c>
    </row>
    <row r="2044" spans="1:30" x14ac:dyDescent="0.45">
      <c r="A2044" t="s">
        <v>168</v>
      </c>
      <c r="B2044">
        <v>21340</v>
      </c>
      <c r="C2044" t="s">
        <v>583</v>
      </c>
      <c r="E2044">
        <v>99</v>
      </c>
      <c r="F2044" t="s">
        <v>76</v>
      </c>
      <c r="H2044">
        <v>1</v>
      </c>
      <c r="I2044" t="s">
        <v>32</v>
      </c>
      <c r="J2044">
        <v>1</v>
      </c>
      <c r="K2044" t="s">
        <v>32</v>
      </c>
      <c r="L2044">
        <v>0</v>
      </c>
      <c r="M2044" t="s">
        <v>32</v>
      </c>
      <c r="N2044">
        <v>2012</v>
      </c>
      <c r="O2044">
        <v>32</v>
      </c>
      <c r="P2044">
        <v>4401</v>
      </c>
      <c r="Q2044">
        <v>11</v>
      </c>
      <c r="R2044">
        <v>3130</v>
      </c>
      <c r="S2044">
        <v>13</v>
      </c>
      <c r="T2044">
        <v>607</v>
      </c>
      <c r="U2044">
        <v>21</v>
      </c>
      <c r="W2044">
        <v>88.4</v>
      </c>
      <c r="X2044">
        <v>39.4</v>
      </c>
      <c r="Y2044">
        <v>50.7</v>
      </c>
      <c r="Z2044">
        <v>30.6</v>
      </c>
      <c r="AA2044">
        <v>110.3</v>
      </c>
      <c r="AB2044">
        <v>30.6</v>
      </c>
      <c r="AC2044">
        <v>113</v>
      </c>
    </row>
    <row r="2045" spans="1:30" x14ac:dyDescent="0.45">
      <c r="A2045" t="s">
        <v>169</v>
      </c>
      <c r="B2045">
        <v>21500</v>
      </c>
      <c r="C2045" t="s">
        <v>584</v>
      </c>
      <c r="E2045">
        <v>0</v>
      </c>
      <c r="F2045" t="s">
        <v>31</v>
      </c>
      <c r="H2045">
        <v>1</v>
      </c>
      <c r="I2045" t="s">
        <v>32</v>
      </c>
      <c r="J2045">
        <v>1</v>
      </c>
      <c r="K2045" t="s">
        <v>32</v>
      </c>
      <c r="L2045">
        <v>0</v>
      </c>
      <c r="M2045" t="s">
        <v>32</v>
      </c>
      <c r="N2045">
        <v>2012</v>
      </c>
      <c r="O2045">
        <v>18667</v>
      </c>
      <c r="P2045">
        <v>25316581</v>
      </c>
      <c r="Q2045">
        <v>4803</v>
      </c>
      <c r="R2045">
        <v>24760148</v>
      </c>
      <c r="S2045">
        <v>109850</v>
      </c>
      <c r="T2045">
        <v>3803900</v>
      </c>
      <c r="U2045">
        <v>13865</v>
      </c>
      <c r="V2045">
        <v>556433</v>
      </c>
      <c r="W2045">
        <v>4.8</v>
      </c>
      <c r="X2045">
        <v>5.6</v>
      </c>
      <c r="Y2045">
        <v>7.2</v>
      </c>
      <c r="Z2045">
        <v>5.9</v>
      </c>
      <c r="AA2045">
        <v>4.0999999999999996</v>
      </c>
      <c r="AB2045">
        <v>3.6</v>
      </c>
      <c r="AC2045">
        <v>5.0999999999999996</v>
      </c>
      <c r="AD2045">
        <v>11.2</v>
      </c>
    </row>
    <row r="2046" spans="1:30" x14ac:dyDescent="0.45">
      <c r="A2046" t="s">
        <v>169</v>
      </c>
      <c r="B2046">
        <v>21500</v>
      </c>
      <c r="C2046" t="s">
        <v>584</v>
      </c>
      <c r="E2046">
        <v>11</v>
      </c>
      <c r="F2046" t="s">
        <v>33</v>
      </c>
      <c r="G2046" t="s">
        <v>34</v>
      </c>
      <c r="H2046">
        <v>1</v>
      </c>
      <c r="I2046" t="s">
        <v>32</v>
      </c>
      <c r="J2046">
        <v>1</v>
      </c>
      <c r="K2046" t="s">
        <v>32</v>
      </c>
      <c r="L2046">
        <v>0</v>
      </c>
      <c r="M2046" t="s">
        <v>32</v>
      </c>
      <c r="N2046">
        <v>2012</v>
      </c>
      <c r="O2046">
        <v>140</v>
      </c>
      <c r="Q2046">
        <v>0</v>
      </c>
      <c r="U2046">
        <v>140</v>
      </c>
      <c r="W2046">
        <v>26.2</v>
      </c>
      <c r="Y2046">
        <v>0</v>
      </c>
      <c r="AC2046">
        <v>25</v>
      </c>
    </row>
    <row r="2047" spans="1:30" x14ac:dyDescent="0.45">
      <c r="A2047" t="s">
        <v>169</v>
      </c>
      <c r="B2047">
        <v>21500</v>
      </c>
      <c r="C2047" t="s">
        <v>584</v>
      </c>
      <c r="E2047">
        <v>21</v>
      </c>
      <c r="F2047" t="s">
        <v>35</v>
      </c>
      <c r="H2047">
        <v>1</v>
      </c>
      <c r="I2047" t="s">
        <v>32</v>
      </c>
      <c r="J2047">
        <v>1</v>
      </c>
      <c r="K2047" t="s">
        <v>32</v>
      </c>
      <c r="L2047">
        <v>0</v>
      </c>
      <c r="M2047" t="s">
        <v>32</v>
      </c>
      <c r="N2047">
        <v>2012</v>
      </c>
      <c r="O2047">
        <v>128</v>
      </c>
      <c r="P2047">
        <v>30844</v>
      </c>
      <c r="Q2047">
        <v>24</v>
      </c>
      <c r="U2047">
        <v>105</v>
      </c>
      <c r="W2047">
        <v>45.1</v>
      </c>
      <c r="X2047">
        <v>37.200000000000003</v>
      </c>
      <c r="Y2047">
        <v>50.1</v>
      </c>
      <c r="AC2047">
        <v>53.9</v>
      </c>
    </row>
    <row r="2048" spans="1:30" x14ac:dyDescent="0.45">
      <c r="A2048" t="s">
        <v>169</v>
      </c>
      <c r="B2048">
        <v>21500</v>
      </c>
      <c r="C2048" t="s">
        <v>584</v>
      </c>
      <c r="E2048">
        <v>23</v>
      </c>
      <c r="F2048" t="s">
        <v>37</v>
      </c>
      <c r="H2048">
        <v>1</v>
      </c>
      <c r="I2048" t="s">
        <v>32</v>
      </c>
      <c r="J2048">
        <v>1</v>
      </c>
      <c r="K2048" t="s">
        <v>32</v>
      </c>
      <c r="L2048">
        <v>0</v>
      </c>
      <c r="M2048" t="s">
        <v>32</v>
      </c>
      <c r="N2048">
        <v>2012</v>
      </c>
      <c r="O2048">
        <v>2042</v>
      </c>
      <c r="P2048">
        <v>757913</v>
      </c>
      <c r="Q2048">
        <v>498</v>
      </c>
      <c r="R2048">
        <v>693690</v>
      </c>
      <c r="S2048">
        <v>3025</v>
      </c>
      <c r="T2048">
        <v>131245</v>
      </c>
      <c r="U2048">
        <v>1544</v>
      </c>
      <c r="V2048">
        <v>64222</v>
      </c>
      <c r="W2048">
        <v>16.399999999999999</v>
      </c>
      <c r="X2048">
        <v>28.6</v>
      </c>
      <c r="Y2048">
        <v>21.8</v>
      </c>
      <c r="Z2048">
        <v>31.3</v>
      </c>
      <c r="AA2048">
        <v>29.8</v>
      </c>
      <c r="AB2048">
        <v>26.2</v>
      </c>
      <c r="AC2048">
        <v>20.100000000000001</v>
      </c>
      <c r="AD2048">
        <v>34.5</v>
      </c>
    </row>
    <row r="2049" spans="1:30" x14ac:dyDescent="0.45">
      <c r="A2049" t="s">
        <v>169</v>
      </c>
      <c r="B2049">
        <v>21500</v>
      </c>
      <c r="C2049" t="s">
        <v>584</v>
      </c>
      <c r="E2049" t="s">
        <v>38</v>
      </c>
      <c r="F2049" t="s">
        <v>39</v>
      </c>
      <c r="H2049">
        <v>1</v>
      </c>
      <c r="I2049" t="s">
        <v>32</v>
      </c>
      <c r="J2049">
        <v>1</v>
      </c>
      <c r="K2049" t="s">
        <v>32</v>
      </c>
      <c r="L2049">
        <v>0</v>
      </c>
      <c r="M2049" t="s">
        <v>32</v>
      </c>
      <c r="N2049">
        <v>2012</v>
      </c>
      <c r="O2049">
        <v>702</v>
      </c>
      <c r="P2049">
        <v>9294037</v>
      </c>
      <c r="Q2049">
        <v>473</v>
      </c>
      <c r="R2049">
        <v>9287628</v>
      </c>
      <c r="S2049">
        <v>20858</v>
      </c>
      <c r="T2049">
        <v>1095158</v>
      </c>
      <c r="U2049">
        <v>229</v>
      </c>
      <c r="V2049">
        <v>6409</v>
      </c>
      <c r="W2049">
        <v>17.3</v>
      </c>
      <c r="X2049">
        <v>8.1999999999999993</v>
      </c>
      <c r="Y2049">
        <v>15.3</v>
      </c>
      <c r="Z2049">
        <v>8.6</v>
      </c>
      <c r="AA2049">
        <v>10.5</v>
      </c>
      <c r="AB2049">
        <v>7.6</v>
      </c>
      <c r="AC2049">
        <v>33.1</v>
      </c>
      <c r="AD2049">
        <v>31.7</v>
      </c>
    </row>
    <row r="2050" spans="1:30" x14ac:dyDescent="0.45">
      <c r="A2050" t="s">
        <v>169</v>
      </c>
      <c r="B2050">
        <v>21500</v>
      </c>
      <c r="C2050" t="s">
        <v>584</v>
      </c>
      <c r="E2050">
        <v>42</v>
      </c>
      <c r="F2050" t="s">
        <v>40</v>
      </c>
      <c r="H2050">
        <v>1</v>
      </c>
      <c r="I2050" t="s">
        <v>32</v>
      </c>
      <c r="J2050">
        <v>1</v>
      </c>
      <c r="K2050" t="s">
        <v>32</v>
      </c>
      <c r="L2050">
        <v>0</v>
      </c>
      <c r="M2050" t="s">
        <v>32</v>
      </c>
      <c r="N2050">
        <v>2012</v>
      </c>
      <c r="O2050">
        <v>565</v>
      </c>
      <c r="P2050">
        <v>1346561</v>
      </c>
      <c r="Q2050">
        <v>335</v>
      </c>
      <c r="R2050">
        <v>1336092</v>
      </c>
      <c r="S2050">
        <v>4734</v>
      </c>
      <c r="T2050">
        <v>155879</v>
      </c>
      <c r="U2050">
        <v>231</v>
      </c>
      <c r="W2050">
        <v>19.8</v>
      </c>
      <c r="X2050">
        <v>13.1</v>
      </c>
      <c r="Y2050">
        <v>22.5</v>
      </c>
      <c r="Z2050">
        <v>13.6</v>
      </c>
      <c r="AA2050">
        <v>52.5</v>
      </c>
      <c r="AB2050">
        <v>25.5</v>
      </c>
      <c r="AC2050">
        <v>37</v>
      </c>
    </row>
    <row r="2051" spans="1:30" x14ac:dyDescent="0.45">
      <c r="A2051" t="s">
        <v>169</v>
      </c>
      <c r="B2051">
        <v>21500</v>
      </c>
      <c r="C2051" t="s">
        <v>584</v>
      </c>
      <c r="E2051" t="s">
        <v>41</v>
      </c>
      <c r="F2051" t="s">
        <v>42</v>
      </c>
      <c r="H2051">
        <v>1</v>
      </c>
      <c r="I2051" t="s">
        <v>32</v>
      </c>
      <c r="J2051">
        <v>1</v>
      </c>
      <c r="K2051" t="s">
        <v>32</v>
      </c>
      <c r="L2051">
        <v>0</v>
      </c>
      <c r="M2051" t="s">
        <v>32</v>
      </c>
      <c r="N2051">
        <v>2012</v>
      </c>
      <c r="O2051">
        <v>2420</v>
      </c>
      <c r="P2051">
        <v>4839910</v>
      </c>
      <c r="Q2051">
        <v>730</v>
      </c>
      <c r="R2051">
        <v>4788113</v>
      </c>
      <c r="S2051">
        <v>17417</v>
      </c>
      <c r="T2051">
        <v>439037</v>
      </c>
      <c r="U2051">
        <v>1690</v>
      </c>
      <c r="V2051">
        <v>51798</v>
      </c>
      <c r="W2051">
        <v>8.8000000000000007</v>
      </c>
      <c r="X2051">
        <v>25.4</v>
      </c>
      <c r="Y2051">
        <v>14.9</v>
      </c>
      <c r="Z2051">
        <v>26.6</v>
      </c>
      <c r="AA2051">
        <v>12.6</v>
      </c>
      <c r="AB2051">
        <v>25.8</v>
      </c>
      <c r="AC2051">
        <v>8.9</v>
      </c>
      <c r="AD2051">
        <v>21.3</v>
      </c>
    </row>
    <row r="2052" spans="1:30" x14ac:dyDescent="0.45">
      <c r="A2052" t="s">
        <v>169</v>
      </c>
      <c r="B2052">
        <v>21500</v>
      </c>
      <c r="C2052" t="s">
        <v>584</v>
      </c>
      <c r="E2052" t="s">
        <v>43</v>
      </c>
      <c r="F2052" t="s">
        <v>44</v>
      </c>
      <c r="G2052" t="s">
        <v>45</v>
      </c>
      <c r="H2052">
        <v>1</v>
      </c>
      <c r="I2052" t="s">
        <v>32</v>
      </c>
      <c r="J2052">
        <v>1</v>
      </c>
      <c r="K2052" t="s">
        <v>32</v>
      </c>
      <c r="L2052">
        <v>0</v>
      </c>
      <c r="M2052" t="s">
        <v>32</v>
      </c>
      <c r="N2052">
        <v>2012</v>
      </c>
      <c r="O2052">
        <v>811</v>
      </c>
      <c r="P2052">
        <v>242284</v>
      </c>
      <c r="Q2052">
        <v>148</v>
      </c>
      <c r="R2052">
        <v>191668</v>
      </c>
      <c r="S2052">
        <v>1823</v>
      </c>
      <c r="T2052">
        <v>51121</v>
      </c>
      <c r="U2052">
        <v>663</v>
      </c>
      <c r="V2052">
        <v>50616</v>
      </c>
      <c r="W2052">
        <v>17.8</v>
      </c>
      <c r="X2052">
        <v>12.9</v>
      </c>
      <c r="Y2052">
        <v>33.200000000000003</v>
      </c>
      <c r="Z2052">
        <v>12.8</v>
      </c>
      <c r="AA2052">
        <v>23.5</v>
      </c>
      <c r="AB2052">
        <v>14.8</v>
      </c>
      <c r="AC2052">
        <v>16.100000000000001</v>
      </c>
      <c r="AD2052">
        <v>31.3</v>
      </c>
    </row>
    <row r="2053" spans="1:30" x14ac:dyDescent="0.45">
      <c r="A2053" t="s">
        <v>169</v>
      </c>
      <c r="B2053">
        <v>21500</v>
      </c>
      <c r="C2053" t="s">
        <v>584</v>
      </c>
      <c r="E2053">
        <v>51</v>
      </c>
      <c r="F2053" t="s">
        <v>46</v>
      </c>
      <c r="H2053">
        <v>1</v>
      </c>
      <c r="I2053" t="s">
        <v>32</v>
      </c>
      <c r="J2053">
        <v>1</v>
      </c>
      <c r="K2053" t="s">
        <v>32</v>
      </c>
      <c r="L2053">
        <v>0</v>
      </c>
      <c r="M2053" t="s">
        <v>32</v>
      </c>
      <c r="N2053">
        <v>2012</v>
      </c>
      <c r="O2053">
        <v>277</v>
      </c>
      <c r="P2053">
        <v>289536</v>
      </c>
      <c r="Q2053">
        <v>53</v>
      </c>
      <c r="R2053">
        <v>285526</v>
      </c>
      <c r="S2053">
        <v>1399</v>
      </c>
      <c r="T2053">
        <v>61551</v>
      </c>
      <c r="U2053">
        <v>224</v>
      </c>
      <c r="V2053">
        <v>4010</v>
      </c>
      <c r="W2053">
        <v>39</v>
      </c>
      <c r="X2053">
        <v>1.9</v>
      </c>
      <c r="Y2053">
        <v>17.100000000000001</v>
      </c>
      <c r="Z2053">
        <v>1.5</v>
      </c>
      <c r="AA2053">
        <v>3.8</v>
      </c>
      <c r="AB2053">
        <v>2.5</v>
      </c>
      <c r="AC2053">
        <v>44.5</v>
      </c>
      <c r="AD2053">
        <v>49.6</v>
      </c>
    </row>
    <row r="2054" spans="1:30" x14ac:dyDescent="0.45">
      <c r="A2054" t="s">
        <v>169</v>
      </c>
      <c r="B2054">
        <v>21500</v>
      </c>
      <c r="C2054" t="s">
        <v>584</v>
      </c>
      <c r="E2054">
        <v>52</v>
      </c>
      <c r="F2054" t="s">
        <v>47</v>
      </c>
      <c r="G2054" t="s">
        <v>48</v>
      </c>
      <c r="H2054">
        <v>1</v>
      </c>
      <c r="I2054" t="s">
        <v>32</v>
      </c>
      <c r="J2054">
        <v>1</v>
      </c>
      <c r="K2054" t="s">
        <v>32</v>
      </c>
      <c r="L2054">
        <v>0</v>
      </c>
      <c r="M2054" t="s">
        <v>32</v>
      </c>
      <c r="N2054">
        <v>2012</v>
      </c>
      <c r="O2054">
        <v>660</v>
      </c>
      <c r="P2054">
        <v>3752992</v>
      </c>
      <c r="Q2054">
        <v>253</v>
      </c>
      <c r="R2054">
        <v>3734685</v>
      </c>
      <c r="S2054">
        <v>4871</v>
      </c>
      <c r="T2054">
        <v>301578</v>
      </c>
      <c r="U2054">
        <v>408</v>
      </c>
      <c r="W2054">
        <v>17.8</v>
      </c>
      <c r="X2054">
        <v>7.6</v>
      </c>
      <c r="Y2054">
        <v>22.2</v>
      </c>
      <c r="Z2054">
        <v>7.9</v>
      </c>
      <c r="AA2054">
        <v>6.8</v>
      </c>
      <c r="AB2054">
        <v>6.5</v>
      </c>
      <c r="AC2054">
        <v>26.8</v>
      </c>
    </row>
    <row r="2055" spans="1:30" x14ac:dyDescent="0.45">
      <c r="A2055" t="s">
        <v>169</v>
      </c>
      <c r="B2055">
        <v>21500</v>
      </c>
      <c r="C2055" t="s">
        <v>584</v>
      </c>
      <c r="E2055">
        <v>53</v>
      </c>
      <c r="F2055" t="s">
        <v>49</v>
      </c>
      <c r="H2055">
        <v>1</v>
      </c>
      <c r="I2055" t="s">
        <v>32</v>
      </c>
      <c r="J2055">
        <v>1</v>
      </c>
      <c r="K2055" t="s">
        <v>32</v>
      </c>
      <c r="L2055">
        <v>0</v>
      </c>
      <c r="M2055" t="s">
        <v>32</v>
      </c>
      <c r="N2055">
        <v>2012</v>
      </c>
      <c r="O2055">
        <v>1634</v>
      </c>
      <c r="P2055">
        <v>521713</v>
      </c>
      <c r="Q2055">
        <v>250</v>
      </c>
      <c r="R2055">
        <v>384761</v>
      </c>
      <c r="S2055">
        <v>1994</v>
      </c>
      <c r="T2055">
        <v>64996</v>
      </c>
      <c r="U2055">
        <v>1384</v>
      </c>
      <c r="V2055">
        <v>136952</v>
      </c>
      <c r="W2055">
        <v>13.4</v>
      </c>
      <c r="X2055">
        <v>31.4</v>
      </c>
      <c r="Y2055">
        <v>36.700000000000003</v>
      </c>
      <c r="Z2055">
        <v>44.6</v>
      </c>
      <c r="AA2055">
        <v>39.799999999999997</v>
      </c>
      <c r="AB2055">
        <v>39.799999999999997</v>
      </c>
      <c r="AC2055">
        <v>13</v>
      </c>
      <c r="AD2055">
        <v>28.9</v>
      </c>
    </row>
    <row r="2056" spans="1:30" x14ac:dyDescent="0.45">
      <c r="A2056" t="s">
        <v>169</v>
      </c>
      <c r="B2056">
        <v>21500</v>
      </c>
      <c r="C2056" t="s">
        <v>584</v>
      </c>
      <c r="E2056">
        <v>54</v>
      </c>
      <c r="F2056" t="s">
        <v>50</v>
      </c>
      <c r="H2056">
        <v>1</v>
      </c>
      <c r="I2056" t="s">
        <v>32</v>
      </c>
      <c r="J2056">
        <v>1</v>
      </c>
      <c r="K2056" t="s">
        <v>32</v>
      </c>
      <c r="L2056">
        <v>0</v>
      </c>
      <c r="M2056" t="s">
        <v>32</v>
      </c>
      <c r="N2056">
        <v>2012</v>
      </c>
      <c r="O2056">
        <v>2030</v>
      </c>
      <c r="P2056">
        <v>367001</v>
      </c>
      <c r="Q2056">
        <v>329</v>
      </c>
      <c r="R2056">
        <v>320917</v>
      </c>
      <c r="S2056">
        <v>2585</v>
      </c>
      <c r="T2056">
        <v>134622</v>
      </c>
      <c r="U2056">
        <v>1702</v>
      </c>
      <c r="V2056">
        <v>46083</v>
      </c>
      <c r="W2056">
        <v>16.7</v>
      </c>
      <c r="X2056">
        <v>18.2</v>
      </c>
      <c r="Y2056">
        <v>28.5</v>
      </c>
      <c r="Z2056">
        <v>19.399999999999999</v>
      </c>
      <c r="AA2056">
        <v>23.2</v>
      </c>
      <c r="AB2056">
        <v>28.1</v>
      </c>
      <c r="AC2056">
        <v>15.2</v>
      </c>
      <c r="AD2056">
        <v>24.3</v>
      </c>
    </row>
    <row r="2057" spans="1:30" x14ac:dyDescent="0.45">
      <c r="A2057" t="s">
        <v>169</v>
      </c>
      <c r="B2057">
        <v>21500</v>
      </c>
      <c r="C2057" t="s">
        <v>584</v>
      </c>
      <c r="E2057">
        <v>56</v>
      </c>
      <c r="F2057" t="s">
        <v>51</v>
      </c>
      <c r="H2057">
        <v>1</v>
      </c>
      <c r="I2057" t="s">
        <v>32</v>
      </c>
      <c r="J2057">
        <v>1</v>
      </c>
      <c r="K2057" t="s">
        <v>32</v>
      </c>
      <c r="L2057">
        <v>0</v>
      </c>
      <c r="M2057" t="s">
        <v>32</v>
      </c>
      <c r="N2057">
        <v>2012</v>
      </c>
      <c r="O2057">
        <v>1287</v>
      </c>
      <c r="P2057">
        <v>267370</v>
      </c>
      <c r="Q2057">
        <v>322</v>
      </c>
      <c r="R2057">
        <v>255727</v>
      </c>
      <c r="S2057">
        <v>5760</v>
      </c>
      <c r="T2057">
        <v>118371</v>
      </c>
      <c r="U2057">
        <v>966</v>
      </c>
      <c r="V2057">
        <v>11642</v>
      </c>
      <c r="W2057">
        <v>18.5</v>
      </c>
      <c r="X2057">
        <v>41.1</v>
      </c>
      <c r="Y2057">
        <v>49.9</v>
      </c>
      <c r="Z2057">
        <v>44.6</v>
      </c>
      <c r="AA2057">
        <v>34.4</v>
      </c>
      <c r="AB2057">
        <v>50.9</v>
      </c>
      <c r="AC2057">
        <v>14.2</v>
      </c>
      <c r="AD2057">
        <v>13</v>
      </c>
    </row>
    <row r="2058" spans="1:30" x14ac:dyDescent="0.45">
      <c r="A2058" t="s">
        <v>169</v>
      </c>
      <c r="B2058">
        <v>21500</v>
      </c>
      <c r="C2058" t="s">
        <v>584</v>
      </c>
      <c r="E2058">
        <v>61</v>
      </c>
      <c r="F2058" t="s">
        <v>52</v>
      </c>
      <c r="H2058">
        <v>1</v>
      </c>
      <c r="I2058" t="s">
        <v>32</v>
      </c>
      <c r="J2058">
        <v>1</v>
      </c>
      <c r="K2058" t="s">
        <v>32</v>
      </c>
      <c r="L2058">
        <v>0</v>
      </c>
      <c r="M2058" t="s">
        <v>32</v>
      </c>
      <c r="N2058">
        <v>2012</v>
      </c>
      <c r="O2058">
        <v>407</v>
      </c>
      <c r="P2058">
        <v>287435</v>
      </c>
      <c r="Q2058">
        <v>94</v>
      </c>
      <c r="R2058">
        <v>282612</v>
      </c>
      <c r="S2058">
        <v>5946</v>
      </c>
      <c r="T2058">
        <v>132014</v>
      </c>
      <c r="U2058">
        <v>314</v>
      </c>
      <c r="W2058">
        <v>22.1</v>
      </c>
      <c r="X2058">
        <v>1.9</v>
      </c>
      <c r="Y2058">
        <v>33.9</v>
      </c>
      <c r="Z2058">
        <v>1.6</v>
      </c>
      <c r="AA2058">
        <v>3.7</v>
      </c>
      <c r="AB2058">
        <v>1.2</v>
      </c>
      <c r="AC2058">
        <v>25.4</v>
      </c>
    </row>
    <row r="2059" spans="1:30" x14ac:dyDescent="0.45">
      <c r="A2059" t="s">
        <v>169</v>
      </c>
      <c r="B2059">
        <v>21500</v>
      </c>
      <c r="C2059" t="s">
        <v>584</v>
      </c>
      <c r="E2059">
        <v>62</v>
      </c>
      <c r="F2059" t="s">
        <v>53</v>
      </c>
      <c r="H2059">
        <v>1</v>
      </c>
      <c r="I2059" t="s">
        <v>32</v>
      </c>
      <c r="J2059">
        <v>1</v>
      </c>
      <c r="K2059" t="s">
        <v>32</v>
      </c>
      <c r="L2059">
        <v>0</v>
      </c>
      <c r="M2059" t="s">
        <v>32</v>
      </c>
      <c r="N2059">
        <v>2012</v>
      </c>
      <c r="O2059">
        <v>1925</v>
      </c>
      <c r="P2059">
        <v>2045436</v>
      </c>
      <c r="Q2059">
        <v>454</v>
      </c>
      <c r="R2059">
        <v>1978746</v>
      </c>
      <c r="S2059">
        <v>22379</v>
      </c>
      <c r="T2059">
        <v>803774</v>
      </c>
      <c r="U2059">
        <v>1471</v>
      </c>
      <c r="W2059">
        <v>10.7</v>
      </c>
      <c r="X2059">
        <v>4.2</v>
      </c>
      <c r="Y2059">
        <v>22.8</v>
      </c>
      <c r="Z2059">
        <v>3.9</v>
      </c>
      <c r="AA2059">
        <v>3.6</v>
      </c>
      <c r="AB2059">
        <v>2.9</v>
      </c>
      <c r="AC2059">
        <v>11.1</v>
      </c>
    </row>
    <row r="2060" spans="1:30" x14ac:dyDescent="0.45">
      <c r="A2060" t="s">
        <v>169</v>
      </c>
      <c r="B2060">
        <v>21500</v>
      </c>
      <c r="C2060" t="s">
        <v>584</v>
      </c>
      <c r="E2060">
        <v>71</v>
      </c>
      <c r="F2060" t="s">
        <v>54</v>
      </c>
      <c r="H2060">
        <v>1</v>
      </c>
      <c r="I2060" t="s">
        <v>32</v>
      </c>
      <c r="J2060">
        <v>1</v>
      </c>
      <c r="K2060" t="s">
        <v>32</v>
      </c>
      <c r="L2060">
        <v>0</v>
      </c>
      <c r="M2060" t="s">
        <v>32</v>
      </c>
      <c r="N2060">
        <v>2012</v>
      </c>
      <c r="O2060">
        <v>769</v>
      </c>
      <c r="P2060">
        <v>265445</v>
      </c>
      <c r="Q2060">
        <v>98</v>
      </c>
      <c r="R2060">
        <v>257117</v>
      </c>
      <c r="S2060">
        <v>2842</v>
      </c>
      <c r="T2060">
        <v>46922</v>
      </c>
      <c r="U2060">
        <v>671</v>
      </c>
      <c r="V2060">
        <v>8328</v>
      </c>
      <c r="W2060">
        <v>16</v>
      </c>
      <c r="X2060">
        <v>9.3000000000000007</v>
      </c>
      <c r="Y2060">
        <v>44.7</v>
      </c>
      <c r="Z2060">
        <v>10.1</v>
      </c>
      <c r="AA2060">
        <v>24.3</v>
      </c>
      <c r="AB2060">
        <v>14.2</v>
      </c>
      <c r="AC2060">
        <v>16.3</v>
      </c>
      <c r="AD2060">
        <v>25.1</v>
      </c>
    </row>
    <row r="2061" spans="1:30" x14ac:dyDescent="0.45">
      <c r="A2061" t="s">
        <v>169</v>
      </c>
      <c r="B2061">
        <v>21500</v>
      </c>
      <c r="C2061" t="s">
        <v>584</v>
      </c>
      <c r="E2061">
        <v>72</v>
      </c>
      <c r="F2061" t="s">
        <v>55</v>
      </c>
      <c r="H2061">
        <v>1</v>
      </c>
      <c r="I2061" t="s">
        <v>32</v>
      </c>
      <c r="J2061">
        <v>1</v>
      </c>
      <c r="K2061" t="s">
        <v>32</v>
      </c>
      <c r="L2061">
        <v>0</v>
      </c>
      <c r="M2061" t="s">
        <v>32</v>
      </c>
      <c r="N2061">
        <v>2012</v>
      </c>
      <c r="O2061">
        <v>692</v>
      </c>
      <c r="P2061">
        <v>506454</v>
      </c>
      <c r="Q2061">
        <v>526</v>
      </c>
      <c r="R2061">
        <v>491132</v>
      </c>
      <c r="S2061">
        <v>10743</v>
      </c>
      <c r="T2061">
        <v>126678</v>
      </c>
      <c r="U2061">
        <v>166</v>
      </c>
      <c r="W2061">
        <v>22.4</v>
      </c>
      <c r="X2061">
        <v>17.100000000000001</v>
      </c>
      <c r="Y2061">
        <v>26.3</v>
      </c>
      <c r="Z2061">
        <v>18.899999999999999</v>
      </c>
      <c r="AA2061">
        <v>21.6</v>
      </c>
      <c r="AB2061">
        <v>21.5</v>
      </c>
      <c r="AC2061">
        <v>48.2</v>
      </c>
    </row>
    <row r="2062" spans="1:30" x14ac:dyDescent="0.45">
      <c r="A2062" t="s">
        <v>169</v>
      </c>
      <c r="B2062">
        <v>21500</v>
      </c>
      <c r="C2062" t="s">
        <v>584</v>
      </c>
      <c r="E2062">
        <v>81</v>
      </c>
      <c r="F2062" t="s">
        <v>56</v>
      </c>
      <c r="G2062" t="s">
        <v>57</v>
      </c>
      <c r="H2062">
        <v>1</v>
      </c>
      <c r="I2062" t="s">
        <v>32</v>
      </c>
      <c r="J2062">
        <v>1</v>
      </c>
      <c r="K2062" t="s">
        <v>32</v>
      </c>
      <c r="L2062">
        <v>0</v>
      </c>
      <c r="M2062" t="s">
        <v>32</v>
      </c>
      <c r="N2062">
        <v>2012</v>
      </c>
      <c r="O2062">
        <v>2216</v>
      </c>
      <c r="P2062">
        <v>174669</v>
      </c>
      <c r="Q2062">
        <v>260</v>
      </c>
      <c r="R2062">
        <v>132933</v>
      </c>
      <c r="S2062">
        <v>1519</v>
      </c>
      <c r="T2062">
        <v>38907</v>
      </c>
      <c r="U2062">
        <v>1956</v>
      </c>
      <c r="V2062">
        <v>41735</v>
      </c>
      <c r="W2062">
        <v>12.5</v>
      </c>
      <c r="X2062">
        <v>13.6</v>
      </c>
      <c r="Y2062">
        <v>29.1</v>
      </c>
      <c r="Z2062">
        <v>19.899999999999999</v>
      </c>
      <c r="AA2062">
        <v>18.7</v>
      </c>
      <c r="AB2062">
        <v>17.5</v>
      </c>
      <c r="AC2062">
        <v>14.7</v>
      </c>
      <c r="AD2062">
        <v>18.8</v>
      </c>
    </row>
    <row r="2063" spans="1:30" x14ac:dyDescent="0.45">
      <c r="A2063" t="s">
        <v>170</v>
      </c>
      <c r="B2063">
        <v>21660</v>
      </c>
      <c r="C2063" t="s">
        <v>585</v>
      </c>
      <c r="E2063">
        <v>0</v>
      </c>
      <c r="F2063" t="s">
        <v>31</v>
      </c>
      <c r="H2063">
        <v>1</v>
      </c>
      <c r="I2063" t="s">
        <v>32</v>
      </c>
      <c r="J2063">
        <v>1</v>
      </c>
      <c r="K2063" t="s">
        <v>32</v>
      </c>
      <c r="L2063">
        <v>0</v>
      </c>
      <c r="M2063" t="s">
        <v>32</v>
      </c>
      <c r="N2063">
        <v>2012</v>
      </c>
      <c r="O2063">
        <v>29457</v>
      </c>
      <c r="P2063">
        <v>20937218</v>
      </c>
      <c r="Q2063">
        <v>7337</v>
      </c>
      <c r="R2063">
        <v>19953862</v>
      </c>
      <c r="S2063">
        <v>105031</v>
      </c>
      <c r="T2063">
        <v>3680689</v>
      </c>
      <c r="U2063">
        <v>22120</v>
      </c>
      <c r="V2063">
        <v>983356</v>
      </c>
      <c r="W2063">
        <v>1.9</v>
      </c>
      <c r="X2063">
        <v>4.2</v>
      </c>
      <c r="Y2063">
        <v>3.6</v>
      </c>
      <c r="Z2063">
        <v>4.5999999999999996</v>
      </c>
      <c r="AA2063">
        <v>2.7</v>
      </c>
      <c r="AB2063">
        <v>3.8</v>
      </c>
      <c r="AC2063">
        <v>2.2999999999999998</v>
      </c>
      <c r="AD2063">
        <v>6.6</v>
      </c>
    </row>
    <row r="2064" spans="1:30" x14ac:dyDescent="0.45">
      <c r="A2064" t="s">
        <v>170</v>
      </c>
      <c r="B2064">
        <v>21660</v>
      </c>
      <c r="C2064" t="s">
        <v>585</v>
      </c>
      <c r="E2064">
        <v>11</v>
      </c>
      <c r="F2064" t="s">
        <v>33</v>
      </c>
      <c r="G2064" t="s">
        <v>34</v>
      </c>
      <c r="H2064">
        <v>1</v>
      </c>
      <c r="I2064" t="s">
        <v>32</v>
      </c>
      <c r="J2064">
        <v>1</v>
      </c>
      <c r="K2064" t="s">
        <v>32</v>
      </c>
      <c r="L2064">
        <v>0</v>
      </c>
      <c r="M2064" t="s">
        <v>32</v>
      </c>
      <c r="N2064">
        <v>2012</v>
      </c>
      <c r="O2064">
        <v>552</v>
      </c>
      <c r="P2064">
        <v>269083</v>
      </c>
      <c r="Q2064">
        <v>123</v>
      </c>
      <c r="R2064">
        <v>253351</v>
      </c>
      <c r="S2064">
        <v>1034</v>
      </c>
      <c r="T2064">
        <v>44364</v>
      </c>
      <c r="U2064">
        <v>429</v>
      </c>
      <c r="V2064">
        <v>15732</v>
      </c>
      <c r="W2064">
        <v>24.1</v>
      </c>
      <c r="X2064">
        <v>22.2</v>
      </c>
      <c r="Y2064">
        <v>35.4</v>
      </c>
      <c r="Z2064">
        <v>24.2</v>
      </c>
      <c r="AA2064">
        <v>7.2</v>
      </c>
      <c r="AB2064">
        <v>5.6</v>
      </c>
      <c r="AC2064">
        <v>27.9</v>
      </c>
      <c r="AD2064">
        <v>46.5</v>
      </c>
    </row>
    <row r="2065" spans="1:30" x14ac:dyDescent="0.45">
      <c r="A2065" t="s">
        <v>170</v>
      </c>
      <c r="B2065">
        <v>21660</v>
      </c>
      <c r="C2065" t="s">
        <v>585</v>
      </c>
      <c r="E2065">
        <v>21</v>
      </c>
      <c r="F2065" t="s">
        <v>35</v>
      </c>
      <c r="H2065">
        <v>1</v>
      </c>
      <c r="I2065" t="s">
        <v>32</v>
      </c>
      <c r="J2065">
        <v>1</v>
      </c>
      <c r="K2065" t="s">
        <v>32</v>
      </c>
      <c r="L2065">
        <v>0</v>
      </c>
      <c r="M2065" t="s">
        <v>32</v>
      </c>
      <c r="N2065">
        <v>2012</v>
      </c>
      <c r="O2065">
        <v>29</v>
      </c>
      <c r="Q2065">
        <v>16</v>
      </c>
      <c r="U2065">
        <v>13</v>
      </c>
      <c r="W2065">
        <v>51</v>
      </c>
      <c r="Y2065">
        <v>88.2</v>
      </c>
      <c r="AC2065">
        <v>12.9</v>
      </c>
    </row>
    <row r="2066" spans="1:30" x14ac:dyDescent="0.45">
      <c r="A2066" t="s">
        <v>170</v>
      </c>
      <c r="B2066">
        <v>21660</v>
      </c>
      <c r="C2066" t="s">
        <v>585</v>
      </c>
      <c r="E2066">
        <v>23</v>
      </c>
      <c r="F2066" t="s">
        <v>37</v>
      </c>
      <c r="H2066">
        <v>1</v>
      </c>
      <c r="I2066" t="s">
        <v>32</v>
      </c>
      <c r="J2066">
        <v>1</v>
      </c>
      <c r="K2066" t="s">
        <v>32</v>
      </c>
      <c r="L2066">
        <v>0</v>
      </c>
      <c r="M2066" t="s">
        <v>32</v>
      </c>
      <c r="N2066">
        <v>2012</v>
      </c>
      <c r="O2066">
        <v>2428</v>
      </c>
      <c r="P2066">
        <v>1085124</v>
      </c>
      <c r="Q2066">
        <v>806</v>
      </c>
      <c r="R2066">
        <v>1013181</v>
      </c>
      <c r="S2066">
        <v>5718</v>
      </c>
      <c r="T2066">
        <v>225106</v>
      </c>
      <c r="U2066">
        <v>1622</v>
      </c>
      <c r="V2066">
        <v>71943</v>
      </c>
      <c r="W2066">
        <v>7.2</v>
      </c>
      <c r="X2066">
        <v>8.1999999999999993</v>
      </c>
      <c r="Y2066">
        <v>17.8</v>
      </c>
      <c r="Z2066">
        <v>9</v>
      </c>
      <c r="AA2066">
        <v>19.399999999999999</v>
      </c>
      <c r="AB2066">
        <v>12.2</v>
      </c>
      <c r="AC2066">
        <v>10.7</v>
      </c>
      <c r="AD2066">
        <v>18.8</v>
      </c>
    </row>
    <row r="2067" spans="1:30" x14ac:dyDescent="0.45">
      <c r="A2067" t="s">
        <v>170</v>
      </c>
      <c r="B2067">
        <v>21660</v>
      </c>
      <c r="C2067" t="s">
        <v>585</v>
      </c>
      <c r="E2067" t="s">
        <v>38</v>
      </c>
      <c r="F2067" t="s">
        <v>39</v>
      </c>
      <c r="H2067">
        <v>1</v>
      </c>
      <c r="I2067" t="s">
        <v>32</v>
      </c>
      <c r="J2067">
        <v>1</v>
      </c>
      <c r="K2067" t="s">
        <v>32</v>
      </c>
      <c r="L2067">
        <v>0</v>
      </c>
      <c r="M2067" t="s">
        <v>32</v>
      </c>
      <c r="N2067">
        <v>2012</v>
      </c>
      <c r="O2067">
        <v>1314</v>
      </c>
      <c r="P2067">
        <v>3851149</v>
      </c>
      <c r="Q2067">
        <v>497</v>
      </c>
      <c r="R2067">
        <v>3806707</v>
      </c>
      <c r="S2067">
        <v>11447</v>
      </c>
      <c r="T2067">
        <v>548517</v>
      </c>
      <c r="U2067">
        <v>817</v>
      </c>
      <c r="V2067">
        <v>44442</v>
      </c>
      <c r="W2067">
        <v>10.9</v>
      </c>
      <c r="X2067">
        <v>5.2</v>
      </c>
      <c r="Y2067">
        <v>12.5</v>
      </c>
      <c r="Z2067">
        <v>5.5</v>
      </c>
      <c r="AA2067">
        <v>10</v>
      </c>
      <c r="AB2067">
        <v>10.5</v>
      </c>
      <c r="AC2067">
        <v>14.4</v>
      </c>
      <c r="AD2067">
        <v>41.2</v>
      </c>
    </row>
    <row r="2068" spans="1:30" x14ac:dyDescent="0.45">
      <c r="A2068" t="s">
        <v>170</v>
      </c>
      <c r="B2068">
        <v>21660</v>
      </c>
      <c r="C2068" t="s">
        <v>585</v>
      </c>
      <c r="E2068">
        <v>42</v>
      </c>
      <c r="F2068" t="s">
        <v>40</v>
      </c>
      <c r="H2068">
        <v>1</v>
      </c>
      <c r="I2068" t="s">
        <v>32</v>
      </c>
      <c r="J2068">
        <v>1</v>
      </c>
      <c r="K2068" t="s">
        <v>32</v>
      </c>
      <c r="L2068">
        <v>0</v>
      </c>
      <c r="M2068" t="s">
        <v>32</v>
      </c>
      <c r="N2068">
        <v>2012</v>
      </c>
      <c r="O2068">
        <v>862</v>
      </c>
      <c r="P2068">
        <v>3532596</v>
      </c>
      <c r="Q2068">
        <v>398</v>
      </c>
      <c r="R2068">
        <v>3498034</v>
      </c>
      <c r="S2068">
        <v>4963</v>
      </c>
      <c r="T2068">
        <v>246261</v>
      </c>
      <c r="U2068">
        <v>464</v>
      </c>
      <c r="V2068">
        <v>34562</v>
      </c>
      <c r="W2068">
        <v>13.8</v>
      </c>
      <c r="X2068">
        <v>18.899999999999999</v>
      </c>
      <c r="Y2068">
        <v>13.3</v>
      </c>
      <c r="Z2068">
        <v>19.899999999999999</v>
      </c>
      <c r="AA2068">
        <v>15.8</v>
      </c>
      <c r="AB2068">
        <v>23.5</v>
      </c>
      <c r="AC2068">
        <v>21.7</v>
      </c>
      <c r="AD2068">
        <v>22</v>
      </c>
    </row>
    <row r="2069" spans="1:30" x14ac:dyDescent="0.45">
      <c r="A2069" t="s">
        <v>170</v>
      </c>
      <c r="B2069">
        <v>21660</v>
      </c>
      <c r="C2069" t="s">
        <v>585</v>
      </c>
      <c r="E2069" t="s">
        <v>41</v>
      </c>
      <c r="F2069" t="s">
        <v>42</v>
      </c>
      <c r="H2069">
        <v>1</v>
      </c>
      <c r="I2069" t="s">
        <v>32</v>
      </c>
      <c r="J2069">
        <v>1</v>
      </c>
      <c r="K2069" t="s">
        <v>32</v>
      </c>
      <c r="L2069">
        <v>0</v>
      </c>
      <c r="M2069" t="s">
        <v>32</v>
      </c>
      <c r="N2069">
        <v>2012</v>
      </c>
      <c r="O2069">
        <v>3080</v>
      </c>
      <c r="P2069">
        <v>4112315</v>
      </c>
      <c r="Q2069">
        <v>1031</v>
      </c>
      <c r="R2069">
        <v>4041195</v>
      </c>
      <c r="S2069">
        <v>17683</v>
      </c>
      <c r="T2069">
        <v>422193</v>
      </c>
      <c r="U2069">
        <v>2049</v>
      </c>
      <c r="V2069">
        <v>71120</v>
      </c>
      <c r="W2069">
        <v>6.2</v>
      </c>
      <c r="X2069">
        <v>2.6</v>
      </c>
      <c r="Y2069">
        <v>8</v>
      </c>
      <c r="Z2069">
        <v>2.8</v>
      </c>
      <c r="AA2069">
        <v>3.4</v>
      </c>
      <c r="AB2069">
        <v>2.6</v>
      </c>
      <c r="AC2069">
        <v>9</v>
      </c>
      <c r="AD2069">
        <v>14.8</v>
      </c>
    </row>
    <row r="2070" spans="1:30" x14ac:dyDescent="0.45">
      <c r="A2070" t="s">
        <v>170</v>
      </c>
      <c r="B2070">
        <v>21660</v>
      </c>
      <c r="C2070" t="s">
        <v>585</v>
      </c>
      <c r="E2070" t="s">
        <v>43</v>
      </c>
      <c r="F2070" t="s">
        <v>44</v>
      </c>
      <c r="G2070" t="s">
        <v>45</v>
      </c>
      <c r="H2070">
        <v>1</v>
      </c>
      <c r="I2070" t="s">
        <v>32</v>
      </c>
      <c r="J2070">
        <v>1</v>
      </c>
      <c r="K2070" t="s">
        <v>32</v>
      </c>
      <c r="L2070">
        <v>0</v>
      </c>
      <c r="M2070" t="s">
        <v>32</v>
      </c>
      <c r="N2070">
        <v>2012</v>
      </c>
      <c r="O2070">
        <v>754</v>
      </c>
      <c r="P2070">
        <v>390845</v>
      </c>
      <c r="Q2070">
        <v>228</v>
      </c>
      <c r="R2070">
        <v>315999</v>
      </c>
      <c r="S2070">
        <v>2693</v>
      </c>
      <c r="T2070">
        <v>94790</v>
      </c>
      <c r="U2070">
        <v>526</v>
      </c>
      <c r="V2070">
        <v>74846</v>
      </c>
      <c r="W2070">
        <v>14.4</v>
      </c>
      <c r="X2070">
        <v>8.3000000000000007</v>
      </c>
      <c r="Y2070">
        <v>21.9</v>
      </c>
      <c r="Z2070">
        <v>4.4000000000000004</v>
      </c>
      <c r="AA2070">
        <v>4.9000000000000004</v>
      </c>
      <c r="AB2070">
        <v>5.8</v>
      </c>
      <c r="AC2070">
        <v>14.1</v>
      </c>
      <c r="AD2070">
        <v>38.6</v>
      </c>
    </row>
    <row r="2071" spans="1:30" x14ac:dyDescent="0.45">
      <c r="A2071" t="s">
        <v>170</v>
      </c>
      <c r="B2071">
        <v>21660</v>
      </c>
      <c r="C2071" t="s">
        <v>585</v>
      </c>
      <c r="E2071">
        <v>51</v>
      </c>
      <c r="F2071" t="s">
        <v>46</v>
      </c>
      <c r="H2071">
        <v>1</v>
      </c>
      <c r="I2071" t="s">
        <v>32</v>
      </c>
      <c r="J2071">
        <v>1</v>
      </c>
      <c r="K2071" t="s">
        <v>32</v>
      </c>
      <c r="L2071">
        <v>0</v>
      </c>
      <c r="M2071" t="s">
        <v>32</v>
      </c>
      <c r="N2071">
        <v>2012</v>
      </c>
      <c r="O2071">
        <v>595</v>
      </c>
      <c r="P2071">
        <v>661106</v>
      </c>
      <c r="Q2071">
        <v>141</v>
      </c>
      <c r="R2071">
        <v>650881</v>
      </c>
      <c r="S2071">
        <v>3669</v>
      </c>
      <c r="T2071">
        <v>195434</v>
      </c>
      <c r="U2071">
        <v>454</v>
      </c>
      <c r="W2071">
        <v>22.3</v>
      </c>
      <c r="X2071">
        <v>8.1</v>
      </c>
      <c r="Y2071">
        <v>15.7</v>
      </c>
      <c r="Z2071">
        <v>8.5</v>
      </c>
      <c r="AA2071">
        <v>10.7</v>
      </c>
      <c r="AB2071">
        <v>12.2</v>
      </c>
      <c r="AC2071">
        <v>28.9</v>
      </c>
    </row>
    <row r="2072" spans="1:30" x14ac:dyDescent="0.45">
      <c r="A2072" t="s">
        <v>170</v>
      </c>
      <c r="B2072">
        <v>21660</v>
      </c>
      <c r="C2072" t="s">
        <v>585</v>
      </c>
      <c r="E2072">
        <v>52</v>
      </c>
      <c r="F2072" t="s">
        <v>47</v>
      </c>
      <c r="G2072" t="s">
        <v>48</v>
      </c>
      <c r="H2072">
        <v>1</v>
      </c>
      <c r="I2072" t="s">
        <v>32</v>
      </c>
      <c r="J2072">
        <v>1</v>
      </c>
      <c r="K2072" t="s">
        <v>32</v>
      </c>
      <c r="L2072">
        <v>0</v>
      </c>
      <c r="M2072" t="s">
        <v>32</v>
      </c>
      <c r="N2072">
        <v>2012</v>
      </c>
      <c r="O2072">
        <v>1080</v>
      </c>
      <c r="P2072">
        <v>1799234</v>
      </c>
      <c r="Q2072">
        <v>383</v>
      </c>
      <c r="R2072">
        <v>1757495</v>
      </c>
      <c r="S2072">
        <v>4848</v>
      </c>
      <c r="T2072">
        <v>259099</v>
      </c>
      <c r="U2072">
        <v>698</v>
      </c>
      <c r="V2072">
        <v>41739</v>
      </c>
      <c r="W2072">
        <v>10</v>
      </c>
      <c r="X2072">
        <v>6.6</v>
      </c>
      <c r="Y2072">
        <v>10.8</v>
      </c>
      <c r="Z2072">
        <v>6.6</v>
      </c>
      <c r="AA2072">
        <v>13.8</v>
      </c>
      <c r="AB2072">
        <v>10.9</v>
      </c>
      <c r="AC2072">
        <v>14.8</v>
      </c>
      <c r="AD2072">
        <v>32.700000000000003</v>
      </c>
    </row>
    <row r="2073" spans="1:30" x14ac:dyDescent="0.45">
      <c r="A2073" t="s">
        <v>170</v>
      </c>
      <c r="B2073">
        <v>21660</v>
      </c>
      <c r="C2073" t="s">
        <v>585</v>
      </c>
      <c r="E2073">
        <v>53</v>
      </c>
      <c r="F2073" t="s">
        <v>49</v>
      </c>
      <c r="H2073">
        <v>1</v>
      </c>
      <c r="I2073" t="s">
        <v>32</v>
      </c>
      <c r="J2073">
        <v>1</v>
      </c>
      <c r="K2073" t="s">
        <v>32</v>
      </c>
      <c r="L2073">
        <v>0</v>
      </c>
      <c r="M2073" t="s">
        <v>32</v>
      </c>
      <c r="N2073">
        <v>2012</v>
      </c>
      <c r="O2073">
        <v>3107</v>
      </c>
      <c r="P2073">
        <v>492108</v>
      </c>
      <c r="Q2073">
        <v>525</v>
      </c>
      <c r="R2073">
        <v>307068</v>
      </c>
      <c r="S2073">
        <v>2103</v>
      </c>
      <c r="T2073">
        <v>55157</v>
      </c>
      <c r="U2073">
        <v>2582</v>
      </c>
      <c r="V2073">
        <v>185040</v>
      </c>
      <c r="W2073">
        <v>8.4</v>
      </c>
      <c r="X2073">
        <v>7.6</v>
      </c>
      <c r="Y2073">
        <v>13.2</v>
      </c>
      <c r="Z2073">
        <v>15.3</v>
      </c>
      <c r="AA2073">
        <v>14.4</v>
      </c>
      <c r="AB2073">
        <v>9.3000000000000007</v>
      </c>
      <c r="AC2073">
        <v>9.8000000000000007</v>
      </c>
      <c r="AD2073">
        <v>16.899999999999999</v>
      </c>
    </row>
    <row r="2074" spans="1:30" x14ac:dyDescent="0.45">
      <c r="A2074" t="s">
        <v>170</v>
      </c>
      <c r="B2074">
        <v>21660</v>
      </c>
      <c r="C2074" t="s">
        <v>585</v>
      </c>
      <c r="E2074">
        <v>54</v>
      </c>
      <c r="F2074" t="s">
        <v>50</v>
      </c>
      <c r="H2074">
        <v>1</v>
      </c>
      <c r="I2074" t="s">
        <v>32</v>
      </c>
      <c r="J2074">
        <v>1</v>
      </c>
      <c r="K2074" t="s">
        <v>32</v>
      </c>
      <c r="L2074">
        <v>0</v>
      </c>
      <c r="M2074" t="s">
        <v>32</v>
      </c>
      <c r="N2074">
        <v>2012</v>
      </c>
      <c r="O2074">
        <v>4413</v>
      </c>
      <c r="P2074">
        <v>690157</v>
      </c>
      <c r="Q2074">
        <v>853</v>
      </c>
      <c r="R2074">
        <v>571903</v>
      </c>
      <c r="S2074">
        <v>4841</v>
      </c>
      <c r="T2074">
        <v>207857</v>
      </c>
      <c r="U2074">
        <v>3560</v>
      </c>
      <c r="V2074">
        <v>118254</v>
      </c>
      <c r="W2074">
        <v>5.2</v>
      </c>
      <c r="X2074">
        <v>7.1</v>
      </c>
      <c r="Y2074">
        <v>8</v>
      </c>
      <c r="Z2074">
        <v>8.1</v>
      </c>
      <c r="AA2074">
        <v>8.1999999999999993</v>
      </c>
      <c r="AB2074">
        <v>7.8</v>
      </c>
      <c r="AC2074">
        <v>6.1</v>
      </c>
      <c r="AD2074">
        <v>16.7</v>
      </c>
    </row>
    <row r="2075" spans="1:30" x14ac:dyDescent="0.45">
      <c r="A2075" t="s">
        <v>170</v>
      </c>
      <c r="B2075">
        <v>21660</v>
      </c>
      <c r="C2075" t="s">
        <v>585</v>
      </c>
      <c r="E2075">
        <v>55</v>
      </c>
      <c r="F2075" t="s">
        <v>59</v>
      </c>
      <c r="H2075">
        <v>1</v>
      </c>
      <c r="I2075" t="s">
        <v>32</v>
      </c>
      <c r="J2075">
        <v>1</v>
      </c>
      <c r="K2075" t="s">
        <v>32</v>
      </c>
      <c r="L2075">
        <v>0</v>
      </c>
      <c r="M2075" t="s">
        <v>32</v>
      </c>
      <c r="N2075">
        <v>2012</v>
      </c>
      <c r="O2075">
        <v>65</v>
      </c>
      <c r="P2075">
        <v>138449</v>
      </c>
      <c r="Q2075">
        <v>65</v>
      </c>
      <c r="R2075">
        <v>138449</v>
      </c>
      <c r="S2075">
        <v>1727</v>
      </c>
      <c r="T2075">
        <v>136915</v>
      </c>
      <c r="U2075">
        <v>0</v>
      </c>
      <c r="V2075">
        <v>0</v>
      </c>
      <c r="W2075">
        <v>24.2</v>
      </c>
      <c r="X2075">
        <v>22.9</v>
      </c>
      <c r="Y2075">
        <v>25.2</v>
      </c>
      <c r="Z2075">
        <v>23.8</v>
      </c>
      <c r="AA2075">
        <v>2.6</v>
      </c>
      <c r="AB2075">
        <v>2</v>
      </c>
      <c r="AC2075">
        <v>0</v>
      </c>
      <c r="AD2075">
        <v>0</v>
      </c>
    </row>
    <row r="2076" spans="1:30" x14ac:dyDescent="0.45">
      <c r="A2076" t="s">
        <v>170</v>
      </c>
      <c r="B2076">
        <v>21660</v>
      </c>
      <c r="C2076" t="s">
        <v>585</v>
      </c>
      <c r="E2076">
        <v>56</v>
      </c>
      <c r="F2076" t="s">
        <v>51</v>
      </c>
      <c r="H2076">
        <v>1</v>
      </c>
      <c r="I2076" t="s">
        <v>32</v>
      </c>
      <c r="J2076">
        <v>1</v>
      </c>
      <c r="K2076" t="s">
        <v>32</v>
      </c>
      <c r="L2076">
        <v>0</v>
      </c>
      <c r="M2076" t="s">
        <v>32</v>
      </c>
      <c r="N2076">
        <v>2012</v>
      </c>
      <c r="O2076">
        <v>1795</v>
      </c>
      <c r="P2076">
        <v>327559</v>
      </c>
      <c r="Q2076">
        <v>346</v>
      </c>
      <c r="R2076">
        <v>304308</v>
      </c>
      <c r="S2076">
        <v>6011</v>
      </c>
      <c r="T2076">
        <v>131794</v>
      </c>
      <c r="U2076">
        <v>1449</v>
      </c>
      <c r="V2076">
        <v>23251</v>
      </c>
      <c r="W2076">
        <v>13.3</v>
      </c>
      <c r="X2076">
        <v>11.3</v>
      </c>
      <c r="Y2076">
        <v>22.9</v>
      </c>
      <c r="Z2076">
        <v>12.8</v>
      </c>
      <c r="AA2076">
        <v>15</v>
      </c>
      <c r="AB2076">
        <v>13.7</v>
      </c>
      <c r="AC2076">
        <v>15.3</v>
      </c>
      <c r="AD2076">
        <v>16.5</v>
      </c>
    </row>
    <row r="2077" spans="1:30" x14ac:dyDescent="0.45">
      <c r="A2077" t="s">
        <v>170</v>
      </c>
      <c r="B2077">
        <v>21660</v>
      </c>
      <c r="C2077" t="s">
        <v>585</v>
      </c>
      <c r="E2077">
        <v>61</v>
      </c>
      <c r="F2077" t="s">
        <v>52</v>
      </c>
      <c r="H2077">
        <v>1</v>
      </c>
      <c r="I2077" t="s">
        <v>32</v>
      </c>
      <c r="J2077">
        <v>1</v>
      </c>
      <c r="K2077" t="s">
        <v>32</v>
      </c>
      <c r="L2077">
        <v>0</v>
      </c>
      <c r="M2077" t="s">
        <v>32</v>
      </c>
      <c r="N2077">
        <v>2012</v>
      </c>
      <c r="O2077">
        <v>868</v>
      </c>
      <c r="P2077">
        <v>120282</v>
      </c>
      <c r="Q2077">
        <v>146</v>
      </c>
      <c r="R2077">
        <v>103261</v>
      </c>
      <c r="S2077">
        <v>1740</v>
      </c>
      <c r="T2077">
        <v>39892</v>
      </c>
      <c r="U2077">
        <v>721</v>
      </c>
      <c r="V2077">
        <v>17021</v>
      </c>
      <c r="W2077">
        <v>13.2</v>
      </c>
      <c r="X2077">
        <v>5.9</v>
      </c>
      <c r="Y2077">
        <v>13.5</v>
      </c>
      <c r="Z2077">
        <v>4.8</v>
      </c>
      <c r="AA2077">
        <v>5.9</v>
      </c>
      <c r="AB2077">
        <v>3.3</v>
      </c>
      <c r="AC2077">
        <v>14</v>
      </c>
      <c r="AD2077">
        <v>29.8</v>
      </c>
    </row>
    <row r="2078" spans="1:30" x14ac:dyDescent="0.45">
      <c r="A2078" t="s">
        <v>170</v>
      </c>
      <c r="B2078">
        <v>21660</v>
      </c>
      <c r="C2078" t="s">
        <v>585</v>
      </c>
      <c r="E2078">
        <v>62</v>
      </c>
      <c r="F2078" t="s">
        <v>53</v>
      </c>
      <c r="H2078">
        <v>1</v>
      </c>
      <c r="I2078" t="s">
        <v>32</v>
      </c>
      <c r="J2078">
        <v>1</v>
      </c>
      <c r="K2078" t="s">
        <v>32</v>
      </c>
      <c r="L2078">
        <v>0</v>
      </c>
      <c r="M2078" t="s">
        <v>32</v>
      </c>
      <c r="N2078">
        <v>2012</v>
      </c>
      <c r="O2078">
        <v>2523</v>
      </c>
      <c r="P2078">
        <v>2261325</v>
      </c>
      <c r="Q2078">
        <v>632</v>
      </c>
      <c r="R2078">
        <v>2136534</v>
      </c>
      <c r="S2078">
        <v>19039</v>
      </c>
      <c r="T2078">
        <v>775223</v>
      </c>
      <c r="U2078">
        <v>1891</v>
      </c>
      <c r="V2078">
        <v>124791</v>
      </c>
      <c r="W2078">
        <v>7.6</v>
      </c>
      <c r="X2078">
        <v>4.7</v>
      </c>
      <c r="Y2078">
        <v>12.8</v>
      </c>
      <c r="Z2078">
        <v>5.2</v>
      </c>
      <c r="AA2078">
        <v>5.4</v>
      </c>
      <c r="AB2078">
        <v>7</v>
      </c>
      <c r="AC2078">
        <v>11</v>
      </c>
      <c r="AD2078">
        <v>10.1</v>
      </c>
    </row>
    <row r="2079" spans="1:30" x14ac:dyDescent="0.45">
      <c r="A2079" t="s">
        <v>170</v>
      </c>
      <c r="B2079">
        <v>21660</v>
      </c>
      <c r="C2079" t="s">
        <v>585</v>
      </c>
      <c r="E2079">
        <v>71</v>
      </c>
      <c r="F2079" t="s">
        <v>54</v>
      </c>
      <c r="H2079">
        <v>1</v>
      </c>
      <c r="I2079" t="s">
        <v>32</v>
      </c>
      <c r="J2079">
        <v>1</v>
      </c>
      <c r="K2079" t="s">
        <v>32</v>
      </c>
      <c r="L2079">
        <v>0</v>
      </c>
      <c r="M2079" t="s">
        <v>32</v>
      </c>
      <c r="N2079">
        <v>2012</v>
      </c>
      <c r="O2079">
        <v>1865</v>
      </c>
      <c r="P2079">
        <v>99613</v>
      </c>
      <c r="Q2079">
        <v>119</v>
      </c>
      <c r="R2079">
        <v>67901</v>
      </c>
      <c r="S2079">
        <v>1555</v>
      </c>
      <c r="T2079">
        <v>21116</v>
      </c>
      <c r="U2079">
        <v>1746</v>
      </c>
      <c r="V2079">
        <v>31712</v>
      </c>
      <c r="W2079">
        <v>11.3</v>
      </c>
      <c r="X2079">
        <v>8</v>
      </c>
      <c r="Y2079">
        <v>18.3</v>
      </c>
      <c r="Z2079">
        <v>14.6</v>
      </c>
      <c r="AA2079">
        <v>9</v>
      </c>
      <c r="AB2079">
        <v>13.7</v>
      </c>
      <c r="AC2079">
        <v>11.6</v>
      </c>
      <c r="AD2079">
        <v>15.3</v>
      </c>
    </row>
    <row r="2080" spans="1:30" x14ac:dyDescent="0.45">
      <c r="A2080" t="s">
        <v>170</v>
      </c>
      <c r="B2080">
        <v>21660</v>
      </c>
      <c r="C2080" t="s">
        <v>585</v>
      </c>
      <c r="E2080">
        <v>72</v>
      </c>
      <c r="F2080" t="s">
        <v>55</v>
      </c>
      <c r="H2080">
        <v>1</v>
      </c>
      <c r="I2080" t="s">
        <v>32</v>
      </c>
      <c r="J2080">
        <v>1</v>
      </c>
      <c r="K2080" t="s">
        <v>32</v>
      </c>
      <c r="L2080">
        <v>0</v>
      </c>
      <c r="M2080" t="s">
        <v>32</v>
      </c>
      <c r="N2080">
        <v>2012</v>
      </c>
      <c r="O2080">
        <v>1027</v>
      </c>
      <c r="P2080">
        <v>640300</v>
      </c>
      <c r="Q2080">
        <v>707</v>
      </c>
      <c r="R2080">
        <v>615592</v>
      </c>
      <c r="S2080">
        <v>12183</v>
      </c>
      <c r="T2080">
        <v>178402</v>
      </c>
      <c r="U2080">
        <v>321</v>
      </c>
      <c r="V2080">
        <v>24708</v>
      </c>
      <c r="W2080">
        <v>11.2</v>
      </c>
      <c r="X2080">
        <v>7.5</v>
      </c>
      <c r="Y2080">
        <v>15.6</v>
      </c>
      <c r="Z2080">
        <v>8.6999999999999993</v>
      </c>
      <c r="AA2080">
        <v>13.1</v>
      </c>
      <c r="AB2080">
        <v>9.8000000000000007</v>
      </c>
      <c r="AC2080">
        <v>15</v>
      </c>
      <c r="AD2080">
        <v>28.9</v>
      </c>
    </row>
    <row r="2081" spans="1:30" x14ac:dyDescent="0.45">
      <c r="A2081" t="s">
        <v>170</v>
      </c>
      <c r="B2081">
        <v>21660</v>
      </c>
      <c r="C2081" t="s">
        <v>585</v>
      </c>
      <c r="E2081">
        <v>81</v>
      </c>
      <c r="F2081" t="s">
        <v>56</v>
      </c>
      <c r="G2081" t="s">
        <v>57</v>
      </c>
      <c r="H2081">
        <v>1</v>
      </c>
      <c r="I2081" t="s">
        <v>32</v>
      </c>
      <c r="J2081">
        <v>1</v>
      </c>
      <c r="K2081" t="s">
        <v>32</v>
      </c>
      <c r="L2081">
        <v>0</v>
      </c>
      <c r="M2081" t="s">
        <v>32</v>
      </c>
      <c r="N2081">
        <v>2012</v>
      </c>
      <c r="O2081">
        <v>3202</v>
      </c>
      <c r="P2081">
        <v>335765</v>
      </c>
      <c r="Q2081">
        <v>425</v>
      </c>
      <c r="R2081">
        <v>242519</v>
      </c>
      <c r="S2081">
        <v>2864</v>
      </c>
      <c r="T2081">
        <v>70967</v>
      </c>
      <c r="U2081">
        <v>2776</v>
      </c>
      <c r="V2081">
        <v>93246</v>
      </c>
      <c r="W2081">
        <v>7.9</v>
      </c>
      <c r="X2081">
        <v>14.3</v>
      </c>
      <c r="Y2081">
        <v>15.5</v>
      </c>
      <c r="Z2081">
        <v>20.2</v>
      </c>
      <c r="AA2081">
        <v>24.7</v>
      </c>
      <c r="AB2081">
        <v>14.8</v>
      </c>
      <c r="AC2081">
        <v>7.6</v>
      </c>
      <c r="AD2081">
        <v>9.9</v>
      </c>
    </row>
    <row r="2082" spans="1:30" x14ac:dyDescent="0.45">
      <c r="A2082" t="s">
        <v>171</v>
      </c>
      <c r="B2082">
        <v>21780</v>
      </c>
      <c r="C2082" t="s">
        <v>586</v>
      </c>
      <c r="E2082">
        <v>0</v>
      </c>
      <c r="F2082" t="s">
        <v>31</v>
      </c>
      <c r="H2082">
        <v>1</v>
      </c>
      <c r="I2082" t="s">
        <v>32</v>
      </c>
      <c r="J2082">
        <v>1</v>
      </c>
      <c r="K2082" t="s">
        <v>32</v>
      </c>
      <c r="L2082">
        <v>0</v>
      </c>
      <c r="M2082" t="s">
        <v>32</v>
      </c>
      <c r="N2082">
        <v>2012</v>
      </c>
      <c r="O2082">
        <v>21771</v>
      </c>
      <c r="P2082">
        <v>42184285</v>
      </c>
      <c r="Q2082">
        <v>5533</v>
      </c>
      <c r="R2082">
        <v>41421200</v>
      </c>
      <c r="S2082">
        <v>144611</v>
      </c>
      <c r="T2082">
        <v>5731662</v>
      </c>
      <c r="U2082">
        <v>16238</v>
      </c>
      <c r="V2082">
        <v>763085</v>
      </c>
      <c r="W2082">
        <v>3.3</v>
      </c>
      <c r="X2082">
        <v>2.1</v>
      </c>
      <c r="Y2082">
        <v>5</v>
      </c>
      <c r="Z2082">
        <v>2.1</v>
      </c>
      <c r="AA2082">
        <v>2.1</v>
      </c>
      <c r="AB2082">
        <v>1.8</v>
      </c>
      <c r="AC2082">
        <v>3.7</v>
      </c>
      <c r="AD2082">
        <v>21.9</v>
      </c>
    </row>
    <row r="2083" spans="1:30" x14ac:dyDescent="0.45">
      <c r="A2083" t="s">
        <v>171</v>
      </c>
      <c r="B2083">
        <v>21780</v>
      </c>
      <c r="C2083" t="s">
        <v>586</v>
      </c>
      <c r="E2083">
        <v>11</v>
      </c>
      <c r="F2083" t="s">
        <v>33</v>
      </c>
      <c r="G2083" t="s">
        <v>34</v>
      </c>
      <c r="H2083">
        <v>1</v>
      </c>
      <c r="I2083" t="s">
        <v>32</v>
      </c>
      <c r="J2083">
        <v>1</v>
      </c>
      <c r="K2083" t="s">
        <v>32</v>
      </c>
      <c r="L2083">
        <v>0</v>
      </c>
      <c r="M2083" t="s">
        <v>32</v>
      </c>
      <c r="N2083">
        <v>2012</v>
      </c>
      <c r="O2083">
        <v>95</v>
      </c>
      <c r="Q2083">
        <v>7</v>
      </c>
      <c r="U2083">
        <v>89</v>
      </c>
      <c r="W2083">
        <v>42.5</v>
      </c>
      <c r="Y2083">
        <v>95.2</v>
      </c>
      <c r="AC2083">
        <v>38.700000000000003</v>
      </c>
    </row>
    <row r="2084" spans="1:30" x14ac:dyDescent="0.45">
      <c r="A2084" t="s">
        <v>171</v>
      </c>
      <c r="B2084">
        <v>21780</v>
      </c>
      <c r="C2084" t="s">
        <v>586</v>
      </c>
      <c r="E2084">
        <v>21</v>
      </c>
      <c r="F2084" t="s">
        <v>35</v>
      </c>
      <c r="H2084">
        <v>1</v>
      </c>
      <c r="I2084" t="s">
        <v>32</v>
      </c>
      <c r="J2084">
        <v>1</v>
      </c>
      <c r="K2084" t="s">
        <v>32</v>
      </c>
      <c r="L2084">
        <v>0</v>
      </c>
      <c r="M2084" t="s">
        <v>32</v>
      </c>
      <c r="N2084">
        <v>2012</v>
      </c>
      <c r="O2084">
        <v>458</v>
      </c>
      <c r="P2084">
        <v>283560</v>
      </c>
      <c r="Q2084">
        <v>39</v>
      </c>
      <c r="R2084">
        <v>260629</v>
      </c>
      <c r="S2084">
        <v>524</v>
      </c>
      <c r="T2084">
        <v>36764</v>
      </c>
      <c r="U2084">
        <v>419</v>
      </c>
      <c r="V2084">
        <v>22931</v>
      </c>
      <c r="W2084">
        <v>22.4</v>
      </c>
      <c r="X2084">
        <v>4</v>
      </c>
      <c r="Y2084">
        <v>28.6</v>
      </c>
      <c r="Z2084">
        <v>3.2</v>
      </c>
      <c r="AA2084">
        <v>8.8000000000000007</v>
      </c>
      <c r="AB2084">
        <v>6.3</v>
      </c>
      <c r="AC2084">
        <v>23.2</v>
      </c>
      <c r="AD2084">
        <v>29.3</v>
      </c>
    </row>
    <row r="2085" spans="1:30" x14ac:dyDescent="0.45">
      <c r="A2085" t="s">
        <v>171</v>
      </c>
      <c r="B2085">
        <v>21780</v>
      </c>
      <c r="C2085" t="s">
        <v>586</v>
      </c>
      <c r="E2085">
        <v>23</v>
      </c>
      <c r="F2085" t="s">
        <v>37</v>
      </c>
      <c r="H2085">
        <v>1</v>
      </c>
      <c r="I2085" t="s">
        <v>32</v>
      </c>
      <c r="J2085">
        <v>1</v>
      </c>
      <c r="K2085" t="s">
        <v>32</v>
      </c>
      <c r="L2085">
        <v>0</v>
      </c>
      <c r="M2085" t="s">
        <v>32</v>
      </c>
      <c r="N2085">
        <v>2012</v>
      </c>
      <c r="O2085">
        <v>2795</v>
      </c>
      <c r="P2085">
        <v>2137243</v>
      </c>
      <c r="Q2085">
        <v>799</v>
      </c>
      <c r="R2085">
        <v>2030286</v>
      </c>
      <c r="S2085">
        <v>9167</v>
      </c>
      <c r="T2085">
        <v>529171</v>
      </c>
      <c r="U2085">
        <v>1996</v>
      </c>
      <c r="V2085">
        <v>106957</v>
      </c>
      <c r="W2085">
        <v>11</v>
      </c>
      <c r="X2085">
        <v>8.5</v>
      </c>
      <c r="Y2085">
        <v>20.100000000000001</v>
      </c>
      <c r="Z2085">
        <v>9.4</v>
      </c>
      <c r="AA2085">
        <v>12.1</v>
      </c>
      <c r="AB2085">
        <v>9.8000000000000007</v>
      </c>
      <c r="AC2085">
        <v>14.7</v>
      </c>
      <c r="AD2085">
        <v>25.1</v>
      </c>
    </row>
    <row r="2086" spans="1:30" x14ac:dyDescent="0.45">
      <c r="A2086" t="s">
        <v>171</v>
      </c>
      <c r="B2086">
        <v>21780</v>
      </c>
      <c r="C2086" t="s">
        <v>586</v>
      </c>
      <c r="E2086" t="s">
        <v>38</v>
      </c>
      <c r="F2086" t="s">
        <v>39</v>
      </c>
      <c r="H2086">
        <v>1</v>
      </c>
      <c r="I2086" t="s">
        <v>32</v>
      </c>
      <c r="J2086">
        <v>1</v>
      </c>
      <c r="K2086" t="s">
        <v>32</v>
      </c>
      <c r="L2086">
        <v>0</v>
      </c>
      <c r="M2086" t="s">
        <v>32</v>
      </c>
      <c r="N2086">
        <v>2012</v>
      </c>
      <c r="O2086">
        <v>438</v>
      </c>
      <c r="P2086">
        <v>17041476</v>
      </c>
      <c r="Q2086">
        <v>318</v>
      </c>
      <c r="R2086">
        <v>17039408</v>
      </c>
      <c r="S2086">
        <v>21388</v>
      </c>
      <c r="T2086">
        <v>1205737</v>
      </c>
      <c r="U2086">
        <v>120</v>
      </c>
      <c r="V2086">
        <v>2068</v>
      </c>
      <c r="W2086">
        <v>12.6</v>
      </c>
      <c r="X2086">
        <v>3.6</v>
      </c>
      <c r="Y2086">
        <v>14</v>
      </c>
      <c r="Z2086">
        <v>3.7</v>
      </c>
      <c r="AA2086">
        <v>5.3</v>
      </c>
      <c r="AB2086">
        <v>5</v>
      </c>
      <c r="AC2086">
        <v>37.200000000000003</v>
      </c>
      <c r="AD2086">
        <v>6.2</v>
      </c>
    </row>
    <row r="2087" spans="1:30" x14ac:dyDescent="0.45">
      <c r="A2087" t="s">
        <v>171</v>
      </c>
      <c r="B2087">
        <v>21780</v>
      </c>
      <c r="C2087" t="s">
        <v>586</v>
      </c>
      <c r="E2087">
        <v>42</v>
      </c>
      <c r="F2087" t="s">
        <v>40</v>
      </c>
      <c r="H2087">
        <v>1</v>
      </c>
      <c r="I2087" t="s">
        <v>32</v>
      </c>
      <c r="J2087">
        <v>1</v>
      </c>
      <c r="K2087" t="s">
        <v>32</v>
      </c>
      <c r="L2087">
        <v>0</v>
      </c>
      <c r="M2087" t="s">
        <v>32</v>
      </c>
      <c r="N2087">
        <v>2012</v>
      </c>
      <c r="O2087">
        <v>609</v>
      </c>
      <c r="P2087">
        <v>6065137</v>
      </c>
      <c r="Q2087">
        <v>330</v>
      </c>
      <c r="R2087">
        <v>6030575</v>
      </c>
      <c r="S2087">
        <v>7590</v>
      </c>
      <c r="T2087">
        <v>438540</v>
      </c>
      <c r="U2087">
        <v>279</v>
      </c>
      <c r="V2087">
        <v>34562</v>
      </c>
      <c r="W2087">
        <v>17.7</v>
      </c>
      <c r="X2087">
        <v>5.6</v>
      </c>
      <c r="Y2087">
        <v>10.6</v>
      </c>
      <c r="Z2087">
        <v>5.8</v>
      </c>
      <c r="AA2087">
        <v>12.2</v>
      </c>
      <c r="AB2087">
        <v>7.5</v>
      </c>
      <c r="AC2087">
        <v>30.8</v>
      </c>
      <c r="AD2087">
        <v>45</v>
      </c>
    </row>
    <row r="2088" spans="1:30" x14ac:dyDescent="0.45">
      <c r="A2088" t="s">
        <v>171</v>
      </c>
      <c r="B2088">
        <v>21780</v>
      </c>
      <c r="C2088" t="s">
        <v>586</v>
      </c>
      <c r="E2088" t="s">
        <v>41</v>
      </c>
      <c r="F2088" t="s">
        <v>42</v>
      </c>
      <c r="H2088">
        <v>1</v>
      </c>
      <c r="I2088" t="s">
        <v>32</v>
      </c>
      <c r="J2088">
        <v>1</v>
      </c>
      <c r="K2088" t="s">
        <v>32</v>
      </c>
      <c r="L2088">
        <v>0</v>
      </c>
      <c r="M2088" t="s">
        <v>32</v>
      </c>
      <c r="N2088">
        <v>2012</v>
      </c>
      <c r="O2088">
        <v>2722</v>
      </c>
      <c r="P2088">
        <v>4795709</v>
      </c>
      <c r="Q2088">
        <v>855</v>
      </c>
      <c r="R2088">
        <v>4583790</v>
      </c>
      <c r="S2088">
        <v>17605</v>
      </c>
      <c r="T2088">
        <v>395441</v>
      </c>
      <c r="U2088">
        <v>1866</v>
      </c>
      <c r="W2088">
        <v>10.1</v>
      </c>
      <c r="X2088">
        <v>3.5</v>
      </c>
      <c r="Y2088">
        <v>13.9</v>
      </c>
      <c r="Z2088">
        <v>2.9</v>
      </c>
      <c r="AA2088">
        <v>8.1</v>
      </c>
      <c r="AB2088">
        <v>6.3</v>
      </c>
      <c r="AC2088">
        <v>12.9</v>
      </c>
    </row>
    <row r="2089" spans="1:30" x14ac:dyDescent="0.45">
      <c r="A2089" t="s">
        <v>171</v>
      </c>
      <c r="B2089">
        <v>21780</v>
      </c>
      <c r="C2089" t="s">
        <v>586</v>
      </c>
      <c r="E2089" t="s">
        <v>43</v>
      </c>
      <c r="F2089" t="s">
        <v>44</v>
      </c>
      <c r="G2089" t="s">
        <v>45</v>
      </c>
      <c r="H2089">
        <v>1</v>
      </c>
      <c r="I2089" t="s">
        <v>32</v>
      </c>
      <c r="J2089">
        <v>1</v>
      </c>
      <c r="K2089" t="s">
        <v>32</v>
      </c>
      <c r="L2089">
        <v>0</v>
      </c>
      <c r="M2089" t="s">
        <v>32</v>
      </c>
      <c r="N2089">
        <v>2012</v>
      </c>
      <c r="O2089">
        <v>794</v>
      </c>
      <c r="P2089">
        <v>1710797</v>
      </c>
      <c r="Q2089">
        <v>282</v>
      </c>
      <c r="R2089">
        <v>1691888</v>
      </c>
      <c r="S2089">
        <v>12551</v>
      </c>
      <c r="T2089">
        <v>341864</v>
      </c>
      <c r="U2089">
        <v>512</v>
      </c>
      <c r="V2089">
        <v>18908</v>
      </c>
      <c r="W2089">
        <v>16.7</v>
      </c>
      <c r="X2089">
        <v>4</v>
      </c>
      <c r="Y2089">
        <v>21.5</v>
      </c>
      <c r="Z2089">
        <v>4.3</v>
      </c>
      <c r="AA2089">
        <v>3.8</v>
      </c>
      <c r="AB2089">
        <v>4</v>
      </c>
      <c r="AC2089">
        <v>25.2</v>
      </c>
      <c r="AD2089">
        <v>24.1</v>
      </c>
    </row>
    <row r="2090" spans="1:30" x14ac:dyDescent="0.45">
      <c r="A2090" t="s">
        <v>171</v>
      </c>
      <c r="B2090">
        <v>21780</v>
      </c>
      <c r="C2090" t="s">
        <v>586</v>
      </c>
      <c r="E2090">
        <v>51</v>
      </c>
      <c r="F2090" t="s">
        <v>46</v>
      </c>
      <c r="H2090">
        <v>1</v>
      </c>
      <c r="I2090" t="s">
        <v>32</v>
      </c>
      <c r="J2090">
        <v>1</v>
      </c>
      <c r="K2090" t="s">
        <v>32</v>
      </c>
      <c r="L2090">
        <v>0</v>
      </c>
      <c r="M2090" t="s">
        <v>32</v>
      </c>
      <c r="N2090">
        <v>2012</v>
      </c>
      <c r="O2090">
        <v>282</v>
      </c>
      <c r="P2090">
        <v>1114953</v>
      </c>
      <c r="Q2090">
        <v>49</v>
      </c>
      <c r="R2090">
        <v>1112320</v>
      </c>
      <c r="S2090">
        <v>2947</v>
      </c>
      <c r="T2090">
        <v>121753</v>
      </c>
      <c r="U2090">
        <v>232</v>
      </c>
      <c r="V2090">
        <v>2633</v>
      </c>
      <c r="W2090">
        <v>36.799999999999997</v>
      </c>
      <c r="X2090">
        <v>4.2</v>
      </c>
      <c r="Y2090">
        <v>23.3</v>
      </c>
      <c r="Z2090">
        <v>4.4000000000000004</v>
      </c>
      <c r="AA2090">
        <v>4.9000000000000004</v>
      </c>
      <c r="AB2090">
        <v>4.0999999999999996</v>
      </c>
      <c r="AC2090">
        <v>43.7</v>
      </c>
      <c r="AD2090">
        <v>31.4</v>
      </c>
    </row>
    <row r="2091" spans="1:30" x14ac:dyDescent="0.45">
      <c r="A2091" t="s">
        <v>171</v>
      </c>
      <c r="B2091">
        <v>21780</v>
      </c>
      <c r="C2091" t="s">
        <v>586</v>
      </c>
      <c r="E2091">
        <v>52</v>
      </c>
      <c r="F2091" t="s">
        <v>47</v>
      </c>
      <c r="G2091" t="s">
        <v>48</v>
      </c>
      <c r="H2091">
        <v>1</v>
      </c>
      <c r="I2091" t="s">
        <v>32</v>
      </c>
      <c r="J2091">
        <v>1</v>
      </c>
      <c r="K2091" t="s">
        <v>32</v>
      </c>
      <c r="L2091">
        <v>0</v>
      </c>
      <c r="M2091" t="s">
        <v>32</v>
      </c>
      <c r="N2091">
        <v>2012</v>
      </c>
      <c r="O2091">
        <v>965</v>
      </c>
      <c r="P2091">
        <v>1299547</v>
      </c>
      <c r="Q2091">
        <v>276</v>
      </c>
      <c r="R2091">
        <v>1253576</v>
      </c>
      <c r="S2091">
        <v>4537</v>
      </c>
      <c r="T2091">
        <v>260403</v>
      </c>
      <c r="U2091">
        <v>689</v>
      </c>
      <c r="V2091">
        <v>45971</v>
      </c>
      <c r="W2091">
        <v>13.3</v>
      </c>
      <c r="X2091">
        <v>7.1</v>
      </c>
      <c r="Y2091">
        <v>20.5</v>
      </c>
      <c r="Z2091">
        <v>7.5</v>
      </c>
      <c r="AA2091">
        <v>12.5</v>
      </c>
      <c r="AB2091">
        <v>8.6</v>
      </c>
      <c r="AC2091">
        <v>17.600000000000001</v>
      </c>
      <c r="AD2091">
        <v>40.299999999999997</v>
      </c>
    </row>
    <row r="2092" spans="1:30" x14ac:dyDescent="0.45">
      <c r="A2092" t="s">
        <v>171</v>
      </c>
      <c r="B2092">
        <v>21780</v>
      </c>
      <c r="C2092" t="s">
        <v>586</v>
      </c>
      <c r="E2092">
        <v>53</v>
      </c>
      <c r="F2092" t="s">
        <v>49</v>
      </c>
      <c r="H2092">
        <v>1</v>
      </c>
      <c r="I2092" t="s">
        <v>32</v>
      </c>
      <c r="J2092">
        <v>1</v>
      </c>
      <c r="K2092" t="s">
        <v>32</v>
      </c>
      <c r="L2092">
        <v>0</v>
      </c>
      <c r="M2092" t="s">
        <v>32</v>
      </c>
      <c r="N2092">
        <v>2012</v>
      </c>
      <c r="O2092">
        <v>2294</v>
      </c>
      <c r="P2092">
        <v>404585</v>
      </c>
      <c r="Q2092">
        <v>230</v>
      </c>
      <c r="R2092">
        <v>278702</v>
      </c>
      <c r="S2092">
        <v>1991</v>
      </c>
      <c r="T2092">
        <v>64581</v>
      </c>
      <c r="U2092">
        <v>2064</v>
      </c>
      <c r="V2092">
        <v>125883</v>
      </c>
      <c r="W2092">
        <v>14.4</v>
      </c>
      <c r="X2092">
        <v>11.6</v>
      </c>
      <c r="Y2092">
        <v>24</v>
      </c>
      <c r="Z2092">
        <v>10.9</v>
      </c>
      <c r="AA2092">
        <v>19.2</v>
      </c>
      <c r="AB2092">
        <v>22.8</v>
      </c>
      <c r="AC2092">
        <v>14.4</v>
      </c>
      <c r="AD2092">
        <v>25.3</v>
      </c>
    </row>
    <row r="2093" spans="1:30" x14ac:dyDescent="0.45">
      <c r="A2093" t="s">
        <v>171</v>
      </c>
      <c r="B2093">
        <v>21780</v>
      </c>
      <c r="C2093" t="s">
        <v>586</v>
      </c>
      <c r="E2093">
        <v>54</v>
      </c>
      <c r="F2093" t="s">
        <v>50</v>
      </c>
      <c r="H2093">
        <v>1</v>
      </c>
      <c r="I2093" t="s">
        <v>32</v>
      </c>
      <c r="J2093">
        <v>1</v>
      </c>
      <c r="K2093" t="s">
        <v>32</v>
      </c>
      <c r="L2093">
        <v>0</v>
      </c>
      <c r="M2093" t="s">
        <v>32</v>
      </c>
      <c r="N2093">
        <v>2012</v>
      </c>
      <c r="O2093">
        <v>2086</v>
      </c>
      <c r="P2093">
        <v>1366035</v>
      </c>
      <c r="Q2093">
        <v>553</v>
      </c>
      <c r="R2093">
        <v>1317428</v>
      </c>
      <c r="S2093">
        <v>4796</v>
      </c>
      <c r="T2093">
        <v>509219</v>
      </c>
      <c r="U2093">
        <v>1533</v>
      </c>
      <c r="V2093">
        <v>48608</v>
      </c>
      <c r="W2093">
        <v>8.8000000000000007</v>
      </c>
      <c r="X2093">
        <v>5.7</v>
      </c>
      <c r="Y2093">
        <v>13.8</v>
      </c>
      <c r="Z2093">
        <v>6</v>
      </c>
      <c r="AA2093">
        <v>11</v>
      </c>
      <c r="AB2093">
        <v>6.1</v>
      </c>
      <c r="AC2093">
        <v>12.6</v>
      </c>
      <c r="AD2093">
        <v>17.5</v>
      </c>
    </row>
    <row r="2094" spans="1:30" x14ac:dyDescent="0.45">
      <c r="A2094" t="s">
        <v>171</v>
      </c>
      <c r="B2094">
        <v>21780</v>
      </c>
      <c r="C2094" t="s">
        <v>586</v>
      </c>
      <c r="E2094">
        <v>55</v>
      </c>
      <c r="F2094" t="s">
        <v>59</v>
      </c>
      <c r="H2094">
        <v>1</v>
      </c>
      <c r="I2094" t="s">
        <v>32</v>
      </c>
      <c r="J2094">
        <v>1</v>
      </c>
      <c r="K2094" t="s">
        <v>32</v>
      </c>
      <c r="L2094">
        <v>0</v>
      </c>
      <c r="M2094" t="s">
        <v>32</v>
      </c>
      <c r="N2094">
        <v>2012</v>
      </c>
      <c r="O2094">
        <v>49</v>
      </c>
      <c r="P2094">
        <v>109235</v>
      </c>
      <c r="Q2094">
        <v>49</v>
      </c>
      <c r="R2094">
        <v>109235</v>
      </c>
      <c r="S2094">
        <v>2004</v>
      </c>
      <c r="T2094">
        <v>141683</v>
      </c>
      <c r="U2094">
        <v>0</v>
      </c>
      <c r="V2094">
        <v>0</v>
      </c>
      <c r="W2094">
        <v>21.3</v>
      </c>
      <c r="X2094">
        <v>5.2</v>
      </c>
      <c r="Y2094">
        <v>22.2</v>
      </c>
      <c r="Z2094">
        <v>5.5</v>
      </c>
      <c r="AA2094">
        <v>6.5</v>
      </c>
      <c r="AB2094">
        <v>6.4</v>
      </c>
      <c r="AC2094">
        <v>0</v>
      </c>
      <c r="AD2094">
        <v>0</v>
      </c>
    </row>
    <row r="2095" spans="1:30" x14ac:dyDescent="0.45">
      <c r="A2095" t="s">
        <v>171</v>
      </c>
      <c r="B2095">
        <v>21780</v>
      </c>
      <c r="C2095" t="s">
        <v>586</v>
      </c>
      <c r="E2095">
        <v>56</v>
      </c>
      <c r="F2095" t="s">
        <v>51</v>
      </c>
      <c r="H2095">
        <v>1</v>
      </c>
      <c r="I2095" t="s">
        <v>32</v>
      </c>
      <c r="J2095">
        <v>1</v>
      </c>
      <c r="K2095" t="s">
        <v>32</v>
      </c>
      <c r="L2095">
        <v>0</v>
      </c>
      <c r="M2095" t="s">
        <v>32</v>
      </c>
      <c r="N2095">
        <v>2012</v>
      </c>
      <c r="O2095">
        <v>1872</v>
      </c>
      <c r="P2095">
        <v>411455</v>
      </c>
      <c r="Q2095">
        <v>324</v>
      </c>
      <c r="R2095">
        <v>389193</v>
      </c>
      <c r="S2095">
        <v>11185</v>
      </c>
      <c r="T2095">
        <v>166916</v>
      </c>
      <c r="U2095">
        <v>1548</v>
      </c>
      <c r="V2095">
        <v>22262</v>
      </c>
      <c r="W2095">
        <v>17.100000000000001</v>
      </c>
      <c r="X2095">
        <v>13</v>
      </c>
      <c r="Y2095">
        <v>28.5</v>
      </c>
      <c r="Z2095">
        <v>14.6</v>
      </c>
      <c r="AA2095">
        <v>7.4</v>
      </c>
      <c r="AB2095">
        <v>11.7</v>
      </c>
      <c r="AC2095">
        <v>20.8</v>
      </c>
      <c r="AD2095">
        <v>30.2</v>
      </c>
    </row>
    <row r="2096" spans="1:30" x14ac:dyDescent="0.45">
      <c r="A2096" t="s">
        <v>171</v>
      </c>
      <c r="B2096">
        <v>21780</v>
      </c>
      <c r="C2096" t="s">
        <v>586</v>
      </c>
      <c r="E2096">
        <v>61</v>
      </c>
      <c r="F2096" t="s">
        <v>52</v>
      </c>
      <c r="H2096">
        <v>1</v>
      </c>
      <c r="I2096" t="s">
        <v>32</v>
      </c>
      <c r="J2096">
        <v>1</v>
      </c>
      <c r="K2096" t="s">
        <v>32</v>
      </c>
      <c r="L2096">
        <v>0</v>
      </c>
      <c r="M2096" t="s">
        <v>32</v>
      </c>
      <c r="N2096">
        <v>2012</v>
      </c>
      <c r="O2096">
        <v>474</v>
      </c>
      <c r="P2096">
        <v>132199</v>
      </c>
      <c r="Q2096">
        <v>94</v>
      </c>
      <c r="R2096">
        <v>128430</v>
      </c>
      <c r="S2096">
        <v>2676</v>
      </c>
      <c r="T2096">
        <v>58240</v>
      </c>
      <c r="U2096">
        <v>381</v>
      </c>
      <c r="V2096">
        <v>3770</v>
      </c>
      <c r="W2096">
        <v>15.8</v>
      </c>
      <c r="X2096">
        <v>5.8</v>
      </c>
      <c r="Y2096">
        <v>23.6</v>
      </c>
      <c r="Z2096">
        <v>6.4</v>
      </c>
      <c r="AA2096">
        <v>9.1</v>
      </c>
      <c r="AB2096">
        <v>6.2</v>
      </c>
      <c r="AC2096">
        <v>19.2</v>
      </c>
      <c r="AD2096">
        <v>42.8</v>
      </c>
    </row>
    <row r="2097" spans="1:30" x14ac:dyDescent="0.45">
      <c r="A2097" t="s">
        <v>171</v>
      </c>
      <c r="B2097">
        <v>21780</v>
      </c>
      <c r="C2097" t="s">
        <v>586</v>
      </c>
      <c r="E2097">
        <v>62</v>
      </c>
      <c r="F2097" t="s">
        <v>53</v>
      </c>
      <c r="H2097">
        <v>1</v>
      </c>
      <c r="I2097" t="s">
        <v>32</v>
      </c>
      <c r="J2097">
        <v>1</v>
      </c>
      <c r="K2097" t="s">
        <v>32</v>
      </c>
      <c r="L2097">
        <v>0</v>
      </c>
      <c r="M2097" t="s">
        <v>32</v>
      </c>
      <c r="N2097">
        <v>2012</v>
      </c>
      <c r="O2097">
        <v>1712</v>
      </c>
      <c r="P2097">
        <v>2776644</v>
      </c>
      <c r="Q2097">
        <v>582</v>
      </c>
      <c r="R2097">
        <v>2737313</v>
      </c>
      <c r="S2097">
        <v>24755</v>
      </c>
      <c r="T2097">
        <v>1016383</v>
      </c>
      <c r="U2097">
        <v>1131</v>
      </c>
      <c r="V2097">
        <v>39331</v>
      </c>
      <c r="W2097">
        <v>9.6999999999999993</v>
      </c>
      <c r="X2097">
        <v>8.1</v>
      </c>
      <c r="Y2097">
        <v>15.8</v>
      </c>
      <c r="Z2097">
        <v>8.6999999999999993</v>
      </c>
      <c r="AA2097">
        <v>8.1999999999999993</v>
      </c>
      <c r="AB2097">
        <v>9.8000000000000007</v>
      </c>
      <c r="AC2097">
        <v>14</v>
      </c>
      <c r="AD2097">
        <v>23.4</v>
      </c>
    </row>
    <row r="2098" spans="1:30" x14ac:dyDescent="0.45">
      <c r="A2098" t="s">
        <v>171</v>
      </c>
      <c r="B2098">
        <v>21780</v>
      </c>
      <c r="C2098" t="s">
        <v>586</v>
      </c>
      <c r="E2098">
        <v>71</v>
      </c>
      <c r="F2098" t="s">
        <v>54</v>
      </c>
      <c r="H2098">
        <v>1</v>
      </c>
      <c r="I2098" t="s">
        <v>32</v>
      </c>
      <c r="J2098">
        <v>1</v>
      </c>
      <c r="K2098" t="s">
        <v>32</v>
      </c>
      <c r="L2098">
        <v>0</v>
      </c>
      <c r="M2098" t="s">
        <v>32</v>
      </c>
      <c r="N2098">
        <v>2012</v>
      </c>
      <c r="O2098">
        <v>962</v>
      </c>
      <c r="P2098">
        <v>102403</v>
      </c>
      <c r="Q2098">
        <v>113</v>
      </c>
      <c r="R2098">
        <v>90945</v>
      </c>
      <c r="S2098">
        <v>2153</v>
      </c>
      <c r="T2098">
        <v>33855</v>
      </c>
      <c r="U2098">
        <v>850</v>
      </c>
      <c r="V2098">
        <v>11459</v>
      </c>
      <c r="W2098">
        <v>12</v>
      </c>
      <c r="X2098">
        <v>14.7</v>
      </c>
      <c r="Y2098">
        <v>24.9</v>
      </c>
      <c r="Z2098">
        <v>16.399999999999999</v>
      </c>
      <c r="AA2098">
        <v>14.8</v>
      </c>
      <c r="AB2098">
        <v>22.2</v>
      </c>
      <c r="AC2098">
        <v>12.4</v>
      </c>
      <c r="AD2098">
        <v>26.8</v>
      </c>
    </row>
    <row r="2099" spans="1:30" x14ac:dyDescent="0.45">
      <c r="A2099" t="s">
        <v>171</v>
      </c>
      <c r="B2099">
        <v>21780</v>
      </c>
      <c r="C2099" t="s">
        <v>586</v>
      </c>
      <c r="E2099">
        <v>72</v>
      </c>
      <c r="F2099" t="s">
        <v>55</v>
      </c>
      <c r="H2099">
        <v>1</v>
      </c>
      <c r="I2099" t="s">
        <v>32</v>
      </c>
      <c r="J2099">
        <v>1</v>
      </c>
      <c r="K2099" t="s">
        <v>32</v>
      </c>
      <c r="L2099">
        <v>0</v>
      </c>
      <c r="M2099" t="s">
        <v>32</v>
      </c>
      <c r="N2099">
        <v>2012</v>
      </c>
      <c r="O2099">
        <v>503</v>
      </c>
      <c r="P2099">
        <v>668684</v>
      </c>
      <c r="Q2099">
        <v>412</v>
      </c>
      <c r="R2099">
        <v>662779</v>
      </c>
      <c r="S2099">
        <v>13381</v>
      </c>
      <c r="T2099">
        <v>182276</v>
      </c>
      <c r="U2099">
        <v>90</v>
      </c>
      <c r="V2099">
        <v>5904</v>
      </c>
      <c r="W2099">
        <v>15.9</v>
      </c>
      <c r="X2099">
        <v>13.8</v>
      </c>
      <c r="Y2099">
        <v>19.7</v>
      </c>
      <c r="Z2099">
        <v>14.6</v>
      </c>
      <c r="AA2099">
        <v>18.399999999999999</v>
      </c>
      <c r="AB2099">
        <v>17.2</v>
      </c>
      <c r="AC2099">
        <v>19.5</v>
      </c>
      <c r="AD2099">
        <v>28.3</v>
      </c>
    </row>
    <row r="2100" spans="1:30" x14ac:dyDescent="0.45">
      <c r="A2100" t="s">
        <v>171</v>
      </c>
      <c r="B2100">
        <v>21780</v>
      </c>
      <c r="C2100" t="s">
        <v>586</v>
      </c>
      <c r="E2100">
        <v>81</v>
      </c>
      <c r="F2100" t="s">
        <v>56</v>
      </c>
      <c r="G2100" t="s">
        <v>57</v>
      </c>
      <c r="H2100">
        <v>1</v>
      </c>
      <c r="I2100" t="s">
        <v>32</v>
      </c>
      <c r="J2100">
        <v>1</v>
      </c>
      <c r="K2100" t="s">
        <v>32</v>
      </c>
      <c r="L2100">
        <v>0</v>
      </c>
      <c r="M2100" t="s">
        <v>32</v>
      </c>
      <c r="N2100">
        <v>2012</v>
      </c>
      <c r="O2100">
        <v>2779</v>
      </c>
      <c r="P2100">
        <v>411287</v>
      </c>
      <c r="Q2100">
        <v>348</v>
      </c>
      <c r="R2100">
        <v>355149</v>
      </c>
      <c r="S2100">
        <v>3651</v>
      </c>
      <c r="T2100">
        <v>100556</v>
      </c>
      <c r="U2100">
        <v>2431</v>
      </c>
      <c r="V2100">
        <v>56138</v>
      </c>
      <c r="W2100">
        <v>7.9</v>
      </c>
      <c r="X2100">
        <v>16.3</v>
      </c>
      <c r="Y2100">
        <v>28.9</v>
      </c>
      <c r="Z2100">
        <v>20.3</v>
      </c>
      <c r="AA2100">
        <v>29.7</v>
      </c>
      <c r="AB2100">
        <v>19.2</v>
      </c>
      <c r="AC2100">
        <v>8.9</v>
      </c>
      <c r="AD2100">
        <v>13.1</v>
      </c>
    </row>
    <row r="2101" spans="1:30" x14ac:dyDescent="0.45">
      <c r="A2101" t="s">
        <v>172</v>
      </c>
      <c r="B2101">
        <v>21820</v>
      </c>
      <c r="C2101" t="s">
        <v>587</v>
      </c>
      <c r="E2101">
        <v>0</v>
      </c>
      <c r="F2101" t="s">
        <v>31</v>
      </c>
      <c r="H2101">
        <v>1</v>
      </c>
      <c r="I2101" t="s">
        <v>32</v>
      </c>
      <c r="J2101">
        <v>1</v>
      </c>
      <c r="K2101" t="s">
        <v>32</v>
      </c>
      <c r="L2101">
        <v>0</v>
      </c>
      <c r="M2101" t="s">
        <v>32</v>
      </c>
      <c r="N2101">
        <v>2012</v>
      </c>
      <c r="O2101">
        <v>7301</v>
      </c>
      <c r="P2101">
        <v>8165528</v>
      </c>
      <c r="Q2101">
        <v>2042</v>
      </c>
      <c r="R2101">
        <v>7955055</v>
      </c>
      <c r="S2101">
        <v>24382</v>
      </c>
      <c r="T2101">
        <v>1126646</v>
      </c>
      <c r="U2101">
        <v>5258</v>
      </c>
      <c r="V2101">
        <v>210473</v>
      </c>
      <c r="W2101">
        <v>4.0999999999999996</v>
      </c>
      <c r="X2101">
        <v>3</v>
      </c>
      <c r="Y2101">
        <v>4.2</v>
      </c>
      <c r="Z2101">
        <v>3.2</v>
      </c>
      <c r="AA2101">
        <v>3.3</v>
      </c>
      <c r="AB2101">
        <v>2.1</v>
      </c>
      <c r="AC2101">
        <v>4.7</v>
      </c>
      <c r="AD2101">
        <v>11</v>
      </c>
    </row>
    <row r="2102" spans="1:30" x14ac:dyDescent="0.45">
      <c r="A2102" t="s">
        <v>172</v>
      </c>
      <c r="B2102">
        <v>21820</v>
      </c>
      <c r="C2102" t="s">
        <v>587</v>
      </c>
      <c r="E2102">
        <v>11</v>
      </c>
      <c r="F2102" t="s">
        <v>33</v>
      </c>
      <c r="G2102" t="s">
        <v>34</v>
      </c>
      <c r="H2102">
        <v>1</v>
      </c>
      <c r="I2102" t="s">
        <v>32</v>
      </c>
      <c r="J2102">
        <v>1</v>
      </c>
      <c r="K2102" t="s">
        <v>32</v>
      </c>
      <c r="L2102">
        <v>0</v>
      </c>
      <c r="M2102" t="s">
        <v>32</v>
      </c>
      <c r="N2102">
        <v>2012</v>
      </c>
      <c r="O2102">
        <v>118</v>
      </c>
      <c r="P2102">
        <v>6126</v>
      </c>
      <c r="Q2102">
        <v>1</v>
      </c>
      <c r="U2102">
        <v>117</v>
      </c>
      <c r="W2102">
        <v>27.5</v>
      </c>
      <c r="X2102">
        <v>34.299999999999997</v>
      </c>
      <c r="Y2102">
        <v>0</v>
      </c>
      <c r="AC2102">
        <v>26.4</v>
      </c>
    </row>
    <row r="2103" spans="1:30" x14ac:dyDescent="0.45">
      <c r="A2103" t="s">
        <v>172</v>
      </c>
      <c r="B2103">
        <v>21820</v>
      </c>
      <c r="C2103" t="s">
        <v>587</v>
      </c>
      <c r="E2103">
        <v>21</v>
      </c>
      <c r="F2103" t="s">
        <v>35</v>
      </c>
      <c r="H2103">
        <v>1</v>
      </c>
      <c r="I2103" t="s">
        <v>32</v>
      </c>
      <c r="J2103">
        <v>1</v>
      </c>
      <c r="K2103" t="s">
        <v>32</v>
      </c>
      <c r="L2103">
        <v>0</v>
      </c>
      <c r="M2103" t="s">
        <v>32</v>
      </c>
      <c r="N2103">
        <v>2012</v>
      </c>
      <c r="O2103">
        <v>89</v>
      </c>
      <c r="P2103">
        <v>633476</v>
      </c>
      <c r="Q2103">
        <v>21</v>
      </c>
      <c r="R2103">
        <v>630953</v>
      </c>
      <c r="S2103">
        <v>636</v>
      </c>
      <c r="T2103">
        <v>51228</v>
      </c>
      <c r="U2103">
        <v>68</v>
      </c>
      <c r="V2103">
        <v>2523</v>
      </c>
      <c r="W2103">
        <v>22.3</v>
      </c>
      <c r="X2103">
        <v>5.7</v>
      </c>
      <c r="Y2103">
        <v>40.200000000000003</v>
      </c>
      <c r="Z2103">
        <v>5.9</v>
      </c>
      <c r="AA2103">
        <v>5.6</v>
      </c>
      <c r="AB2103">
        <v>4.2</v>
      </c>
      <c r="AC2103">
        <v>28.5</v>
      </c>
      <c r="AD2103">
        <v>12.4</v>
      </c>
    </row>
    <row r="2104" spans="1:30" x14ac:dyDescent="0.45">
      <c r="A2104" t="s">
        <v>172</v>
      </c>
      <c r="B2104">
        <v>21820</v>
      </c>
      <c r="C2104" t="s">
        <v>587</v>
      </c>
      <c r="E2104">
        <v>23</v>
      </c>
      <c r="F2104" t="s">
        <v>37</v>
      </c>
      <c r="H2104">
        <v>1</v>
      </c>
      <c r="I2104" t="s">
        <v>32</v>
      </c>
      <c r="J2104">
        <v>1</v>
      </c>
      <c r="K2104" t="s">
        <v>32</v>
      </c>
      <c r="L2104">
        <v>0</v>
      </c>
      <c r="M2104" t="s">
        <v>32</v>
      </c>
      <c r="N2104">
        <v>2012</v>
      </c>
      <c r="O2104">
        <v>965</v>
      </c>
      <c r="P2104">
        <v>826371</v>
      </c>
      <c r="Q2104">
        <v>380</v>
      </c>
      <c r="R2104">
        <v>799880</v>
      </c>
      <c r="S2104">
        <v>2511</v>
      </c>
      <c r="T2104">
        <v>180327</v>
      </c>
      <c r="U2104">
        <v>585</v>
      </c>
      <c r="V2104">
        <v>26490</v>
      </c>
      <c r="W2104">
        <v>7.6</v>
      </c>
      <c r="X2104">
        <v>8</v>
      </c>
      <c r="Y2104">
        <v>15</v>
      </c>
      <c r="Z2104">
        <v>8.3000000000000007</v>
      </c>
      <c r="AA2104">
        <v>6.3</v>
      </c>
      <c r="AB2104">
        <v>5.5</v>
      </c>
      <c r="AC2104">
        <v>12.8</v>
      </c>
      <c r="AD2104">
        <v>19.600000000000001</v>
      </c>
    </row>
    <row r="2105" spans="1:30" x14ac:dyDescent="0.45">
      <c r="A2105" t="s">
        <v>172</v>
      </c>
      <c r="B2105">
        <v>21820</v>
      </c>
      <c r="C2105" t="s">
        <v>587</v>
      </c>
      <c r="E2105" t="s">
        <v>38</v>
      </c>
      <c r="F2105" t="s">
        <v>39</v>
      </c>
      <c r="H2105">
        <v>1</v>
      </c>
      <c r="I2105" t="s">
        <v>32</v>
      </c>
      <c r="J2105">
        <v>1</v>
      </c>
      <c r="K2105" t="s">
        <v>32</v>
      </c>
      <c r="L2105">
        <v>0</v>
      </c>
      <c r="M2105" t="s">
        <v>32</v>
      </c>
      <c r="N2105">
        <v>2012</v>
      </c>
      <c r="O2105">
        <v>196</v>
      </c>
      <c r="P2105">
        <v>1821211</v>
      </c>
      <c r="Q2105">
        <v>62</v>
      </c>
      <c r="R2105">
        <v>1817568</v>
      </c>
      <c r="S2105">
        <v>650</v>
      </c>
      <c r="T2105">
        <v>35981</v>
      </c>
      <c r="U2105">
        <v>134</v>
      </c>
      <c r="V2105">
        <v>3644</v>
      </c>
      <c r="W2105">
        <v>14.9</v>
      </c>
      <c r="X2105">
        <v>10.3</v>
      </c>
      <c r="Y2105">
        <v>9.4</v>
      </c>
      <c r="Z2105">
        <v>10.7</v>
      </c>
      <c r="AA2105">
        <v>5.8</v>
      </c>
      <c r="AB2105">
        <v>4.8</v>
      </c>
      <c r="AC2105">
        <v>20.2</v>
      </c>
      <c r="AD2105">
        <v>30.7</v>
      </c>
    </row>
    <row r="2106" spans="1:30" x14ac:dyDescent="0.45">
      <c r="A2106" t="s">
        <v>172</v>
      </c>
      <c r="B2106">
        <v>21820</v>
      </c>
      <c r="C2106" t="s">
        <v>587</v>
      </c>
      <c r="E2106">
        <v>42</v>
      </c>
      <c r="F2106" t="s">
        <v>40</v>
      </c>
      <c r="H2106">
        <v>1</v>
      </c>
      <c r="I2106" t="s">
        <v>32</v>
      </c>
      <c r="J2106">
        <v>1</v>
      </c>
      <c r="K2106" t="s">
        <v>32</v>
      </c>
      <c r="L2106">
        <v>0</v>
      </c>
      <c r="M2106" t="s">
        <v>32</v>
      </c>
      <c r="N2106">
        <v>2012</v>
      </c>
      <c r="O2106">
        <v>161</v>
      </c>
      <c r="P2106">
        <v>634412</v>
      </c>
      <c r="Q2106">
        <v>88</v>
      </c>
      <c r="R2106">
        <v>632262</v>
      </c>
      <c r="S2106">
        <v>737</v>
      </c>
      <c r="T2106">
        <v>40189</v>
      </c>
      <c r="U2106">
        <v>73</v>
      </c>
      <c r="V2106">
        <v>2150</v>
      </c>
      <c r="W2106">
        <v>21.5</v>
      </c>
      <c r="X2106">
        <v>10.5</v>
      </c>
      <c r="Y2106">
        <v>16.8</v>
      </c>
      <c r="Z2106">
        <v>11</v>
      </c>
      <c r="AA2106">
        <v>11.8</v>
      </c>
      <c r="AB2106">
        <v>11.6</v>
      </c>
      <c r="AC2106">
        <v>50.7</v>
      </c>
      <c r="AD2106">
        <v>18.7</v>
      </c>
    </row>
    <row r="2107" spans="1:30" x14ac:dyDescent="0.45">
      <c r="A2107" t="s">
        <v>172</v>
      </c>
      <c r="B2107">
        <v>21820</v>
      </c>
      <c r="C2107" t="s">
        <v>587</v>
      </c>
      <c r="E2107" t="s">
        <v>41</v>
      </c>
      <c r="F2107" t="s">
        <v>42</v>
      </c>
      <c r="H2107">
        <v>1</v>
      </c>
      <c r="I2107" t="s">
        <v>32</v>
      </c>
      <c r="J2107">
        <v>1</v>
      </c>
      <c r="K2107" t="s">
        <v>32</v>
      </c>
      <c r="L2107">
        <v>0</v>
      </c>
      <c r="M2107" t="s">
        <v>32</v>
      </c>
      <c r="N2107">
        <v>2012</v>
      </c>
      <c r="O2107">
        <v>694</v>
      </c>
      <c r="P2107">
        <v>1664221</v>
      </c>
      <c r="Q2107">
        <v>221</v>
      </c>
      <c r="R2107">
        <v>1652266</v>
      </c>
      <c r="S2107">
        <v>4423</v>
      </c>
      <c r="T2107">
        <v>146942</v>
      </c>
      <c r="U2107">
        <v>473</v>
      </c>
      <c r="V2107">
        <v>11955</v>
      </c>
      <c r="W2107">
        <v>18.399999999999999</v>
      </c>
      <c r="X2107">
        <v>2.2000000000000002</v>
      </c>
      <c r="Y2107">
        <v>16</v>
      </c>
      <c r="Z2107">
        <v>2.2000000000000002</v>
      </c>
      <c r="AA2107">
        <v>4.0999999999999996</v>
      </c>
      <c r="AB2107">
        <v>3.4</v>
      </c>
      <c r="AC2107">
        <v>22.6</v>
      </c>
      <c r="AD2107">
        <v>22.7</v>
      </c>
    </row>
    <row r="2108" spans="1:30" x14ac:dyDescent="0.45">
      <c r="A2108" t="s">
        <v>172</v>
      </c>
      <c r="B2108">
        <v>21820</v>
      </c>
      <c r="C2108" t="s">
        <v>587</v>
      </c>
      <c r="E2108" t="s">
        <v>43</v>
      </c>
      <c r="F2108" t="s">
        <v>44</v>
      </c>
      <c r="G2108" t="s">
        <v>45</v>
      </c>
      <c r="H2108">
        <v>1</v>
      </c>
      <c r="I2108" t="s">
        <v>32</v>
      </c>
      <c r="J2108">
        <v>1</v>
      </c>
      <c r="K2108" t="s">
        <v>32</v>
      </c>
      <c r="L2108">
        <v>0</v>
      </c>
      <c r="M2108" t="s">
        <v>32</v>
      </c>
      <c r="N2108">
        <v>2012</v>
      </c>
      <c r="O2108">
        <v>365</v>
      </c>
      <c r="P2108">
        <v>386819</v>
      </c>
      <c r="Q2108">
        <v>101</v>
      </c>
      <c r="R2108">
        <v>363756</v>
      </c>
      <c r="S2108">
        <v>1744</v>
      </c>
      <c r="T2108">
        <v>92200</v>
      </c>
      <c r="U2108">
        <v>264</v>
      </c>
      <c r="V2108">
        <v>23063</v>
      </c>
      <c r="W2108">
        <v>16.399999999999999</v>
      </c>
      <c r="X2108">
        <v>2.2999999999999998</v>
      </c>
      <c r="Y2108">
        <v>16.100000000000001</v>
      </c>
      <c r="Z2108">
        <v>2.5</v>
      </c>
      <c r="AA2108">
        <v>3.2</v>
      </c>
      <c r="AB2108">
        <v>2.4</v>
      </c>
      <c r="AC2108">
        <v>17.8</v>
      </c>
      <c r="AD2108">
        <v>17.399999999999999</v>
      </c>
    </row>
    <row r="2109" spans="1:30" x14ac:dyDescent="0.45">
      <c r="A2109" t="s">
        <v>172</v>
      </c>
      <c r="B2109">
        <v>21820</v>
      </c>
      <c r="C2109" t="s">
        <v>587</v>
      </c>
      <c r="E2109">
        <v>51</v>
      </c>
      <c r="F2109" t="s">
        <v>46</v>
      </c>
      <c r="H2109">
        <v>1</v>
      </c>
      <c r="I2109" t="s">
        <v>32</v>
      </c>
      <c r="J2109">
        <v>1</v>
      </c>
      <c r="K2109" t="s">
        <v>32</v>
      </c>
      <c r="L2109">
        <v>0</v>
      </c>
      <c r="M2109" t="s">
        <v>32</v>
      </c>
      <c r="N2109">
        <v>2012</v>
      </c>
      <c r="O2109">
        <v>63</v>
      </c>
      <c r="P2109">
        <v>161306</v>
      </c>
      <c r="Q2109">
        <v>14</v>
      </c>
      <c r="R2109">
        <v>159966</v>
      </c>
      <c r="S2109">
        <v>502</v>
      </c>
      <c r="T2109">
        <v>25186</v>
      </c>
      <c r="U2109">
        <v>49</v>
      </c>
      <c r="V2109">
        <v>1340</v>
      </c>
      <c r="W2109">
        <v>9.6</v>
      </c>
      <c r="X2109">
        <v>1.5</v>
      </c>
      <c r="Y2109">
        <v>5.7</v>
      </c>
      <c r="Z2109">
        <v>1.5</v>
      </c>
      <c r="AA2109">
        <v>0.5</v>
      </c>
      <c r="AB2109">
        <v>0.7</v>
      </c>
      <c r="AC2109">
        <v>12.8</v>
      </c>
      <c r="AD2109">
        <v>16.2</v>
      </c>
    </row>
    <row r="2110" spans="1:30" x14ac:dyDescent="0.45">
      <c r="A2110" t="s">
        <v>172</v>
      </c>
      <c r="B2110">
        <v>21820</v>
      </c>
      <c r="C2110" t="s">
        <v>587</v>
      </c>
      <c r="E2110">
        <v>52</v>
      </c>
      <c r="F2110" t="s">
        <v>47</v>
      </c>
      <c r="G2110" t="s">
        <v>48</v>
      </c>
      <c r="H2110">
        <v>1</v>
      </c>
      <c r="I2110" t="s">
        <v>32</v>
      </c>
      <c r="J2110">
        <v>1</v>
      </c>
      <c r="K2110" t="s">
        <v>32</v>
      </c>
      <c r="L2110">
        <v>0</v>
      </c>
      <c r="M2110" t="s">
        <v>32</v>
      </c>
      <c r="N2110">
        <v>2012</v>
      </c>
      <c r="O2110">
        <v>124</v>
      </c>
      <c r="P2110">
        <v>112477</v>
      </c>
      <c r="Q2110">
        <v>53</v>
      </c>
      <c r="R2110">
        <v>109281</v>
      </c>
      <c r="S2110">
        <v>690</v>
      </c>
      <c r="T2110">
        <v>36090</v>
      </c>
      <c r="U2110">
        <v>71</v>
      </c>
      <c r="V2110">
        <v>3197</v>
      </c>
      <c r="W2110">
        <v>28.2</v>
      </c>
      <c r="X2110">
        <v>4</v>
      </c>
      <c r="Y2110">
        <v>16.399999999999999</v>
      </c>
      <c r="Z2110">
        <v>4.2</v>
      </c>
      <c r="AA2110">
        <v>5.8</v>
      </c>
      <c r="AB2110">
        <v>3.7</v>
      </c>
      <c r="AC2110">
        <v>44.2</v>
      </c>
      <c r="AD2110">
        <v>14.9</v>
      </c>
    </row>
    <row r="2111" spans="1:30" x14ac:dyDescent="0.45">
      <c r="A2111" t="s">
        <v>172</v>
      </c>
      <c r="B2111">
        <v>21820</v>
      </c>
      <c r="C2111" t="s">
        <v>587</v>
      </c>
      <c r="E2111">
        <v>53</v>
      </c>
      <c r="F2111" t="s">
        <v>49</v>
      </c>
      <c r="H2111">
        <v>1</v>
      </c>
      <c r="I2111" t="s">
        <v>32</v>
      </c>
      <c r="J2111">
        <v>1</v>
      </c>
      <c r="K2111" t="s">
        <v>32</v>
      </c>
      <c r="L2111">
        <v>0</v>
      </c>
      <c r="M2111" t="s">
        <v>32</v>
      </c>
      <c r="N2111">
        <v>2012</v>
      </c>
      <c r="O2111">
        <v>616</v>
      </c>
      <c r="P2111">
        <v>224744</v>
      </c>
      <c r="Q2111">
        <v>138</v>
      </c>
      <c r="R2111">
        <v>177323</v>
      </c>
      <c r="S2111">
        <v>809</v>
      </c>
      <c r="T2111">
        <v>37501</v>
      </c>
      <c r="U2111">
        <v>478</v>
      </c>
      <c r="V2111">
        <v>47421</v>
      </c>
      <c r="W2111">
        <v>17.600000000000001</v>
      </c>
      <c r="X2111">
        <v>17.3</v>
      </c>
      <c r="Y2111">
        <v>19.3</v>
      </c>
      <c r="Z2111">
        <v>11.4</v>
      </c>
      <c r="AA2111">
        <v>21.3</v>
      </c>
      <c r="AB2111">
        <v>12</v>
      </c>
      <c r="AC2111">
        <v>19.2</v>
      </c>
      <c r="AD2111">
        <v>46.1</v>
      </c>
    </row>
    <row r="2112" spans="1:30" x14ac:dyDescent="0.45">
      <c r="A2112" t="s">
        <v>172</v>
      </c>
      <c r="B2112">
        <v>21820</v>
      </c>
      <c r="C2112" t="s">
        <v>587</v>
      </c>
      <c r="E2112">
        <v>54</v>
      </c>
      <c r="F2112" t="s">
        <v>50</v>
      </c>
      <c r="H2112">
        <v>1</v>
      </c>
      <c r="I2112" t="s">
        <v>32</v>
      </c>
      <c r="J2112">
        <v>1</v>
      </c>
      <c r="K2112" t="s">
        <v>32</v>
      </c>
      <c r="L2112">
        <v>0</v>
      </c>
      <c r="M2112" t="s">
        <v>32</v>
      </c>
      <c r="N2112">
        <v>2012</v>
      </c>
      <c r="O2112">
        <v>1091</v>
      </c>
      <c r="P2112">
        <v>276850</v>
      </c>
      <c r="Q2112">
        <v>187</v>
      </c>
      <c r="R2112">
        <v>255463</v>
      </c>
      <c r="S2112">
        <v>1337</v>
      </c>
      <c r="T2112">
        <v>69844</v>
      </c>
      <c r="U2112">
        <v>904</v>
      </c>
      <c r="V2112">
        <v>21387</v>
      </c>
      <c r="W2112">
        <v>8.1</v>
      </c>
      <c r="X2112">
        <v>6.4</v>
      </c>
      <c r="Y2112">
        <v>14.9</v>
      </c>
      <c r="Z2112">
        <v>6.7</v>
      </c>
      <c r="AA2112">
        <v>8.9</v>
      </c>
      <c r="AB2112">
        <v>5.2</v>
      </c>
      <c r="AC2112">
        <v>7.8</v>
      </c>
      <c r="AD2112">
        <v>17.2</v>
      </c>
    </row>
    <row r="2113" spans="1:30" x14ac:dyDescent="0.45">
      <c r="A2113" t="s">
        <v>172</v>
      </c>
      <c r="B2113">
        <v>21820</v>
      </c>
      <c r="C2113" t="s">
        <v>587</v>
      </c>
      <c r="E2113">
        <v>56</v>
      </c>
      <c r="F2113" t="s">
        <v>51</v>
      </c>
      <c r="H2113">
        <v>1</v>
      </c>
      <c r="I2113" t="s">
        <v>32</v>
      </c>
      <c r="J2113">
        <v>1</v>
      </c>
      <c r="K2113" t="s">
        <v>32</v>
      </c>
      <c r="L2113">
        <v>0</v>
      </c>
      <c r="M2113" t="s">
        <v>32</v>
      </c>
      <c r="N2113">
        <v>2012</v>
      </c>
      <c r="O2113">
        <v>334</v>
      </c>
      <c r="P2113">
        <v>169555</v>
      </c>
      <c r="Q2113">
        <v>136</v>
      </c>
      <c r="R2113">
        <v>165655</v>
      </c>
      <c r="S2113">
        <v>1480</v>
      </c>
      <c r="T2113">
        <v>61885</v>
      </c>
      <c r="U2113">
        <v>198</v>
      </c>
      <c r="V2113">
        <v>3900</v>
      </c>
      <c r="W2113">
        <v>15.9</v>
      </c>
      <c r="X2113">
        <v>6.2</v>
      </c>
      <c r="Y2113">
        <v>13.9</v>
      </c>
      <c r="Z2113">
        <v>6.7</v>
      </c>
      <c r="AA2113">
        <v>8.8000000000000007</v>
      </c>
      <c r="AB2113">
        <v>7.3</v>
      </c>
      <c r="AC2113">
        <v>19.5</v>
      </c>
      <c r="AD2113">
        <v>14.1</v>
      </c>
    </row>
    <row r="2114" spans="1:30" x14ac:dyDescent="0.45">
      <c r="A2114" t="s">
        <v>172</v>
      </c>
      <c r="B2114">
        <v>21820</v>
      </c>
      <c r="C2114" t="s">
        <v>587</v>
      </c>
      <c r="E2114">
        <v>61</v>
      </c>
      <c r="F2114" t="s">
        <v>52</v>
      </c>
      <c r="H2114">
        <v>1</v>
      </c>
      <c r="I2114" t="s">
        <v>32</v>
      </c>
      <c r="J2114">
        <v>1</v>
      </c>
      <c r="K2114" t="s">
        <v>32</v>
      </c>
      <c r="L2114">
        <v>0</v>
      </c>
      <c r="M2114" t="s">
        <v>32</v>
      </c>
      <c r="N2114">
        <v>2012</v>
      </c>
      <c r="O2114">
        <v>239</v>
      </c>
      <c r="P2114">
        <v>39694</v>
      </c>
      <c r="Q2114">
        <v>46</v>
      </c>
      <c r="R2114">
        <v>35946</v>
      </c>
      <c r="S2114">
        <v>376</v>
      </c>
      <c r="T2114">
        <v>10355</v>
      </c>
      <c r="U2114">
        <v>193</v>
      </c>
      <c r="W2114">
        <v>25.1</v>
      </c>
      <c r="X2114">
        <v>9.4</v>
      </c>
      <c r="Y2114">
        <v>29</v>
      </c>
      <c r="Z2114">
        <v>9.9</v>
      </c>
      <c r="AA2114">
        <v>11.2</v>
      </c>
      <c r="AB2114">
        <v>12.5</v>
      </c>
      <c r="AC2114">
        <v>28.6</v>
      </c>
    </row>
    <row r="2115" spans="1:30" x14ac:dyDescent="0.45">
      <c r="A2115" t="s">
        <v>172</v>
      </c>
      <c r="B2115">
        <v>21820</v>
      </c>
      <c r="C2115" t="s">
        <v>587</v>
      </c>
      <c r="E2115">
        <v>62</v>
      </c>
      <c r="F2115" t="s">
        <v>53</v>
      </c>
      <c r="H2115">
        <v>1</v>
      </c>
      <c r="I2115" t="s">
        <v>32</v>
      </c>
      <c r="J2115">
        <v>1</v>
      </c>
      <c r="K2115" t="s">
        <v>32</v>
      </c>
      <c r="L2115">
        <v>0</v>
      </c>
      <c r="M2115" t="s">
        <v>32</v>
      </c>
      <c r="N2115">
        <v>2012</v>
      </c>
      <c r="O2115">
        <v>701</v>
      </c>
      <c r="P2115">
        <v>521142</v>
      </c>
      <c r="Q2115">
        <v>247</v>
      </c>
      <c r="R2115">
        <v>498311</v>
      </c>
      <c r="S2115">
        <v>4078</v>
      </c>
      <c r="T2115">
        <v>205847</v>
      </c>
      <c r="U2115">
        <v>454</v>
      </c>
      <c r="V2115">
        <v>22832</v>
      </c>
      <c r="W2115">
        <v>14.7</v>
      </c>
      <c r="X2115">
        <v>7.4</v>
      </c>
      <c r="Y2115">
        <v>25.5</v>
      </c>
      <c r="Z2115">
        <v>8</v>
      </c>
      <c r="AA2115">
        <v>8.1</v>
      </c>
      <c r="AB2115">
        <v>7.8</v>
      </c>
      <c r="AC2115">
        <v>12.1</v>
      </c>
      <c r="AD2115">
        <v>21.9</v>
      </c>
    </row>
    <row r="2116" spans="1:30" x14ac:dyDescent="0.45">
      <c r="A2116" t="s">
        <v>172</v>
      </c>
      <c r="B2116">
        <v>21820</v>
      </c>
      <c r="C2116" t="s">
        <v>587</v>
      </c>
      <c r="E2116">
        <v>71</v>
      </c>
      <c r="F2116" t="s">
        <v>54</v>
      </c>
      <c r="H2116">
        <v>1</v>
      </c>
      <c r="I2116" t="s">
        <v>32</v>
      </c>
      <c r="J2116">
        <v>1</v>
      </c>
      <c r="K2116" t="s">
        <v>32</v>
      </c>
      <c r="L2116">
        <v>0</v>
      </c>
      <c r="M2116" t="s">
        <v>32</v>
      </c>
      <c r="N2116">
        <v>2012</v>
      </c>
      <c r="O2116">
        <v>431</v>
      </c>
      <c r="P2116">
        <v>61863</v>
      </c>
      <c r="Q2116">
        <v>59</v>
      </c>
      <c r="R2116">
        <v>50407</v>
      </c>
      <c r="S2116">
        <v>544</v>
      </c>
      <c r="T2116">
        <v>8458</v>
      </c>
      <c r="U2116">
        <v>372</v>
      </c>
      <c r="V2116">
        <v>11456</v>
      </c>
      <c r="W2116">
        <v>21</v>
      </c>
      <c r="X2116">
        <v>7.6</v>
      </c>
      <c r="Y2116">
        <v>17.2</v>
      </c>
      <c r="Z2116">
        <v>9.3000000000000007</v>
      </c>
      <c r="AA2116">
        <v>8.8000000000000007</v>
      </c>
      <c r="AB2116">
        <v>16.7</v>
      </c>
      <c r="AC2116">
        <v>22.5</v>
      </c>
      <c r="AD2116">
        <v>5.3</v>
      </c>
    </row>
    <row r="2117" spans="1:30" x14ac:dyDescent="0.45">
      <c r="A2117" t="s">
        <v>172</v>
      </c>
      <c r="B2117">
        <v>21820</v>
      </c>
      <c r="C2117" t="s">
        <v>587</v>
      </c>
      <c r="E2117">
        <v>72</v>
      </c>
      <c r="F2117" t="s">
        <v>55</v>
      </c>
      <c r="H2117">
        <v>1</v>
      </c>
      <c r="I2117" t="s">
        <v>32</v>
      </c>
      <c r="J2117">
        <v>1</v>
      </c>
      <c r="K2117" t="s">
        <v>32</v>
      </c>
      <c r="L2117">
        <v>0</v>
      </c>
      <c r="M2117" t="s">
        <v>32</v>
      </c>
      <c r="N2117">
        <v>2012</v>
      </c>
      <c r="O2117">
        <v>303</v>
      </c>
      <c r="P2117">
        <v>232386</v>
      </c>
      <c r="Q2117">
        <v>190</v>
      </c>
      <c r="R2117">
        <v>228759</v>
      </c>
      <c r="S2117">
        <v>2707</v>
      </c>
      <c r="T2117">
        <v>61441</v>
      </c>
      <c r="U2117">
        <v>112</v>
      </c>
      <c r="V2117">
        <v>3626</v>
      </c>
      <c r="W2117">
        <v>11.2</v>
      </c>
      <c r="X2117">
        <v>10.4</v>
      </c>
      <c r="Y2117">
        <v>21.2</v>
      </c>
      <c r="Z2117">
        <v>11.1</v>
      </c>
      <c r="AA2117">
        <v>14.4</v>
      </c>
      <c r="AB2117">
        <v>13.9</v>
      </c>
      <c r="AC2117">
        <v>17.899999999999999</v>
      </c>
      <c r="AD2117">
        <v>15.4</v>
      </c>
    </row>
    <row r="2118" spans="1:30" x14ac:dyDescent="0.45">
      <c r="A2118" t="s">
        <v>172</v>
      </c>
      <c r="B2118">
        <v>21820</v>
      </c>
      <c r="C2118" t="s">
        <v>587</v>
      </c>
      <c r="E2118">
        <v>81</v>
      </c>
      <c r="F2118" t="s">
        <v>56</v>
      </c>
      <c r="G2118" t="s">
        <v>57</v>
      </c>
      <c r="H2118">
        <v>1</v>
      </c>
      <c r="I2118" t="s">
        <v>32</v>
      </c>
      <c r="J2118">
        <v>1</v>
      </c>
      <c r="K2118" t="s">
        <v>32</v>
      </c>
      <c r="L2118">
        <v>0</v>
      </c>
      <c r="M2118" t="s">
        <v>32</v>
      </c>
      <c r="N2118">
        <v>2012</v>
      </c>
      <c r="O2118">
        <v>836</v>
      </c>
      <c r="P2118">
        <v>82838</v>
      </c>
      <c r="Q2118">
        <v>125</v>
      </c>
      <c r="R2118">
        <v>64550</v>
      </c>
      <c r="S2118">
        <v>624</v>
      </c>
      <c r="T2118">
        <v>19343</v>
      </c>
      <c r="U2118">
        <v>712</v>
      </c>
      <c r="V2118">
        <v>18289</v>
      </c>
      <c r="W2118">
        <v>13</v>
      </c>
      <c r="X2118">
        <v>15.4</v>
      </c>
      <c r="Y2118">
        <v>13.6</v>
      </c>
      <c r="Z2118">
        <v>19</v>
      </c>
      <c r="AA2118">
        <v>14.7</v>
      </c>
      <c r="AB2118">
        <v>17.899999999999999</v>
      </c>
      <c r="AC2118">
        <v>14.6</v>
      </c>
      <c r="AD2118">
        <v>12.2</v>
      </c>
    </row>
    <row r="2119" spans="1:30" x14ac:dyDescent="0.45">
      <c r="A2119" t="s">
        <v>173</v>
      </c>
      <c r="B2119">
        <v>22020</v>
      </c>
      <c r="C2119" t="s">
        <v>588</v>
      </c>
      <c r="E2119">
        <v>0</v>
      </c>
      <c r="F2119" t="s">
        <v>31</v>
      </c>
      <c r="H2119">
        <v>1</v>
      </c>
      <c r="I2119" t="s">
        <v>32</v>
      </c>
      <c r="J2119">
        <v>1</v>
      </c>
      <c r="K2119" t="s">
        <v>32</v>
      </c>
      <c r="L2119">
        <v>0</v>
      </c>
      <c r="M2119" t="s">
        <v>32</v>
      </c>
      <c r="N2119">
        <v>2012</v>
      </c>
      <c r="O2119">
        <v>20486</v>
      </c>
      <c r="P2119">
        <v>29420274</v>
      </c>
      <c r="Q2119">
        <v>5438</v>
      </c>
      <c r="R2119">
        <v>28579101</v>
      </c>
      <c r="S2119">
        <v>114213</v>
      </c>
      <c r="T2119">
        <v>4526782</v>
      </c>
      <c r="U2119">
        <v>15048</v>
      </c>
      <c r="V2119">
        <v>841173</v>
      </c>
      <c r="W2119">
        <v>4.0999999999999996</v>
      </c>
      <c r="X2119">
        <v>3.1</v>
      </c>
      <c r="Y2119">
        <v>3.9</v>
      </c>
      <c r="Z2119">
        <v>2.9</v>
      </c>
      <c r="AA2119">
        <v>2.6</v>
      </c>
      <c r="AB2119">
        <v>2.9</v>
      </c>
      <c r="AC2119">
        <v>5</v>
      </c>
      <c r="AD2119">
        <v>21.5</v>
      </c>
    </row>
    <row r="2120" spans="1:30" x14ac:dyDescent="0.45">
      <c r="A2120" t="s">
        <v>173</v>
      </c>
      <c r="B2120">
        <v>22020</v>
      </c>
      <c r="C2120" t="s">
        <v>588</v>
      </c>
      <c r="E2120">
        <v>11</v>
      </c>
      <c r="F2120" t="s">
        <v>33</v>
      </c>
      <c r="G2120" t="s">
        <v>34</v>
      </c>
      <c r="H2120">
        <v>1</v>
      </c>
      <c r="I2120" t="s">
        <v>32</v>
      </c>
      <c r="J2120">
        <v>1</v>
      </c>
      <c r="K2120" t="s">
        <v>32</v>
      </c>
      <c r="L2120">
        <v>0</v>
      </c>
      <c r="M2120" t="s">
        <v>32</v>
      </c>
      <c r="N2120">
        <v>2012</v>
      </c>
      <c r="O2120">
        <v>162</v>
      </c>
      <c r="Q2120">
        <v>47</v>
      </c>
      <c r="U2120">
        <v>115</v>
      </c>
      <c r="W2120">
        <v>32.299999999999997</v>
      </c>
      <c r="Y2120">
        <v>62</v>
      </c>
      <c r="AC2120">
        <v>37.5</v>
      </c>
    </row>
    <row r="2121" spans="1:30" x14ac:dyDescent="0.45">
      <c r="A2121" t="s">
        <v>173</v>
      </c>
      <c r="B2121">
        <v>22020</v>
      </c>
      <c r="C2121" t="s">
        <v>588</v>
      </c>
      <c r="E2121">
        <v>22</v>
      </c>
      <c r="F2121" t="s">
        <v>36</v>
      </c>
      <c r="H2121">
        <v>1</v>
      </c>
      <c r="I2121" t="s">
        <v>32</v>
      </c>
      <c r="J2121">
        <v>1</v>
      </c>
      <c r="K2121" t="s">
        <v>32</v>
      </c>
      <c r="L2121">
        <v>0</v>
      </c>
      <c r="M2121" t="s">
        <v>32</v>
      </c>
      <c r="N2121">
        <v>2012</v>
      </c>
      <c r="O2121">
        <v>31</v>
      </c>
      <c r="P2121">
        <v>150102</v>
      </c>
      <c r="Q2121">
        <v>4</v>
      </c>
      <c r="R2121">
        <v>149427</v>
      </c>
      <c r="S2121">
        <v>162</v>
      </c>
      <c r="T2121">
        <v>13450</v>
      </c>
      <c r="U2121">
        <v>27</v>
      </c>
      <c r="V2121">
        <v>676</v>
      </c>
      <c r="W2121">
        <v>50.7</v>
      </c>
      <c r="X2121">
        <v>9</v>
      </c>
      <c r="Y2121">
        <v>0</v>
      </c>
      <c r="Z2121">
        <v>9.4</v>
      </c>
      <c r="AA2121">
        <v>10.4</v>
      </c>
      <c r="AB2121">
        <v>9.6</v>
      </c>
      <c r="AC2121">
        <v>55.5</v>
      </c>
      <c r="AD2121">
        <v>5.2</v>
      </c>
    </row>
    <row r="2122" spans="1:30" x14ac:dyDescent="0.45">
      <c r="A2122" t="s">
        <v>173</v>
      </c>
      <c r="B2122">
        <v>22020</v>
      </c>
      <c r="C2122" t="s">
        <v>588</v>
      </c>
      <c r="E2122">
        <v>23</v>
      </c>
      <c r="F2122" t="s">
        <v>37</v>
      </c>
      <c r="H2122">
        <v>1</v>
      </c>
      <c r="I2122" t="s">
        <v>32</v>
      </c>
      <c r="J2122">
        <v>1</v>
      </c>
      <c r="K2122" t="s">
        <v>32</v>
      </c>
      <c r="L2122">
        <v>0</v>
      </c>
      <c r="M2122" t="s">
        <v>32</v>
      </c>
      <c r="N2122">
        <v>2012</v>
      </c>
      <c r="O2122">
        <v>2334</v>
      </c>
      <c r="P2122">
        <v>2248561</v>
      </c>
      <c r="Q2122">
        <v>866</v>
      </c>
      <c r="R2122">
        <v>2138478</v>
      </c>
      <c r="S2122">
        <v>7518</v>
      </c>
      <c r="T2122">
        <v>357970</v>
      </c>
      <c r="U2122">
        <v>1468</v>
      </c>
      <c r="V2122">
        <v>110083</v>
      </c>
      <c r="W2122">
        <v>9.9</v>
      </c>
      <c r="X2122">
        <v>14.6</v>
      </c>
      <c r="Y2122">
        <v>9.6</v>
      </c>
      <c r="Z2122">
        <v>16.2</v>
      </c>
      <c r="AA2122">
        <v>17.7</v>
      </c>
      <c r="AB2122">
        <v>19.2</v>
      </c>
      <c r="AC2122">
        <v>11.9</v>
      </c>
      <c r="AD2122">
        <v>21.3</v>
      </c>
    </row>
    <row r="2123" spans="1:30" x14ac:dyDescent="0.45">
      <c r="A2123" t="s">
        <v>173</v>
      </c>
      <c r="B2123">
        <v>22020</v>
      </c>
      <c r="C2123" t="s">
        <v>588</v>
      </c>
      <c r="E2123" t="s">
        <v>38</v>
      </c>
      <c r="F2123" t="s">
        <v>39</v>
      </c>
      <c r="H2123">
        <v>1</v>
      </c>
      <c r="I2123" t="s">
        <v>32</v>
      </c>
      <c r="J2123">
        <v>1</v>
      </c>
      <c r="K2123" t="s">
        <v>32</v>
      </c>
      <c r="L2123">
        <v>0</v>
      </c>
      <c r="M2123" t="s">
        <v>32</v>
      </c>
      <c r="N2123">
        <v>2012</v>
      </c>
      <c r="O2123">
        <v>489</v>
      </c>
      <c r="P2123">
        <v>3679094</v>
      </c>
      <c r="Q2123">
        <v>159</v>
      </c>
      <c r="R2123">
        <v>3672758</v>
      </c>
      <c r="S2123">
        <v>8884</v>
      </c>
      <c r="T2123">
        <v>404755</v>
      </c>
      <c r="U2123">
        <v>330</v>
      </c>
      <c r="V2123">
        <v>6335</v>
      </c>
      <c r="W2123">
        <v>17.399999999999999</v>
      </c>
      <c r="X2123">
        <v>1</v>
      </c>
      <c r="Y2123">
        <v>12.3</v>
      </c>
      <c r="Z2123">
        <v>1.1000000000000001</v>
      </c>
      <c r="AA2123">
        <v>5.3</v>
      </c>
      <c r="AB2123">
        <v>4</v>
      </c>
      <c r="AC2123">
        <v>25.5</v>
      </c>
      <c r="AD2123">
        <v>23.1</v>
      </c>
    </row>
    <row r="2124" spans="1:30" x14ac:dyDescent="0.45">
      <c r="A2124" t="s">
        <v>173</v>
      </c>
      <c r="B2124">
        <v>22020</v>
      </c>
      <c r="C2124" t="s">
        <v>588</v>
      </c>
      <c r="E2124">
        <v>42</v>
      </c>
      <c r="F2124" t="s">
        <v>40</v>
      </c>
      <c r="H2124">
        <v>1</v>
      </c>
      <c r="I2124" t="s">
        <v>32</v>
      </c>
      <c r="J2124">
        <v>1</v>
      </c>
      <c r="K2124" t="s">
        <v>32</v>
      </c>
      <c r="L2124">
        <v>0</v>
      </c>
      <c r="M2124" t="s">
        <v>32</v>
      </c>
      <c r="N2124">
        <v>2012</v>
      </c>
      <c r="O2124">
        <v>765</v>
      </c>
      <c r="P2124">
        <v>8649340</v>
      </c>
      <c r="Q2124">
        <v>474</v>
      </c>
      <c r="R2124">
        <v>8637338</v>
      </c>
      <c r="S2124">
        <v>8881</v>
      </c>
      <c r="T2124">
        <v>478379</v>
      </c>
      <c r="U2124">
        <v>291</v>
      </c>
      <c r="V2124">
        <v>12003</v>
      </c>
      <c r="W2124">
        <v>18.100000000000001</v>
      </c>
      <c r="X2124">
        <v>4.8</v>
      </c>
      <c r="Y2124">
        <v>6.9</v>
      </c>
      <c r="Z2124">
        <v>5</v>
      </c>
      <c r="AA2124">
        <v>5.0999999999999996</v>
      </c>
      <c r="AB2124">
        <v>4.8</v>
      </c>
      <c r="AC2124">
        <v>37.5</v>
      </c>
      <c r="AD2124">
        <v>14</v>
      </c>
    </row>
    <row r="2125" spans="1:30" x14ac:dyDescent="0.45">
      <c r="A2125" t="s">
        <v>173</v>
      </c>
      <c r="B2125">
        <v>22020</v>
      </c>
      <c r="C2125" t="s">
        <v>588</v>
      </c>
      <c r="E2125" t="s">
        <v>41</v>
      </c>
      <c r="F2125" t="s">
        <v>42</v>
      </c>
      <c r="H2125">
        <v>1</v>
      </c>
      <c r="I2125" t="s">
        <v>32</v>
      </c>
      <c r="J2125">
        <v>1</v>
      </c>
      <c r="K2125" t="s">
        <v>32</v>
      </c>
      <c r="L2125">
        <v>0</v>
      </c>
      <c r="M2125" t="s">
        <v>32</v>
      </c>
      <c r="N2125">
        <v>2012</v>
      </c>
      <c r="O2125">
        <v>2419</v>
      </c>
      <c r="P2125">
        <v>4502789</v>
      </c>
      <c r="Q2125">
        <v>657</v>
      </c>
      <c r="R2125">
        <v>4451629</v>
      </c>
      <c r="S2125">
        <v>14930</v>
      </c>
      <c r="T2125">
        <v>367633</v>
      </c>
      <c r="U2125">
        <v>1762</v>
      </c>
      <c r="V2125">
        <v>51160</v>
      </c>
      <c r="W2125">
        <v>9.4</v>
      </c>
      <c r="X2125">
        <v>3.6</v>
      </c>
      <c r="Y2125">
        <v>9.5</v>
      </c>
      <c r="Z2125">
        <v>3.7</v>
      </c>
      <c r="AA2125">
        <v>2.2000000000000002</v>
      </c>
      <c r="AB2125">
        <v>3.9</v>
      </c>
      <c r="AC2125">
        <v>13.8</v>
      </c>
      <c r="AD2125">
        <v>19.2</v>
      </c>
    </row>
    <row r="2126" spans="1:30" x14ac:dyDescent="0.45">
      <c r="A2126" t="s">
        <v>173</v>
      </c>
      <c r="B2126">
        <v>22020</v>
      </c>
      <c r="C2126" t="s">
        <v>588</v>
      </c>
      <c r="E2126" t="s">
        <v>43</v>
      </c>
      <c r="F2126" t="s">
        <v>44</v>
      </c>
      <c r="G2126" t="s">
        <v>45</v>
      </c>
      <c r="H2126">
        <v>1</v>
      </c>
      <c r="I2126" t="s">
        <v>32</v>
      </c>
      <c r="J2126">
        <v>1</v>
      </c>
      <c r="K2126" t="s">
        <v>32</v>
      </c>
      <c r="L2126">
        <v>0</v>
      </c>
      <c r="M2126" t="s">
        <v>32</v>
      </c>
      <c r="N2126">
        <v>2012</v>
      </c>
      <c r="O2126">
        <v>826</v>
      </c>
      <c r="P2126">
        <v>878107</v>
      </c>
      <c r="Q2126">
        <v>334</v>
      </c>
      <c r="R2126">
        <v>824137</v>
      </c>
      <c r="S2126">
        <v>4293</v>
      </c>
      <c r="T2126">
        <v>178076</v>
      </c>
      <c r="U2126">
        <v>492</v>
      </c>
      <c r="V2126">
        <v>53970</v>
      </c>
      <c r="W2126">
        <v>16.600000000000001</v>
      </c>
      <c r="X2126">
        <v>22.7</v>
      </c>
      <c r="Y2126">
        <v>19.8</v>
      </c>
      <c r="Z2126">
        <v>24.3</v>
      </c>
      <c r="AA2126">
        <v>21.4</v>
      </c>
      <c r="AB2126">
        <v>22.8</v>
      </c>
      <c r="AC2126">
        <v>22</v>
      </c>
      <c r="AD2126">
        <v>34.799999999999997</v>
      </c>
    </row>
    <row r="2127" spans="1:30" x14ac:dyDescent="0.45">
      <c r="A2127" t="s">
        <v>173</v>
      </c>
      <c r="B2127">
        <v>22020</v>
      </c>
      <c r="C2127" t="s">
        <v>588</v>
      </c>
      <c r="E2127">
        <v>51</v>
      </c>
      <c r="F2127" t="s">
        <v>46</v>
      </c>
      <c r="H2127">
        <v>1</v>
      </c>
      <c r="I2127" t="s">
        <v>32</v>
      </c>
      <c r="J2127">
        <v>1</v>
      </c>
      <c r="K2127" t="s">
        <v>32</v>
      </c>
      <c r="L2127">
        <v>0</v>
      </c>
      <c r="M2127" t="s">
        <v>32</v>
      </c>
      <c r="N2127">
        <v>2012</v>
      </c>
      <c r="O2127">
        <v>339</v>
      </c>
      <c r="P2127">
        <v>973911</v>
      </c>
      <c r="Q2127">
        <v>89</v>
      </c>
      <c r="R2127">
        <v>968433</v>
      </c>
      <c r="S2127">
        <v>3324</v>
      </c>
      <c r="T2127">
        <v>233998</v>
      </c>
      <c r="U2127">
        <v>250</v>
      </c>
      <c r="V2127">
        <v>5478</v>
      </c>
      <c r="W2127">
        <v>21.3</v>
      </c>
      <c r="X2127">
        <v>2.7</v>
      </c>
      <c r="Y2127">
        <v>18.5</v>
      </c>
      <c r="Z2127">
        <v>2.8</v>
      </c>
      <c r="AA2127">
        <v>6.1</v>
      </c>
      <c r="AB2127">
        <v>4.5</v>
      </c>
      <c r="AC2127">
        <v>27.5</v>
      </c>
      <c r="AD2127">
        <v>9.1</v>
      </c>
    </row>
    <row r="2128" spans="1:30" x14ac:dyDescent="0.45">
      <c r="A2128" t="s">
        <v>173</v>
      </c>
      <c r="B2128">
        <v>22020</v>
      </c>
      <c r="C2128" t="s">
        <v>588</v>
      </c>
      <c r="E2128">
        <v>52</v>
      </c>
      <c r="F2128" t="s">
        <v>47</v>
      </c>
      <c r="G2128" t="s">
        <v>48</v>
      </c>
      <c r="H2128">
        <v>1</v>
      </c>
      <c r="I2128" t="s">
        <v>32</v>
      </c>
      <c r="J2128">
        <v>1</v>
      </c>
      <c r="K2128" t="s">
        <v>32</v>
      </c>
      <c r="L2128">
        <v>0</v>
      </c>
      <c r="M2128" t="s">
        <v>32</v>
      </c>
      <c r="N2128">
        <v>2012</v>
      </c>
      <c r="O2128">
        <v>935</v>
      </c>
      <c r="P2128">
        <v>2981648</v>
      </c>
      <c r="Q2128">
        <v>396</v>
      </c>
      <c r="R2128">
        <v>2957500</v>
      </c>
      <c r="S2128">
        <v>8083</v>
      </c>
      <c r="T2128">
        <v>460595</v>
      </c>
      <c r="U2128">
        <v>539</v>
      </c>
      <c r="V2128">
        <v>24148</v>
      </c>
      <c r="W2128">
        <v>19.899999999999999</v>
      </c>
      <c r="X2128">
        <v>2.4</v>
      </c>
      <c r="Y2128">
        <v>19.5</v>
      </c>
      <c r="Z2128">
        <v>2.5</v>
      </c>
      <c r="AA2128">
        <v>3.4</v>
      </c>
      <c r="AB2128">
        <v>3.1</v>
      </c>
      <c r="AC2128">
        <v>26</v>
      </c>
      <c r="AD2128">
        <v>40.700000000000003</v>
      </c>
    </row>
    <row r="2129" spans="1:30" x14ac:dyDescent="0.45">
      <c r="A2129" t="s">
        <v>173</v>
      </c>
      <c r="B2129">
        <v>22020</v>
      </c>
      <c r="C2129" t="s">
        <v>588</v>
      </c>
      <c r="E2129">
        <v>53</v>
      </c>
      <c r="F2129" t="s">
        <v>49</v>
      </c>
      <c r="H2129">
        <v>1</v>
      </c>
      <c r="I2129" t="s">
        <v>32</v>
      </c>
      <c r="J2129">
        <v>1</v>
      </c>
      <c r="K2129" t="s">
        <v>32</v>
      </c>
      <c r="L2129">
        <v>0</v>
      </c>
      <c r="M2129" t="s">
        <v>32</v>
      </c>
      <c r="N2129">
        <v>2012</v>
      </c>
      <c r="O2129">
        <v>2588</v>
      </c>
      <c r="P2129">
        <v>655609</v>
      </c>
      <c r="Q2129">
        <v>272</v>
      </c>
      <c r="R2129">
        <v>328840</v>
      </c>
      <c r="S2129">
        <v>2011</v>
      </c>
      <c r="T2129">
        <v>70643</v>
      </c>
      <c r="U2129">
        <v>2316</v>
      </c>
      <c r="V2129">
        <v>326769</v>
      </c>
      <c r="W2129">
        <v>11.3</v>
      </c>
      <c r="X2129">
        <v>17.2</v>
      </c>
      <c r="Y2129">
        <v>13.7</v>
      </c>
      <c r="Z2129">
        <v>14</v>
      </c>
      <c r="AA2129">
        <v>10</v>
      </c>
      <c r="AB2129">
        <v>7.7</v>
      </c>
      <c r="AC2129">
        <v>11.4</v>
      </c>
      <c r="AD2129">
        <v>31.1</v>
      </c>
    </row>
    <row r="2130" spans="1:30" x14ac:dyDescent="0.45">
      <c r="A2130" t="s">
        <v>173</v>
      </c>
      <c r="B2130">
        <v>22020</v>
      </c>
      <c r="C2130" t="s">
        <v>588</v>
      </c>
      <c r="E2130">
        <v>54</v>
      </c>
      <c r="F2130" t="s">
        <v>50</v>
      </c>
      <c r="H2130">
        <v>1</v>
      </c>
      <c r="I2130" t="s">
        <v>32</v>
      </c>
      <c r="J2130">
        <v>1</v>
      </c>
      <c r="K2130" t="s">
        <v>32</v>
      </c>
      <c r="L2130">
        <v>0</v>
      </c>
      <c r="M2130" t="s">
        <v>32</v>
      </c>
      <c r="N2130">
        <v>2012</v>
      </c>
      <c r="O2130">
        <v>2174</v>
      </c>
      <c r="P2130">
        <v>855434</v>
      </c>
      <c r="Q2130">
        <v>504</v>
      </c>
      <c r="R2130">
        <v>799829</v>
      </c>
      <c r="S2130">
        <v>5999</v>
      </c>
      <c r="T2130">
        <v>393666</v>
      </c>
      <c r="U2130">
        <v>1671</v>
      </c>
      <c r="V2130">
        <v>55604</v>
      </c>
      <c r="W2130">
        <v>7.8</v>
      </c>
      <c r="X2130">
        <v>4.5999999999999996</v>
      </c>
      <c r="Y2130">
        <v>14.6</v>
      </c>
      <c r="Z2130">
        <v>5.0999999999999996</v>
      </c>
      <c r="AA2130">
        <v>5.3</v>
      </c>
      <c r="AB2130">
        <v>4.0999999999999996</v>
      </c>
      <c r="AC2130">
        <v>7.6</v>
      </c>
      <c r="AD2130">
        <v>18.399999999999999</v>
      </c>
    </row>
    <row r="2131" spans="1:30" x14ac:dyDescent="0.45">
      <c r="A2131" t="s">
        <v>173</v>
      </c>
      <c r="B2131">
        <v>22020</v>
      </c>
      <c r="C2131" t="s">
        <v>588</v>
      </c>
      <c r="E2131">
        <v>55</v>
      </c>
      <c r="F2131" t="s">
        <v>59</v>
      </c>
      <c r="H2131">
        <v>1</v>
      </c>
      <c r="I2131" t="s">
        <v>32</v>
      </c>
      <c r="J2131">
        <v>1</v>
      </c>
      <c r="K2131" t="s">
        <v>32</v>
      </c>
      <c r="L2131">
        <v>0</v>
      </c>
      <c r="M2131" t="s">
        <v>32</v>
      </c>
      <c r="N2131">
        <v>2012</v>
      </c>
      <c r="O2131">
        <v>47</v>
      </c>
      <c r="P2131">
        <v>154023</v>
      </c>
      <c r="Q2131">
        <v>47</v>
      </c>
      <c r="R2131">
        <v>154023</v>
      </c>
      <c r="S2131">
        <v>3519</v>
      </c>
      <c r="T2131">
        <v>238882</v>
      </c>
      <c r="U2131">
        <v>0</v>
      </c>
      <c r="V2131">
        <v>0</v>
      </c>
      <c r="W2131">
        <v>3.3</v>
      </c>
      <c r="X2131">
        <v>5.2</v>
      </c>
      <c r="Y2131">
        <v>3.4</v>
      </c>
      <c r="Z2131">
        <v>5.4</v>
      </c>
      <c r="AA2131">
        <v>5.6</v>
      </c>
      <c r="AB2131">
        <v>5.6</v>
      </c>
      <c r="AC2131">
        <v>0</v>
      </c>
      <c r="AD2131">
        <v>0</v>
      </c>
    </row>
    <row r="2132" spans="1:30" x14ac:dyDescent="0.45">
      <c r="A2132" t="s">
        <v>173</v>
      </c>
      <c r="B2132">
        <v>22020</v>
      </c>
      <c r="C2132" t="s">
        <v>588</v>
      </c>
      <c r="E2132">
        <v>56</v>
      </c>
      <c r="F2132" t="s">
        <v>51</v>
      </c>
      <c r="H2132">
        <v>1</v>
      </c>
      <c r="I2132" t="s">
        <v>32</v>
      </c>
      <c r="J2132">
        <v>1</v>
      </c>
      <c r="K2132" t="s">
        <v>32</v>
      </c>
      <c r="L2132">
        <v>0</v>
      </c>
      <c r="M2132" t="s">
        <v>32</v>
      </c>
      <c r="N2132">
        <v>2012</v>
      </c>
      <c r="O2132">
        <v>1085</v>
      </c>
      <c r="P2132">
        <v>377920</v>
      </c>
      <c r="Q2132">
        <v>309</v>
      </c>
      <c r="R2132">
        <v>365828</v>
      </c>
      <c r="S2132">
        <v>6013</v>
      </c>
      <c r="T2132">
        <v>164101</v>
      </c>
      <c r="U2132">
        <v>776</v>
      </c>
      <c r="V2132">
        <v>12092</v>
      </c>
      <c r="W2132">
        <v>13.1</v>
      </c>
      <c r="X2132">
        <v>8.6999999999999993</v>
      </c>
      <c r="Y2132">
        <v>15.1</v>
      </c>
      <c r="Z2132">
        <v>9.1999999999999993</v>
      </c>
      <c r="AA2132">
        <v>10.1</v>
      </c>
      <c r="AB2132">
        <v>10.5</v>
      </c>
      <c r="AC2132">
        <v>14.6</v>
      </c>
      <c r="AD2132">
        <v>12.1</v>
      </c>
    </row>
    <row r="2133" spans="1:30" x14ac:dyDescent="0.45">
      <c r="A2133" t="s">
        <v>173</v>
      </c>
      <c r="B2133">
        <v>22020</v>
      </c>
      <c r="C2133" t="s">
        <v>588</v>
      </c>
      <c r="E2133">
        <v>61</v>
      </c>
      <c r="F2133" t="s">
        <v>52</v>
      </c>
      <c r="H2133">
        <v>1</v>
      </c>
      <c r="I2133" t="s">
        <v>32</v>
      </c>
      <c r="J2133">
        <v>1</v>
      </c>
      <c r="K2133" t="s">
        <v>32</v>
      </c>
      <c r="L2133">
        <v>0</v>
      </c>
      <c r="M2133" t="s">
        <v>32</v>
      </c>
      <c r="N2133">
        <v>2012</v>
      </c>
      <c r="O2133">
        <v>309</v>
      </c>
      <c r="P2133">
        <v>119326</v>
      </c>
      <c r="Q2133">
        <v>39</v>
      </c>
      <c r="R2133">
        <v>117090</v>
      </c>
      <c r="S2133">
        <v>3306</v>
      </c>
      <c r="T2133">
        <v>54495</v>
      </c>
      <c r="U2133">
        <v>271</v>
      </c>
      <c r="V2133">
        <v>2236</v>
      </c>
      <c r="W2133">
        <v>26.5</v>
      </c>
      <c r="X2133">
        <v>3.5</v>
      </c>
      <c r="Y2133">
        <v>22.3</v>
      </c>
      <c r="Z2133">
        <v>3.6</v>
      </c>
      <c r="AA2133">
        <v>5.2</v>
      </c>
      <c r="AB2133">
        <v>3.9</v>
      </c>
      <c r="AC2133">
        <v>27.7</v>
      </c>
      <c r="AD2133">
        <v>15.2</v>
      </c>
    </row>
    <row r="2134" spans="1:30" x14ac:dyDescent="0.45">
      <c r="A2134" t="s">
        <v>173</v>
      </c>
      <c r="B2134">
        <v>22020</v>
      </c>
      <c r="C2134" t="s">
        <v>588</v>
      </c>
      <c r="E2134">
        <v>62</v>
      </c>
      <c r="F2134" t="s">
        <v>53</v>
      </c>
      <c r="H2134">
        <v>1</v>
      </c>
      <c r="I2134" t="s">
        <v>32</v>
      </c>
      <c r="J2134">
        <v>1</v>
      </c>
      <c r="K2134" t="s">
        <v>32</v>
      </c>
      <c r="L2134">
        <v>0</v>
      </c>
      <c r="M2134" t="s">
        <v>32</v>
      </c>
      <c r="N2134">
        <v>2012</v>
      </c>
      <c r="O2134">
        <v>2129</v>
      </c>
      <c r="P2134">
        <v>2158801</v>
      </c>
      <c r="Q2134">
        <v>449</v>
      </c>
      <c r="R2134">
        <v>2116110</v>
      </c>
      <c r="S2134">
        <v>20168</v>
      </c>
      <c r="T2134">
        <v>859351</v>
      </c>
      <c r="U2134">
        <v>1680</v>
      </c>
      <c r="V2134">
        <v>42692</v>
      </c>
      <c r="W2134">
        <v>12.8</v>
      </c>
      <c r="X2134">
        <v>6</v>
      </c>
      <c r="Y2134">
        <v>14.5</v>
      </c>
      <c r="Z2134">
        <v>6.3</v>
      </c>
      <c r="AA2134">
        <v>5.3</v>
      </c>
      <c r="AB2134">
        <v>6.4</v>
      </c>
      <c r="AC2134">
        <v>14.7</v>
      </c>
      <c r="AD2134">
        <v>23.5</v>
      </c>
    </row>
    <row r="2135" spans="1:30" x14ac:dyDescent="0.45">
      <c r="A2135" t="s">
        <v>173</v>
      </c>
      <c r="B2135">
        <v>22020</v>
      </c>
      <c r="C2135" t="s">
        <v>588</v>
      </c>
      <c r="E2135">
        <v>71</v>
      </c>
      <c r="F2135" t="s">
        <v>54</v>
      </c>
      <c r="H2135">
        <v>1</v>
      </c>
      <c r="I2135" t="s">
        <v>32</v>
      </c>
      <c r="J2135">
        <v>1</v>
      </c>
      <c r="K2135" t="s">
        <v>32</v>
      </c>
      <c r="L2135">
        <v>0</v>
      </c>
      <c r="M2135" t="s">
        <v>32</v>
      </c>
      <c r="N2135">
        <v>2012</v>
      </c>
      <c r="O2135">
        <v>1004</v>
      </c>
      <c r="P2135">
        <v>176778</v>
      </c>
      <c r="Q2135">
        <v>112</v>
      </c>
      <c r="R2135">
        <v>97901</v>
      </c>
      <c r="S2135">
        <v>1726</v>
      </c>
      <c r="T2135">
        <v>25985</v>
      </c>
      <c r="U2135">
        <v>892</v>
      </c>
      <c r="W2135">
        <v>10.4</v>
      </c>
      <c r="X2135">
        <v>41.6</v>
      </c>
      <c r="Y2135">
        <v>15.2</v>
      </c>
      <c r="Z2135">
        <v>7.6</v>
      </c>
      <c r="AA2135">
        <v>5.0999999999999996</v>
      </c>
      <c r="AB2135">
        <v>7.7</v>
      </c>
      <c r="AC2135">
        <v>11.5</v>
      </c>
    </row>
    <row r="2136" spans="1:30" x14ac:dyDescent="0.45">
      <c r="A2136" t="s">
        <v>173</v>
      </c>
      <c r="B2136">
        <v>22020</v>
      </c>
      <c r="C2136" t="s">
        <v>588</v>
      </c>
      <c r="E2136">
        <v>72</v>
      </c>
      <c r="F2136" t="s">
        <v>55</v>
      </c>
      <c r="H2136">
        <v>1</v>
      </c>
      <c r="I2136" t="s">
        <v>32</v>
      </c>
      <c r="J2136">
        <v>1</v>
      </c>
      <c r="K2136" t="s">
        <v>32</v>
      </c>
      <c r="L2136">
        <v>0</v>
      </c>
      <c r="M2136" t="s">
        <v>32</v>
      </c>
      <c r="N2136">
        <v>2012</v>
      </c>
      <c r="O2136">
        <v>457</v>
      </c>
      <c r="P2136">
        <v>582349</v>
      </c>
      <c r="Q2136">
        <v>395</v>
      </c>
      <c r="R2136">
        <v>578168</v>
      </c>
      <c r="S2136">
        <v>12678</v>
      </c>
      <c r="T2136">
        <v>159208</v>
      </c>
      <c r="U2136">
        <v>63</v>
      </c>
      <c r="V2136">
        <v>4181</v>
      </c>
      <c r="W2136">
        <v>11.7</v>
      </c>
      <c r="X2136">
        <v>13.1</v>
      </c>
      <c r="Y2136">
        <v>14.2</v>
      </c>
      <c r="Z2136">
        <v>13.7</v>
      </c>
      <c r="AA2136">
        <v>11.4</v>
      </c>
      <c r="AB2136">
        <v>10.8</v>
      </c>
      <c r="AC2136">
        <v>29</v>
      </c>
      <c r="AD2136">
        <v>5.8</v>
      </c>
    </row>
    <row r="2137" spans="1:30" x14ac:dyDescent="0.45">
      <c r="A2137" t="s">
        <v>173</v>
      </c>
      <c r="B2137">
        <v>22020</v>
      </c>
      <c r="C2137" t="s">
        <v>588</v>
      </c>
      <c r="E2137">
        <v>81</v>
      </c>
      <c r="F2137" t="s">
        <v>56</v>
      </c>
      <c r="G2137" t="s">
        <v>57</v>
      </c>
      <c r="H2137">
        <v>1</v>
      </c>
      <c r="I2137" t="s">
        <v>32</v>
      </c>
      <c r="J2137">
        <v>1</v>
      </c>
      <c r="K2137" t="s">
        <v>32</v>
      </c>
      <c r="L2137">
        <v>0</v>
      </c>
      <c r="M2137" t="s">
        <v>32</v>
      </c>
      <c r="N2137">
        <v>2012</v>
      </c>
      <c r="O2137">
        <v>2501</v>
      </c>
      <c r="P2137">
        <v>243563</v>
      </c>
      <c r="Q2137">
        <v>406</v>
      </c>
      <c r="R2137">
        <v>192026</v>
      </c>
      <c r="S2137">
        <v>2444</v>
      </c>
      <c r="T2137">
        <v>59003</v>
      </c>
      <c r="U2137">
        <v>2095</v>
      </c>
      <c r="V2137">
        <v>51536</v>
      </c>
      <c r="W2137">
        <v>12</v>
      </c>
      <c r="X2137">
        <v>11.6</v>
      </c>
      <c r="Y2137">
        <v>28.3</v>
      </c>
      <c r="Z2137">
        <v>12.3</v>
      </c>
      <c r="AA2137">
        <v>22.4</v>
      </c>
      <c r="AB2137">
        <v>12.2</v>
      </c>
      <c r="AC2137">
        <v>12.6</v>
      </c>
      <c r="AD2137">
        <v>23.3</v>
      </c>
    </row>
    <row r="2138" spans="1:30" x14ac:dyDescent="0.45">
      <c r="A2138" t="s">
        <v>174</v>
      </c>
      <c r="B2138">
        <v>22140</v>
      </c>
      <c r="C2138" t="s">
        <v>590</v>
      </c>
      <c r="E2138">
        <v>0</v>
      </c>
      <c r="F2138" t="s">
        <v>31</v>
      </c>
      <c r="H2138">
        <v>1</v>
      </c>
      <c r="I2138" t="s">
        <v>32</v>
      </c>
      <c r="J2138">
        <v>1</v>
      </c>
      <c r="K2138" t="s">
        <v>32</v>
      </c>
      <c r="L2138">
        <v>0</v>
      </c>
      <c r="M2138" t="s">
        <v>32</v>
      </c>
      <c r="N2138">
        <v>2012</v>
      </c>
      <c r="O2138">
        <v>8178</v>
      </c>
      <c r="P2138">
        <v>7457040</v>
      </c>
      <c r="Q2138">
        <v>2329</v>
      </c>
      <c r="R2138">
        <v>7215495</v>
      </c>
      <c r="S2138">
        <v>36225</v>
      </c>
      <c r="T2138">
        <v>1521147</v>
      </c>
      <c r="U2138">
        <v>5849</v>
      </c>
      <c r="V2138">
        <v>241545</v>
      </c>
      <c r="W2138">
        <v>4.2</v>
      </c>
      <c r="X2138">
        <v>3</v>
      </c>
      <c r="Y2138">
        <v>5.7</v>
      </c>
      <c r="Z2138">
        <v>3.4</v>
      </c>
      <c r="AA2138">
        <v>4.2</v>
      </c>
      <c r="AB2138">
        <v>3.7</v>
      </c>
      <c r="AC2138">
        <v>4.8</v>
      </c>
      <c r="AD2138">
        <v>11.7</v>
      </c>
    </row>
    <row r="2139" spans="1:30" x14ac:dyDescent="0.45">
      <c r="A2139" t="s">
        <v>174</v>
      </c>
      <c r="B2139">
        <v>22140</v>
      </c>
      <c r="C2139" t="s">
        <v>590</v>
      </c>
      <c r="E2139">
        <v>11</v>
      </c>
      <c r="F2139" t="s">
        <v>33</v>
      </c>
      <c r="G2139" t="s">
        <v>34</v>
      </c>
      <c r="H2139">
        <v>1</v>
      </c>
      <c r="I2139" t="s">
        <v>32</v>
      </c>
      <c r="J2139">
        <v>1</v>
      </c>
      <c r="K2139" t="s">
        <v>32</v>
      </c>
      <c r="L2139">
        <v>0</v>
      </c>
      <c r="M2139" t="s">
        <v>32</v>
      </c>
      <c r="N2139">
        <v>2012</v>
      </c>
      <c r="O2139">
        <v>147</v>
      </c>
      <c r="P2139">
        <v>10245</v>
      </c>
      <c r="Q2139">
        <v>9</v>
      </c>
      <c r="R2139">
        <v>7759</v>
      </c>
      <c r="S2139">
        <v>59</v>
      </c>
      <c r="T2139">
        <v>1951</v>
      </c>
      <c r="U2139">
        <v>138</v>
      </c>
      <c r="V2139">
        <v>2485</v>
      </c>
      <c r="W2139">
        <v>24</v>
      </c>
      <c r="X2139">
        <v>17.3</v>
      </c>
      <c r="Y2139">
        <v>94.8</v>
      </c>
      <c r="Z2139">
        <v>20.8</v>
      </c>
      <c r="AA2139">
        <v>58.1</v>
      </c>
      <c r="AB2139">
        <v>17.100000000000001</v>
      </c>
      <c r="AC2139">
        <v>23.1</v>
      </c>
      <c r="AD2139">
        <v>42.7</v>
      </c>
    </row>
    <row r="2140" spans="1:30" x14ac:dyDescent="0.45">
      <c r="A2140" t="s">
        <v>174</v>
      </c>
      <c r="B2140">
        <v>22140</v>
      </c>
      <c r="C2140" t="s">
        <v>590</v>
      </c>
      <c r="E2140">
        <v>21</v>
      </c>
      <c r="F2140" t="s">
        <v>35</v>
      </c>
      <c r="H2140">
        <v>1</v>
      </c>
      <c r="I2140" t="s">
        <v>32</v>
      </c>
      <c r="J2140">
        <v>1</v>
      </c>
      <c r="K2140" t="s">
        <v>32</v>
      </c>
      <c r="L2140">
        <v>0</v>
      </c>
      <c r="M2140" t="s">
        <v>32</v>
      </c>
      <c r="N2140">
        <v>2012</v>
      </c>
      <c r="O2140">
        <v>430</v>
      </c>
      <c r="P2140">
        <v>1170841</v>
      </c>
      <c r="Q2140">
        <v>169</v>
      </c>
      <c r="R2140">
        <v>1151308</v>
      </c>
      <c r="S2140">
        <v>4524</v>
      </c>
      <c r="T2140">
        <v>328222</v>
      </c>
      <c r="U2140">
        <v>261</v>
      </c>
      <c r="V2140">
        <v>19533</v>
      </c>
      <c r="W2140">
        <v>10.3</v>
      </c>
      <c r="X2140">
        <v>8.6</v>
      </c>
      <c r="Y2140">
        <v>24.9</v>
      </c>
      <c r="Z2140">
        <v>9.1</v>
      </c>
      <c r="AA2140">
        <v>12.9</v>
      </c>
      <c r="AB2140">
        <v>9.1999999999999993</v>
      </c>
      <c r="AC2140">
        <v>9.1</v>
      </c>
      <c r="AD2140">
        <v>15.9</v>
      </c>
    </row>
    <row r="2141" spans="1:30" x14ac:dyDescent="0.45">
      <c r="A2141" t="s">
        <v>174</v>
      </c>
      <c r="B2141">
        <v>22140</v>
      </c>
      <c r="C2141" t="s">
        <v>590</v>
      </c>
      <c r="E2141">
        <v>23</v>
      </c>
      <c r="F2141" t="s">
        <v>37</v>
      </c>
      <c r="H2141">
        <v>1</v>
      </c>
      <c r="I2141" t="s">
        <v>32</v>
      </c>
      <c r="J2141">
        <v>1</v>
      </c>
      <c r="K2141" t="s">
        <v>32</v>
      </c>
      <c r="L2141">
        <v>0</v>
      </c>
      <c r="M2141" t="s">
        <v>32</v>
      </c>
      <c r="N2141">
        <v>2012</v>
      </c>
      <c r="O2141">
        <v>733</v>
      </c>
      <c r="P2141">
        <v>498838</v>
      </c>
      <c r="Q2141">
        <v>316</v>
      </c>
      <c r="R2141">
        <v>480461</v>
      </c>
      <c r="S2141">
        <v>2982</v>
      </c>
      <c r="T2141">
        <v>136311</v>
      </c>
      <c r="U2141">
        <v>417</v>
      </c>
      <c r="V2141">
        <v>18377</v>
      </c>
      <c r="W2141">
        <v>12.3</v>
      </c>
      <c r="X2141">
        <v>12.7</v>
      </c>
      <c r="Y2141">
        <v>21.1</v>
      </c>
      <c r="Z2141">
        <v>13.7</v>
      </c>
      <c r="AA2141">
        <v>14.8</v>
      </c>
      <c r="AB2141">
        <v>16.2</v>
      </c>
      <c r="AC2141">
        <v>23.1</v>
      </c>
      <c r="AD2141">
        <v>18.3</v>
      </c>
    </row>
    <row r="2142" spans="1:30" x14ac:dyDescent="0.45">
      <c r="A2142" t="s">
        <v>174</v>
      </c>
      <c r="B2142">
        <v>22140</v>
      </c>
      <c r="C2142" t="s">
        <v>590</v>
      </c>
      <c r="E2142" t="s">
        <v>38</v>
      </c>
      <c r="F2142" t="s">
        <v>39</v>
      </c>
      <c r="H2142">
        <v>1</v>
      </c>
      <c r="I2142" t="s">
        <v>32</v>
      </c>
      <c r="J2142">
        <v>1</v>
      </c>
      <c r="K2142" t="s">
        <v>32</v>
      </c>
      <c r="L2142">
        <v>0</v>
      </c>
      <c r="M2142" t="s">
        <v>32</v>
      </c>
      <c r="N2142">
        <v>2012</v>
      </c>
      <c r="O2142">
        <v>457</v>
      </c>
      <c r="P2142">
        <v>292554</v>
      </c>
      <c r="Q2142">
        <v>88</v>
      </c>
      <c r="R2142">
        <v>285777</v>
      </c>
      <c r="S2142">
        <v>1292</v>
      </c>
      <c r="T2142">
        <v>63889</v>
      </c>
      <c r="U2142">
        <v>370</v>
      </c>
      <c r="V2142">
        <v>6777</v>
      </c>
      <c r="W2142">
        <v>9.3000000000000007</v>
      </c>
      <c r="X2142">
        <v>18.600000000000001</v>
      </c>
      <c r="Y2142">
        <v>21.5</v>
      </c>
      <c r="Z2142">
        <v>19.7</v>
      </c>
      <c r="AA2142">
        <v>12.6</v>
      </c>
      <c r="AB2142">
        <v>15.3</v>
      </c>
      <c r="AC2142">
        <v>9.6</v>
      </c>
      <c r="AD2142">
        <v>13.4</v>
      </c>
    </row>
    <row r="2143" spans="1:30" x14ac:dyDescent="0.45">
      <c r="A2143" t="s">
        <v>174</v>
      </c>
      <c r="B2143">
        <v>22140</v>
      </c>
      <c r="C2143" t="s">
        <v>590</v>
      </c>
      <c r="E2143">
        <v>42</v>
      </c>
      <c r="F2143" t="s">
        <v>40</v>
      </c>
      <c r="H2143">
        <v>1</v>
      </c>
      <c r="I2143" t="s">
        <v>32</v>
      </c>
      <c r="J2143">
        <v>1</v>
      </c>
      <c r="K2143" t="s">
        <v>32</v>
      </c>
      <c r="L2143">
        <v>0</v>
      </c>
      <c r="M2143" t="s">
        <v>32</v>
      </c>
      <c r="N2143">
        <v>2012</v>
      </c>
      <c r="O2143">
        <v>307</v>
      </c>
      <c r="P2143">
        <v>1258195</v>
      </c>
      <c r="Q2143">
        <v>149</v>
      </c>
      <c r="R2143">
        <v>1250221</v>
      </c>
      <c r="S2143">
        <v>1619</v>
      </c>
      <c r="T2143">
        <v>86497</v>
      </c>
      <c r="U2143">
        <v>158</v>
      </c>
      <c r="V2143">
        <v>7975</v>
      </c>
      <c r="W2143">
        <v>13.3</v>
      </c>
      <c r="X2143">
        <v>4.0999999999999996</v>
      </c>
      <c r="Y2143">
        <v>16.3</v>
      </c>
      <c r="Z2143">
        <v>4.3</v>
      </c>
      <c r="AA2143">
        <v>9.4</v>
      </c>
      <c r="AB2143">
        <v>5.5</v>
      </c>
      <c r="AC2143">
        <v>26.6</v>
      </c>
      <c r="AD2143">
        <v>50</v>
      </c>
    </row>
    <row r="2144" spans="1:30" x14ac:dyDescent="0.45">
      <c r="A2144" t="s">
        <v>174</v>
      </c>
      <c r="B2144">
        <v>22140</v>
      </c>
      <c r="C2144" t="s">
        <v>590</v>
      </c>
      <c r="E2144" t="s">
        <v>41</v>
      </c>
      <c r="F2144" t="s">
        <v>42</v>
      </c>
      <c r="H2144">
        <v>1</v>
      </c>
      <c r="I2144" t="s">
        <v>32</v>
      </c>
      <c r="J2144">
        <v>1</v>
      </c>
      <c r="K2144" t="s">
        <v>32</v>
      </c>
      <c r="L2144">
        <v>0</v>
      </c>
      <c r="M2144" t="s">
        <v>32</v>
      </c>
      <c r="N2144">
        <v>2012</v>
      </c>
      <c r="O2144">
        <v>1030</v>
      </c>
      <c r="P2144">
        <v>1761246</v>
      </c>
      <c r="Q2144">
        <v>316</v>
      </c>
      <c r="R2144">
        <v>1739107</v>
      </c>
      <c r="S2144">
        <v>6084</v>
      </c>
      <c r="T2144">
        <v>148507</v>
      </c>
      <c r="U2144">
        <v>714</v>
      </c>
      <c r="V2144">
        <v>22138</v>
      </c>
      <c r="W2144">
        <v>9.8000000000000007</v>
      </c>
      <c r="X2144">
        <v>3.4</v>
      </c>
      <c r="Y2144">
        <v>8.6999999999999993</v>
      </c>
      <c r="Z2144">
        <v>3.6</v>
      </c>
      <c r="AA2144">
        <v>6.6</v>
      </c>
      <c r="AB2144">
        <v>6.1</v>
      </c>
      <c r="AC2144">
        <v>14</v>
      </c>
      <c r="AD2144">
        <v>25.8</v>
      </c>
    </row>
    <row r="2145" spans="1:30" x14ac:dyDescent="0.45">
      <c r="A2145" t="s">
        <v>174</v>
      </c>
      <c r="B2145">
        <v>22140</v>
      </c>
      <c r="C2145" t="s">
        <v>590</v>
      </c>
      <c r="E2145" t="s">
        <v>43</v>
      </c>
      <c r="F2145" t="s">
        <v>44</v>
      </c>
      <c r="G2145" t="s">
        <v>45</v>
      </c>
      <c r="H2145">
        <v>1</v>
      </c>
      <c r="I2145" t="s">
        <v>32</v>
      </c>
      <c r="J2145">
        <v>1</v>
      </c>
      <c r="K2145" t="s">
        <v>32</v>
      </c>
      <c r="L2145">
        <v>0</v>
      </c>
      <c r="M2145" t="s">
        <v>32</v>
      </c>
      <c r="N2145">
        <v>2012</v>
      </c>
      <c r="O2145">
        <v>296</v>
      </c>
      <c r="P2145">
        <v>461679</v>
      </c>
      <c r="Q2145">
        <v>118</v>
      </c>
      <c r="R2145">
        <v>451038</v>
      </c>
      <c r="S2145">
        <v>1638</v>
      </c>
      <c r="T2145">
        <v>106109</v>
      </c>
      <c r="U2145">
        <v>177</v>
      </c>
      <c r="V2145">
        <v>10641</v>
      </c>
      <c r="W2145">
        <v>24.6</v>
      </c>
      <c r="X2145">
        <v>6.6</v>
      </c>
      <c r="Y2145">
        <v>14.4</v>
      </c>
      <c r="Z2145">
        <v>7</v>
      </c>
      <c r="AA2145">
        <v>6.9</v>
      </c>
      <c r="AB2145">
        <v>6.4</v>
      </c>
      <c r="AC2145">
        <v>35.6</v>
      </c>
      <c r="AD2145">
        <v>21.2</v>
      </c>
    </row>
    <row r="2146" spans="1:30" x14ac:dyDescent="0.45">
      <c r="A2146" t="s">
        <v>174</v>
      </c>
      <c r="B2146">
        <v>22140</v>
      </c>
      <c r="C2146" t="s">
        <v>590</v>
      </c>
      <c r="E2146">
        <v>51</v>
      </c>
      <c r="F2146" t="s">
        <v>46</v>
      </c>
      <c r="H2146">
        <v>1</v>
      </c>
      <c r="I2146" t="s">
        <v>32</v>
      </c>
      <c r="J2146">
        <v>1</v>
      </c>
      <c r="K2146" t="s">
        <v>32</v>
      </c>
      <c r="L2146">
        <v>0</v>
      </c>
      <c r="M2146" t="s">
        <v>32</v>
      </c>
      <c r="N2146">
        <v>2012</v>
      </c>
      <c r="O2146">
        <v>65</v>
      </c>
      <c r="P2146">
        <v>103206</v>
      </c>
      <c r="Q2146">
        <v>16</v>
      </c>
      <c r="R2146">
        <v>101350</v>
      </c>
      <c r="S2146">
        <v>405</v>
      </c>
      <c r="T2146">
        <v>12492</v>
      </c>
      <c r="U2146">
        <v>49</v>
      </c>
      <c r="V2146">
        <v>1855</v>
      </c>
      <c r="W2146">
        <v>14.3</v>
      </c>
      <c r="X2146">
        <v>1</v>
      </c>
      <c r="Y2146">
        <v>25</v>
      </c>
      <c r="Z2146">
        <v>1.1000000000000001</v>
      </c>
      <c r="AA2146">
        <v>4.5999999999999996</v>
      </c>
      <c r="AB2146">
        <v>2.9</v>
      </c>
      <c r="AC2146">
        <v>18.399999999999999</v>
      </c>
      <c r="AD2146">
        <v>9.6999999999999993</v>
      </c>
    </row>
    <row r="2147" spans="1:30" x14ac:dyDescent="0.45">
      <c r="A2147" t="s">
        <v>174</v>
      </c>
      <c r="B2147">
        <v>22140</v>
      </c>
      <c r="C2147" t="s">
        <v>590</v>
      </c>
      <c r="E2147">
        <v>52</v>
      </c>
      <c r="F2147" t="s">
        <v>47</v>
      </c>
      <c r="G2147" t="s">
        <v>48</v>
      </c>
      <c r="H2147">
        <v>1</v>
      </c>
      <c r="I2147" t="s">
        <v>32</v>
      </c>
      <c r="J2147">
        <v>1</v>
      </c>
      <c r="K2147" t="s">
        <v>32</v>
      </c>
      <c r="L2147">
        <v>0</v>
      </c>
      <c r="M2147" t="s">
        <v>32</v>
      </c>
      <c r="N2147">
        <v>2012</v>
      </c>
      <c r="O2147">
        <v>256</v>
      </c>
      <c r="P2147">
        <v>105269</v>
      </c>
      <c r="Q2147">
        <v>135</v>
      </c>
      <c r="R2147">
        <v>100830</v>
      </c>
      <c r="S2147">
        <v>857</v>
      </c>
      <c r="T2147">
        <v>28021</v>
      </c>
      <c r="U2147">
        <v>121</v>
      </c>
      <c r="V2147">
        <v>4438</v>
      </c>
      <c r="W2147">
        <v>18.399999999999999</v>
      </c>
      <c r="X2147">
        <v>5.5</v>
      </c>
      <c r="Y2147">
        <v>12.6</v>
      </c>
      <c r="Z2147">
        <v>6.4</v>
      </c>
      <c r="AA2147">
        <v>7</v>
      </c>
      <c r="AB2147">
        <v>5.7</v>
      </c>
      <c r="AC2147">
        <v>36.200000000000003</v>
      </c>
      <c r="AD2147">
        <v>36.9</v>
      </c>
    </row>
    <row r="2148" spans="1:30" x14ac:dyDescent="0.45">
      <c r="A2148" t="s">
        <v>174</v>
      </c>
      <c r="B2148">
        <v>22140</v>
      </c>
      <c r="C2148" t="s">
        <v>590</v>
      </c>
      <c r="E2148">
        <v>53</v>
      </c>
      <c r="F2148" t="s">
        <v>49</v>
      </c>
      <c r="H2148">
        <v>1</v>
      </c>
      <c r="I2148" t="s">
        <v>32</v>
      </c>
      <c r="J2148">
        <v>1</v>
      </c>
      <c r="K2148" t="s">
        <v>32</v>
      </c>
      <c r="L2148">
        <v>0</v>
      </c>
      <c r="M2148" t="s">
        <v>32</v>
      </c>
      <c r="N2148">
        <v>2012</v>
      </c>
      <c r="O2148">
        <v>717</v>
      </c>
      <c r="P2148">
        <v>280247</v>
      </c>
      <c r="Q2148">
        <v>97</v>
      </c>
      <c r="R2148">
        <v>206782</v>
      </c>
      <c r="S2148">
        <v>662</v>
      </c>
      <c r="T2148">
        <v>37941</v>
      </c>
      <c r="U2148">
        <v>619</v>
      </c>
      <c r="V2148">
        <v>73465</v>
      </c>
      <c r="W2148">
        <v>8.3000000000000007</v>
      </c>
      <c r="X2148">
        <v>7</v>
      </c>
      <c r="Y2148">
        <v>19.5</v>
      </c>
      <c r="Z2148">
        <v>5.9</v>
      </c>
      <c r="AA2148">
        <v>9.1</v>
      </c>
      <c r="AB2148">
        <v>6.1</v>
      </c>
      <c r="AC2148">
        <v>7.5</v>
      </c>
      <c r="AD2148">
        <v>27.3</v>
      </c>
    </row>
    <row r="2149" spans="1:30" x14ac:dyDescent="0.45">
      <c r="A2149" t="s">
        <v>174</v>
      </c>
      <c r="B2149">
        <v>22140</v>
      </c>
      <c r="C2149" t="s">
        <v>590</v>
      </c>
      <c r="E2149">
        <v>54</v>
      </c>
      <c r="F2149" t="s">
        <v>50</v>
      </c>
      <c r="H2149">
        <v>1</v>
      </c>
      <c r="I2149" t="s">
        <v>32</v>
      </c>
      <c r="J2149">
        <v>1</v>
      </c>
      <c r="K2149" t="s">
        <v>32</v>
      </c>
      <c r="L2149">
        <v>0</v>
      </c>
      <c r="M2149" t="s">
        <v>32</v>
      </c>
      <c r="N2149">
        <v>2012</v>
      </c>
      <c r="O2149">
        <v>713</v>
      </c>
      <c r="P2149">
        <v>158672</v>
      </c>
      <c r="Q2149">
        <v>225</v>
      </c>
      <c r="R2149">
        <v>139546</v>
      </c>
      <c r="S2149">
        <v>1013</v>
      </c>
      <c r="T2149">
        <v>48515</v>
      </c>
      <c r="U2149">
        <v>487</v>
      </c>
      <c r="V2149">
        <v>19126</v>
      </c>
      <c r="W2149">
        <v>13.2</v>
      </c>
      <c r="X2149">
        <v>7.2</v>
      </c>
      <c r="Y2149">
        <v>15.4</v>
      </c>
      <c r="Z2149">
        <v>8.1</v>
      </c>
      <c r="AA2149">
        <v>7.9</v>
      </c>
      <c r="AB2149">
        <v>6.6</v>
      </c>
      <c r="AC2149">
        <v>15.5</v>
      </c>
      <c r="AD2149">
        <v>18.399999999999999</v>
      </c>
    </row>
    <row r="2150" spans="1:30" x14ac:dyDescent="0.45">
      <c r="A2150" t="s">
        <v>174</v>
      </c>
      <c r="B2150">
        <v>22140</v>
      </c>
      <c r="C2150" t="s">
        <v>590</v>
      </c>
      <c r="E2150">
        <v>56</v>
      </c>
      <c r="F2150" t="s">
        <v>51</v>
      </c>
      <c r="H2150">
        <v>1</v>
      </c>
      <c r="I2150" t="s">
        <v>32</v>
      </c>
      <c r="J2150">
        <v>1</v>
      </c>
      <c r="K2150" t="s">
        <v>32</v>
      </c>
      <c r="L2150">
        <v>0</v>
      </c>
      <c r="M2150" t="s">
        <v>32</v>
      </c>
      <c r="N2150">
        <v>2012</v>
      </c>
      <c r="O2150">
        <v>426</v>
      </c>
      <c r="P2150">
        <v>117637</v>
      </c>
      <c r="Q2150">
        <v>110</v>
      </c>
      <c r="R2150">
        <v>111178</v>
      </c>
      <c r="S2150">
        <v>1045</v>
      </c>
      <c r="T2150">
        <v>37306</v>
      </c>
      <c r="U2150">
        <v>316</v>
      </c>
      <c r="V2150">
        <v>6460</v>
      </c>
      <c r="W2150">
        <v>17.3</v>
      </c>
      <c r="X2150">
        <v>14.9</v>
      </c>
      <c r="Y2150">
        <v>25.1</v>
      </c>
      <c r="Z2150">
        <v>16.600000000000001</v>
      </c>
      <c r="AA2150">
        <v>12.8</v>
      </c>
      <c r="AB2150">
        <v>8.6999999999999993</v>
      </c>
      <c r="AC2150">
        <v>23</v>
      </c>
      <c r="AD2150">
        <v>45</v>
      </c>
    </row>
    <row r="2151" spans="1:30" x14ac:dyDescent="0.45">
      <c r="A2151" t="s">
        <v>174</v>
      </c>
      <c r="B2151">
        <v>22140</v>
      </c>
      <c r="C2151" t="s">
        <v>590</v>
      </c>
      <c r="E2151">
        <v>61</v>
      </c>
      <c r="F2151" t="s">
        <v>52</v>
      </c>
      <c r="H2151">
        <v>1</v>
      </c>
      <c r="I2151" t="s">
        <v>32</v>
      </c>
      <c r="J2151">
        <v>1</v>
      </c>
      <c r="K2151" t="s">
        <v>32</v>
      </c>
      <c r="L2151">
        <v>0</v>
      </c>
      <c r="M2151" t="s">
        <v>32</v>
      </c>
      <c r="N2151">
        <v>2012</v>
      </c>
      <c r="O2151">
        <v>156</v>
      </c>
      <c r="P2151">
        <v>17027</v>
      </c>
      <c r="Q2151">
        <v>20</v>
      </c>
      <c r="R2151">
        <v>16071</v>
      </c>
      <c r="S2151">
        <v>313</v>
      </c>
      <c r="T2151">
        <v>7705</v>
      </c>
      <c r="U2151">
        <v>136</v>
      </c>
      <c r="V2151">
        <v>956</v>
      </c>
      <c r="W2151">
        <v>37.5</v>
      </c>
      <c r="X2151">
        <v>8</v>
      </c>
      <c r="Y2151">
        <v>48.1</v>
      </c>
      <c r="Z2151">
        <v>7.8</v>
      </c>
      <c r="AA2151">
        <v>22.4</v>
      </c>
      <c r="AB2151">
        <v>4.9000000000000004</v>
      </c>
      <c r="AC2151">
        <v>38.299999999999997</v>
      </c>
      <c r="AD2151">
        <v>47.3</v>
      </c>
    </row>
    <row r="2152" spans="1:30" x14ac:dyDescent="0.45">
      <c r="A2152" t="s">
        <v>174</v>
      </c>
      <c r="B2152">
        <v>22140</v>
      </c>
      <c r="C2152" t="s">
        <v>590</v>
      </c>
      <c r="E2152">
        <v>62</v>
      </c>
      <c r="F2152" t="s">
        <v>53</v>
      </c>
      <c r="H2152">
        <v>1</v>
      </c>
      <c r="I2152" t="s">
        <v>32</v>
      </c>
      <c r="J2152">
        <v>1</v>
      </c>
      <c r="K2152" t="s">
        <v>32</v>
      </c>
      <c r="L2152">
        <v>0</v>
      </c>
      <c r="M2152" t="s">
        <v>32</v>
      </c>
      <c r="N2152">
        <v>2012</v>
      </c>
      <c r="O2152">
        <v>648</v>
      </c>
      <c r="P2152">
        <v>580236</v>
      </c>
      <c r="Q2152">
        <v>225</v>
      </c>
      <c r="R2152">
        <v>568342</v>
      </c>
      <c r="S2152">
        <v>5910</v>
      </c>
      <c r="T2152">
        <v>236362</v>
      </c>
      <c r="U2152">
        <v>424</v>
      </c>
      <c r="V2152">
        <v>11894</v>
      </c>
      <c r="W2152">
        <v>12.4</v>
      </c>
      <c r="X2152">
        <v>6.2</v>
      </c>
      <c r="Y2152">
        <v>22.4</v>
      </c>
      <c r="Z2152">
        <v>6.9</v>
      </c>
      <c r="AA2152">
        <v>5.7</v>
      </c>
      <c r="AB2152">
        <v>6.2</v>
      </c>
      <c r="AC2152">
        <v>21.1</v>
      </c>
      <c r="AD2152">
        <v>45.5</v>
      </c>
    </row>
    <row r="2153" spans="1:30" x14ac:dyDescent="0.45">
      <c r="A2153" t="s">
        <v>174</v>
      </c>
      <c r="B2153">
        <v>22140</v>
      </c>
      <c r="C2153" t="s">
        <v>590</v>
      </c>
      <c r="E2153">
        <v>71</v>
      </c>
      <c r="F2153" t="s">
        <v>54</v>
      </c>
      <c r="H2153">
        <v>1</v>
      </c>
      <c r="I2153" t="s">
        <v>32</v>
      </c>
      <c r="J2153">
        <v>1</v>
      </c>
      <c r="K2153" t="s">
        <v>32</v>
      </c>
      <c r="L2153">
        <v>0</v>
      </c>
      <c r="M2153" t="s">
        <v>32</v>
      </c>
      <c r="N2153">
        <v>2012</v>
      </c>
      <c r="O2153">
        <v>442</v>
      </c>
      <c r="P2153">
        <v>45457</v>
      </c>
      <c r="Q2153">
        <v>30</v>
      </c>
      <c r="R2153">
        <v>41416</v>
      </c>
      <c r="S2153">
        <v>412</v>
      </c>
      <c r="T2153">
        <v>9567</v>
      </c>
      <c r="U2153">
        <v>412</v>
      </c>
      <c r="V2153">
        <v>4040</v>
      </c>
      <c r="W2153">
        <v>20.100000000000001</v>
      </c>
      <c r="X2153">
        <v>8</v>
      </c>
      <c r="Y2153">
        <v>28.3</v>
      </c>
      <c r="Z2153">
        <v>9.4</v>
      </c>
      <c r="AA2153">
        <v>17.7</v>
      </c>
      <c r="AB2153">
        <v>12</v>
      </c>
      <c r="AC2153">
        <v>20.8</v>
      </c>
      <c r="AD2153">
        <v>24.4</v>
      </c>
    </row>
    <row r="2154" spans="1:30" x14ac:dyDescent="0.45">
      <c r="A2154" t="s">
        <v>174</v>
      </c>
      <c r="B2154">
        <v>22140</v>
      </c>
      <c r="C2154" t="s">
        <v>590</v>
      </c>
      <c r="E2154">
        <v>72</v>
      </c>
      <c r="F2154" t="s">
        <v>55</v>
      </c>
      <c r="H2154">
        <v>1</v>
      </c>
      <c r="I2154" t="s">
        <v>32</v>
      </c>
      <c r="J2154">
        <v>1</v>
      </c>
      <c r="K2154" t="s">
        <v>32</v>
      </c>
      <c r="L2154">
        <v>0</v>
      </c>
      <c r="M2154" t="s">
        <v>32</v>
      </c>
      <c r="N2154">
        <v>2012</v>
      </c>
      <c r="O2154">
        <v>296</v>
      </c>
      <c r="P2154">
        <v>222983</v>
      </c>
      <c r="Q2154">
        <v>166</v>
      </c>
      <c r="R2154">
        <v>217739</v>
      </c>
      <c r="S2154">
        <v>4629</v>
      </c>
      <c r="T2154">
        <v>63757</v>
      </c>
      <c r="U2154">
        <v>130</v>
      </c>
      <c r="V2154">
        <v>5244</v>
      </c>
      <c r="W2154">
        <v>26.8</v>
      </c>
      <c r="X2154">
        <v>22</v>
      </c>
      <c r="Y2154">
        <v>38.5</v>
      </c>
      <c r="Z2154">
        <v>23.4</v>
      </c>
      <c r="AA2154">
        <v>24.7</v>
      </c>
      <c r="AB2154">
        <v>25.9</v>
      </c>
      <c r="AC2154">
        <v>22.6</v>
      </c>
      <c r="AD2154">
        <v>43.8</v>
      </c>
    </row>
    <row r="2155" spans="1:30" x14ac:dyDescent="0.45">
      <c r="A2155" t="s">
        <v>174</v>
      </c>
      <c r="B2155">
        <v>22140</v>
      </c>
      <c r="C2155" t="s">
        <v>590</v>
      </c>
      <c r="E2155">
        <v>81</v>
      </c>
      <c r="F2155" t="s">
        <v>56</v>
      </c>
      <c r="G2155" t="s">
        <v>57</v>
      </c>
      <c r="H2155">
        <v>1</v>
      </c>
      <c r="I2155" t="s">
        <v>32</v>
      </c>
      <c r="J2155">
        <v>1</v>
      </c>
      <c r="K2155" t="s">
        <v>32</v>
      </c>
      <c r="L2155">
        <v>0</v>
      </c>
      <c r="M2155" t="s">
        <v>32</v>
      </c>
      <c r="N2155">
        <v>2012</v>
      </c>
      <c r="O2155">
        <v>1055</v>
      </c>
      <c r="P2155">
        <v>172769</v>
      </c>
      <c r="Q2155">
        <v>146</v>
      </c>
      <c r="R2155">
        <v>149767</v>
      </c>
      <c r="S2155">
        <v>1504</v>
      </c>
      <c r="T2155">
        <v>52609</v>
      </c>
      <c r="U2155">
        <v>909</v>
      </c>
      <c r="V2155">
        <v>23002</v>
      </c>
      <c r="W2155">
        <v>15.7</v>
      </c>
      <c r="X2155">
        <v>11.5</v>
      </c>
      <c r="Y2155">
        <v>15</v>
      </c>
      <c r="Z2155">
        <v>12.2</v>
      </c>
      <c r="AA2155">
        <v>14.4</v>
      </c>
      <c r="AB2155">
        <v>11.7</v>
      </c>
      <c r="AC2155">
        <v>16.2</v>
      </c>
      <c r="AD2155">
        <v>22.5</v>
      </c>
    </row>
    <row r="2156" spans="1:30" x14ac:dyDescent="0.45">
      <c r="A2156" t="s">
        <v>175</v>
      </c>
      <c r="B2156">
        <v>22180</v>
      </c>
      <c r="C2156" t="s">
        <v>591</v>
      </c>
      <c r="E2156">
        <v>0</v>
      </c>
      <c r="F2156" t="s">
        <v>31</v>
      </c>
      <c r="H2156">
        <v>1</v>
      </c>
      <c r="I2156" t="s">
        <v>32</v>
      </c>
      <c r="J2156">
        <v>1</v>
      </c>
      <c r="K2156" t="s">
        <v>32</v>
      </c>
      <c r="L2156">
        <v>0</v>
      </c>
      <c r="M2156" t="s">
        <v>32</v>
      </c>
      <c r="N2156">
        <v>2012</v>
      </c>
      <c r="O2156">
        <v>23488</v>
      </c>
      <c r="P2156">
        <v>18192707</v>
      </c>
      <c r="Q2156">
        <v>4838</v>
      </c>
      <c r="R2156">
        <v>17505921</v>
      </c>
      <c r="S2156">
        <v>89434</v>
      </c>
      <c r="T2156">
        <v>2715779</v>
      </c>
      <c r="U2156">
        <v>18650</v>
      </c>
      <c r="V2156">
        <v>686786</v>
      </c>
      <c r="W2156">
        <v>3.4</v>
      </c>
      <c r="X2156">
        <v>1.4</v>
      </c>
      <c r="Y2156">
        <v>7</v>
      </c>
      <c r="Z2156">
        <v>1.6</v>
      </c>
      <c r="AA2156">
        <v>3.2</v>
      </c>
      <c r="AB2156">
        <v>1.7</v>
      </c>
      <c r="AC2156">
        <v>3.8</v>
      </c>
      <c r="AD2156">
        <v>13.1</v>
      </c>
    </row>
    <row r="2157" spans="1:30" x14ac:dyDescent="0.45">
      <c r="A2157" t="s">
        <v>175</v>
      </c>
      <c r="B2157">
        <v>22180</v>
      </c>
      <c r="C2157" t="s">
        <v>591</v>
      </c>
      <c r="E2157">
        <v>11</v>
      </c>
      <c r="F2157" t="s">
        <v>33</v>
      </c>
      <c r="G2157" t="s">
        <v>34</v>
      </c>
      <c r="H2157">
        <v>1</v>
      </c>
      <c r="I2157" t="s">
        <v>32</v>
      </c>
      <c r="J2157">
        <v>1</v>
      </c>
      <c r="K2157" t="s">
        <v>32</v>
      </c>
      <c r="L2157">
        <v>0</v>
      </c>
      <c r="M2157" t="s">
        <v>32</v>
      </c>
      <c r="N2157">
        <v>2012</v>
      </c>
      <c r="O2157">
        <v>113</v>
      </c>
      <c r="P2157">
        <v>15567</v>
      </c>
      <c r="Q2157">
        <v>20</v>
      </c>
      <c r="U2157">
        <v>93</v>
      </c>
      <c r="V2157">
        <v>1579</v>
      </c>
      <c r="W2157">
        <v>41.8</v>
      </c>
      <c r="X2157">
        <v>44.4</v>
      </c>
      <c r="Y2157">
        <v>91.7</v>
      </c>
      <c r="AC2157">
        <v>36.799999999999997</v>
      </c>
      <c r="AD2157">
        <v>23</v>
      </c>
    </row>
    <row r="2158" spans="1:30" x14ac:dyDescent="0.45">
      <c r="A2158" t="s">
        <v>175</v>
      </c>
      <c r="B2158">
        <v>22180</v>
      </c>
      <c r="C2158" t="s">
        <v>591</v>
      </c>
      <c r="E2158">
        <v>22</v>
      </c>
      <c r="F2158" t="s">
        <v>36</v>
      </c>
      <c r="H2158">
        <v>1</v>
      </c>
      <c r="I2158" t="s">
        <v>32</v>
      </c>
      <c r="J2158">
        <v>1</v>
      </c>
      <c r="K2158" t="s">
        <v>32</v>
      </c>
      <c r="L2158">
        <v>0</v>
      </c>
      <c r="M2158" t="s">
        <v>32</v>
      </c>
      <c r="N2158">
        <v>2012</v>
      </c>
      <c r="O2158">
        <v>25</v>
      </c>
      <c r="P2158">
        <v>235560</v>
      </c>
      <c r="Q2158">
        <v>9</v>
      </c>
      <c r="R2158">
        <v>235092</v>
      </c>
      <c r="S2158">
        <v>293</v>
      </c>
      <c r="T2158">
        <v>17053</v>
      </c>
      <c r="U2158">
        <v>16</v>
      </c>
      <c r="V2158">
        <v>468</v>
      </c>
      <c r="W2158">
        <v>30.3</v>
      </c>
      <c r="X2158">
        <v>1.3</v>
      </c>
      <c r="Y2158">
        <v>0</v>
      </c>
      <c r="Z2158">
        <v>1.3</v>
      </c>
      <c r="AA2158">
        <v>3.1</v>
      </c>
      <c r="AB2158">
        <v>3.4</v>
      </c>
      <c r="AC2158">
        <v>45.1</v>
      </c>
      <c r="AD2158">
        <v>34.200000000000003</v>
      </c>
    </row>
    <row r="2159" spans="1:30" x14ac:dyDescent="0.45">
      <c r="A2159" t="s">
        <v>175</v>
      </c>
      <c r="B2159">
        <v>22180</v>
      </c>
      <c r="C2159" t="s">
        <v>591</v>
      </c>
      <c r="E2159">
        <v>23</v>
      </c>
      <c r="F2159" t="s">
        <v>37</v>
      </c>
      <c r="H2159">
        <v>1</v>
      </c>
      <c r="I2159" t="s">
        <v>32</v>
      </c>
      <c r="J2159">
        <v>1</v>
      </c>
      <c r="K2159" t="s">
        <v>32</v>
      </c>
      <c r="L2159">
        <v>0</v>
      </c>
      <c r="M2159" t="s">
        <v>32</v>
      </c>
      <c r="N2159">
        <v>2012</v>
      </c>
      <c r="O2159">
        <v>2463</v>
      </c>
      <c r="P2159">
        <v>1089952</v>
      </c>
      <c r="Q2159">
        <v>487</v>
      </c>
      <c r="R2159">
        <v>989910</v>
      </c>
      <c r="S2159">
        <v>4540</v>
      </c>
      <c r="T2159">
        <v>180260</v>
      </c>
      <c r="U2159">
        <v>1976</v>
      </c>
      <c r="V2159">
        <v>100042</v>
      </c>
      <c r="W2159">
        <v>12.1</v>
      </c>
      <c r="X2159">
        <v>20.5</v>
      </c>
      <c r="Y2159">
        <v>22.8</v>
      </c>
      <c r="Z2159">
        <v>23.6</v>
      </c>
      <c r="AA2159">
        <v>23.5</v>
      </c>
      <c r="AB2159">
        <v>23</v>
      </c>
      <c r="AC2159">
        <v>12.2</v>
      </c>
      <c r="AD2159">
        <v>34.200000000000003</v>
      </c>
    </row>
    <row r="2160" spans="1:30" x14ac:dyDescent="0.45">
      <c r="A2160" t="s">
        <v>175</v>
      </c>
      <c r="B2160">
        <v>22180</v>
      </c>
      <c r="C2160" t="s">
        <v>591</v>
      </c>
      <c r="E2160" t="s">
        <v>38</v>
      </c>
      <c r="F2160" t="s">
        <v>39</v>
      </c>
      <c r="H2160">
        <v>1</v>
      </c>
      <c r="I2160" t="s">
        <v>32</v>
      </c>
      <c r="J2160">
        <v>1</v>
      </c>
      <c r="K2160" t="s">
        <v>32</v>
      </c>
      <c r="L2160">
        <v>0</v>
      </c>
      <c r="M2160" t="s">
        <v>32</v>
      </c>
      <c r="N2160">
        <v>2012</v>
      </c>
      <c r="O2160">
        <v>386</v>
      </c>
      <c r="P2160">
        <v>5726787</v>
      </c>
      <c r="Q2160">
        <v>130</v>
      </c>
      <c r="R2160">
        <v>5720157</v>
      </c>
      <c r="S2160">
        <v>9081</v>
      </c>
      <c r="T2160">
        <v>415118</v>
      </c>
      <c r="U2160">
        <v>256</v>
      </c>
      <c r="V2160">
        <v>6629</v>
      </c>
      <c r="W2160">
        <v>19</v>
      </c>
      <c r="X2160">
        <v>4.4000000000000004</v>
      </c>
      <c r="Y2160">
        <v>27.7</v>
      </c>
      <c r="Z2160">
        <v>4.5</v>
      </c>
      <c r="AA2160">
        <v>7.6</v>
      </c>
      <c r="AB2160">
        <v>7.3</v>
      </c>
      <c r="AC2160">
        <v>25.8</v>
      </c>
      <c r="AD2160">
        <v>36.4</v>
      </c>
    </row>
    <row r="2161" spans="1:30" x14ac:dyDescent="0.45">
      <c r="A2161" t="s">
        <v>175</v>
      </c>
      <c r="B2161">
        <v>22180</v>
      </c>
      <c r="C2161" t="s">
        <v>591</v>
      </c>
      <c r="E2161">
        <v>42</v>
      </c>
      <c r="F2161" t="s">
        <v>40</v>
      </c>
      <c r="H2161">
        <v>1</v>
      </c>
      <c r="I2161" t="s">
        <v>32</v>
      </c>
      <c r="J2161">
        <v>1</v>
      </c>
      <c r="K2161" t="s">
        <v>32</v>
      </c>
      <c r="L2161">
        <v>0</v>
      </c>
      <c r="M2161" t="s">
        <v>32</v>
      </c>
      <c r="N2161">
        <v>2012</v>
      </c>
      <c r="O2161">
        <v>376</v>
      </c>
      <c r="P2161">
        <v>953621</v>
      </c>
      <c r="Q2161">
        <v>122</v>
      </c>
      <c r="R2161">
        <v>944536</v>
      </c>
      <c r="S2161">
        <v>2462</v>
      </c>
      <c r="T2161">
        <v>86760</v>
      </c>
      <c r="U2161">
        <v>254</v>
      </c>
      <c r="V2161">
        <v>9085</v>
      </c>
      <c r="W2161">
        <v>17.2</v>
      </c>
      <c r="X2161">
        <v>4.8</v>
      </c>
      <c r="Y2161">
        <v>24.6</v>
      </c>
      <c r="Z2161">
        <v>5</v>
      </c>
      <c r="AA2161">
        <v>11.3</v>
      </c>
      <c r="AB2161">
        <v>8.6999999999999993</v>
      </c>
      <c r="AC2161">
        <v>16.899999999999999</v>
      </c>
      <c r="AD2161">
        <v>36.200000000000003</v>
      </c>
    </row>
    <row r="2162" spans="1:30" x14ac:dyDescent="0.45">
      <c r="A2162" t="s">
        <v>175</v>
      </c>
      <c r="B2162">
        <v>22180</v>
      </c>
      <c r="C2162" t="s">
        <v>591</v>
      </c>
      <c r="E2162" t="s">
        <v>41</v>
      </c>
      <c r="F2162" t="s">
        <v>42</v>
      </c>
      <c r="H2162">
        <v>1</v>
      </c>
      <c r="I2162" t="s">
        <v>32</v>
      </c>
      <c r="J2162">
        <v>1</v>
      </c>
      <c r="K2162" t="s">
        <v>32</v>
      </c>
      <c r="L2162">
        <v>0</v>
      </c>
      <c r="M2162" t="s">
        <v>32</v>
      </c>
      <c r="N2162">
        <v>2012</v>
      </c>
      <c r="O2162">
        <v>2259</v>
      </c>
      <c r="P2162">
        <v>4539072</v>
      </c>
      <c r="Q2162">
        <v>697</v>
      </c>
      <c r="R2162">
        <v>4463505</v>
      </c>
      <c r="S2162">
        <v>15942</v>
      </c>
      <c r="T2162">
        <v>377465</v>
      </c>
      <c r="U2162">
        <v>1561</v>
      </c>
      <c r="V2162">
        <v>75567</v>
      </c>
      <c r="W2162">
        <v>8.5</v>
      </c>
      <c r="X2162">
        <v>2.5</v>
      </c>
      <c r="Y2162">
        <v>10.1</v>
      </c>
      <c r="Z2162">
        <v>2.7</v>
      </c>
      <c r="AA2162">
        <v>3.2</v>
      </c>
      <c r="AB2162">
        <v>4.5999999999999996</v>
      </c>
      <c r="AC2162">
        <v>10.8</v>
      </c>
      <c r="AD2162">
        <v>39.799999999999997</v>
      </c>
    </row>
    <row r="2163" spans="1:30" x14ac:dyDescent="0.45">
      <c r="A2163" t="s">
        <v>175</v>
      </c>
      <c r="B2163">
        <v>22180</v>
      </c>
      <c r="C2163" t="s">
        <v>591</v>
      </c>
      <c r="E2163" t="s">
        <v>43</v>
      </c>
      <c r="F2163" t="s">
        <v>44</v>
      </c>
      <c r="G2163" t="s">
        <v>45</v>
      </c>
      <c r="H2163">
        <v>1</v>
      </c>
      <c r="I2163" t="s">
        <v>32</v>
      </c>
      <c r="J2163">
        <v>1</v>
      </c>
      <c r="K2163" t="s">
        <v>32</v>
      </c>
      <c r="L2163">
        <v>0</v>
      </c>
      <c r="M2163" t="s">
        <v>32</v>
      </c>
      <c r="N2163">
        <v>2012</v>
      </c>
      <c r="O2163">
        <v>730</v>
      </c>
      <c r="P2163">
        <v>575151</v>
      </c>
      <c r="Q2163">
        <v>154</v>
      </c>
      <c r="R2163">
        <v>534408</v>
      </c>
      <c r="S2163">
        <v>4323</v>
      </c>
      <c r="T2163">
        <v>135926</v>
      </c>
      <c r="U2163">
        <v>576</v>
      </c>
      <c r="V2163">
        <v>40743</v>
      </c>
      <c r="W2163">
        <v>11.5</v>
      </c>
      <c r="X2163">
        <v>4.3</v>
      </c>
      <c r="Y2163">
        <v>13.7</v>
      </c>
      <c r="Z2163">
        <v>4.8</v>
      </c>
      <c r="AA2163">
        <v>27.3</v>
      </c>
      <c r="AB2163">
        <v>6.4</v>
      </c>
      <c r="AC2163">
        <v>13.8</v>
      </c>
      <c r="AD2163">
        <v>13.9</v>
      </c>
    </row>
    <row r="2164" spans="1:30" x14ac:dyDescent="0.45">
      <c r="A2164" t="s">
        <v>175</v>
      </c>
      <c r="B2164">
        <v>22180</v>
      </c>
      <c r="C2164" t="s">
        <v>591</v>
      </c>
      <c r="E2164">
        <v>51</v>
      </c>
      <c r="F2164" t="s">
        <v>46</v>
      </c>
      <c r="H2164">
        <v>1</v>
      </c>
      <c r="I2164" t="s">
        <v>32</v>
      </c>
      <c r="J2164">
        <v>1</v>
      </c>
      <c r="K2164" t="s">
        <v>32</v>
      </c>
      <c r="L2164">
        <v>0</v>
      </c>
      <c r="M2164" t="s">
        <v>32</v>
      </c>
      <c r="N2164">
        <v>2012</v>
      </c>
      <c r="O2164">
        <v>223</v>
      </c>
      <c r="P2164">
        <v>612843</v>
      </c>
      <c r="Q2164">
        <v>48</v>
      </c>
      <c r="R2164">
        <v>608915</v>
      </c>
      <c r="S2164">
        <v>1852</v>
      </c>
      <c r="T2164">
        <v>71204</v>
      </c>
      <c r="U2164">
        <v>175</v>
      </c>
      <c r="V2164">
        <v>3928</v>
      </c>
      <c r="W2164">
        <v>32.5</v>
      </c>
      <c r="X2164">
        <v>4</v>
      </c>
      <c r="Y2164">
        <v>29.8</v>
      </c>
      <c r="Z2164">
        <v>4.2</v>
      </c>
      <c r="AA2164">
        <v>7.1</v>
      </c>
      <c r="AB2164">
        <v>5.6</v>
      </c>
      <c r="AC2164">
        <v>37.700000000000003</v>
      </c>
      <c r="AD2164">
        <v>18.100000000000001</v>
      </c>
    </row>
    <row r="2165" spans="1:30" x14ac:dyDescent="0.45">
      <c r="A2165" t="s">
        <v>175</v>
      </c>
      <c r="B2165">
        <v>22180</v>
      </c>
      <c r="C2165" t="s">
        <v>591</v>
      </c>
      <c r="E2165">
        <v>52</v>
      </c>
      <c r="F2165" t="s">
        <v>47</v>
      </c>
      <c r="G2165" t="s">
        <v>48</v>
      </c>
      <c r="H2165">
        <v>1</v>
      </c>
      <c r="I2165" t="s">
        <v>32</v>
      </c>
      <c r="J2165">
        <v>1</v>
      </c>
      <c r="K2165" t="s">
        <v>32</v>
      </c>
      <c r="L2165">
        <v>0</v>
      </c>
      <c r="M2165" t="s">
        <v>32</v>
      </c>
      <c r="N2165">
        <v>2012</v>
      </c>
      <c r="O2165">
        <v>593</v>
      </c>
      <c r="P2165">
        <v>481821</v>
      </c>
      <c r="Q2165">
        <v>234</v>
      </c>
      <c r="R2165">
        <v>475091</v>
      </c>
      <c r="S2165">
        <v>2981</v>
      </c>
      <c r="T2165">
        <v>141647</v>
      </c>
      <c r="U2165">
        <v>360</v>
      </c>
      <c r="V2165">
        <v>6730</v>
      </c>
      <c r="W2165">
        <v>28.7</v>
      </c>
      <c r="X2165">
        <v>14.9</v>
      </c>
      <c r="Y2165">
        <v>28.9</v>
      </c>
      <c r="Z2165">
        <v>15.1</v>
      </c>
      <c r="AA2165">
        <v>18.2</v>
      </c>
      <c r="AB2165">
        <v>19.3</v>
      </c>
      <c r="AC2165">
        <v>36.4</v>
      </c>
      <c r="AD2165">
        <v>47.9</v>
      </c>
    </row>
    <row r="2166" spans="1:30" x14ac:dyDescent="0.45">
      <c r="A2166" t="s">
        <v>175</v>
      </c>
      <c r="B2166">
        <v>22180</v>
      </c>
      <c r="C2166" t="s">
        <v>591</v>
      </c>
      <c r="E2166">
        <v>53</v>
      </c>
      <c r="F2166" t="s">
        <v>49</v>
      </c>
      <c r="H2166">
        <v>1</v>
      </c>
      <c r="I2166" t="s">
        <v>32</v>
      </c>
      <c r="J2166">
        <v>1</v>
      </c>
      <c r="K2166" t="s">
        <v>32</v>
      </c>
      <c r="L2166">
        <v>0</v>
      </c>
      <c r="M2166" t="s">
        <v>32</v>
      </c>
      <c r="N2166">
        <v>2012</v>
      </c>
      <c r="O2166">
        <v>2120</v>
      </c>
      <c r="P2166">
        <v>518300</v>
      </c>
      <c r="Q2166">
        <v>341</v>
      </c>
      <c r="R2166">
        <v>351566</v>
      </c>
      <c r="S2166">
        <v>1730</v>
      </c>
      <c r="T2166">
        <v>56020</v>
      </c>
      <c r="U2166">
        <v>1779</v>
      </c>
      <c r="V2166">
        <v>166734</v>
      </c>
      <c r="W2166">
        <v>14.6</v>
      </c>
      <c r="X2166">
        <v>16.600000000000001</v>
      </c>
      <c r="Y2166">
        <v>23.7</v>
      </c>
      <c r="Z2166">
        <v>12.6</v>
      </c>
      <c r="AA2166">
        <v>14</v>
      </c>
      <c r="AB2166">
        <v>9.1999999999999993</v>
      </c>
      <c r="AC2166">
        <v>14.5</v>
      </c>
      <c r="AD2166">
        <v>39</v>
      </c>
    </row>
    <row r="2167" spans="1:30" x14ac:dyDescent="0.45">
      <c r="A2167" t="s">
        <v>175</v>
      </c>
      <c r="B2167">
        <v>22180</v>
      </c>
      <c r="C2167" t="s">
        <v>591</v>
      </c>
      <c r="E2167">
        <v>54</v>
      </c>
      <c r="F2167" t="s">
        <v>50</v>
      </c>
      <c r="H2167">
        <v>1</v>
      </c>
      <c r="I2167" t="s">
        <v>32</v>
      </c>
      <c r="J2167">
        <v>1</v>
      </c>
      <c r="K2167" t="s">
        <v>32</v>
      </c>
      <c r="L2167">
        <v>0</v>
      </c>
      <c r="M2167" t="s">
        <v>32</v>
      </c>
      <c r="N2167">
        <v>2012</v>
      </c>
      <c r="O2167">
        <v>1964</v>
      </c>
      <c r="P2167">
        <v>954816</v>
      </c>
      <c r="Q2167">
        <v>482</v>
      </c>
      <c r="R2167">
        <v>913241</v>
      </c>
      <c r="S2167">
        <v>7051</v>
      </c>
      <c r="T2167">
        <v>380427</v>
      </c>
      <c r="U2167">
        <v>1482</v>
      </c>
      <c r="V2167">
        <v>41574</v>
      </c>
      <c r="W2167">
        <v>9.6999999999999993</v>
      </c>
      <c r="X2167">
        <v>4.7</v>
      </c>
      <c r="Y2167">
        <v>16.100000000000001</v>
      </c>
      <c r="Z2167">
        <v>5.3</v>
      </c>
      <c r="AA2167">
        <v>8.5</v>
      </c>
      <c r="AB2167">
        <v>5.4</v>
      </c>
      <c r="AC2167">
        <v>11.5</v>
      </c>
      <c r="AD2167">
        <v>22.8</v>
      </c>
    </row>
    <row r="2168" spans="1:30" x14ac:dyDescent="0.45">
      <c r="A2168" t="s">
        <v>175</v>
      </c>
      <c r="B2168">
        <v>22180</v>
      </c>
      <c r="C2168" t="s">
        <v>591</v>
      </c>
      <c r="E2168">
        <v>55</v>
      </c>
      <c r="F2168" t="s">
        <v>59</v>
      </c>
      <c r="H2168">
        <v>1</v>
      </c>
      <c r="I2168" t="s">
        <v>32</v>
      </c>
      <c r="J2168">
        <v>1</v>
      </c>
      <c r="K2168" t="s">
        <v>32</v>
      </c>
      <c r="L2168">
        <v>0</v>
      </c>
      <c r="M2168" t="s">
        <v>32</v>
      </c>
      <c r="N2168">
        <v>2012</v>
      </c>
      <c r="O2168">
        <v>38</v>
      </c>
      <c r="P2168">
        <v>32158</v>
      </c>
      <c r="Q2168">
        <v>38</v>
      </c>
      <c r="R2168">
        <v>32158</v>
      </c>
      <c r="S2168">
        <v>371</v>
      </c>
      <c r="T2168">
        <v>29317</v>
      </c>
      <c r="U2168">
        <v>0</v>
      </c>
      <c r="V2168">
        <v>0</v>
      </c>
      <c r="W2168">
        <v>51.3</v>
      </c>
      <c r="X2168">
        <v>6.1</v>
      </c>
      <c r="Y2168">
        <v>53.4</v>
      </c>
      <c r="Z2168">
        <v>6.4</v>
      </c>
      <c r="AA2168">
        <v>6.4</v>
      </c>
      <c r="AB2168">
        <v>4.9000000000000004</v>
      </c>
      <c r="AC2168">
        <v>0</v>
      </c>
      <c r="AD2168">
        <v>0</v>
      </c>
    </row>
    <row r="2169" spans="1:30" x14ac:dyDescent="0.45">
      <c r="A2169" t="s">
        <v>175</v>
      </c>
      <c r="B2169">
        <v>22180</v>
      </c>
      <c r="C2169" t="s">
        <v>591</v>
      </c>
      <c r="E2169">
        <v>56</v>
      </c>
      <c r="F2169" t="s">
        <v>51</v>
      </c>
      <c r="H2169">
        <v>1</v>
      </c>
      <c r="I2169" t="s">
        <v>32</v>
      </c>
      <c r="J2169">
        <v>1</v>
      </c>
      <c r="K2169" t="s">
        <v>32</v>
      </c>
      <c r="L2169">
        <v>0</v>
      </c>
      <c r="M2169" t="s">
        <v>32</v>
      </c>
      <c r="N2169">
        <v>2012</v>
      </c>
      <c r="O2169">
        <v>2726</v>
      </c>
      <c r="P2169">
        <v>382894</v>
      </c>
      <c r="Q2169">
        <v>342</v>
      </c>
      <c r="R2169">
        <v>340577</v>
      </c>
      <c r="S2169">
        <v>7623</v>
      </c>
      <c r="T2169">
        <v>174367</v>
      </c>
      <c r="U2169">
        <v>2384</v>
      </c>
      <c r="V2169">
        <v>42317</v>
      </c>
      <c r="W2169">
        <v>8.1999999999999993</v>
      </c>
      <c r="X2169">
        <v>18.100000000000001</v>
      </c>
      <c r="Y2169">
        <v>16.3</v>
      </c>
      <c r="Z2169">
        <v>21.9</v>
      </c>
      <c r="AA2169">
        <v>23.9</v>
      </c>
      <c r="AB2169">
        <v>25</v>
      </c>
      <c r="AC2169">
        <v>8.6999999999999993</v>
      </c>
      <c r="AD2169">
        <v>17.899999999999999</v>
      </c>
    </row>
    <row r="2170" spans="1:30" x14ac:dyDescent="0.45">
      <c r="A2170" t="s">
        <v>175</v>
      </c>
      <c r="B2170">
        <v>22180</v>
      </c>
      <c r="C2170" t="s">
        <v>591</v>
      </c>
      <c r="E2170">
        <v>61</v>
      </c>
      <c r="F2170" t="s">
        <v>52</v>
      </c>
      <c r="H2170">
        <v>1</v>
      </c>
      <c r="I2170" t="s">
        <v>32</v>
      </c>
      <c r="J2170">
        <v>1</v>
      </c>
      <c r="K2170" t="s">
        <v>32</v>
      </c>
      <c r="L2170">
        <v>0</v>
      </c>
      <c r="M2170" t="s">
        <v>32</v>
      </c>
      <c r="N2170">
        <v>2012</v>
      </c>
      <c r="O2170">
        <v>591</v>
      </c>
      <c r="P2170">
        <v>134399</v>
      </c>
      <c r="Q2170">
        <v>68</v>
      </c>
      <c r="R2170">
        <v>131166</v>
      </c>
      <c r="S2170">
        <v>2242</v>
      </c>
      <c r="T2170">
        <v>52949</v>
      </c>
      <c r="U2170">
        <v>523</v>
      </c>
      <c r="V2170">
        <v>3233</v>
      </c>
      <c r="W2170">
        <v>13.4</v>
      </c>
      <c r="X2170">
        <v>5.9</v>
      </c>
      <c r="Y2170">
        <v>26.4</v>
      </c>
      <c r="Z2170">
        <v>6.5</v>
      </c>
      <c r="AA2170">
        <v>8.8000000000000007</v>
      </c>
      <c r="AB2170">
        <v>6.1</v>
      </c>
      <c r="AC2170">
        <v>15.2</v>
      </c>
      <c r="AD2170">
        <v>17.100000000000001</v>
      </c>
    </row>
    <row r="2171" spans="1:30" x14ac:dyDescent="0.45">
      <c r="A2171" t="s">
        <v>175</v>
      </c>
      <c r="B2171">
        <v>22180</v>
      </c>
      <c r="C2171" t="s">
        <v>591</v>
      </c>
      <c r="E2171">
        <v>62</v>
      </c>
      <c r="F2171" t="s">
        <v>53</v>
      </c>
      <c r="H2171">
        <v>1</v>
      </c>
      <c r="I2171" t="s">
        <v>32</v>
      </c>
      <c r="J2171">
        <v>1</v>
      </c>
      <c r="K2171" t="s">
        <v>32</v>
      </c>
      <c r="L2171">
        <v>0</v>
      </c>
      <c r="M2171" t="s">
        <v>32</v>
      </c>
      <c r="N2171">
        <v>2012</v>
      </c>
      <c r="O2171">
        <v>2849</v>
      </c>
      <c r="P2171">
        <v>1012256</v>
      </c>
      <c r="Q2171">
        <v>763</v>
      </c>
      <c r="R2171">
        <v>929370</v>
      </c>
      <c r="S2171">
        <v>12256</v>
      </c>
      <c r="T2171">
        <v>363898</v>
      </c>
      <c r="U2171">
        <v>2087</v>
      </c>
      <c r="W2171">
        <v>8.9</v>
      </c>
      <c r="X2171">
        <v>14.7</v>
      </c>
      <c r="Y2171">
        <v>11.2</v>
      </c>
      <c r="Z2171">
        <v>16</v>
      </c>
      <c r="AA2171">
        <v>14.4</v>
      </c>
      <c r="AB2171">
        <v>12.4</v>
      </c>
      <c r="AC2171">
        <v>10.1</v>
      </c>
    </row>
    <row r="2172" spans="1:30" x14ac:dyDescent="0.45">
      <c r="A2172" t="s">
        <v>175</v>
      </c>
      <c r="B2172">
        <v>22180</v>
      </c>
      <c r="C2172" t="s">
        <v>591</v>
      </c>
      <c r="E2172">
        <v>71</v>
      </c>
      <c r="F2172" t="s">
        <v>54</v>
      </c>
      <c r="H2172">
        <v>1</v>
      </c>
      <c r="I2172" t="s">
        <v>32</v>
      </c>
      <c r="J2172">
        <v>1</v>
      </c>
      <c r="K2172" t="s">
        <v>32</v>
      </c>
      <c r="L2172">
        <v>0</v>
      </c>
      <c r="M2172" t="s">
        <v>32</v>
      </c>
      <c r="N2172">
        <v>2012</v>
      </c>
      <c r="O2172">
        <v>960</v>
      </c>
      <c r="P2172">
        <v>46890</v>
      </c>
      <c r="Q2172">
        <v>77</v>
      </c>
      <c r="R2172">
        <v>28723</v>
      </c>
      <c r="S2172">
        <v>508</v>
      </c>
      <c r="T2172">
        <v>8978</v>
      </c>
      <c r="U2172">
        <v>883</v>
      </c>
      <c r="W2172">
        <v>13.1</v>
      </c>
      <c r="X2172">
        <v>20.8</v>
      </c>
      <c r="Y2172">
        <v>42.5</v>
      </c>
      <c r="Z2172">
        <v>13.7</v>
      </c>
      <c r="AA2172">
        <v>17.100000000000001</v>
      </c>
      <c r="AB2172">
        <v>10.8</v>
      </c>
      <c r="AC2172">
        <v>14.6</v>
      </c>
    </row>
    <row r="2173" spans="1:30" x14ac:dyDescent="0.45">
      <c r="A2173" t="s">
        <v>175</v>
      </c>
      <c r="B2173">
        <v>22180</v>
      </c>
      <c r="C2173" t="s">
        <v>591</v>
      </c>
      <c r="E2173">
        <v>72</v>
      </c>
      <c r="F2173" t="s">
        <v>55</v>
      </c>
      <c r="H2173">
        <v>1</v>
      </c>
      <c r="I2173" t="s">
        <v>32</v>
      </c>
      <c r="J2173">
        <v>1</v>
      </c>
      <c r="K2173" t="s">
        <v>32</v>
      </c>
      <c r="L2173">
        <v>0</v>
      </c>
      <c r="M2173" t="s">
        <v>32</v>
      </c>
      <c r="N2173">
        <v>2012</v>
      </c>
      <c r="O2173">
        <v>826</v>
      </c>
      <c r="P2173">
        <v>639267</v>
      </c>
      <c r="Q2173">
        <v>519</v>
      </c>
      <c r="R2173">
        <v>635257</v>
      </c>
      <c r="S2173">
        <v>13839</v>
      </c>
      <c r="T2173">
        <v>172571</v>
      </c>
      <c r="U2173">
        <v>306</v>
      </c>
      <c r="V2173">
        <v>4010</v>
      </c>
      <c r="W2173">
        <v>15.7</v>
      </c>
      <c r="X2173">
        <v>12.1</v>
      </c>
      <c r="Y2173">
        <v>22.6</v>
      </c>
      <c r="Z2173">
        <v>12.7</v>
      </c>
      <c r="AA2173">
        <v>16.899999999999999</v>
      </c>
      <c r="AB2173">
        <v>14.6</v>
      </c>
      <c r="AC2173">
        <v>17.3</v>
      </c>
      <c r="AD2173">
        <v>19.600000000000001</v>
      </c>
    </row>
    <row r="2174" spans="1:30" x14ac:dyDescent="0.45">
      <c r="A2174" t="s">
        <v>175</v>
      </c>
      <c r="B2174">
        <v>22180</v>
      </c>
      <c r="C2174" t="s">
        <v>591</v>
      </c>
      <c r="E2174">
        <v>81</v>
      </c>
      <c r="F2174" t="s">
        <v>56</v>
      </c>
      <c r="G2174" t="s">
        <v>57</v>
      </c>
      <c r="H2174">
        <v>1</v>
      </c>
      <c r="I2174" t="s">
        <v>32</v>
      </c>
      <c r="J2174">
        <v>1</v>
      </c>
      <c r="K2174" t="s">
        <v>32</v>
      </c>
      <c r="L2174">
        <v>0</v>
      </c>
      <c r="M2174" t="s">
        <v>32</v>
      </c>
      <c r="N2174">
        <v>2012</v>
      </c>
      <c r="O2174">
        <v>4305</v>
      </c>
      <c r="P2174">
        <v>232511</v>
      </c>
      <c r="Q2174">
        <v>367</v>
      </c>
      <c r="R2174">
        <v>149622</v>
      </c>
      <c r="S2174">
        <v>2154</v>
      </c>
      <c r="T2174">
        <v>45739</v>
      </c>
      <c r="U2174">
        <v>3938</v>
      </c>
      <c r="V2174">
        <v>82889</v>
      </c>
      <c r="W2174">
        <v>6.4</v>
      </c>
      <c r="X2174">
        <v>8.4</v>
      </c>
      <c r="Y2174">
        <v>13.6</v>
      </c>
      <c r="Z2174">
        <v>7</v>
      </c>
      <c r="AA2174">
        <v>9.4</v>
      </c>
      <c r="AB2174">
        <v>4.2</v>
      </c>
      <c r="AC2174">
        <v>6.3</v>
      </c>
      <c r="AD2174">
        <v>15.2</v>
      </c>
    </row>
    <row r="2175" spans="1:30" x14ac:dyDescent="0.45">
      <c r="A2175" t="s">
        <v>176</v>
      </c>
      <c r="B2175">
        <v>22220</v>
      </c>
      <c r="C2175" t="s">
        <v>592</v>
      </c>
      <c r="E2175">
        <v>0</v>
      </c>
      <c r="F2175" t="s">
        <v>31</v>
      </c>
      <c r="H2175">
        <v>1</v>
      </c>
      <c r="I2175" t="s">
        <v>32</v>
      </c>
      <c r="J2175">
        <v>1</v>
      </c>
      <c r="K2175" t="s">
        <v>32</v>
      </c>
      <c r="L2175">
        <v>0</v>
      </c>
      <c r="M2175" t="s">
        <v>32</v>
      </c>
      <c r="N2175">
        <v>2012</v>
      </c>
      <c r="O2175">
        <v>39556</v>
      </c>
      <c r="P2175">
        <v>50520570</v>
      </c>
      <c r="Q2175">
        <v>8198</v>
      </c>
      <c r="R2175">
        <v>49090017</v>
      </c>
      <c r="S2175">
        <v>188072</v>
      </c>
      <c r="T2175">
        <v>8077199</v>
      </c>
      <c r="U2175">
        <v>31358</v>
      </c>
      <c r="V2175">
        <v>1430553</v>
      </c>
      <c r="W2175">
        <v>2</v>
      </c>
      <c r="X2175">
        <v>1.5</v>
      </c>
      <c r="Y2175">
        <v>2.4</v>
      </c>
      <c r="Z2175">
        <v>1.6</v>
      </c>
      <c r="AA2175">
        <v>2.5</v>
      </c>
      <c r="AB2175">
        <v>3</v>
      </c>
      <c r="AC2175">
        <v>2.4</v>
      </c>
      <c r="AD2175">
        <v>4.2</v>
      </c>
    </row>
    <row r="2176" spans="1:30" x14ac:dyDescent="0.45">
      <c r="A2176" t="s">
        <v>176</v>
      </c>
      <c r="B2176">
        <v>22220</v>
      </c>
      <c r="C2176" t="s">
        <v>592</v>
      </c>
      <c r="E2176">
        <v>11</v>
      </c>
      <c r="F2176" t="s">
        <v>33</v>
      </c>
      <c r="G2176" t="s">
        <v>34</v>
      </c>
      <c r="H2176">
        <v>1</v>
      </c>
      <c r="I2176" t="s">
        <v>32</v>
      </c>
      <c r="J2176">
        <v>1</v>
      </c>
      <c r="K2176" t="s">
        <v>32</v>
      </c>
      <c r="L2176">
        <v>0</v>
      </c>
      <c r="M2176" t="s">
        <v>32</v>
      </c>
      <c r="N2176">
        <v>2012</v>
      </c>
      <c r="O2176">
        <v>446</v>
      </c>
      <c r="P2176">
        <v>34066</v>
      </c>
      <c r="Q2176">
        <v>10</v>
      </c>
      <c r="U2176">
        <v>436</v>
      </c>
      <c r="V2176">
        <v>17570</v>
      </c>
      <c r="W2176">
        <v>17.399999999999999</v>
      </c>
      <c r="X2176">
        <v>34.799999999999997</v>
      </c>
      <c r="Y2176">
        <v>99.9</v>
      </c>
      <c r="AC2176">
        <v>17.600000000000001</v>
      </c>
      <c r="AD2176">
        <v>24.9</v>
      </c>
    </row>
    <row r="2177" spans="1:30" x14ac:dyDescent="0.45">
      <c r="A2177" t="s">
        <v>176</v>
      </c>
      <c r="B2177">
        <v>22220</v>
      </c>
      <c r="C2177" t="s">
        <v>592</v>
      </c>
      <c r="E2177">
        <v>21</v>
      </c>
      <c r="F2177" t="s">
        <v>35</v>
      </c>
      <c r="H2177">
        <v>1</v>
      </c>
      <c r="I2177" t="s">
        <v>32</v>
      </c>
      <c r="J2177">
        <v>1</v>
      </c>
      <c r="K2177" t="s">
        <v>32</v>
      </c>
      <c r="L2177">
        <v>0</v>
      </c>
      <c r="M2177" t="s">
        <v>32</v>
      </c>
      <c r="N2177">
        <v>2012</v>
      </c>
      <c r="O2177">
        <v>78</v>
      </c>
      <c r="P2177">
        <v>49258</v>
      </c>
      <c r="Q2177">
        <v>14</v>
      </c>
      <c r="R2177">
        <v>47250</v>
      </c>
      <c r="S2177">
        <v>267</v>
      </c>
      <c r="T2177">
        <v>11939</v>
      </c>
      <c r="U2177">
        <v>64</v>
      </c>
      <c r="V2177">
        <v>2008</v>
      </c>
      <c r="W2177">
        <v>20.6</v>
      </c>
      <c r="X2177">
        <v>29.5</v>
      </c>
      <c r="Y2177">
        <v>45.6</v>
      </c>
      <c r="Z2177">
        <v>32.1</v>
      </c>
      <c r="AA2177">
        <v>28.2</v>
      </c>
      <c r="AB2177">
        <v>21.7</v>
      </c>
      <c r="AC2177">
        <v>23.7</v>
      </c>
      <c r="AD2177">
        <v>15.4</v>
      </c>
    </row>
    <row r="2178" spans="1:30" x14ac:dyDescent="0.45">
      <c r="A2178" t="s">
        <v>176</v>
      </c>
      <c r="B2178">
        <v>22220</v>
      </c>
      <c r="C2178" t="s">
        <v>592</v>
      </c>
      <c r="E2178">
        <v>23</v>
      </c>
      <c r="F2178" t="s">
        <v>37</v>
      </c>
      <c r="H2178">
        <v>1</v>
      </c>
      <c r="I2178" t="s">
        <v>32</v>
      </c>
      <c r="J2178">
        <v>1</v>
      </c>
      <c r="K2178" t="s">
        <v>32</v>
      </c>
      <c r="L2178">
        <v>0</v>
      </c>
      <c r="M2178" t="s">
        <v>32</v>
      </c>
      <c r="N2178">
        <v>2012</v>
      </c>
      <c r="O2178">
        <v>5347</v>
      </c>
      <c r="P2178">
        <v>2100827</v>
      </c>
      <c r="Q2178">
        <v>854</v>
      </c>
      <c r="R2178">
        <v>1813731</v>
      </c>
      <c r="S2178">
        <v>6617</v>
      </c>
      <c r="T2178">
        <v>288540</v>
      </c>
      <c r="U2178">
        <v>4493</v>
      </c>
      <c r="V2178">
        <v>287096</v>
      </c>
      <c r="W2178">
        <v>5.4</v>
      </c>
      <c r="X2178">
        <v>12.1</v>
      </c>
      <c r="Y2178">
        <v>11.1</v>
      </c>
      <c r="Z2178">
        <v>14.7</v>
      </c>
      <c r="AA2178">
        <v>10.6</v>
      </c>
      <c r="AB2178">
        <v>12.3</v>
      </c>
      <c r="AC2178">
        <v>7.1</v>
      </c>
      <c r="AD2178">
        <v>13.3</v>
      </c>
    </row>
    <row r="2179" spans="1:30" x14ac:dyDescent="0.45">
      <c r="A2179" t="s">
        <v>176</v>
      </c>
      <c r="B2179">
        <v>22220</v>
      </c>
      <c r="C2179" t="s">
        <v>592</v>
      </c>
      <c r="E2179" t="s">
        <v>38</v>
      </c>
      <c r="F2179" t="s">
        <v>39</v>
      </c>
      <c r="H2179">
        <v>1</v>
      </c>
      <c r="I2179" t="s">
        <v>32</v>
      </c>
      <c r="J2179">
        <v>1</v>
      </c>
      <c r="K2179" t="s">
        <v>32</v>
      </c>
      <c r="L2179">
        <v>0</v>
      </c>
      <c r="M2179" t="s">
        <v>32</v>
      </c>
      <c r="N2179">
        <v>2012</v>
      </c>
      <c r="O2179">
        <v>799</v>
      </c>
      <c r="P2179">
        <v>7150838</v>
      </c>
      <c r="Q2179">
        <v>376</v>
      </c>
      <c r="R2179">
        <v>7135479</v>
      </c>
      <c r="S2179">
        <v>24854</v>
      </c>
      <c r="T2179">
        <v>901739</v>
      </c>
      <c r="U2179">
        <v>424</v>
      </c>
      <c r="V2179">
        <v>15359</v>
      </c>
      <c r="W2179">
        <v>8.9</v>
      </c>
      <c r="X2179">
        <v>1.2</v>
      </c>
      <c r="Y2179">
        <v>11.9</v>
      </c>
      <c r="Z2179">
        <v>1.3</v>
      </c>
      <c r="AA2179">
        <v>1.3</v>
      </c>
      <c r="AB2179">
        <v>1.2</v>
      </c>
      <c r="AC2179">
        <v>12.2</v>
      </c>
      <c r="AD2179">
        <v>23.7</v>
      </c>
    </row>
    <row r="2180" spans="1:30" x14ac:dyDescent="0.45">
      <c r="A2180" t="s">
        <v>176</v>
      </c>
      <c r="B2180">
        <v>22220</v>
      </c>
      <c r="C2180" t="s">
        <v>592</v>
      </c>
      <c r="E2180">
        <v>42</v>
      </c>
      <c r="F2180" t="s">
        <v>40</v>
      </c>
      <c r="H2180">
        <v>1</v>
      </c>
      <c r="I2180" t="s">
        <v>32</v>
      </c>
      <c r="J2180">
        <v>1</v>
      </c>
      <c r="K2180" t="s">
        <v>32</v>
      </c>
      <c r="L2180">
        <v>0</v>
      </c>
      <c r="M2180" t="s">
        <v>32</v>
      </c>
      <c r="N2180">
        <v>2012</v>
      </c>
      <c r="O2180">
        <v>1197</v>
      </c>
      <c r="P2180">
        <v>19938337</v>
      </c>
      <c r="Q2180">
        <v>703</v>
      </c>
      <c r="R2180">
        <v>19874066</v>
      </c>
      <c r="S2180">
        <v>9578</v>
      </c>
      <c r="T2180">
        <v>515589</v>
      </c>
      <c r="U2180">
        <v>494</v>
      </c>
      <c r="V2180">
        <v>64272</v>
      </c>
      <c r="W2180">
        <v>10.6</v>
      </c>
      <c r="X2180">
        <v>3.1</v>
      </c>
      <c r="Y2180">
        <v>12.2</v>
      </c>
      <c r="Z2180">
        <v>3.3</v>
      </c>
      <c r="AA2180">
        <v>10.199999999999999</v>
      </c>
      <c r="AB2180">
        <v>8</v>
      </c>
      <c r="AC2180">
        <v>14.9</v>
      </c>
      <c r="AD2180">
        <v>41</v>
      </c>
    </row>
    <row r="2181" spans="1:30" x14ac:dyDescent="0.45">
      <c r="A2181" t="s">
        <v>176</v>
      </c>
      <c r="B2181">
        <v>22220</v>
      </c>
      <c r="C2181" t="s">
        <v>592</v>
      </c>
      <c r="E2181" t="s">
        <v>41</v>
      </c>
      <c r="F2181" t="s">
        <v>42</v>
      </c>
      <c r="H2181">
        <v>1</v>
      </c>
      <c r="I2181" t="s">
        <v>32</v>
      </c>
      <c r="J2181">
        <v>1</v>
      </c>
      <c r="K2181" t="s">
        <v>32</v>
      </c>
      <c r="L2181">
        <v>0</v>
      </c>
      <c r="M2181" t="s">
        <v>32</v>
      </c>
      <c r="N2181">
        <v>2012</v>
      </c>
      <c r="O2181">
        <v>4267</v>
      </c>
      <c r="P2181">
        <v>6278717</v>
      </c>
      <c r="Q2181">
        <v>1036</v>
      </c>
      <c r="R2181">
        <v>6136949</v>
      </c>
      <c r="S2181">
        <v>22372</v>
      </c>
      <c r="T2181">
        <v>515076</v>
      </c>
      <c r="U2181">
        <v>3232</v>
      </c>
      <c r="V2181">
        <v>141768</v>
      </c>
      <c r="W2181">
        <v>4.5999999999999996</v>
      </c>
      <c r="X2181">
        <v>2.6</v>
      </c>
      <c r="Y2181">
        <v>9</v>
      </c>
      <c r="Z2181">
        <v>2.7</v>
      </c>
      <c r="AA2181">
        <v>2.8</v>
      </c>
      <c r="AB2181">
        <v>3.2</v>
      </c>
      <c r="AC2181">
        <v>7.2</v>
      </c>
      <c r="AD2181">
        <v>12.3</v>
      </c>
    </row>
    <row r="2182" spans="1:30" x14ac:dyDescent="0.45">
      <c r="A2182" t="s">
        <v>176</v>
      </c>
      <c r="B2182">
        <v>22220</v>
      </c>
      <c r="C2182" t="s">
        <v>592</v>
      </c>
      <c r="E2182" t="s">
        <v>43</v>
      </c>
      <c r="F2182" t="s">
        <v>44</v>
      </c>
      <c r="G2182" t="s">
        <v>45</v>
      </c>
      <c r="H2182">
        <v>1</v>
      </c>
      <c r="I2182" t="s">
        <v>32</v>
      </c>
      <c r="J2182">
        <v>1</v>
      </c>
      <c r="K2182" t="s">
        <v>32</v>
      </c>
      <c r="L2182">
        <v>0</v>
      </c>
      <c r="M2182" t="s">
        <v>32</v>
      </c>
      <c r="N2182">
        <v>2012</v>
      </c>
      <c r="O2182">
        <v>1545</v>
      </c>
      <c r="P2182">
        <v>3679074</v>
      </c>
      <c r="Q2182">
        <v>216</v>
      </c>
      <c r="R2182">
        <v>3581663</v>
      </c>
      <c r="S2182">
        <v>15163</v>
      </c>
      <c r="T2182">
        <v>743357</v>
      </c>
      <c r="U2182">
        <v>1330</v>
      </c>
      <c r="V2182">
        <v>97411</v>
      </c>
      <c r="W2182">
        <v>14.2</v>
      </c>
      <c r="X2182">
        <v>5.7</v>
      </c>
      <c r="Y2182">
        <v>17.5</v>
      </c>
      <c r="Z2182">
        <v>6</v>
      </c>
      <c r="AA2182">
        <v>4.8</v>
      </c>
      <c r="AB2182">
        <v>4.8</v>
      </c>
      <c r="AC2182">
        <v>15.7</v>
      </c>
      <c r="AD2182">
        <v>16.100000000000001</v>
      </c>
    </row>
    <row r="2183" spans="1:30" x14ac:dyDescent="0.45">
      <c r="A2183" t="s">
        <v>176</v>
      </c>
      <c r="B2183">
        <v>22220</v>
      </c>
      <c r="C2183" t="s">
        <v>592</v>
      </c>
      <c r="E2183">
        <v>51</v>
      </c>
      <c r="F2183" t="s">
        <v>46</v>
      </c>
      <c r="H2183">
        <v>1</v>
      </c>
      <c r="I2183" t="s">
        <v>32</v>
      </c>
      <c r="J2183">
        <v>1</v>
      </c>
      <c r="K2183" t="s">
        <v>32</v>
      </c>
      <c r="L2183">
        <v>0</v>
      </c>
      <c r="M2183" t="s">
        <v>32</v>
      </c>
      <c r="N2183">
        <v>2012</v>
      </c>
      <c r="O2183">
        <v>396</v>
      </c>
      <c r="P2183">
        <v>828253</v>
      </c>
      <c r="Q2183">
        <v>91</v>
      </c>
      <c r="R2183">
        <v>817052</v>
      </c>
      <c r="S2183">
        <v>3061</v>
      </c>
      <c r="T2183">
        <v>169270</v>
      </c>
      <c r="U2183">
        <v>305</v>
      </c>
      <c r="V2183">
        <v>11201</v>
      </c>
      <c r="W2183">
        <v>15.4</v>
      </c>
      <c r="X2183">
        <v>2.5</v>
      </c>
      <c r="Y2183">
        <v>14.1</v>
      </c>
      <c r="Z2183">
        <v>2.6</v>
      </c>
      <c r="AA2183">
        <v>4.5999999999999996</v>
      </c>
      <c r="AB2183">
        <v>3.6</v>
      </c>
      <c r="AC2183">
        <v>18.600000000000001</v>
      </c>
      <c r="AD2183">
        <v>15.5</v>
      </c>
    </row>
    <row r="2184" spans="1:30" x14ac:dyDescent="0.45">
      <c r="A2184" t="s">
        <v>176</v>
      </c>
      <c r="B2184">
        <v>22220</v>
      </c>
      <c r="C2184" t="s">
        <v>592</v>
      </c>
      <c r="E2184">
        <v>52</v>
      </c>
      <c r="F2184" t="s">
        <v>47</v>
      </c>
      <c r="G2184" t="s">
        <v>48</v>
      </c>
      <c r="H2184">
        <v>1</v>
      </c>
      <c r="I2184" t="s">
        <v>32</v>
      </c>
      <c r="J2184">
        <v>1</v>
      </c>
      <c r="K2184" t="s">
        <v>32</v>
      </c>
      <c r="L2184">
        <v>0</v>
      </c>
      <c r="M2184" t="s">
        <v>32</v>
      </c>
      <c r="N2184">
        <v>2012</v>
      </c>
      <c r="O2184">
        <v>1112</v>
      </c>
      <c r="P2184">
        <v>1126260</v>
      </c>
      <c r="Q2184">
        <v>341</v>
      </c>
      <c r="R2184">
        <v>1094699</v>
      </c>
      <c r="S2184">
        <v>4851</v>
      </c>
      <c r="T2184">
        <v>253699</v>
      </c>
      <c r="U2184">
        <v>771</v>
      </c>
      <c r="V2184">
        <v>31562</v>
      </c>
      <c r="W2184">
        <v>13.9</v>
      </c>
      <c r="X2184">
        <v>7.6</v>
      </c>
      <c r="Y2184">
        <v>12.5</v>
      </c>
      <c r="Z2184">
        <v>8</v>
      </c>
      <c r="AA2184">
        <v>9.5</v>
      </c>
      <c r="AB2184">
        <v>10.199999999999999</v>
      </c>
      <c r="AC2184">
        <v>16</v>
      </c>
      <c r="AD2184">
        <v>24.3</v>
      </c>
    </row>
    <row r="2185" spans="1:30" x14ac:dyDescent="0.45">
      <c r="A2185" t="s">
        <v>176</v>
      </c>
      <c r="B2185">
        <v>22220</v>
      </c>
      <c r="C2185" t="s">
        <v>592</v>
      </c>
      <c r="E2185">
        <v>53</v>
      </c>
      <c r="F2185" t="s">
        <v>49</v>
      </c>
      <c r="H2185">
        <v>1</v>
      </c>
      <c r="I2185" t="s">
        <v>32</v>
      </c>
      <c r="J2185">
        <v>1</v>
      </c>
      <c r="K2185" t="s">
        <v>32</v>
      </c>
      <c r="L2185">
        <v>0</v>
      </c>
      <c r="M2185" t="s">
        <v>32</v>
      </c>
      <c r="N2185">
        <v>2012</v>
      </c>
      <c r="O2185">
        <v>4099</v>
      </c>
      <c r="P2185">
        <v>687648</v>
      </c>
      <c r="Q2185">
        <v>446</v>
      </c>
      <c r="R2185">
        <v>377293</v>
      </c>
      <c r="S2185">
        <v>3293</v>
      </c>
      <c r="T2185">
        <v>102787</v>
      </c>
      <c r="U2185">
        <v>3653</v>
      </c>
      <c r="V2185">
        <v>310355</v>
      </c>
      <c r="W2185">
        <v>12.6</v>
      </c>
      <c r="X2185">
        <v>7.3</v>
      </c>
      <c r="Y2185">
        <v>26.8</v>
      </c>
      <c r="Z2185">
        <v>7.8</v>
      </c>
      <c r="AA2185">
        <v>7.8</v>
      </c>
      <c r="AB2185">
        <v>7.4</v>
      </c>
      <c r="AC2185">
        <v>14.2</v>
      </c>
      <c r="AD2185">
        <v>16.2</v>
      </c>
    </row>
    <row r="2186" spans="1:30" x14ac:dyDescent="0.45">
      <c r="A2186" t="s">
        <v>176</v>
      </c>
      <c r="B2186">
        <v>22220</v>
      </c>
      <c r="C2186" t="s">
        <v>592</v>
      </c>
      <c r="E2186">
        <v>54</v>
      </c>
      <c r="F2186" t="s">
        <v>50</v>
      </c>
      <c r="H2186">
        <v>1</v>
      </c>
      <c r="I2186" t="s">
        <v>32</v>
      </c>
      <c r="J2186">
        <v>1</v>
      </c>
      <c r="K2186" t="s">
        <v>32</v>
      </c>
      <c r="L2186">
        <v>0</v>
      </c>
      <c r="M2186" t="s">
        <v>32</v>
      </c>
      <c r="N2186">
        <v>2012</v>
      </c>
      <c r="O2186">
        <v>4870</v>
      </c>
      <c r="P2186">
        <v>1877259</v>
      </c>
      <c r="Q2186">
        <v>1187</v>
      </c>
      <c r="R2186">
        <v>1750399</v>
      </c>
      <c r="S2186">
        <v>10229</v>
      </c>
      <c r="T2186">
        <v>594431</v>
      </c>
      <c r="U2186">
        <v>3683</v>
      </c>
      <c r="V2186">
        <v>126860</v>
      </c>
      <c r="W2186">
        <v>5.5</v>
      </c>
      <c r="X2186">
        <v>7.5</v>
      </c>
      <c r="Y2186">
        <v>6.6</v>
      </c>
      <c r="Z2186">
        <v>7.8</v>
      </c>
      <c r="AA2186">
        <v>8</v>
      </c>
      <c r="AB2186">
        <v>8.4</v>
      </c>
      <c r="AC2186">
        <v>6.5</v>
      </c>
      <c r="AD2186">
        <v>12.8</v>
      </c>
    </row>
    <row r="2187" spans="1:30" x14ac:dyDescent="0.45">
      <c r="A2187" t="s">
        <v>176</v>
      </c>
      <c r="B2187">
        <v>22220</v>
      </c>
      <c r="C2187" t="s">
        <v>592</v>
      </c>
      <c r="E2187">
        <v>55</v>
      </c>
      <c r="F2187" t="s">
        <v>59</v>
      </c>
      <c r="H2187">
        <v>1</v>
      </c>
      <c r="I2187" t="s">
        <v>32</v>
      </c>
      <c r="J2187">
        <v>1</v>
      </c>
      <c r="K2187" t="s">
        <v>32</v>
      </c>
      <c r="L2187">
        <v>0</v>
      </c>
      <c r="M2187" t="s">
        <v>32</v>
      </c>
      <c r="N2187">
        <v>2012</v>
      </c>
      <c r="O2187">
        <v>55</v>
      </c>
      <c r="P2187">
        <v>1835302</v>
      </c>
      <c r="Q2187">
        <v>55</v>
      </c>
      <c r="R2187">
        <v>1835302</v>
      </c>
      <c r="S2187">
        <v>31287</v>
      </c>
      <c r="T2187">
        <v>2462012</v>
      </c>
      <c r="U2187">
        <v>0</v>
      </c>
      <c r="V2187">
        <v>0</v>
      </c>
      <c r="W2187">
        <v>0</v>
      </c>
      <c r="X2187">
        <v>6.7</v>
      </c>
      <c r="Y2187">
        <v>0</v>
      </c>
      <c r="Z2187">
        <v>7</v>
      </c>
      <c r="AA2187">
        <v>7.3</v>
      </c>
      <c r="AB2187">
        <v>7.4</v>
      </c>
      <c r="AC2187">
        <v>0</v>
      </c>
      <c r="AD2187">
        <v>0</v>
      </c>
    </row>
    <row r="2188" spans="1:30" x14ac:dyDescent="0.45">
      <c r="A2188" t="s">
        <v>176</v>
      </c>
      <c r="B2188">
        <v>22220</v>
      </c>
      <c r="C2188" t="s">
        <v>592</v>
      </c>
      <c r="E2188">
        <v>56</v>
      </c>
      <c r="F2188" t="s">
        <v>51</v>
      </c>
      <c r="H2188">
        <v>1</v>
      </c>
      <c r="I2188" t="s">
        <v>32</v>
      </c>
      <c r="J2188">
        <v>1</v>
      </c>
      <c r="K2188" t="s">
        <v>32</v>
      </c>
      <c r="L2188">
        <v>0</v>
      </c>
      <c r="M2188" t="s">
        <v>32</v>
      </c>
      <c r="N2188">
        <v>2012</v>
      </c>
      <c r="O2188">
        <v>3550</v>
      </c>
      <c r="P2188">
        <v>598330</v>
      </c>
      <c r="Q2188">
        <v>505</v>
      </c>
      <c r="R2188">
        <v>551019</v>
      </c>
      <c r="S2188">
        <v>8463</v>
      </c>
      <c r="T2188">
        <v>200777</v>
      </c>
      <c r="U2188">
        <v>3046</v>
      </c>
      <c r="V2188">
        <v>47311</v>
      </c>
      <c r="W2188">
        <v>5.4</v>
      </c>
      <c r="X2188">
        <v>12.2</v>
      </c>
      <c r="Y2188">
        <v>15.1</v>
      </c>
      <c r="Z2188">
        <v>13.2</v>
      </c>
      <c r="AA2188">
        <v>20.7</v>
      </c>
      <c r="AB2188">
        <v>14.8</v>
      </c>
      <c r="AC2188">
        <v>4.9000000000000004</v>
      </c>
      <c r="AD2188">
        <v>8</v>
      </c>
    </row>
    <row r="2189" spans="1:30" x14ac:dyDescent="0.45">
      <c r="A2189" t="s">
        <v>176</v>
      </c>
      <c r="B2189">
        <v>22220</v>
      </c>
      <c r="C2189" t="s">
        <v>592</v>
      </c>
      <c r="E2189">
        <v>61</v>
      </c>
      <c r="F2189" t="s">
        <v>52</v>
      </c>
      <c r="H2189">
        <v>1</v>
      </c>
      <c r="I2189" t="s">
        <v>32</v>
      </c>
      <c r="J2189">
        <v>1</v>
      </c>
      <c r="K2189" t="s">
        <v>32</v>
      </c>
      <c r="L2189">
        <v>0</v>
      </c>
      <c r="M2189" t="s">
        <v>32</v>
      </c>
      <c r="N2189">
        <v>2012</v>
      </c>
      <c r="O2189">
        <v>830</v>
      </c>
      <c r="P2189">
        <v>109166</v>
      </c>
      <c r="Q2189">
        <v>95</v>
      </c>
      <c r="R2189">
        <v>101669</v>
      </c>
      <c r="S2189">
        <v>2364</v>
      </c>
      <c r="T2189">
        <v>42537</v>
      </c>
      <c r="U2189">
        <v>735</v>
      </c>
      <c r="V2189">
        <v>7497</v>
      </c>
      <c r="W2189">
        <v>16.2</v>
      </c>
      <c r="X2189">
        <v>5.5</v>
      </c>
      <c r="Y2189">
        <v>13.9</v>
      </c>
      <c r="Z2189">
        <v>6.1</v>
      </c>
      <c r="AA2189">
        <v>4.0999999999999996</v>
      </c>
      <c r="AB2189">
        <v>4.2</v>
      </c>
      <c r="AC2189">
        <v>18.5</v>
      </c>
      <c r="AD2189">
        <v>24.2</v>
      </c>
    </row>
    <row r="2190" spans="1:30" x14ac:dyDescent="0.45">
      <c r="A2190" t="s">
        <v>176</v>
      </c>
      <c r="B2190">
        <v>22220</v>
      </c>
      <c r="C2190" t="s">
        <v>592</v>
      </c>
      <c r="E2190">
        <v>62</v>
      </c>
      <c r="F2190" t="s">
        <v>53</v>
      </c>
      <c r="H2190">
        <v>1</v>
      </c>
      <c r="I2190" t="s">
        <v>32</v>
      </c>
      <c r="J2190">
        <v>1</v>
      </c>
      <c r="K2190" t="s">
        <v>32</v>
      </c>
      <c r="L2190">
        <v>0</v>
      </c>
      <c r="M2190" t="s">
        <v>32</v>
      </c>
      <c r="N2190">
        <v>2012</v>
      </c>
      <c r="O2190">
        <v>3132</v>
      </c>
      <c r="P2190">
        <v>2387281</v>
      </c>
      <c r="Q2190">
        <v>1080</v>
      </c>
      <c r="R2190">
        <v>2328871</v>
      </c>
      <c r="S2190">
        <v>24032</v>
      </c>
      <c r="T2190">
        <v>902480</v>
      </c>
      <c r="U2190">
        <v>2053</v>
      </c>
      <c r="V2190">
        <v>58410</v>
      </c>
      <c r="W2190">
        <v>5.9</v>
      </c>
      <c r="X2190">
        <v>9.3000000000000007</v>
      </c>
      <c r="Y2190">
        <v>10.5</v>
      </c>
      <c r="Z2190">
        <v>9.9</v>
      </c>
      <c r="AA2190">
        <v>7.9</v>
      </c>
      <c r="AB2190">
        <v>9.1999999999999993</v>
      </c>
      <c r="AC2190">
        <v>5.5</v>
      </c>
      <c r="AD2190">
        <v>19.8</v>
      </c>
    </row>
    <row r="2191" spans="1:30" x14ac:dyDescent="0.45">
      <c r="A2191" t="s">
        <v>176</v>
      </c>
      <c r="B2191">
        <v>22220</v>
      </c>
      <c r="C2191" t="s">
        <v>592</v>
      </c>
      <c r="E2191">
        <v>71</v>
      </c>
      <c r="F2191" t="s">
        <v>54</v>
      </c>
      <c r="H2191">
        <v>1</v>
      </c>
      <c r="I2191" t="s">
        <v>32</v>
      </c>
      <c r="J2191">
        <v>1</v>
      </c>
      <c r="K2191" t="s">
        <v>32</v>
      </c>
      <c r="L2191">
        <v>0</v>
      </c>
      <c r="M2191" t="s">
        <v>32</v>
      </c>
      <c r="N2191">
        <v>2012</v>
      </c>
      <c r="O2191">
        <v>1116</v>
      </c>
      <c r="P2191">
        <v>227570</v>
      </c>
      <c r="Q2191">
        <v>114</v>
      </c>
      <c r="R2191">
        <v>212672</v>
      </c>
      <c r="S2191">
        <v>1774</v>
      </c>
      <c r="T2191">
        <v>35819</v>
      </c>
      <c r="U2191">
        <v>1002</v>
      </c>
      <c r="V2191">
        <v>14898</v>
      </c>
      <c r="W2191">
        <v>10.7</v>
      </c>
      <c r="X2191">
        <v>5.9</v>
      </c>
      <c r="Y2191">
        <v>18.600000000000001</v>
      </c>
      <c r="Z2191">
        <v>6.7</v>
      </c>
      <c r="AA2191">
        <v>11.2</v>
      </c>
      <c r="AB2191">
        <v>10.5</v>
      </c>
      <c r="AC2191">
        <v>12</v>
      </c>
      <c r="AD2191">
        <v>7.8</v>
      </c>
    </row>
    <row r="2192" spans="1:30" x14ac:dyDescent="0.45">
      <c r="A2192" t="s">
        <v>176</v>
      </c>
      <c r="B2192">
        <v>22220</v>
      </c>
      <c r="C2192" t="s">
        <v>592</v>
      </c>
      <c r="E2192">
        <v>72</v>
      </c>
      <c r="F2192" t="s">
        <v>55</v>
      </c>
      <c r="H2192">
        <v>1</v>
      </c>
      <c r="I2192" t="s">
        <v>32</v>
      </c>
      <c r="J2192">
        <v>1</v>
      </c>
      <c r="K2192" t="s">
        <v>32</v>
      </c>
      <c r="L2192">
        <v>0</v>
      </c>
      <c r="M2192" t="s">
        <v>32</v>
      </c>
      <c r="N2192">
        <v>2012</v>
      </c>
      <c r="O2192">
        <v>1125</v>
      </c>
      <c r="P2192">
        <v>794110</v>
      </c>
      <c r="Q2192">
        <v>654</v>
      </c>
      <c r="R2192">
        <v>733475</v>
      </c>
      <c r="S2192">
        <v>15985</v>
      </c>
      <c r="T2192">
        <v>210117</v>
      </c>
      <c r="U2192">
        <v>471</v>
      </c>
      <c r="W2192">
        <v>10</v>
      </c>
      <c r="X2192">
        <v>8.6</v>
      </c>
      <c r="Y2192">
        <v>14.6</v>
      </c>
      <c r="Z2192">
        <v>10.1</v>
      </c>
      <c r="AA2192">
        <v>12.5</v>
      </c>
      <c r="AB2192">
        <v>11</v>
      </c>
      <c r="AC2192">
        <v>22.5</v>
      </c>
    </row>
    <row r="2193" spans="1:30" x14ac:dyDescent="0.45">
      <c r="A2193" t="s">
        <v>176</v>
      </c>
      <c r="B2193">
        <v>22220</v>
      </c>
      <c r="C2193" t="s">
        <v>592</v>
      </c>
      <c r="E2193">
        <v>81</v>
      </c>
      <c r="F2193" t="s">
        <v>56</v>
      </c>
      <c r="G2193" t="s">
        <v>57</v>
      </c>
      <c r="H2193">
        <v>1</v>
      </c>
      <c r="I2193" t="s">
        <v>32</v>
      </c>
      <c r="J2193">
        <v>1</v>
      </c>
      <c r="K2193" t="s">
        <v>32</v>
      </c>
      <c r="L2193">
        <v>0</v>
      </c>
      <c r="M2193" t="s">
        <v>32</v>
      </c>
      <c r="N2193">
        <v>2012</v>
      </c>
      <c r="O2193">
        <v>5673</v>
      </c>
      <c r="P2193">
        <v>428601</v>
      </c>
      <c r="Q2193">
        <v>514</v>
      </c>
      <c r="R2193">
        <v>292845</v>
      </c>
      <c r="S2193">
        <v>3022</v>
      </c>
      <c r="T2193">
        <v>77988</v>
      </c>
      <c r="U2193">
        <v>5159</v>
      </c>
      <c r="V2193">
        <v>135756</v>
      </c>
      <c r="W2193">
        <v>4.7</v>
      </c>
      <c r="X2193">
        <v>8.1</v>
      </c>
      <c r="Y2193">
        <v>16.3</v>
      </c>
      <c r="Z2193">
        <v>9.6999999999999993</v>
      </c>
      <c r="AA2193">
        <v>12.6</v>
      </c>
      <c r="AB2193">
        <v>8.1</v>
      </c>
      <c r="AC2193">
        <v>4.2</v>
      </c>
      <c r="AD2193">
        <v>11.1</v>
      </c>
    </row>
    <row r="2194" spans="1:30" x14ac:dyDescent="0.45">
      <c r="A2194" t="s">
        <v>176</v>
      </c>
      <c r="B2194">
        <v>22220</v>
      </c>
      <c r="C2194" t="s">
        <v>592</v>
      </c>
      <c r="E2194">
        <v>99</v>
      </c>
      <c r="F2194" t="s">
        <v>76</v>
      </c>
      <c r="H2194">
        <v>1</v>
      </c>
      <c r="I2194" t="s">
        <v>32</v>
      </c>
      <c r="J2194">
        <v>1</v>
      </c>
      <c r="K2194" t="s">
        <v>32</v>
      </c>
      <c r="L2194">
        <v>0</v>
      </c>
      <c r="M2194" t="s">
        <v>32</v>
      </c>
      <c r="N2194">
        <v>2012</v>
      </c>
      <c r="O2194">
        <v>31</v>
      </c>
      <c r="P2194">
        <v>1153</v>
      </c>
      <c r="Q2194">
        <v>31</v>
      </c>
      <c r="R2194">
        <v>1153</v>
      </c>
      <c r="S2194">
        <v>32</v>
      </c>
      <c r="T2194">
        <v>222</v>
      </c>
      <c r="U2194">
        <v>0</v>
      </c>
      <c r="V2194">
        <v>0</v>
      </c>
      <c r="W2194">
        <v>80</v>
      </c>
      <c r="X2194">
        <v>47.9</v>
      </c>
      <c r="Y2194">
        <v>83.2</v>
      </c>
      <c r="Z2194">
        <v>49.8</v>
      </c>
      <c r="AA2194">
        <v>82.3</v>
      </c>
      <c r="AB2194">
        <v>49.4</v>
      </c>
      <c r="AC2194">
        <v>0</v>
      </c>
      <c r="AD2194">
        <v>0</v>
      </c>
    </row>
    <row r="2195" spans="1:30" x14ac:dyDescent="0.45">
      <c r="A2195" t="s">
        <v>177</v>
      </c>
      <c r="B2195">
        <v>22380</v>
      </c>
      <c r="C2195" t="s">
        <v>594</v>
      </c>
      <c r="E2195">
        <v>0</v>
      </c>
      <c r="F2195" t="s">
        <v>31</v>
      </c>
      <c r="H2195">
        <v>1</v>
      </c>
      <c r="I2195" t="s">
        <v>32</v>
      </c>
      <c r="J2195">
        <v>1</v>
      </c>
      <c r="K2195" t="s">
        <v>32</v>
      </c>
      <c r="L2195">
        <v>0</v>
      </c>
      <c r="M2195" t="s">
        <v>32</v>
      </c>
      <c r="N2195">
        <v>2012</v>
      </c>
      <c r="O2195">
        <v>10934</v>
      </c>
      <c r="P2195">
        <v>8164811</v>
      </c>
      <c r="Q2195">
        <v>2812</v>
      </c>
      <c r="R2195">
        <v>7864384</v>
      </c>
      <c r="S2195">
        <v>41821</v>
      </c>
      <c r="T2195">
        <v>1388039</v>
      </c>
      <c r="U2195">
        <v>8122</v>
      </c>
      <c r="V2195">
        <v>300427</v>
      </c>
      <c r="W2195">
        <v>3.3</v>
      </c>
      <c r="X2195">
        <v>2.9</v>
      </c>
      <c r="Y2195">
        <v>5.8</v>
      </c>
      <c r="Z2195">
        <v>3.2</v>
      </c>
      <c r="AA2195">
        <v>4.5</v>
      </c>
      <c r="AB2195">
        <v>4.2</v>
      </c>
      <c r="AC2195">
        <v>5.2</v>
      </c>
      <c r="AD2195">
        <v>9.8000000000000007</v>
      </c>
    </row>
    <row r="2196" spans="1:30" x14ac:dyDescent="0.45">
      <c r="A2196" t="s">
        <v>177</v>
      </c>
      <c r="B2196">
        <v>22380</v>
      </c>
      <c r="C2196" t="s">
        <v>594</v>
      </c>
      <c r="E2196">
        <v>11</v>
      </c>
      <c r="F2196" t="s">
        <v>33</v>
      </c>
      <c r="G2196" t="s">
        <v>34</v>
      </c>
      <c r="H2196">
        <v>1</v>
      </c>
      <c r="I2196" t="s">
        <v>32</v>
      </c>
      <c r="J2196">
        <v>1</v>
      </c>
      <c r="K2196" t="s">
        <v>32</v>
      </c>
      <c r="L2196">
        <v>0</v>
      </c>
      <c r="M2196" t="s">
        <v>32</v>
      </c>
      <c r="N2196">
        <v>2012</v>
      </c>
      <c r="O2196">
        <v>128</v>
      </c>
      <c r="Q2196">
        <v>15</v>
      </c>
      <c r="U2196">
        <v>113</v>
      </c>
      <c r="W2196">
        <v>32.4</v>
      </c>
      <c r="Y2196">
        <v>53.5</v>
      </c>
      <c r="AC2196">
        <v>31.8</v>
      </c>
    </row>
    <row r="2197" spans="1:30" x14ac:dyDescent="0.45">
      <c r="A2197" t="s">
        <v>177</v>
      </c>
      <c r="B2197">
        <v>22380</v>
      </c>
      <c r="C2197" t="s">
        <v>594</v>
      </c>
      <c r="E2197">
        <v>23</v>
      </c>
      <c r="F2197" t="s">
        <v>37</v>
      </c>
      <c r="H2197">
        <v>1</v>
      </c>
      <c r="I2197" t="s">
        <v>32</v>
      </c>
      <c r="J2197">
        <v>1</v>
      </c>
      <c r="K2197" t="s">
        <v>32</v>
      </c>
      <c r="L2197">
        <v>0</v>
      </c>
      <c r="M2197" t="s">
        <v>32</v>
      </c>
      <c r="N2197">
        <v>2012</v>
      </c>
      <c r="O2197">
        <v>1066</v>
      </c>
      <c r="P2197">
        <v>275567</v>
      </c>
      <c r="Q2197">
        <v>331</v>
      </c>
      <c r="R2197">
        <v>252723</v>
      </c>
      <c r="S2197">
        <v>1641</v>
      </c>
      <c r="T2197">
        <v>56665</v>
      </c>
      <c r="U2197">
        <v>736</v>
      </c>
      <c r="V2197">
        <v>22844</v>
      </c>
      <c r="W2197">
        <v>7.2</v>
      </c>
      <c r="X2197">
        <v>20</v>
      </c>
      <c r="Y2197">
        <v>17.100000000000001</v>
      </c>
      <c r="Z2197">
        <v>22.7</v>
      </c>
      <c r="AA2197">
        <v>34.5</v>
      </c>
      <c r="AB2197">
        <v>29.7</v>
      </c>
      <c r="AC2197">
        <v>9.4</v>
      </c>
      <c r="AD2197">
        <v>16.600000000000001</v>
      </c>
    </row>
    <row r="2198" spans="1:30" x14ac:dyDescent="0.45">
      <c r="A2198" t="s">
        <v>177</v>
      </c>
      <c r="B2198">
        <v>22380</v>
      </c>
      <c r="C2198" t="s">
        <v>594</v>
      </c>
      <c r="E2198" t="s">
        <v>38</v>
      </c>
      <c r="F2198" t="s">
        <v>39</v>
      </c>
      <c r="H2198">
        <v>1</v>
      </c>
      <c r="I2198" t="s">
        <v>32</v>
      </c>
      <c r="J2198">
        <v>1</v>
      </c>
      <c r="K2198" t="s">
        <v>32</v>
      </c>
      <c r="L2198">
        <v>0</v>
      </c>
      <c r="M2198" t="s">
        <v>32</v>
      </c>
      <c r="N2198">
        <v>2012</v>
      </c>
      <c r="O2198">
        <v>310</v>
      </c>
      <c r="P2198">
        <v>2267702</v>
      </c>
      <c r="Q2198">
        <v>66</v>
      </c>
      <c r="R2198">
        <v>2263094</v>
      </c>
      <c r="S2198">
        <v>4842</v>
      </c>
      <c r="T2198">
        <v>321503</v>
      </c>
      <c r="U2198">
        <v>244</v>
      </c>
      <c r="V2198">
        <v>4608</v>
      </c>
      <c r="W2198">
        <v>14.5</v>
      </c>
      <c r="X2198">
        <v>5.0999999999999996</v>
      </c>
      <c r="Y2198">
        <v>23.5</v>
      </c>
      <c r="Z2198">
        <v>5.3</v>
      </c>
      <c r="AA2198">
        <v>5.2</v>
      </c>
      <c r="AB2198">
        <v>5.9</v>
      </c>
      <c r="AC2198">
        <v>17.7</v>
      </c>
      <c r="AD2198">
        <v>12</v>
      </c>
    </row>
    <row r="2199" spans="1:30" x14ac:dyDescent="0.45">
      <c r="A2199" t="s">
        <v>177</v>
      </c>
      <c r="B2199">
        <v>22380</v>
      </c>
      <c r="C2199" t="s">
        <v>594</v>
      </c>
      <c r="E2199">
        <v>42</v>
      </c>
      <c r="F2199" t="s">
        <v>40</v>
      </c>
      <c r="H2199">
        <v>1</v>
      </c>
      <c r="I2199" t="s">
        <v>32</v>
      </c>
      <c r="J2199">
        <v>1</v>
      </c>
      <c r="K2199" t="s">
        <v>32</v>
      </c>
      <c r="L2199">
        <v>0</v>
      </c>
      <c r="M2199" t="s">
        <v>32</v>
      </c>
      <c r="N2199">
        <v>2012</v>
      </c>
      <c r="O2199">
        <v>287</v>
      </c>
      <c r="P2199">
        <v>537836</v>
      </c>
      <c r="Q2199">
        <v>106</v>
      </c>
      <c r="R2199">
        <v>527792</v>
      </c>
      <c r="S2199">
        <v>871</v>
      </c>
      <c r="T2199">
        <v>39509</v>
      </c>
      <c r="U2199">
        <v>182</v>
      </c>
      <c r="W2199">
        <v>16.5</v>
      </c>
      <c r="X2199">
        <v>7.9</v>
      </c>
      <c r="Y2199">
        <v>21.4</v>
      </c>
      <c r="Z2199">
        <v>8.6</v>
      </c>
      <c r="AA2199">
        <v>18.8</v>
      </c>
      <c r="AB2199">
        <v>19.399999999999999</v>
      </c>
      <c r="AC2199">
        <v>23.4</v>
      </c>
    </row>
    <row r="2200" spans="1:30" x14ac:dyDescent="0.45">
      <c r="A2200" t="s">
        <v>177</v>
      </c>
      <c r="B2200">
        <v>22380</v>
      </c>
      <c r="C2200" t="s">
        <v>594</v>
      </c>
      <c r="E2200" t="s">
        <v>41</v>
      </c>
      <c r="F2200" t="s">
        <v>42</v>
      </c>
      <c r="H2200">
        <v>1</v>
      </c>
      <c r="I2200" t="s">
        <v>32</v>
      </c>
      <c r="J2200">
        <v>1</v>
      </c>
      <c r="K2200" t="s">
        <v>32</v>
      </c>
      <c r="L2200">
        <v>0</v>
      </c>
      <c r="M2200" t="s">
        <v>32</v>
      </c>
      <c r="N2200">
        <v>2012</v>
      </c>
      <c r="O2200">
        <v>1242</v>
      </c>
      <c r="P2200">
        <v>2007175</v>
      </c>
      <c r="Q2200">
        <v>528</v>
      </c>
      <c r="R2200">
        <v>1985645</v>
      </c>
      <c r="S2200">
        <v>7532</v>
      </c>
      <c r="T2200">
        <v>170606</v>
      </c>
      <c r="U2200">
        <v>714</v>
      </c>
      <c r="V2200">
        <v>21530</v>
      </c>
      <c r="W2200">
        <v>9.8000000000000007</v>
      </c>
      <c r="X2200">
        <v>6.5</v>
      </c>
      <c r="Y2200">
        <v>11.7</v>
      </c>
      <c r="Z2200">
        <v>6.8</v>
      </c>
      <c r="AA2200">
        <v>6.5</v>
      </c>
      <c r="AB2200">
        <v>8.1</v>
      </c>
      <c r="AC2200">
        <v>13.2</v>
      </c>
      <c r="AD2200">
        <v>14.1</v>
      </c>
    </row>
    <row r="2201" spans="1:30" x14ac:dyDescent="0.45">
      <c r="A2201" t="s">
        <v>177</v>
      </c>
      <c r="B2201">
        <v>22380</v>
      </c>
      <c r="C2201" t="s">
        <v>594</v>
      </c>
      <c r="E2201" t="s">
        <v>43</v>
      </c>
      <c r="F2201" t="s">
        <v>44</v>
      </c>
      <c r="G2201" t="s">
        <v>45</v>
      </c>
      <c r="H2201">
        <v>1</v>
      </c>
      <c r="I2201" t="s">
        <v>32</v>
      </c>
      <c r="J2201">
        <v>1</v>
      </c>
      <c r="K2201" t="s">
        <v>32</v>
      </c>
      <c r="L2201">
        <v>0</v>
      </c>
      <c r="M2201" t="s">
        <v>32</v>
      </c>
      <c r="N2201">
        <v>2012</v>
      </c>
      <c r="O2201">
        <v>311</v>
      </c>
      <c r="P2201">
        <v>232479</v>
      </c>
      <c r="Q2201">
        <v>92</v>
      </c>
      <c r="R2201">
        <v>224045</v>
      </c>
      <c r="S2201">
        <v>1421</v>
      </c>
      <c r="T2201">
        <v>55614</v>
      </c>
      <c r="U2201">
        <v>219</v>
      </c>
      <c r="V2201">
        <v>8434</v>
      </c>
      <c r="W2201">
        <v>22.8</v>
      </c>
      <c r="X2201">
        <v>3.4</v>
      </c>
      <c r="Y2201">
        <v>21</v>
      </c>
      <c r="Z2201">
        <v>3.8</v>
      </c>
      <c r="AA2201">
        <v>6.8</v>
      </c>
      <c r="AB2201">
        <v>5.4</v>
      </c>
      <c r="AC2201">
        <v>31.1</v>
      </c>
      <c r="AD2201">
        <v>34.4</v>
      </c>
    </row>
    <row r="2202" spans="1:30" x14ac:dyDescent="0.45">
      <c r="A2202" t="s">
        <v>177</v>
      </c>
      <c r="B2202">
        <v>22380</v>
      </c>
      <c r="C2202" t="s">
        <v>594</v>
      </c>
      <c r="E2202">
        <v>51</v>
      </c>
      <c r="F2202" t="s">
        <v>46</v>
      </c>
      <c r="H2202">
        <v>1</v>
      </c>
      <c r="I2202" t="s">
        <v>32</v>
      </c>
      <c r="J2202">
        <v>1</v>
      </c>
      <c r="K2202" t="s">
        <v>32</v>
      </c>
      <c r="L2202">
        <v>0</v>
      </c>
      <c r="M2202" t="s">
        <v>32</v>
      </c>
      <c r="N2202">
        <v>2012</v>
      </c>
      <c r="O2202">
        <v>113</v>
      </c>
      <c r="P2202">
        <v>124839</v>
      </c>
      <c r="Q2202">
        <v>30</v>
      </c>
      <c r="R2202">
        <v>122066</v>
      </c>
      <c r="S2202">
        <v>567</v>
      </c>
      <c r="T2202">
        <v>28001</v>
      </c>
      <c r="U2202">
        <v>83</v>
      </c>
      <c r="V2202">
        <v>2773</v>
      </c>
      <c r="W2202">
        <v>13.6</v>
      </c>
      <c r="X2202">
        <v>2.7</v>
      </c>
      <c r="Y2202">
        <v>20.5</v>
      </c>
      <c r="Z2202">
        <v>2.8</v>
      </c>
      <c r="AA2202">
        <v>3.9</v>
      </c>
      <c r="AB2202">
        <v>4</v>
      </c>
      <c r="AC2202">
        <v>18.5</v>
      </c>
      <c r="AD2202">
        <v>13.2</v>
      </c>
    </row>
    <row r="2203" spans="1:30" x14ac:dyDescent="0.45">
      <c r="A2203" t="s">
        <v>177</v>
      </c>
      <c r="B2203">
        <v>22380</v>
      </c>
      <c r="C2203" t="s">
        <v>594</v>
      </c>
      <c r="E2203">
        <v>52</v>
      </c>
      <c r="F2203" t="s">
        <v>47</v>
      </c>
      <c r="G2203" t="s">
        <v>48</v>
      </c>
      <c r="H2203">
        <v>1</v>
      </c>
      <c r="I2203" t="s">
        <v>32</v>
      </c>
      <c r="J2203">
        <v>1</v>
      </c>
      <c r="K2203" t="s">
        <v>32</v>
      </c>
      <c r="L2203">
        <v>0</v>
      </c>
      <c r="M2203" t="s">
        <v>32</v>
      </c>
      <c r="N2203">
        <v>2012</v>
      </c>
      <c r="O2203">
        <v>398</v>
      </c>
      <c r="P2203">
        <v>282480</v>
      </c>
      <c r="Q2203">
        <v>107</v>
      </c>
      <c r="R2203">
        <v>260419</v>
      </c>
      <c r="S2203">
        <v>838</v>
      </c>
      <c r="T2203">
        <v>47019</v>
      </c>
      <c r="U2203">
        <v>291</v>
      </c>
      <c r="V2203">
        <v>22061</v>
      </c>
      <c r="W2203">
        <v>25.6</v>
      </c>
      <c r="X2203">
        <v>9.5</v>
      </c>
      <c r="Y2203">
        <v>28.1</v>
      </c>
      <c r="Z2203">
        <v>10.5</v>
      </c>
      <c r="AA2203">
        <v>12.4</v>
      </c>
      <c r="AB2203">
        <v>23.3</v>
      </c>
      <c r="AC2203">
        <v>28.8</v>
      </c>
      <c r="AD2203">
        <v>24.9</v>
      </c>
    </row>
    <row r="2204" spans="1:30" x14ac:dyDescent="0.45">
      <c r="A2204" t="s">
        <v>177</v>
      </c>
      <c r="B2204">
        <v>22380</v>
      </c>
      <c r="C2204" t="s">
        <v>594</v>
      </c>
      <c r="E2204">
        <v>53</v>
      </c>
      <c r="F2204" t="s">
        <v>49</v>
      </c>
      <c r="H2204">
        <v>1</v>
      </c>
      <c r="I2204" t="s">
        <v>32</v>
      </c>
      <c r="J2204">
        <v>1</v>
      </c>
      <c r="K2204" t="s">
        <v>32</v>
      </c>
      <c r="L2204">
        <v>0</v>
      </c>
      <c r="M2204" t="s">
        <v>32</v>
      </c>
      <c r="N2204">
        <v>2012</v>
      </c>
      <c r="O2204">
        <v>1407</v>
      </c>
      <c r="P2204">
        <v>208287</v>
      </c>
      <c r="Q2204">
        <v>116</v>
      </c>
      <c r="R2204">
        <v>116079</v>
      </c>
      <c r="S2204">
        <v>478</v>
      </c>
      <c r="T2204">
        <v>23873</v>
      </c>
      <c r="U2204">
        <v>1291</v>
      </c>
      <c r="V2204">
        <v>92208</v>
      </c>
      <c r="W2204">
        <v>14.9</v>
      </c>
      <c r="X2204">
        <v>19.8</v>
      </c>
      <c r="Y2204">
        <v>17.600000000000001</v>
      </c>
      <c r="Z2204">
        <v>23.1</v>
      </c>
      <c r="AA2204">
        <v>14.2</v>
      </c>
      <c r="AB2204">
        <v>22.2</v>
      </c>
      <c r="AC2204">
        <v>15.8</v>
      </c>
      <c r="AD2204">
        <v>23.8</v>
      </c>
    </row>
    <row r="2205" spans="1:30" x14ac:dyDescent="0.45">
      <c r="A2205" t="s">
        <v>177</v>
      </c>
      <c r="B2205">
        <v>22380</v>
      </c>
      <c r="C2205" t="s">
        <v>594</v>
      </c>
      <c r="E2205">
        <v>54</v>
      </c>
      <c r="F2205" t="s">
        <v>50</v>
      </c>
      <c r="H2205">
        <v>1</v>
      </c>
      <c r="I2205" t="s">
        <v>32</v>
      </c>
      <c r="J2205">
        <v>1</v>
      </c>
      <c r="K2205" t="s">
        <v>32</v>
      </c>
      <c r="L2205">
        <v>0</v>
      </c>
      <c r="M2205" t="s">
        <v>32</v>
      </c>
      <c r="N2205">
        <v>2012</v>
      </c>
      <c r="O2205">
        <v>1482</v>
      </c>
      <c r="P2205">
        <v>182883</v>
      </c>
      <c r="Q2205">
        <v>271</v>
      </c>
      <c r="R2205">
        <v>144675</v>
      </c>
      <c r="S2205">
        <v>1414</v>
      </c>
      <c r="T2205">
        <v>55178</v>
      </c>
      <c r="U2205">
        <v>1211</v>
      </c>
      <c r="V2205">
        <v>38208</v>
      </c>
      <c r="W2205">
        <v>13.5</v>
      </c>
      <c r="X2205">
        <v>8.3000000000000007</v>
      </c>
      <c r="Y2205">
        <v>8.1999999999999993</v>
      </c>
      <c r="Z2205">
        <v>5.9</v>
      </c>
      <c r="AA2205">
        <v>9.6999999999999993</v>
      </c>
      <c r="AB2205">
        <v>8.6</v>
      </c>
      <c r="AC2205">
        <v>16</v>
      </c>
      <c r="AD2205">
        <v>22.9</v>
      </c>
    </row>
    <row r="2206" spans="1:30" x14ac:dyDescent="0.45">
      <c r="A2206" t="s">
        <v>177</v>
      </c>
      <c r="B2206">
        <v>22380</v>
      </c>
      <c r="C2206" t="s">
        <v>594</v>
      </c>
      <c r="E2206">
        <v>56</v>
      </c>
      <c r="F2206" t="s">
        <v>51</v>
      </c>
      <c r="H2206">
        <v>1</v>
      </c>
      <c r="I2206" t="s">
        <v>32</v>
      </c>
      <c r="J2206">
        <v>1</v>
      </c>
      <c r="K2206" t="s">
        <v>32</v>
      </c>
      <c r="L2206">
        <v>0</v>
      </c>
      <c r="M2206" t="s">
        <v>32</v>
      </c>
      <c r="N2206">
        <v>2012</v>
      </c>
      <c r="O2206">
        <v>578</v>
      </c>
      <c r="P2206">
        <v>91654</v>
      </c>
      <c r="Q2206">
        <v>182</v>
      </c>
      <c r="R2206">
        <v>84801</v>
      </c>
      <c r="S2206">
        <v>1266</v>
      </c>
      <c r="T2206">
        <v>27422</v>
      </c>
      <c r="U2206">
        <v>396</v>
      </c>
      <c r="V2206">
        <v>6853</v>
      </c>
      <c r="W2206">
        <v>13.9</v>
      </c>
      <c r="X2206">
        <v>15.2</v>
      </c>
      <c r="Y2206">
        <v>17.5</v>
      </c>
      <c r="Z2206">
        <v>17</v>
      </c>
      <c r="AA2206">
        <v>27.7</v>
      </c>
      <c r="AB2206">
        <v>13.3</v>
      </c>
      <c r="AC2206">
        <v>19.399999999999999</v>
      </c>
      <c r="AD2206">
        <v>17.7</v>
      </c>
    </row>
    <row r="2207" spans="1:30" x14ac:dyDescent="0.45">
      <c r="A2207" t="s">
        <v>177</v>
      </c>
      <c r="B2207">
        <v>22380</v>
      </c>
      <c r="C2207" t="s">
        <v>594</v>
      </c>
      <c r="E2207">
        <v>61</v>
      </c>
      <c r="F2207" t="s">
        <v>52</v>
      </c>
      <c r="H2207">
        <v>1</v>
      </c>
      <c r="I2207" t="s">
        <v>32</v>
      </c>
      <c r="J2207">
        <v>1</v>
      </c>
      <c r="K2207" t="s">
        <v>32</v>
      </c>
      <c r="L2207">
        <v>0</v>
      </c>
      <c r="M2207" t="s">
        <v>32</v>
      </c>
      <c r="N2207">
        <v>2012</v>
      </c>
      <c r="O2207">
        <v>361</v>
      </c>
      <c r="P2207">
        <v>34209</v>
      </c>
      <c r="Q2207">
        <v>23</v>
      </c>
      <c r="R2207">
        <v>29873</v>
      </c>
      <c r="S2207">
        <v>458</v>
      </c>
      <c r="T2207">
        <v>13998</v>
      </c>
      <c r="U2207">
        <v>339</v>
      </c>
      <c r="V2207">
        <v>4336</v>
      </c>
      <c r="W2207">
        <v>17.399999999999999</v>
      </c>
      <c r="X2207">
        <v>5.8</v>
      </c>
      <c r="Y2207">
        <v>21.7</v>
      </c>
      <c r="Z2207">
        <v>4</v>
      </c>
      <c r="AA2207">
        <v>2.2999999999999998</v>
      </c>
      <c r="AB2207">
        <v>4</v>
      </c>
      <c r="AC2207">
        <v>17.7</v>
      </c>
      <c r="AD2207">
        <v>36.9</v>
      </c>
    </row>
    <row r="2208" spans="1:30" x14ac:dyDescent="0.45">
      <c r="A2208" t="s">
        <v>177</v>
      </c>
      <c r="B2208">
        <v>22380</v>
      </c>
      <c r="C2208" t="s">
        <v>594</v>
      </c>
      <c r="E2208">
        <v>62</v>
      </c>
      <c r="F2208" t="s">
        <v>53</v>
      </c>
      <c r="H2208">
        <v>1</v>
      </c>
      <c r="I2208" t="s">
        <v>32</v>
      </c>
      <c r="J2208">
        <v>1</v>
      </c>
      <c r="K2208" t="s">
        <v>32</v>
      </c>
      <c r="L2208">
        <v>0</v>
      </c>
      <c r="M2208" t="s">
        <v>32</v>
      </c>
      <c r="N2208">
        <v>2012</v>
      </c>
      <c r="O2208">
        <v>885</v>
      </c>
      <c r="P2208">
        <v>860600</v>
      </c>
      <c r="Q2208">
        <v>321</v>
      </c>
      <c r="R2208">
        <v>836953</v>
      </c>
      <c r="S2208">
        <v>6376</v>
      </c>
      <c r="T2208">
        <v>291377</v>
      </c>
      <c r="U2208">
        <v>564</v>
      </c>
      <c r="V2208">
        <v>23647</v>
      </c>
      <c r="W2208">
        <v>10.1</v>
      </c>
      <c r="X2208">
        <v>6.6</v>
      </c>
      <c r="Y2208">
        <v>22.5</v>
      </c>
      <c r="Z2208">
        <v>7.1</v>
      </c>
      <c r="AA2208">
        <v>10.7</v>
      </c>
      <c r="AB2208">
        <v>9.6</v>
      </c>
      <c r="AC2208">
        <v>14.3</v>
      </c>
      <c r="AD2208">
        <v>38.5</v>
      </c>
    </row>
    <row r="2209" spans="1:30" x14ac:dyDescent="0.45">
      <c r="A2209" t="s">
        <v>177</v>
      </c>
      <c r="B2209">
        <v>22380</v>
      </c>
      <c r="C2209" t="s">
        <v>594</v>
      </c>
      <c r="E2209">
        <v>71</v>
      </c>
      <c r="F2209" t="s">
        <v>54</v>
      </c>
      <c r="H2209">
        <v>1</v>
      </c>
      <c r="I2209" t="s">
        <v>32</v>
      </c>
      <c r="J2209">
        <v>1</v>
      </c>
      <c r="K2209" t="s">
        <v>32</v>
      </c>
      <c r="L2209">
        <v>0</v>
      </c>
      <c r="M2209" t="s">
        <v>32</v>
      </c>
      <c r="N2209">
        <v>2012</v>
      </c>
      <c r="O2209">
        <v>674</v>
      </c>
      <c r="P2209">
        <v>103645</v>
      </c>
      <c r="Q2209">
        <v>85</v>
      </c>
      <c r="R2209">
        <v>95785</v>
      </c>
      <c r="S2209">
        <v>1646</v>
      </c>
      <c r="T2209">
        <v>30438</v>
      </c>
      <c r="U2209">
        <v>589</v>
      </c>
      <c r="V2209">
        <v>7860</v>
      </c>
      <c r="W2209">
        <v>12.6</v>
      </c>
      <c r="X2209">
        <v>7.9</v>
      </c>
      <c r="Y2209">
        <v>15.9</v>
      </c>
      <c r="Z2209">
        <v>8.5</v>
      </c>
      <c r="AA2209">
        <v>8.6999999999999993</v>
      </c>
      <c r="AB2209">
        <v>6.6</v>
      </c>
      <c r="AC2209">
        <v>14.2</v>
      </c>
      <c r="AD2209">
        <v>23.7</v>
      </c>
    </row>
    <row r="2210" spans="1:30" x14ac:dyDescent="0.45">
      <c r="A2210" t="s">
        <v>177</v>
      </c>
      <c r="B2210">
        <v>22380</v>
      </c>
      <c r="C2210" t="s">
        <v>594</v>
      </c>
      <c r="E2210">
        <v>72</v>
      </c>
      <c r="F2210" t="s">
        <v>55</v>
      </c>
      <c r="H2210">
        <v>1</v>
      </c>
      <c r="I2210" t="s">
        <v>32</v>
      </c>
      <c r="J2210">
        <v>1</v>
      </c>
      <c r="K2210" t="s">
        <v>32</v>
      </c>
      <c r="L2210">
        <v>0</v>
      </c>
      <c r="M2210" t="s">
        <v>32</v>
      </c>
      <c r="N2210">
        <v>2012</v>
      </c>
      <c r="O2210">
        <v>506</v>
      </c>
      <c r="P2210">
        <v>727663</v>
      </c>
      <c r="Q2210">
        <v>398</v>
      </c>
      <c r="R2210">
        <v>720857</v>
      </c>
      <c r="S2210">
        <v>11016</v>
      </c>
      <c r="T2210">
        <v>173936</v>
      </c>
      <c r="U2210">
        <v>108</v>
      </c>
      <c r="V2210">
        <v>6807</v>
      </c>
      <c r="W2210">
        <v>12.4</v>
      </c>
      <c r="X2210">
        <v>9.5</v>
      </c>
      <c r="Y2210">
        <v>17.2</v>
      </c>
      <c r="Z2210">
        <v>10.1</v>
      </c>
      <c r="AA2210">
        <v>12.7</v>
      </c>
      <c r="AB2210">
        <v>10.199999999999999</v>
      </c>
      <c r="AC2210">
        <v>16.8</v>
      </c>
      <c r="AD2210">
        <v>25</v>
      </c>
    </row>
    <row r="2211" spans="1:30" x14ac:dyDescent="0.45">
      <c r="A2211" t="s">
        <v>177</v>
      </c>
      <c r="B2211">
        <v>22380</v>
      </c>
      <c r="C2211" t="s">
        <v>594</v>
      </c>
      <c r="E2211">
        <v>81</v>
      </c>
      <c r="F2211" t="s">
        <v>56</v>
      </c>
      <c r="G2211" t="s">
        <v>57</v>
      </c>
      <c r="H2211">
        <v>1</v>
      </c>
      <c r="I2211" t="s">
        <v>32</v>
      </c>
      <c r="J2211">
        <v>1</v>
      </c>
      <c r="K2211" t="s">
        <v>32</v>
      </c>
      <c r="L2211">
        <v>0</v>
      </c>
      <c r="M2211" t="s">
        <v>32</v>
      </c>
      <c r="N2211">
        <v>2012</v>
      </c>
      <c r="O2211">
        <v>1183</v>
      </c>
      <c r="P2211">
        <v>100781</v>
      </c>
      <c r="Q2211">
        <v>156</v>
      </c>
      <c r="R2211">
        <v>75716</v>
      </c>
      <c r="S2211">
        <v>922</v>
      </c>
      <c r="T2211">
        <v>22500</v>
      </c>
      <c r="U2211">
        <v>1027</v>
      </c>
      <c r="V2211">
        <v>25065</v>
      </c>
      <c r="W2211">
        <v>9.6999999999999993</v>
      </c>
      <c r="X2211">
        <v>16</v>
      </c>
      <c r="Y2211">
        <v>20.399999999999999</v>
      </c>
      <c r="Z2211">
        <v>21.5</v>
      </c>
      <c r="AA2211">
        <v>19.399999999999999</v>
      </c>
      <c r="AB2211">
        <v>20.6</v>
      </c>
      <c r="AC2211">
        <v>9.4</v>
      </c>
      <c r="AD2211">
        <v>20</v>
      </c>
    </row>
    <row r="2212" spans="1:30" x14ac:dyDescent="0.45">
      <c r="A2212" t="s">
        <v>178</v>
      </c>
      <c r="B2212">
        <v>22420</v>
      </c>
      <c r="C2212" t="s">
        <v>596</v>
      </c>
      <c r="E2212">
        <v>0</v>
      </c>
      <c r="F2212" t="s">
        <v>31</v>
      </c>
      <c r="H2212">
        <v>1</v>
      </c>
      <c r="I2212" t="s">
        <v>32</v>
      </c>
      <c r="J2212">
        <v>1</v>
      </c>
      <c r="K2212" t="s">
        <v>32</v>
      </c>
      <c r="L2212">
        <v>0</v>
      </c>
      <c r="M2212" t="s">
        <v>32</v>
      </c>
      <c r="N2212">
        <v>2012</v>
      </c>
      <c r="O2212">
        <v>34872</v>
      </c>
      <c r="P2212">
        <v>31397122</v>
      </c>
      <c r="Q2212">
        <v>6399</v>
      </c>
      <c r="R2212">
        <v>30512173</v>
      </c>
      <c r="S2212">
        <v>114008</v>
      </c>
      <c r="T2212">
        <v>3930107</v>
      </c>
      <c r="U2212">
        <v>28472</v>
      </c>
      <c r="V2212">
        <v>884949</v>
      </c>
      <c r="W2212">
        <v>2.9</v>
      </c>
      <c r="X2212">
        <v>6.1</v>
      </c>
      <c r="Y2212">
        <v>4.8</v>
      </c>
      <c r="Z2212">
        <v>6.5</v>
      </c>
      <c r="AA2212">
        <v>3.6</v>
      </c>
      <c r="AB2212">
        <v>3.2</v>
      </c>
      <c r="AC2212">
        <v>3.2</v>
      </c>
      <c r="AD2212">
        <v>11.4</v>
      </c>
    </row>
    <row r="2213" spans="1:30" x14ac:dyDescent="0.45">
      <c r="A2213" t="s">
        <v>178</v>
      </c>
      <c r="B2213">
        <v>22420</v>
      </c>
      <c r="C2213" t="s">
        <v>596</v>
      </c>
      <c r="E2213">
        <v>11</v>
      </c>
      <c r="F2213" t="s">
        <v>33</v>
      </c>
      <c r="G2213" t="s">
        <v>34</v>
      </c>
      <c r="H2213">
        <v>1</v>
      </c>
      <c r="I2213" t="s">
        <v>32</v>
      </c>
      <c r="J2213">
        <v>1</v>
      </c>
      <c r="K2213" t="s">
        <v>32</v>
      </c>
      <c r="L2213">
        <v>0</v>
      </c>
      <c r="M2213" t="s">
        <v>32</v>
      </c>
      <c r="N2213">
        <v>2012</v>
      </c>
      <c r="O2213">
        <v>142</v>
      </c>
      <c r="P2213">
        <v>1982</v>
      </c>
      <c r="Q2213">
        <v>1</v>
      </c>
      <c r="U2213">
        <v>141</v>
      </c>
      <c r="V2213">
        <v>1876</v>
      </c>
      <c r="W2213">
        <v>24.4</v>
      </c>
      <c r="X2213">
        <v>32.9</v>
      </c>
      <c r="Y2213">
        <v>0</v>
      </c>
      <c r="AC2213">
        <v>23.4</v>
      </c>
      <c r="AD2213">
        <v>33.200000000000003</v>
      </c>
    </row>
    <row r="2214" spans="1:30" x14ac:dyDescent="0.45">
      <c r="A2214" t="s">
        <v>178</v>
      </c>
      <c r="B2214">
        <v>22420</v>
      </c>
      <c r="C2214" t="s">
        <v>596</v>
      </c>
      <c r="E2214">
        <v>23</v>
      </c>
      <c r="F2214" t="s">
        <v>37</v>
      </c>
      <c r="H2214">
        <v>1</v>
      </c>
      <c r="I2214" t="s">
        <v>32</v>
      </c>
      <c r="J2214">
        <v>1</v>
      </c>
      <c r="K2214" t="s">
        <v>32</v>
      </c>
      <c r="L2214">
        <v>0</v>
      </c>
      <c r="M2214" t="s">
        <v>32</v>
      </c>
      <c r="N2214">
        <v>2012</v>
      </c>
      <c r="O2214">
        <v>3510</v>
      </c>
      <c r="P2214">
        <v>830868</v>
      </c>
      <c r="Q2214">
        <v>579</v>
      </c>
      <c r="R2214">
        <v>731976</v>
      </c>
      <c r="S2214">
        <v>3262</v>
      </c>
      <c r="T2214">
        <v>146699</v>
      </c>
      <c r="U2214">
        <v>2931</v>
      </c>
      <c r="V2214">
        <v>98892</v>
      </c>
      <c r="W2214">
        <v>9.1</v>
      </c>
      <c r="X2214">
        <v>11.7</v>
      </c>
      <c r="Y2214">
        <v>24</v>
      </c>
      <c r="Z2214">
        <v>13.7</v>
      </c>
      <c r="AA2214">
        <v>23.5</v>
      </c>
      <c r="AB2214">
        <v>17.2</v>
      </c>
      <c r="AC2214">
        <v>11.7</v>
      </c>
      <c r="AD2214">
        <v>18.2</v>
      </c>
    </row>
    <row r="2215" spans="1:30" x14ac:dyDescent="0.45">
      <c r="A2215" t="s">
        <v>178</v>
      </c>
      <c r="B2215">
        <v>22420</v>
      </c>
      <c r="C2215" t="s">
        <v>596</v>
      </c>
      <c r="E2215" t="s">
        <v>38</v>
      </c>
      <c r="F2215" t="s">
        <v>39</v>
      </c>
      <c r="H2215">
        <v>1</v>
      </c>
      <c r="I2215" t="s">
        <v>32</v>
      </c>
      <c r="J2215">
        <v>1</v>
      </c>
      <c r="K2215" t="s">
        <v>32</v>
      </c>
      <c r="L2215">
        <v>0</v>
      </c>
      <c r="M2215" t="s">
        <v>32</v>
      </c>
      <c r="N2215">
        <v>2012</v>
      </c>
      <c r="O2215">
        <v>640</v>
      </c>
      <c r="P2215">
        <v>10035731</v>
      </c>
      <c r="Q2215">
        <v>294</v>
      </c>
      <c r="R2215">
        <v>10023405</v>
      </c>
      <c r="S2215">
        <v>11328</v>
      </c>
      <c r="T2215">
        <v>770269</v>
      </c>
      <c r="U2215">
        <v>346</v>
      </c>
      <c r="V2215">
        <v>12327</v>
      </c>
      <c r="W2215">
        <v>14.8</v>
      </c>
      <c r="X2215">
        <v>6.6</v>
      </c>
      <c r="Y2215">
        <v>19.2</v>
      </c>
      <c r="Z2215">
        <v>6.9</v>
      </c>
      <c r="AA2215">
        <v>8</v>
      </c>
      <c r="AB2215">
        <v>6.7</v>
      </c>
      <c r="AC2215">
        <v>23.3</v>
      </c>
      <c r="AD2215">
        <v>35.4</v>
      </c>
    </row>
    <row r="2216" spans="1:30" x14ac:dyDescent="0.45">
      <c r="A2216" t="s">
        <v>178</v>
      </c>
      <c r="B2216">
        <v>22420</v>
      </c>
      <c r="C2216" t="s">
        <v>596</v>
      </c>
      <c r="E2216">
        <v>42</v>
      </c>
      <c r="F2216" t="s">
        <v>40</v>
      </c>
      <c r="H2216">
        <v>1</v>
      </c>
      <c r="I2216" t="s">
        <v>32</v>
      </c>
      <c r="J2216">
        <v>1</v>
      </c>
      <c r="K2216" t="s">
        <v>32</v>
      </c>
      <c r="L2216">
        <v>0</v>
      </c>
      <c r="M2216" t="s">
        <v>32</v>
      </c>
      <c r="N2216">
        <v>2012</v>
      </c>
      <c r="O2216">
        <v>728</v>
      </c>
      <c r="P2216">
        <v>5465658</v>
      </c>
      <c r="Q2216">
        <v>392</v>
      </c>
      <c r="R2216">
        <v>5391861</v>
      </c>
      <c r="S2216">
        <v>4349</v>
      </c>
      <c r="T2216">
        <v>235863</v>
      </c>
      <c r="U2216">
        <v>336</v>
      </c>
      <c r="W2216">
        <v>19.100000000000001</v>
      </c>
      <c r="X2216">
        <v>6.9</v>
      </c>
      <c r="Y2216">
        <v>23.7</v>
      </c>
      <c r="Z2216">
        <v>7.4</v>
      </c>
      <c r="AA2216">
        <v>9.6999999999999993</v>
      </c>
      <c r="AB2216">
        <v>8.6999999999999993</v>
      </c>
      <c r="AC2216">
        <v>24.3</v>
      </c>
    </row>
    <row r="2217" spans="1:30" x14ac:dyDescent="0.45">
      <c r="A2217" t="s">
        <v>178</v>
      </c>
      <c r="B2217">
        <v>22420</v>
      </c>
      <c r="C2217" t="s">
        <v>596</v>
      </c>
      <c r="E2217" t="s">
        <v>41</v>
      </c>
      <c r="F2217" t="s">
        <v>42</v>
      </c>
      <c r="H2217">
        <v>1</v>
      </c>
      <c r="I2217" t="s">
        <v>32</v>
      </c>
      <c r="J2217">
        <v>1</v>
      </c>
      <c r="K2217" t="s">
        <v>32</v>
      </c>
      <c r="L2217">
        <v>0</v>
      </c>
      <c r="M2217" t="s">
        <v>32</v>
      </c>
      <c r="N2217">
        <v>2012</v>
      </c>
      <c r="O2217">
        <v>3280</v>
      </c>
      <c r="P2217">
        <v>6461650</v>
      </c>
      <c r="Q2217">
        <v>1014</v>
      </c>
      <c r="R2217">
        <v>6396830</v>
      </c>
      <c r="S2217">
        <v>21616</v>
      </c>
      <c r="T2217">
        <v>499280</v>
      </c>
      <c r="U2217">
        <v>2266</v>
      </c>
      <c r="V2217">
        <v>64820</v>
      </c>
      <c r="W2217">
        <v>10.8</v>
      </c>
      <c r="X2217">
        <v>27.5</v>
      </c>
      <c r="Y2217">
        <v>9.3000000000000007</v>
      </c>
      <c r="Z2217">
        <v>28.9</v>
      </c>
      <c r="AA2217">
        <v>17.3</v>
      </c>
      <c r="AB2217">
        <v>22.1</v>
      </c>
      <c r="AC2217">
        <v>13</v>
      </c>
      <c r="AD2217">
        <v>18.3</v>
      </c>
    </row>
    <row r="2218" spans="1:30" x14ac:dyDescent="0.45">
      <c r="A2218" t="s">
        <v>178</v>
      </c>
      <c r="B2218">
        <v>22420</v>
      </c>
      <c r="C2218" t="s">
        <v>596</v>
      </c>
      <c r="E2218" t="s">
        <v>43</v>
      </c>
      <c r="F2218" t="s">
        <v>44</v>
      </c>
      <c r="G2218" t="s">
        <v>45</v>
      </c>
      <c r="H2218">
        <v>1</v>
      </c>
      <c r="I2218" t="s">
        <v>32</v>
      </c>
      <c r="J2218">
        <v>1</v>
      </c>
      <c r="K2218" t="s">
        <v>32</v>
      </c>
      <c r="L2218">
        <v>0</v>
      </c>
      <c r="M2218" t="s">
        <v>32</v>
      </c>
      <c r="N2218">
        <v>2012</v>
      </c>
      <c r="O2218">
        <v>1261</v>
      </c>
      <c r="P2218">
        <v>560221</v>
      </c>
      <c r="Q2218">
        <v>220</v>
      </c>
      <c r="R2218">
        <v>505612</v>
      </c>
      <c r="S2218">
        <v>3471</v>
      </c>
      <c r="T2218">
        <v>141680</v>
      </c>
      <c r="U2218">
        <v>1041</v>
      </c>
      <c r="V2218">
        <v>54610</v>
      </c>
      <c r="W2218">
        <v>11</v>
      </c>
      <c r="X2218">
        <v>11.1</v>
      </c>
      <c r="Y2218">
        <v>24.6</v>
      </c>
      <c r="Z2218">
        <v>12.9</v>
      </c>
      <c r="AA2218">
        <v>7.6</v>
      </c>
      <c r="AB2218">
        <v>10.3</v>
      </c>
      <c r="AC2218">
        <v>10.199999999999999</v>
      </c>
      <c r="AD2218">
        <v>24.8</v>
      </c>
    </row>
    <row r="2219" spans="1:30" x14ac:dyDescent="0.45">
      <c r="A2219" t="s">
        <v>178</v>
      </c>
      <c r="B2219">
        <v>22420</v>
      </c>
      <c r="C2219" t="s">
        <v>596</v>
      </c>
      <c r="E2219">
        <v>51</v>
      </c>
      <c r="F2219" t="s">
        <v>46</v>
      </c>
      <c r="H2219">
        <v>1</v>
      </c>
      <c r="I2219" t="s">
        <v>32</v>
      </c>
      <c r="J2219">
        <v>1</v>
      </c>
      <c r="K2219" t="s">
        <v>32</v>
      </c>
      <c r="L2219">
        <v>0</v>
      </c>
      <c r="M2219" t="s">
        <v>32</v>
      </c>
      <c r="N2219">
        <v>2012</v>
      </c>
      <c r="O2219">
        <v>328</v>
      </c>
      <c r="P2219">
        <v>342658</v>
      </c>
      <c r="Q2219">
        <v>48</v>
      </c>
      <c r="R2219">
        <v>338271</v>
      </c>
      <c r="S2219">
        <v>1143</v>
      </c>
      <c r="T2219">
        <v>54978</v>
      </c>
      <c r="U2219">
        <v>279</v>
      </c>
      <c r="V2219">
        <v>4387</v>
      </c>
      <c r="W2219">
        <v>11.7</v>
      </c>
      <c r="X2219">
        <v>1.8</v>
      </c>
      <c r="Y2219">
        <v>19.8</v>
      </c>
      <c r="Z2219">
        <v>1.9</v>
      </c>
      <c r="AA2219">
        <v>6.5</v>
      </c>
      <c r="AB2219">
        <v>3.7</v>
      </c>
      <c r="AC2219">
        <v>15</v>
      </c>
      <c r="AD2219">
        <v>12.2</v>
      </c>
    </row>
    <row r="2220" spans="1:30" x14ac:dyDescent="0.45">
      <c r="A2220" t="s">
        <v>178</v>
      </c>
      <c r="B2220">
        <v>22420</v>
      </c>
      <c r="C2220" t="s">
        <v>596</v>
      </c>
      <c r="E2220">
        <v>52</v>
      </c>
      <c r="F2220" t="s">
        <v>47</v>
      </c>
      <c r="G2220" t="s">
        <v>48</v>
      </c>
      <c r="H2220">
        <v>1</v>
      </c>
      <c r="I2220" t="s">
        <v>32</v>
      </c>
      <c r="J2220">
        <v>1</v>
      </c>
      <c r="K2220" t="s">
        <v>32</v>
      </c>
      <c r="L2220">
        <v>0</v>
      </c>
      <c r="M2220" t="s">
        <v>32</v>
      </c>
      <c r="N2220">
        <v>2012</v>
      </c>
      <c r="O2220">
        <v>1264</v>
      </c>
      <c r="P2220">
        <v>2355996</v>
      </c>
      <c r="Q2220">
        <v>335</v>
      </c>
      <c r="R2220">
        <v>2307143</v>
      </c>
      <c r="S2220">
        <v>5532</v>
      </c>
      <c r="T2220">
        <v>275744</v>
      </c>
      <c r="U2220">
        <v>929</v>
      </c>
      <c r="V2220">
        <v>48853</v>
      </c>
      <c r="W2220">
        <v>16.100000000000001</v>
      </c>
      <c r="X2220">
        <v>4.5999999999999996</v>
      </c>
      <c r="Y2220">
        <v>21.2</v>
      </c>
      <c r="Z2220">
        <v>4.8</v>
      </c>
      <c r="AA2220">
        <v>11.1</v>
      </c>
      <c r="AB2220">
        <v>5.6</v>
      </c>
      <c r="AC2220">
        <v>22.3</v>
      </c>
      <c r="AD2220">
        <v>36</v>
      </c>
    </row>
    <row r="2221" spans="1:30" x14ac:dyDescent="0.45">
      <c r="A2221" t="s">
        <v>178</v>
      </c>
      <c r="B2221">
        <v>22420</v>
      </c>
      <c r="C2221" t="s">
        <v>596</v>
      </c>
      <c r="E2221">
        <v>53</v>
      </c>
      <c r="F2221" t="s">
        <v>49</v>
      </c>
      <c r="H2221">
        <v>1</v>
      </c>
      <c r="I2221" t="s">
        <v>32</v>
      </c>
      <c r="J2221">
        <v>1</v>
      </c>
      <c r="K2221" t="s">
        <v>32</v>
      </c>
      <c r="L2221">
        <v>0</v>
      </c>
      <c r="M2221" t="s">
        <v>32</v>
      </c>
      <c r="N2221">
        <v>2012</v>
      </c>
      <c r="O2221">
        <v>2451</v>
      </c>
      <c r="P2221">
        <v>418036</v>
      </c>
      <c r="Q2221">
        <v>317</v>
      </c>
      <c r="R2221">
        <v>241030</v>
      </c>
      <c r="S2221">
        <v>1755</v>
      </c>
      <c r="T2221">
        <v>57868</v>
      </c>
      <c r="U2221">
        <v>2134</v>
      </c>
      <c r="V2221">
        <v>177006</v>
      </c>
      <c r="W2221">
        <v>12.8</v>
      </c>
      <c r="X2221">
        <v>13.9</v>
      </c>
      <c r="Y2221">
        <v>36.6</v>
      </c>
      <c r="Z2221">
        <v>15.3</v>
      </c>
      <c r="AA2221">
        <v>20.2</v>
      </c>
      <c r="AB2221">
        <v>14.4</v>
      </c>
      <c r="AC2221">
        <v>13.3</v>
      </c>
      <c r="AD2221">
        <v>28.2</v>
      </c>
    </row>
    <row r="2222" spans="1:30" x14ac:dyDescent="0.45">
      <c r="A2222" t="s">
        <v>178</v>
      </c>
      <c r="B2222">
        <v>22420</v>
      </c>
      <c r="C2222" t="s">
        <v>596</v>
      </c>
      <c r="E2222">
        <v>54</v>
      </c>
      <c r="F2222" t="s">
        <v>50</v>
      </c>
      <c r="H2222">
        <v>1</v>
      </c>
      <c r="I2222" t="s">
        <v>32</v>
      </c>
      <c r="J2222">
        <v>1</v>
      </c>
      <c r="K2222" t="s">
        <v>32</v>
      </c>
      <c r="L2222">
        <v>0</v>
      </c>
      <c r="M2222" t="s">
        <v>32</v>
      </c>
      <c r="N2222">
        <v>2012</v>
      </c>
      <c r="O2222">
        <v>3028</v>
      </c>
      <c r="P2222">
        <v>405388</v>
      </c>
      <c r="Q2222">
        <v>644</v>
      </c>
      <c r="R2222">
        <v>340073</v>
      </c>
      <c r="S2222">
        <v>2955</v>
      </c>
      <c r="T2222">
        <v>118605</v>
      </c>
      <c r="U2222">
        <v>2384</v>
      </c>
      <c r="V2222">
        <v>65315</v>
      </c>
      <c r="W2222">
        <v>10</v>
      </c>
      <c r="X2222">
        <v>11.6</v>
      </c>
      <c r="Y2222">
        <v>7.9</v>
      </c>
      <c r="Z2222">
        <v>14.4</v>
      </c>
      <c r="AA2222">
        <v>10.7</v>
      </c>
      <c r="AB2222">
        <v>12.2</v>
      </c>
      <c r="AC2222">
        <v>11.5</v>
      </c>
      <c r="AD2222">
        <v>24</v>
      </c>
    </row>
    <row r="2223" spans="1:30" x14ac:dyDescent="0.45">
      <c r="A2223" t="s">
        <v>178</v>
      </c>
      <c r="B2223">
        <v>22420</v>
      </c>
      <c r="C2223" t="s">
        <v>596</v>
      </c>
      <c r="E2223">
        <v>55</v>
      </c>
      <c r="F2223" t="s">
        <v>59</v>
      </c>
      <c r="H2223">
        <v>1</v>
      </c>
      <c r="I2223" t="s">
        <v>32</v>
      </c>
      <c r="J2223">
        <v>1</v>
      </c>
      <c r="K2223" t="s">
        <v>32</v>
      </c>
      <c r="L2223">
        <v>0</v>
      </c>
      <c r="M2223" t="s">
        <v>32</v>
      </c>
      <c r="N2223">
        <v>2012</v>
      </c>
      <c r="O2223">
        <v>76</v>
      </c>
      <c r="P2223">
        <v>60697</v>
      </c>
      <c r="Q2223">
        <v>76</v>
      </c>
      <c r="R2223">
        <v>60697</v>
      </c>
      <c r="S2223">
        <v>1351</v>
      </c>
      <c r="T2223">
        <v>89989</v>
      </c>
      <c r="U2223">
        <v>0</v>
      </c>
      <c r="V2223">
        <v>0</v>
      </c>
      <c r="W2223">
        <v>33.9</v>
      </c>
      <c r="X2223">
        <v>14.4</v>
      </c>
      <c r="Y2223">
        <v>35.299999999999997</v>
      </c>
      <c r="Z2223">
        <v>15</v>
      </c>
      <c r="AA2223">
        <v>14.1</v>
      </c>
      <c r="AB2223">
        <v>14.5</v>
      </c>
      <c r="AC2223">
        <v>0</v>
      </c>
      <c r="AD2223">
        <v>0</v>
      </c>
    </row>
    <row r="2224" spans="1:30" x14ac:dyDescent="0.45">
      <c r="A2224" t="s">
        <v>178</v>
      </c>
      <c r="B2224">
        <v>22420</v>
      </c>
      <c r="C2224" t="s">
        <v>596</v>
      </c>
      <c r="E2224">
        <v>56</v>
      </c>
      <c r="F2224" t="s">
        <v>51</v>
      </c>
      <c r="H2224">
        <v>1</v>
      </c>
      <c r="I2224" t="s">
        <v>32</v>
      </c>
      <c r="J2224">
        <v>1</v>
      </c>
      <c r="K2224" t="s">
        <v>32</v>
      </c>
      <c r="L2224">
        <v>0</v>
      </c>
      <c r="M2224" t="s">
        <v>32</v>
      </c>
      <c r="N2224">
        <v>2012</v>
      </c>
      <c r="O2224">
        <v>2830</v>
      </c>
      <c r="P2224">
        <v>543354</v>
      </c>
      <c r="Q2224">
        <v>328</v>
      </c>
      <c r="R2224">
        <v>486493</v>
      </c>
      <c r="S2224">
        <v>15291</v>
      </c>
      <c r="T2224">
        <v>237882</v>
      </c>
      <c r="U2224">
        <v>2502</v>
      </c>
      <c r="V2224">
        <v>56861</v>
      </c>
      <c r="W2224">
        <v>10.6</v>
      </c>
      <c r="X2224">
        <v>6.5</v>
      </c>
      <c r="Y2224">
        <v>38.799999999999997</v>
      </c>
      <c r="Z2224">
        <v>7.3</v>
      </c>
      <c r="AA2224">
        <v>6.2</v>
      </c>
      <c r="AB2224">
        <v>6.2</v>
      </c>
      <c r="AC2224">
        <v>9.4</v>
      </c>
      <c r="AD2224">
        <v>37.299999999999997</v>
      </c>
    </row>
    <row r="2225" spans="1:30" x14ac:dyDescent="0.45">
      <c r="A2225" t="s">
        <v>178</v>
      </c>
      <c r="B2225">
        <v>22420</v>
      </c>
      <c r="C2225" t="s">
        <v>596</v>
      </c>
      <c r="E2225">
        <v>61</v>
      </c>
      <c r="F2225" t="s">
        <v>52</v>
      </c>
      <c r="H2225">
        <v>1</v>
      </c>
      <c r="I2225" t="s">
        <v>32</v>
      </c>
      <c r="J2225">
        <v>1</v>
      </c>
      <c r="K2225" t="s">
        <v>32</v>
      </c>
      <c r="L2225">
        <v>0</v>
      </c>
      <c r="M2225" t="s">
        <v>32</v>
      </c>
      <c r="N2225">
        <v>2012</v>
      </c>
      <c r="O2225">
        <v>753</v>
      </c>
      <c r="P2225">
        <v>242782</v>
      </c>
      <c r="Q2225">
        <v>82</v>
      </c>
      <c r="R2225">
        <v>234347</v>
      </c>
      <c r="S2225">
        <v>3017</v>
      </c>
      <c r="T2225">
        <v>91229</v>
      </c>
      <c r="U2225">
        <v>671</v>
      </c>
      <c r="W2225">
        <v>13.6</v>
      </c>
      <c r="X2225">
        <v>6.3</v>
      </c>
      <c r="Y2225">
        <v>29.7</v>
      </c>
      <c r="Z2225">
        <v>6.9</v>
      </c>
      <c r="AA2225">
        <v>6.5</v>
      </c>
      <c r="AB2225">
        <v>7</v>
      </c>
      <c r="AC2225">
        <v>17.3</v>
      </c>
    </row>
    <row r="2226" spans="1:30" x14ac:dyDescent="0.45">
      <c r="A2226" t="s">
        <v>178</v>
      </c>
      <c r="B2226">
        <v>22420</v>
      </c>
      <c r="C2226" t="s">
        <v>596</v>
      </c>
      <c r="E2226">
        <v>62</v>
      </c>
      <c r="F2226" t="s">
        <v>53</v>
      </c>
      <c r="H2226">
        <v>1</v>
      </c>
      <c r="I2226" t="s">
        <v>32</v>
      </c>
      <c r="J2226">
        <v>1</v>
      </c>
      <c r="K2226" t="s">
        <v>32</v>
      </c>
      <c r="L2226">
        <v>0</v>
      </c>
      <c r="M2226" t="s">
        <v>32</v>
      </c>
      <c r="N2226">
        <v>2012</v>
      </c>
      <c r="O2226">
        <v>4897</v>
      </c>
      <c r="P2226">
        <v>2476447</v>
      </c>
      <c r="Q2226">
        <v>1058</v>
      </c>
      <c r="R2226">
        <v>2409156</v>
      </c>
      <c r="S2226">
        <v>22054</v>
      </c>
      <c r="T2226">
        <v>932644</v>
      </c>
      <c r="U2226">
        <v>3839</v>
      </c>
      <c r="V2226">
        <v>67291</v>
      </c>
      <c r="W2226">
        <v>6.2</v>
      </c>
      <c r="X2226">
        <v>5.7</v>
      </c>
      <c r="Y2226">
        <v>11.4</v>
      </c>
      <c r="Z2226">
        <v>6</v>
      </c>
      <c r="AA2226">
        <v>5.9</v>
      </c>
      <c r="AB2226">
        <v>6.4</v>
      </c>
      <c r="AC2226">
        <v>6.4</v>
      </c>
      <c r="AD2226">
        <v>17.7</v>
      </c>
    </row>
    <row r="2227" spans="1:30" x14ac:dyDescent="0.45">
      <c r="A2227" t="s">
        <v>178</v>
      </c>
      <c r="B2227">
        <v>22420</v>
      </c>
      <c r="C2227" t="s">
        <v>596</v>
      </c>
      <c r="E2227">
        <v>71</v>
      </c>
      <c r="F2227" t="s">
        <v>54</v>
      </c>
      <c r="H2227">
        <v>1</v>
      </c>
      <c r="I2227" t="s">
        <v>32</v>
      </c>
      <c r="J2227">
        <v>1</v>
      </c>
      <c r="K2227" t="s">
        <v>32</v>
      </c>
      <c r="L2227">
        <v>0</v>
      </c>
      <c r="M2227" t="s">
        <v>32</v>
      </c>
      <c r="N2227">
        <v>2012</v>
      </c>
      <c r="O2227">
        <v>1422</v>
      </c>
      <c r="P2227">
        <v>66805</v>
      </c>
      <c r="Q2227">
        <v>87</v>
      </c>
      <c r="R2227">
        <v>42121</v>
      </c>
      <c r="S2227">
        <v>799</v>
      </c>
      <c r="T2227">
        <v>13197</v>
      </c>
      <c r="U2227">
        <v>1336</v>
      </c>
      <c r="V2227">
        <v>24684</v>
      </c>
      <c r="W2227">
        <v>10</v>
      </c>
      <c r="X2227">
        <v>17.899999999999999</v>
      </c>
      <c r="Y2227">
        <v>43</v>
      </c>
      <c r="Z2227">
        <v>26.1</v>
      </c>
      <c r="AA2227">
        <v>33.299999999999997</v>
      </c>
      <c r="AB2227">
        <v>18.7</v>
      </c>
      <c r="AC2227">
        <v>9.5</v>
      </c>
      <c r="AD2227">
        <v>25.1</v>
      </c>
    </row>
    <row r="2228" spans="1:30" x14ac:dyDescent="0.45">
      <c r="A2228" t="s">
        <v>178</v>
      </c>
      <c r="B2228">
        <v>22420</v>
      </c>
      <c r="C2228" t="s">
        <v>596</v>
      </c>
      <c r="E2228">
        <v>72</v>
      </c>
      <c r="F2228" t="s">
        <v>55</v>
      </c>
      <c r="H2228">
        <v>1</v>
      </c>
      <c r="I2228" t="s">
        <v>32</v>
      </c>
      <c r="J2228">
        <v>1</v>
      </c>
      <c r="K2228" t="s">
        <v>32</v>
      </c>
      <c r="L2228">
        <v>0</v>
      </c>
      <c r="M2228" t="s">
        <v>32</v>
      </c>
      <c r="N2228">
        <v>2012</v>
      </c>
      <c r="O2228">
        <v>895</v>
      </c>
      <c r="P2228">
        <v>589657</v>
      </c>
      <c r="Q2228">
        <v>591</v>
      </c>
      <c r="R2228">
        <v>576395</v>
      </c>
      <c r="S2228">
        <v>12748</v>
      </c>
      <c r="T2228">
        <v>154037</v>
      </c>
      <c r="U2228">
        <v>304</v>
      </c>
      <c r="V2228">
        <v>13261</v>
      </c>
      <c r="W2228">
        <v>15.7</v>
      </c>
      <c r="X2228">
        <v>18.7</v>
      </c>
      <c r="Y2228">
        <v>21</v>
      </c>
      <c r="Z2228">
        <v>19.899999999999999</v>
      </c>
      <c r="AA2228">
        <v>20.5</v>
      </c>
      <c r="AB2228">
        <v>19.8</v>
      </c>
      <c r="AC2228">
        <v>21.7</v>
      </c>
      <c r="AD2228">
        <v>18.8</v>
      </c>
    </row>
    <row r="2229" spans="1:30" x14ac:dyDescent="0.45">
      <c r="A2229" t="s">
        <v>178</v>
      </c>
      <c r="B2229">
        <v>22420</v>
      </c>
      <c r="C2229" t="s">
        <v>596</v>
      </c>
      <c r="E2229">
        <v>81</v>
      </c>
      <c r="F2229" t="s">
        <v>56</v>
      </c>
      <c r="G2229" t="s">
        <v>57</v>
      </c>
      <c r="H2229">
        <v>1</v>
      </c>
      <c r="I2229" t="s">
        <v>32</v>
      </c>
      <c r="J2229">
        <v>1</v>
      </c>
      <c r="K2229" t="s">
        <v>32</v>
      </c>
      <c r="L2229">
        <v>0</v>
      </c>
      <c r="M2229" t="s">
        <v>32</v>
      </c>
      <c r="N2229">
        <v>2012</v>
      </c>
      <c r="O2229">
        <v>7440</v>
      </c>
      <c r="P2229">
        <v>387882</v>
      </c>
      <c r="Q2229">
        <v>426</v>
      </c>
      <c r="R2229">
        <v>276610</v>
      </c>
      <c r="S2229">
        <v>2906</v>
      </c>
      <c r="T2229">
        <v>73887</v>
      </c>
      <c r="U2229">
        <v>7014</v>
      </c>
      <c r="V2229">
        <v>111272</v>
      </c>
      <c r="W2229">
        <v>4.7</v>
      </c>
      <c r="X2229">
        <v>18.8</v>
      </c>
      <c r="Y2229">
        <v>18.600000000000001</v>
      </c>
      <c r="Z2229">
        <v>26.6</v>
      </c>
      <c r="AA2229">
        <v>21.3</v>
      </c>
      <c r="AB2229">
        <v>30</v>
      </c>
      <c r="AC2229">
        <v>5.0999999999999996</v>
      </c>
      <c r="AD2229">
        <v>9.1999999999999993</v>
      </c>
    </row>
    <row r="2230" spans="1:30" x14ac:dyDescent="0.45">
      <c r="A2230" t="s">
        <v>179</v>
      </c>
      <c r="B2230">
        <v>22500</v>
      </c>
      <c r="C2230" t="s">
        <v>597</v>
      </c>
      <c r="E2230">
        <v>0</v>
      </c>
      <c r="F2230" t="s">
        <v>31</v>
      </c>
      <c r="H2230">
        <v>1</v>
      </c>
      <c r="I2230" t="s">
        <v>32</v>
      </c>
      <c r="J2230">
        <v>1</v>
      </c>
      <c r="K2230" t="s">
        <v>32</v>
      </c>
      <c r="L2230">
        <v>0</v>
      </c>
      <c r="M2230" t="s">
        <v>32</v>
      </c>
      <c r="N2230">
        <v>2012</v>
      </c>
      <c r="O2230">
        <v>14864</v>
      </c>
      <c r="P2230">
        <v>15979151</v>
      </c>
      <c r="Q2230">
        <v>3262</v>
      </c>
      <c r="R2230">
        <v>15532075</v>
      </c>
      <c r="S2230">
        <v>68822</v>
      </c>
      <c r="T2230">
        <v>2505362</v>
      </c>
      <c r="U2230">
        <v>11601</v>
      </c>
      <c r="V2230">
        <v>447076</v>
      </c>
      <c r="W2230">
        <v>3.3</v>
      </c>
      <c r="X2230">
        <v>4.0999999999999996</v>
      </c>
      <c r="Y2230">
        <v>5.8</v>
      </c>
      <c r="Z2230">
        <v>4.4000000000000004</v>
      </c>
      <c r="AA2230">
        <v>3.8</v>
      </c>
      <c r="AB2230">
        <v>4.5999999999999996</v>
      </c>
      <c r="AC2230">
        <v>3.1</v>
      </c>
      <c r="AD2230">
        <v>10.1</v>
      </c>
    </row>
    <row r="2231" spans="1:30" x14ac:dyDescent="0.45">
      <c r="A2231" t="s">
        <v>179</v>
      </c>
      <c r="B2231">
        <v>22500</v>
      </c>
      <c r="C2231" t="s">
        <v>597</v>
      </c>
      <c r="E2231">
        <v>11</v>
      </c>
      <c r="F2231" t="s">
        <v>33</v>
      </c>
      <c r="G2231" t="s">
        <v>34</v>
      </c>
      <c r="H2231">
        <v>1</v>
      </c>
      <c r="I2231" t="s">
        <v>32</v>
      </c>
      <c r="J2231">
        <v>1</v>
      </c>
      <c r="K2231" t="s">
        <v>32</v>
      </c>
      <c r="L2231">
        <v>0</v>
      </c>
      <c r="M2231" t="s">
        <v>32</v>
      </c>
      <c r="N2231">
        <v>2012</v>
      </c>
      <c r="O2231">
        <v>82</v>
      </c>
      <c r="P2231">
        <v>67747</v>
      </c>
      <c r="Q2231">
        <v>37</v>
      </c>
      <c r="R2231">
        <v>64955</v>
      </c>
      <c r="S2231">
        <v>344</v>
      </c>
      <c r="T2231">
        <v>11043</v>
      </c>
      <c r="U2231">
        <v>45</v>
      </c>
      <c r="V2231">
        <v>2792</v>
      </c>
      <c r="W2231">
        <v>26.6</v>
      </c>
      <c r="X2231">
        <v>34.9</v>
      </c>
      <c r="Y2231">
        <v>43.2</v>
      </c>
      <c r="Z2231">
        <v>38.1</v>
      </c>
      <c r="AA2231">
        <v>43.6</v>
      </c>
      <c r="AB2231">
        <v>37.799999999999997</v>
      </c>
      <c r="AC2231">
        <v>25</v>
      </c>
      <c r="AD2231">
        <v>36.1</v>
      </c>
    </row>
    <row r="2232" spans="1:30" x14ac:dyDescent="0.45">
      <c r="A2232" t="s">
        <v>179</v>
      </c>
      <c r="B2232">
        <v>22500</v>
      </c>
      <c r="C2232" t="s">
        <v>597</v>
      </c>
      <c r="E2232">
        <v>23</v>
      </c>
      <c r="F2232" t="s">
        <v>37</v>
      </c>
      <c r="H2232">
        <v>1</v>
      </c>
      <c r="I2232" t="s">
        <v>32</v>
      </c>
      <c r="J2232">
        <v>1</v>
      </c>
      <c r="K2232" t="s">
        <v>32</v>
      </c>
      <c r="L2232">
        <v>0</v>
      </c>
      <c r="M2232" t="s">
        <v>32</v>
      </c>
      <c r="N2232">
        <v>2012</v>
      </c>
      <c r="O2232">
        <v>1402</v>
      </c>
      <c r="P2232">
        <v>332473</v>
      </c>
      <c r="Q2232">
        <v>222</v>
      </c>
      <c r="R2232">
        <v>289008</v>
      </c>
      <c r="S2232">
        <v>1684</v>
      </c>
      <c r="T2232">
        <v>52246</v>
      </c>
      <c r="U2232">
        <v>1180</v>
      </c>
      <c r="V2232">
        <v>43464</v>
      </c>
      <c r="W2232">
        <v>9.6</v>
      </c>
      <c r="X2232">
        <v>15.9</v>
      </c>
      <c r="Y2232">
        <v>31.6</v>
      </c>
      <c r="Z2232">
        <v>19.5</v>
      </c>
      <c r="AA2232">
        <v>21.4</v>
      </c>
      <c r="AB2232">
        <v>25.1</v>
      </c>
      <c r="AC2232">
        <v>14</v>
      </c>
      <c r="AD2232">
        <v>21.9</v>
      </c>
    </row>
    <row r="2233" spans="1:30" x14ac:dyDescent="0.45">
      <c r="A2233" t="s">
        <v>179</v>
      </c>
      <c r="B2233">
        <v>22500</v>
      </c>
      <c r="C2233" t="s">
        <v>597</v>
      </c>
      <c r="E2233" t="s">
        <v>38</v>
      </c>
      <c r="F2233" t="s">
        <v>39</v>
      </c>
      <c r="H2233">
        <v>1</v>
      </c>
      <c r="I2233" t="s">
        <v>32</v>
      </c>
      <c r="J2233">
        <v>1</v>
      </c>
      <c r="K2233" t="s">
        <v>32</v>
      </c>
      <c r="L2233">
        <v>0</v>
      </c>
      <c r="M2233" t="s">
        <v>32</v>
      </c>
      <c r="N2233">
        <v>2012</v>
      </c>
      <c r="O2233">
        <v>355</v>
      </c>
      <c r="P2233">
        <v>4436085</v>
      </c>
      <c r="Q2233">
        <v>170</v>
      </c>
      <c r="R2233">
        <v>4423112</v>
      </c>
      <c r="S2233">
        <v>9693</v>
      </c>
      <c r="T2233">
        <v>514116</v>
      </c>
      <c r="U2233">
        <v>185</v>
      </c>
      <c r="W2233">
        <v>20.399999999999999</v>
      </c>
      <c r="X2233">
        <v>2.6</v>
      </c>
      <c r="Y2233">
        <v>11.8</v>
      </c>
      <c r="Z2233">
        <v>2.7</v>
      </c>
      <c r="AA2233">
        <v>6.4</v>
      </c>
      <c r="AB2233">
        <v>6.4</v>
      </c>
      <c r="AC2233">
        <v>37.6</v>
      </c>
    </row>
    <row r="2234" spans="1:30" x14ac:dyDescent="0.45">
      <c r="A2234" t="s">
        <v>179</v>
      </c>
      <c r="B2234">
        <v>22500</v>
      </c>
      <c r="C2234" t="s">
        <v>597</v>
      </c>
      <c r="E2234">
        <v>42</v>
      </c>
      <c r="F2234" t="s">
        <v>40</v>
      </c>
      <c r="H2234">
        <v>1</v>
      </c>
      <c r="I2234" t="s">
        <v>32</v>
      </c>
      <c r="J2234">
        <v>1</v>
      </c>
      <c r="K2234" t="s">
        <v>32</v>
      </c>
      <c r="L2234">
        <v>0</v>
      </c>
      <c r="M2234" t="s">
        <v>32</v>
      </c>
      <c r="N2234">
        <v>2012</v>
      </c>
      <c r="O2234">
        <v>447</v>
      </c>
      <c r="P2234">
        <v>3502728</v>
      </c>
      <c r="Q2234">
        <v>209</v>
      </c>
      <c r="R2234">
        <v>3488794</v>
      </c>
      <c r="S2234">
        <v>3907</v>
      </c>
      <c r="T2234">
        <v>156327</v>
      </c>
      <c r="U2234">
        <v>239</v>
      </c>
      <c r="V2234">
        <v>13934</v>
      </c>
      <c r="W2234">
        <v>19.100000000000001</v>
      </c>
      <c r="X2234">
        <v>15</v>
      </c>
      <c r="Y2234">
        <v>18.8</v>
      </c>
      <c r="Z2234">
        <v>15.7</v>
      </c>
      <c r="AA2234">
        <v>19.5</v>
      </c>
      <c r="AB2234">
        <v>16.100000000000001</v>
      </c>
      <c r="AC2234">
        <v>28.4</v>
      </c>
      <c r="AD2234">
        <v>24.3</v>
      </c>
    </row>
    <row r="2235" spans="1:30" x14ac:dyDescent="0.45">
      <c r="A2235" t="s">
        <v>179</v>
      </c>
      <c r="B2235">
        <v>22500</v>
      </c>
      <c r="C2235" t="s">
        <v>597</v>
      </c>
      <c r="E2235" t="s">
        <v>41</v>
      </c>
      <c r="F2235" t="s">
        <v>42</v>
      </c>
      <c r="H2235">
        <v>1</v>
      </c>
      <c r="I2235" t="s">
        <v>32</v>
      </c>
      <c r="J2235">
        <v>1</v>
      </c>
      <c r="K2235" t="s">
        <v>32</v>
      </c>
      <c r="L2235">
        <v>0</v>
      </c>
      <c r="M2235" t="s">
        <v>32</v>
      </c>
      <c r="N2235">
        <v>2012</v>
      </c>
      <c r="O2235">
        <v>1899</v>
      </c>
      <c r="P2235">
        <v>2616406</v>
      </c>
      <c r="Q2235">
        <v>709</v>
      </c>
      <c r="R2235">
        <v>2532971</v>
      </c>
      <c r="S2235">
        <v>10230</v>
      </c>
      <c r="T2235">
        <v>212468</v>
      </c>
      <c r="U2235">
        <v>1190</v>
      </c>
      <c r="V2235">
        <v>83436</v>
      </c>
      <c r="W2235">
        <v>7.8</v>
      </c>
      <c r="X2235">
        <v>4.0999999999999996</v>
      </c>
      <c r="Y2235">
        <v>11.4</v>
      </c>
      <c r="Z2235">
        <v>4.3</v>
      </c>
      <c r="AA2235">
        <v>4.9000000000000004</v>
      </c>
      <c r="AB2235">
        <v>4.3</v>
      </c>
      <c r="AC2235">
        <v>9.8000000000000007</v>
      </c>
      <c r="AD2235">
        <v>35</v>
      </c>
    </row>
    <row r="2236" spans="1:30" x14ac:dyDescent="0.45">
      <c r="A2236" t="s">
        <v>179</v>
      </c>
      <c r="B2236">
        <v>22500</v>
      </c>
      <c r="C2236" t="s">
        <v>597</v>
      </c>
      <c r="E2236" t="s">
        <v>43</v>
      </c>
      <c r="F2236" t="s">
        <v>44</v>
      </c>
      <c r="G2236" t="s">
        <v>45</v>
      </c>
      <c r="H2236">
        <v>1</v>
      </c>
      <c r="I2236" t="s">
        <v>32</v>
      </c>
      <c r="J2236">
        <v>1</v>
      </c>
      <c r="K2236" t="s">
        <v>32</v>
      </c>
      <c r="L2236">
        <v>0</v>
      </c>
      <c r="M2236" t="s">
        <v>32</v>
      </c>
      <c r="N2236">
        <v>2012</v>
      </c>
      <c r="O2236">
        <v>814</v>
      </c>
      <c r="P2236">
        <v>297483</v>
      </c>
      <c r="Q2236">
        <v>119</v>
      </c>
      <c r="R2236">
        <v>239891</v>
      </c>
      <c r="S2236">
        <v>2080</v>
      </c>
      <c r="T2236">
        <v>64804</v>
      </c>
      <c r="U2236">
        <v>694</v>
      </c>
      <c r="V2236">
        <v>57592</v>
      </c>
      <c r="W2236">
        <v>19.399999999999999</v>
      </c>
      <c r="X2236">
        <v>8.5</v>
      </c>
      <c r="Y2236">
        <v>18.5</v>
      </c>
      <c r="Z2236">
        <v>6.9</v>
      </c>
      <c r="AA2236">
        <v>7.8</v>
      </c>
      <c r="AB2236">
        <v>6.4</v>
      </c>
      <c r="AC2236">
        <v>21.2</v>
      </c>
      <c r="AD2236">
        <v>29.7</v>
      </c>
    </row>
    <row r="2237" spans="1:30" x14ac:dyDescent="0.45">
      <c r="A2237" t="s">
        <v>179</v>
      </c>
      <c r="B2237">
        <v>22500</v>
      </c>
      <c r="C2237" t="s">
        <v>597</v>
      </c>
      <c r="E2237">
        <v>51</v>
      </c>
      <c r="F2237" t="s">
        <v>46</v>
      </c>
      <c r="H2237">
        <v>1</v>
      </c>
      <c r="I2237" t="s">
        <v>32</v>
      </c>
      <c r="J2237">
        <v>1</v>
      </c>
      <c r="K2237" t="s">
        <v>32</v>
      </c>
      <c r="L2237">
        <v>0</v>
      </c>
      <c r="M2237" t="s">
        <v>32</v>
      </c>
      <c r="N2237">
        <v>2012</v>
      </c>
      <c r="O2237">
        <v>137</v>
      </c>
      <c r="P2237">
        <v>148033</v>
      </c>
      <c r="Q2237">
        <v>27</v>
      </c>
      <c r="R2237">
        <v>143911</v>
      </c>
      <c r="S2237">
        <v>586</v>
      </c>
      <c r="T2237">
        <v>20510</v>
      </c>
      <c r="U2237">
        <v>110</v>
      </c>
      <c r="V2237">
        <v>4122</v>
      </c>
      <c r="W2237">
        <v>38.299999999999997</v>
      </c>
      <c r="X2237">
        <v>3.1</v>
      </c>
      <c r="Y2237">
        <v>40.6</v>
      </c>
      <c r="Z2237">
        <v>3.1</v>
      </c>
      <c r="AA2237">
        <v>3.9</v>
      </c>
      <c r="AB2237">
        <v>4</v>
      </c>
      <c r="AC2237">
        <v>43.2</v>
      </c>
      <c r="AD2237">
        <v>12.7</v>
      </c>
    </row>
    <row r="2238" spans="1:30" x14ac:dyDescent="0.45">
      <c r="A2238" t="s">
        <v>179</v>
      </c>
      <c r="B2238">
        <v>22500</v>
      </c>
      <c r="C2238" t="s">
        <v>597</v>
      </c>
      <c r="E2238">
        <v>52</v>
      </c>
      <c r="F2238" t="s">
        <v>47</v>
      </c>
      <c r="G2238" t="s">
        <v>48</v>
      </c>
      <c r="H2238">
        <v>1</v>
      </c>
      <c r="I2238" t="s">
        <v>32</v>
      </c>
      <c r="J2238">
        <v>1</v>
      </c>
      <c r="K2238" t="s">
        <v>32</v>
      </c>
      <c r="L2238">
        <v>0</v>
      </c>
      <c r="M2238" t="s">
        <v>32</v>
      </c>
      <c r="N2238">
        <v>2012</v>
      </c>
      <c r="O2238">
        <v>496</v>
      </c>
      <c r="P2238">
        <v>864802</v>
      </c>
      <c r="Q2238">
        <v>176</v>
      </c>
      <c r="R2238">
        <v>847522</v>
      </c>
      <c r="S2238">
        <v>4648</v>
      </c>
      <c r="T2238">
        <v>195954</v>
      </c>
      <c r="U2238">
        <v>320</v>
      </c>
      <c r="V2238">
        <v>17280</v>
      </c>
      <c r="W2238">
        <v>12.9</v>
      </c>
      <c r="X2238">
        <v>2.8</v>
      </c>
      <c r="Y2238">
        <v>16.8</v>
      </c>
      <c r="Z2238">
        <v>3</v>
      </c>
      <c r="AA2238">
        <v>3.8</v>
      </c>
      <c r="AB2238">
        <v>3.3</v>
      </c>
      <c r="AC2238">
        <v>20.9</v>
      </c>
      <c r="AD2238">
        <v>42.9</v>
      </c>
    </row>
    <row r="2239" spans="1:30" x14ac:dyDescent="0.45">
      <c r="A2239" t="s">
        <v>179</v>
      </c>
      <c r="B2239">
        <v>22500</v>
      </c>
      <c r="C2239" t="s">
        <v>597</v>
      </c>
      <c r="E2239">
        <v>53</v>
      </c>
      <c r="F2239" t="s">
        <v>49</v>
      </c>
      <c r="H2239">
        <v>1</v>
      </c>
      <c r="I2239" t="s">
        <v>32</v>
      </c>
      <c r="J2239">
        <v>1</v>
      </c>
      <c r="K2239" t="s">
        <v>32</v>
      </c>
      <c r="L2239">
        <v>0</v>
      </c>
      <c r="M2239" t="s">
        <v>32</v>
      </c>
      <c r="N2239">
        <v>2012</v>
      </c>
      <c r="O2239">
        <v>1010</v>
      </c>
      <c r="P2239">
        <v>210586</v>
      </c>
      <c r="Q2239">
        <v>128</v>
      </c>
      <c r="R2239">
        <v>137034</v>
      </c>
      <c r="S2239">
        <v>611</v>
      </c>
      <c r="T2239">
        <v>21395</v>
      </c>
      <c r="U2239">
        <v>883</v>
      </c>
      <c r="V2239">
        <v>73552</v>
      </c>
      <c r="W2239">
        <v>10.9</v>
      </c>
      <c r="X2239">
        <v>10.7</v>
      </c>
      <c r="Y2239">
        <v>21.2</v>
      </c>
      <c r="Z2239">
        <v>12</v>
      </c>
      <c r="AA2239">
        <v>12.1</v>
      </c>
      <c r="AB2239">
        <v>13.8</v>
      </c>
      <c r="AC2239">
        <v>12.1</v>
      </c>
      <c r="AD2239">
        <v>28.6</v>
      </c>
    </row>
    <row r="2240" spans="1:30" x14ac:dyDescent="0.45">
      <c r="A2240" t="s">
        <v>179</v>
      </c>
      <c r="B2240">
        <v>22500</v>
      </c>
      <c r="C2240" t="s">
        <v>597</v>
      </c>
      <c r="E2240">
        <v>54</v>
      </c>
      <c r="F2240" t="s">
        <v>50</v>
      </c>
      <c r="H2240">
        <v>1</v>
      </c>
      <c r="I2240" t="s">
        <v>32</v>
      </c>
      <c r="J2240">
        <v>1</v>
      </c>
      <c r="K2240" t="s">
        <v>32</v>
      </c>
      <c r="L2240">
        <v>0</v>
      </c>
      <c r="M2240" t="s">
        <v>32</v>
      </c>
      <c r="N2240">
        <v>2012</v>
      </c>
      <c r="O2240">
        <v>1059</v>
      </c>
      <c r="P2240">
        <v>333908</v>
      </c>
      <c r="Q2240">
        <v>316</v>
      </c>
      <c r="R2240">
        <v>318159</v>
      </c>
      <c r="S2240">
        <v>2839</v>
      </c>
      <c r="T2240">
        <v>124050</v>
      </c>
      <c r="U2240">
        <v>743</v>
      </c>
      <c r="V2240">
        <v>15749</v>
      </c>
      <c r="W2240">
        <v>13.2</v>
      </c>
      <c r="X2240">
        <v>12.9</v>
      </c>
      <c r="Y2240">
        <v>23.1</v>
      </c>
      <c r="Z2240">
        <v>13.5</v>
      </c>
      <c r="AA2240">
        <v>12.3</v>
      </c>
      <c r="AB2240">
        <v>11.9</v>
      </c>
      <c r="AC2240">
        <v>14.3</v>
      </c>
      <c r="AD2240">
        <v>16.3</v>
      </c>
    </row>
    <row r="2241" spans="1:30" x14ac:dyDescent="0.45">
      <c r="A2241" t="s">
        <v>179</v>
      </c>
      <c r="B2241">
        <v>22500</v>
      </c>
      <c r="C2241" t="s">
        <v>597</v>
      </c>
      <c r="E2241">
        <v>56</v>
      </c>
      <c r="F2241" t="s">
        <v>51</v>
      </c>
      <c r="H2241">
        <v>1</v>
      </c>
      <c r="I2241" t="s">
        <v>32</v>
      </c>
      <c r="J2241">
        <v>1</v>
      </c>
      <c r="K2241" t="s">
        <v>32</v>
      </c>
      <c r="L2241">
        <v>0</v>
      </c>
      <c r="M2241" t="s">
        <v>32</v>
      </c>
      <c r="N2241">
        <v>2012</v>
      </c>
      <c r="O2241">
        <v>1470</v>
      </c>
      <c r="P2241">
        <v>206733</v>
      </c>
      <c r="Q2241">
        <v>145</v>
      </c>
      <c r="R2241">
        <v>167814</v>
      </c>
      <c r="S2241">
        <v>4204</v>
      </c>
      <c r="T2241">
        <v>85646</v>
      </c>
      <c r="U2241">
        <v>1325</v>
      </c>
      <c r="W2241">
        <v>14.4</v>
      </c>
      <c r="X2241">
        <v>11</v>
      </c>
      <c r="Y2241">
        <v>20.5</v>
      </c>
      <c r="Z2241">
        <v>5.9</v>
      </c>
      <c r="AA2241">
        <v>8.4</v>
      </c>
      <c r="AB2241">
        <v>10.9</v>
      </c>
      <c r="AC2241">
        <v>14.2</v>
      </c>
    </row>
    <row r="2242" spans="1:30" x14ac:dyDescent="0.45">
      <c r="A2242" t="s">
        <v>179</v>
      </c>
      <c r="B2242">
        <v>22500</v>
      </c>
      <c r="C2242" t="s">
        <v>597</v>
      </c>
      <c r="E2242">
        <v>61</v>
      </c>
      <c r="F2242" t="s">
        <v>52</v>
      </c>
      <c r="H2242">
        <v>1</v>
      </c>
      <c r="I2242" t="s">
        <v>32</v>
      </c>
      <c r="J2242">
        <v>1</v>
      </c>
      <c r="K2242" t="s">
        <v>32</v>
      </c>
      <c r="L2242">
        <v>0</v>
      </c>
      <c r="M2242" t="s">
        <v>32</v>
      </c>
      <c r="N2242">
        <v>2012</v>
      </c>
      <c r="O2242">
        <v>277</v>
      </c>
      <c r="P2242">
        <v>56506</v>
      </c>
      <c r="Q2242">
        <v>66</v>
      </c>
      <c r="R2242">
        <v>53964</v>
      </c>
      <c r="S2242">
        <v>887</v>
      </c>
      <c r="T2242">
        <v>22450</v>
      </c>
      <c r="U2242">
        <v>211</v>
      </c>
      <c r="W2242">
        <v>33.5</v>
      </c>
      <c r="X2242">
        <v>32.799999999999997</v>
      </c>
      <c r="Y2242">
        <v>22.3</v>
      </c>
      <c r="Z2242">
        <v>36.299999999999997</v>
      </c>
      <c r="AA2242">
        <v>18.2</v>
      </c>
      <c r="AB2242">
        <v>21.4</v>
      </c>
      <c r="AC2242">
        <v>42.2</v>
      </c>
    </row>
    <row r="2243" spans="1:30" x14ac:dyDescent="0.45">
      <c r="A2243" t="s">
        <v>179</v>
      </c>
      <c r="B2243">
        <v>22500</v>
      </c>
      <c r="C2243" t="s">
        <v>597</v>
      </c>
      <c r="E2243">
        <v>62</v>
      </c>
      <c r="F2243" t="s">
        <v>53</v>
      </c>
      <c r="H2243">
        <v>1</v>
      </c>
      <c r="I2243" t="s">
        <v>32</v>
      </c>
      <c r="J2243">
        <v>1</v>
      </c>
      <c r="K2243" t="s">
        <v>32</v>
      </c>
      <c r="L2243">
        <v>0</v>
      </c>
      <c r="M2243" t="s">
        <v>32</v>
      </c>
      <c r="N2243">
        <v>2012</v>
      </c>
      <c r="O2243">
        <v>1904</v>
      </c>
      <c r="P2243">
        <v>1791158</v>
      </c>
      <c r="Q2243">
        <v>418</v>
      </c>
      <c r="R2243">
        <v>1769191</v>
      </c>
      <c r="S2243">
        <v>14877</v>
      </c>
      <c r="T2243">
        <v>645936</v>
      </c>
      <c r="U2243">
        <v>1486</v>
      </c>
      <c r="V2243">
        <v>21966</v>
      </c>
      <c r="W2243">
        <v>7.7</v>
      </c>
      <c r="X2243">
        <v>9.3000000000000007</v>
      </c>
      <c r="Y2243">
        <v>15.6</v>
      </c>
      <c r="Z2243">
        <v>9.6</v>
      </c>
      <c r="AA2243">
        <v>6.6</v>
      </c>
      <c r="AB2243">
        <v>11.2</v>
      </c>
      <c r="AC2243">
        <v>9.6999999999999993</v>
      </c>
      <c r="AD2243">
        <v>23.7</v>
      </c>
    </row>
    <row r="2244" spans="1:30" x14ac:dyDescent="0.45">
      <c r="A2244" t="s">
        <v>179</v>
      </c>
      <c r="B2244">
        <v>22500</v>
      </c>
      <c r="C2244" t="s">
        <v>597</v>
      </c>
      <c r="E2244">
        <v>71</v>
      </c>
      <c r="F2244" t="s">
        <v>54</v>
      </c>
      <c r="H2244">
        <v>1</v>
      </c>
      <c r="I2244" t="s">
        <v>32</v>
      </c>
      <c r="J2244">
        <v>1</v>
      </c>
      <c r="K2244" t="s">
        <v>32</v>
      </c>
      <c r="L2244">
        <v>0</v>
      </c>
      <c r="M2244" t="s">
        <v>32</v>
      </c>
      <c r="N2244">
        <v>2012</v>
      </c>
      <c r="O2244">
        <v>370</v>
      </c>
      <c r="P2244">
        <v>63637</v>
      </c>
      <c r="Q2244">
        <v>48</v>
      </c>
      <c r="R2244">
        <v>57327</v>
      </c>
      <c r="S2244">
        <v>1552</v>
      </c>
      <c r="T2244">
        <v>17382</v>
      </c>
      <c r="U2244">
        <v>322</v>
      </c>
      <c r="V2244">
        <v>6311</v>
      </c>
      <c r="W2244">
        <v>18.7</v>
      </c>
      <c r="X2244">
        <v>39</v>
      </c>
      <c r="Y2244">
        <v>39.299999999999997</v>
      </c>
      <c r="Z2244">
        <v>45.5</v>
      </c>
      <c r="AA2244">
        <v>64.900000000000006</v>
      </c>
      <c r="AB2244">
        <v>59.2</v>
      </c>
      <c r="AC2244">
        <v>21.2</v>
      </c>
      <c r="AD2244">
        <v>13.5</v>
      </c>
    </row>
    <row r="2245" spans="1:30" x14ac:dyDescent="0.45">
      <c r="A2245" t="s">
        <v>179</v>
      </c>
      <c r="B2245">
        <v>22500</v>
      </c>
      <c r="C2245" t="s">
        <v>597</v>
      </c>
      <c r="E2245">
        <v>72</v>
      </c>
      <c r="F2245" t="s">
        <v>55</v>
      </c>
      <c r="H2245">
        <v>1</v>
      </c>
      <c r="I2245" t="s">
        <v>32</v>
      </c>
      <c r="J2245">
        <v>1</v>
      </c>
      <c r="K2245" t="s">
        <v>32</v>
      </c>
      <c r="L2245">
        <v>0</v>
      </c>
      <c r="M2245" t="s">
        <v>32</v>
      </c>
      <c r="N2245">
        <v>2012</v>
      </c>
      <c r="O2245">
        <v>440</v>
      </c>
      <c r="P2245">
        <v>319034</v>
      </c>
      <c r="Q2245">
        <v>292</v>
      </c>
      <c r="R2245">
        <v>316355</v>
      </c>
      <c r="S2245">
        <v>6772</v>
      </c>
      <c r="T2245">
        <v>88199</v>
      </c>
      <c r="U2245">
        <v>148</v>
      </c>
      <c r="V2245">
        <v>2678</v>
      </c>
      <c r="W2245">
        <v>17.8</v>
      </c>
      <c r="X2245">
        <v>11.7</v>
      </c>
      <c r="Y2245">
        <v>18.100000000000001</v>
      </c>
      <c r="Z2245">
        <v>12.4</v>
      </c>
      <c r="AA2245">
        <v>11.1</v>
      </c>
      <c r="AB2245">
        <v>12.2</v>
      </c>
      <c r="AC2245">
        <v>31.8</v>
      </c>
      <c r="AD2245">
        <v>24.1</v>
      </c>
    </row>
    <row r="2246" spans="1:30" x14ac:dyDescent="0.45">
      <c r="A2246" t="s">
        <v>179</v>
      </c>
      <c r="B2246">
        <v>22500</v>
      </c>
      <c r="C2246" t="s">
        <v>597</v>
      </c>
      <c r="E2246">
        <v>81</v>
      </c>
      <c r="F2246" t="s">
        <v>56</v>
      </c>
      <c r="G2246" t="s">
        <v>57</v>
      </c>
      <c r="H2246">
        <v>1</v>
      </c>
      <c r="I2246" t="s">
        <v>32</v>
      </c>
      <c r="J2246">
        <v>1</v>
      </c>
      <c r="K2246" t="s">
        <v>32</v>
      </c>
      <c r="L2246">
        <v>0</v>
      </c>
      <c r="M2246" t="s">
        <v>32</v>
      </c>
      <c r="N2246">
        <v>2012</v>
      </c>
      <c r="O2246">
        <v>2716</v>
      </c>
      <c r="P2246">
        <v>193343</v>
      </c>
      <c r="Q2246">
        <v>212</v>
      </c>
      <c r="R2246">
        <v>145155</v>
      </c>
      <c r="S2246">
        <v>1852</v>
      </c>
      <c r="T2246">
        <v>42279</v>
      </c>
      <c r="U2246">
        <v>2504</v>
      </c>
      <c r="V2246">
        <v>48188</v>
      </c>
      <c r="W2246">
        <v>5.0999999999999996</v>
      </c>
      <c r="X2246">
        <v>24.5</v>
      </c>
      <c r="Y2246">
        <v>27.8</v>
      </c>
      <c r="Z2246">
        <v>32.700000000000003</v>
      </c>
      <c r="AA2246">
        <v>35.4</v>
      </c>
      <c r="AB2246">
        <v>31.6</v>
      </c>
      <c r="AC2246">
        <v>4.7</v>
      </c>
      <c r="AD2246">
        <v>16.899999999999999</v>
      </c>
    </row>
    <row r="2247" spans="1:30" x14ac:dyDescent="0.45">
      <c r="A2247" t="s">
        <v>180</v>
      </c>
      <c r="B2247">
        <v>22520</v>
      </c>
      <c r="C2247" t="s">
        <v>598</v>
      </c>
      <c r="E2247">
        <v>0</v>
      </c>
      <c r="F2247" t="s">
        <v>31</v>
      </c>
      <c r="H2247">
        <v>1</v>
      </c>
      <c r="I2247" t="s">
        <v>32</v>
      </c>
      <c r="J2247">
        <v>1</v>
      </c>
      <c r="K2247" t="s">
        <v>32</v>
      </c>
      <c r="L2247">
        <v>0</v>
      </c>
      <c r="M2247" t="s">
        <v>32</v>
      </c>
      <c r="N2247">
        <v>2012</v>
      </c>
      <c r="O2247">
        <v>13543</v>
      </c>
      <c r="P2247">
        <v>9319981</v>
      </c>
      <c r="Q2247">
        <v>2558</v>
      </c>
      <c r="R2247">
        <v>8812298</v>
      </c>
      <c r="S2247">
        <v>40520</v>
      </c>
      <c r="T2247">
        <v>1191933</v>
      </c>
      <c r="U2247">
        <v>10984</v>
      </c>
      <c r="V2247">
        <v>507683</v>
      </c>
      <c r="W2247">
        <v>6.1</v>
      </c>
      <c r="X2247">
        <v>3.5</v>
      </c>
      <c r="Y2247">
        <v>8.1</v>
      </c>
      <c r="Z2247">
        <v>3.4</v>
      </c>
      <c r="AA2247">
        <v>5.0999999999999996</v>
      </c>
      <c r="AB2247">
        <v>7.1</v>
      </c>
      <c r="AC2247">
        <v>6.4</v>
      </c>
      <c r="AD2247">
        <v>15</v>
      </c>
    </row>
    <row r="2248" spans="1:30" x14ac:dyDescent="0.45">
      <c r="A2248" t="s">
        <v>180</v>
      </c>
      <c r="B2248">
        <v>22520</v>
      </c>
      <c r="C2248" t="s">
        <v>598</v>
      </c>
      <c r="E2248">
        <v>11</v>
      </c>
      <c r="F2248" t="s">
        <v>33</v>
      </c>
      <c r="G2248" t="s">
        <v>34</v>
      </c>
      <c r="H2248">
        <v>1</v>
      </c>
      <c r="I2248" t="s">
        <v>32</v>
      </c>
      <c r="J2248">
        <v>1</v>
      </c>
      <c r="K2248" t="s">
        <v>32</v>
      </c>
      <c r="L2248">
        <v>0</v>
      </c>
      <c r="M2248" t="s">
        <v>32</v>
      </c>
      <c r="N2248">
        <v>2012</v>
      </c>
      <c r="O2248">
        <v>140</v>
      </c>
      <c r="P2248">
        <v>30186</v>
      </c>
      <c r="Q2248">
        <v>36</v>
      </c>
      <c r="R2248">
        <v>27995</v>
      </c>
      <c r="S2248">
        <v>121</v>
      </c>
      <c r="T2248">
        <v>5140</v>
      </c>
      <c r="U2248">
        <v>104</v>
      </c>
      <c r="V2248">
        <v>2191</v>
      </c>
      <c r="W2248">
        <v>24.3</v>
      </c>
      <c r="X2248">
        <v>28.8</v>
      </c>
      <c r="Y2248">
        <v>40.200000000000003</v>
      </c>
      <c r="Z2248">
        <v>33.200000000000003</v>
      </c>
      <c r="AA2248">
        <v>31.6</v>
      </c>
      <c r="AB2248">
        <v>42.7</v>
      </c>
      <c r="AC2248">
        <v>30.9</v>
      </c>
      <c r="AD2248">
        <v>34.6</v>
      </c>
    </row>
    <row r="2249" spans="1:30" x14ac:dyDescent="0.45">
      <c r="A2249" t="s">
        <v>180</v>
      </c>
      <c r="B2249">
        <v>22520</v>
      </c>
      <c r="C2249" t="s">
        <v>598</v>
      </c>
      <c r="E2249">
        <v>23</v>
      </c>
      <c r="F2249" t="s">
        <v>37</v>
      </c>
      <c r="H2249">
        <v>1</v>
      </c>
      <c r="I2249" t="s">
        <v>32</v>
      </c>
      <c r="J2249">
        <v>1</v>
      </c>
      <c r="K2249" t="s">
        <v>32</v>
      </c>
      <c r="L2249">
        <v>0</v>
      </c>
      <c r="M2249" t="s">
        <v>32</v>
      </c>
      <c r="N2249">
        <v>2012</v>
      </c>
      <c r="O2249">
        <v>2091</v>
      </c>
      <c r="P2249">
        <v>529446</v>
      </c>
      <c r="Q2249">
        <v>264</v>
      </c>
      <c r="R2249">
        <v>451967</v>
      </c>
      <c r="S2249">
        <v>2508</v>
      </c>
      <c r="T2249">
        <v>101811</v>
      </c>
      <c r="U2249">
        <v>1827</v>
      </c>
      <c r="V2249">
        <v>77479</v>
      </c>
      <c r="W2249">
        <v>13.4</v>
      </c>
      <c r="X2249">
        <v>12.1</v>
      </c>
      <c r="Y2249">
        <v>24.2</v>
      </c>
      <c r="Z2249">
        <v>17</v>
      </c>
      <c r="AA2249">
        <v>24.7</v>
      </c>
      <c r="AB2249">
        <v>26.2</v>
      </c>
      <c r="AC2249">
        <v>15.4</v>
      </c>
      <c r="AD2249">
        <v>26.7</v>
      </c>
    </row>
    <row r="2250" spans="1:30" x14ac:dyDescent="0.45">
      <c r="A2250" t="s">
        <v>180</v>
      </c>
      <c r="B2250">
        <v>22520</v>
      </c>
      <c r="C2250" t="s">
        <v>598</v>
      </c>
      <c r="E2250" t="s">
        <v>38</v>
      </c>
      <c r="F2250" t="s">
        <v>39</v>
      </c>
      <c r="H2250">
        <v>1</v>
      </c>
      <c r="I2250" t="s">
        <v>32</v>
      </c>
      <c r="J2250">
        <v>1</v>
      </c>
      <c r="K2250" t="s">
        <v>32</v>
      </c>
      <c r="L2250">
        <v>0</v>
      </c>
      <c r="M2250" t="s">
        <v>32</v>
      </c>
      <c r="N2250">
        <v>2012</v>
      </c>
      <c r="O2250">
        <v>300</v>
      </c>
      <c r="P2250">
        <v>3426722</v>
      </c>
      <c r="Q2250">
        <v>159</v>
      </c>
      <c r="R2250">
        <v>3413898</v>
      </c>
      <c r="S2250">
        <v>7811</v>
      </c>
      <c r="T2250">
        <v>323799</v>
      </c>
      <c r="U2250">
        <v>141</v>
      </c>
      <c r="W2250">
        <v>23.4</v>
      </c>
      <c r="X2250">
        <v>2.5</v>
      </c>
      <c r="Y2250">
        <v>19.5</v>
      </c>
      <c r="Z2250">
        <v>2.4</v>
      </c>
      <c r="AA2250">
        <v>6.6</v>
      </c>
      <c r="AB2250">
        <v>4.4000000000000004</v>
      </c>
      <c r="AC2250">
        <v>46.7</v>
      </c>
    </row>
    <row r="2251" spans="1:30" x14ac:dyDescent="0.45">
      <c r="A2251" t="s">
        <v>180</v>
      </c>
      <c r="B2251">
        <v>22520</v>
      </c>
      <c r="C2251" t="s">
        <v>598</v>
      </c>
      <c r="E2251">
        <v>42</v>
      </c>
      <c r="F2251" t="s">
        <v>40</v>
      </c>
      <c r="H2251">
        <v>1</v>
      </c>
      <c r="I2251" t="s">
        <v>32</v>
      </c>
      <c r="J2251">
        <v>1</v>
      </c>
      <c r="K2251" t="s">
        <v>32</v>
      </c>
      <c r="L2251">
        <v>0</v>
      </c>
      <c r="M2251" t="s">
        <v>32</v>
      </c>
      <c r="N2251">
        <v>2012</v>
      </c>
      <c r="O2251">
        <v>312</v>
      </c>
      <c r="P2251">
        <v>1453767</v>
      </c>
      <c r="Q2251">
        <v>149</v>
      </c>
      <c r="R2251">
        <v>1438823</v>
      </c>
      <c r="S2251">
        <v>2298</v>
      </c>
      <c r="T2251">
        <v>77871</v>
      </c>
      <c r="U2251">
        <v>164</v>
      </c>
      <c r="V2251">
        <v>14943</v>
      </c>
      <c r="W2251">
        <v>28</v>
      </c>
      <c r="X2251">
        <v>14.3</v>
      </c>
      <c r="Y2251">
        <v>41.5</v>
      </c>
      <c r="Z2251">
        <v>14.9</v>
      </c>
      <c r="AA2251">
        <v>22.8</v>
      </c>
      <c r="AB2251">
        <v>24.9</v>
      </c>
      <c r="AC2251">
        <v>41.5</v>
      </c>
      <c r="AD2251">
        <v>38.299999999999997</v>
      </c>
    </row>
    <row r="2252" spans="1:30" x14ac:dyDescent="0.45">
      <c r="A2252" t="s">
        <v>180</v>
      </c>
      <c r="B2252">
        <v>22520</v>
      </c>
      <c r="C2252" t="s">
        <v>598</v>
      </c>
      <c r="E2252" t="s">
        <v>41</v>
      </c>
      <c r="F2252" t="s">
        <v>42</v>
      </c>
      <c r="H2252">
        <v>1</v>
      </c>
      <c r="I2252" t="s">
        <v>32</v>
      </c>
      <c r="J2252">
        <v>1</v>
      </c>
      <c r="K2252" t="s">
        <v>32</v>
      </c>
      <c r="L2252">
        <v>0</v>
      </c>
      <c r="M2252" t="s">
        <v>32</v>
      </c>
      <c r="N2252">
        <v>2012</v>
      </c>
      <c r="O2252">
        <v>1769</v>
      </c>
      <c r="P2252">
        <v>1961005</v>
      </c>
      <c r="Q2252">
        <v>498</v>
      </c>
      <c r="R2252">
        <v>1898038</v>
      </c>
      <c r="S2252">
        <v>7223</v>
      </c>
      <c r="T2252">
        <v>161584</v>
      </c>
      <c r="U2252">
        <v>1271</v>
      </c>
      <c r="V2252">
        <v>62967</v>
      </c>
      <c r="W2252">
        <v>7.2</v>
      </c>
      <c r="X2252">
        <v>4.9000000000000004</v>
      </c>
      <c r="Y2252">
        <v>8.6</v>
      </c>
      <c r="Z2252">
        <v>5.2</v>
      </c>
      <c r="AA2252">
        <v>3.9</v>
      </c>
      <c r="AB2252">
        <v>4.7</v>
      </c>
      <c r="AC2252">
        <v>10.199999999999999</v>
      </c>
      <c r="AD2252">
        <v>14.7</v>
      </c>
    </row>
    <row r="2253" spans="1:30" x14ac:dyDescent="0.45">
      <c r="A2253" t="s">
        <v>180</v>
      </c>
      <c r="B2253">
        <v>22520</v>
      </c>
      <c r="C2253" t="s">
        <v>598</v>
      </c>
      <c r="E2253" t="s">
        <v>43</v>
      </c>
      <c r="F2253" t="s">
        <v>44</v>
      </c>
      <c r="G2253" t="s">
        <v>45</v>
      </c>
      <c r="H2253">
        <v>1</v>
      </c>
      <c r="I2253" t="s">
        <v>32</v>
      </c>
      <c r="J2253">
        <v>1</v>
      </c>
      <c r="K2253" t="s">
        <v>32</v>
      </c>
      <c r="L2253">
        <v>0</v>
      </c>
      <c r="M2253" t="s">
        <v>32</v>
      </c>
      <c r="N2253">
        <v>2012</v>
      </c>
      <c r="O2253">
        <v>422</v>
      </c>
      <c r="P2253">
        <v>133019</v>
      </c>
      <c r="Q2253">
        <v>47</v>
      </c>
      <c r="R2253">
        <v>108558</v>
      </c>
      <c r="S2253">
        <v>919</v>
      </c>
      <c r="T2253">
        <v>33240</v>
      </c>
      <c r="U2253">
        <v>375</v>
      </c>
      <c r="V2253">
        <v>24461</v>
      </c>
      <c r="W2253">
        <v>24.8</v>
      </c>
      <c r="X2253">
        <v>24.3</v>
      </c>
      <c r="Y2253">
        <v>43.1</v>
      </c>
      <c r="Z2253">
        <v>30.3</v>
      </c>
      <c r="AA2253">
        <v>47.9</v>
      </c>
      <c r="AB2253">
        <v>42.5</v>
      </c>
      <c r="AC2253">
        <v>24.8</v>
      </c>
      <c r="AD2253">
        <v>33.700000000000003</v>
      </c>
    </row>
    <row r="2254" spans="1:30" x14ac:dyDescent="0.45">
      <c r="A2254" t="s">
        <v>180</v>
      </c>
      <c r="B2254">
        <v>22520</v>
      </c>
      <c r="C2254" t="s">
        <v>598</v>
      </c>
      <c r="E2254">
        <v>51</v>
      </c>
      <c r="F2254" t="s">
        <v>46</v>
      </c>
      <c r="H2254">
        <v>1</v>
      </c>
      <c r="I2254" t="s">
        <v>32</v>
      </c>
      <c r="J2254">
        <v>1</v>
      </c>
      <c r="K2254" t="s">
        <v>32</v>
      </c>
      <c r="L2254">
        <v>0</v>
      </c>
      <c r="M2254" t="s">
        <v>32</v>
      </c>
      <c r="N2254">
        <v>2012</v>
      </c>
      <c r="O2254">
        <v>92</v>
      </c>
      <c r="P2254">
        <v>154583</v>
      </c>
      <c r="Q2254">
        <v>34</v>
      </c>
      <c r="R2254">
        <v>152873</v>
      </c>
      <c r="S2254">
        <v>633</v>
      </c>
      <c r="T2254">
        <v>21367</v>
      </c>
      <c r="U2254">
        <v>58</v>
      </c>
      <c r="V2254">
        <v>1711</v>
      </c>
      <c r="W2254">
        <v>40.5</v>
      </c>
      <c r="X2254">
        <v>8.9</v>
      </c>
      <c r="Y2254">
        <v>46.8</v>
      </c>
      <c r="Z2254">
        <v>9.1999999999999993</v>
      </c>
      <c r="AA2254">
        <v>27.5</v>
      </c>
      <c r="AB2254">
        <v>19</v>
      </c>
      <c r="AC2254">
        <v>40.9</v>
      </c>
      <c r="AD2254">
        <v>46.4</v>
      </c>
    </row>
    <row r="2255" spans="1:30" x14ac:dyDescent="0.45">
      <c r="A2255" t="s">
        <v>180</v>
      </c>
      <c r="B2255">
        <v>22520</v>
      </c>
      <c r="C2255" t="s">
        <v>598</v>
      </c>
      <c r="E2255">
        <v>52</v>
      </c>
      <c r="F2255" t="s">
        <v>47</v>
      </c>
      <c r="G2255" t="s">
        <v>48</v>
      </c>
      <c r="H2255">
        <v>1</v>
      </c>
      <c r="I2255" t="s">
        <v>32</v>
      </c>
      <c r="J2255">
        <v>1</v>
      </c>
      <c r="K2255" t="s">
        <v>32</v>
      </c>
      <c r="L2255">
        <v>0</v>
      </c>
      <c r="M2255" t="s">
        <v>32</v>
      </c>
      <c r="N2255">
        <v>2012</v>
      </c>
      <c r="O2255">
        <v>535</v>
      </c>
      <c r="P2255">
        <v>309478</v>
      </c>
      <c r="Q2255">
        <v>212</v>
      </c>
      <c r="R2255">
        <v>293692</v>
      </c>
      <c r="S2255">
        <v>1680</v>
      </c>
      <c r="T2255">
        <v>67702</v>
      </c>
      <c r="U2255">
        <v>323</v>
      </c>
      <c r="V2255">
        <v>15786</v>
      </c>
      <c r="W2255">
        <v>23.6</v>
      </c>
      <c r="X2255">
        <v>5.6</v>
      </c>
      <c r="Y2255">
        <v>25.3</v>
      </c>
      <c r="Z2255">
        <v>6.1</v>
      </c>
      <c r="AA2255">
        <v>11.7</v>
      </c>
      <c r="AB2255">
        <v>8.3000000000000007</v>
      </c>
      <c r="AC2255">
        <v>32.700000000000003</v>
      </c>
      <c r="AD2255">
        <v>43.8</v>
      </c>
    </row>
    <row r="2256" spans="1:30" x14ac:dyDescent="0.45">
      <c r="A2256" t="s">
        <v>180</v>
      </c>
      <c r="B2256">
        <v>22520</v>
      </c>
      <c r="C2256" t="s">
        <v>598</v>
      </c>
      <c r="E2256">
        <v>53</v>
      </c>
      <c r="F2256" t="s">
        <v>49</v>
      </c>
      <c r="H2256">
        <v>1</v>
      </c>
      <c r="I2256" t="s">
        <v>32</v>
      </c>
      <c r="J2256">
        <v>1</v>
      </c>
      <c r="K2256" t="s">
        <v>32</v>
      </c>
      <c r="L2256">
        <v>0</v>
      </c>
      <c r="M2256" t="s">
        <v>32</v>
      </c>
      <c r="N2256">
        <v>2012</v>
      </c>
      <c r="O2256">
        <v>1092</v>
      </c>
      <c r="P2256">
        <v>186652</v>
      </c>
      <c r="Q2256">
        <v>108</v>
      </c>
      <c r="R2256">
        <v>73973</v>
      </c>
      <c r="S2256">
        <v>779</v>
      </c>
      <c r="T2256">
        <v>17778</v>
      </c>
      <c r="U2256">
        <v>984</v>
      </c>
      <c r="V2256">
        <v>112678</v>
      </c>
      <c r="W2256">
        <v>19.600000000000001</v>
      </c>
      <c r="X2256">
        <v>21.3</v>
      </c>
      <c r="Y2256">
        <v>24.4</v>
      </c>
      <c r="Z2256">
        <v>19.8</v>
      </c>
      <c r="AA2256">
        <v>35</v>
      </c>
      <c r="AB2256">
        <v>29.5</v>
      </c>
      <c r="AC2256">
        <v>19.5</v>
      </c>
      <c r="AD2256">
        <v>30.2</v>
      </c>
    </row>
    <row r="2257" spans="1:30" x14ac:dyDescent="0.45">
      <c r="A2257" t="s">
        <v>180</v>
      </c>
      <c r="B2257">
        <v>22520</v>
      </c>
      <c r="C2257" t="s">
        <v>598</v>
      </c>
      <c r="E2257">
        <v>54</v>
      </c>
      <c r="F2257" t="s">
        <v>50</v>
      </c>
      <c r="H2257">
        <v>1</v>
      </c>
      <c r="I2257" t="s">
        <v>32</v>
      </c>
      <c r="J2257">
        <v>1</v>
      </c>
      <c r="K2257" t="s">
        <v>32</v>
      </c>
      <c r="L2257">
        <v>0</v>
      </c>
      <c r="M2257" t="s">
        <v>32</v>
      </c>
      <c r="N2257">
        <v>2012</v>
      </c>
      <c r="O2257">
        <v>1108</v>
      </c>
      <c r="P2257">
        <v>126045</v>
      </c>
      <c r="Q2257">
        <v>210</v>
      </c>
      <c r="R2257">
        <v>94668</v>
      </c>
      <c r="S2257">
        <v>791</v>
      </c>
      <c r="T2257">
        <v>30038</v>
      </c>
      <c r="U2257">
        <v>898</v>
      </c>
      <c r="V2257">
        <v>31377</v>
      </c>
      <c r="W2257">
        <v>13.5</v>
      </c>
      <c r="X2257">
        <v>26.2</v>
      </c>
      <c r="Y2257">
        <v>17.8</v>
      </c>
      <c r="Z2257">
        <v>32.799999999999997</v>
      </c>
      <c r="AA2257">
        <v>15.5</v>
      </c>
      <c r="AB2257">
        <v>16.399999999999999</v>
      </c>
      <c r="AC2257">
        <v>16.7</v>
      </c>
      <c r="AD2257">
        <v>37.299999999999997</v>
      </c>
    </row>
    <row r="2258" spans="1:30" x14ac:dyDescent="0.45">
      <c r="A2258" t="s">
        <v>180</v>
      </c>
      <c r="B2258">
        <v>22520</v>
      </c>
      <c r="C2258" t="s">
        <v>598</v>
      </c>
      <c r="E2258">
        <v>56</v>
      </c>
      <c r="F2258" t="s">
        <v>51</v>
      </c>
      <c r="H2258">
        <v>1</v>
      </c>
      <c r="I2258" t="s">
        <v>32</v>
      </c>
      <c r="J2258">
        <v>1</v>
      </c>
      <c r="K2258" t="s">
        <v>32</v>
      </c>
      <c r="L2258">
        <v>0</v>
      </c>
      <c r="M2258" t="s">
        <v>32</v>
      </c>
      <c r="N2258">
        <v>2012</v>
      </c>
      <c r="O2258">
        <v>1428</v>
      </c>
      <c r="P2258">
        <v>155628</v>
      </c>
      <c r="Q2258">
        <v>74</v>
      </c>
      <c r="R2258">
        <v>96919</v>
      </c>
      <c r="S2258">
        <v>3754</v>
      </c>
      <c r="T2258">
        <v>63333</v>
      </c>
      <c r="U2258">
        <v>1354</v>
      </c>
      <c r="W2258">
        <v>14</v>
      </c>
      <c r="X2258">
        <v>23.9</v>
      </c>
      <c r="Y2258">
        <v>37.9</v>
      </c>
      <c r="Z2258">
        <v>5.0999999999999996</v>
      </c>
      <c r="AA2258">
        <v>2.7</v>
      </c>
      <c r="AB2258">
        <v>3.3</v>
      </c>
      <c r="AC2258">
        <v>13.5</v>
      </c>
    </row>
    <row r="2259" spans="1:30" x14ac:dyDescent="0.45">
      <c r="A2259" t="s">
        <v>180</v>
      </c>
      <c r="B2259">
        <v>22520</v>
      </c>
      <c r="C2259" t="s">
        <v>598</v>
      </c>
      <c r="E2259">
        <v>61</v>
      </c>
      <c r="F2259" t="s">
        <v>52</v>
      </c>
      <c r="H2259">
        <v>1</v>
      </c>
      <c r="I2259" t="s">
        <v>32</v>
      </c>
      <c r="J2259">
        <v>1</v>
      </c>
      <c r="K2259" t="s">
        <v>32</v>
      </c>
      <c r="L2259">
        <v>0</v>
      </c>
      <c r="M2259" t="s">
        <v>32</v>
      </c>
      <c r="N2259">
        <v>2012</v>
      </c>
      <c r="O2259">
        <v>196</v>
      </c>
      <c r="P2259">
        <v>20831</v>
      </c>
      <c r="Q2259">
        <v>31</v>
      </c>
      <c r="R2259">
        <v>17317</v>
      </c>
      <c r="S2259">
        <v>500</v>
      </c>
      <c r="T2259">
        <v>7730</v>
      </c>
      <c r="U2259">
        <v>164</v>
      </c>
      <c r="W2259">
        <v>32.200000000000003</v>
      </c>
      <c r="X2259">
        <v>16.3</v>
      </c>
      <c r="Y2259">
        <v>38.299999999999997</v>
      </c>
      <c r="Z2259">
        <v>10.7</v>
      </c>
      <c r="AA2259">
        <v>20.8</v>
      </c>
      <c r="AB2259">
        <v>9.3000000000000007</v>
      </c>
      <c r="AC2259">
        <v>36.4</v>
      </c>
    </row>
    <row r="2260" spans="1:30" x14ac:dyDescent="0.45">
      <c r="A2260" t="s">
        <v>180</v>
      </c>
      <c r="B2260">
        <v>22520</v>
      </c>
      <c r="C2260" t="s">
        <v>598</v>
      </c>
      <c r="E2260">
        <v>62</v>
      </c>
      <c r="F2260" t="s">
        <v>53</v>
      </c>
      <c r="H2260">
        <v>1</v>
      </c>
      <c r="I2260" t="s">
        <v>32</v>
      </c>
      <c r="J2260">
        <v>1</v>
      </c>
      <c r="K2260" t="s">
        <v>32</v>
      </c>
      <c r="L2260">
        <v>0</v>
      </c>
      <c r="M2260" t="s">
        <v>32</v>
      </c>
      <c r="N2260">
        <v>2012</v>
      </c>
      <c r="O2260">
        <v>832</v>
      </c>
      <c r="P2260">
        <v>404440</v>
      </c>
      <c r="Q2260">
        <v>373</v>
      </c>
      <c r="R2260">
        <v>388595</v>
      </c>
      <c r="S2260">
        <v>4357</v>
      </c>
      <c r="T2260">
        <v>179828</v>
      </c>
      <c r="U2260">
        <v>458</v>
      </c>
      <c r="V2260">
        <v>15845</v>
      </c>
      <c r="W2260">
        <v>8.8000000000000007</v>
      </c>
      <c r="X2260">
        <v>27.8</v>
      </c>
      <c r="Y2260">
        <v>18.7</v>
      </c>
      <c r="Z2260">
        <v>30.8</v>
      </c>
      <c r="AA2260">
        <v>20.3</v>
      </c>
      <c r="AB2260">
        <v>42.8</v>
      </c>
      <c r="AC2260">
        <v>9.6</v>
      </c>
      <c r="AD2260">
        <v>27.9</v>
      </c>
    </row>
    <row r="2261" spans="1:30" x14ac:dyDescent="0.45">
      <c r="A2261" t="s">
        <v>180</v>
      </c>
      <c r="B2261">
        <v>22520</v>
      </c>
      <c r="C2261" t="s">
        <v>598</v>
      </c>
      <c r="E2261">
        <v>71</v>
      </c>
      <c r="F2261" t="s">
        <v>54</v>
      </c>
      <c r="H2261">
        <v>1</v>
      </c>
      <c r="I2261" t="s">
        <v>32</v>
      </c>
      <c r="J2261">
        <v>1</v>
      </c>
      <c r="K2261" t="s">
        <v>32</v>
      </c>
      <c r="L2261">
        <v>0</v>
      </c>
      <c r="M2261" t="s">
        <v>32</v>
      </c>
      <c r="N2261">
        <v>2012</v>
      </c>
      <c r="O2261">
        <v>364</v>
      </c>
      <c r="P2261">
        <v>20273</v>
      </c>
      <c r="Q2261">
        <v>32</v>
      </c>
      <c r="R2261">
        <v>13780</v>
      </c>
      <c r="S2261">
        <v>479</v>
      </c>
      <c r="T2261">
        <v>5134</v>
      </c>
      <c r="U2261">
        <v>332</v>
      </c>
      <c r="V2261">
        <v>6492</v>
      </c>
      <c r="W2261">
        <v>15.3</v>
      </c>
      <c r="X2261">
        <v>21.4</v>
      </c>
      <c r="Y2261">
        <v>42.4</v>
      </c>
      <c r="Z2261">
        <v>34</v>
      </c>
      <c r="AA2261">
        <v>34.5</v>
      </c>
      <c r="AB2261">
        <v>25.3</v>
      </c>
      <c r="AC2261">
        <v>15.9</v>
      </c>
      <c r="AD2261">
        <v>34.5</v>
      </c>
    </row>
    <row r="2262" spans="1:30" x14ac:dyDescent="0.45">
      <c r="A2262" t="s">
        <v>180</v>
      </c>
      <c r="B2262">
        <v>22520</v>
      </c>
      <c r="C2262" t="s">
        <v>598</v>
      </c>
      <c r="E2262">
        <v>72</v>
      </c>
      <c r="F2262" t="s">
        <v>55</v>
      </c>
      <c r="H2262">
        <v>1</v>
      </c>
      <c r="I2262" t="s">
        <v>32</v>
      </c>
      <c r="J2262">
        <v>1</v>
      </c>
      <c r="K2262" t="s">
        <v>32</v>
      </c>
      <c r="L2262">
        <v>0</v>
      </c>
      <c r="M2262" t="s">
        <v>32</v>
      </c>
      <c r="N2262">
        <v>2012</v>
      </c>
      <c r="O2262">
        <v>430</v>
      </c>
      <c r="P2262">
        <v>233344</v>
      </c>
      <c r="Q2262">
        <v>204</v>
      </c>
      <c r="R2262">
        <v>225573</v>
      </c>
      <c r="S2262">
        <v>5715</v>
      </c>
      <c r="T2262">
        <v>64038</v>
      </c>
      <c r="U2262">
        <v>226</v>
      </c>
      <c r="V2262">
        <v>7771</v>
      </c>
      <c r="W2262">
        <v>25.9</v>
      </c>
      <c r="X2262">
        <v>14.8</v>
      </c>
      <c r="Y2262">
        <v>26.9</v>
      </c>
      <c r="Z2262">
        <v>16.5</v>
      </c>
      <c r="AA2262">
        <v>19.3</v>
      </c>
      <c r="AB2262">
        <v>13.2</v>
      </c>
      <c r="AC2262">
        <v>47.2</v>
      </c>
      <c r="AD2262">
        <v>40.700000000000003</v>
      </c>
    </row>
    <row r="2263" spans="1:30" x14ac:dyDescent="0.45">
      <c r="A2263" t="s">
        <v>180</v>
      </c>
      <c r="B2263">
        <v>22520</v>
      </c>
      <c r="C2263" t="s">
        <v>598</v>
      </c>
      <c r="E2263">
        <v>81</v>
      </c>
      <c r="F2263" t="s">
        <v>56</v>
      </c>
      <c r="G2263" t="s">
        <v>57</v>
      </c>
      <c r="H2263">
        <v>1</v>
      </c>
      <c r="I2263" t="s">
        <v>32</v>
      </c>
      <c r="J2263">
        <v>1</v>
      </c>
      <c r="K2263" t="s">
        <v>32</v>
      </c>
      <c r="L2263">
        <v>0</v>
      </c>
      <c r="M2263" t="s">
        <v>32</v>
      </c>
      <c r="N2263">
        <v>2012</v>
      </c>
      <c r="O2263">
        <v>2423</v>
      </c>
      <c r="P2263">
        <v>145442</v>
      </c>
      <c r="Q2263">
        <v>133</v>
      </c>
      <c r="R2263">
        <v>86704</v>
      </c>
      <c r="S2263">
        <v>803</v>
      </c>
      <c r="T2263">
        <v>19399</v>
      </c>
      <c r="U2263">
        <v>2291</v>
      </c>
      <c r="V2263">
        <v>58738</v>
      </c>
      <c r="W2263">
        <v>10.5</v>
      </c>
      <c r="X2263">
        <v>28.3</v>
      </c>
      <c r="Y2263">
        <v>34.9</v>
      </c>
      <c r="Z2263">
        <v>44</v>
      </c>
      <c r="AA2263">
        <v>22.1</v>
      </c>
      <c r="AB2263">
        <v>18.899999999999999</v>
      </c>
      <c r="AC2263">
        <v>10.5</v>
      </c>
      <c r="AD2263">
        <v>20.100000000000001</v>
      </c>
    </row>
    <row r="2264" spans="1:30" x14ac:dyDescent="0.45">
      <c r="A2264" t="s">
        <v>181</v>
      </c>
      <c r="B2264">
        <v>22540</v>
      </c>
      <c r="C2264" t="s">
        <v>599</v>
      </c>
      <c r="E2264">
        <v>0</v>
      </c>
      <c r="F2264" t="s">
        <v>31</v>
      </c>
      <c r="H2264">
        <v>1</v>
      </c>
      <c r="I2264" t="s">
        <v>32</v>
      </c>
      <c r="J2264">
        <v>1</v>
      </c>
      <c r="K2264" t="s">
        <v>32</v>
      </c>
      <c r="L2264">
        <v>0</v>
      </c>
      <c r="M2264" t="s">
        <v>32</v>
      </c>
      <c r="N2264">
        <v>2012</v>
      </c>
      <c r="O2264">
        <v>7676</v>
      </c>
      <c r="P2264">
        <v>11003739</v>
      </c>
      <c r="Q2264">
        <v>1955</v>
      </c>
      <c r="R2264">
        <v>10549337</v>
      </c>
      <c r="S2264">
        <v>40089</v>
      </c>
      <c r="T2264">
        <v>1512865</v>
      </c>
      <c r="U2264">
        <v>5721</v>
      </c>
      <c r="V2264">
        <v>454401</v>
      </c>
      <c r="W2264">
        <v>8.4</v>
      </c>
      <c r="X2264">
        <v>4.5</v>
      </c>
      <c r="Y2264">
        <v>11.2</v>
      </c>
      <c r="Z2264">
        <v>3.9</v>
      </c>
      <c r="AA2264">
        <v>5.7</v>
      </c>
      <c r="AB2264">
        <v>5.9</v>
      </c>
      <c r="AC2264">
        <v>9.1999999999999993</v>
      </c>
      <c r="AD2264">
        <v>42</v>
      </c>
    </row>
    <row r="2265" spans="1:30" x14ac:dyDescent="0.45">
      <c r="A2265" t="s">
        <v>181</v>
      </c>
      <c r="B2265">
        <v>22540</v>
      </c>
      <c r="C2265" t="s">
        <v>599</v>
      </c>
      <c r="E2265">
        <v>11</v>
      </c>
      <c r="F2265" t="s">
        <v>33</v>
      </c>
      <c r="G2265" t="s">
        <v>34</v>
      </c>
      <c r="H2265">
        <v>1</v>
      </c>
      <c r="I2265" t="s">
        <v>32</v>
      </c>
      <c r="J2265">
        <v>1</v>
      </c>
      <c r="K2265" t="s">
        <v>32</v>
      </c>
      <c r="L2265">
        <v>0</v>
      </c>
      <c r="M2265" t="s">
        <v>32</v>
      </c>
      <c r="N2265">
        <v>2012</v>
      </c>
      <c r="O2265">
        <v>101</v>
      </c>
      <c r="Q2265">
        <v>18</v>
      </c>
      <c r="U2265">
        <v>83</v>
      </c>
      <c r="W2265">
        <v>35.1</v>
      </c>
      <c r="Y2265">
        <v>129.1</v>
      </c>
      <c r="AC2265">
        <v>37.9</v>
      </c>
    </row>
    <row r="2266" spans="1:30" x14ac:dyDescent="0.45">
      <c r="A2266" t="s">
        <v>181</v>
      </c>
      <c r="B2266">
        <v>22540</v>
      </c>
      <c r="C2266" t="s">
        <v>599</v>
      </c>
      <c r="E2266">
        <v>23</v>
      </c>
      <c r="F2266" t="s">
        <v>37</v>
      </c>
      <c r="H2266">
        <v>1</v>
      </c>
      <c r="I2266" t="s">
        <v>32</v>
      </c>
      <c r="J2266">
        <v>1</v>
      </c>
      <c r="K2266" t="s">
        <v>32</v>
      </c>
      <c r="L2266">
        <v>0</v>
      </c>
      <c r="M2266" t="s">
        <v>32</v>
      </c>
      <c r="N2266">
        <v>2012</v>
      </c>
      <c r="O2266">
        <v>733</v>
      </c>
      <c r="P2266">
        <v>707977</v>
      </c>
      <c r="Q2266">
        <v>217</v>
      </c>
      <c r="R2266">
        <v>671417</v>
      </c>
      <c r="S2266">
        <v>1798</v>
      </c>
      <c r="T2266">
        <v>119067</v>
      </c>
      <c r="U2266">
        <v>516</v>
      </c>
      <c r="W2266">
        <v>16.2</v>
      </c>
      <c r="X2266">
        <v>14.1</v>
      </c>
      <c r="Y2266">
        <v>36.4</v>
      </c>
      <c r="Z2266">
        <v>15</v>
      </c>
      <c r="AA2266">
        <v>17.5</v>
      </c>
      <c r="AB2266">
        <v>18.8</v>
      </c>
      <c r="AC2266">
        <v>20.7</v>
      </c>
    </row>
    <row r="2267" spans="1:30" x14ac:dyDescent="0.45">
      <c r="A2267" t="s">
        <v>181</v>
      </c>
      <c r="B2267">
        <v>22540</v>
      </c>
      <c r="C2267" t="s">
        <v>599</v>
      </c>
      <c r="E2267" t="s">
        <v>38</v>
      </c>
      <c r="F2267" t="s">
        <v>39</v>
      </c>
      <c r="H2267">
        <v>1</v>
      </c>
      <c r="I2267" t="s">
        <v>32</v>
      </c>
      <c r="J2267">
        <v>1</v>
      </c>
      <c r="K2267" t="s">
        <v>32</v>
      </c>
      <c r="L2267">
        <v>0</v>
      </c>
      <c r="M2267" t="s">
        <v>32</v>
      </c>
      <c r="N2267">
        <v>2012</v>
      </c>
      <c r="O2267">
        <v>341</v>
      </c>
      <c r="P2267">
        <v>4211007</v>
      </c>
      <c r="Q2267">
        <v>184</v>
      </c>
      <c r="R2267">
        <v>4205151</v>
      </c>
      <c r="S2267">
        <v>9561</v>
      </c>
      <c r="T2267">
        <v>442801</v>
      </c>
      <c r="U2267">
        <v>157</v>
      </c>
      <c r="V2267">
        <v>5856</v>
      </c>
      <c r="W2267">
        <v>30.4</v>
      </c>
      <c r="X2267">
        <v>5.5</v>
      </c>
      <c r="Y2267">
        <v>26.7</v>
      </c>
      <c r="Z2267">
        <v>5.7</v>
      </c>
      <c r="AA2267">
        <v>9.1</v>
      </c>
      <c r="AB2267">
        <v>10.9</v>
      </c>
      <c r="AC2267">
        <v>42.4</v>
      </c>
      <c r="AD2267">
        <v>48.7</v>
      </c>
    </row>
    <row r="2268" spans="1:30" x14ac:dyDescent="0.45">
      <c r="A2268" t="s">
        <v>181</v>
      </c>
      <c r="B2268">
        <v>22540</v>
      </c>
      <c r="C2268" t="s">
        <v>599</v>
      </c>
      <c r="E2268">
        <v>42</v>
      </c>
      <c r="F2268" t="s">
        <v>40</v>
      </c>
      <c r="H2268">
        <v>1</v>
      </c>
      <c r="I2268" t="s">
        <v>32</v>
      </c>
      <c r="J2268">
        <v>1</v>
      </c>
      <c r="K2268" t="s">
        <v>32</v>
      </c>
      <c r="L2268">
        <v>0</v>
      </c>
      <c r="M2268" t="s">
        <v>32</v>
      </c>
      <c r="N2268">
        <v>2012</v>
      </c>
      <c r="O2268">
        <v>253</v>
      </c>
      <c r="P2268">
        <v>1770352</v>
      </c>
      <c r="Q2268">
        <v>111</v>
      </c>
      <c r="R2268">
        <v>1765282</v>
      </c>
      <c r="S2268">
        <v>2631</v>
      </c>
      <c r="T2268">
        <v>103169</v>
      </c>
      <c r="U2268">
        <v>142</v>
      </c>
      <c r="V2268">
        <v>5070</v>
      </c>
      <c r="W2268">
        <v>32.6</v>
      </c>
      <c r="X2268">
        <v>8.1</v>
      </c>
      <c r="Y2268">
        <v>41.1</v>
      </c>
      <c r="Z2268">
        <v>8.5</v>
      </c>
      <c r="AA2268">
        <v>42.2</v>
      </c>
      <c r="AB2268">
        <v>30.6</v>
      </c>
      <c r="AC2268">
        <v>57.7</v>
      </c>
      <c r="AD2268">
        <v>48.7</v>
      </c>
    </row>
    <row r="2269" spans="1:30" x14ac:dyDescent="0.45">
      <c r="A2269" t="s">
        <v>181</v>
      </c>
      <c r="B2269">
        <v>22540</v>
      </c>
      <c r="C2269" t="s">
        <v>599</v>
      </c>
      <c r="E2269" t="s">
        <v>41</v>
      </c>
      <c r="F2269" t="s">
        <v>42</v>
      </c>
      <c r="H2269">
        <v>1</v>
      </c>
      <c r="I2269" t="s">
        <v>32</v>
      </c>
      <c r="J2269">
        <v>1</v>
      </c>
      <c r="K2269" t="s">
        <v>32</v>
      </c>
      <c r="L2269">
        <v>0</v>
      </c>
      <c r="M2269" t="s">
        <v>32</v>
      </c>
      <c r="N2269">
        <v>2012</v>
      </c>
      <c r="O2269">
        <v>1056</v>
      </c>
      <c r="P2269">
        <v>1366097</v>
      </c>
      <c r="Q2269">
        <v>290</v>
      </c>
      <c r="R2269">
        <v>1327928</v>
      </c>
      <c r="S2269">
        <v>5011</v>
      </c>
      <c r="T2269">
        <v>123636</v>
      </c>
      <c r="U2269">
        <v>767</v>
      </c>
      <c r="V2269">
        <v>38169</v>
      </c>
      <c r="W2269">
        <v>15.2</v>
      </c>
      <c r="X2269">
        <v>16.600000000000001</v>
      </c>
      <c r="Y2269">
        <v>27.1</v>
      </c>
      <c r="Z2269">
        <v>17.8</v>
      </c>
      <c r="AA2269">
        <v>13.7</v>
      </c>
      <c r="AB2269">
        <v>16.8</v>
      </c>
      <c r="AC2269">
        <v>14.2</v>
      </c>
      <c r="AD2269">
        <v>29.4</v>
      </c>
    </row>
    <row r="2270" spans="1:30" x14ac:dyDescent="0.45">
      <c r="A2270" t="s">
        <v>181</v>
      </c>
      <c r="B2270">
        <v>22540</v>
      </c>
      <c r="C2270" t="s">
        <v>599</v>
      </c>
      <c r="E2270" t="s">
        <v>43</v>
      </c>
      <c r="F2270" t="s">
        <v>44</v>
      </c>
      <c r="G2270" t="s">
        <v>45</v>
      </c>
      <c r="H2270">
        <v>1</v>
      </c>
      <c r="I2270" t="s">
        <v>32</v>
      </c>
      <c r="J2270">
        <v>1</v>
      </c>
      <c r="K2270" t="s">
        <v>32</v>
      </c>
      <c r="L2270">
        <v>0</v>
      </c>
      <c r="M2270" t="s">
        <v>32</v>
      </c>
      <c r="N2270">
        <v>2012</v>
      </c>
      <c r="O2270">
        <v>404</v>
      </c>
      <c r="Q2270">
        <v>90</v>
      </c>
      <c r="U2270">
        <v>313</v>
      </c>
      <c r="W2270">
        <v>29.6</v>
      </c>
      <c r="Y2270">
        <v>37.4</v>
      </c>
      <c r="AC2270">
        <v>32.9</v>
      </c>
    </row>
    <row r="2271" spans="1:30" x14ac:dyDescent="0.45">
      <c r="A2271" t="s">
        <v>181</v>
      </c>
      <c r="B2271">
        <v>22540</v>
      </c>
      <c r="C2271" t="s">
        <v>599</v>
      </c>
      <c r="E2271">
        <v>51</v>
      </c>
      <c r="F2271" t="s">
        <v>46</v>
      </c>
      <c r="H2271">
        <v>1</v>
      </c>
      <c r="I2271" t="s">
        <v>32</v>
      </c>
      <c r="J2271">
        <v>1</v>
      </c>
      <c r="K2271" t="s">
        <v>32</v>
      </c>
      <c r="L2271">
        <v>0</v>
      </c>
      <c r="M2271" t="s">
        <v>32</v>
      </c>
      <c r="N2271">
        <v>2012</v>
      </c>
      <c r="O2271">
        <v>121</v>
      </c>
      <c r="P2271">
        <v>131089</v>
      </c>
      <c r="Q2271">
        <v>21</v>
      </c>
      <c r="R2271">
        <v>129314</v>
      </c>
      <c r="S2271">
        <v>504</v>
      </c>
      <c r="T2271">
        <v>20875</v>
      </c>
      <c r="U2271">
        <v>100</v>
      </c>
      <c r="W2271">
        <v>53.2</v>
      </c>
      <c r="X2271">
        <v>2.8</v>
      </c>
      <c r="Y2271">
        <v>45.7</v>
      </c>
      <c r="Z2271">
        <v>2.8</v>
      </c>
      <c r="AA2271">
        <v>7.7</v>
      </c>
      <c r="AB2271">
        <v>2.1</v>
      </c>
      <c r="AC2271">
        <v>63</v>
      </c>
    </row>
    <row r="2272" spans="1:30" x14ac:dyDescent="0.45">
      <c r="A2272" t="s">
        <v>181</v>
      </c>
      <c r="B2272">
        <v>22540</v>
      </c>
      <c r="C2272" t="s">
        <v>599</v>
      </c>
      <c r="E2272">
        <v>52</v>
      </c>
      <c r="F2272" t="s">
        <v>47</v>
      </c>
      <c r="G2272" t="s">
        <v>48</v>
      </c>
      <c r="H2272">
        <v>1</v>
      </c>
      <c r="I2272" t="s">
        <v>32</v>
      </c>
      <c r="J2272">
        <v>1</v>
      </c>
      <c r="K2272" t="s">
        <v>32</v>
      </c>
      <c r="L2272">
        <v>0</v>
      </c>
      <c r="M2272" t="s">
        <v>32</v>
      </c>
      <c r="N2272">
        <v>2012</v>
      </c>
      <c r="O2272">
        <v>281</v>
      </c>
      <c r="P2272">
        <v>588867</v>
      </c>
      <c r="Q2272">
        <v>143</v>
      </c>
      <c r="R2272">
        <v>581977</v>
      </c>
      <c r="S2272">
        <v>1770</v>
      </c>
      <c r="T2272">
        <v>81025</v>
      </c>
      <c r="U2272">
        <v>138</v>
      </c>
      <c r="V2272">
        <v>6890</v>
      </c>
      <c r="W2272">
        <v>28.1</v>
      </c>
      <c r="X2272">
        <v>14.3</v>
      </c>
      <c r="Y2272">
        <v>40.9</v>
      </c>
      <c r="Z2272">
        <v>15.2</v>
      </c>
      <c r="AA2272">
        <v>25.7</v>
      </c>
      <c r="AB2272">
        <v>22.3</v>
      </c>
      <c r="AC2272">
        <v>33.200000000000003</v>
      </c>
      <c r="AD2272">
        <v>41.5</v>
      </c>
    </row>
    <row r="2273" spans="1:30" x14ac:dyDescent="0.45">
      <c r="A2273" t="s">
        <v>181</v>
      </c>
      <c r="B2273">
        <v>22540</v>
      </c>
      <c r="C2273" t="s">
        <v>599</v>
      </c>
      <c r="E2273">
        <v>53</v>
      </c>
      <c r="F2273" t="s">
        <v>49</v>
      </c>
      <c r="H2273">
        <v>1</v>
      </c>
      <c r="I2273" t="s">
        <v>32</v>
      </c>
      <c r="J2273">
        <v>1</v>
      </c>
      <c r="K2273" t="s">
        <v>32</v>
      </c>
      <c r="L2273">
        <v>0</v>
      </c>
      <c r="M2273" t="s">
        <v>32</v>
      </c>
      <c r="N2273">
        <v>2012</v>
      </c>
      <c r="O2273">
        <v>797</v>
      </c>
      <c r="P2273">
        <v>96157</v>
      </c>
      <c r="Q2273">
        <v>21</v>
      </c>
      <c r="R2273">
        <v>20022</v>
      </c>
      <c r="S2273">
        <v>117</v>
      </c>
      <c r="T2273">
        <v>2459</v>
      </c>
      <c r="U2273">
        <v>776</v>
      </c>
      <c r="W2273">
        <v>23.3</v>
      </c>
      <c r="X2273">
        <v>47.3</v>
      </c>
      <c r="Y2273">
        <v>34.799999999999997</v>
      </c>
      <c r="Z2273">
        <v>15.5</v>
      </c>
      <c r="AA2273">
        <v>31.3</v>
      </c>
      <c r="AB2273">
        <v>15.4</v>
      </c>
      <c r="AC2273">
        <v>22.9</v>
      </c>
    </row>
    <row r="2274" spans="1:30" x14ac:dyDescent="0.45">
      <c r="A2274" t="s">
        <v>181</v>
      </c>
      <c r="B2274">
        <v>22540</v>
      </c>
      <c r="C2274" t="s">
        <v>599</v>
      </c>
      <c r="E2274">
        <v>54</v>
      </c>
      <c r="F2274" t="s">
        <v>50</v>
      </c>
      <c r="H2274">
        <v>1</v>
      </c>
      <c r="I2274" t="s">
        <v>32</v>
      </c>
      <c r="J2274">
        <v>1</v>
      </c>
      <c r="K2274" t="s">
        <v>32</v>
      </c>
      <c r="L2274">
        <v>0</v>
      </c>
      <c r="M2274" t="s">
        <v>32</v>
      </c>
      <c r="N2274">
        <v>2012</v>
      </c>
      <c r="O2274">
        <v>613</v>
      </c>
      <c r="P2274">
        <v>161882</v>
      </c>
      <c r="Q2274">
        <v>129</v>
      </c>
      <c r="R2274">
        <v>147336</v>
      </c>
      <c r="S2274">
        <v>1425</v>
      </c>
      <c r="T2274">
        <v>77720</v>
      </c>
      <c r="U2274">
        <v>484</v>
      </c>
      <c r="V2274">
        <v>14546</v>
      </c>
      <c r="W2274">
        <v>21.7</v>
      </c>
      <c r="X2274">
        <v>14.1</v>
      </c>
      <c r="Y2274">
        <v>63.1</v>
      </c>
      <c r="Z2274">
        <v>13.8</v>
      </c>
      <c r="AA2274">
        <v>25.7</v>
      </c>
      <c r="AB2274">
        <v>14.6</v>
      </c>
      <c r="AC2274">
        <v>23.1</v>
      </c>
      <c r="AD2274">
        <v>33.299999999999997</v>
      </c>
    </row>
    <row r="2275" spans="1:30" x14ac:dyDescent="0.45">
      <c r="A2275" t="s">
        <v>181</v>
      </c>
      <c r="B2275">
        <v>22540</v>
      </c>
      <c r="C2275" t="s">
        <v>599</v>
      </c>
      <c r="E2275">
        <v>56</v>
      </c>
      <c r="F2275" t="s">
        <v>51</v>
      </c>
      <c r="H2275">
        <v>1</v>
      </c>
      <c r="I2275" t="s">
        <v>32</v>
      </c>
      <c r="J2275">
        <v>1</v>
      </c>
      <c r="K2275" t="s">
        <v>32</v>
      </c>
      <c r="L2275">
        <v>0</v>
      </c>
      <c r="M2275" t="s">
        <v>32</v>
      </c>
      <c r="N2275">
        <v>2012</v>
      </c>
      <c r="O2275">
        <v>419</v>
      </c>
      <c r="Q2275">
        <v>86</v>
      </c>
      <c r="U2275">
        <v>333</v>
      </c>
      <c r="W2275">
        <v>22.9</v>
      </c>
      <c r="Y2275">
        <v>54.9</v>
      </c>
      <c r="AC2275">
        <v>23</v>
      </c>
    </row>
    <row r="2276" spans="1:30" x14ac:dyDescent="0.45">
      <c r="A2276" t="s">
        <v>181</v>
      </c>
      <c r="B2276">
        <v>22540</v>
      </c>
      <c r="C2276" t="s">
        <v>599</v>
      </c>
      <c r="E2276">
        <v>61</v>
      </c>
      <c r="F2276" t="s">
        <v>52</v>
      </c>
      <c r="H2276">
        <v>1</v>
      </c>
      <c r="I2276" t="s">
        <v>32</v>
      </c>
      <c r="J2276">
        <v>1</v>
      </c>
      <c r="K2276" t="s">
        <v>32</v>
      </c>
      <c r="L2276">
        <v>0</v>
      </c>
      <c r="M2276" t="s">
        <v>32</v>
      </c>
      <c r="N2276">
        <v>2012</v>
      </c>
      <c r="O2276">
        <v>132</v>
      </c>
      <c r="P2276">
        <v>62215</v>
      </c>
      <c r="Q2276">
        <v>36</v>
      </c>
      <c r="R2276">
        <v>61353</v>
      </c>
      <c r="S2276">
        <v>1541</v>
      </c>
      <c r="T2276">
        <v>29134</v>
      </c>
      <c r="U2276">
        <v>96</v>
      </c>
      <c r="V2276">
        <v>862</v>
      </c>
      <c r="W2276">
        <v>46.3</v>
      </c>
      <c r="X2276">
        <v>3.1</v>
      </c>
      <c r="Y2276">
        <v>53</v>
      </c>
      <c r="Z2276">
        <v>3.1</v>
      </c>
      <c r="AA2276">
        <v>4</v>
      </c>
      <c r="AB2276">
        <v>2.4</v>
      </c>
      <c r="AC2276">
        <v>46.5</v>
      </c>
      <c r="AD2276">
        <v>17.5</v>
      </c>
    </row>
    <row r="2277" spans="1:30" x14ac:dyDescent="0.45">
      <c r="A2277" t="s">
        <v>181</v>
      </c>
      <c r="B2277">
        <v>22540</v>
      </c>
      <c r="C2277" t="s">
        <v>599</v>
      </c>
      <c r="E2277">
        <v>62</v>
      </c>
      <c r="F2277" t="s">
        <v>53</v>
      </c>
      <c r="H2277">
        <v>1</v>
      </c>
      <c r="I2277" t="s">
        <v>32</v>
      </c>
      <c r="J2277">
        <v>1</v>
      </c>
      <c r="K2277" t="s">
        <v>32</v>
      </c>
      <c r="L2277">
        <v>0</v>
      </c>
      <c r="M2277" t="s">
        <v>32</v>
      </c>
      <c r="N2277">
        <v>2012</v>
      </c>
      <c r="O2277">
        <v>627</v>
      </c>
      <c r="P2277">
        <v>882557</v>
      </c>
      <c r="Q2277">
        <v>247</v>
      </c>
      <c r="R2277">
        <v>855957</v>
      </c>
      <c r="S2277">
        <v>6914</v>
      </c>
      <c r="T2277">
        <v>289265</v>
      </c>
      <c r="U2277">
        <v>379</v>
      </c>
      <c r="V2277">
        <v>26600</v>
      </c>
      <c r="W2277">
        <v>19.7</v>
      </c>
      <c r="X2277">
        <v>11.2</v>
      </c>
      <c r="Y2277">
        <v>24.9</v>
      </c>
      <c r="Z2277">
        <v>12.1</v>
      </c>
      <c r="AA2277">
        <v>20.6</v>
      </c>
      <c r="AB2277">
        <v>18.8</v>
      </c>
      <c r="AC2277">
        <v>31.1</v>
      </c>
      <c r="AD2277">
        <v>10.1</v>
      </c>
    </row>
    <row r="2278" spans="1:30" x14ac:dyDescent="0.45">
      <c r="A2278" t="s">
        <v>181</v>
      </c>
      <c r="B2278">
        <v>22540</v>
      </c>
      <c r="C2278" t="s">
        <v>599</v>
      </c>
      <c r="E2278">
        <v>71</v>
      </c>
      <c r="F2278" t="s">
        <v>54</v>
      </c>
      <c r="H2278">
        <v>1</v>
      </c>
      <c r="I2278" t="s">
        <v>32</v>
      </c>
      <c r="J2278">
        <v>1</v>
      </c>
      <c r="K2278" t="s">
        <v>32</v>
      </c>
      <c r="L2278">
        <v>0</v>
      </c>
      <c r="M2278" t="s">
        <v>32</v>
      </c>
      <c r="N2278">
        <v>2012</v>
      </c>
      <c r="O2278">
        <v>276</v>
      </c>
      <c r="P2278">
        <v>37073</v>
      </c>
      <c r="Q2278">
        <v>56</v>
      </c>
      <c r="R2278">
        <v>33923</v>
      </c>
      <c r="S2278">
        <v>447</v>
      </c>
      <c r="T2278">
        <v>5512</v>
      </c>
      <c r="U2278">
        <v>220</v>
      </c>
      <c r="V2278">
        <v>3149</v>
      </c>
      <c r="W2278">
        <v>27.4</v>
      </c>
      <c r="X2278">
        <v>19.3</v>
      </c>
      <c r="Y2278">
        <v>45.8</v>
      </c>
      <c r="Z2278">
        <v>21.7</v>
      </c>
      <c r="AA2278">
        <v>22.9</v>
      </c>
      <c r="AB2278">
        <v>25.9</v>
      </c>
      <c r="AC2278">
        <v>31.7</v>
      </c>
      <c r="AD2278">
        <v>8.9</v>
      </c>
    </row>
    <row r="2279" spans="1:30" x14ac:dyDescent="0.45">
      <c r="A2279" t="s">
        <v>181</v>
      </c>
      <c r="B2279">
        <v>22540</v>
      </c>
      <c r="C2279" t="s">
        <v>599</v>
      </c>
      <c r="E2279">
        <v>72</v>
      </c>
      <c r="F2279" t="s">
        <v>55</v>
      </c>
      <c r="H2279">
        <v>1</v>
      </c>
      <c r="I2279" t="s">
        <v>32</v>
      </c>
      <c r="J2279">
        <v>1</v>
      </c>
      <c r="K2279" t="s">
        <v>32</v>
      </c>
      <c r="L2279">
        <v>0</v>
      </c>
      <c r="M2279" t="s">
        <v>32</v>
      </c>
      <c r="N2279">
        <v>2012</v>
      </c>
      <c r="O2279">
        <v>336</v>
      </c>
      <c r="P2279">
        <v>141760</v>
      </c>
      <c r="Q2279">
        <v>186</v>
      </c>
      <c r="R2279">
        <v>128517</v>
      </c>
      <c r="S2279">
        <v>2954</v>
      </c>
      <c r="T2279">
        <v>34885</v>
      </c>
      <c r="U2279">
        <v>150</v>
      </c>
      <c r="W2279">
        <v>32.4</v>
      </c>
      <c r="X2279">
        <v>28.5</v>
      </c>
      <c r="Y2279">
        <v>31.9</v>
      </c>
      <c r="Z2279">
        <v>29.7</v>
      </c>
      <c r="AA2279">
        <v>26.6</v>
      </c>
      <c r="AB2279">
        <v>30.2</v>
      </c>
      <c r="AC2279">
        <v>45.8</v>
      </c>
    </row>
    <row r="2280" spans="1:30" x14ac:dyDescent="0.45">
      <c r="A2280" t="s">
        <v>181</v>
      </c>
      <c r="B2280">
        <v>22540</v>
      </c>
      <c r="C2280" t="s">
        <v>599</v>
      </c>
      <c r="E2280">
        <v>81</v>
      </c>
      <c r="F2280" t="s">
        <v>56</v>
      </c>
      <c r="G2280" t="s">
        <v>57</v>
      </c>
      <c r="H2280">
        <v>1</v>
      </c>
      <c r="I2280" t="s">
        <v>32</v>
      </c>
      <c r="J2280">
        <v>1</v>
      </c>
      <c r="K2280" t="s">
        <v>32</v>
      </c>
      <c r="L2280">
        <v>0</v>
      </c>
      <c r="M2280" t="s">
        <v>32</v>
      </c>
      <c r="N2280">
        <v>2012</v>
      </c>
      <c r="O2280">
        <v>1224</v>
      </c>
      <c r="P2280">
        <v>142827</v>
      </c>
      <c r="Q2280">
        <v>158</v>
      </c>
      <c r="R2280">
        <v>109472</v>
      </c>
      <c r="S2280">
        <v>886</v>
      </c>
      <c r="T2280">
        <v>31702</v>
      </c>
      <c r="U2280">
        <v>1066</v>
      </c>
      <c r="V2280">
        <v>33356</v>
      </c>
      <c r="W2280">
        <v>16.899999999999999</v>
      </c>
      <c r="X2280">
        <v>21.5</v>
      </c>
      <c r="Y2280">
        <v>46.3</v>
      </c>
      <c r="Z2280">
        <v>26.3</v>
      </c>
      <c r="AA2280">
        <v>28.6</v>
      </c>
      <c r="AB2280">
        <v>30.6</v>
      </c>
      <c r="AC2280">
        <v>15.2</v>
      </c>
      <c r="AD2280">
        <v>29.6</v>
      </c>
    </row>
    <row r="2281" spans="1:30" x14ac:dyDescent="0.45">
      <c r="A2281" t="s">
        <v>182</v>
      </c>
      <c r="B2281">
        <v>22660</v>
      </c>
      <c r="C2281" t="s">
        <v>600</v>
      </c>
      <c r="E2281">
        <v>0</v>
      </c>
      <c r="F2281" t="s">
        <v>31</v>
      </c>
      <c r="H2281">
        <v>1</v>
      </c>
      <c r="I2281" t="s">
        <v>32</v>
      </c>
      <c r="J2281">
        <v>1</v>
      </c>
      <c r="K2281" t="s">
        <v>32</v>
      </c>
      <c r="L2281">
        <v>0</v>
      </c>
      <c r="M2281" t="s">
        <v>32</v>
      </c>
      <c r="N2281">
        <v>2012</v>
      </c>
      <c r="O2281">
        <v>34949</v>
      </c>
      <c r="P2281">
        <v>24958219</v>
      </c>
      <c r="Q2281">
        <v>8348</v>
      </c>
      <c r="R2281">
        <v>23790453</v>
      </c>
      <c r="S2281">
        <v>104343</v>
      </c>
      <c r="T2281">
        <v>4283997</v>
      </c>
      <c r="U2281">
        <v>26601</v>
      </c>
      <c r="V2281">
        <v>1167765</v>
      </c>
      <c r="W2281">
        <v>1.7</v>
      </c>
      <c r="X2281">
        <v>3.8</v>
      </c>
      <c r="Y2281">
        <v>3.6</v>
      </c>
      <c r="Z2281">
        <v>4.2</v>
      </c>
      <c r="AA2281">
        <v>3</v>
      </c>
      <c r="AB2281">
        <v>4.2</v>
      </c>
      <c r="AC2281">
        <v>2.5</v>
      </c>
      <c r="AD2281">
        <v>14.8</v>
      </c>
    </row>
    <row r="2282" spans="1:30" x14ac:dyDescent="0.45">
      <c r="A2282" t="s">
        <v>182</v>
      </c>
      <c r="B2282">
        <v>22660</v>
      </c>
      <c r="C2282" t="s">
        <v>600</v>
      </c>
      <c r="E2282">
        <v>11</v>
      </c>
      <c r="F2282" t="s">
        <v>33</v>
      </c>
      <c r="G2282" t="s">
        <v>34</v>
      </c>
      <c r="H2282">
        <v>1</v>
      </c>
      <c r="I2282" t="s">
        <v>32</v>
      </c>
      <c r="J2282">
        <v>1</v>
      </c>
      <c r="K2282" t="s">
        <v>32</v>
      </c>
      <c r="L2282">
        <v>0</v>
      </c>
      <c r="M2282" t="s">
        <v>32</v>
      </c>
      <c r="N2282">
        <v>2012</v>
      </c>
      <c r="O2282">
        <v>185</v>
      </c>
      <c r="P2282">
        <v>5733</v>
      </c>
      <c r="Q2282">
        <v>14</v>
      </c>
      <c r="U2282">
        <v>171</v>
      </c>
      <c r="V2282">
        <v>3796</v>
      </c>
      <c r="W2282">
        <v>22</v>
      </c>
      <c r="X2282">
        <v>32.4</v>
      </c>
      <c r="Y2282">
        <v>67.400000000000006</v>
      </c>
      <c r="AC2282">
        <v>20.7</v>
      </c>
      <c r="AD2282">
        <v>17.7</v>
      </c>
    </row>
    <row r="2283" spans="1:30" x14ac:dyDescent="0.45">
      <c r="A2283" t="s">
        <v>182</v>
      </c>
      <c r="B2283">
        <v>22660</v>
      </c>
      <c r="C2283" t="s">
        <v>600</v>
      </c>
      <c r="E2283">
        <v>21</v>
      </c>
      <c r="F2283" t="s">
        <v>35</v>
      </c>
      <c r="H2283">
        <v>1</v>
      </c>
      <c r="I2283" t="s">
        <v>32</v>
      </c>
      <c r="J2283">
        <v>1</v>
      </c>
      <c r="K2283" t="s">
        <v>32</v>
      </c>
      <c r="L2283">
        <v>0</v>
      </c>
      <c r="M2283" t="s">
        <v>32</v>
      </c>
      <c r="N2283">
        <v>2012</v>
      </c>
      <c r="O2283">
        <v>241</v>
      </c>
      <c r="P2283">
        <v>83412</v>
      </c>
      <c r="Q2283">
        <v>34</v>
      </c>
      <c r="R2283">
        <v>75864</v>
      </c>
      <c r="S2283">
        <v>187</v>
      </c>
      <c r="T2283">
        <v>10393</v>
      </c>
      <c r="U2283">
        <v>207</v>
      </c>
      <c r="V2283">
        <v>7549</v>
      </c>
      <c r="W2283">
        <v>29.2</v>
      </c>
      <c r="X2283">
        <v>4.2</v>
      </c>
      <c r="Y2283">
        <v>77.599999999999994</v>
      </c>
      <c r="Z2283">
        <v>4.5999999999999996</v>
      </c>
      <c r="AA2283">
        <v>17.8</v>
      </c>
      <c r="AB2283">
        <v>22.2</v>
      </c>
      <c r="AC2283">
        <v>29.9</v>
      </c>
      <c r="AD2283">
        <v>5.8</v>
      </c>
    </row>
    <row r="2284" spans="1:30" x14ac:dyDescent="0.45">
      <c r="A2284" t="s">
        <v>182</v>
      </c>
      <c r="B2284">
        <v>22660</v>
      </c>
      <c r="C2284" t="s">
        <v>600</v>
      </c>
      <c r="E2284">
        <v>23</v>
      </c>
      <c r="F2284" t="s">
        <v>37</v>
      </c>
      <c r="H2284">
        <v>1</v>
      </c>
      <c r="I2284" t="s">
        <v>32</v>
      </c>
      <c r="J2284">
        <v>1</v>
      </c>
      <c r="K2284" t="s">
        <v>32</v>
      </c>
      <c r="L2284">
        <v>0</v>
      </c>
      <c r="M2284" t="s">
        <v>32</v>
      </c>
      <c r="N2284">
        <v>2012</v>
      </c>
      <c r="O2284">
        <v>3728</v>
      </c>
      <c r="P2284">
        <v>1735076</v>
      </c>
      <c r="Q2284">
        <v>891</v>
      </c>
      <c r="R2284">
        <v>1586415</v>
      </c>
      <c r="S2284">
        <v>6811</v>
      </c>
      <c r="T2284">
        <v>328456</v>
      </c>
      <c r="U2284">
        <v>2837</v>
      </c>
      <c r="V2284">
        <v>148660</v>
      </c>
      <c r="W2284">
        <v>7.8</v>
      </c>
      <c r="X2284">
        <v>30.6</v>
      </c>
      <c r="Y2284">
        <v>15</v>
      </c>
      <c r="Z2284">
        <v>34.700000000000003</v>
      </c>
      <c r="AA2284">
        <v>33.299999999999997</v>
      </c>
      <c r="AB2284">
        <v>33</v>
      </c>
      <c r="AC2284">
        <v>8.5</v>
      </c>
      <c r="AD2284">
        <v>14.7</v>
      </c>
    </row>
    <row r="2285" spans="1:30" x14ac:dyDescent="0.45">
      <c r="A2285" t="s">
        <v>182</v>
      </c>
      <c r="B2285">
        <v>22660</v>
      </c>
      <c r="C2285" t="s">
        <v>600</v>
      </c>
      <c r="E2285" t="s">
        <v>38</v>
      </c>
      <c r="F2285" t="s">
        <v>39</v>
      </c>
      <c r="H2285">
        <v>1</v>
      </c>
      <c r="I2285" t="s">
        <v>32</v>
      </c>
      <c r="J2285">
        <v>1</v>
      </c>
      <c r="K2285" t="s">
        <v>32</v>
      </c>
      <c r="L2285">
        <v>0</v>
      </c>
      <c r="M2285" t="s">
        <v>32</v>
      </c>
      <c r="N2285">
        <v>2012</v>
      </c>
      <c r="O2285">
        <v>1051</v>
      </c>
      <c r="P2285">
        <v>4366405</v>
      </c>
      <c r="Q2285">
        <v>367</v>
      </c>
      <c r="R2285">
        <v>4349624</v>
      </c>
      <c r="S2285">
        <v>9821</v>
      </c>
      <c r="T2285">
        <v>640159</v>
      </c>
      <c r="U2285">
        <v>684</v>
      </c>
      <c r="V2285">
        <v>16780</v>
      </c>
      <c r="W2285">
        <v>15.3</v>
      </c>
      <c r="X2285">
        <v>3.6</v>
      </c>
      <c r="Y2285">
        <v>19.3</v>
      </c>
      <c r="Z2285">
        <v>3.7</v>
      </c>
      <c r="AA2285">
        <v>3.2</v>
      </c>
      <c r="AB2285">
        <v>2.4</v>
      </c>
      <c r="AC2285">
        <v>18.7</v>
      </c>
      <c r="AD2285">
        <v>20</v>
      </c>
    </row>
    <row r="2286" spans="1:30" x14ac:dyDescent="0.45">
      <c r="A2286" t="s">
        <v>182</v>
      </c>
      <c r="B2286">
        <v>22660</v>
      </c>
      <c r="C2286" t="s">
        <v>600</v>
      </c>
      <c r="E2286">
        <v>42</v>
      </c>
      <c r="F2286" t="s">
        <v>40</v>
      </c>
      <c r="H2286">
        <v>1</v>
      </c>
      <c r="I2286" t="s">
        <v>32</v>
      </c>
      <c r="J2286">
        <v>1</v>
      </c>
      <c r="K2286" t="s">
        <v>32</v>
      </c>
      <c r="L2286">
        <v>0</v>
      </c>
      <c r="M2286" t="s">
        <v>32</v>
      </c>
      <c r="N2286">
        <v>2012</v>
      </c>
      <c r="O2286">
        <v>707</v>
      </c>
      <c r="P2286">
        <v>5802189</v>
      </c>
      <c r="Q2286">
        <v>313</v>
      </c>
      <c r="R2286">
        <v>5774921</v>
      </c>
      <c r="S2286">
        <v>4587</v>
      </c>
      <c r="T2286">
        <v>455055</v>
      </c>
      <c r="U2286">
        <v>394</v>
      </c>
      <c r="W2286">
        <v>17.899999999999999</v>
      </c>
      <c r="X2286">
        <v>5.6</v>
      </c>
      <c r="Y2286">
        <v>22.7</v>
      </c>
      <c r="Z2286">
        <v>5.9</v>
      </c>
      <c r="AA2286">
        <v>6</v>
      </c>
      <c r="AB2286">
        <v>6.4</v>
      </c>
      <c r="AC2286">
        <v>27.3</v>
      </c>
    </row>
    <row r="2287" spans="1:30" x14ac:dyDescent="0.45">
      <c r="A2287" t="s">
        <v>182</v>
      </c>
      <c r="B2287">
        <v>22660</v>
      </c>
      <c r="C2287" t="s">
        <v>600</v>
      </c>
      <c r="E2287" t="s">
        <v>41</v>
      </c>
      <c r="F2287" t="s">
        <v>42</v>
      </c>
      <c r="H2287">
        <v>1</v>
      </c>
      <c r="I2287" t="s">
        <v>32</v>
      </c>
      <c r="J2287">
        <v>1</v>
      </c>
      <c r="K2287" t="s">
        <v>32</v>
      </c>
      <c r="L2287">
        <v>0</v>
      </c>
      <c r="M2287" t="s">
        <v>32</v>
      </c>
      <c r="N2287">
        <v>2012</v>
      </c>
      <c r="O2287">
        <v>3216</v>
      </c>
      <c r="P2287">
        <v>4973805</v>
      </c>
      <c r="Q2287">
        <v>1098</v>
      </c>
      <c r="R2287">
        <v>4748981</v>
      </c>
      <c r="S2287">
        <v>18418</v>
      </c>
      <c r="T2287">
        <v>453747</v>
      </c>
      <c r="U2287">
        <v>2118</v>
      </c>
      <c r="W2287">
        <v>8.1</v>
      </c>
      <c r="X2287">
        <v>12.2</v>
      </c>
      <c r="Y2287">
        <v>11.4</v>
      </c>
      <c r="Z2287">
        <v>13.5</v>
      </c>
      <c r="AA2287">
        <v>8.3000000000000007</v>
      </c>
      <c r="AB2287">
        <v>13.5</v>
      </c>
      <c r="AC2287">
        <v>11.9</v>
      </c>
    </row>
    <row r="2288" spans="1:30" x14ac:dyDescent="0.45">
      <c r="A2288" t="s">
        <v>182</v>
      </c>
      <c r="B2288">
        <v>22660</v>
      </c>
      <c r="C2288" t="s">
        <v>600</v>
      </c>
      <c r="E2288" t="s">
        <v>43</v>
      </c>
      <c r="F2288" t="s">
        <v>44</v>
      </c>
      <c r="G2288" t="s">
        <v>45</v>
      </c>
      <c r="H2288">
        <v>1</v>
      </c>
      <c r="I2288" t="s">
        <v>32</v>
      </c>
      <c r="J2288">
        <v>1</v>
      </c>
      <c r="K2288" t="s">
        <v>32</v>
      </c>
      <c r="L2288">
        <v>0</v>
      </c>
      <c r="M2288" t="s">
        <v>32</v>
      </c>
      <c r="N2288">
        <v>2012</v>
      </c>
      <c r="O2288">
        <v>579</v>
      </c>
      <c r="P2288">
        <v>370836</v>
      </c>
      <c r="Q2288">
        <v>159</v>
      </c>
      <c r="R2288">
        <v>353485</v>
      </c>
      <c r="S2288">
        <v>2239</v>
      </c>
      <c r="T2288">
        <v>102639</v>
      </c>
      <c r="U2288">
        <v>420</v>
      </c>
      <c r="V2288">
        <v>17351</v>
      </c>
      <c r="W2288">
        <v>11.8</v>
      </c>
      <c r="X2288">
        <v>7.1</v>
      </c>
      <c r="Y2288">
        <v>24.5</v>
      </c>
      <c r="Z2288">
        <v>7.7</v>
      </c>
      <c r="AA2288">
        <v>7.3</v>
      </c>
      <c r="AB2288">
        <v>5.9</v>
      </c>
      <c r="AC2288">
        <v>14.1</v>
      </c>
      <c r="AD2288">
        <v>26.7</v>
      </c>
    </row>
    <row r="2289" spans="1:30" x14ac:dyDescent="0.45">
      <c r="A2289" t="s">
        <v>182</v>
      </c>
      <c r="B2289">
        <v>22660</v>
      </c>
      <c r="C2289" t="s">
        <v>600</v>
      </c>
      <c r="E2289">
        <v>51</v>
      </c>
      <c r="F2289" t="s">
        <v>46</v>
      </c>
      <c r="H2289">
        <v>1</v>
      </c>
      <c r="I2289" t="s">
        <v>32</v>
      </c>
      <c r="J2289">
        <v>1</v>
      </c>
      <c r="K2289" t="s">
        <v>32</v>
      </c>
      <c r="L2289">
        <v>0</v>
      </c>
      <c r="M2289" t="s">
        <v>32</v>
      </c>
      <c r="N2289">
        <v>2012</v>
      </c>
      <c r="O2289">
        <v>521</v>
      </c>
      <c r="P2289">
        <v>697828</v>
      </c>
      <c r="Q2289">
        <v>141</v>
      </c>
      <c r="R2289">
        <v>686585</v>
      </c>
      <c r="S2289">
        <v>2953</v>
      </c>
      <c r="T2289">
        <v>164186</v>
      </c>
      <c r="U2289">
        <v>380</v>
      </c>
      <c r="V2289">
        <v>11243</v>
      </c>
      <c r="W2289">
        <v>15.6</v>
      </c>
      <c r="X2289">
        <v>5.7</v>
      </c>
      <c r="Y2289">
        <v>11.3</v>
      </c>
      <c r="Z2289">
        <v>5.9</v>
      </c>
      <c r="AA2289">
        <v>10.4</v>
      </c>
      <c r="AB2289">
        <v>13.2</v>
      </c>
      <c r="AC2289">
        <v>21.7</v>
      </c>
      <c r="AD2289">
        <v>35.9</v>
      </c>
    </row>
    <row r="2290" spans="1:30" x14ac:dyDescent="0.45">
      <c r="A2290" t="s">
        <v>182</v>
      </c>
      <c r="B2290">
        <v>22660</v>
      </c>
      <c r="C2290" t="s">
        <v>600</v>
      </c>
      <c r="E2290">
        <v>52</v>
      </c>
      <c r="F2290" t="s">
        <v>47</v>
      </c>
      <c r="G2290" t="s">
        <v>48</v>
      </c>
      <c r="H2290">
        <v>1</v>
      </c>
      <c r="I2290" t="s">
        <v>32</v>
      </c>
      <c r="J2290">
        <v>1</v>
      </c>
      <c r="K2290" t="s">
        <v>32</v>
      </c>
      <c r="L2290">
        <v>0</v>
      </c>
      <c r="M2290" t="s">
        <v>32</v>
      </c>
      <c r="N2290">
        <v>2012</v>
      </c>
      <c r="O2290">
        <v>1161</v>
      </c>
      <c r="P2290">
        <v>818754</v>
      </c>
      <c r="Q2290">
        <v>358</v>
      </c>
      <c r="R2290">
        <v>774626</v>
      </c>
      <c r="S2290">
        <v>3354</v>
      </c>
      <c r="T2290">
        <v>188751</v>
      </c>
      <c r="U2290">
        <v>803</v>
      </c>
      <c r="V2290">
        <v>44128</v>
      </c>
      <c r="W2290">
        <v>14.6</v>
      </c>
      <c r="X2290">
        <v>9.4</v>
      </c>
      <c r="Y2290">
        <v>24</v>
      </c>
      <c r="Z2290">
        <v>10.5</v>
      </c>
      <c r="AA2290">
        <v>11.9</v>
      </c>
      <c r="AB2290">
        <v>9.5</v>
      </c>
      <c r="AC2290">
        <v>19.8</v>
      </c>
      <c r="AD2290">
        <v>36.1</v>
      </c>
    </row>
    <row r="2291" spans="1:30" x14ac:dyDescent="0.45">
      <c r="A2291" t="s">
        <v>182</v>
      </c>
      <c r="B2291">
        <v>22660</v>
      </c>
      <c r="C2291" t="s">
        <v>600</v>
      </c>
      <c r="E2291">
        <v>53</v>
      </c>
      <c r="F2291" t="s">
        <v>49</v>
      </c>
      <c r="H2291">
        <v>1</v>
      </c>
      <c r="I2291" t="s">
        <v>32</v>
      </c>
      <c r="J2291">
        <v>1</v>
      </c>
      <c r="K2291" t="s">
        <v>32</v>
      </c>
      <c r="L2291">
        <v>0</v>
      </c>
      <c r="M2291" t="s">
        <v>32</v>
      </c>
      <c r="N2291">
        <v>2012</v>
      </c>
      <c r="O2291">
        <v>4158</v>
      </c>
      <c r="P2291">
        <v>502118</v>
      </c>
      <c r="Q2291">
        <v>406</v>
      </c>
      <c r="R2291">
        <v>233524</v>
      </c>
      <c r="S2291">
        <v>1262</v>
      </c>
      <c r="T2291">
        <v>49377</v>
      </c>
      <c r="U2291">
        <v>3753</v>
      </c>
      <c r="V2291">
        <v>268594</v>
      </c>
      <c r="W2291">
        <v>9</v>
      </c>
      <c r="X2291">
        <v>14.2</v>
      </c>
      <c r="Y2291">
        <v>20.399999999999999</v>
      </c>
      <c r="Z2291">
        <v>19.5</v>
      </c>
      <c r="AA2291">
        <v>12</v>
      </c>
      <c r="AB2291">
        <v>14.4</v>
      </c>
      <c r="AC2291">
        <v>9.8000000000000007</v>
      </c>
      <c r="AD2291">
        <v>26.7</v>
      </c>
    </row>
    <row r="2292" spans="1:30" x14ac:dyDescent="0.45">
      <c r="A2292" t="s">
        <v>182</v>
      </c>
      <c r="B2292">
        <v>22660</v>
      </c>
      <c r="C2292" t="s">
        <v>600</v>
      </c>
      <c r="E2292">
        <v>54</v>
      </c>
      <c r="F2292" t="s">
        <v>50</v>
      </c>
      <c r="H2292">
        <v>1</v>
      </c>
      <c r="I2292" t="s">
        <v>32</v>
      </c>
      <c r="J2292">
        <v>1</v>
      </c>
      <c r="K2292" t="s">
        <v>32</v>
      </c>
      <c r="L2292">
        <v>0</v>
      </c>
      <c r="M2292" t="s">
        <v>32</v>
      </c>
      <c r="N2292">
        <v>2012</v>
      </c>
      <c r="O2292">
        <v>6654</v>
      </c>
      <c r="P2292">
        <v>1235673</v>
      </c>
      <c r="Q2292">
        <v>1551</v>
      </c>
      <c r="R2292">
        <v>1075281</v>
      </c>
      <c r="S2292">
        <v>7913</v>
      </c>
      <c r="T2292">
        <v>410601</v>
      </c>
      <c r="U2292">
        <v>5103</v>
      </c>
      <c r="V2292">
        <v>160392</v>
      </c>
      <c r="W2292">
        <v>5.3</v>
      </c>
      <c r="X2292">
        <v>7</v>
      </c>
      <c r="Y2292">
        <v>7.1</v>
      </c>
      <c r="Z2292">
        <v>8</v>
      </c>
      <c r="AA2292">
        <v>4.5</v>
      </c>
      <c r="AB2292">
        <v>4.3</v>
      </c>
      <c r="AC2292">
        <v>6.2</v>
      </c>
      <c r="AD2292">
        <v>16.8</v>
      </c>
    </row>
    <row r="2293" spans="1:30" x14ac:dyDescent="0.45">
      <c r="A2293" t="s">
        <v>182</v>
      </c>
      <c r="B2293">
        <v>22660</v>
      </c>
      <c r="C2293" t="s">
        <v>600</v>
      </c>
      <c r="E2293">
        <v>55</v>
      </c>
      <c r="F2293" t="s">
        <v>59</v>
      </c>
      <c r="H2293">
        <v>1</v>
      </c>
      <c r="I2293" t="s">
        <v>32</v>
      </c>
      <c r="J2293">
        <v>1</v>
      </c>
      <c r="K2293" t="s">
        <v>32</v>
      </c>
      <c r="L2293">
        <v>0</v>
      </c>
      <c r="M2293" t="s">
        <v>32</v>
      </c>
      <c r="N2293">
        <v>2012</v>
      </c>
      <c r="O2293">
        <v>27</v>
      </c>
      <c r="P2293">
        <v>203179</v>
      </c>
      <c r="Q2293">
        <v>27</v>
      </c>
      <c r="R2293">
        <v>203179</v>
      </c>
      <c r="S2293">
        <v>1655</v>
      </c>
      <c r="T2293">
        <v>104823</v>
      </c>
      <c r="U2293">
        <v>0</v>
      </c>
      <c r="V2293">
        <v>0</v>
      </c>
      <c r="W2293">
        <v>11.6</v>
      </c>
      <c r="X2293">
        <v>5.8</v>
      </c>
      <c r="Y2293">
        <v>12</v>
      </c>
      <c r="Z2293">
        <v>6</v>
      </c>
      <c r="AA2293">
        <v>6.8</v>
      </c>
      <c r="AB2293">
        <v>5.9</v>
      </c>
      <c r="AC2293">
        <v>0</v>
      </c>
      <c r="AD2293">
        <v>0</v>
      </c>
    </row>
    <row r="2294" spans="1:30" x14ac:dyDescent="0.45">
      <c r="A2294" t="s">
        <v>182</v>
      </c>
      <c r="B2294">
        <v>22660</v>
      </c>
      <c r="C2294" t="s">
        <v>600</v>
      </c>
      <c r="E2294">
        <v>56</v>
      </c>
      <c r="F2294" t="s">
        <v>51</v>
      </c>
      <c r="H2294">
        <v>1</v>
      </c>
      <c r="I2294" t="s">
        <v>32</v>
      </c>
      <c r="J2294">
        <v>1</v>
      </c>
      <c r="K2294" t="s">
        <v>32</v>
      </c>
      <c r="L2294">
        <v>0</v>
      </c>
      <c r="M2294" t="s">
        <v>32</v>
      </c>
      <c r="N2294">
        <v>2012</v>
      </c>
      <c r="O2294">
        <v>2204</v>
      </c>
      <c r="P2294">
        <v>572950</v>
      </c>
      <c r="Q2294">
        <v>550</v>
      </c>
      <c r="R2294">
        <v>538391</v>
      </c>
      <c r="S2294">
        <v>6164</v>
      </c>
      <c r="T2294">
        <v>171350</v>
      </c>
      <c r="U2294">
        <v>1654</v>
      </c>
      <c r="V2294">
        <v>34558</v>
      </c>
      <c r="W2294">
        <v>3.3</v>
      </c>
      <c r="X2294">
        <v>6.8</v>
      </c>
      <c r="Y2294">
        <v>17.100000000000001</v>
      </c>
      <c r="Z2294">
        <v>7.8</v>
      </c>
      <c r="AA2294">
        <v>14.3</v>
      </c>
      <c r="AB2294">
        <v>9.6</v>
      </c>
      <c r="AC2294">
        <v>7.9</v>
      </c>
      <c r="AD2294">
        <v>10.9</v>
      </c>
    </row>
    <row r="2295" spans="1:30" x14ac:dyDescent="0.45">
      <c r="A2295" t="s">
        <v>182</v>
      </c>
      <c r="B2295">
        <v>22660</v>
      </c>
      <c r="C2295" t="s">
        <v>600</v>
      </c>
      <c r="E2295">
        <v>61</v>
      </c>
      <c r="F2295" t="s">
        <v>52</v>
      </c>
      <c r="H2295">
        <v>1</v>
      </c>
      <c r="I2295" t="s">
        <v>32</v>
      </c>
      <c r="J2295">
        <v>1</v>
      </c>
      <c r="K2295" t="s">
        <v>32</v>
      </c>
      <c r="L2295">
        <v>0</v>
      </c>
      <c r="M2295" t="s">
        <v>32</v>
      </c>
      <c r="N2295">
        <v>2012</v>
      </c>
      <c r="O2295">
        <v>937</v>
      </c>
      <c r="P2295">
        <v>130760</v>
      </c>
      <c r="Q2295">
        <v>155</v>
      </c>
      <c r="R2295">
        <v>123146</v>
      </c>
      <c r="S2295">
        <v>1918</v>
      </c>
      <c r="T2295">
        <v>40821</v>
      </c>
      <c r="U2295">
        <v>781</v>
      </c>
      <c r="V2295">
        <v>7613</v>
      </c>
      <c r="W2295">
        <v>12.9</v>
      </c>
      <c r="X2295">
        <v>21.3</v>
      </c>
      <c r="Y2295">
        <v>25.4</v>
      </c>
      <c r="Z2295">
        <v>23.9</v>
      </c>
      <c r="AA2295">
        <v>15.2</v>
      </c>
      <c r="AB2295">
        <v>13.8</v>
      </c>
      <c r="AC2295">
        <v>15.6</v>
      </c>
      <c r="AD2295">
        <v>22.9</v>
      </c>
    </row>
    <row r="2296" spans="1:30" x14ac:dyDescent="0.45">
      <c r="A2296" t="s">
        <v>182</v>
      </c>
      <c r="B2296">
        <v>22660</v>
      </c>
      <c r="C2296" t="s">
        <v>600</v>
      </c>
      <c r="E2296">
        <v>62</v>
      </c>
      <c r="F2296" t="s">
        <v>53</v>
      </c>
      <c r="H2296">
        <v>1</v>
      </c>
      <c r="I2296" t="s">
        <v>32</v>
      </c>
      <c r="J2296">
        <v>1</v>
      </c>
      <c r="K2296" t="s">
        <v>32</v>
      </c>
      <c r="L2296">
        <v>0</v>
      </c>
      <c r="M2296" t="s">
        <v>32</v>
      </c>
      <c r="N2296">
        <v>2012</v>
      </c>
      <c r="O2296">
        <v>2960</v>
      </c>
      <c r="P2296">
        <v>2096150</v>
      </c>
      <c r="Q2296">
        <v>937</v>
      </c>
      <c r="R2296">
        <v>2040279</v>
      </c>
      <c r="S2296">
        <v>17595</v>
      </c>
      <c r="T2296">
        <v>833399</v>
      </c>
      <c r="U2296">
        <v>2024</v>
      </c>
      <c r="V2296">
        <v>55871</v>
      </c>
      <c r="W2296">
        <v>6.7</v>
      </c>
      <c r="X2296">
        <v>10.3</v>
      </c>
      <c r="Y2296">
        <v>15</v>
      </c>
      <c r="Z2296">
        <v>11</v>
      </c>
      <c r="AA2296">
        <v>6.9</v>
      </c>
      <c r="AB2296">
        <v>18</v>
      </c>
      <c r="AC2296">
        <v>6</v>
      </c>
      <c r="AD2296">
        <v>8.6999999999999993</v>
      </c>
    </row>
    <row r="2297" spans="1:30" x14ac:dyDescent="0.45">
      <c r="A2297" t="s">
        <v>182</v>
      </c>
      <c r="B2297">
        <v>22660</v>
      </c>
      <c r="C2297" t="s">
        <v>600</v>
      </c>
      <c r="E2297">
        <v>71</v>
      </c>
      <c r="F2297" t="s">
        <v>54</v>
      </c>
      <c r="H2297">
        <v>1</v>
      </c>
      <c r="I2297" t="s">
        <v>32</v>
      </c>
      <c r="J2297">
        <v>1</v>
      </c>
      <c r="K2297" t="s">
        <v>32</v>
      </c>
      <c r="L2297">
        <v>0</v>
      </c>
      <c r="M2297" t="s">
        <v>32</v>
      </c>
      <c r="N2297">
        <v>2012</v>
      </c>
      <c r="O2297">
        <v>1925</v>
      </c>
      <c r="P2297">
        <v>139908</v>
      </c>
      <c r="Q2297">
        <v>207</v>
      </c>
      <c r="R2297">
        <v>102434</v>
      </c>
      <c r="S2297">
        <v>1495</v>
      </c>
      <c r="T2297">
        <v>30956</v>
      </c>
      <c r="U2297">
        <v>1718</v>
      </c>
      <c r="V2297">
        <v>37474</v>
      </c>
      <c r="W2297">
        <v>10</v>
      </c>
      <c r="X2297">
        <v>17.2</v>
      </c>
      <c r="Y2297">
        <v>25.4</v>
      </c>
      <c r="Z2297">
        <v>24</v>
      </c>
      <c r="AA2297">
        <v>20.8</v>
      </c>
      <c r="AB2297">
        <v>20.5</v>
      </c>
      <c r="AC2297">
        <v>10.7</v>
      </c>
      <c r="AD2297">
        <v>26.8</v>
      </c>
    </row>
    <row r="2298" spans="1:30" x14ac:dyDescent="0.45">
      <c r="A2298" t="s">
        <v>182</v>
      </c>
      <c r="B2298">
        <v>22660</v>
      </c>
      <c r="C2298" t="s">
        <v>600</v>
      </c>
      <c r="E2298">
        <v>72</v>
      </c>
      <c r="F2298" t="s">
        <v>55</v>
      </c>
      <c r="H2298">
        <v>1</v>
      </c>
      <c r="I2298" t="s">
        <v>32</v>
      </c>
      <c r="J2298">
        <v>1</v>
      </c>
      <c r="K2298" t="s">
        <v>32</v>
      </c>
      <c r="L2298">
        <v>0</v>
      </c>
      <c r="M2298" t="s">
        <v>32</v>
      </c>
      <c r="N2298">
        <v>2012</v>
      </c>
      <c r="O2298">
        <v>992</v>
      </c>
      <c r="P2298">
        <v>744817</v>
      </c>
      <c r="Q2298">
        <v>754</v>
      </c>
      <c r="R2298">
        <v>732291</v>
      </c>
      <c r="S2298">
        <v>15005</v>
      </c>
      <c r="T2298">
        <v>214148</v>
      </c>
      <c r="U2298">
        <v>238</v>
      </c>
      <c r="V2298">
        <v>12525</v>
      </c>
      <c r="W2298">
        <v>9.1</v>
      </c>
      <c r="X2298">
        <v>7.4</v>
      </c>
      <c r="Y2298">
        <v>9.3000000000000007</v>
      </c>
      <c r="Z2298">
        <v>7.5</v>
      </c>
      <c r="AA2298">
        <v>8.3000000000000007</v>
      </c>
      <c r="AB2298">
        <v>10.1</v>
      </c>
      <c r="AC2298">
        <v>15.6</v>
      </c>
      <c r="AD2298">
        <v>32.200000000000003</v>
      </c>
    </row>
    <row r="2299" spans="1:30" x14ac:dyDescent="0.45">
      <c r="A2299" t="s">
        <v>182</v>
      </c>
      <c r="B2299">
        <v>22660</v>
      </c>
      <c r="C2299" t="s">
        <v>600</v>
      </c>
      <c r="E2299">
        <v>81</v>
      </c>
      <c r="F2299" t="s">
        <v>56</v>
      </c>
      <c r="G2299" t="s">
        <v>57</v>
      </c>
      <c r="H2299">
        <v>1</v>
      </c>
      <c r="I2299" t="s">
        <v>32</v>
      </c>
      <c r="J2299">
        <v>1</v>
      </c>
      <c r="K2299" t="s">
        <v>32</v>
      </c>
      <c r="L2299">
        <v>0</v>
      </c>
      <c r="M2299" t="s">
        <v>32</v>
      </c>
      <c r="N2299">
        <v>2012</v>
      </c>
      <c r="O2299">
        <v>3757</v>
      </c>
      <c r="P2299">
        <v>309355</v>
      </c>
      <c r="Q2299">
        <v>444</v>
      </c>
      <c r="R2299">
        <v>220310</v>
      </c>
      <c r="S2299">
        <v>2742</v>
      </c>
      <c r="T2299">
        <v>69200</v>
      </c>
      <c r="U2299">
        <v>3313</v>
      </c>
      <c r="V2299">
        <v>89044</v>
      </c>
      <c r="W2299">
        <v>6.4</v>
      </c>
      <c r="X2299">
        <v>16.600000000000001</v>
      </c>
      <c r="Y2299">
        <v>17.399999999999999</v>
      </c>
      <c r="Z2299">
        <v>26.1</v>
      </c>
      <c r="AA2299">
        <v>19.399999999999999</v>
      </c>
      <c r="AB2299">
        <v>24.9</v>
      </c>
      <c r="AC2299">
        <v>7.5</v>
      </c>
      <c r="AD2299">
        <v>16.2</v>
      </c>
    </row>
    <row r="2300" spans="1:30" x14ac:dyDescent="0.45">
      <c r="A2300" t="s">
        <v>183</v>
      </c>
      <c r="B2300">
        <v>22900</v>
      </c>
      <c r="C2300" t="s">
        <v>601</v>
      </c>
      <c r="E2300">
        <v>0</v>
      </c>
      <c r="F2300" t="s">
        <v>31</v>
      </c>
      <c r="H2300">
        <v>1</v>
      </c>
      <c r="I2300" t="s">
        <v>32</v>
      </c>
      <c r="J2300">
        <v>1</v>
      </c>
      <c r="K2300" t="s">
        <v>32</v>
      </c>
      <c r="L2300">
        <v>0</v>
      </c>
      <c r="M2300" t="s">
        <v>32</v>
      </c>
      <c r="N2300">
        <v>2012</v>
      </c>
      <c r="O2300">
        <v>22188</v>
      </c>
      <c r="P2300">
        <v>18773006</v>
      </c>
      <c r="Q2300">
        <v>4783</v>
      </c>
      <c r="R2300">
        <v>17943009</v>
      </c>
      <c r="S2300">
        <v>93309</v>
      </c>
      <c r="T2300">
        <v>3057235</v>
      </c>
      <c r="U2300">
        <v>17406</v>
      </c>
      <c r="V2300">
        <v>829997</v>
      </c>
      <c r="W2300">
        <v>4.5999999999999996</v>
      </c>
      <c r="X2300">
        <v>1.5</v>
      </c>
      <c r="Y2300">
        <v>5.6</v>
      </c>
      <c r="Z2300">
        <v>1.8</v>
      </c>
      <c r="AA2300">
        <v>2.5</v>
      </c>
      <c r="AB2300">
        <v>1.5</v>
      </c>
      <c r="AC2300">
        <v>6.4</v>
      </c>
      <c r="AD2300">
        <v>5.8</v>
      </c>
    </row>
    <row r="2301" spans="1:30" x14ac:dyDescent="0.45">
      <c r="A2301" t="s">
        <v>183</v>
      </c>
      <c r="B2301">
        <v>22900</v>
      </c>
      <c r="C2301" t="s">
        <v>601</v>
      </c>
      <c r="E2301">
        <v>11</v>
      </c>
      <c r="F2301" t="s">
        <v>33</v>
      </c>
      <c r="G2301" t="s">
        <v>34</v>
      </c>
      <c r="H2301">
        <v>1</v>
      </c>
      <c r="I2301" t="s">
        <v>32</v>
      </c>
      <c r="J2301">
        <v>1</v>
      </c>
      <c r="K2301" t="s">
        <v>32</v>
      </c>
      <c r="L2301">
        <v>0</v>
      </c>
      <c r="M2301" t="s">
        <v>32</v>
      </c>
      <c r="N2301">
        <v>2012</v>
      </c>
      <c r="O2301">
        <v>240</v>
      </c>
      <c r="P2301">
        <v>19509</v>
      </c>
      <c r="Q2301">
        <v>17</v>
      </c>
      <c r="R2301">
        <v>12057</v>
      </c>
      <c r="S2301">
        <v>123</v>
      </c>
      <c r="T2301">
        <v>2082</v>
      </c>
      <c r="U2301">
        <v>223</v>
      </c>
      <c r="V2301">
        <v>7452</v>
      </c>
      <c r="W2301">
        <v>27.4</v>
      </c>
      <c r="X2301">
        <v>28.5</v>
      </c>
      <c r="Y2301">
        <v>60.3</v>
      </c>
      <c r="Z2301">
        <v>45.1</v>
      </c>
      <c r="AA2301">
        <v>48.6</v>
      </c>
      <c r="AB2301">
        <v>44</v>
      </c>
      <c r="AC2301">
        <v>29</v>
      </c>
      <c r="AD2301">
        <v>37.799999999999997</v>
      </c>
    </row>
    <row r="2302" spans="1:30" x14ac:dyDescent="0.45">
      <c r="A2302" t="s">
        <v>183</v>
      </c>
      <c r="B2302">
        <v>22900</v>
      </c>
      <c r="C2302" t="s">
        <v>601</v>
      </c>
      <c r="E2302">
        <v>21</v>
      </c>
      <c r="F2302" t="s">
        <v>35</v>
      </c>
      <c r="H2302">
        <v>1</v>
      </c>
      <c r="I2302" t="s">
        <v>32</v>
      </c>
      <c r="J2302">
        <v>1</v>
      </c>
      <c r="K2302" t="s">
        <v>32</v>
      </c>
      <c r="L2302">
        <v>0</v>
      </c>
      <c r="M2302" t="s">
        <v>32</v>
      </c>
      <c r="N2302">
        <v>2012</v>
      </c>
      <c r="O2302">
        <v>431</v>
      </c>
      <c r="P2302">
        <v>244846</v>
      </c>
      <c r="Q2302">
        <v>81</v>
      </c>
      <c r="R2302">
        <v>227587</v>
      </c>
      <c r="S2302">
        <v>1478</v>
      </c>
      <c r="T2302">
        <v>73346</v>
      </c>
      <c r="U2302">
        <v>350</v>
      </c>
      <c r="V2302">
        <v>17260</v>
      </c>
      <c r="W2302">
        <v>15.9</v>
      </c>
      <c r="X2302">
        <v>8.1</v>
      </c>
      <c r="Y2302">
        <v>20.2</v>
      </c>
      <c r="Z2302">
        <v>9.6</v>
      </c>
      <c r="AA2302">
        <v>5.2</v>
      </c>
      <c r="AB2302">
        <v>4</v>
      </c>
      <c r="AC2302">
        <v>18.8</v>
      </c>
      <c r="AD2302">
        <v>22</v>
      </c>
    </row>
    <row r="2303" spans="1:30" x14ac:dyDescent="0.45">
      <c r="A2303" t="s">
        <v>183</v>
      </c>
      <c r="B2303">
        <v>22900</v>
      </c>
      <c r="C2303" t="s">
        <v>601</v>
      </c>
      <c r="E2303">
        <v>22</v>
      </c>
      <c r="F2303" t="s">
        <v>36</v>
      </c>
      <c r="H2303">
        <v>1</v>
      </c>
      <c r="I2303" t="s">
        <v>32</v>
      </c>
      <c r="J2303">
        <v>1</v>
      </c>
      <c r="K2303" t="s">
        <v>32</v>
      </c>
      <c r="L2303">
        <v>0</v>
      </c>
      <c r="M2303" t="s">
        <v>32</v>
      </c>
      <c r="N2303">
        <v>2012</v>
      </c>
      <c r="O2303">
        <v>33</v>
      </c>
      <c r="P2303">
        <v>173226</v>
      </c>
      <c r="Q2303">
        <v>20</v>
      </c>
      <c r="R2303">
        <v>172930</v>
      </c>
      <c r="S2303">
        <v>497</v>
      </c>
      <c r="T2303">
        <v>28478</v>
      </c>
      <c r="U2303">
        <v>13</v>
      </c>
      <c r="V2303">
        <v>297</v>
      </c>
      <c r="W2303">
        <v>29.1</v>
      </c>
      <c r="X2303">
        <v>4.5</v>
      </c>
      <c r="Y2303">
        <v>21.9</v>
      </c>
      <c r="Z2303">
        <v>4.7</v>
      </c>
      <c r="AA2303">
        <v>7.2</v>
      </c>
      <c r="AB2303">
        <v>4.8</v>
      </c>
      <c r="AC2303">
        <v>70.8</v>
      </c>
      <c r="AD2303">
        <v>28.7</v>
      </c>
    </row>
    <row r="2304" spans="1:30" x14ac:dyDescent="0.45">
      <c r="A2304" t="s">
        <v>183</v>
      </c>
      <c r="B2304">
        <v>22900</v>
      </c>
      <c r="C2304" t="s">
        <v>601</v>
      </c>
      <c r="E2304">
        <v>23</v>
      </c>
      <c r="F2304" t="s">
        <v>37</v>
      </c>
      <c r="H2304">
        <v>1</v>
      </c>
      <c r="I2304" t="s">
        <v>32</v>
      </c>
      <c r="J2304">
        <v>1</v>
      </c>
      <c r="K2304" t="s">
        <v>32</v>
      </c>
      <c r="L2304">
        <v>0</v>
      </c>
      <c r="M2304" t="s">
        <v>32</v>
      </c>
      <c r="N2304">
        <v>2012</v>
      </c>
      <c r="O2304">
        <v>3417</v>
      </c>
      <c r="P2304">
        <v>759502</v>
      </c>
      <c r="Q2304">
        <v>381</v>
      </c>
      <c r="R2304">
        <v>622142</v>
      </c>
      <c r="S2304">
        <v>3676</v>
      </c>
      <c r="T2304">
        <v>138199</v>
      </c>
      <c r="U2304">
        <v>3035</v>
      </c>
      <c r="V2304">
        <v>137360</v>
      </c>
      <c r="W2304">
        <v>12.7</v>
      </c>
      <c r="X2304">
        <v>12.9</v>
      </c>
      <c r="Y2304">
        <v>28</v>
      </c>
      <c r="Z2304">
        <v>18.3</v>
      </c>
      <c r="AA2304">
        <v>29.5</v>
      </c>
      <c r="AB2304">
        <v>24.6</v>
      </c>
      <c r="AC2304">
        <v>13.9</v>
      </c>
      <c r="AD2304">
        <v>23.1</v>
      </c>
    </row>
    <row r="2305" spans="1:30" x14ac:dyDescent="0.45">
      <c r="A2305" t="s">
        <v>183</v>
      </c>
      <c r="B2305">
        <v>22900</v>
      </c>
      <c r="C2305" t="s">
        <v>601</v>
      </c>
      <c r="E2305" t="s">
        <v>38</v>
      </c>
      <c r="F2305" t="s">
        <v>39</v>
      </c>
      <c r="H2305">
        <v>1</v>
      </c>
      <c r="I2305" t="s">
        <v>32</v>
      </c>
      <c r="J2305">
        <v>1</v>
      </c>
      <c r="K2305" t="s">
        <v>32</v>
      </c>
      <c r="L2305">
        <v>0</v>
      </c>
      <c r="M2305" t="s">
        <v>32</v>
      </c>
      <c r="N2305">
        <v>2012</v>
      </c>
      <c r="O2305">
        <v>539</v>
      </c>
      <c r="P2305">
        <v>6288542</v>
      </c>
      <c r="Q2305">
        <v>284</v>
      </c>
      <c r="R2305">
        <v>6279073</v>
      </c>
      <c r="S2305">
        <v>17848</v>
      </c>
      <c r="T2305">
        <v>675184</v>
      </c>
      <c r="U2305">
        <v>255</v>
      </c>
      <c r="V2305">
        <v>9469</v>
      </c>
      <c r="W2305">
        <v>10.8</v>
      </c>
      <c r="X2305">
        <v>1</v>
      </c>
      <c r="Y2305">
        <v>10.1</v>
      </c>
      <c r="Z2305">
        <v>1.1000000000000001</v>
      </c>
      <c r="AA2305">
        <v>3.9</v>
      </c>
      <c r="AB2305">
        <v>2.2999999999999998</v>
      </c>
      <c r="AC2305">
        <v>17.3</v>
      </c>
      <c r="AD2305">
        <v>21</v>
      </c>
    </row>
    <row r="2306" spans="1:30" x14ac:dyDescent="0.45">
      <c r="A2306" t="s">
        <v>183</v>
      </c>
      <c r="B2306">
        <v>22900</v>
      </c>
      <c r="C2306" t="s">
        <v>601</v>
      </c>
      <c r="E2306">
        <v>42</v>
      </c>
      <c r="F2306" t="s">
        <v>40</v>
      </c>
      <c r="H2306">
        <v>1</v>
      </c>
      <c r="I2306" t="s">
        <v>32</v>
      </c>
      <c r="J2306">
        <v>1</v>
      </c>
      <c r="K2306" t="s">
        <v>32</v>
      </c>
      <c r="L2306">
        <v>0</v>
      </c>
      <c r="M2306" t="s">
        <v>32</v>
      </c>
      <c r="N2306">
        <v>2012</v>
      </c>
      <c r="O2306">
        <v>722</v>
      </c>
      <c r="P2306">
        <v>2585048</v>
      </c>
      <c r="Q2306">
        <v>416</v>
      </c>
      <c r="R2306">
        <v>2536663</v>
      </c>
      <c r="S2306">
        <v>3644</v>
      </c>
      <c r="T2306">
        <v>148007</v>
      </c>
      <c r="U2306">
        <v>306</v>
      </c>
      <c r="V2306">
        <v>48385</v>
      </c>
      <c r="W2306">
        <v>16.100000000000001</v>
      </c>
      <c r="X2306">
        <v>6.4</v>
      </c>
      <c r="Y2306">
        <v>15.9</v>
      </c>
      <c r="Z2306">
        <v>6.6</v>
      </c>
      <c r="AA2306">
        <v>12.1</v>
      </c>
      <c r="AB2306">
        <v>12.3</v>
      </c>
      <c r="AC2306">
        <v>25.9</v>
      </c>
      <c r="AD2306">
        <v>40.799999999999997</v>
      </c>
    </row>
    <row r="2307" spans="1:30" x14ac:dyDescent="0.45">
      <c r="A2307" t="s">
        <v>183</v>
      </c>
      <c r="B2307">
        <v>22900</v>
      </c>
      <c r="C2307" t="s">
        <v>601</v>
      </c>
      <c r="E2307" t="s">
        <v>41</v>
      </c>
      <c r="F2307" t="s">
        <v>42</v>
      </c>
      <c r="H2307">
        <v>1</v>
      </c>
      <c r="I2307" t="s">
        <v>32</v>
      </c>
      <c r="J2307">
        <v>1</v>
      </c>
      <c r="K2307" t="s">
        <v>32</v>
      </c>
      <c r="L2307">
        <v>0</v>
      </c>
      <c r="M2307" t="s">
        <v>32</v>
      </c>
      <c r="N2307">
        <v>2012</v>
      </c>
      <c r="O2307">
        <v>2361</v>
      </c>
      <c r="P2307">
        <v>3304482</v>
      </c>
      <c r="Q2307">
        <v>783</v>
      </c>
      <c r="R2307">
        <v>3222261</v>
      </c>
      <c r="S2307">
        <v>12968</v>
      </c>
      <c r="T2307">
        <v>282851</v>
      </c>
      <c r="U2307">
        <v>1578</v>
      </c>
      <c r="V2307">
        <v>82221</v>
      </c>
      <c r="W2307">
        <v>8.3000000000000007</v>
      </c>
      <c r="X2307">
        <v>7.5</v>
      </c>
      <c r="Y2307">
        <v>10.5</v>
      </c>
      <c r="Z2307">
        <v>7.9</v>
      </c>
      <c r="AA2307">
        <v>4.8</v>
      </c>
      <c r="AB2307">
        <v>8.1999999999999993</v>
      </c>
      <c r="AC2307">
        <v>9.6999999999999993</v>
      </c>
      <c r="AD2307">
        <v>20.5</v>
      </c>
    </row>
    <row r="2308" spans="1:30" x14ac:dyDescent="0.45">
      <c r="A2308" t="s">
        <v>183</v>
      </c>
      <c r="B2308">
        <v>22900</v>
      </c>
      <c r="C2308" t="s">
        <v>601</v>
      </c>
      <c r="E2308" t="s">
        <v>43</v>
      </c>
      <c r="F2308" t="s">
        <v>44</v>
      </c>
      <c r="G2308" t="s">
        <v>45</v>
      </c>
      <c r="H2308">
        <v>1</v>
      </c>
      <c r="I2308" t="s">
        <v>32</v>
      </c>
      <c r="J2308">
        <v>1</v>
      </c>
      <c r="K2308" t="s">
        <v>32</v>
      </c>
      <c r="L2308">
        <v>0</v>
      </c>
      <c r="M2308" t="s">
        <v>32</v>
      </c>
      <c r="N2308">
        <v>2012</v>
      </c>
      <c r="O2308">
        <v>1126</v>
      </c>
      <c r="P2308">
        <v>1125527</v>
      </c>
      <c r="Q2308">
        <v>185</v>
      </c>
      <c r="R2308">
        <v>1055039</v>
      </c>
      <c r="S2308">
        <v>6624</v>
      </c>
      <c r="T2308">
        <v>219842</v>
      </c>
      <c r="U2308">
        <v>941</v>
      </c>
      <c r="V2308">
        <v>70488</v>
      </c>
      <c r="W2308">
        <v>13.3</v>
      </c>
      <c r="X2308">
        <v>6.1</v>
      </c>
      <c r="Y2308">
        <v>21.9</v>
      </c>
      <c r="Z2308">
        <v>6.2</v>
      </c>
      <c r="AA2308">
        <v>6.3</v>
      </c>
      <c r="AB2308">
        <v>5.4</v>
      </c>
      <c r="AC2308">
        <v>14</v>
      </c>
      <c r="AD2308">
        <v>24.2</v>
      </c>
    </row>
    <row r="2309" spans="1:30" x14ac:dyDescent="0.45">
      <c r="A2309" t="s">
        <v>183</v>
      </c>
      <c r="B2309">
        <v>22900</v>
      </c>
      <c r="C2309" t="s">
        <v>601</v>
      </c>
      <c r="E2309">
        <v>51</v>
      </c>
      <c r="F2309" t="s">
        <v>46</v>
      </c>
      <c r="H2309">
        <v>1</v>
      </c>
      <c r="I2309" t="s">
        <v>32</v>
      </c>
      <c r="J2309">
        <v>1</v>
      </c>
      <c r="K2309" t="s">
        <v>32</v>
      </c>
      <c r="L2309">
        <v>0</v>
      </c>
      <c r="M2309" t="s">
        <v>32</v>
      </c>
      <c r="N2309">
        <v>2012</v>
      </c>
      <c r="O2309">
        <v>170</v>
      </c>
      <c r="P2309">
        <v>336924</v>
      </c>
      <c r="Q2309">
        <v>55</v>
      </c>
      <c r="R2309">
        <v>333911</v>
      </c>
      <c r="S2309">
        <v>1405</v>
      </c>
      <c r="T2309">
        <v>64706</v>
      </c>
      <c r="U2309">
        <v>115</v>
      </c>
      <c r="V2309">
        <v>3013</v>
      </c>
      <c r="W2309">
        <v>24.8</v>
      </c>
      <c r="X2309">
        <v>2</v>
      </c>
      <c r="Y2309">
        <v>22.8</v>
      </c>
      <c r="Z2309">
        <v>2.1</v>
      </c>
      <c r="AA2309">
        <v>4.9000000000000004</v>
      </c>
      <c r="AB2309">
        <v>4.0999999999999996</v>
      </c>
      <c r="AC2309">
        <v>33.9</v>
      </c>
      <c r="AD2309">
        <v>28.5</v>
      </c>
    </row>
    <row r="2310" spans="1:30" x14ac:dyDescent="0.45">
      <c r="A2310" t="s">
        <v>183</v>
      </c>
      <c r="B2310">
        <v>22900</v>
      </c>
      <c r="C2310" t="s">
        <v>601</v>
      </c>
      <c r="E2310">
        <v>52</v>
      </c>
      <c r="F2310" t="s">
        <v>47</v>
      </c>
      <c r="G2310" t="s">
        <v>48</v>
      </c>
      <c r="H2310">
        <v>1</v>
      </c>
      <c r="I2310" t="s">
        <v>32</v>
      </c>
      <c r="J2310">
        <v>1</v>
      </c>
      <c r="K2310" t="s">
        <v>32</v>
      </c>
      <c r="L2310">
        <v>0</v>
      </c>
      <c r="M2310" t="s">
        <v>32</v>
      </c>
      <c r="N2310">
        <v>2012</v>
      </c>
      <c r="O2310">
        <v>789</v>
      </c>
      <c r="P2310">
        <v>428177</v>
      </c>
      <c r="Q2310">
        <v>255</v>
      </c>
      <c r="R2310">
        <v>409090</v>
      </c>
      <c r="S2310">
        <v>2483</v>
      </c>
      <c r="T2310">
        <v>101604</v>
      </c>
      <c r="U2310">
        <v>533</v>
      </c>
      <c r="V2310">
        <v>19088</v>
      </c>
      <c r="W2310">
        <v>16.399999999999999</v>
      </c>
      <c r="X2310">
        <v>6.7</v>
      </c>
      <c r="Y2310">
        <v>17.399999999999999</v>
      </c>
      <c r="Z2310">
        <v>7.1</v>
      </c>
      <c r="AA2310">
        <v>10</v>
      </c>
      <c r="AB2310">
        <v>8.3000000000000007</v>
      </c>
      <c r="AC2310">
        <v>21.5</v>
      </c>
      <c r="AD2310">
        <v>30.1</v>
      </c>
    </row>
    <row r="2311" spans="1:30" x14ac:dyDescent="0.45">
      <c r="A2311" t="s">
        <v>183</v>
      </c>
      <c r="B2311">
        <v>22900</v>
      </c>
      <c r="C2311" t="s">
        <v>601</v>
      </c>
      <c r="E2311">
        <v>53</v>
      </c>
      <c r="F2311" t="s">
        <v>49</v>
      </c>
      <c r="H2311">
        <v>1</v>
      </c>
      <c r="I2311" t="s">
        <v>32</v>
      </c>
      <c r="J2311">
        <v>1</v>
      </c>
      <c r="K2311" t="s">
        <v>32</v>
      </c>
      <c r="L2311">
        <v>0</v>
      </c>
      <c r="M2311" t="s">
        <v>32</v>
      </c>
      <c r="N2311">
        <v>2012</v>
      </c>
      <c r="O2311">
        <v>2288</v>
      </c>
      <c r="P2311">
        <v>445813</v>
      </c>
      <c r="Q2311">
        <v>283</v>
      </c>
      <c r="R2311">
        <v>216764</v>
      </c>
      <c r="S2311">
        <v>1420</v>
      </c>
      <c r="T2311">
        <v>40093</v>
      </c>
      <c r="U2311">
        <v>2005</v>
      </c>
      <c r="V2311">
        <v>229049</v>
      </c>
      <c r="W2311">
        <v>17.399999999999999</v>
      </c>
      <c r="X2311">
        <v>19.600000000000001</v>
      </c>
      <c r="Y2311">
        <v>18.5</v>
      </c>
      <c r="Z2311">
        <v>15.1</v>
      </c>
      <c r="AA2311">
        <v>7.8</v>
      </c>
      <c r="AB2311">
        <v>7.2</v>
      </c>
      <c r="AC2311">
        <v>19.399999999999999</v>
      </c>
      <c r="AD2311">
        <v>28.5</v>
      </c>
    </row>
    <row r="2312" spans="1:30" x14ac:dyDescent="0.45">
      <c r="A2312" t="s">
        <v>183</v>
      </c>
      <c r="B2312">
        <v>22900</v>
      </c>
      <c r="C2312" t="s">
        <v>601</v>
      </c>
      <c r="E2312">
        <v>54</v>
      </c>
      <c r="F2312" t="s">
        <v>50</v>
      </c>
      <c r="H2312">
        <v>1</v>
      </c>
      <c r="I2312" t="s">
        <v>32</v>
      </c>
      <c r="J2312">
        <v>1</v>
      </c>
      <c r="K2312" t="s">
        <v>32</v>
      </c>
      <c r="L2312">
        <v>0</v>
      </c>
      <c r="M2312" t="s">
        <v>32</v>
      </c>
      <c r="N2312">
        <v>2012</v>
      </c>
      <c r="O2312">
        <v>1871</v>
      </c>
      <c r="P2312">
        <v>400038</v>
      </c>
      <c r="Q2312">
        <v>559</v>
      </c>
      <c r="R2312">
        <v>339417</v>
      </c>
      <c r="S2312">
        <v>2403</v>
      </c>
      <c r="T2312">
        <v>101945</v>
      </c>
      <c r="U2312">
        <v>1311</v>
      </c>
      <c r="V2312">
        <v>60622</v>
      </c>
      <c r="W2312">
        <v>13.4</v>
      </c>
      <c r="X2312">
        <v>7.7</v>
      </c>
      <c r="Y2312">
        <v>11.6</v>
      </c>
      <c r="Z2312">
        <v>8</v>
      </c>
      <c r="AA2312">
        <v>10.199999999999999</v>
      </c>
      <c r="AB2312">
        <v>18.2</v>
      </c>
      <c r="AC2312">
        <v>15.1</v>
      </c>
      <c r="AD2312">
        <v>30.1</v>
      </c>
    </row>
    <row r="2313" spans="1:30" x14ac:dyDescent="0.45">
      <c r="A2313" t="s">
        <v>183</v>
      </c>
      <c r="B2313">
        <v>22900</v>
      </c>
      <c r="C2313" t="s">
        <v>601</v>
      </c>
      <c r="E2313">
        <v>55</v>
      </c>
      <c r="F2313" t="s">
        <v>59</v>
      </c>
      <c r="H2313">
        <v>1</v>
      </c>
      <c r="I2313" t="s">
        <v>32</v>
      </c>
      <c r="J2313">
        <v>1</v>
      </c>
      <c r="K2313" t="s">
        <v>32</v>
      </c>
      <c r="L2313">
        <v>0</v>
      </c>
      <c r="M2313" t="s">
        <v>32</v>
      </c>
      <c r="N2313">
        <v>2012</v>
      </c>
      <c r="O2313">
        <v>35</v>
      </c>
      <c r="P2313">
        <v>214378</v>
      </c>
      <c r="Q2313">
        <v>35</v>
      </c>
      <c r="R2313">
        <v>214378</v>
      </c>
      <c r="S2313">
        <v>3259</v>
      </c>
      <c r="T2313">
        <v>251984</v>
      </c>
      <c r="U2313">
        <v>0</v>
      </c>
      <c r="V2313">
        <v>0</v>
      </c>
      <c r="W2313">
        <v>0</v>
      </c>
      <c r="X2313">
        <v>4</v>
      </c>
      <c r="Y2313">
        <v>0</v>
      </c>
      <c r="Z2313">
        <v>4.2</v>
      </c>
      <c r="AA2313">
        <v>4.3</v>
      </c>
      <c r="AB2313">
        <v>3.3</v>
      </c>
      <c r="AC2313">
        <v>0</v>
      </c>
      <c r="AD2313">
        <v>0</v>
      </c>
    </row>
    <row r="2314" spans="1:30" x14ac:dyDescent="0.45">
      <c r="A2314" t="s">
        <v>183</v>
      </c>
      <c r="B2314">
        <v>22900</v>
      </c>
      <c r="C2314" t="s">
        <v>601</v>
      </c>
      <c r="E2314">
        <v>56</v>
      </c>
      <c r="F2314" t="s">
        <v>51</v>
      </c>
      <c r="H2314">
        <v>1</v>
      </c>
      <c r="I2314" t="s">
        <v>32</v>
      </c>
      <c r="J2314">
        <v>1</v>
      </c>
      <c r="K2314" t="s">
        <v>32</v>
      </c>
      <c r="L2314">
        <v>0</v>
      </c>
      <c r="M2314" t="s">
        <v>32</v>
      </c>
      <c r="N2314">
        <v>2012</v>
      </c>
      <c r="O2314">
        <v>2082</v>
      </c>
      <c r="P2314">
        <v>371769</v>
      </c>
      <c r="Q2314">
        <v>232</v>
      </c>
      <c r="R2314">
        <v>336433</v>
      </c>
      <c r="S2314">
        <v>8511</v>
      </c>
      <c r="T2314">
        <v>195071</v>
      </c>
      <c r="U2314">
        <v>1850</v>
      </c>
      <c r="V2314">
        <v>35336</v>
      </c>
      <c r="W2314">
        <v>7.9</v>
      </c>
      <c r="X2314">
        <v>11.5</v>
      </c>
      <c r="Y2314">
        <v>23</v>
      </c>
      <c r="Z2314">
        <v>13.2</v>
      </c>
      <c r="AA2314">
        <v>6.6</v>
      </c>
      <c r="AB2314">
        <v>13</v>
      </c>
      <c r="AC2314">
        <v>8.5</v>
      </c>
      <c r="AD2314">
        <v>30.1</v>
      </c>
    </row>
    <row r="2315" spans="1:30" x14ac:dyDescent="0.45">
      <c r="A2315" t="s">
        <v>183</v>
      </c>
      <c r="B2315">
        <v>22900</v>
      </c>
      <c r="C2315" t="s">
        <v>601</v>
      </c>
      <c r="E2315">
        <v>61</v>
      </c>
      <c r="F2315" t="s">
        <v>52</v>
      </c>
      <c r="H2315">
        <v>1</v>
      </c>
      <c r="I2315" t="s">
        <v>32</v>
      </c>
      <c r="J2315">
        <v>1</v>
      </c>
      <c r="K2315" t="s">
        <v>32</v>
      </c>
      <c r="L2315">
        <v>0</v>
      </c>
      <c r="M2315" t="s">
        <v>32</v>
      </c>
      <c r="N2315">
        <v>2012</v>
      </c>
      <c r="O2315">
        <v>215</v>
      </c>
      <c r="P2315">
        <v>29336</v>
      </c>
      <c r="Q2315">
        <v>45</v>
      </c>
      <c r="R2315">
        <v>27749</v>
      </c>
      <c r="S2315">
        <v>537</v>
      </c>
      <c r="T2315">
        <v>11797</v>
      </c>
      <c r="U2315">
        <v>170</v>
      </c>
      <c r="V2315">
        <v>1587</v>
      </c>
      <c r="W2315">
        <v>23.8</v>
      </c>
      <c r="X2315">
        <v>8.6999999999999993</v>
      </c>
      <c r="Y2315">
        <v>24.6</v>
      </c>
      <c r="Z2315">
        <v>9.3000000000000007</v>
      </c>
      <c r="AA2315">
        <v>5.7</v>
      </c>
      <c r="AB2315">
        <v>2.9</v>
      </c>
      <c r="AC2315">
        <v>26.5</v>
      </c>
      <c r="AD2315">
        <v>28.4</v>
      </c>
    </row>
    <row r="2316" spans="1:30" x14ac:dyDescent="0.45">
      <c r="A2316" t="s">
        <v>183</v>
      </c>
      <c r="B2316">
        <v>22900</v>
      </c>
      <c r="C2316" t="s">
        <v>601</v>
      </c>
      <c r="E2316">
        <v>62</v>
      </c>
      <c r="F2316" t="s">
        <v>53</v>
      </c>
      <c r="H2316">
        <v>1</v>
      </c>
      <c r="I2316" t="s">
        <v>32</v>
      </c>
      <c r="J2316">
        <v>1</v>
      </c>
      <c r="K2316" t="s">
        <v>32</v>
      </c>
      <c r="L2316">
        <v>0</v>
      </c>
      <c r="M2316" t="s">
        <v>32</v>
      </c>
      <c r="N2316">
        <v>2012</v>
      </c>
      <c r="O2316">
        <v>1754</v>
      </c>
      <c r="P2316">
        <v>1491103</v>
      </c>
      <c r="Q2316">
        <v>515</v>
      </c>
      <c r="R2316">
        <v>1449149</v>
      </c>
      <c r="S2316">
        <v>16592</v>
      </c>
      <c r="T2316">
        <v>583238</v>
      </c>
      <c r="U2316">
        <v>1239</v>
      </c>
      <c r="V2316">
        <v>41954</v>
      </c>
      <c r="W2316">
        <v>9.4</v>
      </c>
      <c r="X2316">
        <v>5.8</v>
      </c>
      <c r="Y2316">
        <v>17.2</v>
      </c>
      <c r="Z2316">
        <v>6</v>
      </c>
      <c r="AA2316">
        <v>7.1</v>
      </c>
      <c r="AB2316">
        <v>6.2</v>
      </c>
      <c r="AC2316">
        <v>11.6</v>
      </c>
      <c r="AD2316">
        <v>20.399999999999999</v>
      </c>
    </row>
    <row r="2317" spans="1:30" x14ac:dyDescent="0.45">
      <c r="A2317" t="s">
        <v>183</v>
      </c>
      <c r="B2317">
        <v>22900</v>
      </c>
      <c r="C2317" t="s">
        <v>601</v>
      </c>
      <c r="E2317">
        <v>71</v>
      </c>
      <c r="F2317" t="s">
        <v>54</v>
      </c>
      <c r="H2317">
        <v>1</v>
      </c>
      <c r="I2317" t="s">
        <v>32</v>
      </c>
      <c r="J2317">
        <v>1</v>
      </c>
      <c r="K2317" t="s">
        <v>32</v>
      </c>
      <c r="L2317">
        <v>0</v>
      </c>
      <c r="M2317" t="s">
        <v>32</v>
      </c>
      <c r="N2317">
        <v>2012</v>
      </c>
      <c r="O2317">
        <v>545</v>
      </c>
      <c r="P2317">
        <v>31399</v>
      </c>
      <c r="Q2317">
        <v>57</v>
      </c>
      <c r="R2317">
        <v>22284</v>
      </c>
      <c r="S2317">
        <v>367</v>
      </c>
      <c r="T2317">
        <v>6527</v>
      </c>
      <c r="U2317">
        <v>488</v>
      </c>
      <c r="V2317">
        <v>9115</v>
      </c>
      <c r="W2317">
        <v>21.1</v>
      </c>
      <c r="X2317">
        <v>16.100000000000001</v>
      </c>
      <c r="Y2317">
        <v>30.1</v>
      </c>
      <c r="Z2317">
        <v>15.5</v>
      </c>
      <c r="AA2317">
        <v>25.5</v>
      </c>
      <c r="AB2317">
        <v>13</v>
      </c>
      <c r="AC2317">
        <v>21.5</v>
      </c>
      <c r="AD2317">
        <v>39.6</v>
      </c>
    </row>
    <row r="2318" spans="1:30" x14ac:dyDescent="0.45">
      <c r="A2318" t="s">
        <v>183</v>
      </c>
      <c r="B2318">
        <v>22900</v>
      </c>
      <c r="C2318" t="s">
        <v>601</v>
      </c>
      <c r="E2318">
        <v>72</v>
      </c>
      <c r="F2318" t="s">
        <v>55</v>
      </c>
      <c r="H2318">
        <v>1</v>
      </c>
      <c r="I2318" t="s">
        <v>32</v>
      </c>
      <c r="J2318">
        <v>1</v>
      </c>
      <c r="K2318" t="s">
        <v>32</v>
      </c>
      <c r="L2318">
        <v>0</v>
      </c>
      <c r="M2318" t="s">
        <v>32</v>
      </c>
      <c r="N2318">
        <v>2012</v>
      </c>
      <c r="O2318">
        <v>563</v>
      </c>
      <c r="P2318">
        <v>347855</v>
      </c>
      <c r="Q2318">
        <v>348</v>
      </c>
      <c r="R2318">
        <v>342094</v>
      </c>
      <c r="S2318">
        <v>8178</v>
      </c>
      <c r="T2318">
        <v>97680</v>
      </c>
      <c r="U2318">
        <v>215</v>
      </c>
      <c r="V2318">
        <v>5760</v>
      </c>
      <c r="W2318">
        <v>9.1</v>
      </c>
      <c r="X2318">
        <v>7.4</v>
      </c>
      <c r="Y2318">
        <v>11.7</v>
      </c>
      <c r="Z2318">
        <v>7.7</v>
      </c>
      <c r="AA2318">
        <v>7.8</v>
      </c>
      <c r="AB2318">
        <v>8.6</v>
      </c>
      <c r="AC2318">
        <v>12.2</v>
      </c>
      <c r="AD2318">
        <v>21.9</v>
      </c>
    </row>
    <row r="2319" spans="1:30" x14ac:dyDescent="0.45">
      <c r="A2319" t="s">
        <v>183</v>
      </c>
      <c r="B2319">
        <v>22900</v>
      </c>
      <c r="C2319" t="s">
        <v>601</v>
      </c>
      <c r="E2319">
        <v>81</v>
      </c>
      <c r="F2319" t="s">
        <v>56</v>
      </c>
      <c r="G2319" t="s">
        <v>57</v>
      </c>
      <c r="H2319">
        <v>1</v>
      </c>
      <c r="I2319" t="s">
        <v>32</v>
      </c>
      <c r="J2319">
        <v>1</v>
      </c>
      <c r="K2319" t="s">
        <v>32</v>
      </c>
      <c r="L2319">
        <v>0</v>
      </c>
      <c r="M2319" t="s">
        <v>32</v>
      </c>
      <c r="N2319">
        <v>2012</v>
      </c>
      <c r="O2319">
        <v>3088</v>
      </c>
      <c r="P2319">
        <v>175467</v>
      </c>
      <c r="Q2319">
        <v>310</v>
      </c>
      <c r="R2319">
        <v>123926</v>
      </c>
      <c r="S2319">
        <v>1297</v>
      </c>
      <c r="T2319">
        <v>34589</v>
      </c>
      <c r="U2319">
        <v>2778</v>
      </c>
      <c r="V2319">
        <v>51541</v>
      </c>
      <c r="W2319">
        <v>11.4</v>
      </c>
      <c r="X2319">
        <v>12</v>
      </c>
      <c r="Y2319">
        <v>14.5</v>
      </c>
      <c r="Z2319">
        <v>17.100000000000001</v>
      </c>
      <c r="AA2319">
        <v>11.8</v>
      </c>
      <c r="AB2319">
        <v>20.100000000000001</v>
      </c>
      <c r="AC2319">
        <v>11.6</v>
      </c>
      <c r="AD2319">
        <v>23.6</v>
      </c>
    </row>
    <row r="2320" spans="1:30" x14ac:dyDescent="0.45">
      <c r="A2320" t="s">
        <v>184</v>
      </c>
      <c r="B2320">
        <v>23060</v>
      </c>
      <c r="C2320" t="s">
        <v>603</v>
      </c>
      <c r="E2320">
        <v>0</v>
      </c>
      <c r="F2320" t="s">
        <v>31</v>
      </c>
      <c r="H2320">
        <v>1</v>
      </c>
      <c r="I2320" t="s">
        <v>32</v>
      </c>
      <c r="J2320">
        <v>1</v>
      </c>
      <c r="K2320" t="s">
        <v>32</v>
      </c>
      <c r="L2320">
        <v>0</v>
      </c>
      <c r="M2320" t="s">
        <v>32</v>
      </c>
      <c r="N2320">
        <v>2012</v>
      </c>
      <c r="O2320">
        <v>32902</v>
      </c>
      <c r="P2320">
        <v>61262335</v>
      </c>
      <c r="Q2320">
        <v>7882</v>
      </c>
      <c r="R2320">
        <v>60349065</v>
      </c>
      <c r="S2320">
        <v>169802</v>
      </c>
      <c r="T2320">
        <v>6631573</v>
      </c>
      <c r="U2320">
        <v>25019</v>
      </c>
      <c r="V2320">
        <v>913270</v>
      </c>
      <c r="W2320">
        <v>2.5</v>
      </c>
      <c r="X2320">
        <v>1.5</v>
      </c>
      <c r="Y2320">
        <v>4.0999999999999996</v>
      </c>
      <c r="Z2320">
        <v>1.6</v>
      </c>
      <c r="AA2320">
        <v>3.6</v>
      </c>
      <c r="AB2320">
        <v>2.5</v>
      </c>
      <c r="AC2320">
        <v>2.9</v>
      </c>
      <c r="AD2320">
        <v>13.3</v>
      </c>
    </row>
    <row r="2321" spans="1:30" x14ac:dyDescent="0.45">
      <c r="A2321" t="s">
        <v>184</v>
      </c>
      <c r="B2321">
        <v>23060</v>
      </c>
      <c r="C2321" t="s">
        <v>603</v>
      </c>
      <c r="E2321">
        <v>11</v>
      </c>
      <c r="F2321" t="s">
        <v>33</v>
      </c>
      <c r="G2321" t="s">
        <v>34</v>
      </c>
      <c r="H2321">
        <v>1</v>
      </c>
      <c r="I2321" t="s">
        <v>32</v>
      </c>
      <c r="J2321">
        <v>1</v>
      </c>
      <c r="K2321" t="s">
        <v>32</v>
      </c>
      <c r="L2321">
        <v>0</v>
      </c>
      <c r="M2321" t="s">
        <v>32</v>
      </c>
      <c r="N2321">
        <v>2012</v>
      </c>
      <c r="O2321">
        <v>162</v>
      </c>
      <c r="P2321">
        <v>11418</v>
      </c>
      <c r="Q2321">
        <v>14</v>
      </c>
      <c r="R2321">
        <v>6773</v>
      </c>
      <c r="S2321">
        <v>46</v>
      </c>
      <c r="T2321">
        <v>1541</v>
      </c>
      <c r="U2321">
        <v>148</v>
      </c>
      <c r="W2321">
        <v>25.9</v>
      </c>
      <c r="X2321">
        <v>25.3</v>
      </c>
      <c r="Y2321">
        <v>58.6</v>
      </c>
      <c r="Z2321">
        <v>12.2</v>
      </c>
      <c r="AA2321">
        <v>36.6</v>
      </c>
      <c r="AB2321">
        <v>20.5</v>
      </c>
      <c r="AC2321">
        <v>29.2</v>
      </c>
    </row>
    <row r="2322" spans="1:30" x14ac:dyDescent="0.45">
      <c r="A2322" t="s">
        <v>184</v>
      </c>
      <c r="B2322">
        <v>23060</v>
      </c>
      <c r="C2322" t="s">
        <v>603</v>
      </c>
      <c r="E2322">
        <v>21</v>
      </c>
      <c r="F2322" t="s">
        <v>35</v>
      </c>
      <c r="H2322">
        <v>1</v>
      </c>
      <c r="I2322" t="s">
        <v>32</v>
      </c>
      <c r="J2322">
        <v>1</v>
      </c>
      <c r="K2322" t="s">
        <v>32</v>
      </c>
      <c r="L2322">
        <v>0</v>
      </c>
      <c r="M2322" t="s">
        <v>32</v>
      </c>
      <c r="N2322">
        <v>2012</v>
      </c>
      <c r="O2322">
        <v>82</v>
      </c>
      <c r="P2322">
        <v>27969</v>
      </c>
      <c r="Q2322">
        <v>12</v>
      </c>
      <c r="R2322">
        <v>24639</v>
      </c>
      <c r="S2322">
        <v>74</v>
      </c>
      <c r="T2322">
        <v>4164</v>
      </c>
      <c r="U2322">
        <v>70</v>
      </c>
      <c r="W2322">
        <v>67.099999999999994</v>
      </c>
      <c r="X2322">
        <v>27.7</v>
      </c>
      <c r="Y2322">
        <v>93.4</v>
      </c>
      <c r="Z2322">
        <v>31.8</v>
      </c>
      <c r="AA2322">
        <v>30.2</v>
      </c>
      <c r="AB2322">
        <v>36.799999999999997</v>
      </c>
      <c r="AC2322">
        <v>77</v>
      </c>
    </row>
    <row r="2323" spans="1:30" x14ac:dyDescent="0.45">
      <c r="A2323" t="s">
        <v>184</v>
      </c>
      <c r="B2323">
        <v>23060</v>
      </c>
      <c r="C2323" t="s">
        <v>603</v>
      </c>
      <c r="E2323">
        <v>23</v>
      </c>
      <c r="F2323" t="s">
        <v>37</v>
      </c>
      <c r="H2323">
        <v>1</v>
      </c>
      <c r="I2323" t="s">
        <v>32</v>
      </c>
      <c r="J2323">
        <v>1</v>
      </c>
      <c r="K2323" t="s">
        <v>32</v>
      </c>
      <c r="L2323">
        <v>0</v>
      </c>
      <c r="M2323" t="s">
        <v>32</v>
      </c>
      <c r="N2323">
        <v>2012</v>
      </c>
      <c r="O2323">
        <v>3548</v>
      </c>
      <c r="P2323">
        <v>2227712</v>
      </c>
      <c r="Q2323">
        <v>776</v>
      </c>
      <c r="R2323">
        <v>2139612</v>
      </c>
      <c r="S2323">
        <v>7599</v>
      </c>
      <c r="T2323">
        <v>396071</v>
      </c>
      <c r="U2323">
        <v>2772</v>
      </c>
      <c r="V2323">
        <v>88100</v>
      </c>
      <c r="W2323">
        <v>9.3000000000000007</v>
      </c>
      <c r="X2323">
        <v>10.5</v>
      </c>
      <c r="Y2323">
        <v>11.9</v>
      </c>
      <c r="Z2323">
        <v>11</v>
      </c>
      <c r="AA2323">
        <v>7.9</v>
      </c>
      <c r="AB2323">
        <v>9.6999999999999993</v>
      </c>
      <c r="AC2323">
        <v>11.2</v>
      </c>
      <c r="AD2323">
        <v>18.899999999999999</v>
      </c>
    </row>
    <row r="2324" spans="1:30" x14ac:dyDescent="0.45">
      <c r="A2324" t="s">
        <v>184</v>
      </c>
      <c r="B2324">
        <v>23060</v>
      </c>
      <c r="C2324" t="s">
        <v>603</v>
      </c>
      <c r="E2324" t="s">
        <v>38</v>
      </c>
      <c r="F2324" t="s">
        <v>39</v>
      </c>
      <c r="H2324">
        <v>1</v>
      </c>
      <c r="I2324" t="s">
        <v>32</v>
      </c>
      <c r="J2324">
        <v>1</v>
      </c>
      <c r="K2324" t="s">
        <v>32</v>
      </c>
      <c r="L2324">
        <v>0</v>
      </c>
      <c r="M2324" t="s">
        <v>32</v>
      </c>
      <c r="N2324">
        <v>2012</v>
      </c>
      <c r="O2324">
        <v>1031</v>
      </c>
      <c r="P2324">
        <v>20125566</v>
      </c>
      <c r="Q2324">
        <v>542</v>
      </c>
      <c r="R2324">
        <v>20108563</v>
      </c>
      <c r="S2324">
        <v>33925</v>
      </c>
      <c r="T2324">
        <v>1644758</v>
      </c>
      <c r="U2324">
        <v>488</v>
      </c>
      <c r="V2324">
        <v>17003</v>
      </c>
      <c r="W2324">
        <v>12.2</v>
      </c>
      <c r="X2324">
        <v>3.4</v>
      </c>
      <c r="Y2324">
        <v>16.899999999999999</v>
      </c>
      <c r="Z2324">
        <v>3.5</v>
      </c>
      <c r="AA2324">
        <v>13.2</v>
      </c>
      <c r="AB2324">
        <v>6.8</v>
      </c>
      <c r="AC2324">
        <v>28</v>
      </c>
      <c r="AD2324">
        <v>14.8</v>
      </c>
    </row>
    <row r="2325" spans="1:30" x14ac:dyDescent="0.45">
      <c r="A2325" t="s">
        <v>184</v>
      </c>
      <c r="B2325">
        <v>23060</v>
      </c>
      <c r="C2325" t="s">
        <v>603</v>
      </c>
      <c r="E2325">
        <v>42</v>
      </c>
      <c r="F2325" t="s">
        <v>40</v>
      </c>
      <c r="H2325">
        <v>1</v>
      </c>
      <c r="I2325" t="s">
        <v>32</v>
      </c>
      <c r="J2325">
        <v>1</v>
      </c>
      <c r="K2325" t="s">
        <v>32</v>
      </c>
      <c r="L2325">
        <v>0</v>
      </c>
      <c r="M2325" t="s">
        <v>32</v>
      </c>
      <c r="N2325">
        <v>2012</v>
      </c>
      <c r="O2325">
        <v>1071</v>
      </c>
      <c r="P2325">
        <v>17673810</v>
      </c>
      <c r="Q2325">
        <v>691</v>
      </c>
      <c r="R2325">
        <v>17594634</v>
      </c>
      <c r="S2325">
        <v>10430</v>
      </c>
      <c r="T2325">
        <v>511473</v>
      </c>
      <c r="U2325">
        <v>379</v>
      </c>
      <c r="W2325">
        <v>14.7</v>
      </c>
      <c r="X2325">
        <v>3.4</v>
      </c>
      <c r="Y2325">
        <v>12.8</v>
      </c>
      <c r="Z2325">
        <v>3.3</v>
      </c>
      <c r="AA2325">
        <v>7.9</v>
      </c>
      <c r="AB2325">
        <v>7.9</v>
      </c>
      <c r="AC2325">
        <v>23.9</v>
      </c>
    </row>
    <row r="2326" spans="1:30" x14ac:dyDescent="0.45">
      <c r="A2326" t="s">
        <v>184</v>
      </c>
      <c r="B2326">
        <v>23060</v>
      </c>
      <c r="C2326" t="s">
        <v>603</v>
      </c>
      <c r="E2326" t="s">
        <v>41</v>
      </c>
      <c r="F2326" t="s">
        <v>42</v>
      </c>
      <c r="H2326">
        <v>1</v>
      </c>
      <c r="I2326" t="s">
        <v>32</v>
      </c>
      <c r="J2326">
        <v>1</v>
      </c>
      <c r="K2326" t="s">
        <v>32</v>
      </c>
      <c r="L2326">
        <v>0</v>
      </c>
      <c r="M2326" t="s">
        <v>32</v>
      </c>
      <c r="N2326">
        <v>2012</v>
      </c>
      <c r="O2326">
        <v>3148</v>
      </c>
      <c r="P2326">
        <v>5402892</v>
      </c>
      <c r="Q2326">
        <v>975</v>
      </c>
      <c r="R2326">
        <v>5345385</v>
      </c>
      <c r="S2326">
        <v>21334</v>
      </c>
      <c r="T2326">
        <v>493524</v>
      </c>
      <c r="U2326">
        <v>2172</v>
      </c>
      <c r="V2326">
        <v>57507</v>
      </c>
      <c r="W2326">
        <v>6.4</v>
      </c>
      <c r="X2326">
        <v>2</v>
      </c>
      <c r="Y2326">
        <v>5.4</v>
      </c>
      <c r="Z2326">
        <v>2.2000000000000002</v>
      </c>
      <c r="AA2326">
        <v>4</v>
      </c>
      <c r="AB2326">
        <v>4</v>
      </c>
      <c r="AC2326">
        <v>9.9</v>
      </c>
      <c r="AD2326">
        <v>18.100000000000001</v>
      </c>
    </row>
    <row r="2327" spans="1:30" x14ac:dyDescent="0.45">
      <c r="A2327" t="s">
        <v>184</v>
      </c>
      <c r="B2327">
        <v>23060</v>
      </c>
      <c r="C2327" t="s">
        <v>603</v>
      </c>
      <c r="E2327" t="s">
        <v>43</v>
      </c>
      <c r="F2327" t="s">
        <v>44</v>
      </c>
      <c r="G2327" t="s">
        <v>45</v>
      </c>
      <c r="H2327">
        <v>1</v>
      </c>
      <c r="I2327" t="s">
        <v>32</v>
      </c>
      <c r="J2327">
        <v>1</v>
      </c>
      <c r="K2327" t="s">
        <v>32</v>
      </c>
      <c r="L2327">
        <v>0</v>
      </c>
      <c r="M2327" t="s">
        <v>32</v>
      </c>
      <c r="N2327">
        <v>2012</v>
      </c>
      <c r="O2327">
        <v>1819</v>
      </c>
      <c r="P2327">
        <v>1894190</v>
      </c>
      <c r="Q2327">
        <v>275</v>
      </c>
      <c r="R2327">
        <v>1795556</v>
      </c>
      <c r="S2327">
        <v>5651</v>
      </c>
      <c r="T2327">
        <v>233323</v>
      </c>
      <c r="U2327">
        <v>1544</v>
      </c>
      <c r="V2327">
        <v>98633</v>
      </c>
      <c r="W2327">
        <v>11.9</v>
      </c>
      <c r="X2327">
        <v>7.9</v>
      </c>
      <c r="Y2327">
        <v>22.5</v>
      </c>
      <c r="Z2327">
        <v>8.8000000000000007</v>
      </c>
      <c r="AA2327">
        <v>9.1</v>
      </c>
      <c r="AB2327">
        <v>8.5</v>
      </c>
      <c r="AC2327">
        <v>13.1</v>
      </c>
      <c r="AD2327">
        <v>14.8</v>
      </c>
    </row>
    <row r="2328" spans="1:30" x14ac:dyDescent="0.45">
      <c r="A2328" t="s">
        <v>184</v>
      </c>
      <c r="B2328">
        <v>23060</v>
      </c>
      <c r="C2328" t="s">
        <v>603</v>
      </c>
      <c r="E2328">
        <v>51</v>
      </c>
      <c r="F2328" t="s">
        <v>46</v>
      </c>
      <c r="H2328">
        <v>1</v>
      </c>
      <c r="I2328" t="s">
        <v>32</v>
      </c>
      <c r="J2328">
        <v>1</v>
      </c>
      <c r="K2328" t="s">
        <v>32</v>
      </c>
      <c r="L2328">
        <v>0</v>
      </c>
      <c r="M2328" t="s">
        <v>32</v>
      </c>
      <c r="N2328">
        <v>2012</v>
      </c>
      <c r="O2328">
        <v>436</v>
      </c>
      <c r="P2328">
        <v>1046993</v>
      </c>
      <c r="Q2328">
        <v>87</v>
      </c>
      <c r="R2328">
        <v>1035541</v>
      </c>
      <c r="S2328">
        <v>3652</v>
      </c>
      <c r="T2328">
        <v>181636</v>
      </c>
      <c r="U2328">
        <v>348</v>
      </c>
      <c r="W2328">
        <v>24.6</v>
      </c>
      <c r="X2328">
        <v>2.9</v>
      </c>
      <c r="Y2328">
        <v>19.600000000000001</v>
      </c>
      <c r="Z2328">
        <v>3.1</v>
      </c>
      <c r="AA2328">
        <v>4.2</v>
      </c>
      <c r="AB2328">
        <v>3.7</v>
      </c>
      <c r="AC2328">
        <v>28.1</v>
      </c>
    </row>
    <row r="2329" spans="1:30" x14ac:dyDescent="0.45">
      <c r="A2329" t="s">
        <v>184</v>
      </c>
      <c r="B2329">
        <v>23060</v>
      </c>
      <c r="C2329" t="s">
        <v>603</v>
      </c>
      <c r="E2329">
        <v>52</v>
      </c>
      <c r="F2329" t="s">
        <v>47</v>
      </c>
      <c r="G2329" t="s">
        <v>48</v>
      </c>
      <c r="H2329">
        <v>1</v>
      </c>
      <c r="I2329" t="s">
        <v>32</v>
      </c>
      <c r="J2329">
        <v>1</v>
      </c>
      <c r="K2329" t="s">
        <v>32</v>
      </c>
      <c r="L2329">
        <v>0</v>
      </c>
      <c r="M2329" t="s">
        <v>32</v>
      </c>
      <c r="N2329">
        <v>2012</v>
      </c>
      <c r="O2329">
        <v>1253</v>
      </c>
      <c r="P2329">
        <v>5728656</v>
      </c>
      <c r="Q2329">
        <v>447</v>
      </c>
      <c r="R2329">
        <v>5683348</v>
      </c>
      <c r="S2329">
        <v>8840</v>
      </c>
      <c r="T2329">
        <v>618103</v>
      </c>
      <c r="U2329">
        <v>806</v>
      </c>
      <c r="V2329">
        <v>45307</v>
      </c>
      <c r="W2329">
        <v>11.8</v>
      </c>
      <c r="X2329">
        <v>7.6</v>
      </c>
      <c r="Y2329">
        <v>22.7</v>
      </c>
      <c r="Z2329">
        <v>7.9</v>
      </c>
      <c r="AA2329">
        <v>6.6</v>
      </c>
      <c r="AB2329">
        <v>5.6</v>
      </c>
      <c r="AC2329">
        <v>10.4</v>
      </c>
      <c r="AD2329">
        <v>29.3</v>
      </c>
    </row>
    <row r="2330" spans="1:30" x14ac:dyDescent="0.45">
      <c r="A2330" t="s">
        <v>184</v>
      </c>
      <c r="B2330">
        <v>23060</v>
      </c>
      <c r="C2330" t="s">
        <v>603</v>
      </c>
      <c r="E2330">
        <v>53</v>
      </c>
      <c r="F2330" t="s">
        <v>49</v>
      </c>
      <c r="H2330">
        <v>1</v>
      </c>
      <c r="I2330" t="s">
        <v>32</v>
      </c>
      <c r="J2330">
        <v>1</v>
      </c>
      <c r="K2330" t="s">
        <v>32</v>
      </c>
      <c r="L2330">
        <v>0</v>
      </c>
      <c r="M2330" t="s">
        <v>32</v>
      </c>
      <c r="N2330">
        <v>2012</v>
      </c>
      <c r="O2330">
        <v>3062</v>
      </c>
      <c r="P2330">
        <v>624229</v>
      </c>
      <c r="Q2330">
        <v>220</v>
      </c>
      <c r="R2330">
        <v>384799</v>
      </c>
      <c r="S2330">
        <v>1428</v>
      </c>
      <c r="T2330">
        <v>53809</v>
      </c>
      <c r="U2330">
        <v>2843</v>
      </c>
      <c r="V2330">
        <v>239430</v>
      </c>
      <c r="W2330">
        <v>5.6</v>
      </c>
      <c r="X2330">
        <v>9.1999999999999993</v>
      </c>
      <c r="Y2330">
        <v>22</v>
      </c>
      <c r="Z2330">
        <v>11.1</v>
      </c>
      <c r="AA2330">
        <v>9.5</v>
      </c>
      <c r="AB2330">
        <v>9.6</v>
      </c>
      <c r="AC2330">
        <v>6</v>
      </c>
      <c r="AD2330">
        <v>20.7</v>
      </c>
    </row>
    <row r="2331" spans="1:30" x14ac:dyDescent="0.45">
      <c r="A2331" t="s">
        <v>184</v>
      </c>
      <c r="B2331">
        <v>23060</v>
      </c>
      <c r="C2331" t="s">
        <v>603</v>
      </c>
      <c r="E2331">
        <v>54</v>
      </c>
      <c r="F2331" t="s">
        <v>50</v>
      </c>
      <c r="H2331">
        <v>1</v>
      </c>
      <c r="I2331" t="s">
        <v>32</v>
      </c>
      <c r="J2331">
        <v>1</v>
      </c>
      <c r="K2331" t="s">
        <v>32</v>
      </c>
      <c r="L2331">
        <v>0</v>
      </c>
      <c r="M2331" t="s">
        <v>32</v>
      </c>
      <c r="N2331">
        <v>2012</v>
      </c>
      <c r="O2331">
        <v>3819</v>
      </c>
      <c r="P2331">
        <v>868269</v>
      </c>
      <c r="Q2331">
        <v>955</v>
      </c>
      <c r="R2331">
        <v>782025</v>
      </c>
      <c r="S2331">
        <v>6117</v>
      </c>
      <c r="T2331">
        <v>275765</v>
      </c>
      <c r="U2331">
        <v>2865</v>
      </c>
      <c r="V2331">
        <v>86244</v>
      </c>
      <c r="W2331">
        <v>7.3</v>
      </c>
      <c r="X2331">
        <v>7.5</v>
      </c>
      <c r="Y2331">
        <v>8.5</v>
      </c>
      <c r="Z2331">
        <v>9.5</v>
      </c>
      <c r="AA2331">
        <v>11.3</v>
      </c>
      <c r="AB2331">
        <v>13</v>
      </c>
      <c r="AC2331">
        <v>8.1</v>
      </c>
      <c r="AD2331">
        <v>21.1</v>
      </c>
    </row>
    <row r="2332" spans="1:30" x14ac:dyDescent="0.45">
      <c r="A2332" t="s">
        <v>184</v>
      </c>
      <c r="B2332">
        <v>23060</v>
      </c>
      <c r="C2332" t="s">
        <v>603</v>
      </c>
      <c r="E2332">
        <v>55</v>
      </c>
      <c r="F2332" t="s">
        <v>59</v>
      </c>
      <c r="H2332">
        <v>1</v>
      </c>
      <c r="I2332" t="s">
        <v>32</v>
      </c>
      <c r="J2332">
        <v>1</v>
      </c>
      <c r="K2332" t="s">
        <v>32</v>
      </c>
      <c r="L2332">
        <v>0</v>
      </c>
      <c r="M2332" t="s">
        <v>32</v>
      </c>
      <c r="N2332">
        <v>2012</v>
      </c>
      <c r="O2332">
        <v>68</v>
      </c>
      <c r="P2332">
        <v>177316</v>
      </c>
      <c r="Q2332">
        <v>68</v>
      </c>
      <c r="R2332">
        <v>177316</v>
      </c>
      <c r="S2332">
        <v>3787</v>
      </c>
      <c r="T2332">
        <v>257849</v>
      </c>
      <c r="U2332">
        <v>0</v>
      </c>
      <c r="V2332">
        <v>0</v>
      </c>
      <c r="W2332">
        <v>22.2</v>
      </c>
      <c r="X2332">
        <v>5.6</v>
      </c>
      <c r="Y2332">
        <v>23.1</v>
      </c>
      <c r="Z2332">
        <v>5.8</v>
      </c>
      <c r="AA2332">
        <v>4.8</v>
      </c>
      <c r="AB2332">
        <v>4.8</v>
      </c>
      <c r="AC2332">
        <v>0</v>
      </c>
      <c r="AD2332">
        <v>0</v>
      </c>
    </row>
    <row r="2333" spans="1:30" x14ac:dyDescent="0.45">
      <c r="A2333" t="s">
        <v>184</v>
      </c>
      <c r="B2333">
        <v>23060</v>
      </c>
      <c r="C2333" t="s">
        <v>603</v>
      </c>
      <c r="E2333">
        <v>56</v>
      </c>
      <c r="F2333" t="s">
        <v>51</v>
      </c>
      <c r="H2333">
        <v>1</v>
      </c>
      <c r="I2333" t="s">
        <v>32</v>
      </c>
      <c r="J2333">
        <v>1</v>
      </c>
      <c r="K2333" t="s">
        <v>32</v>
      </c>
      <c r="L2333">
        <v>0</v>
      </c>
      <c r="M2333" t="s">
        <v>32</v>
      </c>
      <c r="N2333">
        <v>2012</v>
      </c>
      <c r="O2333">
        <v>2545</v>
      </c>
      <c r="P2333">
        <v>553261</v>
      </c>
      <c r="Q2333">
        <v>488</v>
      </c>
      <c r="R2333">
        <v>514325</v>
      </c>
      <c r="S2333">
        <v>8589</v>
      </c>
      <c r="T2333">
        <v>212074</v>
      </c>
      <c r="U2333">
        <v>2057</v>
      </c>
      <c r="V2333">
        <v>38936</v>
      </c>
      <c r="W2333">
        <v>8.4</v>
      </c>
      <c r="X2333">
        <v>12.3</v>
      </c>
      <c r="Y2333">
        <v>20.100000000000001</v>
      </c>
      <c r="Z2333">
        <v>14</v>
      </c>
      <c r="AA2333">
        <v>12.1</v>
      </c>
      <c r="AB2333">
        <v>12.1</v>
      </c>
      <c r="AC2333">
        <v>10.1</v>
      </c>
      <c r="AD2333">
        <v>26.8</v>
      </c>
    </row>
    <row r="2334" spans="1:30" x14ac:dyDescent="0.45">
      <c r="A2334" t="s">
        <v>184</v>
      </c>
      <c r="B2334">
        <v>23060</v>
      </c>
      <c r="C2334" t="s">
        <v>603</v>
      </c>
      <c r="E2334">
        <v>61</v>
      </c>
      <c r="F2334" t="s">
        <v>52</v>
      </c>
      <c r="H2334">
        <v>1</v>
      </c>
      <c r="I2334" t="s">
        <v>32</v>
      </c>
      <c r="J2334">
        <v>1</v>
      </c>
      <c r="K2334" t="s">
        <v>32</v>
      </c>
      <c r="L2334">
        <v>0</v>
      </c>
      <c r="M2334" t="s">
        <v>32</v>
      </c>
      <c r="N2334">
        <v>2012</v>
      </c>
      <c r="O2334">
        <v>730</v>
      </c>
      <c r="P2334">
        <v>218721</v>
      </c>
      <c r="Q2334">
        <v>114</v>
      </c>
      <c r="R2334">
        <v>212626</v>
      </c>
      <c r="S2334">
        <v>4158</v>
      </c>
      <c r="T2334">
        <v>97521</v>
      </c>
      <c r="U2334">
        <v>615</v>
      </c>
      <c r="V2334">
        <v>6095</v>
      </c>
      <c r="W2334">
        <v>17.399999999999999</v>
      </c>
      <c r="X2334">
        <v>4.3</v>
      </c>
      <c r="Y2334">
        <v>19.3</v>
      </c>
      <c r="Z2334">
        <v>4.7</v>
      </c>
      <c r="AA2334">
        <v>8</v>
      </c>
      <c r="AB2334">
        <v>4.2</v>
      </c>
      <c r="AC2334">
        <v>18.600000000000001</v>
      </c>
      <c r="AD2334">
        <v>24.9</v>
      </c>
    </row>
    <row r="2335" spans="1:30" x14ac:dyDescent="0.45">
      <c r="A2335" t="s">
        <v>184</v>
      </c>
      <c r="B2335">
        <v>23060</v>
      </c>
      <c r="C2335" t="s">
        <v>603</v>
      </c>
      <c r="E2335">
        <v>62</v>
      </c>
      <c r="F2335" t="s">
        <v>53</v>
      </c>
      <c r="H2335">
        <v>1</v>
      </c>
      <c r="I2335" t="s">
        <v>32</v>
      </c>
      <c r="J2335">
        <v>1</v>
      </c>
      <c r="K2335" t="s">
        <v>32</v>
      </c>
      <c r="L2335">
        <v>0</v>
      </c>
      <c r="M2335" t="s">
        <v>32</v>
      </c>
      <c r="N2335">
        <v>2012</v>
      </c>
      <c r="O2335">
        <v>2950</v>
      </c>
      <c r="P2335">
        <v>3040894</v>
      </c>
      <c r="Q2335">
        <v>818</v>
      </c>
      <c r="R2335">
        <v>2996526</v>
      </c>
      <c r="S2335">
        <v>31524</v>
      </c>
      <c r="T2335">
        <v>1266196</v>
      </c>
      <c r="U2335">
        <v>2132</v>
      </c>
      <c r="V2335">
        <v>44368</v>
      </c>
      <c r="W2335">
        <v>7.7</v>
      </c>
      <c r="X2335">
        <v>4.3</v>
      </c>
      <c r="Y2335">
        <v>13.4</v>
      </c>
      <c r="Z2335">
        <v>4.5</v>
      </c>
      <c r="AA2335">
        <v>5.0999999999999996</v>
      </c>
      <c r="AB2335">
        <v>3.9</v>
      </c>
      <c r="AC2335">
        <v>6.9</v>
      </c>
      <c r="AD2335">
        <v>11.6</v>
      </c>
    </row>
    <row r="2336" spans="1:30" x14ac:dyDescent="0.45">
      <c r="A2336" t="s">
        <v>184</v>
      </c>
      <c r="B2336">
        <v>23060</v>
      </c>
      <c r="C2336" t="s">
        <v>603</v>
      </c>
      <c r="E2336">
        <v>71</v>
      </c>
      <c r="F2336" t="s">
        <v>54</v>
      </c>
      <c r="H2336">
        <v>1</v>
      </c>
      <c r="I2336" t="s">
        <v>32</v>
      </c>
      <c r="J2336">
        <v>1</v>
      </c>
      <c r="K2336" t="s">
        <v>32</v>
      </c>
      <c r="L2336">
        <v>0</v>
      </c>
      <c r="M2336" t="s">
        <v>32</v>
      </c>
      <c r="N2336">
        <v>2012</v>
      </c>
      <c r="O2336">
        <v>1433</v>
      </c>
      <c r="P2336">
        <v>116232</v>
      </c>
      <c r="Q2336">
        <v>141</v>
      </c>
      <c r="R2336">
        <v>94002</v>
      </c>
      <c r="S2336">
        <v>2229</v>
      </c>
      <c r="T2336">
        <v>35810</v>
      </c>
      <c r="U2336">
        <v>1293</v>
      </c>
      <c r="V2336">
        <v>22230</v>
      </c>
      <c r="W2336">
        <v>5.2</v>
      </c>
      <c r="X2336">
        <v>6.7</v>
      </c>
      <c r="Y2336">
        <v>8.3000000000000007</v>
      </c>
      <c r="Z2336">
        <v>8.6</v>
      </c>
      <c r="AA2336">
        <v>22.7</v>
      </c>
      <c r="AB2336">
        <v>16.2</v>
      </c>
      <c r="AC2336">
        <v>5.2</v>
      </c>
      <c r="AD2336">
        <v>4.8</v>
      </c>
    </row>
    <row r="2337" spans="1:30" x14ac:dyDescent="0.45">
      <c r="A2337" t="s">
        <v>184</v>
      </c>
      <c r="B2337">
        <v>23060</v>
      </c>
      <c r="C2337" t="s">
        <v>603</v>
      </c>
      <c r="E2337">
        <v>72</v>
      </c>
      <c r="F2337" t="s">
        <v>55</v>
      </c>
      <c r="H2337">
        <v>1</v>
      </c>
      <c r="I2337" t="s">
        <v>32</v>
      </c>
      <c r="J2337">
        <v>1</v>
      </c>
      <c r="K2337" t="s">
        <v>32</v>
      </c>
      <c r="L2337">
        <v>0</v>
      </c>
      <c r="M2337" t="s">
        <v>32</v>
      </c>
      <c r="N2337">
        <v>2012</v>
      </c>
      <c r="O2337">
        <v>909</v>
      </c>
      <c r="P2337">
        <v>720726</v>
      </c>
      <c r="Q2337">
        <v>731</v>
      </c>
      <c r="R2337">
        <v>715749</v>
      </c>
      <c r="S2337">
        <v>16263</v>
      </c>
      <c r="T2337">
        <v>199795</v>
      </c>
      <c r="U2337">
        <v>178</v>
      </c>
      <c r="V2337">
        <v>4977</v>
      </c>
      <c r="W2337">
        <v>8</v>
      </c>
      <c r="X2337">
        <v>6.9</v>
      </c>
      <c r="Y2337">
        <v>11.5</v>
      </c>
      <c r="Z2337">
        <v>7.3</v>
      </c>
      <c r="AA2337">
        <v>10.3</v>
      </c>
      <c r="AB2337">
        <v>7.2</v>
      </c>
      <c r="AC2337">
        <v>14.9</v>
      </c>
      <c r="AD2337">
        <v>23.9</v>
      </c>
    </row>
    <row r="2338" spans="1:30" x14ac:dyDescent="0.45">
      <c r="A2338" t="s">
        <v>184</v>
      </c>
      <c r="B2338">
        <v>23060</v>
      </c>
      <c r="C2338" t="s">
        <v>603</v>
      </c>
      <c r="E2338">
        <v>81</v>
      </c>
      <c r="F2338" t="s">
        <v>56</v>
      </c>
      <c r="G2338" t="s">
        <v>57</v>
      </c>
      <c r="H2338">
        <v>1</v>
      </c>
      <c r="I2338" t="s">
        <v>32</v>
      </c>
      <c r="J2338">
        <v>1</v>
      </c>
      <c r="K2338" t="s">
        <v>32</v>
      </c>
      <c r="L2338">
        <v>0</v>
      </c>
      <c r="M2338" t="s">
        <v>32</v>
      </c>
      <c r="N2338">
        <v>2012</v>
      </c>
      <c r="O2338">
        <v>4937</v>
      </c>
      <c r="P2338">
        <v>415507</v>
      </c>
      <c r="Q2338">
        <v>638</v>
      </c>
      <c r="R2338">
        <v>349911</v>
      </c>
      <c r="S2338">
        <v>3584</v>
      </c>
      <c r="T2338">
        <v>102045</v>
      </c>
      <c r="U2338">
        <v>4299</v>
      </c>
      <c r="V2338">
        <v>65596</v>
      </c>
      <c r="W2338">
        <v>9.5</v>
      </c>
      <c r="X2338">
        <v>14.7</v>
      </c>
      <c r="Y2338">
        <v>15.8</v>
      </c>
      <c r="Z2338">
        <v>17.7</v>
      </c>
      <c r="AA2338">
        <v>15.7</v>
      </c>
      <c r="AB2338">
        <v>17.2</v>
      </c>
      <c r="AC2338">
        <v>9</v>
      </c>
      <c r="AD2338">
        <v>9.8000000000000007</v>
      </c>
    </row>
    <row r="2339" spans="1:30" x14ac:dyDescent="0.45">
      <c r="A2339" t="s">
        <v>185</v>
      </c>
      <c r="B2339">
        <v>23420</v>
      </c>
      <c r="C2339" t="s">
        <v>604</v>
      </c>
      <c r="E2339">
        <v>0</v>
      </c>
      <c r="F2339" t="s">
        <v>31</v>
      </c>
      <c r="H2339">
        <v>1</v>
      </c>
      <c r="I2339" t="s">
        <v>32</v>
      </c>
      <c r="J2339">
        <v>1</v>
      </c>
      <c r="K2339" t="s">
        <v>32</v>
      </c>
      <c r="L2339">
        <v>0</v>
      </c>
      <c r="M2339" t="s">
        <v>32</v>
      </c>
      <c r="N2339">
        <v>2012</v>
      </c>
      <c r="O2339">
        <v>59569</v>
      </c>
      <c r="P2339">
        <v>55919984</v>
      </c>
      <c r="Q2339">
        <v>12657</v>
      </c>
      <c r="R2339">
        <v>53757304</v>
      </c>
      <c r="S2339">
        <v>234040</v>
      </c>
      <c r="T2339">
        <v>8680305</v>
      </c>
      <c r="U2339">
        <v>46911</v>
      </c>
      <c r="V2339">
        <v>2162680</v>
      </c>
      <c r="W2339">
        <v>1.6</v>
      </c>
      <c r="X2339">
        <v>7.5</v>
      </c>
      <c r="Y2339">
        <v>4.0999999999999996</v>
      </c>
      <c r="Z2339">
        <v>8.1</v>
      </c>
      <c r="AA2339">
        <v>5.0999999999999996</v>
      </c>
      <c r="AB2339">
        <v>5.8</v>
      </c>
      <c r="AC2339">
        <v>1.7</v>
      </c>
      <c r="AD2339">
        <v>5.4</v>
      </c>
    </row>
    <row r="2340" spans="1:30" x14ac:dyDescent="0.45">
      <c r="A2340" t="s">
        <v>185</v>
      </c>
      <c r="B2340">
        <v>23420</v>
      </c>
      <c r="C2340" t="s">
        <v>604</v>
      </c>
      <c r="E2340">
        <v>11</v>
      </c>
      <c r="F2340" t="s">
        <v>33</v>
      </c>
      <c r="G2340" t="s">
        <v>34</v>
      </c>
      <c r="H2340">
        <v>1</v>
      </c>
      <c r="I2340" t="s">
        <v>32</v>
      </c>
      <c r="J2340">
        <v>1</v>
      </c>
      <c r="K2340" t="s">
        <v>32</v>
      </c>
      <c r="L2340">
        <v>0</v>
      </c>
      <c r="M2340" t="s">
        <v>32</v>
      </c>
      <c r="N2340">
        <v>2012</v>
      </c>
      <c r="O2340">
        <v>628</v>
      </c>
      <c r="P2340">
        <v>540451</v>
      </c>
      <c r="Q2340">
        <v>163</v>
      </c>
      <c r="R2340">
        <v>524424</v>
      </c>
      <c r="S2340">
        <v>3381</v>
      </c>
      <c r="T2340">
        <v>108171</v>
      </c>
      <c r="U2340">
        <v>464</v>
      </c>
      <c r="V2340">
        <v>16027</v>
      </c>
      <c r="W2340">
        <v>12.9</v>
      </c>
      <c r="X2340">
        <v>9</v>
      </c>
      <c r="Y2340">
        <v>23.7</v>
      </c>
      <c r="Z2340">
        <v>9.9</v>
      </c>
      <c r="AA2340">
        <v>10.8</v>
      </c>
      <c r="AB2340">
        <v>9.9</v>
      </c>
      <c r="AC2340">
        <v>15.1</v>
      </c>
      <c r="AD2340">
        <v>39.9</v>
      </c>
    </row>
    <row r="2341" spans="1:30" x14ac:dyDescent="0.45">
      <c r="A2341" t="s">
        <v>185</v>
      </c>
      <c r="B2341">
        <v>23420</v>
      </c>
      <c r="C2341" t="s">
        <v>604</v>
      </c>
      <c r="E2341">
        <v>21</v>
      </c>
      <c r="F2341" t="s">
        <v>35</v>
      </c>
      <c r="H2341">
        <v>1</v>
      </c>
      <c r="I2341" t="s">
        <v>32</v>
      </c>
      <c r="J2341">
        <v>1</v>
      </c>
      <c r="K2341" t="s">
        <v>32</v>
      </c>
      <c r="L2341">
        <v>0</v>
      </c>
      <c r="M2341" t="s">
        <v>32</v>
      </c>
      <c r="N2341">
        <v>2012</v>
      </c>
      <c r="O2341">
        <v>55</v>
      </c>
      <c r="P2341">
        <v>29683</v>
      </c>
      <c r="Q2341">
        <v>7</v>
      </c>
      <c r="U2341">
        <v>48</v>
      </c>
      <c r="W2341">
        <v>33.700000000000003</v>
      </c>
      <c r="X2341">
        <v>10.8</v>
      </c>
      <c r="Y2341">
        <v>0</v>
      </c>
      <c r="AC2341">
        <v>36.799999999999997</v>
      </c>
    </row>
    <row r="2342" spans="1:30" x14ac:dyDescent="0.45">
      <c r="A2342" t="s">
        <v>185</v>
      </c>
      <c r="B2342">
        <v>23420</v>
      </c>
      <c r="C2342" t="s">
        <v>604</v>
      </c>
      <c r="E2342">
        <v>22</v>
      </c>
      <c r="F2342" t="s">
        <v>36</v>
      </c>
      <c r="H2342">
        <v>1</v>
      </c>
      <c r="I2342" t="s">
        <v>32</v>
      </c>
      <c r="J2342">
        <v>1</v>
      </c>
      <c r="K2342" t="s">
        <v>32</v>
      </c>
      <c r="L2342">
        <v>0</v>
      </c>
      <c r="M2342" t="s">
        <v>32</v>
      </c>
      <c r="N2342">
        <v>2012</v>
      </c>
      <c r="O2342">
        <v>34</v>
      </c>
      <c r="Q2342">
        <v>9</v>
      </c>
      <c r="U2342">
        <v>25</v>
      </c>
      <c r="W2342">
        <v>63.5</v>
      </c>
      <c r="Y2342">
        <v>0</v>
      </c>
      <c r="AC2342">
        <v>82</v>
      </c>
    </row>
    <row r="2343" spans="1:30" x14ac:dyDescent="0.45">
      <c r="A2343" t="s">
        <v>185</v>
      </c>
      <c r="B2343">
        <v>23420</v>
      </c>
      <c r="C2343" t="s">
        <v>604</v>
      </c>
      <c r="E2343">
        <v>23</v>
      </c>
      <c r="F2343" t="s">
        <v>37</v>
      </c>
      <c r="H2343">
        <v>1</v>
      </c>
      <c r="I2343" t="s">
        <v>32</v>
      </c>
      <c r="J2343">
        <v>1</v>
      </c>
      <c r="K2343" t="s">
        <v>32</v>
      </c>
      <c r="L2343">
        <v>0</v>
      </c>
      <c r="M2343" t="s">
        <v>32</v>
      </c>
      <c r="N2343">
        <v>2012</v>
      </c>
      <c r="O2343">
        <v>4609</v>
      </c>
      <c r="P2343">
        <v>2740260</v>
      </c>
      <c r="Q2343">
        <v>1261</v>
      </c>
      <c r="R2343">
        <v>2539461</v>
      </c>
      <c r="S2343">
        <v>10416</v>
      </c>
      <c r="T2343">
        <v>500772</v>
      </c>
      <c r="U2343">
        <v>3347</v>
      </c>
      <c r="V2343">
        <v>200799</v>
      </c>
      <c r="W2343">
        <v>7.9</v>
      </c>
      <c r="X2343">
        <v>24.6</v>
      </c>
      <c r="Y2343">
        <v>14.2</v>
      </c>
      <c r="Z2343">
        <v>26.4</v>
      </c>
      <c r="AA2343">
        <v>15.1</v>
      </c>
      <c r="AB2343">
        <v>18.600000000000001</v>
      </c>
      <c r="AC2343">
        <v>7.2</v>
      </c>
      <c r="AD2343">
        <v>27.5</v>
      </c>
    </row>
    <row r="2344" spans="1:30" x14ac:dyDescent="0.45">
      <c r="A2344" t="s">
        <v>185</v>
      </c>
      <c r="B2344">
        <v>23420</v>
      </c>
      <c r="C2344" t="s">
        <v>604</v>
      </c>
      <c r="E2344" t="s">
        <v>38</v>
      </c>
      <c r="F2344" t="s">
        <v>39</v>
      </c>
      <c r="H2344">
        <v>1</v>
      </c>
      <c r="I2344" t="s">
        <v>32</v>
      </c>
      <c r="J2344">
        <v>1</v>
      </c>
      <c r="K2344" t="s">
        <v>32</v>
      </c>
      <c r="L2344">
        <v>0</v>
      </c>
      <c r="M2344" t="s">
        <v>32</v>
      </c>
      <c r="N2344">
        <v>2012</v>
      </c>
      <c r="O2344">
        <v>1077</v>
      </c>
      <c r="P2344">
        <v>10328822</v>
      </c>
      <c r="Q2344">
        <v>486</v>
      </c>
      <c r="R2344">
        <v>10307184</v>
      </c>
      <c r="S2344">
        <v>25446</v>
      </c>
      <c r="T2344">
        <v>1108004</v>
      </c>
      <c r="U2344">
        <v>591</v>
      </c>
      <c r="V2344">
        <v>21638</v>
      </c>
      <c r="W2344">
        <v>12.5</v>
      </c>
      <c r="X2344">
        <v>24.7</v>
      </c>
      <c r="Y2344">
        <v>11</v>
      </c>
      <c r="Z2344">
        <v>25.8</v>
      </c>
      <c r="AA2344">
        <v>14.1</v>
      </c>
      <c r="AB2344">
        <v>15.2</v>
      </c>
      <c r="AC2344">
        <v>18.399999999999999</v>
      </c>
      <c r="AD2344">
        <v>19.2</v>
      </c>
    </row>
    <row r="2345" spans="1:30" x14ac:dyDescent="0.45">
      <c r="A2345" t="s">
        <v>185</v>
      </c>
      <c r="B2345">
        <v>23420</v>
      </c>
      <c r="C2345" t="s">
        <v>604</v>
      </c>
      <c r="E2345">
        <v>42</v>
      </c>
      <c r="F2345" t="s">
        <v>40</v>
      </c>
      <c r="H2345">
        <v>1</v>
      </c>
      <c r="I2345" t="s">
        <v>32</v>
      </c>
      <c r="J2345">
        <v>1</v>
      </c>
      <c r="K2345" t="s">
        <v>32</v>
      </c>
      <c r="L2345">
        <v>0</v>
      </c>
      <c r="M2345" t="s">
        <v>32</v>
      </c>
      <c r="N2345">
        <v>2012</v>
      </c>
      <c r="O2345">
        <v>1571</v>
      </c>
      <c r="P2345">
        <v>14075447</v>
      </c>
      <c r="Q2345">
        <v>856</v>
      </c>
      <c r="R2345">
        <v>14006524</v>
      </c>
      <c r="S2345">
        <v>25077</v>
      </c>
      <c r="T2345">
        <v>1161478</v>
      </c>
      <c r="U2345">
        <v>716</v>
      </c>
      <c r="W2345">
        <v>9</v>
      </c>
      <c r="X2345">
        <v>26.1</v>
      </c>
      <c r="Y2345">
        <v>16</v>
      </c>
      <c r="Z2345">
        <v>27.4</v>
      </c>
      <c r="AA2345">
        <v>42.4</v>
      </c>
      <c r="AB2345">
        <v>38.700000000000003</v>
      </c>
      <c r="AC2345">
        <v>15.8</v>
      </c>
    </row>
    <row r="2346" spans="1:30" x14ac:dyDescent="0.45">
      <c r="A2346" t="s">
        <v>185</v>
      </c>
      <c r="B2346">
        <v>23420</v>
      </c>
      <c r="C2346" t="s">
        <v>604</v>
      </c>
      <c r="E2346" t="s">
        <v>41</v>
      </c>
      <c r="F2346" t="s">
        <v>42</v>
      </c>
      <c r="H2346">
        <v>1</v>
      </c>
      <c r="I2346" t="s">
        <v>32</v>
      </c>
      <c r="J2346">
        <v>1</v>
      </c>
      <c r="K2346" t="s">
        <v>32</v>
      </c>
      <c r="L2346">
        <v>0</v>
      </c>
      <c r="M2346" t="s">
        <v>32</v>
      </c>
      <c r="N2346">
        <v>2012</v>
      </c>
      <c r="O2346">
        <v>6315</v>
      </c>
      <c r="P2346">
        <v>8923525</v>
      </c>
      <c r="Q2346">
        <v>1925</v>
      </c>
      <c r="R2346">
        <v>8701867</v>
      </c>
      <c r="S2346">
        <v>31418</v>
      </c>
      <c r="T2346">
        <v>764560</v>
      </c>
      <c r="U2346">
        <v>4390</v>
      </c>
      <c r="V2346">
        <v>221658</v>
      </c>
      <c r="W2346">
        <v>6</v>
      </c>
      <c r="X2346">
        <v>13.2</v>
      </c>
      <c r="Y2346">
        <v>8.8000000000000007</v>
      </c>
      <c r="Z2346">
        <v>14.2</v>
      </c>
      <c r="AA2346">
        <v>9.6</v>
      </c>
      <c r="AB2346">
        <v>13.6</v>
      </c>
      <c r="AC2346">
        <v>8.8000000000000007</v>
      </c>
      <c r="AD2346">
        <v>13.3</v>
      </c>
    </row>
    <row r="2347" spans="1:30" x14ac:dyDescent="0.45">
      <c r="A2347" t="s">
        <v>185</v>
      </c>
      <c r="B2347">
        <v>23420</v>
      </c>
      <c r="C2347" t="s">
        <v>604</v>
      </c>
      <c r="E2347" t="s">
        <v>43</v>
      </c>
      <c r="F2347" t="s">
        <v>44</v>
      </c>
      <c r="G2347" t="s">
        <v>45</v>
      </c>
      <c r="H2347">
        <v>1</v>
      </c>
      <c r="I2347" t="s">
        <v>32</v>
      </c>
      <c r="J2347">
        <v>1</v>
      </c>
      <c r="K2347" t="s">
        <v>32</v>
      </c>
      <c r="L2347">
        <v>0</v>
      </c>
      <c r="M2347" t="s">
        <v>32</v>
      </c>
      <c r="N2347">
        <v>2012</v>
      </c>
      <c r="O2347">
        <v>4177</v>
      </c>
      <c r="P2347">
        <v>2069825</v>
      </c>
      <c r="Q2347">
        <v>501</v>
      </c>
      <c r="R2347">
        <v>1560598</v>
      </c>
      <c r="S2347">
        <v>8999</v>
      </c>
      <c r="T2347">
        <v>384720</v>
      </c>
      <c r="U2347">
        <v>3676</v>
      </c>
      <c r="V2347">
        <v>509227</v>
      </c>
      <c r="W2347">
        <v>9.5</v>
      </c>
      <c r="X2347">
        <v>19.100000000000001</v>
      </c>
      <c r="Y2347">
        <v>27.3</v>
      </c>
      <c r="Z2347">
        <v>28.1</v>
      </c>
      <c r="AA2347">
        <v>22.5</v>
      </c>
      <c r="AB2347">
        <v>25.9</v>
      </c>
      <c r="AC2347">
        <v>9.9</v>
      </c>
      <c r="AD2347">
        <v>13.5</v>
      </c>
    </row>
    <row r="2348" spans="1:30" x14ac:dyDescent="0.45">
      <c r="A2348" t="s">
        <v>185</v>
      </c>
      <c r="B2348">
        <v>23420</v>
      </c>
      <c r="C2348" t="s">
        <v>604</v>
      </c>
      <c r="E2348">
        <v>51</v>
      </c>
      <c r="F2348" t="s">
        <v>46</v>
      </c>
      <c r="H2348">
        <v>1</v>
      </c>
      <c r="I2348" t="s">
        <v>32</v>
      </c>
      <c r="J2348">
        <v>1</v>
      </c>
      <c r="K2348" t="s">
        <v>32</v>
      </c>
      <c r="L2348">
        <v>0</v>
      </c>
      <c r="M2348" t="s">
        <v>32</v>
      </c>
      <c r="N2348">
        <v>2012</v>
      </c>
      <c r="O2348">
        <v>699</v>
      </c>
      <c r="P2348">
        <v>1360477</v>
      </c>
      <c r="Q2348">
        <v>123</v>
      </c>
      <c r="R2348">
        <v>1338484</v>
      </c>
      <c r="S2348">
        <v>4745</v>
      </c>
      <c r="T2348">
        <v>247418</v>
      </c>
      <c r="U2348">
        <v>575</v>
      </c>
      <c r="W2348">
        <v>18.899999999999999</v>
      </c>
      <c r="X2348">
        <v>6.1</v>
      </c>
      <c r="Y2348">
        <v>17.2</v>
      </c>
      <c r="Z2348">
        <v>6.4</v>
      </c>
      <c r="AA2348">
        <v>10.6</v>
      </c>
      <c r="AB2348">
        <v>14.1</v>
      </c>
      <c r="AC2348">
        <v>20.8</v>
      </c>
    </row>
    <row r="2349" spans="1:30" x14ac:dyDescent="0.45">
      <c r="A2349" t="s">
        <v>185</v>
      </c>
      <c r="B2349">
        <v>23420</v>
      </c>
      <c r="C2349" t="s">
        <v>604</v>
      </c>
      <c r="E2349">
        <v>52</v>
      </c>
      <c r="F2349" t="s">
        <v>47</v>
      </c>
      <c r="G2349" t="s">
        <v>48</v>
      </c>
      <c r="H2349">
        <v>1</v>
      </c>
      <c r="I2349" t="s">
        <v>32</v>
      </c>
      <c r="J2349">
        <v>1</v>
      </c>
      <c r="K2349" t="s">
        <v>32</v>
      </c>
      <c r="L2349">
        <v>0</v>
      </c>
      <c r="M2349" t="s">
        <v>32</v>
      </c>
      <c r="N2349">
        <v>2012</v>
      </c>
      <c r="O2349">
        <v>2045</v>
      </c>
      <c r="P2349">
        <v>2930245</v>
      </c>
      <c r="Q2349">
        <v>524</v>
      </c>
      <c r="R2349">
        <v>2848183</v>
      </c>
      <c r="S2349">
        <v>9643</v>
      </c>
      <c r="T2349">
        <v>586217</v>
      </c>
      <c r="U2349">
        <v>1522</v>
      </c>
      <c r="V2349">
        <v>82062</v>
      </c>
      <c r="W2349">
        <v>11.3</v>
      </c>
      <c r="X2349">
        <v>5.3</v>
      </c>
      <c r="Y2349">
        <v>18.3</v>
      </c>
      <c r="Z2349">
        <v>6</v>
      </c>
      <c r="AA2349">
        <v>7.3</v>
      </c>
      <c r="AB2349">
        <v>9.3000000000000007</v>
      </c>
      <c r="AC2349">
        <v>18.100000000000001</v>
      </c>
      <c r="AD2349">
        <v>26.9</v>
      </c>
    </row>
    <row r="2350" spans="1:30" x14ac:dyDescent="0.45">
      <c r="A2350" t="s">
        <v>185</v>
      </c>
      <c r="B2350">
        <v>23420</v>
      </c>
      <c r="C2350" t="s">
        <v>604</v>
      </c>
      <c r="E2350">
        <v>53</v>
      </c>
      <c r="F2350" t="s">
        <v>49</v>
      </c>
      <c r="H2350">
        <v>1</v>
      </c>
      <c r="I2350" t="s">
        <v>32</v>
      </c>
      <c r="J2350">
        <v>1</v>
      </c>
      <c r="K2350" t="s">
        <v>32</v>
      </c>
      <c r="L2350">
        <v>0</v>
      </c>
      <c r="M2350" t="s">
        <v>32</v>
      </c>
      <c r="N2350">
        <v>2012</v>
      </c>
      <c r="O2350">
        <v>4924</v>
      </c>
      <c r="P2350">
        <v>1332496</v>
      </c>
      <c r="Q2350">
        <v>736</v>
      </c>
      <c r="R2350">
        <v>1011041</v>
      </c>
      <c r="S2350">
        <v>4067</v>
      </c>
      <c r="T2350">
        <v>128397</v>
      </c>
      <c r="U2350">
        <v>4188</v>
      </c>
      <c r="V2350">
        <v>321456</v>
      </c>
      <c r="W2350">
        <v>9.1999999999999993</v>
      </c>
      <c r="X2350">
        <v>22.4</v>
      </c>
      <c r="Y2350">
        <v>15.5</v>
      </c>
      <c r="Z2350">
        <v>33.200000000000003</v>
      </c>
      <c r="AA2350">
        <v>28.8</v>
      </c>
      <c r="AB2350">
        <v>16.600000000000001</v>
      </c>
      <c r="AC2350">
        <v>11.3</v>
      </c>
      <c r="AD2350">
        <v>26.1</v>
      </c>
    </row>
    <row r="2351" spans="1:30" x14ac:dyDescent="0.45">
      <c r="A2351" t="s">
        <v>185</v>
      </c>
      <c r="B2351">
        <v>23420</v>
      </c>
      <c r="C2351" t="s">
        <v>604</v>
      </c>
      <c r="E2351">
        <v>54</v>
      </c>
      <c r="F2351" t="s">
        <v>50</v>
      </c>
      <c r="H2351">
        <v>1</v>
      </c>
      <c r="I2351" t="s">
        <v>32</v>
      </c>
      <c r="J2351">
        <v>1</v>
      </c>
      <c r="K2351" t="s">
        <v>32</v>
      </c>
      <c r="L2351">
        <v>0</v>
      </c>
      <c r="M2351" t="s">
        <v>32</v>
      </c>
      <c r="N2351">
        <v>2012</v>
      </c>
      <c r="O2351">
        <v>6546</v>
      </c>
      <c r="P2351">
        <v>1475359</v>
      </c>
      <c r="Q2351">
        <v>1406</v>
      </c>
      <c r="R2351">
        <v>1300794</v>
      </c>
      <c r="S2351">
        <v>10593</v>
      </c>
      <c r="T2351">
        <v>455471</v>
      </c>
      <c r="U2351">
        <v>5141</v>
      </c>
      <c r="V2351">
        <v>174566</v>
      </c>
      <c r="W2351">
        <v>4.4000000000000004</v>
      </c>
      <c r="X2351">
        <v>11.2</v>
      </c>
      <c r="Y2351">
        <v>11.4</v>
      </c>
      <c r="Z2351">
        <v>13.6</v>
      </c>
      <c r="AA2351">
        <v>20.100000000000001</v>
      </c>
      <c r="AB2351">
        <v>15.8</v>
      </c>
      <c r="AC2351">
        <v>5.8</v>
      </c>
      <c r="AD2351">
        <v>9.1</v>
      </c>
    </row>
    <row r="2352" spans="1:30" x14ac:dyDescent="0.45">
      <c r="A2352" t="s">
        <v>185</v>
      </c>
      <c r="B2352">
        <v>23420</v>
      </c>
      <c r="C2352" t="s">
        <v>604</v>
      </c>
      <c r="E2352">
        <v>55</v>
      </c>
      <c r="F2352" t="s">
        <v>59</v>
      </c>
      <c r="H2352">
        <v>1</v>
      </c>
      <c r="I2352" t="s">
        <v>32</v>
      </c>
      <c r="J2352">
        <v>1</v>
      </c>
      <c r="K2352" t="s">
        <v>32</v>
      </c>
      <c r="L2352">
        <v>0</v>
      </c>
      <c r="M2352" t="s">
        <v>32</v>
      </c>
      <c r="N2352">
        <v>2012</v>
      </c>
      <c r="O2352">
        <v>66</v>
      </c>
      <c r="P2352">
        <v>98112</v>
      </c>
      <c r="Q2352">
        <v>66</v>
      </c>
      <c r="R2352">
        <v>98112</v>
      </c>
      <c r="S2352">
        <v>1394</v>
      </c>
      <c r="T2352">
        <v>100219</v>
      </c>
      <c r="U2352">
        <v>0</v>
      </c>
      <c r="V2352">
        <v>0</v>
      </c>
      <c r="W2352">
        <v>5.6</v>
      </c>
      <c r="X2352">
        <v>4.5999999999999996</v>
      </c>
      <c r="Y2352">
        <v>5.9</v>
      </c>
      <c r="Z2352">
        <v>4.7</v>
      </c>
      <c r="AA2352">
        <v>2.6</v>
      </c>
      <c r="AB2352">
        <v>2.1</v>
      </c>
      <c r="AC2352">
        <v>0</v>
      </c>
      <c r="AD2352">
        <v>0</v>
      </c>
    </row>
    <row r="2353" spans="1:30" x14ac:dyDescent="0.45">
      <c r="A2353" t="s">
        <v>185</v>
      </c>
      <c r="B2353">
        <v>23420</v>
      </c>
      <c r="C2353" t="s">
        <v>604</v>
      </c>
      <c r="E2353">
        <v>56</v>
      </c>
      <c r="F2353" t="s">
        <v>51</v>
      </c>
      <c r="H2353">
        <v>1</v>
      </c>
      <c r="I2353" t="s">
        <v>32</v>
      </c>
      <c r="J2353">
        <v>1</v>
      </c>
      <c r="K2353" t="s">
        <v>32</v>
      </c>
      <c r="L2353">
        <v>0</v>
      </c>
      <c r="M2353" t="s">
        <v>32</v>
      </c>
      <c r="N2353">
        <v>2012</v>
      </c>
      <c r="O2353">
        <v>5339</v>
      </c>
      <c r="P2353">
        <v>868514</v>
      </c>
      <c r="Q2353">
        <v>668</v>
      </c>
      <c r="R2353">
        <v>745226</v>
      </c>
      <c r="S2353">
        <v>12490</v>
      </c>
      <c r="T2353">
        <v>346898</v>
      </c>
      <c r="U2353">
        <v>4671</v>
      </c>
      <c r="V2353">
        <v>123288</v>
      </c>
      <c r="W2353">
        <v>4.5</v>
      </c>
      <c r="X2353">
        <v>6.1</v>
      </c>
      <c r="Y2353">
        <v>13.8</v>
      </c>
      <c r="Z2353">
        <v>8.5</v>
      </c>
      <c r="AA2353">
        <v>9.6</v>
      </c>
      <c r="AB2353">
        <v>8.3000000000000007</v>
      </c>
      <c r="AC2353">
        <v>4.3</v>
      </c>
      <c r="AD2353">
        <v>23.4</v>
      </c>
    </row>
    <row r="2354" spans="1:30" x14ac:dyDescent="0.45">
      <c r="A2354" t="s">
        <v>185</v>
      </c>
      <c r="B2354">
        <v>23420</v>
      </c>
      <c r="C2354" t="s">
        <v>604</v>
      </c>
      <c r="E2354">
        <v>61</v>
      </c>
      <c r="F2354" t="s">
        <v>52</v>
      </c>
      <c r="H2354">
        <v>1</v>
      </c>
      <c r="I2354" t="s">
        <v>32</v>
      </c>
      <c r="J2354">
        <v>1</v>
      </c>
      <c r="K2354" t="s">
        <v>32</v>
      </c>
      <c r="L2354">
        <v>0</v>
      </c>
      <c r="M2354" t="s">
        <v>32</v>
      </c>
      <c r="N2354">
        <v>2012</v>
      </c>
      <c r="O2354">
        <v>907</v>
      </c>
      <c r="P2354">
        <v>345106</v>
      </c>
      <c r="Q2354">
        <v>153</v>
      </c>
      <c r="R2354">
        <v>335175</v>
      </c>
      <c r="S2354">
        <v>6674</v>
      </c>
      <c r="T2354">
        <v>147182</v>
      </c>
      <c r="U2354">
        <v>754</v>
      </c>
      <c r="V2354">
        <v>9931</v>
      </c>
      <c r="W2354">
        <v>19.7</v>
      </c>
      <c r="X2354">
        <v>12.9</v>
      </c>
      <c r="Y2354">
        <v>18.5</v>
      </c>
      <c r="Z2354">
        <v>14</v>
      </c>
      <c r="AA2354">
        <v>7.5</v>
      </c>
      <c r="AB2354">
        <v>9.3000000000000007</v>
      </c>
      <c r="AC2354">
        <v>22.1</v>
      </c>
      <c r="AD2354">
        <v>40.1</v>
      </c>
    </row>
    <row r="2355" spans="1:30" x14ac:dyDescent="0.45">
      <c r="A2355" t="s">
        <v>185</v>
      </c>
      <c r="B2355">
        <v>23420</v>
      </c>
      <c r="C2355" t="s">
        <v>604</v>
      </c>
      <c r="E2355">
        <v>62</v>
      </c>
      <c r="F2355" t="s">
        <v>53</v>
      </c>
      <c r="H2355">
        <v>1</v>
      </c>
      <c r="I2355" t="s">
        <v>32</v>
      </c>
      <c r="J2355">
        <v>1</v>
      </c>
      <c r="K2355" t="s">
        <v>32</v>
      </c>
      <c r="L2355">
        <v>0</v>
      </c>
      <c r="M2355" t="s">
        <v>32</v>
      </c>
      <c r="N2355">
        <v>2012</v>
      </c>
      <c r="O2355">
        <v>7915</v>
      </c>
      <c r="P2355">
        <v>4759348</v>
      </c>
      <c r="Q2355">
        <v>1774</v>
      </c>
      <c r="R2355">
        <v>4630978</v>
      </c>
      <c r="S2355">
        <v>41301</v>
      </c>
      <c r="T2355">
        <v>1740699</v>
      </c>
      <c r="U2355">
        <v>6141</v>
      </c>
      <c r="V2355">
        <v>128370</v>
      </c>
      <c r="W2355">
        <v>3.7</v>
      </c>
      <c r="X2355">
        <v>6.5</v>
      </c>
      <c r="Y2355">
        <v>11</v>
      </c>
      <c r="Z2355">
        <v>6.9</v>
      </c>
      <c r="AA2355">
        <v>8.5</v>
      </c>
      <c r="AB2355">
        <v>6.2</v>
      </c>
      <c r="AC2355">
        <v>4.5999999999999996</v>
      </c>
      <c r="AD2355">
        <v>10.4</v>
      </c>
    </row>
    <row r="2356" spans="1:30" x14ac:dyDescent="0.45">
      <c r="A2356" t="s">
        <v>185</v>
      </c>
      <c r="B2356">
        <v>23420</v>
      </c>
      <c r="C2356" t="s">
        <v>604</v>
      </c>
      <c r="E2356">
        <v>71</v>
      </c>
      <c r="F2356" t="s">
        <v>54</v>
      </c>
      <c r="H2356">
        <v>1</v>
      </c>
      <c r="I2356" t="s">
        <v>32</v>
      </c>
      <c r="J2356">
        <v>1</v>
      </c>
      <c r="K2356" t="s">
        <v>32</v>
      </c>
      <c r="L2356">
        <v>0</v>
      </c>
      <c r="M2356" t="s">
        <v>32</v>
      </c>
      <c r="N2356">
        <v>2012</v>
      </c>
      <c r="O2356">
        <v>1745</v>
      </c>
      <c r="P2356">
        <v>180387</v>
      </c>
      <c r="Q2356">
        <v>146</v>
      </c>
      <c r="R2356">
        <v>154032</v>
      </c>
      <c r="S2356">
        <v>3774</v>
      </c>
      <c r="T2356">
        <v>50543</v>
      </c>
      <c r="U2356">
        <v>1599</v>
      </c>
      <c r="V2356">
        <v>26355</v>
      </c>
      <c r="W2356">
        <v>10.7</v>
      </c>
      <c r="X2356">
        <v>17.600000000000001</v>
      </c>
      <c r="Y2356">
        <v>29.9</v>
      </c>
      <c r="Z2356">
        <v>19.7</v>
      </c>
      <c r="AA2356">
        <v>20.5</v>
      </c>
      <c r="AB2356">
        <v>18.3</v>
      </c>
      <c r="AC2356">
        <v>12</v>
      </c>
      <c r="AD2356">
        <v>18.899999999999999</v>
      </c>
    </row>
    <row r="2357" spans="1:30" x14ac:dyDescent="0.45">
      <c r="A2357" t="s">
        <v>185</v>
      </c>
      <c r="B2357">
        <v>23420</v>
      </c>
      <c r="C2357" t="s">
        <v>604</v>
      </c>
      <c r="E2357">
        <v>72</v>
      </c>
      <c r="F2357" t="s">
        <v>55</v>
      </c>
      <c r="H2357">
        <v>1</v>
      </c>
      <c r="I2357" t="s">
        <v>32</v>
      </c>
      <c r="J2357">
        <v>1</v>
      </c>
      <c r="K2357" t="s">
        <v>32</v>
      </c>
      <c r="L2357">
        <v>0</v>
      </c>
      <c r="M2357" t="s">
        <v>32</v>
      </c>
      <c r="N2357">
        <v>2012</v>
      </c>
      <c r="O2357">
        <v>1905</v>
      </c>
      <c r="P2357">
        <v>1454444</v>
      </c>
      <c r="Q2357">
        <v>1284</v>
      </c>
      <c r="R2357">
        <v>1425595</v>
      </c>
      <c r="S2357">
        <v>26308</v>
      </c>
      <c r="T2357">
        <v>409163</v>
      </c>
      <c r="U2357">
        <v>621</v>
      </c>
      <c r="V2357">
        <v>28849</v>
      </c>
      <c r="W2357">
        <v>12.7</v>
      </c>
      <c r="X2357">
        <v>14.5</v>
      </c>
      <c r="Y2357">
        <v>13.9</v>
      </c>
      <c r="Z2357">
        <v>15.5</v>
      </c>
      <c r="AA2357">
        <v>16.600000000000001</v>
      </c>
      <c r="AB2357">
        <v>21.8</v>
      </c>
      <c r="AC2357">
        <v>17.5</v>
      </c>
      <c r="AD2357">
        <v>33.6</v>
      </c>
    </row>
    <row r="2358" spans="1:30" x14ac:dyDescent="0.45">
      <c r="A2358" t="s">
        <v>185</v>
      </c>
      <c r="B2358">
        <v>23420</v>
      </c>
      <c r="C2358" t="s">
        <v>604</v>
      </c>
      <c r="E2358">
        <v>81</v>
      </c>
      <c r="F2358" t="s">
        <v>56</v>
      </c>
      <c r="G2358" t="s">
        <v>57</v>
      </c>
      <c r="H2358">
        <v>1</v>
      </c>
      <c r="I2358" t="s">
        <v>32</v>
      </c>
      <c r="J2358">
        <v>1</v>
      </c>
      <c r="K2358" t="s">
        <v>32</v>
      </c>
      <c r="L2358">
        <v>0</v>
      </c>
      <c r="M2358" t="s">
        <v>32</v>
      </c>
      <c r="N2358">
        <v>2012</v>
      </c>
      <c r="O2358">
        <v>9208</v>
      </c>
      <c r="P2358">
        <v>682570</v>
      </c>
      <c r="Q2358">
        <v>772</v>
      </c>
      <c r="R2358">
        <v>485096</v>
      </c>
      <c r="S2358">
        <v>5438</v>
      </c>
      <c r="T2358">
        <v>141450</v>
      </c>
      <c r="U2358">
        <v>8436</v>
      </c>
      <c r="V2358">
        <v>197474</v>
      </c>
      <c r="W2358">
        <v>6.6</v>
      </c>
      <c r="X2358">
        <v>10.5</v>
      </c>
      <c r="Y2358">
        <v>18.899999999999999</v>
      </c>
      <c r="Z2358">
        <v>15.1</v>
      </c>
      <c r="AA2358">
        <v>18.2</v>
      </c>
      <c r="AB2358">
        <v>18</v>
      </c>
      <c r="AC2358">
        <v>6.7</v>
      </c>
      <c r="AD2358">
        <v>13.3</v>
      </c>
    </row>
    <row r="2359" spans="1:30" x14ac:dyDescent="0.45">
      <c r="A2359" t="s">
        <v>186</v>
      </c>
      <c r="B2359">
        <v>23460</v>
      </c>
      <c r="C2359" t="s">
        <v>605</v>
      </c>
      <c r="E2359">
        <v>0</v>
      </c>
      <c r="F2359" t="s">
        <v>31</v>
      </c>
      <c r="H2359">
        <v>1</v>
      </c>
      <c r="I2359" t="s">
        <v>32</v>
      </c>
      <c r="J2359">
        <v>1</v>
      </c>
      <c r="K2359" t="s">
        <v>32</v>
      </c>
      <c r="L2359">
        <v>0</v>
      </c>
      <c r="M2359" t="s">
        <v>32</v>
      </c>
      <c r="N2359">
        <v>2012</v>
      </c>
      <c r="O2359">
        <v>8616</v>
      </c>
      <c r="P2359">
        <v>5543246</v>
      </c>
      <c r="Q2359">
        <v>1618</v>
      </c>
      <c r="R2359">
        <v>5286060</v>
      </c>
      <c r="S2359">
        <v>32081</v>
      </c>
      <c r="T2359">
        <v>1025176</v>
      </c>
      <c r="U2359">
        <v>6998</v>
      </c>
      <c r="V2359">
        <v>257186</v>
      </c>
      <c r="W2359">
        <v>6.8</v>
      </c>
      <c r="X2359">
        <v>8.1</v>
      </c>
      <c r="Y2359">
        <v>8.5</v>
      </c>
      <c r="Z2359">
        <v>8.5</v>
      </c>
      <c r="AA2359">
        <v>7</v>
      </c>
      <c r="AB2359">
        <v>11</v>
      </c>
      <c r="AC2359">
        <v>8.3000000000000007</v>
      </c>
      <c r="AD2359">
        <v>16.100000000000001</v>
      </c>
    </row>
    <row r="2360" spans="1:30" x14ac:dyDescent="0.45">
      <c r="A2360" t="s">
        <v>186</v>
      </c>
      <c r="B2360">
        <v>23460</v>
      </c>
      <c r="C2360" t="s">
        <v>605</v>
      </c>
      <c r="E2360">
        <v>11</v>
      </c>
      <c r="F2360" t="s">
        <v>33</v>
      </c>
      <c r="G2360" t="s">
        <v>34</v>
      </c>
      <c r="H2360">
        <v>1</v>
      </c>
      <c r="I2360" t="s">
        <v>32</v>
      </c>
      <c r="J2360">
        <v>1</v>
      </c>
      <c r="K2360" t="s">
        <v>32</v>
      </c>
      <c r="L2360">
        <v>0</v>
      </c>
      <c r="M2360" t="s">
        <v>32</v>
      </c>
      <c r="N2360">
        <v>2012</v>
      </c>
      <c r="O2360">
        <v>79</v>
      </c>
      <c r="Q2360">
        <v>1</v>
      </c>
      <c r="U2360">
        <v>78</v>
      </c>
      <c r="W2360">
        <v>42.9</v>
      </c>
      <c r="Y2360">
        <v>0</v>
      </c>
      <c r="AC2360">
        <v>41.4</v>
      </c>
    </row>
    <row r="2361" spans="1:30" x14ac:dyDescent="0.45">
      <c r="A2361" t="s">
        <v>186</v>
      </c>
      <c r="B2361">
        <v>23460</v>
      </c>
      <c r="C2361" t="s">
        <v>605</v>
      </c>
      <c r="E2361">
        <v>23</v>
      </c>
      <c r="F2361" t="s">
        <v>37</v>
      </c>
      <c r="H2361">
        <v>1</v>
      </c>
      <c r="I2361" t="s">
        <v>32</v>
      </c>
      <c r="J2361">
        <v>1</v>
      </c>
      <c r="K2361" t="s">
        <v>32</v>
      </c>
      <c r="L2361">
        <v>0</v>
      </c>
      <c r="M2361" t="s">
        <v>32</v>
      </c>
      <c r="N2361">
        <v>2012</v>
      </c>
      <c r="O2361">
        <v>1381</v>
      </c>
      <c r="P2361">
        <v>271743</v>
      </c>
      <c r="Q2361">
        <v>156</v>
      </c>
      <c r="R2361">
        <v>229967</v>
      </c>
      <c r="S2361">
        <v>1344</v>
      </c>
      <c r="T2361">
        <v>41323</v>
      </c>
      <c r="U2361">
        <v>1225</v>
      </c>
      <c r="V2361">
        <v>41776</v>
      </c>
      <c r="W2361">
        <v>16.100000000000001</v>
      </c>
      <c r="X2361">
        <v>36</v>
      </c>
      <c r="Y2361">
        <v>24.5</v>
      </c>
      <c r="Z2361">
        <v>38.1</v>
      </c>
      <c r="AA2361">
        <v>46.7</v>
      </c>
      <c r="AB2361">
        <v>41</v>
      </c>
      <c r="AC2361">
        <v>15.3</v>
      </c>
      <c r="AD2361">
        <v>43.2</v>
      </c>
    </row>
    <row r="2362" spans="1:30" x14ac:dyDescent="0.45">
      <c r="A2362" t="s">
        <v>186</v>
      </c>
      <c r="B2362">
        <v>23460</v>
      </c>
      <c r="C2362" t="s">
        <v>605</v>
      </c>
      <c r="E2362" t="s">
        <v>38</v>
      </c>
      <c r="F2362" t="s">
        <v>39</v>
      </c>
      <c r="H2362">
        <v>1</v>
      </c>
      <c r="I2362" t="s">
        <v>32</v>
      </c>
      <c r="J2362">
        <v>1</v>
      </c>
      <c r="K2362" t="s">
        <v>32</v>
      </c>
      <c r="L2362">
        <v>0</v>
      </c>
      <c r="M2362" t="s">
        <v>32</v>
      </c>
      <c r="N2362">
        <v>2012</v>
      </c>
      <c r="O2362">
        <v>190</v>
      </c>
      <c r="P2362">
        <v>1433041</v>
      </c>
      <c r="Q2362">
        <v>133</v>
      </c>
      <c r="R2362">
        <v>1428231</v>
      </c>
      <c r="S2362">
        <v>5358</v>
      </c>
      <c r="T2362">
        <v>226149</v>
      </c>
      <c r="U2362">
        <v>56</v>
      </c>
      <c r="V2362">
        <v>4810</v>
      </c>
      <c r="W2362">
        <v>17</v>
      </c>
      <c r="X2362">
        <v>8.1</v>
      </c>
      <c r="Y2362">
        <v>20.399999999999999</v>
      </c>
      <c r="Z2362">
        <v>8.4</v>
      </c>
      <c r="AA2362">
        <v>10</v>
      </c>
      <c r="AB2362">
        <v>11.7</v>
      </c>
      <c r="AC2362">
        <v>19.399999999999999</v>
      </c>
      <c r="AD2362">
        <v>2.9</v>
      </c>
    </row>
    <row r="2363" spans="1:30" x14ac:dyDescent="0.45">
      <c r="A2363" t="s">
        <v>186</v>
      </c>
      <c r="B2363">
        <v>23460</v>
      </c>
      <c r="C2363" t="s">
        <v>605</v>
      </c>
      <c r="E2363">
        <v>42</v>
      </c>
      <c r="F2363" t="s">
        <v>40</v>
      </c>
      <c r="H2363">
        <v>1</v>
      </c>
      <c r="I2363" t="s">
        <v>32</v>
      </c>
      <c r="J2363">
        <v>1</v>
      </c>
      <c r="K2363" t="s">
        <v>32</v>
      </c>
      <c r="L2363">
        <v>0</v>
      </c>
      <c r="M2363" t="s">
        <v>32</v>
      </c>
      <c r="N2363">
        <v>2012</v>
      </c>
      <c r="O2363">
        <v>201</v>
      </c>
      <c r="P2363">
        <v>769150</v>
      </c>
      <c r="Q2363">
        <v>113</v>
      </c>
      <c r="R2363">
        <v>765515</v>
      </c>
      <c r="S2363">
        <v>1220</v>
      </c>
      <c r="T2363">
        <v>44123</v>
      </c>
      <c r="U2363">
        <v>88</v>
      </c>
      <c r="V2363">
        <v>3635</v>
      </c>
      <c r="W2363">
        <v>42</v>
      </c>
      <c r="X2363">
        <v>40.9</v>
      </c>
      <c r="Y2363">
        <v>39.799999999999997</v>
      </c>
      <c r="Z2363">
        <v>42.7</v>
      </c>
      <c r="AA2363">
        <v>33.5</v>
      </c>
      <c r="AB2363">
        <v>33.5</v>
      </c>
      <c r="AC2363">
        <v>59.1</v>
      </c>
      <c r="AD2363">
        <v>21.6</v>
      </c>
    </row>
    <row r="2364" spans="1:30" x14ac:dyDescent="0.45">
      <c r="A2364" t="s">
        <v>186</v>
      </c>
      <c r="B2364">
        <v>23460</v>
      </c>
      <c r="C2364" t="s">
        <v>605</v>
      </c>
      <c r="E2364" t="s">
        <v>41</v>
      </c>
      <c r="F2364" t="s">
        <v>42</v>
      </c>
      <c r="H2364">
        <v>1</v>
      </c>
      <c r="I2364" t="s">
        <v>32</v>
      </c>
      <c r="J2364">
        <v>1</v>
      </c>
      <c r="K2364" t="s">
        <v>32</v>
      </c>
      <c r="L2364">
        <v>0</v>
      </c>
      <c r="M2364" t="s">
        <v>32</v>
      </c>
      <c r="N2364">
        <v>2012</v>
      </c>
      <c r="O2364">
        <v>1064</v>
      </c>
      <c r="P2364">
        <v>1142102</v>
      </c>
      <c r="Q2364">
        <v>314</v>
      </c>
      <c r="R2364">
        <v>1092514</v>
      </c>
      <c r="S2364">
        <v>4420</v>
      </c>
      <c r="T2364">
        <v>89792</v>
      </c>
      <c r="U2364">
        <v>750</v>
      </c>
      <c r="V2364">
        <v>49588</v>
      </c>
      <c r="W2364">
        <v>12.8</v>
      </c>
      <c r="X2364">
        <v>13.3</v>
      </c>
      <c r="Y2364">
        <v>16.899999999999999</v>
      </c>
      <c r="Z2364">
        <v>14.4</v>
      </c>
      <c r="AA2364">
        <v>11.4</v>
      </c>
      <c r="AB2364">
        <v>15.7</v>
      </c>
      <c r="AC2364">
        <v>16</v>
      </c>
      <c r="AD2364">
        <v>39.299999999999997</v>
      </c>
    </row>
    <row r="2365" spans="1:30" x14ac:dyDescent="0.45">
      <c r="A2365" t="s">
        <v>186</v>
      </c>
      <c r="B2365">
        <v>23460</v>
      </c>
      <c r="C2365" t="s">
        <v>605</v>
      </c>
      <c r="E2365" t="s">
        <v>43</v>
      </c>
      <c r="F2365" t="s">
        <v>44</v>
      </c>
      <c r="G2365" t="s">
        <v>45</v>
      </c>
      <c r="H2365">
        <v>1</v>
      </c>
      <c r="I2365" t="s">
        <v>32</v>
      </c>
      <c r="J2365">
        <v>1</v>
      </c>
      <c r="K2365" t="s">
        <v>32</v>
      </c>
      <c r="L2365">
        <v>0</v>
      </c>
      <c r="M2365" t="s">
        <v>32</v>
      </c>
      <c r="N2365">
        <v>2012</v>
      </c>
      <c r="O2365">
        <v>258</v>
      </c>
      <c r="P2365">
        <v>85192</v>
      </c>
      <c r="Q2365">
        <v>30</v>
      </c>
      <c r="R2365">
        <v>69236</v>
      </c>
      <c r="S2365">
        <v>482</v>
      </c>
      <c r="T2365">
        <v>18484</v>
      </c>
      <c r="U2365">
        <v>229</v>
      </c>
      <c r="V2365">
        <v>15956</v>
      </c>
      <c r="W2365">
        <v>22.6</v>
      </c>
      <c r="X2365">
        <v>11.2</v>
      </c>
      <c r="Y2365">
        <v>51.9</v>
      </c>
      <c r="Z2365">
        <v>8.1</v>
      </c>
      <c r="AA2365">
        <v>10.6</v>
      </c>
      <c r="AB2365">
        <v>6.7</v>
      </c>
      <c r="AC2365">
        <v>25.2</v>
      </c>
      <c r="AD2365">
        <v>40</v>
      </c>
    </row>
    <row r="2366" spans="1:30" x14ac:dyDescent="0.45">
      <c r="A2366" t="s">
        <v>186</v>
      </c>
      <c r="B2366">
        <v>23460</v>
      </c>
      <c r="C2366" t="s">
        <v>605</v>
      </c>
      <c r="E2366">
        <v>51</v>
      </c>
      <c r="F2366" t="s">
        <v>46</v>
      </c>
      <c r="H2366">
        <v>1</v>
      </c>
      <c r="I2366" t="s">
        <v>32</v>
      </c>
      <c r="J2366">
        <v>1</v>
      </c>
      <c r="K2366" t="s">
        <v>32</v>
      </c>
      <c r="L2366">
        <v>0</v>
      </c>
      <c r="M2366" t="s">
        <v>32</v>
      </c>
      <c r="N2366">
        <v>2012</v>
      </c>
      <c r="O2366">
        <v>73</v>
      </c>
      <c r="P2366">
        <v>81723</v>
      </c>
      <c r="Q2366">
        <v>20</v>
      </c>
      <c r="R2366">
        <v>79573</v>
      </c>
      <c r="S2366">
        <v>331</v>
      </c>
      <c r="T2366">
        <v>12241</v>
      </c>
      <c r="U2366">
        <v>53</v>
      </c>
      <c r="W2366">
        <v>60.1</v>
      </c>
      <c r="X2366">
        <v>12.7</v>
      </c>
      <c r="Y2366">
        <v>34.799999999999997</v>
      </c>
      <c r="Z2366">
        <v>10.7</v>
      </c>
      <c r="AA2366">
        <v>15.7</v>
      </c>
      <c r="AB2366">
        <v>9</v>
      </c>
      <c r="AC2366">
        <v>68.599999999999994</v>
      </c>
    </row>
    <row r="2367" spans="1:30" x14ac:dyDescent="0.45">
      <c r="A2367" t="s">
        <v>186</v>
      </c>
      <c r="B2367">
        <v>23460</v>
      </c>
      <c r="C2367" t="s">
        <v>605</v>
      </c>
      <c r="E2367">
        <v>52</v>
      </c>
      <c r="F2367" t="s">
        <v>47</v>
      </c>
      <c r="G2367" t="s">
        <v>48</v>
      </c>
      <c r="H2367">
        <v>1</v>
      </c>
      <c r="I2367" t="s">
        <v>32</v>
      </c>
      <c r="J2367">
        <v>1</v>
      </c>
      <c r="K2367" t="s">
        <v>32</v>
      </c>
      <c r="L2367">
        <v>0</v>
      </c>
      <c r="M2367" t="s">
        <v>32</v>
      </c>
      <c r="N2367">
        <v>2012</v>
      </c>
      <c r="O2367">
        <v>359</v>
      </c>
      <c r="P2367">
        <v>235363</v>
      </c>
      <c r="Q2367">
        <v>86</v>
      </c>
      <c r="R2367">
        <v>205910</v>
      </c>
      <c r="S2367">
        <v>872</v>
      </c>
      <c r="T2367">
        <v>37687</v>
      </c>
      <c r="U2367">
        <v>273</v>
      </c>
      <c r="W2367">
        <v>32.1</v>
      </c>
      <c r="X2367">
        <v>12.6</v>
      </c>
      <c r="Y2367">
        <v>33.4</v>
      </c>
      <c r="Z2367">
        <v>4.4000000000000004</v>
      </c>
      <c r="AA2367">
        <v>6.7</v>
      </c>
      <c r="AB2367">
        <v>5.7</v>
      </c>
      <c r="AC2367">
        <v>40.4</v>
      </c>
    </row>
    <row r="2368" spans="1:30" x14ac:dyDescent="0.45">
      <c r="A2368" t="s">
        <v>186</v>
      </c>
      <c r="B2368">
        <v>23460</v>
      </c>
      <c r="C2368" t="s">
        <v>605</v>
      </c>
      <c r="E2368">
        <v>53</v>
      </c>
      <c r="F2368" t="s">
        <v>49</v>
      </c>
      <c r="H2368">
        <v>1</v>
      </c>
      <c r="I2368" t="s">
        <v>32</v>
      </c>
      <c r="J2368">
        <v>1</v>
      </c>
      <c r="K2368" t="s">
        <v>32</v>
      </c>
      <c r="L2368">
        <v>0</v>
      </c>
      <c r="M2368" t="s">
        <v>32</v>
      </c>
      <c r="N2368">
        <v>2012</v>
      </c>
      <c r="O2368">
        <v>504</v>
      </c>
      <c r="P2368">
        <v>60915</v>
      </c>
      <c r="Q2368">
        <v>77</v>
      </c>
      <c r="R2368">
        <v>48326</v>
      </c>
      <c r="S2368">
        <v>344</v>
      </c>
      <c r="T2368">
        <v>9655</v>
      </c>
      <c r="U2368">
        <v>427</v>
      </c>
      <c r="V2368">
        <v>12590</v>
      </c>
      <c r="W2368">
        <v>35.799999999999997</v>
      </c>
      <c r="X2368">
        <v>8.9</v>
      </c>
      <c r="Y2368">
        <v>38.700000000000003</v>
      </c>
      <c r="Z2368">
        <v>9.3000000000000007</v>
      </c>
      <c r="AA2368">
        <v>26.3</v>
      </c>
      <c r="AB2368">
        <v>13.4</v>
      </c>
      <c r="AC2368">
        <v>42.2</v>
      </c>
      <c r="AD2368">
        <v>37.1</v>
      </c>
    </row>
    <row r="2369" spans="1:30" x14ac:dyDescent="0.45">
      <c r="A2369" t="s">
        <v>186</v>
      </c>
      <c r="B2369">
        <v>23460</v>
      </c>
      <c r="C2369" t="s">
        <v>605</v>
      </c>
      <c r="E2369">
        <v>54</v>
      </c>
      <c r="F2369" t="s">
        <v>50</v>
      </c>
      <c r="H2369">
        <v>1</v>
      </c>
      <c r="I2369" t="s">
        <v>32</v>
      </c>
      <c r="J2369">
        <v>1</v>
      </c>
      <c r="K2369" t="s">
        <v>32</v>
      </c>
      <c r="L2369">
        <v>0</v>
      </c>
      <c r="M2369" t="s">
        <v>32</v>
      </c>
      <c r="N2369">
        <v>2012</v>
      </c>
      <c r="O2369">
        <v>716</v>
      </c>
      <c r="P2369">
        <v>125782</v>
      </c>
      <c r="Q2369">
        <v>139</v>
      </c>
      <c r="R2369">
        <v>115054</v>
      </c>
      <c r="S2369">
        <v>1512</v>
      </c>
      <c r="T2369">
        <v>50754</v>
      </c>
      <c r="U2369">
        <v>577</v>
      </c>
      <c r="V2369">
        <v>10728</v>
      </c>
      <c r="W2369">
        <v>28.4</v>
      </c>
      <c r="X2369">
        <v>32.799999999999997</v>
      </c>
      <c r="Y2369">
        <v>25.9</v>
      </c>
      <c r="Z2369">
        <v>37.700000000000003</v>
      </c>
      <c r="AA2369">
        <v>24.5</v>
      </c>
      <c r="AB2369">
        <v>44.1</v>
      </c>
      <c r="AC2369">
        <v>33</v>
      </c>
      <c r="AD2369">
        <v>20.9</v>
      </c>
    </row>
    <row r="2370" spans="1:30" x14ac:dyDescent="0.45">
      <c r="A2370" t="s">
        <v>186</v>
      </c>
      <c r="B2370">
        <v>23460</v>
      </c>
      <c r="C2370" t="s">
        <v>605</v>
      </c>
      <c r="E2370">
        <v>56</v>
      </c>
      <c r="F2370" t="s">
        <v>51</v>
      </c>
      <c r="H2370">
        <v>1</v>
      </c>
      <c r="I2370" t="s">
        <v>32</v>
      </c>
      <c r="J2370">
        <v>1</v>
      </c>
      <c r="K2370" t="s">
        <v>32</v>
      </c>
      <c r="L2370">
        <v>0</v>
      </c>
      <c r="M2370" t="s">
        <v>32</v>
      </c>
      <c r="N2370">
        <v>2012</v>
      </c>
      <c r="O2370">
        <v>912</v>
      </c>
      <c r="P2370">
        <v>151749</v>
      </c>
      <c r="Q2370">
        <v>43</v>
      </c>
      <c r="R2370">
        <v>142570</v>
      </c>
      <c r="S2370">
        <v>4120</v>
      </c>
      <c r="T2370">
        <v>85432</v>
      </c>
      <c r="U2370">
        <v>869</v>
      </c>
      <c r="V2370">
        <v>9179</v>
      </c>
      <c r="W2370">
        <v>20.8</v>
      </c>
      <c r="X2370">
        <v>10.4</v>
      </c>
      <c r="Y2370">
        <v>39.6</v>
      </c>
      <c r="Z2370">
        <v>11.5</v>
      </c>
      <c r="AA2370">
        <v>10.1</v>
      </c>
      <c r="AB2370">
        <v>9.6999999999999993</v>
      </c>
      <c r="AC2370">
        <v>21</v>
      </c>
      <c r="AD2370">
        <v>10</v>
      </c>
    </row>
    <row r="2371" spans="1:30" x14ac:dyDescent="0.45">
      <c r="A2371" t="s">
        <v>186</v>
      </c>
      <c r="B2371">
        <v>23460</v>
      </c>
      <c r="C2371" t="s">
        <v>605</v>
      </c>
      <c r="E2371">
        <v>61</v>
      </c>
      <c r="F2371" t="s">
        <v>52</v>
      </c>
      <c r="H2371">
        <v>1</v>
      </c>
      <c r="I2371" t="s">
        <v>32</v>
      </c>
      <c r="J2371">
        <v>1</v>
      </c>
      <c r="K2371" t="s">
        <v>32</v>
      </c>
      <c r="L2371">
        <v>0</v>
      </c>
      <c r="M2371" t="s">
        <v>32</v>
      </c>
      <c r="N2371">
        <v>2012</v>
      </c>
      <c r="O2371">
        <v>101</v>
      </c>
      <c r="P2371">
        <v>7514</v>
      </c>
      <c r="Q2371">
        <v>8</v>
      </c>
      <c r="R2371">
        <v>6829</v>
      </c>
      <c r="S2371">
        <v>265</v>
      </c>
      <c r="T2371">
        <v>3523</v>
      </c>
      <c r="U2371">
        <v>93</v>
      </c>
      <c r="V2371">
        <v>685</v>
      </c>
      <c r="W2371">
        <v>48.4</v>
      </c>
      <c r="X2371">
        <v>7</v>
      </c>
      <c r="Y2371">
        <v>0</v>
      </c>
      <c r="Z2371">
        <v>7.7</v>
      </c>
      <c r="AA2371">
        <v>6.9</v>
      </c>
      <c r="AB2371">
        <v>7.8</v>
      </c>
      <c r="AC2371">
        <v>50.1</v>
      </c>
      <c r="AD2371">
        <v>24.7</v>
      </c>
    </row>
    <row r="2372" spans="1:30" x14ac:dyDescent="0.45">
      <c r="A2372" t="s">
        <v>186</v>
      </c>
      <c r="B2372">
        <v>23460</v>
      </c>
      <c r="C2372" t="s">
        <v>605</v>
      </c>
      <c r="E2372">
        <v>62</v>
      </c>
      <c r="F2372" t="s">
        <v>53</v>
      </c>
      <c r="H2372">
        <v>1</v>
      </c>
      <c r="I2372" t="s">
        <v>32</v>
      </c>
      <c r="J2372">
        <v>1</v>
      </c>
      <c r="K2372" t="s">
        <v>32</v>
      </c>
      <c r="L2372">
        <v>0</v>
      </c>
      <c r="M2372" t="s">
        <v>32</v>
      </c>
      <c r="N2372">
        <v>2012</v>
      </c>
      <c r="O2372">
        <v>731</v>
      </c>
      <c r="P2372">
        <v>789802</v>
      </c>
      <c r="Q2372">
        <v>277</v>
      </c>
      <c r="R2372">
        <v>763552</v>
      </c>
      <c r="S2372">
        <v>7359</v>
      </c>
      <c r="T2372">
        <v>324955</v>
      </c>
      <c r="U2372">
        <v>454</v>
      </c>
      <c r="V2372">
        <v>26250</v>
      </c>
      <c r="W2372">
        <v>12</v>
      </c>
      <c r="X2372">
        <v>19.8</v>
      </c>
      <c r="Y2372">
        <v>20.3</v>
      </c>
      <c r="Z2372">
        <v>21.6</v>
      </c>
      <c r="AA2372">
        <v>17.899999999999999</v>
      </c>
      <c r="AB2372">
        <v>29.5</v>
      </c>
      <c r="AC2372">
        <v>17.5</v>
      </c>
      <c r="AD2372">
        <v>42.4</v>
      </c>
    </row>
    <row r="2373" spans="1:30" x14ac:dyDescent="0.45">
      <c r="A2373" t="s">
        <v>186</v>
      </c>
      <c r="B2373">
        <v>23460</v>
      </c>
      <c r="C2373" t="s">
        <v>605</v>
      </c>
      <c r="E2373">
        <v>71</v>
      </c>
      <c r="F2373" t="s">
        <v>54</v>
      </c>
      <c r="H2373">
        <v>1</v>
      </c>
      <c r="I2373" t="s">
        <v>32</v>
      </c>
      <c r="J2373">
        <v>1</v>
      </c>
      <c r="K2373" t="s">
        <v>32</v>
      </c>
      <c r="L2373">
        <v>0</v>
      </c>
      <c r="M2373" t="s">
        <v>32</v>
      </c>
      <c r="N2373">
        <v>2012</v>
      </c>
      <c r="O2373">
        <v>292</v>
      </c>
      <c r="P2373">
        <v>19654</v>
      </c>
      <c r="Q2373">
        <v>31</v>
      </c>
      <c r="R2373">
        <v>15527</v>
      </c>
      <c r="S2373">
        <v>503</v>
      </c>
      <c r="T2373">
        <v>5253</v>
      </c>
      <c r="U2373">
        <v>261</v>
      </c>
      <c r="V2373">
        <v>4127</v>
      </c>
      <c r="W2373">
        <v>37.700000000000003</v>
      </c>
      <c r="X2373">
        <v>28.1</v>
      </c>
      <c r="Y2373">
        <v>31.4</v>
      </c>
      <c r="Z2373">
        <v>39</v>
      </c>
      <c r="AA2373">
        <v>43.4</v>
      </c>
      <c r="AB2373">
        <v>33.9</v>
      </c>
      <c r="AC2373">
        <v>40.799999999999997</v>
      </c>
      <c r="AD2373">
        <v>29.7</v>
      </c>
    </row>
    <row r="2374" spans="1:30" x14ac:dyDescent="0.45">
      <c r="A2374" t="s">
        <v>186</v>
      </c>
      <c r="B2374">
        <v>23460</v>
      </c>
      <c r="C2374" t="s">
        <v>605</v>
      </c>
      <c r="E2374">
        <v>72</v>
      </c>
      <c r="F2374" t="s">
        <v>55</v>
      </c>
      <c r="H2374">
        <v>1</v>
      </c>
      <c r="I2374" t="s">
        <v>32</v>
      </c>
      <c r="J2374">
        <v>1</v>
      </c>
      <c r="K2374" t="s">
        <v>32</v>
      </c>
      <c r="L2374">
        <v>0</v>
      </c>
      <c r="M2374" t="s">
        <v>32</v>
      </c>
      <c r="N2374">
        <v>2012</v>
      </c>
      <c r="O2374">
        <v>193</v>
      </c>
      <c r="P2374">
        <v>132680</v>
      </c>
      <c r="Q2374">
        <v>113</v>
      </c>
      <c r="R2374">
        <v>130594</v>
      </c>
      <c r="S2374">
        <v>2824</v>
      </c>
      <c r="T2374">
        <v>35781</v>
      </c>
      <c r="U2374">
        <v>80</v>
      </c>
      <c r="V2374">
        <v>2086</v>
      </c>
      <c r="W2374">
        <v>16.600000000000001</v>
      </c>
      <c r="X2374">
        <v>22.7</v>
      </c>
      <c r="Y2374">
        <v>23.5</v>
      </c>
      <c r="Z2374">
        <v>24</v>
      </c>
      <c r="AA2374">
        <v>23.5</v>
      </c>
      <c r="AB2374">
        <v>23.6</v>
      </c>
      <c r="AC2374">
        <v>44</v>
      </c>
      <c r="AD2374">
        <v>2.2000000000000002</v>
      </c>
    </row>
    <row r="2375" spans="1:30" x14ac:dyDescent="0.45">
      <c r="A2375" t="s">
        <v>186</v>
      </c>
      <c r="B2375">
        <v>23460</v>
      </c>
      <c r="C2375" t="s">
        <v>605</v>
      </c>
      <c r="E2375">
        <v>81</v>
      </c>
      <c r="F2375" t="s">
        <v>56</v>
      </c>
      <c r="G2375" t="s">
        <v>57</v>
      </c>
      <c r="H2375">
        <v>1</v>
      </c>
      <c r="I2375" t="s">
        <v>32</v>
      </c>
      <c r="J2375">
        <v>1</v>
      </c>
      <c r="K2375" t="s">
        <v>32</v>
      </c>
      <c r="L2375">
        <v>0</v>
      </c>
      <c r="M2375" t="s">
        <v>32</v>
      </c>
      <c r="N2375">
        <v>2012</v>
      </c>
      <c r="O2375">
        <v>1574</v>
      </c>
      <c r="P2375">
        <v>147737</v>
      </c>
      <c r="Q2375">
        <v>92</v>
      </c>
      <c r="R2375">
        <v>113893</v>
      </c>
      <c r="S2375">
        <v>890</v>
      </c>
      <c r="T2375">
        <v>22679</v>
      </c>
      <c r="U2375">
        <v>1482</v>
      </c>
      <c r="V2375">
        <v>33844</v>
      </c>
      <c r="W2375">
        <v>9</v>
      </c>
      <c r="X2375">
        <v>19.7</v>
      </c>
      <c r="Y2375">
        <v>34.9</v>
      </c>
      <c r="Z2375">
        <v>23.2</v>
      </c>
      <c r="AA2375">
        <v>25.9</v>
      </c>
      <c r="AB2375">
        <v>30</v>
      </c>
      <c r="AC2375">
        <v>8.9</v>
      </c>
      <c r="AD2375">
        <v>16.100000000000001</v>
      </c>
    </row>
    <row r="2376" spans="1:30" x14ac:dyDescent="0.45">
      <c r="A2376" t="s">
        <v>187</v>
      </c>
      <c r="B2376">
        <v>23540</v>
      </c>
      <c r="C2376" t="s">
        <v>606</v>
      </c>
      <c r="E2376">
        <v>0</v>
      </c>
      <c r="F2376" t="s">
        <v>31</v>
      </c>
      <c r="H2376">
        <v>1</v>
      </c>
      <c r="I2376" t="s">
        <v>32</v>
      </c>
      <c r="J2376">
        <v>1</v>
      </c>
      <c r="K2376" t="s">
        <v>32</v>
      </c>
      <c r="L2376">
        <v>0</v>
      </c>
      <c r="M2376" t="s">
        <v>32</v>
      </c>
      <c r="N2376">
        <v>2012</v>
      </c>
      <c r="O2376">
        <v>20837</v>
      </c>
      <c r="P2376">
        <v>14066908</v>
      </c>
      <c r="Q2376">
        <v>5384</v>
      </c>
      <c r="R2376">
        <v>13487852</v>
      </c>
      <c r="S2376">
        <v>85556</v>
      </c>
      <c r="T2376">
        <v>2851043</v>
      </c>
      <c r="U2376">
        <v>15454</v>
      </c>
      <c r="V2376">
        <v>579056</v>
      </c>
      <c r="W2376">
        <v>3.1</v>
      </c>
      <c r="X2376">
        <v>4</v>
      </c>
      <c r="Y2376">
        <v>7.6</v>
      </c>
      <c r="Z2376">
        <v>4.0999999999999996</v>
      </c>
      <c r="AA2376">
        <v>8.3000000000000007</v>
      </c>
      <c r="AB2376">
        <v>7.7</v>
      </c>
      <c r="AC2376">
        <v>3.1</v>
      </c>
      <c r="AD2376">
        <v>10.9</v>
      </c>
    </row>
    <row r="2377" spans="1:30" x14ac:dyDescent="0.45">
      <c r="A2377" t="s">
        <v>187</v>
      </c>
      <c r="B2377">
        <v>23540</v>
      </c>
      <c r="C2377" t="s">
        <v>606</v>
      </c>
      <c r="E2377">
        <v>11</v>
      </c>
      <c r="F2377" t="s">
        <v>33</v>
      </c>
      <c r="G2377" t="s">
        <v>34</v>
      </c>
      <c r="H2377">
        <v>1</v>
      </c>
      <c r="I2377" t="s">
        <v>32</v>
      </c>
      <c r="J2377">
        <v>1</v>
      </c>
      <c r="K2377" t="s">
        <v>32</v>
      </c>
      <c r="L2377">
        <v>0</v>
      </c>
      <c r="M2377" t="s">
        <v>32</v>
      </c>
      <c r="N2377">
        <v>2012</v>
      </c>
      <c r="O2377">
        <v>252</v>
      </c>
      <c r="P2377">
        <v>24722</v>
      </c>
      <c r="Q2377">
        <v>31</v>
      </c>
      <c r="R2377">
        <v>18068</v>
      </c>
      <c r="S2377">
        <v>146</v>
      </c>
      <c r="T2377">
        <v>4643</v>
      </c>
      <c r="U2377">
        <v>221</v>
      </c>
      <c r="V2377">
        <v>6653</v>
      </c>
      <c r="W2377">
        <v>22.6</v>
      </c>
      <c r="X2377">
        <v>9</v>
      </c>
      <c r="Y2377">
        <v>93.9</v>
      </c>
      <c r="Z2377">
        <v>13</v>
      </c>
      <c r="AA2377">
        <v>55.8</v>
      </c>
      <c r="AB2377">
        <v>14.1</v>
      </c>
      <c r="AC2377">
        <v>26.8</v>
      </c>
      <c r="AD2377">
        <v>16.3</v>
      </c>
    </row>
    <row r="2378" spans="1:30" x14ac:dyDescent="0.45">
      <c r="A2378" t="s">
        <v>187</v>
      </c>
      <c r="B2378">
        <v>23540</v>
      </c>
      <c r="C2378" t="s">
        <v>606</v>
      </c>
      <c r="E2378">
        <v>23</v>
      </c>
      <c r="F2378" t="s">
        <v>37</v>
      </c>
      <c r="H2378">
        <v>1</v>
      </c>
      <c r="I2378" t="s">
        <v>32</v>
      </c>
      <c r="J2378">
        <v>1</v>
      </c>
      <c r="K2378" t="s">
        <v>32</v>
      </c>
      <c r="L2378">
        <v>0</v>
      </c>
      <c r="M2378" t="s">
        <v>32</v>
      </c>
      <c r="N2378">
        <v>2012</v>
      </c>
      <c r="O2378">
        <v>1283</v>
      </c>
      <c r="P2378">
        <v>702867</v>
      </c>
      <c r="Q2378">
        <v>477</v>
      </c>
      <c r="R2378">
        <v>654368</v>
      </c>
      <c r="S2378">
        <v>3283</v>
      </c>
      <c r="T2378">
        <v>121489</v>
      </c>
      <c r="U2378">
        <v>806</v>
      </c>
      <c r="V2378">
        <v>48500</v>
      </c>
      <c r="W2378">
        <v>18</v>
      </c>
      <c r="X2378">
        <v>22.4</v>
      </c>
      <c r="Y2378">
        <v>22</v>
      </c>
      <c r="Z2378">
        <v>25.2</v>
      </c>
      <c r="AA2378">
        <v>32</v>
      </c>
      <c r="AB2378">
        <v>30.2</v>
      </c>
      <c r="AC2378">
        <v>22.7</v>
      </c>
      <c r="AD2378">
        <v>30</v>
      </c>
    </row>
    <row r="2379" spans="1:30" x14ac:dyDescent="0.45">
      <c r="A2379" t="s">
        <v>187</v>
      </c>
      <c r="B2379">
        <v>23540</v>
      </c>
      <c r="C2379" t="s">
        <v>606</v>
      </c>
      <c r="E2379" t="s">
        <v>38</v>
      </c>
      <c r="F2379" t="s">
        <v>39</v>
      </c>
      <c r="H2379">
        <v>1</v>
      </c>
      <c r="I2379" t="s">
        <v>32</v>
      </c>
      <c r="J2379">
        <v>1</v>
      </c>
      <c r="K2379" t="s">
        <v>32</v>
      </c>
      <c r="L2379">
        <v>0</v>
      </c>
      <c r="M2379" t="s">
        <v>32</v>
      </c>
      <c r="N2379">
        <v>2012</v>
      </c>
      <c r="O2379">
        <v>310</v>
      </c>
      <c r="P2379">
        <v>1265612</v>
      </c>
      <c r="Q2379">
        <v>147</v>
      </c>
      <c r="R2379">
        <v>1260681</v>
      </c>
      <c r="S2379">
        <v>4919</v>
      </c>
      <c r="T2379">
        <v>216032</v>
      </c>
      <c r="U2379">
        <v>163</v>
      </c>
      <c r="V2379">
        <v>4931</v>
      </c>
      <c r="W2379">
        <v>12.8</v>
      </c>
      <c r="X2379">
        <v>10</v>
      </c>
      <c r="Y2379">
        <v>22.5</v>
      </c>
      <c r="Z2379">
        <v>10.4</v>
      </c>
      <c r="AA2379">
        <v>30</v>
      </c>
      <c r="AB2379">
        <v>22</v>
      </c>
      <c r="AC2379">
        <v>19.399999999999999</v>
      </c>
      <c r="AD2379">
        <v>37.299999999999997</v>
      </c>
    </row>
    <row r="2380" spans="1:30" x14ac:dyDescent="0.45">
      <c r="A2380" t="s">
        <v>187</v>
      </c>
      <c r="B2380">
        <v>23540</v>
      </c>
      <c r="C2380" t="s">
        <v>606</v>
      </c>
      <c r="E2380">
        <v>42</v>
      </c>
      <c r="F2380" t="s">
        <v>40</v>
      </c>
      <c r="H2380">
        <v>1</v>
      </c>
      <c r="I2380" t="s">
        <v>32</v>
      </c>
      <c r="J2380">
        <v>1</v>
      </c>
      <c r="K2380" t="s">
        <v>32</v>
      </c>
      <c r="L2380">
        <v>0</v>
      </c>
      <c r="M2380" t="s">
        <v>32</v>
      </c>
      <c r="N2380">
        <v>2012</v>
      </c>
      <c r="O2380">
        <v>379</v>
      </c>
      <c r="P2380">
        <v>1033715</v>
      </c>
      <c r="Q2380">
        <v>222</v>
      </c>
      <c r="R2380">
        <v>1026656</v>
      </c>
      <c r="S2380">
        <v>1713</v>
      </c>
      <c r="T2380">
        <v>71958</v>
      </c>
      <c r="U2380">
        <v>157</v>
      </c>
      <c r="V2380">
        <v>7059</v>
      </c>
      <c r="W2380">
        <v>26.9</v>
      </c>
      <c r="X2380">
        <v>7</v>
      </c>
      <c r="Y2380">
        <v>29.1</v>
      </c>
      <c r="Z2380">
        <v>7.2</v>
      </c>
      <c r="AA2380">
        <v>19.3</v>
      </c>
      <c r="AB2380">
        <v>17.899999999999999</v>
      </c>
      <c r="AC2380">
        <v>39.799999999999997</v>
      </c>
      <c r="AD2380">
        <v>30.4</v>
      </c>
    </row>
    <row r="2381" spans="1:30" x14ac:dyDescent="0.45">
      <c r="A2381" t="s">
        <v>187</v>
      </c>
      <c r="B2381">
        <v>23540</v>
      </c>
      <c r="C2381" t="s">
        <v>606</v>
      </c>
      <c r="E2381" t="s">
        <v>41</v>
      </c>
      <c r="F2381" t="s">
        <v>42</v>
      </c>
      <c r="H2381">
        <v>1</v>
      </c>
      <c r="I2381" t="s">
        <v>32</v>
      </c>
      <c r="J2381">
        <v>1</v>
      </c>
      <c r="K2381" t="s">
        <v>32</v>
      </c>
      <c r="L2381">
        <v>0</v>
      </c>
      <c r="M2381" t="s">
        <v>32</v>
      </c>
      <c r="N2381">
        <v>2012</v>
      </c>
      <c r="O2381">
        <v>2042</v>
      </c>
      <c r="P2381">
        <v>3048269</v>
      </c>
      <c r="Q2381">
        <v>814</v>
      </c>
      <c r="R2381">
        <v>2992469</v>
      </c>
      <c r="S2381">
        <v>12751</v>
      </c>
      <c r="T2381">
        <v>259512</v>
      </c>
      <c r="U2381">
        <v>1228</v>
      </c>
      <c r="V2381">
        <v>55800</v>
      </c>
      <c r="W2381">
        <v>8.1999999999999993</v>
      </c>
      <c r="X2381">
        <v>3.1</v>
      </c>
      <c r="Y2381">
        <v>9.1</v>
      </c>
      <c r="Z2381">
        <v>3.2</v>
      </c>
      <c r="AA2381">
        <v>4.9000000000000004</v>
      </c>
      <c r="AB2381">
        <v>4.4000000000000004</v>
      </c>
      <c r="AC2381">
        <v>13.4</v>
      </c>
      <c r="AD2381">
        <v>34.6</v>
      </c>
    </row>
    <row r="2382" spans="1:30" x14ac:dyDescent="0.45">
      <c r="A2382" t="s">
        <v>187</v>
      </c>
      <c r="B2382">
        <v>23540</v>
      </c>
      <c r="C2382" t="s">
        <v>606</v>
      </c>
      <c r="E2382" t="s">
        <v>43</v>
      </c>
      <c r="F2382" t="s">
        <v>44</v>
      </c>
      <c r="G2382" t="s">
        <v>45</v>
      </c>
      <c r="H2382">
        <v>1</v>
      </c>
      <c r="I2382" t="s">
        <v>32</v>
      </c>
      <c r="J2382">
        <v>1</v>
      </c>
      <c r="K2382" t="s">
        <v>32</v>
      </c>
      <c r="L2382">
        <v>0</v>
      </c>
      <c r="M2382" t="s">
        <v>32</v>
      </c>
      <c r="N2382">
        <v>2012</v>
      </c>
      <c r="O2382">
        <v>421</v>
      </c>
      <c r="P2382">
        <v>274361</v>
      </c>
      <c r="Q2382">
        <v>103</v>
      </c>
      <c r="R2382">
        <v>258893</v>
      </c>
      <c r="S2382">
        <v>1943</v>
      </c>
      <c r="T2382">
        <v>73047</v>
      </c>
      <c r="U2382">
        <v>319</v>
      </c>
      <c r="V2382">
        <v>15467</v>
      </c>
      <c r="W2382">
        <v>15.9</v>
      </c>
      <c r="X2382">
        <v>5.6</v>
      </c>
      <c r="Y2382">
        <v>27</v>
      </c>
      <c r="Z2382">
        <v>6</v>
      </c>
      <c r="AA2382">
        <v>8</v>
      </c>
      <c r="AB2382">
        <v>5.8</v>
      </c>
      <c r="AC2382">
        <v>15.4</v>
      </c>
      <c r="AD2382">
        <v>28.7</v>
      </c>
    </row>
    <row r="2383" spans="1:30" x14ac:dyDescent="0.45">
      <c r="A2383" t="s">
        <v>187</v>
      </c>
      <c r="B2383">
        <v>23540</v>
      </c>
      <c r="C2383" t="s">
        <v>606</v>
      </c>
      <c r="E2383">
        <v>51</v>
      </c>
      <c r="F2383" t="s">
        <v>46</v>
      </c>
      <c r="H2383">
        <v>1</v>
      </c>
      <c r="I2383" t="s">
        <v>32</v>
      </c>
      <c r="J2383">
        <v>1</v>
      </c>
      <c r="K2383" t="s">
        <v>32</v>
      </c>
      <c r="L2383">
        <v>0</v>
      </c>
      <c r="M2383" t="s">
        <v>32</v>
      </c>
      <c r="N2383">
        <v>2012</v>
      </c>
      <c r="O2383">
        <v>466</v>
      </c>
      <c r="P2383">
        <v>452619</v>
      </c>
      <c r="Q2383">
        <v>110</v>
      </c>
      <c r="R2383">
        <v>438021</v>
      </c>
      <c r="S2383">
        <v>2148</v>
      </c>
      <c r="T2383">
        <v>102769</v>
      </c>
      <c r="U2383">
        <v>356</v>
      </c>
      <c r="V2383">
        <v>14598</v>
      </c>
      <c r="W2383">
        <v>29.1</v>
      </c>
      <c r="X2383">
        <v>5</v>
      </c>
      <c r="Y2383">
        <v>16.2</v>
      </c>
      <c r="Z2383">
        <v>4.9000000000000004</v>
      </c>
      <c r="AA2383">
        <v>7.4</v>
      </c>
      <c r="AB2383">
        <v>9</v>
      </c>
      <c r="AC2383">
        <v>34.799999999999997</v>
      </c>
      <c r="AD2383">
        <v>44.4</v>
      </c>
    </row>
    <row r="2384" spans="1:30" x14ac:dyDescent="0.45">
      <c r="A2384" t="s">
        <v>187</v>
      </c>
      <c r="B2384">
        <v>23540</v>
      </c>
      <c r="C2384" t="s">
        <v>606</v>
      </c>
      <c r="E2384">
        <v>52</v>
      </c>
      <c r="F2384" t="s">
        <v>47</v>
      </c>
      <c r="G2384" t="s">
        <v>48</v>
      </c>
      <c r="H2384">
        <v>1</v>
      </c>
      <c r="I2384" t="s">
        <v>32</v>
      </c>
      <c r="J2384">
        <v>1</v>
      </c>
      <c r="K2384" t="s">
        <v>32</v>
      </c>
      <c r="L2384">
        <v>0</v>
      </c>
      <c r="M2384" t="s">
        <v>32</v>
      </c>
      <c r="N2384">
        <v>2012</v>
      </c>
      <c r="O2384">
        <v>802</v>
      </c>
      <c r="P2384">
        <v>1551485</v>
      </c>
      <c r="Q2384">
        <v>264</v>
      </c>
      <c r="R2384">
        <v>1525203</v>
      </c>
      <c r="S2384">
        <v>4170</v>
      </c>
      <c r="T2384">
        <v>238361</v>
      </c>
      <c r="U2384">
        <v>538</v>
      </c>
      <c r="W2384">
        <v>18.7</v>
      </c>
      <c r="X2384">
        <v>7.2</v>
      </c>
      <c r="Y2384">
        <v>18.2</v>
      </c>
      <c r="Z2384">
        <v>7.2</v>
      </c>
      <c r="AA2384">
        <v>15.2</v>
      </c>
      <c r="AB2384">
        <v>27</v>
      </c>
      <c r="AC2384">
        <v>23.9</v>
      </c>
    </row>
    <row r="2385" spans="1:30" x14ac:dyDescent="0.45">
      <c r="A2385" t="s">
        <v>187</v>
      </c>
      <c r="B2385">
        <v>23540</v>
      </c>
      <c r="C2385" t="s">
        <v>606</v>
      </c>
      <c r="E2385">
        <v>53</v>
      </c>
      <c r="F2385" t="s">
        <v>49</v>
      </c>
      <c r="H2385">
        <v>1</v>
      </c>
      <c r="I2385" t="s">
        <v>32</v>
      </c>
      <c r="J2385">
        <v>1</v>
      </c>
      <c r="K2385" t="s">
        <v>32</v>
      </c>
      <c r="L2385">
        <v>0</v>
      </c>
      <c r="M2385" t="s">
        <v>32</v>
      </c>
      <c r="N2385">
        <v>2012</v>
      </c>
      <c r="O2385">
        <v>1889</v>
      </c>
      <c r="P2385">
        <v>390909</v>
      </c>
      <c r="Q2385">
        <v>205</v>
      </c>
      <c r="R2385">
        <v>280732</v>
      </c>
      <c r="S2385">
        <v>2391</v>
      </c>
      <c r="T2385">
        <v>73080</v>
      </c>
      <c r="U2385">
        <v>1684</v>
      </c>
      <c r="V2385">
        <v>110177</v>
      </c>
      <c r="W2385">
        <v>15.6</v>
      </c>
      <c r="X2385">
        <v>30</v>
      </c>
      <c r="Y2385">
        <v>38.799999999999997</v>
      </c>
      <c r="Z2385">
        <v>40.799999999999997</v>
      </c>
      <c r="AA2385">
        <v>55.7</v>
      </c>
      <c r="AB2385">
        <v>50.1</v>
      </c>
      <c r="AC2385">
        <v>13.2</v>
      </c>
      <c r="AD2385">
        <v>26</v>
      </c>
    </row>
    <row r="2386" spans="1:30" x14ac:dyDescent="0.45">
      <c r="A2386" t="s">
        <v>187</v>
      </c>
      <c r="B2386">
        <v>23540</v>
      </c>
      <c r="C2386" t="s">
        <v>606</v>
      </c>
      <c r="E2386">
        <v>54</v>
      </c>
      <c r="F2386" t="s">
        <v>50</v>
      </c>
      <c r="H2386">
        <v>1</v>
      </c>
      <c r="I2386" t="s">
        <v>32</v>
      </c>
      <c r="J2386">
        <v>1</v>
      </c>
      <c r="K2386" t="s">
        <v>32</v>
      </c>
      <c r="L2386">
        <v>0</v>
      </c>
      <c r="M2386" t="s">
        <v>32</v>
      </c>
      <c r="N2386">
        <v>2012</v>
      </c>
      <c r="O2386">
        <v>3860</v>
      </c>
      <c r="P2386">
        <v>747049</v>
      </c>
      <c r="Q2386">
        <v>895</v>
      </c>
      <c r="R2386">
        <v>613717</v>
      </c>
      <c r="S2386">
        <v>5326</v>
      </c>
      <c r="T2386">
        <v>256229</v>
      </c>
      <c r="U2386">
        <v>2965</v>
      </c>
      <c r="V2386">
        <v>133332</v>
      </c>
      <c r="W2386">
        <v>11.6</v>
      </c>
      <c r="X2386">
        <v>24.9</v>
      </c>
      <c r="Y2386">
        <v>11.5</v>
      </c>
      <c r="Z2386">
        <v>24.6</v>
      </c>
      <c r="AA2386">
        <v>22.8</v>
      </c>
      <c r="AB2386">
        <v>24</v>
      </c>
      <c r="AC2386">
        <v>12.6</v>
      </c>
      <c r="AD2386">
        <v>31.2</v>
      </c>
    </row>
    <row r="2387" spans="1:30" x14ac:dyDescent="0.45">
      <c r="A2387" t="s">
        <v>187</v>
      </c>
      <c r="B2387">
        <v>23540</v>
      </c>
      <c r="C2387" t="s">
        <v>606</v>
      </c>
      <c r="E2387">
        <v>56</v>
      </c>
      <c r="F2387" t="s">
        <v>51</v>
      </c>
      <c r="H2387">
        <v>1</v>
      </c>
      <c r="I2387" t="s">
        <v>32</v>
      </c>
      <c r="J2387">
        <v>1</v>
      </c>
      <c r="K2387" t="s">
        <v>32</v>
      </c>
      <c r="L2387">
        <v>0</v>
      </c>
      <c r="M2387" t="s">
        <v>32</v>
      </c>
      <c r="N2387">
        <v>2012</v>
      </c>
      <c r="O2387">
        <v>1678</v>
      </c>
      <c r="P2387">
        <v>422994</v>
      </c>
      <c r="Q2387">
        <v>265</v>
      </c>
      <c r="R2387">
        <v>401387</v>
      </c>
      <c r="S2387">
        <v>5649</v>
      </c>
      <c r="T2387">
        <v>162762</v>
      </c>
      <c r="U2387">
        <v>1413</v>
      </c>
      <c r="V2387">
        <v>21607</v>
      </c>
      <c r="W2387">
        <v>11.8</v>
      </c>
      <c r="X2387">
        <v>22</v>
      </c>
      <c r="Y2387">
        <v>34.9</v>
      </c>
      <c r="Z2387">
        <v>24</v>
      </c>
      <c r="AA2387">
        <v>24.3</v>
      </c>
      <c r="AB2387">
        <v>27.3</v>
      </c>
      <c r="AC2387">
        <v>11.1</v>
      </c>
      <c r="AD2387">
        <v>14.7</v>
      </c>
    </row>
    <row r="2388" spans="1:30" x14ac:dyDescent="0.45">
      <c r="A2388" t="s">
        <v>187</v>
      </c>
      <c r="B2388">
        <v>23540</v>
      </c>
      <c r="C2388" t="s">
        <v>606</v>
      </c>
      <c r="E2388">
        <v>61</v>
      </c>
      <c r="F2388" t="s">
        <v>52</v>
      </c>
      <c r="H2388">
        <v>1</v>
      </c>
      <c r="I2388" t="s">
        <v>32</v>
      </c>
      <c r="J2388">
        <v>1</v>
      </c>
      <c r="K2388" t="s">
        <v>32</v>
      </c>
      <c r="L2388">
        <v>0</v>
      </c>
      <c r="M2388" t="s">
        <v>32</v>
      </c>
      <c r="N2388">
        <v>2012</v>
      </c>
      <c r="O2388">
        <v>819</v>
      </c>
      <c r="P2388">
        <v>179620</v>
      </c>
      <c r="Q2388">
        <v>131</v>
      </c>
      <c r="R2388">
        <v>170942</v>
      </c>
      <c r="S2388">
        <v>2849</v>
      </c>
      <c r="T2388">
        <v>65706</v>
      </c>
      <c r="U2388">
        <v>688</v>
      </c>
      <c r="V2388">
        <v>8678</v>
      </c>
      <c r="W2388">
        <v>18.7</v>
      </c>
      <c r="X2388">
        <v>17.899999999999999</v>
      </c>
      <c r="Y2388">
        <v>17.5</v>
      </c>
      <c r="Z2388">
        <v>19.600000000000001</v>
      </c>
      <c r="AA2388">
        <v>22.3</v>
      </c>
      <c r="AB2388">
        <v>16.3</v>
      </c>
      <c r="AC2388">
        <v>22.6</v>
      </c>
      <c r="AD2388">
        <v>27.6</v>
      </c>
    </row>
    <row r="2389" spans="1:30" x14ac:dyDescent="0.45">
      <c r="A2389" t="s">
        <v>187</v>
      </c>
      <c r="B2389">
        <v>23540</v>
      </c>
      <c r="C2389" t="s">
        <v>606</v>
      </c>
      <c r="E2389">
        <v>62</v>
      </c>
      <c r="F2389" t="s">
        <v>53</v>
      </c>
      <c r="H2389">
        <v>1</v>
      </c>
      <c r="I2389" t="s">
        <v>32</v>
      </c>
      <c r="J2389">
        <v>1</v>
      </c>
      <c r="K2389" t="s">
        <v>32</v>
      </c>
      <c r="L2389">
        <v>0</v>
      </c>
      <c r="M2389" t="s">
        <v>32</v>
      </c>
      <c r="N2389">
        <v>2012</v>
      </c>
      <c r="O2389">
        <v>2487</v>
      </c>
      <c r="P2389">
        <v>2569433</v>
      </c>
      <c r="Q2389">
        <v>749</v>
      </c>
      <c r="R2389">
        <v>2526472</v>
      </c>
      <c r="S2389">
        <v>19547</v>
      </c>
      <c r="T2389">
        <v>894117</v>
      </c>
      <c r="U2389">
        <v>1739</v>
      </c>
      <c r="V2389">
        <v>42961</v>
      </c>
      <c r="W2389">
        <v>4.4000000000000004</v>
      </c>
      <c r="X2389">
        <v>11.9</v>
      </c>
      <c r="Y2389">
        <v>13.6</v>
      </c>
      <c r="Z2389">
        <v>12.4</v>
      </c>
      <c r="AA2389">
        <v>10</v>
      </c>
      <c r="AB2389">
        <v>17.3</v>
      </c>
      <c r="AC2389">
        <v>7.3</v>
      </c>
      <c r="AD2389">
        <v>21.3</v>
      </c>
    </row>
    <row r="2390" spans="1:30" x14ac:dyDescent="0.45">
      <c r="A2390" t="s">
        <v>187</v>
      </c>
      <c r="B2390">
        <v>23540</v>
      </c>
      <c r="C2390" t="s">
        <v>606</v>
      </c>
      <c r="E2390">
        <v>71</v>
      </c>
      <c r="F2390" t="s">
        <v>54</v>
      </c>
      <c r="H2390">
        <v>1</v>
      </c>
      <c r="I2390" t="s">
        <v>32</v>
      </c>
      <c r="J2390">
        <v>1</v>
      </c>
      <c r="K2390" t="s">
        <v>32</v>
      </c>
      <c r="L2390">
        <v>0</v>
      </c>
      <c r="M2390" t="s">
        <v>32</v>
      </c>
      <c r="N2390">
        <v>2012</v>
      </c>
      <c r="O2390">
        <v>1063</v>
      </c>
      <c r="P2390">
        <v>77915</v>
      </c>
      <c r="Q2390">
        <v>79</v>
      </c>
      <c r="R2390">
        <v>53053</v>
      </c>
      <c r="S2390">
        <v>1342</v>
      </c>
      <c r="T2390">
        <v>16739</v>
      </c>
      <c r="U2390">
        <v>983</v>
      </c>
      <c r="V2390">
        <v>24862</v>
      </c>
      <c r="W2390">
        <v>13.3</v>
      </c>
      <c r="X2390">
        <v>13.8</v>
      </c>
      <c r="Y2390">
        <v>31.9</v>
      </c>
      <c r="Z2390">
        <v>14.7</v>
      </c>
      <c r="AA2390">
        <v>14.7</v>
      </c>
      <c r="AB2390">
        <v>15.6</v>
      </c>
      <c r="AC2390">
        <v>12.6</v>
      </c>
      <c r="AD2390">
        <v>35.9</v>
      </c>
    </row>
    <row r="2391" spans="1:30" x14ac:dyDescent="0.45">
      <c r="A2391" t="s">
        <v>187</v>
      </c>
      <c r="B2391">
        <v>23540</v>
      </c>
      <c r="C2391" t="s">
        <v>606</v>
      </c>
      <c r="E2391">
        <v>72</v>
      </c>
      <c r="F2391" t="s">
        <v>55</v>
      </c>
      <c r="H2391">
        <v>1</v>
      </c>
      <c r="I2391" t="s">
        <v>32</v>
      </c>
      <c r="J2391">
        <v>1</v>
      </c>
      <c r="K2391" t="s">
        <v>32</v>
      </c>
      <c r="L2391">
        <v>0</v>
      </c>
      <c r="M2391" t="s">
        <v>32</v>
      </c>
      <c r="N2391">
        <v>2012</v>
      </c>
      <c r="O2391">
        <v>762</v>
      </c>
      <c r="P2391">
        <v>677127</v>
      </c>
      <c r="Q2391">
        <v>605</v>
      </c>
      <c r="R2391">
        <v>668125</v>
      </c>
      <c r="S2391">
        <v>15238</v>
      </c>
      <c r="T2391">
        <v>207141</v>
      </c>
      <c r="U2391">
        <v>158</v>
      </c>
      <c r="V2391">
        <v>9002</v>
      </c>
      <c r="W2391">
        <v>30</v>
      </c>
      <c r="X2391">
        <v>32.799999999999997</v>
      </c>
      <c r="Y2391">
        <v>33.4</v>
      </c>
      <c r="Z2391">
        <v>34.1</v>
      </c>
      <c r="AA2391">
        <v>41.7</v>
      </c>
      <c r="AB2391">
        <v>41.6</v>
      </c>
      <c r="AC2391">
        <v>26.9</v>
      </c>
      <c r="AD2391">
        <v>34.5</v>
      </c>
    </row>
    <row r="2392" spans="1:30" x14ac:dyDescent="0.45">
      <c r="A2392" t="s">
        <v>187</v>
      </c>
      <c r="B2392">
        <v>23540</v>
      </c>
      <c r="C2392" t="s">
        <v>606</v>
      </c>
      <c r="E2392">
        <v>81</v>
      </c>
      <c r="F2392" t="s">
        <v>56</v>
      </c>
      <c r="G2392" t="s">
        <v>57</v>
      </c>
      <c r="H2392">
        <v>1</v>
      </c>
      <c r="I2392" t="s">
        <v>32</v>
      </c>
      <c r="J2392">
        <v>1</v>
      </c>
      <c r="K2392" t="s">
        <v>32</v>
      </c>
      <c r="L2392">
        <v>0</v>
      </c>
      <c r="M2392" t="s">
        <v>32</v>
      </c>
      <c r="N2392">
        <v>2012</v>
      </c>
      <c r="O2392">
        <v>2317</v>
      </c>
      <c r="P2392">
        <v>129936</v>
      </c>
      <c r="Q2392">
        <v>304</v>
      </c>
      <c r="R2392">
        <v>81181</v>
      </c>
      <c r="S2392">
        <v>1162</v>
      </c>
      <c r="T2392">
        <v>23273</v>
      </c>
      <c r="U2392">
        <v>2013</v>
      </c>
      <c r="V2392">
        <v>48756</v>
      </c>
      <c r="W2392">
        <v>3.6</v>
      </c>
      <c r="X2392">
        <v>24.3</v>
      </c>
      <c r="Y2392">
        <v>23.9</v>
      </c>
      <c r="Z2392">
        <v>30.4</v>
      </c>
      <c r="AA2392">
        <v>23.8</v>
      </c>
      <c r="AB2392">
        <v>23.3</v>
      </c>
      <c r="AC2392">
        <v>4.3</v>
      </c>
      <c r="AD2392">
        <v>27.1</v>
      </c>
    </row>
    <row r="2393" spans="1:30" x14ac:dyDescent="0.45">
      <c r="A2393" t="s">
        <v>188</v>
      </c>
      <c r="B2393">
        <v>23580</v>
      </c>
      <c r="C2393" t="s">
        <v>607</v>
      </c>
      <c r="E2393">
        <v>0</v>
      </c>
      <c r="F2393" t="s">
        <v>31</v>
      </c>
      <c r="H2393">
        <v>1</v>
      </c>
      <c r="I2393" t="s">
        <v>32</v>
      </c>
      <c r="J2393">
        <v>1</v>
      </c>
      <c r="K2393" t="s">
        <v>32</v>
      </c>
      <c r="L2393">
        <v>0</v>
      </c>
      <c r="M2393" t="s">
        <v>32</v>
      </c>
      <c r="N2393">
        <v>2012</v>
      </c>
      <c r="O2393">
        <v>15712</v>
      </c>
      <c r="P2393">
        <v>24718717</v>
      </c>
      <c r="Q2393">
        <v>3515</v>
      </c>
      <c r="R2393">
        <v>24244373</v>
      </c>
      <c r="S2393">
        <v>60189</v>
      </c>
      <c r="T2393">
        <v>2408223</v>
      </c>
      <c r="U2393">
        <v>12198</v>
      </c>
      <c r="V2393">
        <v>474344</v>
      </c>
      <c r="W2393">
        <v>4.9000000000000004</v>
      </c>
      <c r="X2393">
        <v>4.0999999999999996</v>
      </c>
      <c r="Y2393">
        <v>5.3</v>
      </c>
      <c r="Z2393">
        <v>4.3</v>
      </c>
      <c r="AA2393">
        <v>2.8</v>
      </c>
      <c r="AB2393">
        <v>2.2999999999999998</v>
      </c>
      <c r="AC2393">
        <v>5.8</v>
      </c>
      <c r="AD2393">
        <v>10.8</v>
      </c>
    </row>
    <row r="2394" spans="1:30" x14ac:dyDescent="0.45">
      <c r="A2394" t="s">
        <v>188</v>
      </c>
      <c r="B2394">
        <v>23580</v>
      </c>
      <c r="C2394" t="s">
        <v>607</v>
      </c>
      <c r="E2394">
        <v>11</v>
      </c>
      <c r="F2394" t="s">
        <v>33</v>
      </c>
      <c r="G2394" t="s">
        <v>34</v>
      </c>
      <c r="H2394">
        <v>1</v>
      </c>
      <c r="I2394" t="s">
        <v>32</v>
      </c>
      <c r="J2394">
        <v>1</v>
      </c>
      <c r="K2394" t="s">
        <v>32</v>
      </c>
      <c r="L2394">
        <v>0</v>
      </c>
      <c r="M2394" t="s">
        <v>32</v>
      </c>
      <c r="N2394">
        <v>2012</v>
      </c>
      <c r="O2394">
        <v>83</v>
      </c>
      <c r="P2394">
        <v>1077</v>
      </c>
      <c r="Q2394">
        <v>7</v>
      </c>
      <c r="U2394">
        <v>76</v>
      </c>
      <c r="V2394">
        <v>761</v>
      </c>
      <c r="W2394">
        <v>39.4</v>
      </c>
      <c r="X2394">
        <v>31.9</v>
      </c>
      <c r="Y2394">
        <v>54.5</v>
      </c>
      <c r="AC2394">
        <v>42.9</v>
      </c>
      <c r="AD2394">
        <v>41.3</v>
      </c>
    </row>
    <row r="2395" spans="1:30" x14ac:dyDescent="0.45">
      <c r="A2395" t="s">
        <v>188</v>
      </c>
      <c r="B2395">
        <v>23580</v>
      </c>
      <c r="C2395" t="s">
        <v>607</v>
      </c>
      <c r="E2395">
        <v>22</v>
      </c>
      <c r="F2395" t="s">
        <v>36</v>
      </c>
      <c r="H2395">
        <v>1</v>
      </c>
      <c r="I2395" t="s">
        <v>32</v>
      </c>
      <c r="J2395">
        <v>1</v>
      </c>
      <c r="K2395" t="s">
        <v>32</v>
      </c>
      <c r="L2395">
        <v>0</v>
      </c>
      <c r="M2395" t="s">
        <v>32</v>
      </c>
      <c r="N2395">
        <v>2012</v>
      </c>
      <c r="O2395">
        <v>41</v>
      </c>
      <c r="P2395">
        <v>108148</v>
      </c>
      <c r="Q2395">
        <v>4</v>
      </c>
      <c r="R2395">
        <v>107250</v>
      </c>
      <c r="S2395">
        <v>131</v>
      </c>
      <c r="T2395">
        <v>9369</v>
      </c>
      <c r="U2395">
        <v>37</v>
      </c>
      <c r="W2395">
        <v>110.5</v>
      </c>
      <c r="X2395">
        <v>7.8</v>
      </c>
      <c r="Y2395">
        <v>0</v>
      </c>
      <c r="Z2395">
        <v>8.1</v>
      </c>
      <c r="AA2395">
        <v>7.9</v>
      </c>
      <c r="AB2395">
        <v>8.6</v>
      </c>
      <c r="AC2395">
        <v>116.7</v>
      </c>
    </row>
    <row r="2396" spans="1:30" x14ac:dyDescent="0.45">
      <c r="A2396" t="s">
        <v>188</v>
      </c>
      <c r="B2396">
        <v>23580</v>
      </c>
      <c r="C2396" t="s">
        <v>607</v>
      </c>
      <c r="E2396">
        <v>23</v>
      </c>
      <c r="F2396" t="s">
        <v>37</v>
      </c>
      <c r="H2396">
        <v>1</v>
      </c>
      <c r="I2396" t="s">
        <v>32</v>
      </c>
      <c r="J2396">
        <v>1</v>
      </c>
      <c r="K2396" t="s">
        <v>32</v>
      </c>
      <c r="L2396">
        <v>0</v>
      </c>
      <c r="M2396" t="s">
        <v>32</v>
      </c>
      <c r="N2396">
        <v>2012</v>
      </c>
      <c r="O2396">
        <v>2228</v>
      </c>
      <c r="P2396">
        <v>983964</v>
      </c>
      <c r="Q2396">
        <v>443</v>
      </c>
      <c r="R2396">
        <v>880758</v>
      </c>
      <c r="S2396">
        <v>3011</v>
      </c>
      <c r="T2396">
        <v>139501</v>
      </c>
      <c r="U2396">
        <v>1785</v>
      </c>
      <c r="V2396">
        <v>103207</v>
      </c>
      <c r="W2396">
        <v>15.4</v>
      </c>
      <c r="X2396">
        <v>28</v>
      </c>
      <c r="Y2396">
        <v>22.4</v>
      </c>
      <c r="Z2396">
        <v>32.6</v>
      </c>
      <c r="AA2396">
        <v>26.5</v>
      </c>
      <c r="AB2396">
        <v>33.299999999999997</v>
      </c>
      <c r="AC2396">
        <v>14.7</v>
      </c>
      <c r="AD2396">
        <v>21.7</v>
      </c>
    </row>
    <row r="2397" spans="1:30" x14ac:dyDescent="0.45">
      <c r="A2397" t="s">
        <v>188</v>
      </c>
      <c r="B2397">
        <v>23580</v>
      </c>
      <c r="C2397" t="s">
        <v>607</v>
      </c>
      <c r="E2397" t="s">
        <v>38</v>
      </c>
      <c r="F2397" t="s">
        <v>39</v>
      </c>
      <c r="H2397">
        <v>1</v>
      </c>
      <c r="I2397" t="s">
        <v>32</v>
      </c>
      <c r="J2397">
        <v>1</v>
      </c>
      <c r="K2397" t="s">
        <v>32</v>
      </c>
      <c r="L2397">
        <v>0</v>
      </c>
      <c r="M2397" t="s">
        <v>32</v>
      </c>
      <c r="N2397">
        <v>2012</v>
      </c>
      <c r="O2397">
        <v>326</v>
      </c>
      <c r="P2397">
        <v>7198342</v>
      </c>
      <c r="Q2397">
        <v>193</v>
      </c>
      <c r="R2397">
        <v>7189520</v>
      </c>
      <c r="S2397">
        <v>17636</v>
      </c>
      <c r="T2397">
        <v>660851</v>
      </c>
      <c r="U2397">
        <v>133</v>
      </c>
      <c r="V2397">
        <v>8823</v>
      </c>
      <c r="W2397">
        <v>10.6</v>
      </c>
      <c r="X2397">
        <v>1.4</v>
      </c>
      <c r="Y2397">
        <v>13.9</v>
      </c>
      <c r="Z2397">
        <v>1.5</v>
      </c>
      <c r="AA2397">
        <v>6.1</v>
      </c>
      <c r="AB2397">
        <v>4.7</v>
      </c>
      <c r="AC2397">
        <v>20.3</v>
      </c>
      <c r="AD2397">
        <v>15.4</v>
      </c>
    </row>
    <row r="2398" spans="1:30" x14ac:dyDescent="0.45">
      <c r="A2398" t="s">
        <v>188</v>
      </c>
      <c r="B2398">
        <v>23580</v>
      </c>
      <c r="C2398" t="s">
        <v>607</v>
      </c>
      <c r="E2398">
        <v>42</v>
      </c>
      <c r="F2398" t="s">
        <v>40</v>
      </c>
      <c r="H2398">
        <v>1</v>
      </c>
      <c r="I2398" t="s">
        <v>32</v>
      </c>
      <c r="J2398">
        <v>1</v>
      </c>
      <c r="K2398" t="s">
        <v>32</v>
      </c>
      <c r="L2398">
        <v>0</v>
      </c>
      <c r="M2398" t="s">
        <v>32</v>
      </c>
      <c r="N2398">
        <v>2012</v>
      </c>
      <c r="O2398">
        <v>576</v>
      </c>
      <c r="P2398">
        <v>10561890</v>
      </c>
      <c r="Q2398">
        <v>321</v>
      </c>
      <c r="R2398">
        <v>10551949</v>
      </c>
      <c r="S2398">
        <v>4083</v>
      </c>
      <c r="T2398">
        <v>224610</v>
      </c>
      <c r="U2398">
        <v>256</v>
      </c>
      <c r="W2398">
        <v>16.399999999999999</v>
      </c>
      <c r="X2398">
        <v>11.1</v>
      </c>
      <c r="Y2398">
        <v>17</v>
      </c>
      <c r="Z2398">
        <v>11.5</v>
      </c>
      <c r="AA2398">
        <v>16</v>
      </c>
      <c r="AB2398">
        <v>13.7</v>
      </c>
      <c r="AC2398">
        <v>24.7</v>
      </c>
    </row>
    <row r="2399" spans="1:30" x14ac:dyDescent="0.45">
      <c r="A2399" t="s">
        <v>188</v>
      </c>
      <c r="B2399">
        <v>23580</v>
      </c>
      <c r="C2399" t="s">
        <v>607</v>
      </c>
      <c r="E2399" t="s">
        <v>41</v>
      </c>
      <c r="F2399" t="s">
        <v>42</v>
      </c>
      <c r="H2399">
        <v>1</v>
      </c>
      <c r="I2399" t="s">
        <v>32</v>
      </c>
      <c r="J2399">
        <v>1</v>
      </c>
      <c r="K2399" t="s">
        <v>32</v>
      </c>
      <c r="L2399">
        <v>0</v>
      </c>
      <c r="M2399" t="s">
        <v>32</v>
      </c>
      <c r="N2399">
        <v>2012</v>
      </c>
      <c r="O2399">
        <v>1552</v>
      </c>
      <c r="P2399">
        <v>2086021</v>
      </c>
      <c r="Q2399">
        <v>548</v>
      </c>
      <c r="R2399">
        <v>2041926</v>
      </c>
      <c r="S2399">
        <v>7307</v>
      </c>
      <c r="T2399">
        <v>177750</v>
      </c>
      <c r="U2399">
        <v>1003</v>
      </c>
      <c r="V2399">
        <v>44095</v>
      </c>
      <c r="W2399">
        <v>9.4</v>
      </c>
      <c r="X2399">
        <v>6.1</v>
      </c>
      <c r="Y2399">
        <v>18.399999999999999</v>
      </c>
      <c r="Z2399">
        <v>6.4</v>
      </c>
      <c r="AA2399">
        <v>4.5</v>
      </c>
      <c r="AB2399">
        <v>3.4</v>
      </c>
      <c r="AC2399">
        <v>9.3000000000000007</v>
      </c>
      <c r="AD2399">
        <v>28.4</v>
      </c>
    </row>
    <row r="2400" spans="1:30" x14ac:dyDescent="0.45">
      <c r="A2400" t="s">
        <v>188</v>
      </c>
      <c r="B2400">
        <v>23580</v>
      </c>
      <c r="C2400" t="s">
        <v>607</v>
      </c>
      <c r="E2400" t="s">
        <v>43</v>
      </c>
      <c r="F2400" t="s">
        <v>44</v>
      </c>
      <c r="G2400" t="s">
        <v>45</v>
      </c>
      <c r="H2400">
        <v>1</v>
      </c>
      <c r="I2400" t="s">
        <v>32</v>
      </c>
      <c r="J2400">
        <v>1</v>
      </c>
      <c r="K2400" t="s">
        <v>32</v>
      </c>
      <c r="L2400">
        <v>0</v>
      </c>
      <c r="M2400" t="s">
        <v>32</v>
      </c>
      <c r="N2400">
        <v>2012</v>
      </c>
      <c r="O2400">
        <v>708</v>
      </c>
      <c r="P2400">
        <v>430434</v>
      </c>
      <c r="Q2400">
        <v>111</v>
      </c>
      <c r="R2400">
        <v>398169</v>
      </c>
      <c r="S2400">
        <v>2177</v>
      </c>
      <c r="T2400">
        <v>88615</v>
      </c>
      <c r="U2400">
        <v>597</v>
      </c>
      <c r="V2400">
        <v>32264</v>
      </c>
      <c r="W2400">
        <v>19</v>
      </c>
      <c r="X2400">
        <v>5.0999999999999996</v>
      </c>
      <c r="Y2400">
        <v>21.3</v>
      </c>
      <c r="Z2400">
        <v>5.2</v>
      </c>
      <c r="AA2400">
        <v>4.5999999999999996</v>
      </c>
      <c r="AB2400">
        <v>3.9</v>
      </c>
      <c r="AC2400">
        <v>22.4</v>
      </c>
      <c r="AD2400">
        <v>25.8</v>
      </c>
    </row>
    <row r="2401" spans="1:30" x14ac:dyDescent="0.45">
      <c r="A2401" t="s">
        <v>188</v>
      </c>
      <c r="B2401">
        <v>23580</v>
      </c>
      <c r="C2401" t="s">
        <v>607</v>
      </c>
      <c r="E2401">
        <v>51</v>
      </c>
      <c r="F2401" t="s">
        <v>46</v>
      </c>
      <c r="H2401">
        <v>1</v>
      </c>
      <c r="I2401" t="s">
        <v>32</v>
      </c>
      <c r="J2401">
        <v>1</v>
      </c>
      <c r="K2401" t="s">
        <v>32</v>
      </c>
      <c r="L2401">
        <v>0</v>
      </c>
      <c r="M2401" t="s">
        <v>32</v>
      </c>
      <c r="N2401">
        <v>2012</v>
      </c>
      <c r="O2401">
        <v>102</v>
      </c>
      <c r="P2401">
        <v>166852</v>
      </c>
      <c r="Q2401">
        <v>40</v>
      </c>
      <c r="R2401">
        <v>164864</v>
      </c>
      <c r="S2401">
        <v>702</v>
      </c>
      <c r="T2401">
        <v>40732</v>
      </c>
      <c r="U2401">
        <v>61</v>
      </c>
      <c r="V2401">
        <v>1988</v>
      </c>
      <c r="W2401">
        <v>22.7</v>
      </c>
      <c r="X2401">
        <v>4.7</v>
      </c>
      <c r="Y2401">
        <v>39.6</v>
      </c>
      <c r="Z2401">
        <v>5</v>
      </c>
      <c r="AA2401">
        <v>5.2</v>
      </c>
      <c r="AB2401">
        <v>4</v>
      </c>
      <c r="AC2401">
        <v>20.5</v>
      </c>
      <c r="AD2401">
        <v>11.5</v>
      </c>
    </row>
    <row r="2402" spans="1:30" x14ac:dyDescent="0.45">
      <c r="A2402" t="s">
        <v>188</v>
      </c>
      <c r="B2402">
        <v>23580</v>
      </c>
      <c r="C2402" t="s">
        <v>607</v>
      </c>
      <c r="E2402">
        <v>52</v>
      </c>
      <c r="F2402" t="s">
        <v>47</v>
      </c>
      <c r="G2402" t="s">
        <v>48</v>
      </c>
      <c r="H2402">
        <v>1</v>
      </c>
      <c r="I2402" t="s">
        <v>32</v>
      </c>
      <c r="J2402">
        <v>1</v>
      </c>
      <c r="K2402" t="s">
        <v>32</v>
      </c>
      <c r="L2402">
        <v>0</v>
      </c>
      <c r="M2402" t="s">
        <v>32</v>
      </c>
      <c r="N2402">
        <v>2012</v>
      </c>
      <c r="O2402">
        <v>495</v>
      </c>
      <c r="P2402">
        <v>458344</v>
      </c>
      <c r="Q2402">
        <v>170</v>
      </c>
      <c r="R2402">
        <v>432333</v>
      </c>
      <c r="S2402">
        <v>1719</v>
      </c>
      <c r="T2402">
        <v>97193</v>
      </c>
      <c r="U2402">
        <v>325</v>
      </c>
      <c r="W2402">
        <v>36.700000000000003</v>
      </c>
      <c r="X2402">
        <v>5.4</v>
      </c>
      <c r="Y2402">
        <v>24.7</v>
      </c>
      <c r="Z2402">
        <v>4.0999999999999996</v>
      </c>
      <c r="AA2402">
        <v>4.3</v>
      </c>
      <c r="AB2402">
        <v>3.1</v>
      </c>
      <c r="AC2402">
        <v>49.5</v>
      </c>
    </row>
    <row r="2403" spans="1:30" x14ac:dyDescent="0.45">
      <c r="A2403" t="s">
        <v>188</v>
      </c>
      <c r="B2403">
        <v>23580</v>
      </c>
      <c r="C2403" t="s">
        <v>607</v>
      </c>
      <c r="E2403">
        <v>53</v>
      </c>
      <c r="F2403" t="s">
        <v>49</v>
      </c>
      <c r="H2403">
        <v>1</v>
      </c>
      <c r="I2403" t="s">
        <v>32</v>
      </c>
      <c r="J2403">
        <v>1</v>
      </c>
      <c r="K2403" t="s">
        <v>32</v>
      </c>
      <c r="L2403">
        <v>0</v>
      </c>
      <c r="M2403" t="s">
        <v>32</v>
      </c>
      <c r="N2403">
        <v>2012</v>
      </c>
      <c r="O2403">
        <v>1595</v>
      </c>
      <c r="P2403">
        <v>216360</v>
      </c>
      <c r="Q2403">
        <v>150</v>
      </c>
      <c r="R2403">
        <v>113844</v>
      </c>
      <c r="S2403">
        <v>532</v>
      </c>
      <c r="T2403">
        <v>21529</v>
      </c>
      <c r="U2403">
        <v>1444</v>
      </c>
      <c r="V2403">
        <v>102516</v>
      </c>
      <c r="W2403">
        <v>15.7</v>
      </c>
      <c r="X2403">
        <v>14.2</v>
      </c>
      <c r="Y2403">
        <v>31.3</v>
      </c>
      <c r="Z2403">
        <v>17</v>
      </c>
      <c r="AA2403">
        <v>23.2</v>
      </c>
      <c r="AB2403">
        <v>24.6</v>
      </c>
      <c r="AC2403">
        <v>18</v>
      </c>
      <c r="AD2403">
        <v>24.5</v>
      </c>
    </row>
    <row r="2404" spans="1:30" x14ac:dyDescent="0.45">
      <c r="A2404" t="s">
        <v>188</v>
      </c>
      <c r="B2404">
        <v>23580</v>
      </c>
      <c r="C2404" t="s">
        <v>607</v>
      </c>
      <c r="E2404">
        <v>54</v>
      </c>
      <c r="F2404" t="s">
        <v>50</v>
      </c>
      <c r="H2404">
        <v>1</v>
      </c>
      <c r="I2404" t="s">
        <v>32</v>
      </c>
      <c r="J2404">
        <v>1</v>
      </c>
      <c r="K2404" t="s">
        <v>32</v>
      </c>
      <c r="L2404">
        <v>0</v>
      </c>
      <c r="M2404" t="s">
        <v>32</v>
      </c>
      <c r="N2404">
        <v>2012</v>
      </c>
      <c r="O2404">
        <v>1436</v>
      </c>
      <c r="P2404">
        <v>248372</v>
      </c>
      <c r="Q2404">
        <v>401</v>
      </c>
      <c r="R2404">
        <v>219593</v>
      </c>
      <c r="S2404">
        <v>1262</v>
      </c>
      <c r="T2404">
        <v>57564</v>
      </c>
      <c r="U2404">
        <v>1035</v>
      </c>
      <c r="V2404">
        <v>28779</v>
      </c>
      <c r="W2404">
        <v>8.3000000000000007</v>
      </c>
      <c r="X2404">
        <v>8.6999999999999993</v>
      </c>
      <c r="Y2404">
        <v>13.5</v>
      </c>
      <c r="Z2404">
        <v>11.2</v>
      </c>
      <c r="AA2404">
        <v>9.6</v>
      </c>
      <c r="AB2404">
        <v>7.6</v>
      </c>
      <c r="AC2404">
        <v>10.5</v>
      </c>
      <c r="AD2404">
        <v>12.5</v>
      </c>
    </row>
    <row r="2405" spans="1:30" x14ac:dyDescent="0.45">
      <c r="A2405" t="s">
        <v>188</v>
      </c>
      <c r="B2405">
        <v>23580</v>
      </c>
      <c r="C2405" t="s">
        <v>607</v>
      </c>
      <c r="E2405">
        <v>56</v>
      </c>
      <c r="F2405" t="s">
        <v>51</v>
      </c>
      <c r="H2405">
        <v>1</v>
      </c>
      <c r="I2405" t="s">
        <v>32</v>
      </c>
      <c r="J2405">
        <v>1</v>
      </c>
      <c r="K2405" t="s">
        <v>32</v>
      </c>
      <c r="L2405">
        <v>0</v>
      </c>
      <c r="M2405" t="s">
        <v>32</v>
      </c>
      <c r="N2405">
        <v>2012</v>
      </c>
      <c r="O2405">
        <v>1360</v>
      </c>
      <c r="P2405">
        <v>199624</v>
      </c>
      <c r="Q2405">
        <v>160</v>
      </c>
      <c r="R2405">
        <v>179092</v>
      </c>
      <c r="S2405">
        <v>4003</v>
      </c>
      <c r="T2405">
        <v>89095</v>
      </c>
      <c r="U2405">
        <v>1200</v>
      </c>
      <c r="V2405">
        <v>20532</v>
      </c>
      <c r="W2405">
        <v>9.4</v>
      </c>
      <c r="X2405">
        <v>9.8000000000000007</v>
      </c>
      <c r="Y2405">
        <v>18.8</v>
      </c>
      <c r="Z2405">
        <v>10.8</v>
      </c>
      <c r="AA2405">
        <v>6.9</v>
      </c>
      <c r="AB2405">
        <v>8</v>
      </c>
      <c r="AC2405">
        <v>10.1</v>
      </c>
      <c r="AD2405">
        <v>26</v>
      </c>
    </row>
    <row r="2406" spans="1:30" x14ac:dyDescent="0.45">
      <c r="A2406" t="s">
        <v>188</v>
      </c>
      <c r="B2406">
        <v>23580</v>
      </c>
      <c r="C2406" t="s">
        <v>607</v>
      </c>
      <c r="E2406">
        <v>61</v>
      </c>
      <c r="F2406" t="s">
        <v>52</v>
      </c>
      <c r="H2406">
        <v>1</v>
      </c>
      <c r="I2406" t="s">
        <v>32</v>
      </c>
      <c r="J2406">
        <v>1</v>
      </c>
      <c r="K2406" t="s">
        <v>32</v>
      </c>
      <c r="L2406">
        <v>0</v>
      </c>
      <c r="M2406" t="s">
        <v>32</v>
      </c>
      <c r="N2406">
        <v>2012</v>
      </c>
      <c r="O2406">
        <v>307</v>
      </c>
      <c r="P2406">
        <v>101464</v>
      </c>
      <c r="Q2406">
        <v>39</v>
      </c>
      <c r="R2406">
        <v>98309</v>
      </c>
      <c r="S2406">
        <v>1416</v>
      </c>
      <c r="T2406">
        <v>40410</v>
      </c>
      <c r="U2406">
        <v>268</v>
      </c>
      <c r="V2406">
        <v>3156</v>
      </c>
      <c r="W2406">
        <v>21.6</v>
      </c>
      <c r="X2406">
        <v>7.8</v>
      </c>
      <c r="Y2406">
        <v>35.299999999999997</v>
      </c>
      <c r="Z2406">
        <v>7.8</v>
      </c>
      <c r="AA2406">
        <v>10.4</v>
      </c>
      <c r="AB2406">
        <v>8.9</v>
      </c>
      <c r="AC2406">
        <v>21.7</v>
      </c>
      <c r="AD2406">
        <v>36.799999999999997</v>
      </c>
    </row>
    <row r="2407" spans="1:30" x14ac:dyDescent="0.45">
      <c r="A2407" t="s">
        <v>188</v>
      </c>
      <c r="B2407">
        <v>23580</v>
      </c>
      <c r="C2407" t="s">
        <v>607</v>
      </c>
      <c r="E2407">
        <v>62</v>
      </c>
      <c r="F2407" t="s">
        <v>53</v>
      </c>
      <c r="H2407">
        <v>1</v>
      </c>
      <c r="I2407" t="s">
        <v>32</v>
      </c>
      <c r="J2407">
        <v>1</v>
      </c>
      <c r="K2407" t="s">
        <v>32</v>
      </c>
      <c r="L2407">
        <v>0</v>
      </c>
      <c r="M2407" t="s">
        <v>32</v>
      </c>
      <c r="N2407">
        <v>2012</v>
      </c>
      <c r="O2407">
        <v>1284</v>
      </c>
      <c r="P2407">
        <v>1237472</v>
      </c>
      <c r="Q2407">
        <v>395</v>
      </c>
      <c r="R2407">
        <v>1210821</v>
      </c>
      <c r="S2407">
        <v>9140</v>
      </c>
      <c r="T2407">
        <v>466016</v>
      </c>
      <c r="U2407">
        <v>889</v>
      </c>
      <c r="V2407">
        <v>26651</v>
      </c>
      <c r="W2407">
        <v>6.6</v>
      </c>
      <c r="X2407">
        <v>5.2</v>
      </c>
      <c r="Y2407">
        <v>12.7</v>
      </c>
      <c r="Z2407">
        <v>5.3</v>
      </c>
      <c r="AA2407">
        <v>11.1</v>
      </c>
      <c r="AB2407">
        <v>5.8</v>
      </c>
      <c r="AC2407">
        <v>6.6</v>
      </c>
      <c r="AD2407">
        <v>36.9</v>
      </c>
    </row>
    <row r="2408" spans="1:30" x14ac:dyDescent="0.45">
      <c r="A2408" t="s">
        <v>188</v>
      </c>
      <c r="B2408">
        <v>23580</v>
      </c>
      <c r="C2408" t="s">
        <v>607</v>
      </c>
      <c r="E2408">
        <v>71</v>
      </c>
      <c r="F2408" t="s">
        <v>54</v>
      </c>
      <c r="H2408">
        <v>1</v>
      </c>
      <c r="I2408" t="s">
        <v>32</v>
      </c>
      <c r="J2408">
        <v>1</v>
      </c>
      <c r="K2408" t="s">
        <v>32</v>
      </c>
      <c r="L2408">
        <v>0</v>
      </c>
      <c r="M2408" t="s">
        <v>32</v>
      </c>
      <c r="N2408">
        <v>2012</v>
      </c>
      <c r="O2408">
        <v>513</v>
      </c>
      <c r="P2408">
        <v>288430</v>
      </c>
      <c r="Q2408">
        <v>73</v>
      </c>
      <c r="R2408">
        <v>281966</v>
      </c>
      <c r="S2408">
        <v>1001</v>
      </c>
      <c r="T2408">
        <v>174387</v>
      </c>
      <c r="U2408">
        <v>440</v>
      </c>
      <c r="V2408">
        <v>6464</v>
      </c>
      <c r="W2408">
        <v>21.1</v>
      </c>
      <c r="X2408">
        <v>12.7</v>
      </c>
      <c r="Y2408">
        <v>18.899999999999999</v>
      </c>
      <c r="Z2408">
        <v>13.3</v>
      </c>
      <c r="AA2408">
        <v>38.5</v>
      </c>
      <c r="AB2408">
        <v>17</v>
      </c>
      <c r="AC2408">
        <v>21.3</v>
      </c>
      <c r="AD2408">
        <v>18.5</v>
      </c>
    </row>
    <row r="2409" spans="1:30" x14ac:dyDescent="0.45">
      <c r="A2409" t="s">
        <v>188</v>
      </c>
      <c r="B2409">
        <v>23580</v>
      </c>
      <c r="C2409" t="s">
        <v>607</v>
      </c>
      <c r="E2409">
        <v>72</v>
      </c>
      <c r="F2409" t="s">
        <v>55</v>
      </c>
      <c r="H2409">
        <v>1</v>
      </c>
      <c r="I2409" t="s">
        <v>32</v>
      </c>
      <c r="J2409">
        <v>1</v>
      </c>
      <c r="K2409" t="s">
        <v>32</v>
      </c>
      <c r="L2409">
        <v>0</v>
      </c>
      <c r="M2409" t="s">
        <v>32</v>
      </c>
      <c r="N2409">
        <v>2012</v>
      </c>
      <c r="O2409">
        <v>489</v>
      </c>
      <c r="P2409">
        <v>252299</v>
      </c>
      <c r="Q2409">
        <v>292</v>
      </c>
      <c r="R2409">
        <v>248565</v>
      </c>
      <c r="S2409">
        <v>4607</v>
      </c>
      <c r="T2409">
        <v>53386</v>
      </c>
      <c r="U2409">
        <v>196</v>
      </c>
      <c r="V2409">
        <v>3735</v>
      </c>
      <c r="W2409">
        <v>16.2</v>
      </c>
      <c r="X2409">
        <v>16.3</v>
      </c>
      <c r="Y2409">
        <v>29.7</v>
      </c>
      <c r="Z2409">
        <v>17.3</v>
      </c>
      <c r="AA2409">
        <v>26.3</v>
      </c>
      <c r="AB2409">
        <v>20.100000000000001</v>
      </c>
      <c r="AC2409">
        <v>24.1</v>
      </c>
      <c r="AD2409">
        <v>24.8</v>
      </c>
    </row>
    <row r="2410" spans="1:30" x14ac:dyDescent="0.45">
      <c r="A2410" t="s">
        <v>188</v>
      </c>
      <c r="B2410">
        <v>23580</v>
      </c>
      <c r="C2410" t="s">
        <v>607</v>
      </c>
      <c r="E2410">
        <v>81</v>
      </c>
      <c r="F2410" t="s">
        <v>56</v>
      </c>
      <c r="G2410" t="s">
        <v>57</v>
      </c>
      <c r="H2410">
        <v>1</v>
      </c>
      <c r="I2410" t="s">
        <v>32</v>
      </c>
      <c r="J2410">
        <v>1</v>
      </c>
      <c r="K2410" t="s">
        <v>32</v>
      </c>
      <c r="L2410">
        <v>0</v>
      </c>
      <c r="M2410" t="s">
        <v>32</v>
      </c>
      <c r="N2410">
        <v>2012</v>
      </c>
      <c r="O2410">
        <v>2628</v>
      </c>
      <c r="P2410">
        <v>116305</v>
      </c>
      <c r="Q2410">
        <v>179</v>
      </c>
      <c r="R2410">
        <v>62157</v>
      </c>
      <c r="S2410">
        <v>759</v>
      </c>
      <c r="T2410">
        <v>18674</v>
      </c>
      <c r="U2410">
        <v>2449</v>
      </c>
      <c r="V2410">
        <v>54148</v>
      </c>
      <c r="W2410">
        <v>9.4</v>
      </c>
      <c r="X2410">
        <v>11.8</v>
      </c>
      <c r="Y2410">
        <v>12.6</v>
      </c>
      <c r="Z2410">
        <v>9.9</v>
      </c>
      <c r="AA2410">
        <v>13.7</v>
      </c>
      <c r="AB2410">
        <v>9</v>
      </c>
      <c r="AC2410">
        <v>9.6</v>
      </c>
      <c r="AD2410">
        <v>15.9</v>
      </c>
    </row>
    <row r="2411" spans="1:30" x14ac:dyDescent="0.45">
      <c r="A2411" t="s">
        <v>189</v>
      </c>
      <c r="B2411">
        <v>23900</v>
      </c>
      <c r="C2411" t="s">
        <v>848</v>
      </c>
      <c r="E2411">
        <v>0</v>
      </c>
      <c r="F2411" t="s">
        <v>31</v>
      </c>
      <c r="H2411">
        <v>1</v>
      </c>
      <c r="I2411" t="s">
        <v>32</v>
      </c>
      <c r="J2411">
        <v>1</v>
      </c>
      <c r="K2411" t="s">
        <v>32</v>
      </c>
      <c r="L2411">
        <v>0</v>
      </c>
      <c r="M2411" t="s">
        <v>32</v>
      </c>
      <c r="N2411">
        <v>2012</v>
      </c>
      <c r="O2411">
        <v>7450</v>
      </c>
      <c r="P2411">
        <v>5757693</v>
      </c>
      <c r="Q2411">
        <v>1626</v>
      </c>
      <c r="R2411">
        <v>5534282</v>
      </c>
      <c r="S2411">
        <v>28839</v>
      </c>
      <c r="T2411">
        <v>844566</v>
      </c>
      <c r="U2411">
        <v>5824</v>
      </c>
      <c r="V2411">
        <v>223412</v>
      </c>
      <c r="W2411">
        <v>10.5</v>
      </c>
      <c r="X2411">
        <v>5.9</v>
      </c>
      <c r="Y2411">
        <v>12</v>
      </c>
      <c r="Z2411">
        <v>6.6</v>
      </c>
      <c r="AA2411">
        <v>10.9</v>
      </c>
      <c r="AB2411">
        <v>8.1</v>
      </c>
      <c r="AC2411">
        <v>13.2</v>
      </c>
      <c r="AD2411">
        <v>21.7</v>
      </c>
    </row>
    <row r="2412" spans="1:30" x14ac:dyDescent="0.45">
      <c r="A2412" t="s">
        <v>189</v>
      </c>
      <c r="B2412">
        <v>23900</v>
      </c>
      <c r="C2412" t="s">
        <v>848</v>
      </c>
      <c r="E2412">
        <v>11</v>
      </c>
      <c r="F2412" t="s">
        <v>33</v>
      </c>
      <c r="G2412" t="s">
        <v>34</v>
      </c>
      <c r="H2412">
        <v>1</v>
      </c>
      <c r="I2412" t="s">
        <v>32</v>
      </c>
      <c r="J2412">
        <v>1</v>
      </c>
      <c r="K2412" t="s">
        <v>32</v>
      </c>
      <c r="L2412">
        <v>0</v>
      </c>
      <c r="M2412" t="s">
        <v>32</v>
      </c>
      <c r="N2412">
        <v>2012</v>
      </c>
      <c r="O2412">
        <v>107</v>
      </c>
      <c r="P2412">
        <v>17359</v>
      </c>
      <c r="Q2412">
        <v>1</v>
      </c>
      <c r="U2412">
        <v>106</v>
      </c>
      <c r="V2412">
        <v>1278</v>
      </c>
      <c r="W2412">
        <v>54</v>
      </c>
      <c r="X2412">
        <v>7.5</v>
      </c>
      <c r="Y2412">
        <v>0</v>
      </c>
      <c r="AC2412">
        <v>52</v>
      </c>
      <c r="AD2412">
        <v>31.6</v>
      </c>
    </row>
    <row r="2413" spans="1:30" x14ac:dyDescent="0.45">
      <c r="A2413" t="s">
        <v>189</v>
      </c>
      <c r="B2413">
        <v>23900</v>
      </c>
      <c r="C2413" t="s">
        <v>848</v>
      </c>
      <c r="E2413">
        <v>23</v>
      </c>
      <c r="F2413" t="s">
        <v>37</v>
      </c>
      <c r="H2413">
        <v>1</v>
      </c>
      <c r="I2413" t="s">
        <v>32</v>
      </c>
      <c r="J2413">
        <v>1</v>
      </c>
      <c r="K2413" t="s">
        <v>32</v>
      </c>
      <c r="L2413">
        <v>0</v>
      </c>
      <c r="M2413" t="s">
        <v>32</v>
      </c>
      <c r="N2413">
        <v>2012</v>
      </c>
      <c r="O2413">
        <v>1211</v>
      </c>
      <c r="P2413">
        <v>257067</v>
      </c>
      <c r="Q2413">
        <v>172</v>
      </c>
      <c r="U2413">
        <v>1038</v>
      </c>
      <c r="V2413">
        <v>44641</v>
      </c>
      <c r="W2413">
        <v>25</v>
      </c>
      <c r="X2413">
        <v>43.3</v>
      </c>
      <c r="Y2413">
        <v>38.5</v>
      </c>
      <c r="AC2413">
        <v>25.3</v>
      </c>
      <c r="AD2413">
        <v>28.1</v>
      </c>
    </row>
    <row r="2414" spans="1:30" x14ac:dyDescent="0.45">
      <c r="A2414" t="s">
        <v>189</v>
      </c>
      <c r="B2414">
        <v>23900</v>
      </c>
      <c r="C2414" t="s">
        <v>848</v>
      </c>
      <c r="E2414" t="s">
        <v>38</v>
      </c>
      <c r="F2414" t="s">
        <v>39</v>
      </c>
      <c r="H2414">
        <v>1</v>
      </c>
      <c r="I2414" t="s">
        <v>32</v>
      </c>
      <c r="J2414">
        <v>1</v>
      </c>
      <c r="K2414" t="s">
        <v>32</v>
      </c>
      <c r="L2414">
        <v>0</v>
      </c>
      <c r="M2414" t="s">
        <v>32</v>
      </c>
      <c r="N2414">
        <v>2012</v>
      </c>
      <c r="O2414">
        <v>199</v>
      </c>
      <c r="P2414">
        <v>2005208</v>
      </c>
      <c r="Q2414">
        <v>67</v>
      </c>
      <c r="R2414">
        <v>2002299</v>
      </c>
      <c r="S2414">
        <v>5089</v>
      </c>
      <c r="T2414">
        <v>215221</v>
      </c>
      <c r="U2414">
        <v>132</v>
      </c>
      <c r="W2414">
        <v>40.4</v>
      </c>
      <c r="X2414">
        <v>5.0999999999999996</v>
      </c>
      <c r="Y2414">
        <v>41.5</v>
      </c>
      <c r="Z2414">
        <v>5.4</v>
      </c>
      <c r="AA2414">
        <v>7.6</v>
      </c>
      <c r="AB2414">
        <v>7</v>
      </c>
      <c r="AC2414">
        <v>57.6</v>
      </c>
    </row>
    <row r="2415" spans="1:30" x14ac:dyDescent="0.45">
      <c r="A2415" t="s">
        <v>189</v>
      </c>
      <c r="B2415">
        <v>23900</v>
      </c>
      <c r="C2415" t="s">
        <v>848</v>
      </c>
      <c r="E2415">
        <v>42</v>
      </c>
      <c r="F2415" t="s">
        <v>40</v>
      </c>
      <c r="H2415">
        <v>1</v>
      </c>
      <c r="I2415" t="s">
        <v>32</v>
      </c>
      <c r="J2415">
        <v>1</v>
      </c>
      <c r="K2415" t="s">
        <v>32</v>
      </c>
      <c r="L2415">
        <v>0</v>
      </c>
      <c r="M2415" t="s">
        <v>32</v>
      </c>
      <c r="N2415">
        <v>2012</v>
      </c>
      <c r="O2415">
        <v>177</v>
      </c>
      <c r="P2415">
        <v>1005111</v>
      </c>
      <c r="Q2415">
        <v>77</v>
      </c>
      <c r="R2415">
        <v>1002120</v>
      </c>
      <c r="S2415">
        <v>598</v>
      </c>
      <c r="T2415">
        <v>27496</v>
      </c>
      <c r="U2415">
        <v>99</v>
      </c>
      <c r="V2415">
        <v>2991</v>
      </c>
      <c r="W2415">
        <v>40.5</v>
      </c>
      <c r="X2415">
        <v>3.7</v>
      </c>
      <c r="Y2415">
        <v>28.5</v>
      </c>
      <c r="Z2415">
        <v>3.9</v>
      </c>
      <c r="AA2415">
        <v>7.1</v>
      </c>
      <c r="AB2415">
        <v>9.4</v>
      </c>
      <c r="AC2415">
        <v>61.3</v>
      </c>
      <c r="AD2415">
        <v>30.3</v>
      </c>
    </row>
    <row r="2416" spans="1:30" x14ac:dyDescent="0.45">
      <c r="A2416" t="s">
        <v>189</v>
      </c>
      <c r="B2416">
        <v>23900</v>
      </c>
      <c r="C2416" t="s">
        <v>848</v>
      </c>
      <c r="E2416" t="s">
        <v>41</v>
      </c>
      <c r="F2416" t="s">
        <v>42</v>
      </c>
      <c r="H2416">
        <v>1</v>
      </c>
      <c r="I2416" t="s">
        <v>32</v>
      </c>
      <c r="J2416">
        <v>1</v>
      </c>
      <c r="K2416" t="s">
        <v>32</v>
      </c>
      <c r="L2416">
        <v>0</v>
      </c>
      <c r="M2416" t="s">
        <v>32</v>
      </c>
      <c r="N2416">
        <v>2012</v>
      </c>
      <c r="O2416">
        <v>977</v>
      </c>
      <c r="P2416">
        <v>786326</v>
      </c>
      <c r="Q2416">
        <v>273</v>
      </c>
      <c r="R2416">
        <v>771826</v>
      </c>
      <c r="S2416">
        <v>3097</v>
      </c>
      <c r="T2416">
        <v>67480</v>
      </c>
      <c r="U2416">
        <v>704</v>
      </c>
      <c r="V2416">
        <v>14500</v>
      </c>
      <c r="W2416">
        <v>13.8</v>
      </c>
      <c r="X2416">
        <v>37.9</v>
      </c>
      <c r="Y2416">
        <v>20.6</v>
      </c>
      <c r="Z2416">
        <v>40.200000000000003</v>
      </c>
      <c r="AA2416">
        <v>16.5</v>
      </c>
      <c r="AB2416">
        <v>34.9</v>
      </c>
      <c r="AC2416">
        <v>20.6</v>
      </c>
      <c r="AD2416">
        <v>19.2</v>
      </c>
    </row>
    <row r="2417" spans="1:30" x14ac:dyDescent="0.45">
      <c r="A2417" t="s">
        <v>189</v>
      </c>
      <c r="B2417">
        <v>23900</v>
      </c>
      <c r="C2417" t="s">
        <v>848</v>
      </c>
      <c r="E2417" t="s">
        <v>43</v>
      </c>
      <c r="F2417" t="s">
        <v>44</v>
      </c>
      <c r="G2417" t="s">
        <v>45</v>
      </c>
      <c r="H2417">
        <v>1</v>
      </c>
      <c r="I2417" t="s">
        <v>32</v>
      </c>
      <c r="J2417">
        <v>1</v>
      </c>
      <c r="K2417" t="s">
        <v>32</v>
      </c>
      <c r="L2417">
        <v>0</v>
      </c>
      <c r="M2417" t="s">
        <v>32</v>
      </c>
      <c r="N2417">
        <v>2012</v>
      </c>
      <c r="O2417">
        <v>225</v>
      </c>
      <c r="P2417">
        <v>212764</v>
      </c>
      <c r="Q2417">
        <v>51</v>
      </c>
      <c r="R2417">
        <v>189562</v>
      </c>
      <c r="S2417">
        <v>1426</v>
      </c>
      <c r="T2417">
        <v>51270</v>
      </c>
      <c r="U2417">
        <v>174</v>
      </c>
      <c r="W2417">
        <v>29.3</v>
      </c>
      <c r="X2417">
        <v>30.6</v>
      </c>
      <c r="Y2417">
        <v>59.3</v>
      </c>
      <c r="Z2417">
        <v>35.4</v>
      </c>
      <c r="AA2417">
        <v>40.9</v>
      </c>
      <c r="AB2417">
        <v>33.299999999999997</v>
      </c>
      <c r="AC2417">
        <v>36.700000000000003</v>
      </c>
    </row>
    <row r="2418" spans="1:30" x14ac:dyDescent="0.45">
      <c r="A2418" t="s">
        <v>189</v>
      </c>
      <c r="B2418">
        <v>23900</v>
      </c>
      <c r="C2418" t="s">
        <v>848</v>
      </c>
      <c r="E2418">
        <v>51</v>
      </c>
      <c r="F2418" t="s">
        <v>46</v>
      </c>
      <c r="H2418">
        <v>1</v>
      </c>
      <c r="I2418" t="s">
        <v>32</v>
      </c>
      <c r="J2418">
        <v>1</v>
      </c>
      <c r="K2418" t="s">
        <v>32</v>
      </c>
      <c r="L2418">
        <v>0</v>
      </c>
      <c r="M2418" t="s">
        <v>32</v>
      </c>
      <c r="N2418">
        <v>2012</v>
      </c>
      <c r="O2418">
        <v>138</v>
      </c>
      <c r="P2418">
        <v>72343</v>
      </c>
      <c r="Q2418">
        <v>12</v>
      </c>
      <c r="R2418">
        <v>62481</v>
      </c>
      <c r="S2418">
        <v>344</v>
      </c>
      <c r="T2418">
        <v>11378</v>
      </c>
      <c r="U2418">
        <v>126</v>
      </c>
      <c r="W2418">
        <v>37.5</v>
      </c>
      <c r="X2418">
        <v>14.9</v>
      </c>
      <c r="Y2418">
        <v>0</v>
      </c>
      <c r="Z2418">
        <v>6.5</v>
      </c>
      <c r="AA2418">
        <v>4.3</v>
      </c>
      <c r="AB2418">
        <v>5.6</v>
      </c>
      <c r="AC2418">
        <v>39.1</v>
      </c>
    </row>
    <row r="2419" spans="1:30" x14ac:dyDescent="0.45">
      <c r="A2419" t="s">
        <v>189</v>
      </c>
      <c r="B2419">
        <v>23900</v>
      </c>
      <c r="C2419" t="s">
        <v>848</v>
      </c>
      <c r="E2419">
        <v>52</v>
      </c>
      <c r="F2419" t="s">
        <v>47</v>
      </c>
      <c r="G2419" t="s">
        <v>48</v>
      </c>
      <c r="H2419">
        <v>1</v>
      </c>
      <c r="I2419" t="s">
        <v>32</v>
      </c>
      <c r="J2419">
        <v>1</v>
      </c>
      <c r="K2419" t="s">
        <v>32</v>
      </c>
      <c r="L2419">
        <v>0</v>
      </c>
      <c r="M2419" t="s">
        <v>32</v>
      </c>
      <c r="N2419">
        <v>2012</v>
      </c>
      <c r="O2419">
        <v>88</v>
      </c>
      <c r="P2419">
        <v>77651</v>
      </c>
      <c r="Q2419">
        <v>32</v>
      </c>
      <c r="R2419">
        <v>77007</v>
      </c>
      <c r="S2419">
        <v>564</v>
      </c>
      <c r="T2419">
        <v>21793</v>
      </c>
      <c r="U2419">
        <v>56</v>
      </c>
      <c r="V2419">
        <v>644</v>
      </c>
      <c r="W2419">
        <v>49.8</v>
      </c>
      <c r="X2419">
        <v>15.1</v>
      </c>
      <c r="Y2419">
        <v>76.2</v>
      </c>
      <c r="Z2419">
        <v>15.8</v>
      </c>
      <c r="AA2419">
        <v>26.9</v>
      </c>
      <c r="AB2419">
        <v>15.9</v>
      </c>
      <c r="AC2419">
        <v>68.400000000000006</v>
      </c>
      <c r="AD2419">
        <v>12.2</v>
      </c>
    </row>
    <row r="2420" spans="1:30" x14ac:dyDescent="0.45">
      <c r="A2420" t="s">
        <v>189</v>
      </c>
      <c r="B2420">
        <v>23900</v>
      </c>
      <c r="C2420" t="s">
        <v>848</v>
      </c>
      <c r="E2420">
        <v>53</v>
      </c>
      <c r="F2420" t="s">
        <v>49</v>
      </c>
      <c r="H2420">
        <v>1</v>
      </c>
      <c r="I2420" t="s">
        <v>32</v>
      </c>
      <c r="J2420">
        <v>1</v>
      </c>
      <c r="K2420" t="s">
        <v>32</v>
      </c>
      <c r="L2420">
        <v>0</v>
      </c>
      <c r="M2420" t="s">
        <v>32</v>
      </c>
      <c r="N2420">
        <v>2012</v>
      </c>
      <c r="O2420">
        <v>483</v>
      </c>
      <c r="Q2420">
        <v>105</v>
      </c>
      <c r="U2420">
        <v>378</v>
      </c>
      <c r="W2420">
        <v>37.6</v>
      </c>
      <c r="Y2420">
        <v>54.7</v>
      </c>
      <c r="AC2420">
        <v>38.4</v>
      </c>
    </row>
    <row r="2421" spans="1:30" x14ac:dyDescent="0.45">
      <c r="A2421" t="s">
        <v>189</v>
      </c>
      <c r="B2421">
        <v>23900</v>
      </c>
      <c r="C2421" t="s">
        <v>848</v>
      </c>
      <c r="E2421">
        <v>54</v>
      </c>
      <c r="F2421" t="s">
        <v>50</v>
      </c>
      <c r="H2421">
        <v>1</v>
      </c>
      <c r="I2421" t="s">
        <v>32</v>
      </c>
      <c r="J2421">
        <v>1</v>
      </c>
      <c r="K2421" t="s">
        <v>32</v>
      </c>
      <c r="L2421">
        <v>0</v>
      </c>
      <c r="M2421" t="s">
        <v>32</v>
      </c>
      <c r="N2421">
        <v>2012</v>
      </c>
      <c r="O2421">
        <v>724</v>
      </c>
      <c r="P2421">
        <v>101334</v>
      </c>
      <c r="Q2421">
        <v>174</v>
      </c>
      <c r="U2421">
        <v>550</v>
      </c>
      <c r="W2421">
        <v>28.9</v>
      </c>
      <c r="X2421">
        <v>39.700000000000003</v>
      </c>
      <c r="Y2421">
        <v>63.2</v>
      </c>
      <c r="AC2421">
        <v>26.1</v>
      </c>
    </row>
    <row r="2422" spans="1:30" x14ac:dyDescent="0.45">
      <c r="A2422" t="s">
        <v>189</v>
      </c>
      <c r="B2422">
        <v>23900</v>
      </c>
      <c r="C2422" t="s">
        <v>848</v>
      </c>
      <c r="E2422">
        <v>56</v>
      </c>
      <c r="F2422" t="s">
        <v>51</v>
      </c>
      <c r="H2422">
        <v>1</v>
      </c>
      <c r="I2422" t="s">
        <v>32</v>
      </c>
      <c r="J2422">
        <v>1</v>
      </c>
      <c r="K2422" t="s">
        <v>32</v>
      </c>
      <c r="L2422">
        <v>0</v>
      </c>
      <c r="M2422" t="s">
        <v>32</v>
      </c>
      <c r="N2422">
        <v>2012</v>
      </c>
      <c r="O2422">
        <v>655</v>
      </c>
      <c r="P2422">
        <v>69624</v>
      </c>
      <c r="Q2422">
        <v>148</v>
      </c>
      <c r="R2422">
        <v>58500</v>
      </c>
      <c r="S2422">
        <v>984</v>
      </c>
      <c r="T2422">
        <v>24275</v>
      </c>
      <c r="U2422">
        <v>507</v>
      </c>
      <c r="V2422">
        <v>11124</v>
      </c>
      <c r="W2422">
        <v>17.7</v>
      </c>
      <c r="X2422">
        <v>29.6</v>
      </c>
      <c r="Y2422">
        <v>45.7</v>
      </c>
      <c r="Z2422">
        <v>39.700000000000003</v>
      </c>
      <c r="AA2422">
        <v>34.6</v>
      </c>
      <c r="AB2422">
        <v>40.9</v>
      </c>
      <c r="AC2422">
        <v>25.1</v>
      </c>
      <c r="AD2422">
        <v>49.9</v>
      </c>
    </row>
    <row r="2423" spans="1:30" x14ac:dyDescent="0.45">
      <c r="A2423" t="s">
        <v>189</v>
      </c>
      <c r="B2423">
        <v>23900</v>
      </c>
      <c r="C2423" t="s">
        <v>848</v>
      </c>
      <c r="E2423">
        <v>61</v>
      </c>
      <c r="F2423" t="s">
        <v>52</v>
      </c>
      <c r="H2423">
        <v>1</v>
      </c>
      <c r="I2423" t="s">
        <v>32</v>
      </c>
      <c r="J2423">
        <v>1</v>
      </c>
      <c r="K2423" t="s">
        <v>32</v>
      </c>
      <c r="L2423">
        <v>0</v>
      </c>
      <c r="M2423" t="s">
        <v>32</v>
      </c>
      <c r="N2423">
        <v>2012</v>
      </c>
      <c r="O2423">
        <v>234</v>
      </c>
      <c r="P2423">
        <v>103857</v>
      </c>
      <c r="Q2423">
        <v>8</v>
      </c>
      <c r="R2423">
        <v>102582</v>
      </c>
      <c r="S2423">
        <v>2063</v>
      </c>
      <c r="T2423">
        <v>49530</v>
      </c>
      <c r="U2423">
        <v>226</v>
      </c>
      <c r="V2423">
        <v>1275</v>
      </c>
      <c r="W2423">
        <v>32</v>
      </c>
      <c r="X2423">
        <v>6.3</v>
      </c>
      <c r="Y2423">
        <v>0</v>
      </c>
      <c r="Z2423">
        <v>6.6</v>
      </c>
      <c r="AA2423">
        <v>6.6</v>
      </c>
      <c r="AB2423">
        <v>6.6</v>
      </c>
      <c r="AC2423">
        <v>31.6</v>
      </c>
      <c r="AD2423">
        <v>49.7</v>
      </c>
    </row>
    <row r="2424" spans="1:30" x14ac:dyDescent="0.45">
      <c r="A2424" t="s">
        <v>189</v>
      </c>
      <c r="B2424">
        <v>23900</v>
      </c>
      <c r="C2424" t="s">
        <v>848</v>
      </c>
      <c r="E2424">
        <v>62</v>
      </c>
      <c r="F2424" t="s">
        <v>53</v>
      </c>
      <c r="H2424">
        <v>1</v>
      </c>
      <c r="I2424" t="s">
        <v>32</v>
      </c>
      <c r="J2424">
        <v>1</v>
      </c>
      <c r="K2424" t="s">
        <v>32</v>
      </c>
      <c r="L2424">
        <v>0</v>
      </c>
      <c r="M2424" t="s">
        <v>32</v>
      </c>
      <c r="N2424">
        <v>2012</v>
      </c>
      <c r="O2424">
        <v>435</v>
      </c>
      <c r="P2424">
        <v>431676</v>
      </c>
      <c r="Q2424">
        <v>143</v>
      </c>
      <c r="R2424">
        <v>424297</v>
      </c>
      <c r="S2424">
        <v>4154</v>
      </c>
      <c r="T2424">
        <v>151245</v>
      </c>
      <c r="U2424">
        <v>292</v>
      </c>
      <c r="W2424">
        <v>22.8</v>
      </c>
      <c r="X2424">
        <v>6.5</v>
      </c>
      <c r="Y2424">
        <v>28</v>
      </c>
      <c r="Z2424">
        <v>6.4</v>
      </c>
      <c r="AA2424">
        <v>5.7</v>
      </c>
      <c r="AB2424">
        <v>5</v>
      </c>
      <c r="AC2424">
        <v>28.6</v>
      </c>
    </row>
    <row r="2425" spans="1:30" x14ac:dyDescent="0.45">
      <c r="A2425" t="s">
        <v>189</v>
      </c>
      <c r="B2425">
        <v>23900</v>
      </c>
      <c r="C2425" t="s">
        <v>848</v>
      </c>
      <c r="E2425">
        <v>71</v>
      </c>
      <c r="F2425" t="s">
        <v>54</v>
      </c>
      <c r="H2425">
        <v>1</v>
      </c>
      <c r="I2425" t="s">
        <v>32</v>
      </c>
      <c r="J2425">
        <v>1</v>
      </c>
      <c r="K2425" t="s">
        <v>32</v>
      </c>
      <c r="L2425">
        <v>0</v>
      </c>
      <c r="M2425" t="s">
        <v>32</v>
      </c>
      <c r="N2425">
        <v>2012</v>
      </c>
      <c r="O2425">
        <v>455</v>
      </c>
      <c r="Q2425">
        <v>56</v>
      </c>
      <c r="U2425">
        <v>399</v>
      </c>
      <c r="W2425">
        <v>30.6</v>
      </c>
      <c r="Y2425">
        <v>50.9</v>
      </c>
      <c r="AC2425">
        <v>33.700000000000003</v>
      </c>
    </row>
    <row r="2426" spans="1:30" x14ac:dyDescent="0.45">
      <c r="A2426" t="s">
        <v>189</v>
      </c>
      <c r="B2426">
        <v>23900</v>
      </c>
      <c r="C2426" t="s">
        <v>848</v>
      </c>
      <c r="E2426">
        <v>72</v>
      </c>
      <c r="F2426" t="s">
        <v>55</v>
      </c>
      <c r="H2426">
        <v>1</v>
      </c>
      <c r="I2426" t="s">
        <v>32</v>
      </c>
      <c r="J2426">
        <v>1</v>
      </c>
      <c r="K2426" t="s">
        <v>32</v>
      </c>
      <c r="L2426">
        <v>0</v>
      </c>
      <c r="M2426" t="s">
        <v>32</v>
      </c>
      <c r="N2426">
        <v>2012</v>
      </c>
      <c r="O2426">
        <v>317</v>
      </c>
      <c r="P2426">
        <v>262681</v>
      </c>
      <c r="Q2426">
        <v>231</v>
      </c>
      <c r="R2426">
        <v>260975</v>
      </c>
      <c r="S2426">
        <v>5987</v>
      </c>
      <c r="T2426">
        <v>87133</v>
      </c>
      <c r="U2426">
        <v>86</v>
      </c>
      <c r="V2426">
        <v>1706</v>
      </c>
      <c r="W2426">
        <v>30.4</v>
      </c>
      <c r="X2426">
        <v>27.9</v>
      </c>
      <c r="Y2426">
        <v>27.1</v>
      </c>
      <c r="Z2426">
        <v>29.2</v>
      </c>
      <c r="AA2426">
        <v>33</v>
      </c>
      <c r="AB2426">
        <v>33.799999999999997</v>
      </c>
      <c r="AC2426">
        <v>65.400000000000006</v>
      </c>
      <c r="AD2426">
        <v>41.9</v>
      </c>
    </row>
    <row r="2427" spans="1:30" x14ac:dyDescent="0.45">
      <c r="A2427" t="s">
        <v>189</v>
      </c>
      <c r="B2427">
        <v>23900</v>
      </c>
      <c r="C2427" t="s">
        <v>848</v>
      </c>
      <c r="E2427">
        <v>81</v>
      </c>
      <c r="F2427" t="s">
        <v>56</v>
      </c>
      <c r="G2427" t="s">
        <v>57</v>
      </c>
      <c r="H2427">
        <v>1</v>
      </c>
      <c r="I2427" t="s">
        <v>32</v>
      </c>
      <c r="J2427">
        <v>1</v>
      </c>
      <c r="K2427" t="s">
        <v>32</v>
      </c>
      <c r="L2427">
        <v>0</v>
      </c>
      <c r="M2427" t="s">
        <v>32</v>
      </c>
      <c r="N2427">
        <v>2012</v>
      </c>
      <c r="O2427">
        <v>1033</v>
      </c>
      <c r="P2427">
        <v>28078</v>
      </c>
      <c r="Q2427">
        <v>84</v>
      </c>
      <c r="R2427">
        <v>10605</v>
      </c>
      <c r="S2427">
        <v>177</v>
      </c>
      <c r="T2427">
        <v>3617</v>
      </c>
      <c r="U2427">
        <v>949</v>
      </c>
      <c r="V2427">
        <v>17474</v>
      </c>
      <c r="W2427">
        <v>23.3</v>
      </c>
      <c r="X2427">
        <v>22.2</v>
      </c>
      <c r="Y2427">
        <v>65</v>
      </c>
      <c r="Z2427">
        <v>48.3</v>
      </c>
      <c r="AA2427">
        <v>59.4</v>
      </c>
      <c r="AB2427">
        <v>44.8</v>
      </c>
      <c r="AC2427">
        <v>23.2</v>
      </c>
      <c r="AD2427">
        <v>26.7</v>
      </c>
    </row>
    <row r="2428" spans="1:30" x14ac:dyDescent="0.45">
      <c r="A2428" t="s">
        <v>190</v>
      </c>
      <c r="B2428">
        <v>24020</v>
      </c>
      <c r="C2428" t="s">
        <v>608</v>
      </c>
      <c r="E2428">
        <v>0</v>
      </c>
      <c r="F2428" t="s">
        <v>31</v>
      </c>
      <c r="H2428">
        <v>1</v>
      </c>
      <c r="I2428" t="s">
        <v>32</v>
      </c>
      <c r="J2428">
        <v>1</v>
      </c>
      <c r="K2428" t="s">
        <v>32</v>
      </c>
      <c r="L2428">
        <v>0</v>
      </c>
      <c r="M2428" t="s">
        <v>32</v>
      </c>
      <c r="N2428">
        <v>2012</v>
      </c>
      <c r="O2428">
        <v>10638</v>
      </c>
      <c r="P2428">
        <v>8001060</v>
      </c>
      <c r="Q2428">
        <v>2969</v>
      </c>
      <c r="R2428">
        <v>7686226</v>
      </c>
      <c r="S2428">
        <v>38916</v>
      </c>
      <c r="T2428">
        <v>1424790</v>
      </c>
      <c r="U2428">
        <v>7669</v>
      </c>
      <c r="V2428">
        <v>314834</v>
      </c>
      <c r="W2428">
        <v>3.7</v>
      </c>
      <c r="X2428">
        <v>4.4000000000000004</v>
      </c>
      <c r="Y2428">
        <v>6.8</v>
      </c>
      <c r="Z2428">
        <v>4.8</v>
      </c>
      <c r="AA2428">
        <v>6.1</v>
      </c>
      <c r="AB2428">
        <v>6.7</v>
      </c>
      <c r="AC2428">
        <v>5.5</v>
      </c>
      <c r="AD2428">
        <v>24.8</v>
      </c>
    </row>
    <row r="2429" spans="1:30" x14ac:dyDescent="0.45">
      <c r="A2429" t="s">
        <v>190</v>
      </c>
      <c r="B2429">
        <v>24020</v>
      </c>
      <c r="C2429" t="s">
        <v>608</v>
      </c>
      <c r="E2429">
        <v>11</v>
      </c>
      <c r="F2429" t="s">
        <v>33</v>
      </c>
      <c r="G2429" t="s">
        <v>34</v>
      </c>
      <c r="H2429">
        <v>1</v>
      </c>
      <c r="I2429" t="s">
        <v>32</v>
      </c>
      <c r="J2429">
        <v>1</v>
      </c>
      <c r="K2429" t="s">
        <v>32</v>
      </c>
      <c r="L2429">
        <v>0</v>
      </c>
      <c r="M2429" t="s">
        <v>32</v>
      </c>
      <c r="N2429">
        <v>2012</v>
      </c>
      <c r="O2429">
        <v>257</v>
      </c>
      <c r="P2429">
        <v>12606</v>
      </c>
      <c r="Q2429">
        <v>18</v>
      </c>
      <c r="U2429">
        <v>239</v>
      </c>
      <c r="V2429">
        <v>10096</v>
      </c>
      <c r="W2429">
        <v>31.7</v>
      </c>
      <c r="X2429">
        <v>43.3</v>
      </c>
      <c r="Y2429">
        <v>129.80000000000001</v>
      </c>
      <c r="AC2429">
        <v>33.6</v>
      </c>
      <c r="AD2429">
        <v>47.1</v>
      </c>
    </row>
    <row r="2430" spans="1:30" x14ac:dyDescent="0.45">
      <c r="A2430" t="s">
        <v>190</v>
      </c>
      <c r="B2430">
        <v>24020</v>
      </c>
      <c r="C2430" t="s">
        <v>608</v>
      </c>
      <c r="E2430">
        <v>22</v>
      </c>
      <c r="F2430" t="s">
        <v>36</v>
      </c>
      <c r="H2430">
        <v>1</v>
      </c>
      <c r="I2430" t="s">
        <v>32</v>
      </c>
      <c r="J2430">
        <v>1</v>
      </c>
      <c r="K2430" t="s">
        <v>32</v>
      </c>
      <c r="L2430">
        <v>0</v>
      </c>
      <c r="M2430" t="s">
        <v>32</v>
      </c>
      <c r="N2430">
        <v>2012</v>
      </c>
      <c r="O2430">
        <v>39</v>
      </c>
      <c r="P2430">
        <v>149438</v>
      </c>
      <c r="Q2430">
        <v>2</v>
      </c>
      <c r="U2430">
        <v>37</v>
      </c>
      <c r="W2430">
        <v>97</v>
      </c>
      <c r="X2430">
        <v>6.9</v>
      </c>
      <c r="Y2430">
        <v>0</v>
      </c>
      <c r="AC2430">
        <v>97.5</v>
      </c>
    </row>
    <row r="2431" spans="1:30" x14ac:dyDescent="0.45">
      <c r="A2431" t="s">
        <v>190</v>
      </c>
      <c r="B2431">
        <v>24020</v>
      </c>
      <c r="C2431" t="s">
        <v>608</v>
      </c>
      <c r="E2431">
        <v>23</v>
      </c>
      <c r="F2431" t="s">
        <v>37</v>
      </c>
      <c r="H2431">
        <v>1</v>
      </c>
      <c r="I2431" t="s">
        <v>32</v>
      </c>
      <c r="J2431">
        <v>1</v>
      </c>
      <c r="K2431" t="s">
        <v>32</v>
      </c>
      <c r="L2431">
        <v>0</v>
      </c>
      <c r="M2431" t="s">
        <v>32</v>
      </c>
      <c r="N2431">
        <v>2012</v>
      </c>
      <c r="O2431">
        <v>1733</v>
      </c>
      <c r="P2431">
        <v>349747</v>
      </c>
      <c r="Q2431">
        <v>491</v>
      </c>
      <c r="R2431">
        <v>303215</v>
      </c>
      <c r="S2431">
        <v>1629</v>
      </c>
      <c r="T2431">
        <v>61758</v>
      </c>
      <c r="U2431">
        <v>1241</v>
      </c>
      <c r="V2431">
        <v>46532</v>
      </c>
      <c r="W2431">
        <v>11.5</v>
      </c>
      <c r="X2431">
        <v>27.1</v>
      </c>
      <c r="Y2431">
        <v>33.5</v>
      </c>
      <c r="Z2431">
        <v>34.6</v>
      </c>
      <c r="AA2431">
        <v>41.3</v>
      </c>
      <c r="AB2431">
        <v>40.9</v>
      </c>
      <c r="AC2431">
        <v>13</v>
      </c>
      <c r="AD2431">
        <v>33</v>
      </c>
    </row>
    <row r="2432" spans="1:30" x14ac:dyDescent="0.45">
      <c r="A2432" t="s">
        <v>190</v>
      </c>
      <c r="B2432">
        <v>24020</v>
      </c>
      <c r="C2432" t="s">
        <v>608</v>
      </c>
      <c r="E2432" t="s">
        <v>38</v>
      </c>
      <c r="F2432" t="s">
        <v>39</v>
      </c>
      <c r="H2432">
        <v>1</v>
      </c>
      <c r="I2432" t="s">
        <v>32</v>
      </c>
      <c r="J2432">
        <v>1</v>
      </c>
      <c r="K2432" t="s">
        <v>32</v>
      </c>
      <c r="L2432">
        <v>0</v>
      </c>
      <c r="M2432" t="s">
        <v>32</v>
      </c>
      <c r="N2432">
        <v>2012</v>
      </c>
      <c r="O2432">
        <v>206</v>
      </c>
      <c r="P2432">
        <v>2069517</v>
      </c>
      <c r="Q2432">
        <v>128</v>
      </c>
      <c r="R2432">
        <v>2062335</v>
      </c>
      <c r="S2432">
        <v>6617</v>
      </c>
      <c r="T2432">
        <v>355058</v>
      </c>
      <c r="U2432">
        <v>78</v>
      </c>
      <c r="V2432">
        <v>7182</v>
      </c>
      <c r="W2432">
        <v>26.1</v>
      </c>
      <c r="X2432">
        <v>4.2</v>
      </c>
      <c r="Y2432">
        <v>21.6</v>
      </c>
      <c r="Z2432">
        <v>4.3</v>
      </c>
      <c r="AA2432">
        <v>12</v>
      </c>
      <c r="AB2432">
        <v>8.9</v>
      </c>
      <c r="AC2432">
        <v>57</v>
      </c>
      <c r="AD2432">
        <v>48.4</v>
      </c>
    </row>
    <row r="2433" spans="1:30" x14ac:dyDescent="0.45">
      <c r="A2433" t="s">
        <v>190</v>
      </c>
      <c r="B2433">
        <v>24020</v>
      </c>
      <c r="C2433" t="s">
        <v>608</v>
      </c>
      <c r="E2433">
        <v>42</v>
      </c>
      <c r="F2433" t="s">
        <v>40</v>
      </c>
      <c r="H2433">
        <v>1</v>
      </c>
      <c r="I2433" t="s">
        <v>32</v>
      </c>
      <c r="J2433">
        <v>1</v>
      </c>
      <c r="K2433" t="s">
        <v>32</v>
      </c>
      <c r="L2433">
        <v>0</v>
      </c>
      <c r="M2433" t="s">
        <v>32</v>
      </c>
      <c r="N2433">
        <v>2012</v>
      </c>
      <c r="O2433">
        <v>201</v>
      </c>
      <c r="P2433">
        <v>1280088</v>
      </c>
      <c r="Q2433">
        <v>98</v>
      </c>
      <c r="R2433">
        <v>1278737</v>
      </c>
      <c r="S2433">
        <v>853</v>
      </c>
      <c r="T2433">
        <v>41454</v>
      </c>
      <c r="U2433">
        <v>103</v>
      </c>
      <c r="V2433">
        <v>1351</v>
      </c>
      <c r="W2433">
        <v>28.9</v>
      </c>
      <c r="X2433">
        <v>14.3</v>
      </c>
      <c r="Y2433">
        <v>38.5</v>
      </c>
      <c r="Z2433">
        <v>14.9</v>
      </c>
      <c r="AA2433">
        <v>64.3</v>
      </c>
      <c r="AB2433">
        <v>65.900000000000006</v>
      </c>
      <c r="AC2433">
        <v>46.5</v>
      </c>
      <c r="AD2433">
        <v>34.700000000000003</v>
      </c>
    </row>
    <row r="2434" spans="1:30" x14ac:dyDescent="0.45">
      <c r="A2434" t="s">
        <v>190</v>
      </c>
      <c r="B2434">
        <v>24020</v>
      </c>
      <c r="C2434" t="s">
        <v>608</v>
      </c>
      <c r="E2434" t="s">
        <v>41</v>
      </c>
      <c r="F2434" t="s">
        <v>42</v>
      </c>
      <c r="H2434">
        <v>1</v>
      </c>
      <c r="I2434" t="s">
        <v>32</v>
      </c>
      <c r="J2434">
        <v>1</v>
      </c>
      <c r="K2434" t="s">
        <v>32</v>
      </c>
      <c r="L2434">
        <v>0</v>
      </c>
      <c r="M2434" t="s">
        <v>32</v>
      </c>
      <c r="N2434">
        <v>2012</v>
      </c>
      <c r="O2434">
        <v>1132</v>
      </c>
      <c r="P2434">
        <v>1504431</v>
      </c>
      <c r="Q2434">
        <v>470</v>
      </c>
      <c r="R2434">
        <v>1482966</v>
      </c>
      <c r="S2434">
        <v>6617</v>
      </c>
      <c r="T2434">
        <v>136294</v>
      </c>
      <c r="U2434">
        <v>662</v>
      </c>
      <c r="V2434">
        <v>21465</v>
      </c>
      <c r="W2434">
        <v>20.100000000000001</v>
      </c>
      <c r="X2434">
        <v>6.4</v>
      </c>
      <c r="Y2434">
        <v>24.5</v>
      </c>
      <c r="Z2434">
        <v>6.7</v>
      </c>
      <c r="AA2434">
        <v>5.6</v>
      </c>
      <c r="AB2434">
        <v>6.2</v>
      </c>
      <c r="AC2434">
        <v>19.7</v>
      </c>
      <c r="AD2434">
        <v>27.5</v>
      </c>
    </row>
    <row r="2435" spans="1:30" x14ac:dyDescent="0.45">
      <c r="A2435" t="s">
        <v>190</v>
      </c>
      <c r="B2435">
        <v>24020</v>
      </c>
      <c r="C2435" t="s">
        <v>608</v>
      </c>
      <c r="E2435" t="s">
        <v>43</v>
      </c>
      <c r="F2435" t="s">
        <v>44</v>
      </c>
      <c r="G2435" t="s">
        <v>45</v>
      </c>
      <c r="H2435">
        <v>1</v>
      </c>
      <c r="I2435" t="s">
        <v>32</v>
      </c>
      <c r="J2435">
        <v>1</v>
      </c>
      <c r="K2435" t="s">
        <v>32</v>
      </c>
      <c r="L2435">
        <v>0</v>
      </c>
      <c r="M2435" t="s">
        <v>32</v>
      </c>
      <c r="N2435">
        <v>2012</v>
      </c>
      <c r="O2435">
        <v>309</v>
      </c>
      <c r="P2435">
        <v>112834</v>
      </c>
      <c r="Q2435">
        <v>108</v>
      </c>
      <c r="R2435">
        <v>94128</v>
      </c>
      <c r="S2435">
        <v>1816</v>
      </c>
      <c r="T2435">
        <v>39910</v>
      </c>
      <c r="U2435">
        <v>201</v>
      </c>
      <c r="V2435">
        <v>18706</v>
      </c>
      <c r="W2435">
        <v>20.7</v>
      </c>
      <c r="X2435">
        <v>32.299999999999997</v>
      </c>
      <c r="Y2435">
        <v>35.200000000000003</v>
      </c>
      <c r="Z2435">
        <v>40.6</v>
      </c>
      <c r="AA2435">
        <v>77.2</v>
      </c>
      <c r="AB2435">
        <v>61.8</v>
      </c>
      <c r="AC2435">
        <v>21.1</v>
      </c>
      <c r="AD2435">
        <v>41.6</v>
      </c>
    </row>
    <row r="2436" spans="1:30" x14ac:dyDescent="0.45">
      <c r="A2436" t="s">
        <v>190</v>
      </c>
      <c r="B2436">
        <v>24020</v>
      </c>
      <c r="C2436" t="s">
        <v>608</v>
      </c>
      <c r="E2436">
        <v>51</v>
      </c>
      <c r="F2436" t="s">
        <v>46</v>
      </c>
      <c r="H2436">
        <v>1</v>
      </c>
      <c r="I2436" t="s">
        <v>32</v>
      </c>
      <c r="J2436">
        <v>1</v>
      </c>
      <c r="K2436" t="s">
        <v>32</v>
      </c>
      <c r="L2436">
        <v>0</v>
      </c>
      <c r="M2436" t="s">
        <v>32</v>
      </c>
      <c r="N2436">
        <v>2012</v>
      </c>
      <c r="O2436">
        <v>145</v>
      </c>
      <c r="P2436">
        <v>195320</v>
      </c>
      <c r="Q2436">
        <v>37</v>
      </c>
      <c r="R2436">
        <v>193431</v>
      </c>
      <c r="S2436">
        <v>1070</v>
      </c>
      <c r="T2436">
        <v>48434</v>
      </c>
      <c r="U2436">
        <v>108</v>
      </c>
      <c r="V2436">
        <v>1890</v>
      </c>
      <c r="W2436">
        <v>33.9</v>
      </c>
      <c r="X2436">
        <v>5.5</v>
      </c>
      <c r="Y2436">
        <v>38.9</v>
      </c>
      <c r="Z2436">
        <v>5.9</v>
      </c>
      <c r="AA2436">
        <v>10.7</v>
      </c>
      <c r="AB2436">
        <v>10</v>
      </c>
      <c r="AC2436">
        <v>46.5</v>
      </c>
      <c r="AD2436">
        <v>44.5</v>
      </c>
    </row>
    <row r="2437" spans="1:30" x14ac:dyDescent="0.45">
      <c r="A2437" t="s">
        <v>190</v>
      </c>
      <c r="B2437">
        <v>24020</v>
      </c>
      <c r="C2437" t="s">
        <v>608</v>
      </c>
      <c r="E2437">
        <v>52</v>
      </c>
      <c r="F2437" t="s">
        <v>47</v>
      </c>
      <c r="G2437" t="s">
        <v>48</v>
      </c>
      <c r="H2437">
        <v>1</v>
      </c>
      <c r="I2437" t="s">
        <v>32</v>
      </c>
      <c r="J2437">
        <v>1</v>
      </c>
      <c r="K2437" t="s">
        <v>32</v>
      </c>
      <c r="L2437">
        <v>0</v>
      </c>
      <c r="M2437" t="s">
        <v>32</v>
      </c>
      <c r="N2437">
        <v>2012</v>
      </c>
      <c r="O2437">
        <v>180</v>
      </c>
      <c r="P2437">
        <v>425811</v>
      </c>
      <c r="Q2437">
        <v>54</v>
      </c>
      <c r="R2437">
        <v>420514</v>
      </c>
      <c r="S2437">
        <v>1437</v>
      </c>
      <c r="T2437">
        <v>67543</v>
      </c>
      <c r="U2437">
        <v>125</v>
      </c>
      <c r="V2437">
        <v>5297</v>
      </c>
      <c r="W2437">
        <v>39.5</v>
      </c>
      <c r="X2437">
        <v>4</v>
      </c>
      <c r="Y2437">
        <v>48.7</v>
      </c>
      <c r="Z2437">
        <v>4.2</v>
      </c>
      <c r="AA2437">
        <v>5.4</v>
      </c>
      <c r="AB2437">
        <v>4.7</v>
      </c>
      <c r="AC2437">
        <v>47.3</v>
      </c>
      <c r="AD2437">
        <v>28.9</v>
      </c>
    </row>
    <row r="2438" spans="1:30" x14ac:dyDescent="0.45">
      <c r="A2438" t="s">
        <v>190</v>
      </c>
      <c r="B2438">
        <v>24020</v>
      </c>
      <c r="C2438" t="s">
        <v>608</v>
      </c>
      <c r="E2438">
        <v>53</v>
      </c>
      <c r="F2438" t="s">
        <v>49</v>
      </c>
      <c r="H2438">
        <v>1</v>
      </c>
      <c r="I2438" t="s">
        <v>32</v>
      </c>
      <c r="J2438">
        <v>1</v>
      </c>
      <c r="K2438" t="s">
        <v>32</v>
      </c>
      <c r="L2438">
        <v>0</v>
      </c>
      <c r="M2438" t="s">
        <v>32</v>
      </c>
      <c r="N2438">
        <v>2012</v>
      </c>
      <c r="O2438">
        <v>993</v>
      </c>
      <c r="P2438">
        <v>79433</v>
      </c>
      <c r="Q2438">
        <v>78</v>
      </c>
      <c r="R2438">
        <v>53596</v>
      </c>
      <c r="S2438">
        <v>244</v>
      </c>
      <c r="T2438">
        <v>9680</v>
      </c>
      <c r="U2438">
        <v>915</v>
      </c>
      <c r="V2438">
        <v>25837</v>
      </c>
      <c r="W2438">
        <v>27.1</v>
      </c>
      <c r="X2438">
        <v>32.1</v>
      </c>
      <c r="Y2438">
        <v>40.4</v>
      </c>
      <c r="Z2438">
        <v>42.2</v>
      </c>
      <c r="AA2438">
        <v>41.5</v>
      </c>
      <c r="AB2438">
        <v>49</v>
      </c>
      <c r="AC2438">
        <v>26.5</v>
      </c>
      <c r="AD2438">
        <v>37.9</v>
      </c>
    </row>
    <row r="2439" spans="1:30" x14ac:dyDescent="0.45">
      <c r="A2439" t="s">
        <v>190</v>
      </c>
      <c r="B2439">
        <v>24020</v>
      </c>
      <c r="C2439" t="s">
        <v>608</v>
      </c>
      <c r="E2439">
        <v>54</v>
      </c>
      <c r="F2439" t="s">
        <v>50</v>
      </c>
      <c r="H2439">
        <v>1</v>
      </c>
      <c r="I2439" t="s">
        <v>32</v>
      </c>
      <c r="J2439">
        <v>1</v>
      </c>
      <c r="K2439" t="s">
        <v>32</v>
      </c>
      <c r="L2439">
        <v>0</v>
      </c>
      <c r="M2439" t="s">
        <v>32</v>
      </c>
      <c r="N2439">
        <v>2012</v>
      </c>
      <c r="O2439">
        <v>1252</v>
      </c>
      <c r="P2439">
        <v>276544</v>
      </c>
      <c r="Q2439">
        <v>302</v>
      </c>
      <c r="U2439">
        <v>951</v>
      </c>
      <c r="V2439">
        <v>29550</v>
      </c>
      <c r="W2439">
        <v>8.3000000000000007</v>
      </c>
      <c r="X2439">
        <v>48.6</v>
      </c>
      <c r="Y2439">
        <v>30.6</v>
      </c>
      <c r="AC2439">
        <v>4.7</v>
      </c>
      <c r="AD2439">
        <v>35.799999999999997</v>
      </c>
    </row>
    <row r="2440" spans="1:30" x14ac:dyDescent="0.45">
      <c r="A2440" t="s">
        <v>190</v>
      </c>
      <c r="B2440">
        <v>24020</v>
      </c>
      <c r="C2440" t="s">
        <v>608</v>
      </c>
      <c r="E2440">
        <v>56</v>
      </c>
      <c r="F2440" t="s">
        <v>51</v>
      </c>
      <c r="H2440">
        <v>1</v>
      </c>
      <c r="I2440" t="s">
        <v>32</v>
      </c>
      <c r="J2440">
        <v>1</v>
      </c>
      <c r="K2440" t="s">
        <v>32</v>
      </c>
      <c r="L2440">
        <v>0</v>
      </c>
      <c r="M2440" t="s">
        <v>32</v>
      </c>
      <c r="N2440">
        <v>2012</v>
      </c>
      <c r="O2440">
        <v>665</v>
      </c>
      <c r="P2440">
        <v>196632</v>
      </c>
      <c r="Q2440">
        <v>140</v>
      </c>
      <c r="R2440">
        <v>180996</v>
      </c>
      <c r="S2440">
        <v>2232</v>
      </c>
      <c r="T2440">
        <v>65198</v>
      </c>
      <c r="U2440">
        <v>525</v>
      </c>
      <c r="V2440">
        <v>15636</v>
      </c>
      <c r="W2440">
        <v>21.5</v>
      </c>
      <c r="X2440">
        <v>23.9</v>
      </c>
      <c r="Y2440">
        <v>48.5</v>
      </c>
      <c r="Z2440">
        <v>26.1</v>
      </c>
      <c r="AA2440">
        <v>18</v>
      </c>
      <c r="AB2440">
        <v>19.600000000000001</v>
      </c>
      <c r="AC2440">
        <v>22.5</v>
      </c>
      <c r="AD2440">
        <v>24.8</v>
      </c>
    </row>
    <row r="2441" spans="1:30" x14ac:dyDescent="0.45">
      <c r="A2441" t="s">
        <v>190</v>
      </c>
      <c r="B2441">
        <v>24020</v>
      </c>
      <c r="C2441" t="s">
        <v>608</v>
      </c>
      <c r="E2441">
        <v>61</v>
      </c>
      <c r="F2441" t="s">
        <v>52</v>
      </c>
      <c r="H2441">
        <v>1</v>
      </c>
      <c r="I2441" t="s">
        <v>32</v>
      </c>
      <c r="J2441">
        <v>1</v>
      </c>
      <c r="K2441" t="s">
        <v>32</v>
      </c>
      <c r="L2441">
        <v>0</v>
      </c>
      <c r="M2441" t="s">
        <v>32</v>
      </c>
      <c r="N2441">
        <v>2012</v>
      </c>
      <c r="O2441">
        <v>166</v>
      </c>
      <c r="P2441">
        <v>9860</v>
      </c>
      <c r="Q2441">
        <v>21</v>
      </c>
      <c r="R2441">
        <v>5454</v>
      </c>
      <c r="S2441">
        <v>178</v>
      </c>
      <c r="T2441">
        <v>2131</v>
      </c>
      <c r="U2441">
        <v>145</v>
      </c>
      <c r="W2441">
        <v>25.1</v>
      </c>
      <c r="X2441">
        <v>33.4</v>
      </c>
      <c r="Y2441">
        <v>51.1</v>
      </c>
      <c r="Z2441">
        <v>15.2</v>
      </c>
      <c r="AA2441">
        <v>33.200000000000003</v>
      </c>
      <c r="AB2441">
        <v>17.5</v>
      </c>
      <c r="AC2441">
        <v>27.9</v>
      </c>
    </row>
    <row r="2442" spans="1:30" x14ac:dyDescent="0.45">
      <c r="A2442" t="s">
        <v>190</v>
      </c>
      <c r="B2442">
        <v>24020</v>
      </c>
      <c r="C2442" t="s">
        <v>608</v>
      </c>
      <c r="E2442">
        <v>62</v>
      </c>
      <c r="F2442" t="s">
        <v>53</v>
      </c>
      <c r="H2442">
        <v>1</v>
      </c>
      <c r="I2442" t="s">
        <v>32</v>
      </c>
      <c r="J2442">
        <v>1</v>
      </c>
      <c r="K2442" t="s">
        <v>32</v>
      </c>
      <c r="L2442">
        <v>0</v>
      </c>
      <c r="M2442" t="s">
        <v>32</v>
      </c>
      <c r="N2442">
        <v>2012</v>
      </c>
      <c r="O2442">
        <v>750</v>
      </c>
      <c r="P2442">
        <v>655069</v>
      </c>
      <c r="Q2442">
        <v>272</v>
      </c>
      <c r="R2442">
        <v>576194</v>
      </c>
      <c r="S2442">
        <v>6989</v>
      </c>
      <c r="T2442">
        <v>274001</v>
      </c>
      <c r="U2442">
        <v>478</v>
      </c>
      <c r="W2442">
        <v>24.1</v>
      </c>
      <c r="X2442">
        <v>21.7</v>
      </c>
      <c r="Y2442">
        <v>28.8</v>
      </c>
      <c r="Z2442">
        <v>11.7</v>
      </c>
      <c r="AA2442">
        <v>6.9</v>
      </c>
      <c r="AB2442">
        <v>14.5</v>
      </c>
      <c r="AC2442">
        <v>25.7</v>
      </c>
    </row>
    <row r="2443" spans="1:30" x14ac:dyDescent="0.45">
      <c r="A2443" t="s">
        <v>190</v>
      </c>
      <c r="B2443">
        <v>24020</v>
      </c>
      <c r="C2443" t="s">
        <v>608</v>
      </c>
      <c r="E2443">
        <v>71</v>
      </c>
      <c r="F2443" t="s">
        <v>54</v>
      </c>
      <c r="H2443">
        <v>1</v>
      </c>
      <c r="I2443" t="s">
        <v>32</v>
      </c>
      <c r="J2443">
        <v>1</v>
      </c>
      <c r="K2443" t="s">
        <v>32</v>
      </c>
      <c r="L2443">
        <v>0</v>
      </c>
      <c r="M2443" t="s">
        <v>32</v>
      </c>
      <c r="N2443">
        <v>2012</v>
      </c>
      <c r="O2443">
        <v>839</v>
      </c>
      <c r="P2443">
        <v>166818</v>
      </c>
      <c r="Q2443">
        <v>158</v>
      </c>
      <c r="R2443">
        <v>148175</v>
      </c>
      <c r="S2443">
        <v>1651</v>
      </c>
      <c r="T2443">
        <v>32466</v>
      </c>
      <c r="U2443">
        <v>681</v>
      </c>
      <c r="V2443">
        <v>18643</v>
      </c>
      <c r="W2443">
        <v>12.5</v>
      </c>
      <c r="X2443">
        <v>36.4</v>
      </c>
      <c r="Y2443">
        <v>28.8</v>
      </c>
      <c r="Z2443">
        <v>44.4</v>
      </c>
      <c r="AA2443">
        <v>66.7</v>
      </c>
      <c r="AB2443">
        <v>30.5</v>
      </c>
      <c r="AC2443">
        <v>16.399999999999999</v>
      </c>
      <c r="AD2443">
        <v>37.5</v>
      </c>
    </row>
    <row r="2444" spans="1:30" x14ac:dyDescent="0.45">
      <c r="A2444" t="s">
        <v>190</v>
      </c>
      <c r="B2444">
        <v>24020</v>
      </c>
      <c r="C2444" t="s">
        <v>608</v>
      </c>
      <c r="E2444">
        <v>72</v>
      </c>
      <c r="F2444" t="s">
        <v>55</v>
      </c>
      <c r="H2444">
        <v>1</v>
      </c>
      <c r="I2444" t="s">
        <v>32</v>
      </c>
      <c r="J2444">
        <v>1</v>
      </c>
      <c r="K2444" t="s">
        <v>32</v>
      </c>
      <c r="L2444">
        <v>0</v>
      </c>
      <c r="M2444" t="s">
        <v>32</v>
      </c>
      <c r="N2444">
        <v>2012</v>
      </c>
      <c r="O2444">
        <v>593</v>
      </c>
      <c r="P2444">
        <v>300334</v>
      </c>
      <c r="Q2444">
        <v>471</v>
      </c>
      <c r="R2444">
        <v>297415</v>
      </c>
      <c r="S2444">
        <v>3646</v>
      </c>
      <c r="T2444">
        <v>76692</v>
      </c>
      <c r="U2444">
        <v>121</v>
      </c>
      <c r="V2444">
        <v>2919</v>
      </c>
      <c r="W2444">
        <v>14.3</v>
      </c>
      <c r="X2444">
        <v>20.100000000000001</v>
      </c>
      <c r="Y2444">
        <v>17.600000000000001</v>
      </c>
      <c r="Z2444">
        <v>21.2</v>
      </c>
      <c r="AA2444">
        <v>21.2</v>
      </c>
      <c r="AB2444">
        <v>24.9</v>
      </c>
      <c r="AC2444">
        <v>53</v>
      </c>
      <c r="AD2444">
        <v>8.8000000000000007</v>
      </c>
    </row>
    <row r="2445" spans="1:30" x14ac:dyDescent="0.45">
      <c r="A2445" t="s">
        <v>190</v>
      </c>
      <c r="B2445">
        <v>24020</v>
      </c>
      <c r="C2445" t="s">
        <v>608</v>
      </c>
      <c r="E2445">
        <v>81</v>
      </c>
      <c r="F2445" t="s">
        <v>56</v>
      </c>
      <c r="G2445" t="s">
        <v>57</v>
      </c>
      <c r="H2445">
        <v>1</v>
      </c>
      <c r="I2445" t="s">
        <v>32</v>
      </c>
      <c r="J2445">
        <v>1</v>
      </c>
      <c r="K2445" t="s">
        <v>32</v>
      </c>
      <c r="L2445">
        <v>0</v>
      </c>
      <c r="M2445" t="s">
        <v>32</v>
      </c>
      <c r="N2445">
        <v>2012</v>
      </c>
      <c r="O2445">
        <v>1176</v>
      </c>
      <c r="P2445">
        <v>140440</v>
      </c>
      <c r="Q2445">
        <v>122</v>
      </c>
      <c r="U2445">
        <v>1054</v>
      </c>
      <c r="V2445">
        <v>25428</v>
      </c>
      <c r="W2445">
        <v>11.8</v>
      </c>
      <c r="X2445">
        <v>44.9</v>
      </c>
      <c r="Y2445">
        <v>36.9</v>
      </c>
      <c r="AC2445">
        <v>13.3</v>
      </c>
      <c r="AD2445">
        <v>29.3</v>
      </c>
    </row>
    <row r="2446" spans="1:30" x14ac:dyDescent="0.45">
      <c r="A2446" t="s">
        <v>191</v>
      </c>
      <c r="B2446">
        <v>24140</v>
      </c>
      <c r="C2446" t="s">
        <v>609</v>
      </c>
      <c r="E2446">
        <v>0</v>
      </c>
      <c r="F2446" t="s">
        <v>31</v>
      </c>
      <c r="H2446">
        <v>1</v>
      </c>
      <c r="I2446" t="s">
        <v>32</v>
      </c>
      <c r="J2446">
        <v>1</v>
      </c>
      <c r="K2446" t="s">
        <v>32</v>
      </c>
      <c r="L2446">
        <v>0</v>
      </c>
      <c r="M2446" t="s">
        <v>32</v>
      </c>
      <c r="N2446">
        <v>2012</v>
      </c>
      <c r="O2446">
        <v>7133</v>
      </c>
      <c r="P2446">
        <v>6374565</v>
      </c>
      <c r="Q2446">
        <v>1654</v>
      </c>
      <c r="R2446">
        <v>6205577</v>
      </c>
      <c r="S2446">
        <v>31099</v>
      </c>
      <c r="T2446">
        <v>948769</v>
      </c>
      <c r="U2446">
        <v>5479</v>
      </c>
      <c r="V2446">
        <v>168988</v>
      </c>
      <c r="W2446">
        <v>6.7</v>
      </c>
      <c r="X2446">
        <v>2.2999999999999998</v>
      </c>
      <c r="Y2446">
        <v>9.6</v>
      </c>
      <c r="Z2446">
        <v>2.4</v>
      </c>
      <c r="AA2446">
        <v>7.3</v>
      </c>
      <c r="AB2446">
        <v>4.5</v>
      </c>
      <c r="AC2446">
        <v>8.3000000000000007</v>
      </c>
      <c r="AD2446">
        <v>12.3</v>
      </c>
    </row>
    <row r="2447" spans="1:30" x14ac:dyDescent="0.45">
      <c r="A2447" t="s">
        <v>191</v>
      </c>
      <c r="B2447">
        <v>24140</v>
      </c>
      <c r="C2447" t="s">
        <v>609</v>
      </c>
      <c r="E2447">
        <v>11</v>
      </c>
      <c r="F2447" t="s">
        <v>33</v>
      </c>
      <c r="G2447" t="s">
        <v>34</v>
      </c>
      <c r="H2447">
        <v>1</v>
      </c>
      <c r="I2447" t="s">
        <v>32</v>
      </c>
      <c r="J2447">
        <v>1</v>
      </c>
      <c r="K2447" t="s">
        <v>32</v>
      </c>
      <c r="L2447">
        <v>0</v>
      </c>
      <c r="M2447" t="s">
        <v>32</v>
      </c>
      <c r="N2447">
        <v>2012</v>
      </c>
      <c r="O2447">
        <v>81</v>
      </c>
      <c r="P2447">
        <v>29888</v>
      </c>
      <c r="Q2447">
        <v>3</v>
      </c>
      <c r="R2447">
        <v>24967</v>
      </c>
      <c r="S2447">
        <v>119</v>
      </c>
      <c r="T2447">
        <v>5157</v>
      </c>
      <c r="U2447">
        <v>78</v>
      </c>
      <c r="V2447">
        <v>4921</v>
      </c>
      <c r="W2447">
        <v>39.5</v>
      </c>
      <c r="X2447">
        <v>6.5</v>
      </c>
      <c r="Y2447">
        <v>0</v>
      </c>
      <c r="Z2447">
        <v>5.3</v>
      </c>
      <c r="AA2447">
        <v>6.4</v>
      </c>
      <c r="AB2447">
        <v>4.7</v>
      </c>
      <c r="AC2447">
        <v>39.1</v>
      </c>
      <c r="AD2447">
        <v>28.8</v>
      </c>
    </row>
    <row r="2448" spans="1:30" x14ac:dyDescent="0.45">
      <c r="A2448" t="s">
        <v>191</v>
      </c>
      <c r="B2448">
        <v>24140</v>
      </c>
      <c r="C2448" t="s">
        <v>609</v>
      </c>
      <c r="E2448">
        <v>23</v>
      </c>
      <c r="F2448" t="s">
        <v>37</v>
      </c>
      <c r="H2448">
        <v>1</v>
      </c>
      <c r="I2448" t="s">
        <v>32</v>
      </c>
      <c r="J2448">
        <v>1</v>
      </c>
      <c r="K2448" t="s">
        <v>32</v>
      </c>
      <c r="L2448">
        <v>0</v>
      </c>
      <c r="M2448" t="s">
        <v>32</v>
      </c>
      <c r="N2448">
        <v>2012</v>
      </c>
      <c r="O2448">
        <v>920</v>
      </c>
      <c r="P2448">
        <v>465647</v>
      </c>
      <c r="Q2448">
        <v>155</v>
      </c>
      <c r="R2448">
        <v>434005</v>
      </c>
      <c r="S2448">
        <v>2002</v>
      </c>
      <c r="T2448">
        <v>86729</v>
      </c>
      <c r="U2448">
        <v>765</v>
      </c>
      <c r="V2448">
        <v>31643</v>
      </c>
      <c r="W2448">
        <v>15.8</v>
      </c>
      <c r="X2448">
        <v>24.4</v>
      </c>
      <c r="Y2448">
        <v>50.9</v>
      </c>
      <c r="Z2448">
        <v>27.3</v>
      </c>
      <c r="AA2448">
        <v>40.799999999999997</v>
      </c>
      <c r="AB2448">
        <v>43.9</v>
      </c>
      <c r="AC2448">
        <v>19.399999999999999</v>
      </c>
      <c r="AD2448">
        <v>38.9</v>
      </c>
    </row>
    <row r="2449" spans="1:30" x14ac:dyDescent="0.45">
      <c r="A2449" t="s">
        <v>191</v>
      </c>
      <c r="B2449">
        <v>24140</v>
      </c>
      <c r="C2449" t="s">
        <v>609</v>
      </c>
      <c r="E2449" t="s">
        <v>38</v>
      </c>
      <c r="F2449" t="s">
        <v>39</v>
      </c>
      <c r="H2449">
        <v>1</v>
      </c>
      <c r="I2449" t="s">
        <v>32</v>
      </c>
      <c r="J2449">
        <v>1</v>
      </c>
      <c r="K2449" t="s">
        <v>32</v>
      </c>
      <c r="L2449">
        <v>0</v>
      </c>
      <c r="M2449" t="s">
        <v>32</v>
      </c>
      <c r="N2449">
        <v>2012</v>
      </c>
      <c r="O2449">
        <v>142</v>
      </c>
      <c r="P2449">
        <v>1625101</v>
      </c>
      <c r="Q2449">
        <v>113</v>
      </c>
      <c r="R2449">
        <v>1623974</v>
      </c>
      <c r="S2449">
        <v>5563</v>
      </c>
      <c r="T2449">
        <v>232127</v>
      </c>
      <c r="U2449">
        <v>29</v>
      </c>
      <c r="V2449">
        <v>1127</v>
      </c>
      <c r="W2449">
        <v>26.4</v>
      </c>
      <c r="X2449">
        <v>1</v>
      </c>
      <c r="Y2449">
        <v>36</v>
      </c>
      <c r="Z2449">
        <v>1.1000000000000001</v>
      </c>
      <c r="AA2449">
        <v>2.5</v>
      </c>
      <c r="AB2449">
        <v>1.6</v>
      </c>
      <c r="AC2449">
        <v>27.5</v>
      </c>
      <c r="AD2449">
        <v>7.7</v>
      </c>
    </row>
    <row r="2450" spans="1:30" x14ac:dyDescent="0.45">
      <c r="A2450" t="s">
        <v>191</v>
      </c>
      <c r="B2450">
        <v>24140</v>
      </c>
      <c r="C2450" t="s">
        <v>609</v>
      </c>
      <c r="E2450">
        <v>42</v>
      </c>
      <c r="F2450" t="s">
        <v>40</v>
      </c>
      <c r="H2450">
        <v>1</v>
      </c>
      <c r="I2450" t="s">
        <v>32</v>
      </c>
      <c r="J2450">
        <v>1</v>
      </c>
      <c r="K2450" t="s">
        <v>32</v>
      </c>
      <c r="L2450">
        <v>0</v>
      </c>
      <c r="M2450" t="s">
        <v>32</v>
      </c>
      <c r="N2450">
        <v>2012</v>
      </c>
      <c r="O2450">
        <v>170</v>
      </c>
      <c r="P2450">
        <v>1365105</v>
      </c>
      <c r="Q2450">
        <v>115</v>
      </c>
      <c r="R2450">
        <v>1363380</v>
      </c>
      <c r="S2450">
        <v>1847</v>
      </c>
      <c r="T2450">
        <v>76093</v>
      </c>
      <c r="U2450">
        <v>55</v>
      </c>
      <c r="V2450">
        <v>1725</v>
      </c>
      <c r="W2450">
        <v>26.6</v>
      </c>
      <c r="X2450">
        <v>2.6</v>
      </c>
      <c r="Y2450">
        <v>30.4</v>
      </c>
      <c r="Z2450">
        <v>2.7</v>
      </c>
      <c r="AA2450">
        <v>6.5</v>
      </c>
      <c r="AB2450">
        <v>4.4000000000000004</v>
      </c>
      <c r="AC2450">
        <v>35.1</v>
      </c>
      <c r="AD2450">
        <v>24</v>
      </c>
    </row>
    <row r="2451" spans="1:30" x14ac:dyDescent="0.45">
      <c r="A2451" t="s">
        <v>191</v>
      </c>
      <c r="B2451">
        <v>24140</v>
      </c>
      <c r="C2451" t="s">
        <v>609</v>
      </c>
      <c r="E2451" t="s">
        <v>41</v>
      </c>
      <c r="F2451" t="s">
        <v>42</v>
      </c>
      <c r="H2451">
        <v>1</v>
      </c>
      <c r="I2451" t="s">
        <v>32</v>
      </c>
      <c r="J2451">
        <v>1</v>
      </c>
      <c r="K2451" t="s">
        <v>32</v>
      </c>
      <c r="L2451">
        <v>0</v>
      </c>
      <c r="M2451" t="s">
        <v>32</v>
      </c>
      <c r="N2451">
        <v>2012</v>
      </c>
      <c r="O2451">
        <v>919</v>
      </c>
      <c r="P2451">
        <v>1240246</v>
      </c>
      <c r="Q2451">
        <v>314</v>
      </c>
      <c r="R2451">
        <v>1215299</v>
      </c>
      <c r="S2451">
        <v>4766</v>
      </c>
      <c r="T2451">
        <v>97389</v>
      </c>
      <c r="U2451">
        <v>605</v>
      </c>
      <c r="V2451">
        <v>24948</v>
      </c>
      <c r="W2451">
        <v>14.3</v>
      </c>
      <c r="X2451">
        <v>5.2</v>
      </c>
      <c r="Y2451">
        <v>20.5</v>
      </c>
      <c r="Z2451">
        <v>5.4</v>
      </c>
      <c r="AA2451">
        <v>4.5999999999999996</v>
      </c>
      <c r="AB2451">
        <v>4.9000000000000004</v>
      </c>
      <c r="AC2451">
        <v>17.100000000000001</v>
      </c>
      <c r="AD2451">
        <v>19.5</v>
      </c>
    </row>
    <row r="2452" spans="1:30" x14ac:dyDescent="0.45">
      <c r="A2452" t="s">
        <v>191</v>
      </c>
      <c r="B2452">
        <v>24140</v>
      </c>
      <c r="C2452" t="s">
        <v>609</v>
      </c>
      <c r="E2452" t="s">
        <v>43</v>
      </c>
      <c r="F2452" t="s">
        <v>44</v>
      </c>
      <c r="G2452" t="s">
        <v>45</v>
      </c>
      <c r="H2452">
        <v>1</v>
      </c>
      <c r="I2452" t="s">
        <v>32</v>
      </c>
      <c r="J2452">
        <v>1</v>
      </c>
      <c r="K2452" t="s">
        <v>32</v>
      </c>
      <c r="L2452">
        <v>0</v>
      </c>
      <c r="M2452" t="s">
        <v>32</v>
      </c>
      <c r="N2452">
        <v>2012</v>
      </c>
      <c r="O2452">
        <v>310</v>
      </c>
      <c r="P2452">
        <v>66880</v>
      </c>
      <c r="Q2452">
        <v>32</v>
      </c>
      <c r="R2452">
        <v>48980</v>
      </c>
      <c r="S2452">
        <v>355</v>
      </c>
      <c r="T2452">
        <v>14059</v>
      </c>
      <c r="U2452">
        <v>278</v>
      </c>
      <c r="W2452">
        <v>36</v>
      </c>
      <c r="X2452">
        <v>16.600000000000001</v>
      </c>
      <c r="Y2452">
        <v>30.6</v>
      </c>
      <c r="Z2452">
        <v>5.4</v>
      </c>
      <c r="AA2452">
        <v>6.3</v>
      </c>
      <c r="AB2452">
        <v>6</v>
      </c>
      <c r="AC2452">
        <v>35.6</v>
      </c>
    </row>
    <row r="2453" spans="1:30" x14ac:dyDescent="0.45">
      <c r="A2453" t="s">
        <v>191</v>
      </c>
      <c r="B2453">
        <v>24140</v>
      </c>
      <c r="C2453" t="s">
        <v>609</v>
      </c>
      <c r="E2453">
        <v>51</v>
      </c>
      <c r="F2453" t="s">
        <v>46</v>
      </c>
      <c r="H2453">
        <v>1</v>
      </c>
      <c r="I2453" t="s">
        <v>32</v>
      </c>
      <c r="J2453">
        <v>1</v>
      </c>
      <c r="K2453" t="s">
        <v>32</v>
      </c>
      <c r="L2453">
        <v>0</v>
      </c>
      <c r="M2453" t="s">
        <v>32</v>
      </c>
      <c r="N2453">
        <v>2012</v>
      </c>
      <c r="O2453">
        <v>38</v>
      </c>
      <c r="P2453">
        <v>103537</v>
      </c>
      <c r="Q2453">
        <v>11</v>
      </c>
      <c r="R2453">
        <v>103315</v>
      </c>
      <c r="S2453">
        <v>629</v>
      </c>
      <c r="T2453">
        <v>19707</v>
      </c>
      <c r="U2453">
        <v>27</v>
      </c>
      <c r="V2453">
        <v>222</v>
      </c>
      <c r="W2453">
        <v>32</v>
      </c>
      <c r="X2453">
        <v>3.9</v>
      </c>
      <c r="Y2453">
        <v>0</v>
      </c>
      <c r="Z2453">
        <v>4</v>
      </c>
      <c r="AA2453">
        <v>8.3000000000000007</v>
      </c>
      <c r="AB2453">
        <v>6.8</v>
      </c>
      <c r="AC2453">
        <v>43.1</v>
      </c>
      <c r="AD2453">
        <v>33.6</v>
      </c>
    </row>
    <row r="2454" spans="1:30" x14ac:dyDescent="0.45">
      <c r="A2454" t="s">
        <v>191</v>
      </c>
      <c r="B2454">
        <v>24140</v>
      </c>
      <c r="C2454" t="s">
        <v>609</v>
      </c>
      <c r="E2454">
        <v>52</v>
      </c>
      <c r="F2454" t="s">
        <v>47</v>
      </c>
      <c r="G2454" t="s">
        <v>48</v>
      </c>
      <c r="H2454">
        <v>1</v>
      </c>
      <c r="I2454" t="s">
        <v>32</v>
      </c>
      <c r="J2454">
        <v>1</v>
      </c>
      <c r="K2454" t="s">
        <v>32</v>
      </c>
      <c r="L2454">
        <v>0</v>
      </c>
      <c r="M2454" t="s">
        <v>32</v>
      </c>
      <c r="N2454">
        <v>2012</v>
      </c>
      <c r="O2454">
        <v>235</v>
      </c>
      <c r="P2454">
        <v>246621</v>
      </c>
      <c r="Q2454">
        <v>109</v>
      </c>
      <c r="R2454">
        <v>239593</v>
      </c>
      <c r="S2454">
        <v>1005</v>
      </c>
      <c r="T2454">
        <v>40775</v>
      </c>
      <c r="U2454">
        <v>126</v>
      </c>
      <c r="W2454">
        <v>52.3</v>
      </c>
      <c r="X2454">
        <v>4.9000000000000004</v>
      </c>
      <c r="Y2454">
        <v>32.200000000000003</v>
      </c>
      <c r="Z2454">
        <v>3.3</v>
      </c>
      <c r="AA2454">
        <v>8.8000000000000007</v>
      </c>
      <c r="AB2454">
        <v>4.2</v>
      </c>
      <c r="AC2454">
        <v>74.8</v>
      </c>
    </row>
    <row r="2455" spans="1:30" x14ac:dyDescent="0.45">
      <c r="A2455" t="s">
        <v>191</v>
      </c>
      <c r="B2455">
        <v>24140</v>
      </c>
      <c r="C2455" t="s">
        <v>609</v>
      </c>
      <c r="E2455">
        <v>53</v>
      </c>
      <c r="F2455" t="s">
        <v>49</v>
      </c>
      <c r="H2455">
        <v>1</v>
      </c>
      <c r="I2455" t="s">
        <v>32</v>
      </c>
      <c r="J2455">
        <v>1</v>
      </c>
      <c r="K2455" t="s">
        <v>32</v>
      </c>
      <c r="L2455">
        <v>0</v>
      </c>
      <c r="M2455" t="s">
        <v>32</v>
      </c>
      <c r="N2455">
        <v>2012</v>
      </c>
      <c r="O2455">
        <v>524</v>
      </c>
      <c r="P2455">
        <v>58949</v>
      </c>
      <c r="Q2455">
        <v>62</v>
      </c>
      <c r="R2455">
        <v>42518</v>
      </c>
      <c r="S2455">
        <v>289</v>
      </c>
      <c r="T2455">
        <v>7339</v>
      </c>
      <c r="U2455">
        <v>462</v>
      </c>
      <c r="V2455">
        <v>16431</v>
      </c>
      <c r="W2455">
        <v>30.3</v>
      </c>
      <c r="X2455">
        <v>31.8</v>
      </c>
      <c r="Y2455">
        <v>55</v>
      </c>
      <c r="Z2455">
        <v>47.7</v>
      </c>
      <c r="AA2455">
        <v>62.6</v>
      </c>
      <c r="AB2455">
        <v>48.1</v>
      </c>
      <c r="AC2455">
        <v>31.8</v>
      </c>
      <c r="AD2455">
        <v>44.5</v>
      </c>
    </row>
    <row r="2456" spans="1:30" x14ac:dyDescent="0.45">
      <c r="A2456" t="s">
        <v>191</v>
      </c>
      <c r="B2456">
        <v>24140</v>
      </c>
      <c r="C2456" t="s">
        <v>609</v>
      </c>
      <c r="E2456">
        <v>54</v>
      </c>
      <c r="F2456" t="s">
        <v>50</v>
      </c>
      <c r="H2456">
        <v>1</v>
      </c>
      <c r="I2456" t="s">
        <v>32</v>
      </c>
      <c r="J2456">
        <v>1</v>
      </c>
      <c r="K2456" t="s">
        <v>32</v>
      </c>
      <c r="L2456">
        <v>0</v>
      </c>
      <c r="M2456" t="s">
        <v>32</v>
      </c>
      <c r="N2456">
        <v>2012</v>
      </c>
      <c r="O2456">
        <v>497</v>
      </c>
      <c r="P2456">
        <v>58745</v>
      </c>
      <c r="Q2456">
        <v>120</v>
      </c>
      <c r="R2456">
        <v>46273</v>
      </c>
      <c r="S2456">
        <v>749</v>
      </c>
      <c r="T2456">
        <v>18172</v>
      </c>
      <c r="U2456">
        <v>378</v>
      </c>
      <c r="W2456">
        <v>15.1</v>
      </c>
      <c r="X2456">
        <v>13.5</v>
      </c>
      <c r="Y2456">
        <v>42.5</v>
      </c>
      <c r="Z2456">
        <v>20.100000000000001</v>
      </c>
      <c r="AA2456">
        <v>51.3</v>
      </c>
      <c r="AB2456">
        <v>26.6</v>
      </c>
      <c r="AC2456">
        <v>21.5</v>
      </c>
    </row>
    <row r="2457" spans="1:30" x14ac:dyDescent="0.45">
      <c r="A2457" t="s">
        <v>191</v>
      </c>
      <c r="B2457">
        <v>24140</v>
      </c>
      <c r="C2457" t="s">
        <v>609</v>
      </c>
      <c r="E2457">
        <v>56</v>
      </c>
      <c r="F2457" t="s">
        <v>51</v>
      </c>
      <c r="H2457">
        <v>1</v>
      </c>
      <c r="I2457" t="s">
        <v>32</v>
      </c>
      <c r="J2457">
        <v>1</v>
      </c>
      <c r="K2457" t="s">
        <v>32</v>
      </c>
      <c r="L2457">
        <v>0</v>
      </c>
      <c r="M2457" t="s">
        <v>32</v>
      </c>
      <c r="N2457">
        <v>2012</v>
      </c>
      <c r="O2457">
        <v>790</v>
      </c>
      <c r="P2457">
        <v>35226</v>
      </c>
      <c r="Q2457">
        <v>64</v>
      </c>
      <c r="R2457">
        <v>23336</v>
      </c>
      <c r="S2457">
        <v>1218</v>
      </c>
      <c r="T2457">
        <v>13092</v>
      </c>
      <c r="U2457">
        <v>726</v>
      </c>
      <c r="V2457">
        <v>11890</v>
      </c>
      <c r="W2457">
        <v>19</v>
      </c>
      <c r="X2457">
        <v>24.3</v>
      </c>
      <c r="Y2457">
        <v>50.7</v>
      </c>
      <c r="Z2457">
        <v>30.4</v>
      </c>
      <c r="AA2457">
        <v>9.8000000000000007</v>
      </c>
      <c r="AB2457">
        <v>21.3</v>
      </c>
      <c r="AC2457">
        <v>19.100000000000001</v>
      </c>
      <c r="AD2457">
        <v>47.9</v>
      </c>
    </row>
    <row r="2458" spans="1:30" x14ac:dyDescent="0.45">
      <c r="A2458" t="s">
        <v>191</v>
      </c>
      <c r="B2458">
        <v>24140</v>
      </c>
      <c r="C2458" t="s">
        <v>609</v>
      </c>
      <c r="E2458">
        <v>61</v>
      </c>
      <c r="F2458" t="s">
        <v>52</v>
      </c>
      <c r="H2458">
        <v>1</v>
      </c>
      <c r="I2458" t="s">
        <v>32</v>
      </c>
      <c r="J2458">
        <v>1</v>
      </c>
      <c r="K2458" t="s">
        <v>32</v>
      </c>
      <c r="L2458">
        <v>0</v>
      </c>
      <c r="M2458" t="s">
        <v>32</v>
      </c>
      <c r="N2458">
        <v>2012</v>
      </c>
      <c r="O2458">
        <v>134</v>
      </c>
      <c r="P2458">
        <v>50411</v>
      </c>
      <c r="Q2458">
        <v>37</v>
      </c>
      <c r="R2458">
        <v>49957</v>
      </c>
      <c r="S2458">
        <v>2349</v>
      </c>
      <c r="T2458">
        <v>23525</v>
      </c>
      <c r="U2458">
        <v>97</v>
      </c>
      <c r="V2458">
        <v>454</v>
      </c>
      <c r="W2458">
        <v>21.3</v>
      </c>
      <c r="X2458">
        <v>23.5</v>
      </c>
      <c r="Y2458">
        <v>41.5</v>
      </c>
      <c r="Z2458">
        <v>24.7</v>
      </c>
      <c r="AA2458">
        <v>75.8</v>
      </c>
      <c r="AB2458">
        <v>21.4</v>
      </c>
      <c r="AC2458">
        <v>31.2</v>
      </c>
      <c r="AD2458">
        <v>16</v>
      </c>
    </row>
    <row r="2459" spans="1:30" x14ac:dyDescent="0.45">
      <c r="A2459" t="s">
        <v>191</v>
      </c>
      <c r="B2459">
        <v>24140</v>
      </c>
      <c r="C2459" t="s">
        <v>609</v>
      </c>
      <c r="E2459">
        <v>62</v>
      </c>
      <c r="F2459" t="s">
        <v>53</v>
      </c>
      <c r="H2459">
        <v>1</v>
      </c>
      <c r="I2459" t="s">
        <v>32</v>
      </c>
      <c r="J2459">
        <v>1</v>
      </c>
      <c r="K2459" t="s">
        <v>32</v>
      </c>
      <c r="L2459">
        <v>0</v>
      </c>
      <c r="M2459" t="s">
        <v>32</v>
      </c>
      <c r="N2459">
        <v>2012</v>
      </c>
      <c r="O2459">
        <v>680</v>
      </c>
      <c r="P2459">
        <v>567147</v>
      </c>
      <c r="Q2459">
        <v>271</v>
      </c>
      <c r="R2459">
        <v>560668</v>
      </c>
      <c r="S2459">
        <v>6031</v>
      </c>
      <c r="T2459">
        <v>232458</v>
      </c>
      <c r="U2459">
        <v>408</v>
      </c>
      <c r="V2459">
        <v>6480</v>
      </c>
      <c r="W2459">
        <v>12.4</v>
      </c>
      <c r="X2459">
        <v>10.9</v>
      </c>
      <c r="Y2459">
        <v>18.399999999999999</v>
      </c>
      <c r="Z2459">
        <v>11.5</v>
      </c>
      <c r="AA2459">
        <v>8.4</v>
      </c>
      <c r="AB2459">
        <v>10.9</v>
      </c>
      <c r="AC2459">
        <v>13.6</v>
      </c>
      <c r="AD2459">
        <v>35.6</v>
      </c>
    </row>
    <row r="2460" spans="1:30" x14ac:dyDescent="0.45">
      <c r="A2460" t="s">
        <v>191</v>
      </c>
      <c r="B2460">
        <v>24140</v>
      </c>
      <c r="C2460" t="s">
        <v>609</v>
      </c>
      <c r="E2460">
        <v>71</v>
      </c>
      <c r="F2460" t="s">
        <v>54</v>
      </c>
      <c r="H2460">
        <v>1</v>
      </c>
      <c r="I2460" t="s">
        <v>32</v>
      </c>
      <c r="J2460">
        <v>1</v>
      </c>
      <c r="K2460" t="s">
        <v>32</v>
      </c>
      <c r="L2460">
        <v>0</v>
      </c>
      <c r="M2460" t="s">
        <v>32</v>
      </c>
      <c r="N2460">
        <v>2012</v>
      </c>
      <c r="O2460">
        <v>199</v>
      </c>
      <c r="P2460">
        <v>7869</v>
      </c>
      <c r="Q2460">
        <v>16</v>
      </c>
      <c r="R2460">
        <v>5060</v>
      </c>
      <c r="S2460">
        <v>125</v>
      </c>
      <c r="T2460">
        <v>1938</v>
      </c>
      <c r="U2460">
        <v>182</v>
      </c>
      <c r="W2460">
        <v>61.4</v>
      </c>
      <c r="X2460">
        <v>35.9</v>
      </c>
      <c r="Y2460">
        <v>37.700000000000003</v>
      </c>
      <c r="Z2460">
        <v>9.4</v>
      </c>
      <c r="AA2460">
        <v>13.9</v>
      </c>
      <c r="AB2460">
        <v>6.9</v>
      </c>
      <c r="AC2460">
        <v>63.1</v>
      </c>
    </row>
    <row r="2461" spans="1:30" x14ac:dyDescent="0.45">
      <c r="A2461" t="s">
        <v>191</v>
      </c>
      <c r="B2461">
        <v>24140</v>
      </c>
      <c r="C2461" t="s">
        <v>609</v>
      </c>
      <c r="E2461">
        <v>72</v>
      </c>
      <c r="F2461" t="s">
        <v>55</v>
      </c>
      <c r="H2461">
        <v>1</v>
      </c>
      <c r="I2461" t="s">
        <v>32</v>
      </c>
      <c r="J2461">
        <v>1</v>
      </c>
      <c r="K2461" t="s">
        <v>32</v>
      </c>
      <c r="L2461">
        <v>0</v>
      </c>
      <c r="M2461" t="s">
        <v>32</v>
      </c>
      <c r="N2461">
        <v>2012</v>
      </c>
      <c r="O2461">
        <v>175</v>
      </c>
      <c r="P2461">
        <v>139280</v>
      </c>
      <c r="Q2461">
        <v>134</v>
      </c>
      <c r="R2461">
        <v>138557</v>
      </c>
      <c r="S2461">
        <v>2897</v>
      </c>
      <c r="T2461">
        <v>35167</v>
      </c>
      <c r="U2461">
        <v>41</v>
      </c>
      <c r="V2461">
        <v>723</v>
      </c>
      <c r="W2461">
        <v>23</v>
      </c>
      <c r="X2461">
        <v>18.399999999999999</v>
      </c>
      <c r="Y2461">
        <v>32.9</v>
      </c>
      <c r="Z2461">
        <v>19.3</v>
      </c>
      <c r="AA2461">
        <v>24.9</v>
      </c>
      <c r="AB2461">
        <v>19.2</v>
      </c>
      <c r="AC2461">
        <v>37.6</v>
      </c>
      <c r="AD2461">
        <v>28.2</v>
      </c>
    </row>
    <row r="2462" spans="1:30" x14ac:dyDescent="0.45">
      <c r="A2462" t="s">
        <v>191</v>
      </c>
      <c r="B2462">
        <v>24140</v>
      </c>
      <c r="C2462" t="s">
        <v>609</v>
      </c>
      <c r="E2462">
        <v>81</v>
      </c>
      <c r="F2462" t="s">
        <v>56</v>
      </c>
      <c r="G2462" t="s">
        <v>57</v>
      </c>
      <c r="H2462">
        <v>1</v>
      </c>
      <c r="I2462" t="s">
        <v>32</v>
      </c>
      <c r="J2462">
        <v>1</v>
      </c>
      <c r="K2462" t="s">
        <v>32</v>
      </c>
      <c r="L2462">
        <v>0</v>
      </c>
      <c r="M2462" t="s">
        <v>32</v>
      </c>
      <c r="N2462">
        <v>2012</v>
      </c>
      <c r="O2462">
        <v>1327</v>
      </c>
      <c r="P2462">
        <v>100191</v>
      </c>
      <c r="Q2462">
        <v>107</v>
      </c>
      <c r="R2462">
        <v>71982</v>
      </c>
      <c r="S2462">
        <v>554</v>
      </c>
      <c r="T2462">
        <v>13251</v>
      </c>
      <c r="U2462">
        <v>1220</v>
      </c>
      <c r="V2462">
        <v>28209</v>
      </c>
      <c r="W2462">
        <v>11.1</v>
      </c>
      <c r="X2462">
        <v>34.200000000000003</v>
      </c>
      <c r="Y2462">
        <v>38.5</v>
      </c>
      <c r="Z2462">
        <v>48.5</v>
      </c>
      <c r="AA2462">
        <v>28.5</v>
      </c>
      <c r="AB2462">
        <v>27.5</v>
      </c>
      <c r="AC2462">
        <v>11.6</v>
      </c>
      <c r="AD2462">
        <v>30.9</v>
      </c>
    </row>
    <row r="2463" spans="1:30" x14ac:dyDescent="0.45">
      <c r="A2463" t="s">
        <v>192</v>
      </c>
      <c r="B2463">
        <v>24220</v>
      </c>
      <c r="C2463" t="s">
        <v>610</v>
      </c>
      <c r="E2463">
        <v>0</v>
      </c>
      <c r="F2463" t="s">
        <v>31</v>
      </c>
      <c r="H2463">
        <v>1</v>
      </c>
      <c r="I2463" t="s">
        <v>32</v>
      </c>
      <c r="J2463">
        <v>1</v>
      </c>
      <c r="K2463" t="s">
        <v>32</v>
      </c>
      <c r="L2463">
        <v>0</v>
      </c>
      <c r="M2463" t="s">
        <v>32</v>
      </c>
      <c r="N2463">
        <v>2012</v>
      </c>
      <c r="O2463">
        <v>8532</v>
      </c>
      <c r="P2463">
        <v>9955448</v>
      </c>
      <c r="Q2463">
        <v>2177</v>
      </c>
      <c r="R2463">
        <v>9701249</v>
      </c>
      <c r="S2463">
        <v>42116</v>
      </c>
      <c r="T2463">
        <v>1392572</v>
      </c>
      <c r="U2463">
        <v>6354</v>
      </c>
      <c r="V2463">
        <v>254199</v>
      </c>
      <c r="W2463">
        <v>4.5999999999999996</v>
      </c>
      <c r="X2463">
        <v>5.2</v>
      </c>
      <c r="Y2463">
        <v>6.3</v>
      </c>
      <c r="Z2463">
        <v>5.5</v>
      </c>
      <c r="AA2463">
        <v>6.7</v>
      </c>
      <c r="AB2463">
        <v>5.5</v>
      </c>
      <c r="AC2463">
        <v>5.8</v>
      </c>
      <c r="AD2463">
        <v>20.5</v>
      </c>
    </row>
    <row r="2464" spans="1:30" x14ac:dyDescent="0.45">
      <c r="A2464" t="s">
        <v>192</v>
      </c>
      <c r="B2464">
        <v>24220</v>
      </c>
      <c r="C2464" t="s">
        <v>610</v>
      </c>
      <c r="E2464">
        <v>11</v>
      </c>
      <c r="F2464" t="s">
        <v>33</v>
      </c>
      <c r="G2464" t="s">
        <v>34</v>
      </c>
      <c r="H2464">
        <v>1</v>
      </c>
      <c r="I2464" t="s">
        <v>32</v>
      </c>
      <c r="J2464">
        <v>1</v>
      </c>
      <c r="K2464" t="s">
        <v>32</v>
      </c>
      <c r="L2464">
        <v>0</v>
      </c>
      <c r="M2464" t="s">
        <v>32</v>
      </c>
      <c r="N2464">
        <v>2012</v>
      </c>
      <c r="O2464">
        <v>122</v>
      </c>
      <c r="P2464">
        <v>4967</v>
      </c>
      <c r="Q2464">
        <v>8</v>
      </c>
      <c r="R2464">
        <v>1874</v>
      </c>
      <c r="S2464">
        <v>15</v>
      </c>
      <c r="T2464">
        <v>328</v>
      </c>
      <c r="U2464">
        <v>113</v>
      </c>
      <c r="W2464">
        <v>40.5</v>
      </c>
      <c r="X2464">
        <v>40.6</v>
      </c>
      <c r="Y2464">
        <v>93.6</v>
      </c>
      <c r="Z2464">
        <v>18.5</v>
      </c>
      <c r="AA2464">
        <v>17.7</v>
      </c>
      <c r="AB2464">
        <v>9</v>
      </c>
      <c r="AC2464">
        <v>41.6</v>
      </c>
    </row>
    <row r="2465" spans="1:30" x14ac:dyDescent="0.45">
      <c r="A2465" t="s">
        <v>192</v>
      </c>
      <c r="B2465">
        <v>24220</v>
      </c>
      <c r="C2465" t="s">
        <v>610</v>
      </c>
      <c r="E2465">
        <v>23</v>
      </c>
      <c r="F2465" t="s">
        <v>37</v>
      </c>
      <c r="H2465">
        <v>1</v>
      </c>
      <c r="I2465" t="s">
        <v>32</v>
      </c>
      <c r="J2465">
        <v>1</v>
      </c>
      <c r="K2465" t="s">
        <v>32</v>
      </c>
      <c r="L2465">
        <v>0</v>
      </c>
      <c r="M2465" t="s">
        <v>32</v>
      </c>
      <c r="N2465">
        <v>2012</v>
      </c>
      <c r="O2465">
        <v>910</v>
      </c>
      <c r="P2465">
        <v>809185</v>
      </c>
      <c r="Q2465">
        <v>245</v>
      </c>
      <c r="R2465">
        <v>778785</v>
      </c>
      <c r="S2465">
        <v>3122</v>
      </c>
      <c r="T2465">
        <v>147322</v>
      </c>
      <c r="U2465">
        <v>664</v>
      </c>
      <c r="V2465">
        <v>30399</v>
      </c>
      <c r="W2465">
        <v>10.6</v>
      </c>
      <c r="X2465">
        <v>19.100000000000001</v>
      </c>
      <c r="Y2465">
        <v>34.299999999999997</v>
      </c>
      <c r="Z2465">
        <v>20.5</v>
      </c>
      <c r="AA2465">
        <v>30.8</v>
      </c>
      <c r="AB2465">
        <v>25.3</v>
      </c>
      <c r="AC2465">
        <v>8.6999999999999993</v>
      </c>
      <c r="AD2465">
        <v>20.399999999999999</v>
      </c>
    </row>
    <row r="2466" spans="1:30" x14ac:dyDescent="0.45">
      <c r="A2466" t="s">
        <v>192</v>
      </c>
      <c r="B2466">
        <v>24220</v>
      </c>
      <c r="C2466" t="s">
        <v>610</v>
      </c>
      <c r="E2466" t="s">
        <v>38</v>
      </c>
      <c r="F2466" t="s">
        <v>39</v>
      </c>
      <c r="H2466">
        <v>1</v>
      </c>
      <c r="I2466" t="s">
        <v>32</v>
      </c>
      <c r="J2466">
        <v>1</v>
      </c>
      <c r="K2466" t="s">
        <v>32</v>
      </c>
      <c r="L2466">
        <v>0</v>
      </c>
      <c r="M2466" t="s">
        <v>32</v>
      </c>
      <c r="N2466">
        <v>2012</v>
      </c>
      <c r="O2466">
        <v>146</v>
      </c>
      <c r="P2466">
        <v>1767876</v>
      </c>
      <c r="Q2466">
        <v>93</v>
      </c>
      <c r="R2466">
        <v>1766059</v>
      </c>
      <c r="S2466">
        <v>3727</v>
      </c>
      <c r="T2466">
        <v>148821</v>
      </c>
      <c r="U2466">
        <v>53</v>
      </c>
      <c r="V2466">
        <v>1817</v>
      </c>
      <c r="W2466">
        <v>22.6</v>
      </c>
      <c r="X2466">
        <v>7.5</v>
      </c>
      <c r="Y2466">
        <v>33.799999999999997</v>
      </c>
      <c r="Z2466">
        <v>7.8</v>
      </c>
      <c r="AA2466">
        <v>9</v>
      </c>
      <c r="AB2466">
        <v>9.6999999999999993</v>
      </c>
      <c r="AC2466">
        <v>17.399999999999999</v>
      </c>
      <c r="AD2466">
        <v>5.8</v>
      </c>
    </row>
    <row r="2467" spans="1:30" x14ac:dyDescent="0.45">
      <c r="A2467" t="s">
        <v>192</v>
      </c>
      <c r="B2467">
        <v>24220</v>
      </c>
      <c r="C2467" t="s">
        <v>610</v>
      </c>
      <c r="E2467">
        <v>42</v>
      </c>
      <c r="F2467" t="s">
        <v>40</v>
      </c>
      <c r="H2467">
        <v>1</v>
      </c>
      <c r="I2467" t="s">
        <v>32</v>
      </c>
      <c r="J2467">
        <v>1</v>
      </c>
      <c r="K2467" t="s">
        <v>32</v>
      </c>
      <c r="L2467">
        <v>0</v>
      </c>
      <c r="M2467" t="s">
        <v>32</v>
      </c>
      <c r="N2467">
        <v>2012</v>
      </c>
      <c r="O2467">
        <v>213</v>
      </c>
      <c r="P2467">
        <v>2790289</v>
      </c>
      <c r="Q2467">
        <v>132</v>
      </c>
      <c r="R2467">
        <v>2785668</v>
      </c>
      <c r="S2467">
        <v>1971</v>
      </c>
      <c r="T2467">
        <v>96266</v>
      </c>
      <c r="U2467">
        <v>81</v>
      </c>
      <c r="V2467">
        <v>4621</v>
      </c>
      <c r="W2467">
        <v>27.7</v>
      </c>
      <c r="X2467">
        <v>19.3</v>
      </c>
      <c r="Y2467">
        <v>28.5</v>
      </c>
      <c r="Z2467">
        <v>20.100000000000001</v>
      </c>
      <c r="AA2467">
        <v>21.7</v>
      </c>
      <c r="AB2467">
        <v>21.6</v>
      </c>
      <c r="AC2467">
        <v>57</v>
      </c>
      <c r="AD2467">
        <v>32.9</v>
      </c>
    </row>
    <row r="2468" spans="1:30" x14ac:dyDescent="0.45">
      <c r="A2468" t="s">
        <v>192</v>
      </c>
      <c r="B2468">
        <v>24220</v>
      </c>
      <c r="C2468" t="s">
        <v>610</v>
      </c>
      <c r="E2468" t="s">
        <v>41</v>
      </c>
      <c r="F2468" t="s">
        <v>42</v>
      </c>
      <c r="H2468">
        <v>1</v>
      </c>
      <c r="I2468" t="s">
        <v>32</v>
      </c>
      <c r="J2468">
        <v>1</v>
      </c>
      <c r="K2468" t="s">
        <v>32</v>
      </c>
      <c r="L2468">
        <v>0</v>
      </c>
      <c r="M2468" t="s">
        <v>32</v>
      </c>
      <c r="N2468">
        <v>2012</v>
      </c>
      <c r="O2468">
        <v>907</v>
      </c>
      <c r="P2468">
        <v>1746134</v>
      </c>
      <c r="Q2468">
        <v>327</v>
      </c>
      <c r="R2468">
        <v>1705847</v>
      </c>
      <c r="S2468">
        <v>6947</v>
      </c>
      <c r="T2468">
        <v>148062</v>
      </c>
      <c r="U2468">
        <v>580</v>
      </c>
      <c r="W2468">
        <v>14.4</v>
      </c>
      <c r="X2468">
        <v>3.4</v>
      </c>
      <c r="Y2468">
        <v>8.6</v>
      </c>
      <c r="Z2468">
        <v>2.6</v>
      </c>
      <c r="AA2468">
        <v>3.8</v>
      </c>
      <c r="AB2468">
        <v>3.3</v>
      </c>
      <c r="AC2468">
        <v>22.3</v>
      </c>
    </row>
    <row r="2469" spans="1:30" x14ac:dyDescent="0.45">
      <c r="A2469" t="s">
        <v>192</v>
      </c>
      <c r="B2469">
        <v>24220</v>
      </c>
      <c r="C2469" t="s">
        <v>610</v>
      </c>
      <c r="E2469" t="s">
        <v>43</v>
      </c>
      <c r="F2469" t="s">
        <v>44</v>
      </c>
      <c r="G2469" t="s">
        <v>45</v>
      </c>
      <c r="H2469">
        <v>1</v>
      </c>
      <c r="I2469" t="s">
        <v>32</v>
      </c>
      <c r="J2469">
        <v>1</v>
      </c>
      <c r="K2469" t="s">
        <v>32</v>
      </c>
      <c r="L2469">
        <v>0</v>
      </c>
      <c r="M2469" t="s">
        <v>32</v>
      </c>
      <c r="N2469">
        <v>2012</v>
      </c>
      <c r="O2469">
        <v>452</v>
      </c>
      <c r="P2469">
        <v>284307</v>
      </c>
      <c r="Q2469">
        <v>120</v>
      </c>
      <c r="R2469">
        <v>261092</v>
      </c>
      <c r="S2469">
        <v>1714</v>
      </c>
      <c r="T2469">
        <v>58833</v>
      </c>
      <c r="U2469">
        <v>333</v>
      </c>
      <c r="V2469">
        <v>23215</v>
      </c>
      <c r="W2469">
        <v>15.1</v>
      </c>
      <c r="X2469">
        <v>12.2</v>
      </c>
      <c r="Y2469">
        <v>40.700000000000003</v>
      </c>
      <c r="Z2469">
        <v>14.6</v>
      </c>
      <c r="AA2469">
        <v>21.5</v>
      </c>
      <c r="AB2469">
        <v>20.100000000000001</v>
      </c>
      <c r="AC2469">
        <v>23.1</v>
      </c>
      <c r="AD2469">
        <v>30.4</v>
      </c>
    </row>
    <row r="2470" spans="1:30" x14ac:dyDescent="0.45">
      <c r="A2470" t="s">
        <v>192</v>
      </c>
      <c r="B2470">
        <v>24220</v>
      </c>
      <c r="C2470" t="s">
        <v>610</v>
      </c>
      <c r="E2470">
        <v>51</v>
      </c>
      <c r="F2470" t="s">
        <v>46</v>
      </c>
      <c r="H2470">
        <v>1</v>
      </c>
      <c r="I2470" t="s">
        <v>32</v>
      </c>
      <c r="J2470">
        <v>1</v>
      </c>
      <c r="K2470" t="s">
        <v>32</v>
      </c>
      <c r="L2470">
        <v>0</v>
      </c>
      <c r="M2470" t="s">
        <v>32</v>
      </c>
      <c r="N2470">
        <v>2012</v>
      </c>
      <c r="O2470">
        <v>79</v>
      </c>
      <c r="P2470">
        <v>155963</v>
      </c>
      <c r="Q2470">
        <v>33</v>
      </c>
      <c r="R2470">
        <v>155306</v>
      </c>
      <c r="S2470">
        <v>732</v>
      </c>
      <c r="T2470">
        <v>29925</v>
      </c>
      <c r="U2470">
        <v>46</v>
      </c>
      <c r="V2470">
        <v>657</v>
      </c>
      <c r="W2470">
        <v>18.2</v>
      </c>
      <c r="X2470">
        <v>9</v>
      </c>
      <c r="Y2470">
        <v>33.700000000000003</v>
      </c>
      <c r="Z2470">
        <v>9.4</v>
      </c>
      <c r="AA2470">
        <v>7.9</v>
      </c>
      <c r="AB2470">
        <v>10</v>
      </c>
      <c r="AC2470">
        <v>17.899999999999999</v>
      </c>
      <c r="AD2470">
        <v>13</v>
      </c>
    </row>
    <row r="2471" spans="1:30" x14ac:dyDescent="0.45">
      <c r="A2471" t="s">
        <v>192</v>
      </c>
      <c r="B2471">
        <v>24220</v>
      </c>
      <c r="C2471" t="s">
        <v>610</v>
      </c>
      <c r="E2471">
        <v>52</v>
      </c>
      <c r="F2471" t="s">
        <v>47</v>
      </c>
      <c r="G2471" t="s">
        <v>48</v>
      </c>
      <c r="H2471">
        <v>1</v>
      </c>
      <c r="I2471" t="s">
        <v>32</v>
      </c>
      <c r="J2471">
        <v>1</v>
      </c>
      <c r="K2471" t="s">
        <v>32</v>
      </c>
      <c r="L2471">
        <v>0</v>
      </c>
      <c r="M2471" t="s">
        <v>32</v>
      </c>
      <c r="N2471">
        <v>2012</v>
      </c>
      <c r="O2471">
        <v>394</v>
      </c>
      <c r="P2471">
        <v>229872</v>
      </c>
      <c r="Q2471">
        <v>96</v>
      </c>
      <c r="R2471">
        <v>220885</v>
      </c>
      <c r="S2471">
        <v>1004</v>
      </c>
      <c r="T2471">
        <v>55051</v>
      </c>
      <c r="U2471">
        <v>299</v>
      </c>
      <c r="V2471">
        <v>8987</v>
      </c>
      <c r="W2471">
        <v>36.799999999999997</v>
      </c>
      <c r="X2471">
        <v>4.9000000000000004</v>
      </c>
      <c r="Y2471">
        <v>34.6</v>
      </c>
      <c r="Z2471">
        <v>4.5999999999999996</v>
      </c>
      <c r="AA2471">
        <v>5.5</v>
      </c>
      <c r="AB2471">
        <v>4.8</v>
      </c>
      <c r="AC2471">
        <v>39.299999999999997</v>
      </c>
      <c r="AD2471">
        <v>35.299999999999997</v>
      </c>
    </row>
    <row r="2472" spans="1:30" x14ac:dyDescent="0.45">
      <c r="A2472" t="s">
        <v>192</v>
      </c>
      <c r="B2472">
        <v>24220</v>
      </c>
      <c r="C2472" t="s">
        <v>610</v>
      </c>
      <c r="E2472">
        <v>53</v>
      </c>
      <c r="F2472" t="s">
        <v>49</v>
      </c>
      <c r="H2472">
        <v>1</v>
      </c>
      <c r="I2472" t="s">
        <v>32</v>
      </c>
      <c r="J2472">
        <v>1</v>
      </c>
      <c r="K2472" t="s">
        <v>32</v>
      </c>
      <c r="L2472">
        <v>0</v>
      </c>
      <c r="M2472" t="s">
        <v>32</v>
      </c>
      <c r="N2472">
        <v>2012</v>
      </c>
      <c r="O2472">
        <v>1054</v>
      </c>
      <c r="P2472">
        <v>152790</v>
      </c>
      <c r="Q2472">
        <v>66</v>
      </c>
      <c r="R2472">
        <v>79326</v>
      </c>
      <c r="S2472">
        <v>727</v>
      </c>
      <c r="T2472">
        <v>18442</v>
      </c>
      <c r="U2472">
        <v>988</v>
      </c>
      <c r="V2472">
        <v>73464</v>
      </c>
      <c r="W2472">
        <v>19.399999999999999</v>
      </c>
      <c r="X2472">
        <v>14.1</v>
      </c>
      <c r="Y2472">
        <v>27.5</v>
      </c>
      <c r="Z2472">
        <v>7.3</v>
      </c>
      <c r="AA2472">
        <v>8.9</v>
      </c>
      <c r="AB2472">
        <v>11.4</v>
      </c>
      <c r="AC2472">
        <v>20.2</v>
      </c>
      <c r="AD2472">
        <v>30.3</v>
      </c>
    </row>
    <row r="2473" spans="1:30" x14ac:dyDescent="0.45">
      <c r="A2473" t="s">
        <v>192</v>
      </c>
      <c r="B2473">
        <v>24220</v>
      </c>
      <c r="C2473" t="s">
        <v>610</v>
      </c>
      <c r="E2473">
        <v>54</v>
      </c>
      <c r="F2473" t="s">
        <v>50</v>
      </c>
      <c r="H2473">
        <v>1</v>
      </c>
      <c r="I2473" t="s">
        <v>32</v>
      </c>
      <c r="J2473">
        <v>1</v>
      </c>
      <c r="K2473" t="s">
        <v>32</v>
      </c>
      <c r="L2473">
        <v>0</v>
      </c>
      <c r="M2473" t="s">
        <v>32</v>
      </c>
      <c r="N2473">
        <v>2012</v>
      </c>
      <c r="O2473">
        <v>757</v>
      </c>
      <c r="P2473">
        <v>206047</v>
      </c>
      <c r="Q2473">
        <v>193</v>
      </c>
      <c r="R2473">
        <v>194154</v>
      </c>
      <c r="S2473">
        <v>1800</v>
      </c>
      <c r="T2473">
        <v>91238</v>
      </c>
      <c r="U2473">
        <v>564</v>
      </c>
      <c r="W2473">
        <v>17.2</v>
      </c>
      <c r="X2473">
        <v>16.600000000000001</v>
      </c>
      <c r="Y2473">
        <v>31.6</v>
      </c>
      <c r="Z2473">
        <v>18.100000000000001</v>
      </c>
      <c r="AA2473">
        <v>29.2</v>
      </c>
      <c r="AB2473">
        <v>17.5</v>
      </c>
      <c r="AC2473">
        <v>25.9</v>
      </c>
    </row>
    <row r="2474" spans="1:30" x14ac:dyDescent="0.45">
      <c r="A2474" t="s">
        <v>192</v>
      </c>
      <c r="B2474">
        <v>24220</v>
      </c>
      <c r="C2474" t="s">
        <v>610</v>
      </c>
      <c r="E2474">
        <v>56</v>
      </c>
      <c r="F2474" t="s">
        <v>51</v>
      </c>
      <c r="H2474">
        <v>1</v>
      </c>
      <c r="I2474" t="s">
        <v>32</v>
      </c>
      <c r="J2474">
        <v>1</v>
      </c>
      <c r="K2474" t="s">
        <v>32</v>
      </c>
      <c r="L2474">
        <v>0</v>
      </c>
      <c r="M2474" t="s">
        <v>32</v>
      </c>
      <c r="N2474">
        <v>2012</v>
      </c>
      <c r="O2474">
        <v>619</v>
      </c>
      <c r="P2474">
        <v>125843</v>
      </c>
      <c r="Q2474">
        <v>139</v>
      </c>
      <c r="R2474">
        <v>120618</v>
      </c>
      <c r="S2474">
        <v>1523</v>
      </c>
      <c r="T2474">
        <v>44680</v>
      </c>
      <c r="U2474">
        <v>480</v>
      </c>
      <c r="V2474">
        <v>5225</v>
      </c>
      <c r="W2474">
        <v>22.3</v>
      </c>
      <c r="X2474">
        <v>23.3</v>
      </c>
      <c r="Y2474">
        <v>31.2</v>
      </c>
      <c r="Z2474">
        <v>24.8</v>
      </c>
      <c r="AA2474">
        <v>18.399999999999999</v>
      </c>
      <c r="AB2474">
        <v>11.1</v>
      </c>
      <c r="AC2474">
        <v>24.4</v>
      </c>
      <c r="AD2474">
        <v>38.9</v>
      </c>
    </row>
    <row r="2475" spans="1:30" x14ac:dyDescent="0.45">
      <c r="A2475" t="s">
        <v>192</v>
      </c>
      <c r="B2475">
        <v>24220</v>
      </c>
      <c r="C2475" t="s">
        <v>610</v>
      </c>
      <c r="E2475">
        <v>61</v>
      </c>
      <c r="F2475" t="s">
        <v>52</v>
      </c>
      <c r="H2475">
        <v>1</v>
      </c>
      <c r="I2475" t="s">
        <v>32</v>
      </c>
      <c r="J2475">
        <v>1</v>
      </c>
      <c r="K2475" t="s">
        <v>32</v>
      </c>
      <c r="L2475">
        <v>0</v>
      </c>
      <c r="M2475" t="s">
        <v>32</v>
      </c>
      <c r="N2475">
        <v>2012</v>
      </c>
      <c r="O2475">
        <v>184</v>
      </c>
      <c r="P2475">
        <v>40426</v>
      </c>
      <c r="Q2475">
        <v>19</v>
      </c>
      <c r="R2475">
        <v>37500</v>
      </c>
      <c r="S2475">
        <v>299</v>
      </c>
      <c r="T2475">
        <v>4672</v>
      </c>
      <c r="U2475">
        <v>165</v>
      </c>
      <c r="W2475">
        <v>42</v>
      </c>
      <c r="X2475">
        <v>11.4</v>
      </c>
      <c r="Y2475">
        <v>33.799999999999997</v>
      </c>
      <c r="Z2475">
        <v>8.4</v>
      </c>
      <c r="AA2475">
        <v>9.8000000000000007</v>
      </c>
      <c r="AB2475">
        <v>6.3</v>
      </c>
      <c r="AC2475">
        <v>42.3</v>
      </c>
    </row>
    <row r="2476" spans="1:30" x14ac:dyDescent="0.45">
      <c r="A2476" t="s">
        <v>192</v>
      </c>
      <c r="B2476">
        <v>24220</v>
      </c>
      <c r="C2476" t="s">
        <v>610</v>
      </c>
      <c r="E2476">
        <v>62</v>
      </c>
      <c r="F2476" t="s">
        <v>53</v>
      </c>
      <c r="H2476">
        <v>1</v>
      </c>
      <c r="I2476" t="s">
        <v>32</v>
      </c>
      <c r="J2476">
        <v>1</v>
      </c>
      <c r="K2476" t="s">
        <v>32</v>
      </c>
      <c r="L2476">
        <v>0</v>
      </c>
      <c r="M2476" t="s">
        <v>32</v>
      </c>
      <c r="N2476">
        <v>2012</v>
      </c>
      <c r="O2476">
        <v>963</v>
      </c>
      <c r="P2476">
        <v>852791</v>
      </c>
      <c r="Q2476">
        <v>217</v>
      </c>
      <c r="R2476">
        <v>841018</v>
      </c>
      <c r="S2476">
        <v>9600</v>
      </c>
      <c r="T2476">
        <v>378263</v>
      </c>
      <c r="U2476">
        <v>746</v>
      </c>
      <c r="V2476">
        <v>11772</v>
      </c>
      <c r="W2476">
        <v>15.5</v>
      </c>
      <c r="X2476">
        <v>6.3</v>
      </c>
      <c r="Y2476">
        <v>15.3</v>
      </c>
      <c r="Z2476">
        <v>6.6</v>
      </c>
      <c r="AA2476">
        <v>5.0999999999999996</v>
      </c>
      <c r="AB2476">
        <v>6.8</v>
      </c>
      <c r="AC2476">
        <v>18.399999999999999</v>
      </c>
      <c r="AD2476">
        <v>26.3</v>
      </c>
    </row>
    <row r="2477" spans="1:30" x14ac:dyDescent="0.45">
      <c r="A2477" t="s">
        <v>192</v>
      </c>
      <c r="B2477">
        <v>24220</v>
      </c>
      <c r="C2477" t="s">
        <v>610</v>
      </c>
      <c r="E2477">
        <v>71</v>
      </c>
      <c r="F2477" t="s">
        <v>54</v>
      </c>
      <c r="H2477">
        <v>1</v>
      </c>
      <c r="I2477" t="s">
        <v>32</v>
      </c>
      <c r="J2477">
        <v>1</v>
      </c>
      <c r="K2477" t="s">
        <v>32</v>
      </c>
      <c r="L2477">
        <v>0</v>
      </c>
      <c r="M2477" t="s">
        <v>32</v>
      </c>
      <c r="N2477">
        <v>2012</v>
      </c>
      <c r="O2477">
        <v>321</v>
      </c>
      <c r="P2477">
        <v>31971</v>
      </c>
      <c r="Q2477">
        <v>34</v>
      </c>
      <c r="R2477">
        <v>30210</v>
      </c>
      <c r="S2477">
        <v>991</v>
      </c>
      <c r="T2477">
        <v>8982</v>
      </c>
      <c r="U2477">
        <v>287</v>
      </c>
      <c r="V2477">
        <v>1761</v>
      </c>
      <c r="W2477">
        <v>35.700000000000003</v>
      </c>
      <c r="X2477">
        <v>8.4</v>
      </c>
      <c r="Y2477">
        <v>21.4</v>
      </c>
      <c r="Z2477">
        <v>9.1999999999999993</v>
      </c>
      <c r="AA2477">
        <v>6.4</v>
      </c>
      <c r="AB2477">
        <v>10</v>
      </c>
      <c r="AC2477">
        <v>37.700000000000003</v>
      </c>
      <c r="AD2477">
        <v>18.2</v>
      </c>
    </row>
    <row r="2478" spans="1:30" x14ac:dyDescent="0.45">
      <c r="A2478" t="s">
        <v>192</v>
      </c>
      <c r="B2478">
        <v>24220</v>
      </c>
      <c r="C2478" t="s">
        <v>610</v>
      </c>
      <c r="E2478">
        <v>72</v>
      </c>
      <c r="F2478" t="s">
        <v>55</v>
      </c>
      <c r="H2478">
        <v>1</v>
      </c>
      <c r="I2478" t="s">
        <v>32</v>
      </c>
      <c r="J2478">
        <v>1</v>
      </c>
      <c r="K2478" t="s">
        <v>32</v>
      </c>
      <c r="L2478">
        <v>0</v>
      </c>
      <c r="M2478" t="s">
        <v>32</v>
      </c>
      <c r="N2478">
        <v>2012</v>
      </c>
      <c r="O2478">
        <v>355</v>
      </c>
      <c r="P2478">
        <v>288575</v>
      </c>
      <c r="Q2478">
        <v>304</v>
      </c>
      <c r="R2478">
        <v>278445</v>
      </c>
      <c r="S2478">
        <v>6272</v>
      </c>
      <c r="T2478">
        <v>87391</v>
      </c>
      <c r="U2478">
        <v>51</v>
      </c>
      <c r="W2478">
        <v>11.2</v>
      </c>
      <c r="X2478">
        <v>27.7</v>
      </c>
      <c r="Y2478">
        <v>15.9</v>
      </c>
      <c r="Z2478">
        <v>30.8</v>
      </c>
      <c r="AA2478">
        <v>26.1</v>
      </c>
      <c r="AB2478">
        <v>30.6</v>
      </c>
      <c r="AC2478">
        <v>67.2</v>
      </c>
    </row>
    <row r="2479" spans="1:30" x14ac:dyDescent="0.45">
      <c r="A2479" t="s">
        <v>192</v>
      </c>
      <c r="B2479">
        <v>24220</v>
      </c>
      <c r="C2479" t="s">
        <v>610</v>
      </c>
      <c r="E2479">
        <v>81</v>
      </c>
      <c r="F2479" t="s">
        <v>56</v>
      </c>
      <c r="G2479" t="s">
        <v>57</v>
      </c>
      <c r="H2479">
        <v>1</v>
      </c>
      <c r="I2479" t="s">
        <v>32</v>
      </c>
      <c r="J2479">
        <v>1</v>
      </c>
      <c r="K2479" t="s">
        <v>32</v>
      </c>
      <c r="L2479">
        <v>0</v>
      </c>
      <c r="M2479" t="s">
        <v>32</v>
      </c>
      <c r="N2479">
        <v>2012</v>
      </c>
      <c r="O2479">
        <v>1064</v>
      </c>
      <c r="P2479">
        <v>83987</v>
      </c>
      <c r="Q2479">
        <v>162</v>
      </c>
      <c r="R2479">
        <v>60179</v>
      </c>
      <c r="S2479">
        <v>718</v>
      </c>
      <c r="T2479">
        <v>16565</v>
      </c>
      <c r="U2479">
        <v>903</v>
      </c>
      <c r="V2479">
        <v>23809</v>
      </c>
      <c r="W2479">
        <v>17</v>
      </c>
      <c r="X2479">
        <v>31.4</v>
      </c>
      <c r="Y2479">
        <v>46.1</v>
      </c>
      <c r="Z2479">
        <v>39</v>
      </c>
      <c r="AA2479">
        <v>30.3</v>
      </c>
      <c r="AB2479">
        <v>31.3</v>
      </c>
      <c r="AC2479">
        <v>14.9</v>
      </c>
      <c r="AD2479">
        <v>41.1</v>
      </c>
    </row>
    <row r="2480" spans="1:30" x14ac:dyDescent="0.45">
      <c r="A2480" t="s">
        <v>193</v>
      </c>
      <c r="B2480">
        <v>24260</v>
      </c>
      <c r="C2480" t="s">
        <v>849</v>
      </c>
      <c r="E2480">
        <v>0</v>
      </c>
      <c r="F2480" t="s">
        <v>31</v>
      </c>
      <c r="H2480">
        <v>1</v>
      </c>
      <c r="I2480" t="s">
        <v>32</v>
      </c>
      <c r="J2480">
        <v>1</v>
      </c>
      <c r="K2480" t="s">
        <v>32</v>
      </c>
      <c r="L2480">
        <v>0</v>
      </c>
      <c r="M2480" t="s">
        <v>32</v>
      </c>
      <c r="N2480">
        <v>2012</v>
      </c>
      <c r="O2480">
        <v>7524</v>
      </c>
      <c r="P2480">
        <v>13405467</v>
      </c>
      <c r="Q2480">
        <v>2282</v>
      </c>
      <c r="R2480">
        <v>13125811</v>
      </c>
      <c r="S2480">
        <v>35509</v>
      </c>
      <c r="T2480">
        <v>1131992</v>
      </c>
      <c r="U2480">
        <v>5242</v>
      </c>
      <c r="V2480">
        <v>279656</v>
      </c>
      <c r="W2480">
        <v>5.5</v>
      </c>
      <c r="X2480">
        <v>2.1</v>
      </c>
      <c r="Y2480">
        <v>6.3</v>
      </c>
      <c r="Z2480">
        <v>2</v>
      </c>
      <c r="AA2480">
        <v>3.7</v>
      </c>
      <c r="AB2480">
        <v>2.6</v>
      </c>
      <c r="AC2480">
        <v>7.3</v>
      </c>
      <c r="AD2480">
        <v>23.4</v>
      </c>
    </row>
    <row r="2481" spans="1:30" x14ac:dyDescent="0.45">
      <c r="A2481" t="s">
        <v>193</v>
      </c>
      <c r="B2481">
        <v>24260</v>
      </c>
      <c r="C2481" t="s">
        <v>849</v>
      </c>
      <c r="E2481">
        <v>11</v>
      </c>
      <c r="F2481" t="s">
        <v>33</v>
      </c>
      <c r="G2481" t="s">
        <v>34</v>
      </c>
      <c r="H2481">
        <v>1</v>
      </c>
      <c r="I2481" t="s">
        <v>32</v>
      </c>
      <c r="J2481">
        <v>1</v>
      </c>
      <c r="K2481" t="s">
        <v>32</v>
      </c>
      <c r="L2481">
        <v>0</v>
      </c>
      <c r="M2481" t="s">
        <v>32</v>
      </c>
      <c r="N2481">
        <v>2012</v>
      </c>
      <c r="O2481">
        <v>198</v>
      </c>
      <c r="P2481">
        <v>64800</v>
      </c>
      <c r="Q2481">
        <v>13</v>
      </c>
      <c r="R2481">
        <v>58902</v>
      </c>
      <c r="S2481">
        <v>128</v>
      </c>
      <c r="T2481">
        <v>10842</v>
      </c>
      <c r="U2481">
        <v>185</v>
      </c>
      <c r="W2481">
        <v>32</v>
      </c>
      <c r="X2481">
        <v>13.9</v>
      </c>
      <c r="Y2481">
        <v>52</v>
      </c>
      <c r="Z2481">
        <v>15.3</v>
      </c>
      <c r="AA2481">
        <v>12.6</v>
      </c>
      <c r="AB2481">
        <v>7.2</v>
      </c>
      <c r="AC2481">
        <v>33.5</v>
      </c>
    </row>
    <row r="2482" spans="1:30" x14ac:dyDescent="0.45">
      <c r="A2482" t="s">
        <v>193</v>
      </c>
      <c r="B2482">
        <v>24260</v>
      </c>
      <c r="C2482" t="s">
        <v>849</v>
      </c>
      <c r="E2482">
        <v>23</v>
      </c>
      <c r="F2482" t="s">
        <v>37</v>
      </c>
      <c r="H2482">
        <v>1</v>
      </c>
      <c r="I2482" t="s">
        <v>32</v>
      </c>
      <c r="J2482">
        <v>1</v>
      </c>
      <c r="K2482" t="s">
        <v>32</v>
      </c>
      <c r="L2482">
        <v>0</v>
      </c>
      <c r="M2482" t="s">
        <v>32</v>
      </c>
      <c r="N2482">
        <v>2012</v>
      </c>
      <c r="O2482">
        <v>1164</v>
      </c>
      <c r="P2482">
        <v>405178</v>
      </c>
      <c r="Q2482">
        <v>288</v>
      </c>
      <c r="R2482">
        <v>373454</v>
      </c>
      <c r="S2482">
        <v>1998</v>
      </c>
      <c r="T2482">
        <v>68653</v>
      </c>
      <c r="U2482">
        <v>876</v>
      </c>
      <c r="V2482">
        <v>31724</v>
      </c>
      <c r="W2482">
        <v>20.3</v>
      </c>
      <c r="X2482">
        <v>24.3</v>
      </c>
      <c r="Y2482">
        <v>25.4</v>
      </c>
      <c r="Z2482">
        <v>27.5</v>
      </c>
      <c r="AA2482">
        <v>40</v>
      </c>
      <c r="AB2482">
        <v>35.5</v>
      </c>
      <c r="AC2482">
        <v>24.3</v>
      </c>
      <c r="AD2482">
        <v>24.9</v>
      </c>
    </row>
    <row r="2483" spans="1:30" x14ac:dyDescent="0.45">
      <c r="A2483" t="s">
        <v>193</v>
      </c>
      <c r="B2483">
        <v>24260</v>
      </c>
      <c r="C2483" t="s">
        <v>849</v>
      </c>
      <c r="E2483" t="s">
        <v>38</v>
      </c>
      <c r="F2483" t="s">
        <v>39</v>
      </c>
      <c r="H2483">
        <v>1</v>
      </c>
      <c r="I2483" t="s">
        <v>32</v>
      </c>
      <c r="J2483">
        <v>1</v>
      </c>
      <c r="K2483" t="s">
        <v>32</v>
      </c>
      <c r="L2483">
        <v>0</v>
      </c>
      <c r="M2483" t="s">
        <v>32</v>
      </c>
      <c r="N2483">
        <v>2012</v>
      </c>
      <c r="O2483">
        <v>190</v>
      </c>
      <c r="P2483">
        <v>7249553</v>
      </c>
      <c r="Q2483">
        <v>153</v>
      </c>
      <c r="R2483">
        <v>7248200</v>
      </c>
      <c r="S2483">
        <v>8815</v>
      </c>
      <c r="T2483">
        <v>348463</v>
      </c>
      <c r="U2483">
        <v>36</v>
      </c>
      <c r="V2483">
        <v>1353</v>
      </c>
      <c r="W2483">
        <v>29.4</v>
      </c>
      <c r="X2483">
        <v>2.1</v>
      </c>
      <c r="Y2483">
        <v>32.200000000000003</v>
      </c>
      <c r="Z2483">
        <v>2.2000000000000002</v>
      </c>
      <c r="AA2483">
        <v>8.1</v>
      </c>
      <c r="AB2483">
        <v>9</v>
      </c>
      <c r="AC2483">
        <v>41.8</v>
      </c>
      <c r="AD2483">
        <v>7</v>
      </c>
    </row>
    <row r="2484" spans="1:30" x14ac:dyDescent="0.45">
      <c r="A2484" t="s">
        <v>193</v>
      </c>
      <c r="B2484">
        <v>24260</v>
      </c>
      <c r="C2484" t="s">
        <v>849</v>
      </c>
      <c r="E2484">
        <v>42</v>
      </c>
      <c r="F2484" t="s">
        <v>40</v>
      </c>
      <c r="H2484">
        <v>1</v>
      </c>
      <c r="I2484" t="s">
        <v>32</v>
      </c>
      <c r="J2484">
        <v>1</v>
      </c>
      <c r="K2484" t="s">
        <v>32</v>
      </c>
      <c r="L2484">
        <v>0</v>
      </c>
      <c r="M2484" t="s">
        <v>32</v>
      </c>
      <c r="N2484">
        <v>2012</v>
      </c>
      <c r="O2484">
        <v>235</v>
      </c>
      <c r="P2484">
        <v>2328603</v>
      </c>
      <c r="Q2484">
        <v>174</v>
      </c>
      <c r="R2484">
        <v>2316337</v>
      </c>
      <c r="S2484">
        <v>2476</v>
      </c>
      <c r="T2484">
        <v>115759</v>
      </c>
      <c r="U2484">
        <v>61</v>
      </c>
      <c r="W2484">
        <v>27.6</v>
      </c>
      <c r="X2484">
        <v>14.1</v>
      </c>
      <c r="Y2484">
        <v>36.6</v>
      </c>
      <c r="Z2484">
        <v>14.8</v>
      </c>
      <c r="AA2484">
        <v>33</v>
      </c>
      <c r="AB2484">
        <v>26.1</v>
      </c>
      <c r="AC2484">
        <v>72</v>
      </c>
    </row>
    <row r="2485" spans="1:30" x14ac:dyDescent="0.45">
      <c r="A2485" t="s">
        <v>193</v>
      </c>
      <c r="B2485">
        <v>24260</v>
      </c>
      <c r="C2485" t="s">
        <v>849</v>
      </c>
      <c r="E2485" t="s">
        <v>41</v>
      </c>
      <c r="F2485" t="s">
        <v>42</v>
      </c>
      <c r="H2485">
        <v>1</v>
      </c>
      <c r="I2485" t="s">
        <v>32</v>
      </c>
      <c r="J2485">
        <v>1</v>
      </c>
      <c r="K2485" t="s">
        <v>32</v>
      </c>
      <c r="L2485">
        <v>0</v>
      </c>
      <c r="M2485" t="s">
        <v>32</v>
      </c>
      <c r="N2485">
        <v>2012</v>
      </c>
      <c r="O2485">
        <v>1017</v>
      </c>
      <c r="P2485">
        <v>1404842</v>
      </c>
      <c r="Q2485">
        <v>323</v>
      </c>
      <c r="R2485">
        <v>1361518</v>
      </c>
      <c r="S2485">
        <v>5341</v>
      </c>
      <c r="T2485">
        <v>115373</v>
      </c>
      <c r="U2485">
        <v>694</v>
      </c>
      <c r="W2485">
        <v>12</v>
      </c>
      <c r="X2485">
        <v>5.4</v>
      </c>
      <c r="Y2485">
        <v>9.6</v>
      </c>
      <c r="Z2485">
        <v>5.7</v>
      </c>
      <c r="AA2485">
        <v>6.5</v>
      </c>
      <c r="AB2485">
        <v>9.9</v>
      </c>
      <c r="AC2485">
        <v>15.4</v>
      </c>
    </row>
    <row r="2486" spans="1:30" x14ac:dyDescent="0.45">
      <c r="A2486" t="s">
        <v>193</v>
      </c>
      <c r="B2486">
        <v>24260</v>
      </c>
      <c r="C2486" t="s">
        <v>849</v>
      </c>
      <c r="E2486" t="s">
        <v>43</v>
      </c>
      <c r="F2486" t="s">
        <v>44</v>
      </c>
      <c r="G2486" t="s">
        <v>45</v>
      </c>
      <c r="H2486">
        <v>1</v>
      </c>
      <c r="I2486" t="s">
        <v>32</v>
      </c>
      <c r="J2486">
        <v>1</v>
      </c>
      <c r="K2486" t="s">
        <v>32</v>
      </c>
      <c r="L2486">
        <v>0</v>
      </c>
      <c r="M2486" t="s">
        <v>32</v>
      </c>
      <c r="N2486">
        <v>2012</v>
      </c>
      <c r="O2486">
        <v>414</v>
      </c>
      <c r="P2486">
        <v>276377</v>
      </c>
      <c r="Q2486">
        <v>165</v>
      </c>
      <c r="R2486">
        <v>252385</v>
      </c>
      <c r="S2486">
        <v>1548</v>
      </c>
      <c r="T2486">
        <v>58906</v>
      </c>
      <c r="U2486">
        <v>249</v>
      </c>
      <c r="V2486">
        <v>23992</v>
      </c>
      <c r="W2486">
        <v>20.3</v>
      </c>
      <c r="X2486">
        <v>4.7</v>
      </c>
      <c r="Y2486">
        <v>41.1</v>
      </c>
      <c r="Z2486">
        <v>4.2</v>
      </c>
      <c r="AA2486">
        <v>6.2</v>
      </c>
      <c r="AB2486">
        <v>5.3</v>
      </c>
      <c r="AC2486">
        <v>20.100000000000001</v>
      </c>
      <c r="AD2486">
        <v>26</v>
      </c>
    </row>
    <row r="2487" spans="1:30" x14ac:dyDescent="0.45">
      <c r="A2487" t="s">
        <v>193</v>
      </c>
      <c r="B2487">
        <v>24260</v>
      </c>
      <c r="C2487" t="s">
        <v>849</v>
      </c>
      <c r="E2487">
        <v>51</v>
      </c>
      <c r="F2487" t="s">
        <v>46</v>
      </c>
      <c r="H2487">
        <v>1</v>
      </c>
      <c r="I2487" t="s">
        <v>32</v>
      </c>
      <c r="J2487">
        <v>1</v>
      </c>
      <c r="K2487" t="s">
        <v>32</v>
      </c>
      <c r="L2487">
        <v>0</v>
      </c>
      <c r="M2487" t="s">
        <v>32</v>
      </c>
      <c r="N2487">
        <v>2012</v>
      </c>
      <c r="O2487">
        <v>68</v>
      </c>
      <c r="P2487">
        <v>91398</v>
      </c>
      <c r="Q2487">
        <v>36</v>
      </c>
      <c r="R2487">
        <v>90148</v>
      </c>
      <c r="S2487">
        <v>422</v>
      </c>
      <c r="T2487">
        <v>14596</v>
      </c>
      <c r="U2487">
        <v>32</v>
      </c>
      <c r="V2487">
        <v>1250</v>
      </c>
      <c r="W2487">
        <v>32.6</v>
      </c>
      <c r="X2487">
        <v>6.6</v>
      </c>
      <c r="Y2487">
        <v>31.5</v>
      </c>
      <c r="Z2487">
        <v>7</v>
      </c>
      <c r="AA2487">
        <v>14.1</v>
      </c>
      <c r="AB2487">
        <v>11.6</v>
      </c>
      <c r="AC2487">
        <v>38.5</v>
      </c>
      <c r="AD2487">
        <v>5.3</v>
      </c>
    </row>
    <row r="2488" spans="1:30" x14ac:dyDescent="0.45">
      <c r="A2488" t="s">
        <v>193</v>
      </c>
      <c r="B2488">
        <v>24260</v>
      </c>
      <c r="C2488" t="s">
        <v>849</v>
      </c>
      <c r="E2488">
        <v>52</v>
      </c>
      <c r="F2488" t="s">
        <v>47</v>
      </c>
      <c r="G2488" t="s">
        <v>48</v>
      </c>
      <c r="H2488">
        <v>1</v>
      </c>
      <c r="I2488" t="s">
        <v>32</v>
      </c>
      <c r="J2488">
        <v>1</v>
      </c>
      <c r="K2488" t="s">
        <v>32</v>
      </c>
      <c r="L2488">
        <v>0</v>
      </c>
      <c r="M2488" t="s">
        <v>32</v>
      </c>
      <c r="N2488">
        <v>2012</v>
      </c>
      <c r="O2488">
        <v>350</v>
      </c>
      <c r="P2488">
        <v>338102</v>
      </c>
      <c r="Q2488">
        <v>123</v>
      </c>
      <c r="R2488">
        <v>326400</v>
      </c>
      <c r="S2488">
        <v>1311</v>
      </c>
      <c r="T2488">
        <v>56389</v>
      </c>
      <c r="U2488">
        <v>227</v>
      </c>
      <c r="W2488">
        <v>17.8</v>
      </c>
      <c r="X2488">
        <v>4.5999999999999996</v>
      </c>
      <c r="Y2488">
        <v>18.5</v>
      </c>
      <c r="Z2488">
        <v>4.4000000000000004</v>
      </c>
      <c r="AA2488">
        <v>5.6</v>
      </c>
      <c r="AB2488">
        <v>5.7</v>
      </c>
      <c r="AC2488">
        <v>26.5</v>
      </c>
    </row>
    <row r="2489" spans="1:30" x14ac:dyDescent="0.45">
      <c r="A2489" t="s">
        <v>193</v>
      </c>
      <c r="B2489">
        <v>24260</v>
      </c>
      <c r="C2489" t="s">
        <v>849</v>
      </c>
      <c r="E2489">
        <v>53</v>
      </c>
      <c r="F2489" t="s">
        <v>49</v>
      </c>
      <c r="H2489">
        <v>1</v>
      </c>
      <c r="I2489" t="s">
        <v>32</v>
      </c>
      <c r="J2489">
        <v>1</v>
      </c>
      <c r="K2489" t="s">
        <v>32</v>
      </c>
      <c r="L2489">
        <v>0</v>
      </c>
      <c r="M2489" t="s">
        <v>32</v>
      </c>
      <c r="N2489">
        <v>2012</v>
      </c>
      <c r="O2489">
        <v>636</v>
      </c>
      <c r="P2489">
        <v>153046</v>
      </c>
      <c r="Q2489">
        <v>103</v>
      </c>
      <c r="R2489">
        <v>68403</v>
      </c>
      <c r="S2489">
        <v>398</v>
      </c>
      <c r="T2489">
        <v>10174</v>
      </c>
      <c r="U2489">
        <v>533</v>
      </c>
      <c r="W2489">
        <v>37.5</v>
      </c>
      <c r="X2489">
        <v>41.5</v>
      </c>
      <c r="Y2489">
        <v>23.6</v>
      </c>
      <c r="Z2489">
        <v>19.600000000000001</v>
      </c>
      <c r="AA2489">
        <v>20.8</v>
      </c>
      <c r="AB2489">
        <v>18.600000000000001</v>
      </c>
      <c r="AC2489">
        <v>41.6</v>
      </c>
    </row>
    <row r="2490" spans="1:30" x14ac:dyDescent="0.45">
      <c r="A2490" t="s">
        <v>193</v>
      </c>
      <c r="B2490">
        <v>24260</v>
      </c>
      <c r="C2490" t="s">
        <v>849</v>
      </c>
      <c r="E2490">
        <v>54</v>
      </c>
      <c r="F2490" t="s">
        <v>50</v>
      </c>
      <c r="H2490">
        <v>1</v>
      </c>
      <c r="I2490" t="s">
        <v>32</v>
      </c>
      <c r="J2490">
        <v>1</v>
      </c>
      <c r="K2490" t="s">
        <v>32</v>
      </c>
      <c r="L2490">
        <v>0</v>
      </c>
      <c r="M2490" t="s">
        <v>32</v>
      </c>
      <c r="N2490">
        <v>2012</v>
      </c>
      <c r="O2490">
        <v>583</v>
      </c>
      <c r="P2490">
        <v>117084</v>
      </c>
      <c r="Q2490">
        <v>122</v>
      </c>
      <c r="R2490">
        <v>96515</v>
      </c>
      <c r="S2490">
        <v>575</v>
      </c>
      <c r="T2490">
        <v>27588</v>
      </c>
      <c r="U2490">
        <v>461</v>
      </c>
      <c r="W2490">
        <v>21.3</v>
      </c>
      <c r="X2490">
        <v>39.700000000000003</v>
      </c>
      <c r="Y2490">
        <v>34.1</v>
      </c>
      <c r="Z2490">
        <v>47.4</v>
      </c>
      <c r="AA2490">
        <v>26.9</v>
      </c>
      <c r="AB2490">
        <v>27.7</v>
      </c>
      <c r="AC2490">
        <v>23.8</v>
      </c>
    </row>
    <row r="2491" spans="1:30" x14ac:dyDescent="0.45">
      <c r="A2491" t="s">
        <v>193</v>
      </c>
      <c r="B2491">
        <v>24260</v>
      </c>
      <c r="C2491" t="s">
        <v>849</v>
      </c>
      <c r="E2491">
        <v>56</v>
      </c>
      <c r="F2491" t="s">
        <v>51</v>
      </c>
      <c r="H2491">
        <v>1</v>
      </c>
      <c r="I2491" t="s">
        <v>32</v>
      </c>
      <c r="J2491">
        <v>1</v>
      </c>
      <c r="K2491" t="s">
        <v>32</v>
      </c>
      <c r="L2491">
        <v>0</v>
      </c>
      <c r="M2491" t="s">
        <v>32</v>
      </c>
      <c r="N2491">
        <v>2012</v>
      </c>
      <c r="O2491">
        <v>445</v>
      </c>
      <c r="P2491">
        <v>93014</v>
      </c>
      <c r="Q2491">
        <v>120</v>
      </c>
      <c r="R2491">
        <v>84937</v>
      </c>
      <c r="S2491">
        <v>1622</v>
      </c>
      <c r="T2491">
        <v>37016</v>
      </c>
      <c r="U2491">
        <v>325</v>
      </c>
      <c r="W2491">
        <v>20.399999999999999</v>
      </c>
      <c r="X2491">
        <v>15.1</v>
      </c>
      <c r="Y2491">
        <v>31.7</v>
      </c>
      <c r="Z2491">
        <v>16.100000000000001</v>
      </c>
      <c r="AA2491">
        <v>13.3</v>
      </c>
      <c r="AB2491">
        <v>12.3</v>
      </c>
      <c r="AC2491">
        <v>21.8</v>
      </c>
    </row>
    <row r="2492" spans="1:30" x14ac:dyDescent="0.45">
      <c r="A2492" t="s">
        <v>193</v>
      </c>
      <c r="B2492">
        <v>24260</v>
      </c>
      <c r="C2492" t="s">
        <v>849</v>
      </c>
      <c r="E2492">
        <v>61</v>
      </c>
      <c r="F2492" t="s">
        <v>52</v>
      </c>
      <c r="H2492">
        <v>1</v>
      </c>
      <c r="I2492" t="s">
        <v>32</v>
      </c>
      <c r="J2492">
        <v>1</v>
      </c>
      <c r="K2492" t="s">
        <v>32</v>
      </c>
      <c r="L2492">
        <v>0</v>
      </c>
      <c r="M2492" t="s">
        <v>32</v>
      </c>
      <c r="N2492">
        <v>2012</v>
      </c>
      <c r="O2492">
        <v>95</v>
      </c>
      <c r="P2492">
        <v>13546</v>
      </c>
      <c r="Q2492">
        <v>29</v>
      </c>
      <c r="R2492">
        <v>13069</v>
      </c>
      <c r="S2492">
        <v>309</v>
      </c>
      <c r="T2492">
        <v>5804</v>
      </c>
      <c r="U2492">
        <v>67</v>
      </c>
      <c r="V2492">
        <v>477</v>
      </c>
      <c r="W2492">
        <v>52.7</v>
      </c>
      <c r="X2492">
        <v>14.6</v>
      </c>
      <c r="Y2492">
        <v>34.799999999999997</v>
      </c>
      <c r="Z2492">
        <v>15.8</v>
      </c>
      <c r="AA2492">
        <v>9.1</v>
      </c>
      <c r="AB2492">
        <v>13.6</v>
      </c>
      <c r="AC2492">
        <v>74.2</v>
      </c>
      <c r="AD2492">
        <v>20.6</v>
      </c>
    </row>
    <row r="2493" spans="1:30" x14ac:dyDescent="0.45">
      <c r="A2493" t="s">
        <v>193</v>
      </c>
      <c r="B2493">
        <v>24260</v>
      </c>
      <c r="C2493" t="s">
        <v>849</v>
      </c>
      <c r="E2493">
        <v>62</v>
      </c>
      <c r="F2493" t="s">
        <v>53</v>
      </c>
      <c r="H2493">
        <v>1</v>
      </c>
      <c r="I2493" t="s">
        <v>32</v>
      </c>
      <c r="J2493">
        <v>1</v>
      </c>
      <c r="K2493" t="s">
        <v>32</v>
      </c>
      <c r="L2493">
        <v>0</v>
      </c>
      <c r="M2493" t="s">
        <v>32</v>
      </c>
      <c r="N2493">
        <v>2012</v>
      </c>
      <c r="O2493">
        <v>800</v>
      </c>
      <c r="P2493">
        <v>507618</v>
      </c>
      <c r="Q2493">
        <v>283</v>
      </c>
      <c r="R2493">
        <v>491617</v>
      </c>
      <c r="S2493">
        <v>5750</v>
      </c>
      <c r="T2493">
        <v>178655</v>
      </c>
      <c r="U2493">
        <v>518</v>
      </c>
      <c r="W2493">
        <v>18.399999999999999</v>
      </c>
      <c r="X2493">
        <v>8.3000000000000007</v>
      </c>
      <c r="Y2493">
        <v>11.4</v>
      </c>
      <c r="Z2493">
        <v>8.3000000000000007</v>
      </c>
      <c r="AA2493">
        <v>8.5</v>
      </c>
      <c r="AB2493">
        <v>11.7</v>
      </c>
      <c r="AC2493">
        <v>23.9</v>
      </c>
    </row>
    <row r="2494" spans="1:30" x14ac:dyDescent="0.45">
      <c r="A2494" t="s">
        <v>193</v>
      </c>
      <c r="B2494">
        <v>24260</v>
      </c>
      <c r="C2494" t="s">
        <v>849</v>
      </c>
      <c r="E2494">
        <v>71</v>
      </c>
      <c r="F2494" t="s">
        <v>54</v>
      </c>
      <c r="H2494">
        <v>1</v>
      </c>
      <c r="I2494" t="s">
        <v>32</v>
      </c>
      <c r="J2494">
        <v>1</v>
      </c>
      <c r="K2494" t="s">
        <v>32</v>
      </c>
      <c r="L2494">
        <v>0</v>
      </c>
      <c r="M2494" t="s">
        <v>32</v>
      </c>
      <c r="N2494">
        <v>2012</v>
      </c>
      <c r="O2494">
        <v>348</v>
      </c>
      <c r="P2494">
        <v>33324</v>
      </c>
      <c r="Q2494">
        <v>49</v>
      </c>
      <c r="R2494">
        <v>30832</v>
      </c>
      <c r="S2494">
        <v>495</v>
      </c>
      <c r="T2494">
        <v>8933</v>
      </c>
      <c r="U2494">
        <v>299</v>
      </c>
      <c r="V2494">
        <v>2492</v>
      </c>
      <c r="W2494">
        <v>31.3</v>
      </c>
      <c r="X2494">
        <v>29.2</v>
      </c>
      <c r="Y2494">
        <v>47.2</v>
      </c>
      <c r="Z2494">
        <v>32.9</v>
      </c>
      <c r="AA2494">
        <v>32.299999999999997</v>
      </c>
      <c r="AB2494">
        <v>25.6</v>
      </c>
      <c r="AC2494">
        <v>33.700000000000003</v>
      </c>
      <c r="AD2494">
        <v>14</v>
      </c>
    </row>
    <row r="2495" spans="1:30" x14ac:dyDescent="0.45">
      <c r="A2495" t="s">
        <v>193</v>
      </c>
      <c r="B2495">
        <v>24260</v>
      </c>
      <c r="C2495" t="s">
        <v>849</v>
      </c>
      <c r="E2495">
        <v>72</v>
      </c>
      <c r="F2495" t="s">
        <v>55</v>
      </c>
      <c r="H2495">
        <v>1</v>
      </c>
      <c r="I2495" t="s">
        <v>32</v>
      </c>
      <c r="J2495">
        <v>1</v>
      </c>
      <c r="K2495" t="s">
        <v>32</v>
      </c>
      <c r="L2495">
        <v>0</v>
      </c>
      <c r="M2495" t="s">
        <v>32</v>
      </c>
      <c r="N2495">
        <v>2012</v>
      </c>
      <c r="O2495">
        <v>251</v>
      </c>
      <c r="P2495">
        <v>149818</v>
      </c>
      <c r="Q2495">
        <v>182</v>
      </c>
      <c r="R2495">
        <v>148535</v>
      </c>
      <c r="S2495">
        <v>3366</v>
      </c>
      <c r="T2495">
        <v>38826</v>
      </c>
      <c r="U2495">
        <v>69</v>
      </c>
      <c r="V2495">
        <v>1283</v>
      </c>
      <c r="W2495">
        <v>16.399999999999999</v>
      </c>
      <c r="X2495">
        <v>26.2</v>
      </c>
      <c r="Y2495">
        <v>22.3</v>
      </c>
      <c r="Z2495">
        <v>27.5</v>
      </c>
      <c r="AA2495">
        <v>34.1</v>
      </c>
      <c r="AB2495">
        <v>20.2</v>
      </c>
      <c r="AC2495">
        <v>26.8</v>
      </c>
      <c r="AD2495">
        <v>17.7</v>
      </c>
    </row>
    <row r="2496" spans="1:30" x14ac:dyDescent="0.45">
      <c r="A2496" t="s">
        <v>193</v>
      </c>
      <c r="B2496">
        <v>24260</v>
      </c>
      <c r="C2496" t="s">
        <v>849</v>
      </c>
      <c r="E2496">
        <v>81</v>
      </c>
      <c r="F2496" t="s">
        <v>56</v>
      </c>
      <c r="G2496" t="s">
        <v>57</v>
      </c>
      <c r="H2496">
        <v>1</v>
      </c>
      <c r="I2496" t="s">
        <v>32</v>
      </c>
      <c r="J2496">
        <v>1</v>
      </c>
      <c r="K2496" t="s">
        <v>32</v>
      </c>
      <c r="L2496">
        <v>0</v>
      </c>
      <c r="M2496" t="s">
        <v>32</v>
      </c>
      <c r="N2496">
        <v>2012</v>
      </c>
      <c r="O2496">
        <v>745</v>
      </c>
      <c r="P2496">
        <v>93045</v>
      </c>
      <c r="Q2496">
        <v>141</v>
      </c>
      <c r="R2496">
        <v>78768</v>
      </c>
      <c r="S2496">
        <v>623</v>
      </c>
      <c r="T2496">
        <v>17485</v>
      </c>
      <c r="U2496">
        <v>604</v>
      </c>
      <c r="V2496">
        <v>14277</v>
      </c>
      <c r="W2496">
        <v>12.1</v>
      </c>
      <c r="X2496">
        <v>33.700000000000003</v>
      </c>
      <c r="Y2496">
        <v>21.8</v>
      </c>
      <c r="Z2496">
        <v>39.200000000000003</v>
      </c>
      <c r="AA2496">
        <v>24.3</v>
      </c>
      <c r="AB2496">
        <v>28.7</v>
      </c>
      <c r="AC2496">
        <v>13.7</v>
      </c>
      <c r="AD2496">
        <v>33.200000000000003</v>
      </c>
    </row>
    <row r="2497" spans="1:30" x14ac:dyDescent="0.45">
      <c r="A2497" t="s">
        <v>194</v>
      </c>
      <c r="B2497">
        <v>24300</v>
      </c>
      <c r="C2497" t="s">
        <v>611</v>
      </c>
      <c r="E2497">
        <v>0</v>
      </c>
      <c r="F2497" t="s">
        <v>31</v>
      </c>
      <c r="H2497">
        <v>1</v>
      </c>
      <c r="I2497" t="s">
        <v>32</v>
      </c>
      <c r="J2497">
        <v>1</v>
      </c>
      <c r="K2497" t="s">
        <v>32</v>
      </c>
      <c r="L2497">
        <v>0</v>
      </c>
      <c r="M2497" t="s">
        <v>32</v>
      </c>
      <c r="N2497">
        <v>2012</v>
      </c>
      <c r="O2497">
        <v>14632</v>
      </c>
      <c r="P2497">
        <v>9823525</v>
      </c>
      <c r="Q2497">
        <v>4064</v>
      </c>
      <c r="R2497">
        <v>9341908</v>
      </c>
      <c r="S2497">
        <v>73398</v>
      </c>
      <c r="T2497">
        <v>3259361</v>
      </c>
      <c r="U2497">
        <v>10568</v>
      </c>
      <c r="V2497">
        <v>481616</v>
      </c>
      <c r="W2497">
        <v>5.5</v>
      </c>
      <c r="X2497">
        <v>2.8</v>
      </c>
      <c r="Y2497">
        <v>5.9</v>
      </c>
      <c r="Z2497">
        <v>3</v>
      </c>
      <c r="AA2497">
        <v>4.4000000000000004</v>
      </c>
      <c r="AB2497">
        <v>4.2</v>
      </c>
      <c r="AC2497">
        <v>6</v>
      </c>
      <c r="AD2497">
        <v>19.5</v>
      </c>
    </row>
    <row r="2498" spans="1:30" x14ac:dyDescent="0.45">
      <c r="A2498" t="s">
        <v>194</v>
      </c>
      <c r="B2498">
        <v>24300</v>
      </c>
      <c r="C2498" t="s">
        <v>611</v>
      </c>
      <c r="E2498">
        <v>11</v>
      </c>
      <c r="F2498" t="s">
        <v>33</v>
      </c>
      <c r="G2498" t="s">
        <v>34</v>
      </c>
      <c r="H2498">
        <v>1</v>
      </c>
      <c r="I2498" t="s">
        <v>32</v>
      </c>
      <c r="J2498">
        <v>1</v>
      </c>
      <c r="K2498" t="s">
        <v>32</v>
      </c>
      <c r="L2498">
        <v>0</v>
      </c>
      <c r="M2498" t="s">
        <v>32</v>
      </c>
      <c r="N2498">
        <v>2012</v>
      </c>
      <c r="O2498">
        <v>67</v>
      </c>
      <c r="P2498">
        <v>5096</v>
      </c>
      <c r="Q2498">
        <v>2</v>
      </c>
      <c r="U2498">
        <v>65</v>
      </c>
      <c r="V2498">
        <v>1312</v>
      </c>
      <c r="W2498">
        <v>18.2</v>
      </c>
      <c r="X2498">
        <v>3.3</v>
      </c>
      <c r="Y2498">
        <v>0</v>
      </c>
      <c r="AC2498">
        <v>17.899999999999999</v>
      </c>
      <c r="AD2498">
        <v>12.6</v>
      </c>
    </row>
    <row r="2499" spans="1:30" x14ac:dyDescent="0.45">
      <c r="A2499" t="s">
        <v>194</v>
      </c>
      <c r="B2499">
        <v>24300</v>
      </c>
      <c r="C2499" t="s">
        <v>611</v>
      </c>
      <c r="E2499">
        <v>21</v>
      </c>
      <c r="F2499" t="s">
        <v>35</v>
      </c>
      <c r="H2499">
        <v>1</v>
      </c>
      <c r="I2499" t="s">
        <v>32</v>
      </c>
      <c r="J2499">
        <v>1</v>
      </c>
      <c r="K2499" t="s">
        <v>32</v>
      </c>
      <c r="L2499">
        <v>0</v>
      </c>
      <c r="M2499" t="s">
        <v>32</v>
      </c>
      <c r="N2499">
        <v>2012</v>
      </c>
      <c r="O2499">
        <v>391</v>
      </c>
      <c r="P2499">
        <v>571646</v>
      </c>
      <c r="Q2499">
        <v>157</v>
      </c>
      <c r="R2499">
        <v>561170</v>
      </c>
      <c r="S2499">
        <v>3643</v>
      </c>
      <c r="T2499">
        <v>183277</v>
      </c>
      <c r="U2499">
        <v>234</v>
      </c>
      <c r="V2499">
        <v>10476</v>
      </c>
      <c r="W2499">
        <v>15.7</v>
      </c>
      <c r="X2499">
        <v>11.1</v>
      </c>
      <c r="Y2499">
        <v>36.6</v>
      </c>
      <c r="Z2499">
        <v>12</v>
      </c>
      <c r="AA2499">
        <v>30.1</v>
      </c>
      <c r="AB2499">
        <v>14</v>
      </c>
      <c r="AC2499">
        <v>30.1</v>
      </c>
      <c r="AD2499">
        <v>32.1</v>
      </c>
    </row>
    <row r="2500" spans="1:30" x14ac:dyDescent="0.45">
      <c r="A2500" t="s">
        <v>194</v>
      </c>
      <c r="B2500">
        <v>24300</v>
      </c>
      <c r="C2500" t="s">
        <v>611</v>
      </c>
      <c r="E2500">
        <v>23</v>
      </c>
      <c r="F2500" t="s">
        <v>37</v>
      </c>
      <c r="H2500">
        <v>1</v>
      </c>
      <c r="I2500" t="s">
        <v>32</v>
      </c>
      <c r="J2500">
        <v>1</v>
      </c>
      <c r="K2500" t="s">
        <v>32</v>
      </c>
      <c r="L2500">
        <v>0</v>
      </c>
      <c r="M2500" t="s">
        <v>32</v>
      </c>
      <c r="N2500">
        <v>2012</v>
      </c>
      <c r="O2500">
        <v>1695</v>
      </c>
      <c r="P2500">
        <v>868064</v>
      </c>
      <c r="Q2500">
        <v>524</v>
      </c>
      <c r="R2500">
        <v>796316</v>
      </c>
      <c r="S2500">
        <v>3483</v>
      </c>
      <c r="T2500">
        <v>166554</v>
      </c>
      <c r="U2500">
        <v>1171</v>
      </c>
      <c r="V2500">
        <v>71749</v>
      </c>
      <c r="W2500">
        <v>16.100000000000001</v>
      </c>
      <c r="X2500">
        <v>17.100000000000001</v>
      </c>
      <c r="Y2500">
        <v>21.8</v>
      </c>
      <c r="Z2500">
        <v>19.3</v>
      </c>
      <c r="AA2500">
        <v>17.399999999999999</v>
      </c>
      <c r="AB2500">
        <v>18.100000000000001</v>
      </c>
      <c r="AC2500">
        <v>18.899999999999999</v>
      </c>
      <c r="AD2500">
        <v>41.9</v>
      </c>
    </row>
    <row r="2501" spans="1:30" x14ac:dyDescent="0.45">
      <c r="A2501" t="s">
        <v>194</v>
      </c>
      <c r="B2501">
        <v>24300</v>
      </c>
      <c r="C2501" t="s">
        <v>611</v>
      </c>
      <c r="E2501" t="s">
        <v>38</v>
      </c>
      <c r="F2501" t="s">
        <v>39</v>
      </c>
      <c r="H2501">
        <v>1</v>
      </c>
      <c r="I2501" t="s">
        <v>32</v>
      </c>
      <c r="J2501">
        <v>1</v>
      </c>
      <c r="K2501" t="s">
        <v>32</v>
      </c>
      <c r="L2501">
        <v>0</v>
      </c>
      <c r="M2501" t="s">
        <v>32</v>
      </c>
      <c r="N2501">
        <v>2012</v>
      </c>
      <c r="O2501">
        <v>285</v>
      </c>
      <c r="P2501">
        <v>484760</v>
      </c>
      <c r="Q2501">
        <v>150</v>
      </c>
      <c r="R2501">
        <v>480948</v>
      </c>
      <c r="S2501">
        <v>2162</v>
      </c>
      <c r="T2501">
        <v>87378</v>
      </c>
      <c r="U2501">
        <v>135</v>
      </c>
      <c r="V2501">
        <v>3811</v>
      </c>
      <c r="W2501">
        <v>17.3</v>
      </c>
      <c r="X2501">
        <v>7.7</v>
      </c>
      <c r="Y2501">
        <v>23.1</v>
      </c>
      <c r="Z2501">
        <v>8.1</v>
      </c>
      <c r="AA2501">
        <v>12.5</v>
      </c>
      <c r="AB2501">
        <v>12.1</v>
      </c>
      <c r="AC2501">
        <v>35.799999999999997</v>
      </c>
      <c r="AD2501">
        <v>10.3</v>
      </c>
    </row>
    <row r="2502" spans="1:30" x14ac:dyDescent="0.45">
      <c r="A2502" t="s">
        <v>194</v>
      </c>
      <c r="B2502">
        <v>24300</v>
      </c>
      <c r="C2502" t="s">
        <v>611</v>
      </c>
      <c r="E2502">
        <v>42</v>
      </c>
      <c r="F2502" t="s">
        <v>40</v>
      </c>
      <c r="H2502">
        <v>1</v>
      </c>
      <c r="I2502" t="s">
        <v>32</v>
      </c>
      <c r="J2502">
        <v>1</v>
      </c>
      <c r="K2502" t="s">
        <v>32</v>
      </c>
      <c r="L2502">
        <v>0</v>
      </c>
      <c r="M2502" t="s">
        <v>32</v>
      </c>
      <c r="N2502">
        <v>2012</v>
      </c>
      <c r="O2502">
        <v>352</v>
      </c>
      <c r="P2502">
        <v>997539</v>
      </c>
      <c r="Q2502">
        <v>233</v>
      </c>
      <c r="R2502">
        <v>993639</v>
      </c>
      <c r="S2502">
        <v>1890</v>
      </c>
      <c r="T2502">
        <v>94575</v>
      </c>
      <c r="U2502">
        <v>119</v>
      </c>
      <c r="V2502">
        <v>3899</v>
      </c>
      <c r="W2502">
        <v>17.899999999999999</v>
      </c>
      <c r="X2502">
        <v>12.3</v>
      </c>
      <c r="Y2502">
        <v>20.7</v>
      </c>
      <c r="Z2502">
        <v>12.8</v>
      </c>
      <c r="AA2502">
        <v>8.3000000000000007</v>
      </c>
      <c r="AB2502">
        <v>8</v>
      </c>
      <c r="AC2502">
        <v>35.200000000000003</v>
      </c>
      <c r="AD2502">
        <v>31.4</v>
      </c>
    </row>
    <row r="2503" spans="1:30" x14ac:dyDescent="0.45">
      <c r="A2503" t="s">
        <v>194</v>
      </c>
      <c r="B2503">
        <v>24300</v>
      </c>
      <c r="C2503" t="s">
        <v>611</v>
      </c>
      <c r="E2503" t="s">
        <v>41</v>
      </c>
      <c r="F2503" t="s">
        <v>42</v>
      </c>
      <c r="H2503">
        <v>1</v>
      </c>
      <c r="I2503" t="s">
        <v>32</v>
      </c>
      <c r="J2503">
        <v>1</v>
      </c>
      <c r="K2503" t="s">
        <v>32</v>
      </c>
      <c r="L2503">
        <v>0</v>
      </c>
      <c r="M2503" t="s">
        <v>32</v>
      </c>
      <c r="N2503">
        <v>2012</v>
      </c>
      <c r="O2503">
        <v>1710</v>
      </c>
      <c r="P2503">
        <v>1916340</v>
      </c>
      <c r="Q2503">
        <v>518</v>
      </c>
      <c r="R2503">
        <v>1883632</v>
      </c>
      <c r="S2503">
        <v>7766</v>
      </c>
      <c r="T2503">
        <v>194135</v>
      </c>
      <c r="U2503">
        <v>1192</v>
      </c>
      <c r="V2503">
        <v>32709</v>
      </c>
      <c r="W2503">
        <v>12.3</v>
      </c>
      <c r="X2503">
        <v>4.8</v>
      </c>
      <c r="Y2503">
        <v>11.1</v>
      </c>
      <c r="Z2503">
        <v>5.0999999999999996</v>
      </c>
      <c r="AA2503">
        <v>5.0999999999999996</v>
      </c>
      <c r="AB2503">
        <v>8.5</v>
      </c>
      <c r="AC2503">
        <v>13.5</v>
      </c>
      <c r="AD2503">
        <v>20.100000000000001</v>
      </c>
    </row>
    <row r="2504" spans="1:30" x14ac:dyDescent="0.45">
      <c r="A2504" t="s">
        <v>194</v>
      </c>
      <c r="B2504">
        <v>24300</v>
      </c>
      <c r="C2504" t="s">
        <v>611</v>
      </c>
      <c r="E2504" t="s">
        <v>43</v>
      </c>
      <c r="F2504" t="s">
        <v>44</v>
      </c>
      <c r="G2504" t="s">
        <v>45</v>
      </c>
      <c r="H2504">
        <v>1</v>
      </c>
      <c r="I2504" t="s">
        <v>32</v>
      </c>
      <c r="J2504">
        <v>1</v>
      </c>
      <c r="K2504" t="s">
        <v>32</v>
      </c>
      <c r="L2504">
        <v>0</v>
      </c>
      <c r="M2504" t="s">
        <v>32</v>
      </c>
      <c r="N2504">
        <v>2012</v>
      </c>
      <c r="O2504">
        <v>710</v>
      </c>
      <c r="P2504">
        <v>398359</v>
      </c>
      <c r="Q2504">
        <v>192</v>
      </c>
      <c r="R2504">
        <v>383435</v>
      </c>
      <c r="S2504">
        <v>2356</v>
      </c>
      <c r="T2504">
        <v>104158</v>
      </c>
      <c r="U2504">
        <v>518</v>
      </c>
      <c r="V2504">
        <v>14924</v>
      </c>
      <c r="W2504">
        <v>11.8</v>
      </c>
      <c r="X2504">
        <v>5.0999999999999996</v>
      </c>
      <c r="Y2504">
        <v>26.7</v>
      </c>
      <c r="Z2504">
        <v>5.9</v>
      </c>
      <c r="AA2504">
        <v>10.6</v>
      </c>
      <c r="AB2504">
        <v>6.1</v>
      </c>
      <c r="AC2504">
        <v>13.9</v>
      </c>
      <c r="AD2504">
        <v>35</v>
      </c>
    </row>
    <row r="2505" spans="1:30" x14ac:dyDescent="0.45">
      <c r="A2505" t="s">
        <v>194</v>
      </c>
      <c r="B2505">
        <v>24300</v>
      </c>
      <c r="C2505" t="s">
        <v>611</v>
      </c>
      <c r="E2505">
        <v>51</v>
      </c>
      <c r="F2505" t="s">
        <v>46</v>
      </c>
      <c r="H2505">
        <v>1</v>
      </c>
      <c r="I2505" t="s">
        <v>32</v>
      </c>
      <c r="J2505">
        <v>1</v>
      </c>
      <c r="K2505" t="s">
        <v>32</v>
      </c>
      <c r="L2505">
        <v>0</v>
      </c>
      <c r="M2505" t="s">
        <v>32</v>
      </c>
      <c r="N2505">
        <v>2012</v>
      </c>
      <c r="O2505">
        <v>119</v>
      </c>
      <c r="P2505">
        <v>201179</v>
      </c>
      <c r="Q2505">
        <v>38</v>
      </c>
      <c r="R2505">
        <v>196387</v>
      </c>
      <c r="S2505">
        <v>1151</v>
      </c>
      <c r="T2505">
        <v>40357</v>
      </c>
      <c r="U2505">
        <v>80</v>
      </c>
      <c r="V2505">
        <v>4792</v>
      </c>
      <c r="W2505">
        <v>25.5</v>
      </c>
      <c r="X2505">
        <v>4.4000000000000004</v>
      </c>
      <c r="Y2505">
        <v>13.2</v>
      </c>
      <c r="Z2505">
        <v>4.7</v>
      </c>
      <c r="AA2505">
        <v>5.6</v>
      </c>
      <c r="AB2505">
        <v>5</v>
      </c>
      <c r="AC2505">
        <v>33.4</v>
      </c>
      <c r="AD2505">
        <v>3.3</v>
      </c>
    </row>
    <row r="2506" spans="1:30" x14ac:dyDescent="0.45">
      <c r="A2506" t="s">
        <v>194</v>
      </c>
      <c r="B2506">
        <v>24300</v>
      </c>
      <c r="C2506" t="s">
        <v>611</v>
      </c>
      <c r="E2506">
        <v>52</v>
      </c>
      <c r="F2506" t="s">
        <v>47</v>
      </c>
      <c r="G2506" t="s">
        <v>48</v>
      </c>
      <c r="H2506">
        <v>1</v>
      </c>
      <c r="I2506" t="s">
        <v>32</v>
      </c>
      <c r="J2506">
        <v>1</v>
      </c>
      <c r="K2506" t="s">
        <v>32</v>
      </c>
      <c r="L2506">
        <v>0</v>
      </c>
      <c r="M2506" t="s">
        <v>32</v>
      </c>
      <c r="N2506">
        <v>2012</v>
      </c>
      <c r="O2506">
        <v>561</v>
      </c>
      <c r="P2506">
        <v>314629</v>
      </c>
      <c r="Q2506">
        <v>232</v>
      </c>
      <c r="R2506">
        <v>301029</v>
      </c>
      <c r="S2506">
        <v>1910</v>
      </c>
      <c r="T2506">
        <v>100234</v>
      </c>
      <c r="U2506">
        <v>329</v>
      </c>
      <c r="V2506">
        <v>13600</v>
      </c>
      <c r="W2506">
        <v>28.1</v>
      </c>
      <c r="X2506">
        <v>14</v>
      </c>
      <c r="Y2506">
        <v>34.5</v>
      </c>
      <c r="Z2506">
        <v>15.2</v>
      </c>
      <c r="AA2506">
        <v>14.3</v>
      </c>
      <c r="AB2506">
        <v>14.8</v>
      </c>
      <c r="AC2506">
        <v>39.4</v>
      </c>
      <c r="AD2506">
        <v>24.8</v>
      </c>
    </row>
    <row r="2507" spans="1:30" x14ac:dyDescent="0.45">
      <c r="A2507" t="s">
        <v>194</v>
      </c>
      <c r="B2507">
        <v>24300</v>
      </c>
      <c r="C2507" t="s">
        <v>611</v>
      </c>
      <c r="E2507">
        <v>53</v>
      </c>
      <c r="F2507" t="s">
        <v>49</v>
      </c>
      <c r="H2507">
        <v>1</v>
      </c>
      <c r="I2507" t="s">
        <v>32</v>
      </c>
      <c r="J2507">
        <v>1</v>
      </c>
      <c r="K2507" t="s">
        <v>32</v>
      </c>
      <c r="L2507">
        <v>0</v>
      </c>
      <c r="M2507" t="s">
        <v>32</v>
      </c>
      <c r="N2507">
        <v>2012</v>
      </c>
      <c r="O2507">
        <v>1646</v>
      </c>
      <c r="P2507">
        <v>326753</v>
      </c>
      <c r="Q2507">
        <v>284</v>
      </c>
      <c r="R2507">
        <v>171149</v>
      </c>
      <c r="S2507">
        <v>882</v>
      </c>
      <c r="T2507">
        <v>31251</v>
      </c>
      <c r="U2507">
        <v>1362</v>
      </c>
      <c r="V2507">
        <v>155604</v>
      </c>
      <c r="W2507">
        <v>16.100000000000001</v>
      </c>
      <c r="X2507">
        <v>21.4</v>
      </c>
      <c r="Y2507">
        <v>35.700000000000003</v>
      </c>
      <c r="Z2507">
        <v>28.1</v>
      </c>
      <c r="AA2507">
        <v>28</v>
      </c>
      <c r="AB2507">
        <v>16.2</v>
      </c>
      <c r="AC2507">
        <v>20.2</v>
      </c>
      <c r="AD2507">
        <v>42.2</v>
      </c>
    </row>
    <row r="2508" spans="1:30" x14ac:dyDescent="0.45">
      <c r="A2508" t="s">
        <v>194</v>
      </c>
      <c r="B2508">
        <v>24300</v>
      </c>
      <c r="C2508" t="s">
        <v>611</v>
      </c>
      <c r="E2508">
        <v>54</v>
      </c>
      <c r="F2508" t="s">
        <v>50</v>
      </c>
      <c r="H2508">
        <v>1</v>
      </c>
      <c r="I2508" t="s">
        <v>32</v>
      </c>
      <c r="J2508">
        <v>1</v>
      </c>
      <c r="K2508" t="s">
        <v>32</v>
      </c>
      <c r="L2508">
        <v>0</v>
      </c>
      <c r="M2508" t="s">
        <v>32</v>
      </c>
      <c r="N2508">
        <v>2012</v>
      </c>
      <c r="O2508">
        <v>1847</v>
      </c>
      <c r="P2508">
        <v>441097</v>
      </c>
      <c r="Q2508">
        <v>587</v>
      </c>
      <c r="R2508">
        <v>397746</v>
      </c>
      <c r="S2508">
        <v>3341</v>
      </c>
      <c r="T2508">
        <v>181733</v>
      </c>
      <c r="U2508">
        <v>1260</v>
      </c>
      <c r="V2508">
        <v>43351</v>
      </c>
      <c r="W2508">
        <v>6.6</v>
      </c>
      <c r="X2508">
        <v>33.1</v>
      </c>
      <c r="Y2508">
        <v>17.8</v>
      </c>
      <c r="Z2508">
        <v>37.6</v>
      </c>
      <c r="AA2508">
        <v>38.4</v>
      </c>
      <c r="AB2508">
        <v>40</v>
      </c>
      <c r="AC2508">
        <v>7.1</v>
      </c>
      <c r="AD2508">
        <v>19.899999999999999</v>
      </c>
    </row>
    <row r="2509" spans="1:30" x14ac:dyDescent="0.45">
      <c r="A2509" t="s">
        <v>194</v>
      </c>
      <c r="B2509">
        <v>24300</v>
      </c>
      <c r="C2509" t="s">
        <v>611</v>
      </c>
      <c r="E2509">
        <v>56</v>
      </c>
      <c r="F2509" t="s">
        <v>51</v>
      </c>
      <c r="H2509">
        <v>1</v>
      </c>
      <c r="I2509" t="s">
        <v>32</v>
      </c>
      <c r="J2509">
        <v>1</v>
      </c>
      <c r="K2509" t="s">
        <v>32</v>
      </c>
      <c r="L2509">
        <v>0</v>
      </c>
      <c r="M2509" t="s">
        <v>32</v>
      </c>
      <c r="N2509">
        <v>2012</v>
      </c>
      <c r="O2509">
        <v>1035</v>
      </c>
      <c r="P2509">
        <v>1806730</v>
      </c>
      <c r="Q2509">
        <v>204</v>
      </c>
      <c r="R2509">
        <v>1784984</v>
      </c>
      <c r="S2509">
        <v>27058</v>
      </c>
      <c r="T2509">
        <v>1575539</v>
      </c>
      <c r="U2509">
        <v>830</v>
      </c>
      <c r="V2509">
        <v>21746</v>
      </c>
      <c r="W2509">
        <v>10.1</v>
      </c>
      <c r="X2509">
        <v>6.2</v>
      </c>
      <c r="Y2509">
        <v>23.4</v>
      </c>
      <c r="Z2509">
        <v>6.4</v>
      </c>
      <c r="AA2509">
        <v>5.8</v>
      </c>
      <c r="AB2509">
        <v>6</v>
      </c>
      <c r="AC2509">
        <v>10</v>
      </c>
      <c r="AD2509">
        <v>28.8</v>
      </c>
    </row>
    <row r="2510" spans="1:30" x14ac:dyDescent="0.45">
      <c r="A2510" t="s">
        <v>194</v>
      </c>
      <c r="B2510">
        <v>24300</v>
      </c>
      <c r="C2510" t="s">
        <v>611</v>
      </c>
      <c r="E2510">
        <v>61</v>
      </c>
      <c r="F2510" t="s">
        <v>52</v>
      </c>
      <c r="H2510">
        <v>1</v>
      </c>
      <c r="I2510" t="s">
        <v>32</v>
      </c>
      <c r="J2510">
        <v>1</v>
      </c>
      <c r="K2510" t="s">
        <v>32</v>
      </c>
      <c r="L2510">
        <v>0</v>
      </c>
      <c r="M2510" t="s">
        <v>32</v>
      </c>
      <c r="N2510">
        <v>2012</v>
      </c>
      <c r="O2510">
        <v>220</v>
      </c>
      <c r="P2510">
        <v>24913</v>
      </c>
      <c r="Q2510">
        <v>36</v>
      </c>
      <c r="R2510">
        <v>23385</v>
      </c>
      <c r="S2510">
        <v>526</v>
      </c>
      <c r="T2510">
        <v>10113</v>
      </c>
      <c r="U2510">
        <v>184</v>
      </c>
      <c r="W2510">
        <v>35.700000000000003</v>
      </c>
      <c r="X2510">
        <v>14</v>
      </c>
      <c r="Y2510">
        <v>31.2</v>
      </c>
      <c r="Z2510">
        <v>12.9</v>
      </c>
      <c r="AA2510">
        <v>30.7</v>
      </c>
      <c r="AB2510">
        <v>10.6</v>
      </c>
      <c r="AC2510">
        <v>38.5</v>
      </c>
    </row>
    <row r="2511" spans="1:30" x14ac:dyDescent="0.45">
      <c r="A2511" t="s">
        <v>194</v>
      </c>
      <c r="B2511">
        <v>24300</v>
      </c>
      <c r="C2511" t="s">
        <v>611</v>
      </c>
      <c r="E2511">
        <v>62</v>
      </c>
      <c r="F2511" t="s">
        <v>53</v>
      </c>
      <c r="H2511">
        <v>1</v>
      </c>
      <c r="I2511" t="s">
        <v>32</v>
      </c>
      <c r="J2511">
        <v>1</v>
      </c>
      <c r="K2511" t="s">
        <v>32</v>
      </c>
      <c r="L2511">
        <v>0</v>
      </c>
      <c r="M2511" t="s">
        <v>32</v>
      </c>
      <c r="N2511">
        <v>2012</v>
      </c>
      <c r="O2511">
        <v>1347</v>
      </c>
      <c r="P2511">
        <v>823840</v>
      </c>
      <c r="Q2511">
        <v>371</v>
      </c>
      <c r="R2511">
        <v>782576</v>
      </c>
      <c r="S2511">
        <v>7957</v>
      </c>
      <c r="T2511">
        <v>324521</v>
      </c>
      <c r="U2511">
        <v>976</v>
      </c>
      <c r="W2511">
        <v>13.4</v>
      </c>
      <c r="X2511">
        <v>7.4</v>
      </c>
      <c r="Y2511">
        <v>17.399999999999999</v>
      </c>
      <c r="Z2511">
        <v>8.1</v>
      </c>
      <c r="AA2511">
        <v>7.7</v>
      </c>
      <c r="AB2511">
        <v>11.7</v>
      </c>
      <c r="AC2511">
        <v>17.899999999999999</v>
      </c>
    </row>
    <row r="2512" spans="1:30" x14ac:dyDescent="0.45">
      <c r="A2512" t="s">
        <v>194</v>
      </c>
      <c r="B2512">
        <v>24300</v>
      </c>
      <c r="C2512" t="s">
        <v>611</v>
      </c>
      <c r="E2512">
        <v>71</v>
      </c>
      <c r="F2512" t="s">
        <v>54</v>
      </c>
      <c r="H2512">
        <v>1</v>
      </c>
      <c r="I2512" t="s">
        <v>32</v>
      </c>
      <c r="J2512">
        <v>1</v>
      </c>
      <c r="K2512" t="s">
        <v>32</v>
      </c>
      <c r="L2512">
        <v>0</v>
      </c>
      <c r="M2512" t="s">
        <v>32</v>
      </c>
      <c r="N2512">
        <v>2012</v>
      </c>
      <c r="O2512">
        <v>523</v>
      </c>
      <c r="P2512">
        <v>49533</v>
      </c>
      <c r="Q2512">
        <v>83</v>
      </c>
      <c r="R2512">
        <v>43632</v>
      </c>
      <c r="S2512">
        <v>632</v>
      </c>
      <c r="T2512">
        <v>10177</v>
      </c>
      <c r="U2512">
        <v>440</v>
      </c>
      <c r="V2512">
        <v>5901</v>
      </c>
      <c r="W2512">
        <v>12.2</v>
      </c>
      <c r="X2512">
        <v>38.700000000000003</v>
      </c>
      <c r="Y2512">
        <v>39</v>
      </c>
      <c r="Z2512">
        <v>44.7</v>
      </c>
      <c r="AA2512">
        <v>21.8</v>
      </c>
      <c r="AB2512">
        <v>35.799999999999997</v>
      </c>
      <c r="AC2512">
        <v>14.4</v>
      </c>
      <c r="AD2512">
        <v>37</v>
      </c>
    </row>
    <row r="2513" spans="1:30" x14ac:dyDescent="0.45">
      <c r="A2513" t="s">
        <v>194</v>
      </c>
      <c r="B2513">
        <v>24300</v>
      </c>
      <c r="C2513" t="s">
        <v>611</v>
      </c>
      <c r="E2513">
        <v>72</v>
      </c>
      <c r="F2513" t="s">
        <v>55</v>
      </c>
      <c r="H2513">
        <v>1</v>
      </c>
      <c r="I2513" t="s">
        <v>32</v>
      </c>
      <c r="J2513">
        <v>1</v>
      </c>
      <c r="K2513" t="s">
        <v>32</v>
      </c>
      <c r="L2513">
        <v>0</v>
      </c>
      <c r="M2513" t="s">
        <v>32</v>
      </c>
      <c r="N2513">
        <v>2012</v>
      </c>
      <c r="O2513">
        <v>356</v>
      </c>
      <c r="P2513">
        <v>307663</v>
      </c>
      <c r="Q2513">
        <v>259</v>
      </c>
      <c r="R2513">
        <v>302960</v>
      </c>
      <c r="S2513">
        <v>7079</v>
      </c>
      <c r="T2513">
        <v>103722</v>
      </c>
      <c r="U2513">
        <v>96</v>
      </c>
      <c r="W2513">
        <v>13.2</v>
      </c>
      <c r="X2513">
        <v>22.5</v>
      </c>
      <c r="Y2513">
        <v>12.2</v>
      </c>
      <c r="Z2513">
        <v>24</v>
      </c>
      <c r="AA2513">
        <v>26.4</v>
      </c>
      <c r="AB2513">
        <v>33.299999999999997</v>
      </c>
      <c r="AC2513">
        <v>52.8</v>
      </c>
    </row>
    <row r="2514" spans="1:30" x14ac:dyDescent="0.45">
      <c r="A2514" t="s">
        <v>194</v>
      </c>
      <c r="B2514">
        <v>24300</v>
      </c>
      <c r="C2514" t="s">
        <v>611</v>
      </c>
      <c r="E2514">
        <v>81</v>
      </c>
      <c r="F2514" t="s">
        <v>56</v>
      </c>
      <c r="G2514" t="s">
        <v>57</v>
      </c>
      <c r="H2514">
        <v>1</v>
      </c>
      <c r="I2514" t="s">
        <v>32</v>
      </c>
      <c r="J2514">
        <v>1</v>
      </c>
      <c r="K2514" t="s">
        <v>32</v>
      </c>
      <c r="L2514">
        <v>0</v>
      </c>
      <c r="M2514" t="s">
        <v>32</v>
      </c>
      <c r="N2514">
        <v>2012</v>
      </c>
      <c r="O2514">
        <v>1793</v>
      </c>
      <c r="P2514">
        <v>166254</v>
      </c>
      <c r="Q2514">
        <v>221</v>
      </c>
      <c r="R2514">
        <v>116068</v>
      </c>
      <c r="S2514">
        <v>1223</v>
      </c>
      <c r="T2514">
        <v>30858</v>
      </c>
      <c r="U2514">
        <v>1572</v>
      </c>
      <c r="V2514">
        <v>50186</v>
      </c>
      <c r="W2514">
        <v>8.3000000000000007</v>
      </c>
      <c r="X2514">
        <v>8.6</v>
      </c>
      <c r="Y2514">
        <v>16.100000000000001</v>
      </c>
      <c r="Z2514">
        <v>10.6</v>
      </c>
      <c r="AA2514">
        <v>15.5</v>
      </c>
      <c r="AB2514">
        <v>12</v>
      </c>
      <c r="AC2514">
        <v>8.5</v>
      </c>
      <c r="AD2514">
        <v>25.6</v>
      </c>
    </row>
    <row r="2515" spans="1:30" x14ac:dyDescent="0.45">
      <c r="A2515" t="s">
        <v>195</v>
      </c>
      <c r="B2515">
        <v>24340</v>
      </c>
      <c r="C2515" t="s">
        <v>612</v>
      </c>
      <c r="E2515">
        <v>0</v>
      </c>
      <c r="F2515" t="s">
        <v>31</v>
      </c>
      <c r="H2515">
        <v>1</v>
      </c>
      <c r="I2515" t="s">
        <v>32</v>
      </c>
      <c r="J2515">
        <v>1</v>
      </c>
      <c r="K2515" t="s">
        <v>32</v>
      </c>
      <c r="L2515">
        <v>0</v>
      </c>
      <c r="M2515" t="s">
        <v>32</v>
      </c>
      <c r="N2515">
        <v>2012</v>
      </c>
      <c r="O2515">
        <v>82216</v>
      </c>
      <c r="P2515">
        <v>109349475</v>
      </c>
      <c r="Q2515">
        <v>17203</v>
      </c>
      <c r="R2515">
        <v>106403126</v>
      </c>
      <c r="S2515">
        <v>438699</v>
      </c>
      <c r="T2515">
        <v>17384266</v>
      </c>
      <c r="U2515">
        <v>65013</v>
      </c>
      <c r="V2515">
        <v>2946350</v>
      </c>
      <c r="W2515">
        <v>1.9</v>
      </c>
      <c r="X2515">
        <v>2.5</v>
      </c>
      <c r="Y2515">
        <v>0.9</v>
      </c>
      <c r="Z2515">
        <v>2.7</v>
      </c>
      <c r="AA2515">
        <v>2.1</v>
      </c>
      <c r="AB2515">
        <v>2.5</v>
      </c>
      <c r="AC2515">
        <v>2.2000000000000002</v>
      </c>
      <c r="AD2515">
        <v>5.7</v>
      </c>
    </row>
    <row r="2516" spans="1:30" x14ac:dyDescent="0.45">
      <c r="A2516" t="s">
        <v>195</v>
      </c>
      <c r="B2516">
        <v>24340</v>
      </c>
      <c r="C2516" t="s">
        <v>612</v>
      </c>
      <c r="E2516">
        <v>11</v>
      </c>
      <c r="F2516" t="s">
        <v>33</v>
      </c>
      <c r="G2516" t="s">
        <v>34</v>
      </c>
      <c r="H2516">
        <v>1</v>
      </c>
      <c r="I2516" t="s">
        <v>32</v>
      </c>
      <c r="J2516">
        <v>1</v>
      </c>
      <c r="K2516" t="s">
        <v>32</v>
      </c>
      <c r="L2516">
        <v>0</v>
      </c>
      <c r="M2516" t="s">
        <v>32</v>
      </c>
      <c r="N2516">
        <v>2012</v>
      </c>
      <c r="O2516">
        <v>542</v>
      </c>
      <c r="P2516">
        <v>26840</v>
      </c>
      <c r="Q2516">
        <v>3</v>
      </c>
      <c r="R2516">
        <v>12551</v>
      </c>
      <c r="S2516">
        <v>98</v>
      </c>
      <c r="T2516">
        <v>2594</v>
      </c>
      <c r="U2516">
        <v>539</v>
      </c>
      <c r="V2516">
        <v>14289</v>
      </c>
      <c r="W2516">
        <v>24.7</v>
      </c>
      <c r="X2516">
        <v>15.7</v>
      </c>
      <c r="Y2516">
        <v>0</v>
      </c>
      <c r="Z2516">
        <v>4.4000000000000004</v>
      </c>
      <c r="AA2516">
        <v>2.8</v>
      </c>
      <c r="AB2516">
        <v>2.6</v>
      </c>
      <c r="AC2516">
        <v>23.7</v>
      </c>
      <c r="AD2516">
        <v>27.8</v>
      </c>
    </row>
    <row r="2517" spans="1:30" x14ac:dyDescent="0.45">
      <c r="A2517" t="s">
        <v>195</v>
      </c>
      <c r="B2517">
        <v>24340</v>
      </c>
      <c r="C2517" t="s">
        <v>612</v>
      </c>
      <c r="E2517">
        <v>21</v>
      </c>
      <c r="F2517" t="s">
        <v>35</v>
      </c>
      <c r="H2517">
        <v>1</v>
      </c>
      <c r="I2517" t="s">
        <v>32</v>
      </c>
      <c r="J2517">
        <v>1</v>
      </c>
      <c r="K2517" t="s">
        <v>32</v>
      </c>
      <c r="L2517">
        <v>0</v>
      </c>
      <c r="M2517" t="s">
        <v>32</v>
      </c>
      <c r="N2517">
        <v>2012</v>
      </c>
      <c r="O2517">
        <v>199</v>
      </c>
      <c r="Q2517">
        <v>53</v>
      </c>
      <c r="U2517">
        <v>146</v>
      </c>
      <c r="W2517">
        <v>28.4</v>
      </c>
      <c r="Y2517">
        <v>91.3</v>
      </c>
      <c r="AC2517">
        <v>30.3</v>
      </c>
    </row>
    <row r="2518" spans="1:30" x14ac:dyDescent="0.45">
      <c r="A2518" t="s">
        <v>195</v>
      </c>
      <c r="B2518">
        <v>24340</v>
      </c>
      <c r="C2518" t="s">
        <v>612</v>
      </c>
      <c r="E2518">
        <v>22</v>
      </c>
      <c r="F2518" t="s">
        <v>36</v>
      </c>
      <c r="H2518">
        <v>1</v>
      </c>
      <c r="I2518" t="s">
        <v>32</v>
      </c>
      <c r="J2518">
        <v>1</v>
      </c>
      <c r="K2518" t="s">
        <v>32</v>
      </c>
      <c r="L2518">
        <v>0</v>
      </c>
      <c r="M2518" t="s">
        <v>32</v>
      </c>
      <c r="N2518">
        <v>2012</v>
      </c>
      <c r="O2518">
        <v>27</v>
      </c>
      <c r="Q2518">
        <v>15</v>
      </c>
      <c r="U2518">
        <v>12</v>
      </c>
      <c r="W2518">
        <v>29.2</v>
      </c>
      <c r="Y2518">
        <v>55.3</v>
      </c>
      <c r="AC2518">
        <v>0</v>
      </c>
    </row>
    <row r="2519" spans="1:30" x14ac:dyDescent="0.45">
      <c r="A2519" t="s">
        <v>195</v>
      </c>
      <c r="B2519">
        <v>24340</v>
      </c>
      <c r="C2519" t="s">
        <v>612</v>
      </c>
      <c r="E2519">
        <v>23</v>
      </c>
      <c r="F2519" t="s">
        <v>37</v>
      </c>
      <c r="H2519">
        <v>1</v>
      </c>
      <c r="I2519" t="s">
        <v>32</v>
      </c>
      <c r="J2519">
        <v>1</v>
      </c>
      <c r="K2519" t="s">
        <v>32</v>
      </c>
      <c r="L2519">
        <v>0</v>
      </c>
      <c r="M2519" t="s">
        <v>32</v>
      </c>
      <c r="N2519">
        <v>2012</v>
      </c>
      <c r="O2519">
        <v>9383</v>
      </c>
      <c r="P2519">
        <v>3533209</v>
      </c>
      <c r="Q2519">
        <v>2062</v>
      </c>
      <c r="R2519">
        <v>3151920</v>
      </c>
      <c r="S2519">
        <v>12075</v>
      </c>
      <c r="T2519">
        <v>608350</v>
      </c>
      <c r="U2519">
        <v>7321</v>
      </c>
      <c r="V2519">
        <v>381289</v>
      </c>
      <c r="W2519">
        <v>6.6</v>
      </c>
      <c r="X2519">
        <v>7.4</v>
      </c>
      <c r="Y2519">
        <v>8.3000000000000007</v>
      </c>
      <c r="Z2519">
        <v>8.9</v>
      </c>
      <c r="AA2519">
        <v>10.8</v>
      </c>
      <c r="AB2519">
        <v>11.7</v>
      </c>
      <c r="AC2519">
        <v>7.1</v>
      </c>
      <c r="AD2519">
        <v>8.9</v>
      </c>
    </row>
    <row r="2520" spans="1:30" x14ac:dyDescent="0.45">
      <c r="A2520" t="s">
        <v>195</v>
      </c>
      <c r="B2520">
        <v>24340</v>
      </c>
      <c r="C2520" t="s">
        <v>612</v>
      </c>
      <c r="E2520" t="s">
        <v>38</v>
      </c>
      <c r="F2520" t="s">
        <v>39</v>
      </c>
      <c r="H2520">
        <v>1</v>
      </c>
      <c r="I2520" t="s">
        <v>32</v>
      </c>
      <c r="J2520">
        <v>1</v>
      </c>
      <c r="K2520" t="s">
        <v>32</v>
      </c>
      <c r="L2520">
        <v>0</v>
      </c>
      <c r="M2520" t="s">
        <v>32</v>
      </c>
      <c r="N2520">
        <v>2012</v>
      </c>
      <c r="O2520">
        <v>2690</v>
      </c>
      <c r="P2520">
        <v>29662128</v>
      </c>
      <c r="Q2520">
        <v>1493</v>
      </c>
      <c r="R2520">
        <v>29607287</v>
      </c>
      <c r="S2520">
        <v>91711</v>
      </c>
      <c r="T2520">
        <v>4504817</v>
      </c>
      <c r="U2520">
        <v>1197</v>
      </c>
      <c r="V2520">
        <v>54841</v>
      </c>
      <c r="W2520">
        <v>8.1999999999999993</v>
      </c>
      <c r="X2520">
        <v>3.4</v>
      </c>
      <c r="Y2520">
        <v>6.7</v>
      </c>
      <c r="Z2520">
        <v>3.5</v>
      </c>
      <c r="AA2520">
        <v>5.6</v>
      </c>
      <c r="AB2520">
        <v>4</v>
      </c>
      <c r="AC2520">
        <v>15.7</v>
      </c>
      <c r="AD2520">
        <v>23.9</v>
      </c>
    </row>
    <row r="2521" spans="1:30" x14ac:dyDescent="0.45">
      <c r="A2521" t="s">
        <v>195</v>
      </c>
      <c r="B2521">
        <v>24340</v>
      </c>
      <c r="C2521" t="s">
        <v>612</v>
      </c>
      <c r="E2521">
        <v>42</v>
      </c>
      <c r="F2521" t="s">
        <v>40</v>
      </c>
      <c r="H2521">
        <v>1</v>
      </c>
      <c r="I2521" t="s">
        <v>32</v>
      </c>
      <c r="J2521">
        <v>1</v>
      </c>
      <c r="K2521" t="s">
        <v>32</v>
      </c>
      <c r="L2521">
        <v>0</v>
      </c>
      <c r="M2521" t="s">
        <v>32</v>
      </c>
      <c r="N2521">
        <v>2012</v>
      </c>
      <c r="O2521">
        <v>3035</v>
      </c>
      <c r="P2521">
        <v>29078697</v>
      </c>
      <c r="Q2521">
        <v>1382</v>
      </c>
      <c r="R2521">
        <v>28936334</v>
      </c>
      <c r="S2521">
        <v>27985</v>
      </c>
      <c r="T2521">
        <v>1516238</v>
      </c>
      <c r="U2521">
        <v>1653</v>
      </c>
      <c r="V2521">
        <v>142364</v>
      </c>
      <c r="W2521">
        <v>14.6</v>
      </c>
      <c r="X2521">
        <v>3.9</v>
      </c>
      <c r="Y2521">
        <v>15.9</v>
      </c>
      <c r="Z2521">
        <v>4</v>
      </c>
      <c r="AA2521">
        <v>6.3</v>
      </c>
      <c r="AB2521">
        <v>5.3</v>
      </c>
      <c r="AC2521">
        <v>17.100000000000001</v>
      </c>
      <c r="AD2521">
        <v>21.8</v>
      </c>
    </row>
    <row r="2522" spans="1:30" x14ac:dyDescent="0.45">
      <c r="A2522" t="s">
        <v>195</v>
      </c>
      <c r="B2522">
        <v>24340</v>
      </c>
      <c r="C2522" t="s">
        <v>612</v>
      </c>
      <c r="E2522" t="s">
        <v>41</v>
      </c>
      <c r="F2522" t="s">
        <v>42</v>
      </c>
      <c r="H2522">
        <v>1</v>
      </c>
      <c r="I2522" t="s">
        <v>32</v>
      </c>
      <c r="J2522">
        <v>1</v>
      </c>
      <c r="K2522" t="s">
        <v>32</v>
      </c>
      <c r="L2522">
        <v>0</v>
      </c>
      <c r="M2522" t="s">
        <v>32</v>
      </c>
      <c r="N2522">
        <v>2012</v>
      </c>
      <c r="O2522">
        <v>8151</v>
      </c>
      <c r="P2522">
        <v>13455057</v>
      </c>
      <c r="Q2522">
        <v>2232</v>
      </c>
      <c r="R2522">
        <v>13233674</v>
      </c>
      <c r="S2522">
        <v>47860</v>
      </c>
      <c r="T2522">
        <v>1170668</v>
      </c>
      <c r="U2522">
        <v>5919</v>
      </c>
      <c r="V2522">
        <v>221384</v>
      </c>
      <c r="W2522">
        <v>4.7</v>
      </c>
      <c r="X2522">
        <v>8.6</v>
      </c>
      <c r="Y2522">
        <v>8.8000000000000007</v>
      </c>
      <c r="Z2522">
        <v>9.1</v>
      </c>
      <c r="AA2522">
        <v>4.5999999999999996</v>
      </c>
      <c r="AB2522">
        <v>8.1</v>
      </c>
      <c r="AC2522">
        <v>4.5</v>
      </c>
      <c r="AD2522">
        <v>12.7</v>
      </c>
    </row>
    <row r="2523" spans="1:30" x14ac:dyDescent="0.45">
      <c r="A2523" t="s">
        <v>195</v>
      </c>
      <c r="B2523">
        <v>24340</v>
      </c>
      <c r="C2523" t="s">
        <v>612</v>
      </c>
      <c r="E2523" t="s">
        <v>43</v>
      </c>
      <c r="F2523" t="s">
        <v>44</v>
      </c>
      <c r="G2523" t="s">
        <v>45</v>
      </c>
      <c r="H2523">
        <v>1</v>
      </c>
      <c r="I2523" t="s">
        <v>32</v>
      </c>
      <c r="J2523">
        <v>1</v>
      </c>
      <c r="K2523" t="s">
        <v>32</v>
      </c>
      <c r="L2523">
        <v>0</v>
      </c>
      <c r="M2523" t="s">
        <v>32</v>
      </c>
      <c r="N2523">
        <v>2012</v>
      </c>
      <c r="O2523">
        <v>3202</v>
      </c>
      <c r="P2523">
        <v>2460093</v>
      </c>
      <c r="Q2523">
        <v>449</v>
      </c>
      <c r="R2523">
        <v>2160633</v>
      </c>
      <c r="S2523">
        <v>14555</v>
      </c>
      <c r="T2523">
        <v>561783</v>
      </c>
      <c r="U2523">
        <v>2753</v>
      </c>
      <c r="V2523">
        <v>299459</v>
      </c>
      <c r="W2523">
        <v>6.9</v>
      </c>
      <c r="X2523">
        <v>7</v>
      </c>
      <c r="Y2523">
        <v>19.100000000000001</v>
      </c>
      <c r="Z2523">
        <v>7.3</v>
      </c>
      <c r="AA2523">
        <v>9.5</v>
      </c>
      <c r="AB2523">
        <v>7.6</v>
      </c>
      <c r="AC2523">
        <v>6.1</v>
      </c>
      <c r="AD2523">
        <v>19.600000000000001</v>
      </c>
    </row>
    <row r="2524" spans="1:30" x14ac:dyDescent="0.45">
      <c r="A2524" t="s">
        <v>195</v>
      </c>
      <c r="B2524">
        <v>24340</v>
      </c>
      <c r="C2524" t="s">
        <v>612</v>
      </c>
      <c r="E2524">
        <v>51</v>
      </c>
      <c r="F2524" t="s">
        <v>46</v>
      </c>
      <c r="H2524">
        <v>1</v>
      </c>
      <c r="I2524" t="s">
        <v>32</v>
      </c>
      <c r="J2524">
        <v>1</v>
      </c>
      <c r="K2524" t="s">
        <v>32</v>
      </c>
      <c r="L2524">
        <v>0</v>
      </c>
      <c r="M2524" t="s">
        <v>32</v>
      </c>
      <c r="N2524">
        <v>2012</v>
      </c>
      <c r="O2524">
        <v>1113</v>
      </c>
      <c r="P2524">
        <v>1803153</v>
      </c>
      <c r="Q2524">
        <v>186</v>
      </c>
      <c r="R2524">
        <v>1789083</v>
      </c>
      <c r="S2524">
        <v>6498</v>
      </c>
      <c r="T2524">
        <v>343765</v>
      </c>
      <c r="U2524">
        <v>927</v>
      </c>
      <c r="V2524">
        <v>14070</v>
      </c>
      <c r="W2524">
        <v>12</v>
      </c>
      <c r="X2524">
        <v>1.5</v>
      </c>
      <c r="Y2524">
        <v>9.8000000000000007</v>
      </c>
      <c r="Z2524">
        <v>1.6</v>
      </c>
      <c r="AA2524">
        <v>3</v>
      </c>
      <c r="AB2524">
        <v>3.4</v>
      </c>
      <c r="AC2524">
        <v>14.4</v>
      </c>
      <c r="AD2524">
        <v>19.5</v>
      </c>
    </row>
    <row r="2525" spans="1:30" x14ac:dyDescent="0.45">
      <c r="A2525" t="s">
        <v>195</v>
      </c>
      <c r="B2525">
        <v>24340</v>
      </c>
      <c r="C2525" t="s">
        <v>612</v>
      </c>
      <c r="E2525">
        <v>52</v>
      </c>
      <c r="F2525" t="s">
        <v>47</v>
      </c>
      <c r="G2525" t="s">
        <v>48</v>
      </c>
      <c r="H2525">
        <v>1</v>
      </c>
      <c r="I2525" t="s">
        <v>32</v>
      </c>
      <c r="J2525">
        <v>1</v>
      </c>
      <c r="K2525" t="s">
        <v>32</v>
      </c>
      <c r="L2525">
        <v>0</v>
      </c>
      <c r="M2525" t="s">
        <v>32</v>
      </c>
      <c r="N2525">
        <v>2012</v>
      </c>
      <c r="O2525">
        <v>2915</v>
      </c>
      <c r="P2525">
        <v>7468087</v>
      </c>
      <c r="Q2525">
        <v>898</v>
      </c>
      <c r="R2525">
        <v>7321793</v>
      </c>
      <c r="S2525">
        <v>16441</v>
      </c>
      <c r="T2525">
        <v>980255</v>
      </c>
      <c r="U2525">
        <v>2017</v>
      </c>
      <c r="V2525">
        <v>146294</v>
      </c>
      <c r="W2525">
        <v>8.6999999999999993</v>
      </c>
      <c r="X2525">
        <v>2</v>
      </c>
      <c r="Y2525">
        <v>15.7</v>
      </c>
      <c r="Z2525">
        <v>2</v>
      </c>
      <c r="AA2525">
        <v>5.4</v>
      </c>
      <c r="AB2525">
        <v>4.9000000000000004</v>
      </c>
      <c r="AC2525">
        <v>10</v>
      </c>
      <c r="AD2525">
        <v>32.1</v>
      </c>
    </row>
    <row r="2526" spans="1:30" x14ac:dyDescent="0.45">
      <c r="A2526" t="s">
        <v>195</v>
      </c>
      <c r="B2526">
        <v>24340</v>
      </c>
      <c r="C2526" t="s">
        <v>612</v>
      </c>
      <c r="E2526">
        <v>53</v>
      </c>
      <c r="F2526" t="s">
        <v>49</v>
      </c>
      <c r="H2526">
        <v>1</v>
      </c>
      <c r="I2526" t="s">
        <v>32</v>
      </c>
      <c r="J2526">
        <v>1</v>
      </c>
      <c r="K2526" t="s">
        <v>32</v>
      </c>
      <c r="L2526">
        <v>0</v>
      </c>
      <c r="M2526" t="s">
        <v>32</v>
      </c>
      <c r="N2526">
        <v>2012</v>
      </c>
      <c r="O2526">
        <v>8925</v>
      </c>
      <c r="P2526">
        <v>1651255</v>
      </c>
      <c r="Q2526">
        <v>696</v>
      </c>
      <c r="R2526">
        <v>848352</v>
      </c>
      <c r="S2526">
        <v>4362</v>
      </c>
      <c r="T2526">
        <v>181661</v>
      </c>
      <c r="U2526">
        <v>8229</v>
      </c>
      <c r="V2526">
        <v>802903</v>
      </c>
      <c r="W2526">
        <v>6.4</v>
      </c>
      <c r="X2526">
        <v>11.8</v>
      </c>
      <c r="Y2526">
        <v>16</v>
      </c>
      <c r="Z2526">
        <v>16.899999999999999</v>
      </c>
      <c r="AA2526">
        <v>15.2</v>
      </c>
      <c r="AB2526">
        <v>24</v>
      </c>
      <c r="AC2526">
        <v>6.1</v>
      </c>
      <c r="AD2526">
        <v>18.399999999999999</v>
      </c>
    </row>
    <row r="2527" spans="1:30" x14ac:dyDescent="0.45">
      <c r="A2527" t="s">
        <v>195</v>
      </c>
      <c r="B2527">
        <v>24340</v>
      </c>
      <c r="C2527" t="s">
        <v>612</v>
      </c>
      <c r="E2527">
        <v>54</v>
      </c>
      <c r="F2527" t="s">
        <v>50</v>
      </c>
      <c r="H2527">
        <v>1</v>
      </c>
      <c r="I2527" t="s">
        <v>32</v>
      </c>
      <c r="J2527">
        <v>1</v>
      </c>
      <c r="K2527" t="s">
        <v>32</v>
      </c>
      <c r="L2527">
        <v>0</v>
      </c>
      <c r="M2527" t="s">
        <v>32</v>
      </c>
      <c r="N2527">
        <v>2012</v>
      </c>
      <c r="O2527">
        <v>11110</v>
      </c>
      <c r="P2527">
        <v>3695137</v>
      </c>
      <c r="Q2527">
        <v>2229</v>
      </c>
      <c r="R2527">
        <v>3346032</v>
      </c>
      <c r="S2527">
        <v>19439</v>
      </c>
      <c r="T2527">
        <v>1173223</v>
      </c>
      <c r="U2527">
        <v>8880</v>
      </c>
      <c r="V2527">
        <v>349104</v>
      </c>
      <c r="W2527">
        <v>4.7</v>
      </c>
      <c r="X2527">
        <v>21.3</v>
      </c>
      <c r="Y2527">
        <v>5.3</v>
      </c>
      <c r="Z2527">
        <v>24</v>
      </c>
      <c r="AA2527">
        <v>13.4</v>
      </c>
      <c r="AB2527">
        <v>17.2</v>
      </c>
      <c r="AC2527">
        <v>5.3</v>
      </c>
      <c r="AD2527">
        <v>12.8</v>
      </c>
    </row>
    <row r="2528" spans="1:30" x14ac:dyDescent="0.45">
      <c r="A2528" t="s">
        <v>195</v>
      </c>
      <c r="B2528">
        <v>24340</v>
      </c>
      <c r="C2528" t="s">
        <v>612</v>
      </c>
      <c r="E2528">
        <v>55</v>
      </c>
      <c r="F2528" t="s">
        <v>59</v>
      </c>
      <c r="H2528">
        <v>1</v>
      </c>
      <c r="I2528" t="s">
        <v>32</v>
      </c>
      <c r="J2528">
        <v>1</v>
      </c>
      <c r="K2528" t="s">
        <v>32</v>
      </c>
      <c r="L2528">
        <v>0</v>
      </c>
      <c r="M2528" t="s">
        <v>32</v>
      </c>
      <c r="N2528">
        <v>2012</v>
      </c>
      <c r="O2528">
        <v>142</v>
      </c>
      <c r="P2528">
        <v>1454255</v>
      </c>
      <c r="Q2528">
        <v>142</v>
      </c>
      <c r="R2528">
        <v>1454255</v>
      </c>
      <c r="S2528">
        <v>14404</v>
      </c>
      <c r="T2528">
        <v>998438</v>
      </c>
      <c r="U2528">
        <v>0</v>
      </c>
      <c r="V2528">
        <v>0</v>
      </c>
      <c r="W2528">
        <v>16.7</v>
      </c>
      <c r="X2528">
        <v>27.6</v>
      </c>
      <c r="Y2528">
        <v>17.399999999999999</v>
      </c>
      <c r="Z2528">
        <v>28.7</v>
      </c>
      <c r="AA2528">
        <v>7.8</v>
      </c>
      <c r="AB2528">
        <v>7.2</v>
      </c>
      <c r="AC2528">
        <v>0</v>
      </c>
      <c r="AD2528">
        <v>0</v>
      </c>
    </row>
    <row r="2529" spans="1:30" x14ac:dyDescent="0.45">
      <c r="A2529" t="s">
        <v>195</v>
      </c>
      <c r="B2529">
        <v>24340</v>
      </c>
      <c r="C2529" t="s">
        <v>612</v>
      </c>
      <c r="E2529">
        <v>56</v>
      </c>
      <c r="F2529" t="s">
        <v>51</v>
      </c>
      <c r="H2529">
        <v>1</v>
      </c>
      <c r="I2529" t="s">
        <v>32</v>
      </c>
      <c r="J2529">
        <v>1</v>
      </c>
      <c r="K2529" t="s">
        <v>32</v>
      </c>
      <c r="L2529">
        <v>0</v>
      </c>
      <c r="M2529" t="s">
        <v>32</v>
      </c>
      <c r="N2529">
        <v>2012</v>
      </c>
      <c r="O2529">
        <v>5922</v>
      </c>
      <c r="P2529">
        <v>2591109</v>
      </c>
      <c r="Q2529">
        <v>1044</v>
      </c>
      <c r="R2529">
        <v>2513776</v>
      </c>
      <c r="S2529">
        <v>45927</v>
      </c>
      <c r="T2529">
        <v>1159602</v>
      </c>
      <c r="U2529">
        <v>4878</v>
      </c>
      <c r="V2529">
        <v>77334</v>
      </c>
      <c r="W2529">
        <v>8.8000000000000007</v>
      </c>
      <c r="X2529">
        <v>7.9</v>
      </c>
      <c r="Y2529">
        <v>15.9</v>
      </c>
      <c r="Z2529">
        <v>8.3000000000000007</v>
      </c>
      <c r="AA2529">
        <v>11.6</v>
      </c>
      <c r="AB2529">
        <v>6.6</v>
      </c>
      <c r="AC2529">
        <v>8.4</v>
      </c>
      <c r="AD2529">
        <v>13.2</v>
      </c>
    </row>
    <row r="2530" spans="1:30" x14ac:dyDescent="0.45">
      <c r="A2530" t="s">
        <v>195</v>
      </c>
      <c r="B2530">
        <v>24340</v>
      </c>
      <c r="C2530" t="s">
        <v>612</v>
      </c>
      <c r="E2530">
        <v>61</v>
      </c>
      <c r="F2530" t="s">
        <v>52</v>
      </c>
      <c r="H2530">
        <v>1</v>
      </c>
      <c r="I2530" t="s">
        <v>32</v>
      </c>
      <c r="J2530">
        <v>1</v>
      </c>
      <c r="K2530" t="s">
        <v>32</v>
      </c>
      <c r="L2530">
        <v>0</v>
      </c>
      <c r="M2530" t="s">
        <v>32</v>
      </c>
      <c r="N2530">
        <v>2012</v>
      </c>
      <c r="O2530">
        <v>2293</v>
      </c>
      <c r="P2530">
        <v>987340</v>
      </c>
      <c r="Q2530">
        <v>330</v>
      </c>
      <c r="R2530">
        <v>953912</v>
      </c>
      <c r="S2530">
        <v>16596</v>
      </c>
      <c r="T2530">
        <v>457435</v>
      </c>
      <c r="U2530">
        <v>1964</v>
      </c>
      <c r="V2530">
        <v>33428</v>
      </c>
      <c r="W2530">
        <v>4.7</v>
      </c>
      <c r="X2530">
        <v>3</v>
      </c>
      <c r="Y2530">
        <v>17.899999999999999</v>
      </c>
      <c r="Z2530">
        <v>3.3</v>
      </c>
      <c r="AA2530">
        <v>2.9</v>
      </c>
      <c r="AB2530">
        <v>3.5</v>
      </c>
      <c r="AC2530">
        <v>6.2</v>
      </c>
      <c r="AD2530">
        <v>44.1</v>
      </c>
    </row>
    <row r="2531" spans="1:30" x14ac:dyDescent="0.45">
      <c r="A2531" t="s">
        <v>195</v>
      </c>
      <c r="B2531">
        <v>24340</v>
      </c>
      <c r="C2531" t="s">
        <v>612</v>
      </c>
      <c r="E2531">
        <v>62</v>
      </c>
      <c r="F2531" t="s">
        <v>53</v>
      </c>
      <c r="H2531">
        <v>1</v>
      </c>
      <c r="I2531" t="s">
        <v>32</v>
      </c>
      <c r="J2531">
        <v>1</v>
      </c>
      <c r="K2531" t="s">
        <v>32</v>
      </c>
      <c r="L2531">
        <v>0</v>
      </c>
      <c r="M2531" t="s">
        <v>32</v>
      </c>
      <c r="N2531">
        <v>2012</v>
      </c>
      <c r="O2531">
        <v>6846</v>
      </c>
      <c r="P2531">
        <v>7211352</v>
      </c>
      <c r="Q2531">
        <v>1593</v>
      </c>
      <c r="R2531">
        <v>7090175</v>
      </c>
      <c r="S2531">
        <v>69233</v>
      </c>
      <c r="T2531">
        <v>2827972</v>
      </c>
      <c r="U2531">
        <v>5253</v>
      </c>
      <c r="V2531">
        <v>121177</v>
      </c>
      <c r="W2531">
        <v>5</v>
      </c>
      <c r="X2531">
        <v>6.4</v>
      </c>
      <c r="Y2531">
        <v>11.3</v>
      </c>
      <c r="Z2531">
        <v>6.8</v>
      </c>
      <c r="AA2531">
        <v>6.9</v>
      </c>
      <c r="AB2531">
        <v>8.6999999999999993</v>
      </c>
      <c r="AC2531">
        <v>5.6</v>
      </c>
      <c r="AD2531">
        <v>13.1</v>
      </c>
    </row>
    <row r="2532" spans="1:30" x14ac:dyDescent="0.45">
      <c r="A2532" t="s">
        <v>195</v>
      </c>
      <c r="B2532">
        <v>24340</v>
      </c>
      <c r="C2532" t="s">
        <v>612</v>
      </c>
      <c r="E2532">
        <v>71</v>
      </c>
      <c r="F2532" t="s">
        <v>54</v>
      </c>
      <c r="H2532">
        <v>1</v>
      </c>
      <c r="I2532" t="s">
        <v>32</v>
      </c>
      <c r="J2532">
        <v>1</v>
      </c>
      <c r="K2532" t="s">
        <v>32</v>
      </c>
      <c r="L2532">
        <v>0</v>
      </c>
      <c r="M2532" t="s">
        <v>32</v>
      </c>
      <c r="N2532">
        <v>2012</v>
      </c>
      <c r="O2532">
        <v>3994</v>
      </c>
      <c r="P2532">
        <v>361512</v>
      </c>
      <c r="Q2532">
        <v>351</v>
      </c>
      <c r="R2532">
        <v>309239</v>
      </c>
      <c r="S2532">
        <v>7065</v>
      </c>
      <c r="T2532">
        <v>97191</v>
      </c>
      <c r="U2532">
        <v>3643</v>
      </c>
      <c r="V2532">
        <v>52273</v>
      </c>
      <c r="W2532">
        <v>4.8</v>
      </c>
      <c r="X2532">
        <v>14.2</v>
      </c>
      <c r="Y2532">
        <v>18</v>
      </c>
      <c r="Z2532">
        <v>17.2</v>
      </c>
      <c r="AA2532">
        <v>22.6</v>
      </c>
      <c r="AB2532">
        <v>17.100000000000001</v>
      </c>
      <c r="AC2532">
        <v>5.3</v>
      </c>
      <c r="AD2532">
        <v>16.2</v>
      </c>
    </row>
    <row r="2533" spans="1:30" x14ac:dyDescent="0.45">
      <c r="A2533" t="s">
        <v>195</v>
      </c>
      <c r="B2533">
        <v>24340</v>
      </c>
      <c r="C2533" t="s">
        <v>612</v>
      </c>
      <c r="E2533">
        <v>72</v>
      </c>
      <c r="F2533" t="s">
        <v>55</v>
      </c>
      <c r="H2533">
        <v>1</v>
      </c>
      <c r="I2533" t="s">
        <v>32</v>
      </c>
      <c r="J2533">
        <v>1</v>
      </c>
      <c r="K2533" t="s">
        <v>32</v>
      </c>
      <c r="L2533">
        <v>0</v>
      </c>
      <c r="M2533" t="s">
        <v>32</v>
      </c>
      <c r="N2533">
        <v>2012</v>
      </c>
      <c r="O2533">
        <v>2118</v>
      </c>
      <c r="P2533">
        <v>1561638</v>
      </c>
      <c r="Q2533">
        <v>1335</v>
      </c>
      <c r="R2533">
        <v>1525477</v>
      </c>
      <c r="S2533">
        <v>34750</v>
      </c>
      <c r="T2533">
        <v>444653</v>
      </c>
      <c r="U2533">
        <v>783</v>
      </c>
      <c r="V2533">
        <v>36162</v>
      </c>
      <c r="W2533">
        <v>9</v>
      </c>
      <c r="X2533">
        <v>11</v>
      </c>
      <c r="Y2533">
        <v>12.5</v>
      </c>
      <c r="Z2533">
        <v>11.9</v>
      </c>
      <c r="AA2533">
        <v>11</v>
      </c>
      <c r="AB2533">
        <v>11.6</v>
      </c>
      <c r="AC2533">
        <v>20.7</v>
      </c>
      <c r="AD2533">
        <v>20.9</v>
      </c>
    </row>
    <row r="2534" spans="1:30" x14ac:dyDescent="0.45">
      <c r="A2534" t="s">
        <v>195</v>
      </c>
      <c r="B2534">
        <v>24340</v>
      </c>
      <c r="C2534" t="s">
        <v>612</v>
      </c>
      <c r="E2534">
        <v>81</v>
      </c>
      <c r="F2534" t="s">
        <v>56</v>
      </c>
      <c r="G2534" t="s">
        <v>57</v>
      </c>
      <c r="H2534">
        <v>1</v>
      </c>
      <c r="I2534" t="s">
        <v>32</v>
      </c>
      <c r="J2534">
        <v>1</v>
      </c>
      <c r="K2534" t="s">
        <v>32</v>
      </c>
      <c r="L2534">
        <v>0</v>
      </c>
      <c r="M2534" t="s">
        <v>32</v>
      </c>
      <c r="N2534">
        <v>2012</v>
      </c>
      <c r="O2534">
        <v>9921</v>
      </c>
      <c r="P2534">
        <v>963392</v>
      </c>
      <c r="Q2534">
        <v>1022</v>
      </c>
      <c r="R2534">
        <v>767478</v>
      </c>
      <c r="S2534">
        <v>7811</v>
      </c>
      <c r="T2534">
        <v>224061</v>
      </c>
      <c r="U2534">
        <v>8899</v>
      </c>
      <c r="V2534">
        <v>195914</v>
      </c>
      <c r="W2534">
        <v>6.4</v>
      </c>
      <c r="X2534">
        <v>11.5</v>
      </c>
      <c r="Y2534">
        <v>14.4</v>
      </c>
      <c r="Z2534">
        <v>16</v>
      </c>
      <c r="AA2534">
        <v>11.2</v>
      </c>
      <c r="AB2534">
        <v>12.9</v>
      </c>
      <c r="AC2534">
        <v>6.7</v>
      </c>
      <c r="AD2534">
        <v>12.7</v>
      </c>
    </row>
    <row r="2535" spans="1:30" x14ac:dyDescent="0.45">
      <c r="A2535" t="s">
        <v>196</v>
      </c>
      <c r="B2535">
        <v>24420</v>
      </c>
      <c r="C2535" t="s">
        <v>850</v>
      </c>
      <c r="E2535">
        <v>0</v>
      </c>
      <c r="F2535" t="s">
        <v>31</v>
      </c>
      <c r="H2535">
        <v>1</v>
      </c>
      <c r="I2535" t="s">
        <v>32</v>
      </c>
      <c r="J2535">
        <v>1</v>
      </c>
      <c r="K2535" t="s">
        <v>32</v>
      </c>
      <c r="L2535">
        <v>0</v>
      </c>
      <c r="M2535" t="s">
        <v>32</v>
      </c>
      <c r="N2535">
        <v>2012</v>
      </c>
      <c r="O2535">
        <v>7322</v>
      </c>
      <c r="P2535">
        <v>3638628</v>
      </c>
      <c r="Q2535">
        <v>1670</v>
      </c>
      <c r="R2535">
        <v>3361896</v>
      </c>
      <c r="S2535">
        <v>18609</v>
      </c>
      <c r="T2535">
        <v>585208</v>
      </c>
      <c r="U2535">
        <v>5652</v>
      </c>
      <c r="V2535">
        <v>276732</v>
      </c>
      <c r="W2535">
        <v>6.2</v>
      </c>
      <c r="X2535">
        <v>8.5</v>
      </c>
      <c r="Y2535">
        <v>6.3</v>
      </c>
      <c r="Z2535">
        <v>9.6999999999999993</v>
      </c>
      <c r="AA2535">
        <v>7.4</v>
      </c>
      <c r="AB2535">
        <v>8.9</v>
      </c>
      <c r="AC2535">
        <v>7.1</v>
      </c>
      <c r="AD2535">
        <v>15.3</v>
      </c>
    </row>
    <row r="2536" spans="1:30" x14ac:dyDescent="0.45">
      <c r="A2536" t="s">
        <v>196</v>
      </c>
      <c r="B2536">
        <v>24420</v>
      </c>
      <c r="C2536" t="s">
        <v>850</v>
      </c>
      <c r="E2536">
        <v>11</v>
      </c>
      <c r="F2536" t="s">
        <v>33</v>
      </c>
      <c r="G2536" t="s">
        <v>34</v>
      </c>
      <c r="H2536">
        <v>1</v>
      </c>
      <c r="I2536" t="s">
        <v>32</v>
      </c>
      <c r="J2536">
        <v>1</v>
      </c>
      <c r="K2536" t="s">
        <v>32</v>
      </c>
      <c r="L2536">
        <v>0</v>
      </c>
      <c r="M2536" t="s">
        <v>32</v>
      </c>
      <c r="N2536">
        <v>2012</v>
      </c>
      <c r="O2536">
        <v>190</v>
      </c>
      <c r="P2536">
        <v>97110</v>
      </c>
      <c r="Q2536">
        <v>22</v>
      </c>
      <c r="U2536">
        <v>168</v>
      </c>
      <c r="W2536">
        <v>25.4</v>
      </c>
      <c r="X2536">
        <v>47</v>
      </c>
      <c r="Y2536">
        <v>118</v>
      </c>
      <c r="AC2536">
        <v>29.1</v>
      </c>
    </row>
    <row r="2537" spans="1:30" x14ac:dyDescent="0.45">
      <c r="A2537" t="s">
        <v>196</v>
      </c>
      <c r="B2537">
        <v>24420</v>
      </c>
      <c r="C2537" t="s">
        <v>850</v>
      </c>
      <c r="E2537">
        <v>23</v>
      </c>
      <c r="F2537" t="s">
        <v>37</v>
      </c>
      <c r="H2537">
        <v>1</v>
      </c>
      <c r="I2537" t="s">
        <v>32</v>
      </c>
      <c r="J2537">
        <v>1</v>
      </c>
      <c r="K2537" t="s">
        <v>32</v>
      </c>
      <c r="L2537">
        <v>0</v>
      </c>
      <c r="M2537" t="s">
        <v>32</v>
      </c>
      <c r="N2537">
        <v>2012</v>
      </c>
      <c r="O2537">
        <v>971</v>
      </c>
      <c r="P2537">
        <v>148437</v>
      </c>
      <c r="Q2537">
        <v>200</v>
      </c>
      <c r="R2537">
        <v>109588</v>
      </c>
      <c r="S2537">
        <v>567</v>
      </c>
      <c r="T2537">
        <v>19258</v>
      </c>
      <c r="U2537">
        <v>771</v>
      </c>
      <c r="V2537">
        <v>38849</v>
      </c>
      <c r="W2537">
        <v>9.3000000000000007</v>
      </c>
      <c r="X2537">
        <v>20.3</v>
      </c>
      <c r="Y2537">
        <v>28.5</v>
      </c>
      <c r="Z2537">
        <v>27</v>
      </c>
      <c r="AA2537">
        <v>37.1</v>
      </c>
      <c r="AB2537">
        <v>35.5</v>
      </c>
      <c r="AC2537">
        <v>10.8</v>
      </c>
      <c r="AD2537">
        <v>28.1</v>
      </c>
    </row>
    <row r="2538" spans="1:30" x14ac:dyDescent="0.45">
      <c r="A2538" t="s">
        <v>196</v>
      </c>
      <c r="B2538">
        <v>24420</v>
      </c>
      <c r="C2538" t="s">
        <v>850</v>
      </c>
      <c r="E2538" t="s">
        <v>38</v>
      </c>
      <c r="F2538" t="s">
        <v>39</v>
      </c>
      <c r="H2538">
        <v>1</v>
      </c>
      <c r="I2538" t="s">
        <v>32</v>
      </c>
      <c r="J2538">
        <v>1</v>
      </c>
      <c r="K2538" t="s">
        <v>32</v>
      </c>
      <c r="L2538">
        <v>0</v>
      </c>
      <c r="M2538" t="s">
        <v>32</v>
      </c>
      <c r="N2538">
        <v>2012</v>
      </c>
      <c r="O2538">
        <v>233</v>
      </c>
      <c r="P2538">
        <v>385614</v>
      </c>
      <c r="Q2538">
        <v>72</v>
      </c>
      <c r="R2538">
        <v>381106</v>
      </c>
      <c r="S2538">
        <v>2083</v>
      </c>
      <c r="T2538">
        <v>81987</v>
      </c>
      <c r="U2538">
        <v>161</v>
      </c>
      <c r="V2538">
        <v>4508</v>
      </c>
      <c r="W2538">
        <v>16.7</v>
      </c>
      <c r="X2538">
        <v>13</v>
      </c>
      <c r="Y2538">
        <v>36.4</v>
      </c>
      <c r="Z2538">
        <v>13.7</v>
      </c>
      <c r="AA2538">
        <v>21.3</v>
      </c>
      <c r="AB2538">
        <v>18.8</v>
      </c>
      <c r="AC2538">
        <v>26.6</v>
      </c>
      <c r="AD2538">
        <v>14.6</v>
      </c>
    </row>
    <row r="2539" spans="1:30" x14ac:dyDescent="0.45">
      <c r="A2539" t="s">
        <v>196</v>
      </c>
      <c r="B2539">
        <v>24420</v>
      </c>
      <c r="C2539" t="s">
        <v>850</v>
      </c>
      <c r="E2539">
        <v>42</v>
      </c>
      <c r="F2539" t="s">
        <v>40</v>
      </c>
      <c r="H2539">
        <v>1</v>
      </c>
      <c r="I2539" t="s">
        <v>32</v>
      </c>
      <c r="J2539">
        <v>1</v>
      </c>
      <c r="K2539" t="s">
        <v>32</v>
      </c>
      <c r="L2539">
        <v>0</v>
      </c>
      <c r="M2539" t="s">
        <v>32</v>
      </c>
      <c r="N2539">
        <v>2012</v>
      </c>
      <c r="O2539">
        <v>113</v>
      </c>
      <c r="P2539">
        <v>746878</v>
      </c>
      <c r="Q2539">
        <v>77</v>
      </c>
      <c r="R2539">
        <v>743387</v>
      </c>
      <c r="S2539">
        <v>639</v>
      </c>
      <c r="T2539">
        <v>30851</v>
      </c>
      <c r="U2539">
        <v>35</v>
      </c>
      <c r="V2539">
        <v>3491</v>
      </c>
      <c r="W2539">
        <v>23</v>
      </c>
      <c r="X2539">
        <v>36</v>
      </c>
      <c r="Y2539">
        <v>37.4</v>
      </c>
      <c r="Z2539">
        <v>37.6</v>
      </c>
      <c r="AA2539">
        <v>32</v>
      </c>
      <c r="AB2539">
        <v>26.1</v>
      </c>
      <c r="AC2539">
        <v>16.8</v>
      </c>
      <c r="AD2539">
        <v>10.1</v>
      </c>
    </row>
    <row r="2540" spans="1:30" x14ac:dyDescent="0.45">
      <c r="A2540" t="s">
        <v>196</v>
      </c>
      <c r="B2540">
        <v>24420</v>
      </c>
      <c r="C2540" t="s">
        <v>850</v>
      </c>
      <c r="E2540" t="s">
        <v>41</v>
      </c>
      <c r="F2540" t="s">
        <v>42</v>
      </c>
      <c r="H2540">
        <v>1</v>
      </c>
      <c r="I2540" t="s">
        <v>32</v>
      </c>
      <c r="J2540">
        <v>1</v>
      </c>
      <c r="K2540" t="s">
        <v>32</v>
      </c>
      <c r="L2540">
        <v>0</v>
      </c>
      <c r="M2540" t="s">
        <v>32</v>
      </c>
      <c r="N2540">
        <v>2012</v>
      </c>
      <c r="O2540">
        <v>766</v>
      </c>
      <c r="P2540">
        <v>984044</v>
      </c>
      <c r="Q2540">
        <v>322</v>
      </c>
      <c r="R2540">
        <v>956910</v>
      </c>
      <c r="S2540">
        <v>4082</v>
      </c>
      <c r="T2540">
        <v>99294</v>
      </c>
      <c r="U2540">
        <v>444</v>
      </c>
      <c r="W2540">
        <v>14.1</v>
      </c>
      <c r="X2540">
        <v>9.8000000000000007</v>
      </c>
      <c r="Y2540">
        <v>21.9</v>
      </c>
      <c r="Z2540">
        <v>10.199999999999999</v>
      </c>
      <c r="AA2540">
        <v>11</v>
      </c>
      <c r="AB2540">
        <v>8.8000000000000007</v>
      </c>
      <c r="AC2540">
        <v>20.9</v>
      </c>
    </row>
    <row r="2541" spans="1:30" x14ac:dyDescent="0.45">
      <c r="A2541" t="s">
        <v>196</v>
      </c>
      <c r="B2541">
        <v>24420</v>
      </c>
      <c r="C2541" t="s">
        <v>850</v>
      </c>
      <c r="E2541" t="s">
        <v>43</v>
      </c>
      <c r="F2541" t="s">
        <v>44</v>
      </c>
      <c r="G2541" t="s">
        <v>45</v>
      </c>
      <c r="H2541">
        <v>1</v>
      </c>
      <c r="I2541" t="s">
        <v>32</v>
      </c>
      <c r="J2541">
        <v>1</v>
      </c>
      <c r="K2541" t="s">
        <v>32</v>
      </c>
      <c r="L2541">
        <v>0</v>
      </c>
      <c r="M2541" t="s">
        <v>32</v>
      </c>
      <c r="N2541">
        <v>2012</v>
      </c>
      <c r="O2541">
        <v>235</v>
      </c>
      <c r="P2541">
        <v>43993</v>
      </c>
      <c r="Q2541">
        <v>46</v>
      </c>
      <c r="R2541">
        <v>28527</v>
      </c>
      <c r="S2541">
        <v>430</v>
      </c>
      <c r="T2541">
        <v>11391</v>
      </c>
      <c r="U2541">
        <v>189</v>
      </c>
      <c r="V2541">
        <v>15466</v>
      </c>
      <c r="W2541">
        <v>39.200000000000003</v>
      </c>
      <c r="X2541">
        <v>19.899999999999999</v>
      </c>
      <c r="Y2541">
        <v>53.3</v>
      </c>
      <c r="Z2541">
        <v>21.5</v>
      </c>
      <c r="AA2541">
        <v>26.8</v>
      </c>
      <c r="AB2541">
        <v>32</v>
      </c>
      <c r="AC2541">
        <v>47.3</v>
      </c>
      <c r="AD2541">
        <v>45.1</v>
      </c>
    </row>
    <row r="2542" spans="1:30" x14ac:dyDescent="0.45">
      <c r="A2542" t="s">
        <v>196</v>
      </c>
      <c r="B2542">
        <v>24420</v>
      </c>
      <c r="C2542" t="s">
        <v>850</v>
      </c>
      <c r="E2542">
        <v>51</v>
      </c>
      <c r="F2542" t="s">
        <v>46</v>
      </c>
      <c r="H2542">
        <v>1</v>
      </c>
      <c r="I2542" t="s">
        <v>32</v>
      </c>
      <c r="J2542">
        <v>1</v>
      </c>
      <c r="K2542" t="s">
        <v>32</v>
      </c>
      <c r="L2542">
        <v>0</v>
      </c>
      <c r="M2542" t="s">
        <v>32</v>
      </c>
      <c r="N2542">
        <v>2012</v>
      </c>
      <c r="O2542">
        <v>69</v>
      </c>
      <c r="P2542">
        <v>63300</v>
      </c>
      <c r="Q2542">
        <v>32</v>
      </c>
      <c r="R2542">
        <v>62363</v>
      </c>
      <c r="S2542">
        <v>316</v>
      </c>
      <c r="T2542">
        <v>13112</v>
      </c>
      <c r="U2542">
        <v>37</v>
      </c>
      <c r="V2542">
        <v>937</v>
      </c>
      <c r="W2542">
        <v>20.8</v>
      </c>
      <c r="X2542">
        <v>24.3</v>
      </c>
      <c r="Y2542">
        <v>34.5</v>
      </c>
      <c r="Z2542">
        <v>25.6</v>
      </c>
      <c r="AA2542">
        <v>35</v>
      </c>
      <c r="AB2542">
        <v>27.6</v>
      </c>
      <c r="AC2542">
        <v>14.2</v>
      </c>
      <c r="AD2542">
        <v>7.7</v>
      </c>
    </row>
    <row r="2543" spans="1:30" x14ac:dyDescent="0.45">
      <c r="A2543" t="s">
        <v>196</v>
      </c>
      <c r="B2543">
        <v>24420</v>
      </c>
      <c r="C2543" t="s">
        <v>850</v>
      </c>
      <c r="E2543">
        <v>52</v>
      </c>
      <c r="F2543" t="s">
        <v>47</v>
      </c>
      <c r="G2543" t="s">
        <v>48</v>
      </c>
      <c r="H2543">
        <v>1</v>
      </c>
      <c r="I2543" t="s">
        <v>32</v>
      </c>
      <c r="J2543">
        <v>1</v>
      </c>
      <c r="K2543" t="s">
        <v>32</v>
      </c>
      <c r="L2543">
        <v>0</v>
      </c>
      <c r="M2543" t="s">
        <v>32</v>
      </c>
      <c r="N2543">
        <v>2012</v>
      </c>
      <c r="O2543">
        <v>216</v>
      </c>
      <c r="P2543">
        <v>142865</v>
      </c>
      <c r="Q2543">
        <v>88</v>
      </c>
      <c r="R2543">
        <v>139172</v>
      </c>
      <c r="S2543">
        <v>666</v>
      </c>
      <c r="T2543">
        <v>30220</v>
      </c>
      <c r="U2543">
        <v>128</v>
      </c>
      <c r="V2543">
        <v>3693</v>
      </c>
      <c r="W2543">
        <v>32.299999999999997</v>
      </c>
      <c r="X2543">
        <v>4.9000000000000004</v>
      </c>
      <c r="Y2543">
        <v>22.2</v>
      </c>
      <c r="Z2543">
        <v>5.2</v>
      </c>
      <c r="AA2543">
        <v>12.7</v>
      </c>
      <c r="AB2543">
        <v>9.6</v>
      </c>
      <c r="AC2543">
        <v>47.2</v>
      </c>
      <c r="AD2543">
        <v>38.6</v>
      </c>
    </row>
    <row r="2544" spans="1:30" x14ac:dyDescent="0.45">
      <c r="A2544" t="s">
        <v>196</v>
      </c>
      <c r="B2544">
        <v>24420</v>
      </c>
      <c r="C2544" t="s">
        <v>850</v>
      </c>
      <c r="E2544">
        <v>53</v>
      </c>
      <c r="F2544" t="s">
        <v>49</v>
      </c>
      <c r="H2544">
        <v>1</v>
      </c>
      <c r="I2544" t="s">
        <v>32</v>
      </c>
      <c r="J2544">
        <v>1</v>
      </c>
      <c r="K2544" t="s">
        <v>32</v>
      </c>
      <c r="L2544">
        <v>0</v>
      </c>
      <c r="M2544" t="s">
        <v>32</v>
      </c>
      <c r="N2544">
        <v>2012</v>
      </c>
      <c r="O2544">
        <v>919</v>
      </c>
      <c r="P2544">
        <v>134770</v>
      </c>
      <c r="Q2544">
        <v>154</v>
      </c>
      <c r="R2544">
        <v>39690</v>
      </c>
      <c r="S2544">
        <v>401</v>
      </c>
      <c r="T2544">
        <v>10043</v>
      </c>
      <c r="U2544">
        <v>765</v>
      </c>
      <c r="V2544">
        <v>95081</v>
      </c>
      <c r="W2544">
        <v>19.5</v>
      </c>
      <c r="X2544">
        <v>28.3</v>
      </c>
      <c r="Y2544">
        <v>50.4</v>
      </c>
      <c r="Z2544">
        <v>30.4</v>
      </c>
      <c r="AA2544">
        <v>45.9</v>
      </c>
      <c r="AB2544">
        <v>43.6</v>
      </c>
      <c r="AC2544">
        <v>19.100000000000001</v>
      </c>
      <c r="AD2544">
        <v>39.9</v>
      </c>
    </row>
    <row r="2545" spans="1:30" x14ac:dyDescent="0.45">
      <c r="A2545" t="s">
        <v>196</v>
      </c>
      <c r="B2545">
        <v>24420</v>
      </c>
      <c r="C2545" t="s">
        <v>850</v>
      </c>
      <c r="E2545">
        <v>54</v>
      </c>
      <c r="F2545" t="s">
        <v>50</v>
      </c>
      <c r="H2545">
        <v>1</v>
      </c>
      <c r="I2545" t="s">
        <v>32</v>
      </c>
      <c r="J2545">
        <v>1</v>
      </c>
      <c r="K2545" t="s">
        <v>32</v>
      </c>
      <c r="L2545">
        <v>0</v>
      </c>
      <c r="M2545" t="s">
        <v>32</v>
      </c>
      <c r="N2545">
        <v>2012</v>
      </c>
      <c r="O2545">
        <v>712</v>
      </c>
      <c r="P2545">
        <v>53135</v>
      </c>
      <c r="Q2545">
        <v>121</v>
      </c>
      <c r="R2545">
        <v>27075</v>
      </c>
      <c r="S2545">
        <v>310</v>
      </c>
      <c r="T2545">
        <v>10266</v>
      </c>
      <c r="U2545">
        <v>591</v>
      </c>
      <c r="W2545">
        <v>13.2</v>
      </c>
      <c r="X2545">
        <v>37.5</v>
      </c>
      <c r="Y2545">
        <v>34.299999999999997</v>
      </c>
      <c r="Z2545">
        <v>32.6</v>
      </c>
      <c r="AA2545">
        <v>42.4</v>
      </c>
      <c r="AB2545">
        <v>42</v>
      </c>
      <c r="AC2545">
        <v>16.2</v>
      </c>
    </row>
    <row r="2546" spans="1:30" x14ac:dyDescent="0.45">
      <c r="A2546" t="s">
        <v>196</v>
      </c>
      <c r="B2546">
        <v>24420</v>
      </c>
      <c r="C2546" t="s">
        <v>850</v>
      </c>
      <c r="E2546">
        <v>56</v>
      </c>
      <c r="F2546" t="s">
        <v>51</v>
      </c>
      <c r="H2546">
        <v>1</v>
      </c>
      <c r="I2546" t="s">
        <v>32</v>
      </c>
      <c r="J2546">
        <v>1</v>
      </c>
      <c r="K2546" t="s">
        <v>32</v>
      </c>
      <c r="L2546">
        <v>0</v>
      </c>
      <c r="M2546" t="s">
        <v>32</v>
      </c>
      <c r="N2546">
        <v>2012</v>
      </c>
      <c r="O2546">
        <v>559</v>
      </c>
      <c r="P2546">
        <v>90070</v>
      </c>
      <c r="Q2546">
        <v>64</v>
      </c>
      <c r="R2546">
        <v>75687</v>
      </c>
      <c r="S2546">
        <v>1024</v>
      </c>
      <c r="T2546">
        <v>31079</v>
      </c>
      <c r="U2546">
        <v>495</v>
      </c>
      <c r="V2546">
        <v>14383</v>
      </c>
      <c r="W2546">
        <v>18</v>
      </c>
      <c r="X2546">
        <v>10.8</v>
      </c>
      <c r="Y2546">
        <v>54.6</v>
      </c>
      <c r="Z2546">
        <v>11.3</v>
      </c>
      <c r="AA2546">
        <v>27.4</v>
      </c>
      <c r="AB2546">
        <v>10.7</v>
      </c>
      <c r="AC2546">
        <v>19.399999999999999</v>
      </c>
      <c r="AD2546">
        <v>49.2</v>
      </c>
    </row>
    <row r="2547" spans="1:30" x14ac:dyDescent="0.45">
      <c r="A2547" t="s">
        <v>196</v>
      </c>
      <c r="B2547">
        <v>24420</v>
      </c>
      <c r="C2547" t="s">
        <v>850</v>
      </c>
      <c r="E2547">
        <v>61</v>
      </c>
      <c r="F2547" t="s">
        <v>52</v>
      </c>
      <c r="H2547">
        <v>1</v>
      </c>
      <c r="I2547" t="s">
        <v>32</v>
      </c>
      <c r="J2547">
        <v>1</v>
      </c>
      <c r="K2547" t="s">
        <v>32</v>
      </c>
      <c r="L2547">
        <v>0</v>
      </c>
      <c r="M2547" t="s">
        <v>32</v>
      </c>
      <c r="N2547">
        <v>2012</v>
      </c>
      <c r="O2547">
        <v>89</v>
      </c>
      <c r="P2547">
        <v>7088</v>
      </c>
      <c r="Q2547">
        <v>13</v>
      </c>
      <c r="R2547">
        <v>6515</v>
      </c>
      <c r="S2547">
        <v>165</v>
      </c>
      <c r="T2547">
        <v>3003</v>
      </c>
      <c r="U2547">
        <v>76</v>
      </c>
      <c r="V2547">
        <v>573</v>
      </c>
      <c r="W2547">
        <v>49.2</v>
      </c>
      <c r="X2547">
        <v>4.5999999999999996</v>
      </c>
      <c r="Y2547">
        <v>45.9</v>
      </c>
      <c r="Z2547">
        <v>2.1</v>
      </c>
      <c r="AA2547">
        <v>3.6</v>
      </c>
      <c r="AB2547">
        <v>2.6</v>
      </c>
      <c r="AC2547">
        <v>54.9</v>
      </c>
      <c r="AD2547">
        <v>49.6</v>
      </c>
    </row>
    <row r="2548" spans="1:30" x14ac:dyDescent="0.45">
      <c r="A2548" t="s">
        <v>196</v>
      </c>
      <c r="B2548">
        <v>24420</v>
      </c>
      <c r="C2548" t="s">
        <v>850</v>
      </c>
      <c r="E2548">
        <v>62</v>
      </c>
      <c r="F2548" t="s">
        <v>53</v>
      </c>
      <c r="H2548">
        <v>1</v>
      </c>
      <c r="I2548" t="s">
        <v>32</v>
      </c>
      <c r="J2548">
        <v>1</v>
      </c>
      <c r="K2548" t="s">
        <v>32</v>
      </c>
      <c r="L2548">
        <v>0</v>
      </c>
      <c r="M2548" t="s">
        <v>32</v>
      </c>
      <c r="N2548">
        <v>2012</v>
      </c>
      <c r="O2548">
        <v>702</v>
      </c>
      <c r="P2548">
        <v>497732</v>
      </c>
      <c r="Q2548">
        <v>197</v>
      </c>
      <c r="R2548">
        <v>486457</v>
      </c>
      <c r="S2548">
        <v>4641</v>
      </c>
      <c r="T2548">
        <v>172635</v>
      </c>
      <c r="U2548">
        <v>505</v>
      </c>
      <c r="V2548">
        <v>11275</v>
      </c>
      <c r="W2548">
        <v>13.9</v>
      </c>
      <c r="X2548">
        <v>24.8</v>
      </c>
      <c r="Y2548">
        <v>30.4</v>
      </c>
      <c r="Z2548">
        <v>26.5</v>
      </c>
      <c r="AA2548">
        <v>21.6</v>
      </c>
      <c r="AB2548">
        <v>25.3</v>
      </c>
      <c r="AC2548">
        <v>16.899999999999999</v>
      </c>
      <c r="AD2548">
        <v>21.4</v>
      </c>
    </row>
    <row r="2549" spans="1:30" x14ac:dyDescent="0.45">
      <c r="A2549" t="s">
        <v>196</v>
      </c>
      <c r="B2549">
        <v>24420</v>
      </c>
      <c r="C2549" t="s">
        <v>850</v>
      </c>
      <c r="E2549">
        <v>71</v>
      </c>
      <c r="F2549" t="s">
        <v>54</v>
      </c>
      <c r="H2549">
        <v>1</v>
      </c>
      <c r="I2549" t="s">
        <v>32</v>
      </c>
      <c r="J2549">
        <v>1</v>
      </c>
      <c r="K2549" t="s">
        <v>32</v>
      </c>
      <c r="L2549">
        <v>0</v>
      </c>
      <c r="M2549" t="s">
        <v>32</v>
      </c>
      <c r="N2549">
        <v>2012</v>
      </c>
      <c r="O2549">
        <v>294</v>
      </c>
      <c r="P2549">
        <v>13994</v>
      </c>
      <c r="Q2549">
        <v>27</v>
      </c>
      <c r="R2549">
        <v>8807</v>
      </c>
      <c r="S2549">
        <v>280</v>
      </c>
      <c r="T2549">
        <v>3168</v>
      </c>
      <c r="U2549">
        <v>267</v>
      </c>
      <c r="V2549">
        <v>5187</v>
      </c>
      <c r="W2549">
        <v>24.6</v>
      </c>
      <c r="X2549">
        <v>15.1</v>
      </c>
      <c r="Y2549">
        <v>37.9</v>
      </c>
      <c r="Z2549">
        <v>12</v>
      </c>
      <c r="AA2549">
        <v>9.8000000000000007</v>
      </c>
      <c r="AB2549">
        <v>9.8000000000000007</v>
      </c>
      <c r="AC2549">
        <v>24.6</v>
      </c>
      <c r="AD2549">
        <v>38.5</v>
      </c>
    </row>
    <row r="2550" spans="1:30" x14ac:dyDescent="0.45">
      <c r="A2550" t="s">
        <v>196</v>
      </c>
      <c r="B2550">
        <v>24420</v>
      </c>
      <c r="C2550" t="s">
        <v>850</v>
      </c>
      <c r="E2550">
        <v>72</v>
      </c>
      <c r="F2550" t="s">
        <v>55</v>
      </c>
      <c r="H2550">
        <v>1</v>
      </c>
      <c r="I2550" t="s">
        <v>32</v>
      </c>
      <c r="J2550">
        <v>1</v>
      </c>
      <c r="K2550" t="s">
        <v>32</v>
      </c>
      <c r="L2550">
        <v>0</v>
      </c>
      <c r="M2550" t="s">
        <v>32</v>
      </c>
      <c r="N2550">
        <v>2012</v>
      </c>
      <c r="O2550">
        <v>244</v>
      </c>
      <c r="P2550">
        <v>124476</v>
      </c>
      <c r="Q2550">
        <v>145</v>
      </c>
      <c r="R2550">
        <v>121625</v>
      </c>
      <c r="S2550">
        <v>2248</v>
      </c>
      <c r="T2550">
        <v>33562</v>
      </c>
      <c r="U2550">
        <v>100</v>
      </c>
      <c r="V2550">
        <v>2851</v>
      </c>
      <c r="W2550">
        <v>31</v>
      </c>
      <c r="X2550">
        <v>17.2</v>
      </c>
      <c r="Y2550">
        <v>21.9</v>
      </c>
      <c r="Z2550">
        <v>17.7</v>
      </c>
      <c r="AA2550">
        <v>18</v>
      </c>
      <c r="AB2550">
        <v>17.899999999999999</v>
      </c>
      <c r="AC2550">
        <v>57.1</v>
      </c>
      <c r="AD2550">
        <v>40.200000000000003</v>
      </c>
    </row>
    <row r="2551" spans="1:30" x14ac:dyDescent="0.45">
      <c r="A2551" t="s">
        <v>196</v>
      </c>
      <c r="B2551">
        <v>24420</v>
      </c>
      <c r="C2551" t="s">
        <v>850</v>
      </c>
      <c r="E2551">
        <v>81</v>
      </c>
      <c r="F2551" t="s">
        <v>56</v>
      </c>
      <c r="G2551" t="s">
        <v>57</v>
      </c>
      <c r="H2551">
        <v>1</v>
      </c>
      <c r="I2551" t="s">
        <v>32</v>
      </c>
      <c r="J2551">
        <v>1</v>
      </c>
      <c r="K2551" t="s">
        <v>32</v>
      </c>
      <c r="L2551">
        <v>0</v>
      </c>
      <c r="M2551" t="s">
        <v>32</v>
      </c>
      <c r="N2551">
        <v>2012</v>
      </c>
      <c r="O2551">
        <v>1009</v>
      </c>
      <c r="P2551">
        <v>45331</v>
      </c>
      <c r="Q2551">
        <v>92</v>
      </c>
      <c r="U2551">
        <v>917</v>
      </c>
      <c r="V2551">
        <v>18823</v>
      </c>
      <c r="W2551">
        <v>15.3</v>
      </c>
      <c r="X2551">
        <v>36.299999999999997</v>
      </c>
      <c r="Y2551">
        <v>39.6</v>
      </c>
      <c r="AC2551">
        <v>13.2</v>
      </c>
      <c r="AD2551">
        <v>17.3</v>
      </c>
    </row>
    <row r="2552" spans="1:30" x14ac:dyDescent="0.45">
      <c r="A2552" t="s">
        <v>197</v>
      </c>
      <c r="B2552">
        <v>24500</v>
      </c>
      <c r="C2552" t="s">
        <v>613</v>
      </c>
      <c r="E2552">
        <v>0</v>
      </c>
      <c r="F2552" t="s">
        <v>31</v>
      </c>
      <c r="H2552">
        <v>1</v>
      </c>
      <c r="I2552" t="s">
        <v>32</v>
      </c>
      <c r="J2552">
        <v>1</v>
      </c>
      <c r="K2552" t="s">
        <v>32</v>
      </c>
      <c r="L2552">
        <v>0</v>
      </c>
      <c r="M2552" t="s">
        <v>32</v>
      </c>
      <c r="N2552">
        <v>2012</v>
      </c>
      <c r="O2552">
        <v>7315</v>
      </c>
      <c r="P2552">
        <v>6435038</v>
      </c>
      <c r="Q2552">
        <v>2213</v>
      </c>
      <c r="R2552">
        <v>6204312</v>
      </c>
      <c r="S2552">
        <v>28743</v>
      </c>
      <c r="T2552">
        <v>943692</v>
      </c>
      <c r="U2552">
        <v>5103</v>
      </c>
      <c r="V2552">
        <v>230726</v>
      </c>
      <c r="W2552">
        <v>7.3</v>
      </c>
      <c r="X2552">
        <v>4.0999999999999996</v>
      </c>
      <c r="Y2552">
        <v>6.7</v>
      </c>
      <c r="Z2552">
        <v>3.8</v>
      </c>
      <c r="AA2552">
        <v>5.0999999999999996</v>
      </c>
      <c r="AB2552">
        <v>6.2</v>
      </c>
      <c r="AC2552">
        <v>7.7</v>
      </c>
      <c r="AD2552">
        <v>19.7</v>
      </c>
    </row>
    <row r="2553" spans="1:30" x14ac:dyDescent="0.45">
      <c r="A2553" t="s">
        <v>197</v>
      </c>
      <c r="B2553">
        <v>24500</v>
      </c>
      <c r="C2553" t="s">
        <v>613</v>
      </c>
      <c r="E2553">
        <v>11</v>
      </c>
      <c r="F2553" t="s">
        <v>33</v>
      </c>
      <c r="G2553" t="s">
        <v>34</v>
      </c>
      <c r="H2553">
        <v>1</v>
      </c>
      <c r="I2553" t="s">
        <v>32</v>
      </c>
      <c r="J2553">
        <v>1</v>
      </c>
      <c r="K2553" t="s">
        <v>32</v>
      </c>
      <c r="L2553">
        <v>0</v>
      </c>
      <c r="M2553" t="s">
        <v>32</v>
      </c>
      <c r="N2553">
        <v>2012</v>
      </c>
      <c r="O2553">
        <v>81</v>
      </c>
      <c r="P2553">
        <v>2350</v>
      </c>
      <c r="Q2553">
        <v>4</v>
      </c>
      <c r="U2553">
        <v>77</v>
      </c>
      <c r="V2553">
        <v>722</v>
      </c>
      <c r="W2553">
        <v>55.1</v>
      </c>
      <c r="X2553">
        <v>49.9</v>
      </c>
      <c r="Y2553">
        <v>78.7</v>
      </c>
      <c r="AC2553">
        <v>55.6</v>
      </c>
      <c r="AD2553">
        <v>6.6</v>
      </c>
    </row>
    <row r="2554" spans="1:30" x14ac:dyDescent="0.45">
      <c r="A2554" t="s">
        <v>197</v>
      </c>
      <c r="B2554">
        <v>24500</v>
      </c>
      <c r="C2554" t="s">
        <v>613</v>
      </c>
      <c r="E2554">
        <v>22</v>
      </c>
      <c r="F2554" t="s">
        <v>36</v>
      </c>
      <c r="H2554">
        <v>1</v>
      </c>
      <c r="I2554" t="s">
        <v>32</v>
      </c>
      <c r="J2554">
        <v>1</v>
      </c>
      <c r="K2554" t="s">
        <v>32</v>
      </c>
      <c r="L2554">
        <v>0</v>
      </c>
      <c r="M2554" t="s">
        <v>32</v>
      </c>
      <c r="N2554">
        <v>2012</v>
      </c>
      <c r="O2554">
        <v>25</v>
      </c>
      <c r="P2554">
        <v>141009</v>
      </c>
      <c r="Q2554">
        <v>6</v>
      </c>
      <c r="R2554">
        <v>140949</v>
      </c>
      <c r="S2554">
        <v>190</v>
      </c>
      <c r="T2554">
        <v>15176</v>
      </c>
      <c r="U2554">
        <v>19</v>
      </c>
      <c r="W2554">
        <v>88.8</v>
      </c>
      <c r="X2554">
        <v>0.4</v>
      </c>
      <c r="Y2554">
        <v>0</v>
      </c>
      <c r="Z2554">
        <v>0.4</v>
      </c>
      <c r="AA2554">
        <v>0.1</v>
      </c>
      <c r="AB2554">
        <v>0.4</v>
      </c>
      <c r="AC2554">
        <v>111.9</v>
      </c>
    </row>
    <row r="2555" spans="1:30" x14ac:dyDescent="0.45">
      <c r="A2555" t="s">
        <v>197</v>
      </c>
      <c r="B2555">
        <v>24500</v>
      </c>
      <c r="C2555" t="s">
        <v>613</v>
      </c>
      <c r="E2555">
        <v>23</v>
      </c>
      <c r="F2555" t="s">
        <v>37</v>
      </c>
      <c r="H2555">
        <v>1</v>
      </c>
      <c r="I2555" t="s">
        <v>32</v>
      </c>
      <c r="J2555">
        <v>1</v>
      </c>
      <c r="K2555" t="s">
        <v>32</v>
      </c>
      <c r="L2555">
        <v>0</v>
      </c>
      <c r="M2555" t="s">
        <v>32</v>
      </c>
      <c r="N2555">
        <v>2012</v>
      </c>
      <c r="O2555">
        <v>907</v>
      </c>
      <c r="P2555">
        <v>421215</v>
      </c>
      <c r="Q2555">
        <v>228</v>
      </c>
      <c r="R2555">
        <v>381901</v>
      </c>
      <c r="S2555">
        <v>2033</v>
      </c>
      <c r="T2555">
        <v>83593</v>
      </c>
      <c r="U2555">
        <v>679</v>
      </c>
      <c r="V2555">
        <v>39314</v>
      </c>
      <c r="W2555">
        <v>12</v>
      </c>
      <c r="X2555">
        <v>25.8</v>
      </c>
      <c r="Y2555">
        <v>34.700000000000003</v>
      </c>
      <c r="Z2555">
        <v>27.2</v>
      </c>
      <c r="AA2555">
        <v>26.1</v>
      </c>
      <c r="AB2555">
        <v>29.7</v>
      </c>
      <c r="AC2555">
        <v>10.9</v>
      </c>
      <c r="AD2555">
        <v>42.9</v>
      </c>
    </row>
    <row r="2556" spans="1:30" x14ac:dyDescent="0.45">
      <c r="A2556" t="s">
        <v>197</v>
      </c>
      <c r="B2556">
        <v>24500</v>
      </c>
      <c r="C2556" t="s">
        <v>613</v>
      </c>
      <c r="E2556" t="s">
        <v>38</v>
      </c>
      <c r="F2556" t="s">
        <v>39</v>
      </c>
      <c r="H2556">
        <v>1</v>
      </c>
      <c r="I2556" t="s">
        <v>32</v>
      </c>
      <c r="J2556">
        <v>1</v>
      </c>
      <c r="K2556" t="s">
        <v>32</v>
      </c>
      <c r="L2556">
        <v>0</v>
      </c>
      <c r="M2556" t="s">
        <v>32</v>
      </c>
      <c r="N2556">
        <v>2012</v>
      </c>
      <c r="O2556">
        <v>143</v>
      </c>
      <c r="P2556">
        <v>944526</v>
      </c>
      <c r="Q2556">
        <v>75</v>
      </c>
      <c r="R2556">
        <v>940702</v>
      </c>
      <c r="S2556">
        <v>1121</v>
      </c>
      <c r="T2556">
        <v>53126</v>
      </c>
      <c r="U2556">
        <v>68</v>
      </c>
      <c r="V2556">
        <v>3824</v>
      </c>
      <c r="W2556">
        <v>25.3</v>
      </c>
      <c r="X2556">
        <v>7.3</v>
      </c>
      <c r="Y2556">
        <v>30.5</v>
      </c>
      <c r="Z2556">
        <v>7.6</v>
      </c>
      <c r="AA2556">
        <v>15.3</v>
      </c>
      <c r="AB2556">
        <v>14.4</v>
      </c>
      <c r="AC2556">
        <v>51.5</v>
      </c>
      <c r="AD2556">
        <v>28.9</v>
      </c>
    </row>
    <row r="2557" spans="1:30" x14ac:dyDescent="0.45">
      <c r="A2557" t="s">
        <v>197</v>
      </c>
      <c r="B2557">
        <v>24500</v>
      </c>
      <c r="C2557" t="s">
        <v>613</v>
      </c>
      <c r="E2557">
        <v>42</v>
      </c>
      <c r="F2557" t="s">
        <v>40</v>
      </c>
      <c r="H2557">
        <v>1</v>
      </c>
      <c r="I2557" t="s">
        <v>32</v>
      </c>
      <c r="J2557">
        <v>1</v>
      </c>
      <c r="K2557" t="s">
        <v>32</v>
      </c>
      <c r="L2557">
        <v>0</v>
      </c>
      <c r="M2557" t="s">
        <v>32</v>
      </c>
      <c r="N2557">
        <v>2012</v>
      </c>
      <c r="O2557">
        <v>261</v>
      </c>
      <c r="P2557">
        <v>1560669</v>
      </c>
      <c r="Q2557">
        <v>121</v>
      </c>
      <c r="R2557">
        <v>1553410</v>
      </c>
      <c r="S2557">
        <v>1341</v>
      </c>
      <c r="T2557">
        <v>60130</v>
      </c>
      <c r="U2557">
        <v>141</v>
      </c>
      <c r="V2557">
        <v>7259</v>
      </c>
      <c r="W2557">
        <v>21.1</v>
      </c>
      <c r="X2557">
        <v>5.6</v>
      </c>
      <c r="Y2557">
        <v>15.3</v>
      </c>
      <c r="Z2557">
        <v>5.8</v>
      </c>
      <c r="AA2557">
        <v>11.9</v>
      </c>
      <c r="AB2557">
        <v>14.8</v>
      </c>
      <c r="AC2557">
        <v>41.5</v>
      </c>
      <c r="AD2557">
        <v>27.9</v>
      </c>
    </row>
    <row r="2558" spans="1:30" x14ac:dyDescent="0.45">
      <c r="A2558" t="s">
        <v>197</v>
      </c>
      <c r="B2558">
        <v>24500</v>
      </c>
      <c r="C2558" t="s">
        <v>613</v>
      </c>
      <c r="E2558" t="s">
        <v>41</v>
      </c>
      <c r="F2558" t="s">
        <v>42</v>
      </c>
      <c r="H2558">
        <v>1</v>
      </c>
      <c r="I2558" t="s">
        <v>32</v>
      </c>
      <c r="J2558">
        <v>1</v>
      </c>
      <c r="K2558" t="s">
        <v>32</v>
      </c>
      <c r="L2558">
        <v>0</v>
      </c>
      <c r="M2558" t="s">
        <v>32</v>
      </c>
      <c r="N2558">
        <v>2012</v>
      </c>
      <c r="O2558">
        <v>940</v>
      </c>
      <c r="P2558">
        <v>1366021</v>
      </c>
      <c r="Q2558">
        <v>355</v>
      </c>
      <c r="R2558">
        <v>1340873</v>
      </c>
      <c r="S2558">
        <v>5061</v>
      </c>
      <c r="T2558">
        <v>117308</v>
      </c>
      <c r="U2558">
        <v>585</v>
      </c>
      <c r="V2558">
        <v>25148</v>
      </c>
      <c r="W2558">
        <v>16.7</v>
      </c>
      <c r="X2558">
        <v>4.8</v>
      </c>
      <c r="Y2558">
        <v>11.6</v>
      </c>
      <c r="Z2558">
        <v>4.7</v>
      </c>
      <c r="AA2558">
        <v>5.9</v>
      </c>
      <c r="AB2558">
        <v>5.3</v>
      </c>
      <c r="AC2558">
        <v>22.7</v>
      </c>
      <c r="AD2558">
        <v>46.9</v>
      </c>
    </row>
    <row r="2559" spans="1:30" x14ac:dyDescent="0.45">
      <c r="A2559" t="s">
        <v>197</v>
      </c>
      <c r="B2559">
        <v>24500</v>
      </c>
      <c r="C2559" t="s">
        <v>613</v>
      </c>
      <c r="E2559" t="s">
        <v>43</v>
      </c>
      <c r="F2559" t="s">
        <v>44</v>
      </c>
      <c r="G2559" t="s">
        <v>45</v>
      </c>
      <c r="H2559">
        <v>1</v>
      </c>
      <c r="I2559" t="s">
        <v>32</v>
      </c>
      <c r="J2559">
        <v>1</v>
      </c>
      <c r="K2559" t="s">
        <v>32</v>
      </c>
      <c r="L2559">
        <v>0</v>
      </c>
      <c r="M2559" t="s">
        <v>32</v>
      </c>
      <c r="N2559">
        <v>2012</v>
      </c>
      <c r="O2559">
        <v>202</v>
      </c>
      <c r="P2559">
        <v>187927</v>
      </c>
      <c r="Q2559">
        <v>88</v>
      </c>
      <c r="R2559">
        <v>163954</v>
      </c>
      <c r="S2559">
        <v>997</v>
      </c>
      <c r="T2559">
        <v>43868</v>
      </c>
      <c r="U2559">
        <v>113</v>
      </c>
      <c r="W2559">
        <v>32</v>
      </c>
      <c r="X2559">
        <v>25.2</v>
      </c>
      <c r="Y2559">
        <v>48.3</v>
      </c>
      <c r="Z2559">
        <v>26.1</v>
      </c>
      <c r="AA2559">
        <v>23.5</v>
      </c>
      <c r="AB2559">
        <v>23.2</v>
      </c>
      <c r="AC2559">
        <v>35.299999999999997</v>
      </c>
    </row>
    <row r="2560" spans="1:30" x14ac:dyDescent="0.45">
      <c r="A2560" t="s">
        <v>197</v>
      </c>
      <c r="B2560">
        <v>24500</v>
      </c>
      <c r="C2560" t="s">
        <v>613</v>
      </c>
      <c r="E2560">
        <v>51</v>
      </c>
      <c r="F2560" t="s">
        <v>46</v>
      </c>
      <c r="H2560">
        <v>1</v>
      </c>
      <c r="I2560" t="s">
        <v>32</v>
      </c>
      <c r="J2560">
        <v>1</v>
      </c>
      <c r="K2560" t="s">
        <v>32</v>
      </c>
      <c r="L2560">
        <v>0</v>
      </c>
      <c r="M2560" t="s">
        <v>32</v>
      </c>
      <c r="N2560">
        <v>2012</v>
      </c>
      <c r="O2560">
        <v>53</v>
      </c>
      <c r="P2560">
        <v>101763</v>
      </c>
      <c r="Q2560">
        <v>23</v>
      </c>
      <c r="R2560">
        <v>101461</v>
      </c>
      <c r="S2560">
        <v>591</v>
      </c>
      <c r="T2560">
        <v>21615</v>
      </c>
      <c r="U2560">
        <v>30</v>
      </c>
      <c r="V2560">
        <v>302</v>
      </c>
      <c r="W2560">
        <v>28.1</v>
      </c>
      <c r="X2560">
        <v>3.5</v>
      </c>
      <c r="Y2560">
        <v>47.1</v>
      </c>
      <c r="Z2560">
        <v>3.7</v>
      </c>
      <c r="AA2560">
        <v>2.5</v>
      </c>
      <c r="AB2560">
        <v>1</v>
      </c>
      <c r="AC2560">
        <v>38.6</v>
      </c>
      <c r="AD2560">
        <v>25.9</v>
      </c>
    </row>
    <row r="2561" spans="1:30" x14ac:dyDescent="0.45">
      <c r="A2561" t="s">
        <v>197</v>
      </c>
      <c r="B2561">
        <v>24500</v>
      </c>
      <c r="C2561" t="s">
        <v>613</v>
      </c>
      <c r="E2561">
        <v>52</v>
      </c>
      <c r="F2561" t="s">
        <v>47</v>
      </c>
      <c r="G2561" t="s">
        <v>48</v>
      </c>
      <c r="H2561">
        <v>1</v>
      </c>
      <c r="I2561" t="s">
        <v>32</v>
      </c>
      <c r="J2561">
        <v>1</v>
      </c>
      <c r="K2561" t="s">
        <v>32</v>
      </c>
      <c r="L2561">
        <v>0</v>
      </c>
      <c r="M2561" t="s">
        <v>32</v>
      </c>
      <c r="N2561">
        <v>2012</v>
      </c>
      <c r="O2561">
        <v>396</v>
      </c>
      <c r="P2561">
        <v>299518</v>
      </c>
      <c r="Q2561">
        <v>142</v>
      </c>
      <c r="R2561">
        <v>285830</v>
      </c>
      <c r="S2561">
        <v>1675</v>
      </c>
      <c r="T2561">
        <v>74347</v>
      </c>
      <c r="U2561">
        <v>254</v>
      </c>
      <c r="W2561">
        <v>27.4</v>
      </c>
      <c r="X2561">
        <v>7.4</v>
      </c>
      <c r="Y2561">
        <v>25.6</v>
      </c>
      <c r="Z2561">
        <v>8.3000000000000007</v>
      </c>
      <c r="AA2561">
        <v>9</v>
      </c>
      <c r="AB2561">
        <v>13.2</v>
      </c>
      <c r="AC2561">
        <v>39.799999999999997</v>
      </c>
    </row>
    <row r="2562" spans="1:30" x14ac:dyDescent="0.45">
      <c r="A2562" t="s">
        <v>197</v>
      </c>
      <c r="B2562">
        <v>24500</v>
      </c>
      <c r="C2562" t="s">
        <v>613</v>
      </c>
      <c r="E2562">
        <v>53</v>
      </c>
      <c r="F2562" t="s">
        <v>49</v>
      </c>
      <c r="H2562">
        <v>1</v>
      </c>
      <c r="I2562" t="s">
        <v>32</v>
      </c>
      <c r="J2562">
        <v>1</v>
      </c>
      <c r="K2562" t="s">
        <v>32</v>
      </c>
      <c r="L2562">
        <v>0</v>
      </c>
      <c r="M2562" t="s">
        <v>32</v>
      </c>
      <c r="N2562">
        <v>2012</v>
      </c>
      <c r="O2562">
        <v>648</v>
      </c>
      <c r="P2562">
        <v>107722</v>
      </c>
      <c r="Q2562">
        <v>120</v>
      </c>
      <c r="R2562">
        <v>61648</v>
      </c>
      <c r="S2562">
        <v>318</v>
      </c>
      <c r="T2562">
        <v>9302</v>
      </c>
      <c r="U2562">
        <v>527</v>
      </c>
      <c r="V2562">
        <v>46074</v>
      </c>
      <c r="W2562">
        <v>27.5</v>
      </c>
      <c r="X2562">
        <v>26.6</v>
      </c>
      <c r="Y2562">
        <v>31.1</v>
      </c>
      <c r="Z2562">
        <v>26.2</v>
      </c>
      <c r="AA2562">
        <v>23.8</v>
      </c>
      <c r="AB2562">
        <v>29.9</v>
      </c>
      <c r="AC2562">
        <v>33.799999999999997</v>
      </c>
      <c r="AD2562">
        <v>38.799999999999997</v>
      </c>
    </row>
    <row r="2563" spans="1:30" x14ac:dyDescent="0.45">
      <c r="A2563" t="s">
        <v>197</v>
      </c>
      <c r="B2563">
        <v>24500</v>
      </c>
      <c r="C2563" t="s">
        <v>613</v>
      </c>
      <c r="E2563">
        <v>54</v>
      </c>
      <c r="F2563" t="s">
        <v>50</v>
      </c>
      <c r="H2563">
        <v>1</v>
      </c>
      <c r="I2563" t="s">
        <v>32</v>
      </c>
      <c r="J2563">
        <v>1</v>
      </c>
      <c r="K2563" t="s">
        <v>32</v>
      </c>
      <c r="L2563">
        <v>0</v>
      </c>
      <c r="M2563" t="s">
        <v>32</v>
      </c>
      <c r="N2563">
        <v>2012</v>
      </c>
      <c r="O2563">
        <v>801</v>
      </c>
      <c r="P2563">
        <v>160223</v>
      </c>
      <c r="Q2563">
        <v>202</v>
      </c>
      <c r="R2563">
        <v>146239</v>
      </c>
      <c r="S2563">
        <v>1669</v>
      </c>
      <c r="T2563">
        <v>61221</v>
      </c>
      <c r="U2563">
        <v>599</v>
      </c>
      <c r="V2563">
        <v>13984</v>
      </c>
      <c r="W2563">
        <v>17.399999999999999</v>
      </c>
      <c r="X2563">
        <v>27.8</v>
      </c>
      <c r="Y2563">
        <v>19.7</v>
      </c>
      <c r="Z2563">
        <v>32.299999999999997</v>
      </c>
      <c r="AA2563">
        <v>23</v>
      </c>
      <c r="AB2563">
        <v>42</v>
      </c>
      <c r="AC2563">
        <v>21.4</v>
      </c>
      <c r="AD2563">
        <v>18</v>
      </c>
    </row>
    <row r="2564" spans="1:30" x14ac:dyDescent="0.45">
      <c r="A2564" t="s">
        <v>197</v>
      </c>
      <c r="B2564">
        <v>24500</v>
      </c>
      <c r="C2564" t="s">
        <v>613</v>
      </c>
      <c r="E2564">
        <v>56</v>
      </c>
      <c r="F2564" t="s">
        <v>51</v>
      </c>
      <c r="H2564">
        <v>1</v>
      </c>
      <c r="I2564" t="s">
        <v>32</v>
      </c>
      <c r="J2564">
        <v>1</v>
      </c>
      <c r="K2564" t="s">
        <v>32</v>
      </c>
      <c r="L2564">
        <v>0</v>
      </c>
      <c r="M2564" t="s">
        <v>32</v>
      </c>
      <c r="N2564">
        <v>2012</v>
      </c>
      <c r="O2564">
        <v>342</v>
      </c>
      <c r="P2564">
        <v>88452</v>
      </c>
      <c r="Q2564">
        <v>165</v>
      </c>
      <c r="R2564">
        <v>86262</v>
      </c>
      <c r="S2564">
        <v>1385</v>
      </c>
      <c r="T2564">
        <v>30468</v>
      </c>
      <c r="U2564">
        <v>177</v>
      </c>
      <c r="V2564">
        <v>2190</v>
      </c>
      <c r="W2564">
        <v>34.1</v>
      </c>
      <c r="X2564">
        <v>35.6</v>
      </c>
      <c r="Y2564">
        <v>35.5</v>
      </c>
      <c r="Z2564">
        <v>38</v>
      </c>
      <c r="AA2564">
        <v>35.9</v>
      </c>
      <c r="AB2564">
        <v>31.1</v>
      </c>
      <c r="AC2564">
        <v>40.299999999999997</v>
      </c>
      <c r="AD2564">
        <v>36.799999999999997</v>
      </c>
    </row>
    <row r="2565" spans="1:30" x14ac:dyDescent="0.45">
      <c r="A2565" t="s">
        <v>197</v>
      </c>
      <c r="B2565">
        <v>24500</v>
      </c>
      <c r="C2565" t="s">
        <v>613</v>
      </c>
      <c r="E2565">
        <v>61</v>
      </c>
      <c r="F2565" t="s">
        <v>52</v>
      </c>
      <c r="H2565">
        <v>1</v>
      </c>
      <c r="I2565" t="s">
        <v>32</v>
      </c>
      <c r="J2565">
        <v>1</v>
      </c>
      <c r="K2565" t="s">
        <v>32</v>
      </c>
      <c r="L2565">
        <v>0</v>
      </c>
      <c r="M2565" t="s">
        <v>32</v>
      </c>
      <c r="N2565">
        <v>2012</v>
      </c>
      <c r="O2565">
        <v>103</v>
      </c>
      <c r="P2565">
        <v>20795</v>
      </c>
      <c r="Q2565">
        <v>10</v>
      </c>
      <c r="R2565">
        <v>19831</v>
      </c>
      <c r="S2565">
        <v>533</v>
      </c>
      <c r="T2565">
        <v>9265</v>
      </c>
      <c r="U2565">
        <v>93</v>
      </c>
      <c r="W2565">
        <v>60.2</v>
      </c>
      <c r="X2565">
        <v>5.0999999999999996</v>
      </c>
      <c r="Y2565">
        <v>0</v>
      </c>
      <c r="Z2565">
        <v>4.5999999999999996</v>
      </c>
      <c r="AA2565">
        <v>4.8</v>
      </c>
      <c r="AB2565">
        <v>4.5999999999999996</v>
      </c>
      <c r="AC2565">
        <v>63.6</v>
      </c>
    </row>
    <row r="2566" spans="1:30" x14ac:dyDescent="0.45">
      <c r="A2566" t="s">
        <v>197</v>
      </c>
      <c r="B2566">
        <v>24500</v>
      </c>
      <c r="C2566" t="s">
        <v>613</v>
      </c>
      <c r="E2566">
        <v>62</v>
      </c>
      <c r="F2566" t="s">
        <v>53</v>
      </c>
      <c r="H2566">
        <v>1</v>
      </c>
      <c r="I2566" t="s">
        <v>32</v>
      </c>
      <c r="J2566">
        <v>1</v>
      </c>
      <c r="K2566" t="s">
        <v>32</v>
      </c>
      <c r="L2566">
        <v>0</v>
      </c>
      <c r="M2566" t="s">
        <v>32</v>
      </c>
      <c r="N2566">
        <v>2012</v>
      </c>
      <c r="O2566">
        <v>813</v>
      </c>
      <c r="P2566">
        <v>660637</v>
      </c>
      <c r="Q2566">
        <v>248</v>
      </c>
      <c r="R2566">
        <v>640049</v>
      </c>
      <c r="S2566">
        <v>5809</v>
      </c>
      <c r="T2566">
        <v>239299</v>
      </c>
      <c r="U2566">
        <v>566</v>
      </c>
      <c r="V2566">
        <v>20588</v>
      </c>
      <c r="W2566">
        <v>24.7</v>
      </c>
      <c r="X2566">
        <v>6</v>
      </c>
      <c r="Y2566">
        <v>25.1</v>
      </c>
      <c r="Z2566">
        <v>6.2</v>
      </c>
      <c r="AA2566">
        <v>5.4</v>
      </c>
      <c r="AB2566">
        <v>5.7</v>
      </c>
      <c r="AC2566">
        <v>31.4</v>
      </c>
      <c r="AD2566">
        <v>41.7</v>
      </c>
    </row>
    <row r="2567" spans="1:30" x14ac:dyDescent="0.45">
      <c r="A2567" t="s">
        <v>197</v>
      </c>
      <c r="B2567">
        <v>24500</v>
      </c>
      <c r="C2567" t="s">
        <v>613</v>
      </c>
      <c r="E2567">
        <v>71</v>
      </c>
      <c r="F2567" t="s">
        <v>54</v>
      </c>
      <c r="H2567">
        <v>1</v>
      </c>
      <c r="I2567" t="s">
        <v>32</v>
      </c>
      <c r="J2567">
        <v>1</v>
      </c>
      <c r="K2567" t="s">
        <v>32</v>
      </c>
      <c r="L2567">
        <v>0</v>
      </c>
      <c r="M2567" t="s">
        <v>32</v>
      </c>
      <c r="N2567">
        <v>2012</v>
      </c>
      <c r="O2567">
        <v>549</v>
      </c>
      <c r="P2567">
        <v>57444</v>
      </c>
      <c r="Q2567">
        <v>107</v>
      </c>
      <c r="R2567">
        <v>50571</v>
      </c>
      <c r="S2567">
        <v>739</v>
      </c>
      <c r="T2567">
        <v>11503</v>
      </c>
      <c r="U2567">
        <v>442</v>
      </c>
      <c r="V2567">
        <v>6874</v>
      </c>
      <c r="W2567">
        <v>19.899999999999999</v>
      </c>
      <c r="X2567">
        <v>22.1</v>
      </c>
      <c r="Y2567">
        <v>48.2</v>
      </c>
      <c r="Z2567">
        <v>26.9</v>
      </c>
      <c r="AA2567">
        <v>22.9</v>
      </c>
      <c r="AB2567">
        <v>25.8</v>
      </c>
      <c r="AC2567">
        <v>26.2</v>
      </c>
      <c r="AD2567">
        <v>33.6</v>
      </c>
    </row>
    <row r="2568" spans="1:30" x14ac:dyDescent="0.45">
      <c r="A2568" t="s">
        <v>197</v>
      </c>
      <c r="B2568">
        <v>24500</v>
      </c>
      <c r="C2568" t="s">
        <v>613</v>
      </c>
      <c r="E2568">
        <v>72</v>
      </c>
      <c r="F2568" t="s">
        <v>55</v>
      </c>
      <c r="H2568">
        <v>1</v>
      </c>
      <c r="I2568" t="s">
        <v>32</v>
      </c>
      <c r="J2568">
        <v>1</v>
      </c>
      <c r="K2568" t="s">
        <v>32</v>
      </c>
      <c r="L2568">
        <v>0</v>
      </c>
      <c r="M2568" t="s">
        <v>32</v>
      </c>
      <c r="N2568">
        <v>2012</v>
      </c>
      <c r="O2568">
        <v>242</v>
      </c>
      <c r="P2568">
        <v>206306</v>
      </c>
      <c r="Q2568">
        <v>227</v>
      </c>
      <c r="R2568">
        <v>205866</v>
      </c>
      <c r="S2568">
        <v>3919</v>
      </c>
      <c r="T2568">
        <v>58072</v>
      </c>
      <c r="U2568">
        <v>15</v>
      </c>
      <c r="V2568">
        <v>441</v>
      </c>
      <c r="W2568">
        <v>23.6</v>
      </c>
      <c r="X2568">
        <v>22.6</v>
      </c>
      <c r="Y2568">
        <v>26.1</v>
      </c>
      <c r="Z2568">
        <v>23.6</v>
      </c>
      <c r="AA2568">
        <v>23</v>
      </c>
      <c r="AB2568">
        <v>21.7</v>
      </c>
      <c r="AC2568">
        <v>0</v>
      </c>
      <c r="AD2568">
        <v>2</v>
      </c>
    </row>
    <row r="2569" spans="1:30" x14ac:dyDescent="0.45">
      <c r="A2569" t="s">
        <v>197</v>
      </c>
      <c r="B2569">
        <v>24500</v>
      </c>
      <c r="C2569" t="s">
        <v>613</v>
      </c>
      <c r="E2569">
        <v>81</v>
      </c>
      <c r="F2569" t="s">
        <v>56</v>
      </c>
      <c r="G2569" t="s">
        <v>57</v>
      </c>
      <c r="H2569">
        <v>1</v>
      </c>
      <c r="I2569" t="s">
        <v>32</v>
      </c>
      <c r="J2569">
        <v>1</v>
      </c>
      <c r="K2569" t="s">
        <v>32</v>
      </c>
      <c r="L2569">
        <v>0</v>
      </c>
      <c r="M2569" t="s">
        <v>32</v>
      </c>
      <c r="N2569">
        <v>2012</v>
      </c>
      <c r="O2569">
        <v>824</v>
      </c>
      <c r="P2569">
        <v>95436</v>
      </c>
      <c r="Q2569">
        <v>109</v>
      </c>
      <c r="U2569">
        <v>714</v>
      </c>
      <c r="V2569">
        <v>25299</v>
      </c>
      <c r="W2569">
        <v>12.8</v>
      </c>
      <c r="X2569">
        <v>40.1</v>
      </c>
      <c r="Y2569">
        <v>48.6</v>
      </c>
      <c r="AC2569">
        <v>14.2</v>
      </c>
      <c r="AD2569">
        <v>29.7</v>
      </c>
    </row>
    <row r="2570" spans="1:30" x14ac:dyDescent="0.45">
      <c r="A2570" t="s">
        <v>198</v>
      </c>
      <c r="B2570">
        <v>24540</v>
      </c>
      <c r="C2570" t="s">
        <v>614</v>
      </c>
      <c r="E2570">
        <v>0</v>
      </c>
      <c r="F2570" t="s">
        <v>31</v>
      </c>
      <c r="H2570">
        <v>1</v>
      </c>
      <c r="I2570" t="s">
        <v>32</v>
      </c>
      <c r="J2570">
        <v>1</v>
      </c>
      <c r="K2570" t="s">
        <v>32</v>
      </c>
      <c r="L2570">
        <v>0</v>
      </c>
      <c r="M2570" t="s">
        <v>32</v>
      </c>
      <c r="N2570">
        <v>2012</v>
      </c>
      <c r="O2570">
        <v>22374</v>
      </c>
      <c r="P2570">
        <v>24390791</v>
      </c>
      <c r="Q2570">
        <v>4524</v>
      </c>
      <c r="R2570">
        <v>23601709</v>
      </c>
      <c r="S2570">
        <v>65312</v>
      </c>
      <c r="T2570">
        <v>2798513</v>
      </c>
      <c r="U2570">
        <v>17850</v>
      </c>
      <c r="V2570">
        <v>789082</v>
      </c>
      <c r="W2570">
        <v>3.7</v>
      </c>
      <c r="X2570">
        <v>3.5</v>
      </c>
      <c r="Y2570">
        <v>4.5</v>
      </c>
      <c r="Z2570">
        <v>3.6</v>
      </c>
      <c r="AA2570">
        <v>4.0999999999999996</v>
      </c>
      <c r="AB2570">
        <v>3.5</v>
      </c>
      <c r="AC2570">
        <v>4.5999999999999996</v>
      </c>
      <c r="AD2570">
        <v>12.3</v>
      </c>
    </row>
    <row r="2571" spans="1:30" x14ac:dyDescent="0.45">
      <c r="A2571" t="s">
        <v>198</v>
      </c>
      <c r="B2571">
        <v>24540</v>
      </c>
      <c r="C2571" t="s">
        <v>614</v>
      </c>
      <c r="E2571">
        <v>11</v>
      </c>
      <c r="F2571" t="s">
        <v>33</v>
      </c>
      <c r="G2571" t="s">
        <v>34</v>
      </c>
      <c r="H2571">
        <v>1</v>
      </c>
      <c r="I2571" t="s">
        <v>32</v>
      </c>
      <c r="J2571">
        <v>1</v>
      </c>
      <c r="K2571" t="s">
        <v>32</v>
      </c>
      <c r="L2571">
        <v>0</v>
      </c>
      <c r="M2571" t="s">
        <v>32</v>
      </c>
      <c r="N2571">
        <v>2012</v>
      </c>
      <c r="O2571">
        <v>386</v>
      </c>
      <c r="P2571">
        <v>52344</v>
      </c>
      <c r="Q2571">
        <v>34</v>
      </c>
      <c r="R2571">
        <v>43783</v>
      </c>
      <c r="S2571">
        <v>168</v>
      </c>
      <c r="T2571">
        <v>8257</v>
      </c>
      <c r="U2571">
        <v>352</v>
      </c>
      <c r="V2571">
        <v>8561</v>
      </c>
      <c r="W2571">
        <v>19.399999999999999</v>
      </c>
      <c r="X2571">
        <v>7.9</v>
      </c>
      <c r="Y2571">
        <v>40.5</v>
      </c>
      <c r="Z2571">
        <v>9</v>
      </c>
      <c r="AA2571">
        <v>10.4</v>
      </c>
      <c r="AB2571">
        <v>10.6</v>
      </c>
      <c r="AC2571">
        <v>18.399999999999999</v>
      </c>
      <c r="AD2571">
        <v>21.6</v>
      </c>
    </row>
    <row r="2572" spans="1:30" x14ac:dyDescent="0.45">
      <c r="A2572" t="s">
        <v>198</v>
      </c>
      <c r="B2572">
        <v>24540</v>
      </c>
      <c r="C2572" t="s">
        <v>614</v>
      </c>
      <c r="E2572">
        <v>21</v>
      </c>
      <c r="F2572" t="s">
        <v>35</v>
      </c>
      <c r="H2572">
        <v>1</v>
      </c>
      <c r="I2572" t="s">
        <v>32</v>
      </c>
      <c r="J2572">
        <v>1</v>
      </c>
      <c r="K2572" t="s">
        <v>32</v>
      </c>
      <c r="L2572">
        <v>0</v>
      </c>
      <c r="M2572" t="s">
        <v>32</v>
      </c>
      <c r="N2572">
        <v>2012</v>
      </c>
      <c r="O2572">
        <v>385</v>
      </c>
      <c r="P2572">
        <v>1875382</v>
      </c>
      <c r="Q2572">
        <v>104</v>
      </c>
      <c r="R2572">
        <v>1846012</v>
      </c>
      <c r="S2572">
        <v>3499</v>
      </c>
      <c r="T2572">
        <v>189385</v>
      </c>
      <c r="U2572">
        <v>281</v>
      </c>
      <c r="V2572">
        <v>29370</v>
      </c>
      <c r="W2572">
        <v>28.3</v>
      </c>
      <c r="X2572">
        <v>7.9</v>
      </c>
      <c r="Y2572">
        <v>31.8</v>
      </c>
      <c r="Z2572">
        <v>8.1</v>
      </c>
      <c r="AA2572">
        <v>15.5</v>
      </c>
      <c r="AB2572">
        <v>10.3</v>
      </c>
      <c r="AC2572">
        <v>33.700000000000003</v>
      </c>
      <c r="AD2572">
        <v>48</v>
      </c>
    </row>
    <row r="2573" spans="1:30" x14ac:dyDescent="0.45">
      <c r="A2573" t="s">
        <v>198</v>
      </c>
      <c r="B2573">
        <v>24540</v>
      </c>
      <c r="C2573" t="s">
        <v>614</v>
      </c>
      <c r="E2573">
        <v>23</v>
      </c>
      <c r="F2573" t="s">
        <v>37</v>
      </c>
      <c r="H2573">
        <v>1</v>
      </c>
      <c r="I2573" t="s">
        <v>32</v>
      </c>
      <c r="J2573">
        <v>1</v>
      </c>
      <c r="K2573" t="s">
        <v>32</v>
      </c>
      <c r="L2573">
        <v>0</v>
      </c>
      <c r="M2573" t="s">
        <v>32</v>
      </c>
      <c r="N2573">
        <v>2012</v>
      </c>
      <c r="O2573">
        <v>2928</v>
      </c>
      <c r="P2573">
        <v>2626415</v>
      </c>
      <c r="Q2573">
        <v>669</v>
      </c>
      <c r="R2573">
        <v>2441649</v>
      </c>
      <c r="S2573">
        <v>7424</v>
      </c>
      <c r="T2573">
        <v>432065</v>
      </c>
      <c r="U2573">
        <v>2260</v>
      </c>
      <c r="V2573">
        <v>184766</v>
      </c>
      <c r="W2573">
        <v>7.4</v>
      </c>
      <c r="X2573">
        <v>8.6</v>
      </c>
      <c r="Y2573">
        <v>16</v>
      </c>
      <c r="Z2573">
        <v>9.5</v>
      </c>
      <c r="AA2573">
        <v>11.8</v>
      </c>
      <c r="AB2573">
        <v>9</v>
      </c>
      <c r="AC2573">
        <v>9.5</v>
      </c>
      <c r="AD2573">
        <v>24.6</v>
      </c>
    </row>
    <row r="2574" spans="1:30" x14ac:dyDescent="0.45">
      <c r="A2574" t="s">
        <v>198</v>
      </c>
      <c r="B2574">
        <v>24540</v>
      </c>
      <c r="C2574" t="s">
        <v>614</v>
      </c>
      <c r="E2574" t="s">
        <v>38</v>
      </c>
      <c r="F2574" t="s">
        <v>39</v>
      </c>
      <c r="H2574">
        <v>1</v>
      </c>
      <c r="I2574" t="s">
        <v>32</v>
      </c>
      <c r="J2574">
        <v>1</v>
      </c>
      <c r="K2574" t="s">
        <v>32</v>
      </c>
      <c r="L2574">
        <v>0</v>
      </c>
      <c r="M2574" t="s">
        <v>32</v>
      </c>
      <c r="N2574">
        <v>2012</v>
      </c>
      <c r="O2574">
        <v>583</v>
      </c>
      <c r="P2574">
        <v>6173115</v>
      </c>
      <c r="Q2574">
        <v>277</v>
      </c>
      <c r="R2574">
        <v>6158751</v>
      </c>
      <c r="S2574">
        <v>11279</v>
      </c>
      <c r="T2574">
        <v>487182</v>
      </c>
      <c r="U2574">
        <v>306</v>
      </c>
      <c r="V2574">
        <v>14364</v>
      </c>
      <c r="W2574">
        <v>12.3</v>
      </c>
      <c r="X2574">
        <v>5.4</v>
      </c>
      <c r="Y2574">
        <v>19.899999999999999</v>
      </c>
      <c r="Z2574">
        <v>5.7</v>
      </c>
      <c r="AA2574">
        <v>5.3</v>
      </c>
      <c r="AB2574">
        <v>4.9000000000000004</v>
      </c>
      <c r="AC2574">
        <v>9.1999999999999993</v>
      </c>
      <c r="AD2574">
        <v>15.4</v>
      </c>
    </row>
    <row r="2575" spans="1:30" x14ac:dyDescent="0.45">
      <c r="A2575" t="s">
        <v>198</v>
      </c>
      <c r="B2575">
        <v>24540</v>
      </c>
      <c r="C2575" t="s">
        <v>614</v>
      </c>
      <c r="E2575">
        <v>42</v>
      </c>
      <c r="F2575" t="s">
        <v>40</v>
      </c>
      <c r="H2575">
        <v>1</v>
      </c>
      <c r="I2575" t="s">
        <v>32</v>
      </c>
      <c r="J2575">
        <v>1</v>
      </c>
      <c r="K2575" t="s">
        <v>32</v>
      </c>
      <c r="L2575">
        <v>0</v>
      </c>
      <c r="M2575" t="s">
        <v>32</v>
      </c>
      <c r="N2575">
        <v>2012</v>
      </c>
      <c r="O2575">
        <v>550</v>
      </c>
      <c r="P2575">
        <v>5859437</v>
      </c>
      <c r="Q2575">
        <v>276</v>
      </c>
      <c r="R2575">
        <v>5841160</v>
      </c>
      <c r="S2575">
        <v>3545</v>
      </c>
      <c r="T2575">
        <v>163570</v>
      </c>
      <c r="U2575">
        <v>273</v>
      </c>
      <c r="V2575">
        <v>18277</v>
      </c>
      <c r="W2575">
        <v>15.7</v>
      </c>
      <c r="X2575">
        <v>11.5</v>
      </c>
      <c r="Y2575">
        <v>21.8</v>
      </c>
      <c r="Z2575">
        <v>12</v>
      </c>
      <c r="AA2575">
        <v>15.2</v>
      </c>
      <c r="AB2575">
        <v>7.1</v>
      </c>
      <c r="AC2575">
        <v>23.5</v>
      </c>
      <c r="AD2575">
        <v>42.5</v>
      </c>
    </row>
    <row r="2576" spans="1:30" x14ac:dyDescent="0.45">
      <c r="A2576" t="s">
        <v>198</v>
      </c>
      <c r="B2576">
        <v>24540</v>
      </c>
      <c r="C2576" t="s">
        <v>614</v>
      </c>
      <c r="E2576" t="s">
        <v>41</v>
      </c>
      <c r="F2576" t="s">
        <v>42</v>
      </c>
      <c r="H2576">
        <v>1</v>
      </c>
      <c r="I2576" t="s">
        <v>32</v>
      </c>
      <c r="J2576">
        <v>1</v>
      </c>
      <c r="K2576" t="s">
        <v>32</v>
      </c>
      <c r="L2576">
        <v>0</v>
      </c>
      <c r="M2576" t="s">
        <v>32</v>
      </c>
      <c r="N2576">
        <v>2012</v>
      </c>
      <c r="O2576">
        <v>2579</v>
      </c>
      <c r="P2576">
        <v>2332633</v>
      </c>
      <c r="Q2576">
        <v>501</v>
      </c>
      <c r="R2576">
        <v>2252668</v>
      </c>
      <c r="S2576">
        <v>7331</v>
      </c>
      <c r="T2576">
        <v>199030</v>
      </c>
      <c r="U2576">
        <v>2078</v>
      </c>
      <c r="V2576">
        <v>79965</v>
      </c>
      <c r="W2576">
        <v>3.8</v>
      </c>
      <c r="X2576">
        <v>2.5</v>
      </c>
      <c r="Y2576">
        <v>11.2</v>
      </c>
      <c r="Z2576">
        <v>2.2000000000000002</v>
      </c>
      <c r="AA2576">
        <v>4.7</v>
      </c>
      <c r="AB2576">
        <v>4</v>
      </c>
      <c r="AC2576">
        <v>5.6</v>
      </c>
      <c r="AD2576">
        <v>20.7</v>
      </c>
    </row>
    <row r="2577" spans="1:30" x14ac:dyDescent="0.45">
      <c r="A2577" t="s">
        <v>198</v>
      </c>
      <c r="B2577">
        <v>24540</v>
      </c>
      <c r="C2577" t="s">
        <v>614</v>
      </c>
      <c r="E2577" t="s">
        <v>43</v>
      </c>
      <c r="F2577" t="s">
        <v>44</v>
      </c>
      <c r="G2577" t="s">
        <v>45</v>
      </c>
      <c r="H2577">
        <v>1</v>
      </c>
      <c r="I2577" t="s">
        <v>32</v>
      </c>
      <c r="J2577">
        <v>1</v>
      </c>
      <c r="K2577" t="s">
        <v>32</v>
      </c>
      <c r="L2577">
        <v>0</v>
      </c>
      <c r="M2577" t="s">
        <v>32</v>
      </c>
      <c r="N2577">
        <v>2012</v>
      </c>
      <c r="O2577">
        <v>1127</v>
      </c>
      <c r="P2577">
        <v>617463</v>
      </c>
      <c r="Q2577">
        <v>246</v>
      </c>
      <c r="R2577">
        <v>520592</v>
      </c>
      <c r="S2577">
        <v>2732</v>
      </c>
      <c r="T2577">
        <v>125891</v>
      </c>
      <c r="U2577">
        <v>881</v>
      </c>
      <c r="V2577">
        <v>96872</v>
      </c>
      <c r="W2577">
        <v>16.5</v>
      </c>
      <c r="X2577">
        <v>5.4</v>
      </c>
      <c r="Y2577">
        <v>10.4</v>
      </c>
      <c r="Z2577">
        <v>4.3</v>
      </c>
      <c r="AA2577">
        <v>7.2</v>
      </c>
      <c r="AB2577">
        <v>8.4</v>
      </c>
      <c r="AC2577">
        <v>19.399999999999999</v>
      </c>
      <c r="AD2577">
        <v>26.4</v>
      </c>
    </row>
    <row r="2578" spans="1:30" x14ac:dyDescent="0.45">
      <c r="A2578" t="s">
        <v>198</v>
      </c>
      <c r="B2578">
        <v>24540</v>
      </c>
      <c r="C2578" t="s">
        <v>614</v>
      </c>
      <c r="E2578">
        <v>51</v>
      </c>
      <c r="F2578" t="s">
        <v>46</v>
      </c>
      <c r="H2578">
        <v>1</v>
      </c>
      <c r="I2578" t="s">
        <v>32</v>
      </c>
      <c r="J2578">
        <v>1</v>
      </c>
      <c r="K2578" t="s">
        <v>32</v>
      </c>
      <c r="L2578">
        <v>0</v>
      </c>
      <c r="M2578" t="s">
        <v>32</v>
      </c>
      <c r="N2578">
        <v>2012</v>
      </c>
      <c r="O2578">
        <v>231</v>
      </c>
      <c r="P2578">
        <v>185035</v>
      </c>
      <c r="Q2578">
        <v>78</v>
      </c>
      <c r="R2578">
        <v>179731</v>
      </c>
      <c r="S2578">
        <v>1296</v>
      </c>
      <c r="T2578">
        <v>48788</v>
      </c>
      <c r="U2578">
        <v>153</v>
      </c>
      <c r="V2578">
        <v>5303</v>
      </c>
      <c r="W2578">
        <v>20.399999999999999</v>
      </c>
      <c r="X2578">
        <v>15.1</v>
      </c>
      <c r="Y2578">
        <v>36.1</v>
      </c>
      <c r="Z2578">
        <v>16.100000000000001</v>
      </c>
      <c r="AA2578">
        <v>7.4</v>
      </c>
      <c r="AB2578">
        <v>11.4</v>
      </c>
      <c r="AC2578">
        <v>22.6</v>
      </c>
      <c r="AD2578">
        <v>38.200000000000003</v>
      </c>
    </row>
    <row r="2579" spans="1:30" x14ac:dyDescent="0.45">
      <c r="A2579" t="s">
        <v>198</v>
      </c>
      <c r="B2579">
        <v>24540</v>
      </c>
      <c r="C2579" t="s">
        <v>614</v>
      </c>
      <c r="E2579">
        <v>52</v>
      </c>
      <c r="F2579" t="s">
        <v>47</v>
      </c>
      <c r="G2579" t="s">
        <v>48</v>
      </c>
      <c r="H2579">
        <v>1</v>
      </c>
      <c r="I2579" t="s">
        <v>32</v>
      </c>
      <c r="J2579">
        <v>1</v>
      </c>
      <c r="K2579" t="s">
        <v>32</v>
      </c>
      <c r="L2579">
        <v>0</v>
      </c>
      <c r="M2579" t="s">
        <v>32</v>
      </c>
      <c r="N2579">
        <v>2012</v>
      </c>
      <c r="O2579">
        <v>762</v>
      </c>
      <c r="P2579">
        <v>2042022</v>
      </c>
      <c r="Q2579">
        <v>229</v>
      </c>
      <c r="R2579">
        <v>2020449</v>
      </c>
      <c r="S2579">
        <v>3974</v>
      </c>
      <c r="T2579">
        <v>252163</v>
      </c>
      <c r="U2579">
        <v>533</v>
      </c>
      <c r="V2579">
        <v>21573</v>
      </c>
      <c r="W2579">
        <v>22.1</v>
      </c>
      <c r="X2579">
        <v>10.3</v>
      </c>
      <c r="Y2579">
        <v>30.5</v>
      </c>
      <c r="Z2579">
        <v>10.7</v>
      </c>
      <c r="AA2579">
        <v>15.7</v>
      </c>
      <c r="AB2579">
        <v>14.7</v>
      </c>
      <c r="AC2579">
        <v>23.2</v>
      </c>
      <c r="AD2579">
        <v>28.5</v>
      </c>
    </row>
    <row r="2580" spans="1:30" x14ac:dyDescent="0.45">
      <c r="A2580" t="s">
        <v>198</v>
      </c>
      <c r="B2580">
        <v>24540</v>
      </c>
      <c r="C2580" t="s">
        <v>614</v>
      </c>
      <c r="E2580">
        <v>53</v>
      </c>
      <c r="F2580" t="s">
        <v>49</v>
      </c>
      <c r="H2580">
        <v>1</v>
      </c>
      <c r="I2580" t="s">
        <v>32</v>
      </c>
      <c r="J2580">
        <v>1</v>
      </c>
      <c r="K2580" t="s">
        <v>32</v>
      </c>
      <c r="L2580">
        <v>0</v>
      </c>
      <c r="M2580" t="s">
        <v>32</v>
      </c>
      <c r="N2580">
        <v>2012</v>
      </c>
      <c r="O2580">
        <v>2231</v>
      </c>
      <c r="P2580">
        <v>226915</v>
      </c>
      <c r="Q2580">
        <v>217</v>
      </c>
      <c r="R2580">
        <v>119374</v>
      </c>
      <c r="S2580">
        <v>732</v>
      </c>
      <c r="T2580">
        <v>28499</v>
      </c>
      <c r="U2580">
        <v>2014</v>
      </c>
      <c r="V2580">
        <v>107541</v>
      </c>
      <c r="W2580">
        <v>16.2</v>
      </c>
      <c r="X2580">
        <v>11.9</v>
      </c>
      <c r="Y2580">
        <v>36.299999999999997</v>
      </c>
      <c r="Z2580">
        <v>18.899999999999999</v>
      </c>
      <c r="AA2580">
        <v>24.9</v>
      </c>
      <c r="AB2580">
        <v>33.799999999999997</v>
      </c>
      <c r="AC2580">
        <v>19.3</v>
      </c>
      <c r="AD2580">
        <v>28.7</v>
      </c>
    </row>
    <row r="2581" spans="1:30" x14ac:dyDescent="0.45">
      <c r="A2581" t="s">
        <v>198</v>
      </c>
      <c r="B2581">
        <v>24540</v>
      </c>
      <c r="C2581" t="s">
        <v>614</v>
      </c>
      <c r="E2581">
        <v>54</v>
      </c>
      <c r="F2581" t="s">
        <v>50</v>
      </c>
      <c r="H2581">
        <v>1</v>
      </c>
      <c r="I2581" t="s">
        <v>32</v>
      </c>
      <c r="J2581">
        <v>1</v>
      </c>
      <c r="K2581" t="s">
        <v>32</v>
      </c>
      <c r="L2581">
        <v>0</v>
      </c>
      <c r="M2581" t="s">
        <v>32</v>
      </c>
      <c r="N2581">
        <v>2012</v>
      </c>
      <c r="O2581">
        <v>2806</v>
      </c>
      <c r="P2581">
        <v>337715</v>
      </c>
      <c r="Q2581">
        <v>509</v>
      </c>
      <c r="R2581">
        <v>257497</v>
      </c>
      <c r="S2581">
        <v>2033</v>
      </c>
      <c r="T2581">
        <v>93100</v>
      </c>
      <c r="U2581">
        <v>2297</v>
      </c>
      <c r="V2581">
        <v>80218</v>
      </c>
      <c r="W2581">
        <v>8.9</v>
      </c>
      <c r="X2581">
        <v>11.9</v>
      </c>
      <c r="Y2581">
        <v>17.399999999999999</v>
      </c>
      <c r="Z2581">
        <v>17.2</v>
      </c>
      <c r="AA2581">
        <v>23</v>
      </c>
      <c r="AB2581">
        <v>15.6</v>
      </c>
      <c r="AC2581">
        <v>9.8000000000000007</v>
      </c>
      <c r="AD2581">
        <v>13.9</v>
      </c>
    </row>
    <row r="2582" spans="1:30" x14ac:dyDescent="0.45">
      <c r="A2582" t="s">
        <v>198</v>
      </c>
      <c r="B2582">
        <v>24540</v>
      </c>
      <c r="C2582" t="s">
        <v>614</v>
      </c>
      <c r="E2582">
        <v>55</v>
      </c>
      <c r="F2582" t="s">
        <v>59</v>
      </c>
      <c r="H2582">
        <v>1</v>
      </c>
      <c r="I2582" t="s">
        <v>32</v>
      </c>
      <c r="J2582">
        <v>1</v>
      </c>
      <c r="K2582" t="s">
        <v>32</v>
      </c>
      <c r="L2582">
        <v>0</v>
      </c>
      <c r="M2582" t="s">
        <v>32</v>
      </c>
      <c r="N2582">
        <v>2012</v>
      </c>
      <c r="O2582">
        <v>34</v>
      </c>
      <c r="Q2582">
        <v>34</v>
      </c>
      <c r="U2582">
        <v>0</v>
      </c>
      <c r="W2582">
        <v>39.6</v>
      </c>
      <c r="Y2582">
        <v>41.2</v>
      </c>
      <c r="AC2582">
        <v>0</v>
      </c>
    </row>
    <row r="2583" spans="1:30" x14ac:dyDescent="0.45">
      <c r="A2583" t="s">
        <v>198</v>
      </c>
      <c r="B2583">
        <v>24540</v>
      </c>
      <c r="C2583" t="s">
        <v>614</v>
      </c>
      <c r="E2583">
        <v>56</v>
      </c>
      <c r="F2583" t="s">
        <v>51</v>
      </c>
      <c r="H2583">
        <v>1</v>
      </c>
      <c r="I2583" t="s">
        <v>32</v>
      </c>
      <c r="J2583">
        <v>1</v>
      </c>
      <c r="K2583" t="s">
        <v>32</v>
      </c>
      <c r="L2583">
        <v>0</v>
      </c>
      <c r="M2583" t="s">
        <v>32</v>
      </c>
      <c r="N2583">
        <v>2012</v>
      </c>
      <c r="O2583">
        <v>1945</v>
      </c>
      <c r="P2583">
        <v>374449</v>
      </c>
      <c r="Q2583">
        <v>334</v>
      </c>
      <c r="R2583">
        <v>346716</v>
      </c>
      <c r="S2583">
        <v>4900</v>
      </c>
      <c r="T2583">
        <v>132542</v>
      </c>
      <c r="U2583">
        <v>1611</v>
      </c>
      <c r="V2583">
        <v>27734</v>
      </c>
      <c r="W2583">
        <v>5.0999999999999996</v>
      </c>
      <c r="X2583">
        <v>12</v>
      </c>
      <c r="Y2583">
        <v>17.899999999999999</v>
      </c>
      <c r="Z2583">
        <v>14.2</v>
      </c>
      <c r="AA2583">
        <v>27.9</v>
      </c>
      <c r="AB2583">
        <v>16.5</v>
      </c>
      <c r="AC2583">
        <v>5.9</v>
      </c>
      <c r="AD2583">
        <v>19.2</v>
      </c>
    </row>
    <row r="2584" spans="1:30" x14ac:dyDescent="0.45">
      <c r="A2584" t="s">
        <v>198</v>
      </c>
      <c r="B2584">
        <v>24540</v>
      </c>
      <c r="C2584" t="s">
        <v>614</v>
      </c>
      <c r="E2584">
        <v>61</v>
      </c>
      <c r="F2584" t="s">
        <v>52</v>
      </c>
      <c r="H2584">
        <v>1</v>
      </c>
      <c r="I2584" t="s">
        <v>32</v>
      </c>
      <c r="J2584">
        <v>1</v>
      </c>
      <c r="K2584" t="s">
        <v>32</v>
      </c>
      <c r="L2584">
        <v>0</v>
      </c>
      <c r="M2584" t="s">
        <v>32</v>
      </c>
      <c r="N2584">
        <v>2012</v>
      </c>
      <c r="O2584">
        <v>328</v>
      </c>
      <c r="P2584">
        <v>22046</v>
      </c>
      <c r="Q2584">
        <v>48</v>
      </c>
      <c r="R2584">
        <v>18428</v>
      </c>
      <c r="S2584">
        <v>437</v>
      </c>
      <c r="T2584">
        <v>8171</v>
      </c>
      <c r="U2584">
        <v>280</v>
      </c>
      <c r="V2584">
        <v>3619</v>
      </c>
      <c r="W2584">
        <v>23.9</v>
      </c>
      <c r="X2584">
        <v>13.8</v>
      </c>
      <c r="Y2584">
        <v>38.9</v>
      </c>
      <c r="Z2584">
        <v>15.9</v>
      </c>
      <c r="AA2584">
        <v>27.2</v>
      </c>
      <c r="AB2584">
        <v>11.6</v>
      </c>
      <c r="AC2584">
        <v>24.5</v>
      </c>
      <c r="AD2584">
        <v>32.5</v>
      </c>
    </row>
    <row r="2585" spans="1:30" x14ac:dyDescent="0.45">
      <c r="A2585" t="s">
        <v>198</v>
      </c>
      <c r="B2585">
        <v>24540</v>
      </c>
      <c r="C2585" t="s">
        <v>614</v>
      </c>
      <c r="E2585">
        <v>62</v>
      </c>
      <c r="F2585" t="s">
        <v>53</v>
      </c>
      <c r="H2585">
        <v>1</v>
      </c>
      <c r="I2585" t="s">
        <v>32</v>
      </c>
      <c r="J2585">
        <v>1</v>
      </c>
      <c r="K2585" t="s">
        <v>32</v>
      </c>
      <c r="L2585">
        <v>0</v>
      </c>
      <c r="M2585" t="s">
        <v>32</v>
      </c>
      <c r="N2585">
        <v>2012</v>
      </c>
      <c r="O2585">
        <v>1736</v>
      </c>
      <c r="P2585">
        <v>818327</v>
      </c>
      <c r="Q2585">
        <v>365</v>
      </c>
      <c r="R2585">
        <v>787072</v>
      </c>
      <c r="S2585">
        <v>6661</v>
      </c>
      <c r="T2585">
        <v>283329</v>
      </c>
      <c r="U2585">
        <v>1371</v>
      </c>
      <c r="V2585">
        <v>31255</v>
      </c>
      <c r="W2585">
        <v>10.7</v>
      </c>
      <c r="X2585">
        <v>6.9</v>
      </c>
      <c r="Y2585">
        <v>12</v>
      </c>
      <c r="Z2585">
        <v>7.1</v>
      </c>
      <c r="AA2585">
        <v>6.7</v>
      </c>
      <c r="AB2585">
        <v>6.5</v>
      </c>
      <c r="AC2585">
        <v>13.5</v>
      </c>
      <c r="AD2585">
        <v>42.1</v>
      </c>
    </row>
    <row r="2586" spans="1:30" x14ac:dyDescent="0.45">
      <c r="A2586" t="s">
        <v>198</v>
      </c>
      <c r="B2586">
        <v>24540</v>
      </c>
      <c r="C2586" t="s">
        <v>614</v>
      </c>
      <c r="E2586">
        <v>71</v>
      </c>
      <c r="F2586" t="s">
        <v>54</v>
      </c>
      <c r="H2586">
        <v>1</v>
      </c>
      <c r="I2586" t="s">
        <v>32</v>
      </c>
      <c r="J2586">
        <v>1</v>
      </c>
      <c r="K2586" t="s">
        <v>32</v>
      </c>
      <c r="L2586">
        <v>0</v>
      </c>
      <c r="M2586" t="s">
        <v>32</v>
      </c>
      <c r="N2586">
        <v>2012</v>
      </c>
      <c r="O2586">
        <v>718</v>
      </c>
      <c r="P2586">
        <v>55478</v>
      </c>
      <c r="Q2586">
        <v>93</v>
      </c>
      <c r="R2586">
        <v>46651</v>
      </c>
      <c r="S2586">
        <v>627</v>
      </c>
      <c r="T2586">
        <v>9460</v>
      </c>
      <c r="U2586">
        <v>624</v>
      </c>
      <c r="V2586">
        <v>8826</v>
      </c>
      <c r="W2586">
        <v>22</v>
      </c>
      <c r="X2586">
        <v>30.3</v>
      </c>
      <c r="Y2586">
        <v>42.2</v>
      </c>
      <c r="Z2586">
        <v>37.799999999999997</v>
      </c>
      <c r="AA2586">
        <v>34.6</v>
      </c>
      <c r="AB2586">
        <v>25.8</v>
      </c>
      <c r="AC2586">
        <v>22.7</v>
      </c>
      <c r="AD2586">
        <v>30.8</v>
      </c>
    </row>
    <row r="2587" spans="1:30" x14ac:dyDescent="0.45">
      <c r="A2587" t="s">
        <v>198</v>
      </c>
      <c r="B2587">
        <v>24540</v>
      </c>
      <c r="C2587" t="s">
        <v>614</v>
      </c>
      <c r="E2587">
        <v>72</v>
      </c>
      <c r="F2587" t="s">
        <v>55</v>
      </c>
      <c r="H2587">
        <v>1</v>
      </c>
      <c r="I2587" t="s">
        <v>32</v>
      </c>
      <c r="J2587">
        <v>1</v>
      </c>
      <c r="K2587" t="s">
        <v>32</v>
      </c>
      <c r="L2587">
        <v>0</v>
      </c>
      <c r="M2587" t="s">
        <v>32</v>
      </c>
      <c r="N2587">
        <v>2012</v>
      </c>
      <c r="O2587">
        <v>430</v>
      </c>
      <c r="P2587">
        <v>233497</v>
      </c>
      <c r="Q2587">
        <v>292</v>
      </c>
      <c r="R2587">
        <v>230094</v>
      </c>
      <c r="S2587">
        <v>4637</v>
      </c>
      <c r="T2587">
        <v>62470</v>
      </c>
      <c r="U2587">
        <v>137</v>
      </c>
      <c r="V2587">
        <v>3403</v>
      </c>
      <c r="W2587">
        <v>16.8</v>
      </c>
      <c r="X2587">
        <v>14.7</v>
      </c>
      <c r="Y2587">
        <v>18.3</v>
      </c>
      <c r="Z2587">
        <v>15.7</v>
      </c>
      <c r="AA2587">
        <v>17.3</v>
      </c>
      <c r="AB2587">
        <v>16.5</v>
      </c>
      <c r="AC2587">
        <v>33.1</v>
      </c>
      <c r="AD2587">
        <v>32.1</v>
      </c>
    </row>
    <row r="2588" spans="1:30" x14ac:dyDescent="0.45">
      <c r="A2588" t="s">
        <v>198</v>
      </c>
      <c r="B2588">
        <v>24540</v>
      </c>
      <c r="C2588" t="s">
        <v>614</v>
      </c>
      <c r="E2588">
        <v>81</v>
      </c>
      <c r="F2588" t="s">
        <v>56</v>
      </c>
      <c r="G2588" t="s">
        <v>57</v>
      </c>
      <c r="H2588">
        <v>1</v>
      </c>
      <c r="I2588" t="s">
        <v>32</v>
      </c>
      <c r="J2588">
        <v>1</v>
      </c>
      <c r="K2588" t="s">
        <v>32</v>
      </c>
      <c r="L2588">
        <v>0</v>
      </c>
      <c r="M2588" t="s">
        <v>32</v>
      </c>
      <c r="N2588">
        <v>2012</v>
      </c>
      <c r="O2588">
        <v>2653</v>
      </c>
      <c r="P2588">
        <v>185887</v>
      </c>
      <c r="Q2588">
        <v>264</v>
      </c>
      <c r="R2588">
        <v>121786</v>
      </c>
      <c r="S2588">
        <v>1306</v>
      </c>
      <c r="T2588">
        <v>33386</v>
      </c>
      <c r="U2588">
        <v>2389</v>
      </c>
      <c r="V2588">
        <v>64101</v>
      </c>
      <c r="W2588">
        <v>8</v>
      </c>
      <c r="X2588">
        <v>12.6</v>
      </c>
      <c r="Y2588">
        <v>16.3</v>
      </c>
      <c r="Z2588">
        <v>13.2</v>
      </c>
      <c r="AA2588">
        <v>16.100000000000001</v>
      </c>
      <c r="AB2588">
        <v>13.4</v>
      </c>
      <c r="AC2588">
        <v>7.7</v>
      </c>
      <c r="AD2588">
        <v>15</v>
      </c>
    </row>
    <row r="2589" spans="1:30" x14ac:dyDescent="0.45">
      <c r="A2589" t="s">
        <v>199</v>
      </c>
      <c r="B2589">
        <v>24580</v>
      </c>
      <c r="C2589" t="s">
        <v>615</v>
      </c>
      <c r="E2589">
        <v>0</v>
      </c>
      <c r="F2589" t="s">
        <v>31</v>
      </c>
      <c r="H2589">
        <v>1</v>
      </c>
      <c r="I2589" t="s">
        <v>32</v>
      </c>
      <c r="J2589">
        <v>1</v>
      </c>
      <c r="K2589" t="s">
        <v>32</v>
      </c>
      <c r="L2589">
        <v>0</v>
      </c>
      <c r="M2589" t="s">
        <v>32</v>
      </c>
      <c r="N2589">
        <v>2012</v>
      </c>
      <c r="O2589">
        <v>22487</v>
      </c>
      <c r="P2589">
        <v>38354008</v>
      </c>
      <c r="Q2589">
        <v>6147</v>
      </c>
      <c r="R2589">
        <v>37617077</v>
      </c>
      <c r="S2589">
        <v>146234</v>
      </c>
      <c r="T2589">
        <v>6157785</v>
      </c>
      <c r="U2589">
        <v>16340</v>
      </c>
      <c r="V2589">
        <v>736931</v>
      </c>
      <c r="W2589">
        <v>3</v>
      </c>
      <c r="X2589">
        <v>1.2</v>
      </c>
      <c r="Y2589">
        <v>5.0999999999999996</v>
      </c>
      <c r="Z2589">
        <v>1.4</v>
      </c>
      <c r="AA2589">
        <v>3.6</v>
      </c>
      <c r="AB2589">
        <v>2.2999999999999998</v>
      </c>
      <c r="AC2589">
        <v>3.2</v>
      </c>
      <c r="AD2589">
        <v>11.4</v>
      </c>
    </row>
    <row r="2590" spans="1:30" x14ac:dyDescent="0.45">
      <c r="A2590" t="s">
        <v>199</v>
      </c>
      <c r="B2590">
        <v>24580</v>
      </c>
      <c r="C2590" t="s">
        <v>615</v>
      </c>
      <c r="E2590">
        <v>11</v>
      </c>
      <c r="F2590" t="s">
        <v>33</v>
      </c>
      <c r="G2590" t="s">
        <v>34</v>
      </c>
      <c r="H2590">
        <v>1</v>
      </c>
      <c r="I2590" t="s">
        <v>32</v>
      </c>
      <c r="J2590">
        <v>1</v>
      </c>
      <c r="K2590" t="s">
        <v>32</v>
      </c>
      <c r="L2590">
        <v>0</v>
      </c>
      <c r="M2590" t="s">
        <v>32</v>
      </c>
      <c r="N2590">
        <v>2012</v>
      </c>
      <c r="O2590">
        <v>301</v>
      </c>
      <c r="Q2590">
        <v>19</v>
      </c>
      <c r="U2590">
        <v>281</v>
      </c>
      <c r="W2590">
        <v>28.2</v>
      </c>
      <c r="Y2590">
        <v>123.2</v>
      </c>
      <c r="AC2590">
        <v>22.4</v>
      </c>
    </row>
    <row r="2591" spans="1:30" x14ac:dyDescent="0.45">
      <c r="A2591" t="s">
        <v>199</v>
      </c>
      <c r="B2591">
        <v>24580</v>
      </c>
      <c r="C2591" t="s">
        <v>615</v>
      </c>
      <c r="E2591">
        <v>23</v>
      </c>
      <c r="F2591" t="s">
        <v>37</v>
      </c>
      <c r="H2591">
        <v>1</v>
      </c>
      <c r="I2591" t="s">
        <v>32</v>
      </c>
      <c r="J2591">
        <v>1</v>
      </c>
      <c r="K2591" t="s">
        <v>32</v>
      </c>
      <c r="L2591">
        <v>0</v>
      </c>
      <c r="M2591" t="s">
        <v>32</v>
      </c>
      <c r="N2591">
        <v>2012</v>
      </c>
      <c r="O2591">
        <v>2717</v>
      </c>
      <c r="P2591">
        <v>1326724</v>
      </c>
      <c r="Q2591">
        <v>845</v>
      </c>
      <c r="R2591">
        <v>1217351</v>
      </c>
      <c r="S2591">
        <v>5842</v>
      </c>
      <c r="T2591">
        <v>284448</v>
      </c>
      <c r="U2591">
        <v>1872</v>
      </c>
      <c r="V2591">
        <v>109373</v>
      </c>
      <c r="W2591">
        <v>9.8000000000000007</v>
      </c>
      <c r="X2591">
        <v>10.6</v>
      </c>
      <c r="Y2591">
        <v>14.8</v>
      </c>
      <c r="Z2591">
        <v>11.2</v>
      </c>
      <c r="AA2591">
        <v>18.100000000000001</v>
      </c>
      <c r="AB2591">
        <v>15.8</v>
      </c>
      <c r="AC2591">
        <v>11</v>
      </c>
      <c r="AD2591">
        <v>20.100000000000001</v>
      </c>
    </row>
    <row r="2592" spans="1:30" x14ac:dyDescent="0.45">
      <c r="A2592" t="s">
        <v>199</v>
      </c>
      <c r="B2592">
        <v>24580</v>
      </c>
      <c r="C2592" t="s">
        <v>615</v>
      </c>
      <c r="E2592" t="s">
        <v>38</v>
      </c>
      <c r="F2592" t="s">
        <v>39</v>
      </c>
      <c r="H2592">
        <v>1</v>
      </c>
      <c r="I2592" t="s">
        <v>32</v>
      </c>
      <c r="J2592">
        <v>1</v>
      </c>
      <c r="K2592" t="s">
        <v>32</v>
      </c>
      <c r="L2592">
        <v>0</v>
      </c>
      <c r="M2592" t="s">
        <v>32</v>
      </c>
      <c r="N2592">
        <v>2012</v>
      </c>
      <c r="O2592">
        <v>719</v>
      </c>
      <c r="P2592">
        <v>11981998</v>
      </c>
      <c r="Q2592">
        <v>501</v>
      </c>
      <c r="R2592">
        <v>11974357</v>
      </c>
      <c r="S2592">
        <v>28998</v>
      </c>
      <c r="T2592">
        <v>1419186</v>
      </c>
      <c r="U2592">
        <v>218</v>
      </c>
      <c r="V2592">
        <v>7641</v>
      </c>
      <c r="W2592">
        <v>14.3</v>
      </c>
      <c r="X2592">
        <v>3.9</v>
      </c>
      <c r="Y2592">
        <v>17.2</v>
      </c>
      <c r="Z2592">
        <v>4.0999999999999996</v>
      </c>
      <c r="AA2592">
        <v>12.1</v>
      </c>
      <c r="AB2592">
        <v>10.6</v>
      </c>
      <c r="AC2592">
        <v>30</v>
      </c>
      <c r="AD2592">
        <v>17.2</v>
      </c>
    </row>
    <row r="2593" spans="1:30" x14ac:dyDescent="0.45">
      <c r="A2593" t="s">
        <v>199</v>
      </c>
      <c r="B2593">
        <v>24580</v>
      </c>
      <c r="C2593" t="s">
        <v>615</v>
      </c>
      <c r="E2593">
        <v>42</v>
      </c>
      <c r="F2593" t="s">
        <v>40</v>
      </c>
      <c r="H2593">
        <v>1</v>
      </c>
      <c r="I2593" t="s">
        <v>32</v>
      </c>
      <c r="J2593">
        <v>1</v>
      </c>
      <c r="K2593" t="s">
        <v>32</v>
      </c>
      <c r="L2593">
        <v>0</v>
      </c>
      <c r="M2593" t="s">
        <v>32</v>
      </c>
      <c r="N2593">
        <v>2012</v>
      </c>
      <c r="O2593">
        <v>791</v>
      </c>
      <c r="P2593">
        <v>5017626</v>
      </c>
      <c r="Q2593">
        <v>432</v>
      </c>
      <c r="R2593">
        <v>5001895</v>
      </c>
      <c r="S2593">
        <v>7215</v>
      </c>
      <c r="T2593">
        <v>338520</v>
      </c>
      <c r="U2593">
        <v>359</v>
      </c>
      <c r="V2593">
        <v>15731</v>
      </c>
      <c r="W2593">
        <v>17.3</v>
      </c>
      <c r="X2593">
        <v>4.3</v>
      </c>
      <c r="Y2593">
        <v>14.7</v>
      </c>
      <c r="Z2593">
        <v>4.5</v>
      </c>
      <c r="AA2593">
        <v>13.4</v>
      </c>
      <c r="AB2593">
        <v>8.8000000000000007</v>
      </c>
      <c r="AC2593">
        <v>37.5</v>
      </c>
      <c r="AD2593">
        <v>16.2</v>
      </c>
    </row>
    <row r="2594" spans="1:30" x14ac:dyDescent="0.45">
      <c r="A2594" t="s">
        <v>199</v>
      </c>
      <c r="B2594">
        <v>24580</v>
      </c>
      <c r="C2594" t="s">
        <v>615</v>
      </c>
      <c r="E2594" t="s">
        <v>41</v>
      </c>
      <c r="F2594" t="s">
        <v>42</v>
      </c>
      <c r="H2594">
        <v>1</v>
      </c>
      <c r="I2594" t="s">
        <v>32</v>
      </c>
      <c r="J2594">
        <v>1</v>
      </c>
      <c r="K2594" t="s">
        <v>32</v>
      </c>
      <c r="L2594">
        <v>0</v>
      </c>
      <c r="M2594" t="s">
        <v>32</v>
      </c>
      <c r="N2594">
        <v>2012</v>
      </c>
      <c r="O2594">
        <v>3208</v>
      </c>
      <c r="P2594">
        <v>3616520</v>
      </c>
      <c r="Q2594">
        <v>774</v>
      </c>
      <c r="R2594">
        <v>3541873</v>
      </c>
      <c r="S2594">
        <v>14793</v>
      </c>
      <c r="T2594">
        <v>307489</v>
      </c>
      <c r="U2594">
        <v>2433</v>
      </c>
      <c r="V2594">
        <v>74646</v>
      </c>
      <c r="W2594">
        <v>9</v>
      </c>
      <c r="X2594">
        <v>3.4</v>
      </c>
      <c r="Y2594">
        <v>9.6999999999999993</v>
      </c>
      <c r="Z2594">
        <v>3.6</v>
      </c>
      <c r="AA2594">
        <v>4.2</v>
      </c>
      <c r="AB2594">
        <v>3.5</v>
      </c>
      <c r="AC2594">
        <v>9.9</v>
      </c>
      <c r="AD2594">
        <v>16.2</v>
      </c>
    </row>
    <row r="2595" spans="1:30" x14ac:dyDescent="0.45">
      <c r="A2595" t="s">
        <v>199</v>
      </c>
      <c r="B2595">
        <v>24580</v>
      </c>
      <c r="C2595" t="s">
        <v>615</v>
      </c>
      <c r="E2595" t="s">
        <v>43</v>
      </c>
      <c r="F2595" t="s">
        <v>44</v>
      </c>
      <c r="G2595" t="s">
        <v>45</v>
      </c>
      <c r="H2595">
        <v>1</v>
      </c>
      <c r="I2595" t="s">
        <v>32</v>
      </c>
      <c r="J2595">
        <v>1</v>
      </c>
      <c r="K2595" t="s">
        <v>32</v>
      </c>
      <c r="L2595">
        <v>0</v>
      </c>
      <c r="M2595" t="s">
        <v>32</v>
      </c>
      <c r="N2595">
        <v>2012</v>
      </c>
      <c r="O2595">
        <v>898</v>
      </c>
      <c r="P2595">
        <v>2096673</v>
      </c>
      <c r="Q2595">
        <v>328</v>
      </c>
      <c r="R2595">
        <v>2033375</v>
      </c>
      <c r="S2595">
        <v>10740</v>
      </c>
      <c r="T2595">
        <v>486593</v>
      </c>
      <c r="U2595">
        <v>571</v>
      </c>
      <c r="V2595">
        <v>63298</v>
      </c>
      <c r="W2595">
        <v>16.3</v>
      </c>
      <c r="X2595">
        <v>7</v>
      </c>
      <c r="Y2595">
        <v>30.9</v>
      </c>
      <c r="Z2595">
        <v>7.7</v>
      </c>
      <c r="AA2595">
        <v>6.7</v>
      </c>
      <c r="AB2595">
        <v>7.4</v>
      </c>
      <c r="AC2595">
        <v>24</v>
      </c>
      <c r="AD2595">
        <v>26</v>
      </c>
    </row>
    <row r="2596" spans="1:30" x14ac:dyDescent="0.45">
      <c r="A2596" t="s">
        <v>199</v>
      </c>
      <c r="B2596">
        <v>24580</v>
      </c>
      <c r="C2596" t="s">
        <v>615</v>
      </c>
      <c r="E2596">
        <v>51</v>
      </c>
      <c r="F2596" t="s">
        <v>46</v>
      </c>
      <c r="H2596">
        <v>1</v>
      </c>
      <c r="I2596" t="s">
        <v>32</v>
      </c>
      <c r="J2596">
        <v>1</v>
      </c>
      <c r="K2596" t="s">
        <v>32</v>
      </c>
      <c r="L2596">
        <v>0</v>
      </c>
      <c r="M2596" t="s">
        <v>32</v>
      </c>
      <c r="N2596">
        <v>2012</v>
      </c>
      <c r="O2596">
        <v>204</v>
      </c>
      <c r="P2596">
        <v>591687</v>
      </c>
      <c r="Q2596">
        <v>58</v>
      </c>
      <c r="R2596">
        <v>588884</v>
      </c>
      <c r="S2596">
        <v>2975</v>
      </c>
      <c r="T2596">
        <v>124718</v>
      </c>
      <c r="U2596">
        <v>146</v>
      </c>
      <c r="V2596">
        <v>2804</v>
      </c>
      <c r="W2596">
        <v>26.9</v>
      </c>
      <c r="X2596">
        <v>4.8</v>
      </c>
      <c r="Y2596">
        <v>22.5</v>
      </c>
      <c r="Z2596">
        <v>5</v>
      </c>
      <c r="AA2596">
        <v>5.5</v>
      </c>
      <c r="AB2596">
        <v>5.4</v>
      </c>
      <c r="AC2596">
        <v>33.799999999999997</v>
      </c>
      <c r="AD2596">
        <v>31</v>
      </c>
    </row>
    <row r="2597" spans="1:30" x14ac:dyDescent="0.45">
      <c r="A2597" t="s">
        <v>199</v>
      </c>
      <c r="B2597">
        <v>24580</v>
      </c>
      <c r="C2597" t="s">
        <v>615</v>
      </c>
      <c r="E2597">
        <v>52</v>
      </c>
      <c r="F2597" t="s">
        <v>47</v>
      </c>
      <c r="G2597" t="s">
        <v>48</v>
      </c>
      <c r="H2597">
        <v>1</v>
      </c>
      <c r="I2597" t="s">
        <v>32</v>
      </c>
      <c r="J2597">
        <v>1</v>
      </c>
      <c r="K2597" t="s">
        <v>32</v>
      </c>
      <c r="L2597">
        <v>0</v>
      </c>
      <c r="M2597" t="s">
        <v>32</v>
      </c>
      <c r="N2597">
        <v>2012</v>
      </c>
      <c r="O2597">
        <v>1086</v>
      </c>
      <c r="P2597">
        <v>5884146</v>
      </c>
      <c r="Q2597">
        <v>339</v>
      </c>
      <c r="R2597">
        <v>5836641</v>
      </c>
      <c r="S2597">
        <v>10816</v>
      </c>
      <c r="T2597">
        <v>631876</v>
      </c>
      <c r="U2597">
        <v>747</v>
      </c>
      <c r="V2597">
        <v>47505</v>
      </c>
      <c r="W2597">
        <v>15.6</v>
      </c>
      <c r="X2597">
        <v>6.2</v>
      </c>
      <c r="Y2597">
        <v>21.8</v>
      </c>
      <c r="Z2597">
        <v>6.5</v>
      </c>
      <c r="AA2597">
        <v>6.5</v>
      </c>
      <c r="AB2597">
        <v>13.2</v>
      </c>
      <c r="AC2597">
        <v>18.7</v>
      </c>
      <c r="AD2597">
        <v>28</v>
      </c>
    </row>
    <row r="2598" spans="1:30" x14ac:dyDescent="0.45">
      <c r="A2598" t="s">
        <v>199</v>
      </c>
      <c r="B2598">
        <v>24580</v>
      </c>
      <c r="C2598" t="s">
        <v>615</v>
      </c>
      <c r="E2598">
        <v>53</v>
      </c>
      <c r="F2598" t="s">
        <v>49</v>
      </c>
      <c r="H2598">
        <v>1</v>
      </c>
      <c r="I2598" t="s">
        <v>32</v>
      </c>
      <c r="J2598">
        <v>1</v>
      </c>
      <c r="K2598" t="s">
        <v>32</v>
      </c>
      <c r="L2598">
        <v>0</v>
      </c>
      <c r="M2598" t="s">
        <v>32</v>
      </c>
      <c r="N2598">
        <v>2012</v>
      </c>
      <c r="O2598">
        <v>2292</v>
      </c>
      <c r="P2598">
        <v>275830</v>
      </c>
      <c r="Q2598">
        <v>286</v>
      </c>
      <c r="R2598">
        <v>179950</v>
      </c>
      <c r="S2598">
        <v>1735</v>
      </c>
      <c r="T2598">
        <v>46335</v>
      </c>
      <c r="U2598">
        <v>2006</v>
      </c>
      <c r="V2598">
        <v>95880</v>
      </c>
      <c r="W2598">
        <v>16.899999999999999</v>
      </c>
      <c r="X2598">
        <v>16</v>
      </c>
      <c r="Y2598">
        <v>38.6</v>
      </c>
      <c r="Z2598">
        <v>19.899999999999999</v>
      </c>
      <c r="AA2598">
        <v>28.7</v>
      </c>
      <c r="AB2598">
        <v>20.8</v>
      </c>
      <c r="AC2598">
        <v>16.100000000000001</v>
      </c>
      <c r="AD2598">
        <v>23.1</v>
      </c>
    </row>
    <row r="2599" spans="1:30" x14ac:dyDescent="0.45">
      <c r="A2599" t="s">
        <v>199</v>
      </c>
      <c r="B2599">
        <v>24580</v>
      </c>
      <c r="C2599" t="s">
        <v>615</v>
      </c>
      <c r="E2599">
        <v>54</v>
      </c>
      <c r="F2599" t="s">
        <v>50</v>
      </c>
      <c r="H2599">
        <v>1</v>
      </c>
      <c r="I2599" t="s">
        <v>32</v>
      </c>
      <c r="J2599">
        <v>1</v>
      </c>
      <c r="K2599" t="s">
        <v>32</v>
      </c>
      <c r="L2599">
        <v>0</v>
      </c>
      <c r="M2599" t="s">
        <v>32</v>
      </c>
      <c r="N2599">
        <v>2012</v>
      </c>
      <c r="O2599">
        <v>2591</v>
      </c>
      <c r="P2599">
        <v>880491</v>
      </c>
      <c r="Q2599">
        <v>563</v>
      </c>
      <c r="R2599">
        <v>725253</v>
      </c>
      <c r="S2599">
        <v>4817</v>
      </c>
      <c r="T2599">
        <v>278556</v>
      </c>
      <c r="U2599">
        <v>2028</v>
      </c>
      <c r="W2599">
        <v>13.5</v>
      </c>
      <c r="X2599">
        <v>22.5</v>
      </c>
      <c r="Y2599">
        <v>23.7</v>
      </c>
      <c r="Z2599">
        <v>21</v>
      </c>
      <c r="AA2599">
        <v>21.7</v>
      </c>
      <c r="AB2599">
        <v>27.7</v>
      </c>
      <c r="AC2599">
        <v>14.6</v>
      </c>
    </row>
    <row r="2600" spans="1:30" x14ac:dyDescent="0.45">
      <c r="A2600" t="s">
        <v>199</v>
      </c>
      <c r="B2600">
        <v>24580</v>
      </c>
      <c r="C2600" t="s">
        <v>615</v>
      </c>
      <c r="E2600">
        <v>55</v>
      </c>
      <c r="F2600" t="s">
        <v>59</v>
      </c>
      <c r="H2600">
        <v>1</v>
      </c>
      <c r="I2600" t="s">
        <v>32</v>
      </c>
      <c r="J2600">
        <v>1</v>
      </c>
      <c r="K2600" t="s">
        <v>32</v>
      </c>
      <c r="L2600">
        <v>0</v>
      </c>
      <c r="M2600" t="s">
        <v>32</v>
      </c>
      <c r="N2600">
        <v>2012</v>
      </c>
      <c r="O2600">
        <v>41</v>
      </c>
      <c r="P2600">
        <v>324049</v>
      </c>
      <c r="Q2600">
        <v>41</v>
      </c>
      <c r="R2600">
        <v>324049</v>
      </c>
      <c r="S2600">
        <v>3605</v>
      </c>
      <c r="T2600">
        <v>373602</v>
      </c>
      <c r="U2600">
        <v>0</v>
      </c>
      <c r="V2600">
        <v>0</v>
      </c>
      <c r="W2600">
        <v>0</v>
      </c>
      <c r="X2600">
        <v>3.1</v>
      </c>
      <c r="Y2600">
        <v>0</v>
      </c>
      <c r="Z2600">
        <v>3.2</v>
      </c>
      <c r="AA2600">
        <v>0.8</v>
      </c>
      <c r="AB2600">
        <v>4</v>
      </c>
      <c r="AC2600">
        <v>0</v>
      </c>
      <c r="AD2600">
        <v>0</v>
      </c>
    </row>
    <row r="2601" spans="1:30" x14ac:dyDescent="0.45">
      <c r="A2601" t="s">
        <v>199</v>
      </c>
      <c r="B2601">
        <v>24580</v>
      </c>
      <c r="C2601" t="s">
        <v>615</v>
      </c>
      <c r="E2601">
        <v>56</v>
      </c>
      <c r="F2601" t="s">
        <v>51</v>
      </c>
      <c r="H2601">
        <v>1</v>
      </c>
      <c r="I2601" t="s">
        <v>32</v>
      </c>
      <c r="J2601">
        <v>1</v>
      </c>
      <c r="K2601" t="s">
        <v>32</v>
      </c>
      <c r="L2601">
        <v>0</v>
      </c>
      <c r="M2601" t="s">
        <v>32</v>
      </c>
      <c r="N2601">
        <v>2012</v>
      </c>
      <c r="O2601">
        <v>1196</v>
      </c>
      <c r="P2601">
        <v>325524</v>
      </c>
      <c r="Q2601">
        <v>258</v>
      </c>
      <c r="R2601">
        <v>297693</v>
      </c>
      <c r="S2601">
        <v>7009</v>
      </c>
      <c r="T2601">
        <v>123484</v>
      </c>
      <c r="U2601">
        <v>937</v>
      </c>
      <c r="V2601">
        <v>27831</v>
      </c>
      <c r="W2601">
        <v>8.3000000000000007</v>
      </c>
      <c r="X2601">
        <v>6.3</v>
      </c>
      <c r="Y2601">
        <v>23.9</v>
      </c>
      <c r="Z2601">
        <v>7.3</v>
      </c>
      <c r="AA2601">
        <v>4.8</v>
      </c>
      <c r="AB2601">
        <v>6.4</v>
      </c>
      <c r="AC2601">
        <v>13</v>
      </c>
      <c r="AD2601">
        <v>22.1</v>
      </c>
    </row>
    <row r="2602" spans="1:30" x14ac:dyDescent="0.45">
      <c r="A2602" t="s">
        <v>199</v>
      </c>
      <c r="B2602">
        <v>24580</v>
      </c>
      <c r="C2602" t="s">
        <v>615</v>
      </c>
      <c r="E2602">
        <v>61</v>
      </c>
      <c r="F2602" t="s">
        <v>52</v>
      </c>
      <c r="H2602">
        <v>1</v>
      </c>
      <c r="I2602" t="s">
        <v>32</v>
      </c>
      <c r="J2602">
        <v>1</v>
      </c>
      <c r="K2602" t="s">
        <v>32</v>
      </c>
      <c r="L2602">
        <v>0</v>
      </c>
      <c r="M2602" t="s">
        <v>32</v>
      </c>
      <c r="N2602">
        <v>2012</v>
      </c>
      <c r="O2602">
        <v>357</v>
      </c>
      <c r="P2602">
        <v>127296</v>
      </c>
      <c r="Q2602">
        <v>60</v>
      </c>
      <c r="R2602">
        <v>120927</v>
      </c>
      <c r="S2602">
        <v>2621</v>
      </c>
      <c r="T2602">
        <v>54446</v>
      </c>
      <c r="U2602">
        <v>297</v>
      </c>
      <c r="W2602">
        <v>22.9</v>
      </c>
      <c r="X2602">
        <v>4.3</v>
      </c>
      <c r="Y2602">
        <v>27</v>
      </c>
      <c r="Z2602">
        <v>3.7</v>
      </c>
      <c r="AA2602">
        <v>5.3</v>
      </c>
      <c r="AB2602">
        <v>4.3</v>
      </c>
      <c r="AC2602">
        <v>26.7</v>
      </c>
    </row>
    <row r="2603" spans="1:30" x14ac:dyDescent="0.45">
      <c r="A2603" t="s">
        <v>199</v>
      </c>
      <c r="B2603">
        <v>24580</v>
      </c>
      <c r="C2603" t="s">
        <v>615</v>
      </c>
      <c r="E2603">
        <v>62</v>
      </c>
      <c r="F2603" t="s">
        <v>53</v>
      </c>
      <c r="H2603">
        <v>1</v>
      </c>
      <c r="I2603" t="s">
        <v>32</v>
      </c>
      <c r="J2603">
        <v>1</v>
      </c>
      <c r="K2603" t="s">
        <v>32</v>
      </c>
      <c r="L2603">
        <v>0</v>
      </c>
      <c r="M2603" t="s">
        <v>32</v>
      </c>
      <c r="N2603">
        <v>2012</v>
      </c>
      <c r="O2603">
        <v>1443</v>
      </c>
      <c r="P2603">
        <v>2801917</v>
      </c>
      <c r="Q2603">
        <v>550</v>
      </c>
      <c r="R2603">
        <v>2785465</v>
      </c>
      <c r="S2603">
        <v>23792</v>
      </c>
      <c r="T2603">
        <v>1054600</v>
      </c>
      <c r="U2603">
        <v>893</v>
      </c>
      <c r="V2603">
        <v>16452</v>
      </c>
      <c r="W2603">
        <v>13.5</v>
      </c>
      <c r="X2603">
        <v>7.9</v>
      </c>
      <c r="Y2603">
        <v>21.9</v>
      </c>
      <c r="Z2603">
        <v>8.1999999999999993</v>
      </c>
      <c r="AA2603">
        <v>9.3000000000000007</v>
      </c>
      <c r="AB2603">
        <v>12</v>
      </c>
      <c r="AC2603">
        <v>15.8</v>
      </c>
      <c r="AD2603">
        <v>21.8</v>
      </c>
    </row>
    <row r="2604" spans="1:30" x14ac:dyDescent="0.45">
      <c r="A2604" t="s">
        <v>199</v>
      </c>
      <c r="B2604">
        <v>24580</v>
      </c>
      <c r="C2604" t="s">
        <v>615</v>
      </c>
      <c r="E2604">
        <v>71</v>
      </c>
      <c r="F2604" t="s">
        <v>54</v>
      </c>
      <c r="H2604">
        <v>1</v>
      </c>
      <c r="I2604" t="s">
        <v>32</v>
      </c>
      <c r="J2604">
        <v>1</v>
      </c>
      <c r="K2604" t="s">
        <v>32</v>
      </c>
      <c r="L2604">
        <v>0</v>
      </c>
      <c r="M2604" t="s">
        <v>32</v>
      </c>
      <c r="N2604">
        <v>2012</v>
      </c>
      <c r="O2604">
        <v>1202</v>
      </c>
      <c r="P2604">
        <v>450086</v>
      </c>
      <c r="Q2604">
        <v>121</v>
      </c>
      <c r="R2604">
        <v>431243</v>
      </c>
      <c r="S2604">
        <v>4263</v>
      </c>
      <c r="T2604">
        <v>209414</v>
      </c>
      <c r="U2604">
        <v>1081</v>
      </c>
      <c r="V2604">
        <v>18842</v>
      </c>
      <c r="W2604">
        <v>9.9</v>
      </c>
      <c r="X2604">
        <v>12.3</v>
      </c>
      <c r="Y2604">
        <v>36.700000000000003</v>
      </c>
      <c r="Z2604">
        <v>13.5</v>
      </c>
      <c r="AA2604">
        <v>37.5</v>
      </c>
      <c r="AB2604">
        <v>10.4</v>
      </c>
      <c r="AC2604">
        <v>10.7</v>
      </c>
      <c r="AD2604">
        <v>16.8</v>
      </c>
    </row>
    <row r="2605" spans="1:30" x14ac:dyDescent="0.45">
      <c r="A2605" t="s">
        <v>199</v>
      </c>
      <c r="B2605">
        <v>24580</v>
      </c>
      <c r="C2605" t="s">
        <v>615</v>
      </c>
      <c r="E2605">
        <v>72</v>
      </c>
      <c r="F2605" t="s">
        <v>55</v>
      </c>
      <c r="H2605">
        <v>1</v>
      </c>
      <c r="I2605" t="s">
        <v>32</v>
      </c>
      <c r="J2605">
        <v>1</v>
      </c>
      <c r="K2605" t="s">
        <v>32</v>
      </c>
      <c r="L2605">
        <v>0</v>
      </c>
      <c r="M2605" t="s">
        <v>32</v>
      </c>
      <c r="N2605">
        <v>2012</v>
      </c>
      <c r="O2605">
        <v>1006</v>
      </c>
      <c r="P2605">
        <v>517640</v>
      </c>
      <c r="Q2605">
        <v>651</v>
      </c>
      <c r="R2605">
        <v>485732</v>
      </c>
      <c r="S2605">
        <v>12128</v>
      </c>
      <c r="T2605">
        <v>138045</v>
      </c>
      <c r="U2605">
        <v>354</v>
      </c>
      <c r="V2605">
        <v>31907</v>
      </c>
      <c r="W2605">
        <v>13.8</v>
      </c>
      <c r="X2605">
        <v>15.1</v>
      </c>
      <c r="Y2605">
        <v>11.8</v>
      </c>
      <c r="Z2605">
        <v>14.9</v>
      </c>
      <c r="AA2605">
        <v>14.6</v>
      </c>
      <c r="AB2605">
        <v>17.5</v>
      </c>
      <c r="AC2605">
        <v>30.7</v>
      </c>
      <c r="AD2605">
        <v>45.1</v>
      </c>
    </row>
    <row r="2606" spans="1:30" x14ac:dyDescent="0.45">
      <c r="A2606" t="s">
        <v>199</v>
      </c>
      <c r="B2606">
        <v>24580</v>
      </c>
      <c r="C2606" t="s">
        <v>615</v>
      </c>
      <c r="E2606">
        <v>81</v>
      </c>
      <c r="F2606" t="s">
        <v>56</v>
      </c>
      <c r="G2606" t="s">
        <v>57</v>
      </c>
      <c r="H2606">
        <v>1</v>
      </c>
      <c r="I2606" t="s">
        <v>32</v>
      </c>
      <c r="J2606">
        <v>1</v>
      </c>
      <c r="K2606" t="s">
        <v>32</v>
      </c>
      <c r="L2606">
        <v>0</v>
      </c>
      <c r="M2606" t="s">
        <v>32</v>
      </c>
      <c r="N2606">
        <v>2012</v>
      </c>
      <c r="O2606">
        <v>2533</v>
      </c>
      <c r="P2606">
        <v>251421</v>
      </c>
      <c r="Q2606">
        <v>422</v>
      </c>
      <c r="R2606">
        <v>196587</v>
      </c>
      <c r="S2606">
        <v>2376</v>
      </c>
      <c r="T2606">
        <v>60498</v>
      </c>
      <c r="U2606">
        <v>2111</v>
      </c>
      <c r="V2606">
        <v>54834</v>
      </c>
      <c r="W2606">
        <v>9.1</v>
      </c>
      <c r="X2606">
        <v>18.899999999999999</v>
      </c>
      <c r="Y2606">
        <v>22.1</v>
      </c>
      <c r="Z2606">
        <v>23.9</v>
      </c>
      <c r="AA2606">
        <v>27.3</v>
      </c>
      <c r="AB2606">
        <v>26.7</v>
      </c>
      <c r="AC2606">
        <v>8.8000000000000007</v>
      </c>
      <c r="AD2606">
        <v>20.3</v>
      </c>
    </row>
    <row r="2607" spans="1:30" x14ac:dyDescent="0.45">
      <c r="A2607" t="s">
        <v>200</v>
      </c>
      <c r="B2607">
        <v>24660</v>
      </c>
      <c r="C2607" t="s">
        <v>616</v>
      </c>
      <c r="E2607">
        <v>0</v>
      </c>
      <c r="F2607" t="s">
        <v>31</v>
      </c>
      <c r="H2607">
        <v>1</v>
      </c>
      <c r="I2607" t="s">
        <v>32</v>
      </c>
      <c r="J2607">
        <v>1</v>
      </c>
      <c r="K2607" t="s">
        <v>32</v>
      </c>
      <c r="L2607">
        <v>0</v>
      </c>
      <c r="M2607" t="s">
        <v>32</v>
      </c>
      <c r="N2607">
        <v>2012</v>
      </c>
      <c r="O2607">
        <v>62806</v>
      </c>
      <c r="P2607">
        <v>97218526</v>
      </c>
      <c r="Q2607">
        <v>13036</v>
      </c>
      <c r="R2607">
        <v>95123413</v>
      </c>
      <c r="S2607">
        <v>303156</v>
      </c>
      <c r="T2607">
        <v>11835898</v>
      </c>
      <c r="U2607">
        <v>49770</v>
      </c>
      <c r="V2607">
        <v>2095112</v>
      </c>
      <c r="W2607">
        <v>1.2</v>
      </c>
      <c r="X2607">
        <v>1.2</v>
      </c>
      <c r="Y2607">
        <v>4.2</v>
      </c>
      <c r="Z2607">
        <v>1.4</v>
      </c>
      <c r="AA2607">
        <v>1.9</v>
      </c>
      <c r="AB2607">
        <v>1.4</v>
      </c>
      <c r="AC2607">
        <v>1.6</v>
      </c>
      <c r="AD2607">
        <v>6</v>
      </c>
    </row>
    <row r="2608" spans="1:30" x14ac:dyDescent="0.45">
      <c r="A2608" t="s">
        <v>200</v>
      </c>
      <c r="B2608">
        <v>24660</v>
      </c>
      <c r="C2608" t="s">
        <v>616</v>
      </c>
      <c r="E2608">
        <v>11</v>
      </c>
      <c r="F2608" t="s">
        <v>33</v>
      </c>
      <c r="G2608" t="s">
        <v>34</v>
      </c>
      <c r="H2608">
        <v>1</v>
      </c>
      <c r="I2608" t="s">
        <v>32</v>
      </c>
      <c r="J2608">
        <v>1</v>
      </c>
      <c r="K2608" t="s">
        <v>32</v>
      </c>
      <c r="L2608">
        <v>0</v>
      </c>
      <c r="M2608" t="s">
        <v>32</v>
      </c>
      <c r="N2608">
        <v>2012</v>
      </c>
      <c r="O2608">
        <v>325</v>
      </c>
      <c r="P2608">
        <v>17789</v>
      </c>
      <c r="Q2608">
        <v>16</v>
      </c>
      <c r="U2608">
        <v>309</v>
      </c>
      <c r="V2608">
        <v>5713</v>
      </c>
      <c r="W2608">
        <v>21.8</v>
      </c>
      <c r="X2608">
        <v>45.8</v>
      </c>
      <c r="Y2608">
        <v>112</v>
      </c>
      <c r="AC2608">
        <v>18.8</v>
      </c>
      <c r="AD2608">
        <v>39.9</v>
      </c>
    </row>
    <row r="2609" spans="1:30" x14ac:dyDescent="0.45">
      <c r="A2609" t="s">
        <v>200</v>
      </c>
      <c r="B2609">
        <v>24660</v>
      </c>
      <c r="C2609" t="s">
        <v>616</v>
      </c>
      <c r="E2609">
        <v>23</v>
      </c>
      <c r="F2609" t="s">
        <v>37</v>
      </c>
      <c r="H2609">
        <v>1</v>
      </c>
      <c r="I2609" t="s">
        <v>32</v>
      </c>
      <c r="J2609">
        <v>1</v>
      </c>
      <c r="K2609" t="s">
        <v>32</v>
      </c>
      <c r="L2609">
        <v>0</v>
      </c>
      <c r="M2609" t="s">
        <v>32</v>
      </c>
      <c r="N2609">
        <v>2012</v>
      </c>
      <c r="O2609">
        <v>5442</v>
      </c>
      <c r="P2609">
        <v>2727773</v>
      </c>
      <c r="Q2609">
        <v>1368</v>
      </c>
      <c r="R2609">
        <v>2547305</v>
      </c>
      <c r="S2609">
        <v>12486</v>
      </c>
      <c r="T2609">
        <v>538628</v>
      </c>
      <c r="U2609">
        <v>4074</v>
      </c>
      <c r="V2609">
        <v>180467</v>
      </c>
      <c r="W2609">
        <v>8.5</v>
      </c>
      <c r="X2609">
        <v>11.8</v>
      </c>
      <c r="Y2609">
        <v>11.9</v>
      </c>
      <c r="Z2609">
        <v>13</v>
      </c>
      <c r="AA2609">
        <v>14.3</v>
      </c>
      <c r="AB2609">
        <v>13.4</v>
      </c>
      <c r="AC2609">
        <v>9.1999999999999993</v>
      </c>
      <c r="AD2609">
        <v>24.8</v>
      </c>
    </row>
    <row r="2610" spans="1:30" x14ac:dyDescent="0.45">
      <c r="A2610" t="s">
        <v>200</v>
      </c>
      <c r="B2610">
        <v>24660</v>
      </c>
      <c r="C2610" t="s">
        <v>616</v>
      </c>
      <c r="E2610" t="s">
        <v>38</v>
      </c>
      <c r="F2610" t="s">
        <v>39</v>
      </c>
      <c r="H2610">
        <v>1</v>
      </c>
      <c r="I2610" t="s">
        <v>32</v>
      </c>
      <c r="J2610">
        <v>1</v>
      </c>
      <c r="K2610" t="s">
        <v>32</v>
      </c>
      <c r="L2610">
        <v>0</v>
      </c>
      <c r="M2610" t="s">
        <v>32</v>
      </c>
      <c r="N2610">
        <v>2012</v>
      </c>
      <c r="O2610">
        <v>1930</v>
      </c>
      <c r="P2610">
        <v>36902553</v>
      </c>
      <c r="Q2610">
        <v>1062</v>
      </c>
      <c r="R2610">
        <v>36852655</v>
      </c>
      <c r="S2610">
        <v>55151</v>
      </c>
      <c r="T2610">
        <v>2536348</v>
      </c>
      <c r="U2610">
        <v>869</v>
      </c>
      <c r="V2610">
        <v>49897</v>
      </c>
      <c r="W2610">
        <v>7.5</v>
      </c>
      <c r="X2610">
        <v>2.2000000000000002</v>
      </c>
      <c r="Y2610">
        <v>8.6999999999999993</v>
      </c>
      <c r="Z2610">
        <v>2.2999999999999998</v>
      </c>
      <c r="AA2610">
        <v>2.7</v>
      </c>
      <c r="AB2610">
        <v>2.2999999999999998</v>
      </c>
      <c r="AC2610">
        <v>11</v>
      </c>
      <c r="AD2610">
        <v>9.6</v>
      </c>
    </row>
    <row r="2611" spans="1:30" x14ac:dyDescent="0.45">
      <c r="A2611" t="s">
        <v>200</v>
      </c>
      <c r="B2611">
        <v>24660</v>
      </c>
      <c r="C2611" t="s">
        <v>616</v>
      </c>
      <c r="E2611">
        <v>42</v>
      </c>
      <c r="F2611" t="s">
        <v>40</v>
      </c>
      <c r="H2611">
        <v>1</v>
      </c>
      <c r="I2611" t="s">
        <v>32</v>
      </c>
      <c r="J2611">
        <v>1</v>
      </c>
      <c r="K2611" t="s">
        <v>32</v>
      </c>
      <c r="L2611">
        <v>0</v>
      </c>
      <c r="M2611" t="s">
        <v>32</v>
      </c>
      <c r="N2611">
        <v>2012</v>
      </c>
      <c r="O2611">
        <v>2439</v>
      </c>
      <c r="P2611">
        <v>24027665</v>
      </c>
      <c r="Q2611">
        <v>1265</v>
      </c>
      <c r="R2611">
        <v>23932387</v>
      </c>
      <c r="S2611">
        <v>21668</v>
      </c>
      <c r="T2611">
        <v>1159397</v>
      </c>
      <c r="U2611">
        <v>1174</v>
      </c>
      <c r="V2611">
        <v>95278</v>
      </c>
      <c r="W2611">
        <v>13.8</v>
      </c>
      <c r="X2611">
        <v>4.8</v>
      </c>
      <c r="Y2611">
        <v>9.3000000000000007</v>
      </c>
      <c r="Z2611">
        <v>4.9000000000000004</v>
      </c>
      <c r="AA2611">
        <v>6.5</v>
      </c>
      <c r="AB2611">
        <v>6.5</v>
      </c>
      <c r="AC2611">
        <v>22.4</v>
      </c>
      <c r="AD2611">
        <v>38.200000000000003</v>
      </c>
    </row>
    <row r="2612" spans="1:30" x14ac:dyDescent="0.45">
      <c r="A2612" t="s">
        <v>200</v>
      </c>
      <c r="B2612">
        <v>24660</v>
      </c>
      <c r="C2612" t="s">
        <v>616</v>
      </c>
      <c r="E2612" t="s">
        <v>41</v>
      </c>
      <c r="F2612" t="s">
        <v>42</v>
      </c>
      <c r="H2612">
        <v>1</v>
      </c>
      <c r="I2612" t="s">
        <v>32</v>
      </c>
      <c r="J2612">
        <v>1</v>
      </c>
      <c r="K2612" t="s">
        <v>32</v>
      </c>
      <c r="L2612">
        <v>0</v>
      </c>
      <c r="M2612" t="s">
        <v>32</v>
      </c>
      <c r="N2612">
        <v>2012</v>
      </c>
      <c r="O2612">
        <v>6662</v>
      </c>
      <c r="P2612">
        <v>8407273</v>
      </c>
      <c r="Q2612">
        <v>1740</v>
      </c>
      <c r="R2612">
        <v>8197800</v>
      </c>
      <c r="S2612">
        <v>32987</v>
      </c>
      <c r="T2612">
        <v>788790</v>
      </c>
      <c r="U2612">
        <v>4922</v>
      </c>
      <c r="V2612">
        <v>209473</v>
      </c>
      <c r="W2612">
        <v>5.6</v>
      </c>
      <c r="X2612">
        <v>1.9</v>
      </c>
      <c r="Y2612">
        <v>6.4</v>
      </c>
      <c r="Z2612">
        <v>1.7</v>
      </c>
      <c r="AA2612">
        <v>2</v>
      </c>
      <c r="AB2612">
        <v>2.2999999999999998</v>
      </c>
      <c r="AC2612">
        <v>7.8</v>
      </c>
      <c r="AD2612">
        <v>27.5</v>
      </c>
    </row>
    <row r="2613" spans="1:30" x14ac:dyDescent="0.45">
      <c r="A2613" t="s">
        <v>200</v>
      </c>
      <c r="B2613">
        <v>24660</v>
      </c>
      <c r="C2613" t="s">
        <v>616</v>
      </c>
      <c r="E2613" t="s">
        <v>43</v>
      </c>
      <c r="F2613" t="s">
        <v>44</v>
      </c>
      <c r="G2613" t="s">
        <v>45</v>
      </c>
      <c r="H2613">
        <v>1</v>
      </c>
      <c r="I2613" t="s">
        <v>32</v>
      </c>
      <c r="J2613">
        <v>1</v>
      </c>
      <c r="K2613" t="s">
        <v>32</v>
      </c>
      <c r="L2613">
        <v>0</v>
      </c>
      <c r="M2613" t="s">
        <v>32</v>
      </c>
      <c r="N2613">
        <v>2012</v>
      </c>
      <c r="O2613">
        <v>2802</v>
      </c>
      <c r="P2613">
        <v>1971913</v>
      </c>
      <c r="Q2613">
        <v>385</v>
      </c>
      <c r="R2613">
        <v>1845733</v>
      </c>
      <c r="S2613">
        <v>13719</v>
      </c>
      <c r="T2613">
        <v>538836</v>
      </c>
      <c r="U2613">
        <v>2417</v>
      </c>
      <c r="V2613">
        <v>126180</v>
      </c>
      <c r="W2613">
        <v>9.6999999999999993</v>
      </c>
      <c r="X2613">
        <v>6.8</v>
      </c>
      <c r="Y2613">
        <v>14.3</v>
      </c>
      <c r="Z2613">
        <v>6.6</v>
      </c>
      <c r="AA2613">
        <v>3.7</v>
      </c>
      <c r="AB2613">
        <v>3</v>
      </c>
      <c r="AC2613">
        <v>9.9</v>
      </c>
      <c r="AD2613">
        <v>17.899999999999999</v>
      </c>
    </row>
    <row r="2614" spans="1:30" x14ac:dyDescent="0.45">
      <c r="A2614" t="s">
        <v>200</v>
      </c>
      <c r="B2614">
        <v>24660</v>
      </c>
      <c r="C2614" t="s">
        <v>616</v>
      </c>
      <c r="E2614">
        <v>51</v>
      </c>
      <c r="F2614" t="s">
        <v>46</v>
      </c>
      <c r="H2614">
        <v>1</v>
      </c>
      <c r="I2614" t="s">
        <v>32</v>
      </c>
      <c r="J2614">
        <v>1</v>
      </c>
      <c r="K2614" t="s">
        <v>32</v>
      </c>
      <c r="L2614">
        <v>0</v>
      </c>
      <c r="M2614" t="s">
        <v>32</v>
      </c>
      <c r="N2614">
        <v>2012</v>
      </c>
      <c r="O2614">
        <v>737</v>
      </c>
      <c r="P2614">
        <v>2089237</v>
      </c>
      <c r="Q2614">
        <v>184</v>
      </c>
      <c r="R2614">
        <v>2079084</v>
      </c>
      <c r="S2614">
        <v>7027</v>
      </c>
      <c r="T2614">
        <v>344136</v>
      </c>
      <c r="U2614">
        <v>552</v>
      </c>
      <c r="V2614">
        <v>10152</v>
      </c>
      <c r="W2614">
        <v>12.7</v>
      </c>
      <c r="X2614">
        <v>3.2</v>
      </c>
      <c r="Y2614">
        <v>24.7</v>
      </c>
      <c r="Z2614">
        <v>3.4</v>
      </c>
      <c r="AA2614">
        <v>6</v>
      </c>
      <c r="AB2614">
        <v>3.3</v>
      </c>
      <c r="AC2614">
        <v>15.7</v>
      </c>
      <c r="AD2614">
        <v>10.6</v>
      </c>
    </row>
    <row r="2615" spans="1:30" x14ac:dyDescent="0.45">
      <c r="A2615" t="s">
        <v>200</v>
      </c>
      <c r="B2615">
        <v>24660</v>
      </c>
      <c r="C2615" t="s">
        <v>616</v>
      </c>
      <c r="E2615">
        <v>52</v>
      </c>
      <c r="F2615" t="s">
        <v>47</v>
      </c>
      <c r="G2615" t="s">
        <v>48</v>
      </c>
      <c r="H2615">
        <v>1</v>
      </c>
      <c r="I2615" t="s">
        <v>32</v>
      </c>
      <c r="J2615">
        <v>1</v>
      </c>
      <c r="K2615" t="s">
        <v>32</v>
      </c>
      <c r="L2615">
        <v>0</v>
      </c>
      <c r="M2615" t="s">
        <v>32</v>
      </c>
      <c r="N2615">
        <v>2012</v>
      </c>
      <c r="O2615">
        <v>2251</v>
      </c>
      <c r="P2615">
        <v>7601939</v>
      </c>
      <c r="Q2615">
        <v>593</v>
      </c>
      <c r="R2615">
        <v>7506894</v>
      </c>
      <c r="S2615">
        <v>16335</v>
      </c>
      <c r="T2615">
        <v>952006</v>
      </c>
      <c r="U2615">
        <v>1658</v>
      </c>
      <c r="V2615">
        <v>95045</v>
      </c>
      <c r="W2615">
        <v>7.8</v>
      </c>
      <c r="X2615">
        <v>2.2000000000000002</v>
      </c>
      <c r="Y2615">
        <v>13.7</v>
      </c>
      <c r="Z2615">
        <v>2.2999999999999998</v>
      </c>
      <c r="AA2615">
        <v>4.3</v>
      </c>
      <c r="AB2615">
        <v>3.8</v>
      </c>
      <c r="AC2615">
        <v>10</v>
      </c>
      <c r="AD2615">
        <v>25.2</v>
      </c>
    </row>
    <row r="2616" spans="1:30" x14ac:dyDescent="0.45">
      <c r="A2616" t="s">
        <v>200</v>
      </c>
      <c r="B2616">
        <v>24660</v>
      </c>
      <c r="C2616" t="s">
        <v>616</v>
      </c>
      <c r="E2616">
        <v>53</v>
      </c>
      <c r="F2616" t="s">
        <v>49</v>
      </c>
      <c r="H2616">
        <v>1</v>
      </c>
      <c r="I2616" t="s">
        <v>32</v>
      </c>
      <c r="J2616">
        <v>1</v>
      </c>
      <c r="K2616" t="s">
        <v>32</v>
      </c>
      <c r="L2616">
        <v>0</v>
      </c>
      <c r="M2616" t="s">
        <v>32</v>
      </c>
      <c r="N2616">
        <v>2012</v>
      </c>
      <c r="O2616">
        <v>6097</v>
      </c>
      <c r="P2616">
        <v>1290997</v>
      </c>
      <c r="Q2616">
        <v>546</v>
      </c>
      <c r="R2616">
        <v>667440</v>
      </c>
      <c r="S2616">
        <v>4444</v>
      </c>
      <c r="T2616">
        <v>173651</v>
      </c>
      <c r="U2616">
        <v>5551</v>
      </c>
      <c r="V2616">
        <v>623558</v>
      </c>
      <c r="W2616">
        <v>9.6</v>
      </c>
      <c r="X2616">
        <v>10.3</v>
      </c>
      <c r="Y2616">
        <v>16.899999999999999</v>
      </c>
      <c r="Z2616">
        <v>6.3</v>
      </c>
      <c r="AA2616">
        <v>16.5</v>
      </c>
      <c r="AB2616">
        <v>14.2</v>
      </c>
      <c r="AC2616">
        <v>10</v>
      </c>
      <c r="AD2616">
        <v>18.399999999999999</v>
      </c>
    </row>
    <row r="2617" spans="1:30" x14ac:dyDescent="0.45">
      <c r="A2617" t="s">
        <v>200</v>
      </c>
      <c r="B2617">
        <v>24660</v>
      </c>
      <c r="C2617" t="s">
        <v>616</v>
      </c>
      <c r="E2617">
        <v>54</v>
      </c>
      <c r="F2617" t="s">
        <v>50</v>
      </c>
      <c r="H2617">
        <v>1</v>
      </c>
      <c r="I2617" t="s">
        <v>32</v>
      </c>
      <c r="J2617">
        <v>1</v>
      </c>
      <c r="K2617" t="s">
        <v>32</v>
      </c>
      <c r="L2617">
        <v>0</v>
      </c>
      <c r="M2617" t="s">
        <v>32</v>
      </c>
      <c r="N2617">
        <v>2012</v>
      </c>
      <c r="O2617">
        <v>6944</v>
      </c>
      <c r="P2617">
        <v>2131211</v>
      </c>
      <c r="Q2617">
        <v>1519</v>
      </c>
      <c r="R2617">
        <v>1928795</v>
      </c>
      <c r="S2617">
        <v>11360</v>
      </c>
      <c r="T2617">
        <v>643683</v>
      </c>
      <c r="U2617">
        <v>5425</v>
      </c>
      <c r="V2617">
        <v>202415</v>
      </c>
      <c r="W2617">
        <v>5.6</v>
      </c>
      <c r="X2617">
        <v>8.6</v>
      </c>
      <c r="Y2617">
        <v>8.6</v>
      </c>
      <c r="Z2617">
        <v>10.1</v>
      </c>
      <c r="AA2617">
        <v>7.9</v>
      </c>
      <c r="AB2617">
        <v>6.8</v>
      </c>
      <c r="AC2617">
        <v>7</v>
      </c>
      <c r="AD2617">
        <v>15.8</v>
      </c>
    </row>
    <row r="2618" spans="1:30" x14ac:dyDescent="0.45">
      <c r="A2618" t="s">
        <v>200</v>
      </c>
      <c r="B2618">
        <v>24660</v>
      </c>
      <c r="C2618" t="s">
        <v>616</v>
      </c>
      <c r="E2618">
        <v>55</v>
      </c>
      <c r="F2618" t="s">
        <v>59</v>
      </c>
      <c r="H2618">
        <v>1</v>
      </c>
      <c r="I2618" t="s">
        <v>32</v>
      </c>
      <c r="J2618">
        <v>1</v>
      </c>
      <c r="K2618" t="s">
        <v>32</v>
      </c>
      <c r="L2618">
        <v>0</v>
      </c>
      <c r="M2618" t="s">
        <v>32</v>
      </c>
      <c r="N2618">
        <v>2012</v>
      </c>
      <c r="O2618">
        <v>136</v>
      </c>
      <c r="P2618">
        <v>999799</v>
      </c>
      <c r="Q2618">
        <v>136</v>
      </c>
      <c r="R2618">
        <v>999799</v>
      </c>
      <c r="S2618">
        <v>8652</v>
      </c>
      <c r="T2618">
        <v>883191</v>
      </c>
      <c r="U2618">
        <v>0</v>
      </c>
      <c r="V2618">
        <v>0</v>
      </c>
      <c r="W2618">
        <v>18.399999999999999</v>
      </c>
      <c r="X2618">
        <v>5</v>
      </c>
      <c r="Y2618">
        <v>19.100000000000001</v>
      </c>
      <c r="Z2618">
        <v>5.2</v>
      </c>
      <c r="AA2618">
        <v>3.8</v>
      </c>
      <c r="AB2618">
        <v>3.4</v>
      </c>
      <c r="AC2618">
        <v>0</v>
      </c>
      <c r="AD2618">
        <v>0</v>
      </c>
    </row>
    <row r="2619" spans="1:30" x14ac:dyDescent="0.45">
      <c r="A2619" t="s">
        <v>200</v>
      </c>
      <c r="B2619">
        <v>24660</v>
      </c>
      <c r="C2619" t="s">
        <v>616</v>
      </c>
      <c r="E2619">
        <v>56</v>
      </c>
      <c r="F2619" t="s">
        <v>51</v>
      </c>
      <c r="H2619">
        <v>1</v>
      </c>
      <c r="I2619" t="s">
        <v>32</v>
      </c>
      <c r="J2619">
        <v>1</v>
      </c>
      <c r="K2619" t="s">
        <v>32</v>
      </c>
      <c r="L2619">
        <v>0</v>
      </c>
      <c r="M2619" t="s">
        <v>32</v>
      </c>
      <c r="N2619">
        <v>2012</v>
      </c>
      <c r="O2619">
        <v>5727</v>
      </c>
      <c r="P2619">
        <v>1500159</v>
      </c>
      <c r="Q2619">
        <v>783</v>
      </c>
      <c r="R2619">
        <v>1413625</v>
      </c>
      <c r="S2619">
        <v>32238</v>
      </c>
      <c r="T2619">
        <v>717958</v>
      </c>
      <c r="U2619">
        <v>4944</v>
      </c>
      <c r="V2619">
        <v>86535</v>
      </c>
      <c r="W2619">
        <v>4.3</v>
      </c>
      <c r="X2619">
        <v>5</v>
      </c>
      <c r="Y2619">
        <v>17.3</v>
      </c>
      <c r="Z2619">
        <v>5.4</v>
      </c>
      <c r="AA2619">
        <v>4.8</v>
      </c>
      <c r="AB2619">
        <v>4.4000000000000004</v>
      </c>
      <c r="AC2619">
        <v>3.4</v>
      </c>
      <c r="AD2619">
        <v>23.5</v>
      </c>
    </row>
    <row r="2620" spans="1:30" x14ac:dyDescent="0.45">
      <c r="A2620" t="s">
        <v>200</v>
      </c>
      <c r="B2620">
        <v>24660</v>
      </c>
      <c r="C2620" t="s">
        <v>616</v>
      </c>
      <c r="E2620">
        <v>61</v>
      </c>
      <c r="F2620" t="s">
        <v>52</v>
      </c>
      <c r="H2620">
        <v>1</v>
      </c>
      <c r="I2620" t="s">
        <v>32</v>
      </c>
      <c r="J2620">
        <v>1</v>
      </c>
      <c r="K2620" t="s">
        <v>32</v>
      </c>
      <c r="L2620">
        <v>0</v>
      </c>
      <c r="M2620" t="s">
        <v>32</v>
      </c>
      <c r="N2620">
        <v>2012</v>
      </c>
      <c r="O2620">
        <v>1744</v>
      </c>
      <c r="P2620">
        <v>385133</v>
      </c>
      <c r="Q2620">
        <v>162</v>
      </c>
      <c r="R2620">
        <v>366457</v>
      </c>
      <c r="S2620">
        <v>6508</v>
      </c>
      <c r="T2620">
        <v>177479</v>
      </c>
      <c r="U2620">
        <v>1582</v>
      </c>
      <c r="V2620">
        <v>18675</v>
      </c>
      <c r="W2620">
        <v>11.9</v>
      </c>
      <c r="X2620">
        <v>2.9</v>
      </c>
      <c r="Y2620">
        <v>19.2</v>
      </c>
      <c r="Z2620">
        <v>3</v>
      </c>
      <c r="AA2620">
        <v>2.9</v>
      </c>
      <c r="AB2620">
        <v>2.8</v>
      </c>
      <c r="AC2620">
        <v>12.2</v>
      </c>
      <c r="AD2620">
        <v>21.7</v>
      </c>
    </row>
    <row r="2621" spans="1:30" x14ac:dyDescent="0.45">
      <c r="A2621" t="s">
        <v>200</v>
      </c>
      <c r="B2621">
        <v>24660</v>
      </c>
      <c r="C2621" t="s">
        <v>616</v>
      </c>
      <c r="E2621">
        <v>62</v>
      </c>
      <c r="F2621" t="s">
        <v>53</v>
      </c>
      <c r="H2621">
        <v>1</v>
      </c>
      <c r="I2621" t="s">
        <v>32</v>
      </c>
      <c r="J2621">
        <v>1</v>
      </c>
      <c r="K2621" t="s">
        <v>32</v>
      </c>
      <c r="L2621">
        <v>0</v>
      </c>
      <c r="M2621" t="s">
        <v>32</v>
      </c>
      <c r="N2621">
        <v>2012</v>
      </c>
      <c r="O2621">
        <v>4653</v>
      </c>
      <c r="P2621">
        <v>4308295</v>
      </c>
      <c r="Q2621">
        <v>1310</v>
      </c>
      <c r="R2621">
        <v>4207208</v>
      </c>
      <c r="S2621">
        <v>43730</v>
      </c>
      <c r="T2621">
        <v>1743049</v>
      </c>
      <c r="U2621">
        <v>3343</v>
      </c>
      <c r="V2621">
        <v>101087</v>
      </c>
      <c r="W2621">
        <v>3.2</v>
      </c>
      <c r="X2621">
        <v>4.5</v>
      </c>
      <c r="Y2621">
        <v>7.2</v>
      </c>
      <c r="Z2621">
        <v>4.9000000000000004</v>
      </c>
      <c r="AA2621">
        <v>7</v>
      </c>
      <c r="AB2621">
        <v>7</v>
      </c>
      <c r="AC2621">
        <v>4.5</v>
      </c>
      <c r="AD2621">
        <v>19</v>
      </c>
    </row>
    <row r="2622" spans="1:30" x14ac:dyDescent="0.45">
      <c r="A2622" t="s">
        <v>200</v>
      </c>
      <c r="B2622">
        <v>24660</v>
      </c>
      <c r="C2622" t="s">
        <v>616</v>
      </c>
      <c r="E2622">
        <v>71</v>
      </c>
      <c r="F2622" t="s">
        <v>54</v>
      </c>
      <c r="H2622">
        <v>1</v>
      </c>
      <c r="I2622" t="s">
        <v>32</v>
      </c>
      <c r="J2622">
        <v>1</v>
      </c>
      <c r="K2622" t="s">
        <v>32</v>
      </c>
      <c r="L2622">
        <v>0</v>
      </c>
      <c r="M2622" t="s">
        <v>32</v>
      </c>
      <c r="N2622">
        <v>2012</v>
      </c>
      <c r="O2622">
        <v>3096</v>
      </c>
      <c r="P2622">
        <v>290725</v>
      </c>
      <c r="Q2622">
        <v>197</v>
      </c>
      <c r="R2622">
        <v>245266</v>
      </c>
      <c r="S2622">
        <v>3396</v>
      </c>
      <c r="T2622">
        <v>64657</v>
      </c>
      <c r="U2622">
        <v>2899</v>
      </c>
      <c r="V2622">
        <v>45459</v>
      </c>
      <c r="W2622">
        <v>5.4</v>
      </c>
      <c r="X2622">
        <v>37.6</v>
      </c>
      <c r="Y2622">
        <v>21.2</v>
      </c>
      <c r="Z2622">
        <v>47.1</v>
      </c>
      <c r="AA2622">
        <v>11.2</v>
      </c>
      <c r="AB2622">
        <v>27</v>
      </c>
      <c r="AC2622">
        <v>5.6</v>
      </c>
      <c r="AD2622">
        <v>23.2</v>
      </c>
    </row>
    <row r="2623" spans="1:30" x14ac:dyDescent="0.45">
      <c r="A2623" t="s">
        <v>200</v>
      </c>
      <c r="B2623">
        <v>24660</v>
      </c>
      <c r="C2623" t="s">
        <v>616</v>
      </c>
      <c r="E2623">
        <v>72</v>
      </c>
      <c r="F2623" t="s">
        <v>55</v>
      </c>
      <c r="H2623">
        <v>1</v>
      </c>
      <c r="I2623" t="s">
        <v>32</v>
      </c>
      <c r="J2623">
        <v>1</v>
      </c>
      <c r="K2623" t="s">
        <v>32</v>
      </c>
      <c r="L2623">
        <v>0</v>
      </c>
      <c r="M2623" t="s">
        <v>32</v>
      </c>
      <c r="N2623">
        <v>2012</v>
      </c>
      <c r="O2623">
        <v>1782</v>
      </c>
      <c r="P2623">
        <v>1418439</v>
      </c>
      <c r="Q2623">
        <v>1209</v>
      </c>
      <c r="R2623">
        <v>1398965</v>
      </c>
      <c r="S2623">
        <v>27272</v>
      </c>
      <c r="T2623">
        <v>376369</v>
      </c>
      <c r="U2623">
        <v>573</v>
      </c>
      <c r="V2623">
        <v>19474</v>
      </c>
      <c r="W2623">
        <v>13.5</v>
      </c>
      <c r="X2623">
        <v>10.9</v>
      </c>
      <c r="Y2623">
        <v>16.5</v>
      </c>
      <c r="Z2623">
        <v>11.1</v>
      </c>
      <c r="AA2623">
        <v>13.5</v>
      </c>
      <c r="AB2623">
        <v>12.4</v>
      </c>
      <c r="AC2623">
        <v>19.5</v>
      </c>
      <c r="AD2623">
        <v>23.1</v>
      </c>
    </row>
    <row r="2624" spans="1:30" x14ac:dyDescent="0.45">
      <c r="A2624" t="s">
        <v>200</v>
      </c>
      <c r="B2624">
        <v>24660</v>
      </c>
      <c r="C2624" t="s">
        <v>616</v>
      </c>
      <c r="E2624">
        <v>81</v>
      </c>
      <c r="F2624" t="s">
        <v>56</v>
      </c>
      <c r="G2624" t="s">
        <v>57</v>
      </c>
      <c r="H2624">
        <v>1</v>
      </c>
      <c r="I2624" t="s">
        <v>32</v>
      </c>
      <c r="J2624">
        <v>1</v>
      </c>
      <c r="K2624" t="s">
        <v>32</v>
      </c>
      <c r="L2624">
        <v>0</v>
      </c>
      <c r="M2624" t="s">
        <v>32</v>
      </c>
      <c r="N2624">
        <v>2012</v>
      </c>
      <c r="O2624">
        <v>10279</v>
      </c>
      <c r="P2624">
        <v>694459</v>
      </c>
      <c r="Q2624">
        <v>824</v>
      </c>
      <c r="R2624">
        <v>469278</v>
      </c>
      <c r="S2624">
        <v>5324</v>
      </c>
      <c r="T2624">
        <v>140564</v>
      </c>
      <c r="U2624">
        <v>9455</v>
      </c>
      <c r="V2624">
        <v>225182</v>
      </c>
      <c r="W2624">
        <v>2.8</v>
      </c>
      <c r="X2624">
        <v>9.1</v>
      </c>
      <c r="Y2624">
        <v>14.4</v>
      </c>
      <c r="Z2624">
        <v>13.1</v>
      </c>
      <c r="AA2624">
        <v>16.399999999999999</v>
      </c>
      <c r="AB2624">
        <v>17.8</v>
      </c>
      <c r="AC2624">
        <v>3.1</v>
      </c>
      <c r="AD2624">
        <v>9.1</v>
      </c>
    </row>
    <row r="2625" spans="1:30" x14ac:dyDescent="0.45">
      <c r="A2625" t="s">
        <v>201</v>
      </c>
      <c r="B2625">
        <v>24780</v>
      </c>
      <c r="C2625" t="s">
        <v>617</v>
      </c>
      <c r="E2625">
        <v>0</v>
      </c>
      <c r="F2625" t="s">
        <v>31</v>
      </c>
      <c r="H2625">
        <v>1</v>
      </c>
      <c r="I2625" t="s">
        <v>32</v>
      </c>
      <c r="J2625">
        <v>1</v>
      </c>
      <c r="K2625" t="s">
        <v>32</v>
      </c>
      <c r="L2625">
        <v>0</v>
      </c>
      <c r="M2625" t="s">
        <v>32</v>
      </c>
      <c r="N2625">
        <v>2012</v>
      </c>
      <c r="O2625">
        <v>13055</v>
      </c>
      <c r="P2625">
        <v>9953216</v>
      </c>
      <c r="Q2625">
        <v>2952</v>
      </c>
      <c r="R2625">
        <v>9612555</v>
      </c>
      <c r="S2625">
        <v>53699</v>
      </c>
      <c r="T2625">
        <v>1895272</v>
      </c>
      <c r="U2625">
        <v>10102</v>
      </c>
      <c r="V2625">
        <v>340661</v>
      </c>
      <c r="W2625">
        <v>5.0999999999999996</v>
      </c>
      <c r="X2625">
        <v>4.8</v>
      </c>
      <c r="Y2625">
        <v>7.5</v>
      </c>
      <c r="Z2625">
        <v>5.2</v>
      </c>
      <c r="AA2625">
        <v>4.8</v>
      </c>
      <c r="AB2625">
        <v>4.9000000000000004</v>
      </c>
      <c r="AC2625">
        <v>6.5</v>
      </c>
      <c r="AD2625">
        <v>16</v>
      </c>
    </row>
    <row r="2626" spans="1:30" x14ac:dyDescent="0.45">
      <c r="A2626" t="s">
        <v>201</v>
      </c>
      <c r="B2626">
        <v>24780</v>
      </c>
      <c r="C2626" t="s">
        <v>617</v>
      </c>
      <c r="E2626">
        <v>11</v>
      </c>
      <c r="F2626" t="s">
        <v>33</v>
      </c>
      <c r="G2626" t="s">
        <v>34</v>
      </c>
      <c r="H2626">
        <v>1</v>
      </c>
      <c r="I2626" t="s">
        <v>32</v>
      </c>
      <c r="J2626">
        <v>1</v>
      </c>
      <c r="K2626" t="s">
        <v>32</v>
      </c>
      <c r="L2626">
        <v>0</v>
      </c>
      <c r="M2626" t="s">
        <v>32</v>
      </c>
      <c r="N2626">
        <v>2012</v>
      </c>
      <c r="O2626">
        <v>162</v>
      </c>
      <c r="Q2626">
        <v>17</v>
      </c>
      <c r="U2626">
        <v>145</v>
      </c>
      <c r="W2626">
        <v>43.3</v>
      </c>
      <c r="Y2626">
        <v>103.6</v>
      </c>
      <c r="AC2626">
        <v>43.2</v>
      </c>
    </row>
    <row r="2627" spans="1:30" x14ac:dyDescent="0.45">
      <c r="A2627" t="s">
        <v>201</v>
      </c>
      <c r="B2627">
        <v>24780</v>
      </c>
      <c r="C2627" t="s">
        <v>617</v>
      </c>
      <c r="E2627">
        <v>23</v>
      </c>
      <c r="F2627" t="s">
        <v>37</v>
      </c>
      <c r="H2627">
        <v>1</v>
      </c>
      <c r="I2627" t="s">
        <v>32</v>
      </c>
      <c r="J2627">
        <v>1</v>
      </c>
      <c r="K2627" t="s">
        <v>32</v>
      </c>
      <c r="L2627">
        <v>0</v>
      </c>
      <c r="M2627" t="s">
        <v>32</v>
      </c>
      <c r="N2627">
        <v>2012</v>
      </c>
      <c r="O2627">
        <v>1358</v>
      </c>
      <c r="P2627">
        <v>607241</v>
      </c>
      <c r="Q2627">
        <v>352</v>
      </c>
      <c r="R2627">
        <v>568516</v>
      </c>
      <c r="S2627">
        <v>3116</v>
      </c>
      <c r="T2627">
        <v>121517</v>
      </c>
      <c r="U2627">
        <v>1006</v>
      </c>
      <c r="V2627">
        <v>38725</v>
      </c>
      <c r="W2627">
        <v>6.6</v>
      </c>
      <c r="X2627">
        <v>18.3</v>
      </c>
      <c r="Y2627">
        <v>27.3</v>
      </c>
      <c r="Z2627">
        <v>20.2</v>
      </c>
      <c r="AA2627">
        <v>22.7</v>
      </c>
      <c r="AB2627">
        <v>19.2</v>
      </c>
      <c r="AC2627">
        <v>9.3000000000000007</v>
      </c>
      <c r="AD2627">
        <v>33.299999999999997</v>
      </c>
    </row>
    <row r="2628" spans="1:30" x14ac:dyDescent="0.45">
      <c r="A2628" t="s">
        <v>201</v>
      </c>
      <c r="B2628">
        <v>24780</v>
      </c>
      <c r="C2628" t="s">
        <v>617</v>
      </c>
      <c r="E2628" t="s">
        <v>38</v>
      </c>
      <c r="F2628" t="s">
        <v>39</v>
      </c>
      <c r="H2628">
        <v>1</v>
      </c>
      <c r="I2628" t="s">
        <v>32</v>
      </c>
      <c r="J2628">
        <v>1</v>
      </c>
      <c r="K2628" t="s">
        <v>32</v>
      </c>
      <c r="L2628">
        <v>0</v>
      </c>
      <c r="M2628" t="s">
        <v>32</v>
      </c>
      <c r="N2628">
        <v>2012</v>
      </c>
      <c r="O2628">
        <v>142</v>
      </c>
      <c r="P2628">
        <v>2213143</v>
      </c>
      <c r="Q2628">
        <v>71</v>
      </c>
      <c r="R2628">
        <v>2211565</v>
      </c>
      <c r="S2628">
        <v>4898</v>
      </c>
      <c r="T2628">
        <v>246561</v>
      </c>
      <c r="U2628">
        <v>71</v>
      </c>
      <c r="V2628">
        <v>1578</v>
      </c>
      <c r="W2628">
        <v>20.3</v>
      </c>
      <c r="X2628">
        <v>7.8</v>
      </c>
      <c r="Y2628">
        <v>28</v>
      </c>
      <c r="Z2628">
        <v>8.1999999999999993</v>
      </c>
      <c r="AA2628">
        <v>7.3</v>
      </c>
      <c r="AB2628">
        <v>7.2</v>
      </c>
      <c r="AC2628">
        <v>18.3</v>
      </c>
      <c r="AD2628">
        <v>7.9</v>
      </c>
    </row>
    <row r="2629" spans="1:30" x14ac:dyDescent="0.45">
      <c r="A2629" t="s">
        <v>201</v>
      </c>
      <c r="B2629">
        <v>24780</v>
      </c>
      <c r="C2629" t="s">
        <v>617</v>
      </c>
      <c r="E2629">
        <v>42</v>
      </c>
      <c r="F2629" t="s">
        <v>40</v>
      </c>
      <c r="H2629">
        <v>1</v>
      </c>
      <c r="I2629" t="s">
        <v>32</v>
      </c>
      <c r="J2629">
        <v>1</v>
      </c>
      <c r="K2629" t="s">
        <v>32</v>
      </c>
      <c r="L2629">
        <v>0</v>
      </c>
      <c r="M2629" t="s">
        <v>32</v>
      </c>
      <c r="N2629">
        <v>2012</v>
      </c>
      <c r="O2629">
        <v>223</v>
      </c>
      <c r="P2629">
        <v>808403</v>
      </c>
      <c r="Q2629">
        <v>97</v>
      </c>
      <c r="R2629">
        <v>802680</v>
      </c>
      <c r="S2629">
        <v>1131</v>
      </c>
      <c r="T2629">
        <v>52348</v>
      </c>
      <c r="U2629">
        <v>126</v>
      </c>
      <c r="V2629">
        <v>5723</v>
      </c>
      <c r="W2629">
        <v>38.200000000000003</v>
      </c>
      <c r="X2629">
        <v>3.8</v>
      </c>
      <c r="Y2629">
        <v>25.8</v>
      </c>
      <c r="Z2629">
        <v>4</v>
      </c>
      <c r="AA2629">
        <v>9.1</v>
      </c>
      <c r="AB2629">
        <v>6.2</v>
      </c>
      <c r="AC2629">
        <v>49.2</v>
      </c>
      <c r="AD2629">
        <v>7.8</v>
      </c>
    </row>
    <row r="2630" spans="1:30" x14ac:dyDescent="0.45">
      <c r="A2630" t="s">
        <v>201</v>
      </c>
      <c r="B2630">
        <v>24780</v>
      </c>
      <c r="C2630" t="s">
        <v>617</v>
      </c>
      <c r="E2630" t="s">
        <v>41</v>
      </c>
      <c r="F2630" t="s">
        <v>42</v>
      </c>
      <c r="H2630">
        <v>1</v>
      </c>
      <c r="I2630" t="s">
        <v>32</v>
      </c>
      <c r="J2630">
        <v>1</v>
      </c>
      <c r="K2630" t="s">
        <v>32</v>
      </c>
      <c r="L2630">
        <v>0</v>
      </c>
      <c r="M2630" t="s">
        <v>32</v>
      </c>
      <c r="N2630">
        <v>2012</v>
      </c>
      <c r="O2630">
        <v>1501</v>
      </c>
      <c r="P2630">
        <v>2280133</v>
      </c>
      <c r="Q2630">
        <v>600</v>
      </c>
      <c r="R2630">
        <v>2252911</v>
      </c>
      <c r="S2630">
        <v>8249</v>
      </c>
      <c r="T2630">
        <v>174442</v>
      </c>
      <c r="U2630">
        <v>901</v>
      </c>
      <c r="V2630">
        <v>27222</v>
      </c>
      <c r="W2630">
        <v>17.5</v>
      </c>
      <c r="X2630">
        <v>8</v>
      </c>
      <c r="Y2630">
        <v>20.6</v>
      </c>
      <c r="Z2630">
        <v>8.3000000000000007</v>
      </c>
      <c r="AA2630">
        <v>5</v>
      </c>
      <c r="AB2630">
        <v>6.2</v>
      </c>
      <c r="AC2630">
        <v>21.3</v>
      </c>
      <c r="AD2630">
        <v>26.5</v>
      </c>
    </row>
    <row r="2631" spans="1:30" x14ac:dyDescent="0.45">
      <c r="A2631" t="s">
        <v>201</v>
      </c>
      <c r="B2631">
        <v>24780</v>
      </c>
      <c r="C2631" t="s">
        <v>617</v>
      </c>
      <c r="E2631" t="s">
        <v>43</v>
      </c>
      <c r="F2631" t="s">
        <v>44</v>
      </c>
      <c r="G2631" t="s">
        <v>45</v>
      </c>
      <c r="H2631">
        <v>1</v>
      </c>
      <c r="I2631" t="s">
        <v>32</v>
      </c>
      <c r="J2631">
        <v>1</v>
      </c>
      <c r="K2631" t="s">
        <v>32</v>
      </c>
      <c r="L2631">
        <v>0</v>
      </c>
      <c r="M2631" t="s">
        <v>32</v>
      </c>
      <c r="N2631">
        <v>2012</v>
      </c>
      <c r="O2631">
        <v>429</v>
      </c>
      <c r="P2631">
        <v>145227</v>
      </c>
      <c r="Q2631">
        <v>69</v>
      </c>
      <c r="R2631">
        <v>120831</v>
      </c>
      <c r="S2631">
        <v>865</v>
      </c>
      <c r="T2631">
        <v>29499</v>
      </c>
      <c r="U2631">
        <v>360</v>
      </c>
      <c r="V2631">
        <v>24397</v>
      </c>
      <c r="W2631">
        <v>20.9</v>
      </c>
      <c r="X2631">
        <v>23.2</v>
      </c>
      <c r="Y2631">
        <v>44.5</v>
      </c>
      <c r="Z2631">
        <v>30.8</v>
      </c>
      <c r="AA2631">
        <v>11.4</v>
      </c>
      <c r="AB2631">
        <v>13.8</v>
      </c>
      <c r="AC2631">
        <v>24.9</v>
      </c>
      <c r="AD2631">
        <v>34.799999999999997</v>
      </c>
    </row>
    <row r="2632" spans="1:30" x14ac:dyDescent="0.45">
      <c r="A2632" t="s">
        <v>201</v>
      </c>
      <c r="B2632">
        <v>24780</v>
      </c>
      <c r="C2632" t="s">
        <v>617</v>
      </c>
      <c r="E2632">
        <v>51</v>
      </c>
      <c r="F2632" t="s">
        <v>46</v>
      </c>
      <c r="H2632">
        <v>1</v>
      </c>
      <c r="I2632" t="s">
        <v>32</v>
      </c>
      <c r="J2632">
        <v>1</v>
      </c>
      <c r="K2632" t="s">
        <v>32</v>
      </c>
      <c r="L2632">
        <v>0</v>
      </c>
      <c r="M2632" t="s">
        <v>32</v>
      </c>
      <c r="N2632">
        <v>2012</v>
      </c>
      <c r="O2632">
        <v>90</v>
      </c>
      <c r="P2632">
        <v>258859</v>
      </c>
      <c r="Q2632">
        <v>30</v>
      </c>
      <c r="R2632">
        <v>256932</v>
      </c>
      <c r="S2632">
        <v>966</v>
      </c>
      <c r="T2632">
        <v>40896</v>
      </c>
      <c r="U2632">
        <v>60</v>
      </c>
      <c r="V2632">
        <v>1927</v>
      </c>
      <c r="W2632">
        <v>22.7</v>
      </c>
      <c r="X2632">
        <v>2.5</v>
      </c>
      <c r="Y2632">
        <v>32.5</v>
      </c>
      <c r="Z2632">
        <v>2.7</v>
      </c>
      <c r="AA2632">
        <v>1.7</v>
      </c>
      <c r="AB2632">
        <v>4.0999999999999996</v>
      </c>
      <c r="AC2632">
        <v>31.5</v>
      </c>
      <c r="AD2632">
        <v>13.6</v>
      </c>
    </row>
    <row r="2633" spans="1:30" x14ac:dyDescent="0.45">
      <c r="A2633" t="s">
        <v>201</v>
      </c>
      <c r="B2633">
        <v>24780</v>
      </c>
      <c r="C2633" t="s">
        <v>617</v>
      </c>
      <c r="E2633">
        <v>52</v>
      </c>
      <c r="F2633" t="s">
        <v>47</v>
      </c>
      <c r="G2633" t="s">
        <v>48</v>
      </c>
      <c r="H2633">
        <v>1</v>
      </c>
      <c r="I2633" t="s">
        <v>32</v>
      </c>
      <c r="J2633">
        <v>1</v>
      </c>
      <c r="K2633" t="s">
        <v>32</v>
      </c>
      <c r="L2633">
        <v>0</v>
      </c>
      <c r="M2633" t="s">
        <v>32</v>
      </c>
      <c r="N2633">
        <v>2012</v>
      </c>
      <c r="O2633">
        <v>437</v>
      </c>
      <c r="P2633">
        <v>423756</v>
      </c>
      <c r="Q2633">
        <v>196</v>
      </c>
      <c r="R2633">
        <v>410625</v>
      </c>
      <c r="S2633">
        <v>2116</v>
      </c>
      <c r="T2633">
        <v>108738</v>
      </c>
      <c r="U2633">
        <v>241</v>
      </c>
      <c r="W2633">
        <v>23.7</v>
      </c>
      <c r="X2633">
        <v>22.2</v>
      </c>
      <c r="Y2633">
        <v>31.9</v>
      </c>
      <c r="Z2633">
        <v>23.4</v>
      </c>
      <c r="AA2633">
        <v>15</v>
      </c>
      <c r="AB2633">
        <v>12.2</v>
      </c>
      <c r="AC2633">
        <v>29.2</v>
      </c>
    </row>
    <row r="2634" spans="1:30" x14ac:dyDescent="0.45">
      <c r="A2634" t="s">
        <v>201</v>
      </c>
      <c r="B2634">
        <v>24780</v>
      </c>
      <c r="C2634" t="s">
        <v>617</v>
      </c>
      <c r="E2634">
        <v>53</v>
      </c>
      <c r="F2634" t="s">
        <v>49</v>
      </c>
      <c r="H2634">
        <v>1</v>
      </c>
      <c r="I2634" t="s">
        <v>32</v>
      </c>
      <c r="J2634">
        <v>1</v>
      </c>
      <c r="K2634" t="s">
        <v>32</v>
      </c>
      <c r="L2634">
        <v>0</v>
      </c>
      <c r="M2634" t="s">
        <v>32</v>
      </c>
      <c r="N2634">
        <v>2012</v>
      </c>
      <c r="O2634">
        <v>1367</v>
      </c>
      <c r="P2634">
        <v>191829</v>
      </c>
      <c r="Q2634">
        <v>105</v>
      </c>
      <c r="R2634">
        <v>62398</v>
      </c>
      <c r="S2634">
        <v>456</v>
      </c>
      <c r="T2634">
        <v>14119</v>
      </c>
      <c r="U2634">
        <v>1263</v>
      </c>
      <c r="V2634">
        <v>129431</v>
      </c>
      <c r="W2634">
        <v>20.399999999999999</v>
      </c>
      <c r="X2634">
        <v>23.3</v>
      </c>
      <c r="Y2634">
        <v>39.700000000000003</v>
      </c>
      <c r="Z2634">
        <v>8.1</v>
      </c>
      <c r="AA2634">
        <v>23.1</v>
      </c>
      <c r="AB2634">
        <v>17</v>
      </c>
      <c r="AC2634">
        <v>20.6</v>
      </c>
      <c r="AD2634">
        <v>32.200000000000003</v>
      </c>
    </row>
    <row r="2635" spans="1:30" x14ac:dyDescent="0.45">
      <c r="A2635" t="s">
        <v>201</v>
      </c>
      <c r="B2635">
        <v>24780</v>
      </c>
      <c r="C2635" t="s">
        <v>617</v>
      </c>
      <c r="E2635">
        <v>54</v>
      </c>
      <c r="F2635" t="s">
        <v>50</v>
      </c>
      <c r="H2635">
        <v>1</v>
      </c>
      <c r="I2635" t="s">
        <v>32</v>
      </c>
      <c r="J2635">
        <v>1</v>
      </c>
      <c r="K2635" t="s">
        <v>32</v>
      </c>
      <c r="L2635">
        <v>0</v>
      </c>
      <c r="M2635" t="s">
        <v>32</v>
      </c>
      <c r="N2635">
        <v>2012</v>
      </c>
      <c r="O2635">
        <v>1209</v>
      </c>
      <c r="P2635">
        <v>247166</v>
      </c>
      <c r="Q2635">
        <v>341</v>
      </c>
      <c r="R2635">
        <v>235906</v>
      </c>
      <c r="S2635">
        <v>1848</v>
      </c>
      <c r="T2635">
        <v>80610</v>
      </c>
      <c r="U2635">
        <v>868</v>
      </c>
      <c r="V2635">
        <v>11259</v>
      </c>
      <c r="W2635">
        <v>10.199999999999999</v>
      </c>
      <c r="X2635">
        <v>9.9</v>
      </c>
      <c r="Y2635">
        <v>21.8</v>
      </c>
      <c r="Z2635">
        <v>11.1</v>
      </c>
      <c r="AA2635">
        <v>16.5</v>
      </c>
      <c r="AB2635">
        <v>12.8</v>
      </c>
      <c r="AC2635">
        <v>16.7</v>
      </c>
      <c r="AD2635">
        <v>11.8</v>
      </c>
    </row>
    <row r="2636" spans="1:30" x14ac:dyDescent="0.45">
      <c r="A2636" t="s">
        <v>201</v>
      </c>
      <c r="B2636">
        <v>24780</v>
      </c>
      <c r="C2636" t="s">
        <v>617</v>
      </c>
      <c r="E2636">
        <v>56</v>
      </c>
      <c r="F2636" t="s">
        <v>51</v>
      </c>
      <c r="H2636">
        <v>1</v>
      </c>
      <c r="I2636" t="s">
        <v>32</v>
      </c>
      <c r="J2636">
        <v>1</v>
      </c>
      <c r="K2636" t="s">
        <v>32</v>
      </c>
      <c r="L2636">
        <v>0</v>
      </c>
      <c r="M2636" t="s">
        <v>32</v>
      </c>
      <c r="N2636">
        <v>2012</v>
      </c>
      <c r="O2636">
        <v>1075</v>
      </c>
      <c r="P2636">
        <v>216206</v>
      </c>
      <c r="Q2636">
        <v>157</v>
      </c>
      <c r="R2636">
        <v>203926</v>
      </c>
      <c r="S2636">
        <v>3364</v>
      </c>
      <c r="T2636">
        <v>86723</v>
      </c>
      <c r="U2636">
        <v>918</v>
      </c>
      <c r="V2636">
        <v>12280</v>
      </c>
      <c r="W2636">
        <v>7.9</v>
      </c>
      <c r="X2636">
        <v>41.1</v>
      </c>
      <c r="Y2636">
        <v>42.4</v>
      </c>
      <c r="Z2636">
        <v>45.4</v>
      </c>
      <c r="AA2636">
        <v>14.6</v>
      </c>
      <c r="AB2636">
        <v>38.4</v>
      </c>
      <c r="AC2636">
        <v>8.6999999999999993</v>
      </c>
      <c r="AD2636">
        <v>9.6</v>
      </c>
    </row>
    <row r="2637" spans="1:30" x14ac:dyDescent="0.45">
      <c r="A2637" t="s">
        <v>201</v>
      </c>
      <c r="B2637">
        <v>24780</v>
      </c>
      <c r="C2637" t="s">
        <v>617</v>
      </c>
      <c r="E2637">
        <v>61</v>
      </c>
      <c r="F2637" t="s">
        <v>52</v>
      </c>
      <c r="H2637">
        <v>1</v>
      </c>
      <c r="I2637" t="s">
        <v>32</v>
      </c>
      <c r="J2637">
        <v>1</v>
      </c>
      <c r="K2637" t="s">
        <v>32</v>
      </c>
      <c r="L2637">
        <v>0</v>
      </c>
      <c r="M2637" t="s">
        <v>32</v>
      </c>
      <c r="N2637">
        <v>2012</v>
      </c>
      <c r="O2637">
        <v>490</v>
      </c>
      <c r="P2637">
        <v>41413</v>
      </c>
      <c r="Q2637">
        <v>55</v>
      </c>
      <c r="R2637">
        <v>38977</v>
      </c>
      <c r="S2637">
        <v>868</v>
      </c>
      <c r="T2637">
        <v>16544</v>
      </c>
      <c r="U2637">
        <v>434</v>
      </c>
      <c r="V2637">
        <v>2436</v>
      </c>
      <c r="W2637">
        <v>20</v>
      </c>
      <c r="X2637">
        <v>27.5</v>
      </c>
      <c r="Y2637">
        <v>39.5</v>
      </c>
      <c r="Z2637">
        <v>30.3</v>
      </c>
      <c r="AA2637">
        <v>31.6</v>
      </c>
      <c r="AB2637">
        <v>20.399999999999999</v>
      </c>
      <c r="AC2637">
        <v>21.6</v>
      </c>
      <c r="AD2637">
        <v>27.8</v>
      </c>
    </row>
    <row r="2638" spans="1:30" x14ac:dyDescent="0.45">
      <c r="A2638" t="s">
        <v>201</v>
      </c>
      <c r="B2638">
        <v>24780</v>
      </c>
      <c r="C2638" t="s">
        <v>617</v>
      </c>
      <c r="E2638">
        <v>62</v>
      </c>
      <c r="F2638" t="s">
        <v>53</v>
      </c>
      <c r="H2638">
        <v>1</v>
      </c>
      <c r="I2638" t="s">
        <v>32</v>
      </c>
      <c r="J2638">
        <v>1</v>
      </c>
      <c r="K2638" t="s">
        <v>32</v>
      </c>
      <c r="L2638">
        <v>0</v>
      </c>
      <c r="M2638" t="s">
        <v>32</v>
      </c>
      <c r="N2638">
        <v>2012</v>
      </c>
      <c r="O2638">
        <v>1449</v>
      </c>
      <c r="P2638">
        <v>1881555</v>
      </c>
      <c r="Q2638">
        <v>421</v>
      </c>
      <c r="R2638">
        <v>1857152</v>
      </c>
      <c r="S2638">
        <v>14566</v>
      </c>
      <c r="T2638">
        <v>650588</v>
      </c>
      <c r="U2638">
        <v>1028</v>
      </c>
      <c r="V2638">
        <v>24403</v>
      </c>
      <c r="W2638">
        <v>8.1</v>
      </c>
      <c r="X2638">
        <v>7.7</v>
      </c>
      <c r="Y2638">
        <v>13.6</v>
      </c>
      <c r="Z2638">
        <v>8.1</v>
      </c>
      <c r="AA2638">
        <v>7.8</v>
      </c>
      <c r="AB2638">
        <v>7.3</v>
      </c>
      <c r="AC2638">
        <v>11.5</v>
      </c>
      <c r="AD2638">
        <v>34.5</v>
      </c>
    </row>
    <row r="2639" spans="1:30" x14ac:dyDescent="0.45">
      <c r="A2639" t="s">
        <v>201</v>
      </c>
      <c r="B2639">
        <v>24780</v>
      </c>
      <c r="C2639" t="s">
        <v>617</v>
      </c>
      <c r="E2639">
        <v>71</v>
      </c>
      <c r="F2639" t="s">
        <v>54</v>
      </c>
      <c r="H2639">
        <v>1</v>
      </c>
      <c r="I2639" t="s">
        <v>32</v>
      </c>
      <c r="J2639">
        <v>1</v>
      </c>
      <c r="K2639" t="s">
        <v>32</v>
      </c>
      <c r="L2639">
        <v>0</v>
      </c>
      <c r="M2639" t="s">
        <v>32</v>
      </c>
      <c r="N2639">
        <v>2012</v>
      </c>
      <c r="O2639">
        <v>624</v>
      </c>
      <c r="P2639">
        <v>31453</v>
      </c>
      <c r="Q2639">
        <v>41</v>
      </c>
      <c r="R2639">
        <v>25376</v>
      </c>
      <c r="S2639">
        <v>481</v>
      </c>
      <c r="T2639">
        <v>8766</v>
      </c>
      <c r="U2639">
        <v>583</v>
      </c>
      <c r="V2639">
        <v>6077</v>
      </c>
      <c r="W2639">
        <v>20.3</v>
      </c>
      <c r="X2639">
        <v>24.7</v>
      </c>
      <c r="Y2639">
        <v>39.6</v>
      </c>
      <c r="Z2639">
        <v>32</v>
      </c>
      <c r="AA2639">
        <v>15.1</v>
      </c>
      <c r="AB2639">
        <v>23.2</v>
      </c>
      <c r="AC2639">
        <v>20.8</v>
      </c>
      <c r="AD2639">
        <v>26.5</v>
      </c>
    </row>
    <row r="2640" spans="1:30" x14ac:dyDescent="0.45">
      <c r="A2640" t="s">
        <v>201</v>
      </c>
      <c r="B2640">
        <v>24780</v>
      </c>
      <c r="C2640" t="s">
        <v>617</v>
      </c>
      <c r="E2640">
        <v>72</v>
      </c>
      <c r="F2640" t="s">
        <v>55</v>
      </c>
      <c r="H2640">
        <v>1</v>
      </c>
      <c r="I2640" t="s">
        <v>32</v>
      </c>
      <c r="J2640">
        <v>1</v>
      </c>
      <c r="K2640" t="s">
        <v>32</v>
      </c>
      <c r="L2640">
        <v>0</v>
      </c>
      <c r="M2640" t="s">
        <v>32</v>
      </c>
      <c r="N2640">
        <v>2012</v>
      </c>
      <c r="O2640">
        <v>432</v>
      </c>
      <c r="P2640">
        <v>361479</v>
      </c>
      <c r="Q2640">
        <v>320</v>
      </c>
      <c r="R2640">
        <v>359088</v>
      </c>
      <c r="S2640">
        <v>8061</v>
      </c>
      <c r="T2640">
        <v>95889</v>
      </c>
      <c r="U2640">
        <v>113</v>
      </c>
      <c r="V2640">
        <v>2391</v>
      </c>
      <c r="W2640">
        <v>22.1</v>
      </c>
      <c r="X2640">
        <v>16.899999999999999</v>
      </c>
      <c r="Y2640">
        <v>32.9</v>
      </c>
      <c r="Z2640">
        <v>17.7</v>
      </c>
      <c r="AA2640">
        <v>18.7</v>
      </c>
      <c r="AB2640">
        <v>17.3</v>
      </c>
      <c r="AC2640">
        <v>38.6</v>
      </c>
      <c r="AD2640">
        <v>5.2</v>
      </c>
    </row>
    <row r="2641" spans="1:30" x14ac:dyDescent="0.45">
      <c r="A2641" t="s">
        <v>201</v>
      </c>
      <c r="B2641">
        <v>24780</v>
      </c>
      <c r="C2641" t="s">
        <v>617</v>
      </c>
      <c r="E2641">
        <v>81</v>
      </c>
      <c r="F2641" t="s">
        <v>56</v>
      </c>
      <c r="G2641" t="s">
        <v>57</v>
      </c>
      <c r="H2641">
        <v>1</v>
      </c>
      <c r="I2641" t="s">
        <v>32</v>
      </c>
      <c r="J2641">
        <v>1</v>
      </c>
      <c r="K2641" t="s">
        <v>32</v>
      </c>
      <c r="L2641">
        <v>0</v>
      </c>
      <c r="M2641" t="s">
        <v>32</v>
      </c>
      <c r="N2641">
        <v>2012</v>
      </c>
      <c r="O2641">
        <v>2089</v>
      </c>
      <c r="P2641">
        <v>88498</v>
      </c>
      <c r="Q2641">
        <v>110</v>
      </c>
      <c r="R2641">
        <v>52085</v>
      </c>
      <c r="S2641">
        <v>564</v>
      </c>
      <c r="T2641">
        <v>12189</v>
      </c>
      <c r="U2641">
        <v>1979</v>
      </c>
      <c r="V2641">
        <v>36413</v>
      </c>
      <c r="W2641">
        <v>9.5</v>
      </c>
      <c r="X2641">
        <v>10.199999999999999</v>
      </c>
      <c r="Y2641">
        <v>32.299999999999997</v>
      </c>
      <c r="Z2641">
        <v>16</v>
      </c>
      <c r="AA2641">
        <v>22.4</v>
      </c>
      <c r="AB2641">
        <v>17.600000000000001</v>
      </c>
      <c r="AC2641">
        <v>9.4</v>
      </c>
      <c r="AD2641">
        <v>16.3</v>
      </c>
    </row>
    <row r="2642" spans="1:30" x14ac:dyDescent="0.45">
      <c r="A2642" t="s">
        <v>202</v>
      </c>
      <c r="B2642">
        <v>24860</v>
      </c>
      <c r="C2642" t="s">
        <v>618</v>
      </c>
      <c r="E2642">
        <v>0</v>
      </c>
      <c r="F2642" t="s">
        <v>31</v>
      </c>
      <c r="H2642">
        <v>1</v>
      </c>
      <c r="I2642" t="s">
        <v>32</v>
      </c>
      <c r="J2642">
        <v>1</v>
      </c>
      <c r="K2642" t="s">
        <v>32</v>
      </c>
      <c r="L2642">
        <v>0</v>
      </c>
      <c r="M2642" t="s">
        <v>32</v>
      </c>
      <c r="N2642">
        <v>2012</v>
      </c>
      <c r="O2642">
        <v>69222</v>
      </c>
      <c r="P2642">
        <v>71309389</v>
      </c>
      <c r="Q2642">
        <v>14230</v>
      </c>
      <c r="R2642">
        <v>68838630</v>
      </c>
      <c r="S2642">
        <v>302024</v>
      </c>
      <c r="T2642">
        <v>11759476</v>
      </c>
      <c r="U2642">
        <v>54992</v>
      </c>
      <c r="V2642">
        <v>2470759</v>
      </c>
      <c r="W2642">
        <v>1.7</v>
      </c>
      <c r="X2642">
        <v>1.4</v>
      </c>
      <c r="Y2642">
        <v>2.2999999999999998</v>
      </c>
      <c r="Z2642">
        <v>1.5</v>
      </c>
      <c r="AA2642">
        <v>1.8</v>
      </c>
      <c r="AB2642">
        <v>1.8</v>
      </c>
      <c r="AC2642">
        <v>2</v>
      </c>
      <c r="AD2642">
        <v>10.7</v>
      </c>
    </row>
    <row r="2643" spans="1:30" x14ac:dyDescent="0.45">
      <c r="A2643" t="s">
        <v>202</v>
      </c>
      <c r="B2643">
        <v>24860</v>
      </c>
      <c r="C2643" t="s">
        <v>618</v>
      </c>
      <c r="E2643">
        <v>11</v>
      </c>
      <c r="F2643" t="s">
        <v>33</v>
      </c>
      <c r="G2643" t="s">
        <v>34</v>
      </c>
      <c r="H2643">
        <v>1</v>
      </c>
      <c r="I2643" t="s">
        <v>32</v>
      </c>
      <c r="J2643">
        <v>1</v>
      </c>
      <c r="K2643" t="s">
        <v>32</v>
      </c>
      <c r="L2643">
        <v>0</v>
      </c>
      <c r="M2643" t="s">
        <v>32</v>
      </c>
      <c r="N2643">
        <v>2012</v>
      </c>
      <c r="O2643">
        <v>228</v>
      </c>
      <c r="P2643">
        <v>33536</v>
      </c>
      <c r="Q2643">
        <v>43</v>
      </c>
      <c r="R2643">
        <v>28874</v>
      </c>
      <c r="S2643">
        <v>178</v>
      </c>
      <c r="T2643">
        <v>5203</v>
      </c>
      <c r="U2643">
        <v>185</v>
      </c>
      <c r="V2643">
        <v>4662</v>
      </c>
      <c r="W2643">
        <v>22.3</v>
      </c>
      <c r="X2643">
        <v>28.1</v>
      </c>
      <c r="Y2643">
        <v>32.9</v>
      </c>
      <c r="Z2643">
        <v>33.4</v>
      </c>
      <c r="AA2643">
        <v>30.5</v>
      </c>
      <c r="AB2643">
        <v>36.700000000000003</v>
      </c>
      <c r="AC2643">
        <v>24.5</v>
      </c>
      <c r="AD2643">
        <v>14.7</v>
      </c>
    </row>
    <row r="2644" spans="1:30" x14ac:dyDescent="0.45">
      <c r="A2644" t="s">
        <v>202</v>
      </c>
      <c r="B2644">
        <v>24860</v>
      </c>
      <c r="C2644" t="s">
        <v>618</v>
      </c>
      <c r="E2644">
        <v>22</v>
      </c>
      <c r="F2644" t="s">
        <v>36</v>
      </c>
      <c r="H2644">
        <v>1</v>
      </c>
      <c r="I2644" t="s">
        <v>32</v>
      </c>
      <c r="J2644">
        <v>1</v>
      </c>
      <c r="K2644" t="s">
        <v>32</v>
      </c>
      <c r="L2644">
        <v>0</v>
      </c>
      <c r="M2644" t="s">
        <v>32</v>
      </c>
      <c r="N2644">
        <v>2012</v>
      </c>
      <c r="O2644">
        <v>62</v>
      </c>
      <c r="P2644">
        <v>505635</v>
      </c>
      <c r="Q2644">
        <v>9</v>
      </c>
      <c r="R2644">
        <v>504745</v>
      </c>
      <c r="S2644">
        <v>817</v>
      </c>
      <c r="T2644">
        <v>57340</v>
      </c>
      <c r="U2644">
        <v>53</v>
      </c>
      <c r="V2644">
        <v>890</v>
      </c>
      <c r="W2644">
        <v>66.900000000000006</v>
      </c>
      <c r="X2644">
        <v>10</v>
      </c>
      <c r="Y2644">
        <v>0</v>
      </c>
      <c r="Z2644">
        <v>10.4</v>
      </c>
      <c r="AA2644">
        <v>11.1</v>
      </c>
      <c r="AB2644">
        <v>10.3</v>
      </c>
      <c r="AC2644">
        <v>74.599999999999994</v>
      </c>
      <c r="AD2644">
        <v>9.1</v>
      </c>
    </row>
    <row r="2645" spans="1:30" x14ac:dyDescent="0.45">
      <c r="A2645" t="s">
        <v>202</v>
      </c>
      <c r="B2645">
        <v>24860</v>
      </c>
      <c r="C2645" t="s">
        <v>618</v>
      </c>
      <c r="E2645">
        <v>23</v>
      </c>
      <c r="F2645" t="s">
        <v>37</v>
      </c>
      <c r="H2645">
        <v>1</v>
      </c>
      <c r="I2645" t="s">
        <v>32</v>
      </c>
      <c r="J2645">
        <v>1</v>
      </c>
      <c r="K2645" t="s">
        <v>32</v>
      </c>
      <c r="L2645">
        <v>0</v>
      </c>
      <c r="M2645" t="s">
        <v>32</v>
      </c>
      <c r="N2645">
        <v>2012</v>
      </c>
      <c r="O2645">
        <v>8277</v>
      </c>
      <c r="P2645">
        <v>4027774</v>
      </c>
      <c r="Q2645">
        <v>1573</v>
      </c>
      <c r="R2645">
        <v>3750067</v>
      </c>
      <c r="S2645">
        <v>16800</v>
      </c>
      <c r="T2645">
        <v>666319</v>
      </c>
      <c r="U2645">
        <v>6704</v>
      </c>
      <c r="V2645">
        <v>277707</v>
      </c>
      <c r="W2645">
        <v>6.9</v>
      </c>
      <c r="X2645">
        <v>8.1999999999999993</v>
      </c>
      <c r="Y2645">
        <v>9.6999999999999993</v>
      </c>
      <c r="Z2645">
        <v>8.6</v>
      </c>
      <c r="AA2645">
        <v>10.4</v>
      </c>
      <c r="AB2645">
        <v>7.3</v>
      </c>
      <c r="AC2645">
        <v>7.4</v>
      </c>
      <c r="AD2645">
        <v>15</v>
      </c>
    </row>
    <row r="2646" spans="1:30" x14ac:dyDescent="0.45">
      <c r="A2646" t="s">
        <v>202</v>
      </c>
      <c r="B2646">
        <v>24860</v>
      </c>
      <c r="C2646" t="s">
        <v>618</v>
      </c>
      <c r="E2646" t="s">
        <v>38</v>
      </c>
      <c r="F2646" t="s">
        <v>39</v>
      </c>
      <c r="H2646">
        <v>1</v>
      </c>
      <c r="I2646" t="s">
        <v>32</v>
      </c>
      <c r="J2646">
        <v>1</v>
      </c>
      <c r="K2646" t="s">
        <v>32</v>
      </c>
      <c r="L2646">
        <v>0</v>
      </c>
      <c r="M2646" t="s">
        <v>32</v>
      </c>
      <c r="N2646">
        <v>2012</v>
      </c>
      <c r="O2646">
        <v>1903</v>
      </c>
      <c r="P2646">
        <v>19245124</v>
      </c>
      <c r="Q2646">
        <v>952</v>
      </c>
      <c r="R2646">
        <v>19210663</v>
      </c>
      <c r="S2646">
        <v>49612</v>
      </c>
      <c r="T2646">
        <v>2292423</v>
      </c>
      <c r="U2646">
        <v>951</v>
      </c>
      <c r="V2646">
        <v>34461</v>
      </c>
      <c r="W2646">
        <v>8.5</v>
      </c>
      <c r="X2646">
        <v>4.0999999999999996</v>
      </c>
      <c r="Y2646">
        <v>7.8</v>
      </c>
      <c r="Z2646">
        <v>4.3</v>
      </c>
      <c r="AA2646">
        <v>6.3</v>
      </c>
      <c r="AB2646">
        <v>6.2</v>
      </c>
      <c r="AC2646">
        <v>18.3</v>
      </c>
      <c r="AD2646">
        <v>19.2</v>
      </c>
    </row>
    <row r="2647" spans="1:30" x14ac:dyDescent="0.45">
      <c r="A2647" t="s">
        <v>202</v>
      </c>
      <c r="B2647">
        <v>24860</v>
      </c>
      <c r="C2647" t="s">
        <v>618</v>
      </c>
      <c r="E2647">
        <v>42</v>
      </c>
      <c r="F2647" t="s">
        <v>40</v>
      </c>
      <c r="H2647">
        <v>1</v>
      </c>
      <c r="I2647" t="s">
        <v>32</v>
      </c>
      <c r="J2647">
        <v>1</v>
      </c>
      <c r="K2647" t="s">
        <v>32</v>
      </c>
      <c r="L2647">
        <v>0</v>
      </c>
      <c r="M2647" t="s">
        <v>32</v>
      </c>
      <c r="N2647">
        <v>2012</v>
      </c>
      <c r="O2647">
        <v>1973</v>
      </c>
      <c r="P2647">
        <v>15702685</v>
      </c>
      <c r="Q2647">
        <v>871</v>
      </c>
      <c r="R2647">
        <v>15453186</v>
      </c>
      <c r="S2647">
        <v>12307</v>
      </c>
      <c r="T2647">
        <v>658057</v>
      </c>
      <c r="U2647">
        <v>1102</v>
      </c>
      <c r="W2647">
        <v>7.7</v>
      </c>
      <c r="X2647">
        <v>3.8</v>
      </c>
      <c r="Y2647">
        <v>10.199999999999999</v>
      </c>
      <c r="Z2647">
        <v>3.8</v>
      </c>
      <c r="AA2647">
        <v>6</v>
      </c>
      <c r="AB2647">
        <v>6.2</v>
      </c>
      <c r="AC2647">
        <v>12.2</v>
      </c>
    </row>
    <row r="2648" spans="1:30" x14ac:dyDescent="0.45">
      <c r="A2648" t="s">
        <v>202</v>
      </c>
      <c r="B2648">
        <v>24860</v>
      </c>
      <c r="C2648" t="s">
        <v>618</v>
      </c>
      <c r="E2648" t="s">
        <v>41</v>
      </c>
      <c r="F2648" t="s">
        <v>42</v>
      </c>
      <c r="H2648">
        <v>1</v>
      </c>
      <c r="I2648" t="s">
        <v>32</v>
      </c>
      <c r="J2648">
        <v>1</v>
      </c>
      <c r="K2648" t="s">
        <v>32</v>
      </c>
      <c r="L2648">
        <v>0</v>
      </c>
      <c r="M2648" t="s">
        <v>32</v>
      </c>
      <c r="N2648">
        <v>2012</v>
      </c>
      <c r="O2648">
        <v>6868</v>
      </c>
      <c r="P2648">
        <v>10560080</v>
      </c>
      <c r="Q2648">
        <v>2024</v>
      </c>
      <c r="R2648">
        <v>10123465</v>
      </c>
      <c r="S2648">
        <v>39686</v>
      </c>
      <c r="T2648">
        <v>926477</v>
      </c>
      <c r="U2648">
        <v>4843</v>
      </c>
      <c r="V2648">
        <v>436615</v>
      </c>
      <c r="W2648">
        <v>5.6</v>
      </c>
      <c r="X2648">
        <v>6.4</v>
      </c>
      <c r="Y2648">
        <v>7</v>
      </c>
      <c r="Z2648">
        <v>7</v>
      </c>
      <c r="AA2648">
        <v>4.8</v>
      </c>
      <c r="AB2648">
        <v>6.6</v>
      </c>
      <c r="AC2648">
        <v>7.7</v>
      </c>
      <c r="AD2648">
        <v>32.1</v>
      </c>
    </row>
    <row r="2649" spans="1:30" x14ac:dyDescent="0.45">
      <c r="A2649" t="s">
        <v>202</v>
      </c>
      <c r="B2649">
        <v>24860</v>
      </c>
      <c r="C2649" t="s">
        <v>618</v>
      </c>
      <c r="E2649" t="s">
        <v>43</v>
      </c>
      <c r="F2649" t="s">
        <v>44</v>
      </c>
      <c r="G2649" t="s">
        <v>45</v>
      </c>
      <c r="H2649">
        <v>1</v>
      </c>
      <c r="I2649" t="s">
        <v>32</v>
      </c>
      <c r="J2649">
        <v>1</v>
      </c>
      <c r="K2649" t="s">
        <v>32</v>
      </c>
      <c r="L2649">
        <v>0</v>
      </c>
      <c r="M2649" t="s">
        <v>32</v>
      </c>
      <c r="N2649">
        <v>2012</v>
      </c>
      <c r="O2649">
        <v>1990</v>
      </c>
      <c r="P2649">
        <v>1260479</v>
      </c>
      <c r="Q2649">
        <v>303</v>
      </c>
      <c r="R2649">
        <v>1187677</v>
      </c>
      <c r="S2649">
        <v>8168</v>
      </c>
      <c r="T2649">
        <v>329454</v>
      </c>
      <c r="U2649">
        <v>1687</v>
      </c>
      <c r="V2649">
        <v>72802</v>
      </c>
      <c r="W2649">
        <v>7.8</v>
      </c>
      <c r="X2649">
        <v>2.2999999999999998</v>
      </c>
      <c r="Y2649">
        <v>13.5</v>
      </c>
      <c r="Z2649">
        <v>1.8</v>
      </c>
      <c r="AA2649">
        <v>2</v>
      </c>
      <c r="AB2649">
        <v>1.6</v>
      </c>
      <c r="AC2649">
        <v>8.6</v>
      </c>
      <c r="AD2649">
        <v>17.7</v>
      </c>
    </row>
    <row r="2650" spans="1:30" x14ac:dyDescent="0.45">
      <c r="A2650" t="s">
        <v>202</v>
      </c>
      <c r="B2650">
        <v>24860</v>
      </c>
      <c r="C2650" t="s">
        <v>618</v>
      </c>
      <c r="E2650">
        <v>51</v>
      </c>
      <c r="F2650" t="s">
        <v>46</v>
      </c>
      <c r="H2650">
        <v>1</v>
      </c>
      <c r="I2650" t="s">
        <v>32</v>
      </c>
      <c r="J2650">
        <v>1</v>
      </c>
      <c r="K2650" t="s">
        <v>32</v>
      </c>
      <c r="L2650">
        <v>0</v>
      </c>
      <c r="M2650" t="s">
        <v>32</v>
      </c>
      <c r="N2650">
        <v>2012</v>
      </c>
      <c r="O2650">
        <v>701</v>
      </c>
      <c r="P2650">
        <v>2552909</v>
      </c>
      <c r="Q2650">
        <v>166</v>
      </c>
      <c r="R2650">
        <v>2540234</v>
      </c>
      <c r="S2650">
        <v>7672</v>
      </c>
      <c r="T2650">
        <v>397698</v>
      </c>
      <c r="U2650">
        <v>535</v>
      </c>
      <c r="V2650">
        <v>12675</v>
      </c>
      <c r="W2650">
        <v>18.5</v>
      </c>
      <c r="X2650">
        <v>2</v>
      </c>
      <c r="Y2650">
        <v>18.100000000000001</v>
      </c>
      <c r="Z2650">
        <v>2.1</v>
      </c>
      <c r="AA2650">
        <v>3</v>
      </c>
      <c r="AB2650">
        <v>3.2</v>
      </c>
      <c r="AC2650">
        <v>20.6</v>
      </c>
      <c r="AD2650">
        <v>18.3</v>
      </c>
    </row>
    <row r="2651" spans="1:30" x14ac:dyDescent="0.45">
      <c r="A2651" t="s">
        <v>202</v>
      </c>
      <c r="B2651">
        <v>24860</v>
      </c>
      <c r="C2651" t="s">
        <v>618</v>
      </c>
      <c r="E2651">
        <v>52</v>
      </c>
      <c r="F2651" t="s">
        <v>47</v>
      </c>
      <c r="G2651" t="s">
        <v>48</v>
      </c>
      <c r="H2651">
        <v>1</v>
      </c>
      <c r="I2651" t="s">
        <v>32</v>
      </c>
      <c r="J2651">
        <v>1</v>
      </c>
      <c r="K2651" t="s">
        <v>32</v>
      </c>
      <c r="L2651">
        <v>0</v>
      </c>
      <c r="M2651" t="s">
        <v>32</v>
      </c>
      <c r="N2651">
        <v>2012</v>
      </c>
      <c r="O2651">
        <v>3198</v>
      </c>
      <c r="P2651">
        <v>3342856</v>
      </c>
      <c r="Q2651">
        <v>767</v>
      </c>
      <c r="R2651">
        <v>3144442</v>
      </c>
      <c r="S2651">
        <v>9799</v>
      </c>
      <c r="T2651">
        <v>572759</v>
      </c>
      <c r="U2651">
        <v>2431</v>
      </c>
      <c r="V2651">
        <v>198414</v>
      </c>
      <c r="W2651">
        <v>8.3000000000000007</v>
      </c>
      <c r="X2651">
        <v>1.6</v>
      </c>
      <c r="Y2651">
        <v>9.5</v>
      </c>
      <c r="Z2651">
        <v>2</v>
      </c>
      <c r="AA2651">
        <v>4.3</v>
      </c>
      <c r="AB2651">
        <v>2.9</v>
      </c>
      <c r="AC2651">
        <v>9.6</v>
      </c>
      <c r="AD2651">
        <v>9.1999999999999993</v>
      </c>
    </row>
    <row r="2652" spans="1:30" x14ac:dyDescent="0.45">
      <c r="A2652" t="s">
        <v>202</v>
      </c>
      <c r="B2652">
        <v>24860</v>
      </c>
      <c r="C2652" t="s">
        <v>618</v>
      </c>
      <c r="E2652">
        <v>53</v>
      </c>
      <c r="F2652" t="s">
        <v>49</v>
      </c>
      <c r="H2652">
        <v>1</v>
      </c>
      <c r="I2652" t="s">
        <v>32</v>
      </c>
      <c r="J2652">
        <v>1</v>
      </c>
      <c r="K2652" t="s">
        <v>32</v>
      </c>
      <c r="L2652">
        <v>0</v>
      </c>
      <c r="M2652" t="s">
        <v>32</v>
      </c>
      <c r="N2652">
        <v>2012</v>
      </c>
      <c r="O2652">
        <v>7438</v>
      </c>
      <c r="P2652">
        <v>1598930</v>
      </c>
      <c r="Q2652">
        <v>721</v>
      </c>
      <c r="R2652">
        <v>1150331</v>
      </c>
      <c r="S2652">
        <v>4012</v>
      </c>
      <c r="T2652">
        <v>150893</v>
      </c>
      <c r="U2652">
        <v>6717</v>
      </c>
      <c r="V2652">
        <v>448599</v>
      </c>
      <c r="W2652">
        <v>7.1</v>
      </c>
      <c r="X2652">
        <v>11.5</v>
      </c>
      <c r="Y2652">
        <v>11.6</v>
      </c>
      <c r="Z2652">
        <v>16.3</v>
      </c>
      <c r="AA2652">
        <v>12.5</v>
      </c>
      <c r="AB2652">
        <v>11.8</v>
      </c>
      <c r="AC2652">
        <v>6.9</v>
      </c>
      <c r="AD2652">
        <v>13.1</v>
      </c>
    </row>
    <row r="2653" spans="1:30" x14ac:dyDescent="0.45">
      <c r="A2653" t="s">
        <v>202</v>
      </c>
      <c r="B2653">
        <v>24860</v>
      </c>
      <c r="C2653" t="s">
        <v>618</v>
      </c>
      <c r="E2653">
        <v>54</v>
      </c>
      <c r="F2653" t="s">
        <v>50</v>
      </c>
      <c r="H2653">
        <v>1</v>
      </c>
      <c r="I2653" t="s">
        <v>32</v>
      </c>
      <c r="J2653">
        <v>1</v>
      </c>
      <c r="K2653" t="s">
        <v>32</v>
      </c>
      <c r="L2653">
        <v>0</v>
      </c>
      <c r="M2653" t="s">
        <v>32</v>
      </c>
      <c r="N2653">
        <v>2012</v>
      </c>
      <c r="O2653">
        <v>8329</v>
      </c>
      <c r="P2653">
        <v>2522951</v>
      </c>
      <c r="Q2653">
        <v>1726</v>
      </c>
      <c r="R2653">
        <v>2283016</v>
      </c>
      <c r="S2653">
        <v>16568</v>
      </c>
      <c r="T2653">
        <v>969902</v>
      </c>
      <c r="U2653">
        <v>6604</v>
      </c>
      <c r="V2653">
        <v>239935</v>
      </c>
      <c r="W2653">
        <v>3.6</v>
      </c>
      <c r="X2653">
        <v>3.8</v>
      </c>
      <c r="Y2653">
        <v>8.1</v>
      </c>
      <c r="Z2653">
        <v>4.3</v>
      </c>
      <c r="AA2653">
        <v>4.5999999999999996</v>
      </c>
      <c r="AB2653">
        <v>3.6</v>
      </c>
      <c r="AC2653">
        <v>4.2</v>
      </c>
      <c r="AD2653">
        <v>9.8000000000000007</v>
      </c>
    </row>
    <row r="2654" spans="1:30" x14ac:dyDescent="0.45">
      <c r="A2654" t="s">
        <v>202</v>
      </c>
      <c r="B2654">
        <v>24860</v>
      </c>
      <c r="C2654" t="s">
        <v>618</v>
      </c>
      <c r="E2654">
        <v>55</v>
      </c>
      <c r="F2654" t="s">
        <v>59</v>
      </c>
      <c r="H2654">
        <v>1</v>
      </c>
      <c r="I2654" t="s">
        <v>32</v>
      </c>
      <c r="J2654">
        <v>1</v>
      </c>
      <c r="K2654" t="s">
        <v>32</v>
      </c>
      <c r="L2654">
        <v>0</v>
      </c>
      <c r="M2654" t="s">
        <v>32</v>
      </c>
      <c r="N2654">
        <v>2012</v>
      </c>
      <c r="O2654">
        <v>104</v>
      </c>
      <c r="P2654">
        <v>407705</v>
      </c>
      <c r="Q2654">
        <v>104</v>
      </c>
      <c r="R2654">
        <v>407705</v>
      </c>
      <c r="S2654">
        <v>7137</v>
      </c>
      <c r="T2654">
        <v>531134</v>
      </c>
      <c r="U2654">
        <v>0</v>
      </c>
      <c r="V2654">
        <v>0</v>
      </c>
      <c r="W2654">
        <v>7.8</v>
      </c>
      <c r="X2654">
        <v>2.4</v>
      </c>
      <c r="Y2654">
        <v>8.1</v>
      </c>
      <c r="Z2654">
        <v>2.5</v>
      </c>
      <c r="AA2654">
        <v>3.6</v>
      </c>
      <c r="AB2654">
        <v>3.6</v>
      </c>
      <c r="AC2654">
        <v>0</v>
      </c>
      <c r="AD2654">
        <v>0</v>
      </c>
    </row>
    <row r="2655" spans="1:30" x14ac:dyDescent="0.45">
      <c r="A2655" t="s">
        <v>202</v>
      </c>
      <c r="B2655">
        <v>24860</v>
      </c>
      <c r="C2655" t="s">
        <v>618</v>
      </c>
      <c r="E2655">
        <v>56</v>
      </c>
      <c r="F2655" t="s">
        <v>51</v>
      </c>
      <c r="H2655">
        <v>1</v>
      </c>
      <c r="I2655" t="s">
        <v>32</v>
      </c>
      <c r="J2655">
        <v>1</v>
      </c>
      <c r="K2655" t="s">
        <v>32</v>
      </c>
      <c r="L2655">
        <v>0</v>
      </c>
      <c r="M2655" t="s">
        <v>32</v>
      </c>
      <c r="N2655">
        <v>2012</v>
      </c>
      <c r="O2655">
        <v>6825</v>
      </c>
      <c r="P2655">
        <v>2664441</v>
      </c>
      <c r="Q2655">
        <v>976</v>
      </c>
      <c r="R2655">
        <v>2568891</v>
      </c>
      <c r="S2655">
        <v>40326</v>
      </c>
      <c r="T2655">
        <v>1768132</v>
      </c>
      <c r="U2655">
        <v>5849</v>
      </c>
      <c r="V2655">
        <v>95550</v>
      </c>
      <c r="W2655">
        <v>4.2</v>
      </c>
      <c r="X2655">
        <v>5.4</v>
      </c>
      <c r="Y2655">
        <v>6.5</v>
      </c>
      <c r="Z2655">
        <v>5.8</v>
      </c>
      <c r="AA2655">
        <v>6.2</v>
      </c>
      <c r="AB2655">
        <v>6.2</v>
      </c>
      <c r="AC2655">
        <v>4.4000000000000004</v>
      </c>
      <c r="AD2655">
        <v>9.5</v>
      </c>
    </row>
    <row r="2656" spans="1:30" x14ac:dyDescent="0.45">
      <c r="A2656" t="s">
        <v>202</v>
      </c>
      <c r="B2656">
        <v>24860</v>
      </c>
      <c r="C2656" t="s">
        <v>618</v>
      </c>
      <c r="E2656">
        <v>61</v>
      </c>
      <c r="F2656" t="s">
        <v>52</v>
      </c>
      <c r="H2656">
        <v>1</v>
      </c>
      <c r="I2656" t="s">
        <v>32</v>
      </c>
      <c r="J2656">
        <v>1</v>
      </c>
      <c r="K2656" t="s">
        <v>32</v>
      </c>
      <c r="L2656">
        <v>0</v>
      </c>
      <c r="M2656" t="s">
        <v>32</v>
      </c>
      <c r="N2656">
        <v>2012</v>
      </c>
      <c r="O2656">
        <v>1578</v>
      </c>
      <c r="P2656">
        <v>484115</v>
      </c>
      <c r="Q2656">
        <v>177</v>
      </c>
      <c r="R2656">
        <v>471220</v>
      </c>
      <c r="S2656">
        <v>10501</v>
      </c>
      <c r="T2656">
        <v>225070</v>
      </c>
      <c r="U2656">
        <v>1401</v>
      </c>
      <c r="V2656">
        <v>12895</v>
      </c>
      <c r="W2656">
        <v>13.5</v>
      </c>
      <c r="X2656">
        <v>4.7</v>
      </c>
      <c r="Y2656">
        <v>14</v>
      </c>
      <c r="Z2656">
        <v>5.0999999999999996</v>
      </c>
      <c r="AA2656">
        <v>3.6</v>
      </c>
      <c r="AB2656">
        <v>3.8</v>
      </c>
      <c r="AC2656">
        <v>14.4</v>
      </c>
      <c r="AD2656">
        <v>9.1</v>
      </c>
    </row>
    <row r="2657" spans="1:30" x14ac:dyDescent="0.45">
      <c r="A2657" t="s">
        <v>202</v>
      </c>
      <c r="B2657">
        <v>24860</v>
      </c>
      <c r="C2657" t="s">
        <v>618</v>
      </c>
      <c r="E2657">
        <v>62</v>
      </c>
      <c r="F2657" t="s">
        <v>53</v>
      </c>
      <c r="H2657">
        <v>1</v>
      </c>
      <c r="I2657" t="s">
        <v>32</v>
      </c>
      <c r="J2657">
        <v>1</v>
      </c>
      <c r="K2657" t="s">
        <v>32</v>
      </c>
      <c r="L2657">
        <v>0</v>
      </c>
      <c r="M2657" t="s">
        <v>32</v>
      </c>
      <c r="N2657">
        <v>2012</v>
      </c>
      <c r="O2657">
        <v>5230</v>
      </c>
      <c r="P2657">
        <v>3617941</v>
      </c>
      <c r="Q2657">
        <v>1418</v>
      </c>
      <c r="R2657">
        <v>3510079</v>
      </c>
      <c r="S2657">
        <v>35294</v>
      </c>
      <c r="T2657">
        <v>1445187</v>
      </c>
      <c r="U2657">
        <v>3811</v>
      </c>
      <c r="V2657">
        <v>107862</v>
      </c>
      <c r="W2657">
        <v>5.6</v>
      </c>
      <c r="X2657">
        <v>8.4</v>
      </c>
      <c r="Y2657">
        <v>13.6</v>
      </c>
      <c r="Z2657">
        <v>8.6999999999999993</v>
      </c>
      <c r="AA2657">
        <v>4.7</v>
      </c>
      <c r="AB2657">
        <v>9.6999999999999993</v>
      </c>
      <c r="AC2657">
        <v>6.4</v>
      </c>
      <c r="AD2657">
        <v>18.5</v>
      </c>
    </row>
    <row r="2658" spans="1:30" x14ac:dyDescent="0.45">
      <c r="A2658" t="s">
        <v>202</v>
      </c>
      <c r="B2658">
        <v>24860</v>
      </c>
      <c r="C2658" t="s">
        <v>618</v>
      </c>
      <c r="E2658">
        <v>71</v>
      </c>
      <c r="F2658" t="s">
        <v>54</v>
      </c>
      <c r="H2658">
        <v>1</v>
      </c>
      <c r="I2658" t="s">
        <v>32</v>
      </c>
      <c r="J2658">
        <v>1</v>
      </c>
      <c r="K2658" t="s">
        <v>32</v>
      </c>
      <c r="L2658">
        <v>0</v>
      </c>
      <c r="M2658" t="s">
        <v>32</v>
      </c>
      <c r="N2658">
        <v>2012</v>
      </c>
      <c r="O2658">
        <v>2849</v>
      </c>
      <c r="P2658">
        <v>203794</v>
      </c>
      <c r="Q2658">
        <v>231</v>
      </c>
      <c r="R2658">
        <v>161029</v>
      </c>
      <c r="S2658">
        <v>3570</v>
      </c>
      <c r="T2658">
        <v>59315</v>
      </c>
      <c r="U2658">
        <v>2619</v>
      </c>
      <c r="V2658">
        <v>42765</v>
      </c>
      <c r="W2658">
        <v>5.6</v>
      </c>
      <c r="X2658">
        <v>8.3000000000000007</v>
      </c>
      <c r="Y2658">
        <v>12.1</v>
      </c>
      <c r="Z2658">
        <v>9.9</v>
      </c>
      <c r="AA2658">
        <v>17.2</v>
      </c>
      <c r="AB2658">
        <v>11.9</v>
      </c>
      <c r="AC2658">
        <v>5.7</v>
      </c>
      <c r="AD2658">
        <v>10.5</v>
      </c>
    </row>
    <row r="2659" spans="1:30" x14ac:dyDescent="0.45">
      <c r="A2659" t="s">
        <v>202</v>
      </c>
      <c r="B2659">
        <v>24860</v>
      </c>
      <c r="C2659" t="s">
        <v>618</v>
      </c>
      <c r="E2659">
        <v>72</v>
      </c>
      <c r="F2659" t="s">
        <v>55</v>
      </c>
      <c r="H2659">
        <v>1</v>
      </c>
      <c r="I2659" t="s">
        <v>32</v>
      </c>
      <c r="J2659">
        <v>1</v>
      </c>
      <c r="K2659" t="s">
        <v>32</v>
      </c>
      <c r="L2659">
        <v>0</v>
      </c>
      <c r="M2659" t="s">
        <v>32</v>
      </c>
      <c r="N2659">
        <v>2012</v>
      </c>
      <c r="O2659">
        <v>2257</v>
      </c>
      <c r="P2659">
        <v>1516903</v>
      </c>
      <c r="Q2659">
        <v>1444</v>
      </c>
      <c r="R2659">
        <v>1483977</v>
      </c>
      <c r="S2659">
        <v>31460</v>
      </c>
      <c r="T2659">
        <v>398943</v>
      </c>
      <c r="U2659">
        <v>812</v>
      </c>
      <c r="V2659">
        <v>32926</v>
      </c>
      <c r="W2659">
        <v>7</v>
      </c>
      <c r="X2659">
        <v>5.9</v>
      </c>
      <c r="Y2659">
        <v>8.4</v>
      </c>
      <c r="Z2659">
        <v>6.1</v>
      </c>
      <c r="AA2659">
        <v>6.9</v>
      </c>
      <c r="AB2659">
        <v>6.5</v>
      </c>
      <c r="AC2659">
        <v>16.100000000000001</v>
      </c>
      <c r="AD2659">
        <v>30.5</v>
      </c>
    </row>
    <row r="2660" spans="1:30" x14ac:dyDescent="0.45">
      <c r="A2660" t="s">
        <v>202</v>
      </c>
      <c r="B2660">
        <v>24860</v>
      </c>
      <c r="C2660" t="s">
        <v>618</v>
      </c>
      <c r="E2660">
        <v>81</v>
      </c>
      <c r="F2660" t="s">
        <v>56</v>
      </c>
      <c r="G2660" t="s">
        <v>57</v>
      </c>
      <c r="H2660">
        <v>1</v>
      </c>
      <c r="I2660" t="s">
        <v>32</v>
      </c>
      <c r="J2660">
        <v>1</v>
      </c>
      <c r="K2660" t="s">
        <v>32</v>
      </c>
      <c r="L2660">
        <v>0</v>
      </c>
      <c r="M2660" t="s">
        <v>32</v>
      </c>
      <c r="N2660">
        <v>2012</v>
      </c>
      <c r="O2660">
        <v>9590</v>
      </c>
      <c r="P2660">
        <v>1005335</v>
      </c>
      <c r="Q2660">
        <v>917</v>
      </c>
      <c r="R2660">
        <v>805240</v>
      </c>
      <c r="S2660">
        <v>7994</v>
      </c>
      <c r="T2660">
        <v>293471</v>
      </c>
      <c r="U2660">
        <v>8674</v>
      </c>
      <c r="V2660">
        <v>200095</v>
      </c>
      <c r="W2660">
        <v>4.5</v>
      </c>
      <c r="X2660">
        <v>11</v>
      </c>
      <c r="Y2660">
        <v>12.7</v>
      </c>
      <c r="Z2660">
        <v>15.3</v>
      </c>
      <c r="AA2660">
        <v>10.8</v>
      </c>
      <c r="AB2660">
        <v>10.8</v>
      </c>
      <c r="AC2660">
        <v>5.3</v>
      </c>
      <c r="AD2660">
        <v>10.5</v>
      </c>
    </row>
    <row r="2661" spans="1:30" x14ac:dyDescent="0.45">
      <c r="A2661" t="s">
        <v>202</v>
      </c>
      <c r="B2661">
        <v>24860</v>
      </c>
      <c r="C2661" t="s">
        <v>618</v>
      </c>
      <c r="E2661">
        <v>99</v>
      </c>
      <c r="F2661" t="s">
        <v>76</v>
      </c>
      <c r="H2661">
        <v>1</v>
      </c>
      <c r="I2661" t="s">
        <v>32</v>
      </c>
      <c r="J2661">
        <v>1</v>
      </c>
      <c r="K2661" t="s">
        <v>32</v>
      </c>
      <c r="L2661">
        <v>0</v>
      </c>
      <c r="M2661" t="s">
        <v>32</v>
      </c>
      <c r="N2661">
        <v>2012</v>
      </c>
      <c r="O2661">
        <v>25</v>
      </c>
      <c r="Q2661">
        <v>25</v>
      </c>
      <c r="U2661">
        <v>0</v>
      </c>
      <c r="W2661">
        <v>44.5</v>
      </c>
      <c r="Y2661">
        <v>46.3</v>
      </c>
      <c r="AC2661">
        <v>0</v>
      </c>
    </row>
    <row r="2662" spans="1:30" x14ac:dyDescent="0.45">
      <c r="A2662" t="s">
        <v>203</v>
      </c>
      <c r="B2662">
        <v>25060</v>
      </c>
      <c r="C2662" t="s">
        <v>619</v>
      </c>
      <c r="E2662">
        <v>0</v>
      </c>
      <c r="F2662" t="s">
        <v>31</v>
      </c>
      <c r="H2662">
        <v>1</v>
      </c>
      <c r="I2662" t="s">
        <v>32</v>
      </c>
      <c r="J2662">
        <v>1</v>
      </c>
      <c r="K2662" t="s">
        <v>32</v>
      </c>
      <c r="L2662">
        <v>0</v>
      </c>
      <c r="M2662" t="s">
        <v>32</v>
      </c>
      <c r="N2662">
        <v>2012</v>
      </c>
      <c r="O2662">
        <v>30099</v>
      </c>
      <c r="P2662">
        <v>37273441</v>
      </c>
      <c r="Q2662">
        <v>5405</v>
      </c>
      <c r="R2662">
        <v>36263969</v>
      </c>
      <c r="S2662">
        <v>107975</v>
      </c>
      <c r="T2662">
        <v>4010577</v>
      </c>
      <c r="U2662">
        <v>24694</v>
      </c>
      <c r="V2662">
        <v>1009472</v>
      </c>
      <c r="W2662">
        <v>2.2000000000000002</v>
      </c>
      <c r="X2662">
        <v>2.6</v>
      </c>
      <c r="Y2662">
        <v>3.7</v>
      </c>
      <c r="Z2662">
        <v>2.7</v>
      </c>
      <c r="AA2662">
        <v>2</v>
      </c>
      <c r="AB2662">
        <v>2.2000000000000002</v>
      </c>
      <c r="AC2662">
        <v>2.2000000000000002</v>
      </c>
      <c r="AD2662">
        <v>8.5</v>
      </c>
    </row>
    <row r="2663" spans="1:30" x14ac:dyDescent="0.45">
      <c r="A2663" t="s">
        <v>203</v>
      </c>
      <c r="B2663">
        <v>25060</v>
      </c>
      <c r="C2663" t="s">
        <v>619</v>
      </c>
      <c r="E2663">
        <v>11</v>
      </c>
      <c r="F2663" t="s">
        <v>33</v>
      </c>
      <c r="G2663" t="s">
        <v>34</v>
      </c>
      <c r="H2663">
        <v>1</v>
      </c>
      <c r="I2663" t="s">
        <v>32</v>
      </c>
      <c r="J2663">
        <v>1</v>
      </c>
      <c r="K2663" t="s">
        <v>32</v>
      </c>
      <c r="L2663">
        <v>0</v>
      </c>
      <c r="M2663" t="s">
        <v>32</v>
      </c>
      <c r="N2663">
        <v>2012</v>
      </c>
      <c r="O2663">
        <v>939</v>
      </c>
      <c r="P2663">
        <v>62558</v>
      </c>
      <c r="Q2663">
        <v>61</v>
      </c>
      <c r="U2663">
        <v>878</v>
      </c>
      <c r="V2663">
        <v>50864</v>
      </c>
      <c r="W2663">
        <v>6</v>
      </c>
      <c r="X2663">
        <v>25.3</v>
      </c>
      <c r="Y2663">
        <v>87.1</v>
      </c>
      <c r="AC2663">
        <v>5.8</v>
      </c>
      <c r="AD2663">
        <v>24.5</v>
      </c>
    </row>
    <row r="2664" spans="1:30" x14ac:dyDescent="0.45">
      <c r="A2664" t="s">
        <v>203</v>
      </c>
      <c r="B2664">
        <v>25060</v>
      </c>
      <c r="C2664" t="s">
        <v>619</v>
      </c>
      <c r="E2664">
        <v>22</v>
      </c>
      <c r="F2664" t="s">
        <v>36</v>
      </c>
      <c r="H2664">
        <v>1</v>
      </c>
      <c r="I2664" t="s">
        <v>32</v>
      </c>
      <c r="J2664">
        <v>1</v>
      </c>
      <c r="K2664" t="s">
        <v>32</v>
      </c>
      <c r="L2664">
        <v>0</v>
      </c>
      <c r="M2664" t="s">
        <v>32</v>
      </c>
      <c r="N2664">
        <v>2012</v>
      </c>
      <c r="O2664">
        <v>28</v>
      </c>
      <c r="P2664">
        <v>829345</v>
      </c>
      <c r="Q2664">
        <v>15</v>
      </c>
      <c r="R2664">
        <v>828761</v>
      </c>
      <c r="S2664">
        <v>1819</v>
      </c>
      <c r="T2664">
        <v>129487</v>
      </c>
      <c r="U2664">
        <v>13</v>
      </c>
      <c r="V2664">
        <v>585</v>
      </c>
      <c r="W2664">
        <v>18.8</v>
      </c>
      <c r="X2664">
        <v>6.5</v>
      </c>
      <c r="Y2664">
        <v>37</v>
      </c>
      <c r="Z2664">
        <v>6.8</v>
      </c>
      <c r="AA2664">
        <v>5.9</v>
      </c>
      <c r="AB2664">
        <v>7</v>
      </c>
      <c r="AC2664">
        <v>0</v>
      </c>
      <c r="AD2664">
        <v>9.3000000000000007</v>
      </c>
    </row>
    <row r="2665" spans="1:30" x14ac:dyDescent="0.45">
      <c r="A2665" t="s">
        <v>203</v>
      </c>
      <c r="B2665">
        <v>25060</v>
      </c>
      <c r="C2665" t="s">
        <v>619</v>
      </c>
      <c r="E2665">
        <v>23</v>
      </c>
      <c r="F2665" t="s">
        <v>37</v>
      </c>
      <c r="H2665">
        <v>1</v>
      </c>
      <c r="I2665" t="s">
        <v>32</v>
      </c>
      <c r="J2665">
        <v>1</v>
      </c>
      <c r="K2665" t="s">
        <v>32</v>
      </c>
      <c r="L2665">
        <v>0</v>
      </c>
      <c r="M2665" t="s">
        <v>32</v>
      </c>
      <c r="N2665">
        <v>2012</v>
      </c>
      <c r="O2665">
        <v>4074</v>
      </c>
      <c r="P2665">
        <v>1258074</v>
      </c>
      <c r="Q2665">
        <v>570</v>
      </c>
      <c r="R2665">
        <v>1083370</v>
      </c>
      <c r="S2665">
        <v>4900</v>
      </c>
      <c r="T2665">
        <v>199617</v>
      </c>
      <c r="U2665">
        <v>3504</v>
      </c>
      <c r="V2665">
        <v>174704</v>
      </c>
      <c r="W2665">
        <v>6.2</v>
      </c>
      <c r="X2665">
        <v>8.4</v>
      </c>
      <c r="Y2665">
        <v>14.8</v>
      </c>
      <c r="Z2665">
        <v>9.9</v>
      </c>
      <c r="AA2665">
        <v>17.5</v>
      </c>
      <c r="AB2665">
        <v>12.6</v>
      </c>
      <c r="AC2665">
        <v>5.9</v>
      </c>
      <c r="AD2665">
        <v>19.3</v>
      </c>
    </row>
    <row r="2666" spans="1:30" x14ac:dyDescent="0.45">
      <c r="A2666" t="s">
        <v>203</v>
      </c>
      <c r="B2666">
        <v>25060</v>
      </c>
      <c r="C2666" t="s">
        <v>619</v>
      </c>
      <c r="E2666" t="s">
        <v>38</v>
      </c>
      <c r="F2666" t="s">
        <v>39</v>
      </c>
      <c r="H2666">
        <v>1</v>
      </c>
      <c r="I2666" t="s">
        <v>32</v>
      </c>
      <c r="J2666">
        <v>1</v>
      </c>
      <c r="K2666" t="s">
        <v>32</v>
      </c>
      <c r="L2666">
        <v>0</v>
      </c>
      <c r="M2666" t="s">
        <v>32</v>
      </c>
      <c r="N2666">
        <v>2012</v>
      </c>
      <c r="O2666">
        <v>472</v>
      </c>
      <c r="P2666">
        <v>21571552</v>
      </c>
      <c r="Q2666">
        <v>195</v>
      </c>
      <c r="R2666">
        <v>21563658</v>
      </c>
      <c r="S2666">
        <v>18577</v>
      </c>
      <c r="T2666">
        <v>1305673</v>
      </c>
      <c r="U2666">
        <v>277</v>
      </c>
      <c r="V2666">
        <v>7894</v>
      </c>
      <c r="W2666">
        <v>12.5</v>
      </c>
      <c r="X2666">
        <v>4.3</v>
      </c>
      <c r="Y2666">
        <v>14.6</v>
      </c>
      <c r="Z2666">
        <v>4.5</v>
      </c>
      <c r="AA2666">
        <v>4.9000000000000004</v>
      </c>
      <c r="AB2666">
        <v>4.0999999999999996</v>
      </c>
      <c r="AC2666">
        <v>16.100000000000001</v>
      </c>
      <c r="AD2666">
        <v>9.9</v>
      </c>
    </row>
    <row r="2667" spans="1:30" x14ac:dyDescent="0.45">
      <c r="A2667" t="s">
        <v>203</v>
      </c>
      <c r="B2667">
        <v>25060</v>
      </c>
      <c r="C2667" t="s">
        <v>619</v>
      </c>
      <c r="E2667">
        <v>42</v>
      </c>
      <c r="F2667" t="s">
        <v>40</v>
      </c>
      <c r="H2667">
        <v>1</v>
      </c>
      <c r="I2667" t="s">
        <v>32</v>
      </c>
      <c r="J2667">
        <v>1</v>
      </c>
      <c r="K2667" t="s">
        <v>32</v>
      </c>
      <c r="L2667">
        <v>0</v>
      </c>
      <c r="M2667" t="s">
        <v>32</v>
      </c>
      <c r="N2667">
        <v>2012</v>
      </c>
      <c r="O2667">
        <v>496</v>
      </c>
      <c r="P2667">
        <v>1627887</v>
      </c>
      <c r="Q2667">
        <v>221</v>
      </c>
      <c r="R2667">
        <v>1613805</v>
      </c>
      <c r="S2667">
        <v>2503</v>
      </c>
      <c r="T2667">
        <v>107551</v>
      </c>
      <c r="U2667">
        <v>275</v>
      </c>
      <c r="V2667">
        <v>14083</v>
      </c>
      <c r="W2667">
        <v>20.7</v>
      </c>
      <c r="X2667">
        <v>6.3</v>
      </c>
      <c r="Y2667">
        <v>15.3</v>
      </c>
      <c r="Z2667">
        <v>6.6</v>
      </c>
      <c r="AA2667">
        <v>12.8</v>
      </c>
      <c r="AB2667">
        <v>16.600000000000001</v>
      </c>
      <c r="AC2667">
        <v>31</v>
      </c>
      <c r="AD2667">
        <v>9.6999999999999993</v>
      </c>
    </row>
    <row r="2668" spans="1:30" x14ac:dyDescent="0.45">
      <c r="A2668" t="s">
        <v>203</v>
      </c>
      <c r="B2668">
        <v>25060</v>
      </c>
      <c r="C2668" t="s">
        <v>619</v>
      </c>
      <c r="E2668" t="s">
        <v>41</v>
      </c>
      <c r="F2668" t="s">
        <v>42</v>
      </c>
      <c r="H2668">
        <v>1</v>
      </c>
      <c r="I2668" t="s">
        <v>32</v>
      </c>
      <c r="J2668">
        <v>1</v>
      </c>
      <c r="K2668" t="s">
        <v>32</v>
      </c>
      <c r="L2668">
        <v>0</v>
      </c>
      <c r="M2668" t="s">
        <v>32</v>
      </c>
      <c r="N2668">
        <v>2012</v>
      </c>
      <c r="O2668">
        <v>3191</v>
      </c>
      <c r="P2668">
        <v>4421356</v>
      </c>
      <c r="Q2668">
        <v>1076</v>
      </c>
      <c r="R2668">
        <v>4262601</v>
      </c>
      <c r="S2668">
        <v>17198</v>
      </c>
      <c r="T2668">
        <v>382153</v>
      </c>
      <c r="U2668">
        <v>2115</v>
      </c>
      <c r="V2668">
        <v>158755</v>
      </c>
      <c r="W2668">
        <v>4.7</v>
      </c>
      <c r="X2668">
        <v>2.2999999999999998</v>
      </c>
      <c r="Y2668">
        <v>5.0999999999999996</v>
      </c>
      <c r="Z2668">
        <v>2.2999999999999998</v>
      </c>
      <c r="AA2668">
        <v>3.9</v>
      </c>
      <c r="AB2668">
        <v>4.9000000000000004</v>
      </c>
      <c r="AC2668">
        <v>8.6</v>
      </c>
      <c r="AD2668">
        <v>27.4</v>
      </c>
    </row>
    <row r="2669" spans="1:30" x14ac:dyDescent="0.45">
      <c r="A2669" t="s">
        <v>203</v>
      </c>
      <c r="B2669">
        <v>25060</v>
      </c>
      <c r="C2669" t="s">
        <v>619</v>
      </c>
      <c r="E2669" t="s">
        <v>43</v>
      </c>
      <c r="F2669" t="s">
        <v>44</v>
      </c>
      <c r="G2669" t="s">
        <v>45</v>
      </c>
      <c r="H2669">
        <v>1</v>
      </c>
      <c r="I2669" t="s">
        <v>32</v>
      </c>
      <c r="J2669">
        <v>1</v>
      </c>
      <c r="K2669" t="s">
        <v>32</v>
      </c>
      <c r="L2669">
        <v>0</v>
      </c>
      <c r="M2669" t="s">
        <v>32</v>
      </c>
      <c r="N2669">
        <v>2012</v>
      </c>
      <c r="O2669">
        <v>902</v>
      </c>
      <c r="P2669">
        <v>361146</v>
      </c>
      <c r="Q2669">
        <v>151</v>
      </c>
      <c r="R2669">
        <v>304317</v>
      </c>
      <c r="S2669">
        <v>1909</v>
      </c>
      <c r="T2669">
        <v>73672</v>
      </c>
      <c r="U2669">
        <v>751</v>
      </c>
      <c r="V2669">
        <v>56829</v>
      </c>
      <c r="W2669">
        <v>15.6</v>
      </c>
      <c r="X2669">
        <v>18.100000000000001</v>
      </c>
      <c r="Y2669">
        <v>11.1</v>
      </c>
      <c r="Z2669">
        <v>20.9</v>
      </c>
      <c r="AA2669">
        <v>9.1999999999999993</v>
      </c>
      <c r="AB2669">
        <v>8.8000000000000007</v>
      </c>
      <c r="AC2669">
        <v>17.8</v>
      </c>
      <c r="AD2669">
        <v>41.9</v>
      </c>
    </row>
    <row r="2670" spans="1:30" x14ac:dyDescent="0.45">
      <c r="A2670" t="s">
        <v>203</v>
      </c>
      <c r="B2670">
        <v>25060</v>
      </c>
      <c r="C2670" t="s">
        <v>619</v>
      </c>
      <c r="E2670">
        <v>51</v>
      </c>
      <c r="F2670" t="s">
        <v>46</v>
      </c>
      <c r="H2670">
        <v>1</v>
      </c>
      <c r="I2670" t="s">
        <v>32</v>
      </c>
      <c r="J2670">
        <v>1</v>
      </c>
      <c r="K2670" t="s">
        <v>32</v>
      </c>
      <c r="L2670">
        <v>0</v>
      </c>
      <c r="M2670" t="s">
        <v>32</v>
      </c>
      <c r="N2670">
        <v>2012</v>
      </c>
      <c r="O2670">
        <v>275</v>
      </c>
      <c r="P2670">
        <v>572278</v>
      </c>
      <c r="Q2670">
        <v>40</v>
      </c>
      <c r="R2670">
        <v>566426</v>
      </c>
      <c r="S2670">
        <v>1619</v>
      </c>
      <c r="T2670">
        <v>66414</v>
      </c>
      <c r="U2670">
        <v>235</v>
      </c>
      <c r="V2670">
        <v>5852</v>
      </c>
      <c r="W2670">
        <v>15.1</v>
      </c>
      <c r="X2670">
        <v>4.5</v>
      </c>
      <c r="Y2670">
        <v>26.3</v>
      </c>
      <c r="Z2670">
        <v>4.8</v>
      </c>
      <c r="AA2670">
        <v>3.6</v>
      </c>
      <c r="AB2670">
        <v>1.5</v>
      </c>
      <c r="AC2670">
        <v>17.100000000000001</v>
      </c>
      <c r="AD2670">
        <v>16.600000000000001</v>
      </c>
    </row>
    <row r="2671" spans="1:30" x14ac:dyDescent="0.45">
      <c r="A2671" t="s">
        <v>203</v>
      </c>
      <c r="B2671">
        <v>25060</v>
      </c>
      <c r="C2671" t="s">
        <v>619</v>
      </c>
      <c r="E2671">
        <v>52</v>
      </c>
      <c r="F2671" t="s">
        <v>47</v>
      </c>
      <c r="G2671" t="s">
        <v>48</v>
      </c>
      <c r="H2671">
        <v>1</v>
      </c>
      <c r="I2671" t="s">
        <v>32</v>
      </c>
      <c r="J2671">
        <v>1</v>
      </c>
      <c r="K2671" t="s">
        <v>32</v>
      </c>
      <c r="L2671">
        <v>0</v>
      </c>
      <c r="M2671" t="s">
        <v>32</v>
      </c>
      <c r="N2671">
        <v>2012</v>
      </c>
      <c r="O2671">
        <v>868</v>
      </c>
      <c r="P2671">
        <v>956152</v>
      </c>
      <c r="Q2671">
        <v>218</v>
      </c>
      <c r="R2671">
        <v>900853</v>
      </c>
      <c r="S2671">
        <v>3752</v>
      </c>
      <c r="T2671">
        <v>166266</v>
      </c>
      <c r="U2671">
        <v>650</v>
      </c>
      <c r="V2671">
        <v>55299</v>
      </c>
      <c r="W2671">
        <v>18</v>
      </c>
      <c r="X2671">
        <v>4.7</v>
      </c>
      <c r="Y2671">
        <v>12.8</v>
      </c>
      <c r="Z2671">
        <v>4.7</v>
      </c>
      <c r="AA2671">
        <v>4.5999999999999996</v>
      </c>
      <c r="AB2671">
        <v>3.4</v>
      </c>
      <c r="AC2671">
        <v>24.7</v>
      </c>
      <c r="AD2671">
        <v>42</v>
      </c>
    </row>
    <row r="2672" spans="1:30" x14ac:dyDescent="0.45">
      <c r="A2672" t="s">
        <v>203</v>
      </c>
      <c r="B2672">
        <v>25060</v>
      </c>
      <c r="C2672" t="s">
        <v>619</v>
      </c>
      <c r="E2672">
        <v>53</v>
      </c>
      <c r="F2672" t="s">
        <v>49</v>
      </c>
      <c r="H2672">
        <v>1</v>
      </c>
      <c r="I2672" t="s">
        <v>32</v>
      </c>
      <c r="J2672">
        <v>1</v>
      </c>
      <c r="K2672" t="s">
        <v>32</v>
      </c>
      <c r="L2672">
        <v>0</v>
      </c>
      <c r="M2672" t="s">
        <v>32</v>
      </c>
      <c r="N2672">
        <v>2012</v>
      </c>
      <c r="O2672">
        <v>1800</v>
      </c>
      <c r="P2672">
        <v>413665</v>
      </c>
      <c r="Q2672">
        <v>274</v>
      </c>
      <c r="R2672">
        <v>310698</v>
      </c>
      <c r="S2672">
        <v>1662</v>
      </c>
      <c r="T2672">
        <v>60519</v>
      </c>
      <c r="U2672">
        <v>1526</v>
      </c>
      <c r="V2672">
        <v>102967</v>
      </c>
      <c r="W2672">
        <v>6.9</v>
      </c>
      <c r="X2672">
        <v>13.7</v>
      </c>
      <c r="Y2672">
        <v>13.2</v>
      </c>
      <c r="Z2672">
        <v>15.4</v>
      </c>
      <c r="AA2672">
        <v>10.199999999999999</v>
      </c>
      <c r="AB2672">
        <v>20</v>
      </c>
      <c r="AC2672">
        <v>8.4</v>
      </c>
      <c r="AD2672">
        <v>31.6</v>
      </c>
    </row>
    <row r="2673" spans="1:30" x14ac:dyDescent="0.45">
      <c r="A2673" t="s">
        <v>203</v>
      </c>
      <c r="B2673">
        <v>25060</v>
      </c>
      <c r="C2673" t="s">
        <v>619</v>
      </c>
      <c r="E2673">
        <v>54</v>
      </c>
      <c r="F2673" t="s">
        <v>50</v>
      </c>
      <c r="H2673">
        <v>1</v>
      </c>
      <c r="I2673" t="s">
        <v>32</v>
      </c>
      <c r="J2673">
        <v>1</v>
      </c>
      <c r="K2673" t="s">
        <v>32</v>
      </c>
      <c r="L2673">
        <v>0</v>
      </c>
      <c r="M2673" t="s">
        <v>32</v>
      </c>
      <c r="N2673">
        <v>2012</v>
      </c>
      <c r="O2673">
        <v>2849</v>
      </c>
      <c r="P2673">
        <v>939100</v>
      </c>
      <c r="Q2673">
        <v>523</v>
      </c>
      <c r="R2673">
        <v>814358</v>
      </c>
      <c r="S2673">
        <v>6158</v>
      </c>
      <c r="T2673">
        <v>305128</v>
      </c>
      <c r="U2673">
        <v>2326</v>
      </c>
      <c r="V2673">
        <v>124742</v>
      </c>
      <c r="W2673">
        <v>10.4</v>
      </c>
      <c r="X2673">
        <v>6</v>
      </c>
      <c r="Y2673">
        <v>8.1</v>
      </c>
      <c r="Z2673">
        <v>7.6</v>
      </c>
      <c r="AA2673">
        <v>5.0999999999999996</v>
      </c>
      <c r="AB2673">
        <v>4.4000000000000004</v>
      </c>
      <c r="AC2673">
        <v>11</v>
      </c>
      <c r="AD2673">
        <v>26.6</v>
      </c>
    </row>
    <row r="2674" spans="1:30" x14ac:dyDescent="0.45">
      <c r="A2674" t="s">
        <v>203</v>
      </c>
      <c r="B2674">
        <v>25060</v>
      </c>
      <c r="C2674" t="s">
        <v>619</v>
      </c>
      <c r="E2674">
        <v>55</v>
      </c>
      <c r="F2674" t="s">
        <v>59</v>
      </c>
      <c r="H2674">
        <v>1</v>
      </c>
      <c r="I2674" t="s">
        <v>32</v>
      </c>
      <c r="J2674">
        <v>1</v>
      </c>
      <c r="K2674" t="s">
        <v>32</v>
      </c>
      <c r="L2674">
        <v>0</v>
      </c>
      <c r="M2674" t="s">
        <v>32</v>
      </c>
      <c r="N2674">
        <v>2012</v>
      </c>
      <c r="O2674">
        <v>30</v>
      </c>
      <c r="P2674">
        <v>62469</v>
      </c>
      <c r="Q2674">
        <v>30</v>
      </c>
      <c r="R2674">
        <v>62469</v>
      </c>
      <c r="S2674">
        <v>852</v>
      </c>
      <c r="T2674">
        <v>55823</v>
      </c>
      <c r="U2674">
        <v>0</v>
      </c>
      <c r="V2674">
        <v>0</v>
      </c>
      <c r="W2674">
        <v>0</v>
      </c>
      <c r="X2674">
        <v>3.5</v>
      </c>
      <c r="Y2674">
        <v>0</v>
      </c>
      <c r="Z2674">
        <v>3.6</v>
      </c>
      <c r="AA2674">
        <v>0.4</v>
      </c>
      <c r="AB2674">
        <v>1.8</v>
      </c>
      <c r="AC2674">
        <v>0</v>
      </c>
      <c r="AD2674">
        <v>0</v>
      </c>
    </row>
    <row r="2675" spans="1:30" x14ac:dyDescent="0.45">
      <c r="A2675" t="s">
        <v>203</v>
      </c>
      <c r="B2675">
        <v>25060</v>
      </c>
      <c r="C2675" t="s">
        <v>619</v>
      </c>
      <c r="E2675">
        <v>56</v>
      </c>
      <c r="F2675" t="s">
        <v>51</v>
      </c>
      <c r="H2675">
        <v>1</v>
      </c>
      <c r="I2675" t="s">
        <v>32</v>
      </c>
      <c r="J2675">
        <v>1</v>
      </c>
      <c r="K2675" t="s">
        <v>32</v>
      </c>
      <c r="L2675">
        <v>0</v>
      </c>
      <c r="M2675" t="s">
        <v>32</v>
      </c>
      <c r="N2675">
        <v>2012</v>
      </c>
      <c r="O2675">
        <v>3229</v>
      </c>
      <c r="P2675">
        <v>446908</v>
      </c>
      <c r="Q2675">
        <v>275</v>
      </c>
      <c r="R2675">
        <v>403693</v>
      </c>
      <c r="S2675">
        <v>7082</v>
      </c>
      <c r="T2675">
        <v>183313</v>
      </c>
      <c r="U2675">
        <v>2954</v>
      </c>
      <c r="V2675">
        <v>43215</v>
      </c>
      <c r="W2675">
        <v>5.4</v>
      </c>
      <c r="X2675">
        <v>4</v>
      </c>
      <c r="Y2675">
        <v>18.100000000000001</v>
      </c>
      <c r="Z2675">
        <v>4.5</v>
      </c>
      <c r="AA2675">
        <v>3.9</v>
      </c>
      <c r="AB2675">
        <v>3.4</v>
      </c>
      <c r="AC2675">
        <v>5.5</v>
      </c>
      <c r="AD2675">
        <v>8.1999999999999993</v>
      </c>
    </row>
    <row r="2676" spans="1:30" x14ac:dyDescent="0.45">
      <c r="A2676" t="s">
        <v>203</v>
      </c>
      <c r="B2676">
        <v>25060</v>
      </c>
      <c r="C2676" t="s">
        <v>619</v>
      </c>
      <c r="E2676">
        <v>61</v>
      </c>
      <c r="F2676" t="s">
        <v>52</v>
      </c>
      <c r="H2676">
        <v>1</v>
      </c>
      <c r="I2676" t="s">
        <v>32</v>
      </c>
      <c r="J2676">
        <v>1</v>
      </c>
      <c r="K2676" t="s">
        <v>32</v>
      </c>
      <c r="L2676">
        <v>0</v>
      </c>
      <c r="M2676" t="s">
        <v>32</v>
      </c>
      <c r="N2676">
        <v>2012</v>
      </c>
      <c r="O2676">
        <v>457</v>
      </c>
      <c r="P2676">
        <v>58590</v>
      </c>
      <c r="Q2676">
        <v>58</v>
      </c>
      <c r="R2676">
        <v>50804</v>
      </c>
      <c r="S2676">
        <v>1115</v>
      </c>
      <c r="T2676">
        <v>24972</v>
      </c>
      <c r="U2676">
        <v>399</v>
      </c>
      <c r="V2676">
        <v>7786</v>
      </c>
      <c r="W2676">
        <v>24.7</v>
      </c>
      <c r="X2676">
        <v>5.2</v>
      </c>
      <c r="Y2676">
        <v>32.299999999999997</v>
      </c>
      <c r="Z2676">
        <v>5.4</v>
      </c>
      <c r="AA2676">
        <v>8.3000000000000007</v>
      </c>
      <c r="AB2676">
        <v>4.7</v>
      </c>
      <c r="AC2676">
        <v>28.8</v>
      </c>
      <c r="AD2676">
        <v>34.4</v>
      </c>
    </row>
    <row r="2677" spans="1:30" x14ac:dyDescent="0.45">
      <c r="A2677" t="s">
        <v>203</v>
      </c>
      <c r="B2677">
        <v>25060</v>
      </c>
      <c r="C2677" t="s">
        <v>619</v>
      </c>
      <c r="E2677">
        <v>62</v>
      </c>
      <c r="F2677" t="s">
        <v>53</v>
      </c>
      <c r="H2677">
        <v>1</v>
      </c>
      <c r="I2677" t="s">
        <v>32</v>
      </c>
      <c r="J2677">
        <v>1</v>
      </c>
      <c r="K2677" t="s">
        <v>32</v>
      </c>
      <c r="L2677">
        <v>0</v>
      </c>
      <c r="M2677" t="s">
        <v>32</v>
      </c>
      <c r="N2677">
        <v>2012</v>
      </c>
      <c r="O2677">
        <v>3480</v>
      </c>
      <c r="P2677">
        <v>1142331</v>
      </c>
      <c r="Q2677">
        <v>727</v>
      </c>
      <c r="R2677">
        <v>1074473</v>
      </c>
      <c r="S2677">
        <v>10711</v>
      </c>
      <c r="T2677">
        <v>391026</v>
      </c>
      <c r="U2677">
        <v>2754</v>
      </c>
      <c r="V2677">
        <v>67858</v>
      </c>
      <c r="W2677">
        <v>8</v>
      </c>
      <c r="X2677">
        <v>8.4</v>
      </c>
      <c r="Y2677">
        <v>13.4</v>
      </c>
      <c r="Z2677">
        <v>9.6</v>
      </c>
      <c r="AA2677">
        <v>7.9</v>
      </c>
      <c r="AB2677">
        <v>7.8</v>
      </c>
      <c r="AC2677">
        <v>8.3000000000000007</v>
      </c>
      <c r="AD2677">
        <v>17.7</v>
      </c>
    </row>
    <row r="2678" spans="1:30" x14ac:dyDescent="0.45">
      <c r="A2678" t="s">
        <v>203</v>
      </c>
      <c r="B2678">
        <v>25060</v>
      </c>
      <c r="C2678" t="s">
        <v>619</v>
      </c>
      <c r="E2678">
        <v>71</v>
      </c>
      <c r="F2678" t="s">
        <v>54</v>
      </c>
      <c r="H2678">
        <v>1</v>
      </c>
      <c r="I2678" t="s">
        <v>32</v>
      </c>
      <c r="J2678">
        <v>1</v>
      </c>
      <c r="K2678" t="s">
        <v>32</v>
      </c>
      <c r="L2678">
        <v>0</v>
      </c>
      <c r="M2678" t="s">
        <v>32</v>
      </c>
      <c r="N2678">
        <v>2012</v>
      </c>
      <c r="O2678">
        <v>1029</v>
      </c>
      <c r="P2678">
        <v>236209</v>
      </c>
      <c r="Q2678">
        <v>122</v>
      </c>
      <c r="R2678">
        <v>216304</v>
      </c>
      <c r="S2678">
        <v>2637</v>
      </c>
      <c r="T2678">
        <v>49384</v>
      </c>
      <c r="U2678">
        <v>907</v>
      </c>
      <c r="V2678">
        <v>19905</v>
      </c>
      <c r="W2678">
        <v>10.6</v>
      </c>
      <c r="X2678">
        <v>7.4</v>
      </c>
      <c r="Y2678">
        <v>28.5</v>
      </c>
      <c r="Z2678">
        <v>7.5</v>
      </c>
      <c r="AA2678">
        <v>16</v>
      </c>
      <c r="AB2678">
        <v>10.199999999999999</v>
      </c>
      <c r="AC2678">
        <v>11.7</v>
      </c>
      <c r="AD2678">
        <v>15.9</v>
      </c>
    </row>
    <row r="2679" spans="1:30" x14ac:dyDescent="0.45">
      <c r="A2679" t="s">
        <v>203</v>
      </c>
      <c r="B2679">
        <v>25060</v>
      </c>
      <c r="C2679" t="s">
        <v>619</v>
      </c>
      <c r="E2679">
        <v>72</v>
      </c>
      <c r="F2679" t="s">
        <v>55</v>
      </c>
      <c r="H2679">
        <v>1</v>
      </c>
      <c r="I2679" t="s">
        <v>32</v>
      </c>
      <c r="J2679">
        <v>1</v>
      </c>
      <c r="K2679" t="s">
        <v>32</v>
      </c>
      <c r="L2679">
        <v>0</v>
      </c>
      <c r="M2679" t="s">
        <v>32</v>
      </c>
      <c r="N2679">
        <v>2012</v>
      </c>
      <c r="O2679">
        <v>1216</v>
      </c>
      <c r="P2679">
        <v>1843503</v>
      </c>
      <c r="Q2679">
        <v>624</v>
      </c>
      <c r="R2679">
        <v>1823120</v>
      </c>
      <c r="S2679">
        <v>23213</v>
      </c>
      <c r="T2679">
        <v>450387</v>
      </c>
      <c r="U2679">
        <v>592</v>
      </c>
      <c r="V2679">
        <v>20383</v>
      </c>
      <c r="W2679">
        <v>8.5</v>
      </c>
      <c r="X2679">
        <v>3</v>
      </c>
      <c r="Y2679">
        <v>7.6</v>
      </c>
      <c r="Z2679">
        <v>2.9</v>
      </c>
      <c r="AA2679">
        <v>3.5</v>
      </c>
      <c r="AB2679">
        <v>2.8</v>
      </c>
      <c r="AC2679">
        <v>17.5</v>
      </c>
      <c r="AD2679">
        <v>38.700000000000003</v>
      </c>
    </row>
    <row r="2680" spans="1:30" x14ac:dyDescent="0.45">
      <c r="A2680" t="s">
        <v>203</v>
      </c>
      <c r="B2680">
        <v>25060</v>
      </c>
      <c r="C2680" t="s">
        <v>619</v>
      </c>
      <c r="E2680">
        <v>81</v>
      </c>
      <c r="F2680" t="s">
        <v>56</v>
      </c>
      <c r="G2680" t="s">
        <v>57</v>
      </c>
      <c r="H2680">
        <v>1</v>
      </c>
      <c r="I2680" t="s">
        <v>32</v>
      </c>
      <c r="J2680">
        <v>1</v>
      </c>
      <c r="K2680" t="s">
        <v>32</v>
      </c>
      <c r="L2680">
        <v>0</v>
      </c>
      <c r="M2680" t="s">
        <v>32</v>
      </c>
      <c r="N2680">
        <v>2012</v>
      </c>
      <c r="O2680">
        <v>4818</v>
      </c>
      <c r="P2680">
        <v>253488</v>
      </c>
      <c r="Q2680">
        <v>292</v>
      </c>
      <c r="R2680">
        <v>160672</v>
      </c>
      <c r="S2680">
        <v>1869</v>
      </c>
      <c r="T2680">
        <v>52013</v>
      </c>
      <c r="U2680">
        <v>4527</v>
      </c>
      <c r="V2680">
        <v>92816</v>
      </c>
      <c r="W2680">
        <v>5.8</v>
      </c>
      <c r="X2680">
        <v>12</v>
      </c>
      <c r="Y2680">
        <v>24.5</v>
      </c>
      <c r="Z2680">
        <v>16.7</v>
      </c>
      <c r="AA2680">
        <v>17.399999999999999</v>
      </c>
      <c r="AB2680">
        <v>15.5</v>
      </c>
      <c r="AC2680">
        <v>5.8</v>
      </c>
      <c r="AD2680">
        <v>11.7</v>
      </c>
    </row>
    <row r="2681" spans="1:30" x14ac:dyDescent="0.45">
      <c r="A2681" t="s">
        <v>204</v>
      </c>
      <c r="B2681">
        <v>25180</v>
      </c>
      <c r="C2681" t="s">
        <v>621</v>
      </c>
      <c r="E2681">
        <v>0</v>
      </c>
      <c r="F2681" t="s">
        <v>31</v>
      </c>
      <c r="H2681">
        <v>1</v>
      </c>
      <c r="I2681" t="s">
        <v>32</v>
      </c>
      <c r="J2681">
        <v>1</v>
      </c>
      <c r="K2681" t="s">
        <v>32</v>
      </c>
      <c r="L2681">
        <v>0</v>
      </c>
      <c r="M2681" t="s">
        <v>32</v>
      </c>
      <c r="N2681">
        <v>2012</v>
      </c>
      <c r="O2681">
        <v>17281</v>
      </c>
      <c r="P2681">
        <v>19493974</v>
      </c>
      <c r="Q2681">
        <v>3826</v>
      </c>
      <c r="R2681">
        <v>18927350</v>
      </c>
      <c r="S2681">
        <v>76025</v>
      </c>
      <c r="T2681">
        <v>2684897</v>
      </c>
      <c r="U2681">
        <v>13455</v>
      </c>
      <c r="V2681">
        <v>566624</v>
      </c>
      <c r="W2681">
        <v>3.3</v>
      </c>
      <c r="X2681">
        <v>4.0999999999999996</v>
      </c>
      <c r="Y2681">
        <v>4.4000000000000004</v>
      </c>
      <c r="Z2681">
        <v>4.5</v>
      </c>
      <c r="AA2681">
        <v>2.5</v>
      </c>
      <c r="AB2681">
        <v>3.7</v>
      </c>
      <c r="AC2681">
        <v>4.4000000000000004</v>
      </c>
      <c r="AD2681">
        <v>13.4</v>
      </c>
    </row>
    <row r="2682" spans="1:30" x14ac:dyDescent="0.45">
      <c r="A2682" t="s">
        <v>204</v>
      </c>
      <c r="B2682">
        <v>25180</v>
      </c>
      <c r="C2682" t="s">
        <v>621</v>
      </c>
      <c r="E2682">
        <v>11</v>
      </c>
      <c r="F2682" t="s">
        <v>33</v>
      </c>
      <c r="G2682" t="s">
        <v>34</v>
      </c>
      <c r="H2682">
        <v>1</v>
      </c>
      <c r="I2682" t="s">
        <v>32</v>
      </c>
      <c r="J2682">
        <v>1</v>
      </c>
      <c r="K2682" t="s">
        <v>32</v>
      </c>
      <c r="L2682">
        <v>0</v>
      </c>
      <c r="M2682" t="s">
        <v>32</v>
      </c>
      <c r="N2682">
        <v>2012</v>
      </c>
      <c r="O2682">
        <v>112</v>
      </c>
      <c r="P2682">
        <v>15380</v>
      </c>
      <c r="Q2682">
        <v>11</v>
      </c>
      <c r="R2682">
        <v>7349</v>
      </c>
      <c r="S2682">
        <v>39</v>
      </c>
      <c r="T2682">
        <v>1551</v>
      </c>
      <c r="U2682">
        <v>101</v>
      </c>
      <c r="W2682">
        <v>53</v>
      </c>
      <c r="X2682">
        <v>33.799999999999997</v>
      </c>
      <c r="Y2682">
        <v>116.2</v>
      </c>
      <c r="Z2682">
        <v>32.4</v>
      </c>
      <c r="AA2682">
        <v>65</v>
      </c>
      <c r="AB2682">
        <v>18.100000000000001</v>
      </c>
      <c r="AC2682">
        <v>56.8</v>
      </c>
    </row>
    <row r="2683" spans="1:30" x14ac:dyDescent="0.45">
      <c r="A2683" t="s">
        <v>204</v>
      </c>
      <c r="B2683">
        <v>25180</v>
      </c>
      <c r="C2683" t="s">
        <v>621</v>
      </c>
      <c r="E2683">
        <v>23</v>
      </c>
      <c r="F2683" t="s">
        <v>37</v>
      </c>
      <c r="H2683">
        <v>1</v>
      </c>
      <c r="I2683" t="s">
        <v>32</v>
      </c>
      <c r="J2683">
        <v>1</v>
      </c>
      <c r="K2683" t="s">
        <v>32</v>
      </c>
      <c r="L2683">
        <v>0</v>
      </c>
      <c r="M2683" t="s">
        <v>32</v>
      </c>
      <c r="N2683">
        <v>2012</v>
      </c>
      <c r="O2683">
        <v>1875</v>
      </c>
      <c r="P2683">
        <v>750736</v>
      </c>
      <c r="Q2683">
        <v>414</v>
      </c>
      <c r="R2683">
        <v>680782</v>
      </c>
      <c r="S2683">
        <v>3153</v>
      </c>
      <c r="T2683">
        <v>145807</v>
      </c>
      <c r="U2683">
        <v>1461</v>
      </c>
      <c r="V2683">
        <v>69953</v>
      </c>
      <c r="W2683">
        <v>7.9</v>
      </c>
      <c r="X2683">
        <v>40.9</v>
      </c>
      <c r="Y2683">
        <v>30.9</v>
      </c>
      <c r="Z2683">
        <v>48.5</v>
      </c>
      <c r="AA2683">
        <v>40.6</v>
      </c>
      <c r="AB2683">
        <v>44</v>
      </c>
      <c r="AC2683">
        <v>12</v>
      </c>
      <c r="AD2683">
        <v>37.1</v>
      </c>
    </row>
    <row r="2684" spans="1:30" x14ac:dyDescent="0.45">
      <c r="A2684" t="s">
        <v>204</v>
      </c>
      <c r="B2684">
        <v>25180</v>
      </c>
      <c r="C2684" t="s">
        <v>621</v>
      </c>
      <c r="E2684" t="s">
        <v>38</v>
      </c>
      <c r="F2684" t="s">
        <v>39</v>
      </c>
      <c r="H2684">
        <v>1</v>
      </c>
      <c r="I2684" t="s">
        <v>32</v>
      </c>
      <c r="J2684">
        <v>1</v>
      </c>
      <c r="K2684" t="s">
        <v>32</v>
      </c>
      <c r="L2684">
        <v>0</v>
      </c>
      <c r="M2684" t="s">
        <v>32</v>
      </c>
      <c r="N2684">
        <v>2012</v>
      </c>
      <c r="O2684">
        <v>287</v>
      </c>
      <c r="P2684">
        <v>3648832</v>
      </c>
      <c r="Q2684">
        <v>172</v>
      </c>
      <c r="R2684">
        <v>3644796</v>
      </c>
      <c r="S2684">
        <v>7774</v>
      </c>
      <c r="T2684">
        <v>402674</v>
      </c>
      <c r="U2684">
        <v>115</v>
      </c>
      <c r="V2684">
        <v>4035</v>
      </c>
      <c r="W2684">
        <v>18.600000000000001</v>
      </c>
      <c r="X2684">
        <v>3.9</v>
      </c>
      <c r="Y2684">
        <v>17</v>
      </c>
      <c r="Z2684">
        <v>4.0999999999999996</v>
      </c>
      <c r="AA2684">
        <v>5.2</v>
      </c>
      <c r="AB2684">
        <v>4.7</v>
      </c>
      <c r="AC2684">
        <v>28.5</v>
      </c>
      <c r="AD2684">
        <v>18.8</v>
      </c>
    </row>
    <row r="2685" spans="1:30" x14ac:dyDescent="0.45">
      <c r="A2685" t="s">
        <v>204</v>
      </c>
      <c r="B2685">
        <v>25180</v>
      </c>
      <c r="C2685" t="s">
        <v>621</v>
      </c>
      <c r="E2685">
        <v>42</v>
      </c>
      <c r="F2685" t="s">
        <v>40</v>
      </c>
      <c r="H2685">
        <v>1</v>
      </c>
      <c r="I2685" t="s">
        <v>32</v>
      </c>
      <c r="J2685">
        <v>1</v>
      </c>
      <c r="K2685" t="s">
        <v>32</v>
      </c>
      <c r="L2685">
        <v>0</v>
      </c>
      <c r="M2685" t="s">
        <v>32</v>
      </c>
      <c r="N2685">
        <v>2012</v>
      </c>
      <c r="O2685">
        <v>394</v>
      </c>
      <c r="P2685">
        <v>2470389</v>
      </c>
      <c r="Q2685">
        <v>194</v>
      </c>
      <c r="R2685">
        <v>2458631</v>
      </c>
      <c r="S2685">
        <v>2739</v>
      </c>
      <c r="T2685">
        <v>125972</v>
      </c>
      <c r="U2685">
        <v>200</v>
      </c>
      <c r="V2685">
        <v>11758</v>
      </c>
      <c r="W2685">
        <v>18.100000000000001</v>
      </c>
      <c r="X2685">
        <v>4.5</v>
      </c>
      <c r="Y2685">
        <v>15.1</v>
      </c>
      <c r="Z2685">
        <v>4.5999999999999996</v>
      </c>
      <c r="AA2685">
        <v>7.3</v>
      </c>
      <c r="AB2685">
        <v>5.6</v>
      </c>
      <c r="AC2685">
        <v>27.9</v>
      </c>
      <c r="AD2685">
        <v>27.6</v>
      </c>
    </row>
    <row r="2686" spans="1:30" x14ac:dyDescent="0.45">
      <c r="A2686" t="s">
        <v>204</v>
      </c>
      <c r="B2686">
        <v>25180</v>
      </c>
      <c r="C2686" t="s">
        <v>621</v>
      </c>
      <c r="E2686" t="s">
        <v>41</v>
      </c>
      <c r="F2686" t="s">
        <v>42</v>
      </c>
      <c r="H2686">
        <v>1</v>
      </c>
      <c r="I2686" t="s">
        <v>32</v>
      </c>
      <c r="J2686">
        <v>1</v>
      </c>
      <c r="K2686" t="s">
        <v>32</v>
      </c>
      <c r="L2686">
        <v>0</v>
      </c>
      <c r="M2686" t="s">
        <v>32</v>
      </c>
      <c r="N2686">
        <v>2012</v>
      </c>
      <c r="O2686">
        <v>1933</v>
      </c>
      <c r="P2686">
        <v>3980447</v>
      </c>
      <c r="Q2686">
        <v>586</v>
      </c>
      <c r="R2686">
        <v>3912950</v>
      </c>
      <c r="S2686">
        <v>13883</v>
      </c>
      <c r="T2686">
        <v>322140</v>
      </c>
      <c r="U2686">
        <v>1347</v>
      </c>
      <c r="V2686">
        <v>67497</v>
      </c>
      <c r="W2686">
        <v>10.5</v>
      </c>
      <c r="X2686">
        <v>19.8</v>
      </c>
      <c r="Y2686">
        <v>12.6</v>
      </c>
      <c r="Z2686">
        <v>21.1</v>
      </c>
      <c r="AA2686">
        <v>11.4</v>
      </c>
      <c r="AB2686">
        <v>19</v>
      </c>
      <c r="AC2686">
        <v>11.9</v>
      </c>
      <c r="AD2686">
        <v>30.3</v>
      </c>
    </row>
    <row r="2687" spans="1:30" x14ac:dyDescent="0.45">
      <c r="A2687" t="s">
        <v>204</v>
      </c>
      <c r="B2687">
        <v>25180</v>
      </c>
      <c r="C2687" t="s">
        <v>621</v>
      </c>
      <c r="E2687" t="s">
        <v>43</v>
      </c>
      <c r="F2687" t="s">
        <v>44</v>
      </c>
      <c r="G2687" t="s">
        <v>45</v>
      </c>
      <c r="H2687">
        <v>1</v>
      </c>
      <c r="I2687" t="s">
        <v>32</v>
      </c>
      <c r="J2687">
        <v>1</v>
      </c>
      <c r="K2687" t="s">
        <v>32</v>
      </c>
      <c r="L2687">
        <v>0</v>
      </c>
      <c r="M2687" t="s">
        <v>32</v>
      </c>
      <c r="N2687">
        <v>2012</v>
      </c>
      <c r="O2687">
        <v>862</v>
      </c>
      <c r="P2687">
        <v>677142</v>
      </c>
      <c r="Q2687">
        <v>174</v>
      </c>
      <c r="R2687">
        <v>641589</v>
      </c>
      <c r="S2687">
        <v>4948</v>
      </c>
      <c r="T2687">
        <v>183267</v>
      </c>
      <c r="U2687">
        <v>689</v>
      </c>
      <c r="V2687">
        <v>35553</v>
      </c>
      <c r="W2687">
        <v>20.6</v>
      </c>
      <c r="X2687">
        <v>7.6</v>
      </c>
      <c r="Y2687">
        <v>30.6</v>
      </c>
      <c r="Z2687">
        <v>8.1999999999999993</v>
      </c>
      <c r="AA2687">
        <v>7.8</v>
      </c>
      <c r="AB2687">
        <v>8.4</v>
      </c>
      <c r="AC2687">
        <v>22.7</v>
      </c>
      <c r="AD2687">
        <v>32.9</v>
      </c>
    </row>
    <row r="2688" spans="1:30" x14ac:dyDescent="0.45">
      <c r="A2688" t="s">
        <v>204</v>
      </c>
      <c r="B2688">
        <v>25180</v>
      </c>
      <c r="C2688" t="s">
        <v>621</v>
      </c>
      <c r="E2688">
        <v>51</v>
      </c>
      <c r="F2688" t="s">
        <v>46</v>
      </c>
      <c r="H2688">
        <v>1</v>
      </c>
      <c r="I2688" t="s">
        <v>32</v>
      </c>
      <c r="J2688">
        <v>1</v>
      </c>
      <c r="K2688" t="s">
        <v>32</v>
      </c>
      <c r="L2688">
        <v>0</v>
      </c>
      <c r="M2688" t="s">
        <v>32</v>
      </c>
      <c r="N2688">
        <v>2012</v>
      </c>
      <c r="O2688">
        <v>203</v>
      </c>
      <c r="P2688">
        <v>380265</v>
      </c>
      <c r="Q2688">
        <v>61</v>
      </c>
      <c r="R2688">
        <v>377499</v>
      </c>
      <c r="S2688">
        <v>2175</v>
      </c>
      <c r="T2688">
        <v>78626</v>
      </c>
      <c r="U2688">
        <v>142</v>
      </c>
      <c r="V2688">
        <v>2765</v>
      </c>
      <c r="W2688">
        <v>33.4</v>
      </c>
      <c r="X2688">
        <v>6.7</v>
      </c>
      <c r="Y2688">
        <v>26.6</v>
      </c>
      <c r="Z2688">
        <v>7</v>
      </c>
      <c r="AA2688">
        <v>4.3</v>
      </c>
      <c r="AB2688">
        <v>6</v>
      </c>
      <c r="AC2688">
        <v>43.1</v>
      </c>
      <c r="AD2688">
        <v>24.5</v>
      </c>
    </row>
    <row r="2689" spans="1:30" x14ac:dyDescent="0.45">
      <c r="A2689" t="s">
        <v>204</v>
      </c>
      <c r="B2689">
        <v>25180</v>
      </c>
      <c r="C2689" t="s">
        <v>621</v>
      </c>
      <c r="E2689">
        <v>52</v>
      </c>
      <c r="F2689" t="s">
        <v>47</v>
      </c>
      <c r="G2689" t="s">
        <v>48</v>
      </c>
      <c r="H2689">
        <v>1</v>
      </c>
      <c r="I2689" t="s">
        <v>32</v>
      </c>
      <c r="J2689">
        <v>1</v>
      </c>
      <c r="K2689" t="s">
        <v>32</v>
      </c>
      <c r="L2689">
        <v>0</v>
      </c>
      <c r="M2689" t="s">
        <v>32</v>
      </c>
      <c r="N2689">
        <v>2012</v>
      </c>
      <c r="O2689">
        <v>699</v>
      </c>
      <c r="P2689">
        <v>4092130</v>
      </c>
      <c r="Q2689">
        <v>182</v>
      </c>
      <c r="R2689">
        <v>4074018</v>
      </c>
      <c r="S2689">
        <v>7116</v>
      </c>
      <c r="T2689">
        <v>357344</v>
      </c>
      <c r="U2689">
        <v>517</v>
      </c>
      <c r="W2689">
        <v>20.6</v>
      </c>
      <c r="X2689">
        <v>1.5</v>
      </c>
      <c r="Y2689">
        <v>31.9</v>
      </c>
      <c r="Z2689">
        <v>1.6</v>
      </c>
      <c r="AA2689">
        <v>4</v>
      </c>
      <c r="AB2689">
        <v>4.7</v>
      </c>
      <c r="AC2689">
        <v>22</v>
      </c>
    </row>
    <row r="2690" spans="1:30" x14ac:dyDescent="0.45">
      <c r="A2690" t="s">
        <v>204</v>
      </c>
      <c r="B2690">
        <v>25180</v>
      </c>
      <c r="C2690" t="s">
        <v>621</v>
      </c>
      <c r="E2690">
        <v>53</v>
      </c>
      <c r="F2690" t="s">
        <v>49</v>
      </c>
      <c r="H2690">
        <v>1</v>
      </c>
      <c r="I2690" t="s">
        <v>32</v>
      </c>
      <c r="J2690">
        <v>1</v>
      </c>
      <c r="K2690" t="s">
        <v>32</v>
      </c>
      <c r="L2690">
        <v>0</v>
      </c>
      <c r="M2690" t="s">
        <v>32</v>
      </c>
      <c r="N2690">
        <v>2012</v>
      </c>
      <c r="O2690">
        <v>1835</v>
      </c>
      <c r="P2690">
        <v>437654</v>
      </c>
      <c r="Q2690">
        <v>172</v>
      </c>
      <c r="R2690">
        <v>261670</v>
      </c>
      <c r="S2690">
        <v>1214</v>
      </c>
      <c r="T2690">
        <v>41835</v>
      </c>
      <c r="U2690">
        <v>1663</v>
      </c>
      <c r="V2690">
        <v>175984</v>
      </c>
      <c r="W2690">
        <v>20</v>
      </c>
      <c r="X2690">
        <v>18.5</v>
      </c>
      <c r="Y2690">
        <v>23.6</v>
      </c>
      <c r="Z2690">
        <v>19.7</v>
      </c>
      <c r="AA2690">
        <v>27.2</v>
      </c>
      <c r="AB2690">
        <v>25.2</v>
      </c>
      <c r="AC2690">
        <v>21.1</v>
      </c>
      <c r="AD2690">
        <v>35.200000000000003</v>
      </c>
    </row>
    <row r="2691" spans="1:30" x14ac:dyDescent="0.45">
      <c r="A2691" t="s">
        <v>204</v>
      </c>
      <c r="B2691">
        <v>25180</v>
      </c>
      <c r="C2691" t="s">
        <v>621</v>
      </c>
      <c r="E2691">
        <v>54</v>
      </c>
      <c r="F2691" t="s">
        <v>50</v>
      </c>
      <c r="H2691">
        <v>1</v>
      </c>
      <c r="I2691" t="s">
        <v>32</v>
      </c>
      <c r="J2691">
        <v>1</v>
      </c>
      <c r="K2691" t="s">
        <v>32</v>
      </c>
      <c r="L2691">
        <v>0</v>
      </c>
      <c r="M2691" t="s">
        <v>32</v>
      </c>
      <c r="N2691">
        <v>2012</v>
      </c>
      <c r="O2691">
        <v>1851</v>
      </c>
      <c r="P2691">
        <v>441596</v>
      </c>
      <c r="Q2691">
        <v>400</v>
      </c>
      <c r="R2691">
        <v>398052</v>
      </c>
      <c r="S2691">
        <v>2965</v>
      </c>
      <c r="T2691">
        <v>139108</v>
      </c>
      <c r="U2691">
        <v>1451</v>
      </c>
      <c r="V2691">
        <v>43545</v>
      </c>
      <c r="W2691">
        <v>8.1999999999999993</v>
      </c>
      <c r="X2691">
        <v>13.5</v>
      </c>
      <c r="Y2691">
        <v>22.4</v>
      </c>
      <c r="Z2691">
        <v>16</v>
      </c>
      <c r="AA2691">
        <v>9.4</v>
      </c>
      <c r="AB2691">
        <v>12.5</v>
      </c>
      <c r="AC2691">
        <v>11.4</v>
      </c>
      <c r="AD2691">
        <v>22.8</v>
      </c>
    </row>
    <row r="2692" spans="1:30" x14ac:dyDescent="0.45">
      <c r="A2692" t="s">
        <v>204</v>
      </c>
      <c r="B2692">
        <v>25180</v>
      </c>
      <c r="C2692" t="s">
        <v>621</v>
      </c>
      <c r="E2692">
        <v>55</v>
      </c>
      <c r="F2692" t="s">
        <v>59</v>
      </c>
      <c r="H2692">
        <v>1</v>
      </c>
      <c r="I2692" t="s">
        <v>32</v>
      </c>
      <c r="J2692">
        <v>1</v>
      </c>
      <c r="K2692" t="s">
        <v>32</v>
      </c>
      <c r="L2692">
        <v>0</v>
      </c>
      <c r="M2692" t="s">
        <v>32</v>
      </c>
      <c r="N2692">
        <v>2012</v>
      </c>
      <c r="O2692">
        <v>28</v>
      </c>
      <c r="P2692">
        <v>51079</v>
      </c>
      <c r="Q2692">
        <v>28</v>
      </c>
      <c r="R2692">
        <v>51079</v>
      </c>
      <c r="S2692">
        <v>710</v>
      </c>
      <c r="T2692">
        <v>49683</v>
      </c>
      <c r="U2692">
        <v>0</v>
      </c>
      <c r="V2692">
        <v>0</v>
      </c>
      <c r="W2692">
        <v>25.7</v>
      </c>
      <c r="X2692">
        <v>26.8</v>
      </c>
      <c r="Y2692">
        <v>26.7</v>
      </c>
      <c r="Z2692">
        <v>27.9</v>
      </c>
      <c r="AA2692">
        <v>36.200000000000003</v>
      </c>
      <c r="AB2692">
        <v>18.600000000000001</v>
      </c>
      <c r="AC2692">
        <v>0</v>
      </c>
      <c r="AD2692">
        <v>0</v>
      </c>
    </row>
    <row r="2693" spans="1:30" x14ac:dyDescent="0.45">
      <c r="A2693" t="s">
        <v>204</v>
      </c>
      <c r="B2693">
        <v>25180</v>
      </c>
      <c r="C2693" t="s">
        <v>621</v>
      </c>
      <c r="E2693">
        <v>56</v>
      </c>
      <c r="F2693" t="s">
        <v>51</v>
      </c>
      <c r="H2693">
        <v>1</v>
      </c>
      <c r="I2693" t="s">
        <v>32</v>
      </c>
      <c r="J2693">
        <v>1</v>
      </c>
      <c r="K2693" t="s">
        <v>32</v>
      </c>
      <c r="L2693">
        <v>0</v>
      </c>
      <c r="M2693" t="s">
        <v>32</v>
      </c>
      <c r="N2693">
        <v>2012</v>
      </c>
      <c r="O2693">
        <v>1564</v>
      </c>
      <c r="P2693">
        <v>301668</v>
      </c>
      <c r="Q2693">
        <v>260</v>
      </c>
      <c r="R2693">
        <v>281431</v>
      </c>
      <c r="S2693">
        <v>5052</v>
      </c>
      <c r="T2693">
        <v>120939</v>
      </c>
      <c r="U2693">
        <v>1303</v>
      </c>
      <c r="V2693">
        <v>20236</v>
      </c>
      <c r="W2693">
        <v>17.100000000000001</v>
      </c>
      <c r="X2693">
        <v>26.6</v>
      </c>
      <c r="Y2693">
        <v>25</v>
      </c>
      <c r="Z2693">
        <v>30.2</v>
      </c>
      <c r="AA2693">
        <v>28.6</v>
      </c>
      <c r="AB2693">
        <v>40.9</v>
      </c>
      <c r="AC2693">
        <v>17.399999999999999</v>
      </c>
      <c r="AD2693">
        <v>16.600000000000001</v>
      </c>
    </row>
    <row r="2694" spans="1:30" x14ac:dyDescent="0.45">
      <c r="A2694" t="s">
        <v>204</v>
      </c>
      <c r="B2694">
        <v>25180</v>
      </c>
      <c r="C2694" t="s">
        <v>621</v>
      </c>
      <c r="E2694">
        <v>61</v>
      </c>
      <c r="F2694" t="s">
        <v>52</v>
      </c>
      <c r="H2694">
        <v>1</v>
      </c>
      <c r="I2694" t="s">
        <v>32</v>
      </c>
      <c r="J2694">
        <v>1</v>
      </c>
      <c r="K2694" t="s">
        <v>32</v>
      </c>
      <c r="L2694">
        <v>0</v>
      </c>
      <c r="M2694" t="s">
        <v>32</v>
      </c>
      <c r="N2694">
        <v>2012</v>
      </c>
      <c r="O2694">
        <v>282</v>
      </c>
      <c r="P2694">
        <v>34865</v>
      </c>
      <c r="Q2694">
        <v>34</v>
      </c>
      <c r="R2694">
        <v>33196</v>
      </c>
      <c r="S2694">
        <v>583</v>
      </c>
      <c r="T2694">
        <v>14916</v>
      </c>
      <c r="U2694">
        <v>248</v>
      </c>
      <c r="V2694">
        <v>1669</v>
      </c>
      <c r="W2694">
        <v>21</v>
      </c>
      <c r="X2694">
        <v>11.2</v>
      </c>
      <c r="Y2694">
        <v>40.299999999999997</v>
      </c>
      <c r="Z2694">
        <v>11.8</v>
      </c>
      <c r="AA2694">
        <v>15.1</v>
      </c>
      <c r="AB2694">
        <v>10.9</v>
      </c>
      <c r="AC2694">
        <v>19.5</v>
      </c>
      <c r="AD2694">
        <v>13.5</v>
      </c>
    </row>
    <row r="2695" spans="1:30" x14ac:dyDescent="0.45">
      <c r="A2695" t="s">
        <v>204</v>
      </c>
      <c r="B2695">
        <v>25180</v>
      </c>
      <c r="C2695" t="s">
        <v>621</v>
      </c>
      <c r="E2695">
        <v>62</v>
      </c>
      <c r="F2695" t="s">
        <v>53</v>
      </c>
      <c r="H2695">
        <v>1</v>
      </c>
      <c r="I2695" t="s">
        <v>32</v>
      </c>
      <c r="J2695">
        <v>1</v>
      </c>
      <c r="K2695" t="s">
        <v>32</v>
      </c>
      <c r="L2695">
        <v>0</v>
      </c>
      <c r="M2695" t="s">
        <v>32</v>
      </c>
      <c r="N2695">
        <v>2012</v>
      </c>
      <c r="O2695">
        <v>1740</v>
      </c>
      <c r="P2695">
        <v>1320810</v>
      </c>
      <c r="Q2695">
        <v>411</v>
      </c>
      <c r="R2695">
        <v>1285082</v>
      </c>
      <c r="S2695">
        <v>13540</v>
      </c>
      <c r="T2695">
        <v>517213</v>
      </c>
      <c r="U2695">
        <v>1329</v>
      </c>
      <c r="V2695">
        <v>35728</v>
      </c>
      <c r="W2695">
        <v>12.2</v>
      </c>
      <c r="X2695">
        <v>5.6</v>
      </c>
      <c r="Y2695">
        <v>15.9</v>
      </c>
      <c r="Z2695">
        <v>5.0999999999999996</v>
      </c>
      <c r="AA2695">
        <v>3.7</v>
      </c>
      <c r="AB2695">
        <v>5.4</v>
      </c>
      <c r="AC2695">
        <v>13.3</v>
      </c>
      <c r="AD2695">
        <v>36.5</v>
      </c>
    </row>
    <row r="2696" spans="1:30" x14ac:dyDescent="0.45">
      <c r="A2696" t="s">
        <v>204</v>
      </c>
      <c r="B2696">
        <v>25180</v>
      </c>
      <c r="C2696" t="s">
        <v>621</v>
      </c>
      <c r="E2696">
        <v>71</v>
      </c>
      <c r="F2696" t="s">
        <v>54</v>
      </c>
      <c r="H2696">
        <v>1</v>
      </c>
      <c r="I2696" t="s">
        <v>32</v>
      </c>
      <c r="J2696">
        <v>1</v>
      </c>
      <c r="K2696" t="s">
        <v>32</v>
      </c>
      <c r="L2696">
        <v>0</v>
      </c>
      <c r="M2696" t="s">
        <v>32</v>
      </c>
      <c r="N2696">
        <v>2012</v>
      </c>
      <c r="O2696">
        <v>970</v>
      </c>
      <c r="P2696">
        <v>117368</v>
      </c>
      <c r="Q2696">
        <v>71</v>
      </c>
      <c r="R2696">
        <v>96569</v>
      </c>
      <c r="S2696">
        <v>1189</v>
      </c>
      <c r="T2696">
        <v>14706</v>
      </c>
      <c r="U2696">
        <v>899</v>
      </c>
      <c r="W2696">
        <v>20.100000000000001</v>
      </c>
      <c r="X2696">
        <v>17.399999999999999</v>
      </c>
      <c r="Y2696">
        <v>22.3</v>
      </c>
      <c r="Z2696">
        <v>14.7</v>
      </c>
      <c r="AA2696">
        <v>37.5</v>
      </c>
      <c r="AB2696">
        <v>26.3</v>
      </c>
      <c r="AC2696">
        <v>21</v>
      </c>
    </row>
    <row r="2697" spans="1:30" x14ac:dyDescent="0.45">
      <c r="A2697" t="s">
        <v>204</v>
      </c>
      <c r="B2697">
        <v>25180</v>
      </c>
      <c r="C2697" t="s">
        <v>621</v>
      </c>
      <c r="E2697">
        <v>72</v>
      </c>
      <c r="F2697" t="s">
        <v>55</v>
      </c>
      <c r="H2697">
        <v>1</v>
      </c>
      <c r="I2697" t="s">
        <v>32</v>
      </c>
      <c r="J2697">
        <v>1</v>
      </c>
      <c r="K2697" t="s">
        <v>32</v>
      </c>
      <c r="L2697">
        <v>0</v>
      </c>
      <c r="M2697" t="s">
        <v>32</v>
      </c>
      <c r="N2697">
        <v>2012</v>
      </c>
      <c r="O2697">
        <v>508</v>
      </c>
      <c r="P2697">
        <v>360338</v>
      </c>
      <c r="Q2697">
        <v>382</v>
      </c>
      <c r="R2697">
        <v>356270</v>
      </c>
      <c r="S2697">
        <v>6766</v>
      </c>
      <c r="T2697">
        <v>96413</v>
      </c>
      <c r="U2697">
        <v>126</v>
      </c>
      <c r="V2697">
        <v>4068</v>
      </c>
      <c r="W2697">
        <v>14.9</v>
      </c>
      <c r="X2697">
        <v>18</v>
      </c>
      <c r="Y2697">
        <v>13.5</v>
      </c>
      <c r="Z2697">
        <v>19</v>
      </c>
      <c r="AA2697">
        <v>7.4</v>
      </c>
      <c r="AB2697">
        <v>12.2</v>
      </c>
      <c r="AC2697">
        <v>35</v>
      </c>
      <c r="AD2697">
        <v>27.4</v>
      </c>
    </row>
    <row r="2698" spans="1:30" x14ac:dyDescent="0.45">
      <c r="A2698" t="s">
        <v>204</v>
      </c>
      <c r="B2698">
        <v>25180</v>
      </c>
      <c r="C2698" t="s">
        <v>621</v>
      </c>
      <c r="E2698">
        <v>81</v>
      </c>
      <c r="F2698" t="s">
        <v>56</v>
      </c>
      <c r="G2698" t="s">
        <v>57</v>
      </c>
      <c r="H2698">
        <v>1</v>
      </c>
      <c r="I2698" t="s">
        <v>32</v>
      </c>
      <c r="J2698">
        <v>1</v>
      </c>
      <c r="K2698" t="s">
        <v>32</v>
      </c>
      <c r="L2698">
        <v>0</v>
      </c>
      <c r="M2698" t="s">
        <v>32</v>
      </c>
      <c r="N2698">
        <v>2012</v>
      </c>
      <c r="O2698">
        <v>2195</v>
      </c>
      <c r="P2698">
        <v>158038</v>
      </c>
      <c r="Q2698">
        <v>336</v>
      </c>
      <c r="R2698">
        <v>111409</v>
      </c>
      <c r="S2698">
        <v>1420</v>
      </c>
      <c r="T2698">
        <v>34723</v>
      </c>
      <c r="U2698">
        <v>1859</v>
      </c>
      <c r="V2698">
        <v>46629</v>
      </c>
      <c r="W2698">
        <v>9.5</v>
      </c>
      <c r="X2698">
        <v>17.100000000000001</v>
      </c>
      <c r="Y2698">
        <v>22.4</v>
      </c>
      <c r="Z2698">
        <v>23.7</v>
      </c>
      <c r="AA2698">
        <v>16.100000000000001</v>
      </c>
      <c r="AB2698">
        <v>24.5</v>
      </c>
      <c r="AC2698">
        <v>9.6</v>
      </c>
      <c r="AD2698">
        <v>17.7</v>
      </c>
    </row>
    <row r="2699" spans="1:30" x14ac:dyDescent="0.45">
      <c r="A2699" t="s">
        <v>205</v>
      </c>
      <c r="B2699">
        <v>25220</v>
      </c>
      <c r="C2699" t="s">
        <v>851</v>
      </c>
      <c r="E2699">
        <v>0</v>
      </c>
      <c r="F2699" t="s">
        <v>31</v>
      </c>
      <c r="H2699">
        <v>1</v>
      </c>
      <c r="I2699" t="s">
        <v>32</v>
      </c>
      <c r="J2699">
        <v>1</v>
      </c>
      <c r="K2699" t="s">
        <v>32</v>
      </c>
      <c r="L2699">
        <v>0</v>
      </c>
      <c r="M2699" t="s">
        <v>32</v>
      </c>
      <c r="N2699">
        <v>2012</v>
      </c>
      <c r="O2699">
        <v>11232</v>
      </c>
      <c r="P2699">
        <v>6645505</v>
      </c>
      <c r="Q2699">
        <v>2041</v>
      </c>
      <c r="R2699">
        <v>6297439</v>
      </c>
      <c r="S2699">
        <v>33666</v>
      </c>
      <c r="T2699">
        <v>1016657</v>
      </c>
      <c r="U2699">
        <v>9191</v>
      </c>
      <c r="V2699">
        <v>348066</v>
      </c>
      <c r="W2699">
        <v>2.7</v>
      </c>
      <c r="X2699">
        <v>4.5</v>
      </c>
      <c r="Y2699">
        <v>4.8</v>
      </c>
      <c r="Z2699">
        <v>5.0999999999999996</v>
      </c>
      <c r="AA2699">
        <v>8.1</v>
      </c>
      <c r="AB2699">
        <v>11</v>
      </c>
      <c r="AC2699">
        <v>2.7</v>
      </c>
      <c r="AD2699">
        <v>14.4</v>
      </c>
    </row>
    <row r="2700" spans="1:30" x14ac:dyDescent="0.45">
      <c r="A2700" t="s">
        <v>205</v>
      </c>
      <c r="B2700">
        <v>25220</v>
      </c>
      <c r="C2700" t="s">
        <v>851</v>
      </c>
      <c r="E2700">
        <v>11</v>
      </c>
      <c r="F2700" t="s">
        <v>33</v>
      </c>
      <c r="G2700" t="s">
        <v>34</v>
      </c>
      <c r="H2700">
        <v>1</v>
      </c>
      <c r="I2700" t="s">
        <v>32</v>
      </c>
      <c r="J2700">
        <v>1</v>
      </c>
      <c r="K2700" t="s">
        <v>32</v>
      </c>
      <c r="L2700">
        <v>0</v>
      </c>
      <c r="M2700" t="s">
        <v>32</v>
      </c>
      <c r="N2700">
        <v>2012</v>
      </c>
      <c r="O2700">
        <v>200</v>
      </c>
      <c r="P2700">
        <v>7122</v>
      </c>
      <c r="Q2700">
        <v>2</v>
      </c>
      <c r="U2700">
        <v>198</v>
      </c>
      <c r="V2700">
        <v>6074</v>
      </c>
      <c r="W2700">
        <v>30.7</v>
      </c>
      <c r="X2700">
        <v>41.7</v>
      </c>
      <c r="Y2700">
        <v>0</v>
      </c>
      <c r="AC2700">
        <v>29.6</v>
      </c>
      <c r="AD2700">
        <v>46.5</v>
      </c>
    </row>
    <row r="2701" spans="1:30" x14ac:dyDescent="0.45">
      <c r="A2701" t="s">
        <v>205</v>
      </c>
      <c r="B2701">
        <v>25220</v>
      </c>
      <c r="C2701" t="s">
        <v>851</v>
      </c>
      <c r="E2701">
        <v>21</v>
      </c>
      <c r="F2701" t="s">
        <v>35</v>
      </c>
      <c r="H2701">
        <v>1</v>
      </c>
      <c r="I2701" t="s">
        <v>32</v>
      </c>
      <c r="J2701">
        <v>1</v>
      </c>
      <c r="K2701" t="s">
        <v>32</v>
      </c>
      <c r="L2701">
        <v>0</v>
      </c>
      <c r="M2701" t="s">
        <v>32</v>
      </c>
      <c r="N2701">
        <v>2012</v>
      </c>
      <c r="O2701">
        <v>25</v>
      </c>
      <c r="Q2701">
        <v>10</v>
      </c>
      <c r="U2701">
        <v>15</v>
      </c>
      <c r="W2701">
        <v>31</v>
      </c>
      <c r="Y2701">
        <v>73.400000000000006</v>
      </c>
      <c r="AC2701">
        <v>19.899999999999999</v>
      </c>
    </row>
    <row r="2702" spans="1:30" x14ac:dyDescent="0.45">
      <c r="A2702" t="s">
        <v>205</v>
      </c>
      <c r="B2702">
        <v>25220</v>
      </c>
      <c r="C2702" t="s">
        <v>851</v>
      </c>
      <c r="E2702">
        <v>23</v>
      </c>
      <c r="F2702" t="s">
        <v>37</v>
      </c>
      <c r="H2702">
        <v>1</v>
      </c>
      <c r="I2702" t="s">
        <v>32</v>
      </c>
      <c r="J2702">
        <v>1</v>
      </c>
      <c r="K2702" t="s">
        <v>32</v>
      </c>
      <c r="L2702">
        <v>0</v>
      </c>
      <c r="M2702" t="s">
        <v>32</v>
      </c>
      <c r="N2702">
        <v>2012</v>
      </c>
      <c r="O2702">
        <v>1377</v>
      </c>
      <c r="P2702">
        <v>235530</v>
      </c>
      <c r="Q2702">
        <v>165</v>
      </c>
      <c r="R2702">
        <v>161499</v>
      </c>
      <c r="S2702">
        <v>890</v>
      </c>
      <c r="T2702">
        <v>29352</v>
      </c>
      <c r="U2702">
        <v>1212</v>
      </c>
      <c r="V2702">
        <v>74031</v>
      </c>
      <c r="W2702">
        <v>13.4</v>
      </c>
      <c r="X2702">
        <v>27.9</v>
      </c>
      <c r="Y2702">
        <v>31.6</v>
      </c>
      <c r="Z2702">
        <v>34.799999999999997</v>
      </c>
      <c r="AA2702">
        <v>33.799999999999997</v>
      </c>
      <c r="AB2702">
        <v>34.5</v>
      </c>
      <c r="AC2702">
        <v>11.9</v>
      </c>
      <c r="AD2702">
        <v>34.299999999999997</v>
      </c>
    </row>
    <row r="2703" spans="1:30" x14ac:dyDescent="0.45">
      <c r="A2703" t="s">
        <v>205</v>
      </c>
      <c r="B2703">
        <v>25220</v>
      </c>
      <c r="C2703" t="s">
        <v>851</v>
      </c>
      <c r="E2703" t="s">
        <v>38</v>
      </c>
      <c r="F2703" t="s">
        <v>39</v>
      </c>
      <c r="H2703">
        <v>1</v>
      </c>
      <c r="I2703" t="s">
        <v>32</v>
      </c>
      <c r="J2703">
        <v>1</v>
      </c>
      <c r="K2703" t="s">
        <v>32</v>
      </c>
      <c r="L2703">
        <v>0</v>
      </c>
      <c r="M2703" t="s">
        <v>32</v>
      </c>
      <c r="N2703">
        <v>2012</v>
      </c>
      <c r="O2703">
        <v>225</v>
      </c>
      <c r="P2703">
        <v>689282</v>
      </c>
      <c r="Q2703">
        <v>74</v>
      </c>
      <c r="R2703">
        <v>673112</v>
      </c>
      <c r="S2703">
        <v>2248</v>
      </c>
      <c r="T2703">
        <v>75168</v>
      </c>
      <c r="U2703">
        <v>150</v>
      </c>
      <c r="V2703">
        <v>16170</v>
      </c>
      <c r="W2703">
        <v>22.4</v>
      </c>
      <c r="X2703">
        <v>9.1999999999999993</v>
      </c>
      <c r="Y2703">
        <v>23.9</v>
      </c>
      <c r="Z2703">
        <v>9.8000000000000007</v>
      </c>
      <c r="AA2703">
        <v>9.6</v>
      </c>
      <c r="AB2703">
        <v>9.1999999999999993</v>
      </c>
      <c r="AC2703">
        <v>33.700000000000003</v>
      </c>
      <c r="AD2703">
        <v>5.7</v>
      </c>
    </row>
    <row r="2704" spans="1:30" x14ac:dyDescent="0.45">
      <c r="A2704" t="s">
        <v>205</v>
      </c>
      <c r="B2704">
        <v>25220</v>
      </c>
      <c r="C2704" t="s">
        <v>851</v>
      </c>
      <c r="E2704">
        <v>42</v>
      </c>
      <c r="F2704" t="s">
        <v>40</v>
      </c>
      <c r="H2704">
        <v>1</v>
      </c>
      <c r="I2704" t="s">
        <v>32</v>
      </c>
      <c r="J2704">
        <v>1</v>
      </c>
      <c r="K2704" t="s">
        <v>32</v>
      </c>
      <c r="L2704">
        <v>0</v>
      </c>
      <c r="M2704" t="s">
        <v>32</v>
      </c>
      <c r="N2704">
        <v>2012</v>
      </c>
      <c r="O2704">
        <v>255</v>
      </c>
      <c r="P2704">
        <v>1476271</v>
      </c>
      <c r="Q2704">
        <v>104</v>
      </c>
      <c r="R2704">
        <v>1461836</v>
      </c>
      <c r="S2704">
        <v>2198</v>
      </c>
      <c r="T2704">
        <v>84399</v>
      </c>
      <c r="U2704">
        <v>151</v>
      </c>
      <c r="W2704">
        <v>32</v>
      </c>
      <c r="X2704">
        <v>15.7</v>
      </c>
      <c r="Y2704">
        <v>25.3</v>
      </c>
      <c r="Z2704">
        <v>16.7</v>
      </c>
      <c r="AA2704">
        <v>29.8</v>
      </c>
      <c r="AB2704">
        <v>25.4</v>
      </c>
      <c r="AC2704">
        <v>47.7</v>
      </c>
    </row>
    <row r="2705" spans="1:30" x14ac:dyDescent="0.45">
      <c r="A2705" t="s">
        <v>205</v>
      </c>
      <c r="B2705">
        <v>25220</v>
      </c>
      <c r="C2705" t="s">
        <v>851</v>
      </c>
      <c r="E2705" t="s">
        <v>41</v>
      </c>
      <c r="F2705" t="s">
        <v>42</v>
      </c>
      <c r="H2705">
        <v>1</v>
      </c>
      <c r="I2705" t="s">
        <v>32</v>
      </c>
      <c r="J2705">
        <v>1</v>
      </c>
      <c r="K2705" t="s">
        <v>32</v>
      </c>
      <c r="L2705">
        <v>0</v>
      </c>
      <c r="M2705" t="s">
        <v>32</v>
      </c>
      <c r="N2705">
        <v>2012</v>
      </c>
      <c r="O2705">
        <v>1096</v>
      </c>
      <c r="P2705">
        <v>1737725</v>
      </c>
      <c r="Q2705">
        <v>419</v>
      </c>
      <c r="R2705">
        <v>1716496</v>
      </c>
      <c r="S2705">
        <v>6627</v>
      </c>
      <c r="T2705">
        <v>147432</v>
      </c>
      <c r="U2705">
        <v>677</v>
      </c>
      <c r="V2705">
        <v>21229</v>
      </c>
      <c r="W2705">
        <v>13.4</v>
      </c>
      <c r="X2705">
        <v>5</v>
      </c>
      <c r="Y2705">
        <v>12.4</v>
      </c>
      <c r="Z2705">
        <v>5.2</v>
      </c>
      <c r="AA2705">
        <v>7.4</v>
      </c>
      <c r="AB2705">
        <v>8.3000000000000007</v>
      </c>
      <c r="AC2705">
        <v>17.3</v>
      </c>
      <c r="AD2705">
        <v>39</v>
      </c>
    </row>
    <row r="2706" spans="1:30" x14ac:dyDescent="0.45">
      <c r="A2706" t="s">
        <v>205</v>
      </c>
      <c r="B2706">
        <v>25220</v>
      </c>
      <c r="C2706" t="s">
        <v>851</v>
      </c>
      <c r="E2706" t="s">
        <v>43</v>
      </c>
      <c r="F2706" t="s">
        <v>44</v>
      </c>
      <c r="G2706" t="s">
        <v>45</v>
      </c>
      <c r="H2706">
        <v>1</v>
      </c>
      <c r="I2706" t="s">
        <v>32</v>
      </c>
      <c r="J2706">
        <v>1</v>
      </c>
      <c r="K2706" t="s">
        <v>32</v>
      </c>
      <c r="L2706">
        <v>0</v>
      </c>
      <c r="M2706" t="s">
        <v>32</v>
      </c>
      <c r="N2706">
        <v>2012</v>
      </c>
      <c r="O2706">
        <v>524</v>
      </c>
      <c r="P2706">
        <v>218726</v>
      </c>
      <c r="Q2706">
        <v>69</v>
      </c>
      <c r="R2706">
        <v>192498</v>
      </c>
      <c r="S2706">
        <v>1414</v>
      </c>
      <c r="T2706">
        <v>54247</v>
      </c>
      <c r="U2706">
        <v>455</v>
      </c>
      <c r="V2706">
        <v>26228</v>
      </c>
      <c r="W2706">
        <v>18.5</v>
      </c>
      <c r="X2706">
        <v>7.9</v>
      </c>
      <c r="Y2706">
        <v>24.7</v>
      </c>
      <c r="Z2706">
        <v>7.4</v>
      </c>
      <c r="AA2706">
        <v>6.5</v>
      </c>
      <c r="AB2706">
        <v>6.3</v>
      </c>
      <c r="AC2706">
        <v>18.8</v>
      </c>
      <c r="AD2706">
        <v>33.200000000000003</v>
      </c>
    </row>
    <row r="2707" spans="1:30" x14ac:dyDescent="0.45">
      <c r="A2707" t="s">
        <v>205</v>
      </c>
      <c r="B2707">
        <v>25220</v>
      </c>
      <c r="C2707" t="s">
        <v>851</v>
      </c>
      <c r="E2707">
        <v>51</v>
      </c>
      <c r="F2707" t="s">
        <v>46</v>
      </c>
      <c r="H2707">
        <v>1</v>
      </c>
      <c r="I2707" t="s">
        <v>32</v>
      </c>
      <c r="J2707">
        <v>1</v>
      </c>
      <c r="K2707" t="s">
        <v>32</v>
      </c>
      <c r="L2707">
        <v>0</v>
      </c>
      <c r="M2707" t="s">
        <v>32</v>
      </c>
      <c r="N2707">
        <v>2012</v>
      </c>
      <c r="O2707">
        <v>113</v>
      </c>
      <c r="P2707">
        <v>142299</v>
      </c>
      <c r="Q2707">
        <v>19</v>
      </c>
      <c r="R2707">
        <v>140750</v>
      </c>
      <c r="S2707">
        <v>477</v>
      </c>
      <c r="T2707">
        <v>18539</v>
      </c>
      <c r="U2707">
        <v>95</v>
      </c>
      <c r="W2707">
        <v>29.8</v>
      </c>
      <c r="X2707">
        <v>6.3</v>
      </c>
      <c r="Y2707">
        <v>29.2</v>
      </c>
      <c r="Z2707">
        <v>6.6</v>
      </c>
      <c r="AA2707">
        <v>8.3000000000000007</v>
      </c>
      <c r="AB2707">
        <v>7</v>
      </c>
      <c r="AC2707">
        <v>35.1</v>
      </c>
    </row>
    <row r="2708" spans="1:30" x14ac:dyDescent="0.45">
      <c r="A2708" t="s">
        <v>205</v>
      </c>
      <c r="B2708">
        <v>25220</v>
      </c>
      <c r="C2708" t="s">
        <v>851</v>
      </c>
      <c r="E2708">
        <v>52</v>
      </c>
      <c r="F2708" t="s">
        <v>47</v>
      </c>
      <c r="G2708" t="s">
        <v>48</v>
      </c>
      <c r="H2708">
        <v>1</v>
      </c>
      <c r="I2708" t="s">
        <v>32</v>
      </c>
      <c r="J2708">
        <v>1</v>
      </c>
      <c r="K2708" t="s">
        <v>32</v>
      </c>
      <c r="L2708">
        <v>0</v>
      </c>
      <c r="M2708" t="s">
        <v>32</v>
      </c>
      <c r="N2708">
        <v>2012</v>
      </c>
      <c r="O2708">
        <v>349</v>
      </c>
      <c r="P2708">
        <v>707750</v>
      </c>
      <c r="Q2708">
        <v>160</v>
      </c>
      <c r="R2708">
        <v>701485</v>
      </c>
      <c r="S2708">
        <v>3650</v>
      </c>
      <c r="T2708">
        <v>193204</v>
      </c>
      <c r="U2708">
        <v>189</v>
      </c>
      <c r="W2708">
        <v>32.200000000000003</v>
      </c>
      <c r="X2708">
        <v>18.3</v>
      </c>
      <c r="Y2708">
        <v>32</v>
      </c>
      <c r="Z2708">
        <v>19.100000000000001</v>
      </c>
      <c r="AA2708">
        <v>21.2</v>
      </c>
      <c r="AB2708">
        <v>19.7</v>
      </c>
      <c r="AC2708">
        <v>38.799999999999997</v>
      </c>
    </row>
    <row r="2709" spans="1:30" x14ac:dyDescent="0.45">
      <c r="A2709" t="s">
        <v>205</v>
      </c>
      <c r="B2709">
        <v>25220</v>
      </c>
      <c r="C2709" t="s">
        <v>851</v>
      </c>
      <c r="E2709">
        <v>53</v>
      </c>
      <c r="F2709" t="s">
        <v>49</v>
      </c>
      <c r="H2709">
        <v>1</v>
      </c>
      <c r="I2709" t="s">
        <v>32</v>
      </c>
      <c r="J2709">
        <v>1</v>
      </c>
      <c r="K2709" t="s">
        <v>32</v>
      </c>
      <c r="L2709">
        <v>0</v>
      </c>
      <c r="M2709" t="s">
        <v>32</v>
      </c>
      <c r="N2709">
        <v>2012</v>
      </c>
      <c r="O2709">
        <v>1010</v>
      </c>
      <c r="P2709">
        <v>171665</v>
      </c>
      <c r="Q2709">
        <v>118</v>
      </c>
      <c r="R2709">
        <v>87504</v>
      </c>
      <c r="S2709">
        <v>598</v>
      </c>
      <c r="T2709">
        <v>22077</v>
      </c>
      <c r="U2709">
        <v>891</v>
      </c>
      <c r="V2709">
        <v>84161</v>
      </c>
      <c r="W2709">
        <v>17.399999999999999</v>
      </c>
      <c r="X2709">
        <v>24.6</v>
      </c>
      <c r="Y2709">
        <v>25.8</v>
      </c>
      <c r="Z2709">
        <v>24.2</v>
      </c>
      <c r="AA2709">
        <v>25.4</v>
      </c>
      <c r="AB2709">
        <v>25.6</v>
      </c>
      <c r="AC2709">
        <v>18.7</v>
      </c>
      <c r="AD2709">
        <v>48.8</v>
      </c>
    </row>
    <row r="2710" spans="1:30" x14ac:dyDescent="0.45">
      <c r="A2710" t="s">
        <v>205</v>
      </c>
      <c r="B2710">
        <v>25220</v>
      </c>
      <c r="C2710" t="s">
        <v>851</v>
      </c>
      <c r="E2710">
        <v>54</v>
      </c>
      <c r="F2710" t="s">
        <v>50</v>
      </c>
      <c r="H2710">
        <v>1</v>
      </c>
      <c r="I2710" t="s">
        <v>32</v>
      </c>
      <c r="J2710">
        <v>1</v>
      </c>
      <c r="K2710" t="s">
        <v>32</v>
      </c>
      <c r="L2710">
        <v>0</v>
      </c>
      <c r="M2710" t="s">
        <v>32</v>
      </c>
      <c r="N2710">
        <v>2012</v>
      </c>
      <c r="O2710">
        <v>981</v>
      </c>
      <c r="P2710">
        <v>113859</v>
      </c>
      <c r="Q2710">
        <v>238</v>
      </c>
      <c r="R2710">
        <v>90859</v>
      </c>
      <c r="S2710">
        <v>975</v>
      </c>
      <c r="T2710">
        <v>36779</v>
      </c>
      <c r="U2710">
        <v>743</v>
      </c>
      <c r="V2710">
        <v>23000</v>
      </c>
      <c r="W2710">
        <v>12.4</v>
      </c>
      <c r="X2710">
        <v>23.7</v>
      </c>
      <c r="Y2710">
        <v>30.5</v>
      </c>
      <c r="Z2710">
        <v>33.9</v>
      </c>
      <c r="AA2710">
        <v>42.9</v>
      </c>
      <c r="AB2710">
        <v>47.2</v>
      </c>
      <c r="AC2710">
        <v>18.600000000000001</v>
      </c>
      <c r="AD2710">
        <v>46.1</v>
      </c>
    </row>
    <row r="2711" spans="1:30" x14ac:dyDescent="0.45">
      <c r="A2711" t="s">
        <v>205</v>
      </c>
      <c r="B2711">
        <v>25220</v>
      </c>
      <c r="C2711" t="s">
        <v>851</v>
      </c>
      <c r="E2711">
        <v>56</v>
      </c>
      <c r="F2711" t="s">
        <v>51</v>
      </c>
      <c r="H2711">
        <v>1</v>
      </c>
      <c r="I2711" t="s">
        <v>32</v>
      </c>
      <c r="J2711">
        <v>1</v>
      </c>
      <c r="K2711" t="s">
        <v>32</v>
      </c>
      <c r="L2711">
        <v>0</v>
      </c>
      <c r="M2711" t="s">
        <v>32</v>
      </c>
      <c r="N2711">
        <v>2012</v>
      </c>
      <c r="O2711">
        <v>1390</v>
      </c>
      <c r="Q2711">
        <v>77</v>
      </c>
      <c r="U2711">
        <v>1313</v>
      </c>
      <c r="W2711">
        <v>8.8000000000000007</v>
      </c>
      <c r="Y2711">
        <v>45.2</v>
      </c>
      <c r="AC2711">
        <v>8.1</v>
      </c>
    </row>
    <row r="2712" spans="1:30" x14ac:dyDescent="0.45">
      <c r="A2712" t="s">
        <v>205</v>
      </c>
      <c r="B2712">
        <v>25220</v>
      </c>
      <c r="C2712" t="s">
        <v>851</v>
      </c>
      <c r="E2712">
        <v>61</v>
      </c>
      <c r="F2712" t="s">
        <v>52</v>
      </c>
      <c r="H2712">
        <v>1</v>
      </c>
      <c r="I2712" t="s">
        <v>32</v>
      </c>
      <c r="J2712">
        <v>1</v>
      </c>
      <c r="K2712" t="s">
        <v>32</v>
      </c>
      <c r="L2712">
        <v>0</v>
      </c>
      <c r="M2712" t="s">
        <v>32</v>
      </c>
      <c r="N2712">
        <v>2012</v>
      </c>
      <c r="O2712">
        <v>213</v>
      </c>
      <c r="P2712">
        <v>23330</v>
      </c>
      <c r="Q2712">
        <v>27</v>
      </c>
      <c r="R2712">
        <v>21360</v>
      </c>
      <c r="S2712">
        <v>402</v>
      </c>
      <c r="T2712">
        <v>10843</v>
      </c>
      <c r="U2712">
        <v>186</v>
      </c>
      <c r="W2712">
        <v>32.299999999999997</v>
      </c>
      <c r="X2712">
        <v>13.5</v>
      </c>
      <c r="Y2712">
        <v>28.8</v>
      </c>
      <c r="Z2712">
        <v>14.2</v>
      </c>
      <c r="AA2712">
        <v>12.6</v>
      </c>
      <c r="AB2712">
        <v>12.9</v>
      </c>
      <c r="AC2712">
        <v>32.700000000000003</v>
      </c>
    </row>
    <row r="2713" spans="1:30" x14ac:dyDescent="0.45">
      <c r="A2713" t="s">
        <v>205</v>
      </c>
      <c r="B2713">
        <v>25220</v>
      </c>
      <c r="C2713" t="s">
        <v>851</v>
      </c>
      <c r="E2713">
        <v>62</v>
      </c>
      <c r="F2713" t="s">
        <v>53</v>
      </c>
      <c r="H2713">
        <v>1</v>
      </c>
      <c r="I2713" t="s">
        <v>32</v>
      </c>
      <c r="J2713">
        <v>1</v>
      </c>
      <c r="K2713" t="s">
        <v>32</v>
      </c>
      <c r="L2713">
        <v>0</v>
      </c>
      <c r="M2713" t="s">
        <v>32</v>
      </c>
      <c r="N2713">
        <v>2012</v>
      </c>
      <c r="O2713">
        <v>1039</v>
      </c>
      <c r="P2713">
        <v>382178</v>
      </c>
      <c r="Q2713">
        <v>224</v>
      </c>
      <c r="R2713">
        <v>372905</v>
      </c>
      <c r="S2713">
        <v>6012</v>
      </c>
      <c r="T2713">
        <v>145855</v>
      </c>
      <c r="U2713">
        <v>815</v>
      </c>
      <c r="V2713">
        <v>9273</v>
      </c>
      <c r="W2713">
        <v>4.8</v>
      </c>
      <c r="X2713">
        <v>9.4</v>
      </c>
      <c r="Y2713">
        <v>12.8</v>
      </c>
      <c r="Z2713">
        <v>10.1</v>
      </c>
      <c r="AA2713">
        <v>15.7</v>
      </c>
      <c r="AB2713">
        <v>11.8</v>
      </c>
      <c r="AC2713">
        <v>4.4000000000000004</v>
      </c>
      <c r="AD2713">
        <v>11.8</v>
      </c>
    </row>
    <row r="2714" spans="1:30" x14ac:dyDescent="0.45">
      <c r="A2714" t="s">
        <v>205</v>
      </c>
      <c r="B2714">
        <v>25220</v>
      </c>
      <c r="C2714" t="s">
        <v>851</v>
      </c>
      <c r="E2714">
        <v>71</v>
      </c>
      <c r="F2714" t="s">
        <v>54</v>
      </c>
      <c r="H2714">
        <v>1</v>
      </c>
      <c r="I2714" t="s">
        <v>32</v>
      </c>
      <c r="J2714">
        <v>1</v>
      </c>
      <c r="K2714" t="s">
        <v>32</v>
      </c>
      <c r="L2714">
        <v>0</v>
      </c>
      <c r="M2714" t="s">
        <v>32</v>
      </c>
      <c r="N2714">
        <v>2012</v>
      </c>
      <c r="O2714">
        <v>331</v>
      </c>
      <c r="P2714">
        <v>12273</v>
      </c>
      <c r="Q2714">
        <v>23</v>
      </c>
      <c r="R2714">
        <v>6289</v>
      </c>
      <c r="S2714">
        <v>173</v>
      </c>
      <c r="T2714">
        <v>1905</v>
      </c>
      <c r="U2714">
        <v>308</v>
      </c>
      <c r="V2714">
        <v>5984</v>
      </c>
      <c r="W2714">
        <v>14.7</v>
      </c>
      <c r="X2714">
        <v>12</v>
      </c>
      <c r="Y2714">
        <v>44.4</v>
      </c>
      <c r="Z2714">
        <v>9.3000000000000007</v>
      </c>
      <c r="AA2714">
        <v>23.9</v>
      </c>
      <c r="AB2714">
        <v>8.9</v>
      </c>
      <c r="AC2714">
        <v>14.7</v>
      </c>
      <c r="AD2714">
        <v>22.5</v>
      </c>
    </row>
    <row r="2715" spans="1:30" x14ac:dyDescent="0.45">
      <c r="A2715" t="s">
        <v>205</v>
      </c>
      <c r="B2715">
        <v>25220</v>
      </c>
      <c r="C2715" t="s">
        <v>851</v>
      </c>
      <c r="E2715">
        <v>72</v>
      </c>
      <c r="F2715" t="s">
        <v>55</v>
      </c>
      <c r="H2715">
        <v>1</v>
      </c>
      <c r="I2715" t="s">
        <v>32</v>
      </c>
      <c r="J2715">
        <v>1</v>
      </c>
      <c r="K2715" t="s">
        <v>32</v>
      </c>
      <c r="L2715">
        <v>0</v>
      </c>
      <c r="M2715" t="s">
        <v>32</v>
      </c>
      <c r="N2715">
        <v>2012</v>
      </c>
      <c r="O2715">
        <v>398</v>
      </c>
      <c r="P2715">
        <v>176315</v>
      </c>
      <c r="Q2715">
        <v>216</v>
      </c>
      <c r="R2715">
        <v>171012</v>
      </c>
      <c r="S2715">
        <v>3924</v>
      </c>
      <c r="T2715">
        <v>43435</v>
      </c>
      <c r="U2715">
        <v>181</v>
      </c>
      <c r="V2715">
        <v>5303</v>
      </c>
      <c r="W2715">
        <v>14.2</v>
      </c>
      <c r="X2715">
        <v>16.600000000000001</v>
      </c>
      <c r="Y2715">
        <v>20.100000000000001</v>
      </c>
      <c r="Z2715">
        <v>17.899999999999999</v>
      </c>
      <c r="AA2715">
        <v>23.7</v>
      </c>
      <c r="AB2715">
        <v>14.9</v>
      </c>
      <c r="AC2715">
        <v>23</v>
      </c>
      <c r="AD2715">
        <v>42.7</v>
      </c>
    </row>
    <row r="2716" spans="1:30" x14ac:dyDescent="0.45">
      <c r="A2716" t="s">
        <v>205</v>
      </c>
      <c r="B2716">
        <v>25220</v>
      </c>
      <c r="C2716" t="s">
        <v>851</v>
      </c>
      <c r="E2716">
        <v>81</v>
      </c>
      <c r="F2716" t="s">
        <v>56</v>
      </c>
      <c r="G2716" t="s">
        <v>57</v>
      </c>
      <c r="H2716">
        <v>1</v>
      </c>
      <c r="I2716" t="s">
        <v>32</v>
      </c>
      <c r="J2716">
        <v>1</v>
      </c>
      <c r="K2716" t="s">
        <v>32</v>
      </c>
      <c r="L2716">
        <v>0</v>
      </c>
      <c r="M2716" t="s">
        <v>32</v>
      </c>
      <c r="N2716">
        <v>2012</v>
      </c>
      <c r="O2716">
        <v>1699</v>
      </c>
      <c r="Q2716">
        <v>94</v>
      </c>
      <c r="U2716">
        <v>1605</v>
      </c>
      <c r="W2716">
        <v>8.6999999999999993</v>
      </c>
      <c r="Y2716">
        <v>34.299999999999997</v>
      </c>
      <c r="AC2716">
        <v>7.4</v>
      </c>
    </row>
    <row r="2717" spans="1:30" x14ac:dyDescent="0.45">
      <c r="A2717" t="s">
        <v>206</v>
      </c>
      <c r="B2717">
        <v>25260</v>
      </c>
      <c r="C2717" t="s">
        <v>622</v>
      </c>
      <c r="E2717">
        <v>0</v>
      </c>
      <c r="F2717" t="s">
        <v>31</v>
      </c>
      <c r="H2717">
        <v>1</v>
      </c>
      <c r="I2717" t="s">
        <v>32</v>
      </c>
      <c r="J2717">
        <v>1</v>
      </c>
      <c r="K2717" t="s">
        <v>32</v>
      </c>
      <c r="L2717">
        <v>0</v>
      </c>
      <c r="M2717" t="s">
        <v>32</v>
      </c>
      <c r="N2717">
        <v>2012</v>
      </c>
      <c r="O2717">
        <v>6091</v>
      </c>
      <c r="P2717">
        <v>5852679</v>
      </c>
      <c r="Q2717">
        <v>1264</v>
      </c>
      <c r="R2717">
        <v>5566356</v>
      </c>
      <c r="S2717">
        <v>20316</v>
      </c>
      <c r="T2717">
        <v>687984</v>
      </c>
      <c r="U2717">
        <v>4826</v>
      </c>
      <c r="W2717">
        <v>8.5</v>
      </c>
      <c r="X2717">
        <v>7.3</v>
      </c>
      <c r="Y2717">
        <v>12.6</v>
      </c>
      <c r="Z2717">
        <v>6.1</v>
      </c>
      <c r="AA2717">
        <v>8.8000000000000007</v>
      </c>
      <c r="AB2717">
        <v>8.3000000000000007</v>
      </c>
      <c r="AC2717">
        <v>8.4</v>
      </c>
    </row>
    <row r="2718" spans="1:30" x14ac:dyDescent="0.45">
      <c r="A2718" t="s">
        <v>206</v>
      </c>
      <c r="B2718">
        <v>25260</v>
      </c>
      <c r="C2718" t="s">
        <v>622</v>
      </c>
      <c r="E2718">
        <v>11</v>
      </c>
      <c r="F2718" t="s">
        <v>33</v>
      </c>
      <c r="G2718" t="s">
        <v>34</v>
      </c>
      <c r="H2718">
        <v>1</v>
      </c>
      <c r="I2718" t="s">
        <v>32</v>
      </c>
      <c r="J2718">
        <v>1</v>
      </c>
      <c r="K2718" t="s">
        <v>32</v>
      </c>
      <c r="L2718">
        <v>0</v>
      </c>
      <c r="M2718" t="s">
        <v>32</v>
      </c>
      <c r="N2718">
        <v>2012</v>
      </c>
      <c r="O2718">
        <v>130</v>
      </c>
      <c r="P2718">
        <v>65837</v>
      </c>
      <c r="Q2718">
        <v>20</v>
      </c>
      <c r="R2718">
        <v>52033</v>
      </c>
      <c r="S2718">
        <v>565</v>
      </c>
      <c r="T2718">
        <v>12213</v>
      </c>
      <c r="U2718">
        <v>110</v>
      </c>
      <c r="W2718">
        <v>55.8</v>
      </c>
      <c r="X2718">
        <v>17.899999999999999</v>
      </c>
      <c r="Y2718">
        <v>47.1</v>
      </c>
      <c r="Z2718">
        <v>19.2</v>
      </c>
      <c r="AA2718">
        <v>10.199999999999999</v>
      </c>
      <c r="AB2718">
        <v>12.9</v>
      </c>
      <c r="AC2718">
        <v>64.900000000000006</v>
      </c>
    </row>
    <row r="2719" spans="1:30" x14ac:dyDescent="0.45">
      <c r="A2719" t="s">
        <v>206</v>
      </c>
      <c r="B2719">
        <v>25260</v>
      </c>
      <c r="C2719" t="s">
        <v>622</v>
      </c>
      <c r="E2719">
        <v>23</v>
      </c>
      <c r="F2719" t="s">
        <v>37</v>
      </c>
      <c r="H2719">
        <v>1</v>
      </c>
      <c r="I2719" t="s">
        <v>32</v>
      </c>
      <c r="J2719">
        <v>1</v>
      </c>
      <c r="K2719" t="s">
        <v>32</v>
      </c>
      <c r="L2719">
        <v>0</v>
      </c>
      <c r="M2719" t="s">
        <v>32</v>
      </c>
      <c r="N2719">
        <v>2012</v>
      </c>
      <c r="O2719">
        <v>357</v>
      </c>
      <c r="Q2719">
        <v>61</v>
      </c>
      <c r="U2719">
        <v>296</v>
      </c>
      <c r="W2719">
        <v>20.7</v>
      </c>
      <c r="Y2719">
        <v>64.900000000000006</v>
      </c>
      <c r="AC2719">
        <v>25.2</v>
      </c>
    </row>
    <row r="2720" spans="1:30" x14ac:dyDescent="0.45">
      <c r="A2720" t="s">
        <v>206</v>
      </c>
      <c r="B2720">
        <v>25260</v>
      </c>
      <c r="C2720" t="s">
        <v>622</v>
      </c>
      <c r="E2720" t="s">
        <v>38</v>
      </c>
      <c r="F2720" t="s">
        <v>39</v>
      </c>
      <c r="H2720">
        <v>1</v>
      </c>
      <c r="I2720" t="s">
        <v>32</v>
      </c>
      <c r="J2720">
        <v>1</v>
      </c>
      <c r="K2720" t="s">
        <v>32</v>
      </c>
      <c r="L2720">
        <v>0</v>
      </c>
      <c r="M2720" t="s">
        <v>32</v>
      </c>
      <c r="N2720">
        <v>2012</v>
      </c>
      <c r="O2720">
        <v>157</v>
      </c>
      <c r="P2720">
        <v>2793720</v>
      </c>
      <c r="Q2720">
        <v>59</v>
      </c>
      <c r="R2720">
        <v>2790560</v>
      </c>
      <c r="S2720">
        <v>4135</v>
      </c>
      <c r="T2720">
        <v>170722</v>
      </c>
      <c r="U2720">
        <v>98</v>
      </c>
      <c r="W2720">
        <v>35.200000000000003</v>
      </c>
      <c r="X2720">
        <v>3.1</v>
      </c>
      <c r="Y2720">
        <v>34.6</v>
      </c>
      <c r="Z2720">
        <v>3.2</v>
      </c>
      <c r="AA2720">
        <v>3.7</v>
      </c>
      <c r="AB2720">
        <v>3.7</v>
      </c>
      <c r="AC2720">
        <v>45.7</v>
      </c>
    </row>
    <row r="2721" spans="1:30" x14ac:dyDescent="0.45">
      <c r="A2721" t="s">
        <v>206</v>
      </c>
      <c r="B2721">
        <v>25260</v>
      </c>
      <c r="C2721" t="s">
        <v>622</v>
      </c>
      <c r="E2721">
        <v>42</v>
      </c>
      <c r="F2721" t="s">
        <v>40</v>
      </c>
      <c r="H2721">
        <v>1</v>
      </c>
      <c r="I2721" t="s">
        <v>32</v>
      </c>
      <c r="J2721">
        <v>1</v>
      </c>
      <c r="K2721" t="s">
        <v>32</v>
      </c>
      <c r="L2721">
        <v>0</v>
      </c>
      <c r="M2721" t="s">
        <v>32</v>
      </c>
      <c r="N2721">
        <v>2012</v>
      </c>
      <c r="O2721">
        <v>148</v>
      </c>
      <c r="P2721">
        <v>316588</v>
      </c>
      <c r="Q2721">
        <v>51</v>
      </c>
      <c r="R2721">
        <v>315984</v>
      </c>
      <c r="S2721">
        <v>396</v>
      </c>
      <c r="T2721">
        <v>17132</v>
      </c>
      <c r="U2721">
        <v>97</v>
      </c>
      <c r="V2721">
        <v>604</v>
      </c>
      <c r="W2721">
        <v>36.200000000000003</v>
      </c>
      <c r="X2721">
        <v>11.4</v>
      </c>
      <c r="Y2721">
        <v>67.8</v>
      </c>
      <c r="Z2721">
        <v>11.9</v>
      </c>
      <c r="AA2721">
        <v>36.200000000000003</v>
      </c>
      <c r="AB2721">
        <v>20.8</v>
      </c>
      <c r="AC2721">
        <v>49.8</v>
      </c>
      <c r="AD2721">
        <v>40.799999999999997</v>
      </c>
    </row>
    <row r="2722" spans="1:30" x14ac:dyDescent="0.45">
      <c r="A2722" t="s">
        <v>206</v>
      </c>
      <c r="B2722">
        <v>25260</v>
      </c>
      <c r="C2722" t="s">
        <v>622</v>
      </c>
      <c r="E2722" t="s">
        <v>41</v>
      </c>
      <c r="F2722" t="s">
        <v>42</v>
      </c>
      <c r="H2722">
        <v>1</v>
      </c>
      <c r="I2722" t="s">
        <v>32</v>
      </c>
      <c r="J2722">
        <v>1</v>
      </c>
      <c r="K2722" t="s">
        <v>32</v>
      </c>
      <c r="L2722">
        <v>0</v>
      </c>
      <c r="M2722" t="s">
        <v>32</v>
      </c>
      <c r="N2722">
        <v>2012</v>
      </c>
      <c r="O2722">
        <v>847</v>
      </c>
      <c r="P2722">
        <v>1312865</v>
      </c>
      <c r="Q2722">
        <v>238</v>
      </c>
      <c r="R2722">
        <v>1166219</v>
      </c>
      <c r="S2722">
        <v>4173</v>
      </c>
      <c r="T2722">
        <v>92493</v>
      </c>
      <c r="U2722">
        <v>610</v>
      </c>
      <c r="W2722">
        <v>18.899999999999999</v>
      </c>
      <c r="X2722">
        <v>29.9</v>
      </c>
      <c r="Y2722">
        <v>23.4</v>
      </c>
      <c r="Z2722">
        <v>25.4</v>
      </c>
      <c r="AA2722">
        <v>18.100000000000001</v>
      </c>
      <c r="AB2722">
        <v>18.899999999999999</v>
      </c>
      <c r="AC2722">
        <v>19.899999999999999</v>
      </c>
    </row>
    <row r="2723" spans="1:30" x14ac:dyDescent="0.45">
      <c r="A2723" t="s">
        <v>206</v>
      </c>
      <c r="B2723">
        <v>25260</v>
      </c>
      <c r="C2723" t="s">
        <v>622</v>
      </c>
      <c r="E2723" t="s">
        <v>43</v>
      </c>
      <c r="F2723" t="s">
        <v>44</v>
      </c>
      <c r="G2723" t="s">
        <v>45</v>
      </c>
      <c r="H2723">
        <v>1</v>
      </c>
      <c r="I2723" t="s">
        <v>32</v>
      </c>
      <c r="J2723">
        <v>1</v>
      </c>
      <c r="K2723" t="s">
        <v>32</v>
      </c>
      <c r="L2723">
        <v>0</v>
      </c>
      <c r="M2723" t="s">
        <v>32</v>
      </c>
      <c r="N2723">
        <v>2012</v>
      </c>
      <c r="O2723">
        <v>323</v>
      </c>
      <c r="P2723">
        <v>111408</v>
      </c>
      <c r="Q2723">
        <v>89</v>
      </c>
      <c r="R2723">
        <v>91888</v>
      </c>
      <c r="S2723">
        <v>804</v>
      </c>
      <c r="T2723">
        <v>31784</v>
      </c>
      <c r="U2723">
        <v>234</v>
      </c>
      <c r="V2723">
        <v>19519</v>
      </c>
      <c r="W2723">
        <v>35.5</v>
      </c>
      <c r="X2723">
        <v>11.7</v>
      </c>
      <c r="Y2723">
        <v>44.3</v>
      </c>
      <c r="Z2723">
        <v>9</v>
      </c>
      <c r="AA2723">
        <v>9.9</v>
      </c>
      <c r="AB2723">
        <v>8.8000000000000007</v>
      </c>
      <c r="AC2723">
        <v>35.299999999999997</v>
      </c>
      <c r="AD2723">
        <v>47.1</v>
      </c>
    </row>
    <row r="2724" spans="1:30" x14ac:dyDescent="0.45">
      <c r="A2724" t="s">
        <v>206</v>
      </c>
      <c r="B2724">
        <v>25260</v>
      </c>
      <c r="C2724" t="s">
        <v>622</v>
      </c>
      <c r="E2724">
        <v>52</v>
      </c>
      <c r="F2724" t="s">
        <v>47</v>
      </c>
      <c r="G2724" t="s">
        <v>48</v>
      </c>
      <c r="H2724">
        <v>1</v>
      </c>
      <c r="I2724" t="s">
        <v>32</v>
      </c>
      <c r="J2724">
        <v>1</v>
      </c>
      <c r="K2724" t="s">
        <v>32</v>
      </c>
      <c r="L2724">
        <v>0</v>
      </c>
      <c r="M2724" t="s">
        <v>32</v>
      </c>
      <c r="N2724">
        <v>2012</v>
      </c>
      <c r="O2724">
        <v>161</v>
      </c>
      <c r="P2724">
        <v>110420</v>
      </c>
      <c r="Q2724">
        <v>66</v>
      </c>
      <c r="R2724">
        <v>108145</v>
      </c>
      <c r="S2724">
        <v>522</v>
      </c>
      <c r="T2724">
        <v>22017</v>
      </c>
      <c r="U2724">
        <v>95</v>
      </c>
      <c r="W2724">
        <v>37</v>
      </c>
      <c r="X2724">
        <v>12.9</v>
      </c>
      <c r="Y2724">
        <v>37.9</v>
      </c>
      <c r="Z2724">
        <v>13.9</v>
      </c>
      <c r="AA2724">
        <v>15.2</v>
      </c>
      <c r="AB2724">
        <v>16.600000000000001</v>
      </c>
      <c r="AC2724">
        <v>58.6</v>
      </c>
    </row>
    <row r="2725" spans="1:30" x14ac:dyDescent="0.45">
      <c r="A2725" t="s">
        <v>206</v>
      </c>
      <c r="B2725">
        <v>25260</v>
      </c>
      <c r="C2725" t="s">
        <v>622</v>
      </c>
      <c r="E2725">
        <v>53</v>
      </c>
      <c r="F2725" t="s">
        <v>49</v>
      </c>
      <c r="H2725">
        <v>1</v>
      </c>
      <c r="I2725" t="s">
        <v>32</v>
      </c>
      <c r="J2725">
        <v>1</v>
      </c>
      <c r="K2725" t="s">
        <v>32</v>
      </c>
      <c r="L2725">
        <v>0</v>
      </c>
      <c r="M2725" t="s">
        <v>32</v>
      </c>
      <c r="N2725">
        <v>2012</v>
      </c>
      <c r="O2725">
        <v>448</v>
      </c>
      <c r="P2725">
        <v>82781</v>
      </c>
      <c r="Q2725">
        <v>46</v>
      </c>
      <c r="R2725">
        <v>51432</v>
      </c>
      <c r="S2725">
        <v>293</v>
      </c>
      <c r="T2725">
        <v>8646</v>
      </c>
      <c r="U2725">
        <v>402</v>
      </c>
      <c r="V2725">
        <v>31349</v>
      </c>
      <c r="W2725">
        <v>27.6</v>
      </c>
      <c r="X2725">
        <v>16.5</v>
      </c>
      <c r="Y2725">
        <v>54.5</v>
      </c>
      <c r="Z2725">
        <v>20.7</v>
      </c>
      <c r="AA2725">
        <v>36</v>
      </c>
      <c r="AB2725">
        <v>31.4</v>
      </c>
      <c r="AC2725">
        <v>27.5</v>
      </c>
      <c r="AD2725">
        <v>33.799999999999997</v>
      </c>
    </row>
    <row r="2726" spans="1:30" x14ac:dyDescent="0.45">
      <c r="A2726" t="s">
        <v>206</v>
      </c>
      <c r="B2726">
        <v>25260</v>
      </c>
      <c r="C2726" t="s">
        <v>622</v>
      </c>
      <c r="E2726">
        <v>54</v>
      </c>
      <c r="F2726" t="s">
        <v>50</v>
      </c>
      <c r="H2726">
        <v>1</v>
      </c>
      <c r="I2726" t="s">
        <v>32</v>
      </c>
      <c r="J2726">
        <v>1</v>
      </c>
      <c r="K2726" t="s">
        <v>32</v>
      </c>
      <c r="L2726">
        <v>0</v>
      </c>
      <c r="M2726" t="s">
        <v>32</v>
      </c>
      <c r="N2726">
        <v>2012</v>
      </c>
      <c r="O2726">
        <v>584</v>
      </c>
      <c r="P2726">
        <v>37169</v>
      </c>
      <c r="Q2726">
        <v>67</v>
      </c>
      <c r="R2726">
        <v>28418</v>
      </c>
      <c r="S2726">
        <v>306</v>
      </c>
      <c r="T2726">
        <v>10339</v>
      </c>
      <c r="U2726">
        <v>517</v>
      </c>
      <c r="V2726">
        <v>8750</v>
      </c>
      <c r="W2726">
        <v>28.9</v>
      </c>
      <c r="X2726">
        <v>32.4</v>
      </c>
      <c r="Y2726">
        <v>52.7</v>
      </c>
      <c r="Z2726">
        <v>42</v>
      </c>
      <c r="AA2726">
        <v>51.4</v>
      </c>
      <c r="AB2726">
        <v>34.9</v>
      </c>
      <c r="AC2726">
        <v>27.6</v>
      </c>
      <c r="AD2726">
        <v>32</v>
      </c>
    </row>
    <row r="2727" spans="1:30" x14ac:dyDescent="0.45">
      <c r="A2727" t="s">
        <v>206</v>
      </c>
      <c r="B2727">
        <v>25260</v>
      </c>
      <c r="C2727" t="s">
        <v>622</v>
      </c>
      <c r="E2727">
        <v>56</v>
      </c>
      <c r="F2727" t="s">
        <v>51</v>
      </c>
      <c r="H2727">
        <v>1</v>
      </c>
      <c r="I2727" t="s">
        <v>32</v>
      </c>
      <c r="J2727">
        <v>1</v>
      </c>
      <c r="K2727" t="s">
        <v>32</v>
      </c>
      <c r="L2727">
        <v>0</v>
      </c>
      <c r="M2727" t="s">
        <v>32</v>
      </c>
      <c r="N2727">
        <v>2012</v>
      </c>
      <c r="O2727">
        <v>541</v>
      </c>
      <c r="Q2727">
        <v>34</v>
      </c>
      <c r="U2727">
        <v>507</v>
      </c>
      <c r="W2727">
        <v>27.3</v>
      </c>
      <c r="Y2727">
        <v>76.5</v>
      </c>
      <c r="AC2727">
        <v>24.6</v>
      </c>
    </row>
    <row r="2728" spans="1:30" x14ac:dyDescent="0.45">
      <c r="A2728" t="s">
        <v>206</v>
      </c>
      <c r="B2728">
        <v>25260</v>
      </c>
      <c r="C2728" t="s">
        <v>622</v>
      </c>
      <c r="E2728">
        <v>61</v>
      </c>
      <c r="F2728" t="s">
        <v>52</v>
      </c>
      <c r="H2728">
        <v>1</v>
      </c>
      <c r="I2728" t="s">
        <v>32</v>
      </c>
      <c r="J2728">
        <v>1</v>
      </c>
      <c r="K2728" t="s">
        <v>32</v>
      </c>
      <c r="L2728">
        <v>0</v>
      </c>
      <c r="M2728" t="s">
        <v>32</v>
      </c>
      <c r="N2728">
        <v>2012</v>
      </c>
      <c r="O2728">
        <v>101</v>
      </c>
      <c r="P2728">
        <v>17293</v>
      </c>
      <c r="Q2728">
        <v>32</v>
      </c>
      <c r="R2728">
        <v>16836</v>
      </c>
      <c r="S2728">
        <v>482</v>
      </c>
      <c r="T2728">
        <v>8915</v>
      </c>
      <c r="U2728">
        <v>69</v>
      </c>
      <c r="V2728">
        <v>457</v>
      </c>
      <c r="W2728">
        <v>45</v>
      </c>
      <c r="X2728">
        <v>7.2</v>
      </c>
      <c r="Y2728">
        <v>79.5</v>
      </c>
      <c r="Z2728">
        <v>7.9</v>
      </c>
      <c r="AA2728">
        <v>63.7</v>
      </c>
      <c r="AB2728">
        <v>11.1</v>
      </c>
      <c r="AC2728">
        <v>60.2</v>
      </c>
      <c r="AD2728">
        <v>27.7</v>
      </c>
    </row>
    <row r="2729" spans="1:30" x14ac:dyDescent="0.45">
      <c r="A2729" t="s">
        <v>206</v>
      </c>
      <c r="B2729">
        <v>25260</v>
      </c>
      <c r="C2729" t="s">
        <v>622</v>
      </c>
      <c r="E2729">
        <v>62</v>
      </c>
      <c r="F2729" t="s">
        <v>53</v>
      </c>
      <c r="H2729">
        <v>1</v>
      </c>
      <c r="I2729" t="s">
        <v>32</v>
      </c>
      <c r="J2729">
        <v>1</v>
      </c>
      <c r="K2729" t="s">
        <v>32</v>
      </c>
      <c r="L2729">
        <v>0</v>
      </c>
      <c r="M2729" t="s">
        <v>32</v>
      </c>
      <c r="N2729">
        <v>2012</v>
      </c>
      <c r="O2729">
        <v>900</v>
      </c>
      <c r="P2729">
        <v>574542</v>
      </c>
      <c r="Q2729">
        <v>230</v>
      </c>
      <c r="R2729">
        <v>560895</v>
      </c>
      <c r="S2729">
        <v>4813</v>
      </c>
      <c r="T2729">
        <v>201036</v>
      </c>
      <c r="U2729">
        <v>670</v>
      </c>
      <c r="W2729">
        <v>23.4</v>
      </c>
      <c r="X2729">
        <v>11.7</v>
      </c>
      <c r="Y2729">
        <v>40.1</v>
      </c>
      <c r="Z2729">
        <v>11.6</v>
      </c>
      <c r="AA2729">
        <v>12</v>
      </c>
      <c r="AB2729">
        <v>14.1</v>
      </c>
      <c r="AC2729">
        <v>21.9</v>
      </c>
    </row>
    <row r="2730" spans="1:30" x14ac:dyDescent="0.45">
      <c r="A2730" t="s">
        <v>206</v>
      </c>
      <c r="B2730">
        <v>25260</v>
      </c>
      <c r="C2730" t="s">
        <v>622</v>
      </c>
      <c r="E2730">
        <v>71</v>
      </c>
      <c r="F2730" t="s">
        <v>54</v>
      </c>
      <c r="H2730">
        <v>1</v>
      </c>
      <c r="I2730" t="s">
        <v>32</v>
      </c>
      <c r="J2730">
        <v>1</v>
      </c>
      <c r="K2730" t="s">
        <v>32</v>
      </c>
      <c r="L2730">
        <v>0</v>
      </c>
      <c r="M2730" t="s">
        <v>32</v>
      </c>
      <c r="N2730">
        <v>2012</v>
      </c>
      <c r="O2730">
        <v>86</v>
      </c>
      <c r="P2730">
        <v>8640</v>
      </c>
      <c r="Q2730">
        <v>9</v>
      </c>
      <c r="R2730">
        <v>7473</v>
      </c>
      <c r="S2730">
        <v>151</v>
      </c>
      <c r="T2730">
        <v>1993</v>
      </c>
      <c r="U2730">
        <v>77</v>
      </c>
      <c r="W2730">
        <v>39.4</v>
      </c>
      <c r="X2730">
        <v>10.8</v>
      </c>
      <c r="Y2730">
        <v>34.1</v>
      </c>
      <c r="Z2730">
        <v>7.5</v>
      </c>
      <c r="AA2730">
        <v>8.9</v>
      </c>
      <c r="AB2730">
        <v>6.8</v>
      </c>
      <c r="AC2730">
        <v>42.1</v>
      </c>
    </row>
    <row r="2731" spans="1:30" x14ac:dyDescent="0.45">
      <c r="A2731" t="s">
        <v>206</v>
      </c>
      <c r="B2731">
        <v>25260</v>
      </c>
      <c r="C2731" t="s">
        <v>622</v>
      </c>
      <c r="E2731">
        <v>72</v>
      </c>
      <c r="F2731" t="s">
        <v>55</v>
      </c>
      <c r="H2731">
        <v>1</v>
      </c>
      <c r="I2731" t="s">
        <v>32</v>
      </c>
      <c r="J2731">
        <v>1</v>
      </c>
      <c r="K2731" t="s">
        <v>32</v>
      </c>
      <c r="L2731">
        <v>0</v>
      </c>
      <c r="M2731" t="s">
        <v>32</v>
      </c>
      <c r="N2731">
        <v>2012</v>
      </c>
      <c r="O2731">
        <v>266</v>
      </c>
      <c r="P2731">
        <v>89703</v>
      </c>
      <c r="Q2731">
        <v>142</v>
      </c>
      <c r="R2731">
        <v>83642</v>
      </c>
      <c r="S2731">
        <v>1637</v>
      </c>
      <c r="T2731">
        <v>21550</v>
      </c>
      <c r="U2731">
        <v>124</v>
      </c>
      <c r="W2731">
        <v>29.4</v>
      </c>
      <c r="X2731">
        <v>15.2</v>
      </c>
      <c r="Y2731">
        <v>48.8</v>
      </c>
      <c r="Z2731">
        <v>17.100000000000001</v>
      </c>
      <c r="AA2731">
        <v>15.2</v>
      </c>
      <c r="AB2731">
        <v>16.3</v>
      </c>
      <c r="AC2731">
        <v>40.200000000000003</v>
      </c>
    </row>
    <row r="2732" spans="1:30" x14ac:dyDescent="0.45">
      <c r="A2732" t="s">
        <v>206</v>
      </c>
      <c r="B2732">
        <v>25260</v>
      </c>
      <c r="C2732" t="s">
        <v>622</v>
      </c>
      <c r="E2732">
        <v>81</v>
      </c>
      <c r="F2732" t="s">
        <v>56</v>
      </c>
      <c r="G2732" t="s">
        <v>57</v>
      </c>
      <c r="H2732">
        <v>1</v>
      </c>
      <c r="I2732" t="s">
        <v>32</v>
      </c>
      <c r="J2732">
        <v>1</v>
      </c>
      <c r="K2732" t="s">
        <v>32</v>
      </c>
      <c r="L2732">
        <v>0</v>
      </c>
      <c r="M2732" t="s">
        <v>32</v>
      </c>
      <c r="N2732">
        <v>2012</v>
      </c>
      <c r="O2732">
        <v>1027</v>
      </c>
      <c r="P2732">
        <v>82195</v>
      </c>
      <c r="Q2732">
        <v>118</v>
      </c>
      <c r="U2732">
        <v>909</v>
      </c>
      <c r="V2732">
        <v>19638</v>
      </c>
      <c r="W2732">
        <v>15</v>
      </c>
      <c r="X2732">
        <v>49.6</v>
      </c>
      <c r="Y2732">
        <v>47.2</v>
      </c>
      <c r="AC2732">
        <v>16.399999999999999</v>
      </c>
      <c r="AD2732">
        <v>25.5</v>
      </c>
    </row>
    <row r="2733" spans="1:30" x14ac:dyDescent="0.45">
      <c r="A2733" t="s">
        <v>207</v>
      </c>
      <c r="B2733">
        <v>25420</v>
      </c>
      <c r="C2733" t="s">
        <v>623</v>
      </c>
      <c r="E2733">
        <v>0</v>
      </c>
      <c r="F2733" t="s">
        <v>31</v>
      </c>
      <c r="H2733">
        <v>1</v>
      </c>
      <c r="I2733" t="s">
        <v>32</v>
      </c>
      <c r="J2733">
        <v>1</v>
      </c>
      <c r="K2733" t="s">
        <v>32</v>
      </c>
      <c r="L2733">
        <v>0</v>
      </c>
      <c r="M2733" t="s">
        <v>32</v>
      </c>
      <c r="N2733">
        <v>2012</v>
      </c>
      <c r="O2733">
        <v>40752</v>
      </c>
      <c r="P2733">
        <v>62431473</v>
      </c>
      <c r="Q2733">
        <v>9311</v>
      </c>
      <c r="R2733">
        <v>60849163</v>
      </c>
      <c r="S2733">
        <v>240790</v>
      </c>
      <c r="T2733">
        <v>9994714</v>
      </c>
      <c r="U2733">
        <v>31442</v>
      </c>
      <c r="V2733">
        <v>1582310</v>
      </c>
      <c r="W2733">
        <v>2.6</v>
      </c>
      <c r="X2733">
        <v>1.9</v>
      </c>
      <c r="Y2733">
        <v>5.6</v>
      </c>
      <c r="Z2733">
        <v>2</v>
      </c>
      <c r="AA2733">
        <v>2.2000000000000002</v>
      </c>
      <c r="AB2733">
        <v>2.5</v>
      </c>
      <c r="AC2733">
        <v>2.7</v>
      </c>
      <c r="AD2733">
        <v>9.1999999999999993</v>
      </c>
    </row>
    <row r="2734" spans="1:30" x14ac:dyDescent="0.45">
      <c r="A2734" t="s">
        <v>207</v>
      </c>
      <c r="B2734">
        <v>25420</v>
      </c>
      <c r="C2734" t="s">
        <v>623</v>
      </c>
      <c r="E2734">
        <v>11</v>
      </c>
      <c r="F2734" t="s">
        <v>33</v>
      </c>
      <c r="G2734" t="s">
        <v>34</v>
      </c>
      <c r="H2734">
        <v>1</v>
      </c>
      <c r="I2734" t="s">
        <v>32</v>
      </c>
      <c r="J2734">
        <v>1</v>
      </c>
      <c r="K2734" t="s">
        <v>32</v>
      </c>
      <c r="L2734">
        <v>0</v>
      </c>
      <c r="M2734" t="s">
        <v>32</v>
      </c>
      <c r="N2734">
        <v>2012</v>
      </c>
      <c r="O2734">
        <v>437</v>
      </c>
      <c r="P2734">
        <v>27915</v>
      </c>
      <c r="Q2734">
        <v>1</v>
      </c>
      <c r="U2734">
        <v>436</v>
      </c>
      <c r="V2734">
        <v>18460</v>
      </c>
      <c r="W2734">
        <v>30.4</v>
      </c>
      <c r="X2734">
        <v>34.4</v>
      </c>
      <c r="Y2734">
        <v>0</v>
      </c>
      <c r="AC2734">
        <v>29.1</v>
      </c>
      <c r="AD2734">
        <v>49.4</v>
      </c>
    </row>
    <row r="2735" spans="1:30" x14ac:dyDescent="0.45">
      <c r="A2735" t="s">
        <v>207</v>
      </c>
      <c r="B2735">
        <v>25420</v>
      </c>
      <c r="C2735" t="s">
        <v>623</v>
      </c>
      <c r="E2735">
        <v>22</v>
      </c>
      <c r="F2735" t="s">
        <v>36</v>
      </c>
      <c r="H2735">
        <v>1</v>
      </c>
      <c r="I2735" t="s">
        <v>32</v>
      </c>
      <c r="J2735">
        <v>1</v>
      </c>
      <c r="K2735" t="s">
        <v>32</v>
      </c>
      <c r="L2735">
        <v>0</v>
      </c>
      <c r="M2735" t="s">
        <v>32</v>
      </c>
      <c r="N2735">
        <v>2012</v>
      </c>
      <c r="O2735">
        <v>77</v>
      </c>
      <c r="P2735">
        <v>1065216</v>
      </c>
      <c r="Q2735">
        <v>18</v>
      </c>
      <c r="R2735">
        <v>1064563</v>
      </c>
      <c r="S2735">
        <v>1660</v>
      </c>
      <c r="T2735">
        <v>158058</v>
      </c>
      <c r="U2735">
        <v>58</v>
      </c>
      <c r="V2735">
        <v>653</v>
      </c>
      <c r="W2735">
        <v>75.900000000000006</v>
      </c>
      <c r="X2735">
        <v>7.1</v>
      </c>
      <c r="Y2735">
        <v>48.8</v>
      </c>
      <c r="Z2735">
        <v>7.4</v>
      </c>
      <c r="AA2735">
        <v>12.3</v>
      </c>
      <c r="AB2735">
        <v>8.4</v>
      </c>
      <c r="AC2735">
        <v>81.2</v>
      </c>
      <c r="AD2735">
        <v>13.8</v>
      </c>
    </row>
    <row r="2736" spans="1:30" x14ac:dyDescent="0.45">
      <c r="A2736" t="s">
        <v>207</v>
      </c>
      <c r="B2736">
        <v>25420</v>
      </c>
      <c r="C2736" t="s">
        <v>623</v>
      </c>
      <c r="E2736">
        <v>23</v>
      </c>
      <c r="F2736" t="s">
        <v>37</v>
      </c>
      <c r="H2736">
        <v>1</v>
      </c>
      <c r="I2736" t="s">
        <v>32</v>
      </c>
      <c r="J2736">
        <v>1</v>
      </c>
      <c r="K2736" t="s">
        <v>32</v>
      </c>
      <c r="L2736">
        <v>0</v>
      </c>
      <c r="M2736" t="s">
        <v>32</v>
      </c>
      <c r="N2736">
        <v>2012</v>
      </c>
      <c r="O2736">
        <v>4559</v>
      </c>
      <c r="P2736">
        <v>2013768</v>
      </c>
      <c r="Q2736">
        <v>974</v>
      </c>
      <c r="R2736">
        <v>1773878</v>
      </c>
      <c r="S2736">
        <v>8940</v>
      </c>
      <c r="T2736">
        <v>431639</v>
      </c>
      <c r="U2736">
        <v>3586</v>
      </c>
      <c r="V2736">
        <v>239890</v>
      </c>
      <c r="W2736">
        <v>9.6</v>
      </c>
      <c r="X2736">
        <v>19</v>
      </c>
      <c r="Y2736">
        <v>17.5</v>
      </c>
      <c r="Z2736">
        <v>21.4</v>
      </c>
      <c r="AA2736">
        <v>27.5</v>
      </c>
      <c r="AB2736">
        <v>28.8</v>
      </c>
      <c r="AC2736">
        <v>11.1</v>
      </c>
      <c r="AD2736">
        <v>40.799999999999997</v>
      </c>
    </row>
    <row r="2737" spans="1:30" x14ac:dyDescent="0.45">
      <c r="A2737" t="s">
        <v>207</v>
      </c>
      <c r="B2737">
        <v>25420</v>
      </c>
      <c r="C2737" t="s">
        <v>623</v>
      </c>
      <c r="E2737" t="s">
        <v>38</v>
      </c>
      <c r="F2737" t="s">
        <v>39</v>
      </c>
      <c r="H2737">
        <v>1</v>
      </c>
      <c r="I2737" t="s">
        <v>32</v>
      </c>
      <c r="J2737">
        <v>1</v>
      </c>
      <c r="K2737" t="s">
        <v>32</v>
      </c>
      <c r="L2737">
        <v>0</v>
      </c>
      <c r="M2737" t="s">
        <v>32</v>
      </c>
      <c r="N2737">
        <v>2012</v>
      </c>
      <c r="O2737">
        <v>722</v>
      </c>
      <c r="P2737">
        <v>7055870</v>
      </c>
      <c r="Q2737">
        <v>345</v>
      </c>
      <c r="R2737">
        <v>7027177</v>
      </c>
      <c r="S2737">
        <v>14793</v>
      </c>
      <c r="T2737">
        <v>746946</v>
      </c>
      <c r="U2737">
        <v>377</v>
      </c>
      <c r="V2737">
        <v>28693</v>
      </c>
      <c r="W2737">
        <v>16.100000000000001</v>
      </c>
      <c r="X2737">
        <v>4.5</v>
      </c>
      <c r="Y2737">
        <v>21.6</v>
      </c>
      <c r="Z2737">
        <v>4.7</v>
      </c>
      <c r="AA2737">
        <v>6.2</v>
      </c>
      <c r="AB2737">
        <v>6</v>
      </c>
      <c r="AC2737">
        <v>24.3</v>
      </c>
      <c r="AD2737">
        <v>43.9</v>
      </c>
    </row>
    <row r="2738" spans="1:30" x14ac:dyDescent="0.45">
      <c r="A2738" t="s">
        <v>207</v>
      </c>
      <c r="B2738">
        <v>25420</v>
      </c>
      <c r="C2738" t="s">
        <v>623</v>
      </c>
      <c r="E2738">
        <v>42</v>
      </c>
      <c r="F2738" t="s">
        <v>40</v>
      </c>
      <c r="H2738">
        <v>1</v>
      </c>
      <c r="I2738" t="s">
        <v>32</v>
      </c>
      <c r="J2738">
        <v>1</v>
      </c>
      <c r="K2738" t="s">
        <v>32</v>
      </c>
      <c r="L2738">
        <v>0</v>
      </c>
      <c r="M2738" t="s">
        <v>32</v>
      </c>
      <c r="N2738">
        <v>2012</v>
      </c>
      <c r="O2738">
        <v>1075</v>
      </c>
      <c r="P2738">
        <v>13771961</v>
      </c>
      <c r="Q2738">
        <v>574</v>
      </c>
      <c r="R2738">
        <v>13723828</v>
      </c>
      <c r="S2738">
        <v>12919</v>
      </c>
      <c r="T2738">
        <v>631464</v>
      </c>
      <c r="U2738">
        <v>502</v>
      </c>
      <c r="V2738">
        <v>48133</v>
      </c>
      <c r="W2738">
        <v>12.5</v>
      </c>
      <c r="X2738">
        <v>5.3</v>
      </c>
      <c r="Y2738">
        <v>18.3</v>
      </c>
      <c r="Z2738">
        <v>5.5</v>
      </c>
      <c r="AA2738">
        <v>12.1</v>
      </c>
      <c r="AB2738">
        <v>11.7</v>
      </c>
      <c r="AC2738">
        <v>16.2</v>
      </c>
      <c r="AD2738">
        <v>41.3</v>
      </c>
    </row>
    <row r="2739" spans="1:30" x14ac:dyDescent="0.45">
      <c r="A2739" t="s">
        <v>207</v>
      </c>
      <c r="B2739">
        <v>25420</v>
      </c>
      <c r="C2739" t="s">
        <v>623</v>
      </c>
      <c r="E2739" t="s">
        <v>41</v>
      </c>
      <c r="F2739" t="s">
        <v>42</v>
      </c>
      <c r="H2739">
        <v>1</v>
      </c>
      <c r="I2739" t="s">
        <v>32</v>
      </c>
      <c r="J2739">
        <v>1</v>
      </c>
      <c r="K2739" t="s">
        <v>32</v>
      </c>
      <c r="L2739">
        <v>0</v>
      </c>
      <c r="M2739" t="s">
        <v>32</v>
      </c>
      <c r="N2739">
        <v>2012</v>
      </c>
      <c r="O2739">
        <v>5165</v>
      </c>
      <c r="P2739">
        <v>8691373</v>
      </c>
      <c r="Q2739">
        <v>1303</v>
      </c>
      <c r="R2739">
        <v>8548005</v>
      </c>
      <c r="S2739">
        <v>31553</v>
      </c>
      <c r="T2739">
        <v>730465</v>
      </c>
      <c r="U2739">
        <v>3862</v>
      </c>
      <c r="V2739">
        <v>143369</v>
      </c>
      <c r="W2739">
        <v>5.7</v>
      </c>
      <c r="X2739">
        <v>9.6</v>
      </c>
      <c r="Y2739">
        <v>11.8</v>
      </c>
      <c r="Z2739">
        <v>10.199999999999999</v>
      </c>
      <c r="AA2739">
        <v>5.6</v>
      </c>
      <c r="AB2739">
        <v>9.6999999999999993</v>
      </c>
      <c r="AC2739">
        <v>5.8</v>
      </c>
      <c r="AD2739">
        <v>16.2</v>
      </c>
    </row>
    <row r="2740" spans="1:30" x14ac:dyDescent="0.45">
      <c r="A2740" t="s">
        <v>207</v>
      </c>
      <c r="B2740">
        <v>25420</v>
      </c>
      <c r="C2740" t="s">
        <v>623</v>
      </c>
      <c r="E2740" t="s">
        <v>43</v>
      </c>
      <c r="F2740" t="s">
        <v>44</v>
      </c>
      <c r="G2740" t="s">
        <v>45</v>
      </c>
      <c r="H2740">
        <v>1</v>
      </c>
      <c r="I2740" t="s">
        <v>32</v>
      </c>
      <c r="J2740">
        <v>1</v>
      </c>
      <c r="K2740" t="s">
        <v>32</v>
      </c>
      <c r="L2740">
        <v>0</v>
      </c>
      <c r="M2740" t="s">
        <v>32</v>
      </c>
      <c r="N2740">
        <v>2012</v>
      </c>
      <c r="O2740">
        <v>1748</v>
      </c>
      <c r="P2740">
        <v>2647236</v>
      </c>
      <c r="Q2740">
        <v>205</v>
      </c>
      <c r="R2740">
        <v>2550062</v>
      </c>
      <c r="S2740">
        <v>17176</v>
      </c>
      <c r="T2740">
        <v>740949</v>
      </c>
      <c r="U2740">
        <v>1543</v>
      </c>
      <c r="V2740">
        <v>97174</v>
      </c>
      <c r="W2740">
        <v>15.8</v>
      </c>
      <c r="X2740">
        <v>1.9</v>
      </c>
      <c r="Y2740">
        <v>17.899999999999999</v>
      </c>
      <c r="Z2740">
        <v>1.9</v>
      </c>
      <c r="AA2740">
        <v>5</v>
      </c>
      <c r="AB2740">
        <v>2.8</v>
      </c>
      <c r="AC2740">
        <v>16.5</v>
      </c>
      <c r="AD2740">
        <v>13.5</v>
      </c>
    </row>
    <row r="2741" spans="1:30" x14ac:dyDescent="0.45">
      <c r="A2741" t="s">
        <v>207</v>
      </c>
      <c r="B2741">
        <v>25420</v>
      </c>
      <c r="C2741" t="s">
        <v>623</v>
      </c>
      <c r="E2741">
        <v>51</v>
      </c>
      <c r="F2741" t="s">
        <v>46</v>
      </c>
      <c r="H2741">
        <v>1</v>
      </c>
      <c r="I2741" t="s">
        <v>32</v>
      </c>
      <c r="J2741">
        <v>1</v>
      </c>
      <c r="K2741" t="s">
        <v>32</v>
      </c>
      <c r="L2741">
        <v>0</v>
      </c>
      <c r="M2741" t="s">
        <v>32</v>
      </c>
      <c r="N2741">
        <v>2012</v>
      </c>
      <c r="O2741">
        <v>632</v>
      </c>
      <c r="P2741">
        <v>1595517</v>
      </c>
      <c r="Q2741">
        <v>101</v>
      </c>
      <c r="R2741">
        <v>1577916</v>
      </c>
      <c r="S2741">
        <v>5363</v>
      </c>
      <c r="T2741">
        <v>273722</v>
      </c>
      <c r="U2741">
        <v>531</v>
      </c>
      <c r="V2741">
        <v>17602</v>
      </c>
      <c r="W2741">
        <v>9.9</v>
      </c>
      <c r="X2741">
        <v>4.7</v>
      </c>
      <c r="Y2741">
        <v>10.9</v>
      </c>
      <c r="Z2741">
        <v>5</v>
      </c>
      <c r="AA2741">
        <v>6.5</v>
      </c>
      <c r="AB2741">
        <v>5</v>
      </c>
      <c r="AC2741">
        <v>10.6</v>
      </c>
      <c r="AD2741">
        <v>28.8</v>
      </c>
    </row>
    <row r="2742" spans="1:30" x14ac:dyDescent="0.45">
      <c r="A2742" t="s">
        <v>207</v>
      </c>
      <c r="B2742">
        <v>25420</v>
      </c>
      <c r="C2742" t="s">
        <v>623</v>
      </c>
      <c r="E2742">
        <v>52</v>
      </c>
      <c r="F2742" t="s">
        <v>47</v>
      </c>
      <c r="G2742" t="s">
        <v>48</v>
      </c>
      <c r="H2742">
        <v>1</v>
      </c>
      <c r="I2742" t="s">
        <v>32</v>
      </c>
      <c r="J2742">
        <v>1</v>
      </c>
      <c r="K2742" t="s">
        <v>32</v>
      </c>
      <c r="L2742">
        <v>0</v>
      </c>
      <c r="M2742" t="s">
        <v>32</v>
      </c>
      <c r="N2742">
        <v>2012</v>
      </c>
      <c r="O2742">
        <v>1723</v>
      </c>
      <c r="P2742">
        <v>12550923</v>
      </c>
      <c r="Q2742">
        <v>576</v>
      </c>
      <c r="R2742">
        <v>12476245</v>
      </c>
      <c r="S2742">
        <v>18802</v>
      </c>
      <c r="T2742">
        <v>1176357</v>
      </c>
      <c r="U2742">
        <v>1147</v>
      </c>
      <c r="V2742">
        <v>74678</v>
      </c>
      <c r="W2742">
        <v>7.5</v>
      </c>
      <c r="X2742">
        <v>5.8</v>
      </c>
      <c r="Y2742">
        <v>22.2</v>
      </c>
      <c r="Z2742">
        <v>6</v>
      </c>
      <c r="AA2742">
        <v>6.7</v>
      </c>
      <c r="AB2742">
        <v>5.8</v>
      </c>
      <c r="AC2742">
        <v>14.1</v>
      </c>
      <c r="AD2742">
        <v>40.9</v>
      </c>
    </row>
    <row r="2743" spans="1:30" x14ac:dyDescent="0.45">
      <c r="A2743" t="s">
        <v>207</v>
      </c>
      <c r="B2743">
        <v>25420</v>
      </c>
      <c r="C2743" t="s">
        <v>623</v>
      </c>
      <c r="E2743">
        <v>53</v>
      </c>
      <c r="F2743" t="s">
        <v>49</v>
      </c>
      <c r="H2743">
        <v>1</v>
      </c>
      <c r="I2743" t="s">
        <v>32</v>
      </c>
      <c r="J2743">
        <v>1</v>
      </c>
      <c r="K2743" t="s">
        <v>32</v>
      </c>
      <c r="L2743">
        <v>0</v>
      </c>
      <c r="M2743" t="s">
        <v>32</v>
      </c>
      <c r="N2743">
        <v>2012</v>
      </c>
      <c r="O2743">
        <v>3355</v>
      </c>
      <c r="P2743">
        <v>1572114</v>
      </c>
      <c r="Q2743">
        <v>347</v>
      </c>
      <c r="R2743">
        <v>1172048</v>
      </c>
      <c r="S2743">
        <v>3362</v>
      </c>
      <c r="T2743">
        <v>175184</v>
      </c>
      <c r="U2743">
        <v>3008</v>
      </c>
      <c r="V2743">
        <v>400066</v>
      </c>
      <c r="W2743">
        <v>11.4</v>
      </c>
      <c r="X2743">
        <v>9.5</v>
      </c>
      <c r="Y2743">
        <v>18.2</v>
      </c>
      <c r="Z2743">
        <v>9.6</v>
      </c>
      <c r="AA2743">
        <v>12.5</v>
      </c>
      <c r="AB2743">
        <v>10.9</v>
      </c>
      <c r="AC2743">
        <v>12.5</v>
      </c>
      <c r="AD2743">
        <v>17.3</v>
      </c>
    </row>
    <row r="2744" spans="1:30" x14ac:dyDescent="0.45">
      <c r="A2744" t="s">
        <v>207</v>
      </c>
      <c r="B2744">
        <v>25420</v>
      </c>
      <c r="C2744" t="s">
        <v>623</v>
      </c>
      <c r="E2744">
        <v>54</v>
      </c>
      <c r="F2744" t="s">
        <v>50</v>
      </c>
      <c r="H2744">
        <v>1</v>
      </c>
      <c r="I2744" t="s">
        <v>32</v>
      </c>
      <c r="J2744">
        <v>1</v>
      </c>
      <c r="K2744" t="s">
        <v>32</v>
      </c>
      <c r="L2744">
        <v>0</v>
      </c>
      <c r="M2744" t="s">
        <v>32</v>
      </c>
      <c r="N2744">
        <v>2012</v>
      </c>
      <c r="O2744">
        <v>6067</v>
      </c>
      <c r="P2744">
        <v>2633334</v>
      </c>
      <c r="Q2744">
        <v>1297</v>
      </c>
      <c r="R2744">
        <v>2419788</v>
      </c>
      <c r="S2744">
        <v>15039</v>
      </c>
      <c r="T2744">
        <v>983900</v>
      </c>
      <c r="U2744">
        <v>4770</v>
      </c>
      <c r="V2744">
        <v>213546</v>
      </c>
      <c r="W2744">
        <v>9.4</v>
      </c>
      <c r="X2744">
        <v>6.4</v>
      </c>
      <c r="Y2744">
        <v>16.399999999999999</v>
      </c>
      <c r="Z2744">
        <v>7.6</v>
      </c>
      <c r="AA2744">
        <v>8.1</v>
      </c>
      <c r="AB2744">
        <v>9.5</v>
      </c>
      <c r="AC2744">
        <v>9.1999999999999993</v>
      </c>
      <c r="AD2744">
        <v>13</v>
      </c>
    </row>
    <row r="2745" spans="1:30" x14ac:dyDescent="0.45">
      <c r="A2745" t="s">
        <v>207</v>
      </c>
      <c r="B2745">
        <v>25420</v>
      </c>
      <c r="C2745" t="s">
        <v>623</v>
      </c>
      <c r="E2745">
        <v>55</v>
      </c>
      <c r="F2745" t="s">
        <v>59</v>
      </c>
      <c r="H2745">
        <v>1</v>
      </c>
      <c r="I2745" t="s">
        <v>32</v>
      </c>
      <c r="J2745">
        <v>1</v>
      </c>
      <c r="K2745" t="s">
        <v>32</v>
      </c>
      <c r="L2745">
        <v>0</v>
      </c>
      <c r="M2745" t="s">
        <v>32</v>
      </c>
      <c r="N2745">
        <v>2012</v>
      </c>
      <c r="O2745">
        <v>81</v>
      </c>
      <c r="P2745">
        <v>955146</v>
      </c>
      <c r="Q2745">
        <v>81</v>
      </c>
      <c r="R2745">
        <v>955146</v>
      </c>
      <c r="S2745">
        <v>14001</v>
      </c>
      <c r="T2745">
        <v>1243958</v>
      </c>
      <c r="U2745">
        <v>0</v>
      </c>
      <c r="V2745">
        <v>0</v>
      </c>
      <c r="W2745">
        <v>8.5</v>
      </c>
      <c r="X2745">
        <v>4.5999999999999996</v>
      </c>
      <c r="Y2745">
        <v>8.9</v>
      </c>
      <c r="Z2745">
        <v>4.8</v>
      </c>
      <c r="AA2745">
        <v>6.4</v>
      </c>
      <c r="AB2745">
        <v>6.6</v>
      </c>
      <c r="AC2745">
        <v>0</v>
      </c>
      <c r="AD2745">
        <v>0</v>
      </c>
    </row>
    <row r="2746" spans="1:30" x14ac:dyDescent="0.45">
      <c r="A2746" t="s">
        <v>207</v>
      </c>
      <c r="B2746">
        <v>25420</v>
      </c>
      <c r="C2746" t="s">
        <v>623</v>
      </c>
      <c r="E2746">
        <v>56</v>
      </c>
      <c r="F2746" t="s">
        <v>51</v>
      </c>
      <c r="H2746">
        <v>1</v>
      </c>
      <c r="I2746" t="s">
        <v>32</v>
      </c>
      <c r="J2746">
        <v>1</v>
      </c>
      <c r="K2746" t="s">
        <v>32</v>
      </c>
      <c r="L2746">
        <v>0</v>
      </c>
      <c r="M2746" t="s">
        <v>32</v>
      </c>
      <c r="N2746">
        <v>2012</v>
      </c>
      <c r="O2746">
        <v>3219</v>
      </c>
      <c r="P2746">
        <v>855160</v>
      </c>
      <c r="Q2746">
        <v>582</v>
      </c>
      <c r="R2746">
        <v>774067</v>
      </c>
      <c r="S2746">
        <v>13213</v>
      </c>
      <c r="T2746">
        <v>342013</v>
      </c>
      <c r="U2746">
        <v>2637</v>
      </c>
      <c r="V2746">
        <v>81093</v>
      </c>
      <c r="W2746">
        <v>10.3</v>
      </c>
      <c r="X2746">
        <v>7.7</v>
      </c>
      <c r="Y2746">
        <v>10.7</v>
      </c>
      <c r="Z2746">
        <v>7.9</v>
      </c>
      <c r="AA2746">
        <v>11.3</v>
      </c>
      <c r="AB2746">
        <v>9.5</v>
      </c>
      <c r="AC2746">
        <v>11.1</v>
      </c>
      <c r="AD2746">
        <v>38</v>
      </c>
    </row>
    <row r="2747" spans="1:30" x14ac:dyDescent="0.45">
      <c r="A2747" t="s">
        <v>207</v>
      </c>
      <c r="B2747">
        <v>25420</v>
      </c>
      <c r="C2747" t="s">
        <v>623</v>
      </c>
      <c r="E2747">
        <v>61</v>
      </c>
      <c r="F2747" t="s">
        <v>52</v>
      </c>
      <c r="H2747">
        <v>1</v>
      </c>
      <c r="I2747" t="s">
        <v>32</v>
      </c>
      <c r="J2747">
        <v>1</v>
      </c>
      <c r="K2747" t="s">
        <v>32</v>
      </c>
      <c r="L2747">
        <v>0</v>
      </c>
      <c r="M2747" t="s">
        <v>32</v>
      </c>
      <c r="N2747">
        <v>2012</v>
      </c>
      <c r="O2747">
        <v>777</v>
      </c>
      <c r="P2747">
        <v>529983</v>
      </c>
      <c r="Q2747">
        <v>129</v>
      </c>
      <c r="R2747">
        <v>522776</v>
      </c>
      <c r="S2747">
        <v>8111</v>
      </c>
      <c r="T2747">
        <v>237610</v>
      </c>
      <c r="U2747">
        <v>647</v>
      </c>
      <c r="V2747">
        <v>7207</v>
      </c>
      <c r="W2747">
        <v>19.399999999999999</v>
      </c>
      <c r="X2747">
        <v>6.5</v>
      </c>
      <c r="Y2747">
        <v>25.7</v>
      </c>
      <c r="Z2747">
        <v>6.9</v>
      </c>
      <c r="AA2747">
        <v>6.6</v>
      </c>
      <c r="AB2747">
        <v>5.9</v>
      </c>
      <c r="AC2747">
        <v>21.9</v>
      </c>
      <c r="AD2747">
        <v>23.6</v>
      </c>
    </row>
    <row r="2748" spans="1:30" x14ac:dyDescent="0.45">
      <c r="A2748" t="s">
        <v>207</v>
      </c>
      <c r="B2748">
        <v>25420</v>
      </c>
      <c r="C2748" t="s">
        <v>623</v>
      </c>
      <c r="E2748">
        <v>62</v>
      </c>
      <c r="F2748" t="s">
        <v>53</v>
      </c>
      <c r="H2748">
        <v>1</v>
      </c>
      <c r="I2748" t="s">
        <v>32</v>
      </c>
      <c r="J2748">
        <v>1</v>
      </c>
      <c r="K2748" t="s">
        <v>32</v>
      </c>
      <c r="L2748">
        <v>0</v>
      </c>
      <c r="M2748" t="s">
        <v>32</v>
      </c>
      <c r="N2748">
        <v>2012</v>
      </c>
      <c r="O2748">
        <v>3242</v>
      </c>
      <c r="P2748">
        <v>3890903</v>
      </c>
      <c r="Q2748">
        <v>1035</v>
      </c>
      <c r="R2748">
        <v>3843084</v>
      </c>
      <c r="S2748">
        <v>41745</v>
      </c>
      <c r="T2748">
        <v>1527845</v>
      </c>
      <c r="U2748">
        <v>2207</v>
      </c>
      <c r="V2748">
        <v>47819</v>
      </c>
      <c r="W2748">
        <v>12.5</v>
      </c>
      <c r="X2748">
        <v>4.7</v>
      </c>
      <c r="Y2748">
        <v>12.1</v>
      </c>
      <c r="Z2748">
        <v>4.9000000000000004</v>
      </c>
      <c r="AA2748">
        <v>4.8</v>
      </c>
      <c r="AB2748">
        <v>5.8</v>
      </c>
      <c r="AC2748">
        <v>14.5</v>
      </c>
      <c r="AD2748">
        <v>20</v>
      </c>
    </row>
    <row r="2749" spans="1:30" x14ac:dyDescent="0.45">
      <c r="A2749" t="s">
        <v>207</v>
      </c>
      <c r="B2749">
        <v>25420</v>
      </c>
      <c r="C2749" t="s">
        <v>623</v>
      </c>
      <c r="E2749">
        <v>71</v>
      </c>
      <c r="F2749" t="s">
        <v>54</v>
      </c>
      <c r="H2749">
        <v>1</v>
      </c>
      <c r="I2749" t="s">
        <v>32</v>
      </c>
      <c r="J2749">
        <v>1</v>
      </c>
      <c r="K2749" t="s">
        <v>32</v>
      </c>
      <c r="L2749">
        <v>0</v>
      </c>
      <c r="M2749" t="s">
        <v>32</v>
      </c>
      <c r="N2749">
        <v>2012</v>
      </c>
      <c r="O2749">
        <v>1968</v>
      </c>
      <c r="P2749">
        <v>738825</v>
      </c>
      <c r="Q2749">
        <v>218</v>
      </c>
      <c r="R2749">
        <v>703428</v>
      </c>
      <c r="S2749">
        <v>8713</v>
      </c>
      <c r="T2749">
        <v>135129</v>
      </c>
      <c r="U2749">
        <v>1751</v>
      </c>
      <c r="V2749">
        <v>35397</v>
      </c>
      <c r="W2749">
        <v>15.2</v>
      </c>
      <c r="X2749">
        <v>11.6</v>
      </c>
      <c r="Y2749">
        <v>34.5</v>
      </c>
      <c r="Z2749">
        <v>12.2</v>
      </c>
      <c r="AA2749">
        <v>20.3</v>
      </c>
      <c r="AB2749">
        <v>19.2</v>
      </c>
      <c r="AC2749">
        <v>15.2</v>
      </c>
      <c r="AD2749">
        <v>19</v>
      </c>
    </row>
    <row r="2750" spans="1:30" x14ac:dyDescent="0.45">
      <c r="A2750" t="s">
        <v>207</v>
      </c>
      <c r="B2750">
        <v>25420</v>
      </c>
      <c r="C2750" t="s">
        <v>623</v>
      </c>
      <c r="E2750">
        <v>72</v>
      </c>
      <c r="F2750" t="s">
        <v>55</v>
      </c>
      <c r="H2750">
        <v>1</v>
      </c>
      <c r="I2750" t="s">
        <v>32</v>
      </c>
      <c r="J2750">
        <v>1</v>
      </c>
      <c r="K2750" t="s">
        <v>32</v>
      </c>
      <c r="L2750">
        <v>0</v>
      </c>
      <c r="M2750" t="s">
        <v>32</v>
      </c>
      <c r="N2750">
        <v>2012</v>
      </c>
      <c r="O2750">
        <v>1420</v>
      </c>
      <c r="P2750">
        <v>1115191</v>
      </c>
      <c r="Q2750">
        <v>940</v>
      </c>
      <c r="R2750">
        <v>1078413</v>
      </c>
      <c r="S2750">
        <v>19907</v>
      </c>
      <c r="T2750">
        <v>295866</v>
      </c>
      <c r="U2750">
        <v>480</v>
      </c>
      <c r="V2750">
        <v>36778</v>
      </c>
      <c r="W2750">
        <v>9.1</v>
      </c>
      <c r="X2750">
        <v>8.3000000000000007</v>
      </c>
      <c r="Y2750">
        <v>6.3</v>
      </c>
      <c r="Z2750">
        <v>8.4</v>
      </c>
      <c r="AA2750">
        <v>10.9</v>
      </c>
      <c r="AB2750">
        <v>9</v>
      </c>
      <c r="AC2750">
        <v>19.7</v>
      </c>
      <c r="AD2750">
        <v>41.7</v>
      </c>
    </row>
    <row r="2751" spans="1:30" x14ac:dyDescent="0.45">
      <c r="A2751" t="s">
        <v>207</v>
      </c>
      <c r="B2751">
        <v>25420</v>
      </c>
      <c r="C2751" t="s">
        <v>623</v>
      </c>
      <c r="E2751">
        <v>81</v>
      </c>
      <c r="F2751" t="s">
        <v>56</v>
      </c>
      <c r="G2751" t="s">
        <v>57</v>
      </c>
      <c r="H2751">
        <v>1</v>
      </c>
      <c r="I2751" t="s">
        <v>32</v>
      </c>
      <c r="J2751">
        <v>1</v>
      </c>
      <c r="K2751" t="s">
        <v>32</v>
      </c>
      <c r="L2751">
        <v>0</v>
      </c>
      <c r="M2751" t="s">
        <v>32</v>
      </c>
      <c r="N2751">
        <v>2012</v>
      </c>
      <c r="O2751">
        <v>4759</v>
      </c>
      <c r="P2751">
        <v>671770</v>
      </c>
      <c r="Q2751">
        <v>867</v>
      </c>
      <c r="R2751">
        <v>581121</v>
      </c>
      <c r="S2751">
        <v>5243</v>
      </c>
      <c r="T2751">
        <v>152724</v>
      </c>
      <c r="U2751">
        <v>3892</v>
      </c>
      <c r="V2751">
        <v>90649</v>
      </c>
      <c r="W2751">
        <v>9.5</v>
      </c>
      <c r="X2751">
        <v>19.600000000000001</v>
      </c>
      <c r="Y2751">
        <v>16.5</v>
      </c>
      <c r="Z2751">
        <v>21.3</v>
      </c>
      <c r="AA2751">
        <v>21.6</v>
      </c>
      <c r="AB2751">
        <v>27.2</v>
      </c>
      <c r="AC2751">
        <v>9.6</v>
      </c>
      <c r="AD2751">
        <v>22.3</v>
      </c>
    </row>
    <row r="2752" spans="1:30" x14ac:dyDescent="0.45">
      <c r="A2752" t="s">
        <v>208</v>
      </c>
      <c r="B2752">
        <v>25500</v>
      </c>
      <c r="C2752" t="s">
        <v>624</v>
      </c>
      <c r="E2752">
        <v>0</v>
      </c>
      <c r="F2752" t="s">
        <v>31</v>
      </c>
      <c r="H2752">
        <v>1</v>
      </c>
      <c r="I2752" t="s">
        <v>32</v>
      </c>
      <c r="J2752">
        <v>1</v>
      </c>
      <c r="K2752" t="s">
        <v>32</v>
      </c>
      <c r="L2752">
        <v>0</v>
      </c>
      <c r="M2752" t="s">
        <v>32</v>
      </c>
      <c r="N2752">
        <v>2012</v>
      </c>
      <c r="O2752">
        <v>8969</v>
      </c>
      <c r="P2752">
        <v>12637394</v>
      </c>
      <c r="Q2752">
        <v>2265</v>
      </c>
      <c r="R2752">
        <v>12345956</v>
      </c>
      <c r="S2752">
        <v>51275</v>
      </c>
      <c r="T2752">
        <v>1705116</v>
      </c>
      <c r="U2752">
        <v>6705</v>
      </c>
      <c r="V2752">
        <v>291438</v>
      </c>
      <c r="W2752">
        <v>6.1</v>
      </c>
      <c r="X2752">
        <v>5.9</v>
      </c>
      <c r="Y2752">
        <v>8.5</v>
      </c>
      <c r="Z2752">
        <v>6.5</v>
      </c>
      <c r="AA2752">
        <v>14</v>
      </c>
      <c r="AB2752">
        <v>9.1999999999999993</v>
      </c>
      <c r="AC2752">
        <v>8.3000000000000007</v>
      </c>
      <c r="AD2752">
        <v>16.100000000000001</v>
      </c>
    </row>
    <row r="2753" spans="1:30" x14ac:dyDescent="0.45">
      <c r="A2753" t="s">
        <v>208</v>
      </c>
      <c r="B2753">
        <v>25500</v>
      </c>
      <c r="C2753" t="s">
        <v>624</v>
      </c>
      <c r="E2753">
        <v>11</v>
      </c>
      <c r="F2753" t="s">
        <v>33</v>
      </c>
      <c r="G2753" t="s">
        <v>34</v>
      </c>
      <c r="H2753">
        <v>1</v>
      </c>
      <c r="I2753" t="s">
        <v>32</v>
      </c>
      <c r="J2753">
        <v>1</v>
      </c>
      <c r="K2753" t="s">
        <v>32</v>
      </c>
      <c r="L2753">
        <v>0</v>
      </c>
      <c r="M2753" t="s">
        <v>32</v>
      </c>
      <c r="N2753">
        <v>2012</v>
      </c>
      <c r="O2753">
        <v>159</v>
      </c>
      <c r="P2753">
        <v>2613</v>
      </c>
      <c r="Q2753">
        <v>0</v>
      </c>
      <c r="R2753">
        <v>0</v>
      </c>
      <c r="S2753">
        <v>0</v>
      </c>
      <c r="T2753">
        <v>0</v>
      </c>
      <c r="U2753">
        <v>159</v>
      </c>
      <c r="V2753">
        <v>2613</v>
      </c>
      <c r="W2753">
        <v>27.4</v>
      </c>
      <c r="X2753">
        <v>17</v>
      </c>
      <c r="Y2753">
        <v>0</v>
      </c>
      <c r="Z2753">
        <v>0</v>
      </c>
      <c r="AA2753">
        <v>0</v>
      </c>
      <c r="AB2753">
        <v>0</v>
      </c>
      <c r="AC2753">
        <v>26.1</v>
      </c>
      <c r="AD2753">
        <v>16.2</v>
      </c>
    </row>
    <row r="2754" spans="1:30" x14ac:dyDescent="0.45">
      <c r="A2754" t="s">
        <v>208</v>
      </c>
      <c r="B2754">
        <v>25500</v>
      </c>
      <c r="C2754" t="s">
        <v>624</v>
      </c>
      <c r="E2754">
        <v>23</v>
      </c>
      <c r="F2754" t="s">
        <v>37</v>
      </c>
      <c r="H2754">
        <v>1</v>
      </c>
      <c r="I2754" t="s">
        <v>32</v>
      </c>
      <c r="J2754">
        <v>1</v>
      </c>
      <c r="K2754" t="s">
        <v>32</v>
      </c>
      <c r="L2754">
        <v>0</v>
      </c>
      <c r="M2754" t="s">
        <v>32</v>
      </c>
      <c r="N2754">
        <v>2012</v>
      </c>
      <c r="O2754">
        <v>1364</v>
      </c>
      <c r="Q2754">
        <v>310</v>
      </c>
      <c r="U2754">
        <v>1054</v>
      </c>
      <c r="W2754">
        <v>16.8</v>
      </c>
      <c r="Y2754">
        <v>31.4</v>
      </c>
      <c r="AC2754">
        <v>19.5</v>
      </c>
    </row>
    <row r="2755" spans="1:30" x14ac:dyDescent="0.45">
      <c r="A2755" t="s">
        <v>208</v>
      </c>
      <c r="B2755">
        <v>25500</v>
      </c>
      <c r="C2755" t="s">
        <v>624</v>
      </c>
      <c r="E2755" t="s">
        <v>38</v>
      </c>
      <c r="F2755" t="s">
        <v>39</v>
      </c>
      <c r="H2755">
        <v>1</v>
      </c>
      <c r="I2755" t="s">
        <v>32</v>
      </c>
      <c r="J2755">
        <v>1</v>
      </c>
      <c r="K2755" t="s">
        <v>32</v>
      </c>
      <c r="L2755">
        <v>0</v>
      </c>
      <c r="M2755" t="s">
        <v>32</v>
      </c>
      <c r="N2755">
        <v>2012</v>
      </c>
      <c r="O2755">
        <v>210</v>
      </c>
      <c r="P2755">
        <v>5903314</v>
      </c>
      <c r="Q2755">
        <v>102</v>
      </c>
      <c r="R2755">
        <v>5898654</v>
      </c>
      <c r="S2755">
        <v>8802</v>
      </c>
      <c r="T2755">
        <v>395825</v>
      </c>
      <c r="U2755">
        <v>108</v>
      </c>
      <c r="V2755">
        <v>4660</v>
      </c>
      <c r="W2755">
        <v>20.2</v>
      </c>
      <c r="X2755">
        <v>5.6</v>
      </c>
      <c r="Y2755">
        <v>16.5</v>
      </c>
      <c r="Z2755">
        <v>5.8</v>
      </c>
      <c r="AA2755">
        <v>2.8</v>
      </c>
      <c r="AB2755">
        <v>3.8</v>
      </c>
      <c r="AC2755">
        <v>34.700000000000003</v>
      </c>
      <c r="AD2755">
        <v>32.6</v>
      </c>
    </row>
    <row r="2756" spans="1:30" x14ac:dyDescent="0.45">
      <c r="A2756" t="s">
        <v>208</v>
      </c>
      <c r="B2756">
        <v>25500</v>
      </c>
      <c r="C2756" t="s">
        <v>624</v>
      </c>
      <c r="E2756">
        <v>42</v>
      </c>
      <c r="F2756" t="s">
        <v>40</v>
      </c>
      <c r="H2756">
        <v>1</v>
      </c>
      <c r="I2756" t="s">
        <v>32</v>
      </c>
      <c r="J2756">
        <v>1</v>
      </c>
      <c r="K2756" t="s">
        <v>32</v>
      </c>
      <c r="L2756">
        <v>0</v>
      </c>
      <c r="M2756" t="s">
        <v>32</v>
      </c>
      <c r="N2756">
        <v>2012</v>
      </c>
      <c r="O2756">
        <v>205</v>
      </c>
      <c r="P2756">
        <v>1142161</v>
      </c>
      <c r="Q2756">
        <v>93</v>
      </c>
      <c r="R2756">
        <v>1124484</v>
      </c>
      <c r="S2756">
        <v>1465</v>
      </c>
      <c r="T2756">
        <v>74376</v>
      </c>
      <c r="U2756">
        <v>112</v>
      </c>
      <c r="W2756">
        <v>28.5</v>
      </c>
      <c r="X2756">
        <v>8.6</v>
      </c>
      <c r="Y2756">
        <v>22.8</v>
      </c>
      <c r="Z2756">
        <v>9.1999999999999993</v>
      </c>
      <c r="AA2756">
        <v>12.5</v>
      </c>
      <c r="AB2756">
        <v>11.3</v>
      </c>
      <c r="AC2756">
        <v>52.9</v>
      </c>
    </row>
    <row r="2757" spans="1:30" x14ac:dyDescent="0.45">
      <c r="A2757" t="s">
        <v>208</v>
      </c>
      <c r="B2757">
        <v>25500</v>
      </c>
      <c r="C2757" t="s">
        <v>624</v>
      </c>
      <c r="E2757" t="s">
        <v>41</v>
      </c>
      <c r="F2757" t="s">
        <v>42</v>
      </c>
      <c r="H2757">
        <v>1</v>
      </c>
      <c r="I2757" t="s">
        <v>32</v>
      </c>
      <c r="J2757">
        <v>1</v>
      </c>
      <c r="K2757" t="s">
        <v>32</v>
      </c>
      <c r="L2757">
        <v>0</v>
      </c>
      <c r="M2757" t="s">
        <v>32</v>
      </c>
      <c r="N2757">
        <v>2012</v>
      </c>
      <c r="O2757">
        <v>1088</v>
      </c>
      <c r="P2757">
        <v>1976174</v>
      </c>
      <c r="Q2757">
        <v>401</v>
      </c>
      <c r="R2757">
        <v>1948742</v>
      </c>
      <c r="S2757">
        <v>7455</v>
      </c>
      <c r="T2757">
        <v>182923</v>
      </c>
      <c r="U2757">
        <v>687</v>
      </c>
      <c r="V2757">
        <v>27432</v>
      </c>
      <c r="W2757">
        <v>13.1</v>
      </c>
      <c r="X2757">
        <v>22.9</v>
      </c>
      <c r="Y2757">
        <v>14.8</v>
      </c>
      <c r="Z2757">
        <v>24.2</v>
      </c>
      <c r="AA2757">
        <v>16.600000000000001</v>
      </c>
      <c r="AB2757">
        <v>21.2</v>
      </c>
      <c r="AC2757">
        <v>16.399999999999999</v>
      </c>
      <c r="AD2757">
        <v>34.4</v>
      </c>
    </row>
    <row r="2758" spans="1:30" x14ac:dyDescent="0.45">
      <c r="A2758" t="s">
        <v>208</v>
      </c>
      <c r="B2758">
        <v>25500</v>
      </c>
      <c r="C2758" t="s">
        <v>624</v>
      </c>
      <c r="E2758" t="s">
        <v>43</v>
      </c>
      <c r="F2758" t="s">
        <v>44</v>
      </c>
      <c r="G2758" t="s">
        <v>45</v>
      </c>
      <c r="H2758">
        <v>1</v>
      </c>
      <c r="I2758" t="s">
        <v>32</v>
      </c>
      <c r="J2758">
        <v>1</v>
      </c>
      <c r="K2758" t="s">
        <v>32</v>
      </c>
      <c r="L2758">
        <v>0</v>
      </c>
      <c r="M2758" t="s">
        <v>32</v>
      </c>
      <c r="N2758">
        <v>2012</v>
      </c>
      <c r="O2758">
        <v>388</v>
      </c>
      <c r="P2758">
        <v>515594</v>
      </c>
      <c r="Q2758">
        <v>58</v>
      </c>
      <c r="R2758">
        <v>480914</v>
      </c>
      <c r="S2758">
        <v>3377</v>
      </c>
      <c r="T2758">
        <v>159960</v>
      </c>
      <c r="U2758">
        <v>330</v>
      </c>
      <c r="V2758">
        <v>34679</v>
      </c>
      <c r="W2758">
        <v>16.399999999999999</v>
      </c>
      <c r="X2758">
        <v>4</v>
      </c>
      <c r="Y2758">
        <v>24.2</v>
      </c>
      <c r="Z2758">
        <v>3.6</v>
      </c>
      <c r="AA2758">
        <v>2.1</v>
      </c>
      <c r="AB2758">
        <v>4.4000000000000004</v>
      </c>
      <c r="AC2758">
        <v>19.2</v>
      </c>
      <c r="AD2758">
        <v>36</v>
      </c>
    </row>
    <row r="2759" spans="1:30" x14ac:dyDescent="0.45">
      <c r="A2759" t="s">
        <v>208</v>
      </c>
      <c r="B2759">
        <v>25500</v>
      </c>
      <c r="C2759" t="s">
        <v>624</v>
      </c>
      <c r="E2759">
        <v>51</v>
      </c>
      <c r="F2759" t="s">
        <v>46</v>
      </c>
      <c r="H2759">
        <v>1</v>
      </c>
      <c r="I2759" t="s">
        <v>32</v>
      </c>
      <c r="J2759">
        <v>1</v>
      </c>
      <c r="K2759" t="s">
        <v>32</v>
      </c>
      <c r="L2759">
        <v>0</v>
      </c>
      <c r="M2759" t="s">
        <v>32</v>
      </c>
      <c r="N2759">
        <v>2012</v>
      </c>
      <c r="O2759">
        <v>87</v>
      </c>
      <c r="P2759">
        <v>89818</v>
      </c>
      <c r="Q2759">
        <v>24</v>
      </c>
      <c r="R2759">
        <v>89163</v>
      </c>
      <c r="S2759">
        <v>415</v>
      </c>
      <c r="T2759">
        <v>16248</v>
      </c>
      <c r="U2759">
        <v>63</v>
      </c>
      <c r="V2759">
        <v>655</v>
      </c>
      <c r="W2759">
        <v>52.7</v>
      </c>
      <c r="X2759">
        <v>1.5</v>
      </c>
      <c r="Y2759">
        <v>28.5</v>
      </c>
      <c r="Z2759">
        <v>1.6</v>
      </c>
      <c r="AA2759">
        <v>3.6</v>
      </c>
      <c r="AB2759">
        <v>1.2</v>
      </c>
      <c r="AC2759">
        <v>70.099999999999994</v>
      </c>
      <c r="AD2759">
        <v>7.7</v>
      </c>
    </row>
    <row r="2760" spans="1:30" x14ac:dyDescent="0.45">
      <c r="A2760" t="s">
        <v>208</v>
      </c>
      <c r="B2760">
        <v>25500</v>
      </c>
      <c r="C2760" t="s">
        <v>624</v>
      </c>
      <c r="E2760">
        <v>52</v>
      </c>
      <c r="F2760" t="s">
        <v>47</v>
      </c>
      <c r="G2760" t="s">
        <v>48</v>
      </c>
      <c r="H2760">
        <v>1</v>
      </c>
      <c r="I2760" t="s">
        <v>32</v>
      </c>
      <c r="J2760">
        <v>1</v>
      </c>
      <c r="K2760" t="s">
        <v>32</v>
      </c>
      <c r="L2760">
        <v>0</v>
      </c>
      <c r="M2760" t="s">
        <v>32</v>
      </c>
      <c r="N2760">
        <v>2012</v>
      </c>
      <c r="O2760">
        <v>357</v>
      </c>
      <c r="P2760">
        <v>236020</v>
      </c>
      <c r="Q2760">
        <v>159</v>
      </c>
      <c r="R2760">
        <v>222257</v>
      </c>
      <c r="S2760">
        <v>1122</v>
      </c>
      <c r="T2760">
        <v>55212</v>
      </c>
      <c r="U2760">
        <v>198</v>
      </c>
      <c r="W2760">
        <v>27.1</v>
      </c>
      <c r="X2760">
        <v>8.4</v>
      </c>
      <c r="Y2760">
        <v>25.6</v>
      </c>
      <c r="Z2760">
        <v>8.8000000000000007</v>
      </c>
      <c r="AA2760">
        <v>7.2</v>
      </c>
      <c r="AB2760">
        <v>9.9</v>
      </c>
      <c r="AC2760">
        <v>46.7</v>
      </c>
    </row>
    <row r="2761" spans="1:30" x14ac:dyDescent="0.45">
      <c r="A2761" t="s">
        <v>208</v>
      </c>
      <c r="B2761">
        <v>25500</v>
      </c>
      <c r="C2761" t="s">
        <v>624</v>
      </c>
      <c r="E2761">
        <v>53</v>
      </c>
      <c r="F2761" t="s">
        <v>49</v>
      </c>
      <c r="H2761">
        <v>1</v>
      </c>
      <c r="I2761" t="s">
        <v>32</v>
      </c>
      <c r="J2761">
        <v>1</v>
      </c>
      <c r="K2761" t="s">
        <v>32</v>
      </c>
      <c r="L2761">
        <v>0</v>
      </c>
      <c r="M2761" t="s">
        <v>32</v>
      </c>
      <c r="N2761">
        <v>2012</v>
      </c>
      <c r="O2761">
        <v>924</v>
      </c>
      <c r="P2761">
        <v>322899</v>
      </c>
      <c r="Q2761">
        <v>119</v>
      </c>
      <c r="R2761">
        <v>247145</v>
      </c>
      <c r="S2761">
        <v>1193</v>
      </c>
      <c r="T2761">
        <v>41376</v>
      </c>
      <c r="U2761">
        <v>805</v>
      </c>
      <c r="V2761">
        <v>75754</v>
      </c>
      <c r="W2761">
        <v>19.899999999999999</v>
      </c>
      <c r="X2761">
        <v>16.100000000000001</v>
      </c>
      <c r="Y2761">
        <v>26.4</v>
      </c>
      <c r="Z2761">
        <v>26.2</v>
      </c>
      <c r="AA2761">
        <v>21.1</v>
      </c>
      <c r="AB2761">
        <v>21.6</v>
      </c>
      <c r="AC2761">
        <v>22.6</v>
      </c>
      <c r="AD2761">
        <v>31.1</v>
      </c>
    </row>
    <row r="2762" spans="1:30" x14ac:dyDescent="0.45">
      <c r="A2762" t="s">
        <v>208</v>
      </c>
      <c r="B2762">
        <v>25500</v>
      </c>
      <c r="C2762" t="s">
        <v>624</v>
      </c>
      <c r="E2762">
        <v>54</v>
      </c>
      <c r="F2762" t="s">
        <v>50</v>
      </c>
      <c r="H2762">
        <v>1</v>
      </c>
      <c r="I2762" t="s">
        <v>32</v>
      </c>
      <c r="J2762">
        <v>1</v>
      </c>
      <c r="K2762" t="s">
        <v>32</v>
      </c>
      <c r="L2762">
        <v>0</v>
      </c>
      <c r="M2762" t="s">
        <v>32</v>
      </c>
      <c r="N2762">
        <v>2012</v>
      </c>
      <c r="O2762">
        <v>799</v>
      </c>
      <c r="P2762">
        <v>155913</v>
      </c>
      <c r="Q2762">
        <v>185</v>
      </c>
      <c r="R2762">
        <v>143305</v>
      </c>
      <c r="S2762">
        <v>1342</v>
      </c>
      <c r="T2762">
        <v>65885</v>
      </c>
      <c r="U2762">
        <v>614</v>
      </c>
      <c r="V2762">
        <v>12608</v>
      </c>
      <c r="W2762">
        <v>17.5</v>
      </c>
      <c r="X2762">
        <v>11.1</v>
      </c>
      <c r="Y2762">
        <v>19</v>
      </c>
      <c r="Z2762">
        <v>12.3</v>
      </c>
      <c r="AA2762">
        <v>17.399999999999999</v>
      </c>
      <c r="AB2762">
        <v>11.8</v>
      </c>
      <c r="AC2762">
        <v>20.7</v>
      </c>
      <c r="AD2762">
        <v>27.3</v>
      </c>
    </row>
    <row r="2763" spans="1:30" x14ac:dyDescent="0.45">
      <c r="A2763" t="s">
        <v>208</v>
      </c>
      <c r="B2763">
        <v>25500</v>
      </c>
      <c r="C2763" t="s">
        <v>624</v>
      </c>
      <c r="E2763">
        <v>55</v>
      </c>
      <c r="F2763" t="s">
        <v>59</v>
      </c>
      <c r="H2763">
        <v>1</v>
      </c>
      <c r="I2763" t="s">
        <v>32</v>
      </c>
      <c r="J2763">
        <v>1</v>
      </c>
      <c r="K2763" t="s">
        <v>32</v>
      </c>
      <c r="L2763">
        <v>0</v>
      </c>
      <c r="M2763" t="s">
        <v>32</v>
      </c>
      <c r="N2763">
        <v>2012</v>
      </c>
      <c r="O2763">
        <v>31</v>
      </c>
      <c r="P2763">
        <v>11475</v>
      </c>
      <c r="Q2763">
        <v>31</v>
      </c>
      <c r="R2763">
        <v>11475</v>
      </c>
      <c r="S2763">
        <v>827</v>
      </c>
      <c r="T2763">
        <v>14617</v>
      </c>
      <c r="U2763">
        <v>0</v>
      </c>
      <c r="V2763">
        <v>0</v>
      </c>
      <c r="W2763">
        <v>80.599999999999994</v>
      </c>
      <c r="X2763">
        <v>24</v>
      </c>
      <c r="Y2763">
        <v>83.8</v>
      </c>
      <c r="Z2763">
        <v>24.9</v>
      </c>
      <c r="AA2763">
        <v>8.6</v>
      </c>
      <c r="AB2763">
        <v>27.4</v>
      </c>
      <c r="AC2763">
        <v>0</v>
      </c>
      <c r="AD2763">
        <v>0</v>
      </c>
    </row>
    <row r="2764" spans="1:30" x14ac:dyDescent="0.45">
      <c r="A2764" t="s">
        <v>208</v>
      </c>
      <c r="B2764">
        <v>25500</v>
      </c>
      <c r="C2764" t="s">
        <v>624</v>
      </c>
      <c r="E2764">
        <v>56</v>
      </c>
      <c r="F2764" t="s">
        <v>51</v>
      </c>
      <c r="H2764">
        <v>1</v>
      </c>
      <c r="I2764" t="s">
        <v>32</v>
      </c>
      <c r="J2764">
        <v>1</v>
      </c>
      <c r="K2764" t="s">
        <v>32</v>
      </c>
      <c r="L2764">
        <v>0</v>
      </c>
      <c r="M2764" t="s">
        <v>32</v>
      </c>
      <c r="N2764">
        <v>2012</v>
      </c>
      <c r="O2764">
        <v>663</v>
      </c>
      <c r="P2764">
        <v>94235</v>
      </c>
      <c r="Q2764">
        <v>153</v>
      </c>
      <c r="R2764">
        <v>85602</v>
      </c>
      <c r="S2764">
        <v>1486</v>
      </c>
      <c r="T2764">
        <v>36535</v>
      </c>
      <c r="U2764">
        <v>510</v>
      </c>
      <c r="V2764">
        <v>8633</v>
      </c>
      <c r="W2764">
        <v>21</v>
      </c>
      <c r="X2764">
        <v>8.4</v>
      </c>
      <c r="Y2764">
        <v>34.5</v>
      </c>
      <c r="Z2764">
        <v>8.1</v>
      </c>
      <c r="AA2764">
        <v>11.5</v>
      </c>
      <c r="AB2764">
        <v>7.5</v>
      </c>
      <c r="AC2764">
        <v>20.8</v>
      </c>
      <c r="AD2764">
        <v>33.799999999999997</v>
      </c>
    </row>
    <row r="2765" spans="1:30" x14ac:dyDescent="0.45">
      <c r="A2765" t="s">
        <v>208</v>
      </c>
      <c r="B2765">
        <v>25500</v>
      </c>
      <c r="C2765" t="s">
        <v>624</v>
      </c>
      <c r="E2765">
        <v>61</v>
      </c>
      <c r="F2765" t="s">
        <v>52</v>
      </c>
      <c r="H2765">
        <v>1</v>
      </c>
      <c r="I2765" t="s">
        <v>32</v>
      </c>
      <c r="J2765">
        <v>1</v>
      </c>
      <c r="K2765" t="s">
        <v>32</v>
      </c>
      <c r="L2765">
        <v>0</v>
      </c>
      <c r="M2765" t="s">
        <v>32</v>
      </c>
      <c r="N2765">
        <v>2012</v>
      </c>
      <c r="O2765">
        <v>259</v>
      </c>
      <c r="P2765">
        <v>86714</v>
      </c>
      <c r="Q2765">
        <v>51</v>
      </c>
      <c r="R2765">
        <v>85305</v>
      </c>
      <c r="S2765">
        <v>1657</v>
      </c>
      <c r="T2765">
        <v>40186</v>
      </c>
      <c r="U2765">
        <v>208</v>
      </c>
      <c r="V2765">
        <v>1408</v>
      </c>
      <c r="W2765">
        <v>22.9</v>
      </c>
      <c r="X2765">
        <v>6.8</v>
      </c>
      <c r="Y2765">
        <v>41.1</v>
      </c>
      <c r="Z2765">
        <v>7.2</v>
      </c>
      <c r="AA2765">
        <v>7.2</v>
      </c>
      <c r="AB2765">
        <v>7</v>
      </c>
      <c r="AC2765">
        <v>26.4</v>
      </c>
      <c r="AD2765">
        <v>22.7</v>
      </c>
    </row>
    <row r="2766" spans="1:30" x14ac:dyDescent="0.45">
      <c r="A2766" t="s">
        <v>208</v>
      </c>
      <c r="B2766">
        <v>25500</v>
      </c>
      <c r="C2766" t="s">
        <v>624</v>
      </c>
      <c r="E2766">
        <v>62</v>
      </c>
      <c r="F2766" t="s">
        <v>53</v>
      </c>
      <c r="H2766">
        <v>1</v>
      </c>
      <c r="I2766" t="s">
        <v>32</v>
      </c>
      <c r="J2766">
        <v>1</v>
      </c>
      <c r="K2766" t="s">
        <v>32</v>
      </c>
      <c r="L2766">
        <v>0</v>
      </c>
      <c r="M2766" t="s">
        <v>32</v>
      </c>
      <c r="N2766">
        <v>2012</v>
      </c>
      <c r="O2766">
        <v>743</v>
      </c>
      <c r="P2766">
        <v>724089</v>
      </c>
      <c r="Q2766">
        <v>255</v>
      </c>
      <c r="R2766">
        <v>710888</v>
      </c>
      <c r="S2766">
        <v>10286</v>
      </c>
      <c r="T2766">
        <v>327597</v>
      </c>
      <c r="U2766">
        <v>488</v>
      </c>
      <c r="W2766">
        <v>16.899999999999999</v>
      </c>
      <c r="X2766">
        <v>10.199999999999999</v>
      </c>
      <c r="Y2766">
        <v>25.4</v>
      </c>
      <c r="Z2766">
        <v>10.7</v>
      </c>
      <c r="AA2766">
        <v>44</v>
      </c>
      <c r="AB2766">
        <v>18.899999999999999</v>
      </c>
      <c r="AC2766">
        <v>19.7</v>
      </c>
    </row>
    <row r="2767" spans="1:30" x14ac:dyDescent="0.45">
      <c r="A2767" t="s">
        <v>208</v>
      </c>
      <c r="B2767">
        <v>25500</v>
      </c>
      <c r="C2767" t="s">
        <v>624</v>
      </c>
      <c r="E2767">
        <v>71</v>
      </c>
      <c r="F2767" t="s">
        <v>54</v>
      </c>
      <c r="H2767">
        <v>1</v>
      </c>
      <c r="I2767" t="s">
        <v>32</v>
      </c>
      <c r="J2767">
        <v>1</v>
      </c>
      <c r="K2767" t="s">
        <v>32</v>
      </c>
      <c r="L2767">
        <v>0</v>
      </c>
      <c r="M2767" t="s">
        <v>32</v>
      </c>
      <c r="N2767">
        <v>2012</v>
      </c>
      <c r="O2767">
        <v>543</v>
      </c>
      <c r="P2767">
        <v>32280</v>
      </c>
      <c r="Q2767">
        <v>41</v>
      </c>
      <c r="R2767">
        <v>26945</v>
      </c>
      <c r="S2767">
        <v>430</v>
      </c>
      <c r="T2767">
        <v>6099</v>
      </c>
      <c r="U2767">
        <v>502</v>
      </c>
      <c r="V2767">
        <v>5335</v>
      </c>
      <c r="W2767">
        <v>25.2</v>
      </c>
      <c r="X2767">
        <v>25.4</v>
      </c>
      <c r="Y2767">
        <v>39.5</v>
      </c>
      <c r="Z2767">
        <v>25.7</v>
      </c>
      <c r="AA2767">
        <v>22.1</v>
      </c>
      <c r="AB2767">
        <v>17.5</v>
      </c>
      <c r="AC2767">
        <v>26</v>
      </c>
      <c r="AD2767">
        <v>43.1</v>
      </c>
    </row>
    <row r="2768" spans="1:30" x14ac:dyDescent="0.45">
      <c r="A2768" t="s">
        <v>208</v>
      </c>
      <c r="B2768">
        <v>25500</v>
      </c>
      <c r="C2768" t="s">
        <v>624</v>
      </c>
      <c r="E2768">
        <v>72</v>
      </c>
      <c r="F2768" t="s">
        <v>55</v>
      </c>
      <c r="H2768">
        <v>1</v>
      </c>
      <c r="I2768" t="s">
        <v>32</v>
      </c>
      <c r="J2768">
        <v>1</v>
      </c>
      <c r="K2768" t="s">
        <v>32</v>
      </c>
      <c r="L2768">
        <v>0</v>
      </c>
      <c r="M2768" t="s">
        <v>32</v>
      </c>
      <c r="N2768">
        <v>2012</v>
      </c>
      <c r="O2768">
        <v>207</v>
      </c>
      <c r="P2768">
        <v>274782</v>
      </c>
      <c r="Q2768">
        <v>171</v>
      </c>
      <c r="R2768">
        <v>274395</v>
      </c>
      <c r="S2768">
        <v>5759</v>
      </c>
      <c r="T2768">
        <v>81771</v>
      </c>
      <c r="U2768">
        <v>36</v>
      </c>
      <c r="V2768">
        <v>387</v>
      </c>
      <c r="W2768">
        <v>23.5</v>
      </c>
      <c r="X2768">
        <v>38.200000000000003</v>
      </c>
      <c r="Y2768">
        <v>29.5</v>
      </c>
      <c r="Z2768">
        <v>39.799999999999997</v>
      </c>
      <c r="AA2768">
        <v>24.9</v>
      </c>
      <c r="AB2768">
        <v>27.4</v>
      </c>
      <c r="AC2768">
        <v>25.4</v>
      </c>
      <c r="AD2768">
        <v>2.5</v>
      </c>
    </row>
    <row r="2769" spans="1:30" x14ac:dyDescent="0.45">
      <c r="A2769" t="s">
        <v>208</v>
      </c>
      <c r="B2769">
        <v>25500</v>
      </c>
      <c r="C2769" t="s">
        <v>624</v>
      </c>
      <c r="E2769">
        <v>81</v>
      </c>
      <c r="F2769" t="s">
        <v>56</v>
      </c>
      <c r="G2769" t="s">
        <v>57</v>
      </c>
      <c r="H2769">
        <v>1</v>
      </c>
      <c r="I2769" t="s">
        <v>32</v>
      </c>
      <c r="J2769">
        <v>1</v>
      </c>
      <c r="K2769" t="s">
        <v>32</v>
      </c>
      <c r="L2769">
        <v>0</v>
      </c>
      <c r="M2769" t="s">
        <v>32</v>
      </c>
      <c r="N2769">
        <v>2012</v>
      </c>
      <c r="O2769">
        <v>982</v>
      </c>
      <c r="P2769">
        <v>153115</v>
      </c>
      <c r="Q2769">
        <v>154</v>
      </c>
      <c r="R2769">
        <v>121566</v>
      </c>
      <c r="S2769">
        <v>861</v>
      </c>
      <c r="T2769">
        <v>26216</v>
      </c>
      <c r="U2769">
        <v>829</v>
      </c>
      <c r="W2769">
        <v>8.6999999999999993</v>
      </c>
      <c r="X2769">
        <v>37.6</v>
      </c>
      <c r="Y2769">
        <v>25.7</v>
      </c>
      <c r="Z2769">
        <v>48.1</v>
      </c>
      <c r="AA2769">
        <v>17.3</v>
      </c>
      <c r="AB2769">
        <v>15.3</v>
      </c>
      <c r="AC2769">
        <v>9.1</v>
      </c>
    </row>
    <row r="2770" spans="1:30" x14ac:dyDescent="0.45">
      <c r="A2770" t="s">
        <v>209</v>
      </c>
      <c r="B2770">
        <v>25540</v>
      </c>
      <c r="C2770" t="s">
        <v>625</v>
      </c>
      <c r="E2770">
        <v>0</v>
      </c>
      <c r="F2770" t="s">
        <v>31</v>
      </c>
      <c r="H2770">
        <v>1</v>
      </c>
      <c r="I2770" t="s">
        <v>32</v>
      </c>
      <c r="J2770">
        <v>1</v>
      </c>
      <c r="K2770" t="s">
        <v>32</v>
      </c>
      <c r="L2770">
        <v>0</v>
      </c>
      <c r="M2770" t="s">
        <v>32</v>
      </c>
      <c r="N2770">
        <v>2012</v>
      </c>
      <c r="O2770">
        <v>100155</v>
      </c>
      <c r="P2770">
        <v>183876736</v>
      </c>
      <c r="Q2770">
        <v>22908</v>
      </c>
      <c r="R2770">
        <v>179345916</v>
      </c>
      <c r="S2770">
        <v>550381</v>
      </c>
      <c r="T2770">
        <v>28657295</v>
      </c>
      <c r="U2770">
        <v>77247</v>
      </c>
      <c r="V2770">
        <v>4530820</v>
      </c>
      <c r="W2770">
        <v>1.3</v>
      </c>
      <c r="X2770">
        <v>1.1000000000000001</v>
      </c>
      <c r="Y2770">
        <v>2.6</v>
      </c>
      <c r="Z2770">
        <v>1.1000000000000001</v>
      </c>
      <c r="AA2770">
        <v>1.9</v>
      </c>
      <c r="AB2770">
        <v>1.8</v>
      </c>
      <c r="AC2770">
        <v>1.1000000000000001</v>
      </c>
      <c r="AD2770">
        <v>7.1</v>
      </c>
    </row>
    <row r="2771" spans="1:30" x14ac:dyDescent="0.45">
      <c r="A2771" t="s">
        <v>209</v>
      </c>
      <c r="B2771">
        <v>25540</v>
      </c>
      <c r="C2771" t="s">
        <v>625</v>
      </c>
      <c r="E2771">
        <v>11</v>
      </c>
      <c r="F2771" t="s">
        <v>33</v>
      </c>
      <c r="G2771" t="s">
        <v>34</v>
      </c>
      <c r="H2771">
        <v>1</v>
      </c>
      <c r="I2771" t="s">
        <v>32</v>
      </c>
      <c r="J2771">
        <v>1</v>
      </c>
      <c r="K2771" t="s">
        <v>32</v>
      </c>
      <c r="L2771">
        <v>0</v>
      </c>
      <c r="M2771" t="s">
        <v>32</v>
      </c>
      <c r="N2771">
        <v>2012</v>
      </c>
      <c r="O2771">
        <v>411</v>
      </c>
      <c r="Q2771">
        <v>14</v>
      </c>
      <c r="U2771">
        <v>397</v>
      </c>
      <c r="W2771">
        <v>29.7</v>
      </c>
      <c r="Y2771">
        <v>59.7</v>
      </c>
      <c r="AC2771">
        <v>28.5</v>
      </c>
    </row>
    <row r="2772" spans="1:30" x14ac:dyDescent="0.45">
      <c r="A2772" t="s">
        <v>209</v>
      </c>
      <c r="B2772">
        <v>25540</v>
      </c>
      <c r="C2772" t="s">
        <v>625</v>
      </c>
      <c r="E2772">
        <v>22</v>
      </c>
      <c r="F2772" t="s">
        <v>36</v>
      </c>
      <c r="H2772">
        <v>1</v>
      </c>
      <c r="I2772" t="s">
        <v>32</v>
      </c>
      <c r="J2772">
        <v>1</v>
      </c>
      <c r="K2772" t="s">
        <v>32</v>
      </c>
      <c r="L2772">
        <v>0</v>
      </c>
      <c r="M2772" t="s">
        <v>32</v>
      </c>
      <c r="N2772">
        <v>2012</v>
      </c>
      <c r="O2772">
        <v>81</v>
      </c>
      <c r="P2772">
        <v>2715652</v>
      </c>
      <c r="Q2772">
        <v>17</v>
      </c>
      <c r="R2772">
        <v>2714439</v>
      </c>
      <c r="S2772">
        <v>3975</v>
      </c>
      <c r="T2772">
        <v>354575</v>
      </c>
      <c r="U2772">
        <v>65</v>
      </c>
      <c r="V2772">
        <v>1213</v>
      </c>
      <c r="W2772">
        <v>44.1</v>
      </c>
      <c r="X2772">
        <v>7.7</v>
      </c>
      <c r="Y2772">
        <v>24.5</v>
      </c>
      <c r="Z2772">
        <v>8</v>
      </c>
      <c r="AA2772">
        <v>8.6</v>
      </c>
      <c r="AB2772">
        <v>8.8000000000000007</v>
      </c>
      <c r="AC2772">
        <v>53.2</v>
      </c>
      <c r="AD2772">
        <v>47</v>
      </c>
    </row>
    <row r="2773" spans="1:30" x14ac:dyDescent="0.45">
      <c r="A2773" t="s">
        <v>209</v>
      </c>
      <c r="B2773">
        <v>25540</v>
      </c>
      <c r="C2773" t="s">
        <v>625</v>
      </c>
      <c r="E2773">
        <v>23</v>
      </c>
      <c r="F2773" t="s">
        <v>37</v>
      </c>
      <c r="H2773">
        <v>1</v>
      </c>
      <c r="I2773" t="s">
        <v>32</v>
      </c>
      <c r="J2773">
        <v>1</v>
      </c>
      <c r="K2773" t="s">
        <v>32</v>
      </c>
      <c r="L2773">
        <v>0</v>
      </c>
      <c r="M2773" t="s">
        <v>32</v>
      </c>
      <c r="N2773">
        <v>2012</v>
      </c>
      <c r="O2773">
        <v>11221</v>
      </c>
      <c r="P2773">
        <v>7155493</v>
      </c>
      <c r="Q2773">
        <v>2817</v>
      </c>
      <c r="R2773">
        <v>6385721</v>
      </c>
      <c r="S2773">
        <v>24355</v>
      </c>
      <c r="T2773">
        <v>1355528</v>
      </c>
      <c r="U2773">
        <v>8404</v>
      </c>
      <c r="V2773">
        <v>769771</v>
      </c>
      <c r="W2773">
        <v>6.6</v>
      </c>
      <c r="X2773">
        <v>9.4</v>
      </c>
      <c r="Y2773">
        <v>9.9</v>
      </c>
      <c r="Z2773">
        <v>10.9</v>
      </c>
      <c r="AA2773">
        <v>10.9</v>
      </c>
      <c r="AB2773">
        <v>10.7</v>
      </c>
      <c r="AC2773">
        <v>7.1</v>
      </c>
      <c r="AD2773">
        <v>15</v>
      </c>
    </row>
    <row r="2774" spans="1:30" x14ac:dyDescent="0.45">
      <c r="A2774" t="s">
        <v>209</v>
      </c>
      <c r="B2774">
        <v>25540</v>
      </c>
      <c r="C2774" t="s">
        <v>625</v>
      </c>
      <c r="E2774" t="s">
        <v>38</v>
      </c>
      <c r="F2774" t="s">
        <v>39</v>
      </c>
      <c r="H2774">
        <v>1</v>
      </c>
      <c r="I2774" t="s">
        <v>32</v>
      </c>
      <c r="J2774">
        <v>1</v>
      </c>
      <c r="K2774" t="s">
        <v>32</v>
      </c>
      <c r="L2774">
        <v>0</v>
      </c>
      <c r="M2774" t="s">
        <v>32</v>
      </c>
      <c r="N2774">
        <v>2012</v>
      </c>
      <c r="O2774">
        <v>2917</v>
      </c>
      <c r="P2774">
        <v>23287941</v>
      </c>
      <c r="Q2774">
        <v>1695</v>
      </c>
      <c r="R2774">
        <v>23221051</v>
      </c>
      <c r="S2774">
        <v>82063</v>
      </c>
      <c r="T2774">
        <v>5035720</v>
      </c>
      <c r="U2774">
        <v>1222</v>
      </c>
      <c r="V2774">
        <v>66890</v>
      </c>
      <c r="W2774">
        <v>5.3</v>
      </c>
      <c r="X2774">
        <v>5.5</v>
      </c>
      <c r="Y2774">
        <v>10.6</v>
      </c>
      <c r="Z2774">
        <v>5.7</v>
      </c>
      <c r="AA2774">
        <v>7.3</v>
      </c>
      <c r="AB2774">
        <v>7.4</v>
      </c>
      <c r="AC2774">
        <v>11.5</v>
      </c>
      <c r="AD2774">
        <v>9</v>
      </c>
    </row>
    <row r="2775" spans="1:30" x14ac:dyDescent="0.45">
      <c r="A2775" t="s">
        <v>209</v>
      </c>
      <c r="B2775">
        <v>25540</v>
      </c>
      <c r="C2775" t="s">
        <v>625</v>
      </c>
      <c r="E2775">
        <v>42</v>
      </c>
      <c r="F2775" t="s">
        <v>40</v>
      </c>
      <c r="H2775">
        <v>1</v>
      </c>
      <c r="I2775" t="s">
        <v>32</v>
      </c>
      <c r="J2775">
        <v>1</v>
      </c>
      <c r="K2775" t="s">
        <v>32</v>
      </c>
      <c r="L2775">
        <v>0</v>
      </c>
      <c r="M2775" t="s">
        <v>32</v>
      </c>
      <c r="N2775">
        <v>2012</v>
      </c>
      <c r="O2775">
        <v>2380</v>
      </c>
      <c r="P2775">
        <v>27867209</v>
      </c>
      <c r="Q2775">
        <v>1221</v>
      </c>
      <c r="R2775">
        <v>27694624</v>
      </c>
      <c r="S2775">
        <v>29435</v>
      </c>
      <c r="T2775">
        <v>1721881</v>
      </c>
      <c r="U2775">
        <v>1159</v>
      </c>
      <c r="V2775">
        <v>172585</v>
      </c>
      <c r="W2775">
        <v>4.8</v>
      </c>
      <c r="X2775">
        <v>4</v>
      </c>
      <c r="Y2775">
        <v>9.9</v>
      </c>
      <c r="Z2775">
        <v>4.0999999999999996</v>
      </c>
      <c r="AA2775">
        <v>13.9</v>
      </c>
      <c r="AB2775">
        <v>10.6</v>
      </c>
      <c r="AC2775">
        <v>8.3000000000000007</v>
      </c>
      <c r="AD2775">
        <v>16.2</v>
      </c>
    </row>
    <row r="2776" spans="1:30" x14ac:dyDescent="0.45">
      <c r="A2776" t="s">
        <v>209</v>
      </c>
      <c r="B2776">
        <v>25540</v>
      </c>
      <c r="C2776" t="s">
        <v>625</v>
      </c>
      <c r="E2776" t="s">
        <v>41</v>
      </c>
      <c r="F2776" t="s">
        <v>42</v>
      </c>
      <c r="H2776">
        <v>1</v>
      </c>
      <c r="I2776" t="s">
        <v>32</v>
      </c>
      <c r="J2776">
        <v>1</v>
      </c>
      <c r="K2776" t="s">
        <v>32</v>
      </c>
      <c r="L2776">
        <v>0</v>
      </c>
      <c r="M2776" t="s">
        <v>32</v>
      </c>
      <c r="N2776">
        <v>2012</v>
      </c>
      <c r="O2776">
        <v>9103</v>
      </c>
      <c r="P2776">
        <v>17458701</v>
      </c>
      <c r="Q2776">
        <v>3039</v>
      </c>
      <c r="R2776">
        <v>17076135</v>
      </c>
      <c r="S2776">
        <v>62849</v>
      </c>
      <c r="T2776">
        <v>1582979</v>
      </c>
      <c r="U2776">
        <v>6065</v>
      </c>
      <c r="V2776">
        <v>382566</v>
      </c>
      <c r="W2776">
        <v>3.4</v>
      </c>
      <c r="X2776">
        <v>5.6</v>
      </c>
      <c r="Y2776">
        <v>5</v>
      </c>
      <c r="Z2776">
        <v>6</v>
      </c>
      <c r="AA2776">
        <v>4.3</v>
      </c>
      <c r="AB2776">
        <v>3.9</v>
      </c>
      <c r="AC2776">
        <v>4</v>
      </c>
      <c r="AD2776">
        <v>10.5</v>
      </c>
    </row>
    <row r="2777" spans="1:30" x14ac:dyDescent="0.45">
      <c r="A2777" t="s">
        <v>209</v>
      </c>
      <c r="B2777">
        <v>25540</v>
      </c>
      <c r="C2777" t="s">
        <v>625</v>
      </c>
      <c r="E2777" t="s">
        <v>43</v>
      </c>
      <c r="F2777" t="s">
        <v>44</v>
      </c>
      <c r="G2777" t="s">
        <v>45</v>
      </c>
      <c r="H2777">
        <v>1</v>
      </c>
      <c r="I2777" t="s">
        <v>32</v>
      </c>
      <c r="J2777">
        <v>1</v>
      </c>
      <c r="K2777" t="s">
        <v>32</v>
      </c>
      <c r="L2777">
        <v>0</v>
      </c>
      <c r="M2777" t="s">
        <v>32</v>
      </c>
      <c r="N2777">
        <v>2012</v>
      </c>
      <c r="O2777">
        <v>2759</v>
      </c>
      <c r="P2777">
        <v>2120646</v>
      </c>
      <c r="Q2777">
        <v>452</v>
      </c>
      <c r="R2777">
        <v>1986857</v>
      </c>
      <c r="S2777">
        <v>17035</v>
      </c>
      <c r="T2777">
        <v>592749</v>
      </c>
      <c r="U2777">
        <v>2307</v>
      </c>
      <c r="V2777">
        <v>133789</v>
      </c>
      <c r="W2777">
        <v>4.7</v>
      </c>
      <c r="X2777">
        <v>2.7</v>
      </c>
      <c r="Y2777">
        <v>13.4</v>
      </c>
      <c r="Z2777">
        <v>2.6</v>
      </c>
      <c r="AA2777">
        <v>4.3</v>
      </c>
      <c r="AB2777">
        <v>3.4</v>
      </c>
      <c r="AC2777">
        <v>3.9</v>
      </c>
      <c r="AD2777">
        <v>14.1</v>
      </c>
    </row>
    <row r="2778" spans="1:30" x14ac:dyDescent="0.45">
      <c r="A2778" t="s">
        <v>209</v>
      </c>
      <c r="B2778">
        <v>25540</v>
      </c>
      <c r="C2778" t="s">
        <v>625</v>
      </c>
      <c r="E2778">
        <v>51</v>
      </c>
      <c r="F2778" t="s">
        <v>46</v>
      </c>
      <c r="H2778">
        <v>1</v>
      </c>
      <c r="I2778" t="s">
        <v>32</v>
      </c>
      <c r="J2778">
        <v>1</v>
      </c>
      <c r="K2778" t="s">
        <v>32</v>
      </c>
      <c r="L2778">
        <v>0</v>
      </c>
      <c r="M2778" t="s">
        <v>32</v>
      </c>
      <c r="N2778">
        <v>2012</v>
      </c>
      <c r="O2778">
        <v>1516</v>
      </c>
      <c r="P2778">
        <v>11289705</v>
      </c>
      <c r="Q2778">
        <v>318</v>
      </c>
      <c r="R2778">
        <v>11247563</v>
      </c>
      <c r="S2778">
        <v>12479</v>
      </c>
      <c r="T2778">
        <v>941762</v>
      </c>
      <c r="U2778">
        <v>1197</v>
      </c>
      <c r="V2778">
        <v>42142</v>
      </c>
      <c r="W2778">
        <v>10.1</v>
      </c>
      <c r="X2778">
        <v>6.6</v>
      </c>
      <c r="Y2778">
        <v>11.1</v>
      </c>
      <c r="Z2778">
        <v>6.9</v>
      </c>
      <c r="AA2778">
        <v>2.6</v>
      </c>
      <c r="AB2778">
        <v>3.1</v>
      </c>
      <c r="AC2778">
        <v>11.9</v>
      </c>
      <c r="AD2778">
        <v>14.1</v>
      </c>
    </row>
    <row r="2779" spans="1:30" x14ac:dyDescent="0.45">
      <c r="A2779" t="s">
        <v>209</v>
      </c>
      <c r="B2779">
        <v>25540</v>
      </c>
      <c r="C2779" t="s">
        <v>625</v>
      </c>
      <c r="E2779">
        <v>52</v>
      </c>
      <c r="F2779" t="s">
        <v>47</v>
      </c>
      <c r="G2779" t="s">
        <v>48</v>
      </c>
      <c r="H2779">
        <v>1</v>
      </c>
      <c r="I2779" t="s">
        <v>32</v>
      </c>
      <c r="J2779">
        <v>1</v>
      </c>
      <c r="K2779" t="s">
        <v>32</v>
      </c>
      <c r="L2779">
        <v>0</v>
      </c>
      <c r="M2779" t="s">
        <v>32</v>
      </c>
      <c r="N2779">
        <v>2012</v>
      </c>
      <c r="O2779">
        <v>4586</v>
      </c>
      <c r="P2779">
        <v>63147369</v>
      </c>
      <c r="Q2779">
        <v>1255</v>
      </c>
      <c r="R2779">
        <v>62908146</v>
      </c>
      <c r="S2779">
        <v>62609</v>
      </c>
      <c r="T2779">
        <v>6389395</v>
      </c>
      <c r="U2779">
        <v>3331</v>
      </c>
      <c r="V2779">
        <v>239223</v>
      </c>
      <c r="W2779">
        <v>4.2</v>
      </c>
      <c r="X2779">
        <v>1.9</v>
      </c>
      <c r="Y2779">
        <v>7.5</v>
      </c>
      <c r="Z2779">
        <v>1.9</v>
      </c>
      <c r="AA2779">
        <v>3.7</v>
      </c>
      <c r="AB2779">
        <v>3</v>
      </c>
      <c r="AC2779">
        <v>6</v>
      </c>
      <c r="AD2779">
        <v>16.100000000000001</v>
      </c>
    </row>
    <row r="2780" spans="1:30" x14ac:dyDescent="0.45">
      <c r="A2780" t="s">
        <v>209</v>
      </c>
      <c r="B2780">
        <v>25540</v>
      </c>
      <c r="C2780" t="s">
        <v>625</v>
      </c>
      <c r="E2780">
        <v>53</v>
      </c>
      <c r="F2780" t="s">
        <v>49</v>
      </c>
      <c r="H2780">
        <v>1</v>
      </c>
      <c r="I2780" t="s">
        <v>32</v>
      </c>
      <c r="J2780">
        <v>1</v>
      </c>
      <c r="K2780" t="s">
        <v>32</v>
      </c>
      <c r="L2780">
        <v>0</v>
      </c>
      <c r="M2780" t="s">
        <v>32</v>
      </c>
      <c r="N2780">
        <v>2012</v>
      </c>
      <c r="O2780">
        <v>11014</v>
      </c>
      <c r="P2780">
        <v>2387541</v>
      </c>
      <c r="Q2780">
        <v>783</v>
      </c>
      <c r="R2780">
        <v>1309100</v>
      </c>
      <c r="S2780">
        <v>5949</v>
      </c>
      <c r="T2780">
        <v>273628</v>
      </c>
      <c r="U2780">
        <v>10231</v>
      </c>
      <c r="V2780">
        <v>1078440</v>
      </c>
      <c r="W2780">
        <v>4</v>
      </c>
      <c r="X2780">
        <v>7.7</v>
      </c>
      <c r="Y2780">
        <v>11.8</v>
      </c>
      <c r="Z2780">
        <v>7.9</v>
      </c>
      <c r="AA2780">
        <v>9.6</v>
      </c>
      <c r="AB2780">
        <v>10.5</v>
      </c>
      <c r="AC2780">
        <v>4</v>
      </c>
      <c r="AD2780">
        <v>10.6</v>
      </c>
    </row>
    <row r="2781" spans="1:30" x14ac:dyDescent="0.45">
      <c r="A2781" t="s">
        <v>209</v>
      </c>
      <c r="B2781">
        <v>25540</v>
      </c>
      <c r="C2781" t="s">
        <v>625</v>
      </c>
      <c r="E2781">
        <v>54</v>
      </c>
      <c r="F2781" t="s">
        <v>50</v>
      </c>
      <c r="H2781">
        <v>1</v>
      </c>
      <c r="I2781" t="s">
        <v>32</v>
      </c>
      <c r="J2781">
        <v>1</v>
      </c>
      <c r="K2781" t="s">
        <v>32</v>
      </c>
      <c r="L2781">
        <v>0</v>
      </c>
      <c r="M2781" t="s">
        <v>32</v>
      </c>
      <c r="N2781">
        <v>2012</v>
      </c>
      <c r="O2781">
        <v>15091</v>
      </c>
      <c r="P2781">
        <v>6441110</v>
      </c>
      <c r="Q2781">
        <v>2705</v>
      </c>
      <c r="R2781">
        <v>5814369</v>
      </c>
      <c r="S2781">
        <v>30308</v>
      </c>
      <c r="T2781">
        <v>2188479</v>
      </c>
      <c r="U2781">
        <v>12386</v>
      </c>
      <c r="V2781">
        <v>626741</v>
      </c>
      <c r="W2781">
        <v>3.9</v>
      </c>
      <c r="X2781">
        <v>2.7</v>
      </c>
      <c r="Y2781">
        <v>7.6</v>
      </c>
      <c r="Z2781">
        <v>2.6</v>
      </c>
      <c r="AA2781">
        <v>5.6</v>
      </c>
      <c r="AB2781">
        <v>3.2</v>
      </c>
      <c r="AC2781">
        <v>3.7</v>
      </c>
      <c r="AD2781">
        <v>9.3000000000000007</v>
      </c>
    </row>
    <row r="2782" spans="1:30" x14ac:dyDescent="0.45">
      <c r="A2782" t="s">
        <v>209</v>
      </c>
      <c r="B2782">
        <v>25540</v>
      </c>
      <c r="C2782" t="s">
        <v>625</v>
      </c>
      <c r="E2782">
        <v>55</v>
      </c>
      <c r="F2782" t="s">
        <v>59</v>
      </c>
      <c r="H2782">
        <v>1</v>
      </c>
      <c r="I2782" t="s">
        <v>32</v>
      </c>
      <c r="J2782">
        <v>1</v>
      </c>
      <c r="K2782" t="s">
        <v>32</v>
      </c>
      <c r="L2782">
        <v>0</v>
      </c>
      <c r="M2782" t="s">
        <v>32</v>
      </c>
      <c r="N2782">
        <v>2012</v>
      </c>
      <c r="O2782">
        <v>174</v>
      </c>
      <c r="P2782">
        <v>955841</v>
      </c>
      <c r="Q2782">
        <v>174</v>
      </c>
      <c r="R2782">
        <v>955841</v>
      </c>
      <c r="S2782">
        <v>9599</v>
      </c>
      <c r="T2782">
        <v>1095097</v>
      </c>
      <c r="U2782">
        <v>0</v>
      </c>
      <c r="V2782">
        <v>0</v>
      </c>
      <c r="W2782">
        <v>6</v>
      </c>
      <c r="X2782">
        <v>3</v>
      </c>
      <c r="Y2782">
        <v>6.2</v>
      </c>
      <c r="Z2782">
        <v>3.1</v>
      </c>
      <c r="AA2782">
        <v>3.3</v>
      </c>
      <c r="AB2782">
        <v>3.9</v>
      </c>
      <c r="AC2782">
        <v>0</v>
      </c>
      <c r="AD2782">
        <v>0</v>
      </c>
    </row>
    <row r="2783" spans="1:30" x14ac:dyDescent="0.45">
      <c r="A2783" t="s">
        <v>209</v>
      </c>
      <c r="B2783">
        <v>25540</v>
      </c>
      <c r="C2783" t="s">
        <v>625</v>
      </c>
      <c r="E2783">
        <v>56</v>
      </c>
      <c r="F2783" t="s">
        <v>51</v>
      </c>
      <c r="H2783">
        <v>1</v>
      </c>
      <c r="I2783" t="s">
        <v>32</v>
      </c>
      <c r="J2783">
        <v>1</v>
      </c>
      <c r="K2783" t="s">
        <v>32</v>
      </c>
      <c r="L2783">
        <v>0</v>
      </c>
      <c r="M2783" t="s">
        <v>32</v>
      </c>
      <c r="N2783">
        <v>2012</v>
      </c>
      <c r="O2783">
        <v>6595</v>
      </c>
      <c r="P2783">
        <v>2711004</v>
      </c>
      <c r="Q2783">
        <v>1218</v>
      </c>
      <c r="R2783">
        <v>2401839</v>
      </c>
      <c r="S2783">
        <v>30528</v>
      </c>
      <c r="T2783">
        <v>939724</v>
      </c>
      <c r="U2783">
        <v>5377</v>
      </c>
      <c r="V2783">
        <v>309164</v>
      </c>
      <c r="W2783">
        <v>3.6</v>
      </c>
      <c r="X2783">
        <v>9.6</v>
      </c>
      <c r="Y2783">
        <v>7.9</v>
      </c>
      <c r="Z2783">
        <v>8.4</v>
      </c>
      <c r="AA2783">
        <v>2.2999999999999998</v>
      </c>
      <c r="AB2783">
        <v>5</v>
      </c>
      <c r="AC2783">
        <v>3.8</v>
      </c>
      <c r="AD2783">
        <v>47.9</v>
      </c>
    </row>
    <row r="2784" spans="1:30" x14ac:dyDescent="0.45">
      <c r="A2784" t="s">
        <v>209</v>
      </c>
      <c r="B2784">
        <v>25540</v>
      </c>
      <c r="C2784" t="s">
        <v>625</v>
      </c>
      <c r="E2784">
        <v>61</v>
      </c>
      <c r="F2784" t="s">
        <v>52</v>
      </c>
      <c r="H2784">
        <v>1</v>
      </c>
      <c r="I2784" t="s">
        <v>32</v>
      </c>
      <c r="J2784">
        <v>1</v>
      </c>
      <c r="K2784" t="s">
        <v>32</v>
      </c>
      <c r="L2784">
        <v>0</v>
      </c>
      <c r="M2784" t="s">
        <v>32</v>
      </c>
      <c r="N2784">
        <v>2012</v>
      </c>
      <c r="O2784">
        <v>3075</v>
      </c>
      <c r="P2784">
        <v>1117733</v>
      </c>
      <c r="Q2784">
        <v>387</v>
      </c>
      <c r="R2784">
        <v>1081106</v>
      </c>
      <c r="S2784">
        <v>16215</v>
      </c>
      <c r="T2784">
        <v>497039</v>
      </c>
      <c r="U2784">
        <v>2687</v>
      </c>
      <c r="V2784">
        <v>36627</v>
      </c>
      <c r="W2784">
        <v>4.8</v>
      </c>
      <c r="X2784">
        <v>5.6</v>
      </c>
      <c r="Y2784">
        <v>5.9</v>
      </c>
      <c r="Z2784">
        <v>6</v>
      </c>
      <c r="AA2784">
        <v>6.3</v>
      </c>
      <c r="AB2784">
        <v>6.2</v>
      </c>
      <c r="AC2784">
        <v>5.0999999999999996</v>
      </c>
      <c r="AD2784">
        <v>10</v>
      </c>
    </row>
    <row r="2785" spans="1:30" x14ac:dyDescent="0.45">
      <c r="A2785" t="s">
        <v>209</v>
      </c>
      <c r="B2785">
        <v>25540</v>
      </c>
      <c r="C2785" t="s">
        <v>625</v>
      </c>
      <c r="E2785">
        <v>62</v>
      </c>
      <c r="F2785" t="s">
        <v>53</v>
      </c>
      <c r="H2785">
        <v>1</v>
      </c>
      <c r="I2785" t="s">
        <v>32</v>
      </c>
      <c r="J2785">
        <v>1</v>
      </c>
      <c r="K2785" t="s">
        <v>32</v>
      </c>
      <c r="L2785">
        <v>0</v>
      </c>
      <c r="M2785" t="s">
        <v>32</v>
      </c>
      <c r="N2785">
        <v>2012</v>
      </c>
      <c r="O2785">
        <v>9839</v>
      </c>
      <c r="P2785">
        <v>10109648</v>
      </c>
      <c r="Q2785">
        <v>2526</v>
      </c>
      <c r="R2785">
        <v>9851321</v>
      </c>
      <c r="S2785">
        <v>95416</v>
      </c>
      <c r="T2785">
        <v>4291120</v>
      </c>
      <c r="U2785">
        <v>7313</v>
      </c>
      <c r="V2785">
        <v>258328</v>
      </c>
      <c r="W2785">
        <v>4.5999999999999996</v>
      </c>
      <c r="X2785">
        <v>2.9</v>
      </c>
      <c r="Y2785">
        <v>6.7</v>
      </c>
      <c r="Z2785">
        <v>3.1</v>
      </c>
      <c r="AA2785">
        <v>3.2</v>
      </c>
      <c r="AB2785">
        <v>3.3</v>
      </c>
      <c r="AC2785">
        <v>5.4</v>
      </c>
      <c r="AD2785">
        <v>14.9</v>
      </c>
    </row>
    <row r="2786" spans="1:30" x14ac:dyDescent="0.45">
      <c r="A2786" t="s">
        <v>209</v>
      </c>
      <c r="B2786">
        <v>25540</v>
      </c>
      <c r="C2786" t="s">
        <v>625</v>
      </c>
      <c r="E2786">
        <v>71</v>
      </c>
      <c r="F2786" t="s">
        <v>54</v>
      </c>
      <c r="H2786">
        <v>1</v>
      </c>
      <c r="I2786" t="s">
        <v>32</v>
      </c>
      <c r="J2786">
        <v>1</v>
      </c>
      <c r="K2786" t="s">
        <v>32</v>
      </c>
      <c r="L2786">
        <v>0</v>
      </c>
      <c r="M2786" t="s">
        <v>32</v>
      </c>
      <c r="N2786">
        <v>2012</v>
      </c>
      <c r="O2786">
        <v>5291</v>
      </c>
      <c r="P2786">
        <v>655333</v>
      </c>
      <c r="Q2786">
        <v>471</v>
      </c>
      <c r="R2786">
        <v>574769</v>
      </c>
      <c r="S2786">
        <v>7732</v>
      </c>
      <c r="T2786">
        <v>182956</v>
      </c>
      <c r="U2786">
        <v>4820</v>
      </c>
      <c r="V2786">
        <v>80564</v>
      </c>
      <c r="W2786">
        <v>5.6</v>
      </c>
      <c r="X2786">
        <v>7.5</v>
      </c>
      <c r="Y2786">
        <v>16.2</v>
      </c>
      <c r="Z2786">
        <v>9.1</v>
      </c>
      <c r="AA2786">
        <v>11</v>
      </c>
      <c r="AB2786">
        <v>10</v>
      </c>
      <c r="AC2786">
        <v>5.6</v>
      </c>
      <c r="AD2786">
        <v>10.5</v>
      </c>
    </row>
    <row r="2787" spans="1:30" x14ac:dyDescent="0.45">
      <c r="A2787" t="s">
        <v>209</v>
      </c>
      <c r="B2787">
        <v>25540</v>
      </c>
      <c r="C2787" t="s">
        <v>625</v>
      </c>
      <c r="E2787">
        <v>72</v>
      </c>
      <c r="F2787" t="s">
        <v>55</v>
      </c>
      <c r="H2787">
        <v>1</v>
      </c>
      <c r="I2787" t="s">
        <v>32</v>
      </c>
      <c r="J2787">
        <v>1</v>
      </c>
      <c r="K2787" t="s">
        <v>32</v>
      </c>
      <c r="L2787">
        <v>0</v>
      </c>
      <c r="M2787" t="s">
        <v>32</v>
      </c>
      <c r="N2787">
        <v>2012</v>
      </c>
      <c r="O2787">
        <v>3265</v>
      </c>
      <c r="P2787">
        <v>2807022</v>
      </c>
      <c r="Q2787">
        <v>2357</v>
      </c>
      <c r="R2787">
        <v>2764804</v>
      </c>
      <c r="S2787">
        <v>46483</v>
      </c>
      <c r="T2787">
        <v>798050</v>
      </c>
      <c r="U2787">
        <v>908</v>
      </c>
      <c r="V2787">
        <v>42218</v>
      </c>
      <c r="W2787">
        <v>8.1999999999999993</v>
      </c>
      <c r="X2787">
        <v>9.3000000000000007</v>
      </c>
      <c r="Y2787">
        <v>7.8</v>
      </c>
      <c r="Z2787">
        <v>9.6999999999999993</v>
      </c>
      <c r="AA2787">
        <v>6</v>
      </c>
      <c r="AB2787">
        <v>7.8</v>
      </c>
      <c r="AC2787">
        <v>12</v>
      </c>
      <c r="AD2787">
        <v>29.4</v>
      </c>
    </row>
    <row r="2788" spans="1:30" x14ac:dyDescent="0.45">
      <c r="A2788" t="s">
        <v>209</v>
      </c>
      <c r="B2788">
        <v>25540</v>
      </c>
      <c r="C2788" t="s">
        <v>625</v>
      </c>
      <c r="E2788">
        <v>81</v>
      </c>
      <c r="F2788" t="s">
        <v>56</v>
      </c>
      <c r="G2788" t="s">
        <v>57</v>
      </c>
      <c r="H2788">
        <v>1</v>
      </c>
      <c r="I2788" t="s">
        <v>32</v>
      </c>
      <c r="J2788">
        <v>1</v>
      </c>
      <c r="K2788" t="s">
        <v>32</v>
      </c>
      <c r="L2788">
        <v>0</v>
      </c>
      <c r="M2788" t="s">
        <v>32</v>
      </c>
      <c r="N2788">
        <v>2012</v>
      </c>
      <c r="O2788">
        <v>11188</v>
      </c>
      <c r="P2788">
        <v>1554210</v>
      </c>
      <c r="Q2788">
        <v>1824</v>
      </c>
      <c r="R2788">
        <v>1282928</v>
      </c>
      <c r="S2788">
        <v>13061</v>
      </c>
      <c r="T2788">
        <v>402015</v>
      </c>
      <c r="U2788">
        <v>9364</v>
      </c>
      <c r="V2788">
        <v>271282</v>
      </c>
      <c r="W2788">
        <v>4.9000000000000004</v>
      </c>
      <c r="X2788">
        <v>10.7</v>
      </c>
      <c r="Y2788">
        <v>9.6999999999999993</v>
      </c>
      <c r="Z2788">
        <v>12.6</v>
      </c>
      <c r="AA2788">
        <v>12.1</v>
      </c>
      <c r="AB2788">
        <v>13.9</v>
      </c>
      <c r="AC2788">
        <v>5.4</v>
      </c>
      <c r="AD2788">
        <v>9.6</v>
      </c>
    </row>
    <row r="2789" spans="1:30" x14ac:dyDescent="0.45">
      <c r="A2789" t="s">
        <v>210</v>
      </c>
      <c r="B2789">
        <v>25620</v>
      </c>
      <c r="C2789" t="s">
        <v>626</v>
      </c>
      <c r="E2789">
        <v>0</v>
      </c>
      <c r="F2789" t="s">
        <v>31</v>
      </c>
      <c r="H2789">
        <v>1</v>
      </c>
      <c r="I2789" t="s">
        <v>32</v>
      </c>
      <c r="J2789">
        <v>1</v>
      </c>
      <c r="K2789" t="s">
        <v>32</v>
      </c>
      <c r="L2789">
        <v>0</v>
      </c>
      <c r="M2789" t="s">
        <v>32</v>
      </c>
      <c r="N2789">
        <v>2012</v>
      </c>
      <c r="O2789">
        <v>12438</v>
      </c>
      <c r="P2789">
        <v>9859517</v>
      </c>
      <c r="Q2789">
        <v>2712</v>
      </c>
      <c r="R2789">
        <v>9475392</v>
      </c>
      <c r="S2789">
        <v>44675</v>
      </c>
      <c r="T2789">
        <v>1514338</v>
      </c>
      <c r="U2789">
        <v>9726</v>
      </c>
      <c r="V2789">
        <v>384124</v>
      </c>
      <c r="W2789">
        <v>4.5999999999999996</v>
      </c>
      <c r="X2789">
        <v>5.6</v>
      </c>
      <c r="Y2789">
        <v>4.7</v>
      </c>
      <c r="Z2789">
        <v>6.2</v>
      </c>
      <c r="AA2789">
        <v>3.3</v>
      </c>
      <c r="AB2789">
        <v>3.9</v>
      </c>
      <c r="AC2789">
        <v>4.8</v>
      </c>
      <c r="AD2789">
        <v>8.9</v>
      </c>
    </row>
    <row r="2790" spans="1:30" x14ac:dyDescent="0.45">
      <c r="A2790" t="s">
        <v>210</v>
      </c>
      <c r="B2790">
        <v>25620</v>
      </c>
      <c r="C2790" t="s">
        <v>626</v>
      </c>
      <c r="E2790">
        <v>11</v>
      </c>
      <c r="F2790" t="s">
        <v>33</v>
      </c>
      <c r="G2790" t="s">
        <v>34</v>
      </c>
      <c r="H2790">
        <v>1</v>
      </c>
      <c r="I2790" t="s">
        <v>32</v>
      </c>
      <c r="J2790">
        <v>1</v>
      </c>
      <c r="K2790" t="s">
        <v>32</v>
      </c>
      <c r="L2790">
        <v>0</v>
      </c>
      <c r="M2790" t="s">
        <v>32</v>
      </c>
      <c r="N2790">
        <v>2012</v>
      </c>
      <c r="O2790">
        <v>203</v>
      </c>
      <c r="P2790">
        <v>64969</v>
      </c>
      <c r="Q2790">
        <v>74</v>
      </c>
      <c r="R2790">
        <v>57636</v>
      </c>
      <c r="S2790">
        <v>240</v>
      </c>
      <c r="T2790">
        <v>13354</v>
      </c>
      <c r="U2790">
        <v>128</v>
      </c>
      <c r="W2790">
        <v>28.9</v>
      </c>
      <c r="X2790">
        <v>21.7</v>
      </c>
      <c r="Y2790">
        <v>36.6</v>
      </c>
      <c r="Z2790">
        <v>25</v>
      </c>
      <c r="AA2790">
        <v>37.9</v>
      </c>
      <c r="AB2790">
        <v>27</v>
      </c>
      <c r="AC2790">
        <v>39.1</v>
      </c>
    </row>
    <row r="2791" spans="1:30" x14ac:dyDescent="0.45">
      <c r="A2791" t="s">
        <v>210</v>
      </c>
      <c r="B2791">
        <v>25620</v>
      </c>
      <c r="C2791" t="s">
        <v>626</v>
      </c>
      <c r="E2791">
        <v>21</v>
      </c>
      <c r="F2791" t="s">
        <v>35</v>
      </c>
      <c r="H2791">
        <v>1</v>
      </c>
      <c r="I2791" t="s">
        <v>32</v>
      </c>
      <c r="J2791">
        <v>1</v>
      </c>
      <c r="K2791" t="s">
        <v>32</v>
      </c>
      <c r="L2791">
        <v>0</v>
      </c>
      <c r="M2791" t="s">
        <v>32</v>
      </c>
      <c r="N2791">
        <v>2012</v>
      </c>
      <c r="O2791">
        <v>155</v>
      </c>
      <c r="P2791">
        <v>16938</v>
      </c>
      <c r="Q2791">
        <v>50</v>
      </c>
      <c r="R2791">
        <v>13234</v>
      </c>
      <c r="S2791">
        <v>152</v>
      </c>
      <c r="T2791">
        <v>6297</v>
      </c>
      <c r="U2791">
        <v>105</v>
      </c>
      <c r="W2791">
        <v>39.1</v>
      </c>
      <c r="X2791">
        <v>31.6</v>
      </c>
      <c r="Y2791">
        <v>25.5</v>
      </c>
      <c r="Z2791">
        <v>44.4</v>
      </c>
      <c r="AA2791">
        <v>38.4</v>
      </c>
      <c r="AB2791">
        <v>71</v>
      </c>
      <c r="AC2791">
        <v>51.6</v>
      </c>
    </row>
    <row r="2792" spans="1:30" x14ac:dyDescent="0.45">
      <c r="A2792" t="s">
        <v>210</v>
      </c>
      <c r="B2792">
        <v>25620</v>
      </c>
      <c r="C2792" t="s">
        <v>626</v>
      </c>
      <c r="E2792">
        <v>23</v>
      </c>
      <c r="F2792" t="s">
        <v>37</v>
      </c>
      <c r="H2792">
        <v>1</v>
      </c>
      <c r="I2792" t="s">
        <v>32</v>
      </c>
      <c r="J2792">
        <v>1</v>
      </c>
      <c r="K2792" t="s">
        <v>32</v>
      </c>
      <c r="L2792">
        <v>0</v>
      </c>
      <c r="M2792" t="s">
        <v>32</v>
      </c>
      <c r="N2792">
        <v>2012</v>
      </c>
      <c r="O2792">
        <v>1496</v>
      </c>
      <c r="P2792">
        <v>499828</v>
      </c>
      <c r="Q2792">
        <v>209</v>
      </c>
      <c r="R2792">
        <v>460075</v>
      </c>
      <c r="S2792">
        <v>2167</v>
      </c>
      <c r="T2792">
        <v>99636</v>
      </c>
      <c r="U2792">
        <v>1287</v>
      </c>
      <c r="V2792">
        <v>39753</v>
      </c>
      <c r="W2792">
        <v>17.2</v>
      </c>
      <c r="X2792">
        <v>14.6</v>
      </c>
      <c r="Y2792">
        <v>33.6</v>
      </c>
      <c r="Z2792">
        <v>16.5</v>
      </c>
      <c r="AA2792">
        <v>25.6</v>
      </c>
      <c r="AB2792">
        <v>20.5</v>
      </c>
      <c r="AC2792">
        <v>16.600000000000001</v>
      </c>
      <c r="AD2792">
        <v>23.3</v>
      </c>
    </row>
    <row r="2793" spans="1:30" x14ac:dyDescent="0.45">
      <c r="A2793" t="s">
        <v>210</v>
      </c>
      <c r="B2793">
        <v>25620</v>
      </c>
      <c r="C2793" t="s">
        <v>626</v>
      </c>
      <c r="E2793" t="s">
        <v>38</v>
      </c>
      <c r="F2793" t="s">
        <v>39</v>
      </c>
      <c r="H2793">
        <v>1</v>
      </c>
      <c r="I2793" t="s">
        <v>32</v>
      </c>
      <c r="J2793">
        <v>1</v>
      </c>
      <c r="K2793" t="s">
        <v>32</v>
      </c>
      <c r="L2793">
        <v>0</v>
      </c>
      <c r="M2793" t="s">
        <v>32</v>
      </c>
      <c r="N2793">
        <v>2012</v>
      </c>
      <c r="O2793">
        <v>199</v>
      </c>
      <c r="P2793">
        <v>1182555</v>
      </c>
      <c r="Q2793">
        <v>92</v>
      </c>
      <c r="R2793">
        <v>1180425</v>
      </c>
      <c r="S2793">
        <v>4318</v>
      </c>
      <c r="T2793">
        <v>177656</v>
      </c>
      <c r="U2793">
        <v>107</v>
      </c>
      <c r="V2793">
        <v>2130</v>
      </c>
      <c r="W2793">
        <v>30.7</v>
      </c>
      <c r="X2793">
        <v>4.4000000000000004</v>
      </c>
      <c r="Y2793">
        <v>21.6</v>
      </c>
      <c r="Z2793">
        <v>4.5999999999999996</v>
      </c>
      <c r="AA2793">
        <v>11.3</v>
      </c>
      <c r="AB2793">
        <v>9.1</v>
      </c>
      <c r="AC2793">
        <v>46.1</v>
      </c>
      <c r="AD2793">
        <v>20.9</v>
      </c>
    </row>
    <row r="2794" spans="1:30" x14ac:dyDescent="0.45">
      <c r="A2794" t="s">
        <v>210</v>
      </c>
      <c r="B2794">
        <v>25620</v>
      </c>
      <c r="C2794" t="s">
        <v>626</v>
      </c>
      <c r="E2794">
        <v>42</v>
      </c>
      <c r="F2794" t="s">
        <v>40</v>
      </c>
      <c r="H2794">
        <v>1</v>
      </c>
      <c r="I2794" t="s">
        <v>32</v>
      </c>
      <c r="J2794">
        <v>1</v>
      </c>
      <c r="K2794" t="s">
        <v>32</v>
      </c>
      <c r="L2794">
        <v>0</v>
      </c>
      <c r="M2794" t="s">
        <v>32</v>
      </c>
      <c r="N2794">
        <v>2012</v>
      </c>
      <c r="O2794">
        <v>241</v>
      </c>
      <c r="P2794">
        <v>1846226</v>
      </c>
      <c r="Q2794">
        <v>154</v>
      </c>
      <c r="R2794">
        <v>1840132</v>
      </c>
      <c r="S2794">
        <v>2060</v>
      </c>
      <c r="T2794">
        <v>73823</v>
      </c>
      <c r="U2794">
        <v>87</v>
      </c>
      <c r="V2794">
        <v>6093</v>
      </c>
      <c r="W2794">
        <v>26</v>
      </c>
      <c r="X2794">
        <v>23.3</v>
      </c>
      <c r="Y2794">
        <v>17.5</v>
      </c>
      <c r="Z2794">
        <v>24.3</v>
      </c>
      <c r="AA2794">
        <v>31.1</v>
      </c>
      <c r="AB2794">
        <v>40.299999999999997</v>
      </c>
      <c r="AC2794">
        <v>58</v>
      </c>
      <c r="AD2794">
        <v>7.7</v>
      </c>
    </row>
    <row r="2795" spans="1:30" x14ac:dyDescent="0.45">
      <c r="A2795" t="s">
        <v>210</v>
      </c>
      <c r="B2795">
        <v>25620</v>
      </c>
      <c r="C2795" t="s">
        <v>626</v>
      </c>
      <c r="E2795" t="s">
        <v>41</v>
      </c>
      <c r="F2795" t="s">
        <v>42</v>
      </c>
      <c r="H2795">
        <v>1</v>
      </c>
      <c r="I2795" t="s">
        <v>32</v>
      </c>
      <c r="J2795">
        <v>1</v>
      </c>
      <c r="K2795" t="s">
        <v>32</v>
      </c>
      <c r="L2795">
        <v>0</v>
      </c>
      <c r="M2795" t="s">
        <v>32</v>
      </c>
      <c r="N2795">
        <v>2012</v>
      </c>
      <c r="O2795">
        <v>1500</v>
      </c>
      <c r="P2795">
        <v>2398357</v>
      </c>
      <c r="Q2795">
        <v>586</v>
      </c>
      <c r="R2795">
        <v>2343131</v>
      </c>
      <c r="S2795">
        <v>9472</v>
      </c>
      <c r="T2795">
        <v>198274</v>
      </c>
      <c r="U2795">
        <v>914</v>
      </c>
      <c r="V2795">
        <v>55226</v>
      </c>
      <c r="W2795">
        <v>10.9</v>
      </c>
      <c r="X2795">
        <v>10.199999999999999</v>
      </c>
      <c r="Y2795">
        <v>7.9</v>
      </c>
      <c r="Z2795">
        <v>11.1</v>
      </c>
      <c r="AA2795">
        <v>6.3</v>
      </c>
      <c r="AB2795">
        <v>11.7</v>
      </c>
      <c r="AC2795">
        <v>14.4</v>
      </c>
      <c r="AD2795">
        <v>26.8</v>
      </c>
    </row>
    <row r="2796" spans="1:30" x14ac:dyDescent="0.45">
      <c r="A2796" t="s">
        <v>210</v>
      </c>
      <c r="B2796">
        <v>25620</v>
      </c>
      <c r="C2796" t="s">
        <v>626</v>
      </c>
      <c r="E2796" t="s">
        <v>43</v>
      </c>
      <c r="F2796" t="s">
        <v>44</v>
      </c>
      <c r="G2796" t="s">
        <v>45</v>
      </c>
      <c r="H2796">
        <v>1</v>
      </c>
      <c r="I2796" t="s">
        <v>32</v>
      </c>
      <c r="J2796">
        <v>1</v>
      </c>
      <c r="K2796" t="s">
        <v>32</v>
      </c>
      <c r="L2796">
        <v>0</v>
      </c>
      <c r="M2796" t="s">
        <v>32</v>
      </c>
      <c r="N2796">
        <v>2012</v>
      </c>
      <c r="O2796">
        <v>486</v>
      </c>
      <c r="P2796">
        <v>312341</v>
      </c>
      <c r="Q2796">
        <v>105</v>
      </c>
      <c r="R2796">
        <v>280782</v>
      </c>
      <c r="S2796">
        <v>1294</v>
      </c>
      <c r="T2796">
        <v>57687</v>
      </c>
      <c r="U2796">
        <v>381</v>
      </c>
      <c r="V2796">
        <v>31560</v>
      </c>
      <c r="W2796">
        <v>23.2</v>
      </c>
      <c r="X2796">
        <v>13.4</v>
      </c>
      <c r="Y2796">
        <v>27</v>
      </c>
      <c r="Z2796">
        <v>15.4</v>
      </c>
      <c r="AA2796">
        <v>27.7</v>
      </c>
      <c r="AB2796">
        <v>21.1</v>
      </c>
      <c r="AC2796">
        <v>24.1</v>
      </c>
      <c r="AD2796">
        <v>30.3</v>
      </c>
    </row>
    <row r="2797" spans="1:30" x14ac:dyDescent="0.45">
      <c r="A2797" t="s">
        <v>210</v>
      </c>
      <c r="B2797">
        <v>25620</v>
      </c>
      <c r="C2797" t="s">
        <v>626</v>
      </c>
      <c r="E2797">
        <v>51</v>
      </c>
      <c r="F2797" t="s">
        <v>46</v>
      </c>
      <c r="H2797">
        <v>1</v>
      </c>
      <c r="I2797" t="s">
        <v>32</v>
      </c>
      <c r="J2797">
        <v>1</v>
      </c>
      <c r="K2797" t="s">
        <v>32</v>
      </c>
      <c r="L2797">
        <v>0</v>
      </c>
      <c r="M2797" t="s">
        <v>32</v>
      </c>
      <c r="N2797">
        <v>2012</v>
      </c>
      <c r="O2797">
        <v>105</v>
      </c>
      <c r="P2797">
        <v>202988</v>
      </c>
      <c r="Q2797">
        <v>30</v>
      </c>
      <c r="R2797">
        <v>200861</v>
      </c>
      <c r="S2797">
        <v>664</v>
      </c>
      <c r="T2797">
        <v>26397</v>
      </c>
      <c r="U2797">
        <v>75</v>
      </c>
      <c r="V2797">
        <v>2127</v>
      </c>
      <c r="W2797">
        <v>19.5</v>
      </c>
      <c r="X2797">
        <v>2.5</v>
      </c>
      <c r="Y2797">
        <v>28.2</v>
      </c>
      <c r="Z2797">
        <v>2.6</v>
      </c>
      <c r="AA2797">
        <v>5.4</v>
      </c>
      <c r="AB2797">
        <v>1.8</v>
      </c>
      <c r="AC2797">
        <v>21.7</v>
      </c>
      <c r="AD2797">
        <v>32</v>
      </c>
    </row>
    <row r="2798" spans="1:30" x14ac:dyDescent="0.45">
      <c r="A2798" t="s">
        <v>210</v>
      </c>
      <c r="B2798">
        <v>25620</v>
      </c>
      <c r="C2798" t="s">
        <v>626</v>
      </c>
      <c r="E2798">
        <v>52</v>
      </c>
      <c r="F2798" t="s">
        <v>47</v>
      </c>
      <c r="G2798" t="s">
        <v>48</v>
      </c>
      <c r="H2798">
        <v>1</v>
      </c>
      <c r="I2798" t="s">
        <v>32</v>
      </c>
      <c r="J2798">
        <v>1</v>
      </c>
      <c r="K2798" t="s">
        <v>32</v>
      </c>
      <c r="L2798">
        <v>0</v>
      </c>
      <c r="M2798" t="s">
        <v>32</v>
      </c>
      <c r="N2798">
        <v>2012</v>
      </c>
      <c r="O2798">
        <v>359</v>
      </c>
      <c r="P2798">
        <v>376148</v>
      </c>
      <c r="Q2798">
        <v>178</v>
      </c>
      <c r="R2798">
        <v>365921</v>
      </c>
      <c r="S2798">
        <v>1932</v>
      </c>
      <c r="T2798">
        <v>85345</v>
      </c>
      <c r="U2798">
        <v>181</v>
      </c>
      <c r="V2798">
        <v>10227</v>
      </c>
      <c r="W2798">
        <v>12.7</v>
      </c>
      <c r="X2798">
        <v>6.8</v>
      </c>
      <c r="Y2798">
        <v>18.8</v>
      </c>
      <c r="Z2798">
        <v>7.5</v>
      </c>
      <c r="AA2798">
        <v>10</v>
      </c>
      <c r="AB2798">
        <v>9.3000000000000007</v>
      </c>
      <c r="AC2798">
        <v>24</v>
      </c>
      <c r="AD2798">
        <v>29.8</v>
      </c>
    </row>
    <row r="2799" spans="1:30" x14ac:dyDescent="0.45">
      <c r="A2799" t="s">
        <v>210</v>
      </c>
      <c r="B2799">
        <v>25620</v>
      </c>
      <c r="C2799" t="s">
        <v>626</v>
      </c>
      <c r="E2799">
        <v>53</v>
      </c>
      <c r="F2799" t="s">
        <v>49</v>
      </c>
      <c r="H2799">
        <v>1</v>
      </c>
      <c r="I2799" t="s">
        <v>32</v>
      </c>
      <c r="J2799">
        <v>1</v>
      </c>
      <c r="K2799" t="s">
        <v>32</v>
      </c>
      <c r="L2799">
        <v>0</v>
      </c>
      <c r="M2799" t="s">
        <v>32</v>
      </c>
      <c r="N2799">
        <v>2012</v>
      </c>
      <c r="O2799">
        <v>1007</v>
      </c>
      <c r="P2799">
        <v>211709</v>
      </c>
      <c r="Q2799">
        <v>179</v>
      </c>
      <c r="R2799">
        <v>133590</v>
      </c>
      <c r="S2799">
        <v>648</v>
      </c>
      <c r="T2799">
        <v>24410</v>
      </c>
      <c r="U2799">
        <v>828</v>
      </c>
      <c r="V2799">
        <v>78119</v>
      </c>
      <c r="W2799">
        <v>15</v>
      </c>
      <c r="X2799">
        <v>16.600000000000001</v>
      </c>
      <c r="Y2799">
        <v>13.1</v>
      </c>
      <c r="Z2799">
        <v>22.6</v>
      </c>
      <c r="AA2799">
        <v>11.9</v>
      </c>
      <c r="AB2799">
        <v>20.9</v>
      </c>
      <c r="AC2799">
        <v>18.399999999999999</v>
      </c>
      <c r="AD2799">
        <v>30</v>
      </c>
    </row>
    <row r="2800" spans="1:30" x14ac:dyDescent="0.45">
      <c r="A2800" t="s">
        <v>210</v>
      </c>
      <c r="B2800">
        <v>25620</v>
      </c>
      <c r="C2800" t="s">
        <v>626</v>
      </c>
      <c r="E2800">
        <v>54</v>
      </c>
      <c r="F2800" t="s">
        <v>50</v>
      </c>
      <c r="H2800">
        <v>1</v>
      </c>
      <c r="I2800" t="s">
        <v>32</v>
      </c>
      <c r="J2800">
        <v>1</v>
      </c>
      <c r="K2800" t="s">
        <v>32</v>
      </c>
      <c r="L2800">
        <v>0</v>
      </c>
      <c r="M2800" t="s">
        <v>32</v>
      </c>
      <c r="N2800">
        <v>2012</v>
      </c>
      <c r="O2800">
        <v>1337</v>
      </c>
      <c r="P2800">
        <v>243177</v>
      </c>
      <c r="Q2800">
        <v>243</v>
      </c>
      <c r="R2800">
        <v>197813</v>
      </c>
      <c r="S2800">
        <v>1389</v>
      </c>
      <c r="T2800">
        <v>66727</v>
      </c>
      <c r="U2800">
        <v>1094</v>
      </c>
      <c r="V2800">
        <v>45364</v>
      </c>
      <c r="W2800">
        <v>14.4</v>
      </c>
      <c r="X2800">
        <v>12.7</v>
      </c>
      <c r="Y2800">
        <v>20.100000000000001</v>
      </c>
      <c r="Z2800">
        <v>18.100000000000001</v>
      </c>
      <c r="AA2800">
        <v>16.399999999999999</v>
      </c>
      <c r="AB2800">
        <v>10.7</v>
      </c>
      <c r="AC2800">
        <v>15.1</v>
      </c>
      <c r="AD2800">
        <v>26.3</v>
      </c>
    </row>
    <row r="2801" spans="1:30" x14ac:dyDescent="0.45">
      <c r="A2801" t="s">
        <v>210</v>
      </c>
      <c r="B2801">
        <v>25620</v>
      </c>
      <c r="C2801" t="s">
        <v>626</v>
      </c>
      <c r="E2801">
        <v>56</v>
      </c>
      <c r="F2801" t="s">
        <v>51</v>
      </c>
      <c r="H2801">
        <v>1</v>
      </c>
      <c r="I2801" t="s">
        <v>32</v>
      </c>
      <c r="J2801">
        <v>1</v>
      </c>
      <c r="K2801" t="s">
        <v>32</v>
      </c>
      <c r="L2801">
        <v>0</v>
      </c>
      <c r="M2801" t="s">
        <v>32</v>
      </c>
      <c r="N2801">
        <v>2012</v>
      </c>
      <c r="O2801">
        <v>1164</v>
      </c>
      <c r="P2801">
        <v>179315</v>
      </c>
      <c r="Q2801">
        <v>122</v>
      </c>
      <c r="R2801">
        <v>156299</v>
      </c>
      <c r="S2801">
        <v>2599</v>
      </c>
      <c r="T2801">
        <v>62309</v>
      </c>
      <c r="U2801">
        <v>1042</v>
      </c>
      <c r="V2801">
        <v>23016</v>
      </c>
      <c r="W2801">
        <v>10.3</v>
      </c>
      <c r="X2801">
        <v>10.7</v>
      </c>
      <c r="Y2801">
        <v>22.1</v>
      </c>
      <c r="Z2801">
        <v>12.2</v>
      </c>
      <c r="AA2801">
        <v>10.3</v>
      </c>
      <c r="AB2801">
        <v>13.8</v>
      </c>
      <c r="AC2801">
        <v>10.4</v>
      </c>
      <c r="AD2801">
        <v>17</v>
      </c>
    </row>
    <row r="2802" spans="1:30" x14ac:dyDescent="0.45">
      <c r="A2802" t="s">
        <v>210</v>
      </c>
      <c r="B2802">
        <v>25620</v>
      </c>
      <c r="C2802" t="s">
        <v>626</v>
      </c>
      <c r="E2802">
        <v>61</v>
      </c>
      <c r="F2802" t="s">
        <v>52</v>
      </c>
      <c r="H2802">
        <v>1</v>
      </c>
      <c r="I2802" t="s">
        <v>32</v>
      </c>
      <c r="J2802">
        <v>1</v>
      </c>
      <c r="K2802" t="s">
        <v>32</v>
      </c>
      <c r="L2802">
        <v>0</v>
      </c>
      <c r="M2802" t="s">
        <v>32</v>
      </c>
      <c r="N2802">
        <v>2012</v>
      </c>
      <c r="O2802">
        <v>250</v>
      </c>
      <c r="P2802">
        <v>66096</v>
      </c>
      <c r="Q2802">
        <v>41</v>
      </c>
      <c r="R2802">
        <v>61425</v>
      </c>
      <c r="S2802">
        <v>1026</v>
      </c>
      <c r="T2802">
        <v>28259</v>
      </c>
      <c r="U2802">
        <v>209</v>
      </c>
      <c r="W2802">
        <v>29.5</v>
      </c>
      <c r="X2802">
        <v>7.4</v>
      </c>
      <c r="Y2802">
        <v>35.4</v>
      </c>
      <c r="Z2802">
        <v>7.4</v>
      </c>
      <c r="AA2802">
        <v>6.7</v>
      </c>
      <c r="AB2802">
        <v>6.2</v>
      </c>
      <c r="AC2802">
        <v>35.700000000000003</v>
      </c>
    </row>
    <row r="2803" spans="1:30" x14ac:dyDescent="0.45">
      <c r="A2803" t="s">
        <v>210</v>
      </c>
      <c r="B2803">
        <v>25620</v>
      </c>
      <c r="C2803" t="s">
        <v>626</v>
      </c>
      <c r="E2803">
        <v>62</v>
      </c>
      <c r="F2803" t="s">
        <v>53</v>
      </c>
      <c r="H2803">
        <v>1</v>
      </c>
      <c r="I2803" t="s">
        <v>32</v>
      </c>
      <c r="J2803">
        <v>1</v>
      </c>
      <c r="K2803" t="s">
        <v>32</v>
      </c>
      <c r="L2803">
        <v>0</v>
      </c>
      <c r="M2803" t="s">
        <v>32</v>
      </c>
      <c r="N2803">
        <v>2012</v>
      </c>
      <c r="O2803">
        <v>1209</v>
      </c>
      <c r="P2803">
        <v>927409</v>
      </c>
      <c r="Q2803">
        <v>242</v>
      </c>
      <c r="R2803">
        <v>907049</v>
      </c>
      <c r="S2803">
        <v>7939</v>
      </c>
      <c r="T2803">
        <v>415044</v>
      </c>
      <c r="U2803">
        <v>968</v>
      </c>
      <c r="V2803">
        <v>20361</v>
      </c>
      <c r="W2803">
        <v>12.9</v>
      </c>
      <c r="X2803">
        <v>14.8</v>
      </c>
      <c r="Y2803">
        <v>21.7</v>
      </c>
      <c r="Z2803">
        <v>14.7</v>
      </c>
      <c r="AA2803">
        <v>10.199999999999999</v>
      </c>
      <c r="AB2803">
        <v>11.3</v>
      </c>
      <c r="AC2803">
        <v>12.1</v>
      </c>
      <c r="AD2803">
        <v>43.4</v>
      </c>
    </row>
    <row r="2804" spans="1:30" x14ac:dyDescent="0.45">
      <c r="A2804" t="s">
        <v>210</v>
      </c>
      <c r="B2804">
        <v>25620</v>
      </c>
      <c r="C2804" t="s">
        <v>626</v>
      </c>
      <c r="E2804">
        <v>71</v>
      </c>
      <c r="F2804" t="s">
        <v>54</v>
      </c>
      <c r="H2804">
        <v>1</v>
      </c>
      <c r="I2804" t="s">
        <v>32</v>
      </c>
      <c r="J2804">
        <v>1</v>
      </c>
      <c r="K2804" t="s">
        <v>32</v>
      </c>
      <c r="L2804">
        <v>0</v>
      </c>
      <c r="M2804" t="s">
        <v>32</v>
      </c>
      <c r="N2804">
        <v>2012</v>
      </c>
      <c r="O2804">
        <v>453</v>
      </c>
      <c r="P2804">
        <v>25102</v>
      </c>
      <c r="Q2804">
        <v>30</v>
      </c>
      <c r="R2804">
        <v>17497</v>
      </c>
      <c r="S2804">
        <v>430</v>
      </c>
      <c r="T2804">
        <v>5373</v>
      </c>
      <c r="U2804">
        <v>423</v>
      </c>
      <c r="V2804">
        <v>7604</v>
      </c>
      <c r="W2804">
        <v>24.7</v>
      </c>
      <c r="X2804">
        <v>10.6</v>
      </c>
      <c r="Y2804">
        <v>40.299999999999997</v>
      </c>
      <c r="Z2804">
        <v>15.5</v>
      </c>
      <c r="AA2804">
        <v>7</v>
      </c>
      <c r="AB2804">
        <v>13.1</v>
      </c>
      <c r="AC2804">
        <v>24.6</v>
      </c>
      <c r="AD2804">
        <v>16.8</v>
      </c>
    </row>
    <row r="2805" spans="1:30" x14ac:dyDescent="0.45">
      <c r="A2805" t="s">
        <v>210</v>
      </c>
      <c r="B2805">
        <v>25620</v>
      </c>
      <c r="C2805" t="s">
        <v>626</v>
      </c>
      <c r="E2805">
        <v>72</v>
      </c>
      <c r="F2805" t="s">
        <v>55</v>
      </c>
      <c r="H2805">
        <v>1</v>
      </c>
      <c r="I2805" t="s">
        <v>32</v>
      </c>
      <c r="J2805">
        <v>1</v>
      </c>
      <c r="K2805" t="s">
        <v>32</v>
      </c>
      <c r="L2805">
        <v>0</v>
      </c>
      <c r="M2805" t="s">
        <v>32</v>
      </c>
      <c r="N2805">
        <v>2012</v>
      </c>
      <c r="O2805">
        <v>362</v>
      </c>
      <c r="P2805">
        <v>286755</v>
      </c>
      <c r="Q2805">
        <v>232</v>
      </c>
      <c r="R2805">
        <v>283287</v>
      </c>
      <c r="S2805">
        <v>6163</v>
      </c>
      <c r="T2805">
        <v>78730</v>
      </c>
      <c r="U2805">
        <v>131</v>
      </c>
      <c r="V2805">
        <v>3468</v>
      </c>
      <c r="W2805">
        <v>11.3</v>
      </c>
      <c r="X2805">
        <v>9.3000000000000007</v>
      </c>
      <c r="Y2805">
        <v>12</v>
      </c>
      <c r="Z2805">
        <v>9.8000000000000007</v>
      </c>
      <c r="AA2805">
        <v>12.6</v>
      </c>
      <c r="AB2805">
        <v>10.199999999999999</v>
      </c>
      <c r="AC2805">
        <v>17.5</v>
      </c>
      <c r="AD2805">
        <v>24.8</v>
      </c>
    </row>
    <row r="2806" spans="1:30" x14ac:dyDescent="0.45">
      <c r="A2806" t="s">
        <v>210</v>
      </c>
      <c r="B2806">
        <v>25620</v>
      </c>
      <c r="C2806" t="s">
        <v>626</v>
      </c>
      <c r="E2806">
        <v>81</v>
      </c>
      <c r="F2806" t="s">
        <v>56</v>
      </c>
      <c r="G2806" t="s">
        <v>57</v>
      </c>
      <c r="H2806">
        <v>1</v>
      </c>
      <c r="I2806" t="s">
        <v>32</v>
      </c>
      <c r="J2806">
        <v>1</v>
      </c>
      <c r="K2806" t="s">
        <v>32</v>
      </c>
      <c r="L2806">
        <v>0</v>
      </c>
      <c r="M2806" t="s">
        <v>32</v>
      </c>
      <c r="N2806">
        <v>2012</v>
      </c>
      <c r="O2806">
        <v>1917</v>
      </c>
      <c r="P2806">
        <v>116133</v>
      </c>
      <c r="Q2806">
        <v>150</v>
      </c>
      <c r="R2806">
        <v>72765</v>
      </c>
      <c r="S2806">
        <v>954</v>
      </c>
      <c r="T2806">
        <v>20797</v>
      </c>
      <c r="U2806">
        <v>1767</v>
      </c>
      <c r="V2806">
        <v>43369</v>
      </c>
      <c r="W2806">
        <v>11.3</v>
      </c>
      <c r="X2806">
        <v>28.9</v>
      </c>
      <c r="Y2806">
        <v>29.4</v>
      </c>
      <c r="Z2806">
        <v>36.700000000000003</v>
      </c>
      <c r="AA2806">
        <v>31.1</v>
      </c>
      <c r="AB2806">
        <v>37</v>
      </c>
      <c r="AC2806">
        <v>10.1</v>
      </c>
      <c r="AD2806">
        <v>20.8</v>
      </c>
    </row>
    <row r="2807" spans="1:30" x14ac:dyDescent="0.45">
      <c r="A2807" t="s">
        <v>211</v>
      </c>
      <c r="B2807">
        <v>25860</v>
      </c>
      <c r="C2807" t="s">
        <v>627</v>
      </c>
      <c r="E2807">
        <v>0</v>
      </c>
      <c r="F2807" t="s">
        <v>31</v>
      </c>
      <c r="H2807">
        <v>1</v>
      </c>
      <c r="I2807" t="s">
        <v>32</v>
      </c>
      <c r="J2807">
        <v>1</v>
      </c>
      <c r="K2807" t="s">
        <v>32</v>
      </c>
      <c r="L2807">
        <v>0</v>
      </c>
      <c r="M2807" t="s">
        <v>32</v>
      </c>
      <c r="N2807">
        <v>2012</v>
      </c>
      <c r="O2807">
        <v>29473</v>
      </c>
      <c r="P2807">
        <v>29176911</v>
      </c>
      <c r="Q2807">
        <v>5497</v>
      </c>
      <c r="R2807">
        <v>28333373</v>
      </c>
      <c r="S2807">
        <v>115019</v>
      </c>
      <c r="T2807">
        <v>3893028</v>
      </c>
      <c r="U2807">
        <v>23976</v>
      </c>
      <c r="V2807">
        <v>843538</v>
      </c>
      <c r="W2807">
        <v>2.7</v>
      </c>
      <c r="X2807">
        <v>3.2</v>
      </c>
      <c r="Y2807">
        <v>4.5</v>
      </c>
      <c r="Z2807">
        <v>3.6</v>
      </c>
      <c r="AA2807">
        <v>3.2</v>
      </c>
      <c r="AB2807">
        <v>3.2</v>
      </c>
      <c r="AC2807">
        <v>3.1</v>
      </c>
      <c r="AD2807">
        <v>13.5</v>
      </c>
    </row>
    <row r="2808" spans="1:30" x14ac:dyDescent="0.45">
      <c r="A2808" t="s">
        <v>211</v>
      </c>
      <c r="B2808">
        <v>25860</v>
      </c>
      <c r="C2808" t="s">
        <v>627</v>
      </c>
      <c r="E2808">
        <v>11</v>
      </c>
      <c r="F2808" t="s">
        <v>33</v>
      </c>
      <c r="G2808" t="s">
        <v>34</v>
      </c>
      <c r="H2808">
        <v>1</v>
      </c>
      <c r="I2808" t="s">
        <v>32</v>
      </c>
      <c r="J2808">
        <v>1</v>
      </c>
      <c r="K2808" t="s">
        <v>32</v>
      </c>
      <c r="L2808">
        <v>0</v>
      </c>
      <c r="M2808" t="s">
        <v>32</v>
      </c>
      <c r="N2808">
        <v>2012</v>
      </c>
      <c r="O2808">
        <v>237</v>
      </c>
      <c r="P2808">
        <v>3730</v>
      </c>
      <c r="Q2808">
        <v>0</v>
      </c>
      <c r="R2808">
        <v>0</v>
      </c>
      <c r="S2808">
        <v>0</v>
      </c>
      <c r="T2808">
        <v>0</v>
      </c>
      <c r="U2808">
        <v>237</v>
      </c>
      <c r="V2808">
        <v>3730</v>
      </c>
      <c r="W2808">
        <v>25.9</v>
      </c>
      <c r="X2808">
        <v>16.7</v>
      </c>
      <c r="Y2808">
        <v>0</v>
      </c>
      <c r="Z2808">
        <v>0</v>
      </c>
      <c r="AA2808">
        <v>0</v>
      </c>
      <c r="AB2808">
        <v>0</v>
      </c>
      <c r="AC2808">
        <v>24.7</v>
      </c>
      <c r="AD2808">
        <v>15.9</v>
      </c>
    </row>
    <row r="2809" spans="1:30" x14ac:dyDescent="0.45">
      <c r="A2809" t="s">
        <v>211</v>
      </c>
      <c r="B2809">
        <v>25860</v>
      </c>
      <c r="C2809" t="s">
        <v>627</v>
      </c>
      <c r="E2809">
        <v>23</v>
      </c>
      <c r="F2809" t="s">
        <v>37</v>
      </c>
      <c r="H2809">
        <v>1</v>
      </c>
      <c r="I2809" t="s">
        <v>32</v>
      </c>
      <c r="J2809">
        <v>1</v>
      </c>
      <c r="K2809" t="s">
        <v>32</v>
      </c>
      <c r="L2809">
        <v>0</v>
      </c>
      <c r="M2809" t="s">
        <v>32</v>
      </c>
      <c r="N2809">
        <v>2012</v>
      </c>
      <c r="O2809">
        <v>3990</v>
      </c>
      <c r="P2809">
        <v>774887</v>
      </c>
      <c r="Q2809">
        <v>488</v>
      </c>
      <c r="R2809">
        <v>626050</v>
      </c>
      <c r="S2809">
        <v>3468</v>
      </c>
      <c r="T2809">
        <v>111544</v>
      </c>
      <c r="U2809">
        <v>3502</v>
      </c>
      <c r="V2809">
        <v>148837</v>
      </c>
      <c r="W2809">
        <v>8.4</v>
      </c>
      <c r="X2809">
        <v>32.200000000000003</v>
      </c>
      <c r="Y2809">
        <v>27.7</v>
      </c>
      <c r="Z2809">
        <v>40.299999999999997</v>
      </c>
      <c r="AA2809">
        <v>43.6</v>
      </c>
      <c r="AB2809">
        <v>34.799999999999997</v>
      </c>
      <c r="AC2809">
        <v>8.8000000000000007</v>
      </c>
      <c r="AD2809">
        <v>21.6</v>
      </c>
    </row>
    <row r="2810" spans="1:30" x14ac:dyDescent="0.45">
      <c r="A2810" t="s">
        <v>211</v>
      </c>
      <c r="B2810">
        <v>25860</v>
      </c>
      <c r="C2810" t="s">
        <v>627</v>
      </c>
      <c r="E2810" t="s">
        <v>38</v>
      </c>
      <c r="F2810" t="s">
        <v>39</v>
      </c>
      <c r="H2810">
        <v>1</v>
      </c>
      <c r="I2810" t="s">
        <v>32</v>
      </c>
      <c r="J2810">
        <v>1</v>
      </c>
      <c r="K2810" t="s">
        <v>32</v>
      </c>
      <c r="L2810">
        <v>0</v>
      </c>
      <c r="M2810" t="s">
        <v>32</v>
      </c>
      <c r="N2810">
        <v>2012</v>
      </c>
      <c r="O2810">
        <v>1041</v>
      </c>
      <c r="P2810">
        <v>10263677</v>
      </c>
      <c r="Q2810">
        <v>541</v>
      </c>
      <c r="R2810">
        <v>10247553</v>
      </c>
      <c r="S2810">
        <v>37297</v>
      </c>
      <c r="T2810">
        <v>1368460</v>
      </c>
      <c r="U2810">
        <v>500</v>
      </c>
      <c r="V2810">
        <v>16124</v>
      </c>
      <c r="W2810">
        <v>14.9</v>
      </c>
      <c r="X2810">
        <v>3.2</v>
      </c>
      <c r="Y2810">
        <v>18.3</v>
      </c>
      <c r="Z2810">
        <v>3.4</v>
      </c>
      <c r="AA2810">
        <v>6</v>
      </c>
      <c r="AB2810">
        <v>5.3</v>
      </c>
      <c r="AC2810">
        <v>17.399999999999999</v>
      </c>
      <c r="AD2810">
        <v>7.4</v>
      </c>
    </row>
    <row r="2811" spans="1:30" x14ac:dyDescent="0.45">
      <c r="A2811" t="s">
        <v>211</v>
      </c>
      <c r="B2811">
        <v>25860</v>
      </c>
      <c r="C2811" t="s">
        <v>627</v>
      </c>
      <c r="E2811">
        <v>42</v>
      </c>
      <c r="F2811" t="s">
        <v>40</v>
      </c>
      <c r="H2811">
        <v>1</v>
      </c>
      <c r="I2811" t="s">
        <v>32</v>
      </c>
      <c r="J2811">
        <v>1</v>
      </c>
      <c r="K2811" t="s">
        <v>32</v>
      </c>
      <c r="L2811">
        <v>0</v>
      </c>
      <c r="M2811" t="s">
        <v>32</v>
      </c>
      <c r="N2811">
        <v>2012</v>
      </c>
      <c r="O2811">
        <v>685</v>
      </c>
      <c r="P2811">
        <v>7455013</v>
      </c>
      <c r="Q2811">
        <v>298</v>
      </c>
      <c r="R2811">
        <v>7438854</v>
      </c>
      <c r="S2811">
        <v>8660</v>
      </c>
      <c r="T2811">
        <v>471225</v>
      </c>
      <c r="U2811">
        <v>387</v>
      </c>
      <c r="V2811">
        <v>16159</v>
      </c>
      <c r="W2811">
        <v>24.3</v>
      </c>
      <c r="X2811">
        <v>5.0999999999999996</v>
      </c>
      <c r="Y2811">
        <v>31.2</v>
      </c>
      <c r="Z2811">
        <v>5.3</v>
      </c>
      <c r="AA2811">
        <v>12.2</v>
      </c>
      <c r="AB2811">
        <v>9.8000000000000007</v>
      </c>
      <c r="AC2811">
        <v>21.8</v>
      </c>
      <c r="AD2811">
        <v>20.2</v>
      </c>
    </row>
    <row r="2812" spans="1:30" x14ac:dyDescent="0.45">
      <c r="A2812" t="s">
        <v>211</v>
      </c>
      <c r="B2812">
        <v>25860</v>
      </c>
      <c r="C2812" t="s">
        <v>627</v>
      </c>
      <c r="E2812" t="s">
        <v>41</v>
      </c>
      <c r="F2812" t="s">
        <v>42</v>
      </c>
      <c r="H2812">
        <v>1</v>
      </c>
      <c r="I2812" t="s">
        <v>32</v>
      </c>
      <c r="J2812">
        <v>1</v>
      </c>
      <c r="K2812" t="s">
        <v>32</v>
      </c>
      <c r="L2812">
        <v>0</v>
      </c>
      <c r="M2812" t="s">
        <v>32</v>
      </c>
      <c r="N2812">
        <v>2012</v>
      </c>
      <c r="O2812">
        <v>3883</v>
      </c>
      <c r="P2812">
        <v>4171845</v>
      </c>
      <c r="Q2812">
        <v>1025</v>
      </c>
      <c r="R2812">
        <v>4047367</v>
      </c>
      <c r="S2812">
        <v>15019</v>
      </c>
      <c r="T2812">
        <v>329699</v>
      </c>
      <c r="U2812">
        <v>2859</v>
      </c>
      <c r="V2812">
        <v>124477</v>
      </c>
      <c r="W2812">
        <v>10.4</v>
      </c>
      <c r="X2812">
        <v>6.7</v>
      </c>
      <c r="Y2812">
        <v>12.5</v>
      </c>
      <c r="Z2812">
        <v>7.4</v>
      </c>
      <c r="AA2812">
        <v>4.8</v>
      </c>
      <c r="AB2812">
        <v>5.2</v>
      </c>
      <c r="AC2812">
        <v>12.5</v>
      </c>
      <c r="AD2812">
        <v>34.6</v>
      </c>
    </row>
    <row r="2813" spans="1:30" x14ac:dyDescent="0.45">
      <c r="A2813" t="s">
        <v>211</v>
      </c>
      <c r="B2813">
        <v>25860</v>
      </c>
      <c r="C2813" t="s">
        <v>627</v>
      </c>
      <c r="E2813" t="s">
        <v>43</v>
      </c>
      <c r="F2813" t="s">
        <v>44</v>
      </c>
      <c r="G2813" t="s">
        <v>45</v>
      </c>
      <c r="H2813">
        <v>1</v>
      </c>
      <c r="I2813" t="s">
        <v>32</v>
      </c>
      <c r="J2813">
        <v>1</v>
      </c>
      <c r="K2813" t="s">
        <v>32</v>
      </c>
      <c r="L2813">
        <v>0</v>
      </c>
      <c r="M2813" t="s">
        <v>32</v>
      </c>
      <c r="N2813">
        <v>2012</v>
      </c>
      <c r="O2813">
        <v>1051</v>
      </c>
      <c r="P2813">
        <v>694326</v>
      </c>
      <c r="Q2813">
        <v>177</v>
      </c>
      <c r="R2813">
        <v>630531</v>
      </c>
      <c r="S2813">
        <v>4125</v>
      </c>
      <c r="T2813">
        <v>166051</v>
      </c>
      <c r="U2813">
        <v>874</v>
      </c>
      <c r="V2813">
        <v>63794</v>
      </c>
      <c r="W2813">
        <v>15.4</v>
      </c>
      <c r="X2813">
        <v>4.4000000000000004</v>
      </c>
      <c r="Y2813">
        <v>23.5</v>
      </c>
      <c r="Z2813">
        <v>4.2</v>
      </c>
      <c r="AA2813">
        <v>3.4</v>
      </c>
      <c r="AB2813">
        <v>3.6</v>
      </c>
      <c r="AC2813">
        <v>15.9</v>
      </c>
      <c r="AD2813">
        <v>22.5</v>
      </c>
    </row>
    <row r="2814" spans="1:30" x14ac:dyDescent="0.45">
      <c r="A2814" t="s">
        <v>211</v>
      </c>
      <c r="B2814">
        <v>25860</v>
      </c>
      <c r="C2814" t="s">
        <v>627</v>
      </c>
      <c r="E2814">
        <v>51</v>
      </c>
      <c r="F2814" t="s">
        <v>46</v>
      </c>
      <c r="H2814">
        <v>1</v>
      </c>
      <c r="I2814" t="s">
        <v>32</v>
      </c>
      <c r="J2814">
        <v>1</v>
      </c>
      <c r="K2814" t="s">
        <v>32</v>
      </c>
      <c r="L2814">
        <v>0</v>
      </c>
      <c r="M2814" t="s">
        <v>32</v>
      </c>
      <c r="N2814">
        <v>2012</v>
      </c>
      <c r="O2814">
        <v>245</v>
      </c>
      <c r="P2814">
        <v>279461</v>
      </c>
      <c r="Q2814">
        <v>49</v>
      </c>
      <c r="R2814">
        <v>275726</v>
      </c>
      <c r="S2814">
        <v>1513</v>
      </c>
      <c r="T2814">
        <v>51293</v>
      </c>
      <c r="U2814">
        <v>196</v>
      </c>
      <c r="V2814">
        <v>3735</v>
      </c>
      <c r="W2814">
        <v>32.9</v>
      </c>
      <c r="X2814">
        <v>10.6</v>
      </c>
      <c r="Y2814">
        <v>35.5</v>
      </c>
      <c r="Z2814">
        <v>11.3</v>
      </c>
      <c r="AA2814">
        <v>18.8</v>
      </c>
      <c r="AB2814">
        <v>11.5</v>
      </c>
      <c r="AC2814">
        <v>40.200000000000003</v>
      </c>
      <c r="AD2814">
        <v>13.7</v>
      </c>
    </row>
    <row r="2815" spans="1:30" x14ac:dyDescent="0.45">
      <c r="A2815" t="s">
        <v>211</v>
      </c>
      <c r="B2815">
        <v>25860</v>
      </c>
      <c r="C2815" t="s">
        <v>627</v>
      </c>
      <c r="E2815">
        <v>52</v>
      </c>
      <c r="F2815" t="s">
        <v>47</v>
      </c>
      <c r="G2815" t="s">
        <v>48</v>
      </c>
      <c r="H2815">
        <v>1</v>
      </c>
      <c r="I2815" t="s">
        <v>32</v>
      </c>
      <c r="J2815">
        <v>1</v>
      </c>
      <c r="K2815" t="s">
        <v>32</v>
      </c>
      <c r="L2815">
        <v>0</v>
      </c>
      <c r="M2815" t="s">
        <v>32</v>
      </c>
      <c r="N2815">
        <v>2012</v>
      </c>
      <c r="O2815">
        <v>1009</v>
      </c>
      <c r="Q2815">
        <v>257</v>
      </c>
      <c r="U2815">
        <v>752</v>
      </c>
      <c r="W2815">
        <v>16.399999999999999</v>
      </c>
      <c r="Y2815">
        <v>29.3</v>
      </c>
      <c r="AC2815">
        <v>17.100000000000001</v>
      </c>
    </row>
    <row r="2816" spans="1:30" x14ac:dyDescent="0.45">
      <c r="A2816" t="s">
        <v>211</v>
      </c>
      <c r="B2816">
        <v>25860</v>
      </c>
      <c r="C2816" t="s">
        <v>627</v>
      </c>
      <c r="E2816">
        <v>53</v>
      </c>
      <c r="F2816" t="s">
        <v>49</v>
      </c>
      <c r="H2816">
        <v>1</v>
      </c>
      <c r="I2816" t="s">
        <v>32</v>
      </c>
      <c r="J2816">
        <v>1</v>
      </c>
      <c r="K2816" t="s">
        <v>32</v>
      </c>
      <c r="L2816">
        <v>0</v>
      </c>
      <c r="M2816" t="s">
        <v>32</v>
      </c>
      <c r="N2816">
        <v>2012</v>
      </c>
      <c r="O2816">
        <v>3072</v>
      </c>
      <c r="P2816">
        <v>303526</v>
      </c>
      <c r="Q2816">
        <v>279</v>
      </c>
      <c r="R2816">
        <v>161177</v>
      </c>
      <c r="S2816">
        <v>726</v>
      </c>
      <c r="T2816">
        <v>18745</v>
      </c>
      <c r="U2816">
        <v>2794</v>
      </c>
      <c r="V2816">
        <v>142348</v>
      </c>
      <c r="W2816">
        <v>14.7</v>
      </c>
      <c r="X2816">
        <v>22</v>
      </c>
      <c r="Y2816">
        <v>34</v>
      </c>
      <c r="Z2816">
        <v>33</v>
      </c>
      <c r="AA2816">
        <v>22.5</v>
      </c>
      <c r="AB2816">
        <v>18.2</v>
      </c>
      <c r="AC2816">
        <v>14.3</v>
      </c>
      <c r="AD2816">
        <v>36.299999999999997</v>
      </c>
    </row>
    <row r="2817" spans="1:30" x14ac:dyDescent="0.45">
      <c r="A2817" t="s">
        <v>211</v>
      </c>
      <c r="B2817">
        <v>25860</v>
      </c>
      <c r="C2817" t="s">
        <v>627</v>
      </c>
      <c r="E2817">
        <v>54</v>
      </c>
      <c r="F2817" t="s">
        <v>50</v>
      </c>
      <c r="H2817">
        <v>1</v>
      </c>
      <c r="I2817" t="s">
        <v>32</v>
      </c>
      <c r="J2817">
        <v>1</v>
      </c>
      <c r="K2817" t="s">
        <v>32</v>
      </c>
      <c r="L2817">
        <v>0</v>
      </c>
      <c r="M2817" t="s">
        <v>32</v>
      </c>
      <c r="N2817">
        <v>2012</v>
      </c>
      <c r="O2817">
        <v>2976</v>
      </c>
      <c r="P2817">
        <v>804118</v>
      </c>
      <c r="Q2817">
        <v>458</v>
      </c>
      <c r="R2817">
        <v>698260</v>
      </c>
      <c r="S2817">
        <v>1884</v>
      </c>
      <c r="T2817">
        <v>78955</v>
      </c>
      <c r="U2817">
        <v>2518</v>
      </c>
      <c r="V2817">
        <v>105858</v>
      </c>
      <c r="W2817">
        <v>10.199999999999999</v>
      </c>
      <c r="X2817">
        <v>8.1999999999999993</v>
      </c>
      <c r="Y2817">
        <v>22.7</v>
      </c>
      <c r="Z2817">
        <v>8.4</v>
      </c>
      <c r="AA2817">
        <v>24.1</v>
      </c>
      <c r="AB2817">
        <v>22.9</v>
      </c>
      <c r="AC2817">
        <v>10.7</v>
      </c>
      <c r="AD2817">
        <v>20.3</v>
      </c>
    </row>
    <row r="2818" spans="1:30" x14ac:dyDescent="0.45">
      <c r="A2818" t="s">
        <v>211</v>
      </c>
      <c r="B2818">
        <v>25860</v>
      </c>
      <c r="C2818" t="s">
        <v>627</v>
      </c>
      <c r="E2818">
        <v>55</v>
      </c>
      <c r="F2818" t="s">
        <v>59</v>
      </c>
      <c r="H2818">
        <v>1</v>
      </c>
      <c r="I2818" t="s">
        <v>32</v>
      </c>
      <c r="J2818">
        <v>1</v>
      </c>
      <c r="K2818" t="s">
        <v>32</v>
      </c>
      <c r="L2818">
        <v>0</v>
      </c>
      <c r="M2818" t="s">
        <v>32</v>
      </c>
      <c r="N2818">
        <v>2012</v>
      </c>
      <c r="O2818">
        <v>31</v>
      </c>
      <c r="P2818">
        <v>95716</v>
      </c>
      <c r="Q2818">
        <v>31</v>
      </c>
      <c r="R2818">
        <v>95716</v>
      </c>
      <c r="S2818">
        <v>1438</v>
      </c>
      <c r="T2818">
        <v>126881</v>
      </c>
      <c r="U2818">
        <v>0</v>
      </c>
      <c r="V2818">
        <v>0</v>
      </c>
      <c r="W2818">
        <v>9.1</v>
      </c>
      <c r="X2818">
        <v>3.9</v>
      </c>
      <c r="Y2818">
        <v>9.5</v>
      </c>
      <c r="Z2818">
        <v>4.0999999999999996</v>
      </c>
      <c r="AA2818">
        <v>9.8000000000000007</v>
      </c>
      <c r="AB2818">
        <v>4.5999999999999996</v>
      </c>
      <c r="AC2818">
        <v>0</v>
      </c>
      <c r="AD2818">
        <v>0</v>
      </c>
    </row>
    <row r="2819" spans="1:30" x14ac:dyDescent="0.45">
      <c r="A2819" t="s">
        <v>211</v>
      </c>
      <c r="B2819">
        <v>25860</v>
      </c>
      <c r="C2819" t="s">
        <v>627</v>
      </c>
      <c r="E2819">
        <v>56</v>
      </c>
      <c r="F2819" t="s">
        <v>51</v>
      </c>
      <c r="H2819">
        <v>1</v>
      </c>
      <c r="I2819" t="s">
        <v>32</v>
      </c>
      <c r="J2819">
        <v>1</v>
      </c>
      <c r="K2819" t="s">
        <v>32</v>
      </c>
      <c r="L2819">
        <v>0</v>
      </c>
      <c r="M2819" t="s">
        <v>32</v>
      </c>
      <c r="N2819">
        <v>2012</v>
      </c>
      <c r="O2819">
        <v>3057</v>
      </c>
      <c r="P2819">
        <v>440839</v>
      </c>
      <c r="Q2819">
        <v>361</v>
      </c>
      <c r="R2819">
        <v>392999</v>
      </c>
      <c r="S2819">
        <v>6492</v>
      </c>
      <c r="T2819">
        <v>159520</v>
      </c>
      <c r="U2819">
        <v>2697</v>
      </c>
      <c r="V2819">
        <v>47840</v>
      </c>
      <c r="W2819">
        <v>10.4</v>
      </c>
      <c r="X2819">
        <v>12.6</v>
      </c>
      <c r="Y2819">
        <v>27.9</v>
      </c>
      <c r="Z2819">
        <v>15.3</v>
      </c>
      <c r="AA2819">
        <v>22.8</v>
      </c>
      <c r="AB2819">
        <v>18.600000000000001</v>
      </c>
      <c r="AC2819">
        <v>10.199999999999999</v>
      </c>
      <c r="AD2819">
        <v>16.5</v>
      </c>
    </row>
    <row r="2820" spans="1:30" x14ac:dyDescent="0.45">
      <c r="A2820" t="s">
        <v>211</v>
      </c>
      <c r="B2820">
        <v>25860</v>
      </c>
      <c r="C2820" t="s">
        <v>627</v>
      </c>
      <c r="E2820">
        <v>61</v>
      </c>
      <c r="F2820" t="s">
        <v>52</v>
      </c>
      <c r="H2820">
        <v>1</v>
      </c>
      <c r="I2820" t="s">
        <v>32</v>
      </c>
      <c r="J2820">
        <v>1</v>
      </c>
      <c r="K2820" t="s">
        <v>32</v>
      </c>
      <c r="L2820">
        <v>0</v>
      </c>
      <c r="M2820" t="s">
        <v>32</v>
      </c>
      <c r="N2820">
        <v>2012</v>
      </c>
      <c r="O2820">
        <v>334</v>
      </c>
      <c r="P2820">
        <v>53871</v>
      </c>
      <c r="Q2820">
        <v>41</v>
      </c>
      <c r="R2820">
        <v>50606</v>
      </c>
      <c r="S2820">
        <v>1383</v>
      </c>
      <c r="T2820">
        <v>24214</v>
      </c>
      <c r="U2820">
        <v>293</v>
      </c>
      <c r="V2820">
        <v>3265</v>
      </c>
      <c r="W2820">
        <v>23.8</v>
      </c>
      <c r="X2820">
        <v>10.5</v>
      </c>
      <c r="Y2820">
        <v>36.200000000000003</v>
      </c>
      <c r="Z2820">
        <v>11.9</v>
      </c>
      <c r="AA2820">
        <v>20.3</v>
      </c>
      <c r="AB2820">
        <v>12.3</v>
      </c>
      <c r="AC2820">
        <v>26.6</v>
      </c>
      <c r="AD2820">
        <v>43.3</v>
      </c>
    </row>
    <row r="2821" spans="1:30" x14ac:dyDescent="0.45">
      <c r="A2821" t="s">
        <v>211</v>
      </c>
      <c r="B2821">
        <v>25860</v>
      </c>
      <c r="C2821" t="s">
        <v>627</v>
      </c>
      <c r="E2821">
        <v>62</v>
      </c>
      <c r="F2821" t="s">
        <v>53</v>
      </c>
      <c r="H2821">
        <v>1</v>
      </c>
      <c r="I2821" t="s">
        <v>32</v>
      </c>
      <c r="J2821">
        <v>1</v>
      </c>
      <c r="K2821" t="s">
        <v>32</v>
      </c>
      <c r="L2821">
        <v>0</v>
      </c>
      <c r="M2821" t="s">
        <v>32</v>
      </c>
      <c r="N2821">
        <v>2012</v>
      </c>
      <c r="O2821">
        <v>1822</v>
      </c>
      <c r="P2821">
        <v>1651218</v>
      </c>
      <c r="Q2821">
        <v>601</v>
      </c>
      <c r="R2821">
        <v>1609186</v>
      </c>
      <c r="S2821">
        <v>16542</v>
      </c>
      <c r="T2821">
        <v>615421</v>
      </c>
      <c r="U2821">
        <v>1221</v>
      </c>
      <c r="V2821">
        <v>42032</v>
      </c>
      <c r="W2821">
        <v>12.2</v>
      </c>
      <c r="X2821">
        <v>11.3</v>
      </c>
      <c r="Y2821">
        <v>15.2</v>
      </c>
      <c r="Z2821">
        <v>11.8</v>
      </c>
      <c r="AA2821">
        <v>7.3</v>
      </c>
      <c r="AB2821">
        <v>8.1999999999999993</v>
      </c>
      <c r="AC2821">
        <v>16.2</v>
      </c>
      <c r="AD2821">
        <v>40.9</v>
      </c>
    </row>
    <row r="2822" spans="1:30" x14ac:dyDescent="0.45">
      <c r="A2822" t="s">
        <v>211</v>
      </c>
      <c r="B2822">
        <v>25860</v>
      </c>
      <c r="C2822" t="s">
        <v>627</v>
      </c>
      <c r="E2822">
        <v>71</v>
      </c>
      <c r="F2822" t="s">
        <v>54</v>
      </c>
      <c r="H2822">
        <v>1</v>
      </c>
      <c r="I2822" t="s">
        <v>32</v>
      </c>
      <c r="J2822">
        <v>1</v>
      </c>
      <c r="K2822" t="s">
        <v>32</v>
      </c>
      <c r="L2822">
        <v>0</v>
      </c>
      <c r="M2822" t="s">
        <v>32</v>
      </c>
      <c r="N2822">
        <v>2012</v>
      </c>
      <c r="O2822">
        <v>914</v>
      </c>
      <c r="Q2822">
        <v>63</v>
      </c>
      <c r="U2822">
        <v>851</v>
      </c>
      <c r="W2822">
        <v>16.8</v>
      </c>
      <c r="Y2822">
        <v>53.7</v>
      </c>
      <c r="AC2822">
        <v>14.5</v>
      </c>
    </row>
    <row r="2823" spans="1:30" x14ac:dyDescent="0.45">
      <c r="A2823" t="s">
        <v>211</v>
      </c>
      <c r="B2823">
        <v>25860</v>
      </c>
      <c r="C2823" t="s">
        <v>627</v>
      </c>
      <c r="E2823">
        <v>72</v>
      </c>
      <c r="F2823" t="s">
        <v>55</v>
      </c>
      <c r="H2823">
        <v>1</v>
      </c>
      <c r="I2823" t="s">
        <v>32</v>
      </c>
      <c r="J2823">
        <v>1</v>
      </c>
      <c r="K2823" t="s">
        <v>32</v>
      </c>
      <c r="L2823">
        <v>0</v>
      </c>
      <c r="M2823" t="s">
        <v>32</v>
      </c>
      <c r="N2823">
        <v>2012</v>
      </c>
      <c r="O2823">
        <v>883</v>
      </c>
      <c r="P2823">
        <v>428312</v>
      </c>
      <c r="Q2823">
        <v>496</v>
      </c>
      <c r="R2823">
        <v>421136</v>
      </c>
      <c r="S2823">
        <v>9581</v>
      </c>
      <c r="T2823">
        <v>118791</v>
      </c>
      <c r="U2823">
        <v>386</v>
      </c>
      <c r="V2823">
        <v>7175</v>
      </c>
      <c r="W2823">
        <v>24.3</v>
      </c>
      <c r="X2823">
        <v>23.6</v>
      </c>
      <c r="Y2823">
        <v>21.9</v>
      </c>
      <c r="Z2823">
        <v>24.5</v>
      </c>
      <c r="AA2823">
        <v>24</v>
      </c>
      <c r="AB2823">
        <v>23.3</v>
      </c>
      <c r="AC2823">
        <v>35.200000000000003</v>
      </c>
      <c r="AD2823">
        <v>32.799999999999997</v>
      </c>
    </row>
    <row r="2824" spans="1:30" x14ac:dyDescent="0.45">
      <c r="A2824" t="s">
        <v>211</v>
      </c>
      <c r="B2824">
        <v>25860</v>
      </c>
      <c r="C2824" t="s">
        <v>627</v>
      </c>
      <c r="E2824">
        <v>81</v>
      </c>
      <c r="F2824" t="s">
        <v>56</v>
      </c>
      <c r="G2824" t="s">
        <v>57</v>
      </c>
      <c r="H2824">
        <v>1</v>
      </c>
      <c r="I2824" t="s">
        <v>32</v>
      </c>
      <c r="J2824">
        <v>1</v>
      </c>
      <c r="K2824" t="s">
        <v>32</v>
      </c>
      <c r="L2824">
        <v>0</v>
      </c>
      <c r="M2824" t="s">
        <v>32</v>
      </c>
      <c r="N2824">
        <v>2012</v>
      </c>
      <c r="O2824">
        <v>4283</v>
      </c>
      <c r="P2824">
        <v>315555</v>
      </c>
      <c r="Q2824">
        <v>398</v>
      </c>
      <c r="R2824">
        <v>229181</v>
      </c>
      <c r="S2824">
        <v>2357</v>
      </c>
      <c r="T2824">
        <v>62689</v>
      </c>
      <c r="U2824">
        <v>3885</v>
      </c>
      <c r="V2824">
        <v>86374</v>
      </c>
      <c r="W2824">
        <v>9.6</v>
      </c>
      <c r="X2824">
        <v>16.899999999999999</v>
      </c>
      <c r="Y2824">
        <v>21.2</v>
      </c>
      <c r="Z2824">
        <v>26.6</v>
      </c>
      <c r="AA2824">
        <v>23.6</v>
      </c>
      <c r="AB2824">
        <v>26.9</v>
      </c>
      <c r="AC2824">
        <v>11.5</v>
      </c>
      <c r="AD2824">
        <v>21.6</v>
      </c>
    </row>
    <row r="2825" spans="1:30" x14ac:dyDescent="0.45">
      <c r="A2825" t="s">
        <v>212</v>
      </c>
      <c r="B2825">
        <v>25940</v>
      </c>
      <c r="C2825" t="s">
        <v>867</v>
      </c>
      <c r="E2825">
        <v>0</v>
      </c>
      <c r="F2825" t="s">
        <v>31</v>
      </c>
      <c r="H2825">
        <v>1</v>
      </c>
      <c r="I2825" t="s">
        <v>32</v>
      </c>
      <c r="J2825">
        <v>1</v>
      </c>
      <c r="K2825" t="s">
        <v>32</v>
      </c>
      <c r="L2825">
        <v>0</v>
      </c>
      <c r="M2825" t="s">
        <v>32</v>
      </c>
      <c r="N2825">
        <v>2012</v>
      </c>
      <c r="O2825">
        <v>18503</v>
      </c>
      <c r="P2825">
        <v>8241767</v>
      </c>
      <c r="Q2825">
        <v>4159</v>
      </c>
      <c r="R2825">
        <v>7569931</v>
      </c>
      <c r="S2825">
        <v>49858</v>
      </c>
      <c r="T2825">
        <v>1506444</v>
      </c>
      <c r="U2825">
        <v>14344</v>
      </c>
      <c r="V2825">
        <v>671836</v>
      </c>
      <c r="W2825">
        <v>3</v>
      </c>
      <c r="X2825">
        <v>3.9</v>
      </c>
      <c r="Y2825">
        <v>7.6</v>
      </c>
      <c r="Z2825">
        <v>4.5</v>
      </c>
      <c r="AA2825">
        <v>5.2</v>
      </c>
      <c r="AB2825">
        <v>4.4000000000000004</v>
      </c>
      <c r="AC2825">
        <v>3.8</v>
      </c>
      <c r="AD2825">
        <v>14.5</v>
      </c>
    </row>
    <row r="2826" spans="1:30" x14ac:dyDescent="0.45">
      <c r="A2826" t="s">
        <v>212</v>
      </c>
      <c r="B2826">
        <v>25940</v>
      </c>
      <c r="C2826" t="s">
        <v>867</v>
      </c>
      <c r="E2826">
        <v>11</v>
      </c>
      <c r="F2826" t="s">
        <v>33</v>
      </c>
      <c r="G2826" t="s">
        <v>34</v>
      </c>
      <c r="H2826">
        <v>1</v>
      </c>
      <c r="I2826" t="s">
        <v>32</v>
      </c>
      <c r="J2826">
        <v>1</v>
      </c>
      <c r="K2826" t="s">
        <v>32</v>
      </c>
      <c r="L2826">
        <v>0</v>
      </c>
      <c r="M2826" t="s">
        <v>32</v>
      </c>
      <c r="N2826">
        <v>2012</v>
      </c>
      <c r="O2826">
        <v>217</v>
      </c>
      <c r="Q2826">
        <v>20</v>
      </c>
      <c r="U2826">
        <v>197</v>
      </c>
      <c r="W2826">
        <v>20</v>
      </c>
      <c r="Y2826">
        <v>79.3</v>
      </c>
      <c r="AC2826">
        <v>23.9</v>
      </c>
    </row>
    <row r="2827" spans="1:30" x14ac:dyDescent="0.45">
      <c r="A2827" t="s">
        <v>212</v>
      </c>
      <c r="B2827">
        <v>25940</v>
      </c>
      <c r="C2827" t="s">
        <v>867</v>
      </c>
      <c r="E2827">
        <v>23</v>
      </c>
      <c r="F2827" t="s">
        <v>37</v>
      </c>
      <c r="H2827">
        <v>1</v>
      </c>
      <c r="I2827" t="s">
        <v>32</v>
      </c>
      <c r="J2827">
        <v>1</v>
      </c>
      <c r="K2827" t="s">
        <v>32</v>
      </c>
      <c r="L2827">
        <v>0</v>
      </c>
      <c r="M2827" t="s">
        <v>32</v>
      </c>
      <c r="N2827">
        <v>2012</v>
      </c>
      <c r="O2827">
        <v>2119</v>
      </c>
      <c r="P2827">
        <v>628376</v>
      </c>
      <c r="Q2827">
        <v>554</v>
      </c>
      <c r="R2827">
        <v>518458</v>
      </c>
      <c r="S2827">
        <v>2518</v>
      </c>
      <c r="T2827">
        <v>82825</v>
      </c>
      <c r="U2827">
        <v>1564</v>
      </c>
      <c r="V2827">
        <v>109918</v>
      </c>
      <c r="W2827">
        <v>11.7</v>
      </c>
      <c r="X2827">
        <v>23.1</v>
      </c>
      <c r="Y2827">
        <v>27.1</v>
      </c>
      <c r="Z2827">
        <v>30</v>
      </c>
      <c r="AA2827">
        <v>36.6</v>
      </c>
      <c r="AB2827">
        <v>40</v>
      </c>
      <c r="AC2827">
        <v>14.6</v>
      </c>
      <c r="AD2827">
        <v>22.5</v>
      </c>
    </row>
    <row r="2828" spans="1:30" x14ac:dyDescent="0.45">
      <c r="A2828" t="s">
        <v>212</v>
      </c>
      <c r="B2828">
        <v>25940</v>
      </c>
      <c r="C2828" t="s">
        <v>867</v>
      </c>
      <c r="E2828" t="s">
        <v>38</v>
      </c>
      <c r="F2828" t="s">
        <v>39</v>
      </c>
      <c r="H2828">
        <v>1</v>
      </c>
      <c r="I2828" t="s">
        <v>32</v>
      </c>
      <c r="J2828">
        <v>1</v>
      </c>
      <c r="K2828" t="s">
        <v>32</v>
      </c>
      <c r="L2828">
        <v>0</v>
      </c>
      <c r="M2828" t="s">
        <v>32</v>
      </c>
      <c r="N2828">
        <v>2012</v>
      </c>
      <c r="O2828">
        <v>281</v>
      </c>
      <c r="P2828">
        <v>202210</v>
      </c>
      <c r="Q2828">
        <v>94</v>
      </c>
      <c r="R2828">
        <v>195518</v>
      </c>
      <c r="S2828">
        <v>1013</v>
      </c>
      <c r="T2828">
        <v>38273</v>
      </c>
      <c r="U2828">
        <v>187</v>
      </c>
      <c r="V2828">
        <v>6692</v>
      </c>
      <c r="W2828">
        <v>18.399999999999999</v>
      </c>
      <c r="X2828">
        <v>42.5</v>
      </c>
      <c r="Y2828">
        <v>33.6</v>
      </c>
      <c r="Z2828">
        <v>45.8</v>
      </c>
      <c r="AA2828">
        <v>46.6</v>
      </c>
      <c r="AB2828">
        <v>44</v>
      </c>
      <c r="AC2828">
        <v>26.4</v>
      </c>
      <c r="AD2828">
        <v>32.6</v>
      </c>
    </row>
    <row r="2829" spans="1:30" x14ac:dyDescent="0.45">
      <c r="A2829" t="s">
        <v>212</v>
      </c>
      <c r="B2829">
        <v>25940</v>
      </c>
      <c r="C2829" t="s">
        <v>867</v>
      </c>
      <c r="E2829">
        <v>42</v>
      </c>
      <c r="F2829" t="s">
        <v>40</v>
      </c>
      <c r="H2829">
        <v>1</v>
      </c>
      <c r="I2829" t="s">
        <v>32</v>
      </c>
      <c r="J2829">
        <v>1</v>
      </c>
      <c r="K2829" t="s">
        <v>32</v>
      </c>
      <c r="L2829">
        <v>0</v>
      </c>
      <c r="M2829" t="s">
        <v>32</v>
      </c>
      <c r="N2829">
        <v>2012</v>
      </c>
      <c r="O2829">
        <v>314</v>
      </c>
      <c r="P2829">
        <v>750042</v>
      </c>
      <c r="Q2829">
        <v>193</v>
      </c>
      <c r="R2829">
        <v>745144</v>
      </c>
      <c r="S2829">
        <v>908</v>
      </c>
      <c r="T2829">
        <v>37661</v>
      </c>
      <c r="U2829">
        <v>121</v>
      </c>
      <c r="V2829">
        <v>4898</v>
      </c>
      <c r="W2829">
        <v>17.399999999999999</v>
      </c>
      <c r="X2829">
        <v>38.299999999999997</v>
      </c>
      <c r="Y2829">
        <v>25.7</v>
      </c>
      <c r="Z2829">
        <v>40.1</v>
      </c>
      <c r="AA2829">
        <v>18.8</v>
      </c>
      <c r="AB2829">
        <v>15.1</v>
      </c>
      <c r="AC2829">
        <v>35</v>
      </c>
      <c r="AD2829">
        <v>18.5</v>
      </c>
    </row>
    <row r="2830" spans="1:30" x14ac:dyDescent="0.45">
      <c r="A2830" t="s">
        <v>212</v>
      </c>
      <c r="B2830">
        <v>25940</v>
      </c>
      <c r="C2830" t="s">
        <v>867</v>
      </c>
      <c r="E2830" t="s">
        <v>41</v>
      </c>
      <c r="F2830" t="s">
        <v>42</v>
      </c>
      <c r="H2830">
        <v>1</v>
      </c>
      <c r="I2830" t="s">
        <v>32</v>
      </c>
      <c r="J2830">
        <v>1</v>
      </c>
      <c r="K2830" t="s">
        <v>32</v>
      </c>
      <c r="L2830">
        <v>0</v>
      </c>
      <c r="M2830" t="s">
        <v>32</v>
      </c>
      <c r="N2830">
        <v>2012</v>
      </c>
      <c r="O2830">
        <v>1708</v>
      </c>
      <c r="P2830">
        <v>2512834</v>
      </c>
      <c r="Q2830">
        <v>552</v>
      </c>
      <c r="R2830">
        <v>2471575</v>
      </c>
      <c r="S2830">
        <v>10083</v>
      </c>
      <c r="T2830">
        <v>231174</v>
      </c>
      <c r="U2830">
        <v>1156</v>
      </c>
      <c r="V2830">
        <v>41260</v>
      </c>
      <c r="W2830">
        <v>12.7</v>
      </c>
      <c r="X2830">
        <v>1.6</v>
      </c>
      <c r="Y2830">
        <v>9.3000000000000007</v>
      </c>
      <c r="Z2830">
        <v>1.6</v>
      </c>
      <c r="AA2830">
        <v>2.6</v>
      </c>
      <c r="AB2830">
        <v>3</v>
      </c>
      <c r="AC2830">
        <v>15</v>
      </c>
      <c r="AD2830">
        <v>18.2</v>
      </c>
    </row>
    <row r="2831" spans="1:30" x14ac:dyDescent="0.45">
      <c r="A2831" t="s">
        <v>212</v>
      </c>
      <c r="B2831">
        <v>25940</v>
      </c>
      <c r="C2831" t="s">
        <v>867</v>
      </c>
      <c r="E2831" t="s">
        <v>43</v>
      </c>
      <c r="F2831" t="s">
        <v>44</v>
      </c>
      <c r="G2831" t="s">
        <v>45</v>
      </c>
      <c r="H2831">
        <v>1</v>
      </c>
      <c r="I2831" t="s">
        <v>32</v>
      </c>
      <c r="J2831">
        <v>1</v>
      </c>
      <c r="K2831" t="s">
        <v>32</v>
      </c>
      <c r="L2831">
        <v>0</v>
      </c>
      <c r="M2831" t="s">
        <v>32</v>
      </c>
      <c r="N2831">
        <v>2012</v>
      </c>
      <c r="O2831">
        <v>380</v>
      </c>
      <c r="P2831">
        <v>84721</v>
      </c>
      <c r="Q2831">
        <v>86</v>
      </c>
      <c r="R2831">
        <v>59645</v>
      </c>
      <c r="S2831">
        <v>452</v>
      </c>
      <c r="T2831">
        <v>16379</v>
      </c>
      <c r="U2831">
        <v>294</v>
      </c>
      <c r="V2831">
        <v>25077</v>
      </c>
      <c r="W2831">
        <v>17.8</v>
      </c>
      <c r="X2831">
        <v>18.3</v>
      </c>
      <c r="Y2831">
        <v>19.600000000000001</v>
      </c>
      <c r="Z2831">
        <v>18.399999999999999</v>
      </c>
      <c r="AA2831">
        <v>9.6</v>
      </c>
      <c r="AB2831">
        <v>9.3000000000000007</v>
      </c>
      <c r="AC2831">
        <v>18.5</v>
      </c>
      <c r="AD2831">
        <v>43.5</v>
      </c>
    </row>
    <row r="2832" spans="1:30" x14ac:dyDescent="0.45">
      <c r="A2832" t="s">
        <v>212</v>
      </c>
      <c r="B2832">
        <v>25940</v>
      </c>
      <c r="C2832" t="s">
        <v>867</v>
      </c>
      <c r="E2832">
        <v>51</v>
      </c>
      <c r="F2832" t="s">
        <v>46</v>
      </c>
      <c r="H2832">
        <v>1</v>
      </c>
      <c r="I2832" t="s">
        <v>32</v>
      </c>
      <c r="J2832">
        <v>1</v>
      </c>
      <c r="K2832" t="s">
        <v>32</v>
      </c>
      <c r="L2832">
        <v>0</v>
      </c>
      <c r="M2832" t="s">
        <v>32</v>
      </c>
      <c r="N2832">
        <v>2012</v>
      </c>
      <c r="O2832">
        <v>200</v>
      </c>
      <c r="P2832">
        <v>240207</v>
      </c>
      <c r="Q2832">
        <v>45</v>
      </c>
      <c r="R2832">
        <v>235222</v>
      </c>
      <c r="S2832">
        <v>901</v>
      </c>
      <c r="T2832">
        <v>44961</v>
      </c>
      <c r="U2832">
        <v>154</v>
      </c>
      <c r="V2832">
        <v>4985</v>
      </c>
      <c r="W2832">
        <v>23.3</v>
      </c>
      <c r="X2832">
        <v>5.6</v>
      </c>
      <c r="Y2832">
        <v>31</v>
      </c>
      <c r="Z2832">
        <v>6</v>
      </c>
      <c r="AA2832">
        <v>10.199999999999999</v>
      </c>
      <c r="AB2832">
        <v>7</v>
      </c>
      <c r="AC2832">
        <v>25.6</v>
      </c>
      <c r="AD2832">
        <v>41.3</v>
      </c>
    </row>
    <row r="2833" spans="1:30" x14ac:dyDescent="0.45">
      <c r="A2833" t="s">
        <v>212</v>
      </c>
      <c r="B2833">
        <v>25940</v>
      </c>
      <c r="C2833" t="s">
        <v>867</v>
      </c>
      <c r="E2833">
        <v>52</v>
      </c>
      <c r="F2833" t="s">
        <v>47</v>
      </c>
      <c r="G2833" t="s">
        <v>48</v>
      </c>
      <c r="H2833">
        <v>1</v>
      </c>
      <c r="I2833" t="s">
        <v>32</v>
      </c>
      <c r="J2833">
        <v>1</v>
      </c>
      <c r="K2833" t="s">
        <v>32</v>
      </c>
      <c r="L2833">
        <v>0</v>
      </c>
      <c r="M2833" t="s">
        <v>32</v>
      </c>
      <c r="N2833">
        <v>2012</v>
      </c>
      <c r="O2833">
        <v>709</v>
      </c>
      <c r="P2833">
        <v>474215</v>
      </c>
      <c r="Q2833">
        <v>141</v>
      </c>
      <c r="R2833">
        <v>427876</v>
      </c>
      <c r="S2833">
        <v>2368</v>
      </c>
      <c r="T2833">
        <v>147252</v>
      </c>
      <c r="U2833">
        <v>568</v>
      </c>
      <c r="V2833">
        <v>46339</v>
      </c>
      <c r="W2833">
        <v>19.8</v>
      </c>
      <c r="X2833">
        <v>4</v>
      </c>
      <c r="Y2833">
        <v>20.5</v>
      </c>
      <c r="Z2833">
        <v>2</v>
      </c>
      <c r="AA2833">
        <v>2.1</v>
      </c>
      <c r="AB2833">
        <v>2.1</v>
      </c>
      <c r="AC2833">
        <v>20</v>
      </c>
      <c r="AD2833">
        <v>34</v>
      </c>
    </row>
    <row r="2834" spans="1:30" x14ac:dyDescent="0.45">
      <c r="A2834" t="s">
        <v>212</v>
      </c>
      <c r="B2834">
        <v>25940</v>
      </c>
      <c r="C2834" t="s">
        <v>867</v>
      </c>
      <c r="E2834">
        <v>53</v>
      </c>
      <c r="F2834" t="s">
        <v>49</v>
      </c>
      <c r="H2834">
        <v>1</v>
      </c>
      <c r="I2834" t="s">
        <v>32</v>
      </c>
      <c r="J2834">
        <v>1</v>
      </c>
      <c r="K2834" t="s">
        <v>32</v>
      </c>
      <c r="L2834">
        <v>0</v>
      </c>
      <c r="M2834" t="s">
        <v>32</v>
      </c>
      <c r="N2834">
        <v>2012</v>
      </c>
      <c r="O2834">
        <v>2554</v>
      </c>
      <c r="P2834">
        <v>419344</v>
      </c>
      <c r="Q2834">
        <v>363</v>
      </c>
      <c r="R2834">
        <v>267435</v>
      </c>
      <c r="S2834">
        <v>1939</v>
      </c>
      <c r="T2834">
        <v>74886</v>
      </c>
      <c r="U2834">
        <v>2192</v>
      </c>
      <c r="V2834">
        <v>151910</v>
      </c>
      <c r="W2834">
        <v>13.3</v>
      </c>
      <c r="X2834">
        <v>19.7</v>
      </c>
      <c r="Y2834">
        <v>15.2</v>
      </c>
      <c r="Z2834">
        <v>15.9</v>
      </c>
      <c r="AA2834">
        <v>21.8</v>
      </c>
      <c r="AB2834">
        <v>28.4</v>
      </c>
      <c r="AC2834">
        <v>14.7</v>
      </c>
      <c r="AD2834">
        <v>40.6</v>
      </c>
    </row>
    <row r="2835" spans="1:30" x14ac:dyDescent="0.45">
      <c r="A2835" t="s">
        <v>212</v>
      </c>
      <c r="B2835">
        <v>25940</v>
      </c>
      <c r="C2835" t="s">
        <v>867</v>
      </c>
      <c r="E2835">
        <v>54</v>
      </c>
      <c r="F2835" t="s">
        <v>50</v>
      </c>
      <c r="H2835">
        <v>1</v>
      </c>
      <c r="I2835" t="s">
        <v>32</v>
      </c>
      <c r="J2835">
        <v>1</v>
      </c>
      <c r="K2835" t="s">
        <v>32</v>
      </c>
      <c r="L2835">
        <v>0</v>
      </c>
      <c r="M2835" t="s">
        <v>32</v>
      </c>
      <c r="N2835">
        <v>2012</v>
      </c>
      <c r="O2835">
        <v>2692</v>
      </c>
      <c r="P2835">
        <v>412488</v>
      </c>
      <c r="Q2835">
        <v>488</v>
      </c>
      <c r="R2835">
        <v>293466</v>
      </c>
      <c r="S2835">
        <v>2521</v>
      </c>
      <c r="T2835">
        <v>127303</v>
      </c>
      <c r="U2835">
        <v>2204</v>
      </c>
      <c r="V2835">
        <v>119022</v>
      </c>
      <c r="W2835">
        <v>5.7</v>
      </c>
      <c r="X2835">
        <v>6</v>
      </c>
      <c r="Y2835">
        <v>12.6</v>
      </c>
      <c r="Z2835">
        <v>8.3000000000000007</v>
      </c>
      <c r="AA2835">
        <v>6.5</v>
      </c>
      <c r="AB2835">
        <v>6</v>
      </c>
      <c r="AC2835">
        <v>7</v>
      </c>
      <c r="AD2835">
        <v>13.3</v>
      </c>
    </row>
    <row r="2836" spans="1:30" x14ac:dyDescent="0.45">
      <c r="A2836" t="s">
        <v>212</v>
      </c>
      <c r="B2836">
        <v>25940</v>
      </c>
      <c r="C2836" t="s">
        <v>867</v>
      </c>
      <c r="E2836">
        <v>55</v>
      </c>
      <c r="F2836" t="s">
        <v>59</v>
      </c>
      <c r="H2836">
        <v>1</v>
      </c>
      <c r="I2836" t="s">
        <v>32</v>
      </c>
      <c r="J2836">
        <v>1</v>
      </c>
      <c r="K2836" t="s">
        <v>32</v>
      </c>
      <c r="L2836">
        <v>0</v>
      </c>
      <c r="M2836" t="s">
        <v>32</v>
      </c>
      <c r="N2836">
        <v>2012</v>
      </c>
      <c r="O2836">
        <v>40</v>
      </c>
      <c r="P2836">
        <v>53721</v>
      </c>
      <c r="Q2836">
        <v>40</v>
      </c>
      <c r="R2836">
        <v>53721</v>
      </c>
      <c r="S2836">
        <v>275</v>
      </c>
      <c r="T2836">
        <v>19551</v>
      </c>
      <c r="U2836">
        <v>0</v>
      </c>
      <c r="V2836">
        <v>0</v>
      </c>
      <c r="W2836">
        <v>60.4</v>
      </c>
      <c r="X2836">
        <v>8.9</v>
      </c>
      <c r="Y2836">
        <v>62.8</v>
      </c>
      <c r="Z2836">
        <v>9.3000000000000007</v>
      </c>
      <c r="AA2836">
        <v>36.700000000000003</v>
      </c>
      <c r="AB2836">
        <v>22.6</v>
      </c>
      <c r="AC2836">
        <v>0</v>
      </c>
      <c r="AD2836">
        <v>0</v>
      </c>
    </row>
    <row r="2837" spans="1:30" x14ac:dyDescent="0.45">
      <c r="A2837" t="s">
        <v>212</v>
      </c>
      <c r="B2837">
        <v>25940</v>
      </c>
      <c r="C2837" t="s">
        <v>867</v>
      </c>
      <c r="E2837">
        <v>56</v>
      </c>
      <c r="F2837" t="s">
        <v>51</v>
      </c>
      <c r="H2837">
        <v>1</v>
      </c>
      <c r="I2837" t="s">
        <v>32</v>
      </c>
      <c r="J2837">
        <v>1</v>
      </c>
      <c r="K2837" t="s">
        <v>32</v>
      </c>
      <c r="L2837">
        <v>0</v>
      </c>
      <c r="M2837" t="s">
        <v>32</v>
      </c>
      <c r="N2837">
        <v>2012</v>
      </c>
      <c r="O2837">
        <v>1736</v>
      </c>
      <c r="P2837">
        <v>275914</v>
      </c>
      <c r="Q2837">
        <v>312</v>
      </c>
      <c r="R2837">
        <v>234779</v>
      </c>
      <c r="S2837">
        <v>3263</v>
      </c>
      <c r="T2837">
        <v>77470</v>
      </c>
      <c r="U2837">
        <v>1425</v>
      </c>
      <c r="V2837">
        <v>41135</v>
      </c>
      <c r="W2837">
        <v>6.6</v>
      </c>
      <c r="X2837">
        <v>20.5</v>
      </c>
      <c r="Y2837">
        <v>15.1</v>
      </c>
      <c r="Z2837">
        <v>24.5</v>
      </c>
      <c r="AA2837">
        <v>21</v>
      </c>
      <c r="AB2837">
        <v>28.1</v>
      </c>
      <c r="AC2837">
        <v>8.1999999999999993</v>
      </c>
      <c r="AD2837">
        <v>31.6</v>
      </c>
    </row>
    <row r="2838" spans="1:30" x14ac:dyDescent="0.45">
      <c r="A2838" t="s">
        <v>212</v>
      </c>
      <c r="B2838">
        <v>25940</v>
      </c>
      <c r="C2838" t="s">
        <v>867</v>
      </c>
      <c r="E2838">
        <v>61</v>
      </c>
      <c r="F2838" t="s">
        <v>52</v>
      </c>
      <c r="H2838">
        <v>1</v>
      </c>
      <c r="I2838" t="s">
        <v>32</v>
      </c>
      <c r="J2838">
        <v>1</v>
      </c>
      <c r="K2838" t="s">
        <v>32</v>
      </c>
      <c r="L2838">
        <v>0</v>
      </c>
      <c r="M2838" t="s">
        <v>32</v>
      </c>
      <c r="N2838">
        <v>2012</v>
      </c>
      <c r="O2838">
        <v>564</v>
      </c>
      <c r="P2838">
        <v>57204</v>
      </c>
      <c r="Q2838">
        <v>60</v>
      </c>
      <c r="R2838">
        <v>51615</v>
      </c>
      <c r="S2838">
        <v>757</v>
      </c>
      <c r="T2838">
        <v>23775</v>
      </c>
      <c r="U2838">
        <v>505</v>
      </c>
      <c r="V2838">
        <v>5589</v>
      </c>
      <c r="W2838">
        <v>28.7</v>
      </c>
      <c r="X2838">
        <v>7.4</v>
      </c>
      <c r="Y2838">
        <v>21.9</v>
      </c>
      <c r="Z2838">
        <v>7.4</v>
      </c>
      <c r="AA2838">
        <v>6.8</v>
      </c>
      <c r="AB2838">
        <v>6.7</v>
      </c>
      <c r="AC2838">
        <v>31.1</v>
      </c>
      <c r="AD2838">
        <v>41.4</v>
      </c>
    </row>
    <row r="2839" spans="1:30" x14ac:dyDescent="0.45">
      <c r="A2839" t="s">
        <v>212</v>
      </c>
      <c r="B2839">
        <v>25940</v>
      </c>
      <c r="C2839" t="s">
        <v>867</v>
      </c>
      <c r="E2839">
        <v>62</v>
      </c>
      <c r="F2839" t="s">
        <v>53</v>
      </c>
      <c r="H2839">
        <v>1</v>
      </c>
      <c r="I2839" t="s">
        <v>32</v>
      </c>
      <c r="J2839">
        <v>1</v>
      </c>
      <c r="K2839" t="s">
        <v>32</v>
      </c>
      <c r="L2839">
        <v>0</v>
      </c>
      <c r="M2839" t="s">
        <v>32</v>
      </c>
      <c r="N2839">
        <v>2012</v>
      </c>
      <c r="O2839">
        <v>1119</v>
      </c>
      <c r="P2839">
        <v>775740</v>
      </c>
      <c r="Q2839">
        <v>461</v>
      </c>
      <c r="R2839">
        <v>746542</v>
      </c>
      <c r="S2839">
        <v>7549</v>
      </c>
      <c r="T2839">
        <v>249852</v>
      </c>
      <c r="U2839">
        <v>658</v>
      </c>
      <c r="V2839">
        <v>29198</v>
      </c>
      <c r="W2839">
        <v>11</v>
      </c>
      <c r="X2839">
        <v>17.7</v>
      </c>
      <c r="Y2839">
        <v>22.6</v>
      </c>
      <c r="Z2839">
        <v>18.5</v>
      </c>
      <c r="AA2839">
        <v>18.7</v>
      </c>
      <c r="AB2839">
        <v>18.600000000000001</v>
      </c>
      <c r="AC2839">
        <v>12</v>
      </c>
      <c r="AD2839">
        <v>25.7</v>
      </c>
    </row>
    <row r="2840" spans="1:30" x14ac:dyDescent="0.45">
      <c r="A2840" t="s">
        <v>212</v>
      </c>
      <c r="B2840">
        <v>25940</v>
      </c>
      <c r="C2840" t="s">
        <v>867</v>
      </c>
      <c r="E2840">
        <v>71</v>
      </c>
      <c r="F2840" t="s">
        <v>54</v>
      </c>
      <c r="H2840">
        <v>1</v>
      </c>
      <c r="I2840" t="s">
        <v>32</v>
      </c>
      <c r="J2840">
        <v>1</v>
      </c>
      <c r="K2840" t="s">
        <v>32</v>
      </c>
      <c r="L2840">
        <v>0</v>
      </c>
      <c r="M2840" t="s">
        <v>32</v>
      </c>
      <c r="N2840">
        <v>2012</v>
      </c>
      <c r="O2840">
        <v>827</v>
      </c>
      <c r="P2840">
        <v>204916</v>
      </c>
      <c r="Q2840">
        <v>96</v>
      </c>
      <c r="R2840">
        <v>190046</v>
      </c>
      <c r="S2840">
        <v>2802</v>
      </c>
      <c r="T2840">
        <v>62620</v>
      </c>
      <c r="U2840">
        <v>731</v>
      </c>
      <c r="V2840">
        <v>14869</v>
      </c>
      <c r="W2840">
        <v>16.600000000000001</v>
      </c>
      <c r="X2840">
        <v>8.6999999999999993</v>
      </c>
      <c r="Y2840">
        <v>19.100000000000001</v>
      </c>
      <c r="Z2840">
        <v>7.5</v>
      </c>
      <c r="AA2840">
        <v>14.9</v>
      </c>
      <c r="AB2840">
        <v>6.5</v>
      </c>
      <c r="AC2840">
        <v>17.7</v>
      </c>
      <c r="AD2840">
        <v>45.7</v>
      </c>
    </row>
    <row r="2841" spans="1:30" x14ac:dyDescent="0.45">
      <c r="A2841" t="s">
        <v>212</v>
      </c>
      <c r="B2841">
        <v>25940</v>
      </c>
      <c r="C2841" t="s">
        <v>867</v>
      </c>
      <c r="E2841">
        <v>72</v>
      </c>
      <c r="F2841" t="s">
        <v>55</v>
      </c>
      <c r="H2841">
        <v>1</v>
      </c>
      <c r="I2841" t="s">
        <v>32</v>
      </c>
      <c r="J2841">
        <v>1</v>
      </c>
      <c r="K2841" t="s">
        <v>32</v>
      </c>
      <c r="L2841">
        <v>0</v>
      </c>
      <c r="M2841" t="s">
        <v>32</v>
      </c>
      <c r="N2841">
        <v>2012</v>
      </c>
      <c r="O2841">
        <v>670</v>
      </c>
      <c r="P2841">
        <v>743532</v>
      </c>
      <c r="Q2841">
        <v>421</v>
      </c>
      <c r="R2841">
        <v>731561</v>
      </c>
      <c r="S2841">
        <v>10565</v>
      </c>
      <c r="T2841">
        <v>209703</v>
      </c>
      <c r="U2841">
        <v>249</v>
      </c>
      <c r="V2841">
        <v>11971</v>
      </c>
      <c r="W2841">
        <v>11</v>
      </c>
      <c r="X2841">
        <v>27.9</v>
      </c>
      <c r="Y2841">
        <v>16.5</v>
      </c>
      <c r="Z2841">
        <v>29.5</v>
      </c>
      <c r="AA2841">
        <v>25.7</v>
      </c>
      <c r="AB2841">
        <v>32.6</v>
      </c>
      <c r="AC2841">
        <v>14.6</v>
      </c>
      <c r="AD2841">
        <v>20.8</v>
      </c>
    </row>
    <row r="2842" spans="1:30" x14ac:dyDescent="0.45">
      <c r="A2842" t="s">
        <v>212</v>
      </c>
      <c r="B2842">
        <v>25940</v>
      </c>
      <c r="C2842" t="s">
        <v>867</v>
      </c>
      <c r="E2842">
        <v>81</v>
      </c>
      <c r="F2842" t="s">
        <v>56</v>
      </c>
      <c r="G2842" t="s">
        <v>57</v>
      </c>
      <c r="H2842">
        <v>1</v>
      </c>
      <c r="I2842" t="s">
        <v>32</v>
      </c>
      <c r="J2842">
        <v>1</v>
      </c>
      <c r="K2842" t="s">
        <v>32</v>
      </c>
      <c r="L2842">
        <v>0</v>
      </c>
      <c r="M2842" t="s">
        <v>32</v>
      </c>
      <c r="N2842">
        <v>2012</v>
      </c>
      <c r="O2842">
        <v>2418</v>
      </c>
      <c r="P2842">
        <v>173897</v>
      </c>
      <c r="Q2842">
        <v>287</v>
      </c>
      <c r="R2842">
        <v>118812</v>
      </c>
      <c r="S2842">
        <v>1563</v>
      </c>
      <c r="T2842">
        <v>39441</v>
      </c>
      <c r="U2842">
        <v>2131</v>
      </c>
      <c r="V2842">
        <v>55085</v>
      </c>
      <c r="W2842">
        <v>10.9</v>
      </c>
      <c r="X2842">
        <v>29.1</v>
      </c>
      <c r="Y2842">
        <v>34.1</v>
      </c>
      <c r="Z2842">
        <v>43</v>
      </c>
      <c r="AA2842">
        <v>34.4</v>
      </c>
      <c r="AB2842">
        <v>37.4</v>
      </c>
      <c r="AC2842">
        <v>10.1</v>
      </c>
      <c r="AD2842">
        <v>10.3</v>
      </c>
    </row>
    <row r="2843" spans="1:30" x14ac:dyDescent="0.45">
      <c r="A2843" t="s">
        <v>213</v>
      </c>
      <c r="B2843">
        <v>25980</v>
      </c>
      <c r="C2843" t="s">
        <v>628</v>
      </c>
      <c r="E2843">
        <v>0</v>
      </c>
      <c r="F2843" t="s">
        <v>31</v>
      </c>
      <c r="H2843">
        <v>1</v>
      </c>
      <c r="I2843" t="s">
        <v>32</v>
      </c>
      <c r="J2843">
        <v>1</v>
      </c>
      <c r="K2843" t="s">
        <v>32</v>
      </c>
      <c r="L2843">
        <v>0</v>
      </c>
      <c r="M2843" t="s">
        <v>32</v>
      </c>
      <c r="N2843">
        <v>2012</v>
      </c>
      <c r="O2843">
        <v>3794</v>
      </c>
      <c r="P2843">
        <v>2414554</v>
      </c>
      <c r="Q2843">
        <v>767</v>
      </c>
      <c r="R2843">
        <v>2342982</v>
      </c>
      <c r="S2843">
        <v>11260</v>
      </c>
      <c r="T2843">
        <v>366914</v>
      </c>
      <c r="U2843">
        <v>3027</v>
      </c>
      <c r="V2843">
        <v>71571</v>
      </c>
      <c r="W2843">
        <v>6.3</v>
      </c>
      <c r="X2843">
        <v>3.9</v>
      </c>
      <c r="Y2843">
        <v>9.6999999999999993</v>
      </c>
      <c r="Z2843">
        <v>4.3</v>
      </c>
      <c r="AA2843">
        <v>6.8</v>
      </c>
      <c r="AB2843">
        <v>5.7</v>
      </c>
      <c r="AC2843">
        <v>6</v>
      </c>
      <c r="AD2843">
        <v>12.8</v>
      </c>
    </row>
    <row r="2844" spans="1:30" x14ac:dyDescent="0.45">
      <c r="A2844" t="s">
        <v>213</v>
      </c>
      <c r="B2844">
        <v>25980</v>
      </c>
      <c r="C2844" t="s">
        <v>628</v>
      </c>
      <c r="E2844">
        <v>11</v>
      </c>
      <c r="F2844" t="s">
        <v>33</v>
      </c>
      <c r="G2844" t="s">
        <v>34</v>
      </c>
      <c r="H2844">
        <v>1</v>
      </c>
      <c r="I2844" t="s">
        <v>32</v>
      </c>
      <c r="J2844">
        <v>1</v>
      </c>
      <c r="K2844" t="s">
        <v>32</v>
      </c>
      <c r="L2844">
        <v>0</v>
      </c>
      <c r="M2844" t="s">
        <v>32</v>
      </c>
      <c r="N2844">
        <v>2012</v>
      </c>
      <c r="O2844">
        <v>92</v>
      </c>
      <c r="Q2844">
        <v>10</v>
      </c>
      <c r="U2844">
        <v>82</v>
      </c>
      <c r="W2844">
        <v>49.1</v>
      </c>
      <c r="Y2844">
        <v>125.6</v>
      </c>
      <c r="AC2844">
        <v>53.7</v>
      </c>
    </row>
    <row r="2845" spans="1:30" x14ac:dyDescent="0.45">
      <c r="A2845" t="s">
        <v>213</v>
      </c>
      <c r="B2845">
        <v>25980</v>
      </c>
      <c r="C2845" t="s">
        <v>628</v>
      </c>
      <c r="E2845">
        <v>23</v>
      </c>
      <c r="F2845" t="s">
        <v>37</v>
      </c>
      <c r="H2845">
        <v>1</v>
      </c>
      <c r="I2845" t="s">
        <v>32</v>
      </c>
      <c r="J2845">
        <v>1</v>
      </c>
      <c r="K2845" t="s">
        <v>32</v>
      </c>
      <c r="L2845">
        <v>0</v>
      </c>
      <c r="M2845" t="s">
        <v>32</v>
      </c>
      <c r="N2845">
        <v>2012</v>
      </c>
      <c r="O2845">
        <v>266</v>
      </c>
      <c r="P2845">
        <v>71327</v>
      </c>
      <c r="Q2845">
        <v>73</v>
      </c>
      <c r="R2845">
        <v>68549</v>
      </c>
      <c r="S2845">
        <v>368</v>
      </c>
      <c r="T2845">
        <v>16843</v>
      </c>
      <c r="U2845">
        <v>193</v>
      </c>
      <c r="V2845">
        <v>2778</v>
      </c>
      <c r="W2845">
        <v>18.8</v>
      </c>
      <c r="X2845">
        <v>9.8000000000000007</v>
      </c>
      <c r="Y2845">
        <v>46.2</v>
      </c>
      <c r="Z2845">
        <v>10.9</v>
      </c>
      <c r="AA2845">
        <v>15.7</v>
      </c>
      <c r="AB2845">
        <v>7.1</v>
      </c>
      <c r="AC2845">
        <v>20.399999999999999</v>
      </c>
      <c r="AD2845">
        <v>14.5</v>
      </c>
    </row>
    <row r="2846" spans="1:30" x14ac:dyDescent="0.45">
      <c r="A2846" t="s">
        <v>213</v>
      </c>
      <c r="B2846">
        <v>25980</v>
      </c>
      <c r="C2846" t="s">
        <v>628</v>
      </c>
      <c r="E2846" t="s">
        <v>38</v>
      </c>
      <c r="F2846" t="s">
        <v>39</v>
      </c>
      <c r="H2846">
        <v>1</v>
      </c>
      <c r="I2846" t="s">
        <v>32</v>
      </c>
      <c r="J2846">
        <v>1</v>
      </c>
      <c r="K2846" t="s">
        <v>32</v>
      </c>
      <c r="L2846">
        <v>0</v>
      </c>
      <c r="M2846" t="s">
        <v>32</v>
      </c>
      <c r="N2846">
        <v>2012</v>
      </c>
      <c r="O2846">
        <v>56</v>
      </c>
      <c r="P2846">
        <v>856419</v>
      </c>
      <c r="Q2846">
        <v>26</v>
      </c>
      <c r="R2846">
        <v>855878</v>
      </c>
      <c r="S2846">
        <v>2054</v>
      </c>
      <c r="T2846">
        <v>97074</v>
      </c>
      <c r="U2846">
        <v>30</v>
      </c>
      <c r="V2846">
        <v>541</v>
      </c>
      <c r="W2846">
        <v>27.7</v>
      </c>
      <c r="X2846">
        <v>9.6999999999999993</v>
      </c>
      <c r="Y2846">
        <v>55.4</v>
      </c>
      <c r="Z2846">
        <v>10.1</v>
      </c>
      <c r="AA2846">
        <v>16.5</v>
      </c>
      <c r="AB2846">
        <v>14.8</v>
      </c>
      <c r="AC2846">
        <v>42.3</v>
      </c>
      <c r="AD2846">
        <v>25.4</v>
      </c>
    </row>
    <row r="2847" spans="1:30" x14ac:dyDescent="0.45">
      <c r="A2847" t="s">
        <v>213</v>
      </c>
      <c r="B2847">
        <v>25980</v>
      </c>
      <c r="C2847" t="s">
        <v>628</v>
      </c>
      <c r="E2847" t="s">
        <v>41</v>
      </c>
      <c r="F2847" t="s">
        <v>42</v>
      </c>
      <c r="H2847">
        <v>1</v>
      </c>
      <c r="I2847" t="s">
        <v>32</v>
      </c>
      <c r="J2847">
        <v>1</v>
      </c>
      <c r="K2847" t="s">
        <v>32</v>
      </c>
      <c r="L2847">
        <v>0</v>
      </c>
      <c r="M2847" t="s">
        <v>32</v>
      </c>
      <c r="N2847">
        <v>2012</v>
      </c>
      <c r="O2847">
        <v>480</v>
      </c>
      <c r="P2847">
        <v>575650</v>
      </c>
      <c r="Q2847">
        <v>163</v>
      </c>
      <c r="R2847">
        <v>560706</v>
      </c>
      <c r="S2847">
        <v>1858</v>
      </c>
      <c r="T2847">
        <v>38179</v>
      </c>
      <c r="U2847">
        <v>318</v>
      </c>
      <c r="V2847">
        <v>14943</v>
      </c>
      <c r="W2847">
        <v>17.7</v>
      </c>
      <c r="X2847">
        <v>7.2</v>
      </c>
      <c r="Y2847">
        <v>19.7</v>
      </c>
      <c r="Z2847">
        <v>7.9</v>
      </c>
      <c r="AA2847">
        <v>6.1</v>
      </c>
      <c r="AB2847">
        <v>6.2</v>
      </c>
      <c r="AC2847">
        <v>21.4</v>
      </c>
      <c r="AD2847">
        <v>44.4</v>
      </c>
    </row>
    <row r="2848" spans="1:30" x14ac:dyDescent="0.45">
      <c r="A2848" t="s">
        <v>213</v>
      </c>
      <c r="B2848">
        <v>25980</v>
      </c>
      <c r="C2848" t="s">
        <v>628</v>
      </c>
      <c r="E2848" t="s">
        <v>43</v>
      </c>
      <c r="F2848" t="s">
        <v>44</v>
      </c>
      <c r="G2848" t="s">
        <v>45</v>
      </c>
      <c r="H2848">
        <v>1</v>
      </c>
      <c r="I2848" t="s">
        <v>32</v>
      </c>
      <c r="J2848">
        <v>1</v>
      </c>
      <c r="K2848" t="s">
        <v>32</v>
      </c>
      <c r="L2848">
        <v>0</v>
      </c>
      <c r="M2848" t="s">
        <v>32</v>
      </c>
      <c r="N2848">
        <v>2012</v>
      </c>
      <c r="O2848">
        <v>216</v>
      </c>
      <c r="P2848">
        <v>101559</v>
      </c>
      <c r="Q2848">
        <v>9</v>
      </c>
      <c r="R2848">
        <v>93468</v>
      </c>
      <c r="S2848">
        <v>749</v>
      </c>
      <c r="T2848">
        <v>25671</v>
      </c>
      <c r="U2848">
        <v>206</v>
      </c>
      <c r="V2848">
        <v>8090</v>
      </c>
      <c r="W2848">
        <v>31.6</v>
      </c>
      <c r="X2848">
        <v>10</v>
      </c>
      <c r="Y2848">
        <v>54.7</v>
      </c>
      <c r="Z2848">
        <v>11.2</v>
      </c>
      <c r="AA2848">
        <v>21.8</v>
      </c>
      <c r="AB2848">
        <v>15.2</v>
      </c>
      <c r="AC2848">
        <v>30.9</v>
      </c>
      <c r="AD2848">
        <v>25.6</v>
      </c>
    </row>
    <row r="2849" spans="1:30" x14ac:dyDescent="0.45">
      <c r="A2849" t="s">
        <v>213</v>
      </c>
      <c r="B2849">
        <v>25980</v>
      </c>
      <c r="C2849" t="s">
        <v>628</v>
      </c>
      <c r="E2849">
        <v>52</v>
      </c>
      <c r="F2849" t="s">
        <v>47</v>
      </c>
      <c r="G2849" t="s">
        <v>48</v>
      </c>
      <c r="H2849">
        <v>1</v>
      </c>
      <c r="I2849" t="s">
        <v>32</v>
      </c>
      <c r="J2849">
        <v>1</v>
      </c>
      <c r="K2849" t="s">
        <v>32</v>
      </c>
      <c r="L2849">
        <v>0</v>
      </c>
      <c r="M2849" t="s">
        <v>32</v>
      </c>
      <c r="N2849">
        <v>2012</v>
      </c>
      <c r="O2849">
        <v>99</v>
      </c>
      <c r="P2849">
        <v>71004</v>
      </c>
      <c r="Q2849">
        <v>33</v>
      </c>
      <c r="R2849">
        <v>70708</v>
      </c>
      <c r="S2849">
        <v>363</v>
      </c>
      <c r="T2849">
        <v>13576</v>
      </c>
      <c r="U2849">
        <v>67</v>
      </c>
      <c r="W2849">
        <v>46.4</v>
      </c>
      <c r="X2849">
        <v>1.6</v>
      </c>
      <c r="Y2849">
        <v>27.3</v>
      </c>
      <c r="Z2849">
        <v>1.7</v>
      </c>
      <c r="AA2849">
        <v>4.2</v>
      </c>
      <c r="AB2849">
        <v>1.7</v>
      </c>
      <c r="AC2849">
        <v>67.5</v>
      </c>
    </row>
    <row r="2850" spans="1:30" x14ac:dyDescent="0.45">
      <c r="A2850" t="s">
        <v>213</v>
      </c>
      <c r="B2850">
        <v>25980</v>
      </c>
      <c r="C2850" t="s">
        <v>628</v>
      </c>
      <c r="E2850">
        <v>53</v>
      </c>
      <c r="F2850" t="s">
        <v>49</v>
      </c>
      <c r="H2850">
        <v>1</v>
      </c>
      <c r="I2850" t="s">
        <v>32</v>
      </c>
      <c r="J2850">
        <v>1</v>
      </c>
      <c r="K2850" t="s">
        <v>32</v>
      </c>
      <c r="L2850">
        <v>0</v>
      </c>
      <c r="M2850" t="s">
        <v>32</v>
      </c>
      <c r="N2850">
        <v>2012</v>
      </c>
      <c r="O2850">
        <v>418</v>
      </c>
      <c r="P2850">
        <v>58926</v>
      </c>
      <c r="Q2850">
        <v>52</v>
      </c>
      <c r="U2850">
        <v>366</v>
      </c>
      <c r="V2850">
        <v>13216</v>
      </c>
      <c r="W2850">
        <v>36</v>
      </c>
      <c r="X2850">
        <v>46</v>
      </c>
      <c r="Y2850">
        <v>44.7</v>
      </c>
      <c r="AC2850">
        <v>36.1</v>
      </c>
      <c r="AD2850">
        <v>37.700000000000003</v>
      </c>
    </row>
    <row r="2851" spans="1:30" x14ac:dyDescent="0.45">
      <c r="A2851" t="s">
        <v>213</v>
      </c>
      <c r="B2851">
        <v>25980</v>
      </c>
      <c r="C2851" t="s">
        <v>628</v>
      </c>
      <c r="E2851">
        <v>54</v>
      </c>
      <c r="F2851" t="s">
        <v>50</v>
      </c>
      <c r="H2851">
        <v>1</v>
      </c>
      <c r="I2851" t="s">
        <v>32</v>
      </c>
      <c r="J2851">
        <v>1</v>
      </c>
      <c r="K2851" t="s">
        <v>32</v>
      </c>
      <c r="L2851">
        <v>0</v>
      </c>
      <c r="M2851" t="s">
        <v>32</v>
      </c>
      <c r="N2851">
        <v>2012</v>
      </c>
      <c r="O2851">
        <v>228</v>
      </c>
      <c r="P2851">
        <v>57435</v>
      </c>
      <c r="Q2851">
        <v>53</v>
      </c>
      <c r="R2851">
        <v>53717</v>
      </c>
      <c r="S2851">
        <v>660</v>
      </c>
      <c r="T2851">
        <v>22186</v>
      </c>
      <c r="U2851">
        <v>174</v>
      </c>
      <c r="V2851">
        <v>3718</v>
      </c>
      <c r="W2851">
        <v>25.6</v>
      </c>
      <c r="X2851">
        <v>12.2</v>
      </c>
      <c r="Y2851">
        <v>18.100000000000001</v>
      </c>
      <c r="Z2851">
        <v>10.4</v>
      </c>
      <c r="AA2851">
        <v>7.6</v>
      </c>
      <c r="AB2851">
        <v>8.1999999999999993</v>
      </c>
      <c r="AC2851">
        <v>31</v>
      </c>
      <c r="AD2851">
        <v>48.6</v>
      </c>
    </row>
    <row r="2852" spans="1:30" x14ac:dyDescent="0.45">
      <c r="A2852" t="s">
        <v>213</v>
      </c>
      <c r="B2852">
        <v>25980</v>
      </c>
      <c r="C2852" t="s">
        <v>628</v>
      </c>
      <c r="E2852">
        <v>56</v>
      </c>
      <c r="F2852" t="s">
        <v>51</v>
      </c>
      <c r="H2852">
        <v>1</v>
      </c>
      <c r="I2852" t="s">
        <v>32</v>
      </c>
      <c r="J2852">
        <v>1</v>
      </c>
      <c r="K2852" t="s">
        <v>32</v>
      </c>
      <c r="L2852">
        <v>0</v>
      </c>
      <c r="M2852" t="s">
        <v>32</v>
      </c>
      <c r="N2852">
        <v>2012</v>
      </c>
      <c r="O2852">
        <v>381</v>
      </c>
      <c r="P2852">
        <v>54977</v>
      </c>
      <c r="Q2852">
        <v>61</v>
      </c>
      <c r="R2852">
        <v>51120</v>
      </c>
      <c r="S2852">
        <v>672</v>
      </c>
      <c r="T2852">
        <v>20684</v>
      </c>
      <c r="U2852">
        <v>320</v>
      </c>
      <c r="V2852">
        <v>3856</v>
      </c>
      <c r="W2852">
        <v>19.2</v>
      </c>
      <c r="X2852">
        <v>3.2</v>
      </c>
      <c r="Y2852">
        <v>44.7</v>
      </c>
      <c r="Z2852">
        <v>3.5</v>
      </c>
      <c r="AA2852">
        <v>10.199999999999999</v>
      </c>
      <c r="AB2852">
        <v>2.2000000000000002</v>
      </c>
      <c r="AC2852">
        <v>22.4</v>
      </c>
      <c r="AD2852">
        <v>26.9</v>
      </c>
    </row>
    <row r="2853" spans="1:30" x14ac:dyDescent="0.45">
      <c r="A2853" t="s">
        <v>213</v>
      </c>
      <c r="B2853">
        <v>25980</v>
      </c>
      <c r="C2853" t="s">
        <v>628</v>
      </c>
      <c r="E2853">
        <v>61</v>
      </c>
      <c r="F2853" t="s">
        <v>52</v>
      </c>
      <c r="H2853">
        <v>1</v>
      </c>
      <c r="I2853" t="s">
        <v>32</v>
      </c>
      <c r="J2853">
        <v>1</v>
      </c>
      <c r="K2853" t="s">
        <v>32</v>
      </c>
      <c r="L2853">
        <v>0</v>
      </c>
      <c r="M2853" t="s">
        <v>32</v>
      </c>
      <c r="N2853">
        <v>2012</v>
      </c>
      <c r="O2853">
        <v>32</v>
      </c>
      <c r="P2853">
        <v>8396</v>
      </c>
      <c r="Q2853">
        <v>12</v>
      </c>
      <c r="R2853">
        <v>8282</v>
      </c>
      <c r="S2853">
        <v>175</v>
      </c>
      <c r="T2853">
        <v>4932</v>
      </c>
      <c r="U2853">
        <v>21</v>
      </c>
      <c r="V2853">
        <v>114</v>
      </c>
      <c r="W2853">
        <v>18.8</v>
      </c>
      <c r="X2853">
        <v>7.8</v>
      </c>
      <c r="Y2853">
        <v>28.3</v>
      </c>
      <c r="Z2853">
        <v>8.1999999999999993</v>
      </c>
      <c r="AA2853">
        <v>9.9</v>
      </c>
      <c r="AB2853">
        <v>8.4</v>
      </c>
      <c r="AC2853">
        <v>17.7</v>
      </c>
      <c r="AD2853">
        <v>15.8</v>
      </c>
    </row>
    <row r="2854" spans="1:30" x14ac:dyDescent="0.45">
      <c r="A2854" t="s">
        <v>213</v>
      </c>
      <c r="B2854">
        <v>25980</v>
      </c>
      <c r="C2854" t="s">
        <v>628</v>
      </c>
      <c r="E2854">
        <v>62</v>
      </c>
      <c r="F2854" t="s">
        <v>53</v>
      </c>
      <c r="H2854">
        <v>1</v>
      </c>
      <c r="I2854" t="s">
        <v>32</v>
      </c>
      <c r="J2854">
        <v>1</v>
      </c>
      <c r="K2854" t="s">
        <v>32</v>
      </c>
      <c r="L2854">
        <v>0</v>
      </c>
      <c r="M2854" t="s">
        <v>32</v>
      </c>
      <c r="N2854">
        <v>2012</v>
      </c>
      <c r="O2854">
        <v>460</v>
      </c>
      <c r="P2854">
        <v>74928</v>
      </c>
      <c r="Q2854">
        <v>75</v>
      </c>
      <c r="R2854">
        <v>70030</v>
      </c>
      <c r="S2854">
        <v>981</v>
      </c>
      <c r="T2854">
        <v>31919</v>
      </c>
      <c r="U2854">
        <v>386</v>
      </c>
      <c r="V2854">
        <v>4898</v>
      </c>
      <c r="W2854">
        <v>13.9</v>
      </c>
      <c r="X2854">
        <v>34.1</v>
      </c>
      <c r="Y2854">
        <v>39.299999999999997</v>
      </c>
      <c r="Z2854">
        <v>38.1</v>
      </c>
      <c r="AA2854">
        <v>43</v>
      </c>
      <c r="AB2854">
        <v>43.3</v>
      </c>
      <c r="AC2854">
        <v>13.4</v>
      </c>
      <c r="AD2854">
        <v>12.7</v>
      </c>
    </row>
    <row r="2855" spans="1:30" x14ac:dyDescent="0.45">
      <c r="A2855" t="s">
        <v>213</v>
      </c>
      <c r="B2855">
        <v>25980</v>
      </c>
      <c r="C2855" t="s">
        <v>628</v>
      </c>
      <c r="E2855">
        <v>71</v>
      </c>
      <c r="F2855" t="s">
        <v>54</v>
      </c>
      <c r="H2855">
        <v>1</v>
      </c>
      <c r="I2855" t="s">
        <v>32</v>
      </c>
      <c r="J2855">
        <v>1</v>
      </c>
      <c r="K2855" t="s">
        <v>32</v>
      </c>
      <c r="L2855">
        <v>0</v>
      </c>
      <c r="M2855" t="s">
        <v>32</v>
      </c>
      <c r="N2855">
        <v>2012</v>
      </c>
      <c r="O2855">
        <v>226</v>
      </c>
      <c r="P2855">
        <v>3384</v>
      </c>
      <c r="Q2855">
        <v>13</v>
      </c>
      <c r="U2855">
        <v>213</v>
      </c>
      <c r="V2855">
        <v>2056</v>
      </c>
      <c r="W2855">
        <v>35</v>
      </c>
      <c r="X2855">
        <v>38.1</v>
      </c>
      <c r="Y2855">
        <v>51.4</v>
      </c>
      <c r="AC2855">
        <v>35.200000000000003</v>
      </c>
      <c r="AD2855">
        <v>28.9</v>
      </c>
    </row>
    <row r="2856" spans="1:30" x14ac:dyDescent="0.45">
      <c r="A2856" t="s">
        <v>213</v>
      </c>
      <c r="B2856">
        <v>25980</v>
      </c>
      <c r="C2856" t="s">
        <v>628</v>
      </c>
      <c r="E2856">
        <v>72</v>
      </c>
      <c r="F2856" t="s">
        <v>55</v>
      </c>
      <c r="H2856">
        <v>1</v>
      </c>
      <c r="I2856" t="s">
        <v>32</v>
      </c>
      <c r="J2856">
        <v>1</v>
      </c>
      <c r="K2856" t="s">
        <v>32</v>
      </c>
      <c r="L2856">
        <v>0</v>
      </c>
      <c r="M2856" t="s">
        <v>32</v>
      </c>
      <c r="N2856">
        <v>2012</v>
      </c>
      <c r="O2856">
        <v>168</v>
      </c>
      <c r="P2856">
        <v>89810</v>
      </c>
      <c r="Q2856">
        <v>111</v>
      </c>
      <c r="R2856">
        <v>86850</v>
      </c>
      <c r="S2856">
        <v>1808</v>
      </c>
      <c r="T2856">
        <v>18057</v>
      </c>
      <c r="U2856">
        <v>57</v>
      </c>
      <c r="W2856">
        <v>34.700000000000003</v>
      </c>
      <c r="X2856">
        <v>43.2</v>
      </c>
      <c r="Y2856">
        <v>42.3</v>
      </c>
      <c r="Z2856">
        <v>46.9</v>
      </c>
      <c r="AA2856">
        <v>44</v>
      </c>
      <c r="AB2856">
        <v>32.4</v>
      </c>
      <c r="AC2856">
        <v>50.9</v>
      </c>
    </row>
    <row r="2857" spans="1:30" x14ac:dyDescent="0.45">
      <c r="A2857" t="s">
        <v>213</v>
      </c>
      <c r="B2857">
        <v>25980</v>
      </c>
      <c r="C2857" t="s">
        <v>628</v>
      </c>
      <c r="E2857">
        <v>81</v>
      </c>
      <c r="F2857" t="s">
        <v>56</v>
      </c>
      <c r="G2857" t="s">
        <v>57</v>
      </c>
      <c r="H2857">
        <v>1</v>
      </c>
      <c r="I2857" t="s">
        <v>32</v>
      </c>
      <c r="J2857">
        <v>1</v>
      </c>
      <c r="K2857" t="s">
        <v>32</v>
      </c>
      <c r="L2857">
        <v>0</v>
      </c>
      <c r="M2857" t="s">
        <v>32</v>
      </c>
      <c r="N2857">
        <v>2012</v>
      </c>
      <c r="O2857">
        <v>637</v>
      </c>
      <c r="P2857">
        <v>33149</v>
      </c>
      <c r="Q2857">
        <v>57</v>
      </c>
      <c r="R2857">
        <v>25078</v>
      </c>
      <c r="S2857">
        <v>379</v>
      </c>
      <c r="T2857">
        <v>7640</v>
      </c>
      <c r="U2857">
        <v>579</v>
      </c>
      <c r="V2857">
        <v>8072</v>
      </c>
      <c r="W2857">
        <v>10</v>
      </c>
      <c r="X2857">
        <v>20.8</v>
      </c>
      <c r="Y2857">
        <v>34.299999999999997</v>
      </c>
      <c r="Z2857">
        <v>29</v>
      </c>
      <c r="AA2857">
        <v>40.799999999999997</v>
      </c>
      <c r="AB2857">
        <v>29.3</v>
      </c>
      <c r="AC2857">
        <v>10.9</v>
      </c>
      <c r="AD2857">
        <v>11.5</v>
      </c>
    </row>
    <row r="2858" spans="1:30" x14ac:dyDescent="0.45">
      <c r="A2858" t="s">
        <v>214</v>
      </c>
      <c r="B2858">
        <v>26140</v>
      </c>
      <c r="C2858" t="s">
        <v>852</v>
      </c>
      <c r="E2858">
        <v>0</v>
      </c>
      <c r="F2858" t="s">
        <v>31</v>
      </c>
      <c r="H2858">
        <v>1</v>
      </c>
      <c r="I2858" t="s">
        <v>32</v>
      </c>
      <c r="J2858">
        <v>1</v>
      </c>
      <c r="K2858" t="s">
        <v>32</v>
      </c>
      <c r="L2858">
        <v>0</v>
      </c>
      <c r="M2858" t="s">
        <v>32</v>
      </c>
      <c r="N2858">
        <v>2012</v>
      </c>
      <c r="O2858">
        <v>9705</v>
      </c>
      <c r="P2858">
        <v>6269698</v>
      </c>
      <c r="Q2858">
        <v>2265</v>
      </c>
      <c r="R2858">
        <v>6013226</v>
      </c>
      <c r="S2858">
        <v>30156</v>
      </c>
      <c r="T2858">
        <v>992137</v>
      </c>
      <c r="U2858">
        <v>7440</v>
      </c>
      <c r="V2858">
        <v>256472</v>
      </c>
      <c r="W2858">
        <v>5.2</v>
      </c>
      <c r="X2858">
        <v>27.5</v>
      </c>
      <c r="Y2858">
        <v>8</v>
      </c>
      <c r="Z2858">
        <v>30</v>
      </c>
      <c r="AA2858">
        <v>9.1</v>
      </c>
      <c r="AB2858">
        <v>10.5</v>
      </c>
      <c r="AC2858">
        <v>5.6</v>
      </c>
      <c r="AD2858">
        <v>6.4</v>
      </c>
    </row>
    <row r="2859" spans="1:30" x14ac:dyDescent="0.45">
      <c r="A2859" t="s">
        <v>214</v>
      </c>
      <c r="B2859">
        <v>26140</v>
      </c>
      <c r="C2859" t="s">
        <v>852</v>
      </c>
      <c r="E2859">
        <v>11</v>
      </c>
      <c r="F2859" t="s">
        <v>33</v>
      </c>
      <c r="G2859" t="s">
        <v>34</v>
      </c>
      <c r="H2859">
        <v>1</v>
      </c>
      <c r="I2859" t="s">
        <v>32</v>
      </c>
      <c r="J2859">
        <v>1</v>
      </c>
      <c r="K2859" t="s">
        <v>32</v>
      </c>
      <c r="L2859">
        <v>0</v>
      </c>
      <c r="M2859" t="s">
        <v>32</v>
      </c>
      <c r="N2859">
        <v>2012</v>
      </c>
      <c r="O2859">
        <v>258</v>
      </c>
      <c r="P2859">
        <v>8190</v>
      </c>
      <c r="Q2859">
        <v>3</v>
      </c>
      <c r="U2859">
        <v>255</v>
      </c>
      <c r="V2859">
        <v>8059</v>
      </c>
      <c r="W2859">
        <v>26.3</v>
      </c>
      <c r="X2859">
        <v>37.4</v>
      </c>
      <c r="Y2859">
        <v>106.4</v>
      </c>
      <c r="AC2859">
        <v>24.6</v>
      </c>
      <c r="AD2859">
        <v>35.700000000000003</v>
      </c>
    </row>
    <row r="2860" spans="1:30" x14ac:dyDescent="0.45">
      <c r="A2860" t="s">
        <v>214</v>
      </c>
      <c r="B2860">
        <v>26140</v>
      </c>
      <c r="C2860" t="s">
        <v>852</v>
      </c>
      <c r="E2860">
        <v>23</v>
      </c>
      <c r="F2860" t="s">
        <v>37</v>
      </c>
      <c r="H2860">
        <v>1</v>
      </c>
      <c r="I2860" t="s">
        <v>32</v>
      </c>
      <c r="J2860">
        <v>1</v>
      </c>
      <c r="K2860" t="s">
        <v>32</v>
      </c>
      <c r="L2860">
        <v>0</v>
      </c>
      <c r="M2860" t="s">
        <v>32</v>
      </c>
      <c r="N2860">
        <v>2012</v>
      </c>
      <c r="O2860">
        <v>1148</v>
      </c>
      <c r="Q2860">
        <v>364</v>
      </c>
      <c r="U2860">
        <v>784</v>
      </c>
      <c r="W2860">
        <v>22.4</v>
      </c>
      <c r="Y2860">
        <v>27.3</v>
      </c>
      <c r="AC2860">
        <v>24.8</v>
      </c>
    </row>
    <row r="2861" spans="1:30" x14ac:dyDescent="0.45">
      <c r="A2861" t="s">
        <v>214</v>
      </c>
      <c r="B2861">
        <v>26140</v>
      </c>
      <c r="C2861" t="s">
        <v>852</v>
      </c>
      <c r="E2861" t="s">
        <v>38</v>
      </c>
      <c r="F2861" t="s">
        <v>39</v>
      </c>
      <c r="H2861">
        <v>1</v>
      </c>
      <c r="I2861" t="s">
        <v>32</v>
      </c>
      <c r="J2861">
        <v>1</v>
      </c>
      <c r="K2861" t="s">
        <v>32</v>
      </c>
      <c r="L2861">
        <v>0</v>
      </c>
      <c r="M2861" t="s">
        <v>32</v>
      </c>
      <c r="N2861">
        <v>2012</v>
      </c>
      <c r="O2861">
        <v>125</v>
      </c>
      <c r="P2861">
        <v>23410</v>
      </c>
      <c r="Q2861">
        <v>29</v>
      </c>
      <c r="R2861">
        <v>20490</v>
      </c>
      <c r="S2861">
        <v>97</v>
      </c>
      <c r="T2861">
        <v>3704</v>
      </c>
      <c r="U2861">
        <v>96</v>
      </c>
      <c r="V2861">
        <v>2920</v>
      </c>
      <c r="W2861">
        <v>37.700000000000003</v>
      </c>
      <c r="X2861">
        <v>36.4</v>
      </c>
      <c r="Y2861">
        <v>54</v>
      </c>
      <c r="Z2861">
        <v>43.3</v>
      </c>
      <c r="AA2861">
        <v>68.900000000000006</v>
      </c>
      <c r="AB2861">
        <v>74.900000000000006</v>
      </c>
      <c r="AC2861">
        <v>44</v>
      </c>
      <c r="AD2861">
        <v>41.4</v>
      </c>
    </row>
    <row r="2862" spans="1:30" x14ac:dyDescent="0.45">
      <c r="A2862" t="s">
        <v>214</v>
      </c>
      <c r="B2862">
        <v>26140</v>
      </c>
      <c r="C2862" t="s">
        <v>852</v>
      </c>
      <c r="E2862">
        <v>42</v>
      </c>
      <c r="F2862" t="s">
        <v>40</v>
      </c>
      <c r="H2862">
        <v>1</v>
      </c>
      <c r="I2862" t="s">
        <v>32</v>
      </c>
      <c r="J2862">
        <v>1</v>
      </c>
      <c r="K2862" t="s">
        <v>32</v>
      </c>
      <c r="L2862">
        <v>0</v>
      </c>
      <c r="M2862" t="s">
        <v>32</v>
      </c>
      <c r="N2862">
        <v>2012</v>
      </c>
      <c r="O2862">
        <v>210</v>
      </c>
      <c r="Q2862">
        <v>136</v>
      </c>
      <c r="U2862">
        <v>74</v>
      </c>
      <c r="W2862">
        <v>32.4</v>
      </c>
      <c r="Y2862">
        <v>28.6</v>
      </c>
      <c r="AC2862">
        <v>58.4</v>
      </c>
    </row>
    <row r="2863" spans="1:30" x14ac:dyDescent="0.45">
      <c r="A2863" t="s">
        <v>214</v>
      </c>
      <c r="B2863">
        <v>26140</v>
      </c>
      <c r="C2863" t="s">
        <v>852</v>
      </c>
      <c r="E2863" t="s">
        <v>41</v>
      </c>
      <c r="F2863" t="s">
        <v>42</v>
      </c>
      <c r="H2863">
        <v>1</v>
      </c>
      <c r="I2863" t="s">
        <v>32</v>
      </c>
      <c r="J2863">
        <v>1</v>
      </c>
      <c r="K2863" t="s">
        <v>32</v>
      </c>
      <c r="L2863">
        <v>0</v>
      </c>
      <c r="M2863" t="s">
        <v>32</v>
      </c>
      <c r="N2863">
        <v>2012</v>
      </c>
      <c r="O2863">
        <v>1059</v>
      </c>
      <c r="Q2863">
        <v>408</v>
      </c>
      <c r="U2863">
        <v>650</v>
      </c>
      <c r="W2863">
        <v>14.1</v>
      </c>
      <c r="Y2863">
        <v>16.600000000000001</v>
      </c>
      <c r="AC2863">
        <v>19.5</v>
      </c>
    </row>
    <row r="2864" spans="1:30" x14ac:dyDescent="0.45">
      <c r="A2864" t="s">
        <v>214</v>
      </c>
      <c r="B2864">
        <v>26140</v>
      </c>
      <c r="C2864" t="s">
        <v>852</v>
      </c>
      <c r="E2864" t="s">
        <v>43</v>
      </c>
      <c r="F2864" t="s">
        <v>44</v>
      </c>
      <c r="G2864" t="s">
        <v>45</v>
      </c>
      <c r="H2864">
        <v>1</v>
      </c>
      <c r="I2864" t="s">
        <v>32</v>
      </c>
      <c r="J2864">
        <v>1</v>
      </c>
      <c r="K2864" t="s">
        <v>32</v>
      </c>
      <c r="L2864">
        <v>0</v>
      </c>
      <c r="M2864" t="s">
        <v>32</v>
      </c>
      <c r="N2864">
        <v>2012</v>
      </c>
      <c r="O2864">
        <v>402</v>
      </c>
      <c r="P2864">
        <v>44723</v>
      </c>
      <c r="Q2864">
        <v>30</v>
      </c>
      <c r="R2864">
        <v>9039</v>
      </c>
      <c r="S2864">
        <v>43</v>
      </c>
      <c r="T2864">
        <v>1655</v>
      </c>
      <c r="U2864">
        <v>372</v>
      </c>
      <c r="V2864">
        <v>35685</v>
      </c>
      <c r="W2864">
        <v>24.6</v>
      </c>
      <c r="X2864">
        <v>35.200000000000003</v>
      </c>
      <c r="Y2864">
        <v>61.7</v>
      </c>
      <c r="Z2864">
        <v>43.5</v>
      </c>
      <c r="AA2864">
        <v>58.1</v>
      </c>
      <c r="AB2864">
        <v>46.4</v>
      </c>
      <c r="AC2864">
        <v>23.9</v>
      </c>
      <c r="AD2864">
        <v>38.9</v>
      </c>
    </row>
    <row r="2865" spans="1:30" x14ac:dyDescent="0.45">
      <c r="A2865" t="s">
        <v>214</v>
      </c>
      <c r="B2865">
        <v>26140</v>
      </c>
      <c r="C2865" t="s">
        <v>852</v>
      </c>
      <c r="E2865">
        <v>51</v>
      </c>
      <c r="F2865" t="s">
        <v>46</v>
      </c>
      <c r="H2865">
        <v>1</v>
      </c>
      <c r="I2865" t="s">
        <v>32</v>
      </c>
      <c r="J2865">
        <v>1</v>
      </c>
      <c r="K2865" t="s">
        <v>32</v>
      </c>
      <c r="L2865">
        <v>0</v>
      </c>
      <c r="M2865" t="s">
        <v>32</v>
      </c>
      <c r="N2865">
        <v>2012</v>
      </c>
      <c r="O2865">
        <v>149</v>
      </c>
      <c r="P2865">
        <v>93897</v>
      </c>
      <c r="Q2865">
        <v>17</v>
      </c>
      <c r="R2865">
        <v>90560</v>
      </c>
      <c r="S2865">
        <v>428</v>
      </c>
      <c r="T2865">
        <v>15812</v>
      </c>
      <c r="U2865">
        <v>132</v>
      </c>
      <c r="W2865">
        <v>41.1</v>
      </c>
      <c r="X2865">
        <v>9.3000000000000007</v>
      </c>
      <c r="Y2865">
        <v>33.5</v>
      </c>
      <c r="Z2865">
        <v>9.9</v>
      </c>
      <c r="AA2865">
        <v>17.399999999999999</v>
      </c>
      <c r="AB2865">
        <v>12.8</v>
      </c>
      <c r="AC2865">
        <v>43.7</v>
      </c>
    </row>
    <row r="2866" spans="1:30" x14ac:dyDescent="0.45">
      <c r="A2866" t="s">
        <v>214</v>
      </c>
      <c r="B2866">
        <v>26140</v>
      </c>
      <c r="C2866" t="s">
        <v>852</v>
      </c>
      <c r="E2866">
        <v>52</v>
      </c>
      <c r="F2866" t="s">
        <v>47</v>
      </c>
      <c r="G2866" t="s">
        <v>48</v>
      </c>
      <c r="H2866">
        <v>1</v>
      </c>
      <c r="I2866" t="s">
        <v>32</v>
      </c>
      <c r="J2866">
        <v>1</v>
      </c>
      <c r="K2866" t="s">
        <v>32</v>
      </c>
      <c r="L2866">
        <v>0</v>
      </c>
      <c r="M2866" t="s">
        <v>32</v>
      </c>
      <c r="N2866">
        <v>2012</v>
      </c>
      <c r="O2866">
        <v>455</v>
      </c>
      <c r="P2866">
        <v>102440</v>
      </c>
      <c r="Q2866">
        <v>105</v>
      </c>
      <c r="R2866">
        <v>84203</v>
      </c>
      <c r="S2866">
        <v>533</v>
      </c>
      <c r="T2866">
        <v>24310</v>
      </c>
      <c r="U2866">
        <v>349</v>
      </c>
      <c r="V2866">
        <v>18236</v>
      </c>
      <c r="W2866">
        <v>20.5</v>
      </c>
      <c r="X2866">
        <v>13</v>
      </c>
      <c r="Y2866">
        <v>36.6</v>
      </c>
      <c r="Z2866">
        <v>13.5</v>
      </c>
      <c r="AA2866">
        <v>16.600000000000001</v>
      </c>
      <c r="AB2866">
        <v>13.1</v>
      </c>
      <c r="AC2866">
        <v>23.6</v>
      </c>
      <c r="AD2866">
        <v>49.8</v>
      </c>
    </row>
    <row r="2867" spans="1:30" x14ac:dyDescent="0.45">
      <c r="A2867" t="s">
        <v>214</v>
      </c>
      <c r="B2867">
        <v>26140</v>
      </c>
      <c r="C2867" t="s">
        <v>852</v>
      </c>
      <c r="E2867">
        <v>53</v>
      </c>
      <c r="F2867" t="s">
        <v>49</v>
      </c>
      <c r="H2867">
        <v>1</v>
      </c>
      <c r="I2867" t="s">
        <v>32</v>
      </c>
      <c r="J2867">
        <v>1</v>
      </c>
      <c r="K2867" t="s">
        <v>32</v>
      </c>
      <c r="L2867">
        <v>0</v>
      </c>
      <c r="M2867" t="s">
        <v>32</v>
      </c>
      <c r="N2867">
        <v>2012</v>
      </c>
      <c r="O2867">
        <v>967</v>
      </c>
      <c r="P2867">
        <v>80603</v>
      </c>
      <c r="Q2867">
        <v>165</v>
      </c>
      <c r="R2867">
        <v>40186</v>
      </c>
      <c r="S2867">
        <v>356</v>
      </c>
      <c r="T2867">
        <v>8299</v>
      </c>
      <c r="U2867">
        <v>803</v>
      </c>
      <c r="V2867">
        <v>40417</v>
      </c>
      <c r="W2867">
        <v>21.3</v>
      </c>
      <c r="X2867">
        <v>27.7</v>
      </c>
      <c r="Y2867">
        <v>49</v>
      </c>
      <c r="Z2867">
        <v>28.5</v>
      </c>
      <c r="AA2867">
        <v>32.6</v>
      </c>
      <c r="AB2867">
        <v>31.8</v>
      </c>
      <c r="AC2867">
        <v>22.9</v>
      </c>
      <c r="AD2867">
        <v>39.299999999999997</v>
      </c>
    </row>
    <row r="2868" spans="1:30" x14ac:dyDescent="0.45">
      <c r="A2868" t="s">
        <v>214</v>
      </c>
      <c r="B2868">
        <v>26140</v>
      </c>
      <c r="C2868" t="s">
        <v>852</v>
      </c>
      <c r="E2868">
        <v>54</v>
      </c>
      <c r="F2868" t="s">
        <v>50</v>
      </c>
      <c r="H2868">
        <v>1</v>
      </c>
      <c r="I2868" t="s">
        <v>32</v>
      </c>
      <c r="J2868">
        <v>1</v>
      </c>
      <c r="K2868" t="s">
        <v>32</v>
      </c>
      <c r="L2868">
        <v>0</v>
      </c>
      <c r="M2868" t="s">
        <v>32</v>
      </c>
      <c r="N2868">
        <v>2012</v>
      </c>
      <c r="O2868">
        <v>1161</v>
      </c>
      <c r="P2868">
        <v>104386</v>
      </c>
      <c r="Q2868">
        <v>249</v>
      </c>
      <c r="R2868">
        <v>85784</v>
      </c>
      <c r="S2868">
        <v>726</v>
      </c>
      <c r="T2868">
        <v>28748</v>
      </c>
      <c r="U2868">
        <v>912</v>
      </c>
      <c r="V2868">
        <v>18602</v>
      </c>
      <c r="W2868">
        <v>12.3</v>
      </c>
      <c r="X2868">
        <v>20</v>
      </c>
      <c r="Y2868">
        <v>22.9</v>
      </c>
      <c r="Z2868">
        <v>26.3</v>
      </c>
      <c r="AA2868">
        <v>30.5</v>
      </c>
      <c r="AB2868">
        <v>31.2</v>
      </c>
      <c r="AC2868">
        <v>15.2</v>
      </c>
      <c r="AD2868">
        <v>27.7</v>
      </c>
    </row>
    <row r="2869" spans="1:30" x14ac:dyDescent="0.45">
      <c r="A2869" t="s">
        <v>214</v>
      </c>
      <c r="B2869">
        <v>26140</v>
      </c>
      <c r="C2869" t="s">
        <v>852</v>
      </c>
      <c r="E2869">
        <v>56</v>
      </c>
      <c r="F2869" t="s">
        <v>51</v>
      </c>
      <c r="H2869">
        <v>1</v>
      </c>
      <c r="I2869" t="s">
        <v>32</v>
      </c>
      <c r="J2869">
        <v>1</v>
      </c>
      <c r="K2869" t="s">
        <v>32</v>
      </c>
      <c r="L2869">
        <v>0</v>
      </c>
      <c r="M2869" t="s">
        <v>32</v>
      </c>
      <c r="N2869">
        <v>2012</v>
      </c>
      <c r="O2869">
        <v>863</v>
      </c>
      <c r="P2869">
        <v>193372</v>
      </c>
      <c r="Q2869">
        <v>146</v>
      </c>
      <c r="R2869">
        <v>182220</v>
      </c>
      <c r="S2869">
        <v>6153</v>
      </c>
      <c r="T2869">
        <v>111577</v>
      </c>
      <c r="U2869">
        <v>717</v>
      </c>
      <c r="V2869">
        <v>11152</v>
      </c>
      <c r="W2869">
        <v>19.399999999999999</v>
      </c>
      <c r="X2869">
        <v>19.100000000000001</v>
      </c>
      <c r="Y2869">
        <v>48.3</v>
      </c>
      <c r="Z2869">
        <v>21.2</v>
      </c>
      <c r="AA2869">
        <v>39.6</v>
      </c>
      <c r="AB2869">
        <v>30.6</v>
      </c>
      <c r="AC2869">
        <v>16.399999999999999</v>
      </c>
      <c r="AD2869">
        <v>23.7</v>
      </c>
    </row>
    <row r="2870" spans="1:30" x14ac:dyDescent="0.45">
      <c r="A2870" t="s">
        <v>214</v>
      </c>
      <c r="B2870">
        <v>26140</v>
      </c>
      <c r="C2870" t="s">
        <v>852</v>
      </c>
      <c r="E2870">
        <v>61</v>
      </c>
      <c r="F2870" t="s">
        <v>52</v>
      </c>
      <c r="H2870">
        <v>1</v>
      </c>
      <c r="I2870" t="s">
        <v>32</v>
      </c>
      <c r="J2870">
        <v>1</v>
      </c>
      <c r="K2870" t="s">
        <v>32</v>
      </c>
      <c r="L2870">
        <v>0</v>
      </c>
      <c r="M2870" t="s">
        <v>32</v>
      </c>
      <c r="N2870">
        <v>2012</v>
      </c>
      <c r="O2870">
        <v>83</v>
      </c>
      <c r="P2870">
        <v>2224</v>
      </c>
      <c r="Q2870">
        <v>4</v>
      </c>
      <c r="R2870">
        <v>1683</v>
      </c>
      <c r="S2870">
        <v>54</v>
      </c>
      <c r="T2870">
        <v>825</v>
      </c>
      <c r="U2870">
        <v>79</v>
      </c>
      <c r="W2870">
        <v>44.5</v>
      </c>
      <c r="X2870">
        <v>14</v>
      </c>
      <c r="Y2870">
        <v>0</v>
      </c>
      <c r="Z2870">
        <v>4.2</v>
      </c>
      <c r="AA2870">
        <v>4.4000000000000004</v>
      </c>
      <c r="AB2870">
        <v>4.5</v>
      </c>
      <c r="AC2870">
        <v>44.5</v>
      </c>
    </row>
    <row r="2871" spans="1:30" x14ac:dyDescent="0.45">
      <c r="A2871" t="s">
        <v>214</v>
      </c>
      <c r="B2871">
        <v>26140</v>
      </c>
      <c r="C2871" t="s">
        <v>852</v>
      </c>
      <c r="E2871">
        <v>62</v>
      </c>
      <c r="F2871" t="s">
        <v>53</v>
      </c>
      <c r="H2871">
        <v>1</v>
      </c>
      <c r="I2871" t="s">
        <v>32</v>
      </c>
      <c r="J2871">
        <v>1</v>
      </c>
      <c r="K2871" t="s">
        <v>32</v>
      </c>
      <c r="L2871">
        <v>0</v>
      </c>
      <c r="M2871" t="s">
        <v>32</v>
      </c>
      <c r="N2871">
        <v>2012</v>
      </c>
      <c r="O2871">
        <v>909</v>
      </c>
      <c r="P2871">
        <v>900391</v>
      </c>
      <c r="Q2871">
        <v>334</v>
      </c>
      <c r="R2871">
        <v>874889</v>
      </c>
      <c r="S2871">
        <v>7743</v>
      </c>
      <c r="T2871">
        <v>320779</v>
      </c>
      <c r="U2871">
        <v>575</v>
      </c>
      <c r="V2871">
        <v>25502</v>
      </c>
      <c r="W2871">
        <v>9.1999999999999993</v>
      </c>
      <c r="X2871">
        <v>13.2</v>
      </c>
      <c r="Y2871">
        <v>24</v>
      </c>
      <c r="Z2871">
        <v>13.7</v>
      </c>
      <c r="AA2871">
        <v>14</v>
      </c>
      <c r="AB2871">
        <v>20</v>
      </c>
      <c r="AC2871">
        <v>12.4</v>
      </c>
      <c r="AD2871">
        <v>46</v>
      </c>
    </row>
    <row r="2872" spans="1:30" x14ac:dyDescent="0.45">
      <c r="A2872" t="s">
        <v>214</v>
      </c>
      <c r="B2872">
        <v>26140</v>
      </c>
      <c r="C2872" t="s">
        <v>852</v>
      </c>
      <c r="E2872">
        <v>71</v>
      </c>
      <c r="F2872" t="s">
        <v>54</v>
      </c>
      <c r="H2872">
        <v>1</v>
      </c>
      <c r="I2872" t="s">
        <v>32</v>
      </c>
      <c r="J2872">
        <v>1</v>
      </c>
      <c r="K2872" t="s">
        <v>32</v>
      </c>
      <c r="L2872">
        <v>0</v>
      </c>
      <c r="M2872" t="s">
        <v>32</v>
      </c>
      <c r="N2872">
        <v>2012</v>
      </c>
      <c r="O2872">
        <v>357</v>
      </c>
      <c r="P2872">
        <v>27521</v>
      </c>
      <c r="Q2872">
        <v>45</v>
      </c>
      <c r="R2872">
        <v>22205</v>
      </c>
      <c r="S2872">
        <v>357</v>
      </c>
      <c r="T2872">
        <v>5545</v>
      </c>
      <c r="U2872">
        <v>313</v>
      </c>
      <c r="V2872">
        <v>5316</v>
      </c>
      <c r="W2872">
        <v>15.2</v>
      </c>
      <c r="X2872">
        <v>16.899999999999999</v>
      </c>
      <c r="Y2872">
        <v>25.1</v>
      </c>
      <c r="Z2872">
        <v>14.4</v>
      </c>
      <c r="AA2872">
        <v>21.1</v>
      </c>
      <c r="AB2872">
        <v>18.899999999999999</v>
      </c>
      <c r="AC2872">
        <v>15.4</v>
      </c>
      <c r="AD2872">
        <v>46.7</v>
      </c>
    </row>
    <row r="2873" spans="1:30" x14ac:dyDescent="0.45">
      <c r="A2873" t="s">
        <v>214</v>
      </c>
      <c r="B2873">
        <v>26140</v>
      </c>
      <c r="C2873" t="s">
        <v>852</v>
      </c>
      <c r="E2873">
        <v>72</v>
      </c>
      <c r="F2873" t="s">
        <v>55</v>
      </c>
      <c r="H2873">
        <v>1</v>
      </c>
      <c r="I2873" t="s">
        <v>32</v>
      </c>
      <c r="J2873">
        <v>1</v>
      </c>
      <c r="K2873" t="s">
        <v>32</v>
      </c>
      <c r="L2873">
        <v>0</v>
      </c>
      <c r="M2873" t="s">
        <v>32</v>
      </c>
      <c r="N2873">
        <v>2012</v>
      </c>
      <c r="O2873">
        <v>157</v>
      </c>
      <c r="Q2873">
        <v>95</v>
      </c>
      <c r="U2873">
        <v>62</v>
      </c>
      <c r="W2873">
        <v>37.299999999999997</v>
      </c>
      <c r="Y2873">
        <v>61.6</v>
      </c>
      <c r="AC2873">
        <v>30.3</v>
      </c>
    </row>
    <row r="2874" spans="1:30" x14ac:dyDescent="0.45">
      <c r="A2874" t="s">
        <v>214</v>
      </c>
      <c r="B2874">
        <v>26140</v>
      </c>
      <c r="C2874" t="s">
        <v>852</v>
      </c>
      <c r="E2874">
        <v>81</v>
      </c>
      <c r="F2874" t="s">
        <v>56</v>
      </c>
      <c r="G2874" t="s">
        <v>57</v>
      </c>
      <c r="H2874">
        <v>1</v>
      </c>
      <c r="I2874" t="s">
        <v>32</v>
      </c>
      <c r="J2874">
        <v>1</v>
      </c>
      <c r="K2874" t="s">
        <v>32</v>
      </c>
      <c r="L2874">
        <v>0</v>
      </c>
      <c r="M2874" t="s">
        <v>32</v>
      </c>
      <c r="N2874">
        <v>2012</v>
      </c>
      <c r="O2874">
        <v>1406</v>
      </c>
      <c r="P2874">
        <v>71970</v>
      </c>
      <c r="Q2874">
        <v>148</v>
      </c>
      <c r="R2874">
        <v>40799</v>
      </c>
      <c r="S2874">
        <v>540</v>
      </c>
      <c r="T2874">
        <v>11708</v>
      </c>
      <c r="U2874">
        <v>1258</v>
      </c>
      <c r="V2874">
        <v>31171</v>
      </c>
      <c r="W2874">
        <v>13.2</v>
      </c>
      <c r="X2874">
        <v>32.700000000000003</v>
      </c>
      <c r="Y2874">
        <v>42.9</v>
      </c>
      <c r="Z2874">
        <v>41.1</v>
      </c>
      <c r="AA2874">
        <v>48.2</v>
      </c>
      <c r="AB2874">
        <v>41.7</v>
      </c>
      <c r="AC2874">
        <v>13.4</v>
      </c>
      <c r="AD2874">
        <v>35.6</v>
      </c>
    </row>
    <row r="2875" spans="1:30" x14ac:dyDescent="0.45">
      <c r="A2875" t="s">
        <v>215</v>
      </c>
      <c r="B2875">
        <v>26300</v>
      </c>
      <c r="C2875" t="s">
        <v>629</v>
      </c>
      <c r="E2875">
        <v>0</v>
      </c>
      <c r="F2875" t="s">
        <v>31</v>
      </c>
      <c r="H2875">
        <v>1</v>
      </c>
      <c r="I2875" t="s">
        <v>32</v>
      </c>
      <c r="J2875">
        <v>1</v>
      </c>
      <c r="K2875" t="s">
        <v>32</v>
      </c>
      <c r="L2875">
        <v>0</v>
      </c>
      <c r="M2875" t="s">
        <v>32</v>
      </c>
      <c r="N2875">
        <v>2012</v>
      </c>
      <c r="O2875">
        <v>9944</v>
      </c>
      <c r="P2875">
        <v>5926212</v>
      </c>
      <c r="Q2875">
        <v>2041</v>
      </c>
      <c r="R2875">
        <v>5691346</v>
      </c>
      <c r="S2875">
        <v>30051</v>
      </c>
      <c r="T2875">
        <v>825208</v>
      </c>
      <c r="U2875">
        <v>7903</v>
      </c>
      <c r="V2875">
        <v>234866</v>
      </c>
      <c r="W2875">
        <v>5</v>
      </c>
      <c r="X2875">
        <v>5</v>
      </c>
      <c r="Y2875">
        <v>11</v>
      </c>
      <c r="Z2875">
        <v>5.5</v>
      </c>
      <c r="AA2875">
        <v>5.6</v>
      </c>
      <c r="AB2875">
        <v>6.5</v>
      </c>
      <c r="AC2875">
        <v>7.6</v>
      </c>
      <c r="AD2875">
        <v>8.6</v>
      </c>
    </row>
    <row r="2876" spans="1:30" x14ac:dyDescent="0.45">
      <c r="A2876" t="s">
        <v>215</v>
      </c>
      <c r="B2876">
        <v>26300</v>
      </c>
      <c r="C2876" t="s">
        <v>629</v>
      </c>
      <c r="E2876">
        <v>11</v>
      </c>
      <c r="F2876" t="s">
        <v>33</v>
      </c>
      <c r="G2876" t="s">
        <v>34</v>
      </c>
      <c r="H2876">
        <v>1</v>
      </c>
      <c r="I2876" t="s">
        <v>32</v>
      </c>
      <c r="J2876">
        <v>1</v>
      </c>
      <c r="K2876" t="s">
        <v>32</v>
      </c>
      <c r="L2876">
        <v>0</v>
      </c>
      <c r="M2876" t="s">
        <v>32</v>
      </c>
      <c r="N2876">
        <v>2012</v>
      </c>
      <c r="O2876">
        <v>100</v>
      </c>
      <c r="P2876">
        <v>8747</v>
      </c>
      <c r="Q2876">
        <v>9</v>
      </c>
      <c r="R2876">
        <v>6350</v>
      </c>
      <c r="S2876">
        <v>86</v>
      </c>
      <c r="T2876">
        <v>2250</v>
      </c>
      <c r="U2876">
        <v>91</v>
      </c>
      <c r="V2876">
        <v>2397</v>
      </c>
      <c r="W2876">
        <v>62.8</v>
      </c>
      <c r="X2876">
        <v>33.9</v>
      </c>
      <c r="Y2876">
        <v>62.6</v>
      </c>
      <c r="Z2876">
        <v>47.9</v>
      </c>
      <c r="AA2876">
        <v>95.1</v>
      </c>
      <c r="AB2876">
        <v>63</v>
      </c>
      <c r="AC2876">
        <v>65.5</v>
      </c>
      <c r="AD2876">
        <v>18.8</v>
      </c>
    </row>
    <row r="2877" spans="1:30" x14ac:dyDescent="0.45">
      <c r="A2877" t="s">
        <v>215</v>
      </c>
      <c r="B2877">
        <v>26300</v>
      </c>
      <c r="C2877" t="s">
        <v>629</v>
      </c>
      <c r="E2877">
        <v>21</v>
      </c>
      <c r="F2877" t="s">
        <v>35</v>
      </c>
      <c r="H2877">
        <v>1</v>
      </c>
      <c r="I2877" t="s">
        <v>32</v>
      </c>
      <c r="J2877">
        <v>1</v>
      </c>
      <c r="K2877" t="s">
        <v>32</v>
      </c>
      <c r="L2877">
        <v>0</v>
      </c>
      <c r="M2877" t="s">
        <v>32</v>
      </c>
      <c r="N2877">
        <v>2012</v>
      </c>
      <c r="O2877">
        <v>28</v>
      </c>
      <c r="Q2877">
        <v>7</v>
      </c>
      <c r="U2877">
        <v>21</v>
      </c>
      <c r="W2877">
        <v>74.7</v>
      </c>
      <c r="Y2877">
        <v>92.7</v>
      </c>
      <c r="AC2877">
        <v>91</v>
      </c>
    </row>
    <row r="2878" spans="1:30" x14ac:dyDescent="0.45">
      <c r="A2878" t="s">
        <v>215</v>
      </c>
      <c r="B2878">
        <v>26300</v>
      </c>
      <c r="C2878" t="s">
        <v>629</v>
      </c>
      <c r="E2878">
        <v>23</v>
      </c>
      <c r="F2878" t="s">
        <v>37</v>
      </c>
      <c r="H2878">
        <v>1</v>
      </c>
      <c r="I2878" t="s">
        <v>32</v>
      </c>
      <c r="J2878">
        <v>1</v>
      </c>
      <c r="K2878" t="s">
        <v>32</v>
      </c>
      <c r="L2878">
        <v>0</v>
      </c>
      <c r="M2878" t="s">
        <v>32</v>
      </c>
      <c r="N2878">
        <v>2012</v>
      </c>
      <c r="O2878">
        <v>1642</v>
      </c>
      <c r="P2878">
        <v>295050</v>
      </c>
      <c r="Q2878">
        <v>284</v>
      </c>
      <c r="R2878">
        <v>247916</v>
      </c>
      <c r="S2878">
        <v>1437</v>
      </c>
      <c r="T2878">
        <v>49982</v>
      </c>
      <c r="U2878">
        <v>1359</v>
      </c>
      <c r="V2878">
        <v>47133</v>
      </c>
      <c r="W2878">
        <v>18.399999999999999</v>
      </c>
      <c r="X2878">
        <v>39</v>
      </c>
      <c r="Y2878">
        <v>26.1</v>
      </c>
      <c r="Z2878">
        <v>47.5</v>
      </c>
      <c r="AA2878">
        <v>45.4</v>
      </c>
      <c r="AB2878">
        <v>67.5</v>
      </c>
      <c r="AC2878">
        <v>19.3</v>
      </c>
      <c r="AD2878">
        <v>26.7</v>
      </c>
    </row>
    <row r="2879" spans="1:30" x14ac:dyDescent="0.45">
      <c r="A2879" t="s">
        <v>215</v>
      </c>
      <c r="B2879">
        <v>26300</v>
      </c>
      <c r="C2879" t="s">
        <v>629</v>
      </c>
      <c r="E2879" t="s">
        <v>38</v>
      </c>
      <c r="F2879" t="s">
        <v>39</v>
      </c>
      <c r="H2879">
        <v>1</v>
      </c>
      <c r="I2879" t="s">
        <v>32</v>
      </c>
      <c r="J2879">
        <v>1</v>
      </c>
      <c r="K2879" t="s">
        <v>32</v>
      </c>
      <c r="L2879">
        <v>0</v>
      </c>
      <c r="M2879" t="s">
        <v>32</v>
      </c>
      <c r="N2879">
        <v>2012</v>
      </c>
      <c r="O2879">
        <v>207</v>
      </c>
      <c r="P2879">
        <v>461156</v>
      </c>
      <c r="Q2879">
        <v>93</v>
      </c>
      <c r="R2879">
        <v>455374</v>
      </c>
      <c r="S2879">
        <v>2037</v>
      </c>
      <c r="T2879">
        <v>88897</v>
      </c>
      <c r="U2879">
        <v>115</v>
      </c>
      <c r="V2879">
        <v>5782</v>
      </c>
      <c r="W2879">
        <v>28.5</v>
      </c>
      <c r="X2879">
        <v>2.9</v>
      </c>
      <c r="Y2879">
        <v>23.6</v>
      </c>
      <c r="Z2879">
        <v>3.1</v>
      </c>
      <c r="AA2879">
        <v>4.9000000000000004</v>
      </c>
      <c r="AB2879">
        <v>4.2</v>
      </c>
      <c r="AC2879">
        <v>47.6</v>
      </c>
      <c r="AD2879">
        <v>34.799999999999997</v>
      </c>
    </row>
    <row r="2880" spans="1:30" x14ac:dyDescent="0.45">
      <c r="A2880" t="s">
        <v>215</v>
      </c>
      <c r="B2880">
        <v>26300</v>
      </c>
      <c r="C2880" t="s">
        <v>629</v>
      </c>
      <c r="E2880">
        <v>42</v>
      </c>
      <c r="F2880" t="s">
        <v>40</v>
      </c>
      <c r="H2880">
        <v>1</v>
      </c>
      <c r="I2880" t="s">
        <v>32</v>
      </c>
      <c r="J2880">
        <v>1</v>
      </c>
      <c r="K2880" t="s">
        <v>32</v>
      </c>
      <c r="L2880">
        <v>0</v>
      </c>
      <c r="M2880" t="s">
        <v>32</v>
      </c>
      <c r="N2880">
        <v>2012</v>
      </c>
      <c r="O2880">
        <v>233</v>
      </c>
      <c r="P2880">
        <v>1904997</v>
      </c>
      <c r="Q2880">
        <v>85</v>
      </c>
      <c r="R2880">
        <v>1900261</v>
      </c>
      <c r="S2880">
        <v>657</v>
      </c>
      <c r="T2880">
        <v>40896</v>
      </c>
      <c r="U2880">
        <v>148</v>
      </c>
      <c r="V2880">
        <v>4737</v>
      </c>
      <c r="W2880">
        <v>33.5</v>
      </c>
      <c r="X2880">
        <v>9.1</v>
      </c>
      <c r="Y2880">
        <v>32</v>
      </c>
      <c r="Z2880">
        <v>9.5</v>
      </c>
      <c r="AA2880">
        <v>11.8</v>
      </c>
      <c r="AB2880">
        <v>18.399999999999999</v>
      </c>
      <c r="AC2880">
        <v>45</v>
      </c>
      <c r="AD2880">
        <v>34.799999999999997</v>
      </c>
    </row>
    <row r="2881" spans="1:30" x14ac:dyDescent="0.45">
      <c r="A2881" t="s">
        <v>215</v>
      </c>
      <c r="B2881">
        <v>26300</v>
      </c>
      <c r="C2881" t="s">
        <v>629</v>
      </c>
      <c r="E2881" t="s">
        <v>41</v>
      </c>
      <c r="F2881" t="s">
        <v>42</v>
      </c>
      <c r="H2881">
        <v>1</v>
      </c>
      <c r="I2881" t="s">
        <v>32</v>
      </c>
      <c r="J2881">
        <v>1</v>
      </c>
      <c r="K2881" t="s">
        <v>32</v>
      </c>
      <c r="L2881">
        <v>0</v>
      </c>
      <c r="M2881" t="s">
        <v>32</v>
      </c>
      <c r="N2881">
        <v>2012</v>
      </c>
      <c r="O2881">
        <v>943</v>
      </c>
      <c r="P2881">
        <v>1435038</v>
      </c>
      <c r="Q2881">
        <v>371</v>
      </c>
      <c r="R2881">
        <v>1401015</v>
      </c>
      <c r="S2881">
        <v>5564</v>
      </c>
      <c r="T2881">
        <v>123600</v>
      </c>
      <c r="U2881">
        <v>572</v>
      </c>
      <c r="V2881">
        <v>34023</v>
      </c>
      <c r="W2881">
        <v>11.5</v>
      </c>
      <c r="X2881">
        <v>5.3</v>
      </c>
      <c r="Y2881">
        <v>14.2</v>
      </c>
      <c r="Z2881">
        <v>5.8</v>
      </c>
      <c r="AA2881">
        <v>4.4000000000000004</v>
      </c>
      <c r="AB2881">
        <v>7</v>
      </c>
      <c r="AC2881">
        <v>20.3</v>
      </c>
      <c r="AD2881">
        <v>31.5</v>
      </c>
    </row>
    <row r="2882" spans="1:30" x14ac:dyDescent="0.45">
      <c r="A2882" t="s">
        <v>215</v>
      </c>
      <c r="B2882">
        <v>26300</v>
      </c>
      <c r="C2882" t="s">
        <v>629</v>
      </c>
      <c r="E2882" t="s">
        <v>43</v>
      </c>
      <c r="F2882" t="s">
        <v>44</v>
      </c>
      <c r="G2882" t="s">
        <v>45</v>
      </c>
      <c r="H2882">
        <v>1</v>
      </c>
      <c r="I2882" t="s">
        <v>32</v>
      </c>
      <c r="J2882">
        <v>1</v>
      </c>
      <c r="K2882" t="s">
        <v>32</v>
      </c>
      <c r="L2882">
        <v>0</v>
      </c>
      <c r="M2882" t="s">
        <v>32</v>
      </c>
      <c r="N2882">
        <v>2012</v>
      </c>
      <c r="O2882">
        <v>417</v>
      </c>
      <c r="P2882">
        <v>72118</v>
      </c>
      <c r="Q2882">
        <v>90</v>
      </c>
      <c r="R2882">
        <v>58549</v>
      </c>
      <c r="S2882">
        <v>449</v>
      </c>
      <c r="T2882">
        <v>18129</v>
      </c>
      <c r="U2882">
        <v>327</v>
      </c>
      <c r="V2882">
        <v>13568</v>
      </c>
      <c r="W2882">
        <v>17.5</v>
      </c>
      <c r="X2882">
        <v>12</v>
      </c>
      <c r="Y2882">
        <v>56.2</v>
      </c>
      <c r="Z2882">
        <v>15.6</v>
      </c>
      <c r="AA2882">
        <v>18.5</v>
      </c>
      <c r="AB2882">
        <v>12.4</v>
      </c>
      <c r="AC2882">
        <v>25.3</v>
      </c>
      <c r="AD2882">
        <v>36.6</v>
      </c>
    </row>
    <row r="2883" spans="1:30" x14ac:dyDescent="0.45">
      <c r="A2883" t="s">
        <v>215</v>
      </c>
      <c r="B2883">
        <v>26300</v>
      </c>
      <c r="C2883" t="s">
        <v>629</v>
      </c>
      <c r="E2883">
        <v>51</v>
      </c>
      <c r="F2883" t="s">
        <v>46</v>
      </c>
      <c r="H2883">
        <v>1</v>
      </c>
      <c r="I2883" t="s">
        <v>32</v>
      </c>
      <c r="J2883">
        <v>1</v>
      </c>
      <c r="K2883" t="s">
        <v>32</v>
      </c>
      <c r="L2883">
        <v>0</v>
      </c>
      <c r="M2883" t="s">
        <v>32</v>
      </c>
      <c r="N2883">
        <v>2012</v>
      </c>
      <c r="O2883">
        <v>58</v>
      </c>
      <c r="P2883">
        <v>109242</v>
      </c>
      <c r="Q2883">
        <v>15</v>
      </c>
      <c r="R2883">
        <v>108668</v>
      </c>
      <c r="S2883">
        <v>671</v>
      </c>
      <c r="T2883">
        <v>19278</v>
      </c>
      <c r="U2883">
        <v>42</v>
      </c>
      <c r="V2883">
        <v>574</v>
      </c>
      <c r="W2883">
        <v>21.8</v>
      </c>
      <c r="X2883">
        <v>3.6</v>
      </c>
      <c r="Y2883">
        <v>4.3</v>
      </c>
      <c r="Z2883">
        <v>3.8</v>
      </c>
      <c r="AA2883">
        <v>6.4</v>
      </c>
      <c r="AB2883">
        <v>5.4</v>
      </c>
      <c r="AC2883">
        <v>27</v>
      </c>
      <c r="AD2883">
        <v>22.3</v>
      </c>
    </row>
    <row r="2884" spans="1:30" x14ac:dyDescent="0.45">
      <c r="A2884" t="s">
        <v>215</v>
      </c>
      <c r="B2884">
        <v>26300</v>
      </c>
      <c r="C2884" t="s">
        <v>629</v>
      </c>
      <c r="E2884">
        <v>52</v>
      </c>
      <c r="F2884" t="s">
        <v>47</v>
      </c>
      <c r="G2884" t="s">
        <v>48</v>
      </c>
      <c r="H2884">
        <v>1</v>
      </c>
      <c r="I2884" t="s">
        <v>32</v>
      </c>
      <c r="J2884">
        <v>1</v>
      </c>
      <c r="K2884" t="s">
        <v>32</v>
      </c>
      <c r="L2884">
        <v>0</v>
      </c>
      <c r="M2884" t="s">
        <v>32</v>
      </c>
      <c r="N2884">
        <v>2012</v>
      </c>
      <c r="O2884">
        <v>454</v>
      </c>
      <c r="P2884">
        <v>180634</v>
      </c>
      <c r="Q2884">
        <v>99</v>
      </c>
      <c r="R2884">
        <v>164337</v>
      </c>
      <c r="S2884">
        <v>780</v>
      </c>
      <c r="T2884">
        <v>35122</v>
      </c>
      <c r="U2884">
        <v>355</v>
      </c>
      <c r="V2884">
        <v>16297</v>
      </c>
      <c r="W2884">
        <v>18.7</v>
      </c>
      <c r="X2884">
        <v>6</v>
      </c>
      <c r="Y2884">
        <v>36.799999999999997</v>
      </c>
      <c r="Z2884">
        <v>7.1</v>
      </c>
      <c r="AA2884">
        <v>8.4</v>
      </c>
      <c r="AB2884">
        <v>6.2</v>
      </c>
      <c r="AC2884">
        <v>20.399999999999999</v>
      </c>
      <c r="AD2884">
        <v>31.1</v>
      </c>
    </row>
    <row r="2885" spans="1:30" x14ac:dyDescent="0.45">
      <c r="A2885" t="s">
        <v>215</v>
      </c>
      <c r="B2885">
        <v>26300</v>
      </c>
      <c r="C2885" t="s">
        <v>629</v>
      </c>
      <c r="E2885">
        <v>53</v>
      </c>
      <c r="F2885" t="s">
        <v>49</v>
      </c>
      <c r="H2885">
        <v>1</v>
      </c>
      <c r="I2885" t="s">
        <v>32</v>
      </c>
      <c r="J2885">
        <v>1</v>
      </c>
      <c r="K2885" t="s">
        <v>32</v>
      </c>
      <c r="L2885">
        <v>0</v>
      </c>
      <c r="M2885" t="s">
        <v>32</v>
      </c>
      <c r="N2885">
        <v>2012</v>
      </c>
      <c r="O2885">
        <v>1024</v>
      </c>
      <c r="P2885">
        <v>92739</v>
      </c>
      <c r="Q2885">
        <v>107</v>
      </c>
      <c r="R2885">
        <v>62717</v>
      </c>
      <c r="S2885">
        <v>386</v>
      </c>
      <c r="T2885">
        <v>11493</v>
      </c>
      <c r="U2885">
        <v>917</v>
      </c>
      <c r="V2885">
        <v>30022</v>
      </c>
      <c r="W2885">
        <v>18.5</v>
      </c>
      <c r="X2885">
        <v>18.2</v>
      </c>
      <c r="Y2885">
        <v>22.2</v>
      </c>
      <c r="Z2885">
        <v>17.600000000000001</v>
      </c>
      <c r="AA2885">
        <v>18.8</v>
      </c>
      <c r="AB2885">
        <v>15.5</v>
      </c>
      <c r="AC2885">
        <v>18.8</v>
      </c>
      <c r="AD2885">
        <v>37.1</v>
      </c>
    </row>
    <row r="2886" spans="1:30" x14ac:dyDescent="0.45">
      <c r="A2886" t="s">
        <v>215</v>
      </c>
      <c r="B2886">
        <v>26300</v>
      </c>
      <c r="C2886" t="s">
        <v>629</v>
      </c>
      <c r="E2886">
        <v>54</v>
      </c>
      <c r="F2886" t="s">
        <v>50</v>
      </c>
      <c r="H2886">
        <v>1</v>
      </c>
      <c r="I2886" t="s">
        <v>32</v>
      </c>
      <c r="J2886">
        <v>1</v>
      </c>
      <c r="K2886" t="s">
        <v>32</v>
      </c>
      <c r="L2886">
        <v>0</v>
      </c>
      <c r="M2886" t="s">
        <v>32</v>
      </c>
      <c r="N2886">
        <v>2012</v>
      </c>
      <c r="O2886">
        <v>814</v>
      </c>
      <c r="P2886">
        <v>98712</v>
      </c>
      <c r="Q2886">
        <v>191</v>
      </c>
      <c r="R2886">
        <v>82890</v>
      </c>
      <c r="S2886">
        <v>1758</v>
      </c>
      <c r="T2886">
        <v>38723</v>
      </c>
      <c r="U2886">
        <v>623</v>
      </c>
      <c r="V2886">
        <v>15821</v>
      </c>
      <c r="W2886">
        <v>17.100000000000001</v>
      </c>
      <c r="X2886">
        <v>14.4</v>
      </c>
      <c r="Y2886">
        <v>17</v>
      </c>
      <c r="Z2886">
        <v>15.7</v>
      </c>
      <c r="AA2886">
        <v>51.2</v>
      </c>
      <c r="AB2886">
        <v>13.6</v>
      </c>
      <c r="AC2886">
        <v>20.9</v>
      </c>
      <c r="AD2886">
        <v>29.2</v>
      </c>
    </row>
    <row r="2887" spans="1:30" x14ac:dyDescent="0.45">
      <c r="A2887" t="s">
        <v>215</v>
      </c>
      <c r="B2887">
        <v>26300</v>
      </c>
      <c r="C2887" t="s">
        <v>629</v>
      </c>
      <c r="E2887">
        <v>56</v>
      </c>
      <c r="F2887" t="s">
        <v>51</v>
      </c>
      <c r="H2887">
        <v>1</v>
      </c>
      <c r="I2887" t="s">
        <v>32</v>
      </c>
      <c r="J2887">
        <v>1</v>
      </c>
      <c r="K2887" t="s">
        <v>32</v>
      </c>
      <c r="L2887">
        <v>0</v>
      </c>
      <c r="M2887" t="s">
        <v>32</v>
      </c>
      <c r="N2887">
        <v>2012</v>
      </c>
      <c r="O2887">
        <v>829</v>
      </c>
      <c r="P2887">
        <v>75151</v>
      </c>
      <c r="Q2887">
        <v>71</v>
      </c>
      <c r="R2887">
        <v>66028</v>
      </c>
      <c r="S2887">
        <v>1275</v>
      </c>
      <c r="T2887">
        <v>32281</v>
      </c>
      <c r="U2887">
        <v>758</v>
      </c>
      <c r="V2887">
        <v>9123</v>
      </c>
      <c r="W2887">
        <v>13</v>
      </c>
      <c r="X2887">
        <v>24</v>
      </c>
      <c r="Y2887">
        <v>31.8</v>
      </c>
      <c r="Z2887">
        <v>29</v>
      </c>
      <c r="AA2887">
        <v>23.9</v>
      </c>
      <c r="AB2887">
        <v>19.899999999999999</v>
      </c>
      <c r="AC2887">
        <v>13.2</v>
      </c>
      <c r="AD2887">
        <v>33</v>
      </c>
    </row>
    <row r="2888" spans="1:30" x14ac:dyDescent="0.45">
      <c r="A2888" t="s">
        <v>215</v>
      </c>
      <c r="B2888">
        <v>26300</v>
      </c>
      <c r="C2888" t="s">
        <v>629</v>
      </c>
      <c r="E2888">
        <v>61</v>
      </c>
      <c r="F2888" t="s">
        <v>52</v>
      </c>
      <c r="H2888">
        <v>1</v>
      </c>
      <c r="I2888" t="s">
        <v>32</v>
      </c>
      <c r="J2888">
        <v>1</v>
      </c>
      <c r="K2888" t="s">
        <v>32</v>
      </c>
      <c r="L2888">
        <v>0</v>
      </c>
      <c r="M2888" t="s">
        <v>32</v>
      </c>
      <c r="N2888">
        <v>2012</v>
      </c>
      <c r="O2888">
        <v>227</v>
      </c>
      <c r="P2888">
        <v>11302</v>
      </c>
      <c r="Q2888">
        <v>24</v>
      </c>
      <c r="R2888">
        <v>9111</v>
      </c>
      <c r="S2888">
        <v>94</v>
      </c>
      <c r="T2888">
        <v>1964</v>
      </c>
      <c r="U2888">
        <v>203</v>
      </c>
      <c r="V2888">
        <v>2191</v>
      </c>
      <c r="W2888">
        <v>34.700000000000003</v>
      </c>
      <c r="X2888">
        <v>13.2</v>
      </c>
      <c r="Y2888">
        <v>26.8</v>
      </c>
      <c r="Z2888">
        <v>15.1</v>
      </c>
      <c r="AA2888">
        <v>11</v>
      </c>
      <c r="AB2888">
        <v>7.9</v>
      </c>
      <c r="AC2888">
        <v>36.799999999999997</v>
      </c>
      <c r="AD2888">
        <v>40.6</v>
      </c>
    </row>
    <row r="2889" spans="1:30" x14ac:dyDescent="0.45">
      <c r="A2889" t="s">
        <v>215</v>
      </c>
      <c r="B2889">
        <v>26300</v>
      </c>
      <c r="C2889" t="s">
        <v>629</v>
      </c>
      <c r="E2889">
        <v>62</v>
      </c>
      <c r="F2889" t="s">
        <v>53</v>
      </c>
      <c r="H2889">
        <v>1</v>
      </c>
      <c r="I2889" t="s">
        <v>32</v>
      </c>
      <c r="J2889">
        <v>1</v>
      </c>
      <c r="K2889" t="s">
        <v>32</v>
      </c>
      <c r="L2889">
        <v>0</v>
      </c>
      <c r="M2889" t="s">
        <v>32</v>
      </c>
      <c r="N2889">
        <v>2012</v>
      </c>
      <c r="O2889">
        <v>875</v>
      </c>
      <c r="P2889">
        <v>693132</v>
      </c>
      <c r="Q2889">
        <v>203</v>
      </c>
      <c r="R2889">
        <v>675461</v>
      </c>
      <c r="S2889">
        <v>7365</v>
      </c>
      <c r="T2889">
        <v>248295</v>
      </c>
      <c r="U2889">
        <v>672</v>
      </c>
      <c r="V2889">
        <v>17670</v>
      </c>
      <c r="W2889">
        <v>13.4</v>
      </c>
      <c r="X2889">
        <v>9.6</v>
      </c>
      <c r="Y2889">
        <v>36.1</v>
      </c>
      <c r="Z2889">
        <v>9.6999999999999993</v>
      </c>
      <c r="AA2889">
        <v>12.3</v>
      </c>
      <c r="AB2889">
        <v>9.4</v>
      </c>
      <c r="AC2889">
        <v>14</v>
      </c>
      <c r="AD2889">
        <v>45</v>
      </c>
    </row>
    <row r="2890" spans="1:30" x14ac:dyDescent="0.45">
      <c r="A2890" t="s">
        <v>215</v>
      </c>
      <c r="B2890">
        <v>26300</v>
      </c>
      <c r="C2890" t="s">
        <v>629</v>
      </c>
      <c r="E2890">
        <v>71</v>
      </c>
      <c r="F2890" t="s">
        <v>54</v>
      </c>
      <c r="H2890">
        <v>1</v>
      </c>
      <c r="I2890" t="s">
        <v>32</v>
      </c>
      <c r="J2890">
        <v>1</v>
      </c>
      <c r="K2890" t="s">
        <v>32</v>
      </c>
      <c r="L2890">
        <v>0</v>
      </c>
      <c r="M2890" t="s">
        <v>32</v>
      </c>
      <c r="N2890">
        <v>2012</v>
      </c>
      <c r="O2890">
        <v>415</v>
      </c>
      <c r="P2890">
        <v>115970</v>
      </c>
      <c r="Q2890">
        <v>61</v>
      </c>
      <c r="R2890">
        <v>108737</v>
      </c>
      <c r="S2890">
        <v>1624</v>
      </c>
      <c r="T2890">
        <v>22279</v>
      </c>
      <c r="U2890">
        <v>354</v>
      </c>
      <c r="V2890">
        <v>7233</v>
      </c>
      <c r="W2890">
        <v>17.7</v>
      </c>
      <c r="X2890">
        <v>7.2</v>
      </c>
      <c r="Y2890">
        <v>23.4</v>
      </c>
      <c r="Z2890">
        <v>7.1</v>
      </c>
      <c r="AA2890">
        <v>13.7</v>
      </c>
      <c r="AB2890">
        <v>6.7</v>
      </c>
      <c r="AC2890">
        <v>20.8</v>
      </c>
      <c r="AD2890">
        <v>49.9</v>
      </c>
    </row>
    <row r="2891" spans="1:30" x14ac:dyDescent="0.45">
      <c r="A2891" t="s">
        <v>215</v>
      </c>
      <c r="B2891">
        <v>26300</v>
      </c>
      <c r="C2891" t="s">
        <v>629</v>
      </c>
      <c r="E2891">
        <v>72</v>
      </c>
      <c r="F2891" t="s">
        <v>55</v>
      </c>
      <c r="H2891">
        <v>1</v>
      </c>
      <c r="I2891" t="s">
        <v>32</v>
      </c>
      <c r="J2891">
        <v>1</v>
      </c>
      <c r="K2891" t="s">
        <v>32</v>
      </c>
      <c r="L2891">
        <v>0</v>
      </c>
      <c r="M2891" t="s">
        <v>32</v>
      </c>
      <c r="N2891">
        <v>2012</v>
      </c>
      <c r="O2891">
        <v>351</v>
      </c>
      <c r="P2891">
        <v>203595</v>
      </c>
      <c r="Q2891">
        <v>252</v>
      </c>
      <c r="R2891">
        <v>200432</v>
      </c>
      <c r="S2891">
        <v>5064</v>
      </c>
      <c r="T2891">
        <v>58622</v>
      </c>
      <c r="U2891">
        <v>99</v>
      </c>
      <c r="V2891">
        <v>3163</v>
      </c>
      <c r="W2891">
        <v>24.6</v>
      </c>
      <c r="X2891">
        <v>20.100000000000001</v>
      </c>
      <c r="Y2891">
        <v>32.200000000000003</v>
      </c>
      <c r="Z2891">
        <v>21.3</v>
      </c>
      <c r="AA2891">
        <v>22.9</v>
      </c>
      <c r="AB2891">
        <v>21.4</v>
      </c>
      <c r="AC2891">
        <v>34.299999999999997</v>
      </c>
      <c r="AD2891">
        <v>43.1</v>
      </c>
    </row>
    <row r="2892" spans="1:30" x14ac:dyDescent="0.45">
      <c r="A2892" t="s">
        <v>215</v>
      </c>
      <c r="B2892">
        <v>26300</v>
      </c>
      <c r="C2892" t="s">
        <v>629</v>
      </c>
      <c r="E2892">
        <v>81</v>
      </c>
      <c r="F2892" t="s">
        <v>56</v>
      </c>
      <c r="G2892" t="s">
        <v>57</v>
      </c>
      <c r="H2892">
        <v>1</v>
      </c>
      <c r="I2892" t="s">
        <v>32</v>
      </c>
      <c r="J2892">
        <v>1</v>
      </c>
      <c r="K2892" t="s">
        <v>32</v>
      </c>
      <c r="L2892">
        <v>0</v>
      </c>
      <c r="M2892" t="s">
        <v>32</v>
      </c>
      <c r="N2892">
        <v>2012</v>
      </c>
      <c r="O2892">
        <v>1338</v>
      </c>
      <c r="P2892">
        <v>62693</v>
      </c>
      <c r="Q2892">
        <v>95</v>
      </c>
      <c r="R2892">
        <v>41683</v>
      </c>
      <c r="S2892">
        <v>504</v>
      </c>
      <c r="T2892">
        <v>12415</v>
      </c>
      <c r="U2892">
        <v>1244</v>
      </c>
      <c r="V2892">
        <v>21010</v>
      </c>
      <c r="W2892">
        <v>9</v>
      </c>
      <c r="X2892">
        <v>17.600000000000001</v>
      </c>
      <c r="Y2892">
        <v>28.6</v>
      </c>
      <c r="Z2892">
        <v>25.9</v>
      </c>
      <c r="AA2892">
        <v>15</v>
      </c>
      <c r="AB2892">
        <v>18</v>
      </c>
      <c r="AC2892">
        <v>9.6</v>
      </c>
      <c r="AD2892">
        <v>9.6</v>
      </c>
    </row>
    <row r="2893" spans="1:30" x14ac:dyDescent="0.45">
      <c r="A2893" t="s">
        <v>216</v>
      </c>
      <c r="B2893">
        <v>26380</v>
      </c>
      <c r="C2893" t="s">
        <v>630</v>
      </c>
      <c r="E2893">
        <v>0</v>
      </c>
      <c r="F2893" t="s">
        <v>31</v>
      </c>
      <c r="H2893">
        <v>1</v>
      </c>
      <c r="I2893" t="s">
        <v>32</v>
      </c>
      <c r="J2893">
        <v>1</v>
      </c>
      <c r="K2893" t="s">
        <v>32</v>
      </c>
      <c r="L2893">
        <v>0</v>
      </c>
      <c r="M2893" t="s">
        <v>32</v>
      </c>
      <c r="N2893">
        <v>2012</v>
      </c>
      <c r="O2893">
        <v>18539</v>
      </c>
      <c r="P2893">
        <v>19323485</v>
      </c>
      <c r="Q2893">
        <v>4008</v>
      </c>
      <c r="R2893">
        <v>18618746</v>
      </c>
      <c r="S2893">
        <v>84791</v>
      </c>
      <c r="T2893">
        <v>3887754</v>
      </c>
      <c r="U2893">
        <v>14531</v>
      </c>
      <c r="V2893">
        <v>704739</v>
      </c>
      <c r="W2893">
        <v>2.9</v>
      </c>
      <c r="X2893">
        <v>4.9000000000000004</v>
      </c>
      <c r="Y2893">
        <v>4.2</v>
      </c>
      <c r="Z2893">
        <v>5.2</v>
      </c>
      <c r="AA2893">
        <v>3.8</v>
      </c>
      <c r="AB2893">
        <v>4.3</v>
      </c>
      <c r="AC2893">
        <v>3.3</v>
      </c>
      <c r="AD2893">
        <v>10.1</v>
      </c>
    </row>
    <row r="2894" spans="1:30" x14ac:dyDescent="0.45">
      <c r="A2894" t="s">
        <v>216</v>
      </c>
      <c r="B2894">
        <v>26380</v>
      </c>
      <c r="C2894" t="s">
        <v>630</v>
      </c>
      <c r="E2894">
        <v>11</v>
      </c>
      <c r="F2894" t="s">
        <v>33</v>
      </c>
      <c r="G2894" t="s">
        <v>34</v>
      </c>
      <c r="H2894">
        <v>1</v>
      </c>
      <c r="I2894" t="s">
        <v>32</v>
      </c>
      <c r="J2894">
        <v>1</v>
      </c>
      <c r="K2894" t="s">
        <v>32</v>
      </c>
      <c r="L2894">
        <v>0</v>
      </c>
      <c r="M2894" t="s">
        <v>32</v>
      </c>
      <c r="N2894">
        <v>2012</v>
      </c>
      <c r="O2894">
        <v>1734</v>
      </c>
      <c r="P2894">
        <v>89913</v>
      </c>
      <c r="Q2894">
        <v>31</v>
      </c>
      <c r="U2894">
        <v>1703</v>
      </c>
      <c r="V2894">
        <v>75710</v>
      </c>
      <c r="W2894">
        <v>7.5</v>
      </c>
      <c r="X2894">
        <v>16.3</v>
      </c>
      <c r="Y2894">
        <v>32.1</v>
      </c>
      <c r="AC2894">
        <v>7.5</v>
      </c>
      <c r="AD2894">
        <v>20.399999999999999</v>
      </c>
    </row>
    <row r="2895" spans="1:30" x14ac:dyDescent="0.45">
      <c r="A2895" t="s">
        <v>216</v>
      </c>
      <c r="B2895">
        <v>26380</v>
      </c>
      <c r="C2895" t="s">
        <v>630</v>
      </c>
      <c r="E2895">
        <v>21</v>
      </c>
      <c r="F2895" t="s">
        <v>35</v>
      </c>
      <c r="H2895">
        <v>1</v>
      </c>
      <c r="I2895" t="s">
        <v>32</v>
      </c>
      <c r="J2895">
        <v>1</v>
      </c>
      <c r="K2895" t="s">
        <v>32</v>
      </c>
      <c r="L2895">
        <v>0</v>
      </c>
      <c r="M2895" t="s">
        <v>32</v>
      </c>
      <c r="N2895">
        <v>2012</v>
      </c>
      <c r="O2895">
        <v>365</v>
      </c>
      <c r="P2895">
        <v>1517216</v>
      </c>
      <c r="Q2895">
        <v>120</v>
      </c>
      <c r="R2895">
        <v>1497226</v>
      </c>
      <c r="S2895">
        <v>5484</v>
      </c>
      <c r="T2895">
        <v>343501</v>
      </c>
      <c r="U2895">
        <v>244</v>
      </c>
      <c r="V2895">
        <v>19990</v>
      </c>
      <c r="W2895">
        <v>22.2</v>
      </c>
      <c r="X2895">
        <v>5.0999999999999996</v>
      </c>
      <c r="Y2895">
        <v>21.7</v>
      </c>
      <c r="Z2895">
        <v>5.0999999999999996</v>
      </c>
      <c r="AA2895">
        <v>9.3000000000000007</v>
      </c>
      <c r="AB2895">
        <v>7.5</v>
      </c>
      <c r="AC2895">
        <v>29.4</v>
      </c>
      <c r="AD2895">
        <v>46.8</v>
      </c>
    </row>
    <row r="2896" spans="1:30" x14ac:dyDescent="0.45">
      <c r="A2896" t="s">
        <v>216</v>
      </c>
      <c r="B2896">
        <v>26380</v>
      </c>
      <c r="C2896" t="s">
        <v>630</v>
      </c>
      <c r="E2896">
        <v>22</v>
      </c>
      <c r="F2896" t="s">
        <v>36</v>
      </c>
      <c r="H2896">
        <v>1</v>
      </c>
      <c r="I2896" t="s">
        <v>32</v>
      </c>
      <c r="J2896">
        <v>1</v>
      </c>
      <c r="K2896" t="s">
        <v>32</v>
      </c>
      <c r="L2896">
        <v>0</v>
      </c>
      <c r="M2896" t="s">
        <v>32</v>
      </c>
      <c r="N2896">
        <v>2012</v>
      </c>
      <c r="O2896">
        <v>26</v>
      </c>
      <c r="P2896">
        <v>80911</v>
      </c>
      <c r="Q2896">
        <v>4</v>
      </c>
      <c r="R2896">
        <v>79780</v>
      </c>
      <c r="S2896">
        <v>160</v>
      </c>
      <c r="T2896">
        <v>9240</v>
      </c>
      <c r="U2896">
        <v>22</v>
      </c>
      <c r="W2896">
        <v>100.9</v>
      </c>
      <c r="X2896">
        <v>1.9</v>
      </c>
      <c r="Y2896">
        <v>0</v>
      </c>
      <c r="Z2896">
        <v>0.8</v>
      </c>
      <c r="AA2896">
        <v>0.9</v>
      </c>
      <c r="AB2896">
        <v>0.6</v>
      </c>
      <c r="AC2896">
        <v>113.4</v>
      </c>
    </row>
    <row r="2897" spans="1:30" x14ac:dyDescent="0.45">
      <c r="A2897" t="s">
        <v>216</v>
      </c>
      <c r="B2897">
        <v>26380</v>
      </c>
      <c r="C2897" t="s">
        <v>630</v>
      </c>
      <c r="E2897">
        <v>23</v>
      </c>
      <c r="F2897" t="s">
        <v>37</v>
      </c>
      <c r="H2897">
        <v>1</v>
      </c>
      <c r="I2897" t="s">
        <v>32</v>
      </c>
      <c r="J2897">
        <v>1</v>
      </c>
      <c r="K2897" t="s">
        <v>32</v>
      </c>
      <c r="L2897">
        <v>0</v>
      </c>
      <c r="M2897" t="s">
        <v>32</v>
      </c>
      <c r="N2897">
        <v>2012</v>
      </c>
      <c r="O2897">
        <v>1919</v>
      </c>
      <c r="P2897">
        <v>1275921</v>
      </c>
      <c r="Q2897">
        <v>239</v>
      </c>
      <c r="R2897">
        <v>1166856</v>
      </c>
      <c r="S2897">
        <v>5400</v>
      </c>
      <c r="T2897">
        <v>356002</v>
      </c>
      <c r="U2897">
        <v>1680</v>
      </c>
      <c r="V2897">
        <v>109065</v>
      </c>
      <c r="W2897">
        <v>10.6</v>
      </c>
      <c r="X2897">
        <v>23.1</v>
      </c>
      <c r="Y2897">
        <v>29.3</v>
      </c>
      <c r="Z2897">
        <v>26.6</v>
      </c>
      <c r="AA2897">
        <v>36.6</v>
      </c>
      <c r="AB2897">
        <v>35</v>
      </c>
      <c r="AC2897">
        <v>11.7</v>
      </c>
      <c r="AD2897">
        <v>32.200000000000003</v>
      </c>
    </row>
    <row r="2898" spans="1:30" x14ac:dyDescent="0.45">
      <c r="A2898" t="s">
        <v>216</v>
      </c>
      <c r="B2898">
        <v>26380</v>
      </c>
      <c r="C2898" t="s">
        <v>630</v>
      </c>
      <c r="E2898" t="s">
        <v>38</v>
      </c>
      <c r="F2898" t="s">
        <v>39</v>
      </c>
      <c r="H2898">
        <v>1</v>
      </c>
      <c r="I2898" t="s">
        <v>32</v>
      </c>
      <c r="J2898">
        <v>1</v>
      </c>
      <c r="K2898" t="s">
        <v>32</v>
      </c>
      <c r="L2898">
        <v>0</v>
      </c>
      <c r="M2898" t="s">
        <v>32</v>
      </c>
      <c r="N2898">
        <v>2012</v>
      </c>
      <c r="O2898">
        <v>534</v>
      </c>
      <c r="P2898">
        <v>2577173</v>
      </c>
      <c r="Q2898">
        <v>199</v>
      </c>
      <c r="R2898">
        <v>2557564</v>
      </c>
      <c r="S2898">
        <v>9722</v>
      </c>
      <c r="T2898">
        <v>484597</v>
      </c>
      <c r="U2898">
        <v>335</v>
      </c>
      <c r="V2898">
        <v>19610</v>
      </c>
      <c r="W2898">
        <v>19.899999999999999</v>
      </c>
      <c r="X2898">
        <v>8</v>
      </c>
      <c r="Y2898">
        <v>33.9</v>
      </c>
      <c r="Z2898">
        <v>8.5</v>
      </c>
      <c r="AA2898">
        <v>13.9</v>
      </c>
      <c r="AB2898">
        <v>11.7</v>
      </c>
      <c r="AC2898">
        <v>24.5</v>
      </c>
      <c r="AD2898">
        <v>39.299999999999997</v>
      </c>
    </row>
    <row r="2899" spans="1:30" x14ac:dyDescent="0.45">
      <c r="A2899" t="s">
        <v>216</v>
      </c>
      <c r="B2899">
        <v>26380</v>
      </c>
      <c r="C2899" t="s">
        <v>630</v>
      </c>
      <c r="E2899">
        <v>42</v>
      </c>
      <c r="F2899" t="s">
        <v>40</v>
      </c>
      <c r="H2899">
        <v>1</v>
      </c>
      <c r="I2899" t="s">
        <v>32</v>
      </c>
      <c r="J2899">
        <v>1</v>
      </c>
      <c r="K2899" t="s">
        <v>32</v>
      </c>
      <c r="L2899">
        <v>0</v>
      </c>
      <c r="M2899" t="s">
        <v>32</v>
      </c>
      <c r="N2899">
        <v>2012</v>
      </c>
      <c r="O2899">
        <v>568</v>
      </c>
      <c r="P2899">
        <v>3448516</v>
      </c>
      <c r="Q2899">
        <v>313</v>
      </c>
      <c r="R2899">
        <v>3426472</v>
      </c>
      <c r="S2899">
        <v>5517</v>
      </c>
      <c r="T2899">
        <v>287538</v>
      </c>
      <c r="U2899">
        <v>255</v>
      </c>
      <c r="W2899">
        <v>17.7</v>
      </c>
      <c r="X2899">
        <v>12.7</v>
      </c>
      <c r="Y2899">
        <v>14.9</v>
      </c>
      <c r="Z2899">
        <v>13.3</v>
      </c>
      <c r="AA2899">
        <v>26.7</v>
      </c>
      <c r="AB2899">
        <v>26.1</v>
      </c>
      <c r="AC2899">
        <v>28.4</v>
      </c>
    </row>
    <row r="2900" spans="1:30" x14ac:dyDescent="0.45">
      <c r="A2900" t="s">
        <v>216</v>
      </c>
      <c r="B2900">
        <v>26380</v>
      </c>
      <c r="C2900" t="s">
        <v>630</v>
      </c>
      <c r="E2900" t="s">
        <v>41</v>
      </c>
      <c r="F2900" t="s">
        <v>42</v>
      </c>
      <c r="H2900">
        <v>1</v>
      </c>
      <c r="I2900" t="s">
        <v>32</v>
      </c>
      <c r="J2900">
        <v>1</v>
      </c>
      <c r="K2900" t="s">
        <v>32</v>
      </c>
      <c r="L2900">
        <v>0</v>
      </c>
      <c r="M2900" t="s">
        <v>32</v>
      </c>
      <c r="N2900">
        <v>2012</v>
      </c>
      <c r="O2900">
        <v>1640</v>
      </c>
      <c r="P2900">
        <v>3776211</v>
      </c>
      <c r="Q2900">
        <v>622</v>
      </c>
      <c r="R2900">
        <v>3719856</v>
      </c>
      <c r="S2900">
        <v>12351</v>
      </c>
      <c r="T2900">
        <v>304848</v>
      </c>
      <c r="U2900">
        <v>1018</v>
      </c>
      <c r="V2900">
        <v>56355</v>
      </c>
      <c r="W2900">
        <v>13.5</v>
      </c>
      <c r="X2900">
        <v>25.2</v>
      </c>
      <c r="Y2900">
        <v>15.6</v>
      </c>
      <c r="Z2900">
        <v>26.3</v>
      </c>
      <c r="AA2900">
        <v>14.1</v>
      </c>
      <c r="AB2900">
        <v>20.9</v>
      </c>
      <c r="AC2900">
        <v>15.9</v>
      </c>
      <c r="AD2900">
        <v>31.7</v>
      </c>
    </row>
    <row r="2901" spans="1:30" x14ac:dyDescent="0.45">
      <c r="A2901" t="s">
        <v>216</v>
      </c>
      <c r="B2901">
        <v>26380</v>
      </c>
      <c r="C2901" t="s">
        <v>630</v>
      </c>
      <c r="E2901" t="s">
        <v>43</v>
      </c>
      <c r="F2901" t="s">
        <v>44</v>
      </c>
      <c r="G2901" t="s">
        <v>45</v>
      </c>
      <c r="H2901">
        <v>1</v>
      </c>
      <c r="I2901" t="s">
        <v>32</v>
      </c>
      <c r="J2901">
        <v>1</v>
      </c>
      <c r="K2901" t="s">
        <v>32</v>
      </c>
      <c r="L2901">
        <v>0</v>
      </c>
      <c r="M2901" t="s">
        <v>32</v>
      </c>
      <c r="N2901">
        <v>2012</v>
      </c>
      <c r="O2901">
        <v>1186</v>
      </c>
      <c r="P2901">
        <v>2134877</v>
      </c>
      <c r="Q2901">
        <v>307</v>
      </c>
      <c r="R2901">
        <v>2055756</v>
      </c>
      <c r="S2901">
        <v>9446</v>
      </c>
      <c r="T2901">
        <v>657583</v>
      </c>
      <c r="U2901">
        <v>879</v>
      </c>
      <c r="V2901">
        <v>79121</v>
      </c>
      <c r="W2901">
        <v>9.5</v>
      </c>
      <c r="X2901">
        <v>4.3</v>
      </c>
      <c r="Y2901">
        <v>8.5</v>
      </c>
      <c r="Z2901">
        <v>4.7</v>
      </c>
      <c r="AA2901">
        <v>6.4</v>
      </c>
      <c r="AB2901">
        <v>3.9</v>
      </c>
      <c r="AC2901">
        <v>12.7</v>
      </c>
      <c r="AD2901">
        <v>41</v>
      </c>
    </row>
    <row r="2902" spans="1:30" x14ac:dyDescent="0.45">
      <c r="A2902" t="s">
        <v>216</v>
      </c>
      <c r="B2902">
        <v>26380</v>
      </c>
      <c r="C2902" t="s">
        <v>630</v>
      </c>
      <c r="E2902">
        <v>51</v>
      </c>
      <c r="F2902" t="s">
        <v>46</v>
      </c>
      <c r="H2902">
        <v>1</v>
      </c>
      <c r="I2902" t="s">
        <v>32</v>
      </c>
      <c r="J2902">
        <v>1</v>
      </c>
      <c r="K2902" t="s">
        <v>32</v>
      </c>
      <c r="L2902">
        <v>0</v>
      </c>
      <c r="M2902" t="s">
        <v>32</v>
      </c>
      <c r="N2902">
        <v>2012</v>
      </c>
      <c r="O2902">
        <v>91</v>
      </c>
      <c r="P2902">
        <v>212946</v>
      </c>
      <c r="Q2902">
        <v>13</v>
      </c>
      <c r="R2902">
        <v>210587</v>
      </c>
      <c r="S2902">
        <v>627</v>
      </c>
      <c r="T2902">
        <v>27220</v>
      </c>
      <c r="U2902">
        <v>78</v>
      </c>
      <c r="V2902">
        <v>2359</v>
      </c>
      <c r="W2902">
        <v>26.5</v>
      </c>
      <c r="X2902">
        <v>4.9000000000000004</v>
      </c>
      <c r="Y2902">
        <v>0</v>
      </c>
      <c r="Z2902">
        <v>5.0999999999999996</v>
      </c>
      <c r="AA2902">
        <v>6.2</v>
      </c>
      <c r="AB2902">
        <v>5.2</v>
      </c>
      <c r="AC2902">
        <v>29.5</v>
      </c>
      <c r="AD2902">
        <v>20</v>
      </c>
    </row>
    <row r="2903" spans="1:30" x14ac:dyDescent="0.45">
      <c r="A2903" t="s">
        <v>216</v>
      </c>
      <c r="B2903">
        <v>26380</v>
      </c>
      <c r="C2903" t="s">
        <v>630</v>
      </c>
      <c r="E2903">
        <v>52</v>
      </c>
      <c r="F2903" t="s">
        <v>47</v>
      </c>
      <c r="G2903" t="s">
        <v>48</v>
      </c>
      <c r="H2903">
        <v>1</v>
      </c>
      <c r="I2903" t="s">
        <v>32</v>
      </c>
      <c r="J2903">
        <v>1</v>
      </c>
      <c r="K2903" t="s">
        <v>32</v>
      </c>
      <c r="L2903">
        <v>0</v>
      </c>
      <c r="M2903" t="s">
        <v>32</v>
      </c>
      <c r="N2903">
        <v>2012</v>
      </c>
      <c r="O2903">
        <v>384</v>
      </c>
      <c r="P2903">
        <v>340460</v>
      </c>
      <c r="Q2903">
        <v>151</v>
      </c>
      <c r="R2903">
        <v>322155</v>
      </c>
      <c r="S2903">
        <v>1753</v>
      </c>
      <c r="T2903">
        <v>81603</v>
      </c>
      <c r="U2903">
        <v>232</v>
      </c>
      <c r="V2903">
        <v>18305</v>
      </c>
      <c r="W2903">
        <v>20.8</v>
      </c>
      <c r="X2903">
        <v>6.8</v>
      </c>
      <c r="Y2903">
        <v>23.5</v>
      </c>
      <c r="Z2903">
        <v>7</v>
      </c>
      <c r="AA2903">
        <v>18.600000000000001</v>
      </c>
      <c r="AB2903">
        <v>19.8</v>
      </c>
      <c r="AC2903">
        <v>26</v>
      </c>
      <c r="AD2903">
        <v>44.6</v>
      </c>
    </row>
    <row r="2904" spans="1:30" x14ac:dyDescent="0.45">
      <c r="A2904" t="s">
        <v>216</v>
      </c>
      <c r="B2904">
        <v>26380</v>
      </c>
      <c r="C2904" t="s">
        <v>630</v>
      </c>
      <c r="E2904">
        <v>53</v>
      </c>
      <c r="F2904" t="s">
        <v>49</v>
      </c>
      <c r="H2904">
        <v>1</v>
      </c>
      <c r="I2904" t="s">
        <v>32</v>
      </c>
      <c r="J2904">
        <v>1</v>
      </c>
      <c r="K2904" t="s">
        <v>32</v>
      </c>
      <c r="L2904">
        <v>0</v>
      </c>
      <c r="M2904" t="s">
        <v>32</v>
      </c>
      <c r="N2904">
        <v>2012</v>
      </c>
      <c r="O2904">
        <v>1581</v>
      </c>
      <c r="P2904">
        <v>649511</v>
      </c>
      <c r="Q2904">
        <v>186</v>
      </c>
      <c r="R2904">
        <v>539984</v>
      </c>
      <c r="S2904">
        <v>1797</v>
      </c>
      <c r="T2904">
        <v>115545</v>
      </c>
      <c r="U2904">
        <v>1395</v>
      </c>
      <c r="V2904">
        <v>109527</v>
      </c>
      <c r="W2904">
        <v>12.9</v>
      </c>
      <c r="X2904">
        <v>12.3</v>
      </c>
      <c r="Y2904">
        <v>18.7</v>
      </c>
      <c r="Z2904">
        <v>11.7</v>
      </c>
      <c r="AA2904">
        <v>12.3</v>
      </c>
      <c r="AB2904">
        <v>13</v>
      </c>
      <c r="AC2904">
        <v>13.9</v>
      </c>
      <c r="AD2904">
        <v>35.4</v>
      </c>
    </row>
    <row r="2905" spans="1:30" x14ac:dyDescent="0.45">
      <c r="A2905" t="s">
        <v>216</v>
      </c>
      <c r="B2905">
        <v>26380</v>
      </c>
      <c r="C2905" t="s">
        <v>630</v>
      </c>
      <c r="E2905">
        <v>54</v>
      </c>
      <c r="F2905" t="s">
        <v>50</v>
      </c>
      <c r="H2905">
        <v>1</v>
      </c>
      <c r="I2905" t="s">
        <v>32</v>
      </c>
      <c r="J2905">
        <v>1</v>
      </c>
      <c r="K2905" t="s">
        <v>32</v>
      </c>
      <c r="L2905">
        <v>0</v>
      </c>
      <c r="M2905" t="s">
        <v>32</v>
      </c>
      <c r="N2905">
        <v>2012</v>
      </c>
      <c r="O2905">
        <v>2206</v>
      </c>
      <c r="P2905">
        <v>918814</v>
      </c>
      <c r="Q2905">
        <v>558</v>
      </c>
      <c r="R2905">
        <v>860104</v>
      </c>
      <c r="S2905">
        <v>5613</v>
      </c>
      <c r="T2905">
        <v>238810</v>
      </c>
      <c r="U2905">
        <v>1648</v>
      </c>
      <c r="V2905">
        <v>58710</v>
      </c>
      <c r="W2905">
        <v>7.8</v>
      </c>
      <c r="X2905">
        <v>9.3000000000000007</v>
      </c>
      <c r="Y2905">
        <v>15.4</v>
      </c>
      <c r="Z2905">
        <v>9.5</v>
      </c>
      <c r="AA2905">
        <v>18</v>
      </c>
      <c r="AB2905">
        <v>13.5</v>
      </c>
      <c r="AC2905">
        <v>10</v>
      </c>
      <c r="AD2905">
        <v>25.6</v>
      </c>
    </row>
    <row r="2906" spans="1:30" x14ac:dyDescent="0.45">
      <c r="A2906" t="s">
        <v>216</v>
      </c>
      <c r="B2906">
        <v>26380</v>
      </c>
      <c r="C2906" t="s">
        <v>630</v>
      </c>
      <c r="E2906">
        <v>56</v>
      </c>
      <c r="F2906" t="s">
        <v>51</v>
      </c>
      <c r="H2906">
        <v>1</v>
      </c>
      <c r="I2906" t="s">
        <v>32</v>
      </c>
      <c r="J2906">
        <v>1</v>
      </c>
      <c r="K2906" t="s">
        <v>32</v>
      </c>
      <c r="L2906">
        <v>0</v>
      </c>
      <c r="M2906" t="s">
        <v>32</v>
      </c>
      <c r="N2906">
        <v>2012</v>
      </c>
      <c r="O2906">
        <v>1369</v>
      </c>
      <c r="P2906">
        <v>714026</v>
      </c>
      <c r="Q2906">
        <v>199</v>
      </c>
      <c r="R2906">
        <v>692808</v>
      </c>
      <c r="S2906">
        <v>7216</v>
      </c>
      <c r="T2906">
        <v>439687</v>
      </c>
      <c r="U2906">
        <v>1170</v>
      </c>
      <c r="V2906">
        <v>21218</v>
      </c>
      <c r="W2906">
        <v>12.4</v>
      </c>
      <c r="X2906">
        <v>7.3</v>
      </c>
      <c r="Y2906">
        <v>18.7</v>
      </c>
      <c r="Z2906">
        <v>8.1</v>
      </c>
      <c r="AA2906">
        <v>11.1</v>
      </c>
      <c r="AB2906">
        <v>7.5</v>
      </c>
      <c r="AC2906">
        <v>13.1</v>
      </c>
      <c r="AD2906">
        <v>22.4</v>
      </c>
    </row>
    <row r="2907" spans="1:30" x14ac:dyDescent="0.45">
      <c r="A2907" t="s">
        <v>216</v>
      </c>
      <c r="B2907">
        <v>26380</v>
      </c>
      <c r="C2907" t="s">
        <v>630</v>
      </c>
      <c r="E2907">
        <v>61</v>
      </c>
      <c r="F2907" t="s">
        <v>52</v>
      </c>
      <c r="H2907">
        <v>1</v>
      </c>
      <c r="I2907" t="s">
        <v>32</v>
      </c>
      <c r="J2907">
        <v>1</v>
      </c>
      <c r="K2907" t="s">
        <v>32</v>
      </c>
      <c r="L2907">
        <v>0</v>
      </c>
      <c r="M2907" t="s">
        <v>32</v>
      </c>
      <c r="N2907">
        <v>2012</v>
      </c>
      <c r="O2907">
        <v>258</v>
      </c>
      <c r="P2907">
        <v>22560</v>
      </c>
      <c r="Q2907">
        <v>19</v>
      </c>
      <c r="R2907">
        <v>19353</v>
      </c>
      <c r="S2907">
        <v>210</v>
      </c>
      <c r="T2907">
        <v>5941</v>
      </c>
      <c r="U2907">
        <v>239</v>
      </c>
      <c r="V2907">
        <v>3207</v>
      </c>
      <c r="W2907">
        <v>27.3</v>
      </c>
      <c r="X2907">
        <v>11</v>
      </c>
      <c r="Y2907">
        <v>35.5</v>
      </c>
      <c r="Z2907">
        <v>9.3000000000000007</v>
      </c>
      <c r="AA2907">
        <v>19.600000000000001</v>
      </c>
      <c r="AB2907">
        <v>5.4</v>
      </c>
      <c r="AC2907">
        <v>26.7</v>
      </c>
      <c r="AD2907">
        <v>26.2</v>
      </c>
    </row>
    <row r="2908" spans="1:30" x14ac:dyDescent="0.45">
      <c r="A2908" t="s">
        <v>216</v>
      </c>
      <c r="B2908">
        <v>26380</v>
      </c>
      <c r="C2908" t="s">
        <v>630</v>
      </c>
      <c r="E2908">
        <v>62</v>
      </c>
      <c r="F2908" t="s">
        <v>53</v>
      </c>
      <c r="H2908">
        <v>1</v>
      </c>
      <c r="I2908" t="s">
        <v>32</v>
      </c>
      <c r="J2908">
        <v>1</v>
      </c>
      <c r="K2908" t="s">
        <v>32</v>
      </c>
      <c r="L2908">
        <v>0</v>
      </c>
      <c r="M2908" t="s">
        <v>32</v>
      </c>
      <c r="N2908">
        <v>2012</v>
      </c>
      <c r="O2908">
        <v>1149</v>
      </c>
      <c r="P2908">
        <v>657980</v>
      </c>
      <c r="Q2908">
        <v>411</v>
      </c>
      <c r="R2908">
        <v>638245</v>
      </c>
      <c r="S2908">
        <v>7519</v>
      </c>
      <c r="T2908">
        <v>281607</v>
      </c>
      <c r="U2908">
        <v>738</v>
      </c>
      <c r="V2908">
        <v>19734</v>
      </c>
      <c r="W2908">
        <v>9.8000000000000007</v>
      </c>
      <c r="X2908">
        <v>14.2</v>
      </c>
      <c r="Y2908">
        <v>22.9</v>
      </c>
      <c r="Z2908">
        <v>15.6</v>
      </c>
      <c r="AA2908">
        <v>16.2</v>
      </c>
      <c r="AB2908">
        <v>14.9</v>
      </c>
      <c r="AC2908">
        <v>12.7</v>
      </c>
      <c r="AD2908">
        <v>27</v>
      </c>
    </row>
    <row r="2909" spans="1:30" x14ac:dyDescent="0.45">
      <c r="A2909" t="s">
        <v>216</v>
      </c>
      <c r="B2909">
        <v>26380</v>
      </c>
      <c r="C2909" t="s">
        <v>630</v>
      </c>
      <c r="E2909">
        <v>71</v>
      </c>
      <c r="F2909" t="s">
        <v>54</v>
      </c>
      <c r="H2909">
        <v>1</v>
      </c>
      <c r="I2909" t="s">
        <v>32</v>
      </c>
      <c r="J2909">
        <v>1</v>
      </c>
      <c r="K2909" t="s">
        <v>32</v>
      </c>
      <c r="L2909">
        <v>0</v>
      </c>
      <c r="M2909" t="s">
        <v>32</v>
      </c>
      <c r="N2909">
        <v>2012</v>
      </c>
      <c r="O2909">
        <v>444</v>
      </c>
      <c r="P2909">
        <v>49882</v>
      </c>
      <c r="Q2909">
        <v>67</v>
      </c>
      <c r="R2909">
        <v>41710</v>
      </c>
      <c r="S2909">
        <v>717</v>
      </c>
      <c r="T2909">
        <v>10406</v>
      </c>
      <c r="U2909">
        <v>377</v>
      </c>
      <c r="V2909">
        <v>8173</v>
      </c>
      <c r="W2909">
        <v>18.3</v>
      </c>
      <c r="X2909">
        <v>10.4</v>
      </c>
      <c r="Y2909">
        <v>19.2</v>
      </c>
      <c r="Z2909">
        <v>13.5</v>
      </c>
      <c r="AA2909">
        <v>36.5</v>
      </c>
      <c r="AB2909">
        <v>27.5</v>
      </c>
      <c r="AC2909">
        <v>20.7</v>
      </c>
      <c r="AD2909">
        <v>14.9</v>
      </c>
    </row>
    <row r="2910" spans="1:30" x14ac:dyDescent="0.45">
      <c r="A2910" t="s">
        <v>216</v>
      </c>
      <c r="B2910">
        <v>26380</v>
      </c>
      <c r="C2910" t="s">
        <v>630</v>
      </c>
      <c r="E2910">
        <v>72</v>
      </c>
      <c r="F2910" t="s">
        <v>55</v>
      </c>
      <c r="H2910">
        <v>1</v>
      </c>
      <c r="I2910" t="s">
        <v>32</v>
      </c>
      <c r="J2910">
        <v>1</v>
      </c>
      <c r="K2910" t="s">
        <v>32</v>
      </c>
      <c r="L2910">
        <v>0</v>
      </c>
      <c r="M2910" t="s">
        <v>32</v>
      </c>
      <c r="N2910">
        <v>2012</v>
      </c>
      <c r="O2910">
        <v>664</v>
      </c>
      <c r="P2910">
        <v>462035</v>
      </c>
      <c r="Q2910">
        <v>341</v>
      </c>
      <c r="R2910">
        <v>438132</v>
      </c>
      <c r="S2910">
        <v>8890</v>
      </c>
      <c r="T2910">
        <v>126214</v>
      </c>
      <c r="U2910">
        <v>322</v>
      </c>
      <c r="V2910">
        <v>23903</v>
      </c>
      <c r="W2910">
        <v>10.6</v>
      </c>
      <c r="X2910">
        <v>17.3</v>
      </c>
      <c r="Y2910">
        <v>13.4</v>
      </c>
      <c r="Z2910">
        <v>19.3</v>
      </c>
      <c r="AA2910">
        <v>21.6</v>
      </c>
      <c r="AB2910">
        <v>21.7</v>
      </c>
      <c r="AC2910">
        <v>21</v>
      </c>
      <c r="AD2910">
        <v>46</v>
      </c>
    </row>
    <row r="2911" spans="1:30" x14ac:dyDescent="0.45">
      <c r="A2911" t="s">
        <v>216</v>
      </c>
      <c r="B2911">
        <v>26380</v>
      </c>
      <c r="C2911" t="s">
        <v>630</v>
      </c>
      <c r="E2911">
        <v>81</v>
      </c>
      <c r="F2911" t="s">
        <v>56</v>
      </c>
      <c r="G2911" t="s">
        <v>57</v>
      </c>
      <c r="H2911">
        <v>1</v>
      </c>
      <c r="I2911" t="s">
        <v>32</v>
      </c>
      <c r="J2911">
        <v>1</v>
      </c>
      <c r="K2911" t="s">
        <v>32</v>
      </c>
      <c r="L2911">
        <v>0</v>
      </c>
      <c r="M2911" t="s">
        <v>32</v>
      </c>
      <c r="N2911">
        <v>2012</v>
      </c>
      <c r="O2911">
        <v>2457</v>
      </c>
      <c r="P2911">
        <v>358659</v>
      </c>
      <c r="Q2911">
        <v>264</v>
      </c>
      <c r="R2911">
        <v>302081</v>
      </c>
      <c r="S2911">
        <v>1606</v>
      </c>
      <c r="T2911">
        <v>76183</v>
      </c>
      <c r="U2911">
        <v>2194</v>
      </c>
      <c r="V2911">
        <v>56578</v>
      </c>
      <c r="W2911">
        <v>4</v>
      </c>
      <c r="X2911">
        <v>4.4000000000000004</v>
      </c>
      <c r="Y2911">
        <v>18.100000000000001</v>
      </c>
      <c r="Z2911">
        <v>4.8</v>
      </c>
      <c r="AA2911">
        <v>13.9</v>
      </c>
      <c r="AB2911">
        <v>5.9</v>
      </c>
      <c r="AC2911">
        <v>4.5999999999999996</v>
      </c>
      <c r="AD2911">
        <v>15.1</v>
      </c>
    </row>
    <row r="2912" spans="1:30" x14ac:dyDescent="0.45">
      <c r="A2912" t="s">
        <v>217</v>
      </c>
      <c r="B2912">
        <v>26420</v>
      </c>
      <c r="C2912" t="s">
        <v>631</v>
      </c>
      <c r="E2912">
        <v>0</v>
      </c>
      <c r="F2912" t="s">
        <v>31</v>
      </c>
      <c r="H2912">
        <v>1</v>
      </c>
      <c r="I2912" t="s">
        <v>32</v>
      </c>
      <c r="J2912">
        <v>1</v>
      </c>
      <c r="K2912" t="s">
        <v>32</v>
      </c>
      <c r="L2912">
        <v>0</v>
      </c>
      <c r="M2912" t="s">
        <v>32</v>
      </c>
      <c r="N2912">
        <v>2012</v>
      </c>
      <c r="O2912">
        <v>606867</v>
      </c>
      <c r="P2912">
        <v>1301098611</v>
      </c>
      <c r="Q2912">
        <v>96132</v>
      </c>
      <c r="R2912">
        <v>1275814146</v>
      </c>
      <c r="S2912">
        <v>2470900</v>
      </c>
      <c r="T2912">
        <v>135760193</v>
      </c>
      <c r="U2912">
        <v>510735</v>
      </c>
      <c r="V2912">
        <v>25284465</v>
      </c>
      <c r="W2912">
        <v>0.8</v>
      </c>
      <c r="X2912">
        <v>2.1</v>
      </c>
      <c r="Y2912">
        <v>1.1000000000000001</v>
      </c>
      <c r="Z2912">
        <v>2.2000000000000002</v>
      </c>
      <c r="AA2912">
        <v>1.5</v>
      </c>
      <c r="AB2912">
        <v>1.1000000000000001</v>
      </c>
      <c r="AC2912">
        <v>0.8</v>
      </c>
      <c r="AD2912">
        <v>2.1</v>
      </c>
    </row>
    <row r="2913" spans="1:30" x14ac:dyDescent="0.45">
      <c r="A2913" t="s">
        <v>217</v>
      </c>
      <c r="B2913">
        <v>26420</v>
      </c>
      <c r="C2913" t="s">
        <v>631</v>
      </c>
      <c r="E2913">
        <v>11</v>
      </c>
      <c r="F2913" t="s">
        <v>33</v>
      </c>
      <c r="G2913" t="s">
        <v>34</v>
      </c>
      <c r="H2913">
        <v>1</v>
      </c>
      <c r="I2913" t="s">
        <v>32</v>
      </c>
      <c r="J2913">
        <v>1</v>
      </c>
      <c r="K2913" t="s">
        <v>32</v>
      </c>
      <c r="L2913">
        <v>0</v>
      </c>
      <c r="M2913" t="s">
        <v>32</v>
      </c>
      <c r="N2913">
        <v>2012</v>
      </c>
      <c r="O2913">
        <v>2888</v>
      </c>
      <c r="P2913">
        <v>238415</v>
      </c>
      <c r="Q2913">
        <v>101</v>
      </c>
      <c r="R2913">
        <v>121598</v>
      </c>
      <c r="S2913">
        <v>687</v>
      </c>
      <c r="T2913">
        <v>20382</v>
      </c>
      <c r="U2913">
        <v>2787</v>
      </c>
      <c r="V2913">
        <v>116817</v>
      </c>
      <c r="W2913">
        <v>10.6</v>
      </c>
      <c r="X2913">
        <v>21.3</v>
      </c>
      <c r="Y2913">
        <v>27.4</v>
      </c>
      <c r="Z2913">
        <v>28.5</v>
      </c>
      <c r="AA2913">
        <v>32.1</v>
      </c>
      <c r="AB2913">
        <v>35.5</v>
      </c>
      <c r="AC2913">
        <v>10.5</v>
      </c>
      <c r="AD2913">
        <v>31.9</v>
      </c>
    </row>
    <row r="2914" spans="1:30" x14ac:dyDescent="0.45">
      <c r="A2914" t="s">
        <v>217</v>
      </c>
      <c r="B2914">
        <v>26420</v>
      </c>
      <c r="C2914" t="s">
        <v>631</v>
      </c>
      <c r="E2914">
        <v>21</v>
      </c>
      <c r="F2914" t="s">
        <v>35</v>
      </c>
      <c r="H2914">
        <v>1</v>
      </c>
      <c r="I2914" t="s">
        <v>32</v>
      </c>
      <c r="J2914">
        <v>1</v>
      </c>
      <c r="K2914" t="s">
        <v>32</v>
      </c>
      <c r="L2914">
        <v>0</v>
      </c>
      <c r="M2914" t="s">
        <v>32</v>
      </c>
      <c r="N2914">
        <v>2012</v>
      </c>
      <c r="O2914">
        <v>7754</v>
      </c>
      <c r="P2914">
        <v>19733672</v>
      </c>
      <c r="Q2914">
        <v>898</v>
      </c>
      <c r="R2914">
        <v>18927278</v>
      </c>
      <c r="S2914">
        <v>53802</v>
      </c>
      <c r="T2914">
        <v>4145345</v>
      </c>
      <c r="U2914">
        <v>6856</v>
      </c>
      <c r="V2914">
        <v>806394</v>
      </c>
      <c r="W2914">
        <v>4</v>
      </c>
      <c r="X2914">
        <v>2.6</v>
      </c>
      <c r="Y2914">
        <v>10.3</v>
      </c>
      <c r="Z2914">
        <v>2.9</v>
      </c>
      <c r="AA2914">
        <v>7.3</v>
      </c>
      <c r="AB2914">
        <v>5.8</v>
      </c>
      <c r="AC2914">
        <v>4.5999999999999996</v>
      </c>
      <c r="AD2914">
        <v>7.5</v>
      </c>
    </row>
    <row r="2915" spans="1:30" x14ac:dyDescent="0.45">
      <c r="A2915" t="s">
        <v>217</v>
      </c>
      <c r="B2915">
        <v>26420</v>
      </c>
      <c r="C2915" t="s">
        <v>631</v>
      </c>
      <c r="E2915">
        <v>22</v>
      </c>
      <c r="F2915" t="s">
        <v>36</v>
      </c>
      <c r="H2915">
        <v>1</v>
      </c>
      <c r="I2915" t="s">
        <v>32</v>
      </c>
      <c r="J2915">
        <v>1</v>
      </c>
      <c r="K2915" t="s">
        <v>32</v>
      </c>
      <c r="L2915">
        <v>0</v>
      </c>
      <c r="M2915" t="s">
        <v>32</v>
      </c>
      <c r="N2915">
        <v>2012</v>
      </c>
      <c r="O2915">
        <v>959</v>
      </c>
      <c r="P2915">
        <v>33893048</v>
      </c>
      <c r="Q2915">
        <v>236</v>
      </c>
      <c r="R2915">
        <v>33857437</v>
      </c>
      <c r="S2915">
        <v>19048</v>
      </c>
      <c r="T2915">
        <v>1918072</v>
      </c>
      <c r="U2915">
        <v>722</v>
      </c>
      <c r="V2915">
        <v>35611</v>
      </c>
      <c r="W2915">
        <v>10.8</v>
      </c>
      <c r="X2915">
        <v>1.3</v>
      </c>
      <c r="Y2915">
        <v>16.8</v>
      </c>
      <c r="Z2915">
        <v>1.4</v>
      </c>
      <c r="AA2915">
        <v>3.6</v>
      </c>
      <c r="AB2915">
        <v>1.3</v>
      </c>
      <c r="AC2915">
        <v>12.4</v>
      </c>
      <c r="AD2915">
        <v>20.9</v>
      </c>
    </row>
    <row r="2916" spans="1:30" x14ac:dyDescent="0.45">
      <c r="A2916" t="s">
        <v>217</v>
      </c>
      <c r="B2916">
        <v>26420</v>
      </c>
      <c r="C2916" t="s">
        <v>631</v>
      </c>
      <c r="E2916">
        <v>23</v>
      </c>
      <c r="F2916" t="s">
        <v>37</v>
      </c>
      <c r="H2916">
        <v>1</v>
      </c>
      <c r="I2916" t="s">
        <v>32</v>
      </c>
      <c r="J2916">
        <v>1</v>
      </c>
      <c r="K2916" t="s">
        <v>32</v>
      </c>
      <c r="L2916">
        <v>0</v>
      </c>
      <c r="M2916" t="s">
        <v>32</v>
      </c>
      <c r="N2916">
        <v>2012</v>
      </c>
      <c r="O2916">
        <v>65908</v>
      </c>
      <c r="P2916">
        <v>48886389</v>
      </c>
      <c r="Q2916">
        <v>8137</v>
      </c>
      <c r="R2916">
        <v>45755383</v>
      </c>
      <c r="S2916">
        <v>168141</v>
      </c>
      <c r="T2916">
        <v>9411396</v>
      </c>
      <c r="U2916">
        <v>57771</v>
      </c>
      <c r="V2916">
        <v>3131006</v>
      </c>
      <c r="W2916">
        <v>2.4</v>
      </c>
      <c r="X2916">
        <v>9.6</v>
      </c>
      <c r="Y2916">
        <v>5.8</v>
      </c>
      <c r="Z2916">
        <v>10.6</v>
      </c>
      <c r="AA2916">
        <v>6.3</v>
      </c>
      <c r="AB2916">
        <v>7.8</v>
      </c>
      <c r="AC2916">
        <v>2</v>
      </c>
      <c r="AD2916">
        <v>5.3</v>
      </c>
    </row>
    <row r="2917" spans="1:30" x14ac:dyDescent="0.45">
      <c r="A2917" t="s">
        <v>217</v>
      </c>
      <c r="B2917">
        <v>26420</v>
      </c>
      <c r="C2917" t="s">
        <v>631</v>
      </c>
      <c r="E2917" t="s">
        <v>38</v>
      </c>
      <c r="F2917" t="s">
        <v>39</v>
      </c>
      <c r="H2917">
        <v>1</v>
      </c>
      <c r="I2917" t="s">
        <v>32</v>
      </c>
      <c r="J2917">
        <v>1</v>
      </c>
      <c r="K2917" t="s">
        <v>32</v>
      </c>
      <c r="L2917">
        <v>0</v>
      </c>
      <c r="M2917" t="s">
        <v>32</v>
      </c>
      <c r="N2917">
        <v>2012</v>
      </c>
      <c r="O2917">
        <v>13079</v>
      </c>
      <c r="P2917">
        <v>293510757</v>
      </c>
      <c r="Q2917">
        <v>4693</v>
      </c>
      <c r="R2917">
        <v>293151552</v>
      </c>
      <c r="S2917">
        <v>207149</v>
      </c>
      <c r="T2917">
        <v>13541280</v>
      </c>
      <c r="U2917">
        <v>8386</v>
      </c>
      <c r="V2917">
        <v>359205</v>
      </c>
      <c r="W2917">
        <v>3.1</v>
      </c>
      <c r="X2917">
        <v>2.2000000000000002</v>
      </c>
      <c r="Y2917">
        <v>2.2000000000000002</v>
      </c>
      <c r="Z2917">
        <v>2.2999999999999998</v>
      </c>
      <c r="AA2917">
        <v>2.2999999999999998</v>
      </c>
      <c r="AB2917">
        <v>1.9</v>
      </c>
      <c r="AC2917">
        <v>4.3</v>
      </c>
      <c r="AD2917">
        <v>7.2</v>
      </c>
    </row>
    <row r="2918" spans="1:30" x14ac:dyDescent="0.45">
      <c r="A2918" t="s">
        <v>217</v>
      </c>
      <c r="B2918">
        <v>26420</v>
      </c>
      <c r="C2918" t="s">
        <v>631</v>
      </c>
      <c r="E2918">
        <v>42</v>
      </c>
      <c r="F2918" t="s">
        <v>40</v>
      </c>
      <c r="H2918">
        <v>1</v>
      </c>
      <c r="I2918" t="s">
        <v>32</v>
      </c>
      <c r="J2918">
        <v>1</v>
      </c>
      <c r="K2918" t="s">
        <v>32</v>
      </c>
      <c r="L2918">
        <v>0</v>
      </c>
      <c r="M2918" t="s">
        <v>32</v>
      </c>
      <c r="N2918">
        <v>2012</v>
      </c>
      <c r="O2918">
        <v>16493</v>
      </c>
      <c r="P2918">
        <v>543043221</v>
      </c>
      <c r="Q2918">
        <v>8274</v>
      </c>
      <c r="R2918">
        <v>542068433</v>
      </c>
      <c r="S2918">
        <v>150244</v>
      </c>
      <c r="T2918">
        <v>10469475</v>
      </c>
      <c r="U2918">
        <v>8219</v>
      </c>
      <c r="V2918">
        <v>974788</v>
      </c>
      <c r="W2918">
        <v>2.4</v>
      </c>
      <c r="X2918">
        <v>3.6</v>
      </c>
      <c r="Y2918">
        <v>4.8</v>
      </c>
      <c r="Z2918">
        <v>3.7</v>
      </c>
      <c r="AA2918">
        <v>4.0999999999999996</v>
      </c>
      <c r="AB2918">
        <v>4.0999999999999996</v>
      </c>
      <c r="AC2918">
        <v>3.3</v>
      </c>
      <c r="AD2918">
        <v>14.9</v>
      </c>
    </row>
    <row r="2919" spans="1:30" x14ac:dyDescent="0.45">
      <c r="A2919" t="s">
        <v>217</v>
      </c>
      <c r="B2919">
        <v>26420</v>
      </c>
      <c r="C2919" t="s">
        <v>631</v>
      </c>
      <c r="E2919" t="s">
        <v>41</v>
      </c>
      <c r="F2919" t="s">
        <v>42</v>
      </c>
      <c r="H2919">
        <v>1</v>
      </c>
      <c r="I2919" t="s">
        <v>32</v>
      </c>
      <c r="J2919">
        <v>1</v>
      </c>
      <c r="K2919" t="s">
        <v>32</v>
      </c>
      <c r="L2919">
        <v>0</v>
      </c>
      <c r="M2919" t="s">
        <v>32</v>
      </c>
      <c r="N2919">
        <v>2012</v>
      </c>
      <c r="O2919">
        <v>48196</v>
      </c>
      <c r="P2919">
        <v>82319747</v>
      </c>
      <c r="Q2919">
        <v>10521</v>
      </c>
      <c r="R2919">
        <v>80566082</v>
      </c>
      <c r="S2919">
        <v>256633</v>
      </c>
      <c r="T2919">
        <v>6578953</v>
      </c>
      <c r="U2919">
        <v>37675</v>
      </c>
      <c r="V2919">
        <v>1753665</v>
      </c>
      <c r="W2919">
        <v>1.5</v>
      </c>
      <c r="X2919">
        <v>3.1</v>
      </c>
      <c r="Y2919">
        <v>1.7</v>
      </c>
      <c r="Z2919">
        <v>3.3</v>
      </c>
      <c r="AA2919">
        <v>2.1</v>
      </c>
      <c r="AB2919">
        <v>3.3</v>
      </c>
      <c r="AC2919">
        <v>1.7</v>
      </c>
      <c r="AD2919">
        <v>5.6</v>
      </c>
    </row>
    <row r="2920" spans="1:30" x14ac:dyDescent="0.45">
      <c r="A2920" t="s">
        <v>217</v>
      </c>
      <c r="B2920">
        <v>26420</v>
      </c>
      <c r="C2920" t="s">
        <v>631</v>
      </c>
      <c r="E2920" t="s">
        <v>43</v>
      </c>
      <c r="F2920" t="s">
        <v>44</v>
      </c>
      <c r="G2920" t="s">
        <v>45</v>
      </c>
      <c r="H2920">
        <v>1</v>
      </c>
      <c r="I2920" t="s">
        <v>32</v>
      </c>
      <c r="J2920">
        <v>1</v>
      </c>
      <c r="K2920" t="s">
        <v>32</v>
      </c>
      <c r="L2920">
        <v>0</v>
      </c>
      <c r="M2920" t="s">
        <v>32</v>
      </c>
      <c r="N2920">
        <v>2012</v>
      </c>
      <c r="O2920">
        <v>35887</v>
      </c>
      <c r="P2920">
        <v>35864046</v>
      </c>
      <c r="Q2920">
        <v>2954</v>
      </c>
      <c r="R2920">
        <v>33604672</v>
      </c>
      <c r="S2920">
        <v>107406</v>
      </c>
      <c r="T2920">
        <v>7116712</v>
      </c>
      <c r="U2920">
        <v>32933</v>
      </c>
      <c r="V2920">
        <v>2259374</v>
      </c>
      <c r="W2920">
        <v>1.6</v>
      </c>
      <c r="X2920">
        <v>3.7</v>
      </c>
      <c r="Y2920">
        <v>7.5</v>
      </c>
      <c r="Z2920">
        <v>4.0999999999999996</v>
      </c>
      <c r="AA2920">
        <v>4.5</v>
      </c>
      <c r="AB2920">
        <v>4</v>
      </c>
      <c r="AC2920">
        <v>1.6</v>
      </c>
      <c r="AD2920">
        <v>4</v>
      </c>
    </row>
    <row r="2921" spans="1:30" x14ac:dyDescent="0.45">
      <c r="A2921" t="s">
        <v>217</v>
      </c>
      <c r="B2921">
        <v>26420</v>
      </c>
      <c r="C2921" t="s">
        <v>631</v>
      </c>
      <c r="E2921">
        <v>51</v>
      </c>
      <c r="F2921" t="s">
        <v>46</v>
      </c>
      <c r="H2921">
        <v>1</v>
      </c>
      <c r="I2921" t="s">
        <v>32</v>
      </c>
      <c r="J2921">
        <v>1</v>
      </c>
      <c r="K2921" t="s">
        <v>32</v>
      </c>
      <c r="L2921">
        <v>0</v>
      </c>
      <c r="M2921" t="s">
        <v>32</v>
      </c>
      <c r="N2921">
        <v>2012</v>
      </c>
      <c r="O2921">
        <v>6610</v>
      </c>
      <c r="P2921">
        <v>16844994</v>
      </c>
      <c r="Q2921">
        <v>980</v>
      </c>
      <c r="R2921">
        <v>16622023</v>
      </c>
      <c r="S2921">
        <v>44989</v>
      </c>
      <c r="T2921">
        <v>3551723</v>
      </c>
      <c r="U2921">
        <v>5630</v>
      </c>
      <c r="V2921">
        <v>222971</v>
      </c>
      <c r="W2921">
        <v>3.7</v>
      </c>
      <c r="X2921">
        <v>1.3</v>
      </c>
      <c r="Y2921">
        <v>6.4</v>
      </c>
      <c r="Z2921">
        <v>1.4</v>
      </c>
      <c r="AA2921">
        <v>3</v>
      </c>
      <c r="AB2921">
        <v>2.1</v>
      </c>
      <c r="AC2921">
        <v>3.7</v>
      </c>
      <c r="AD2921">
        <v>7.4</v>
      </c>
    </row>
    <row r="2922" spans="1:30" x14ac:dyDescent="0.45">
      <c r="A2922" t="s">
        <v>217</v>
      </c>
      <c r="B2922">
        <v>26420</v>
      </c>
      <c r="C2922" t="s">
        <v>631</v>
      </c>
      <c r="E2922">
        <v>52</v>
      </c>
      <c r="F2922" t="s">
        <v>47</v>
      </c>
      <c r="G2922" t="s">
        <v>48</v>
      </c>
      <c r="H2922">
        <v>1</v>
      </c>
      <c r="I2922" t="s">
        <v>32</v>
      </c>
      <c r="J2922">
        <v>1</v>
      </c>
      <c r="K2922" t="s">
        <v>32</v>
      </c>
      <c r="L2922">
        <v>0</v>
      </c>
      <c r="M2922" t="s">
        <v>32</v>
      </c>
      <c r="N2922">
        <v>2012</v>
      </c>
      <c r="O2922">
        <v>20805</v>
      </c>
      <c r="P2922">
        <v>43552853</v>
      </c>
      <c r="Q2922">
        <v>4623</v>
      </c>
      <c r="R2922">
        <v>41933943</v>
      </c>
      <c r="S2922">
        <v>99204</v>
      </c>
      <c r="T2922">
        <v>8449350</v>
      </c>
      <c r="U2922">
        <v>16182</v>
      </c>
      <c r="V2922">
        <v>1618910</v>
      </c>
      <c r="W2922">
        <v>3</v>
      </c>
      <c r="X2922">
        <v>1.8</v>
      </c>
      <c r="Y2922">
        <v>5.5</v>
      </c>
      <c r="Z2922">
        <v>1.9</v>
      </c>
      <c r="AA2922">
        <v>3.5</v>
      </c>
      <c r="AB2922">
        <v>2.1</v>
      </c>
      <c r="AC2922">
        <v>4</v>
      </c>
      <c r="AD2922">
        <v>8.8000000000000007</v>
      </c>
    </row>
    <row r="2923" spans="1:30" x14ac:dyDescent="0.45">
      <c r="A2923" t="s">
        <v>217</v>
      </c>
      <c r="B2923">
        <v>26420</v>
      </c>
      <c r="C2923" t="s">
        <v>631</v>
      </c>
      <c r="E2923">
        <v>53</v>
      </c>
      <c r="F2923" t="s">
        <v>49</v>
      </c>
      <c r="H2923">
        <v>1</v>
      </c>
      <c r="I2923" t="s">
        <v>32</v>
      </c>
      <c r="J2923">
        <v>1</v>
      </c>
      <c r="K2923" t="s">
        <v>32</v>
      </c>
      <c r="L2923">
        <v>0</v>
      </c>
      <c r="M2923" t="s">
        <v>32</v>
      </c>
      <c r="N2923">
        <v>2012</v>
      </c>
      <c r="O2923">
        <v>46877</v>
      </c>
      <c r="P2923">
        <v>15722855</v>
      </c>
      <c r="Q2923">
        <v>4761</v>
      </c>
      <c r="R2923">
        <v>11596047</v>
      </c>
      <c r="S2923">
        <v>44589</v>
      </c>
      <c r="T2923">
        <v>2194220</v>
      </c>
      <c r="U2923">
        <v>42116</v>
      </c>
      <c r="V2923">
        <v>4126808</v>
      </c>
      <c r="W2923">
        <v>3.1</v>
      </c>
      <c r="X2923">
        <v>2.6</v>
      </c>
      <c r="Y2923">
        <v>6.1</v>
      </c>
      <c r="Z2923">
        <v>2.4</v>
      </c>
      <c r="AA2923">
        <v>3.7</v>
      </c>
      <c r="AB2923">
        <v>2.8</v>
      </c>
      <c r="AC2923">
        <v>3.3</v>
      </c>
      <c r="AD2923">
        <v>6.4</v>
      </c>
    </row>
    <row r="2924" spans="1:30" x14ac:dyDescent="0.45">
      <c r="A2924" t="s">
        <v>217</v>
      </c>
      <c r="B2924">
        <v>26420</v>
      </c>
      <c r="C2924" t="s">
        <v>631</v>
      </c>
      <c r="E2924">
        <v>54</v>
      </c>
      <c r="F2924" t="s">
        <v>50</v>
      </c>
      <c r="H2924">
        <v>1</v>
      </c>
      <c r="I2924" t="s">
        <v>32</v>
      </c>
      <c r="J2924">
        <v>1</v>
      </c>
      <c r="K2924" t="s">
        <v>32</v>
      </c>
      <c r="L2924">
        <v>0</v>
      </c>
      <c r="M2924" t="s">
        <v>32</v>
      </c>
      <c r="N2924">
        <v>2012</v>
      </c>
      <c r="O2924">
        <v>86445</v>
      </c>
      <c r="P2924">
        <v>57594919</v>
      </c>
      <c r="Q2924">
        <v>16219</v>
      </c>
      <c r="R2924">
        <v>53593107</v>
      </c>
      <c r="S2924">
        <v>233730</v>
      </c>
      <c r="T2924">
        <v>19696828</v>
      </c>
      <c r="U2924">
        <v>70227</v>
      </c>
      <c r="V2924">
        <v>4001811</v>
      </c>
      <c r="W2924">
        <v>1.7</v>
      </c>
      <c r="X2924">
        <v>1.2</v>
      </c>
      <c r="Y2924">
        <v>2.4</v>
      </c>
      <c r="Z2924">
        <v>1.4</v>
      </c>
      <c r="AA2924">
        <v>3</v>
      </c>
      <c r="AB2924">
        <v>2.1</v>
      </c>
      <c r="AC2924">
        <v>1.7</v>
      </c>
      <c r="AD2924">
        <v>3.6</v>
      </c>
    </row>
    <row r="2925" spans="1:30" x14ac:dyDescent="0.45">
      <c r="A2925" t="s">
        <v>217</v>
      </c>
      <c r="B2925">
        <v>26420</v>
      </c>
      <c r="C2925" t="s">
        <v>631</v>
      </c>
      <c r="E2925">
        <v>55</v>
      </c>
      <c r="F2925" t="s">
        <v>59</v>
      </c>
      <c r="H2925">
        <v>1</v>
      </c>
      <c r="I2925" t="s">
        <v>32</v>
      </c>
      <c r="J2925">
        <v>1</v>
      </c>
      <c r="K2925" t="s">
        <v>32</v>
      </c>
      <c r="L2925">
        <v>0</v>
      </c>
      <c r="M2925" t="s">
        <v>32</v>
      </c>
      <c r="N2925">
        <v>2012</v>
      </c>
      <c r="O2925">
        <v>757</v>
      </c>
      <c r="P2925">
        <v>25084188</v>
      </c>
      <c r="Q2925">
        <v>757</v>
      </c>
      <c r="R2925">
        <v>25084188</v>
      </c>
      <c r="S2925">
        <v>114884</v>
      </c>
      <c r="T2925">
        <v>17344699</v>
      </c>
      <c r="U2925">
        <v>0</v>
      </c>
      <c r="V2925">
        <v>0</v>
      </c>
      <c r="W2925">
        <v>5.7</v>
      </c>
      <c r="X2925">
        <v>4.9000000000000004</v>
      </c>
      <c r="Y2925">
        <v>5.9</v>
      </c>
      <c r="Z2925">
        <v>5.0999999999999996</v>
      </c>
      <c r="AA2925">
        <v>1.4</v>
      </c>
      <c r="AB2925">
        <v>1.3</v>
      </c>
      <c r="AC2925">
        <v>0</v>
      </c>
      <c r="AD2925">
        <v>0</v>
      </c>
    </row>
    <row r="2926" spans="1:30" x14ac:dyDescent="0.45">
      <c r="A2926" t="s">
        <v>217</v>
      </c>
      <c r="B2926">
        <v>26420</v>
      </c>
      <c r="C2926" t="s">
        <v>631</v>
      </c>
      <c r="E2926">
        <v>56</v>
      </c>
      <c r="F2926" t="s">
        <v>51</v>
      </c>
      <c r="H2926">
        <v>1</v>
      </c>
      <c r="I2926" t="s">
        <v>32</v>
      </c>
      <c r="J2926">
        <v>1</v>
      </c>
      <c r="K2926" t="s">
        <v>32</v>
      </c>
      <c r="L2926">
        <v>0</v>
      </c>
      <c r="M2926" t="s">
        <v>32</v>
      </c>
      <c r="N2926">
        <v>2012</v>
      </c>
      <c r="O2926">
        <v>65524</v>
      </c>
      <c r="P2926">
        <v>23076753</v>
      </c>
      <c r="Q2926">
        <v>6095</v>
      </c>
      <c r="R2926">
        <v>21800519</v>
      </c>
      <c r="S2926">
        <v>347297</v>
      </c>
      <c r="T2926">
        <v>11772234</v>
      </c>
      <c r="U2926">
        <v>59429</v>
      </c>
      <c r="V2926">
        <v>1276234</v>
      </c>
      <c r="W2926">
        <v>1.7</v>
      </c>
      <c r="X2926">
        <v>4.3</v>
      </c>
      <c r="Y2926">
        <v>6.5</v>
      </c>
      <c r="Z2926">
        <v>4.7</v>
      </c>
      <c r="AA2926">
        <v>6.8</v>
      </c>
      <c r="AB2926">
        <v>4</v>
      </c>
      <c r="AC2926">
        <v>1.9</v>
      </c>
      <c r="AD2926">
        <v>4.5999999999999996</v>
      </c>
    </row>
    <row r="2927" spans="1:30" x14ac:dyDescent="0.45">
      <c r="A2927" t="s">
        <v>217</v>
      </c>
      <c r="B2927">
        <v>26420</v>
      </c>
      <c r="C2927" t="s">
        <v>631</v>
      </c>
      <c r="E2927">
        <v>61</v>
      </c>
      <c r="F2927" t="s">
        <v>52</v>
      </c>
      <c r="H2927">
        <v>1</v>
      </c>
      <c r="I2927" t="s">
        <v>32</v>
      </c>
      <c r="J2927">
        <v>1</v>
      </c>
      <c r="K2927" t="s">
        <v>32</v>
      </c>
      <c r="L2927">
        <v>0</v>
      </c>
      <c r="M2927" t="s">
        <v>32</v>
      </c>
      <c r="N2927">
        <v>2012</v>
      </c>
      <c r="O2927">
        <v>12703</v>
      </c>
      <c r="P2927">
        <v>4546619</v>
      </c>
      <c r="Q2927">
        <v>1330</v>
      </c>
      <c r="R2927">
        <v>4375678</v>
      </c>
      <c r="S2927">
        <v>46833</v>
      </c>
      <c r="T2927">
        <v>2041510</v>
      </c>
      <c r="U2927">
        <v>11373</v>
      </c>
      <c r="V2927">
        <v>170941</v>
      </c>
      <c r="W2927">
        <v>3</v>
      </c>
      <c r="X2927">
        <v>4.5</v>
      </c>
      <c r="Y2927">
        <v>5.2</v>
      </c>
      <c r="Z2927">
        <v>4.7</v>
      </c>
      <c r="AA2927">
        <v>3.5</v>
      </c>
      <c r="AB2927">
        <v>4.7</v>
      </c>
      <c r="AC2927">
        <v>3.1</v>
      </c>
      <c r="AD2927">
        <v>11</v>
      </c>
    </row>
    <row r="2928" spans="1:30" x14ac:dyDescent="0.45">
      <c r="A2928" t="s">
        <v>217</v>
      </c>
      <c r="B2928">
        <v>26420</v>
      </c>
      <c r="C2928" t="s">
        <v>631</v>
      </c>
      <c r="E2928">
        <v>62</v>
      </c>
      <c r="F2928" t="s">
        <v>53</v>
      </c>
      <c r="H2928">
        <v>1</v>
      </c>
      <c r="I2928" t="s">
        <v>32</v>
      </c>
      <c r="J2928">
        <v>1</v>
      </c>
      <c r="K2928" t="s">
        <v>32</v>
      </c>
      <c r="L2928">
        <v>0</v>
      </c>
      <c r="M2928" t="s">
        <v>32</v>
      </c>
      <c r="N2928">
        <v>2012</v>
      </c>
      <c r="O2928">
        <v>56042</v>
      </c>
      <c r="P2928">
        <v>30592324</v>
      </c>
      <c r="Q2928">
        <v>12112</v>
      </c>
      <c r="R2928">
        <v>29227366</v>
      </c>
      <c r="S2928">
        <v>257757</v>
      </c>
      <c r="T2928">
        <v>10518052</v>
      </c>
      <c r="U2928">
        <v>43930</v>
      </c>
      <c r="V2928">
        <v>1364958</v>
      </c>
      <c r="W2928">
        <v>1.5</v>
      </c>
      <c r="X2928">
        <v>2.5</v>
      </c>
      <c r="Y2928">
        <v>3.2</v>
      </c>
      <c r="Z2928">
        <v>2.6</v>
      </c>
      <c r="AA2928">
        <v>5.4</v>
      </c>
      <c r="AB2928">
        <v>3.6</v>
      </c>
      <c r="AC2928">
        <v>1.4</v>
      </c>
      <c r="AD2928">
        <v>8</v>
      </c>
    </row>
    <row r="2929" spans="1:30" x14ac:dyDescent="0.45">
      <c r="A2929" t="s">
        <v>217</v>
      </c>
      <c r="B2929">
        <v>26420</v>
      </c>
      <c r="C2929" t="s">
        <v>631</v>
      </c>
      <c r="E2929">
        <v>71</v>
      </c>
      <c r="F2929" t="s">
        <v>54</v>
      </c>
      <c r="H2929">
        <v>1</v>
      </c>
      <c r="I2929" t="s">
        <v>32</v>
      </c>
      <c r="J2929">
        <v>1</v>
      </c>
      <c r="K2929" t="s">
        <v>32</v>
      </c>
      <c r="L2929">
        <v>0</v>
      </c>
      <c r="M2929" t="s">
        <v>32</v>
      </c>
      <c r="N2929">
        <v>2012</v>
      </c>
      <c r="O2929">
        <v>20356</v>
      </c>
      <c r="P2929">
        <v>4060992</v>
      </c>
      <c r="Q2929">
        <v>1138</v>
      </c>
      <c r="R2929">
        <v>3483057</v>
      </c>
      <c r="S2929">
        <v>35039</v>
      </c>
      <c r="T2929">
        <v>1053857</v>
      </c>
      <c r="U2929">
        <v>19218</v>
      </c>
      <c r="V2929">
        <v>577936</v>
      </c>
      <c r="W2929">
        <v>3.8</v>
      </c>
      <c r="X2929">
        <v>2.6</v>
      </c>
      <c r="Y2929">
        <v>8</v>
      </c>
      <c r="Z2929">
        <v>2.4</v>
      </c>
      <c r="AA2929">
        <v>4.9000000000000004</v>
      </c>
      <c r="AB2929">
        <v>2.6</v>
      </c>
      <c r="AC2929">
        <v>3.7</v>
      </c>
      <c r="AD2929">
        <v>7.2</v>
      </c>
    </row>
    <row r="2930" spans="1:30" x14ac:dyDescent="0.45">
      <c r="A2930" t="s">
        <v>217</v>
      </c>
      <c r="B2930">
        <v>26420</v>
      </c>
      <c r="C2930" t="s">
        <v>631</v>
      </c>
      <c r="E2930">
        <v>72</v>
      </c>
      <c r="F2930" t="s">
        <v>55</v>
      </c>
      <c r="H2930">
        <v>1</v>
      </c>
      <c r="I2930" t="s">
        <v>32</v>
      </c>
      <c r="J2930">
        <v>1</v>
      </c>
      <c r="K2930" t="s">
        <v>32</v>
      </c>
      <c r="L2930">
        <v>0</v>
      </c>
      <c r="M2930" t="s">
        <v>32</v>
      </c>
      <c r="N2930">
        <v>2012</v>
      </c>
      <c r="O2930">
        <v>17348</v>
      </c>
      <c r="P2930">
        <v>13557500</v>
      </c>
      <c r="Q2930">
        <v>7919</v>
      </c>
      <c r="R2930">
        <v>13137781</v>
      </c>
      <c r="S2930">
        <v>219257</v>
      </c>
      <c r="T2930">
        <v>3605174</v>
      </c>
      <c r="U2930">
        <v>9429</v>
      </c>
      <c r="V2930">
        <v>419719</v>
      </c>
      <c r="W2930">
        <v>1.6</v>
      </c>
      <c r="X2930">
        <v>3.2</v>
      </c>
      <c r="Y2930">
        <v>4.5999999999999996</v>
      </c>
      <c r="Z2930">
        <v>3.4</v>
      </c>
      <c r="AA2930">
        <v>3.7</v>
      </c>
      <c r="AB2930">
        <v>4.3</v>
      </c>
      <c r="AC2930">
        <v>2.9</v>
      </c>
      <c r="AD2930">
        <v>17.399999999999999</v>
      </c>
    </row>
    <row r="2931" spans="1:30" x14ac:dyDescent="0.45">
      <c r="A2931" t="s">
        <v>217</v>
      </c>
      <c r="B2931">
        <v>26420</v>
      </c>
      <c r="C2931" t="s">
        <v>631</v>
      </c>
      <c r="E2931">
        <v>81</v>
      </c>
      <c r="F2931" t="s">
        <v>56</v>
      </c>
      <c r="G2931" t="s">
        <v>57</v>
      </c>
      <c r="H2931">
        <v>1</v>
      </c>
      <c r="I2931" t="s">
        <v>32</v>
      </c>
      <c r="J2931">
        <v>1</v>
      </c>
      <c r="K2931" t="s">
        <v>32</v>
      </c>
      <c r="L2931">
        <v>0</v>
      </c>
      <c r="M2931" t="s">
        <v>32</v>
      </c>
      <c r="N2931">
        <v>2012</v>
      </c>
      <c r="O2931">
        <v>83777</v>
      </c>
      <c r="P2931">
        <v>8951458</v>
      </c>
      <c r="Q2931">
        <v>5959</v>
      </c>
      <c r="R2931">
        <v>6893705</v>
      </c>
      <c r="S2931">
        <v>64058</v>
      </c>
      <c r="T2931">
        <v>2327905</v>
      </c>
      <c r="U2931">
        <v>77818</v>
      </c>
      <c r="V2931">
        <v>2057753</v>
      </c>
      <c r="W2931">
        <v>1.6</v>
      </c>
      <c r="X2931">
        <v>4.3</v>
      </c>
      <c r="Y2931">
        <v>5.3</v>
      </c>
      <c r="Z2931">
        <v>5.8</v>
      </c>
      <c r="AA2931">
        <v>5.8</v>
      </c>
      <c r="AB2931">
        <v>5.0999999999999996</v>
      </c>
      <c r="AC2931">
        <v>1.5</v>
      </c>
      <c r="AD2931">
        <v>3.1</v>
      </c>
    </row>
    <row r="2932" spans="1:30" x14ac:dyDescent="0.45">
      <c r="A2932" t="s">
        <v>217</v>
      </c>
      <c r="B2932">
        <v>26420</v>
      </c>
      <c r="C2932" t="s">
        <v>631</v>
      </c>
      <c r="E2932">
        <v>99</v>
      </c>
      <c r="F2932" t="s">
        <v>76</v>
      </c>
      <c r="H2932">
        <v>1</v>
      </c>
      <c r="I2932" t="s">
        <v>32</v>
      </c>
      <c r="J2932">
        <v>1</v>
      </c>
      <c r="K2932" t="s">
        <v>32</v>
      </c>
      <c r="L2932">
        <v>0</v>
      </c>
      <c r="M2932" t="s">
        <v>32</v>
      </c>
      <c r="N2932">
        <v>2012</v>
      </c>
      <c r="O2932">
        <v>122</v>
      </c>
      <c r="P2932">
        <v>23860</v>
      </c>
      <c r="Q2932">
        <v>87</v>
      </c>
      <c r="R2932">
        <v>14298</v>
      </c>
      <c r="S2932">
        <v>152</v>
      </c>
      <c r="T2932">
        <v>3027</v>
      </c>
      <c r="U2932">
        <v>35</v>
      </c>
      <c r="W2932">
        <v>17.2</v>
      </c>
      <c r="X2932">
        <v>26.2</v>
      </c>
      <c r="Y2932">
        <v>18.8</v>
      </c>
      <c r="Z2932">
        <v>23.3</v>
      </c>
      <c r="AA2932">
        <v>52.6</v>
      </c>
      <c r="AB2932">
        <v>23.8</v>
      </c>
      <c r="AC2932">
        <v>68.8</v>
      </c>
    </row>
    <row r="2933" spans="1:30" x14ac:dyDescent="0.45">
      <c r="A2933" t="s">
        <v>218</v>
      </c>
      <c r="B2933">
        <v>26580</v>
      </c>
      <c r="C2933" t="s">
        <v>632</v>
      </c>
      <c r="E2933">
        <v>0</v>
      </c>
      <c r="F2933" t="s">
        <v>31</v>
      </c>
      <c r="H2933">
        <v>1</v>
      </c>
      <c r="I2933" t="s">
        <v>32</v>
      </c>
      <c r="J2933">
        <v>1</v>
      </c>
      <c r="K2933" t="s">
        <v>32</v>
      </c>
      <c r="L2933">
        <v>0</v>
      </c>
      <c r="M2933" t="s">
        <v>32</v>
      </c>
      <c r="N2933">
        <v>2012</v>
      </c>
      <c r="O2933">
        <v>22022</v>
      </c>
      <c r="P2933">
        <v>41226246</v>
      </c>
      <c r="Q2933">
        <v>5394</v>
      </c>
      <c r="R2933">
        <v>40510650</v>
      </c>
      <c r="S2933">
        <v>113033</v>
      </c>
      <c r="T2933">
        <v>4320183</v>
      </c>
      <c r="U2933">
        <v>16627</v>
      </c>
      <c r="V2933">
        <v>715595</v>
      </c>
      <c r="W2933">
        <v>5.2</v>
      </c>
      <c r="X2933">
        <v>3.1</v>
      </c>
      <c r="Y2933">
        <v>5.6</v>
      </c>
      <c r="Z2933">
        <v>3.3</v>
      </c>
      <c r="AA2933">
        <v>4.7</v>
      </c>
      <c r="AB2933">
        <v>5.6</v>
      </c>
      <c r="AC2933">
        <v>5.8</v>
      </c>
      <c r="AD2933">
        <v>11.6</v>
      </c>
    </row>
    <row r="2934" spans="1:30" x14ac:dyDescent="0.45">
      <c r="A2934" t="s">
        <v>218</v>
      </c>
      <c r="B2934">
        <v>26580</v>
      </c>
      <c r="C2934" t="s">
        <v>632</v>
      </c>
      <c r="E2934">
        <v>11</v>
      </c>
      <c r="F2934" t="s">
        <v>33</v>
      </c>
      <c r="G2934" t="s">
        <v>34</v>
      </c>
      <c r="H2934">
        <v>1</v>
      </c>
      <c r="I2934" t="s">
        <v>32</v>
      </c>
      <c r="J2934">
        <v>1</v>
      </c>
      <c r="K2934" t="s">
        <v>32</v>
      </c>
      <c r="L2934">
        <v>0</v>
      </c>
      <c r="M2934" t="s">
        <v>32</v>
      </c>
      <c r="N2934">
        <v>2012</v>
      </c>
      <c r="O2934">
        <v>182</v>
      </c>
      <c r="P2934">
        <v>3074</v>
      </c>
      <c r="Q2934">
        <v>0</v>
      </c>
      <c r="R2934">
        <v>0</v>
      </c>
      <c r="S2934">
        <v>0</v>
      </c>
      <c r="T2934">
        <v>0</v>
      </c>
      <c r="U2934">
        <v>182</v>
      </c>
      <c r="V2934">
        <v>3074</v>
      </c>
      <c r="W2934">
        <v>44.1</v>
      </c>
      <c r="X2934">
        <v>26.6</v>
      </c>
      <c r="Y2934">
        <v>0</v>
      </c>
      <c r="Z2934">
        <v>0</v>
      </c>
      <c r="AA2934">
        <v>0</v>
      </c>
      <c r="AB2934">
        <v>0</v>
      </c>
      <c r="AC2934">
        <v>42</v>
      </c>
      <c r="AD2934">
        <v>25.3</v>
      </c>
    </row>
    <row r="2935" spans="1:30" x14ac:dyDescent="0.45">
      <c r="A2935" t="s">
        <v>218</v>
      </c>
      <c r="B2935">
        <v>26580</v>
      </c>
      <c r="C2935" t="s">
        <v>632</v>
      </c>
      <c r="E2935">
        <v>21</v>
      </c>
      <c r="F2935" t="s">
        <v>35</v>
      </c>
      <c r="H2935">
        <v>1</v>
      </c>
      <c r="I2935" t="s">
        <v>32</v>
      </c>
      <c r="J2935">
        <v>1</v>
      </c>
      <c r="K2935" t="s">
        <v>32</v>
      </c>
      <c r="L2935">
        <v>0</v>
      </c>
      <c r="M2935" t="s">
        <v>32</v>
      </c>
      <c r="N2935">
        <v>2012</v>
      </c>
      <c r="O2935">
        <v>544</v>
      </c>
      <c r="P2935">
        <v>696345</v>
      </c>
      <c r="Q2935">
        <v>32</v>
      </c>
      <c r="R2935">
        <v>685148</v>
      </c>
      <c r="S2935">
        <v>1573</v>
      </c>
      <c r="T2935">
        <v>120642</v>
      </c>
      <c r="U2935">
        <v>512</v>
      </c>
      <c r="V2935">
        <v>11196</v>
      </c>
      <c r="W2935">
        <v>23.5</v>
      </c>
      <c r="X2935">
        <v>6.3</v>
      </c>
      <c r="Y2935">
        <v>46.9</v>
      </c>
      <c r="Z2935">
        <v>6.7</v>
      </c>
      <c r="AA2935">
        <v>7.3</v>
      </c>
      <c r="AB2935">
        <v>6.3</v>
      </c>
      <c r="AC2935">
        <v>23.4</v>
      </c>
      <c r="AD2935">
        <v>25.6</v>
      </c>
    </row>
    <row r="2936" spans="1:30" x14ac:dyDescent="0.45">
      <c r="A2936" t="s">
        <v>218</v>
      </c>
      <c r="B2936">
        <v>26580</v>
      </c>
      <c r="C2936" t="s">
        <v>632</v>
      </c>
      <c r="E2936">
        <v>22</v>
      </c>
      <c r="F2936" t="s">
        <v>36</v>
      </c>
      <c r="H2936">
        <v>1</v>
      </c>
      <c r="I2936" t="s">
        <v>32</v>
      </c>
      <c r="J2936">
        <v>1</v>
      </c>
      <c r="K2936" t="s">
        <v>32</v>
      </c>
      <c r="L2936">
        <v>0</v>
      </c>
      <c r="M2936" t="s">
        <v>32</v>
      </c>
      <c r="N2936">
        <v>2012</v>
      </c>
      <c r="O2936">
        <v>36</v>
      </c>
      <c r="P2936">
        <v>605471</v>
      </c>
      <c r="Q2936">
        <v>14</v>
      </c>
      <c r="R2936">
        <v>605132</v>
      </c>
      <c r="S2936">
        <v>885</v>
      </c>
      <c r="T2936">
        <v>71191</v>
      </c>
      <c r="U2936">
        <v>22</v>
      </c>
      <c r="W2936">
        <v>63.9</v>
      </c>
      <c r="X2936">
        <v>7.8</v>
      </c>
      <c r="Y2936">
        <v>42.4</v>
      </c>
      <c r="Z2936">
        <v>8.1999999999999993</v>
      </c>
      <c r="AA2936">
        <v>10.5</v>
      </c>
      <c r="AB2936">
        <v>8</v>
      </c>
      <c r="AC2936">
        <v>91.7</v>
      </c>
    </row>
    <row r="2937" spans="1:30" x14ac:dyDescent="0.45">
      <c r="A2937" t="s">
        <v>218</v>
      </c>
      <c r="B2937">
        <v>26580</v>
      </c>
      <c r="C2937" t="s">
        <v>632</v>
      </c>
      <c r="E2937">
        <v>23</v>
      </c>
      <c r="F2937" t="s">
        <v>37</v>
      </c>
      <c r="H2937">
        <v>1</v>
      </c>
      <c r="I2937" t="s">
        <v>32</v>
      </c>
      <c r="J2937">
        <v>1</v>
      </c>
      <c r="K2937" t="s">
        <v>32</v>
      </c>
      <c r="L2937">
        <v>0</v>
      </c>
      <c r="M2937" t="s">
        <v>32</v>
      </c>
      <c r="N2937">
        <v>2012</v>
      </c>
      <c r="O2937">
        <v>2502</v>
      </c>
      <c r="P2937">
        <v>1767511</v>
      </c>
      <c r="Q2937">
        <v>662</v>
      </c>
      <c r="R2937">
        <v>1698804</v>
      </c>
      <c r="S2937">
        <v>7996</v>
      </c>
      <c r="T2937">
        <v>385589</v>
      </c>
      <c r="U2937">
        <v>1840</v>
      </c>
      <c r="V2937">
        <v>68707</v>
      </c>
      <c r="W2937">
        <v>9.6999999999999993</v>
      </c>
      <c r="X2937">
        <v>33.700000000000003</v>
      </c>
      <c r="Y2937">
        <v>15.9</v>
      </c>
      <c r="Z2937">
        <v>36.200000000000003</v>
      </c>
      <c r="AA2937">
        <v>29.4</v>
      </c>
      <c r="AB2937">
        <v>36.9</v>
      </c>
      <c r="AC2937">
        <v>15.2</v>
      </c>
      <c r="AD2937">
        <v>22.1</v>
      </c>
    </row>
    <row r="2938" spans="1:30" x14ac:dyDescent="0.45">
      <c r="A2938" t="s">
        <v>218</v>
      </c>
      <c r="B2938">
        <v>26580</v>
      </c>
      <c r="C2938" t="s">
        <v>632</v>
      </c>
      <c r="E2938" t="s">
        <v>38</v>
      </c>
      <c r="F2938" t="s">
        <v>39</v>
      </c>
      <c r="H2938">
        <v>1</v>
      </c>
      <c r="I2938" t="s">
        <v>32</v>
      </c>
      <c r="J2938">
        <v>1</v>
      </c>
      <c r="K2938" t="s">
        <v>32</v>
      </c>
      <c r="L2938">
        <v>0</v>
      </c>
      <c r="M2938" t="s">
        <v>32</v>
      </c>
      <c r="N2938">
        <v>2012</v>
      </c>
      <c r="O2938">
        <v>473</v>
      </c>
      <c r="P2938">
        <v>19591905</v>
      </c>
      <c r="Q2938">
        <v>199</v>
      </c>
      <c r="R2938">
        <v>19557089</v>
      </c>
      <c r="S2938">
        <v>11157</v>
      </c>
      <c r="T2938">
        <v>701524</v>
      </c>
      <c r="U2938">
        <v>274</v>
      </c>
      <c r="W2938">
        <v>12.4</v>
      </c>
      <c r="X2938">
        <v>3.8</v>
      </c>
      <c r="Y2938">
        <v>14.8</v>
      </c>
      <c r="Z2938">
        <v>3.9</v>
      </c>
      <c r="AA2938">
        <v>2.9</v>
      </c>
      <c r="AB2938">
        <v>1.9</v>
      </c>
      <c r="AC2938">
        <v>20.2</v>
      </c>
    </row>
    <row r="2939" spans="1:30" x14ac:dyDescent="0.45">
      <c r="A2939" t="s">
        <v>218</v>
      </c>
      <c r="B2939">
        <v>26580</v>
      </c>
      <c r="C2939" t="s">
        <v>632</v>
      </c>
      <c r="E2939">
        <v>42</v>
      </c>
      <c r="F2939" t="s">
        <v>40</v>
      </c>
      <c r="H2939">
        <v>1</v>
      </c>
      <c r="I2939" t="s">
        <v>32</v>
      </c>
      <c r="J2939">
        <v>1</v>
      </c>
      <c r="K2939" t="s">
        <v>32</v>
      </c>
      <c r="L2939">
        <v>0</v>
      </c>
      <c r="M2939" t="s">
        <v>32</v>
      </c>
      <c r="N2939">
        <v>2012</v>
      </c>
      <c r="O2939">
        <v>520</v>
      </c>
      <c r="P2939">
        <v>6061301</v>
      </c>
      <c r="Q2939">
        <v>316</v>
      </c>
      <c r="R2939">
        <v>6029630</v>
      </c>
      <c r="S2939">
        <v>5434</v>
      </c>
      <c r="T2939">
        <v>267492</v>
      </c>
      <c r="U2939">
        <v>204</v>
      </c>
      <c r="W2939">
        <v>24.6</v>
      </c>
      <c r="X2939">
        <v>7.6</v>
      </c>
      <c r="Y2939">
        <v>24.8</v>
      </c>
      <c r="Z2939">
        <v>8</v>
      </c>
      <c r="AA2939">
        <v>14.8</v>
      </c>
      <c r="AB2939">
        <v>9.1999999999999993</v>
      </c>
      <c r="AC2939">
        <v>42.9</v>
      </c>
    </row>
    <row r="2940" spans="1:30" x14ac:dyDescent="0.45">
      <c r="A2940" t="s">
        <v>218</v>
      </c>
      <c r="B2940">
        <v>26580</v>
      </c>
      <c r="C2940" t="s">
        <v>632</v>
      </c>
      <c r="E2940" t="s">
        <v>41</v>
      </c>
      <c r="F2940" t="s">
        <v>42</v>
      </c>
      <c r="H2940">
        <v>1</v>
      </c>
      <c r="I2940" t="s">
        <v>32</v>
      </c>
      <c r="J2940">
        <v>1</v>
      </c>
      <c r="K2940" t="s">
        <v>32</v>
      </c>
      <c r="L2940">
        <v>0</v>
      </c>
      <c r="M2940" t="s">
        <v>32</v>
      </c>
      <c r="N2940">
        <v>2012</v>
      </c>
      <c r="O2940">
        <v>2685</v>
      </c>
      <c r="P2940">
        <v>4597611</v>
      </c>
      <c r="Q2940">
        <v>758</v>
      </c>
      <c r="R2940">
        <v>4524779</v>
      </c>
      <c r="S2940">
        <v>16600</v>
      </c>
      <c r="T2940">
        <v>371491</v>
      </c>
      <c r="U2940">
        <v>1926</v>
      </c>
      <c r="V2940">
        <v>72832</v>
      </c>
      <c r="W2940">
        <v>12.4</v>
      </c>
      <c r="X2940">
        <v>9.1999999999999993</v>
      </c>
      <c r="Y2940">
        <v>13.4</v>
      </c>
      <c r="Z2940">
        <v>9.4</v>
      </c>
      <c r="AA2940">
        <v>7.4</v>
      </c>
      <c r="AB2940">
        <v>9.3000000000000007</v>
      </c>
      <c r="AC2940">
        <v>13.2</v>
      </c>
      <c r="AD2940">
        <v>20.100000000000001</v>
      </c>
    </row>
    <row r="2941" spans="1:30" x14ac:dyDescent="0.45">
      <c r="A2941" t="s">
        <v>218</v>
      </c>
      <c r="B2941">
        <v>26580</v>
      </c>
      <c r="C2941" t="s">
        <v>632</v>
      </c>
      <c r="E2941" t="s">
        <v>43</v>
      </c>
      <c r="F2941" t="s">
        <v>44</v>
      </c>
      <c r="G2941" t="s">
        <v>45</v>
      </c>
      <c r="H2941">
        <v>1</v>
      </c>
      <c r="I2941" t="s">
        <v>32</v>
      </c>
      <c r="J2941">
        <v>1</v>
      </c>
      <c r="K2941" t="s">
        <v>32</v>
      </c>
      <c r="L2941">
        <v>0</v>
      </c>
      <c r="M2941" t="s">
        <v>32</v>
      </c>
      <c r="N2941">
        <v>2012</v>
      </c>
      <c r="O2941">
        <v>812</v>
      </c>
      <c r="P2941">
        <v>598104</v>
      </c>
      <c r="Q2941">
        <v>150</v>
      </c>
      <c r="R2941">
        <v>537351</v>
      </c>
      <c r="S2941">
        <v>3138</v>
      </c>
      <c r="T2941">
        <v>130087</v>
      </c>
      <c r="U2941">
        <v>662</v>
      </c>
      <c r="V2941">
        <v>60753</v>
      </c>
      <c r="W2941">
        <v>16.2</v>
      </c>
      <c r="X2941">
        <v>11.1</v>
      </c>
      <c r="Y2941">
        <v>27.1</v>
      </c>
      <c r="Z2941">
        <v>13.4</v>
      </c>
      <c r="AA2941">
        <v>9.4</v>
      </c>
      <c r="AB2941">
        <v>8.8000000000000007</v>
      </c>
      <c r="AC2941">
        <v>18.8</v>
      </c>
      <c r="AD2941">
        <v>37.799999999999997</v>
      </c>
    </row>
    <row r="2942" spans="1:30" x14ac:dyDescent="0.45">
      <c r="A2942" t="s">
        <v>218</v>
      </c>
      <c r="B2942">
        <v>26580</v>
      </c>
      <c r="C2942" t="s">
        <v>632</v>
      </c>
      <c r="E2942">
        <v>51</v>
      </c>
      <c r="F2942" t="s">
        <v>46</v>
      </c>
      <c r="H2942">
        <v>1</v>
      </c>
      <c r="I2942" t="s">
        <v>32</v>
      </c>
      <c r="J2942">
        <v>1</v>
      </c>
      <c r="K2942" t="s">
        <v>32</v>
      </c>
      <c r="L2942">
        <v>0</v>
      </c>
      <c r="M2942" t="s">
        <v>32</v>
      </c>
      <c r="N2942">
        <v>2012</v>
      </c>
      <c r="O2942">
        <v>314</v>
      </c>
      <c r="P2942">
        <v>624529</v>
      </c>
      <c r="Q2942">
        <v>80</v>
      </c>
      <c r="R2942">
        <v>620570</v>
      </c>
      <c r="S2942">
        <v>1776</v>
      </c>
      <c r="T2942">
        <v>92745</v>
      </c>
      <c r="U2942">
        <v>235</v>
      </c>
      <c r="V2942">
        <v>3959</v>
      </c>
      <c r="W2942">
        <v>30.4</v>
      </c>
      <c r="X2942">
        <v>3.6</v>
      </c>
      <c r="Y2942">
        <v>31.2</v>
      </c>
      <c r="Z2942">
        <v>3.7</v>
      </c>
      <c r="AA2942">
        <v>10.4</v>
      </c>
      <c r="AB2942">
        <v>6.1</v>
      </c>
      <c r="AC2942">
        <v>38.799999999999997</v>
      </c>
      <c r="AD2942">
        <v>10.5</v>
      </c>
    </row>
    <row r="2943" spans="1:30" x14ac:dyDescent="0.45">
      <c r="A2943" t="s">
        <v>218</v>
      </c>
      <c r="B2943">
        <v>26580</v>
      </c>
      <c r="C2943" t="s">
        <v>632</v>
      </c>
      <c r="E2943">
        <v>52</v>
      </c>
      <c r="F2943" t="s">
        <v>47</v>
      </c>
      <c r="G2943" t="s">
        <v>48</v>
      </c>
      <c r="H2943">
        <v>1</v>
      </c>
      <c r="I2943" t="s">
        <v>32</v>
      </c>
      <c r="J2943">
        <v>1</v>
      </c>
      <c r="K2943" t="s">
        <v>32</v>
      </c>
      <c r="L2943">
        <v>0</v>
      </c>
      <c r="M2943" t="s">
        <v>32</v>
      </c>
      <c r="N2943">
        <v>2012</v>
      </c>
      <c r="O2943">
        <v>875</v>
      </c>
      <c r="P2943">
        <v>706060</v>
      </c>
      <c r="Q2943">
        <v>315</v>
      </c>
      <c r="R2943">
        <v>684207</v>
      </c>
      <c r="S2943">
        <v>3485</v>
      </c>
      <c r="T2943">
        <v>145151</v>
      </c>
      <c r="U2943">
        <v>560</v>
      </c>
      <c r="W2943">
        <v>23.7</v>
      </c>
      <c r="X2943">
        <v>20.8</v>
      </c>
      <c r="Y2943">
        <v>17.7</v>
      </c>
      <c r="Z2943">
        <v>20.399999999999999</v>
      </c>
      <c r="AA2943">
        <v>18.3</v>
      </c>
      <c r="AB2943">
        <v>17.600000000000001</v>
      </c>
      <c r="AC2943">
        <v>36</v>
      </c>
    </row>
    <row r="2944" spans="1:30" x14ac:dyDescent="0.45">
      <c r="A2944" t="s">
        <v>218</v>
      </c>
      <c r="B2944">
        <v>26580</v>
      </c>
      <c r="C2944" t="s">
        <v>632</v>
      </c>
      <c r="E2944">
        <v>53</v>
      </c>
      <c r="F2944" t="s">
        <v>49</v>
      </c>
      <c r="H2944">
        <v>1</v>
      </c>
      <c r="I2944" t="s">
        <v>32</v>
      </c>
      <c r="J2944">
        <v>1</v>
      </c>
      <c r="K2944" t="s">
        <v>32</v>
      </c>
      <c r="L2944">
        <v>0</v>
      </c>
      <c r="M2944" t="s">
        <v>32</v>
      </c>
      <c r="N2944">
        <v>2012</v>
      </c>
      <c r="O2944">
        <v>1807</v>
      </c>
      <c r="P2944">
        <v>585326</v>
      </c>
      <c r="Q2944">
        <v>289</v>
      </c>
      <c r="R2944">
        <v>390177</v>
      </c>
      <c r="S2944">
        <v>1482</v>
      </c>
      <c r="T2944">
        <v>62487</v>
      </c>
      <c r="U2944">
        <v>1517</v>
      </c>
      <c r="V2944">
        <v>195150</v>
      </c>
      <c r="W2944">
        <v>17.5</v>
      </c>
      <c r="X2944">
        <v>14.7</v>
      </c>
      <c r="Y2944">
        <v>17.600000000000001</v>
      </c>
      <c r="Z2944">
        <v>11.8</v>
      </c>
      <c r="AA2944">
        <v>19.100000000000001</v>
      </c>
      <c r="AB2944">
        <v>11.7</v>
      </c>
      <c r="AC2944">
        <v>19.3</v>
      </c>
      <c r="AD2944">
        <v>33.5</v>
      </c>
    </row>
    <row r="2945" spans="1:30" x14ac:dyDescent="0.45">
      <c r="A2945" t="s">
        <v>218</v>
      </c>
      <c r="B2945">
        <v>26580</v>
      </c>
      <c r="C2945" t="s">
        <v>632</v>
      </c>
      <c r="E2945">
        <v>54</v>
      </c>
      <c r="F2945" t="s">
        <v>50</v>
      </c>
      <c r="H2945">
        <v>1</v>
      </c>
      <c r="I2945" t="s">
        <v>32</v>
      </c>
      <c r="J2945">
        <v>1</v>
      </c>
      <c r="K2945" t="s">
        <v>32</v>
      </c>
      <c r="L2945">
        <v>0</v>
      </c>
      <c r="M2945" t="s">
        <v>32</v>
      </c>
      <c r="N2945">
        <v>2012</v>
      </c>
      <c r="O2945">
        <v>2259</v>
      </c>
      <c r="P2945">
        <v>686705</v>
      </c>
      <c r="Q2945">
        <v>509</v>
      </c>
      <c r="R2945">
        <v>624977</v>
      </c>
      <c r="S2945">
        <v>5586</v>
      </c>
      <c r="T2945">
        <v>219551</v>
      </c>
      <c r="U2945">
        <v>1751</v>
      </c>
      <c r="V2945">
        <v>61728</v>
      </c>
      <c r="W2945">
        <v>11.2</v>
      </c>
      <c r="X2945">
        <v>12.8</v>
      </c>
      <c r="Y2945">
        <v>13.3</v>
      </c>
      <c r="Z2945">
        <v>14.6</v>
      </c>
      <c r="AA2945">
        <v>11.1</v>
      </c>
      <c r="AB2945">
        <v>13.8</v>
      </c>
      <c r="AC2945">
        <v>12.7</v>
      </c>
      <c r="AD2945">
        <v>25.2</v>
      </c>
    </row>
    <row r="2946" spans="1:30" x14ac:dyDescent="0.45">
      <c r="A2946" t="s">
        <v>218</v>
      </c>
      <c r="B2946">
        <v>26580</v>
      </c>
      <c r="C2946" t="s">
        <v>632</v>
      </c>
      <c r="E2946">
        <v>55</v>
      </c>
      <c r="F2946" t="s">
        <v>59</v>
      </c>
      <c r="H2946">
        <v>1</v>
      </c>
      <c r="I2946" t="s">
        <v>32</v>
      </c>
      <c r="J2946">
        <v>1</v>
      </c>
      <c r="K2946" t="s">
        <v>32</v>
      </c>
      <c r="L2946">
        <v>0</v>
      </c>
      <c r="M2946" t="s">
        <v>32</v>
      </c>
      <c r="N2946">
        <v>2012</v>
      </c>
      <c r="O2946">
        <v>41</v>
      </c>
      <c r="P2946">
        <v>68032</v>
      </c>
      <c r="Q2946">
        <v>41</v>
      </c>
      <c r="R2946">
        <v>68032</v>
      </c>
      <c r="S2946">
        <v>777</v>
      </c>
      <c r="T2946">
        <v>55107</v>
      </c>
      <c r="U2946">
        <v>0</v>
      </c>
      <c r="V2946">
        <v>0</v>
      </c>
      <c r="W2946">
        <v>5</v>
      </c>
      <c r="X2946">
        <v>3.2</v>
      </c>
      <c r="Y2946">
        <v>5.2</v>
      </c>
      <c r="Z2946">
        <v>3.3</v>
      </c>
      <c r="AA2946">
        <v>0.6</v>
      </c>
      <c r="AB2946">
        <v>1.3</v>
      </c>
      <c r="AC2946">
        <v>0</v>
      </c>
      <c r="AD2946">
        <v>0</v>
      </c>
    </row>
    <row r="2947" spans="1:30" x14ac:dyDescent="0.45">
      <c r="A2947" t="s">
        <v>218</v>
      </c>
      <c r="B2947">
        <v>26580</v>
      </c>
      <c r="C2947" t="s">
        <v>632</v>
      </c>
      <c r="E2947">
        <v>56</v>
      </c>
      <c r="F2947" t="s">
        <v>51</v>
      </c>
      <c r="H2947">
        <v>1</v>
      </c>
      <c r="I2947" t="s">
        <v>32</v>
      </c>
      <c r="J2947">
        <v>1</v>
      </c>
      <c r="K2947" t="s">
        <v>32</v>
      </c>
      <c r="L2947">
        <v>0</v>
      </c>
      <c r="M2947" t="s">
        <v>32</v>
      </c>
      <c r="N2947">
        <v>2012</v>
      </c>
      <c r="O2947">
        <v>1896</v>
      </c>
      <c r="P2947">
        <v>589838</v>
      </c>
      <c r="Q2947">
        <v>314</v>
      </c>
      <c r="R2947">
        <v>569603</v>
      </c>
      <c r="S2947">
        <v>7761</v>
      </c>
      <c r="T2947">
        <v>224518</v>
      </c>
      <c r="U2947">
        <v>1582</v>
      </c>
      <c r="V2947">
        <v>20235</v>
      </c>
      <c r="W2947">
        <v>16.7</v>
      </c>
      <c r="X2947">
        <v>13.5</v>
      </c>
      <c r="Y2947">
        <v>17.899999999999999</v>
      </c>
      <c r="Z2947">
        <v>14.2</v>
      </c>
      <c r="AA2947">
        <v>13.4</v>
      </c>
      <c r="AB2947">
        <v>11.6</v>
      </c>
      <c r="AC2947">
        <v>17.600000000000001</v>
      </c>
      <c r="AD2947">
        <v>31.8</v>
      </c>
    </row>
    <row r="2948" spans="1:30" x14ac:dyDescent="0.45">
      <c r="A2948" t="s">
        <v>218</v>
      </c>
      <c r="B2948">
        <v>26580</v>
      </c>
      <c r="C2948" t="s">
        <v>632</v>
      </c>
      <c r="E2948">
        <v>61</v>
      </c>
      <c r="F2948" t="s">
        <v>52</v>
      </c>
      <c r="H2948">
        <v>1</v>
      </c>
      <c r="I2948" t="s">
        <v>32</v>
      </c>
      <c r="J2948">
        <v>1</v>
      </c>
      <c r="K2948" t="s">
        <v>32</v>
      </c>
      <c r="L2948">
        <v>0</v>
      </c>
      <c r="M2948" t="s">
        <v>32</v>
      </c>
      <c r="N2948">
        <v>2012</v>
      </c>
      <c r="O2948">
        <v>531</v>
      </c>
      <c r="P2948">
        <v>35508</v>
      </c>
      <c r="Q2948">
        <v>38</v>
      </c>
      <c r="R2948">
        <v>31736</v>
      </c>
      <c r="S2948">
        <v>509</v>
      </c>
      <c r="T2948">
        <v>12404</v>
      </c>
      <c r="U2948">
        <v>492</v>
      </c>
      <c r="V2948">
        <v>3773</v>
      </c>
      <c r="W2948">
        <v>32.5</v>
      </c>
      <c r="X2948">
        <v>8.1</v>
      </c>
      <c r="Y2948">
        <v>31.8</v>
      </c>
      <c r="Z2948">
        <v>7.2</v>
      </c>
      <c r="AA2948">
        <v>11.7</v>
      </c>
      <c r="AB2948">
        <v>5.8</v>
      </c>
      <c r="AC2948">
        <v>31.7</v>
      </c>
      <c r="AD2948">
        <v>37.4</v>
      </c>
    </row>
    <row r="2949" spans="1:30" x14ac:dyDescent="0.45">
      <c r="A2949" t="s">
        <v>218</v>
      </c>
      <c r="B2949">
        <v>26580</v>
      </c>
      <c r="C2949" t="s">
        <v>632</v>
      </c>
      <c r="E2949">
        <v>62</v>
      </c>
      <c r="F2949" t="s">
        <v>53</v>
      </c>
      <c r="H2949">
        <v>1</v>
      </c>
      <c r="I2949" t="s">
        <v>32</v>
      </c>
      <c r="J2949">
        <v>1</v>
      </c>
      <c r="K2949" t="s">
        <v>32</v>
      </c>
      <c r="L2949">
        <v>0</v>
      </c>
      <c r="M2949" t="s">
        <v>32</v>
      </c>
      <c r="N2949">
        <v>2012</v>
      </c>
      <c r="O2949">
        <v>2167</v>
      </c>
      <c r="P2949">
        <v>3030139</v>
      </c>
      <c r="Q2949">
        <v>862</v>
      </c>
      <c r="R2949">
        <v>2993800</v>
      </c>
      <c r="S2949">
        <v>29471</v>
      </c>
      <c r="T2949">
        <v>1215094</v>
      </c>
      <c r="U2949">
        <v>1306</v>
      </c>
      <c r="V2949">
        <v>36339</v>
      </c>
      <c r="W2949">
        <v>7.4</v>
      </c>
      <c r="X2949">
        <v>6</v>
      </c>
      <c r="Y2949">
        <v>13.1</v>
      </c>
      <c r="Z2949">
        <v>6.3</v>
      </c>
      <c r="AA2949">
        <v>13.2</v>
      </c>
      <c r="AB2949">
        <v>9.1</v>
      </c>
      <c r="AC2949">
        <v>11</v>
      </c>
      <c r="AD2949">
        <v>41.7</v>
      </c>
    </row>
    <row r="2950" spans="1:30" x14ac:dyDescent="0.45">
      <c r="A2950" t="s">
        <v>218</v>
      </c>
      <c r="B2950">
        <v>26580</v>
      </c>
      <c r="C2950" t="s">
        <v>632</v>
      </c>
      <c r="E2950">
        <v>71</v>
      </c>
      <c r="F2950" t="s">
        <v>54</v>
      </c>
      <c r="H2950">
        <v>1</v>
      </c>
      <c r="I2950" t="s">
        <v>32</v>
      </c>
      <c r="J2950">
        <v>1</v>
      </c>
      <c r="K2950" t="s">
        <v>32</v>
      </c>
      <c r="L2950">
        <v>0</v>
      </c>
      <c r="M2950" t="s">
        <v>32</v>
      </c>
      <c r="N2950">
        <v>2012</v>
      </c>
      <c r="O2950">
        <v>669</v>
      </c>
      <c r="P2950">
        <v>110104</v>
      </c>
      <c r="Q2950">
        <v>122</v>
      </c>
      <c r="R2950">
        <v>103661</v>
      </c>
      <c r="S2950">
        <v>2255</v>
      </c>
      <c r="T2950">
        <v>25287</v>
      </c>
      <c r="U2950">
        <v>547</v>
      </c>
      <c r="V2950">
        <v>6444</v>
      </c>
      <c r="W2950">
        <v>15.4</v>
      </c>
      <c r="X2950">
        <v>31.7</v>
      </c>
      <c r="Y2950">
        <v>23.8</v>
      </c>
      <c r="Z2950">
        <v>35</v>
      </c>
      <c r="AA2950">
        <v>18.3</v>
      </c>
      <c r="AB2950">
        <v>19.100000000000001</v>
      </c>
      <c r="AC2950">
        <v>15.2</v>
      </c>
      <c r="AD2950">
        <v>10.9</v>
      </c>
    </row>
    <row r="2951" spans="1:30" x14ac:dyDescent="0.45">
      <c r="A2951" t="s">
        <v>218</v>
      </c>
      <c r="B2951">
        <v>26580</v>
      </c>
      <c r="C2951" t="s">
        <v>632</v>
      </c>
      <c r="E2951">
        <v>72</v>
      </c>
      <c r="F2951" t="s">
        <v>55</v>
      </c>
      <c r="H2951">
        <v>1</v>
      </c>
      <c r="I2951" t="s">
        <v>32</v>
      </c>
      <c r="J2951">
        <v>1</v>
      </c>
      <c r="K2951" t="s">
        <v>32</v>
      </c>
      <c r="L2951">
        <v>0</v>
      </c>
      <c r="M2951" t="s">
        <v>32</v>
      </c>
      <c r="N2951">
        <v>2012</v>
      </c>
      <c r="O2951">
        <v>579</v>
      </c>
      <c r="P2951">
        <v>558175</v>
      </c>
      <c r="Q2951">
        <v>474</v>
      </c>
      <c r="R2951">
        <v>551299</v>
      </c>
      <c r="S2951">
        <v>10960</v>
      </c>
      <c r="T2951">
        <v>146302</v>
      </c>
      <c r="U2951">
        <v>104</v>
      </c>
      <c r="V2951">
        <v>6876</v>
      </c>
      <c r="W2951">
        <v>12</v>
      </c>
      <c r="X2951">
        <v>10.8</v>
      </c>
      <c r="Y2951">
        <v>11.6</v>
      </c>
      <c r="Z2951">
        <v>11.4</v>
      </c>
      <c r="AA2951">
        <v>10.9</v>
      </c>
      <c r="AB2951">
        <v>12.5</v>
      </c>
      <c r="AC2951">
        <v>31.5</v>
      </c>
      <c r="AD2951">
        <v>5</v>
      </c>
    </row>
    <row r="2952" spans="1:30" x14ac:dyDescent="0.45">
      <c r="A2952" t="s">
        <v>218</v>
      </c>
      <c r="B2952">
        <v>26580</v>
      </c>
      <c r="C2952" t="s">
        <v>632</v>
      </c>
      <c r="E2952">
        <v>81</v>
      </c>
      <c r="F2952" t="s">
        <v>56</v>
      </c>
      <c r="G2952" t="s">
        <v>57</v>
      </c>
      <c r="H2952">
        <v>1</v>
      </c>
      <c r="I2952" t="s">
        <v>32</v>
      </c>
      <c r="J2952">
        <v>1</v>
      </c>
      <c r="K2952" t="s">
        <v>32</v>
      </c>
      <c r="L2952">
        <v>0</v>
      </c>
      <c r="M2952" t="s">
        <v>32</v>
      </c>
      <c r="N2952">
        <v>2012</v>
      </c>
      <c r="O2952">
        <v>3231</v>
      </c>
      <c r="P2952">
        <v>310351</v>
      </c>
      <c r="Q2952">
        <v>320</v>
      </c>
      <c r="R2952">
        <v>234498</v>
      </c>
      <c r="S2952">
        <v>2183</v>
      </c>
      <c r="T2952">
        <v>73489</v>
      </c>
      <c r="U2952">
        <v>2911</v>
      </c>
      <c r="V2952">
        <v>75853</v>
      </c>
      <c r="W2952">
        <v>13</v>
      </c>
      <c r="X2952">
        <v>11.2</v>
      </c>
      <c r="Y2952">
        <v>27.8</v>
      </c>
      <c r="Z2952">
        <v>9.6</v>
      </c>
      <c r="AA2952">
        <v>13.9</v>
      </c>
      <c r="AB2952">
        <v>9.4</v>
      </c>
      <c r="AC2952">
        <v>12.1</v>
      </c>
      <c r="AD2952">
        <v>22.2</v>
      </c>
    </row>
    <row r="2953" spans="1:30" x14ac:dyDescent="0.45">
      <c r="A2953" t="s">
        <v>219</v>
      </c>
      <c r="B2953">
        <v>26620</v>
      </c>
      <c r="C2953" t="s">
        <v>633</v>
      </c>
      <c r="E2953">
        <v>0</v>
      </c>
      <c r="F2953" t="s">
        <v>31</v>
      </c>
      <c r="H2953">
        <v>1</v>
      </c>
      <c r="I2953" t="s">
        <v>32</v>
      </c>
      <c r="J2953">
        <v>1</v>
      </c>
      <c r="K2953" t="s">
        <v>32</v>
      </c>
      <c r="L2953">
        <v>0</v>
      </c>
      <c r="M2953" t="s">
        <v>32</v>
      </c>
      <c r="N2953">
        <v>2012</v>
      </c>
      <c r="O2953">
        <v>34184</v>
      </c>
      <c r="P2953">
        <v>37547629</v>
      </c>
      <c r="Q2953">
        <v>7360</v>
      </c>
      <c r="R2953">
        <v>36570351</v>
      </c>
      <c r="S2953">
        <v>152039</v>
      </c>
      <c r="T2953">
        <v>6992842</v>
      </c>
      <c r="U2953">
        <v>26824</v>
      </c>
      <c r="V2953">
        <v>977279</v>
      </c>
      <c r="W2953">
        <v>2.6</v>
      </c>
      <c r="X2953">
        <v>1.7</v>
      </c>
      <c r="Y2953">
        <v>4</v>
      </c>
      <c r="Z2953">
        <v>1.8</v>
      </c>
      <c r="AA2953">
        <v>2.5</v>
      </c>
      <c r="AB2953">
        <v>2.6</v>
      </c>
      <c r="AC2953">
        <v>2.7</v>
      </c>
      <c r="AD2953">
        <v>9.5</v>
      </c>
    </row>
    <row r="2954" spans="1:30" x14ac:dyDescent="0.45">
      <c r="A2954" t="s">
        <v>219</v>
      </c>
      <c r="B2954">
        <v>26620</v>
      </c>
      <c r="C2954" t="s">
        <v>633</v>
      </c>
      <c r="E2954">
        <v>11</v>
      </c>
      <c r="F2954" t="s">
        <v>33</v>
      </c>
      <c r="G2954" t="s">
        <v>34</v>
      </c>
      <c r="H2954">
        <v>1</v>
      </c>
      <c r="I2954" t="s">
        <v>32</v>
      </c>
      <c r="J2954">
        <v>1</v>
      </c>
      <c r="K2954" t="s">
        <v>32</v>
      </c>
      <c r="L2954">
        <v>0</v>
      </c>
      <c r="M2954" t="s">
        <v>32</v>
      </c>
      <c r="N2954">
        <v>2012</v>
      </c>
      <c r="O2954">
        <v>103</v>
      </c>
      <c r="Q2954">
        <v>2</v>
      </c>
      <c r="U2954">
        <v>101</v>
      </c>
      <c r="W2954">
        <v>32.799999999999997</v>
      </c>
      <c r="Y2954">
        <v>0</v>
      </c>
      <c r="AC2954">
        <v>31.9</v>
      </c>
    </row>
    <row r="2955" spans="1:30" x14ac:dyDescent="0.45">
      <c r="A2955" t="s">
        <v>219</v>
      </c>
      <c r="B2955">
        <v>26620</v>
      </c>
      <c r="C2955" t="s">
        <v>633</v>
      </c>
      <c r="E2955">
        <v>21</v>
      </c>
      <c r="F2955" t="s">
        <v>35</v>
      </c>
      <c r="H2955">
        <v>1</v>
      </c>
      <c r="I2955" t="s">
        <v>32</v>
      </c>
      <c r="J2955">
        <v>1</v>
      </c>
      <c r="K2955" t="s">
        <v>32</v>
      </c>
      <c r="L2955">
        <v>0</v>
      </c>
      <c r="M2955" t="s">
        <v>32</v>
      </c>
      <c r="N2955">
        <v>2012</v>
      </c>
      <c r="O2955">
        <v>28</v>
      </c>
      <c r="P2955">
        <v>20168</v>
      </c>
      <c r="Q2955">
        <v>3</v>
      </c>
      <c r="R2955">
        <v>19425</v>
      </c>
      <c r="S2955">
        <v>63</v>
      </c>
      <c r="T2955">
        <v>2713</v>
      </c>
      <c r="U2955">
        <v>25</v>
      </c>
      <c r="V2955">
        <v>743</v>
      </c>
      <c r="W2955">
        <v>22.9</v>
      </c>
      <c r="X2955">
        <v>7.6</v>
      </c>
      <c r="Y2955">
        <v>0</v>
      </c>
      <c r="Z2955">
        <v>8.3000000000000007</v>
      </c>
      <c r="AA2955">
        <v>9.3000000000000007</v>
      </c>
      <c r="AB2955">
        <v>8.5</v>
      </c>
      <c r="AC2955">
        <v>24.4</v>
      </c>
      <c r="AD2955">
        <v>6.3</v>
      </c>
    </row>
    <row r="2956" spans="1:30" x14ac:dyDescent="0.45">
      <c r="A2956" t="s">
        <v>219</v>
      </c>
      <c r="B2956">
        <v>26620</v>
      </c>
      <c r="C2956" t="s">
        <v>633</v>
      </c>
      <c r="E2956">
        <v>23</v>
      </c>
      <c r="F2956" t="s">
        <v>37</v>
      </c>
      <c r="H2956">
        <v>1</v>
      </c>
      <c r="I2956" t="s">
        <v>32</v>
      </c>
      <c r="J2956">
        <v>1</v>
      </c>
      <c r="K2956" t="s">
        <v>32</v>
      </c>
      <c r="L2956">
        <v>0</v>
      </c>
      <c r="M2956" t="s">
        <v>32</v>
      </c>
      <c r="N2956">
        <v>2012</v>
      </c>
      <c r="O2956">
        <v>3245</v>
      </c>
      <c r="P2956">
        <v>953332</v>
      </c>
      <c r="Q2956">
        <v>489</v>
      </c>
      <c r="R2956">
        <v>817322</v>
      </c>
      <c r="S2956">
        <v>3280</v>
      </c>
      <c r="T2956">
        <v>121651</v>
      </c>
      <c r="U2956">
        <v>2756</v>
      </c>
      <c r="V2956">
        <v>136010</v>
      </c>
      <c r="W2956">
        <v>4.0999999999999996</v>
      </c>
      <c r="X2956">
        <v>9.8000000000000007</v>
      </c>
      <c r="Y2956">
        <v>24.7</v>
      </c>
      <c r="Z2956">
        <v>11.5</v>
      </c>
      <c r="AA2956">
        <v>7.3</v>
      </c>
      <c r="AB2956">
        <v>8.4</v>
      </c>
      <c r="AC2956">
        <v>2.5</v>
      </c>
      <c r="AD2956">
        <v>22.7</v>
      </c>
    </row>
    <row r="2957" spans="1:30" x14ac:dyDescent="0.45">
      <c r="A2957" t="s">
        <v>219</v>
      </c>
      <c r="B2957">
        <v>26620</v>
      </c>
      <c r="C2957" t="s">
        <v>633</v>
      </c>
      <c r="E2957" t="s">
        <v>38</v>
      </c>
      <c r="F2957" t="s">
        <v>39</v>
      </c>
      <c r="H2957">
        <v>1</v>
      </c>
      <c r="I2957" t="s">
        <v>32</v>
      </c>
      <c r="J2957">
        <v>1</v>
      </c>
      <c r="K2957" t="s">
        <v>32</v>
      </c>
      <c r="L2957">
        <v>0</v>
      </c>
      <c r="M2957" t="s">
        <v>32</v>
      </c>
      <c r="N2957">
        <v>2012</v>
      </c>
      <c r="O2957">
        <v>648</v>
      </c>
      <c r="P2957">
        <v>8798989</v>
      </c>
      <c r="Q2957">
        <v>293</v>
      </c>
      <c r="R2957">
        <v>8788683</v>
      </c>
      <c r="S2957">
        <v>20506</v>
      </c>
      <c r="T2957">
        <v>1147896</v>
      </c>
      <c r="U2957">
        <v>356</v>
      </c>
      <c r="V2957">
        <v>10306</v>
      </c>
      <c r="W2957">
        <v>17</v>
      </c>
      <c r="X2957">
        <v>2.8</v>
      </c>
      <c r="Y2957">
        <v>14.9</v>
      </c>
      <c r="Z2957">
        <v>3</v>
      </c>
      <c r="AA2957">
        <v>11.6</v>
      </c>
      <c r="AB2957">
        <v>10.3</v>
      </c>
      <c r="AC2957">
        <v>20.100000000000001</v>
      </c>
      <c r="AD2957">
        <v>16.5</v>
      </c>
    </row>
    <row r="2958" spans="1:30" x14ac:dyDescent="0.45">
      <c r="A2958" t="s">
        <v>219</v>
      </c>
      <c r="B2958">
        <v>26620</v>
      </c>
      <c r="C2958" t="s">
        <v>633</v>
      </c>
      <c r="E2958">
        <v>42</v>
      </c>
      <c r="F2958" t="s">
        <v>40</v>
      </c>
      <c r="H2958">
        <v>1</v>
      </c>
      <c r="I2958" t="s">
        <v>32</v>
      </c>
      <c r="J2958">
        <v>1</v>
      </c>
      <c r="K2958" t="s">
        <v>32</v>
      </c>
      <c r="L2958">
        <v>0</v>
      </c>
      <c r="M2958" t="s">
        <v>32</v>
      </c>
      <c r="N2958">
        <v>2012</v>
      </c>
      <c r="O2958">
        <v>665</v>
      </c>
      <c r="P2958">
        <v>4942967</v>
      </c>
      <c r="Q2958">
        <v>390</v>
      </c>
      <c r="R2958">
        <v>4925158</v>
      </c>
      <c r="S2958">
        <v>5593</v>
      </c>
      <c r="T2958">
        <v>341492</v>
      </c>
      <c r="U2958">
        <v>274</v>
      </c>
      <c r="V2958">
        <v>17809</v>
      </c>
      <c r="W2958">
        <v>16.8</v>
      </c>
      <c r="X2958">
        <v>4.7</v>
      </c>
      <c r="Y2958">
        <v>17.2</v>
      </c>
      <c r="Z2958">
        <v>4.9000000000000004</v>
      </c>
      <c r="AA2958">
        <v>6.3</v>
      </c>
      <c r="AB2958">
        <v>5.4</v>
      </c>
      <c r="AC2958">
        <v>29.7</v>
      </c>
      <c r="AD2958">
        <v>33.799999999999997</v>
      </c>
    </row>
    <row r="2959" spans="1:30" x14ac:dyDescent="0.45">
      <c r="A2959" t="s">
        <v>219</v>
      </c>
      <c r="B2959">
        <v>26620</v>
      </c>
      <c r="C2959" t="s">
        <v>633</v>
      </c>
      <c r="E2959" t="s">
        <v>41</v>
      </c>
      <c r="F2959" t="s">
        <v>42</v>
      </c>
      <c r="H2959">
        <v>1</v>
      </c>
      <c r="I2959" t="s">
        <v>32</v>
      </c>
      <c r="J2959">
        <v>1</v>
      </c>
      <c r="K2959" t="s">
        <v>32</v>
      </c>
      <c r="L2959">
        <v>0</v>
      </c>
      <c r="M2959" t="s">
        <v>32</v>
      </c>
      <c r="N2959">
        <v>2012</v>
      </c>
      <c r="O2959">
        <v>4100</v>
      </c>
      <c r="P2959">
        <v>6119472</v>
      </c>
      <c r="Q2959">
        <v>1146</v>
      </c>
      <c r="R2959">
        <v>6029960</v>
      </c>
      <c r="S2959">
        <v>21951</v>
      </c>
      <c r="T2959">
        <v>527518</v>
      </c>
      <c r="U2959">
        <v>2954</v>
      </c>
      <c r="V2959">
        <v>89511</v>
      </c>
      <c r="W2959">
        <v>5.7</v>
      </c>
      <c r="X2959">
        <v>5.5</v>
      </c>
      <c r="Y2959">
        <v>8.3000000000000007</v>
      </c>
      <c r="Z2959">
        <v>5.9</v>
      </c>
      <c r="AA2959">
        <v>2.6</v>
      </c>
      <c r="AB2959">
        <v>4.0999999999999996</v>
      </c>
      <c r="AC2959">
        <v>6.5</v>
      </c>
      <c r="AD2959">
        <v>18.8</v>
      </c>
    </row>
    <row r="2960" spans="1:30" x14ac:dyDescent="0.45">
      <c r="A2960" t="s">
        <v>219</v>
      </c>
      <c r="B2960">
        <v>26620</v>
      </c>
      <c r="C2960" t="s">
        <v>633</v>
      </c>
      <c r="E2960" t="s">
        <v>43</v>
      </c>
      <c r="F2960" t="s">
        <v>44</v>
      </c>
      <c r="G2960" t="s">
        <v>45</v>
      </c>
      <c r="H2960">
        <v>1</v>
      </c>
      <c r="I2960" t="s">
        <v>32</v>
      </c>
      <c r="J2960">
        <v>1</v>
      </c>
      <c r="K2960" t="s">
        <v>32</v>
      </c>
      <c r="L2960">
        <v>0</v>
      </c>
      <c r="M2960" t="s">
        <v>32</v>
      </c>
      <c r="N2960">
        <v>2012</v>
      </c>
      <c r="O2960">
        <v>789</v>
      </c>
      <c r="P2960">
        <v>507994</v>
      </c>
      <c r="Q2960">
        <v>178</v>
      </c>
      <c r="R2960">
        <v>473108</v>
      </c>
      <c r="S2960">
        <v>3527</v>
      </c>
      <c r="T2960">
        <v>121623</v>
      </c>
      <c r="U2960">
        <v>611</v>
      </c>
      <c r="V2960">
        <v>34886</v>
      </c>
      <c r="W2960">
        <v>11.9</v>
      </c>
      <c r="X2960">
        <v>7</v>
      </c>
      <c r="Y2960">
        <v>21.2</v>
      </c>
      <c r="Z2960">
        <v>7.7</v>
      </c>
      <c r="AA2960">
        <v>15.4</v>
      </c>
      <c r="AB2960">
        <v>7.2</v>
      </c>
      <c r="AC2960">
        <v>14.3</v>
      </c>
      <c r="AD2960">
        <v>31</v>
      </c>
    </row>
    <row r="2961" spans="1:30" x14ac:dyDescent="0.45">
      <c r="A2961" t="s">
        <v>219</v>
      </c>
      <c r="B2961">
        <v>26620</v>
      </c>
      <c r="C2961" t="s">
        <v>633</v>
      </c>
      <c r="E2961">
        <v>51</v>
      </c>
      <c r="F2961" t="s">
        <v>46</v>
      </c>
      <c r="H2961">
        <v>1</v>
      </c>
      <c r="I2961" t="s">
        <v>32</v>
      </c>
      <c r="J2961">
        <v>1</v>
      </c>
      <c r="K2961" t="s">
        <v>32</v>
      </c>
      <c r="L2961">
        <v>0</v>
      </c>
      <c r="M2961" t="s">
        <v>32</v>
      </c>
      <c r="N2961">
        <v>2012</v>
      </c>
      <c r="O2961">
        <v>336</v>
      </c>
      <c r="P2961">
        <v>2419603</v>
      </c>
      <c r="Q2961">
        <v>99</v>
      </c>
      <c r="R2961">
        <v>2414175</v>
      </c>
      <c r="S2961">
        <v>5737</v>
      </c>
      <c r="T2961">
        <v>283620</v>
      </c>
      <c r="U2961">
        <v>237</v>
      </c>
      <c r="V2961">
        <v>5428</v>
      </c>
      <c r="W2961">
        <v>28.9</v>
      </c>
      <c r="X2961">
        <v>1.3</v>
      </c>
      <c r="Y2961">
        <v>28.6</v>
      </c>
      <c r="Z2961">
        <v>1.3</v>
      </c>
      <c r="AA2961">
        <v>2.5</v>
      </c>
      <c r="AB2961">
        <v>4.2</v>
      </c>
      <c r="AC2961">
        <v>30</v>
      </c>
      <c r="AD2961">
        <v>8.8000000000000007</v>
      </c>
    </row>
    <row r="2962" spans="1:30" x14ac:dyDescent="0.45">
      <c r="A2962" t="s">
        <v>219</v>
      </c>
      <c r="B2962">
        <v>26620</v>
      </c>
      <c r="C2962" t="s">
        <v>633</v>
      </c>
      <c r="E2962">
        <v>52</v>
      </c>
      <c r="F2962" t="s">
        <v>47</v>
      </c>
      <c r="G2962" t="s">
        <v>48</v>
      </c>
      <c r="H2962">
        <v>1</v>
      </c>
      <c r="I2962" t="s">
        <v>32</v>
      </c>
      <c r="J2962">
        <v>1</v>
      </c>
      <c r="K2962" t="s">
        <v>32</v>
      </c>
      <c r="L2962">
        <v>0</v>
      </c>
      <c r="M2962" t="s">
        <v>32</v>
      </c>
      <c r="N2962">
        <v>2012</v>
      </c>
      <c r="O2962">
        <v>1110</v>
      </c>
      <c r="P2962">
        <v>1170629</v>
      </c>
      <c r="Q2962">
        <v>343</v>
      </c>
      <c r="R2962">
        <v>1127419</v>
      </c>
      <c r="S2962">
        <v>4117</v>
      </c>
      <c r="T2962">
        <v>227696</v>
      </c>
      <c r="U2962">
        <v>767</v>
      </c>
      <c r="V2962">
        <v>43211</v>
      </c>
      <c r="W2962">
        <v>15.6</v>
      </c>
      <c r="X2962">
        <v>3.8</v>
      </c>
      <c r="Y2962">
        <v>17.7</v>
      </c>
      <c r="Z2962">
        <v>4.5999999999999996</v>
      </c>
      <c r="AA2962">
        <v>6.1</v>
      </c>
      <c r="AB2962">
        <v>4.5999999999999996</v>
      </c>
      <c r="AC2962">
        <v>20</v>
      </c>
      <c r="AD2962">
        <v>30.3</v>
      </c>
    </row>
    <row r="2963" spans="1:30" x14ac:dyDescent="0.45">
      <c r="A2963" t="s">
        <v>219</v>
      </c>
      <c r="B2963">
        <v>26620</v>
      </c>
      <c r="C2963" t="s">
        <v>633</v>
      </c>
      <c r="E2963">
        <v>53</v>
      </c>
      <c r="F2963" t="s">
        <v>49</v>
      </c>
      <c r="H2963">
        <v>1</v>
      </c>
      <c r="I2963" t="s">
        <v>32</v>
      </c>
      <c r="J2963">
        <v>1</v>
      </c>
      <c r="K2963" t="s">
        <v>32</v>
      </c>
      <c r="L2963">
        <v>0</v>
      </c>
      <c r="M2963" t="s">
        <v>32</v>
      </c>
      <c r="N2963">
        <v>2012</v>
      </c>
      <c r="O2963">
        <v>3816</v>
      </c>
      <c r="P2963">
        <v>622840</v>
      </c>
      <c r="Q2963">
        <v>425</v>
      </c>
      <c r="R2963">
        <v>384893</v>
      </c>
      <c r="S2963">
        <v>1806</v>
      </c>
      <c r="T2963">
        <v>63573</v>
      </c>
      <c r="U2963">
        <v>3390</v>
      </c>
      <c r="V2963">
        <v>237947</v>
      </c>
      <c r="W2963">
        <v>8.4</v>
      </c>
      <c r="X2963">
        <v>8.1999999999999993</v>
      </c>
      <c r="Y2963">
        <v>17.8</v>
      </c>
      <c r="Z2963">
        <v>15.6</v>
      </c>
      <c r="AA2963">
        <v>14.9</v>
      </c>
      <c r="AB2963">
        <v>11.2</v>
      </c>
      <c r="AC2963">
        <v>10</v>
      </c>
      <c r="AD2963">
        <v>26.4</v>
      </c>
    </row>
    <row r="2964" spans="1:30" x14ac:dyDescent="0.45">
      <c r="A2964" t="s">
        <v>219</v>
      </c>
      <c r="B2964">
        <v>26620</v>
      </c>
      <c r="C2964" t="s">
        <v>633</v>
      </c>
      <c r="E2964">
        <v>54</v>
      </c>
      <c r="F2964" t="s">
        <v>50</v>
      </c>
      <c r="H2964">
        <v>1</v>
      </c>
      <c r="I2964" t="s">
        <v>32</v>
      </c>
      <c r="J2964">
        <v>1</v>
      </c>
      <c r="K2964" t="s">
        <v>32</v>
      </c>
      <c r="L2964">
        <v>0</v>
      </c>
      <c r="M2964" t="s">
        <v>32</v>
      </c>
      <c r="N2964">
        <v>2012</v>
      </c>
      <c r="O2964">
        <v>4718</v>
      </c>
      <c r="P2964">
        <v>7761477</v>
      </c>
      <c r="Q2964">
        <v>1244</v>
      </c>
      <c r="R2964">
        <v>7633724</v>
      </c>
      <c r="S2964">
        <v>32131</v>
      </c>
      <c r="T2964">
        <v>2615876</v>
      </c>
      <c r="U2964">
        <v>3474</v>
      </c>
      <c r="V2964">
        <v>127753</v>
      </c>
      <c r="W2964">
        <v>6.7</v>
      </c>
      <c r="X2964">
        <v>2.4</v>
      </c>
      <c r="Y2964">
        <v>9.1</v>
      </c>
      <c r="Z2964">
        <v>2.5</v>
      </c>
      <c r="AA2964">
        <v>2.4</v>
      </c>
      <c r="AB2964">
        <v>2</v>
      </c>
      <c r="AC2964">
        <v>8.1999999999999993</v>
      </c>
      <c r="AD2964">
        <v>17.600000000000001</v>
      </c>
    </row>
    <row r="2965" spans="1:30" x14ac:dyDescent="0.45">
      <c r="A2965" t="s">
        <v>219</v>
      </c>
      <c r="B2965">
        <v>26620</v>
      </c>
      <c r="C2965" t="s">
        <v>633</v>
      </c>
      <c r="E2965">
        <v>55</v>
      </c>
      <c r="F2965" t="s">
        <v>59</v>
      </c>
      <c r="H2965">
        <v>1</v>
      </c>
      <c r="I2965" t="s">
        <v>32</v>
      </c>
      <c r="J2965">
        <v>1</v>
      </c>
      <c r="K2965" t="s">
        <v>32</v>
      </c>
      <c r="L2965">
        <v>0</v>
      </c>
      <c r="M2965" t="s">
        <v>32</v>
      </c>
      <c r="N2965">
        <v>2012</v>
      </c>
      <c r="O2965">
        <v>30</v>
      </c>
      <c r="P2965">
        <v>26471</v>
      </c>
      <c r="Q2965">
        <v>30</v>
      </c>
      <c r="R2965">
        <v>26471</v>
      </c>
      <c r="S2965">
        <v>438</v>
      </c>
      <c r="T2965">
        <v>36797</v>
      </c>
      <c r="U2965">
        <v>0</v>
      </c>
      <c r="V2965">
        <v>0</v>
      </c>
      <c r="W2965">
        <v>0</v>
      </c>
      <c r="X2965">
        <v>6.9</v>
      </c>
      <c r="Y2965">
        <v>0</v>
      </c>
      <c r="Z2965">
        <v>7.2</v>
      </c>
      <c r="AA2965">
        <v>8.6</v>
      </c>
      <c r="AB2965">
        <v>7</v>
      </c>
      <c r="AC2965">
        <v>0</v>
      </c>
      <c r="AD2965">
        <v>0</v>
      </c>
    </row>
    <row r="2966" spans="1:30" x14ac:dyDescent="0.45">
      <c r="A2966" t="s">
        <v>219</v>
      </c>
      <c r="B2966">
        <v>26620</v>
      </c>
      <c r="C2966" t="s">
        <v>633</v>
      </c>
      <c r="E2966">
        <v>56</v>
      </c>
      <c r="F2966" t="s">
        <v>51</v>
      </c>
      <c r="H2966">
        <v>1</v>
      </c>
      <c r="I2966" t="s">
        <v>32</v>
      </c>
      <c r="J2966">
        <v>1</v>
      </c>
      <c r="K2966" t="s">
        <v>32</v>
      </c>
      <c r="L2966">
        <v>0</v>
      </c>
      <c r="M2966" t="s">
        <v>32</v>
      </c>
      <c r="N2966">
        <v>2012</v>
      </c>
      <c r="O2966">
        <v>3720</v>
      </c>
      <c r="P2966">
        <v>676821</v>
      </c>
      <c r="Q2966">
        <v>411</v>
      </c>
      <c r="R2966">
        <v>626494</v>
      </c>
      <c r="S2966">
        <v>10909</v>
      </c>
      <c r="T2966">
        <v>287004</v>
      </c>
      <c r="U2966">
        <v>3309</v>
      </c>
      <c r="V2966">
        <v>50327</v>
      </c>
      <c r="W2966">
        <v>6.2</v>
      </c>
      <c r="X2966">
        <v>6.5</v>
      </c>
      <c r="Y2966">
        <v>15.2</v>
      </c>
      <c r="Z2966">
        <v>6.8</v>
      </c>
      <c r="AA2966">
        <v>4.3</v>
      </c>
      <c r="AB2966">
        <v>5.9</v>
      </c>
      <c r="AC2966">
        <v>6.5</v>
      </c>
      <c r="AD2966">
        <v>21.9</v>
      </c>
    </row>
    <row r="2967" spans="1:30" x14ac:dyDescent="0.45">
      <c r="A2967" t="s">
        <v>219</v>
      </c>
      <c r="B2967">
        <v>26620</v>
      </c>
      <c r="C2967" t="s">
        <v>633</v>
      </c>
      <c r="E2967">
        <v>61</v>
      </c>
      <c r="F2967" t="s">
        <v>52</v>
      </c>
      <c r="H2967">
        <v>1</v>
      </c>
      <c r="I2967" t="s">
        <v>32</v>
      </c>
      <c r="J2967">
        <v>1</v>
      </c>
      <c r="K2967" t="s">
        <v>32</v>
      </c>
      <c r="L2967">
        <v>0</v>
      </c>
      <c r="M2967" t="s">
        <v>32</v>
      </c>
      <c r="N2967">
        <v>2012</v>
      </c>
      <c r="O2967">
        <v>885</v>
      </c>
      <c r="P2967">
        <v>162437</v>
      </c>
      <c r="Q2967">
        <v>126</v>
      </c>
      <c r="R2967">
        <v>154180</v>
      </c>
      <c r="S2967">
        <v>2971</v>
      </c>
      <c r="T2967">
        <v>74841</v>
      </c>
      <c r="U2967">
        <v>759</v>
      </c>
      <c r="V2967">
        <v>8257</v>
      </c>
      <c r="W2967">
        <v>7.4</v>
      </c>
      <c r="X2967">
        <v>10.7</v>
      </c>
      <c r="Y2967">
        <v>14.8</v>
      </c>
      <c r="Z2967">
        <v>11.7</v>
      </c>
      <c r="AA2967">
        <v>11.4</v>
      </c>
      <c r="AB2967">
        <v>8.3000000000000007</v>
      </c>
      <c r="AC2967">
        <v>8.1</v>
      </c>
      <c r="AD2967">
        <v>15.8</v>
      </c>
    </row>
    <row r="2968" spans="1:30" x14ac:dyDescent="0.45">
      <c r="A2968" t="s">
        <v>219</v>
      </c>
      <c r="B2968">
        <v>26620</v>
      </c>
      <c r="C2968" t="s">
        <v>633</v>
      </c>
      <c r="E2968">
        <v>62</v>
      </c>
      <c r="F2968" t="s">
        <v>53</v>
      </c>
      <c r="H2968">
        <v>1</v>
      </c>
      <c r="I2968" t="s">
        <v>32</v>
      </c>
      <c r="J2968">
        <v>1</v>
      </c>
      <c r="K2968" t="s">
        <v>32</v>
      </c>
      <c r="L2968">
        <v>0</v>
      </c>
      <c r="M2968" t="s">
        <v>32</v>
      </c>
      <c r="N2968">
        <v>2012</v>
      </c>
      <c r="O2968">
        <v>2557</v>
      </c>
      <c r="P2968">
        <v>1853705</v>
      </c>
      <c r="Q2968">
        <v>981</v>
      </c>
      <c r="R2968">
        <v>1778726</v>
      </c>
      <c r="S2968">
        <v>16878</v>
      </c>
      <c r="T2968">
        <v>748127</v>
      </c>
      <c r="U2968">
        <v>1576</v>
      </c>
      <c r="V2968">
        <v>74980</v>
      </c>
      <c r="W2968">
        <v>5</v>
      </c>
      <c r="X2968">
        <v>8.9</v>
      </c>
      <c r="Y2968">
        <v>15.2</v>
      </c>
      <c r="Z2968">
        <v>8.9</v>
      </c>
      <c r="AA2968">
        <v>8.1</v>
      </c>
      <c r="AB2968">
        <v>9.8000000000000007</v>
      </c>
      <c r="AC2968">
        <v>6</v>
      </c>
      <c r="AD2968">
        <v>31.9</v>
      </c>
    </row>
    <row r="2969" spans="1:30" x14ac:dyDescent="0.45">
      <c r="A2969" t="s">
        <v>219</v>
      </c>
      <c r="B2969">
        <v>26620</v>
      </c>
      <c r="C2969" t="s">
        <v>633</v>
      </c>
      <c r="E2969">
        <v>71</v>
      </c>
      <c r="F2969" t="s">
        <v>54</v>
      </c>
      <c r="H2969">
        <v>1</v>
      </c>
      <c r="I2969" t="s">
        <v>32</v>
      </c>
      <c r="J2969">
        <v>1</v>
      </c>
      <c r="K2969" t="s">
        <v>32</v>
      </c>
      <c r="L2969">
        <v>0</v>
      </c>
      <c r="M2969" t="s">
        <v>32</v>
      </c>
      <c r="N2969">
        <v>2012</v>
      </c>
      <c r="O2969">
        <v>1453</v>
      </c>
      <c r="P2969">
        <v>94187</v>
      </c>
      <c r="Q2969">
        <v>103</v>
      </c>
      <c r="R2969">
        <v>75288</v>
      </c>
      <c r="S2969">
        <v>1780</v>
      </c>
      <c r="T2969">
        <v>28036</v>
      </c>
      <c r="U2969">
        <v>1350</v>
      </c>
      <c r="V2969">
        <v>18900</v>
      </c>
      <c r="W2969">
        <v>11.6</v>
      </c>
      <c r="X2969">
        <v>10</v>
      </c>
      <c r="Y2969">
        <v>24.1</v>
      </c>
      <c r="Z2969">
        <v>12.3</v>
      </c>
      <c r="AA2969">
        <v>15.2</v>
      </c>
      <c r="AB2969">
        <v>13.8</v>
      </c>
      <c r="AC2969">
        <v>11</v>
      </c>
      <c r="AD2969">
        <v>13.4</v>
      </c>
    </row>
    <row r="2970" spans="1:30" x14ac:dyDescent="0.45">
      <c r="A2970" t="s">
        <v>219</v>
      </c>
      <c r="B2970">
        <v>26620</v>
      </c>
      <c r="C2970" t="s">
        <v>633</v>
      </c>
      <c r="E2970">
        <v>72</v>
      </c>
      <c r="F2970" t="s">
        <v>55</v>
      </c>
      <c r="H2970">
        <v>1</v>
      </c>
      <c r="I2970" t="s">
        <v>32</v>
      </c>
      <c r="J2970">
        <v>1</v>
      </c>
      <c r="K2970" t="s">
        <v>32</v>
      </c>
      <c r="L2970">
        <v>0</v>
      </c>
      <c r="M2970" t="s">
        <v>32</v>
      </c>
      <c r="N2970">
        <v>2012</v>
      </c>
      <c r="O2970">
        <v>894</v>
      </c>
      <c r="P2970">
        <v>837748</v>
      </c>
      <c r="Q2970">
        <v>616</v>
      </c>
      <c r="R2970">
        <v>825421</v>
      </c>
      <c r="S2970">
        <v>16639</v>
      </c>
      <c r="T2970">
        <v>236258</v>
      </c>
      <c r="U2970">
        <v>278</v>
      </c>
      <c r="V2970">
        <v>12327</v>
      </c>
      <c r="W2970">
        <v>5.5</v>
      </c>
      <c r="X2970">
        <v>6.2</v>
      </c>
      <c r="Y2970">
        <v>5.9</v>
      </c>
      <c r="Z2970">
        <v>6.5</v>
      </c>
      <c r="AA2970">
        <v>5.3</v>
      </c>
      <c r="AB2970">
        <v>6.5</v>
      </c>
      <c r="AC2970">
        <v>14.1</v>
      </c>
      <c r="AD2970">
        <v>19</v>
      </c>
    </row>
    <row r="2971" spans="1:30" x14ac:dyDescent="0.45">
      <c r="A2971" t="s">
        <v>219</v>
      </c>
      <c r="B2971">
        <v>26620</v>
      </c>
      <c r="C2971" t="s">
        <v>633</v>
      </c>
      <c r="E2971">
        <v>81</v>
      </c>
      <c r="F2971" t="s">
        <v>56</v>
      </c>
      <c r="G2971" t="s">
        <v>57</v>
      </c>
      <c r="H2971">
        <v>1</v>
      </c>
      <c r="I2971" t="s">
        <v>32</v>
      </c>
      <c r="J2971">
        <v>1</v>
      </c>
      <c r="K2971" t="s">
        <v>32</v>
      </c>
      <c r="L2971">
        <v>0</v>
      </c>
      <c r="M2971" t="s">
        <v>32</v>
      </c>
      <c r="N2971">
        <v>2012</v>
      </c>
      <c r="O2971">
        <v>5161</v>
      </c>
      <c r="P2971">
        <v>568609</v>
      </c>
      <c r="Q2971">
        <v>564</v>
      </c>
      <c r="R2971">
        <v>465656</v>
      </c>
      <c r="S2971">
        <v>3685</v>
      </c>
      <c r="T2971">
        <v>127273</v>
      </c>
      <c r="U2971">
        <v>4597</v>
      </c>
      <c r="V2971">
        <v>102954</v>
      </c>
      <c r="W2971">
        <v>7.6</v>
      </c>
      <c r="X2971">
        <v>12.2</v>
      </c>
      <c r="Y2971">
        <v>20.399999999999999</v>
      </c>
      <c r="Z2971">
        <v>12.5</v>
      </c>
      <c r="AA2971">
        <v>17.100000000000001</v>
      </c>
      <c r="AB2971">
        <v>11.1</v>
      </c>
      <c r="AC2971">
        <v>7.4</v>
      </c>
      <c r="AD2971">
        <v>19.3</v>
      </c>
    </row>
    <row r="2972" spans="1:30" x14ac:dyDescent="0.45">
      <c r="A2972" t="s">
        <v>220</v>
      </c>
      <c r="B2972">
        <v>26820</v>
      </c>
      <c r="C2972" t="s">
        <v>634</v>
      </c>
      <c r="E2972">
        <v>0</v>
      </c>
      <c r="F2972" t="s">
        <v>31</v>
      </c>
      <c r="H2972">
        <v>1</v>
      </c>
      <c r="I2972" t="s">
        <v>32</v>
      </c>
      <c r="J2972">
        <v>1</v>
      </c>
      <c r="K2972" t="s">
        <v>32</v>
      </c>
      <c r="L2972">
        <v>0</v>
      </c>
      <c r="M2972" t="s">
        <v>32</v>
      </c>
      <c r="N2972">
        <v>2012</v>
      </c>
      <c r="O2972">
        <v>13163</v>
      </c>
      <c r="P2972">
        <v>12379752</v>
      </c>
      <c r="Q2972">
        <v>3262</v>
      </c>
      <c r="R2972">
        <v>11875929</v>
      </c>
      <c r="S2972">
        <v>49447</v>
      </c>
      <c r="T2972">
        <v>1820794</v>
      </c>
      <c r="U2972">
        <v>9901</v>
      </c>
      <c r="V2972">
        <v>503823</v>
      </c>
      <c r="W2972">
        <v>3.9</v>
      </c>
      <c r="X2972">
        <v>2.6</v>
      </c>
      <c r="Y2972">
        <v>4.0999999999999996</v>
      </c>
      <c r="Z2972">
        <v>2.8</v>
      </c>
      <c r="AA2972">
        <v>4.3</v>
      </c>
      <c r="AB2972">
        <v>3.9</v>
      </c>
      <c r="AC2972">
        <v>4.8</v>
      </c>
      <c r="AD2972">
        <v>17.100000000000001</v>
      </c>
    </row>
    <row r="2973" spans="1:30" x14ac:dyDescent="0.45">
      <c r="A2973" t="s">
        <v>220</v>
      </c>
      <c r="B2973">
        <v>26820</v>
      </c>
      <c r="C2973" t="s">
        <v>634</v>
      </c>
      <c r="E2973">
        <v>11</v>
      </c>
      <c r="F2973" t="s">
        <v>33</v>
      </c>
      <c r="G2973" t="s">
        <v>34</v>
      </c>
      <c r="H2973">
        <v>1</v>
      </c>
      <c r="I2973" t="s">
        <v>32</v>
      </c>
      <c r="J2973">
        <v>1</v>
      </c>
      <c r="K2973" t="s">
        <v>32</v>
      </c>
      <c r="L2973">
        <v>0</v>
      </c>
      <c r="M2973" t="s">
        <v>32</v>
      </c>
      <c r="N2973">
        <v>2012</v>
      </c>
      <c r="O2973">
        <v>143</v>
      </c>
      <c r="P2973">
        <v>34359</v>
      </c>
      <c r="Q2973">
        <v>7</v>
      </c>
      <c r="R2973">
        <v>30915</v>
      </c>
      <c r="S2973">
        <v>274</v>
      </c>
      <c r="T2973">
        <v>6123</v>
      </c>
      <c r="U2973">
        <v>136</v>
      </c>
      <c r="W2973">
        <v>51.5</v>
      </c>
      <c r="X2973">
        <v>16.100000000000001</v>
      </c>
      <c r="Y2973">
        <v>34</v>
      </c>
      <c r="Z2973">
        <v>16.600000000000001</v>
      </c>
      <c r="AA2973">
        <v>9.6</v>
      </c>
      <c r="AB2973">
        <v>12</v>
      </c>
      <c r="AC2973">
        <v>52.1</v>
      </c>
    </row>
    <row r="2974" spans="1:30" x14ac:dyDescent="0.45">
      <c r="A2974" t="s">
        <v>220</v>
      </c>
      <c r="B2974">
        <v>26820</v>
      </c>
      <c r="C2974" t="s">
        <v>634</v>
      </c>
      <c r="E2974">
        <v>21</v>
      </c>
      <c r="F2974" t="s">
        <v>35</v>
      </c>
      <c r="H2974">
        <v>1</v>
      </c>
      <c r="I2974" t="s">
        <v>32</v>
      </c>
      <c r="J2974">
        <v>1</v>
      </c>
      <c r="K2974" t="s">
        <v>32</v>
      </c>
      <c r="L2974">
        <v>0</v>
      </c>
      <c r="M2974" t="s">
        <v>32</v>
      </c>
      <c r="N2974">
        <v>2012</v>
      </c>
      <c r="O2974">
        <v>26</v>
      </c>
      <c r="Q2974">
        <v>0</v>
      </c>
      <c r="U2974">
        <v>26</v>
      </c>
      <c r="W2974">
        <v>86.8</v>
      </c>
      <c r="Y2974">
        <v>0</v>
      </c>
      <c r="AC2974">
        <v>82.8</v>
      </c>
    </row>
    <row r="2975" spans="1:30" x14ac:dyDescent="0.45">
      <c r="A2975" t="s">
        <v>220</v>
      </c>
      <c r="B2975">
        <v>26820</v>
      </c>
      <c r="C2975" t="s">
        <v>634</v>
      </c>
      <c r="E2975">
        <v>23</v>
      </c>
      <c r="F2975" t="s">
        <v>37</v>
      </c>
      <c r="H2975">
        <v>1</v>
      </c>
      <c r="I2975" t="s">
        <v>32</v>
      </c>
      <c r="J2975">
        <v>1</v>
      </c>
      <c r="K2975" t="s">
        <v>32</v>
      </c>
      <c r="L2975">
        <v>0</v>
      </c>
      <c r="M2975" t="s">
        <v>32</v>
      </c>
      <c r="N2975">
        <v>2012</v>
      </c>
      <c r="O2975">
        <v>1370</v>
      </c>
      <c r="P2975">
        <v>873349</v>
      </c>
      <c r="Q2975">
        <v>397</v>
      </c>
      <c r="R2975">
        <v>781308</v>
      </c>
      <c r="S2975">
        <v>3164</v>
      </c>
      <c r="T2975">
        <v>112836</v>
      </c>
      <c r="U2975">
        <v>973</v>
      </c>
      <c r="W2975">
        <v>13.1</v>
      </c>
      <c r="X2975">
        <v>27.3</v>
      </c>
      <c r="Y2975">
        <v>15.2</v>
      </c>
      <c r="Z2975">
        <v>25.7</v>
      </c>
      <c r="AA2975">
        <v>22.2</v>
      </c>
      <c r="AB2975">
        <v>15.5</v>
      </c>
      <c r="AC2975">
        <v>13.3</v>
      </c>
    </row>
    <row r="2976" spans="1:30" x14ac:dyDescent="0.45">
      <c r="A2976" t="s">
        <v>220</v>
      </c>
      <c r="B2976">
        <v>26820</v>
      </c>
      <c r="C2976" t="s">
        <v>634</v>
      </c>
      <c r="E2976" t="s">
        <v>38</v>
      </c>
      <c r="F2976" t="s">
        <v>39</v>
      </c>
      <c r="H2976">
        <v>1</v>
      </c>
      <c r="I2976" t="s">
        <v>32</v>
      </c>
      <c r="J2976">
        <v>1</v>
      </c>
      <c r="K2976" t="s">
        <v>32</v>
      </c>
      <c r="L2976">
        <v>0</v>
      </c>
      <c r="M2976" t="s">
        <v>32</v>
      </c>
      <c r="N2976">
        <v>2012</v>
      </c>
      <c r="O2976">
        <v>355</v>
      </c>
      <c r="P2976">
        <v>795654</v>
      </c>
      <c r="Q2976">
        <v>130</v>
      </c>
      <c r="R2976">
        <v>791926</v>
      </c>
      <c r="S2976">
        <v>2855</v>
      </c>
      <c r="T2976">
        <v>105379</v>
      </c>
      <c r="U2976">
        <v>225</v>
      </c>
      <c r="V2976">
        <v>3728</v>
      </c>
      <c r="W2976">
        <v>23.5</v>
      </c>
      <c r="X2976">
        <v>2.7</v>
      </c>
      <c r="Y2976">
        <v>19.899999999999999</v>
      </c>
      <c r="Z2976">
        <v>2.8</v>
      </c>
      <c r="AA2976">
        <v>2</v>
      </c>
      <c r="AB2976">
        <v>2.1</v>
      </c>
      <c r="AC2976">
        <v>30.2</v>
      </c>
      <c r="AD2976">
        <v>16.7</v>
      </c>
    </row>
    <row r="2977" spans="1:30" x14ac:dyDescent="0.45">
      <c r="A2977" t="s">
        <v>220</v>
      </c>
      <c r="B2977">
        <v>26820</v>
      </c>
      <c r="C2977" t="s">
        <v>634</v>
      </c>
      <c r="E2977">
        <v>42</v>
      </c>
      <c r="F2977" t="s">
        <v>40</v>
      </c>
      <c r="H2977">
        <v>1</v>
      </c>
      <c r="I2977" t="s">
        <v>32</v>
      </c>
      <c r="J2977">
        <v>1</v>
      </c>
      <c r="K2977" t="s">
        <v>32</v>
      </c>
      <c r="L2977">
        <v>0</v>
      </c>
      <c r="M2977" t="s">
        <v>32</v>
      </c>
      <c r="N2977">
        <v>2012</v>
      </c>
      <c r="O2977">
        <v>360</v>
      </c>
      <c r="P2977">
        <v>4310875</v>
      </c>
      <c r="Q2977">
        <v>203</v>
      </c>
      <c r="R2977">
        <v>4268702</v>
      </c>
      <c r="S2977">
        <v>2931</v>
      </c>
      <c r="T2977">
        <v>144821</v>
      </c>
      <c r="U2977">
        <v>157</v>
      </c>
      <c r="V2977">
        <v>42173</v>
      </c>
      <c r="W2977">
        <v>20</v>
      </c>
      <c r="X2977">
        <v>5.4</v>
      </c>
      <c r="Y2977">
        <v>20.100000000000001</v>
      </c>
      <c r="Z2977">
        <v>5.7</v>
      </c>
      <c r="AA2977">
        <v>7.4</v>
      </c>
      <c r="AB2977">
        <v>4.5999999999999996</v>
      </c>
      <c r="AC2977">
        <v>35.700000000000003</v>
      </c>
      <c r="AD2977">
        <v>48</v>
      </c>
    </row>
    <row r="2978" spans="1:30" x14ac:dyDescent="0.45">
      <c r="A2978" t="s">
        <v>220</v>
      </c>
      <c r="B2978">
        <v>26820</v>
      </c>
      <c r="C2978" t="s">
        <v>634</v>
      </c>
      <c r="E2978" t="s">
        <v>41</v>
      </c>
      <c r="F2978" t="s">
        <v>42</v>
      </c>
      <c r="H2978">
        <v>1</v>
      </c>
      <c r="I2978" t="s">
        <v>32</v>
      </c>
      <c r="J2978">
        <v>1</v>
      </c>
      <c r="K2978" t="s">
        <v>32</v>
      </c>
      <c r="L2978">
        <v>0</v>
      </c>
      <c r="M2978" t="s">
        <v>32</v>
      </c>
      <c r="N2978">
        <v>2012</v>
      </c>
      <c r="O2978">
        <v>1860</v>
      </c>
      <c r="P2978">
        <v>2094776</v>
      </c>
      <c r="Q2978">
        <v>486</v>
      </c>
      <c r="R2978">
        <v>2058552</v>
      </c>
      <c r="S2978">
        <v>7485</v>
      </c>
      <c r="T2978">
        <v>171605</v>
      </c>
      <c r="U2978">
        <v>1374</v>
      </c>
      <c r="V2978">
        <v>36224</v>
      </c>
      <c r="W2978">
        <v>10.5</v>
      </c>
      <c r="X2978">
        <v>3.3</v>
      </c>
      <c r="Y2978">
        <v>15.3</v>
      </c>
      <c r="Z2978">
        <v>3.5</v>
      </c>
      <c r="AA2978">
        <v>5.3</v>
      </c>
      <c r="AB2978">
        <v>4.7</v>
      </c>
      <c r="AC2978">
        <v>12.6</v>
      </c>
      <c r="AD2978">
        <v>18.899999999999999</v>
      </c>
    </row>
    <row r="2979" spans="1:30" x14ac:dyDescent="0.45">
      <c r="A2979" t="s">
        <v>220</v>
      </c>
      <c r="B2979">
        <v>26820</v>
      </c>
      <c r="C2979" t="s">
        <v>634</v>
      </c>
      <c r="E2979" t="s">
        <v>43</v>
      </c>
      <c r="F2979" t="s">
        <v>44</v>
      </c>
      <c r="G2979" t="s">
        <v>45</v>
      </c>
      <c r="H2979">
        <v>1</v>
      </c>
      <c r="I2979" t="s">
        <v>32</v>
      </c>
      <c r="J2979">
        <v>1</v>
      </c>
      <c r="K2979" t="s">
        <v>32</v>
      </c>
      <c r="L2979">
        <v>0</v>
      </c>
      <c r="M2979" t="s">
        <v>32</v>
      </c>
      <c r="N2979">
        <v>2012</v>
      </c>
      <c r="O2979">
        <v>623</v>
      </c>
      <c r="P2979">
        <v>463747</v>
      </c>
      <c r="Q2979">
        <v>232</v>
      </c>
      <c r="R2979">
        <v>417941</v>
      </c>
      <c r="S2979">
        <v>2297</v>
      </c>
      <c r="T2979">
        <v>79374</v>
      </c>
      <c r="U2979">
        <v>391</v>
      </c>
      <c r="V2979">
        <v>45805</v>
      </c>
      <c r="W2979">
        <v>14.2</v>
      </c>
      <c r="X2979">
        <v>22.9</v>
      </c>
      <c r="Y2979">
        <v>22.4</v>
      </c>
      <c r="Z2979">
        <v>27</v>
      </c>
      <c r="AA2979">
        <v>27.8</v>
      </c>
      <c r="AB2979">
        <v>27.1</v>
      </c>
      <c r="AC2979">
        <v>20</v>
      </c>
      <c r="AD2979">
        <v>18.7</v>
      </c>
    </row>
    <row r="2980" spans="1:30" x14ac:dyDescent="0.45">
      <c r="A2980" t="s">
        <v>220</v>
      </c>
      <c r="B2980">
        <v>26820</v>
      </c>
      <c r="C2980" t="s">
        <v>634</v>
      </c>
      <c r="E2980">
        <v>51</v>
      </c>
      <c r="F2980" t="s">
        <v>46</v>
      </c>
      <c r="H2980">
        <v>1</v>
      </c>
      <c r="I2980" t="s">
        <v>32</v>
      </c>
      <c r="J2980">
        <v>1</v>
      </c>
      <c r="K2980" t="s">
        <v>32</v>
      </c>
      <c r="L2980">
        <v>0</v>
      </c>
      <c r="M2980" t="s">
        <v>32</v>
      </c>
      <c r="N2980">
        <v>2012</v>
      </c>
      <c r="O2980">
        <v>243</v>
      </c>
      <c r="P2980">
        <v>249461</v>
      </c>
      <c r="Q2980">
        <v>35</v>
      </c>
      <c r="R2980">
        <v>246453</v>
      </c>
      <c r="S2980">
        <v>973</v>
      </c>
      <c r="T2980">
        <v>39199</v>
      </c>
      <c r="U2980">
        <v>209</v>
      </c>
      <c r="V2980">
        <v>3008</v>
      </c>
      <c r="W2980">
        <v>32.5</v>
      </c>
      <c r="X2980">
        <v>3.8</v>
      </c>
      <c r="Y2980">
        <v>24.9</v>
      </c>
      <c r="Z2980">
        <v>4.0999999999999996</v>
      </c>
      <c r="AA2980">
        <v>5.5</v>
      </c>
      <c r="AB2980">
        <v>5.2</v>
      </c>
      <c r="AC2980">
        <v>36.700000000000003</v>
      </c>
      <c r="AD2980">
        <v>26.1</v>
      </c>
    </row>
    <row r="2981" spans="1:30" x14ac:dyDescent="0.45">
      <c r="A2981" t="s">
        <v>220</v>
      </c>
      <c r="B2981">
        <v>26820</v>
      </c>
      <c r="C2981" t="s">
        <v>634</v>
      </c>
      <c r="E2981">
        <v>52</v>
      </c>
      <c r="F2981" t="s">
        <v>47</v>
      </c>
      <c r="G2981" t="s">
        <v>48</v>
      </c>
      <c r="H2981">
        <v>1</v>
      </c>
      <c r="I2981" t="s">
        <v>32</v>
      </c>
      <c r="J2981">
        <v>1</v>
      </c>
      <c r="K2981" t="s">
        <v>32</v>
      </c>
      <c r="L2981">
        <v>0</v>
      </c>
      <c r="M2981" t="s">
        <v>32</v>
      </c>
      <c r="N2981">
        <v>2012</v>
      </c>
      <c r="O2981">
        <v>654</v>
      </c>
      <c r="P2981">
        <v>294582</v>
      </c>
      <c r="Q2981">
        <v>171</v>
      </c>
      <c r="R2981">
        <v>271424</v>
      </c>
      <c r="S2981">
        <v>1252</v>
      </c>
      <c r="T2981">
        <v>62927</v>
      </c>
      <c r="U2981">
        <v>483</v>
      </c>
      <c r="V2981">
        <v>23158</v>
      </c>
      <c r="W2981">
        <v>15.8</v>
      </c>
      <c r="X2981">
        <v>3.6</v>
      </c>
      <c r="Y2981">
        <v>12.2</v>
      </c>
      <c r="Z2981">
        <v>2.7</v>
      </c>
      <c r="AA2981">
        <v>3.2</v>
      </c>
      <c r="AB2981">
        <v>2.5</v>
      </c>
      <c r="AC2981">
        <v>20.2</v>
      </c>
      <c r="AD2981">
        <v>36.200000000000003</v>
      </c>
    </row>
    <row r="2982" spans="1:30" x14ac:dyDescent="0.45">
      <c r="A2982" t="s">
        <v>220</v>
      </c>
      <c r="B2982">
        <v>26820</v>
      </c>
      <c r="C2982" t="s">
        <v>634</v>
      </c>
      <c r="E2982">
        <v>53</v>
      </c>
      <c r="F2982" t="s">
        <v>49</v>
      </c>
      <c r="H2982">
        <v>1</v>
      </c>
      <c r="I2982" t="s">
        <v>32</v>
      </c>
      <c r="J2982">
        <v>1</v>
      </c>
      <c r="K2982" t="s">
        <v>32</v>
      </c>
      <c r="L2982">
        <v>0</v>
      </c>
      <c r="M2982" t="s">
        <v>32</v>
      </c>
      <c r="N2982">
        <v>2012</v>
      </c>
      <c r="O2982">
        <v>1464</v>
      </c>
      <c r="P2982">
        <v>212904</v>
      </c>
      <c r="Q2982">
        <v>103</v>
      </c>
      <c r="R2982">
        <v>85503</v>
      </c>
      <c r="S2982">
        <v>403</v>
      </c>
      <c r="T2982">
        <v>12672</v>
      </c>
      <c r="U2982">
        <v>1361</v>
      </c>
      <c r="W2982">
        <v>18.7</v>
      </c>
      <c r="X2982">
        <v>33</v>
      </c>
      <c r="Y2982">
        <v>31.9</v>
      </c>
      <c r="Z2982">
        <v>24.5</v>
      </c>
      <c r="AA2982">
        <v>23.3</v>
      </c>
      <c r="AB2982">
        <v>15</v>
      </c>
      <c r="AC2982">
        <v>18.899999999999999</v>
      </c>
    </row>
    <row r="2983" spans="1:30" x14ac:dyDescent="0.45">
      <c r="A2983" t="s">
        <v>220</v>
      </c>
      <c r="B2983">
        <v>26820</v>
      </c>
      <c r="C2983" t="s">
        <v>634</v>
      </c>
      <c r="E2983">
        <v>54</v>
      </c>
      <c r="F2983" t="s">
        <v>50</v>
      </c>
      <c r="H2983">
        <v>1</v>
      </c>
      <c r="I2983" t="s">
        <v>32</v>
      </c>
      <c r="J2983">
        <v>1</v>
      </c>
      <c r="K2983" t="s">
        <v>32</v>
      </c>
      <c r="L2983">
        <v>0</v>
      </c>
      <c r="M2983" t="s">
        <v>32</v>
      </c>
      <c r="N2983">
        <v>2012</v>
      </c>
      <c r="O2983">
        <v>1531</v>
      </c>
      <c r="P2983">
        <v>1563538</v>
      </c>
      <c r="Q2983">
        <v>369</v>
      </c>
      <c r="R2983">
        <v>1526185</v>
      </c>
      <c r="S2983">
        <v>8441</v>
      </c>
      <c r="T2983">
        <v>568396</v>
      </c>
      <c r="U2983">
        <v>1162</v>
      </c>
      <c r="V2983">
        <v>37353</v>
      </c>
      <c r="W2983">
        <v>15.3</v>
      </c>
      <c r="X2983">
        <v>2.7</v>
      </c>
      <c r="Y2983">
        <v>12.9</v>
      </c>
      <c r="Z2983">
        <v>2.8</v>
      </c>
      <c r="AA2983">
        <v>5.0999999999999996</v>
      </c>
      <c r="AB2983">
        <v>2.7</v>
      </c>
      <c r="AC2983">
        <v>19.7</v>
      </c>
      <c r="AD2983">
        <v>16.8</v>
      </c>
    </row>
    <row r="2984" spans="1:30" x14ac:dyDescent="0.45">
      <c r="A2984" t="s">
        <v>220</v>
      </c>
      <c r="B2984">
        <v>26820</v>
      </c>
      <c r="C2984" t="s">
        <v>634</v>
      </c>
      <c r="E2984">
        <v>56</v>
      </c>
      <c r="F2984" t="s">
        <v>51</v>
      </c>
      <c r="H2984">
        <v>1</v>
      </c>
      <c r="I2984" t="s">
        <v>32</v>
      </c>
      <c r="J2984">
        <v>1</v>
      </c>
      <c r="K2984" t="s">
        <v>32</v>
      </c>
      <c r="L2984">
        <v>0</v>
      </c>
      <c r="M2984" t="s">
        <v>32</v>
      </c>
      <c r="N2984">
        <v>2012</v>
      </c>
      <c r="O2984">
        <v>818</v>
      </c>
      <c r="P2984">
        <v>267970</v>
      </c>
      <c r="Q2984">
        <v>223</v>
      </c>
      <c r="R2984">
        <v>250301</v>
      </c>
      <c r="S2984">
        <v>4038</v>
      </c>
      <c r="T2984">
        <v>114756</v>
      </c>
      <c r="U2984">
        <v>595</v>
      </c>
      <c r="W2984">
        <v>18.2</v>
      </c>
      <c r="X2984">
        <v>11.3</v>
      </c>
      <c r="Y2984">
        <v>24.7</v>
      </c>
      <c r="Z2984">
        <v>10</v>
      </c>
      <c r="AA2984">
        <v>9.5</v>
      </c>
      <c r="AB2984">
        <v>8.6999999999999993</v>
      </c>
      <c r="AC2984">
        <v>20.7</v>
      </c>
    </row>
    <row r="2985" spans="1:30" x14ac:dyDescent="0.45">
      <c r="A2985" t="s">
        <v>220</v>
      </c>
      <c r="B2985">
        <v>26820</v>
      </c>
      <c r="C2985" t="s">
        <v>634</v>
      </c>
      <c r="E2985">
        <v>61</v>
      </c>
      <c r="F2985" t="s">
        <v>52</v>
      </c>
      <c r="H2985">
        <v>1</v>
      </c>
      <c r="I2985" t="s">
        <v>32</v>
      </c>
      <c r="J2985">
        <v>1</v>
      </c>
      <c r="K2985" t="s">
        <v>32</v>
      </c>
      <c r="L2985">
        <v>0</v>
      </c>
      <c r="M2985" t="s">
        <v>32</v>
      </c>
      <c r="N2985">
        <v>2012</v>
      </c>
      <c r="O2985">
        <v>201</v>
      </c>
      <c r="P2985">
        <v>17508</v>
      </c>
      <c r="Q2985">
        <v>24</v>
      </c>
      <c r="R2985">
        <v>14320</v>
      </c>
      <c r="S2985">
        <v>323</v>
      </c>
      <c r="T2985">
        <v>5419</v>
      </c>
      <c r="U2985">
        <v>177</v>
      </c>
      <c r="V2985">
        <v>3187</v>
      </c>
      <c r="W2985">
        <v>32.299999999999997</v>
      </c>
      <c r="X2985">
        <v>8.5</v>
      </c>
      <c r="Y2985">
        <v>26.7</v>
      </c>
      <c r="Z2985">
        <v>8.8000000000000007</v>
      </c>
      <c r="AA2985">
        <v>14.4</v>
      </c>
      <c r="AB2985">
        <v>6.6</v>
      </c>
      <c r="AC2985">
        <v>33.799999999999997</v>
      </c>
      <c r="AD2985">
        <v>19.899999999999999</v>
      </c>
    </row>
    <row r="2986" spans="1:30" x14ac:dyDescent="0.45">
      <c r="A2986" t="s">
        <v>220</v>
      </c>
      <c r="B2986">
        <v>26820</v>
      </c>
      <c r="C2986" t="s">
        <v>634</v>
      </c>
      <c r="E2986">
        <v>62</v>
      </c>
      <c r="F2986" t="s">
        <v>53</v>
      </c>
      <c r="H2986">
        <v>1</v>
      </c>
      <c r="I2986" t="s">
        <v>32</v>
      </c>
      <c r="J2986">
        <v>1</v>
      </c>
      <c r="K2986" t="s">
        <v>32</v>
      </c>
      <c r="L2986">
        <v>0</v>
      </c>
      <c r="M2986" t="s">
        <v>32</v>
      </c>
      <c r="N2986">
        <v>2012</v>
      </c>
      <c r="O2986">
        <v>1296</v>
      </c>
      <c r="P2986">
        <v>786499</v>
      </c>
      <c r="Q2986">
        <v>480</v>
      </c>
      <c r="R2986">
        <v>768105</v>
      </c>
      <c r="S2986">
        <v>7397</v>
      </c>
      <c r="T2986">
        <v>281611</v>
      </c>
      <c r="U2986">
        <v>816</v>
      </c>
      <c r="V2986">
        <v>18394</v>
      </c>
      <c r="W2986">
        <v>12.3</v>
      </c>
      <c r="X2986">
        <v>11</v>
      </c>
      <c r="Y2986">
        <v>17.2</v>
      </c>
      <c r="Z2986">
        <v>11.7</v>
      </c>
      <c r="AA2986">
        <v>17.7</v>
      </c>
      <c r="AB2986">
        <v>21.7</v>
      </c>
      <c r="AC2986">
        <v>10.7</v>
      </c>
      <c r="AD2986">
        <v>19.3</v>
      </c>
    </row>
    <row r="2987" spans="1:30" x14ac:dyDescent="0.45">
      <c r="A2987" t="s">
        <v>220</v>
      </c>
      <c r="B2987">
        <v>26820</v>
      </c>
      <c r="C2987" t="s">
        <v>634</v>
      </c>
      <c r="E2987">
        <v>71</v>
      </c>
      <c r="F2987" t="s">
        <v>54</v>
      </c>
      <c r="H2987">
        <v>1</v>
      </c>
      <c r="I2987" t="s">
        <v>32</v>
      </c>
      <c r="J2987">
        <v>1</v>
      </c>
      <c r="K2987" t="s">
        <v>32</v>
      </c>
      <c r="L2987">
        <v>0</v>
      </c>
      <c r="M2987" t="s">
        <v>32</v>
      </c>
      <c r="N2987">
        <v>2012</v>
      </c>
      <c r="O2987">
        <v>419</v>
      </c>
      <c r="Q2987">
        <v>43</v>
      </c>
      <c r="U2987">
        <v>376</v>
      </c>
      <c r="W2987">
        <v>24.9</v>
      </c>
      <c r="Y2987">
        <v>75.400000000000006</v>
      </c>
      <c r="AC2987">
        <v>24.6</v>
      </c>
    </row>
    <row r="2988" spans="1:30" x14ac:dyDescent="0.45">
      <c r="A2988" t="s">
        <v>220</v>
      </c>
      <c r="B2988">
        <v>26820</v>
      </c>
      <c r="C2988" t="s">
        <v>634</v>
      </c>
      <c r="E2988">
        <v>72</v>
      </c>
      <c r="F2988" t="s">
        <v>55</v>
      </c>
      <c r="H2988">
        <v>1</v>
      </c>
      <c r="I2988" t="s">
        <v>32</v>
      </c>
      <c r="J2988">
        <v>1</v>
      </c>
      <c r="K2988" t="s">
        <v>32</v>
      </c>
      <c r="L2988">
        <v>0</v>
      </c>
      <c r="M2988" t="s">
        <v>32</v>
      </c>
      <c r="N2988">
        <v>2012</v>
      </c>
      <c r="O2988">
        <v>321</v>
      </c>
      <c r="P2988">
        <v>204301</v>
      </c>
      <c r="Q2988">
        <v>218</v>
      </c>
      <c r="R2988">
        <v>202718</v>
      </c>
      <c r="S2988">
        <v>4978</v>
      </c>
      <c r="T2988">
        <v>56742</v>
      </c>
      <c r="U2988">
        <v>103</v>
      </c>
      <c r="V2988">
        <v>1583</v>
      </c>
      <c r="W2988">
        <v>25</v>
      </c>
      <c r="X2988">
        <v>11</v>
      </c>
      <c r="Y2988">
        <v>18.100000000000001</v>
      </c>
      <c r="Z2988">
        <v>11.5</v>
      </c>
      <c r="AA2988">
        <v>17.3</v>
      </c>
      <c r="AB2988">
        <v>10.8</v>
      </c>
      <c r="AC2988">
        <v>58.7</v>
      </c>
      <c r="AD2988">
        <v>29.8</v>
      </c>
    </row>
    <row r="2989" spans="1:30" x14ac:dyDescent="0.45">
      <c r="A2989" t="s">
        <v>220</v>
      </c>
      <c r="B2989">
        <v>26820</v>
      </c>
      <c r="C2989" t="s">
        <v>634</v>
      </c>
      <c r="E2989">
        <v>81</v>
      </c>
      <c r="F2989" t="s">
        <v>56</v>
      </c>
      <c r="G2989" t="s">
        <v>57</v>
      </c>
      <c r="H2989">
        <v>1</v>
      </c>
      <c r="I2989" t="s">
        <v>32</v>
      </c>
      <c r="J2989">
        <v>1</v>
      </c>
      <c r="K2989" t="s">
        <v>32</v>
      </c>
      <c r="L2989">
        <v>0</v>
      </c>
      <c r="M2989" t="s">
        <v>32</v>
      </c>
      <c r="N2989">
        <v>2012</v>
      </c>
      <c r="O2989">
        <v>1480</v>
      </c>
      <c r="P2989">
        <v>108092</v>
      </c>
      <c r="Q2989">
        <v>145</v>
      </c>
      <c r="R2989">
        <v>74192</v>
      </c>
      <c r="S2989">
        <v>874</v>
      </c>
      <c r="T2989">
        <v>19764</v>
      </c>
      <c r="U2989">
        <v>1335</v>
      </c>
      <c r="V2989">
        <v>33900</v>
      </c>
      <c r="W2989">
        <v>15.3</v>
      </c>
      <c r="X2989">
        <v>24.1</v>
      </c>
      <c r="Y2989">
        <v>46.4</v>
      </c>
      <c r="Z2989">
        <v>33.5</v>
      </c>
      <c r="AA2989">
        <v>33.799999999999997</v>
      </c>
      <c r="AB2989">
        <v>32.6</v>
      </c>
      <c r="AC2989">
        <v>16.600000000000001</v>
      </c>
      <c r="AD2989">
        <v>27</v>
      </c>
    </row>
    <row r="2990" spans="1:30" x14ac:dyDescent="0.45">
      <c r="A2990" t="s">
        <v>221</v>
      </c>
      <c r="B2990">
        <v>26900</v>
      </c>
      <c r="C2990" t="s">
        <v>635</v>
      </c>
      <c r="E2990">
        <v>0</v>
      </c>
      <c r="F2990" t="s">
        <v>31</v>
      </c>
      <c r="H2990">
        <v>1</v>
      </c>
      <c r="I2990" t="s">
        <v>32</v>
      </c>
      <c r="J2990">
        <v>1</v>
      </c>
      <c r="K2990" t="s">
        <v>32</v>
      </c>
      <c r="L2990">
        <v>0</v>
      </c>
      <c r="M2990" t="s">
        <v>32</v>
      </c>
      <c r="N2990">
        <v>2012</v>
      </c>
      <c r="O2990">
        <v>159238</v>
      </c>
      <c r="P2990">
        <v>229039783</v>
      </c>
      <c r="Q2990">
        <v>33413</v>
      </c>
      <c r="R2990">
        <v>223465326</v>
      </c>
      <c r="S2990">
        <v>813377</v>
      </c>
      <c r="T2990">
        <v>36063110</v>
      </c>
      <c r="U2990">
        <v>125825</v>
      </c>
      <c r="V2990">
        <v>5574458</v>
      </c>
      <c r="W2990">
        <v>0.6</v>
      </c>
      <c r="X2990">
        <v>1.1000000000000001</v>
      </c>
      <c r="Y2990">
        <v>1.6</v>
      </c>
      <c r="Z2990">
        <v>1.3</v>
      </c>
      <c r="AA2990">
        <v>1</v>
      </c>
      <c r="AB2990">
        <v>0.9</v>
      </c>
      <c r="AC2990">
        <v>0.6</v>
      </c>
      <c r="AD2990">
        <v>3.8</v>
      </c>
    </row>
    <row r="2991" spans="1:30" x14ac:dyDescent="0.45">
      <c r="A2991" t="s">
        <v>221</v>
      </c>
      <c r="B2991">
        <v>26900</v>
      </c>
      <c r="C2991" t="s">
        <v>635</v>
      </c>
      <c r="E2991">
        <v>11</v>
      </c>
      <c r="F2991" t="s">
        <v>33</v>
      </c>
      <c r="G2991" t="s">
        <v>34</v>
      </c>
      <c r="H2991">
        <v>1</v>
      </c>
      <c r="I2991" t="s">
        <v>32</v>
      </c>
      <c r="J2991">
        <v>1</v>
      </c>
      <c r="K2991" t="s">
        <v>32</v>
      </c>
      <c r="L2991">
        <v>0</v>
      </c>
      <c r="M2991" t="s">
        <v>32</v>
      </c>
      <c r="N2991">
        <v>2012</v>
      </c>
      <c r="O2991">
        <v>522</v>
      </c>
      <c r="P2991">
        <v>46809</v>
      </c>
      <c r="Q2991">
        <v>59</v>
      </c>
      <c r="R2991">
        <v>35849</v>
      </c>
      <c r="S2991">
        <v>159</v>
      </c>
      <c r="T2991">
        <v>4961</v>
      </c>
      <c r="U2991">
        <v>462</v>
      </c>
      <c r="V2991">
        <v>10961</v>
      </c>
      <c r="W2991">
        <v>24.2</v>
      </c>
      <c r="X2991">
        <v>28.4</v>
      </c>
      <c r="Y2991">
        <v>20.100000000000001</v>
      </c>
      <c r="Z2991">
        <v>27.9</v>
      </c>
      <c r="AA2991">
        <v>18.8</v>
      </c>
      <c r="AB2991">
        <v>13.6</v>
      </c>
      <c r="AC2991">
        <v>25.4</v>
      </c>
      <c r="AD2991">
        <v>39.9</v>
      </c>
    </row>
    <row r="2992" spans="1:30" x14ac:dyDescent="0.45">
      <c r="A2992" t="s">
        <v>221</v>
      </c>
      <c r="B2992">
        <v>26900</v>
      </c>
      <c r="C2992" t="s">
        <v>635</v>
      </c>
      <c r="E2992">
        <v>21</v>
      </c>
      <c r="F2992" t="s">
        <v>35</v>
      </c>
      <c r="H2992">
        <v>1</v>
      </c>
      <c r="I2992" t="s">
        <v>32</v>
      </c>
      <c r="J2992">
        <v>1</v>
      </c>
      <c r="K2992" t="s">
        <v>32</v>
      </c>
      <c r="L2992">
        <v>0</v>
      </c>
      <c r="M2992" t="s">
        <v>32</v>
      </c>
      <c r="N2992">
        <v>2012</v>
      </c>
      <c r="O2992">
        <v>187</v>
      </c>
      <c r="P2992">
        <v>153431</v>
      </c>
      <c r="Q2992">
        <v>19</v>
      </c>
      <c r="R2992">
        <v>134867</v>
      </c>
      <c r="S2992">
        <v>466</v>
      </c>
      <c r="T2992">
        <v>22887</v>
      </c>
      <c r="U2992">
        <v>168</v>
      </c>
      <c r="W2992">
        <v>44.7</v>
      </c>
      <c r="X2992">
        <v>11.8</v>
      </c>
      <c r="Y2992">
        <v>58.7</v>
      </c>
      <c r="Z2992">
        <v>4.3</v>
      </c>
      <c r="AA2992">
        <v>6.4</v>
      </c>
      <c r="AB2992">
        <v>4.7</v>
      </c>
      <c r="AC2992">
        <v>42.7</v>
      </c>
    </row>
    <row r="2993" spans="1:30" x14ac:dyDescent="0.45">
      <c r="A2993" t="s">
        <v>221</v>
      </c>
      <c r="B2993">
        <v>26900</v>
      </c>
      <c r="C2993" t="s">
        <v>635</v>
      </c>
      <c r="E2993">
        <v>22</v>
      </c>
      <c r="F2993" t="s">
        <v>36</v>
      </c>
      <c r="H2993">
        <v>1</v>
      </c>
      <c r="I2993" t="s">
        <v>32</v>
      </c>
      <c r="J2993">
        <v>1</v>
      </c>
      <c r="K2993" t="s">
        <v>32</v>
      </c>
      <c r="L2993">
        <v>0</v>
      </c>
      <c r="M2993" t="s">
        <v>32</v>
      </c>
      <c r="N2993">
        <v>2012</v>
      </c>
      <c r="O2993">
        <v>163</v>
      </c>
      <c r="P2993">
        <v>4863845</v>
      </c>
      <c r="Q2993">
        <v>27</v>
      </c>
      <c r="R2993">
        <v>4859474</v>
      </c>
      <c r="S2993">
        <v>4588</v>
      </c>
      <c r="T2993">
        <v>390457</v>
      </c>
      <c r="U2993">
        <v>136</v>
      </c>
      <c r="W2993">
        <v>40</v>
      </c>
      <c r="X2993">
        <v>0.4</v>
      </c>
      <c r="Y2993">
        <v>0</v>
      </c>
      <c r="Z2993">
        <v>0.4</v>
      </c>
      <c r="AA2993">
        <v>3.1</v>
      </c>
      <c r="AB2993">
        <v>2.8</v>
      </c>
      <c r="AC2993">
        <v>45.7</v>
      </c>
    </row>
    <row r="2994" spans="1:30" x14ac:dyDescent="0.45">
      <c r="A2994" t="s">
        <v>221</v>
      </c>
      <c r="B2994">
        <v>26900</v>
      </c>
      <c r="C2994" t="s">
        <v>635</v>
      </c>
      <c r="E2994">
        <v>23</v>
      </c>
      <c r="F2994" t="s">
        <v>37</v>
      </c>
      <c r="H2994">
        <v>1</v>
      </c>
      <c r="I2994" t="s">
        <v>32</v>
      </c>
      <c r="J2994">
        <v>1</v>
      </c>
      <c r="K2994" t="s">
        <v>32</v>
      </c>
      <c r="L2994">
        <v>0</v>
      </c>
      <c r="M2994" t="s">
        <v>32</v>
      </c>
      <c r="N2994">
        <v>2012</v>
      </c>
      <c r="O2994">
        <v>18040</v>
      </c>
      <c r="P2994">
        <v>11703793</v>
      </c>
      <c r="Q2994">
        <v>4007</v>
      </c>
      <c r="R2994">
        <v>11025799</v>
      </c>
      <c r="S2994">
        <v>46267</v>
      </c>
      <c r="T2994">
        <v>2369996</v>
      </c>
      <c r="U2994">
        <v>14033</v>
      </c>
      <c r="V2994">
        <v>677995</v>
      </c>
      <c r="W2994">
        <v>4</v>
      </c>
      <c r="X2994">
        <v>9.1</v>
      </c>
      <c r="Y2994">
        <v>6.9</v>
      </c>
      <c r="Z2994">
        <v>10.199999999999999</v>
      </c>
      <c r="AA2994">
        <v>9.5</v>
      </c>
      <c r="AB2994">
        <v>9.1999999999999993</v>
      </c>
      <c r="AC2994">
        <v>3.7</v>
      </c>
      <c r="AD2994">
        <v>12.5</v>
      </c>
    </row>
    <row r="2995" spans="1:30" x14ac:dyDescent="0.45">
      <c r="A2995" t="s">
        <v>221</v>
      </c>
      <c r="B2995">
        <v>26900</v>
      </c>
      <c r="C2995" t="s">
        <v>635</v>
      </c>
      <c r="E2995" t="s">
        <v>38</v>
      </c>
      <c r="F2995" t="s">
        <v>39</v>
      </c>
      <c r="H2995">
        <v>1</v>
      </c>
      <c r="I2995" t="s">
        <v>32</v>
      </c>
      <c r="J2995">
        <v>1</v>
      </c>
      <c r="K2995" t="s">
        <v>32</v>
      </c>
      <c r="L2995">
        <v>0</v>
      </c>
      <c r="M2995" t="s">
        <v>32</v>
      </c>
      <c r="N2995">
        <v>2012</v>
      </c>
      <c r="O2995">
        <v>2972</v>
      </c>
      <c r="P2995">
        <v>42002736</v>
      </c>
      <c r="Q2995">
        <v>1661</v>
      </c>
      <c r="R2995">
        <v>41904870</v>
      </c>
      <c r="S2995">
        <v>73183</v>
      </c>
      <c r="T2995">
        <v>3957781</v>
      </c>
      <c r="U2995">
        <v>1311</v>
      </c>
      <c r="W2995">
        <v>5.6</v>
      </c>
      <c r="X2995">
        <v>2.2000000000000002</v>
      </c>
      <c r="Y2995">
        <v>6.1</v>
      </c>
      <c r="Z2995">
        <v>2.2999999999999998</v>
      </c>
      <c r="AA2995">
        <v>5.2</v>
      </c>
      <c r="AB2995">
        <v>5.7</v>
      </c>
      <c r="AC2995">
        <v>11.9</v>
      </c>
    </row>
    <row r="2996" spans="1:30" x14ac:dyDescent="0.45">
      <c r="A2996" t="s">
        <v>221</v>
      </c>
      <c r="B2996">
        <v>26900</v>
      </c>
      <c r="C2996" t="s">
        <v>635</v>
      </c>
      <c r="E2996">
        <v>42</v>
      </c>
      <c r="F2996" t="s">
        <v>40</v>
      </c>
      <c r="H2996">
        <v>1</v>
      </c>
      <c r="I2996" t="s">
        <v>32</v>
      </c>
      <c r="J2996">
        <v>1</v>
      </c>
      <c r="K2996" t="s">
        <v>32</v>
      </c>
      <c r="L2996">
        <v>0</v>
      </c>
      <c r="M2996" t="s">
        <v>32</v>
      </c>
      <c r="N2996">
        <v>2012</v>
      </c>
      <c r="O2996">
        <v>4601</v>
      </c>
      <c r="P2996">
        <v>52221152</v>
      </c>
      <c r="Q2996">
        <v>2593</v>
      </c>
      <c r="R2996">
        <v>52075243</v>
      </c>
      <c r="S2996">
        <v>49437</v>
      </c>
      <c r="T2996">
        <v>2757414</v>
      </c>
      <c r="U2996">
        <v>2008</v>
      </c>
      <c r="V2996">
        <v>145909</v>
      </c>
      <c r="W2996">
        <v>6.4</v>
      </c>
      <c r="X2996">
        <v>3.7</v>
      </c>
      <c r="Y2996">
        <v>6.4</v>
      </c>
      <c r="Z2996">
        <v>3.9</v>
      </c>
      <c r="AA2996">
        <v>5.4</v>
      </c>
      <c r="AB2996">
        <v>5.6</v>
      </c>
      <c r="AC2996">
        <v>11.2</v>
      </c>
      <c r="AD2996">
        <v>15.4</v>
      </c>
    </row>
    <row r="2997" spans="1:30" x14ac:dyDescent="0.45">
      <c r="A2997" t="s">
        <v>221</v>
      </c>
      <c r="B2997">
        <v>26900</v>
      </c>
      <c r="C2997" t="s">
        <v>635</v>
      </c>
      <c r="E2997" t="s">
        <v>41</v>
      </c>
      <c r="F2997" t="s">
        <v>42</v>
      </c>
      <c r="H2997">
        <v>1</v>
      </c>
      <c r="I2997" t="s">
        <v>32</v>
      </c>
      <c r="J2997">
        <v>1</v>
      </c>
      <c r="K2997" t="s">
        <v>32</v>
      </c>
      <c r="L2997">
        <v>0</v>
      </c>
      <c r="M2997" t="s">
        <v>32</v>
      </c>
      <c r="N2997">
        <v>2012</v>
      </c>
      <c r="O2997">
        <v>14621</v>
      </c>
      <c r="P2997">
        <v>29119284</v>
      </c>
      <c r="Q2997">
        <v>3496</v>
      </c>
      <c r="R2997">
        <v>28669405</v>
      </c>
      <c r="S2997">
        <v>94935</v>
      </c>
      <c r="T2997">
        <v>2318815</v>
      </c>
      <c r="U2997">
        <v>11125</v>
      </c>
      <c r="V2997">
        <v>449879</v>
      </c>
      <c r="W2997">
        <v>3.4</v>
      </c>
      <c r="X2997">
        <v>5</v>
      </c>
      <c r="Y2997">
        <v>4.3</v>
      </c>
      <c r="Z2997">
        <v>5.3</v>
      </c>
      <c r="AA2997">
        <v>2.8</v>
      </c>
      <c r="AB2997">
        <v>5</v>
      </c>
      <c r="AC2997">
        <v>3.9</v>
      </c>
      <c r="AD2997">
        <v>9.3000000000000007</v>
      </c>
    </row>
    <row r="2998" spans="1:30" x14ac:dyDescent="0.45">
      <c r="A2998" t="s">
        <v>221</v>
      </c>
      <c r="B2998">
        <v>26900</v>
      </c>
      <c r="C2998" t="s">
        <v>635</v>
      </c>
      <c r="E2998" t="s">
        <v>43</v>
      </c>
      <c r="F2998" t="s">
        <v>44</v>
      </c>
      <c r="G2998" t="s">
        <v>45</v>
      </c>
      <c r="H2998">
        <v>1</v>
      </c>
      <c r="I2998" t="s">
        <v>32</v>
      </c>
      <c r="J2998">
        <v>1</v>
      </c>
      <c r="K2998" t="s">
        <v>32</v>
      </c>
      <c r="L2998">
        <v>0</v>
      </c>
      <c r="M2998" t="s">
        <v>32</v>
      </c>
      <c r="N2998">
        <v>2012</v>
      </c>
      <c r="O2998">
        <v>7097</v>
      </c>
      <c r="P2998">
        <v>7696863</v>
      </c>
      <c r="Q2998">
        <v>1214</v>
      </c>
      <c r="R2998">
        <v>7327629</v>
      </c>
      <c r="S2998">
        <v>50378</v>
      </c>
      <c r="T2998">
        <v>1862285</v>
      </c>
      <c r="U2998">
        <v>5883</v>
      </c>
      <c r="V2998">
        <v>369234</v>
      </c>
      <c r="W2998">
        <v>4.5999999999999996</v>
      </c>
      <c r="X2998">
        <v>4.4000000000000004</v>
      </c>
      <c r="Y2998">
        <v>4.5</v>
      </c>
      <c r="Z2998">
        <v>4.8</v>
      </c>
      <c r="AA2998">
        <v>4.3</v>
      </c>
      <c r="AB2998">
        <v>4.3</v>
      </c>
      <c r="AC2998">
        <v>5.5</v>
      </c>
      <c r="AD2998">
        <v>10.4</v>
      </c>
    </row>
    <row r="2999" spans="1:30" x14ac:dyDescent="0.45">
      <c r="A2999" t="s">
        <v>221</v>
      </c>
      <c r="B2999">
        <v>26900</v>
      </c>
      <c r="C2999" t="s">
        <v>635</v>
      </c>
      <c r="E2999">
        <v>51</v>
      </c>
      <c r="F2999" t="s">
        <v>46</v>
      </c>
      <c r="H2999">
        <v>1</v>
      </c>
      <c r="I2999" t="s">
        <v>32</v>
      </c>
      <c r="J2999">
        <v>1</v>
      </c>
      <c r="K2999" t="s">
        <v>32</v>
      </c>
      <c r="L2999">
        <v>0</v>
      </c>
      <c r="M2999" t="s">
        <v>32</v>
      </c>
      <c r="N2999">
        <v>2012</v>
      </c>
      <c r="O2999">
        <v>2184</v>
      </c>
      <c r="P2999">
        <v>5294926</v>
      </c>
      <c r="Q2999">
        <v>515</v>
      </c>
      <c r="R2999">
        <v>5258502</v>
      </c>
      <c r="S2999">
        <v>19981</v>
      </c>
      <c r="T2999">
        <v>1271213</v>
      </c>
      <c r="U2999">
        <v>1669</v>
      </c>
      <c r="V2999">
        <v>36424</v>
      </c>
      <c r="W2999">
        <v>9.9</v>
      </c>
      <c r="X2999">
        <v>1.1000000000000001</v>
      </c>
      <c r="Y2999">
        <v>8.8000000000000007</v>
      </c>
      <c r="Z2999">
        <v>1.1000000000000001</v>
      </c>
      <c r="AA2999">
        <v>1.9</v>
      </c>
      <c r="AB2999">
        <v>2.1</v>
      </c>
      <c r="AC2999">
        <v>10.7</v>
      </c>
      <c r="AD2999">
        <v>15.6</v>
      </c>
    </row>
    <row r="3000" spans="1:30" x14ac:dyDescent="0.45">
      <c r="A3000" t="s">
        <v>221</v>
      </c>
      <c r="B3000">
        <v>26900</v>
      </c>
      <c r="C3000" t="s">
        <v>635</v>
      </c>
      <c r="E3000">
        <v>52</v>
      </c>
      <c r="F3000" t="s">
        <v>47</v>
      </c>
      <c r="G3000" t="s">
        <v>48</v>
      </c>
      <c r="H3000">
        <v>1</v>
      </c>
      <c r="I3000" t="s">
        <v>32</v>
      </c>
      <c r="J3000">
        <v>1</v>
      </c>
      <c r="K3000" t="s">
        <v>32</v>
      </c>
      <c r="L3000">
        <v>0</v>
      </c>
      <c r="M3000" t="s">
        <v>32</v>
      </c>
      <c r="N3000">
        <v>2012</v>
      </c>
      <c r="O3000">
        <v>6877</v>
      </c>
      <c r="P3000">
        <v>28030914</v>
      </c>
      <c r="Q3000">
        <v>1863</v>
      </c>
      <c r="R3000">
        <v>27683092</v>
      </c>
      <c r="S3000">
        <v>45249</v>
      </c>
      <c r="T3000">
        <v>3148529</v>
      </c>
      <c r="U3000">
        <v>5014</v>
      </c>
      <c r="V3000">
        <v>347822</v>
      </c>
      <c r="W3000">
        <v>3.4</v>
      </c>
      <c r="X3000">
        <v>2.7</v>
      </c>
      <c r="Y3000">
        <v>6.6</v>
      </c>
      <c r="Z3000">
        <v>2.8</v>
      </c>
      <c r="AA3000">
        <v>2</v>
      </c>
      <c r="AB3000">
        <v>2.2999999999999998</v>
      </c>
      <c r="AC3000">
        <v>3.3</v>
      </c>
      <c r="AD3000">
        <v>15.2</v>
      </c>
    </row>
    <row r="3001" spans="1:30" x14ac:dyDescent="0.45">
      <c r="A3001" t="s">
        <v>221</v>
      </c>
      <c r="B3001">
        <v>26900</v>
      </c>
      <c r="C3001" t="s">
        <v>635</v>
      </c>
      <c r="E3001">
        <v>53</v>
      </c>
      <c r="F3001" t="s">
        <v>49</v>
      </c>
      <c r="H3001">
        <v>1</v>
      </c>
      <c r="I3001" t="s">
        <v>32</v>
      </c>
      <c r="J3001">
        <v>1</v>
      </c>
      <c r="K3001" t="s">
        <v>32</v>
      </c>
      <c r="L3001">
        <v>0</v>
      </c>
      <c r="M3001" t="s">
        <v>32</v>
      </c>
      <c r="N3001">
        <v>2012</v>
      </c>
      <c r="O3001">
        <v>16043</v>
      </c>
      <c r="P3001">
        <v>5834145</v>
      </c>
      <c r="Q3001">
        <v>1711</v>
      </c>
      <c r="R3001">
        <v>4308006</v>
      </c>
      <c r="S3001">
        <v>15499</v>
      </c>
      <c r="T3001">
        <v>690220</v>
      </c>
      <c r="U3001">
        <v>14332</v>
      </c>
      <c r="V3001">
        <v>1526139</v>
      </c>
      <c r="W3001">
        <v>4.5999999999999996</v>
      </c>
      <c r="X3001">
        <v>3.9</v>
      </c>
      <c r="Y3001">
        <v>6.6</v>
      </c>
      <c r="Z3001">
        <v>3.8</v>
      </c>
      <c r="AA3001">
        <v>6.2</v>
      </c>
      <c r="AB3001">
        <v>7</v>
      </c>
      <c r="AC3001">
        <v>4.5999999999999996</v>
      </c>
      <c r="AD3001">
        <v>15.9</v>
      </c>
    </row>
    <row r="3002" spans="1:30" x14ac:dyDescent="0.45">
      <c r="A3002" t="s">
        <v>221</v>
      </c>
      <c r="B3002">
        <v>26900</v>
      </c>
      <c r="C3002" t="s">
        <v>635</v>
      </c>
      <c r="E3002">
        <v>54</v>
      </c>
      <c r="F3002" t="s">
        <v>50</v>
      </c>
      <c r="H3002">
        <v>1</v>
      </c>
      <c r="I3002" t="s">
        <v>32</v>
      </c>
      <c r="J3002">
        <v>1</v>
      </c>
      <c r="K3002" t="s">
        <v>32</v>
      </c>
      <c r="L3002">
        <v>0</v>
      </c>
      <c r="M3002" t="s">
        <v>32</v>
      </c>
      <c r="N3002">
        <v>2012</v>
      </c>
      <c r="O3002">
        <v>22745</v>
      </c>
      <c r="P3002">
        <v>9310608</v>
      </c>
      <c r="Q3002">
        <v>5112</v>
      </c>
      <c r="R3002">
        <v>8657648</v>
      </c>
      <c r="S3002">
        <v>51558</v>
      </c>
      <c r="T3002">
        <v>3238377</v>
      </c>
      <c r="U3002">
        <v>17634</v>
      </c>
      <c r="V3002">
        <v>652960</v>
      </c>
      <c r="W3002">
        <v>3.5</v>
      </c>
      <c r="X3002">
        <v>2.9</v>
      </c>
      <c r="Y3002">
        <v>3.4</v>
      </c>
      <c r="Z3002">
        <v>3.2</v>
      </c>
      <c r="AA3002">
        <v>3.4</v>
      </c>
      <c r="AB3002">
        <v>2.2000000000000002</v>
      </c>
      <c r="AC3002">
        <v>4.2</v>
      </c>
      <c r="AD3002">
        <v>8.9</v>
      </c>
    </row>
    <row r="3003" spans="1:30" x14ac:dyDescent="0.45">
      <c r="A3003" t="s">
        <v>221</v>
      </c>
      <c r="B3003">
        <v>26900</v>
      </c>
      <c r="C3003" t="s">
        <v>635</v>
      </c>
      <c r="E3003">
        <v>55</v>
      </c>
      <c r="F3003" t="s">
        <v>59</v>
      </c>
      <c r="H3003">
        <v>1</v>
      </c>
      <c r="I3003" t="s">
        <v>32</v>
      </c>
      <c r="J3003">
        <v>1</v>
      </c>
      <c r="K3003" t="s">
        <v>32</v>
      </c>
      <c r="L3003">
        <v>0</v>
      </c>
      <c r="M3003" t="s">
        <v>32</v>
      </c>
      <c r="N3003">
        <v>2012</v>
      </c>
      <c r="O3003">
        <v>260</v>
      </c>
      <c r="P3003">
        <v>2536635</v>
      </c>
      <c r="Q3003">
        <v>260</v>
      </c>
      <c r="R3003">
        <v>2536635</v>
      </c>
      <c r="S3003">
        <v>30478</v>
      </c>
      <c r="T3003">
        <v>3411867</v>
      </c>
      <c r="U3003">
        <v>0</v>
      </c>
      <c r="V3003">
        <v>0</v>
      </c>
      <c r="W3003">
        <v>8.3000000000000007</v>
      </c>
      <c r="X3003">
        <v>3.6</v>
      </c>
      <c r="Y3003">
        <v>8.6</v>
      </c>
      <c r="Z3003">
        <v>3.7</v>
      </c>
      <c r="AA3003">
        <v>2.2000000000000002</v>
      </c>
      <c r="AB3003">
        <v>3.7</v>
      </c>
      <c r="AC3003">
        <v>0</v>
      </c>
      <c r="AD3003">
        <v>0</v>
      </c>
    </row>
    <row r="3004" spans="1:30" x14ac:dyDescent="0.45">
      <c r="A3004" t="s">
        <v>221</v>
      </c>
      <c r="B3004">
        <v>26900</v>
      </c>
      <c r="C3004" t="s">
        <v>635</v>
      </c>
      <c r="E3004">
        <v>56</v>
      </c>
      <c r="F3004" t="s">
        <v>51</v>
      </c>
      <c r="H3004">
        <v>1</v>
      </c>
      <c r="I3004" t="s">
        <v>32</v>
      </c>
      <c r="J3004">
        <v>1</v>
      </c>
      <c r="K3004" t="s">
        <v>32</v>
      </c>
      <c r="L3004">
        <v>0</v>
      </c>
      <c r="M3004" t="s">
        <v>32</v>
      </c>
      <c r="N3004">
        <v>2012</v>
      </c>
      <c r="O3004">
        <v>13728</v>
      </c>
      <c r="P3004">
        <v>5451742</v>
      </c>
      <c r="Q3004">
        <v>2616</v>
      </c>
      <c r="R3004">
        <v>5259067</v>
      </c>
      <c r="S3004">
        <v>78391</v>
      </c>
      <c r="T3004">
        <v>2441341</v>
      </c>
      <c r="U3004">
        <v>11112</v>
      </c>
      <c r="V3004">
        <v>192675</v>
      </c>
      <c r="W3004">
        <v>2.9</v>
      </c>
      <c r="X3004">
        <v>5</v>
      </c>
      <c r="Y3004">
        <v>7.1</v>
      </c>
      <c r="Z3004">
        <v>5.5</v>
      </c>
      <c r="AA3004">
        <v>6</v>
      </c>
      <c r="AB3004">
        <v>4.4000000000000004</v>
      </c>
      <c r="AC3004">
        <v>3</v>
      </c>
      <c r="AD3004">
        <v>7.9</v>
      </c>
    </row>
    <row r="3005" spans="1:30" x14ac:dyDescent="0.45">
      <c r="A3005" t="s">
        <v>221</v>
      </c>
      <c r="B3005">
        <v>26900</v>
      </c>
      <c r="C3005" t="s">
        <v>635</v>
      </c>
      <c r="E3005">
        <v>61</v>
      </c>
      <c r="F3005" t="s">
        <v>52</v>
      </c>
      <c r="H3005">
        <v>1</v>
      </c>
      <c r="I3005" t="s">
        <v>32</v>
      </c>
      <c r="J3005">
        <v>1</v>
      </c>
      <c r="K3005" t="s">
        <v>32</v>
      </c>
      <c r="L3005">
        <v>0</v>
      </c>
      <c r="M3005" t="s">
        <v>32</v>
      </c>
      <c r="N3005">
        <v>2012</v>
      </c>
      <c r="O3005">
        <v>4468</v>
      </c>
      <c r="P3005">
        <v>1482413</v>
      </c>
      <c r="Q3005">
        <v>529</v>
      </c>
      <c r="R3005">
        <v>1438015</v>
      </c>
      <c r="S3005">
        <v>20369</v>
      </c>
      <c r="T3005">
        <v>589235</v>
      </c>
      <c r="U3005">
        <v>3940</v>
      </c>
      <c r="V3005">
        <v>44398</v>
      </c>
      <c r="W3005">
        <v>4.8</v>
      </c>
      <c r="X3005">
        <v>1</v>
      </c>
      <c r="Y3005">
        <v>6.6</v>
      </c>
      <c r="Z3005">
        <v>1.2</v>
      </c>
      <c r="AA3005">
        <v>2</v>
      </c>
      <c r="AB3005">
        <v>0.7</v>
      </c>
      <c r="AC3005">
        <v>5.3</v>
      </c>
      <c r="AD3005">
        <v>8.3000000000000007</v>
      </c>
    </row>
    <row r="3006" spans="1:30" x14ac:dyDescent="0.45">
      <c r="A3006" t="s">
        <v>221</v>
      </c>
      <c r="B3006">
        <v>26900</v>
      </c>
      <c r="C3006" t="s">
        <v>635</v>
      </c>
      <c r="E3006">
        <v>62</v>
      </c>
      <c r="F3006" t="s">
        <v>53</v>
      </c>
      <c r="H3006">
        <v>1</v>
      </c>
      <c r="I3006" t="s">
        <v>32</v>
      </c>
      <c r="J3006">
        <v>1</v>
      </c>
      <c r="K3006" t="s">
        <v>32</v>
      </c>
      <c r="L3006">
        <v>0</v>
      </c>
      <c r="M3006" t="s">
        <v>32</v>
      </c>
      <c r="N3006">
        <v>2012</v>
      </c>
      <c r="O3006">
        <v>13176</v>
      </c>
      <c r="P3006">
        <v>14705801</v>
      </c>
      <c r="Q3006">
        <v>3171</v>
      </c>
      <c r="R3006">
        <v>14378664</v>
      </c>
      <c r="S3006">
        <v>118915</v>
      </c>
      <c r="T3006">
        <v>5243735</v>
      </c>
      <c r="U3006">
        <v>10004</v>
      </c>
      <c r="V3006">
        <v>327137</v>
      </c>
      <c r="W3006">
        <v>3.8</v>
      </c>
      <c r="X3006">
        <v>2.6</v>
      </c>
      <c r="Y3006">
        <v>4.7</v>
      </c>
      <c r="Z3006">
        <v>2.6</v>
      </c>
      <c r="AA3006">
        <v>2.9</v>
      </c>
      <c r="AB3006">
        <v>2.9</v>
      </c>
      <c r="AC3006">
        <v>4</v>
      </c>
      <c r="AD3006">
        <v>17.7</v>
      </c>
    </row>
    <row r="3007" spans="1:30" x14ac:dyDescent="0.45">
      <c r="A3007" t="s">
        <v>221</v>
      </c>
      <c r="B3007">
        <v>26900</v>
      </c>
      <c r="C3007" t="s">
        <v>635</v>
      </c>
      <c r="E3007">
        <v>71</v>
      </c>
      <c r="F3007" t="s">
        <v>54</v>
      </c>
      <c r="H3007">
        <v>1</v>
      </c>
      <c r="I3007" t="s">
        <v>32</v>
      </c>
      <c r="J3007">
        <v>1</v>
      </c>
      <c r="K3007" t="s">
        <v>32</v>
      </c>
      <c r="L3007">
        <v>0</v>
      </c>
      <c r="M3007" t="s">
        <v>32</v>
      </c>
      <c r="N3007">
        <v>2012</v>
      </c>
      <c r="O3007">
        <v>7576</v>
      </c>
      <c r="P3007">
        <v>2088562</v>
      </c>
      <c r="Q3007">
        <v>654</v>
      </c>
      <c r="R3007">
        <v>1915416</v>
      </c>
      <c r="S3007">
        <v>13938</v>
      </c>
      <c r="T3007">
        <v>618152</v>
      </c>
      <c r="U3007">
        <v>6922</v>
      </c>
      <c r="V3007">
        <v>173146</v>
      </c>
      <c r="W3007">
        <v>3.1</v>
      </c>
      <c r="X3007">
        <v>6.5</v>
      </c>
      <c r="Y3007">
        <v>7.5</v>
      </c>
      <c r="Z3007">
        <v>6.9</v>
      </c>
      <c r="AA3007">
        <v>5.9</v>
      </c>
      <c r="AB3007">
        <v>6.2</v>
      </c>
      <c r="AC3007">
        <v>3</v>
      </c>
      <c r="AD3007">
        <v>28.5</v>
      </c>
    </row>
    <row r="3008" spans="1:30" x14ac:dyDescent="0.45">
      <c r="A3008" t="s">
        <v>221</v>
      </c>
      <c r="B3008">
        <v>26900</v>
      </c>
      <c r="C3008" t="s">
        <v>635</v>
      </c>
      <c r="E3008">
        <v>72</v>
      </c>
      <c r="F3008" t="s">
        <v>55</v>
      </c>
      <c r="H3008">
        <v>1</v>
      </c>
      <c r="I3008" t="s">
        <v>32</v>
      </c>
      <c r="J3008">
        <v>1</v>
      </c>
      <c r="K3008" t="s">
        <v>32</v>
      </c>
      <c r="L3008">
        <v>0</v>
      </c>
      <c r="M3008" t="s">
        <v>32</v>
      </c>
      <c r="N3008">
        <v>2012</v>
      </c>
      <c r="O3008">
        <v>4011</v>
      </c>
      <c r="P3008">
        <v>4319167</v>
      </c>
      <c r="Q3008">
        <v>2617</v>
      </c>
      <c r="R3008">
        <v>4241558</v>
      </c>
      <c r="S3008">
        <v>82036</v>
      </c>
      <c r="T3008">
        <v>1169574</v>
      </c>
      <c r="U3008">
        <v>1395</v>
      </c>
      <c r="V3008">
        <v>77609</v>
      </c>
      <c r="W3008">
        <v>6</v>
      </c>
      <c r="X3008">
        <v>5.0999999999999996</v>
      </c>
      <c r="Y3008">
        <v>8.1999999999999993</v>
      </c>
      <c r="Z3008">
        <v>6</v>
      </c>
      <c r="AA3008">
        <v>5.6</v>
      </c>
      <c r="AB3008">
        <v>6.1</v>
      </c>
      <c r="AC3008">
        <v>8.5</v>
      </c>
      <c r="AD3008">
        <v>49.5</v>
      </c>
    </row>
    <row r="3009" spans="1:30" x14ac:dyDescent="0.45">
      <c r="A3009" t="s">
        <v>221</v>
      </c>
      <c r="B3009">
        <v>26900</v>
      </c>
      <c r="C3009" t="s">
        <v>635</v>
      </c>
      <c r="E3009">
        <v>81</v>
      </c>
      <c r="F3009" t="s">
        <v>56</v>
      </c>
      <c r="G3009" t="s">
        <v>57</v>
      </c>
      <c r="H3009">
        <v>1</v>
      </c>
      <c r="I3009" t="s">
        <v>32</v>
      </c>
      <c r="J3009">
        <v>1</v>
      </c>
      <c r="K3009" t="s">
        <v>32</v>
      </c>
      <c r="L3009">
        <v>0</v>
      </c>
      <c r="M3009" t="s">
        <v>32</v>
      </c>
      <c r="N3009">
        <v>2012</v>
      </c>
      <c r="O3009">
        <v>20550</v>
      </c>
      <c r="P3009">
        <v>2173601</v>
      </c>
      <c r="Q3009">
        <v>1912</v>
      </c>
      <c r="R3009">
        <v>1753931</v>
      </c>
      <c r="S3009">
        <v>17543</v>
      </c>
      <c r="T3009">
        <v>555950</v>
      </c>
      <c r="U3009">
        <v>18638</v>
      </c>
      <c r="V3009">
        <v>419670</v>
      </c>
      <c r="W3009">
        <v>3.4</v>
      </c>
      <c r="X3009">
        <v>9.6</v>
      </c>
      <c r="Y3009">
        <v>10.3</v>
      </c>
      <c r="Z3009">
        <v>11.6</v>
      </c>
      <c r="AA3009">
        <v>10.6</v>
      </c>
      <c r="AB3009">
        <v>7.8</v>
      </c>
      <c r="AC3009">
        <v>3.2</v>
      </c>
      <c r="AD3009">
        <v>7.3</v>
      </c>
    </row>
    <row r="3010" spans="1:30" x14ac:dyDescent="0.45">
      <c r="A3010" t="s">
        <v>221</v>
      </c>
      <c r="B3010">
        <v>26900</v>
      </c>
      <c r="C3010" t="s">
        <v>635</v>
      </c>
      <c r="E3010">
        <v>99</v>
      </c>
      <c r="F3010" t="s">
        <v>76</v>
      </c>
      <c r="H3010">
        <v>1</v>
      </c>
      <c r="I3010" t="s">
        <v>32</v>
      </c>
      <c r="J3010">
        <v>1</v>
      </c>
      <c r="K3010" t="s">
        <v>32</v>
      </c>
      <c r="L3010">
        <v>0</v>
      </c>
      <c r="M3010" t="s">
        <v>32</v>
      </c>
      <c r="N3010">
        <v>2012</v>
      </c>
      <c r="O3010">
        <v>62</v>
      </c>
      <c r="Q3010">
        <v>22</v>
      </c>
      <c r="U3010">
        <v>40</v>
      </c>
      <c r="W3010">
        <v>58.5</v>
      </c>
      <c r="Y3010">
        <v>40.299999999999997</v>
      </c>
      <c r="AC3010">
        <v>81.2</v>
      </c>
    </row>
    <row r="3011" spans="1:30" x14ac:dyDescent="0.45">
      <c r="A3011" t="s">
        <v>222</v>
      </c>
      <c r="B3011">
        <v>26980</v>
      </c>
      <c r="C3011" t="s">
        <v>636</v>
      </c>
      <c r="E3011">
        <v>0</v>
      </c>
      <c r="F3011" t="s">
        <v>31</v>
      </c>
      <c r="H3011">
        <v>1</v>
      </c>
      <c r="I3011" t="s">
        <v>32</v>
      </c>
      <c r="J3011">
        <v>1</v>
      </c>
      <c r="K3011" t="s">
        <v>32</v>
      </c>
      <c r="L3011">
        <v>0</v>
      </c>
      <c r="M3011" t="s">
        <v>32</v>
      </c>
      <c r="N3011">
        <v>2012</v>
      </c>
      <c r="O3011">
        <v>13646</v>
      </c>
      <c r="P3011">
        <v>12720229</v>
      </c>
      <c r="Q3011">
        <v>3272</v>
      </c>
      <c r="R3011">
        <v>12284371</v>
      </c>
      <c r="S3011">
        <v>53997</v>
      </c>
      <c r="T3011">
        <v>1764605</v>
      </c>
      <c r="U3011">
        <v>10374</v>
      </c>
      <c r="V3011">
        <v>435858</v>
      </c>
      <c r="W3011">
        <v>3.8</v>
      </c>
      <c r="X3011">
        <v>4.4000000000000004</v>
      </c>
      <c r="Y3011">
        <v>7.1</v>
      </c>
      <c r="Z3011">
        <v>4.8</v>
      </c>
      <c r="AA3011">
        <v>3.5</v>
      </c>
      <c r="AB3011">
        <v>4.3</v>
      </c>
      <c r="AC3011">
        <v>3.6</v>
      </c>
      <c r="AD3011">
        <v>12</v>
      </c>
    </row>
    <row r="3012" spans="1:30" x14ac:dyDescent="0.45">
      <c r="A3012" t="s">
        <v>222</v>
      </c>
      <c r="B3012">
        <v>26980</v>
      </c>
      <c r="C3012" t="s">
        <v>636</v>
      </c>
      <c r="E3012">
        <v>11</v>
      </c>
      <c r="F3012" t="s">
        <v>33</v>
      </c>
      <c r="G3012" t="s">
        <v>34</v>
      </c>
      <c r="H3012">
        <v>1</v>
      </c>
      <c r="I3012" t="s">
        <v>32</v>
      </c>
      <c r="J3012">
        <v>1</v>
      </c>
      <c r="K3012" t="s">
        <v>32</v>
      </c>
      <c r="L3012">
        <v>0</v>
      </c>
      <c r="M3012" t="s">
        <v>32</v>
      </c>
      <c r="N3012">
        <v>2012</v>
      </c>
      <c r="O3012">
        <v>248</v>
      </c>
      <c r="Q3012">
        <v>0</v>
      </c>
      <c r="U3012">
        <v>248</v>
      </c>
      <c r="W3012">
        <v>18.8</v>
      </c>
      <c r="Y3012">
        <v>0</v>
      </c>
      <c r="AC3012">
        <v>17.899999999999999</v>
      </c>
    </row>
    <row r="3013" spans="1:30" x14ac:dyDescent="0.45">
      <c r="A3013" t="s">
        <v>222</v>
      </c>
      <c r="B3013">
        <v>26980</v>
      </c>
      <c r="C3013" t="s">
        <v>636</v>
      </c>
      <c r="E3013">
        <v>22</v>
      </c>
      <c r="F3013" t="s">
        <v>36</v>
      </c>
      <c r="H3013">
        <v>1</v>
      </c>
      <c r="I3013" t="s">
        <v>32</v>
      </c>
      <c r="J3013">
        <v>1</v>
      </c>
      <c r="K3013" t="s">
        <v>32</v>
      </c>
      <c r="L3013">
        <v>0</v>
      </c>
      <c r="M3013" t="s">
        <v>32</v>
      </c>
      <c r="N3013">
        <v>2012</v>
      </c>
      <c r="O3013">
        <v>41</v>
      </c>
      <c r="P3013">
        <v>71520</v>
      </c>
      <c r="Q3013">
        <v>4</v>
      </c>
      <c r="R3013">
        <v>71056</v>
      </c>
      <c r="S3013">
        <v>93</v>
      </c>
      <c r="T3013">
        <v>7088</v>
      </c>
      <c r="U3013">
        <v>37</v>
      </c>
      <c r="W3013">
        <v>110.5</v>
      </c>
      <c r="X3013">
        <v>7.3</v>
      </c>
      <c r="Y3013">
        <v>0</v>
      </c>
      <c r="Z3013">
        <v>7.7</v>
      </c>
      <c r="AA3013">
        <v>9.6999999999999993</v>
      </c>
      <c r="AB3013">
        <v>7.7</v>
      </c>
      <c r="AC3013">
        <v>116.7</v>
      </c>
    </row>
    <row r="3014" spans="1:30" x14ac:dyDescent="0.45">
      <c r="A3014" t="s">
        <v>222</v>
      </c>
      <c r="B3014">
        <v>26980</v>
      </c>
      <c r="C3014" t="s">
        <v>636</v>
      </c>
      <c r="E3014">
        <v>23</v>
      </c>
      <c r="F3014" t="s">
        <v>37</v>
      </c>
      <c r="H3014">
        <v>1</v>
      </c>
      <c r="I3014" t="s">
        <v>32</v>
      </c>
      <c r="J3014">
        <v>1</v>
      </c>
      <c r="K3014" t="s">
        <v>32</v>
      </c>
      <c r="L3014">
        <v>0</v>
      </c>
      <c r="M3014" t="s">
        <v>32</v>
      </c>
      <c r="N3014">
        <v>2012</v>
      </c>
      <c r="O3014">
        <v>1381</v>
      </c>
      <c r="P3014">
        <v>992139</v>
      </c>
      <c r="Q3014">
        <v>400</v>
      </c>
      <c r="R3014">
        <v>932288</v>
      </c>
      <c r="S3014">
        <v>2353</v>
      </c>
      <c r="T3014">
        <v>110674</v>
      </c>
      <c r="U3014">
        <v>981</v>
      </c>
      <c r="V3014">
        <v>59852</v>
      </c>
      <c r="W3014">
        <v>6.2</v>
      </c>
      <c r="X3014">
        <v>27.2</v>
      </c>
      <c r="Y3014">
        <v>19.2</v>
      </c>
      <c r="Z3014">
        <v>30</v>
      </c>
      <c r="AA3014">
        <v>12.1</v>
      </c>
      <c r="AB3014">
        <v>15.1</v>
      </c>
      <c r="AC3014">
        <v>6.5</v>
      </c>
      <c r="AD3014">
        <v>24.7</v>
      </c>
    </row>
    <row r="3015" spans="1:30" x14ac:dyDescent="0.45">
      <c r="A3015" t="s">
        <v>222</v>
      </c>
      <c r="B3015">
        <v>26980</v>
      </c>
      <c r="C3015" t="s">
        <v>636</v>
      </c>
      <c r="E3015" t="s">
        <v>38</v>
      </c>
      <c r="F3015" t="s">
        <v>39</v>
      </c>
      <c r="H3015">
        <v>1</v>
      </c>
      <c r="I3015" t="s">
        <v>32</v>
      </c>
      <c r="J3015">
        <v>1</v>
      </c>
      <c r="K3015" t="s">
        <v>32</v>
      </c>
      <c r="L3015">
        <v>0</v>
      </c>
      <c r="M3015" t="s">
        <v>32</v>
      </c>
      <c r="N3015">
        <v>2012</v>
      </c>
      <c r="O3015">
        <v>293</v>
      </c>
      <c r="P3015">
        <v>3856254</v>
      </c>
      <c r="Q3015">
        <v>130</v>
      </c>
      <c r="R3015">
        <v>3851090</v>
      </c>
      <c r="S3015">
        <v>6076</v>
      </c>
      <c r="T3015">
        <v>278838</v>
      </c>
      <c r="U3015">
        <v>163</v>
      </c>
      <c r="V3015">
        <v>5164</v>
      </c>
      <c r="W3015">
        <v>20.100000000000001</v>
      </c>
      <c r="X3015">
        <v>3.8</v>
      </c>
      <c r="Y3015">
        <v>26.5</v>
      </c>
      <c r="Z3015">
        <v>4</v>
      </c>
      <c r="AA3015">
        <v>5.4</v>
      </c>
      <c r="AB3015">
        <v>4.4000000000000004</v>
      </c>
      <c r="AC3015">
        <v>26</v>
      </c>
      <c r="AD3015">
        <v>12.4</v>
      </c>
    </row>
    <row r="3016" spans="1:30" x14ac:dyDescent="0.45">
      <c r="A3016" t="s">
        <v>222</v>
      </c>
      <c r="B3016">
        <v>26980</v>
      </c>
      <c r="C3016" t="s">
        <v>636</v>
      </c>
      <c r="E3016">
        <v>42</v>
      </c>
      <c r="F3016" t="s">
        <v>40</v>
      </c>
      <c r="H3016">
        <v>1</v>
      </c>
      <c r="I3016" t="s">
        <v>32</v>
      </c>
      <c r="J3016">
        <v>1</v>
      </c>
      <c r="K3016" t="s">
        <v>32</v>
      </c>
      <c r="L3016">
        <v>0</v>
      </c>
      <c r="M3016" t="s">
        <v>32</v>
      </c>
      <c r="N3016">
        <v>2012</v>
      </c>
      <c r="O3016">
        <v>158</v>
      </c>
      <c r="P3016">
        <v>1234760</v>
      </c>
      <c r="Q3016">
        <v>63</v>
      </c>
      <c r="R3016">
        <v>1230706</v>
      </c>
      <c r="S3016">
        <v>1265</v>
      </c>
      <c r="T3016">
        <v>62435</v>
      </c>
      <c r="U3016">
        <v>94</v>
      </c>
      <c r="V3016">
        <v>4054</v>
      </c>
      <c r="W3016">
        <v>35.1</v>
      </c>
      <c r="X3016">
        <v>1.2</v>
      </c>
      <c r="Y3016">
        <v>40.799999999999997</v>
      </c>
      <c r="Z3016">
        <v>1.2</v>
      </c>
      <c r="AA3016">
        <v>3.8</v>
      </c>
      <c r="AB3016">
        <v>2.2999999999999998</v>
      </c>
      <c r="AC3016">
        <v>42.4</v>
      </c>
      <c r="AD3016">
        <v>26.3</v>
      </c>
    </row>
    <row r="3017" spans="1:30" x14ac:dyDescent="0.45">
      <c r="A3017" t="s">
        <v>222</v>
      </c>
      <c r="B3017">
        <v>26980</v>
      </c>
      <c r="C3017" t="s">
        <v>636</v>
      </c>
      <c r="E3017" t="s">
        <v>41</v>
      </c>
      <c r="F3017" t="s">
        <v>42</v>
      </c>
      <c r="H3017">
        <v>1</v>
      </c>
      <c r="I3017" t="s">
        <v>32</v>
      </c>
      <c r="J3017">
        <v>1</v>
      </c>
      <c r="K3017" t="s">
        <v>32</v>
      </c>
      <c r="L3017">
        <v>0</v>
      </c>
      <c r="M3017" t="s">
        <v>32</v>
      </c>
      <c r="N3017">
        <v>2012</v>
      </c>
      <c r="O3017">
        <v>1312</v>
      </c>
      <c r="P3017">
        <v>2311411</v>
      </c>
      <c r="Q3017">
        <v>496</v>
      </c>
      <c r="R3017">
        <v>2295015</v>
      </c>
      <c r="S3017">
        <v>10113</v>
      </c>
      <c r="T3017">
        <v>222491</v>
      </c>
      <c r="U3017">
        <v>817</v>
      </c>
      <c r="V3017">
        <v>16395</v>
      </c>
      <c r="W3017">
        <v>15.5</v>
      </c>
      <c r="X3017">
        <v>11.6</v>
      </c>
      <c r="Y3017">
        <v>9.1</v>
      </c>
      <c r="Z3017">
        <v>12.1</v>
      </c>
      <c r="AA3017">
        <v>8</v>
      </c>
      <c r="AB3017">
        <v>10.8</v>
      </c>
      <c r="AC3017">
        <v>19.2</v>
      </c>
      <c r="AD3017">
        <v>8.4</v>
      </c>
    </row>
    <row r="3018" spans="1:30" x14ac:dyDescent="0.45">
      <c r="A3018" t="s">
        <v>222</v>
      </c>
      <c r="B3018">
        <v>26980</v>
      </c>
      <c r="C3018" t="s">
        <v>636</v>
      </c>
      <c r="E3018" t="s">
        <v>43</v>
      </c>
      <c r="F3018" t="s">
        <v>44</v>
      </c>
      <c r="G3018" t="s">
        <v>45</v>
      </c>
      <c r="H3018">
        <v>1</v>
      </c>
      <c r="I3018" t="s">
        <v>32</v>
      </c>
      <c r="J3018">
        <v>1</v>
      </c>
      <c r="K3018" t="s">
        <v>32</v>
      </c>
      <c r="L3018">
        <v>0</v>
      </c>
      <c r="M3018" t="s">
        <v>32</v>
      </c>
      <c r="N3018">
        <v>2012</v>
      </c>
      <c r="O3018">
        <v>569</v>
      </c>
      <c r="P3018">
        <v>813527</v>
      </c>
      <c r="Q3018">
        <v>139</v>
      </c>
      <c r="R3018">
        <v>791406</v>
      </c>
      <c r="S3018">
        <v>4225</v>
      </c>
      <c r="T3018">
        <v>194499</v>
      </c>
      <c r="U3018">
        <v>430</v>
      </c>
      <c r="V3018">
        <v>22120</v>
      </c>
      <c r="W3018">
        <v>15.8</v>
      </c>
      <c r="X3018">
        <v>10</v>
      </c>
      <c r="Y3018">
        <v>42.7</v>
      </c>
      <c r="Z3018">
        <v>10.5</v>
      </c>
      <c r="AA3018">
        <v>12.7</v>
      </c>
      <c r="AB3018">
        <v>11.2</v>
      </c>
      <c r="AC3018">
        <v>18.899999999999999</v>
      </c>
      <c r="AD3018">
        <v>32.6</v>
      </c>
    </row>
    <row r="3019" spans="1:30" x14ac:dyDescent="0.45">
      <c r="A3019" t="s">
        <v>222</v>
      </c>
      <c r="B3019">
        <v>26980</v>
      </c>
      <c r="C3019" t="s">
        <v>636</v>
      </c>
      <c r="E3019">
        <v>51</v>
      </c>
      <c r="F3019" t="s">
        <v>46</v>
      </c>
      <c r="H3019">
        <v>1</v>
      </c>
      <c r="I3019" t="s">
        <v>32</v>
      </c>
      <c r="J3019">
        <v>1</v>
      </c>
      <c r="K3019" t="s">
        <v>32</v>
      </c>
      <c r="L3019">
        <v>0</v>
      </c>
      <c r="M3019" t="s">
        <v>32</v>
      </c>
      <c r="N3019">
        <v>2012</v>
      </c>
      <c r="O3019">
        <v>203</v>
      </c>
      <c r="P3019">
        <v>172813</v>
      </c>
      <c r="Q3019">
        <v>47</v>
      </c>
      <c r="R3019">
        <v>169394</v>
      </c>
      <c r="S3019">
        <v>1104</v>
      </c>
      <c r="T3019">
        <v>47274</v>
      </c>
      <c r="U3019">
        <v>157</v>
      </c>
      <c r="V3019">
        <v>3419</v>
      </c>
      <c r="W3019">
        <v>44.6</v>
      </c>
      <c r="X3019">
        <v>7.6</v>
      </c>
      <c r="Y3019">
        <v>24</v>
      </c>
      <c r="Z3019">
        <v>8.1</v>
      </c>
      <c r="AA3019">
        <v>20.100000000000001</v>
      </c>
      <c r="AB3019">
        <v>16.5</v>
      </c>
      <c r="AC3019">
        <v>57.1</v>
      </c>
      <c r="AD3019">
        <v>33.799999999999997</v>
      </c>
    </row>
    <row r="3020" spans="1:30" x14ac:dyDescent="0.45">
      <c r="A3020" t="s">
        <v>222</v>
      </c>
      <c r="B3020">
        <v>26980</v>
      </c>
      <c r="C3020" t="s">
        <v>636</v>
      </c>
      <c r="E3020">
        <v>52</v>
      </c>
      <c r="F3020" t="s">
        <v>47</v>
      </c>
      <c r="G3020" t="s">
        <v>48</v>
      </c>
      <c r="H3020">
        <v>1</v>
      </c>
      <c r="I3020" t="s">
        <v>32</v>
      </c>
      <c r="J3020">
        <v>1</v>
      </c>
      <c r="K3020" t="s">
        <v>32</v>
      </c>
      <c r="L3020">
        <v>0</v>
      </c>
      <c r="M3020" t="s">
        <v>32</v>
      </c>
      <c r="N3020">
        <v>2012</v>
      </c>
      <c r="O3020">
        <v>577</v>
      </c>
      <c r="P3020">
        <v>804796</v>
      </c>
      <c r="Q3020">
        <v>298</v>
      </c>
      <c r="R3020">
        <v>793114</v>
      </c>
      <c r="S3020">
        <v>3134</v>
      </c>
      <c r="T3020">
        <v>133097</v>
      </c>
      <c r="U3020">
        <v>279</v>
      </c>
      <c r="V3020">
        <v>11682</v>
      </c>
      <c r="W3020">
        <v>12.5</v>
      </c>
      <c r="X3020">
        <v>10.7</v>
      </c>
      <c r="Y3020">
        <v>21</v>
      </c>
      <c r="Z3020">
        <v>11.4</v>
      </c>
      <c r="AA3020">
        <v>17.399999999999999</v>
      </c>
      <c r="AB3020">
        <v>16.899999999999999</v>
      </c>
      <c r="AC3020">
        <v>16.399999999999999</v>
      </c>
      <c r="AD3020">
        <v>24.9</v>
      </c>
    </row>
    <row r="3021" spans="1:30" x14ac:dyDescent="0.45">
      <c r="A3021" t="s">
        <v>222</v>
      </c>
      <c r="B3021">
        <v>26980</v>
      </c>
      <c r="C3021" t="s">
        <v>636</v>
      </c>
      <c r="E3021">
        <v>53</v>
      </c>
      <c r="F3021" t="s">
        <v>49</v>
      </c>
      <c r="H3021">
        <v>1</v>
      </c>
      <c r="I3021" t="s">
        <v>32</v>
      </c>
      <c r="J3021">
        <v>1</v>
      </c>
      <c r="K3021" t="s">
        <v>32</v>
      </c>
      <c r="L3021">
        <v>0</v>
      </c>
      <c r="M3021" t="s">
        <v>32</v>
      </c>
      <c r="N3021">
        <v>2012</v>
      </c>
      <c r="O3021">
        <v>1706</v>
      </c>
      <c r="P3021">
        <v>301947</v>
      </c>
      <c r="Q3021">
        <v>149</v>
      </c>
      <c r="R3021">
        <v>121305</v>
      </c>
      <c r="S3021">
        <v>600</v>
      </c>
      <c r="T3021">
        <v>22925</v>
      </c>
      <c r="U3021">
        <v>1557</v>
      </c>
      <c r="V3021">
        <v>180642</v>
      </c>
      <c r="W3021">
        <v>16</v>
      </c>
      <c r="X3021">
        <v>21.4</v>
      </c>
      <c r="Y3021">
        <v>44.9</v>
      </c>
      <c r="Z3021">
        <v>16.100000000000001</v>
      </c>
      <c r="AA3021">
        <v>29</v>
      </c>
      <c r="AB3021">
        <v>20.3</v>
      </c>
      <c r="AC3021">
        <v>16.899999999999999</v>
      </c>
      <c r="AD3021">
        <v>35</v>
      </c>
    </row>
    <row r="3022" spans="1:30" x14ac:dyDescent="0.45">
      <c r="A3022" t="s">
        <v>222</v>
      </c>
      <c r="B3022">
        <v>26980</v>
      </c>
      <c r="C3022" t="s">
        <v>636</v>
      </c>
      <c r="E3022">
        <v>54</v>
      </c>
      <c r="F3022" t="s">
        <v>50</v>
      </c>
      <c r="H3022">
        <v>1</v>
      </c>
      <c r="I3022" t="s">
        <v>32</v>
      </c>
      <c r="J3022">
        <v>1</v>
      </c>
      <c r="K3022" t="s">
        <v>32</v>
      </c>
      <c r="L3022">
        <v>0</v>
      </c>
      <c r="M3022" t="s">
        <v>32</v>
      </c>
      <c r="N3022">
        <v>2012</v>
      </c>
      <c r="O3022">
        <v>1634</v>
      </c>
      <c r="P3022">
        <v>300999</v>
      </c>
      <c r="Q3022">
        <v>248</v>
      </c>
      <c r="R3022">
        <v>273990</v>
      </c>
      <c r="S3022">
        <v>1873</v>
      </c>
      <c r="T3022">
        <v>89497</v>
      </c>
      <c r="U3022">
        <v>1387</v>
      </c>
      <c r="V3022">
        <v>27009</v>
      </c>
      <c r="W3022">
        <v>6.2</v>
      </c>
      <c r="X3022">
        <v>6.5</v>
      </c>
      <c r="Y3022">
        <v>19.399999999999999</v>
      </c>
      <c r="Z3022">
        <v>7.9</v>
      </c>
      <c r="AA3022">
        <v>9</v>
      </c>
      <c r="AB3022">
        <v>12.1</v>
      </c>
      <c r="AC3022">
        <v>7.8</v>
      </c>
      <c r="AD3022">
        <v>9.8000000000000007</v>
      </c>
    </row>
    <row r="3023" spans="1:30" x14ac:dyDescent="0.45">
      <c r="A3023" t="s">
        <v>222</v>
      </c>
      <c r="B3023">
        <v>26980</v>
      </c>
      <c r="C3023" t="s">
        <v>636</v>
      </c>
      <c r="E3023">
        <v>56</v>
      </c>
      <c r="F3023" t="s">
        <v>51</v>
      </c>
      <c r="H3023">
        <v>1</v>
      </c>
      <c r="I3023" t="s">
        <v>32</v>
      </c>
      <c r="J3023">
        <v>1</v>
      </c>
      <c r="K3023" t="s">
        <v>32</v>
      </c>
      <c r="L3023">
        <v>0</v>
      </c>
      <c r="M3023" t="s">
        <v>32</v>
      </c>
      <c r="N3023">
        <v>2012</v>
      </c>
      <c r="O3023">
        <v>807</v>
      </c>
      <c r="P3023">
        <v>171213</v>
      </c>
      <c r="Q3023">
        <v>199</v>
      </c>
      <c r="R3023">
        <v>157973</v>
      </c>
      <c r="S3023">
        <v>2707</v>
      </c>
      <c r="T3023">
        <v>55188</v>
      </c>
      <c r="U3023">
        <v>608</v>
      </c>
      <c r="V3023">
        <v>13240</v>
      </c>
      <c r="W3023">
        <v>11.4</v>
      </c>
      <c r="X3023">
        <v>9.1</v>
      </c>
      <c r="Y3023">
        <v>32.799999999999997</v>
      </c>
      <c r="Z3023">
        <v>10.3</v>
      </c>
      <c r="AA3023">
        <v>9.5</v>
      </c>
      <c r="AB3023">
        <v>8.4</v>
      </c>
      <c r="AC3023">
        <v>12.3</v>
      </c>
      <c r="AD3023">
        <v>27.3</v>
      </c>
    </row>
    <row r="3024" spans="1:30" x14ac:dyDescent="0.45">
      <c r="A3024" t="s">
        <v>222</v>
      </c>
      <c r="B3024">
        <v>26980</v>
      </c>
      <c r="C3024" t="s">
        <v>636</v>
      </c>
      <c r="E3024">
        <v>61</v>
      </c>
      <c r="F3024" t="s">
        <v>52</v>
      </c>
      <c r="H3024">
        <v>1</v>
      </c>
      <c r="I3024" t="s">
        <v>32</v>
      </c>
      <c r="J3024">
        <v>1</v>
      </c>
      <c r="K3024" t="s">
        <v>32</v>
      </c>
      <c r="L3024">
        <v>0</v>
      </c>
      <c r="M3024" t="s">
        <v>32</v>
      </c>
      <c r="N3024">
        <v>2012</v>
      </c>
      <c r="O3024">
        <v>469</v>
      </c>
      <c r="P3024">
        <v>393534</v>
      </c>
      <c r="Q3024">
        <v>35</v>
      </c>
      <c r="R3024">
        <v>389904</v>
      </c>
      <c r="S3024">
        <v>2030</v>
      </c>
      <c r="T3024">
        <v>91648</v>
      </c>
      <c r="U3024">
        <v>434</v>
      </c>
      <c r="V3024">
        <v>3631</v>
      </c>
      <c r="W3024">
        <v>23.1</v>
      </c>
      <c r="X3024">
        <v>6.3</v>
      </c>
      <c r="Y3024">
        <v>22.6</v>
      </c>
      <c r="Z3024">
        <v>6.6</v>
      </c>
      <c r="AA3024">
        <v>9.6999999999999993</v>
      </c>
      <c r="AB3024">
        <v>6.7</v>
      </c>
      <c r="AC3024">
        <v>23.6</v>
      </c>
      <c r="AD3024">
        <v>18.2</v>
      </c>
    </row>
    <row r="3025" spans="1:30" x14ac:dyDescent="0.45">
      <c r="A3025" t="s">
        <v>222</v>
      </c>
      <c r="B3025">
        <v>26980</v>
      </c>
      <c r="C3025" t="s">
        <v>636</v>
      </c>
      <c r="E3025">
        <v>62</v>
      </c>
      <c r="F3025" t="s">
        <v>53</v>
      </c>
      <c r="H3025">
        <v>1</v>
      </c>
      <c r="I3025" t="s">
        <v>32</v>
      </c>
      <c r="J3025">
        <v>1</v>
      </c>
      <c r="K3025" t="s">
        <v>32</v>
      </c>
      <c r="L3025">
        <v>0</v>
      </c>
      <c r="M3025" t="s">
        <v>32</v>
      </c>
      <c r="N3025">
        <v>2012</v>
      </c>
      <c r="O3025">
        <v>1336</v>
      </c>
      <c r="P3025">
        <v>636759</v>
      </c>
      <c r="Q3025">
        <v>409</v>
      </c>
      <c r="R3025">
        <v>604906</v>
      </c>
      <c r="S3025">
        <v>8483</v>
      </c>
      <c r="T3025">
        <v>273533</v>
      </c>
      <c r="U3025">
        <v>927</v>
      </c>
      <c r="V3025">
        <v>31852</v>
      </c>
      <c r="W3025">
        <v>13.7</v>
      </c>
      <c r="X3025">
        <v>7.6</v>
      </c>
      <c r="Y3025">
        <v>12.9</v>
      </c>
      <c r="Z3025">
        <v>8.9</v>
      </c>
      <c r="AA3025">
        <v>10.3</v>
      </c>
      <c r="AB3025">
        <v>10.4</v>
      </c>
      <c r="AC3025">
        <v>17</v>
      </c>
      <c r="AD3025">
        <v>34.299999999999997</v>
      </c>
    </row>
    <row r="3026" spans="1:30" x14ac:dyDescent="0.45">
      <c r="A3026" t="s">
        <v>222</v>
      </c>
      <c r="B3026">
        <v>26980</v>
      </c>
      <c r="C3026" t="s">
        <v>636</v>
      </c>
      <c r="E3026">
        <v>71</v>
      </c>
      <c r="F3026" t="s">
        <v>54</v>
      </c>
      <c r="H3026">
        <v>1</v>
      </c>
      <c r="I3026" t="s">
        <v>32</v>
      </c>
      <c r="J3026">
        <v>1</v>
      </c>
      <c r="K3026" t="s">
        <v>32</v>
      </c>
      <c r="L3026">
        <v>0</v>
      </c>
      <c r="M3026" t="s">
        <v>32</v>
      </c>
      <c r="N3026">
        <v>2012</v>
      </c>
      <c r="O3026">
        <v>711</v>
      </c>
      <c r="P3026">
        <v>44519</v>
      </c>
      <c r="Q3026">
        <v>70</v>
      </c>
      <c r="U3026">
        <v>640</v>
      </c>
      <c r="V3026">
        <v>14391</v>
      </c>
      <c r="W3026">
        <v>15.6</v>
      </c>
      <c r="X3026">
        <v>39.6</v>
      </c>
      <c r="Y3026">
        <v>48.2</v>
      </c>
      <c r="AC3026">
        <v>17.3</v>
      </c>
      <c r="AD3026">
        <v>36.200000000000003</v>
      </c>
    </row>
    <row r="3027" spans="1:30" x14ac:dyDescent="0.45">
      <c r="A3027" t="s">
        <v>222</v>
      </c>
      <c r="B3027">
        <v>26980</v>
      </c>
      <c r="C3027" t="s">
        <v>636</v>
      </c>
      <c r="E3027">
        <v>72</v>
      </c>
      <c r="F3027" t="s">
        <v>55</v>
      </c>
      <c r="H3027">
        <v>1</v>
      </c>
      <c r="I3027" t="s">
        <v>32</v>
      </c>
      <c r="J3027">
        <v>1</v>
      </c>
      <c r="K3027" t="s">
        <v>32</v>
      </c>
      <c r="L3027">
        <v>0</v>
      </c>
      <c r="M3027" t="s">
        <v>32</v>
      </c>
      <c r="N3027">
        <v>2012</v>
      </c>
      <c r="O3027">
        <v>517</v>
      </c>
      <c r="P3027">
        <v>428734</v>
      </c>
      <c r="Q3027">
        <v>378</v>
      </c>
      <c r="R3027">
        <v>425212</v>
      </c>
      <c r="S3027">
        <v>7744</v>
      </c>
      <c r="T3027">
        <v>107704</v>
      </c>
      <c r="U3027">
        <v>140</v>
      </c>
      <c r="V3027">
        <v>3521</v>
      </c>
      <c r="W3027">
        <v>15.9</v>
      </c>
      <c r="X3027">
        <v>8.1</v>
      </c>
      <c r="Y3027">
        <v>21.5</v>
      </c>
      <c r="Z3027">
        <v>8.6</v>
      </c>
      <c r="AA3027">
        <v>9.8000000000000007</v>
      </c>
      <c r="AB3027">
        <v>7.1</v>
      </c>
      <c r="AC3027">
        <v>48.4</v>
      </c>
      <c r="AD3027">
        <v>46.5</v>
      </c>
    </row>
    <row r="3028" spans="1:30" x14ac:dyDescent="0.45">
      <c r="A3028" t="s">
        <v>222</v>
      </c>
      <c r="B3028">
        <v>26980</v>
      </c>
      <c r="C3028" t="s">
        <v>636</v>
      </c>
      <c r="E3028">
        <v>81</v>
      </c>
      <c r="F3028" t="s">
        <v>56</v>
      </c>
      <c r="G3028" t="s">
        <v>57</v>
      </c>
      <c r="H3028">
        <v>1</v>
      </c>
      <c r="I3028" t="s">
        <v>32</v>
      </c>
      <c r="J3028">
        <v>1</v>
      </c>
      <c r="K3028" t="s">
        <v>32</v>
      </c>
      <c r="L3028">
        <v>0</v>
      </c>
      <c r="M3028" t="s">
        <v>32</v>
      </c>
      <c r="N3028">
        <v>2012</v>
      </c>
      <c r="O3028">
        <v>1698</v>
      </c>
      <c r="P3028">
        <v>142091</v>
      </c>
      <c r="Q3028">
        <v>223</v>
      </c>
      <c r="R3028">
        <v>109717</v>
      </c>
      <c r="S3028">
        <v>1208</v>
      </c>
      <c r="T3028">
        <v>31289</v>
      </c>
      <c r="U3028">
        <v>1475</v>
      </c>
      <c r="V3028">
        <v>32374</v>
      </c>
      <c r="W3028">
        <v>8.8000000000000007</v>
      </c>
      <c r="X3028">
        <v>26.7</v>
      </c>
      <c r="Y3028">
        <v>28.2</v>
      </c>
      <c r="Z3028">
        <v>33.6</v>
      </c>
      <c r="AA3028">
        <v>34.1</v>
      </c>
      <c r="AB3028">
        <v>37.6</v>
      </c>
      <c r="AC3028">
        <v>10.3</v>
      </c>
      <c r="AD3028">
        <v>11.1</v>
      </c>
    </row>
    <row r="3029" spans="1:30" x14ac:dyDescent="0.45">
      <c r="A3029" t="s">
        <v>223</v>
      </c>
      <c r="B3029">
        <v>27060</v>
      </c>
      <c r="C3029" t="s">
        <v>637</v>
      </c>
      <c r="E3029">
        <v>0</v>
      </c>
      <c r="F3029" t="s">
        <v>31</v>
      </c>
      <c r="H3029">
        <v>1</v>
      </c>
      <c r="I3029" t="s">
        <v>32</v>
      </c>
      <c r="J3029">
        <v>1</v>
      </c>
      <c r="K3029" t="s">
        <v>32</v>
      </c>
      <c r="L3029">
        <v>0</v>
      </c>
      <c r="M3029" t="s">
        <v>32</v>
      </c>
      <c r="N3029">
        <v>2012</v>
      </c>
      <c r="O3029">
        <v>9063</v>
      </c>
      <c r="P3029">
        <v>6771966</v>
      </c>
      <c r="Q3029">
        <v>2195</v>
      </c>
      <c r="R3029">
        <v>6576490</v>
      </c>
      <c r="S3029">
        <v>47574</v>
      </c>
      <c r="T3029">
        <v>1681267</v>
      </c>
      <c r="U3029">
        <v>6868</v>
      </c>
      <c r="V3029">
        <v>195476</v>
      </c>
      <c r="W3029">
        <v>7</v>
      </c>
      <c r="X3029">
        <v>10.199999999999999</v>
      </c>
      <c r="Y3029">
        <v>8.6</v>
      </c>
      <c r="Z3029">
        <v>10.9</v>
      </c>
      <c r="AA3029">
        <v>6.3</v>
      </c>
      <c r="AB3029">
        <v>5.2</v>
      </c>
      <c r="AC3029">
        <v>7.8</v>
      </c>
      <c r="AD3029">
        <v>8.5</v>
      </c>
    </row>
    <row r="3030" spans="1:30" x14ac:dyDescent="0.45">
      <c r="A3030" t="s">
        <v>223</v>
      </c>
      <c r="B3030">
        <v>27060</v>
      </c>
      <c r="C3030" t="s">
        <v>637</v>
      </c>
      <c r="E3030">
        <v>11</v>
      </c>
      <c r="F3030" t="s">
        <v>33</v>
      </c>
      <c r="G3030" t="s">
        <v>34</v>
      </c>
      <c r="H3030">
        <v>1</v>
      </c>
      <c r="I3030" t="s">
        <v>32</v>
      </c>
      <c r="J3030">
        <v>1</v>
      </c>
      <c r="K3030" t="s">
        <v>32</v>
      </c>
      <c r="L3030">
        <v>0</v>
      </c>
      <c r="M3030" t="s">
        <v>32</v>
      </c>
      <c r="N3030">
        <v>2012</v>
      </c>
      <c r="O3030">
        <v>75</v>
      </c>
      <c r="P3030">
        <v>38691</v>
      </c>
      <c r="Q3030">
        <v>2</v>
      </c>
      <c r="U3030">
        <v>73</v>
      </c>
      <c r="W3030">
        <v>40.5</v>
      </c>
      <c r="X3030">
        <v>10</v>
      </c>
      <c r="Y3030">
        <v>0</v>
      </c>
      <c r="AC3030">
        <v>39.700000000000003</v>
      </c>
    </row>
    <row r="3031" spans="1:30" x14ac:dyDescent="0.45">
      <c r="A3031" t="s">
        <v>223</v>
      </c>
      <c r="B3031">
        <v>27060</v>
      </c>
      <c r="C3031" t="s">
        <v>637</v>
      </c>
      <c r="E3031">
        <v>23</v>
      </c>
      <c r="F3031" t="s">
        <v>37</v>
      </c>
      <c r="H3031">
        <v>1</v>
      </c>
      <c r="I3031" t="s">
        <v>32</v>
      </c>
      <c r="J3031">
        <v>1</v>
      </c>
      <c r="K3031" t="s">
        <v>32</v>
      </c>
      <c r="L3031">
        <v>0</v>
      </c>
      <c r="M3031" t="s">
        <v>32</v>
      </c>
      <c r="N3031">
        <v>2012</v>
      </c>
      <c r="O3031">
        <v>607</v>
      </c>
      <c r="P3031">
        <v>107153</v>
      </c>
      <c r="Q3031">
        <v>181</v>
      </c>
      <c r="U3031">
        <v>427</v>
      </c>
      <c r="W3031">
        <v>29</v>
      </c>
      <c r="X3031">
        <v>48.4</v>
      </c>
      <c r="Y3031">
        <v>58.2</v>
      </c>
      <c r="AC3031">
        <v>24.5</v>
      </c>
    </row>
    <row r="3032" spans="1:30" x14ac:dyDescent="0.45">
      <c r="A3032" t="s">
        <v>223</v>
      </c>
      <c r="B3032">
        <v>27060</v>
      </c>
      <c r="C3032" t="s">
        <v>637</v>
      </c>
      <c r="E3032" t="s">
        <v>38</v>
      </c>
      <c r="F3032" t="s">
        <v>39</v>
      </c>
      <c r="H3032">
        <v>1</v>
      </c>
      <c r="I3032" t="s">
        <v>32</v>
      </c>
      <c r="J3032">
        <v>1</v>
      </c>
      <c r="K3032" t="s">
        <v>32</v>
      </c>
      <c r="L3032">
        <v>0</v>
      </c>
      <c r="M3032" t="s">
        <v>32</v>
      </c>
      <c r="N3032">
        <v>2012</v>
      </c>
      <c r="O3032">
        <v>207</v>
      </c>
      <c r="P3032">
        <v>861245</v>
      </c>
      <c r="Q3032">
        <v>87</v>
      </c>
      <c r="R3032">
        <v>859161</v>
      </c>
      <c r="S3032">
        <v>2702</v>
      </c>
      <c r="T3032">
        <v>140747</v>
      </c>
      <c r="U3032">
        <v>120</v>
      </c>
      <c r="V3032">
        <v>2084</v>
      </c>
      <c r="W3032">
        <v>24</v>
      </c>
      <c r="X3032">
        <v>5.3</v>
      </c>
      <c r="Y3032">
        <v>39.200000000000003</v>
      </c>
      <c r="Z3032">
        <v>5.6</v>
      </c>
      <c r="AA3032">
        <v>8.3000000000000007</v>
      </c>
      <c r="AB3032">
        <v>7.6</v>
      </c>
      <c r="AC3032">
        <v>32.5</v>
      </c>
      <c r="AD3032">
        <v>15.2</v>
      </c>
    </row>
    <row r="3033" spans="1:30" x14ac:dyDescent="0.45">
      <c r="A3033" t="s">
        <v>223</v>
      </c>
      <c r="B3033">
        <v>27060</v>
      </c>
      <c r="C3033" t="s">
        <v>637</v>
      </c>
      <c r="E3033">
        <v>42</v>
      </c>
      <c r="F3033" t="s">
        <v>40</v>
      </c>
      <c r="H3033">
        <v>1</v>
      </c>
      <c r="I3033" t="s">
        <v>32</v>
      </c>
      <c r="J3033">
        <v>1</v>
      </c>
      <c r="K3033" t="s">
        <v>32</v>
      </c>
      <c r="L3033">
        <v>0</v>
      </c>
      <c r="M3033" t="s">
        <v>32</v>
      </c>
      <c r="N3033">
        <v>2012</v>
      </c>
      <c r="O3033">
        <v>114</v>
      </c>
      <c r="P3033">
        <v>294200</v>
      </c>
      <c r="Q3033">
        <v>55</v>
      </c>
      <c r="R3033">
        <v>293498</v>
      </c>
      <c r="S3033">
        <v>618</v>
      </c>
      <c r="T3033">
        <v>24499</v>
      </c>
      <c r="U3033">
        <v>60</v>
      </c>
      <c r="V3033">
        <v>702</v>
      </c>
      <c r="W3033">
        <v>39.799999999999997</v>
      </c>
      <c r="X3033">
        <v>34.200000000000003</v>
      </c>
      <c r="Y3033">
        <v>61.9</v>
      </c>
      <c r="Z3033">
        <v>35.6</v>
      </c>
      <c r="AA3033">
        <v>64.7</v>
      </c>
      <c r="AB3033">
        <v>66.599999999999994</v>
      </c>
      <c r="AC3033">
        <v>57.8</v>
      </c>
      <c r="AD3033">
        <v>32</v>
      </c>
    </row>
    <row r="3034" spans="1:30" x14ac:dyDescent="0.45">
      <c r="A3034" t="s">
        <v>223</v>
      </c>
      <c r="B3034">
        <v>27060</v>
      </c>
      <c r="C3034" t="s">
        <v>637</v>
      </c>
      <c r="E3034" t="s">
        <v>41</v>
      </c>
      <c r="F3034" t="s">
        <v>42</v>
      </c>
      <c r="H3034">
        <v>1</v>
      </c>
      <c r="I3034" t="s">
        <v>32</v>
      </c>
      <c r="J3034">
        <v>1</v>
      </c>
      <c r="K3034" t="s">
        <v>32</v>
      </c>
      <c r="L3034">
        <v>0</v>
      </c>
      <c r="M3034" t="s">
        <v>32</v>
      </c>
      <c r="N3034">
        <v>2012</v>
      </c>
      <c r="O3034">
        <v>897</v>
      </c>
      <c r="P3034">
        <v>1487815</v>
      </c>
      <c r="Q3034">
        <v>361</v>
      </c>
      <c r="U3034">
        <v>536</v>
      </c>
      <c r="V3034">
        <v>29555</v>
      </c>
      <c r="W3034">
        <v>21.8</v>
      </c>
      <c r="X3034">
        <v>47.2</v>
      </c>
      <c r="Y3034">
        <v>16.7</v>
      </c>
      <c r="AC3034">
        <v>29.4</v>
      </c>
      <c r="AD3034">
        <v>40.9</v>
      </c>
    </row>
    <row r="3035" spans="1:30" x14ac:dyDescent="0.45">
      <c r="A3035" t="s">
        <v>223</v>
      </c>
      <c r="B3035">
        <v>27060</v>
      </c>
      <c r="C3035" t="s">
        <v>637</v>
      </c>
      <c r="E3035" t="s">
        <v>43</v>
      </c>
      <c r="F3035" t="s">
        <v>44</v>
      </c>
      <c r="G3035" t="s">
        <v>45</v>
      </c>
      <c r="H3035">
        <v>1</v>
      </c>
      <c r="I3035" t="s">
        <v>32</v>
      </c>
      <c r="J3035">
        <v>1</v>
      </c>
      <c r="K3035" t="s">
        <v>32</v>
      </c>
      <c r="L3035">
        <v>0</v>
      </c>
      <c r="M3035" t="s">
        <v>32</v>
      </c>
      <c r="N3035">
        <v>2012</v>
      </c>
      <c r="O3035">
        <v>194</v>
      </c>
      <c r="P3035">
        <v>82686</v>
      </c>
      <c r="Q3035">
        <v>33</v>
      </c>
      <c r="R3035">
        <v>74248</v>
      </c>
      <c r="S3035">
        <v>522</v>
      </c>
      <c r="T3035">
        <v>19745</v>
      </c>
      <c r="U3035">
        <v>161</v>
      </c>
      <c r="W3035">
        <v>41.4</v>
      </c>
      <c r="X3035">
        <v>5.6</v>
      </c>
      <c r="Y3035">
        <v>15.6</v>
      </c>
      <c r="Z3035">
        <v>4.8</v>
      </c>
      <c r="AA3035">
        <v>9.1999999999999993</v>
      </c>
      <c r="AB3035">
        <v>6.2</v>
      </c>
      <c r="AC3035">
        <v>47.8</v>
      </c>
    </row>
    <row r="3036" spans="1:30" x14ac:dyDescent="0.45">
      <c r="A3036" t="s">
        <v>223</v>
      </c>
      <c r="B3036">
        <v>27060</v>
      </c>
      <c r="C3036" t="s">
        <v>637</v>
      </c>
      <c r="E3036">
        <v>51</v>
      </c>
      <c r="F3036" t="s">
        <v>46</v>
      </c>
      <c r="H3036">
        <v>1</v>
      </c>
      <c r="I3036" t="s">
        <v>32</v>
      </c>
      <c r="J3036">
        <v>1</v>
      </c>
      <c r="K3036" t="s">
        <v>32</v>
      </c>
      <c r="L3036">
        <v>0</v>
      </c>
      <c r="M3036" t="s">
        <v>32</v>
      </c>
      <c r="N3036">
        <v>2012</v>
      </c>
      <c r="O3036">
        <v>224</v>
      </c>
      <c r="P3036">
        <v>272895</v>
      </c>
      <c r="Q3036">
        <v>65</v>
      </c>
      <c r="R3036">
        <v>267994</v>
      </c>
      <c r="S3036">
        <v>1040</v>
      </c>
      <c r="T3036">
        <v>68669</v>
      </c>
      <c r="U3036">
        <v>159</v>
      </c>
      <c r="W3036">
        <v>25.3</v>
      </c>
      <c r="X3036">
        <v>6.6</v>
      </c>
      <c r="Y3036">
        <v>39.5</v>
      </c>
      <c r="Z3036">
        <v>5.7</v>
      </c>
      <c r="AA3036">
        <v>16.7</v>
      </c>
      <c r="AB3036">
        <v>7.9</v>
      </c>
      <c r="AC3036">
        <v>26.8</v>
      </c>
    </row>
    <row r="3037" spans="1:30" x14ac:dyDescent="0.45">
      <c r="A3037" t="s">
        <v>223</v>
      </c>
      <c r="B3037">
        <v>27060</v>
      </c>
      <c r="C3037" t="s">
        <v>637</v>
      </c>
      <c r="E3037">
        <v>52</v>
      </c>
      <c r="F3037" t="s">
        <v>47</v>
      </c>
      <c r="G3037" t="s">
        <v>48</v>
      </c>
      <c r="H3037">
        <v>1</v>
      </c>
      <c r="I3037" t="s">
        <v>32</v>
      </c>
      <c r="J3037">
        <v>1</v>
      </c>
      <c r="K3037" t="s">
        <v>32</v>
      </c>
      <c r="L3037">
        <v>0</v>
      </c>
      <c r="M3037" t="s">
        <v>32</v>
      </c>
      <c r="N3037">
        <v>2012</v>
      </c>
      <c r="O3037">
        <v>191</v>
      </c>
      <c r="P3037">
        <v>214091</v>
      </c>
      <c r="Q3037">
        <v>79</v>
      </c>
      <c r="R3037">
        <v>211544</v>
      </c>
      <c r="S3037">
        <v>963</v>
      </c>
      <c r="T3037">
        <v>57796</v>
      </c>
      <c r="U3037">
        <v>112</v>
      </c>
      <c r="V3037">
        <v>2547</v>
      </c>
      <c r="W3037">
        <v>37.6</v>
      </c>
      <c r="X3037">
        <v>39.700000000000003</v>
      </c>
      <c r="Y3037">
        <v>42.9</v>
      </c>
      <c r="Z3037">
        <v>41.8</v>
      </c>
      <c r="AA3037">
        <v>21.3</v>
      </c>
      <c r="AB3037">
        <v>19.3</v>
      </c>
      <c r="AC3037">
        <v>52.6</v>
      </c>
      <c r="AD3037">
        <v>22</v>
      </c>
    </row>
    <row r="3038" spans="1:30" x14ac:dyDescent="0.45">
      <c r="A3038" t="s">
        <v>223</v>
      </c>
      <c r="B3038">
        <v>27060</v>
      </c>
      <c r="C3038" t="s">
        <v>637</v>
      </c>
      <c r="E3038">
        <v>53</v>
      </c>
      <c r="F3038" t="s">
        <v>49</v>
      </c>
      <c r="H3038">
        <v>1</v>
      </c>
      <c r="I3038" t="s">
        <v>32</v>
      </c>
      <c r="J3038">
        <v>1</v>
      </c>
      <c r="K3038" t="s">
        <v>32</v>
      </c>
      <c r="L3038">
        <v>0</v>
      </c>
      <c r="M3038" t="s">
        <v>32</v>
      </c>
      <c r="N3038">
        <v>2012</v>
      </c>
      <c r="O3038">
        <v>575</v>
      </c>
      <c r="P3038">
        <v>121376</v>
      </c>
      <c r="Q3038">
        <v>78</v>
      </c>
      <c r="R3038">
        <v>85136</v>
      </c>
      <c r="S3038">
        <v>343</v>
      </c>
      <c r="T3038">
        <v>11643</v>
      </c>
      <c r="U3038">
        <v>497</v>
      </c>
      <c r="V3038">
        <v>36241</v>
      </c>
      <c r="W3038">
        <v>21.8</v>
      </c>
      <c r="X3038">
        <v>30.9</v>
      </c>
      <c r="Y3038">
        <v>46.9</v>
      </c>
      <c r="Z3038">
        <v>42.2</v>
      </c>
      <c r="AA3038">
        <v>37.5</v>
      </c>
      <c r="AB3038">
        <v>28.8</v>
      </c>
      <c r="AC3038">
        <v>20</v>
      </c>
      <c r="AD3038">
        <v>27.5</v>
      </c>
    </row>
    <row r="3039" spans="1:30" x14ac:dyDescent="0.45">
      <c r="A3039" t="s">
        <v>223</v>
      </c>
      <c r="B3039">
        <v>27060</v>
      </c>
      <c r="C3039" t="s">
        <v>637</v>
      </c>
      <c r="E3039">
        <v>54</v>
      </c>
      <c r="F3039" t="s">
        <v>50</v>
      </c>
      <c r="H3039">
        <v>1</v>
      </c>
      <c r="I3039" t="s">
        <v>32</v>
      </c>
      <c r="J3039">
        <v>1</v>
      </c>
      <c r="K3039" t="s">
        <v>32</v>
      </c>
      <c r="L3039">
        <v>0</v>
      </c>
      <c r="M3039" t="s">
        <v>32</v>
      </c>
      <c r="N3039">
        <v>2012</v>
      </c>
      <c r="O3039">
        <v>1830</v>
      </c>
      <c r="P3039">
        <v>509023</v>
      </c>
      <c r="Q3039">
        <v>288</v>
      </c>
      <c r="R3039">
        <v>467260</v>
      </c>
      <c r="S3039">
        <v>2608</v>
      </c>
      <c r="T3039">
        <v>150741</v>
      </c>
      <c r="U3039">
        <v>1542</v>
      </c>
      <c r="V3039">
        <v>41762</v>
      </c>
      <c r="W3039">
        <v>16.399999999999999</v>
      </c>
      <c r="X3039">
        <v>27.3</v>
      </c>
      <c r="Y3039">
        <v>14.8</v>
      </c>
      <c r="Z3039">
        <v>30.1</v>
      </c>
      <c r="AA3039">
        <v>14.7</v>
      </c>
      <c r="AB3039">
        <v>19.5</v>
      </c>
      <c r="AC3039">
        <v>18.3</v>
      </c>
      <c r="AD3039">
        <v>16</v>
      </c>
    </row>
    <row r="3040" spans="1:30" x14ac:dyDescent="0.45">
      <c r="A3040" t="s">
        <v>223</v>
      </c>
      <c r="B3040">
        <v>27060</v>
      </c>
      <c r="C3040" t="s">
        <v>637</v>
      </c>
      <c r="E3040">
        <v>56</v>
      </c>
      <c r="F3040" t="s">
        <v>51</v>
      </c>
      <c r="H3040">
        <v>1</v>
      </c>
      <c r="I3040" t="s">
        <v>32</v>
      </c>
      <c r="J3040">
        <v>1</v>
      </c>
      <c r="K3040" t="s">
        <v>32</v>
      </c>
      <c r="L3040">
        <v>0</v>
      </c>
      <c r="M3040" t="s">
        <v>32</v>
      </c>
      <c r="N3040">
        <v>2012</v>
      </c>
      <c r="O3040">
        <v>482</v>
      </c>
      <c r="P3040">
        <v>92661</v>
      </c>
      <c r="Q3040">
        <v>169</v>
      </c>
      <c r="R3040">
        <v>86742</v>
      </c>
      <c r="S3040">
        <v>671</v>
      </c>
      <c r="T3040">
        <v>25334</v>
      </c>
      <c r="U3040">
        <v>313</v>
      </c>
      <c r="V3040">
        <v>5918</v>
      </c>
      <c r="W3040">
        <v>24.6</v>
      </c>
      <c r="X3040">
        <v>29.2</v>
      </c>
      <c r="Y3040">
        <v>34.700000000000003</v>
      </c>
      <c r="Z3040">
        <v>31.6</v>
      </c>
      <c r="AA3040">
        <v>25.9</v>
      </c>
      <c r="AB3040">
        <v>30.7</v>
      </c>
      <c r="AC3040">
        <v>24.9</v>
      </c>
      <c r="AD3040">
        <v>30.6</v>
      </c>
    </row>
    <row r="3041" spans="1:30" x14ac:dyDescent="0.45">
      <c r="A3041" t="s">
        <v>223</v>
      </c>
      <c r="B3041">
        <v>27060</v>
      </c>
      <c r="C3041" t="s">
        <v>637</v>
      </c>
      <c r="E3041">
        <v>61</v>
      </c>
      <c r="F3041" t="s">
        <v>52</v>
      </c>
      <c r="H3041">
        <v>1</v>
      </c>
      <c r="I3041" t="s">
        <v>32</v>
      </c>
      <c r="J3041">
        <v>1</v>
      </c>
      <c r="K3041" t="s">
        <v>32</v>
      </c>
      <c r="L3041">
        <v>0</v>
      </c>
      <c r="M3041" t="s">
        <v>32</v>
      </c>
      <c r="N3041">
        <v>2012</v>
      </c>
      <c r="O3041">
        <v>509</v>
      </c>
      <c r="Q3041">
        <v>39</v>
      </c>
      <c r="U3041">
        <v>470</v>
      </c>
      <c r="W3041">
        <v>18.7</v>
      </c>
      <c r="Y3041">
        <v>19.5</v>
      </c>
      <c r="AC3041">
        <v>19.100000000000001</v>
      </c>
    </row>
    <row r="3042" spans="1:30" x14ac:dyDescent="0.45">
      <c r="A3042" t="s">
        <v>223</v>
      </c>
      <c r="B3042">
        <v>27060</v>
      </c>
      <c r="C3042" t="s">
        <v>637</v>
      </c>
      <c r="E3042">
        <v>62</v>
      </c>
      <c r="F3042" t="s">
        <v>53</v>
      </c>
      <c r="H3042">
        <v>1</v>
      </c>
      <c r="I3042" t="s">
        <v>32</v>
      </c>
      <c r="J3042">
        <v>1</v>
      </c>
      <c r="K3042" t="s">
        <v>32</v>
      </c>
      <c r="L3042">
        <v>0</v>
      </c>
      <c r="M3042" t="s">
        <v>32</v>
      </c>
      <c r="N3042">
        <v>2012</v>
      </c>
      <c r="O3042">
        <v>909</v>
      </c>
      <c r="P3042">
        <v>675403</v>
      </c>
      <c r="Q3042">
        <v>257</v>
      </c>
      <c r="R3042">
        <v>659933</v>
      </c>
      <c r="S3042">
        <v>5302</v>
      </c>
      <c r="T3042">
        <v>193826</v>
      </c>
      <c r="U3042">
        <v>652</v>
      </c>
      <c r="V3042">
        <v>15471</v>
      </c>
      <c r="W3042">
        <v>16.3</v>
      </c>
      <c r="X3042">
        <v>28.5</v>
      </c>
      <c r="Y3042">
        <v>34.200000000000003</v>
      </c>
      <c r="Z3042">
        <v>30.7</v>
      </c>
      <c r="AA3042">
        <v>12.9</v>
      </c>
      <c r="AB3042">
        <v>11.3</v>
      </c>
      <c r="AC3042">
        <v>22.9</v>
      </c>
      <c r="AD3042">
        <v>30.1</v>
      </c>
    </row>
    <row r="3043" spans="1:30" x14ac:dyDescent="0.45">
      <c r="A3043" t="s">
        <v>223</v>
      </c>
      <c r="B3043">
        <v>27060</v>
      </c>
      <c r="C3043" t="s">
        <v>637</v>
      </c>
      <c r="E3043">
        <v>71</v>
      </c>
      <c r="F3043" t="s">
        <v>54</v>
      </c>
      <c r="H3043">
        <v>1</v>
      </c>
      <c r="I3043" t="s">
        <v>32</v>
      </c>
      <c r="J3043">
        <v>1</v>
      </c>
      <c r="K3043" t="s">
        <v>32</v>
      </c>
      <c r="L3043">
        <v>0</v>
      </c>
      <c r="M3043" t="s">
        <v>32</v>
      </c>
      <c r="N3043">
        <v>2012</v>
      </c>
      <c r="O3043">
        <v>936</v>
      </c>
      <c r="P3043">
        <v>33856</v>
      </c>
      <c r="Q3043">
        <v>35</v>
      </c>
      <c r="R3043">
        <v>22137</v>
      </c>
      <c r="S3043">
        <v>402</v>
      </c>
      <c r="T3043">
        <v>7508</v>
      </c>
      <c r="U3043">
        <v>901</v>
      </c>
      <c r="V3043">
        <v>11720</v>
      </c>
      <c r="W3043">
        <v>21.5</v>
      </c>
      <c r="X3043">
        <v>14</v>
      </c>
      <c r="Y3043">
        <v>13.2</v>
      </c>
      <c r="Z3043">
        <v>14.5</v>
      </c>
      <c r="AA3043">
        <v>15.5</v>
      </c>
      <c r="AB3043">
        <v>9.4</v>
      </c>
      <c r="AC3043">
        <v>21.3</v>
      </c>
      <c r="AD3043">
        <v>25.3</v>
      </c>
    </row>
    <row r="3044" spans="1:30" x14ac:dyDescent="0.45">
      <c r="A3044" t="s">
        <v>223</v>
      </c>
      <c r="B3044">
        <v>27060</v>
      </c>
      <c r="C3044" t="s">
        <v>637</v>
      </c>
      <c r="E3044">
        <v>72</v>
      </c>
      <c r="F3044" t="s">
        <v>55</v>
      </c>
      <c r="H3044">
        <v>1</v>
      </c>
      <c r="I3044" t="s">
        <v>32</v>
      </c>
      <c r="J3044">
        <v>1</v>
      </c>
      <c r="K3044" t="s">
        <v>32</v>
      </c>
      <c r="L3044">
        <v>0</v>
      </c>
      <c r="M3044" t="s">
        <v>32</v>
      </c>
      <c r="N3044">
        <v>2012</v>
      </c>
      <c r="O3044">
        <v>448</v>
      </c>
      <c r="P3044">
        <v>379995</v>
      </c>
      <c r="Q3044">
        <v>384</v>
      </c>
      <c r="R3044">
        <v>378635</v>
      </c>
      <c r="S3044">
        <v>7160</v>
      </c>
      <c r="T3044">
        <v>115009</v>
      </c>
      <c r="U3044">
        <v>64</v>
      </c>
      <c r="V3044">
        <v>1360</v>
      </c>
      <c r="W3044">
        <v>23.8</v>
      </c>
      <c r="X3044">
        <v>33.6</v>
      </c>
      <c r="Y3044">
        <v>24.9</v>
      </c>
      <c r="Z3044">
        <v>35.1</v>
      </c>
      <c r="AA3044">
        <v>37.5</v>
      </c>
      <c r="AB3044">
        <v>39</v>
      </c>
      <c r="AC3044">
        <v>31.8</v>
      </c>
      <c r="AD3044">
        <v>6.9</v>
      </c>
    </row>
    <row r="3045" spans="1:30" x14ac:dyDescent="0.45">
      <c r="A3045" t="s">
        <v>223</v>
      </c>
      <c r="B3045">
        <v>27060</v>
      </c>
      <c r="C3045" t="s">
        <v>637</v>
      </c>
      <c r="E3045">
        <v>81</v>
      </c>
      <c r="F3045" t="s">
        <v>56</v>
      </c>
      <c r="G3045" t="s">
        <v>57</v>
      </c>
      <c r="H3045">
        <v>1</v>
      </c>
      <c r="I3045" t="s">
        <v>32</v>
      </c>
      <c r="J3045">
        <v>1</v>
      </c>
      <c r="K3045" t="s">
        <v>32</v>
      </c>
      <c r="L3045">
        <v>0</v>
      </c>
      <c r="M3045" t="s">
        <v>32</v>
      </c>
      <c r="N3045">
        <v>2012</v>
      </c>
      <c r="O3045">
        <v>833</v>
      </c>
      <c r="Q3045">
        <v>68</v>
      </c>
      <c r="U3045">
        <v>765</v>
      </c>
      <c r="W3045">
        <v>25</v>
      </c>
      <c r="Y3045">
        <v>44.4</v>
      </c>
      <c r="AC3045">
        <v>25.5</v>
      </c>
    </row>
    <row r="3046" spans="1:30" x14ac:dyDescent="0.45">
      <c r="A3046" t="s">
        <v>224</v>
      </c>
      <c r="B3046">
        <v>27100</v>
      </c>
      <c r="C3046" t="s">
        <v>638</v>
      </c>
      <c r="E3046">
        <v>0</v>
      </c>
      <c r="F3046" t="s">
        <v>31</v>
      </c>
      <c r="H3046">
        <v>1</v>
      </c>
      <c r="I3046" t="s">
        <v>32</v>
      </c>
      <c r="J3046">
        <v>1</v>
      </c>
      <c r="K3046" t="s">
        <v>32</v>
      </c>
      <c r="L3046">
        <v>0</v>
      </c>
      <c r="M3046" t="s">
        <v>32</v>
      </c>
      <c r="N3046">
        <v>2012</v>
      </c>
      <c r="O3046">
        <v>10815</v>
      </c>
      <c r="P3046">
        <v>10902943</v>
      </c>
      <c r="Q3046">
        <v>2378</v>
      </c>
      <c r="R3046">
        <v>10398263</v>
      </c>
      <c r="S3046">
        <v>49624</v>
      </c>
      <c r="T3046">
        <v>1985220</v>
      </c>
      <c r="U3046">
        <v>8437</v>
      </c>
      <c r="V3046">
        <v>504680</v>
      </c>
      <c r="W3046">
        <v>5.3</v>
      </c>
      <c r="X3046">
        <v>8.8000000000000007</v>
      </c>
      <c r="Y3046">
        <v>9.4</v>
      </c>
      <c r="Z3046">
        <v>7.4</v>
      </c>
      <c r="AA3046">
        <v>9.8000000000000007</v>
      </c>
      <c r="AB3046">
        <v>10</v>
      </c>
      <c r="AC3046">
        <v>6.2</v>
      </c>
      <c r="AD3046">
        <v>46.8</v>
      </c>
    </row>
    <row r="3047" spans="1:30" x14ac:dyDescent="0.45">
      <c r="A3047" t="s">
        <v>224</v>
      </c>
      <c r="B3047">
        <v>27100</v>
      </c>
      <c r="C3047" t="s">
        <v>638</v>
      </c>
      <c r="E3047">
        <v>11</v>
      </c>
      <c r="F3047" t="s">
        <v>33</v>
      </c>
      <c r="G3047" t="s">
        <v>34</v>
      </c>
      <c r="H3047">
        <v>1</v>
      </c>
      <c r="I3047" t="s">
        <v>32</v>
      </c>
      <c r="J3047">
        <v>1</v>
      </c>
      <c r="K3047" t="s">
        <v>32</v>
      </c>
      <c r="L3047">
        <v>0</v>
      </c>
      <c r="M3047" t="s">
        <v>32</v>
      </c>
      <c r="N3047">
        <v>2012</v>
      </c>
      <c r="O3047">
        <v>89</v>
      </c>
      <c r="Q3047">
        <v>0</v>
      </c>
      <c r="U3047">
        <v>89</v>
      </c>
      <c r="W3047">
        <v>35.5</v>
      </c>
      <c r="Y3047">
        <v>0</v>
      </c>
      <c r="AC3047">
        <v>33.9</v>
      </c>
    </row>
    <row r="3048" spans="1:30" x14ac:dyDescent="0.45">
      <c r="A3048" t="s">
        <v>224</v>
      </c>
      <c r="B3048">
        <v>27100</v>
      </c>
      <c r="C3048" t="s">
        <v>638</v>
      </c>
      <c r="E3048">
        <v>21</v>
      </c>
      <c r="F3048" t="s">
        <v>35</v>
      </c>
      <c r="H3048">
        <v>1</v>
      </c>
      <c r="I3048" t="s">
        <v>32</v>
      </c>
      <c r="J3048">
        <v>1</v>
      </c>
      <c r="K3048" t="s">
        <v>32</v>
      </c>
      <c r="L3048">
        <v>0</v>
      </c>
      <c r="M3048" t="s">
        <v>32</v>
      </c>
      <c r="N3048">
        <v>2012</v>
      </c>
      <c r="O3048">
        <v>60</v>
      </c>
      <c r="P3048">
        <v>15254</v>
      </c>
      <c r="Q3048">
        <v>3</v>
      </c>
      <c r="R3048">
        <v>12675</v>
      </c>
      <c r="S3048">
        <v>62</v>
      </c>
      <c r="T3048">
        <v>3843</v>
      </c>
      <c r="U3048">
        <v>57</v>
      </c>
      <c r="W3048">
        <v>66.2</v>
      </c>
      <c r="X3048">
        <v>19.899999999999999</v>
      </c>
      <c r="Y3048">
        <v>0</v>
      </c>
      <c r="Z3048">
        <v>5.4</v>
      </c>
      <c r="AA3048">
        <v>5.4</v>
      </c>
      <c r="AB3048">
        <v>4.8</v>
      </c>
      <c r="AC3048">
        <v>66.5</v>
      </c>
    </row>
    <row r="3049" spans="1:30" x14ac:dyDescent="0.45">
      <c r="A3049" t="s">
        <v>224</v>
      </c>
      <c r="B3049">
        <v>27100</v>
      </c>
      <c r="C3049" t="s">
        <v>638</v>
      </c>
      <c r="E3049">
        <v>23</v>
      </c>
      <c r="F3049" t="s">
        <v>37</v>
      </c>
      <c r="H3049">
        <v>1</v>
      </c>
      <c r="I3049" t="s">
        <v>32</v>
      </c>
      <c r="J3049">
        <v>1</v>
      </c>
      <c r="K3049" t="s">
        <v>32</v>
      </c>
      <c r="L3049">
        <v>0</v>
      </c>
      <c r="M3049" t="s">
        <v>32</v>
      </c>
      <c r="N3049">
        <v>2012</v>
      </c>
      <c r="O3049">
        <v>1560</v>
      </c>
      <c r="P3049">
        <v>619774</v>
      </c>
      <c r="Q3049">
        <v>392</v>
      </c>
      <c r="R3049">
        <v>580082</v>
      </c>
      <c r="S3049">
        <v>2916</v>
      </c>
      <c r="T3049">
        <v>134382</v>
      </c>
      <c r="U3049">
        <v>1167</v>
      </c>
      <c r="V3049">
        <v>39691</v>
      </c>
      <c r="W3049">
        <v>14</v>
      </c>
      <c r="X3049">
        <v>33.1</v>
      </c>
      <c r="Y3049">
        <v>23.9</v>
      </c>
      <c r="Z3049">
        <v>37.6</v>
      </c>
      <c r="AA3049">
        <v>43.9</v>
      </c>
      <c r="AB3049">
        <v>40.6</v>
      </c>
      <c r="AC3049">
        <v>17.399999999999999</v>
      </c>
      <c r="AD3049">
        <v>29.4</v>
      </c>
    </row>
    <row r="3050" spans="1:30" x14ac:dyDescent="0.45">
      <c r="A3050" t="s">
        <v>224</v>
      </c>
      <c r="B3050">
        <v>27100</v>
      </c>
      <c r="C3050" t="s">
        <v>638</v>
      </c>
      <c r="E3050" t="s">
        <v>38</v>
      </c>
      <c r="F3050" t="s">
        <v>39</v>
      </c>
      <c r="H3050">
        <v>1</v>
      </c>
      <c r="I3050" t="s">
        <v>32</v>
      </c>
      <c r="J3050">
        <v>1</v>
      </c>
      <c r="K3050" t="s">
        <v>32</v>
      </c>
      <c r="L3050">
        <v>0</v>
      </c>
      <c r="M3050" t="s">
        <v>32</v>
      </c>
      <c r="N3050">
        <v>2012</v>
      </c>
      <c r="O3050">
        <v>441</v>
      </c>
      <c r="P3050">
        <v>3296230</v>
      </c>
      <c r="Q3050">
        <v>299</v>
      </c>
      <c r="R3050">
        <v>3287216</v>
      </c>
      <c r="S3050">
        <v>11660</v>
      </c>
      <c r="T3050">
        <v>516995</v>
      </c>
      <c r="U3050">
        <v>143</v>
      </c>
      <c r="W3050">
        <v>24.7</v>
      </c>
      <c r="X3050">
        <v>19.899999999999999</v>
      </c>
      <c r="Y3050">
        <v>20.5</v>
      </c>
      <c r="Z3050">
        <v>20.8</v>
      </c>
      <c r="AA3050">
        <v>35.799999999999997</v>
      </c>
      <c r="AB3050">
        <v>36.4</v>
      </c>
      <c r="AC3050">
        <v>49.2</v>
      </c>
    </row>
    <row r="3051" spans="1:30" x14ac:dyDescent="0.45">
      <c r="A3051" t="s">
        <v>224</v>
      </c>
      <c r="B3051">
        <v>27100</v>
      </c>
      <c r="C3051" t="s">
        <v>638</v>
      </c>
      <c r="E3051">
        <v>42</v>
      </c>
      <c r="F3051" t="s">
        <v>40</v>
      </c>
      <c r="H3051">
        <v>1</v>
      </c>
      <c r="I3051" t="s">
        <v>32</v>
      </c>
      <c r="J3051">
        <v>1</v>
      </c>
      <c r="K3051" t="s">
        <v>32</v>
      </c>
      <c r="L3051">
        <v>0</v>
      </c>
      <c r="M3051" t="s">
        <v>32</v>
      </c>
      <c r="N3051">
        <v>2012</v>
      </c>
      <c r="O3051">
        <v>243</v>
      </c>
      <c r="P3051">
        <v>1674446</v>
      </c>
      <c r="Q3051">
        <v>107</v>
      </c>
      <c r="R3051">
        <v>1670365</v>
      </c>
      <c r="S3051">
        <v>1465</v>
      </c>
      <c r="T3051">
        <v>65124</v>
      </c>
      <c r="U3051">
        <v>136</v>
      </c>
      <c r="W3051">
        <v>22.4</v>
      </c>
      <c r="X3051">
        <v>5.8</v>
      </c>
      <c r="Y3051">
        <v>30.8</v>
      </c>
      <c r="Z3051">
        <v>6.1</v>
      </c>
      <c r="AA3051">
        <v>25.4</v>
      </c>
      <c r="AB3051">
        <v>17.7</v>
      </c>
      <c r="AC3051">
        <v>44.2</v>
      </c>
    </row>
    <row r="3052" spans="1:30" x14ac:dyDescent="0.45">
      <c r="A3052" t="s">
        <v>224</v>
      </c>
      <c r="B3052">
        <v>27100</v>
      </c>
      <c r="C3052" t="s">
        <v>638</v>
      </c>
      <c r="E3052" t="s">
        <v>41</v>
      </c>
      <c r="F3052" t="s">
        <v>42</v>
      </c>
      <c r="H3052">
        <v>1</v>
      </c>
      <c r="I3052" t="s">
        <v>32</v>
      </c>
      <c r="J3052">
        <v>1</v>
      </c>
      <c r="K3052" t="s">
        <v>32</v>
      </c>
      <c r="L3052">
        <v>0</v>
      </c>
      <c r="M3052" t="s">
        <v>32</v>
      </c>
      <c r="N3052">
        <v>2012</v>
      </c>
      <c r="O3052">
        <v>1408</v>
      </c>
      <c r="P3052">
        <v>1909355</v>
      </c>
      <c r="Q3052">
        <v>442</v>
      </c>
      <c r="R3052">
        <v>1672958</v>
      </c>
      <c r="S3052">
        <v>6875</v>
      </c>
      <c r="T3052">
        <v>157129</v>
      </c>
      <c r="U3052">
        <v>966</v>
      </c>
      <c r="W3052">
        <v>12.1</v>
      </c>
      <c r="X3052">
        <v>14.1</v>
      </c>
      <c r="Y3052">
        <v>15.2</v>
      </c>
      <c r="Z3052">
        <v>6.8</v>
      </c>
      <c r="AA3052">
        <v>7.6</v>
      </c>
      <c r="AB3052">
        <v>10.5</v>
      </c>
      <c r="AC3052">
        <v>14.9</v>
      </c>
    </row>
    <row r="3053" spans="1:30" x14ac:dyDescent="0.45">
      <c r="A3053" t="s">
        <v>224</v>
      </c>
      <c r="B3053">
        <v>27100</v>
      </c>
      <c r="C3053" t="s">
        <v>638</v>
      </c>
      <c r="E3053" t="s">
        <v>43</v>
      </c>
      <c r="F3053" t="s">
        <v>44</v>
      </c>
      <c r="G3053" t="s">
        <v>45</v>
      </c>
      <c r="H3053">
        <v>1</v>
      </c>
      <c r="I3053" t="s">
        <v>32</v>
      </c>
      <c r="J3053">
        <v>1</v>
      </c>
      <c r="K3053" t="s">
        <v>32</v>
      </c>
      <c r="L3053">
        <v>0</v>
      </c>
      <c r="M3053" t="s">
        <v>32</v>
      </c>
      <c r="N3053">
        <v>2012</v>
      </c>
      <c r="O3053">
        <v>437</v>
      </c>
      <c r="P3053">
        <v>181330</v>
      </c>
      <c r="Q3053">
        <v>58</v>
      </c>
      <c r="R3053">
        <v>169438</v>
      </c>
      <c r="S3053">
        <v>1377</v>
      </c>
      <c r="T3053">
        <v>40789</v>
      </c>
      <c r="U3053">
        <v>379</v>
      </c>
      <c r="V3053">
        <v>11893</v>
      </c>
      <c r="W3053">
        <v>23.9</v>
      </c>
      <c r="X3053">
        <v>31.6</v>
      </c>
      <c r="Y3053">
        <v>55.4</v>
      </c>
      <c r="Z3053">
        <v>35.6</v>
      </c>
      <c r="AA3053">
        <v>66.8</v>
      </c>
      <c r="AB3053">
        <v>31.2</v>
      </c>
      <c r="AC3053">
        <v>25.5</v>
      </c>
      <c r="AD3053">
        <v>37.200000000000003</v>
      </c>
    </row>
    <row r="3054" spans="1:30" x14ac:dyDescent="0.45">
      <c r="A3054" t="s">
        <v>224</v>
      </c>
      <c r="B3054">
        <v>27100</v>
      </c>
      <c r="C3054" t="s">
        <v>638</v>
      </c>
      <c r="E3054">
        <v>51</v>
      </c>
      <c r="F3054" t="s">
        <v>46</v>
      </c>
      <c r="H3054">
        <v>1</v>
      </c>
      <c r="I3054" t="s">
        <v>32</v>
      </c>
      <c r="J3054">
        <v>1</v>
      </c>
      <c r="K3054" t="s">
        <v>32</v>
      </c>
      <c r="L3054">
        <v>0</v>
      </c>
      <c r="M3054" t="s">
        <v>32</v>
      </c>
      <c r="N3054">
        <v>2012</v>
      </c>
      <c r="O3054">
        <v>74</v>
      </c>
      <c r="P3054">
        <v>66579</v>
      </c>
      <c r="Q3054">
        <v>21</v>
      </c>
      <c r="R3054">
        <v>65529</v>
      </c>
      <c r="S3054">
        <v>291</v>
      </c>
      <c r="T3054">
        <v>11817</v>
      </c>
      <c r="U3054">
        <v>53</v>
      </c>
      <c r="W3054">
        <v>36.6</v>
      </c>
      <c r="X3054">
        <v>3.5</v>
      </c>
      <c r="Y3054">
        <v>20.2</v>
      </c>
      <c r="Z3054">
        <v>3.7</v>
      </c>
      <c r="AA3054">
        <v>13</v>
      </c>
      <c r="AB3054">
        <v>8.1</v>
      </c>
      <c r="AC3054">
        <v>49.3</v>
      </c>
    </row>
    <row r="3055" spans="1:30" x14ac:dyDescent="0.45">
      <c r="A3055" t="s">
        <v>224</v>
      </c>
      <c r="B3055">
        <v>27100</v>
      </c>
      <c r="C3055" t="s">
        <v>638</v>
      </c>
      <c r="E3055">
        <v>52</v>
      </c>
      <c r="F3055" t="s">
        <v>47</v>
      </c>
      <c r="G3055" t="s">
        <v>48</v>
      </c>
      <c r="H3055">
        <v>1</v>
      </c>
      <c r="I3055" t="s">
        <v>32</v>
      </c>
      <c r="J3055">
        <v>1</v>
      </c>
      <c r="K3055" t="s">
        <v>32</v>
      </c>
      <c r="L3055">
        <v>0</v>
      </c>
      <c r="M3055" t="s">
        <v>32</v>
      </c>
      <c r="N3055">
        <v>2012</v>
      </c>
      <c r="O3055">
        <v>161</v>
      </c>
      <c r="P3055">
        <v>232487</v>
      </c>
      <c r="Q3055">
        <v>63</v>
      </c>
      <c r="R3055">
        <v>229721</v>
      </c>
      <c r="S3055">
        <v>1231</v>
      </c>
      <c r="T3055">
        <v>61289</v>
      </c>
      <c r="U3055">
        <v>98</v>
      </c>
      <c r="W3055">
        <v>30.5</v>
      </c>
      <c r="X3055">
        <v>9.5</v>
      </c>
      <c r="Y3055">
        <v>32.799999999999997</v>
      </c>
      <c r="Z3055">
        <v>10</v>
      </c>
      <c r="AA3055">
        <v>14.3</v>
      </c>
      <c r="AB3055">
        <v>15.3</v>
      </c>
      <c r="AC3055">
        <v>37.5</v>
      </c>
    </row>
    <row r="3056" spans="1:30" x14ac:dyDescent="0.45">
      <c r="A3056" t="s">
        <v>224</v>
      </c>
      <c r="B3056">
        <v>27100</v>
      </c>
      <c r="C3056" t="s">
        <v>638</v>
      </c>
      <c r="E3056">
        <v>53</v>
      </c>
      <c r="F3056" t="s">
        <v>49</v>
      </c>
      <c r="H3056">
        <v>1</v>
      </c>
      <c r="I3056" t="s">
        <v>32</v>
      </c>
      <c r="J3056">
        <v>1</v>
      </c>
      <c r="K3056" t="s">
        <v>32</v>
      </c>
      <c r="L3056">
        <v>0</v>
      </c>
      <c r="M3056" t="s">
        <v>32</v>
      </c>
      <c r="N3056">
        <v>2012</v>
      </c>
      <c r="O3056">
        <v>1193</v>
      </c>
      <c r="P3056">
        <v>177363</v>
      </c>
      <c r="Q3056">
        <v>115</v>
      </c>
      <c r="R3056">
        <v>107016</v>
      </c>
      <c r="S3056">
        <v>579</v>
      </c>
      <c r="T3056">
        <v>15720</v>
      </c>
      <c r="U3056">
        <v>1079</v>
      </c>
      <c r="V3056">
        <v>70347</v>
      </c>
      <c r="W3056">
        <v>21.9</v>
      </c>
      <c r="X3056">
        <v>35.200000000000003</v>
      </c>
      <c r="Y3056">
        <v>46.6</v>
      </c>
      <c r="Z3056">
        <v>49.4</v>
      </c>
      <c r="AA3056">
        <v>35.200000000000003</v>
      </c>
      <c r="AB3056">
        <v>29.7</v>
      </c>
      <c r="AC3056">
        <v>22.1</v>
      </c>
      <c r="AD3056">
        <v>29.6</v>
      </c>
    </row>
    <row r="3057" spans="1:30" x14ac:dyDescent="0.45">
      <c r="A3057" t="s">
        <v>224</v>
      </c>
      <c r="B3057">
        <v>27100</v>
      </c>
      <c r="C3057" t="s">
        <v>638</v>
      </c>
      <c r="E3057">
        <v>54</v>
      </c>
      <c r="F3057" t="s">
        <v>50</v>
      </c>
      <c r="H3057">
        <v>1</v>
      </c>
      <c r="I3057" t="s">
        <v>32</v>
      </c>
      <c r="J3057">
        <v>1</v>
      </c>
      <c r="K3057" t="s">
        <v>32</v>
      </c>
      <c r="L3057">
        <v>0</v>
      </c>
      <c r="M3057" t="s">
        <v>32</v>
      </c>
      <c r="N3057">
        <v>2012</v>
      </c>
      <c r="O3057">
        <v>787</v>
      </c>
      <c r="P3057">
        <v>382606</v>
      </c>
      <c r="Q3057">
        <v>160</v>
      </c>
      <c r="R3057">
        <v>363793</v>
      </c>
      <c r="S3057">
        <v>2204</v>
      </c>
      <c r="T3057">
        <v>162642</v>
      </c>
      <c r="U3057">
        <v>626</v>
      </c>
      <c r="V3057">
        <v>18813</v>
      </c>
      <c r="W3057">
        <v>21.5</v>
      </c>
      <c r="X3057">
        <v>6.4</v>
      </c>
      <c r="Y3057">
        <v>30.5</v>
      </c>
      <c r="Z3057">
        <v>6.4</v>
      </c>
      <c r="AA3057">
        <v>12.1</v>
      </c>
      <c r="AB3057">
        <v>6.7</v>
      </c>
      <c r="AC3057">
        <v>23.1</v>
      </c>
      <c r="AD3057">
        <v>28.3</v>
      </c>
    </row>
    <row r="3058" spans="1:30" x14ac:dyDescent="0.45">
      <c r="A3058" t="s">
        <v>224</v>
      </c>
      <c r="B3058">
        <v>27100</v>
      </c>
      <c r="C3058" t="s">
        <v>638</v>
      </c>
      <c r="E3058">
        <v>56</v>
      </c>
      <c r="F3058" t="s">
        <v>51</v>
      </c>
      <c r="H3058">
        <v>1</v>
      </c>
      <c r="I3058" t="s">
        <v>32</v>
      </c>
      <c r="J3058">
        <v>1</v>
      </c>
      <c r="K3058" t="s">
        <v>32</v>
      </c>
      <c r="L3058">
        <v>0</v>
      </c>
      <c r="M3058" t="s">
        <v>32</v>
      </c>
      <c r="N3058">
        <v>2012</v>
      </c>
      <c r="O3058">
        <v>924</v>
      </c>
      <c r="P3058">
        <v>172528</v>
      </c>
      <c r="Q3058">
        <v>92</v>
      </c>
      <c r="R3058">
        <v>158091</v>
      </c>
      <c r="S3058">
        <v>1951</v>
      </c>
      <c r="T3058">
        <v>70888</v>
      </c>
      <c r="U3058">
        <v>832</v>
      </c>
      <c r="V3058">
        <v>14437</v>
      </c>
      <c r="W3058">
        <v>13.5</v>
      </c>
      <c r="X3058">
        <v>22.6</v>
      </c>
      <c r="Y3058">
        <v>50.5</v>
      </c>
      <c r="Z3058">
        <v>25.9</v>
      </c>
      <c r="AA3058">
        <v>10.6</v>
      </c>
      <c r="AB3058">
        <v>12.6</v>
      </c>
      <c r="AC3058">
        <v>17</v>
      </c>
      <c r="AD3058">
        <v>35.4</v>
      </c>
    </row>
    <row r="3059" spans="1:30" x14ac:dyDescent="0.45">
      <c r="A3059" t="s">
        <v>224</v>
      </c>
      <c r="B3059">
        <v>27100</v>
      </c>
      <c r="C3059" t="s">
        <v>638</v>
      </c>
      <c r="E3059">
        <v>61</v>
      </c>
      <c r="F3059" t="s">
        <v>52</v>
      </c>
      <c r="H3059">
        <v>1</v>
      </c>
      <c r="I3059" t="s">
        <v>32</v>
      </c>
      <c r="J3059">
        <v>1</v>
      </c>
      <c r="K3059" t="s">
        <v>32</v>
      </c>
      <c r="L3059">
        <v>0</v>
      </c>
      <c r="M3059" t="s">
        <v>32</v>
      </c>
      <c r="N3059">
        <v>2012</v>
      </c>
      <c r="O3059">
        <v>268</v>
      </c>
      <c r="P3059">
        <v>62863</v>
      </c>
      <c r="Q3059">
        <v>11</v>
      </c>
      <c r="R3059">
        <v>61134</v>
      </c>
      <c r="S3059">
        <v>1807</v>
      </c>
      <c r="T3059">
        <v>29307</v>
      </c>
      <c r="U3059">
        <v>257</v>
      </c>
      <c r="V3059">
        <v>1729</v>
      </c>
      <c r="W3059">
        <v>35.799999999999997</v>
      </c>
      <c r="X3059">
        <v>7.4</v>
      </c>
      <c r="Y3059">
        <v>0</v>
      </c>
      <c r="Z3059">
        <v>7.8</v>
      </c>
      <c r="AA3059">
        <v>7.6</v>
      </c>
      <c r="AB3059">
        <v>7.5</v>
      </c>
      <c r="AC3059">
        <v>35.6</v>
      </c>
      <c r="AD3059">
        <v>49.5</v>
      </c>
    </row>
    <row r="3060" spans="1:30" x14ac:dyDescent="0.45">
      <c r="A3060" t="s">
        <v>224</v>
      </c>
      <c r="B3060">
        <v>27100</v>
      </c>
      <c r="C3060" t="s">
        <v>638</v>
      </c>
      <c r="E3060">
        <v>62</v>
      </c>
      <c r="F3060" t="s">
        <v>53</v>
      </c>
      <c r="H3060">
        <v>1</v>
      </c>
      <c r="I3060" t="s">
        <v>32</v>
      </c>
      <c r="J3060">
        <v>1</v>
      </c>
      <c r="K3060" t="s">
        <v>32</v>
      </c>
      <c r="L3060">
        <v>0</v>
      </c>
      <c r="M3060" t="s">
        <v>32</v>
      </c>
      <c r="N3060">
        <v>2012</v>
      </c>
      <c r="O3060">
        <v>1113</v>
      </c>
      <c r="P3060">
        <v>880726</v>
      </c>
      <c r="Q3060">
        <v>251</v>
      </c>
      <c r="R3060">
        <v>858036</v>
      </c>
      <c r="S3060">
        <v>8232</v>
      </c>
      <c r="T3060">
        <v>359878</v>
      </c>
      <c r="U3060">
        <v>862</v>
      </c>
      <c r="V3060">
        <v>22689</v>
      </c>
      <c r="W3060">
        <v>12.1</v>
      </c>
      <c r="X3060">
        <v>10</v>
      </c>
      <c r="Y3060">
        <v>19.5</v>
      </c>
      <c r="Z3060">
        <v>10.8</v>
      </c>
      <c r="AA3060">
        <v>8.8000000000000007</v>
      </c>
      <c r="AB3060">
        <v>7.3</v>
      </c>
      <c r="AC3060">
        <v>14.1</v>
      </c>
      <c r="AD3060">
        <v>17</v>
      </c>
    </row>
    <row r="3061" spans="1:30" x14ac:dyDescent="0.45">
      <c r="A3061" t="s">
        <v>224</v>
      </c>
      <c r="B3061">
        <v>27100</v>
      </c>
      <c r="C3061" t="s">
        <v>638</v>
      </c>
      <c r="E3061">
        <v>71</v>
      </c>
      <c r="F3061" t="s">
        <v>54</v>
      </c>
      <c r="H3061">
        <v>1</v>
      </c>
      <c r="I3061" t="s">
        <v>32</v>
      </c>
      <c r="J3061">
        <v>1</v>
      </c>
      <c r="K3061" t="s">
        <v>32</v>
      </c>
      <c r="L3061">
        <v>0</v>
      </c>
      <c r="M3061" t="s">
        <v>32</v>
      </c>
      <c r="N3061">
        <v>2012</v>
      </c>
      <c r="O3061">
        <v>424</v>
      </c>
      <c r="P3061">
        <v>25157</v>
      </c>
      <c r="Q3061">
        <v>62</v>
      </c>
      <c r="R3061">
        <v>20469</v>
      </c>
      <c r="S3061">
        <v>382</v>
      </c>
      <c r="T3061">
        <v>7136</v>
      </c>
      <c r="U3061">
        <v>362</v>
      </c>
      <c r="V3061">
        <v>4688</v>
      </c>
      <c r="W3061">
        <v>20.2</v>
      </c>
      <c r="X3061">
        <v>31.1</v>
      </c>
      <c r="Y3061">
        <v>41.2</v>
      </c>
      <c r="Z3061">
        <v>40</v>
      </c>
      <c r="AA3061">
        <v>50.1</v>
      </c>
      <c r="AB3061">
        <v>28.7</v>
      </c>
      <c r="AC3061">
        <v>20.3</v>
      </c>
      <c r="AD3061">
        <v>25.6</v>
      </c>
    </row>
    <row r="3062" spans="1:30" x14ac:dyDescent="0.45">
      <c r="A3062" t="s">
        <v>224</v>
      </c>
      <c r="B3062">
        <v>27100</v>
      </c>
      <c r="C3062" t="s">
        <v>638</v>
      </c>
      <c r="E3062">
        <v>72</v>
      </c>
      <c r="F3062" t="s">
        <v>55</v>
      </c>
      <c r="H3062">
        <v>1</v>
      </c>
      <c r="I3062" t="s">
        <v>32</v>
      </c>
      <c r="J3062">
        <v>1</v>
      </c>
      <c r="K3062" t="s">
        <v>32</v>
      </c>
      <c r="L3062">
        <v>0</v>
      </c>
      <c r="M3062" t="s">
        <v>32</v>
      </c>
      <c r="N3062">
        <v>2012</v>
      </c>
      <c r="O3062">
        <v>287</v>
      </c>
      <c r="P3062">
        <v>191740</v>
      </c>
      <c r="Q3062">
        <v>201</v>
      </c>
      <c r="R3062">
        <v>188923</v>
      </c>
      <c r="S3062">
        <v>4746</v>
      </c>
      <c r="T3062">
        <v>52176</v>
      </c>
      <c r="U3062">
        <v>86</v>
      </c>
      <c r="V3062">
        <v>2817</v>
      </c>
      <c r="W3062">
        <v>22.8</v>
      </c>
      <c r="X3062">
        <v>20.9</v>
      </c>
      <c r="Y3062">
        <v>35.1</v>
      </c>
      <c r="Z3062">
        <v>22.2</v>
      </c>
      <c r="AA3062">
        <v>28.9</v>
      </c>
      <c r="AB3062">
        <v>22.8</v>
      </c>
      <c r="AC3062">
        <v>38</v>
      </c>
      <c r="AD3062">
        <v>24.1</v>
      </c>
    </row>
    <row r="3063" spans="1:30" x14ac:dyDescent="0.45">
      <c r="A3063" t="s">
        <v>224</v>
      </c>
      <c r="B3063">
        <v>27100</v>
      </c>
      <c r="C3063" t="s">
        <v>638</v>
      </c>
      <c r="E3063">
        <v>81</v>
      </c>
      <c r="F3063" t="s">
        <v>56</v>
      </c>
      <c r="G3063" t="s">
        <v>57</v>
      </c>
      <c r="H3063">
        <v>1</v>
      </c>
      <c r="I3063" t="s">
        <v>32</v>
      </c>
      <c r="J3063">
        <v>1</v>
      </c>
      <c r="K3063" t="s">
        <v>32</v>
      </c>
      <c r="L3063">
        <v>0</v>
      </c>
      <c r="M3063" t="s">
        <v>32</v>
      </c>
      <c r="N3063">
        <v>2012</v>
      </c>
      <c r="O3063">
        <v>1379</v>
      </c>
      <c r="P3063">
        <v>115172</v>
      </c>
      <c r="Q3063">
        <v>140</v>
      </c>
      <c r="R3063">
        <v>94613</v>
      </c>
      <c r="S3063">
        <v>1036</v>
      </c>
      <c r="T3063">
        <v>28563</v>
      </c>
      <c r="U3063">
        <v>1239</v>
      </c>
      <c r="V3063">
        <v>20559</v>
      </c>
      <c r="W3063">
        <v>13.6</v>
      </c>
      <c r="X3063">
        <v>28.8</v>
      </c>
      <c r="Y3063">
        <v>32.6</v>
      </c>
      <c r="Z3063">
        <v>34</v>
      </c>
      <c r="AA3063">
        <v>40.6</v>
      </c>
      <c r="AB3063">
        <v>47.4</v>
      </c>
      <c r="AC3063">
        <v>14.5</v>
      </c>
      <c r="AD3063">
        <v>23.1</v>
      </c>
    </row>
    <row r="3064" spans="1:30" x14ac:dyDescent="0.45">
      <c r="A3064" t="s">
        <v>225</v>
      </c>
      <c r="B3064">
        <v>27140</v>
      </c>
      <c r="C3064" t="s">
        <v>639</v>
      </c>
      <c r="E3064">
        <v>0</v>
      </c>
      <c r="F3064" t="s">
        <v>31</v>
      </c>
      <c r="H3064">
        <v>1</v>
      </c>
      <c r="I3064" t="s">
        <v>32</v>
      </c>
      <c r="J3064">
        <v>1</v>
      </c>
      <c r="K3064" t="s">
        <v>32</v>
      </c>
      <c r="L3064">
        <v>0</v>
      </c>
      <c r="M3064" t="s">
        <v>32</v>
      </c>
      <c r="N3064">
        <v>2012</v>
      </c>
      <c r="O3064">
        <v>54570</v>
      </c>
      <c r="P3064">
        <v>52110886</v>
      </c>
      <c r="Q3064">
        <v>9638</v>
      </c>
      <c r="R3064">
        <v>50253740</v>
      </c>
      <c r="S3064">
        <v>193803</v>
      </c>
      <c r="T3064">
        <v>7303462</v>
      </c>
      <c r="U3064">
        <v>44932</v>
      </c>
      <c r="V3064">
        <v>1857146</v>
      </c>
      <c r="W3064">
        <v>2.7</v>
      </c>
      <c r="X3064">
        <v>1.6</v>
      </c>
      <c r="Y3064">
        <v>2.6</v>
      </c>
      <c r="Z3064">
        <v>1.8</v>
      </c>
      <c r="AA3064">
        <v>1.9</v>
      </c>
      <c r="AB3064">
        <v>1.8</v>
      </c>
      <c r="AC3064">
        <v>2.8</v>
      </c>
      <c r="AD3064">
        <v>8.3000000000000007</v>
      </c>
    </row>
    <row r="3065" spans="1:30" x14ac:dyDescent="0.45">
      <c r="A3065" t="s">
        <v>225</v>
      </c>
      <c r="B3065">
        <v>27140</v>
      </c>
      <c r="C3065" t="s">
        <v>639</v>
      </c>
      <c r="E3065">
        <v>11</v>
      </c>
      <c r="F3065" t="s">
        <v>33</v>
      </c>
      <c r="G3065" t="s">
        <v>34</v>
      </c>
      <c r="H3065">
        <v>1</v>
      </c>
      <c r="I3065" t="s">
        <v>32</v>
      </c>
      <c r="J3065">
        <v>1</v>
      </c>
      <c r="K3065" t="s">
        <v>32</v>
      </c>
      <c r="L3065">
        <v>0</v>
      </c>
      <c r="M3065" t="s">
        <v>32</v>
      </c>
      <c r="N3065">
        <v>2012</v>
      </c>
      <c r="O3065">
        <v>415</v>
      </c>
      <c r="P3065">
        <v>69615</v>
      </c>
      <c r="Q3065">
        <v>40</v>
      </c>
      <c r="R3065">
        <v>41473</v>
      </c>
      <c r="S3065">
        <v>310</v>
      </c>
      <c r="T3065">
        <v>8476</v>
      </c>
      <c r="U3065">
        <v>375</v>
      </c>
      <c r="W3065">
        <v>21.4</v>
      </c>
      <c r="X3065">
        <v>27.4</v>
      </c>
      <c r="Y3065">
        <v>50.6</v>
      </c>
      <c r="Z3065">
        <v>25</v>
      </c>
      <c r="AA3065">
        <v>23.3</v>
      </c>
      <c r="AB3065">
        <v>16.399999999999999</v>
      </c>
      <c r="AC3065">
        <v>21.1</v>
      </c>
    </row>
    <row r="3066" spans="1:30" x14ac:dyDescent="0.45">
      <c r="A3066" t="s">
        <v>225</v>
      </c>
      <c r="B3066">
        <v>27140</v>
      </c>
      <c r="C3066" t="s">
        <v>639</v>
      </c>
      <c r="E3066">
        <v>21</v>
      </c>
      <c r="F3066" t="s">
        <v>35</v>
      </c>
      <c r="H3066">
        <v>1</v>
      </c>
      <c r="I3066" t="s">
        <v>32</v>
      </c>
      <c r="J3066">
        <v>1</v>
      </c>
      <c r="K3066" t="s">
        <v>32</v>
      </c>
      <c r="L3066">
        <v>0</v>
      </c>
      <c r="M3066" t="s">
        <v>32</v>
      </c>
      <c r="N3066">
        <v>2012</v>
      </c>
      <c r="O3066">
        <v>869</v>
      </c>
      <c r="P3066">
        <v>176660</v>
      </c>
      <c r="Q3066">
        <v>71</v>
      </c>
      <c r="R3066">
        <v>120312</v>
      </c>
      <c r="S3066">
        <v>568</v>
      </c>
      <c r="T3066">
        <v>33394</v>
      </c>
      <c r="U3066">
        <v>798</v>
      </c>
      <c r="V3066">
        <v>56347</v>
      </c>
      <c r="W3066">
        <v>16.5</v>
      </c>
      <c r="X3066">
        <v>9.8000000000000007</v>
      </c>
      <c r="Y3066">
        <v>23.7</v>
      </c>
      <c r="Z3066">
        <v>7.7</v>
      </c>
      <c r="AA3066">
        <v>11.1</v>
      </c>
      <c r="AB3066">
        <v>16.100000000000001</v>
      </c>
      <c r="AC3066">
        <v>17.600000000000001</v>
      </c>
      <c r="AD3066">
        <v>34.299999999999997</v>
      </c>
    </row>
    <row r="3067" spans="1:30" x14ac:dyDescent="0.45">
      <c r="A3067" t="s">
        <v>225</v>
      </c>
      <c r="B3067">
        <v>27140</v>
      </c>
      <c r="C3067" t="s">
        <v>639</v>
      </c>
      <c r="E3067">
        <v>22</v>
      </c>
      <c r="F3067" t="s">
        <v>36</v>
      </c>
      <c r="H3067">
        <v>1</v>
      </c>
      <c r="I3067" t="s">
        <v>32</v>
      </c>
      <c r="J3067">
        <v>1</v>
      </c>
      <c r="K3067" t="s">
        <v>32</v>
      </c>
      <c r="L3067">
        <v>0</v>
      </c>
      <c r="M3067" t="s">
        <v>32</v>
      </c>
      <c r="N3067">
        <v>2012</v>
      </c>
      <c r="O3067">
        <v>93</v>
      </c>
      <c r="P3067">
        <v>1470833</v>
      </c>
      <c r="Q3067">
        <v>50</v>
      </c>
      <c r="R3067">
        <v>1469866</v>
      </c>
      <c r="S3067">
        <v>1647</v>
      </c>
      <c r="T3067">
        <v>141863</v>
      </c>
      <c r="U3067">
        <v>44</v>
      </c>
      <c r="V3067">
        <v>967</v>
      </c>
      <c r="W3067">
        <v>14.9</v>
      </c>
      <c r="X3067">
        <v>7</v>
      </c>
      <c r="Y3067">
        <v>10.9</v>
      </c>
      <c r="Z3067">
        <v>7.3</v>
      </c>
      <c r="AA3067">
        <v>8.1999999999999993</v>
      </c>
      <c r="AB3067">
        <v>7.2</v>
      </c>
      <c r="AC3067">
        <v>32.799999999999997</v>
      </c>
      <c r="AD3067">
        <v>35.700000000000003</v>
      </c>
    </row>
    <row r="3068" spans="1:30" x14ac:dyDescent="0.45">
      <c r="A3068" t="s">
        <v>225</v>
      </c>
      <c r="B3068">
        <v>27140</v>
      </c>
      <c r="C3068" t="s">
        <v>639</v>
      </c>
      <c r="E3068">
        <v>23</v>
      </c>
      <c r="F3068" t="s">
        <v>37</v>
      </c>
      <c r="H3068">
        <v>1</v>
      </c>
      <c r="I3068" t="s">
        <v>32</v>
      </c>
      <c r="J3068">
        <v>1</v>
      </c>
      <c r="K3068" t="s">
        <v>32</v>
      </c>
      <c r="L3068">
        <v>0</v>
      </c>
      <c r="M3068" t="s">
        <v>32</v>
      </c>
      <c r="N3068">
        <v>2012</v>
      </c>
      <c r="O3068">
        <v>6151</v>
      </c>
      <c r="P3068">
        <v>2787128</v>
      </c>
      <c r="Q3068">
        <v>894</v>
      </c>
      <c r="R3068">
        <v>2498744</v>
      </c>
      <c r="S3068">
        <v>10402</v>
      </c>
      <c r="T3068">
        <v>461415</v>
      </c>
      <c r="U3068">
        <v>5256</v>
      </c>
      <c r="V3068">
        <v>288384</v>
      </c>
      <c r="W3068">
        <v>5.8</v>
      </c>
      <c r="X3068">
        <v>9.5</v>
      </c>
      <c r="Y3068">
        <v>10.199999999999999</v>
      </c>
      <c r="Z3068">
        <v>11.6</v>
      </c>
      <c r="AA3068">
        <v>14.8</v>
      </c>
      <c r="AB3068">
        <v>14</v>
      </c>
      <c r="AC3068">
        <v>6.1</v>
      </c>
      <c r="AD3068">
        <v>14.4</v>
      </c>
    </row>
    <row r="3069" spans="1:30" x14ac:dyDescent="0.45">
      <c r="A3069" t="s">
        <v>225</v>
      </c>
      <c r="B3069">
        <v>27140</v>
      </c>
      <c r="C3069" t="s">
        <v>639</v>
      </c>
      <c r="E3069" t="s">
        <v>38</v>
      </c>
      <c r="F3069" t="s">
        <v>39</v>
      </c>
      <c r="H3069">
        <v>1</v>
      </c>
      <c r="I3069" t="s">
        <v>32</v>
      </c>
      <c r="J3069">
        <v>1</v>
      </c>
      <c r="K3069" t="s">
        <v>32</v>
      </c>
      <c r="L3069">
        <v>0</v>
      </c>
      <c r="M3069" t="s">
        <v>32</v>
      </c>
      <c r="N3069">
        <v>2012</v>
      </c>
      <c r="O3069">
        <v>886</v>
      </c>
      <c r="P3069">
        <v>9322649</v>
      </c>
      <c r="Q3069">
        <v>329</v>
      </c>
      <c r="R3069">
        <v>9305078</v>
      </c>
      <c r="S3069">
        <v>16768</v>
      </c>
      <c r="T3069">
        <v>882341</v>
      </c>
      <c r="U3069">
        <v>557</v>
      </c>
      <c r="V3069">
        <v>17571</v>
      </c>
      <c r="W3069">
        <v>8.1</v>
      </c>
      <c r="X3069">
        <v>3.3</v>
      </c>
      <c r="Y3069">
        <v>8.6999999999999993</v>
      </c>
      <c r="Z3069">
        <v>3.4</v>
      </c>
      <c r="AA3069">
        <v>3.3</v>
      </c>
      <c r="AB3069">
        <v>3.7</v>
      </c>
      <c r="AC3069">
        <v>11.3</v>
      </c>
      <c r="AD3069">
        <v>18</v>
      </c>
    </row>
    <row r="3070" spans="1:30" x14ac:dyDescent="0.45">
      <c r="A3070" t="s">
        <v>225</v>
      </c>
      <c r="B3070">
        <v>27140</v>
      </c>
      <c r="C3070" t="s">
        <v>639</v>
      </c>
      <c r="E3070">
        <v>42</v>
      </c>
      <c r="F3070" t="s">
        <v>40</v>
      </c>
      <c r="H3070">
        <v>1</v>
      </c>
      <c r="I3070" t="s">
        <v>32</v>
      </c>
      <c r="J3070">
        <v>1</v>
      </c>
      <c r="K3070" t="s">
        <v>32</v>
      </c>
      <c r="L3070">
        <v>0</v>
      </c>
      <c r="M3070" t="s">
        <v>32</v>
      </c>
      <c r="N3070">
        <v>2012</v>
      </c>
      <c r="O3070">
        <v>1487</v>
      </c>
      <c r="P3070">
        <v>12185185</v>
      </c>
      <c r="Q3070">
        <v>680</v>
      </c>
      <c r="R3070">
        <v>12071683</v>
      </c>
      <c r="S3070">
        <v>11524</v>
      </c>
      <c r="T3070">
        <v>594010</v>
      </c>
      <c r="U3070">
        <v>808</v>
      </c>
      <c r="V3070">
        <v>113502</v>
      </c>
      <c r="W3070">
        <v>7.9</v>
      </c>
      <c r="X3070">
        <v>4.7</v>
      </c>
      <c r="Y3070">
        <v>6.8</v>
      </c>
      <c r="Z3070">
        <v>5</v>
      </c>
      <c r="AA3070">
        <v>7.6</v>
      </c>
      <c r="AB3070">
        <v>6.2</v>
      </c>
      <c r="AC3070">
        <v>16.5</v>
      </c>
      <c r="AD3070">
        <v>20.5</v>
      </c>
    </row>
    <row r="3071" spans="1:30" x14ac:dyDescent="0.45">
      <c r="A3071" t="s">
        <v>225</v>
      </c>
      <c r="B3071">
        <v>27140</v>
      </c>
      <c r="C3071" t="s">
        <v>639</v>
      </c>
      <c r="E3071" t="s">
        <v>41</v>
      </c>
      <c r="F3071" t="s">
        <v>42</v>
      </c>
      <c r="H3071">
        <v>1</v>
      </c>
      <c r="I3071" t="s">
        <v>32</v>
      </c>
      <c r="J3071">
        <v>1</v>
      </c>
      <c r="K3071" t="s">
        <v>32</v>
      </c>
      <c r="L3071">
        <v>0</v>
      </c>
      <c r="M3071" t="s">
        <v>32</v>
      </c>
      <c r="N3071">
        <v>2012</v>
      </c>
      <c r="O3071">
        <v>4804</v>
      </c>
      <c r="P3071">
        <v>7636304</v>
      </c>
      <c r="Q3071">
        <v>1457</v>
      </c>
      <c r="R3071">
        <v>7457082</v>
      </c>
      <c r="S3071">
        <v>27997</v>
      </c>
      <c r="T3071">
        <v>640771</v>
      </c>
      <c r="U3071">
        <v>3347</v>
      </c>
      <c r="V3071">
        <v>179222</v>
      </c>
      <c r="W3071">
        <v>3.4</v>
      </c>
      <c r="X3071">
        <v>3.1</v>
      </c>
      <c r="Y3071">
        <v>5.0999999999999996</v>
      </c>
      <c r="Z3071">
        <v>3.3</v>
      </c>
      <c r="AA3071">
        <v>3.8</v>
      </c>
      <c r="AB3071">
        <v>3.2</v>
      </c>
      <c r="AC3071">
        <v>5.0999999999999996</v>
      </c>
      <c r="AD3071">
        <v>10.6</v>
      </c>
    </row>
    <row r="3072" spans="1:30" x14ac:dyDescent="0.45">
      <c r="A3072" t="s">
        <v>225</v>
      </c>
      <c r="B3072">
        <v>27140</v>
      </c>
      <c r="C3072" t="s">
        <v>639</v>
      </c>
      <c r="E3072" t="s">
        <v>43</v>
      </c>
      <c r="F3072" t="s">
        <v>44</v>
      </c>
      <c r="G3072" t="s">
        <v>45</v>
      </c>
      <c r="H3072">
        <v>1</v>
      </c>
      <c r="I3072" t="s">
        <v>32</v>
      </c>
      <c r="J3072">
        <v>1</v>
      </c>
      <c r="K3072" t="s">
        <v>32</v>
      </c>
      <c r="L3072">
        <v>0</v>
      </c>
      <c r="M3072" t="s">
        <v>32</v>
      </c>
      <c r="N3072">
        <v>2012</v>
      </c>
      <c r="O3072">
        <v>1744</v>
      </c>
      <c r="P3072">
        <v>1230148</v>
      </c>
      <c r="Q3072">
        <v>291</v>
      </c>
      <c r="R3072">
        <v>1147423</v>
      </c>
      <c r="S3072">
        <v>7034</v>
      </c>
      <c r="T3072">
        <v>265860</v>
      </c>
      <c r="U3072">
        <v>1453</v>
      </c>
      <c r="V3072">
        <v>82725</v>
      </c>
      <c r="W3072">
        <v>5</v>
      </c>
      <c r="X3072">
        <v>2.9</v>
      </c>
      <c r="Y3072">
        <v>11.5</v>
      </c>
      <c r="Z3072">
        <v>3.3</v>
      </c>
      <c r="AA3072">
        <v>1.3</v>
      </c>
      <c r="AB3072">
        <v>1</v>
      </c>
      <c r="AC3072">
        <v>7.2</v>
      </c>
      <c r="AD3072">
        <v>9.8000000000000007</v>
      </c>
    </row>
    <row r="3073" spans="1:30" x14ac:dyDescent="0.45">
      <c r="A3073" t="s">
        <v>225</v>
      </c>
      <c r="B3073">
        <v>27140</v>
      </c>
      <c r="C3073" t="s">
        <v>639</v>
      </c>
      <c r="E3073">
        <v>51</v>
      </c>
      <c r="F3073" t="s">
        <v>46</v>
      </c>
      <c r="H3073">
        <v>1</v>
      </c>
      <c r="I3073" t="s">
        <v>32</v>
      </c>
      <c r="J3073">
        <v>1</v>
      </c>
      <c r="K3073" t="s">
        <v>32</v>
      </c>
      <c r="L3073">
        <v>0</v>
      </c>
      <c r="M3073" t="s">
        <v>32</v>
      </c>
      <c r="N3073">
        <v>2012</v>
      </c>
      <c r="O3073">
        <v>572</v>
      </c>
      <c r="P3073">
        <v>1804656</v>
      </c>
      <c r="Q3073">
        <v>140</v>
      </c>
      <c r="R3073">
        <v>1792211</v>
      </c>
      <c r="S3073">
        <v>6030</v>
      </c>
      <c r="T3073">
        <v>283108</v>
      </c>
      <c r="U3073">
        <v>432</v>
      </c>
      <c r="V3073">
        <v>12445</v>
      </c>
      <c r="W3073">
        <v>5.3</v>
      </c>
      <c r="X3073">
        <v>3.1</v>
      </c>
      <c r="Y3073">
        <v>19.5</v>
      </c>
      <c r="Z3073">
        <v>3.2</v>
      </c>
      <c r="AA3073">
        <v>4.0999999999999996</v>
      </c>
      <c r="AB3073">
        <v>2.2999999999999998</v>
      </c>
      <c r="AC3073">
        <v>8.3000000000000007</v>
      </c>
      <c r="AD3073">
        <v>21.5</v>
      </c>
    </row>
    <row r="3074" spans="1:30" x14ac:dyDescent="0.45">
      <c r="A3074" t="s">
        <v>225</v>
      </c>
      <c r="B3074">
        <v>27140</v>
      </c>
      <c r="C3074" t="s">
        <v>639</v>
      </c>
      <c r="E3074">
        <v>52</v>
      </c>
      <c r="F3074" t="s">
        <v>47</v>
      </c>
      <c r="G3074" t="s">
        <v>48</v>
      </c>
      <c r="H3074">
        <v>1</v>
      </c>
      <c r="I3074" t="s">
        <v>32</v>
      </c>
      <c r="J3074">
        <v>1</v>
      </c>
      <c r="K3074" t="s">
        <v>32</v>
      </c>
      <c r="L3074">
        <v>0</v>
      </c>
      <c r="M3074" t="s">
        <v>32</v>
      </c>
      <c r="N3074">
        <v>2012</v>
      </c>
      <c r="O3074">
        <v>2541</v>
      </c>
      <c r="P3074">
        <v>5657161</v>
      </c>
      <c r="Q3074">
        <v>741</v>
      </c>
      <c r="R3074">
        <v>5548686</v>
      </c>
      <c r="S3074">
        <v>11593</v>
      </c>
      <c r="T3074">
        <v>687204</v>
      </c>
      <c r="U3074">
        <v>1800</v>
      </c>
      <c r="V3074">
        <v>108475</v>
      </c>
      <c r="W3074">
        <v>7.3</v>
      </c>
      <c r="X3074">
        <v>1.8</v>
      </c>
      <c r="Y3074">
        <v>7.1</v>
      </c>
      <c r="Z3074">
        <v>1.8</v>
      </c>
      <c r="AA3074">
        <v>1.3</v>
      </c>
      <c r="AB3074">
        <v>1.1000000000000001</v>
      </c>
      <c r="AC3074">
        <v>8.1999999999999993</v>
      </c>
      <c r="AD3074">
        <v>15.5</v>
      </c>
    </row>
    <row r="3075" spans="1:30" x14ac:dyDescent="0.45">
      <c r="A3075" t="s">
        <v>225</v>
      </c>
      <c r="B3075">
        <v>27140</v>
      </c>
      <c r="C3075" t="s">
        <v>639</v>
      </c>
      <c r="E3075">
        <v>53</v>
      </c>
      <c r="F3075" t="s">
        <v>49</v>
      </c>
      <c r="H3075">
        <v>1</v>
      </c>
      <c r="I3075" t="s">
        <v>32</v>
      </c>
      <c r="J3075">
        <v>1</v>
      </c>
      <c r="K3075" t="s">
        <v>32</v>
      </c>
      <c r="L3075">
        <v>0</v>
      </c>
      <c r="M3075" t="s">
        <v>32</v>
      </c>
      <c r="N3075">
        <v>2012</v>
      </c>
      <c r="O3075">
        <v>4294</v>
      </c>
      <c r="P3075">
        <v>893922</v>
      </c>
      <c r="Q3075">
        <v>520</v>
      </c>
      <c r="R3075">
        <v>643733</v>
      </c>
      <c r="S3075">
        <v>3477</v>
      </c>
      <c r="T3075">
        <v>134848</v>
      </c>
      <c r="U3075">
        <v>3774</v>
      </c>
      <c r="V3075">
        <v>250189</v>
      </c>
      <c r="W3075">
        <v>8</v>
      </c>
      <c r="X3075">
        <v>10.6</v>
      </c>
      <c r="Y3075">
        <v>13.2</v>
      </c>
      <c r="Z3075">
        <v>6.4</v>
      </c>
      <c r="AA3075">
        <v>5.7</v>
      </c>
      <c r="AB3075">
        <v>5.7</v>
      </c>
      <c r="AC3075">
        <v>8.6</v>
      </c>
      <c r="AD3075">
        <v>25.2</v>
      </c>
    </row>
    <row r="3076" spans="1:30" x14ac:dyDescent="0.45">
      <c r="A3076" t="s">
        <v>225</v>
      </c>
      <c r="B3076">
        <v>27140</v>
      </c>
      <c r="C3076" t="s">
        <v>639</v>
      </c>
      <c r="E3076">
        <v>54</v>
      </c>
      <c r="F3076" t="s">
        <v>50</v>
      </c>
      <c r="H3076">
        <v>1</v>
      </c>
      <c r="I3076" t="s">
        <v>32</v>
      </c>
      <c r="J3076">
        <v>1</v>
      </c>
      <c r="K3076" t="s">
        <v>32</v>
      </c>
      <c r="L3076">
        <v>0</v>
      </c>
      <c r="M3076" t="s">
        <v>32</v>
      </c>
      <c r="N3076">
        <v>2012</v>
      </c>
      <c r="O3076">
        <v>6752</v>
      </c>
      <c r="P3076">
        <v>1713331</v>
      </c>
      <c r="Q3076">
        <v>1288</v>
      </c>
      <c r="R3076">
        <v>1493129</v>
      </c>
      <c r="S3076">
        <v>9765</v>
      </c>
      <c r="T3076">
        <v>546338</v>
      </c>
      <c r="U3076">
        <v>5465</v>
      </c>
      <c r="V3076">
        <v>220202</v>
      </c>
      <c r="W3076">
        <v>8.4</v>
      </c>
      <c r="X3076">
        <v>5.2</v>
      </c>
      <c r="Y3076">
        <v>9.4</v>
      </c>
      <c r="Z3076">
        <v>5.9</v>
      </c>
      <c r="AA3076">
        <v>7.9</v>
      </c>
      <c r="AB3076">
        <v>6.1</v>
      </c>
      <c r="AC3076">
        <v>9.1999999999999993</v>
      </c>
      <c r="AD3076">
        <v>12.8</v>
      </c>
    </row>
    <row r="3077" spans="1:30" x14ac:dyDescent="0.45">
      <c r="A3077" t="s">
        <v>225</v>
      </c>
      <c r="B3077">
        <v>27140</v>
      </c>
      <c r="C3077" t="s">
        <v>639</v>
      </c>
      <c r="E3077">
        <v>55</v>
      </c>
      <c r="F3077" t="s">
        <v>59</v>
      </c>
      <c r="H3077">
        <v>1</v>
      </c>
      <c r="I3077" t="s">
        <v>32</v>
      </c>
      <c r="J3077">
        <v>1</v>
      </c>
      <c r="K3077" t="s">
        <v>32</v>
      </c>
      <c r="L3077">
        <v>0</v>
      </c>
      <c r="M3077" t="s">
        <v>32</v>
      </c>
      <c r="N3077">
        <v>2012</v>
      </c>
      <c r="O3077">
        <v>97</v>
      </c>
      <c r="P3077">
        <v>178170</v>
      </c>
      <c r="Q3077">
        <v>97</v>
      </c>
      <c r="R3077">
        <v>178170</v>
      </c>
      <c r="S3077">
        <v>3112</v>
      </c>
      <c r="T3077">
        <v>242102</v>
      </c>
      <c r="U3077">
        <v>0</v>
      </c>
      <c r="V3077">
        <v>0</v>
      </c>
      <c r="W3077">
        <v>5.6</v>
      </c>
      <c r="X3077">
        <v>1.2</v>
      </c>
      <c r="Y3077">
        <v>5.8</v>
      </c>
      <c r="Z3077">
        <v>1.2</v>
      </c>
      <c r="AA3077">
        <v>1.5</v>
      </c>
      <c r="AB3077">
        <v>1.7</v>
      </c>
      <c r="AC3077">
        <v>0</v>
      </c>
      <c r="AD3077">
        <v>0</v>
      </c>
    </row>
    <row r="3078" spans="1:30" x14ac:dyDescent="0.45">
      <c r="A3078" t="s">
        <v>225</v>
      </c>
      <c r="B3078">
        <v>27140</v>
      </c>
      <c r="C3078" t="s">
        <v>639</v>
      </c>
      <c r="E3078">
        <v>56</v>
      </c>
      <c r="F3078" t="s">
        <v>51</v>
      </c>
      <c r="H3078">
        <v>1</v>
      </c>
      <c r="I3078" t="s">
        <v>32</v>
      </c>
      <c r="J3078">
        <v>1</v>
      </c>
      <c r="K3078" t="s">
        <v>32</v>
      </c>
      <c r="L3078">
        <v>0</v>
      </c>
      <c r="M3078" t="s">
        <v>32</v>
      </c>
      <c r="N3078">
        <v>2012</v>
      </c>
      <c r="O3078">
        <v>6080</v>
      </c>
      <c r="P3078">
        <v>918266</v>
      </c>
      <c r="Q3078">
        <v>603</v>
      </c>
      <c r="R3078">
        <v>825950</v>
      </c>
      <c r="S3078">
        <v>14817</v>
      </c>
      <c r="T3078">
        <v>428761</v>
      </c>
      <c r="U3078">
        <v>5477</v>
      </c>
      <c r="V3078">
        <v>92316</v>
      </c>
      <c r="W3078">
        <v>2.6</v>
      </c>
      <c r="X3078">
        <v>2.9</v>
      </c>
      <c r="Y3078">
        <v>5.4</v>
      </c>
      <c r="Z3078">
        <v>3.2</v>
      </c>
      <c r="AA3078">
        <v>4.4000000000000004</v>
      </c>
      <c r="AB3078">
        <v>3.1</v>
      </c>
      <c r="AC3078">
        <v>2.9</v>
      </c>
      <c r="AD3078">
        <v>7.5</v>
      </c>
    </row>
    <row r="3079" spans="1:30" x14ac:dyDescent="0.45">
      <c r="A3079" t="s">
        <v>225</v>
      </c>
      <c r="B3079">
        <v>27140</v>
      </c>
      <c r="C3079" t="s">
        <v>639</v>
      </c>
      <c r="E3079">
        <v>61</v>
      </c>
      <c r="F3079" t="s">
        <v>52</v>
      </c>
      <c r="H3079">
        <v>1</v>
      </c>
      <c r="I3079" t="s">
        <v>32</v>
      </c>
      <c r="J3079">
        <v>1</v>
      </c>
      <c r="K3079" t="s">
        <v>32</v>
      </c>
      <c r="L3079">
        <v>0</v>
      </c>
      <c r="M3079" t="s">
        <v>32</v>
      </c>
      <c r="N3079">
        <v>2012</v>
      </c>
      <c r="O3079">
        <v>1317</v>
      </c>
      <c r="P3079">
        <v>385279</v>
      </c>
      <c r="Q3079">
        <v>177</v>
      </c>
      <c r="R3079">
        <v>371136</v>
      </c>
      <c r="S3079">
        <v>7140</v>
      </c>
      <c r="T3079">
        <v>169106</v>
      </c>
      <c r="U3079">
        <v>1140</v>
      </c>
      <c r="V3079">
        <v>14143</v>
      </c>
      <c r="W3079">
        <v>8.3000000000000007</v>
      </c>
      <c r="X3079">
        <v>2.6</v>
      </c>
      <c r="Y3079">
        <v>10.9</v>
      </c>
      <c r="Z3079">
        <v>2.7</v>
      </c>
      <c r="AA3079">
        <v>3.3</v>
      </c>
      <c r="AB3079">
        <v>1.8</v>
      </c>
      <c r="AC3079">
        <v>9.4</v>
      </c>
      <c r="AD3079">
        <v>31.1</v>
      </c>
    </row>
    <row r="3080" spans="1:30" x14ac:dyDescent="0.45">
      <c r="A3080" t="s">
        <v>225</v>
      </c>
      <c r="B3080">
        <v>27140</v>
      </c>
      <c r="C3080" t="s">
        <v>639</v>
      </c>
      <c r="E3080">
        <v>62</v>
      </c>
      <c r="F3080" t="s">
        <v>53</v>
      </c>
      <c r="H3080">
        <v>1</v>
      </c>
      <c r="I3080" t="s">
        <v>32</v>
      </c>
      <c r="J3080">
        <v>1</v>
      </c>
      <c r="K3080" t="s">
        <v>32</v>
      </c>
      <c r="L3080">
        <v>0</v>
      </c>
      <c r="M3080" t="s">
        <v>32</v>
      </c>
      <c r="N3080">
        <v>2012</v>
      </c>
      <c r="O3080">
        <v>5953</v>
      </c>
      <c r="P3080">
        <v>3854153</v>
      </c>
      <c r="Q3080">
        <v>1082</v>
      </c>
      <c r="R3080">
        <v>3746946</v>
      </c>
      <c r="S3080">
        <v>34814</v>
      </c>
      <c r="T3080">
        <v>1365256</v>
      </c>
      <c r="U3080">
        <v>4871</v>
      </c>
      <c r="V3080">
        <v>107207</v>
      </c>
      <c r="W3080">
        <v>3.5</v>
      </c>
      <c r="X3080">
        <v>2.7</v>
      </c>
      <c r="Y3080">
        <v>4.5999999999999996</v>
      </c>
      <c r="Z3080">
        <v>3</v>
      </c>
      <c r="AA3080">
        <v>3.3</v>
      </c>
      <c r="AB3080">
        <v>4.3</v>
      </c>
      <c r="AC3080">
        <v>3.5</v>
      </c>
      <c r="AD3080">
        <v>12.5</v>
      </c>
    </row>
    <row r="3081" spans="1:30" x14ac:dyDescent="0.45">
      <c r="A3081" t="s">
        <v>225</v>
      </c>
      <c r="B3081">
        <v>27140</v>
      </c>
      <c r="C3081" t="s">
        <v>639</v>
      </c>
      <c r="E3081">
        <v>71</v>
      </c>
      <c r="F3081" t="s">
        <v>54</v>
      </c>
      <c r="H3081">
        <v>1</v>
      </c>
      <c r="I3081" t="s">
        <v>32</v>
      </c>
      <c r="J3081">
        <v>1</v>
      </c>
      <c r="K3081" t="s">
        <v>32</v>
      </c>
      <c r="L3081">
        <v>0</v>
      </c>
      <c r="M3081" t="s">
        <v>32</v>
      </c>
      <c r="N3081">
        <v>2012</v>
      </c>
      <c r="O3081">
        <v>1944</v>
      </c>
      <c r="P3081">
        <v>151222</v>
      </c>
      <c r="Q3081">
        <v>145</v>
      </c>
      <c r="R3081">
        <v>117270</v>
      </c>
      <c r="S3081">
        <v>2408</v>
      </c>
      <c r="T3081">
        <v>35204</v>
      </c>
      <c r="U3081">
        <v>1799</v>
      </c>
      <c r="V3081">
        <v>33953</v>
      </c>
      <c r="W3081">
        <v>10.9</v>
      </c>
      <c r="X3081">
        <v>7.7</v>
      </c>
      <c r="Y3081">
        <v>14.2</v>
      </c>
      <c r="Z3081">
        <v>8.8000000000000007</v>
      </c>
      <c r="AA3081">
        <v>14.9</v>
      </c>
      <c r="AB3081">
        <v>6.4</v>
      </c>
      <c r="AC3081">
        <v>11.5</v>
      </c>
      <c r="AD3081">
        <v>29.8</v>
      </c>
    </row>
    <row r="3082" spans="1:30" x14ac:dyDescent="0.45">
      <c r="A3082" t="s">
        <v>225</v>
      </c>
      <c r="B3082">
        <v>27140</v>
      </c>
      <c r="C3082" t="s">
        <v>639</v>
      </c>
      <c r="E3082">
        <v>72</v>
      </c>
      <c r="F3082" t="s">
        <v>55</v>
      </c>
      <c r="H3082">
        <v>1</v>
      </c>
      <c r="I3082" t="s">
        <v>32</v>
      </c>
      <c r="J3082">
        <v>1</v>
      </c>
      <c r="K3082" t="s">
        <v>32</v>
      </c>
      <c r="L3082">
        <v>0</v>
      </c>
      <c r="M3082" t="s">
        <v>32</v>
      </c>
      <c r="N3082">
        <v>2012</v>
      </c>
      <c r="O3082">
        <v>1504</v>
      </c>
      <c r="P3082">
        <v>1168203</v>
      </c>
      <c r="Q3082">
        <v>708</v>
      </c>
      <c r="R3082">
        <v>1084370</v>
      </c>
      <c r="S3082">
        <v>20829</v>
      </c>
      <c r="T3082">
        <v>279786</v>
      </c>
      <c r="U3082">
        <v>796</v>
      </c>
      <c r="W3082">
        <v>9.1</v>
      </c>
      <c r="X3082">
        <v>7.9</v>
      </c>
      <c r="Y3082">
        <v>10</v>
      </c>
      <c r="Z3082">
        <v>5.9</v>
      </c>
      <c r="AA3082">
        <v>5.3</v>
      </c>
      <c r="AB3082">
        <v>6</v>
      </c>
      <c r="AC3082">
        <v>10</v>
      </c>
    </row>
    <row r="3083" spans="1:30" x14ac:dyDescent="0.45">
      <c r="A3083" t="s">
        <v>225</v>
      </c>
      <c r="B3083">
        <v>27140</v>
      </c>
      <c r="C3083" t="s">
        <v>639</v>
      </c>
      <c r="E3083">
        <v>81</v>
      </c>
      <c r="F3083" t="s">
        <v>56</v>
      </c>
      <c r="G3083" t="s">
        <v>57</v>
      </c>
      <c r="H3083">
        <v>1</v>
      </c>
      <c r="I3083" t="s">
        <v>32</v>
      </c>
      <c r="J3083">
        <v>1</v>
      </c>
      <c r="K3083" t="s">
        <v>32</v>
      </c>
      <c r="L3083">
        <v>0</v>
      </c>
      <c r="M3083" t="s">
        <v>32</v>
      </c>
      <c r="N3083">
        <v>2012</v>
      </c>
      <c r="O3083">
        <v>7261</v>
      </c>
      <c r="P3083">
        <v>506241</v>
      </c>
      <c r="Q3083">
        <v>527</v>
      </c>
      <c r="R3083">
        <v>340101</v>
      </c>
      <c r="S3083">
        <v>3565</v>
      </c>
      <c r="T3083">
        <v>103538</v>
      </c>
      <c r="U3083">
        <v>6735</v>
      </c>
      <c r="V3083">
        <v>166140</v>
      </c>
      <c r="W3083">
        <v>4.7</v>
      </c>
      <c r="X3083">
        <v>14.9</v>
      </c>
      <c r="Y3083">
        <v>12.3</v>
      </c>
      <c r="Z3083">
        <v>9.1</v>
      </c>
      <c r="AA3083">
        <v>6.7</v>
      </c>
      <c r="AB3083">
        <v>8.6999999999999993</v>
      </c>
      <c r="AC3083">
        <v>4.4000000000000004</v>
      </c>
      <c r="AD3083">
        <v>27.4</v>
      </c>
    </row>
    <row r="3084" spans="1:30" x14ac:dyDescent="0.45">
      <c r="A3084" t="s">
        <v>226</v>
      </c>
      <c r="B3084">
        <v>27180</v>
      </c>
      <c r="C3084" t="s">
        <v>640</v>
      </c>
      <c r="E3084">
        <v>0</v>
      </c>
      <c r="F3084" t="s">
        <v>31</v>
      </c>
      <c r="H3084">
        <v>1</v>
      </c>
      <c r="I3084" t="s">
        <v>32</v>
      </c>
      <c r="J3084">
        <v>1</v>
      </c>
      <c r="K3084" t="s">
        <v>32</v>
      </c>
      <c r="L3084">
        <v>0</v>
      </c>
      <c r="M3084" t="s">
        <v>32</v>
      </c>
      <c r="N3084">
        <v>2012</v>
      </c>
      <c r="O3084">
        <v>10127</v>
      </c>
      <c r="P3084">
        <v>11680759</v>
      </c>
      <c r="Q3084">
        <v>2307</v>
      </c>
      <c r="R3084">
        <v>11318649</v>
      </c>
      <c r="S3084">
        <v>50155</v>
      </c>
      <c r="T3084">
        <v>1703236</v>
      </c>
      <c r="U3084">
        <v>7820</v>
      </c>
      <c r="V3084">
        <v>362111</v>
      </c>
      <c r="W3084">
        <v>6.4</v>
      </c>
      <c r="X3084">
        <v>6.9</v>
      </c>
      <c r="Y3084">
        <v>8.3000000000000007</v>
      </c>
      <c r="Z3084">
        <v>7.4</v>
      </c>
      <c r="AA3084">
        <v>5.6</v>
      </c>
      <c r="AB3084">
        <v>6.1</v>
      </c>
      <c r="AC3084">
        <v>7.8</v>
      </c>
      <c r="AD3084">
        <v>28.9</v>
      </c>
    </row>
    <row r="3085" spans="1:30" x14ac:dyDescent="0.45">
      <c r="A3085" t="s">
        <v>226</v>
      </c>
      <c r="B3085">
        <v>27180</v>
      </c>
      <c r="C3085" t="s">
        <v>640</v>
      </c>
      <c r="E3085">
        <v>11</v>
      </c>
      <c r="F3085" t="s">
        <v>33</v>
      </c>
      <c r="G3085" t="s">
        <v>34</v>
      </c>
      <c r="H3085">
        <v>1</v>
      </c>
      <c r="I3085" t="s">
        <v>32</v>
      </c>
      <c r="J3085">
        <v>1</v>
      </c>
      <c r="K3085" t="s">
        <v>32</v>
      </c>
      <c r="L3085">
        <v>0</v>
      </c>
      <c r="M3085" t="s">
        <v>32</v>
      </c>
      <c r="N3085">
        <v>2012</v>
      </c>
      <c r="O3085">
        <v>155</v>
      </c>
      <c r="P3085">
        <v>15692</v>
      </c>
      <c r="Q3085">
        <v>7</v>
      </c>
      <c r="R3085">
        <v>12413</v>
      </c>
      <c r="S3085">
        <v>96</v>
      </c>
      <c r="T3085">
        <v>1913</v>
      </c>
      <c r="U3085">
        <v>148</v>
      </c>
      <c r="V3085">
        <v>3278</v>
      </c>
      <c r="W3085">
        <v>33.6</v>
      </c>
      <c r="X3085">
        <v>7.8</v>
      </c>
      <c r="Y3085">
        <v>62.6</v>
      </c>
      <c r="Z3085">
        <v>2.7</v>
      </c>
      <c r="AA3085">
        <v>7.2</v>
      </c>
      <c r="AB3085">
        <v>5.7</v>
      </c>
      <c r="AC3085">
        <v>32.299999999999997</v>
      </c>
      <c r="AD3085">
        <v>32.1</v>
      </c>
    </row>
    <row r="3086" spans="1:30" x14ac:dyDescent="0.45">
      <c r="A3086" t="s">
        <v>226</v>
      </c>
      <c r="B3086">
        <v>27180</v>
      </c>
      <c r="C3086" t="s">
        <v>640</v>
      </c>
      <c r="E3086">
        <v>23</v>
      </c>
      <c r="F3086" t="s">
        <v>37</v>
      </c>
      <c r="H3086">
        <v>1</v>
      </c>
      <c r="I3086" t="s">
        <v>32</v>
      </c>
      <c r="J3086">
        <v>1</v>
      </c>
      <c r="K3086" t="s">
        <v>32</v>
      </c>
      <c r="L3086">
        <v>0</v>
      </c>
      <c r="M3086" t="s">
        <v>32</v>
      </c>
      <c r="N3086">
        <v>2012</v>
      </c>
      <c r="O3086">
        <v>921</v>
      </c>
      <c r="P3086">
        <v>568093</v>
      </c>
      <c r="Q3086">
        <v>231</v>
      </c>
      <c r="R3086">
        <v>545871</v>
      </c>
      <c r="S3086">
        <v>2104</v>
      </c>
      <c r="T3086">
        <v>94931</v>
      </c>
      <c r="U3086">
        <v>690</v>
      </c>
      <c r="V3086">
        <v>22222</v>
      </c>
      <c r="W3086">
        <v>17.2</v>
      </c>
      <c r="X3086">
        <v>12.6</v>
      </c>
      <c r="Y3086">
        <v>38.5</v>
      </c>
      <c r="Z3086">
        <v>13.7</v>
      </c>
      <c r="AA3086">
        <v>17.3</v>
      </c>
      <c r="AB3086">
        <v>13.5</v>
      </c>
      <c r="AC3086">
        <v>14.5</v>
      </c>
      <c r="AD3086">
        <v>17.8</v>
      </c>
    </row>
    <row r="3087" spans="1:30" x14ac:dyDescent="0.45">
      <c r="A3087" t="s">
        <v>226</v>
      </c>
      <c r="B3087">
        <v>27180</v>
      </c>
      <c r="C3087" t="s">
        <v>640</v>
      </c>
      <c r="E3087" t="s">
        <v>38</v>
      </c>
      <c r="F3087" t="s">
        <v>39</v>
      </c>
      <c r="H3087">
        <v>1</v>
      </c>
      <c r="I3087" t="s">
        <v>32</v>
      </c>
      <c r="J3087">
        <v>1</v>
      </c>
      <c r="K3087" t="s">
        <v>32</v>
      </c>
      <c r="L3087">
        <v>0</v>
      </c>
      <c r="M3087" t="s">
        <v>32</v>
      </c>
      <c r="N3087">
        <v>2012</v>
      </c>
      <c r="O3087">
        <v>231</v>
      </c>
      <c r="P3087">
        <v>4405257</v>
      </c>
      <c r="Q3087">
        <v>123</v>
      </c>
      <c r="R3087">
        <v>4402864</v>
      </c>
      <c r="S3087">
        <v>8921</v>
      </c>
      <c r="T3087">
        <v>419285</v>
      </c>
      <c r="U3087">
        <v>108</v>
      </c>
      <c r="V3087">
        <v>2393</v>
      </c>
      <c r="W3087">
        <v>26.9</v>
      </c>
      <c r="X3087">
        <v>3.7</v>
      </c>
      <c r="Y3087">
        <v>29</v>
      </c>
      <c r="Z3087">
        <v>3.9</v>
      </c>
      <c r="AA3087">
        <v>1.8</v>
      </c>
      <c r="AB3087">
        <v>2.1</v>
      </c>
      <c r="AC3087">
        <v>47.8</v>
      </c>
      <c r="AD3087">
        <v>8.6999999999999993</v>
      </c>
    </row>
    <row r="3088" spans="1:30" x14ac:dyDescent="0.45">
      <c r="A3088" t="s">
        <v>226</v>
      </c>
      <c r="B3088">
        <v>27180</v>
      </c>
      <c r="C3088" t="s">
        <v>640</v>
      </c>
      <c r="E3088">
        <v>42</v>
      </c>
      <c r="F3088" t="s">
        <v>40</v>
      </c>
      <c r="H3088">
        <v>1</v>
      </c>
      <c r="I3088" t="s">
        <v>32</v>
      </c>
      <c r="J3088">
        <v>1</v>
      </c>
      <c r="K3088" t="s">
        <v>32</v>
      </c>
      <c r="L3088">
        <v>0</v>
      </c>
      <c r="M3088" t="s">
        <v>32</v>
      </c>
      <c r="N3088">
        <v>2012</v>
      </c>
      <c r="O3088">
        <v>348</v>
      </c>
      <c r="P3088">
        <v>1429381</v>
      </c>
      <c r="Q3088">
        <v>183</v>
      </c>
      <c r="R3088">
        <v>1418705</v>
      </c>
      <c r="S3088">
        <v>2257</v>
      </c>
      <c r="T3088">
        <v>96690</v>
      </c>
      <c r="U3088">
        <v>165</v>
      </c>
      <c r="W3088">
        <v>39</v>
      </c>
      <c r="X3088">
        <v>7.1</v>
      </c>
      <c r="Y3088">
        <v>26.6</v>
      </c>
      <c r="Z3088">
        <v>7.6</v>
      </c>
      <c r="AA3088">
        <v>17.399999999999999</v>
      </c>
      <c r="AB3088">
        <v>12.1</v>
      </c>
      <c r="AC3088">
        <v>68.099999999999994</v>
      </c>
    </row>
    <row r="3089" spans="1:30" x14ac:dyDescent="0.45">
      <c r="A3089" t="s">
        <v>226</v>
      </c>
      <c r="B3089">
        <v>27180</v>
      </c>
      <c r="C3089" t="s">
        <v>640</v>
      </c>
      <c r="E3089" t="s">
        <v>41</v>
      </c>
      <c r="F3089" t="s">
        <v>42</v>
      </c>
      <c r="H3089">
        <v>1</v>
      </c>
      <c r="I3089" t="s">
        <v>32</v>
      </c>
      <c r="J3089">
        <v>1</v>
      </c>
      <c r="K3089" t="s">
        <v>32</v>
      </c>
      <c r="L3089">
        <v>0</v>
      </c>
      <c r="M3089" t="s">
        <v>32</v>
      </c>
      <c r="N3089">
        <v>2012</v>
      </c>
      <c r="O3089">
        <v>1137</v>
      </c>
      <c r="P3089">
        <v>2535039</v>
      </c>
      <c r="Q3089">
        <v>481</v>
      </c>
      <c r="R3089">
        <v>2497856</v>
      </c>
      <c r="S3089">
        <v>9082</v>
      </c>
      <c r="T3089">
        <v>240598</v>
      </c>
      <c r="U3089">
        <v>656</v>
      </c>
      <c r="V3089">
        <v>37183</v>
      </c>
      <c r="W3089">
        <v>14.5</v>
      </c>
      <c r="X3089">
        <v>31</v>
      </c>
      <c r="Y3089">
        <v>20.9</v>
      </c>
      <c r="Z3089">
        <v>32.799999999999997</v>
      </c>
      <c r="AA3089">
        <v>22.4</v>
      </c>
      <c r="AB3089">
        <v>35.4</v>
      </c>
      <c r="AC3089">
        <v>13.6</v>
      </c>
      <c r="AD3089">
        <v>30.1</v>
      </c>
    </row>
    <row r="3090" spans="1:30" x14ac:dyDescent="0.45">
      <c r="A3090" t="s">
        <v>226</v>
      </c>
      <c r="B3090">
        <v>27180</v>
      </c>
      <c r="C3090" t="s">
        <v>640</v>
      </c>
      <c r="E3090" t="s">
        <v>43</v>
      </c>
      <c r="F3090" t="s">
        <v>44</v>
      </c>
      <c r="G3090" t="s">
        <v>45</v>
      </c>
      <c r="H3090">
        <v>1</v>
      </c>
      <c r="I3090" t="s">
        <v>32</v>
      </c>
      <c r="J3090">
        <v>1</v>
      </c>
      <c r="K3090" t="s">
        <v>32</v>
      </c>
      <c r="L3090">
        <v>0</v>
      </c>
      <c r="M3090" t="s">
        <v>32</v>
      </c>
      <c r="N3090">
        <v>2012</v>
      </c>
      <c r="O3090">
        <v>508</v>
      </c>
      <c r="P3090">
        <v>217516</v>
      </c>
      <c r="Q3090">
        <v>101</v>
      </c>
      <c r="R3090">
        <v>197278</v>
      </c>
      <c r="S3090">
        <v>1473</v>
      </c>
      <c r="T3090">
        <v>57246</v>
      </c>
      <c r="U3090">
        <v>408</v>
      </c>
      <c r="V3090">
        <v>20238</v>
      </c>
      <c r="W3090">
        <v>23.4</v>
      </c>
      <c r="X3090">
        <v>6.1</v>
      </c>
      <c r="Y3090">
        <v>26.4</v>
      </c>
      <c r="Z3090">
        <v>5.9</v>
      </c>
      <c r="AA3090">
        <v>5.9</v>
      </c>
      <c r="AB3090">
        <v>4</v>
      </c>
      <c r="AC3090">
        <v>30.6</v>
      </c>
      <c r="AD3090">
        <v>41.5</v>
      </c>
    </row>
    <row r="3091" spans="1:30" x14ac:dyDescent="0.45">
      <c r="A3091" t="s">
        <v>226</v>
      </c>
      <c r="B3091">
        <v>27180</v>
      </c>
      <c r="C3091" t="s">
        <v>640</v>
      </c>
      <c r="E3091">
        <v>51</v>
      </c>
      <c r="F3091" t="s">
        <v>46</v>
      </c>
      <c r="H3091">
        <v>1</v>
      </c>
      <c r="I3091" t="s">
        <v>32</v>
      </c>
      <c r="J3091">
        <v>1</v>
      </c>
      <c r="K3091" t="s">
        <v>32</v>
      </c>
      <c r="L3091">
        <v>0</v>
      </c>
      <c r="M3091" t="s">
        <v>32</v>
      </c>
      <c r="N3091">
        <v>2012</v>
      </c>
      <c r="O3091">
        <v>156</v>
      </c>
      <c r="P3091">
        <v>147602</v>
      </c>
      <c r="Q3091">
        <v>23</v>
      </c>
      <c r="R3091">
        <v>144069</v>
      </c>
      <c r="S3091">
        <v>566</v>
      </c>
      <c r="T3091">
        <v>22131</v>
      </c>
      <c r="U3091">
        <v>133</v>
      </c>
      <c r="W3091">
        <v>59.8</v>
      </c>
      <c r="X3091">
        <v>4.2</v>
      </c>
      <c r="Y3091">
        <v>45.1</v>
      </c>
      <c r="Z3091">
        <v>3.6</v>
      </c>
      <c r="AA3091">
        <v>5.9</v>
      </c>
      <c r="AB3091">
        <v>2.9</v>
      </c>
      <c r="AC3091">
        <v>67.2</v>
      </c>
    </row>
    <row r="3092" spans="1:30" x14ac:dyDescent="0.45">
      <c r="A3092" t="s">
        <v>226</v>
      </c>
      <c r="B3092">
        <v>27180</v>
      </c>
      <c r="C3092" t="s">
        <v>640</v>
      </c>
      <c r="E3092">
        <v>52</v>
      </c>
      <c r="F3092" t="s">
        <v>47</v>
      </c>
      <c r="G3092" t="s">
        <v>48</v>
      </c>
      <c r="H3092">
        <v>1</v>
      </c>
      <c r="I3092" t="s">
        <v>32</v>
      </c>
      <c r="J3092">
        <v>1</v>
      </c>
      <c r="K3092" t="s">
        <v>32</v>
      </c>
      <c r="L3092">
        <v>0</v>
      </c>
      <c r="M3092" t="s">
        <v>32</v>
      </c>
      <c r="N3092">
        <v>2012</v>
      </c>
      <c r="O3092">
        <v>398</v>
      </c>
      <c r="P3092">
        <v>378131</v>
      </c>
      <c r="Q3092">
        <v>120</v>
      </c>
      <c r="R3092">
        <v>368134</v>
      </c>
      <c r="S3092">
        <v>1485</v>
      </c>
      <c r="T3092">
        <v>72027</v>
      </c>
      <c r="U3092">
        <v>279</v>
      </c>
      <c r="W3092">
        <v>25</v>
      </c>
      <c r="X3092">
        <v>8.3000000000000007</v>
      </c>
      <c r="Y3092">
        <v>21.3</v>
      </c>
      <c r="Z3092">
        <v>8.9</v>
      </c>
      <c r="AA3092">
        <v>21.8</v>
      </c>
      <c r="AB3092">
        <v>21.1</v>
      </c>
      <c r="AC3092">
        <v>35.299999999999997</v>
      </c>
    </row>
    <row r="3093" spans="1:30" x14ac:dyDescent="0.45">
      <c r="A3093" t="s">
        <v>226</v>
      </c>
      <c r="B3093">
        <v>27180</v>
      </c>
      <c r="C3093" t="s">
        <v>640</v>
      </c>
      <c r="E3093">
        <v>53</v>
      </c>
      <c r="F3093" t="s">
        <v>49</v>
      </c>
      <c r="H3093">
        <v>1</v>
      </c>
      <c r="I3093" t="s">
        <v>32</v>
      </c>
      <c r="J3093">
        <v>1</v>
      </c>
      <c r="K3093" t="s">
        <v>32</v>
      </c>
      <c r="L3093">
        <v>0</v>
      </c>
      <c r="M3093" t="s">
        <v>32</v>
      </c>
      <c r="N3093">
        <v>2012</v>
      </c>
      <c r="O3093">
        <v>933</v>
      </c>
      <c r="Q3093">
        <v>59</v>
      </c>
      <c r="U3093">
        <v>874</v>
      </c>
      <c r="W3093">
        <v>26.5</v>
      </c>
      <c r="Y3093">
        <v>45.2</v>
      </c>
      <c r="AC3093">
        <v>24.9</v>
      </c>
    </row>
    <row r="3094" spans="1:30" x14ac:dyDescent="0.45">
      <c r="A3094" t="s">
        <v>226</v>
      </c>
      <c r="B3094">
        <v>27180</v>
      </c>
      <c r="C3094" t="s">
        <v>640</v>
      </c>
      <c r="E3094">
        <v>54</v>
      </c>
      <c r="F3094" t="s">
        <v>50</v>
      </c>
      <c r="H3094">
        <v>1</v>
      </c>
      <c r="I3094" t="s">
        <v>32</v>
      </c>
      <c r="J3094">
        <v>1</v>
      </c>
      <c r="K3094" t="s">
        <v>32</v>
      </c>
      <c r="L3094">
        <v>0</v>
      </c>
      <c r="M3094" t="s">
        <v>32</v>
      </c>
      <c r="N3094">
        <v>2012</v>
      </c>
      <c r="O3094">
        <v>942</v>
      </c>
      <c r="P3094">
        <v>235210</v>
      </c>
      <c r="Q3094">
        <v>194</v>
      </c>
      <c r="R3094">
        <v>192076</v>
      </c>
      <c r="S3094">
        <v>1611</v>
      </c>
      <c r="T3094">
        <v>60136</v>
      </c>
      <c r="U3094">
        <v>748</v>
      </c>
      <c r="W3094">
        <v>22.5</v>
      </c>
      <c r="X3094">
        <v>19.600000000000001</v>
      </c>
      <c r="Y3094">
        <v>29.2</v>
      </c>
      <c r="Z3094">
        <v>19.5</v>
      </c>
      <c r="AA3094">
        <v>11.6</v>
      </c>
      <c r="AB3094">
        <v>12.7</v>
      </c>
      <c r="AC3094">
        <v>25.1</v>
      </c>
    </row>
    <row r="3095" spans="1:30" x14ac:dyDescent="0.45">
      <c r="A3095" t="s">
        <v>226</v>
      </c>
      <c r="B3095">
        <v>27180</v>
      </c>
      <c r="C3095" t="s">
        <v>640</v>
      </c>
      <c r="E3095">
        <v>56</v>
      </c>
      <c r="F3095" t="s">
        <v>51</v>
      </c>
      <c r="H3095">
        <v>1</v>
      </c>
      <c r="I3095" t="s">
        <v>32</v>
      </c>
      <c r="J3095">
        <v>1</v>
      </c>
      <c r="K3095" t="s">
        <v>32</v>
      </c>
      <c r="L3095">
        <v>0</v>
      </c>
      <c r="M3095" t="s">
        <v>32</v>
      </c>
      <c r="N3095">
        <v>2012</v>
      </c>
      <c r="O3095">
        <v>921</v>
      </c>
      <c r="P3095">
        <v>286726</v>
      </c>
      <c r="Q3095">
        <v>133</v>
      </c>
      <c r="R3095">
        <v>272700</v>
      </c>
      <c r="S3095">
        <v>6321</v>
      </c>
      <c r="T3095">
        <v>155409</v>
      </c>
      <c r="U3095">
        <v>788</v>
      </c>
      <c r="V3095">
        <v>14025</v>
      </c>
      <c r="W3095">
        <v>15.3</v>
      </c>
      <c r="X3095">
        <v>25.2</v>
      </c>
      <c r="Y3095">
        <v>27.6</v>
      </c>
      <c r="Z3095">
        <v>27.5</v>
      </c>
      <c r="AA3095">
        <v>31.7</v>
      </c>
      <c r="AB3095">
        <v>48.8</v>
      </c>
      <c r="AC3095">
        <v>16.5</v>
      </c>
      <c r="AD3095">
        <v>38.5</v>
      </c>
    </row>
    <row r="3096" spans="1:30" x14ac:dyDescent="0.45">
      <c r="A3096" t="s">
        <v>226</v>
      </c>
      <c r="B3096">
        <v>27180</v>
      </c>
      <c r="C3096" t="s">
        <v>640</v>
      </c>
      <c r="E3096">
        <v>61</v>
      </c>
      <c r="F3096" t="s">
        <v>52</v>
      </c>
      <c r="H3096">
        <v>1</v>
      </c>
      <c r="I3096" t="s">
        <v>32</v>
      </c>
      <c r="J3096">
        <v>1</v>
      </c>
      <c r="K3096" t="s">
        <v>32</v>
      </c>
      <c r="L3096">
        <v>0</v>
      </c>
      <c r="M3096" t="s">
        <v>32</v>
      </c>
      <c r="N3096">
        <v>2012</v>
      </c>
      <c r="O3096">
        <v>286</v>
      </c>
      <c r="P3096">
        <v>152058</v>
      </c>
      <c r="Q3096">
        <v>36</v>
      </c>
      <c r="R3096">
        <v>150163</v>
      </c>
      <c r="S3096">
        <v>2828</v>
      </c>
      <c r="T3096">
        <v>74029</v>
      </c>
      <c r="U3096">
        <v>249</v>
      </c>
      <c r="V3096">
        <v>1896</v>
      </c>
      <c r="W3096">
        <v>24.8</v>
      </c>
      <c r="X3096">
        <v>3.6</v>
      </c>
      <c r="Y3096">
        <v>29.1</v>
      </c>
      <c r="Z3096">
        <v>3.7</v>
      </c>
      <c r="AA3096">
        <v>4.4000000000000004</v>
      </c>
      <c r="AB3096">
        <v>3.6</v>
      </c>
      <c r="AC3096">
        <v>27.8</v>
      </c>
      <c r="AD3096">
        <v>41.7</v>
      </c>
    </row>
    <row r="3097" spans="1:30" x14ac:dyDescent="0.45">
      <c r="A3097" t="s">
        <v>226</v>
      </c>
      <c r="B3097">
        <v>27180</v>
      </c>
      <c r="C3097" t="s">
        <v>640</v>
      </c>
      <c r="E3097">
        <v>62</v>
      </c>
      <c r="F3097" t="s">
        <v>53</v>
      </c>
      <c r="H3097">
        <v>1</v>
      </c>
      <c r="I3097" t="s">
        <v>32</v>
      </c>
      <c r="J3097">
        <v>1</v>
      </c>
      <c r="K3097" t="s">
        <v>32</v>
      </c>
      <c r="L3097">
        <v>0</v>
      </c>
      <c r="M3097" t="s">
        <v>32</v>
      </c>
      <c r="N3097">
        <v>2012</v>
      </c>
      <c r="O3097">
        <v>1029</v>
      </c>
      <c r="P3097">
        <v>646600</v>
      </c>
      <c r="Q3097">
        <v>316</v>
      </c>
      <c r="R3097">
        <v>618231</v>
      </c>
      <c r="S3097">
        <v>7310</v>
      </c>
      <c r="T3097">
        <v>278413</v>
      </c>
      <c r="U3097">
        <v>713</v>
      </c>
      <c r="V3097">
        <v>28369</v>
      </c>
      <c r="W3097">
        <v>8.1</v>
      </c>
      <c r="X3097">
        <v>12.6</v>
      </c>
      <c r="Y3097">
        <v>20.399999999999999</v>
      </c>
      <c r="Z3097">
        <v>12.9</v>
      </c>
      <c r="AA3097">
        <v>11.2</v>
      </c>
      <c r="AB3097">
        <v>9.6999999999999993</v>
      </c>
      <c r="AC3097">
        <v>7.5</v>
      </c>
      <c r="AD3097">
        <v>28.5</v>
      </c>
    </row>
    <row r="3098" spans="1:30" x14ac:dyDescent="0.45">
      <c r="A3098" t="s">
        <v>226</v>
      </c>
      <c r="B3098">
        <v>27180</v>
      </c>
      <c r="C3098" t="s">
        <v>640</v>
      </c>
      <c r="E3098">
        <v>71</v>
      </c>
      <c r="F3098" t="s">
        <v>54</v>
      </c>
      <c r="H3098">
        <v>1</v>
      </c>
      <c r="I3098" t="s">
        <v>32</v>
      </c>
      <c r="J3098">
        <v>1</v>
      </c>
      <c r="K3098" t="s">
        <v>32</v>
      </c>
      <c r="L3098">
        <v>0</v>
      </c>
      <c r="M3098" t="s">
        <v>32</v>
      </c>
      <c r="N3098">
        <v>2012</v>
      </c>
      <c r="O3098">
        <v>299</v>
      </c>
      <c r="P3098">
        <v>13960</v>
      </c>
      <c r="Q3098">
        <v>23</v>
      </c>
      <c r="R3098">
        <v>9754</v>
      </c>
      <c r="S3098">
        <v>270</v>
      </c>
      <c r="T3098">
        <v>4132</v>
      </c>
      <c r="U3098">
        <v>276</v>
      </c>
      <c r="W3098">
        <v>35.9</v>
      </c>
      <c r="X3098">
        <v>25.6</v>
      </c>
      <c r="Y3098">
        <v>56.6</v>
      </c>
      <c r="Z3098">
        <v>21.4</v>
      </c>
      <c r="AA3098">
        <v>34</v>
      </c>
      <c r="AB3098">
        <v>31.4</v>
      </c>
      <c r="AC3098">
        <v>37.6</v>
      </c>
    </row>
    <row r="3099" spans="1:30" x14ac:dyDescent="0.45">
      <c r="A3099" t="s">
        <v>226</v>
      </c>
      <c r="B3099">
        <v>27180</v>
      </c>
      <c r="C3099" t="s">
        <v>640</v>
      </c>
      <c r="E3099">
        <v>72</v>
      </c>
      <c r="F3099" t="s">
        <v>55</v>
      </c>
      <c r="H3099">
        <v>1</v>
      </c>
      <c r="I3099" t="s">
        <v>32</v>
      </c>
      <c r="J3099">
        <v>1</v>
      </c>
      <c r="K3099" t="s">
        <v>32</v>
      </c>
      <c r="L3099">
        <v>0</v>
      </c>
      <c r="M3099" t="s">
        <v>32</v>
      </c>
      <c r="N3099">
        <v>2012</v>
      </c>
      <c r="O3099">
        <v>317</v>
      </c>
      <c r="P3099">
        <v>201579</v>
      </c>
      <c r="Q3099">
        <v>173</v>
      </c>
      <c r="R3099">
        <v>197359</v>
      </c>
      <c r="S3099">
        <v>4207</v>
      </c>
      <c r="T3099">
        <v>55954</v>
      </c>
      <c r="U3099">
        <v>144</v>
      </c>
      <c r="W3099">
        <v>23.9</v>
      </c>
      <c r="X3099">
        <v>10.9</v>
      </c>
      <c r="Y3099">
        <v>27.5</v>
      </c>
      <c r="Z3099">
        <v>11.3</v>
      </c>
      <c r="AA3099">
        <v>11.4</v>
      </c>
      <c r="AB3099">
        <v>11.4</v>
      </c>
      <c r="AC3099">
        <v>28.8</v>
      </c>
    </row>
    <row r="3100" spans="1:30" x14ac:dyDescent="0.45">
      <c r="A3100" t="s">
        <v>226</v>
      </c>
      <c r="B3100">
        <v>27180</v>
      </c>
      <c r="C3100" t="s">
        <v>640</v>
      </c>
      <c r="E3100">
        <v>81</v>
      </c>
      <c r="F3100" t="s">
        <v>56</v>
      </c>
      <c r="G3100" t="s">
        <v>57</v>
      </c>
      <c r="H3100">
        <v>1</v>
      </c>
      <c r="I3100" t="s">
        <v>32</v>
      </c>
      <c r="J3100">
        <v>1</v>
      </c>
      <c r="K3100" t="s">
        <v>32</v>
      </c>
      <c r="L3100">
        <v>0</v>
      </c>
      <c r="M3100" t="s">
        <v>32</v>
      </c>
      <c r="N3100">
        <v>2012</v>
      </c>
      <c r="O3100">
        <v>1556</v>
      </c>
      <c r="P3100">
        <v>137247</v>
      </c>
      <c r="Q3100">
        <v>118</v>
      </c>
      <c r="R3100">
        <v>110944</v>
      </c>
      <c r="S3100">
        <v>769</v>
      </c>
      <c r="T3100">
        <v>26588</v>
      </c>
      <c r="U3100">
        <v>1437</v>
      </c>
      <c r="V3100">
        <v>26303</v>
      </c>
      <c r="W3100">
        <v>9.6</v>
      </c>
      <c r="X3100">
        <v>37.4</v>
      </c>
      <c r="Y3100">
        <v>36.4</v>
      </c>
      <c r="Z3100">
        <v>48.2</v>
      </c>
      <c r="AA3100">
        <v>31.5</v>
      </c>
      <c r="AB3100">
        <v>41.7</v>
      </c>
      <c r="AC3100">
        <v>11.3</v>
      </c>
      <c r="AD3100">
        <v>11.9</v>
      </c>
    </row>
    <row r="3101" spans="1:30" x14ac:dyDescent="0.45">
      <c r="A3101" t="s">
        <v>227</v>
      </c>
      <c r="B3101">
        <v>27260</v>
      </c>
      <c r="C3101" t="s">
        <v>641</v>
      </c>
      <c r="E3101">
        <v>0</v>
      </c>
      <c r="F3101" t="s">
        <v>31</v>
      </c>
      <c r="H3101">
        <v>1</v>
      </c>
      <c r="I3101" t="s">
        <v>32</v>
      </c>
      <c r="J3101">
        <v>1</v>
      </c>
      <c r="K3101" t="s">
        <v>32</v>
      </c>
      <c r="L3101">
        <v>0</v>
      </c>
      <c r="M3101" t="s">
        <v>32</v>
      </c>
      <c r="N3101">
        <v>2012</v>
      </c>
      <c r="O3101">
        <v>113187</v>
      </c>
      <c r="P3101">
        <v>145181331</v>
      </c>
      <c r="Q3101">
        <v>26011</v>
      </c>
      <c r="R3101">
        <v>141836239</v>
      </c>
      <c r="S3101">
        <v>554940</v>
      </c>
      <c r="T3101">
        <v>25253980</v>
      </c>
      <c r="U3101">
        <v>87176</v>
      </c>
      <c r="V3101">
        <v>3345092</v>
      </c>
      <c r="W3101">
        <v>1.1000000000000001</v>
      </c>
      <c r="X3101">
        <v>1.5</v>
      </c>
      <c r="Y3101">
        <v>2.5</v>
      </c>
      <c r="Z3101">
        <v>1.5</v>
      </c>
      <c r="AA3101">
        <v>1.9</v>
      </c>
      <c r="AB3101">
        <v>1.3</v>
      </c>
      <c r="AC3101">
        <v>1.4</v>
      </c>
      <c r="AD3101">
        <v>6.8</v>
      </c>
    </row>
    <row r="3102" spans="1:30" x14ac:dyDescent="0.45">
      <c r="A3102" t="s">
        <v>227</v>
      </c>
      <c r="B3102">
        <v>27260</v>
      </c>
      <c r="C3102" t="s">
        <v>641</v>
      </c>
      <c r="E3102">
        <v>11</v>
      </c>
      <c r="F3102" t="s">
        <v>33</v>
      </c>
      <c r="G3102" t="s">
        <v>34</v>
      </c>
      <c r="H3102">
        <v>1</v>
      </c>
      <c r="I3102" t="s">
        <v>32</v>
      </c>
      <c r="J3102">
        <v>1</v>
      </c>
      <c r="K3102" t="s">
        <v>32</v>
      </c>
      <c r="L3102">
        <v>0</v>
      </c>
      <c r="M3102" t="s">
        <v>32</v>
      </c>
      <c r="N3102">
        <v>2012</v>
      </c>
      <c r="O3102">
        <v>588</v>
      </c>
      <c r="P3102">
        <v>119685</v>
      </c>
      <c r="Q3102">
        <v>29</v>
      </c>
      <c r="R3102">
        <v>93791</v>
      </c>
      <c r="S3102">
        <v>312</v>
      </c>
      <c r="T3102">
        <v>18029</v>
      </c>
      <c r="U3102">
        <v>559</v>
      </c>
      <c r="V3102">
        <v>25894</v>
      </c>
      <c r="W3102">
        <v>20.2</v>
      </c>
      <c r="X3102">
        <v>17.2</v>
      </c>
      <c r="Y3102">
        <v>56.5</v>
      </c>
      <c r="Z3102">
        <v>15.7</v>
      </c>
      <c r="AA3102">
        <v>31</v>
      </c>
      <c r="AB3102">
        <v>17.3</v>
      </c>
      <c r="AC3102">
        <v>19.399999999999999</v>
      </c>
      <c r="AD3102">
        <v>28.7</v>
      </c>
    </row>
    <row r="3103" spans="1:30" x14ac:dyDescent="0.45">
      <c r="A3103" t="s">
        <v>227</v>
      </c>
      <c r="B3103">
        <v>27260</v>
      </c>
      <c r="C3103" t="s">
        <v>641</v>
      </c>
      <c r="E3103">
        <v>21</v>
      </c>
      <c r="F3103" t="s">
        <v>35</v>
      </c>
      <c r="H3103">
        <v>1</v>
      </c>
      <c r="I3103" t="s">
        <v>32</v>
      </c>
      <c r="J3103">
        <v>1</v>
      </c>
      <c r="K3103" t="s">
        <v>32</v>
      </c>
      <c r="L3103">
        <v>0</v>
      </c>
      <c r="M3103" t="s">
        <v>32</v>
      </c>
      <c r="N3103">
        <v>2012</v>
      </c>
      <c r="O3103">
        <v>41</v>
      </c>
      <c r="P3103">
        <v>20853</v>
      </c>
      <c r="Q3103">
        <v>15</v>
      </c>
      <c r="R3103">
        <v>19248</v>
      </c>
      <c r="S3103">
        <v>33</v>
      </c>
      <c r="T3103">
        <v>2045</v>
      </c>
      <c r="U3103">
        <v>27</v>
      </c>
      <c r="W3103">
        <v>32.9</v>
      </c>
      <c r="X3103">
        <v>34.799999999999997</v>
      </c>
      <c r="Y3103">
        <v>55.8</v>
      </c>
      <c r="Z3103">
        <v>39</v>
      </c>
      <c r="AA3103">
        <v>49.3</v>
      </c>
      <c r="AB3103">
        <v>76.400000000000006</v>
      </c>
      <c r="AC3103">
        <v>43.9</v>
      </c>
    </row>
    <row r="3104" spans="1:30" x14ac:dyDescent="0.45">
      <c r="A3104" t="s">
        <v>227</v>
      </c>
      <c r="B3104">
        <v>27260</v>
      </c>
      <c r="C3104" t="s">
        <v>641</v>
      </c>
      <c r="E3104">
        <v>22</v>
      </c>
      <c r="F3104" t="s">
        <v>36</v>
      </c>
      <c r="H3104">
        <v>1</v>
      </c>
      <c r="I3104" t="s">
        <v>32</v>
      </c>
      <c r="J3104">
        <v>1</v>
      </c>
      <c r="K3104" t="s">
        <v>32</v>
      </c>
      <c r="L3104">
        <v>0</v>
      </c>
      <c r="M3104" t="s">
        <v>32</v>
      </c>
      <c r="N3104">
        <v>2012</v>
      </c>
      <c r="O3104">
        <v>95</v>
      </c>
      <c r="P3104">
        <v>625377</v>
      </c>
      <c r="Q3104">
        <v>32</v>
      </c>
      <c r="R3104">
        <v>618896</v>
      </c>
      <c r="S3104">
        <v>719</v>
      </c>
      <c r="T3104">
        <v>56390</v>
      </c>
      <c r="U3104">
        <v>63</v>
      </c>
      <c r="W3104">
        <v>44.6</v>
      </c>
      <c r="X3104">
        <v>6.1</v>
      </c>
      <c r="Y3104">
        <v>37.700000000000003</v>
      </c>
      <c r="Z3104">
        <v>6.3</v>
      </c>
      <c r="AA3104">
        <v>9.9</v>
      </c>
      <c r="AB3104">
        <v>8</v>
      </c>
      <c r="AC3104">
        <v>61.6</v>
      </c>
    </row>
    <row r="3105" spans="1:30" x14ac:dyDescent="0.45">
      <c r="A3105" t="s">
        <v>227</v>
      </c>
      <c r="B3105">
        <v>27260</v>
      </c>
      <c r="C3105" t="s">
        <v>641</v>
      </c>
      <c r="E3105">
        <v>23</v>
      </c>
      <c r="F3105" t="s">
        <v>37</v>
      </c>
      <c r="H3105">
        <v>1</v>
      </c>
      <c r="I3105" t="s">
        <v>32</v>
      </c>
      <c r="J3105">
        <v>1</v>
      </c>
      <c r="K3105" t="s">
        <v>32</v>
      </c>
      <c r="L3105">
        <v>0</v>
      </c>
      <c r="M3105" t="s">
        <v>32</v>
      </c>
      <c r="N3105">
        <v>2012</v>
      </c>
      <c r="O3105">
        <v>9984</v>
      </c>
      <c r="P3105">
        <v>6188261</v>
      </c>
      <c r="Q3105">
        <v>3112</v>
      </c>
      <c r="R3105">
        <v>5818719</v>
      </c>
      <c r="S3105">
        <v>21868</v>
      </c>
      <c r="T3105">
        <v>958348</v>
      </c>
      <c r="U3105">
        <v>6872</v>
      </c>
      <c r="V3105">
        <v>369542</v>
      </c>
      <c r="W3105">
        <v>4.4000000000000004</v>
      </c>
      <c r="X3105">
        <v>4.4000000000000004</v>
      </c>
      <c r="Y3105">
        <v>5.5</v>
      </c>
      <c r="Z3105">
        <v>4.9000000000000004</v>
      </c>
      <c r="AA3105">
        <v>8.1</v>
      </c>
      <c r="AB3105">
        <v>8.9</v>
      </c>
      <c r="AC3105">
        <v>6.7</v>
      </c>
      <c r="AD3105">
        <v>9.8000000000000007</v>
      </c>
    </row>
    <row r="3106" spans="1:30" x14ac:dyDescent="0.45">
      <c r="A3106" t="s">
        <v>227</v>
      </c>
      <c r="B3106">
        <v>27260</v>
      </c>
      <c r="C3106" t="s">
        <v>641</v>
      </c>
      <c r="E3106" t="s">
        <v>38</v>
      </c>
      <c r="F3106" t="s">
        <v>39</v>
      </c>
      <c r="H3106">
        <v>1</v>
      </c>
      <c r="I3106" t="s">
        <v>32</v>
      </c>
      <c r="J3106">
        <v>1</v>
      </c>
      <c r="K3106" t="s">
        <v>32</v>
      </c>
      <c r="L3106">
        <v>0</v>
      </c>
      <c r="M3106" t="s">
        <v>32</v>
      </c>
      <c r="N3106">
        <v>2012</v>
      </c>
      <c r="O3106">
        <v>1847</v>
      </c>
      <c r="P3106">
        <v>11904906</v>
      </c>
      <c r="Q3106">
        <v>822</v>
      </c>
      <c r="R3106">
        <v>11871933</v>
      </c>
      <c r="S3106">
        <v>24799</v>
      </c>
      <c r="T3106">
        <v>1403401</v>
      </c>
      <c r="U3106">
        <v>1024</v>
      </c>
      <c r="V3106">
        <v>32973</v>
      </c>
      <c r="W3106">
        <v>10</v>
      </c>
      <c r="X3106">
        <v>0.8</v>
      </c>
      <c r="Y3106">
        <v>8.1</v>
      </c>
      <c r="Z3106">
        <v>0.9</v>
      </c>
      <c r="AA3106">
        <v>2.7</v>
      </c>
      <c r="AB3106">
        <v>2.6</v>
      </c>
      <c r="AC3106">
        <v>15.7</v>
      </c>
      <c r="AD3106">
        <v>20.8</v>
      </c>
    </row>
    <row r="3107" spans="1:30" x14ac:dyDescent="0.45">
      <c r="A3107" t="s">
        <v>227</v>
      </c>
      <c r="B3107">
        <v>27260</v>
      </c>
      <c r="C3107" t="s">
        <v>641</v>
      </c>
      <c r="E3107">
        <v>42</v>
      </c>
      <c r="F3107" t="s">
        <v>40</v>
      </c>
      <c r="H3107">
        <v>1</v>
      </c>
      <c r="I3107" t="s">
        <v>32</v>
      </c>
      <c r="J3107">
        <v>1</v>
      </c>
      <c r="K3107" t="s">
        <v>32</v>
      </c>
      <c r="L3107">
        <v>0</v>
      </c>
      <c r="M3107" t="s">
        <v>32</v>
      </c>
      <c r="N3107">
        <v>2012</v>
      </c>
      <c r="O3107">
        <v>3155</v>
      </c>
      <c r="P3107">
        <v>34011130</v>
      </c>
      <c r="Q3107">
        <v>1624</v>
      </c>
      <c r="R3107">
        <v>33911486</v>
      </c>
      <c r="S3107">
        <v>30926</v>
      </c>
      <c r="T3107">
        <v>1768480</v>
      </c>
      <c r="U3107">
        <v>1530</v>
      </c>
      <c r="V3107">
        <v>99644</v>
      </c>
      <c r="W3107">
        <v>7</v>
      </c>
      <c r="X3107">
        <v>2.8</v>
      </c>
      <c r="Y3107">
        <v>5.5</v>
      </c>
      <c r="Z3107">
        <v>2.9</v>
      </c>
      <c r="AA3107">
        <v>7.5</v>
      </c>
      <c r="AB3107">
        <v>5.7</v>
      </c>
      <c r="AC3107">
        <v>10.8</v>
      </c>
      <c r="AD3107">
        <v>25.2</v>
      </c>
    </row>
    <row r="3108" spans="1:30" x14ac:dyDescent="0.45">
      <c r="A3108" t="s">
        <v>227</v>
      </c>
      <c r="B3108">
        <v>27260</v>
      </c>
      <c r="C3108" t="s">
        <v>641</v>
      </c>
      <c r="E3108" t="s">
        <v>41</v>
      </c>
      <c r="F3108" t="s">
        <v>42</v>
      </c>
      <c r="H3108">
        <v>1</v>
      </c>
      <c r="I3108" t="s">
        <v>32</v>
      </c>
      <c r="J3108">
        <v>1</v>
      </c>
      <c r="K3108" t="s">
        <v>32</v>
      </c>
      <c r="L3108">
        <v>0</v>
      </c>
      <c r="M3108" t="s">
        <v>32</v>
      </c>
      <c r="N3108">
        <v>2012</v>
      </c>
      <c r="O3108">
        <v>10057</v>
      </c>
      <c r="P3108">
        <v>19344316</v>
      </c>
      <c r="Q3108">
        <v>2930</v>
      </c>
      <c r="R3108">
        <v>19121719</v>
      </c>
      <c r="S3108">
        <v>64386</v>
      </c>
      <c r="T3108">
        <v>1612721</v>
      </c>
      <c r="U3108">
        <v>7127</v>
      </c>
      <c r="V3108">
        <v>222597</v>
      </c>
      <c r="W3108">
        <v>5.3</v>
      </c>
      <c r="X3108">
        <v>8.1</v>
      </c>
      <c r="Y3108">
        <v>6</v>
      </c>
      <c r="Z3108">
        <v>8.5</v>
      </c>
      <c r="AA3108">
        <v>4.2</v>
      </c>
      <c r="AB3108">
        <v>6.8</v>
      </c>
      <c r="AC3108">
        <v>6.3</v>
      </c>
      <c r="AD3108">
        <v>9.9</v>
      </c>
    </row>
    <row r="3109" spans="1:30" x14ac:dyDescent="0.45">
      <c r="A3109" t="s">
        <v>227</v>
      </c>
      <c r="B3109">
        <v>27260</v>
      </c>
      <c r="C3109" t="s">
        <v>641</v>
      </c>
      <c r="E3109" t="s">
        <v>43</v>
      </c>
      <c r="F3109" t="s">
        <v>44</v>
      </c>
      <c r="G3109" t="s">
        <v>45</v>
      </c>
      <c r="H3109">
        <v>1</v>
      </c>
      <c r="I3109" t="s">
        <v>32</v>
      </c>
      <c r="J3109">
        <v>1</v>
      </c>
      <c r="K3109" t="s">
        <v>32</v>
      </c>
      <c r="L3109">
        <v>0</v>
      </c>
      <c r="M3109" t="s">
        <v>32</v>
      </c>
      <c r="N3109">
        <v>2012</v>
      </c>
      <c r="O3109">
        <v>5835</v>
      </c>
      <c r="P3109">
        <v>5019164</v>
      </c>
      <c r="Q3109">
        <v>1103</v>
      </c>
      <c r="R3109">
        <v>4732551</v>
      </c>
      <c r="S3109">
        <v>26207</v>
      </c>
      <c r="T3109">
        <v>1158708</v>
      </c>
      <c r="U3109">
        <v>4731</v>
      </c>
      <c r="V3109">
        <v>286613</v>
      </c>
      <c r="W3109">
        <v>5.4</v>
      </c>
      <c r="X3109">
        <v>2.7</v>
      </c>
      <c r="Y3109">
        <v>8.1999999999999993</v>
      </c>
      <c r="Z3109">
        <v>2.6</v>
      </c>
      <c r="AA3109">
        <v>2.7</v>
      </c>
      <c r="AB3109">
        <v>2.2999999999999998</v>
      </c>
      <c r="AC3109">
        <v>6.2</v>
      </c>
      <c r="AD3109">
        <v>9.9</v>
      </c>
    </row>
    <row r="3110" spans="1:30" x14ac:dyDescent="0.45">
      <c r="A3110" t="s">
        <v>227</v>
      </c>
      <c r="B3110">
        <v>27260</v>
      </c>
      <c r="C3110" t="s">
        <v>641</v>
      </c>
      <c r="E3110">
        <v>51</v>
      </c>
      <c r="F3110" t="s">
        <v>46</v>
      </c>
      <c r="H3110">
        <v>1</v>
      </c>
      <c r="I3110" t="s">
        <v>32</v>
      </c>
      <c r="J3110">
        <v>1</v>
      </c>
      <c r="K3110" t="s">
        <v>32</v>
      </c>
      <c r="L3110">
        <v>0</v>
      </c>
      <c r="M3110" t="s">
        <v>32</v>
      </c>
      <c r="N3110">
        <v>2012</v>
      </c>
      <c r="O3110">
        <v>1558</v>
      </c>
      <c r="P3110">
        <v>3600289</v>
      </c>
      <c r="Q3110">
        <v>337</v>
      </c>
      <c r="R3110">
        <v>3569868</v>
      </c>
      <c r="S3110">
        <v>10251</v>
      </c>
      <c r="T3110">
        <v>817117</v>
      </c>
      <c r="U3110">
        <v>1221</v>
      </c>
      <c r="V3110">
        <v>30421</v>
      </c>
      <c r="W3110">
        <v>9.6</v>
      </c>
      <c r="X3110">
        <v>2.2000000000000002</v>
      </c>
      <c r="Y3110">
        <v>10.4</v>
      </c>
      <c r="Z3110">
        <v>2.2999999999999998</v>
      </c>
      <c r="AA3110">
        <v>3.7</v>
      </c>
      <c r="AB3110">
        <v>3.5</v>
      </c>
      <c r="AC3110">
        <v>9.6999999999999993</v>
      </c>
      <c r="AD3110">
        <v>27.4</v>
      </c>
    </row>
    <row r="3111" spans="1:30" x14ac:dyDescent="0.45">
      <c r="A3111" t="s">
        <v>227</v>
      </c>
      <c r="B3111">
        <v>27260</v>
      </c>
      <c r="C3111" t="s">
        <v>641</v>
      </c>
      <c r="E3111">
        <v>52</v>
      </c>
      <c r="F3111" t="s">
        <v>47</v>
      </c>
      <c r="G3111" t="s">
        <v>48</v>
      </c>
      <c r="H3111">
        <v>1</v>
      </c>
      <c r="I3111" t="s">
        <v>32</v>
      </c>
      <c r="J3111">
        <v>1</v>
      </c>
      <c r="K3111" t="s">
        <v>32</v>
      </c>
      <c r="L3111">
        <v>0</v>
      </c>
      <c r="M3111" t="s">
        <v>32</v>
      </c>
      <c r="N3111">
        <v>2012</v>
      </c>
      <c r="O3111">
        <v>4268</v>
      </c>
      <c r="P3111">
        <v>29827501</v>
      </c>
      <c r="Q3111">
        <v>1085</v>
      </c>
      <c r="R3111">
        <v>29568446</v>
      </c>
      <c r="S3111">
        <v>54379</v>
      </c>
      <c r="T3111">
        <v>3752160</v>
      </c>
      <c r="U3111">
        <v>3184</v>
      </c>
      <c r="V3111">
        <v>259056</v>
      </c>
      <c r="W3111">
        <v>5.6</v>
      </c>
      <c r="X3111">
        <v>0.6</v>
      </c>
      <c r="Y3111">
        <v>8.6999999999999993</v>
      </c>
      <c r="Z3111">
        <v>0.6</v>
      </c>
      <c r="AA3111">
        <v>1.8</v>
      </c>
      <c r="AB3111">
        <v>1.4</v>
      </c>
      <c r="AC3111">
        <v>5.0999999999999996</v>
      </c>
      <c r="AD3111">
        <v>31.1</v>
      </c>
    </row>
    <row r="3112" spans="1:30" x14ac:dyDescent="0.45">
      <c r="A3112" t="s">
        <v>227</v>
      </c>
      <c r="B3112">
        <v>27260</v>
      </c>
      <c r="C3112" t="s">
        <v>641</v>
      </c>
      <c r="E3112">
        <v>53</v>
      </c>
      <c r="F3112" t="s">
        <v>49</v>
      </c>
      <c r="H3112">
        <v>1</v>
      </c>
      <c r="I3112" t="s">
        <v>32</v>
      </c>
      <c r="J3112">
        <v>1</v>
      </c>
      <c r="K3112" t="s">
        <v>32</v>
      </c>
      <c r="L3112">
        <v>0</v>
      </c>
      <c r="M3112" t="s">
        <v>32</v>
      </c>
      <c r="N3112">
        <v>2012</v>
      </c>
      <c r="O3112">
        <v>10703</v>
      </c>
      <c r="P3112">
        <v>2791110</v>
      </c>
      <c r="Q3112">
        <v>1365</v>
      </c>
      <c r="R3112">
        <v>2132659</v>
      </c>
      <c r="S3112">
        <v>10035</v>
      </c>
      <c r="T3112">
        <v>421330</v>
      </c>
      <c r="U3112">
        <v>9338</v>
      </c>
      <c r="V3112">
        <v>658451</v>
      </c>
      <c r="W3112">
        <v>6.3</v>
      </c>
      <c r="X3112">
        <v>6.5</v>
      </c>
      <c r="Y3112">
        <v>15.2</v>
      </c>
      <c r="Z3112">
        <v>10</v>
      </c>
      <c r="AA3112">
        <v>22.3</v>
      </c>
      <c r="AB3112">
        <v>23.8</v>
      </c>
      <c r="AC3112">
        <v>7.2</v>
      </c>
      <c r="AD3112">
        <v>15.5</v>
      </c>
    </row>
    <row r="3113" spans="1:30" x14ac:dyDescent="0.45">
      <c r="A3113" t="s">
        <v>227</v>
      </c>
      <c r="B3113">
        <v>27260</v>
      </c>
      <c r="C3113" t="s">
        <v>641</v>
      </c>
      <c r="E3113">
        <v>54</v>
      </c>
      <c r="F3113" t="s">
        <v>50</v>
      </c>
      <c r="H3113">
        <v>1</v>
      </c>
      <c r="I3113" t="s">
        <v>32</v>
      </c>
      <c r="J3113">
        <v>1</v>
      </c>
      <c r="K3113" t="s">
        <v>32</v>
      </c>
      <c r="L3113">
        <v>0</v>
      </c>
      <c r="M3113" t="s">
        <v>32</v>
      </c>
      <c r="N3113">
        <v>2012</v>
      </c>
      <c r="O3113">
        <v>14483</v>
      </c>
      <c r="P3113">
        <v>10855864</v>
      </c>
      <c r="Q3113">
        <v>4186</v>
      </c>
      <c r="R3113">
        <v>10456206</v>
      </c>
      <c r="S3113">
        <v>71794</v>
      </c>
      <c r="T3113">
        <v>4884211</v>
      </c>
      <c r="U3113">
        <v>10297</v>
      </c>
      <c r="V3113">
        <v>399658</v>
      </c>
      <c r="W3113">
        <v>3.9</v>
      </c>
      <c r="X3113">
        <v>4.3</v>
      </c>
      <c r="Y3113">
        <v>7.8</v>
      </c>
      <c r="Z3113">
        <v>4.7</v>
      </c>
      <c r="AA3113">
        <v>4.9000000000000004</v>
      </c>
      <c r="AB3113">
        <v>4.9000000000000004</v>
      </c>
      <c r="AC3113">
        <v>3.7</v>
      </c>
      <c r="AD3113">
        <v>11.4</v>
      </c>
    </row>
    <row r="3114" spans="1:30" x14ac:dyDescent="0.45">
      <c r="A3114" t="s">
        <v>227</v>
      </c>
      <c r="B3114">
        <v>27260</v>
      </c>
      <c r="C3114" t="s">
        <v>641</v>
      </c>
      <c r="E3114">
        <v>55</v>
      </c>
      <c r="F3114" t="s">
        <v>59</v>
      </c>
      <c r="H3114">
        <v>1</v>
      </c>
      <c r="I3114" t="s">
        <v>32</v>
      </c>
      <c r="J3114">
        <v>1</v>
      </c>
      <c r="K3114" t="s">
        <v>32</v>
      </c>
      <c r="L3114">
        <v>0</v>
      </c>
      <c r="M3114" t="s">
        <v>32</v>
      </c>
      <c r="N3114">
        <v>2012</v>
      </c>
      <c r="O3114">
        <v>173</v>
      </c>
      <c r="P3114">
        <v>1116316</v>
      </c>
      <c r="Q3114">
        <v>173</v>
      </c>
      <c r="R3114">
        <v>1116316</v>
      </c>
      <c r="S3114">
        <v>15975</v>
      </c>
      <c r="T3114">
        <v>1354099</v>
      </c>
      <c r="U3114">
        <v>0</v>
      </c>
      <c r="V3114">
        <v>0</v>
      </c>
      <c r="W3114">
        <v>9.8000000000000007</v>
      </c>
      <c r="X3114">
        <v>2.5</v>
      </c>
      <c r="Y3114">
        <v>10.199999999999999</v>
      </c>
      <c r="Z3114">
        <v>2.6</v>
      </c>
      <c r="AA3114">
        <v>1.7</v>
      </c>
      <c r="AB3114">
        <v>0.6</v>
      </c>
      <c r="AC3114">
        <v>0</v>
      </c>
      <c r="AD3114">
        <v>0</v>
      </c>
    </row>
    <row r="3115" spans="1:30" x14ac:dyDescent="0.45">
      <c r="A3115" t="s">
        <v>227</v>
      </c>
      <c r="B3115">
        <v>27260</v>
      </c>
      <c r="C3115" t="s">
        <v>641</v>
      </c>
      <c r="E3115">
        <v>56</v>
      </c>
      <c r="F3115" t="s">
        <v>51</v>
      </c>
      <c r="H3115">
        <v>1</v>
      </c>
      <c r="I3115" t="s">
        <v>32</v>
      </c>
      <c r="J3115">
        <v>1</v>
      </c>
      <c r="K3115" t="s">
        <v>32</v>
      </c>
      <c r="L3115">
        <v>0</v>
      </c>
      <c r="M3115" t="s">
        <v>32</v>
      </c>
      <c r="N3115">
        <v>2012</v>
      </c>
      <c r="O3115">
        <v>11319</v>
      </c>
      <c r="P3115">
        <v>3854235</v>
      </c>
      <c r="Q3115">
        <v>1982</v>
      </c>
      <c r="R3115">
        <v>3682488</v>
      </c>
      <c r="S3115">
        <v>53842</v>
      </c>
      <c r="T3115">
        <v>1879927</v>
      </c>
      <c r="U3115">
        <v>9338</v>
      </c>
      <c r="V3115">
        <v>171747</v>
      </c>
      <c r="W3115">
        <v>4.5</v>
      </c>
      <c r="X3115">
        <v>5</v>
      </c>
      <c r="Y3115">
        <v>9</v>
      </c>
      <c r="Z3115">
        <v>5.4</v>
      </c>
      <c r="AA3115">
        <v>5.0999999999999996</v>
      </c>
      <c r="AB3115">
        <v>4.5</v>
      </c>
      <c r="AC3115">
        <v>5.0999999999999996</v>
      </c>
      <c r="AD3115">
        <v>10.1</v>
      </c>
    </row>
    <row r="3116" spans="1:30" x14ac:dyDescent="0.45">
      <c r="A3116" t="s">
        <v>227</v>
      </c>
      <c r="B3116">
        <v>27260</v>
      </c>
      <c r="C3116" t="s">
        <v>641</v>
      </c>
      <c r="E3116">
        <v>61</v>
      </c>
      <c r="F3116" t="s">
        <v>52</v>
      </c>
      <c r="H3116">
        <v>1</v>
      </c>
      <c r="I3116" t="s">
        <v>32</v>
      </c>
      <c r="J3116">
        <v>1</v>
      </c>
      <c r="K3116" t="s">
        <v>32</v>
      </c>
      <c r="L3116">
        <v>0</v>
      </c>
      <c r="M3116" t="s">
        <v>32</v>
      </c>
      <c r="N3116">
        <v>2012</v>
      </c>
      <c r="O3116">
        <v>2647</v>
      </c>
      <c r="P3116">
        <v>743553</v>
      </c>
      <c r="Q3116">
        <v>454</v>
      </c>
      <c r="R3116">
        <v>726625</v>
      </c>
      <c r="S3116">
        <v>10837</v>
      </c>
      <c r="T3116">
        <v>329217</v>
      </c>
      <c r="U3116">
        <v>2193</v>
      </c>
      <c r="V3116">
        <v>16929</v>
      </c>
      <c r="W3116">
        <v>7.5</v>
      </c>
      <c r="X3116">
        <v>4.5</v>
      </c>
      <c r="Y3116">
        <v>13.1</v>
      </c>
      <c r="Z3116">
        <v>4.7</v>
      </c>
      <c r="AA3116">
        <v>4.8</v>
      </c>
      <c r="AB3116">
        <v>4.9000000000000004</v>
      </c>
      <c r="AC3116">
        <v>7.7</v>
      </c>
      <c r="AD3116">
        <v>10.199999999999999</v>
      </c>
    </row>
    <row r="3117" spans="1:30" x14ac:dyDescent="0.45">
      <c r="A3117" t="s">
        <v>227</v>
      </c>
      <c r="B3117">
        <v>27260</v>
      </c>
      <c r="C3117" t="s">
        <v>641</v>
      </c>
      <c r="E3117">
        <v>62</v>
      </c>
      <c r="F3117" t="s">
        <v>53</v>
      </c>
      <c r="H3117">
        <v>1</v>
      </c>
      <c r="I3117" t="s">
        <v>32</v>
      </c>
      <c r="J3117">
        <v>1</v>
      </c>
      <c r="K3117" t="s">
        <v>32</v>
      </c>
      <c r="L3117">
        <v>0</v>
      </c>
      <c r="M3117" t="s">
        <v>32</v>
      </c>
      <c r="N3117">
        <v>2012</v>
      </c>
      <c r="O3117">
        <v>10093</v>
      </c>
      <c r="P3117">
        <v>9499337</v>
      </c>
      <c r="Q3117">
        <v>2649</v>
      </c>
      <c r="R3117">
        <v>9330989</v>
      </c>
      <c r="S3117">
        <v>73756</v>
      </c>
      <c r="T3117">
        <v>3215187</v>
      </c>
      <c r="U3117">
        <v>7443</v>
      </c>
      <c r="V3117">
        <v>168348</v>
      </c>
      <c r="W3117">
        <v>1.8</v>
      </c>
      <c r="X3117">
        <v>2.4</v>
      </c>
      <c r="Y3117">
        <v>7.4</v>
      </c>
      <c r="Z3117">
        <v>2.5</v>
      </c>
      <c r="AA3117">
        <v>3.1</v>
      </c>
      <c r="AB3117">
        <v>2.4</v>
      </c>
      <c r="AC3117">
        <v>1.8</v>
      </c>
      <c r="AD3117">
        <v>8.6</v>
      </c>
    </row>
    <row r="3118" spans="1:30" x14ac:dyDescent="0.45">
      <c r="A3118" t="s">
        <v>227</v>
      </c>
      <c r="B3118">
        <v>27260</v>
      </c>
      <c r="C3118" t="s">
        <v>641</v>
      </c>
      <c r="E3118">
        <v>71</v>
      </c>
      <c r="F3118" t="s">
        <v>54</v>
      </c>
      <c r="H3118">
        <v>1</v>
      </c>
      <c r="I3118" t="s">
        <v>32</v>
      </c>
      <c r="J3118">
        <v>1</v>
      </c>
      <c r="K3118" t="s">
        <v>32</v>
      </c>
      <c r="L3118">
        <v>0</v>
      </c>
      <c r="M3118" t="s">
        <v>32</v>
      </c>
      <c r="N3118">
        <v>2012</v>
      </c>
      <c r="O3118">
        <v>4317</v>
      </c>
      <c r="P3118">
        <v>769431</v>
      </c>
      <c r="Q3118">
        <v>310</v>
      </c>
      <c r="R3118">
        <v>702823</v>
      </c>
      <c r="S3118">
        <v>11004</v>
      </c>
      <c r="T3118">
        <v>313542</v>
      </c>
      <c r="U3118">
        <v>4007</v>
      </c>
      <c r="V3118">
        <v>66608</v>
      </c>
      <c r="W3118">
        <v>3.6</v>
      </c>
      <c r="X3118">
        <v>7.6</v>
      </c>
      <c r="Y3118">
        <v>11.2</v>
      </c>
      <c r="Z3118">
        <v>8.1999999999999993</v>
      </c>
      <c r="AA3118">
        <v>17.5</v>
      </c>
      <c r="AB3118">
        <v>7.8</v>
      </c>
      <c r="AC3118">
        <v>3.3</v>
      </c>
      <c r="AD3118">
        <v>13.1</v>
      </c>
    </row>
    <row r="3119" spans="1:30" x14ac:dyDescent="0.45">
      <c r="A3119" t="s">
        <v>227</v>
      </c>
      <c r="B3119">
        <v>27260</v>
      </c>
      <c r="C3119" t="s">
        <v>641</v>
      </c>
      <c r="E3119">
        <v>72</v>
      </c>
      <c r="F3119" t="s">
        <v>55</v>
      </c>
      <c r="H3119">
        <v>1</v>
      </c>
      <c r="I3119" t="s">
        <v>32</v>
      </c>
      <c r="J3119">
        <v>1</v>
      </c>
      <c r="K3119" t="s">
        <v>32</v>
      </c>
      <c r="L3119">
        <v>0</v>
      </c>
      <c r="M3119" t="s">
        <v>32</v>
      </c>
      <c r="N3119">
        <v>2012</v>
      </c>
      <c r="O3119">
        <v>3609</v>
      </c>
      <c r="P3119">
        <v>3288693</v>
      </c>
      <c r="Q3119">
        <v>2184</v>
      </c>
      <c r="R3119">
        <v>3129207</v>
      </c>
      <c r="S3119">
        <v>60273</v>
      </c>
      <c r="T3119">
        <v>907426</v>
      </c>
      <c r="U3119">
        <v>1425</v>
      </c>
      <c r="W3119">
        <v>11.5</v>
      </c>
      <c r="X3119">
        <v>13</v>
      </c>
      <c r="Y3119">
        <v>14.6</v>
      </c>
      <c r="Z3119">
        <v>13.2</v>
      </c>
      <c r="AA3119">
        <v>14</v>
      </c>
      <c r="AB3119">
        <v>15.8</v>
      </c>
      <c r="AC3119">
        <v>8.4</v>
      </c>
    </row>
    <row r="3120" spans="1:30" x14ac:dyDescent="0.45">
      <c r="A3120" t="s">
        <v>227</v>
      </c>
      <c r="B3120">
        <v>27260</v>
      </c>
      <c r="C3120" t="s">
        <v>641</v>
      </c>
      <c r="E3120">
        <v>81</v>
      </c>
      <c r="F3120" t="s">
        <v>56</v>
      </c>
      <c r="G3120" t="s">
        <v>57</v>
      </c>
      <c r="H3120">
        <v>1</v>
      </c>
      <c r="I3120" t="s">
        <v>32</v>
      </c>
      <c r="J3120">
        <v>1</v>
      </c>
      <c r="K3120" t="s">
        <v>32</v>
      </c>
      <c r="L3120">
        <v>0</v>
      </c>
      <c r="M3120" t="s">
        <v>32</v>
      </c>
      <c r="N3120">
        <v>2012</v>
      </c>
      <c r="O3120">
        <v>18858</v>
      </c>
      <c r="P3120">
        <v>1600543</v>
      </c>
      <c r="Q3120">
        <v>2060</v>
      </c>
      <c r="R3120">
        <v>1231505</v>
      </c>
      <c r="S3120">
        <v>13533</v>
      </c>
      <c r="T3120">
        <v>401493</v>
      </c>
      <c r="U3120">
        <v>16798</v>
      </c>
      <c r="V3120">
        <v>369039</v>
      </c>
      <c r="W3120">
        <v>1.4</v>
      </c>
      <c r="X3120">
        <v>7.5</v>
      </c>
      <c r="Y3120">
        <v>4.3</v>
      </c>
      <c r="Z3120">
        <v>11.4</v>
      </c>
      <c r="AA3120">
        <v>11.9</v>
      </c>
      <c r="AB3120">
        <v>15.5</v>
      </c>
      <c r="AC3120">
        <v>1.5</v>
      </c>
      <c r="AD3120">
        <v>14.5</v>
      </c>
    </row>
    <row r="3121" spans="1:30" x14ac:dyDescent="0.45">
      <c r="A3121" t="s">
        <v>228</v>
      </c>
      <c r="B3121">
        <v>27340</v>
      </c>
      <c r="C3121" t="s">
        <v>642</v>
      </c>
      <c r="E3121">
        <v>0</v>
      </c>
      <c r="F3121" t="s">
        <v>31</v>
      </c>
      <c r="H3121">
        <v>1</v>
      </c>
      <c r="I3121" t="s">
        <v>32</v>
      </c>
      <c r="J3121">
        <v>1</v>
      </c>
      <c r="K3121" t="s">
        <v>32</v>
      </c>
      <c r="L3121">
        <v>0</v>
      </c>
      <c r="M3121" t="s">
        <v>32</v>
      </c>
      <c r="N3121">
        <v>2012</v>
      </c>
      <c r="O3121">
        <v>10610</v>
      </c>
      <c r="P3121">
        <v>5128284</v>
      </c>
      <c r="Q3121">
        <v>2109</v>
      </c>
      <c r="R3121">
        <v>4601267</v>
      </c>
      <c r="S3121">
        <v>31513</v>
      </c>
      <c r="T3121">
        <v>803176</v>
      </c>
      <c r="U3121">
        <v>8501</v>
      </c>
      <c r="V3121">
        <v>527017</v>
      </c>
      <c r="W3121">
        <v>4.8</v>
      </c>
      <c r="X3121">
        <v>6.6</v>
      </c>
      <c r="Y3121">
        <v>8</v>
      </c>
      <c r="Z3121">
        <v>3.2</v>
      </c>
      <c r="AA3121">
        <v>6.2</v>
      </c>
      <c r="AB3121">
        <v>6.8</v>
      </c>
      <c r="AC3121">
        <v>6</v>
      </c>
      <c r="AD3121">
        <v>46.3</v>
      </c>
    </row>
    <row r="3122" spans="1:30" x14ac:dyDescent="0.45">
      <c r="A3122" t="s">
        <v>228</v>
      </c>
      <c r="B3122">
        <v>27340</v>
      </c>
      <c r="C3122" t="s">
        <v>642</v>
      </c>
      <c r="E3122">
        <v>11</v>
      </c>
      <c r="F3122" t="s">
        <v>33</v>
      </c>
      <c r="G3122" t="s">
        <v>34</v>
      </c>
      <c r="H3122">
        <v>1</v>
      </c>
      <c r="I3122" t="s">
        <v>32</v>
      </c>
      <c r="J3122">
        <v>1</v>
      </c>
      <c r="K3122" t="s">
        <v>32</v>
      </c>
      <c r="L3122">
        <v>0</v>
      </c>
      <c r="M3122" t="s">
        <v>32</v>
      </c>
      <c r="N3122">
        <v>2012</v>
      </c>
      <c r="O3122">
        <v>313</v>
      </c>
      <c r="Q3122">
        <v>18</v>
      </c>
      <c r="U3122">
        <v>294</v>
      </c>
      <c r="W3122">
        <v>35.5</v>
      </c>
      <c r="Y3122">
        <v>123.9</v>
      </c>
      <c r="AC3122">
        <v>33.6</v>
      </c>
    </row>
    <row r="3123" spans="1:30" x14ac:dyDescent="0.45">
      <c r="A3123" t="s">
        <v>228</v>
      </c>
      <c r="B3123">
        <v>27340</v>
      </c>
      <c r="C3123" t="s">
        <v>642</v>
      </c>
      <c r="E3123">
        <v>23</v>
      </c>
      <c r="F3123" t="s">
        <v>37</v>
      </c>
      <c r="H3123">
        <v>1</v>
      </c>
      <c r="I3123" t="s">
        <v>32</v>
      </c>
      <c r="J3123">
        <v>1</v>
      </c>
      <c r="K3123" t="s">
        <v>32</v>
      </c>
      <c r="L3123">
        <v>0</v>
      </c>
      <c r="M3123" t="s">
        <v>32</v>
      </c>
      <c r="N3123">
        <v>2012</v>
      </c>
      <c r="O3123">
        <v>1548</v>
      </c>
      <c r="P3123">
        <v>584577</v>
      </c>
      <c r="Q3123">
        <v>310</v>
      </c>
      <c r="R3123">
        <v>541520</v>
      </c>
      <c r="S3123">
        <v>3096</v>
      </c>
      <c r="T3123">
        <v>104258</v>
      </c>
      <c r="U3123">
        <v>1238</v>
      </c>
      <c r="V3123">
        <v>43056</v>
      </c>
      <c r="W3123">
        <v>21.5</v>
      </c>
      <c r="X3123">
        <v>32.4</v>
      </c>
      <c r="Y3123">
        <v>29.9</v>
      </c>
      <c r="Z3123">
        <v>34.799999999999997</v>
      </c>
      <c r="AA3123">
        <v>48.1</v>
      </c>
      <c r="AB3123">
        <v>48.5</v>
      </c>
      <c r="AC3123">
        <v>21.4</v>
      </c>
      <c r="AD3123">
        <v>33.5</v>
      </c>
    </row>
    <row r="3124" spans="1:30" x14ac:dyDescent="0.45">
      <c r="A3124" t="s">
        <v>228</v>
      </c>
      <c r="B3124">
        <v>27340</v>
      </c>
      <c r="C3124" t="s">
        <v>642</v>
      </c>
      <c r="E3124" t="s">
        <v>38</v>
      </c>
      <c r="F3124" t="s">
        <v>39</v>
      </c>
      <c r="H3124">
        <v>1</v>
      </c>
      <c r="I3124" t="s">
        <v>32</v>
      </c>
      <c r="J3124">
        <v>1</v>
      </c>
      <c r="K3124" t="s">
        <v>32</v>
      </c>
      <c r="L3124">
        <v>0</v>
      </c>
      <c r="M3124" t="s">
        <v>32</v>
      </c>
      <c r="N3124">
        <v>2012</v>
      </c>
      <c r="O3124">
        <v>97</v>
      </c>
      <c r="P3124">
        <v>257878</v>
      </c>
      <c r="Q3124">
        <v>30</v>
      </c>
      <c r="R3124">
        <v>256709</v>
      </c>
      <c r="S3124">
        <v>1019</v>
      </c>
      <c r="T3124">
        <v>33941</v>
      </c>
      <c r="U3124">
        <v>68</v>
      </c>
      <c r="V3124">
        <v>1169</v>
      </c>
      <c r="W3124">
        <v>47.9</v>
      </c>
      <c r="X3124">
        <v>3.5</v>
      </c>
      <c r="Y3124">
        <v>39.799999999999997</v>
      </c>
      <c r="Z3124">
        <v>3.6</v>
      </c>
      <c r="AA3124">
        <v>10.6</v>
      </c>
      <c r="AB3124">
        <v>14.6</v>
      </c>
      <c r="AC3124">
        <v>58.3</v>
      </c>
      <c r="AD3124">
        <v>13.7</v>
      </c>
    </row>
    <row r="3125" spans="1:30" x14ac:dyDescent="0.45">
      <c r="A3125" t="s">
        <v>228</v>
      </c>
      <c r="B3125">
        <v>27340</v>
      </c>
      <c r="C3125" t="s">
        <v>642</v>
      </c>
      <c r="E3125">
        <v>42</v>
      </c>
      <c r="F3125" t="s">
        <v>40</v>
      </c>
      <c r="H3125">
        <v>1</v>
      </c>
      <c r="I3125" t="s">
        <v>32</v>
      </c>
      <c r="J3125">
        <v>1</v>
      </c>
      <c r="K3125" t="s">
        <v>32</v>
      </c>
      <c r="L3125">
        <v>0</v>
      </c>
      <c r="M3125" t="s">
        <v>32</v>
      </c>
      <c r="N3125">
        <v>2012</v>
      </c>
      <c r="O3125">
        <v>76</v>
      </c>
      <c r="P3125">
        <v>100320</v>
      </c>
      <c r="Q3125">
        <v>40</v>
      </c>
      <c r="R3125">
        <v>99180</v>
      </c>
      <c r="S3125">
        <v>325</v>
      </c>
      <c r="T3125">
        <v>7964</v>
      </c>
      <c r="U3125">
        <v>37</v>
      </c>
      <c r="V3125">
        <v>1140</v>
      </c>
      <c r="W3125">
        <v>36.9</v>
      </c>
      <c r="X3125">
        <v>8.3000000000000007</v>
      </c>
      <c r="Y3125">
        <v>41.4</v>
      </c>
      <c r="Z3125">
        <v>8.6999999999999993</v>
      </c>
      <c r="AA3125">
        <v>83.8</v>
      </c>
      <c r="AB3125">
        <v>40.5</v>
      </c>
      <c r="AC3125">
        <v>66.8</v>
      </c>
      <c r="AD3125">
        <v>11.4</v>
      </c>
    </row>
    <row r="3126" spans="1:30" x14ac:dyDescent="0.45">
      <c r="A3126" t="s">
        <v>228</v>
      </c>
      <c r="B3126">
        <v>27340</v>
      </c>
      <c r="C3126" t="s">
        <v>642</v>
      </c>
      <c r="E3126" t="s">
        <v>41</v>
      </c>
      <c r="F3126" t="s">
        <v>42</v>
      </c>
      <c r="H3126">
        <v>1</v>
      </c>
      <c r="I3126" t="s">
        <v>32</v>
      </c>
      <c r="J3126">
        <v>1</v>
      </c>
      <c r="K3126" t="s">
        <v>32</v>
      </c>
      <c r="L3126">
        <v>0</v>
      </c>
      <c r="M3126" t="s">
        <v>32</v>
      </c>
      <c r="N3126">
        <v>2012</v>
      </c>
      <c r="O3126">
        <v>1361</v>
      </c>
      <c r="P3126">
        <v>2174087</v>
      </c>
      <c r="Q3126">
        <v>360</v>
      </c>
      <c r="R3126">
        <v>1928346</v>
      </c>
      <c r="S3126">
        <v>6947</v>
      </c>
      <c r="T3126">
        <v>155886</v>
      </c>
      <c r="U3126">
        <v>1002</v>
      </c>
      <c r="W3126">
        <v>12.4</v>
      </c>
      <c r="X3126">
        <v>13.5</v>
      </c>
      <c r="Y3126">
        <v>19.5</v>
      </c>
      <c r="Z3126">
        <v>5.9</v>
      </c>
      <c r="AA3126">
        <v>6.9</v>
      </c>
      <c r="AB3126">
        <v>9.4</v>
      </c>
      <c r="AC3126">
        <v>14.3</v>
      </c>
    </row>
    <row r="3127" spans="1:30" x14ac:dyDescent="0.45">
      <c r="A3127" t="s">
        <v>228</v>
      </c>
      <c r="B3127">
        <v>27340</v>
      </c>
      <c r="C3127" t="s">
        <v>642</v>
      </c>
      <c r="E3127" t="s">
        <v>43</v>
      </c>
      <c r="F3127" t="s">
        <v>44</v>
      </c>
      <c r="G3127" t="s">
        <v>45</v>
      </c>
      <c r="H3127">
        <v>1</v>
      </c>
      <c r="I3127" t="s">
        <v>32</v>
      </c>
      <c r="J3127">
        <v>1</v>
      </c>
      <c r="K3127" t="s">
        <v>32</v>
      </c>
      <c r="L3127">
        <v>0</v>
      </c>
      <c r="M3127" t="s">
        <v>32</v>
      </c>
      <c r="N3127">
        <v>2012</v>
      </c>
      <c r="O3127">
        <v>371</v>
      </c>
      <c r="P3127">
        <v>107061</v>
      </c>
      <c r="Q3127">
        <v>80</v>
      </c>
      <c r="R3127">
        <v>90912</v>
      </c>
      <c r="S3127">
        <v>788</v>
      </c>
      <c r="T3127">
        <v>25373</v>
      </c>
      <c r="U3127">
        <v>291</v>
      </c>
      <c r="W3127">
        <v>21.6</v>
      </c>
      <c r="X3127">
        <v>19.2</v>
      </c>
      <c r="Y3127">
        <v>23.3</v>
      </c>
      <c r="Z3127">
        <v>24.1</v>
      </c>
      <c r="AA3127">
        <v>13.8</v>
      </c>
      <c r="AB3127">
        <v>10.9</v>
      </c>
      <c r="AC3127">
        <v>25.6</v>
      </c>
    </row>
    <row r="3128" spans="1:30" x14ac:dyDescent="0.45">
      <c r="A3128" t="s">
        <v>228</v>
      </c>
      <c r="B3128">
        <v>27340</v>
      </c>
      <c r="C3128" t="s">
        <v>642</v>
      </c>
      <c r="E3128">
        <v>51</v>
      </c>
      <c r="F3128" t="s">
        <v>46</v>
      </c>
      <c r="H3128">
        <v>1</v>
      </c>
      <c r="I3128" t="s">
        <v>32</v>
      </c>
      <c r="J3128">
        <v>1</v>
      </c>
      <c r="K3128" t="s">
        <v>32</v>
      </c>
      <c r="L3128">
        <v>0</v>
      </c>
      <c r="M3128" t="s">
        <v>32</v>
      </c>
      <c r="N3128">
        <v>2012</v>
      </c>
      <c r="O3128">
        <v>51</v>
      </c>
      <c r="P3128">
        <v>144037</v>
      </c>
      <c r="Q3128">
        <v>18</v>
      </c>
      <c r="R3128">
        <v>143496</v>
      </c>
      <c r="S3128">
        <v>638</v>
      </c>
      <c r="T3128">
        <v>21522</v>
      </c>
      <c r="U3128">
        <v>33</v>
      </c>
      <c r="V3128">
        <v>541</v>
      </c>
      <c r="W3128">
        <v>17.899999999999999</v>
      </c>
      <c r="X3128">
        <v>2.7</v>
      </c>
      <c r="Y3128">
        <v>0</v>
      </c>
      <c r="Z3128">
        <v>2.8</v>
      </c>
      <c r="AA3128">
        <v>4.5</v>
      </c>
      <c r="AB3128">
        <v>3.1</v>
      </c>
      <c r="AC3128">
        <v>26.5</v>
      </c>
      <c r="AD3128">
        <v>8.3000000000000007</v>
      </c>
    </row>
    <row r="3129" spans="1:30" x14ac:dyDescent="0.45">
      <c r="A3129" t="s">
        <v>228</v>
      </c>
      <c r="B3129">
        <v>27340</v>
      </c>
      <c r="C3129" t="s">
        <v>642</v>
      </c>
      <c r="E3129">
        <v>52</v>
      </c>
      <c r="F3129" t="s">
        <v>47</v>
      </c>
      <c r="G3129" t="s">
        <v>48</v>
      </c>
      <c r="H3129">
        <v>1</v>
      </c>
      <c r="I3129" t="s">
        <v>32</v>
      </c>
      <c r="J3129">
        <v>1</v>
      </c>
      <c r="K3129" t="s">
        <v>32</v>
      </c>
      <c r="L3129">
        <v>0</v>
      </c>
      <c r="M3129" t="s">
        <v>32</v>
      </c>
      <c r="N3129">
        <v>2012</v>
      </c>
      <c r="O3129">
        <v>287</v>
      </c>
      <c r="P3129">
        <v>144647</v>
      </c>
      <c r="Q3129">
        <v>73</v>
      </c>
      <c r="R3129">
        <v>130761</v>
      </c>
      <c r="S3129">
        <v>1075</v>
      </c>
      <c r="T3129">
        <v>39173</v>
      </c>
      <c r="U3129">
        <v>215</v>
      </c>
      <c r="W3129">
        <v>44.6</v>
      </c>
      <c r="X3129">
        <v>14.7</v>
      </c>
      <c r="Y3129">
        <v>34</v>
      </c>
      <c r="Z3129">
        <v>15.9</v>
      </c>
      <c r="AA3129">
        <v>17</v>
      </c>
      <c r="AB3129">
        <v>10.6</v>
      </c>
      <c r="AC3129">
        <v>52</v>
      </c>
    </row>
    <row r="3130" spans="1:30" x14ac:dyDescent="0.45">
      <c r="A3130" t="s">
        <v>228</v>
      </c>
      <c r="B3130">
        <v>27340</v>
      </c>
      <c r="C3130" t="s">
        <v>642</v>
      </c>
      <c r="E3130">
        <v>53</v>
      </c>
      <c r="F3130" t="s">
        <v>49</v>
      </c>
      <c r="H3130">
        <v>1</v>
      </c>
      <c r="I3130" t="s">
        <v>32</v>
      </c>
      <c r="J3130">
        <v>1</v>
      </c>
      <c r="K3130" t="s">
        <v>32</v>
      </c>
      <c r="L3130">
        <v>0</v>
      </c>
      <c r="M3130" t="s">
        <v>32</v>
      </c>
      <c r="N3130">
        <v>2012</v>
      </c>
      <c r="O3130">
        <v>1241</v>
      </c>
      <c r="P3130">
        <v>216742</v>
      </c>
      <c r="Q3130">
        <v>159</v>
      </c>
      <c r="R3130">
        <v>146684</v>
      </c>
      <c r="S3130">
        <v>470</v>
      </c>
      <c r="T3130">
        <v>15003</v>
      </c>
      <c r="U3130">
        <v>1081</v>
      </c>
      <c r="V3130">
        <v>70058</v>
      </c>
      <c r="W3130">
        <v>16.600000000000001</v>
      </c>
      <c r="X3130">
        <v>35.1</v>
      </c>
      <c r="Y3130">
        <v>31.3</v>
      </c>
      <c r="Z3130">
        <v>40.799999999999997</v>
      </c>
      <c r="AA3130">
        <v>19.3</v>
      </c>
      <c r="AB3130">
        <v>15.8</v>
      </c>
      <c r="AC3130">
        <v>19.899999999999999</v>
      </c>
      <c r="AD3130">
        <v>43.9</v>
      </c>
    </row>
    <row r="3131" spans="1:30" x14ac:dyDescent="0.45">
      <c r="A3131" t="s">
        <v>228</v>
      </c>
      <c r="B3131">
        <v>27340</v>
      </c>
      <c r="C3131" t="s">
        <v>642</v>
      </c>
      <c r="E3131">
        <v>54</v>
      </c>
      <c r="F3131" t="s">
        <v>50</v>
      </c>
      <c r="H3131">
        <v>1</v>
      </c>
      <c r="I3131" t="s">
        <v>32</v>
      </c>
      <c r="J3131">
        <v>1</v>
      </c>
      <c r="K3131" t="s">
        <v>32</v>
      </c>
      <c r="L3131">
        <v>0</v>
      </c>
      <c r="M3131" t="s">
        <v>32</v>
      </c>
      <c r="N3131">
        <v>2012</v>
      </c>
      <c r="O3131">
        <v>640</v>
      </c>
      <c r="P3131">
        <v>225168</v>
      </c>
      <c r="Q3131">
        <v>200</v>
      </c>
      <c r="R3131">
        <v>215597</v>
      </c>
      <c r="S3131">
        <v>2066</v>
      </c>
      <c r="T3131">
        <v>88076</v>
      </c>
      <c r="U3131">
        <v>440</v>
      </c>
      <c r="V3131">
        <v>9572</v>
      </c>
      <c r="W3131">
        <v>17.3</v>
      </c>
      <c r="X3131">
        <v>25.4</v>
      </c>
      <c r="Y3131">
        <v>24.9</v>
      </c>
      <c r="Z3131">
        <v>28.1</v>
      </c>
      <c r="AA3131">
        <v>42.1</v>
      </c>
      <c r="AB3131">
        <v>42.1</v>
      </c>
      <c r="AC3131">
        <v>24</v>
      </c>
      <c r="AD3131">
        <v>23.2</v>
      </c>
    </row>
    <row r="3132" spans="1:30" x14ac:dyDescent="0.45">
      <c r="A3132" t="s">
        <v>228</v>
      </c>
      <c r="B3132">
        <v>27340</v>
      </c>
      <c r="C3132" t="s">
        <v>642</v>
      </c>
      <c r="E3132">
        <v>56</v>
      </c>
      <c r="F3132" t="s">
        <v>51</v>
      </c>
      <c r="H3132">
        <v>1</v>
      </c>
      <c r="I3132" t="s">
        <v>32</v>
      </c>
      <c r="J3132">
        <v>1</v>
      </c>
      <c r="K3132" t="s">
        <v>32</v>
      </c>
      <c r="L3132">
        <v>0</v>
      </c>
      <c r="M3132" t="s">
        <v>32</v>
      </c>
      <c r="N3132">
        <v>2012</v>
      </c>
      <c r="O3132">
        <v>1146</v>
      </c>
      <c r="P3132">
        <v>104732</v>
      </c>
      <c r="Q3132">
        <v>124</v>
      </c>
      <c r="R3132">
        <v>86132</v>
      </c>
      <c r="S3132">
        <v>1518</v>
      </c>
      <c r="T3132">
        <v>33206</v>
      </c>
      <c r="U3132">
        <v>1022</v>
      </c>
      <c r="W3132">
        <v>13.6</v>
      </c>
      <c r="X3132">
        <v>11.7</v>
      </c>
      <c r="Y3132">
        <v>36.299999999999997</v>
      </c>
      <c r="Z3132">
        <v>7.7</v>
      </c>
      <c r="AA3132">
        <v>12.7</v>
      </c>
      <c r="AB3132">
        <v>8.5</v>
      </c>
      <c r="AC3132">
        <v>13.8</v>
      </c>
    </row>
    <row r="3133" spans="1:30" x14ac:dyDescent="0.45">
      <c r="A3133" t="s">
        <v>228</v>
      </c>
      <c r="B3133">
        <v>27340</v>
      </c>
      <c r="C3133" t="s">
        <v>642</v>
      </c>
      <c r="E3133">
        <v>61</v>
      </c>
      <c r="F3133" t="s">
        <v>52</v>
      </c>
      <c r="H3133">
        <v>1</v>
      </c>
      <c r="I3133" t="s">
        <v>32</v>
      </c>
      <c r="J3133">
        <v>1</v>
      </c>
      <c r="K3133" t="s">
        <v>32</v>
      </c>
      <c r="L3133">
        <v>0</v>
      </c>
      <c r="M3133" t="s">
        <v>32</v>
      </c>
      <c r="N3133">
        <v>2012</v>
      </c>
      <c r="O3133">
        <v>133</v>
      </c>
      <c r="P3133">
        <v>17391</v>
      </c>
      <c r="Q3133">
        <v>17</v>
      </c>
      <c r="R3133">
        <v>15266</v>
      </c>
      <c r="S3133">
        <v>200</v>
      </c>
      <c r="T3133">
        <v>5067</v>
      </c>
      <c r="U3133">
        <v>116</v>
      </c>
      <c r="W3133">
        <v>34.200000000000003</v>
      </c>
      <c r="X3133">
        <v>10.5</v>
      </c>
      <c r="Y3133">
        <v>49.6</v>
      </c>
      <c r="Z3133">
        <v>6</v>
      </c>
      <c r="AA3133">
        <v>4.3</v>
      </c>
      <c r="AB3133">
        <v>2.1</v>
      </c>
      <c r="AC3133">
        <v>38</v>
      </c>
    </row>
    <row r="3134" spans="1:30" x14ac:dyDescent="0.45">
      <c r="A3134" t="s">
        <v>228</v>
      </c>
      <c r="B3134">
        <v>27340</v>
      </c>
      <c r="C3134" t="s">
        <v>642</v>
      </c>
      <c r="E3134">
        <v>62</v>
      </c>
      <c r="F3134" t="s">
        <v>53</v>
      </c>
      <c r="H3134">
        <v>1</v>
      </c>
      <c r="I3134" t="s">
        <v>32</v>
      </c>
      <c r="J3134">
        <v>1</v>
      </c>
      <c r="K3134" t="s">
        <v>32</v>
      </c>
      <c r="L3134">
        <v>0</v>
      </c>
      <c r="M3134" t="s">
        <v>32</v>
      </c>
      <c r="N3134">
        <v>2012</v>
      </c>
      <c r="O3134">
        <v>814</v>
      </c>
      <c r="P3134">
        <v>376182</v>
      </c>
      <c r="Q3134">
        <v>273</v>
      </c>
      <c r="R3134">
        <v>348419</v>
      </c>
      <c r="S3134">
        <v>5026</v>
      </c>
      <c r="T3134">
        <v>137267</v>
      </c>
      <c r="U3134">
        <v>542</v>
      </c>
      <c r="W3134">
        <v>16.7</v>
      </c>
      <c r="X3134">
        <v>12</v>
      </c>
      <c r="Y3134">
        <v>21.9</v>
      </c>
      <c r="Z3134">
        <v>12.5</v>
      </c>
      <c r="AA3134">
        <v>18.600000000000001</v>
      </c>
      <c r="AB3134">
        <v>12.8</v>
      </c>
      <c r="AC3134">
        <v>23.2</v>
      </c>
    </row>
    <row r="3135" spans="1:30" x14ac:dyDescent="0.45">
      <c r="A3135" t="s">
        <v>228</v>
      </c>
      <c r="B3135">
        <v>27340</v>
      </c>
      <c r="C3135" t="s">
        <v>642</v>
      </c>
      <c r="E3135">
        <v>71</v>
      </c>
      <c r="F3135" t="s">
        <v>54</v>
      </c>
      <c r="H3135">
        <v>1</v>
      </c>
      <c r="I3135" t="s">
        <v>32</v>
      </c>
      <c r="J3135">
        <v>1</v>
      </c>
      <c r="K3135" t="s">
        <v>32</v>
      </c>
      <c r="L3135">
        <v>0</v>
      </c>
      <c r="M3135" t="s">
        <v>32</v>
      </c>
      <c r="N3135">
        <v>2012</v>
      </c>
      <c r="O3135">
        <v>452</v>
      </c>
      <c r="Q3135">
        <v>48</v>
      </c>
      <c r="U3135">
        <v>404</v>
      </c>
      <c r="W3135">
        <v>29.5</v>
      </c>
      <c r="Y3135">
        <v>73.7</v>
      </c>
      <c r="AC3135">
        <v>33.6</v>
      </c>
    </row>
    <row r="3136" spans="1:30" x14ac:dyDescent="0.45">
      <c r="A3136" t="s">
        <v>228</v>
      </c>
      <c r="B3136">
        <v>27340</v>
      </c>
      <c r="C3136" t="s">
        <v>642</v>
      </c>
      <c r="E3136">
        <v>72</v>
      </c>
      <c r="F3136" t="s">
        <v>55</v>
      </c>
      <c r="H3136">
        <v>1</v>
      </c>
      <c r="I3136" t="s">
        <v>32</v>
      </c>
      <c r="J3136">
        <v>1</v>
      </c>
      <c r="K3136" t="s">
        <v>32</v>
      </c>
      <c r="L3136">
        <v>0</v>
      </c>
      <c r="M3136" t="s">
        <v>32</v>
      </c>
      <c r="N3136">
        <v>2012</v>
      </c>
      <c r="O3136">
        <v>428</v>
      </c>
      <c r="P3136">
        <v>348968</v>
      </c>
      <c r="Q3136">
        <v>252</v>
      </c>
      <c r="R3136">
        <v>340567</v>
      </c>
      <c r="S3136">
        <v>6503</v>
      </c>
      <c r="T3136">
        <v>86745</v>
      </c>
      <c r="U3136">
        <v>176</v>
      </c>
      <c r="W3136">
        <v>27.7</v>
      </c>
      <c r="X3136">
        <v>20</v>
      </c>
      <c r="Y3136">
        <v>28.3</v>
      </c>
      <c r="Z3136">
        <v>21.8</v>
      </c>
      <c r="AA3136">
        <v>24.7</v>
      </c>
      <c r="AB3136">
        <v>25.6</v>
      </c>
      <c r="AC3136">
        <v>57.5</v>
      </c>
    </row>
    <row r="3137" spans="1:30" x14ac:dyDescent="0.45">
      <c r="A3137" t="s">
        <v>228</v>
      </c>
      <c r="B3137">
        <v>27340</v>
      </c>
      <c r="C3137" t="s">
        <v>642</v>
      </c>
      <c r="E3137">
        <v>81</v>
      </c>
      <c r="F3137" t="s">
        <v>56</v>
      </c>
      <c r="G3137" t="s">
        <v>57</v>
      </c>
      <c r="H3137">
        <v>1</v>
      </c>
      <c r="I3137" t="s">
        <v>32</v>
      </c>
      <c r="J3137">
        <v>1</v>
      </c>
      <c r="K3137" t="s">
        <v>32</v>
      </c>
      <c r="L3137">
        <v>0</v>
      </c>
      <c r="M3137" t="s">
        <v>32</v>
      </c>
      <c r="N3137">
        <v>2012</v>
      </c>
      <c r="O3137">
        <v>1649</v>
      </c>
      <c r="P3137">
        <v>96767</v>
      </c>
      <c r="Q3137">
        <v>110</v>
      </c>
      <c r="R3137">
        <v>38009</v>
      </c>
      <c r="S3137">
        <v>656</v>
      </c>
      <c r="T3137">
        <v>13577</v>
      </c>
      <c r="U3137">
        <v>1539</v>
      </c>
      <c r="V3137">
        <v>58758</v>
      </c>
      <c r="W3137">
        <v>12.3</v>
      </c>
      <c r="X3137">
        <v>29</v>
      </c>
      <c r="Y3137">
        <v>52.1</v>
      </c>
      <c r="Z3137">
        <v>48.6</v>
      </c>
      <c r="AA3137">
        <v>32.799999999999997</v>
      </c>
      <c r="AB3137">
        <v>41.5</v>
      </c>
      <c r="AC3137">
        <v>10</v>
      </c>
      <c r="AD3137">
        <v>31.6</v>
      </c>
    </row>
    <row r="3138" spans="1:30" x14ac:dyDescent="0.45">
      <c r="A3138" t="s">
        <v>229</v>
      </c>
      <c r="B3138">
        <v>27500</v>
      </c>
      <c r="C3138" t="s">
        <v>868</v>
      </c>
      <c r="E3138">
        <v>0</v>
      </c>
      <c r="F3138" t="s">
        <v>31</v>
      </c>
      <c r="H3138">
        <v>1</v>
      </c>
      <c r="I3138" t="s">
        <v>32</v>
      </c>
      <c r="J3138">
        <v>1</v>
      </c>
      <c r="K3138" t="s">
        <v>32</v>
      </c>
      <c r="L3138">
        <v>0</v>
      </c>
      <c r="M3138" t="s">
        <v>32</v>
      </c>
      <c r="N3138">
        <v>2012</v>
      </c>
      <c r="O3138">
        <v>11239</v>
      </c>
      <c r="P3138">
        <v>13449368</v>
      </c>
      <c r="Q3138">
        <v>2638</v>
      </c>
      <c r="R3138">
        <v>13167108</v>
      </c>
      <c r="S3138">
        <v>49981</v>
      </c>
      <c r="T3138">
        <v>1916022</v>
      </c>
      <c r="U3138">
        <v>8600</v>
      </c>
      <c r="V3138">
        <v>282261</v>
      </c>
      <c r="W3138">
        <v>4.8</v>
      </c>
      <c r="X3138">
        <v>1.9</v>
      </c>
      <c r="Y3138">
        <v>7.1</v>
      </c>
      <c r="Z3138">
        <v>2</v>
      </c>
      <c r="AA3138">
        <v>3.6</v>
      </c>
      <c r="AB3138">
        <v>4.2</v>
      </c>
      <c r="AC3138">
        <v>5.4</v>
      </c>
      <c r="AD3138">
        <v>10</v>
      </c>
    </row>
    <row r="3139" spans="1:30" x14ac:dyDescent="0.45">
      <c r="A3139" t="s">
        <v>229</v>
      </c>
      <c r="B3139">
        <v>27500</v>
      </c>
      <c r="C3139" t="s">
        <v>868</v>
      </c>
      <c r="E3139">
        <v>11</v>
      </c>
      <c r="F3139" t="s">
        <v>33</v>
      </c>
      <c r="G3139" t="s">
        <v>34</v>
      </c>
      <c r="H3139">
        <v>1</v>
      </c>
      <c r="I3139" t="s">
        <v>32</v>
      </c>
      <c r="J3139">
        <v>1</v>
      </c>
      <c r="K3139" t="s">
        <v>32</v>
      </c>
      <c r="L3139">
        <v>0</v>
      </c>
      <c r="M3139" t="s">
        <v>32</v>
      </c>
      <c r="N3139">
        <v>2012</v>
      </c>
      <c r="O3139">
        <v>88</v>
      </c>
      <c r="Q3139">
        <v>1</v>
      </c>
      <c r="U3139">
        <v>87</v>
      </c>
      <c r="W3139">
        <v>36.4</v>
      </c>
      <c r="Y3139">
        <v>0</v>
      </c>
      <c r="AC3139">
        <v>35.1</v>
      </c>
    </row>
    <row r="3140" spans="1:30" x14ac:dyDescent="0.45">
      <c r="A3140" t="s">
        <v>229</v>
      </c>
      <c r="B3140">
        <v>27500</v>
      </c>
      <c r="C3140" t="s">
        <v>868</v>
      </c>
      <c r="E3140">
        <v>21</v>
      </c>
      <c r="F3140" t="s">
        <v>35</v>
      </c>
      <c r="H3140">
        <v>1</v>
      </c>
      <c r="I3140" t="s">
        <v>32</v>
      </c>
      <c r="J3140">
        <v>1</v>
      </c>
      <c r="K3140" t="s">
        <v>32</v>
      </c>
      <c r="L3140">
        <v>0</v>
      </c>
      <c r="M3140" t="s">
        <v>32</v>
      </c>
      <c r="N3140">
        <v>2012</v>
      </c>
      <c r="O3140">
        <v>49</v>
      </c>
      <c r="Q3140">
        <v>31</v>
      </c>
      <c r="U3140">
        <v>18</v>
      </c>
      <c r="W3140">
        <v>44.7</v>
      </c>
      <c r="Y3140">
        <v>66</v>
      </c>
      <c r="AC3140">
        <v>118.2</v>
      </c>
    </row>
    <row r="3141" spans="1:30" x14ac:dyDescent="0.45">
      <c r="A3141" t="s">
        <v>229</v>
      </c>
      <c r="B3141">
        <v>27500</v>
      </c>
      <c r="C3141" t="s">
        <v>868</v>
      </c>
      <c r="E3141">
        <v>23</v>
      </c>
      <c r="F3141" t="s">
        <v>37</v>
      </c>
      <c r="H3141">
        <v>1</v>
      </c>
      <c r="I3141" t="s">
        <v>32</v>
      </c>
      <c r="J3141">
        <v>1</v>
      </c>
      <c r="K3141" t="s">
        <v>32</v>
      </c>
      <c r="L3141">
        <v>0</v>
      </c>
      <c r="M3141" t="s">
        <v>32</v>
      </c>
      <c r="N3141">
        <v>2012</v>
      </c>
      <c r="O3141">
        <v>1558</v>
      </c>
      <c r="P3141">
        <v>798176</v>
      </c>
      <c r="Q3141">
        <v>270</v>
      </c>
      <c r="R3141">
        <v>756099</v>
      </c>
      <c r="S3141">
        <v>2362</v>
      </c>
      <c r="T3141">
        <v>138621</v>
      </c>
      <c r="U3141">
        <v>1288</v>
      </c>
      <c r="V3141">
        <v>42077</v>
      </c>
      <c r="W3141">
        <v>10.6</v>
      </c>
      <c r="X3141">
        <v>13.4</v>
      </c>
      <c r="Y3141">
        <v>26.6</v>
      </c>
      <c r="Z3141">
        <v>14.5</v>
      </c>
      <c r="AA3141">
        <v>15.5</v>
      </c>
      <c r="AB3141">
        <v>22.6</v>
      </c>
      <c r="AC3141">
        <v>13.3</v>
      </c>
      <c r="AD3141">
        <v>16.399999999999999</v>
      </c>
    </row>
    <row r="3142" spans="1:30" x14ac:dyDescent="0.45">
      <c r="A3142" t="s">
        <v>229</v>
      </c>
      <c r="B3142">
        <v>27500</v>
      </c>
      <c r="C3142" t="s">
        <v>868</v>
      </c>
      <c r="E3142" t="s">
        <v>38</v>
      </c>
      <c r="F3142" t="s">
        <v>39</v>
      </c>
      <c r="H3142">
        <v>1</v>
      </c>
      <c r="I3142" t="s">
        <v>32</v>
      </c>
      <c r="J3142">
        <v>1</v>
      </c>
      <c r="K3142" t="s">
        <v>32</v>
      </c>
      <c r="L3142">
        <v>0</v>
      </c>
      <c r="M3142" t="s">
        <v>32</v>
      </c>
      <c r="N3142">
        <v>2012</v>
      </c>
      <c r="O3142">
        <v>299</v>
      </c>
      <c r="P3142">
        <v>4438337</v>
      </c>
      <c r="Q3142">
        <v>213</v>
      </c>
      <c r="R3142">
        <v>4432685</v>
      </c>
      <c r="S3142">
        <v>8728</v>
      </c>
      <c r="T3142">
        <v>402107</v>
      </c>
      <c r="U3142">
        <v>86</v>
      </c>
      <c r="V3142">
        <v>5652</v>
      </c>
      <c r="W3142">
        <v>16.399999999999999</v>
      </c>
      <c r="X3142">
        <v>4.5</v>
      </c>
      <c r="Y3142">
        <v>18.100000000000001</v>
      </c>
      <c r="Z3142">
        <v>4.7</v>
      </c>
      <c r="AA3142">
        <v>10.4</v>
      </c>
      <c r="AB3142">
        <v>9.3000000000000007</v>
      </c>
      <c r="AC3142">
        <v>23.5</v>
      </c>
      <c r="AD3142">
        <v>3.4</v>
      </c>
    </row>
    <row r="3143" spans="1:30" x14ac:dyDescent="0.45">
      <c r="A3143" t="s">
        <v>229</v>
      </c>
      <c r="B3143">
        <v>27500</v>
      </c>
      <c r="C3143" t="s">
        <v>868</v>
      </c>
      <c r="E3143">
        <v>42</v>
      </c>
      <c r="F3143" t="s">
        <v>40</v>
      </c>
      <c r="H3143">
        <v>1</v>
      </c>
      <c r="I3143" t="s">
        <v>32</v>
      </c>
      <c r="J3143">
        <v>1</v>
      </c>
      <c r="K3143" t="s">
        <v>32</v>
      </c>
      <c r="L3143">
        <v>0</v>
      </c>
      <c r="M3143" t="s">
        <v>32</v>
      </c>
      <c r="N3143">
        <v>2012</v>
      </c>
      <c r="O3143">
        <v>302</v>
      </c>
      <c r="P3143">
        <v>3049843</v>
      </c>
      <c r="Q3143">
        <v>157</v>
      </c>
      <c r="R3143">
        <v>3039654</v>
      </c>
      <c r="S3143">
        <v>3044</v>
      </c>
      <c r="T3143">
        <v>176282</v>
      </c>
      <c r="U3143">
        <v>144</v>
      </c>
      <c r="W3143">
        <v>31.8</v>
      </c>
      <c r="X3143">
        <v>3.4</v>
      </c>
      <c r="Y3143">
        <v>22.9</v>
      </c>
      <c r="Z3143">
        <v>3.3</v>
      </c>
      <c r="AA3143">
        <v>8.5</v>
      </c>
      <c r="AB3143">
        <v>7.1</v>
      </c>
      <c r="AC3143">
        <v>55</v>
      </c>
    </row>
    <row r="3144" spans="1:30" x14ac:dyDescent="0.45">
      <c r="A3144" t="s">
        <v>229</v>
      </c>
      <c r="B3144">
        <v>27500</v>
      </c>
      <c r="C3144" t="s">
        <v>868</v>
      </c>
      <c r="E3144" t="s">
        <v>41</v>
      </c>
      <c r="F3144" t="s">
        <v>42</v>
      </c>
      <c r="H3144">
        <v>1</v>
      </c>
      <c r="I3144" t="s">
        <v>32</v>
      </c>
      <c r="J3144">
        <v>1</v>
      </c>
      <c r="K3144" t="s">
        <v>32</v>
      </c>
      <c r="L3144">
        <v>0</v>
      </c>
      <c r="M3144" t="s">
        <v>32</v>
      </c>
      <c r="N3144">
        <v>2012</v>
      </c>
      <c r="O3144">
        <v>1624</v>
      </c>
      <c r="P3144">
        <v>2150272</v>
      </c>
      <c r="Q3144">
        <v>460</v>
      </c>
      <c r="R3144">
        <v>2129737</v>
      </c>
      <c r="S3144">
        <v>8341</v>
      </c>
      <c r="T3144">
        <v>204112</v>
      </c>
      <c r="U3144">
        <v>1165</v>
      </c>
      <c r="V3144">
        <v>20535</v>
      </c>
      <c r="W3144">
        <v>18.899999999999999</v>
      </c>
      <c r="X3144">
        <v>6.9</v>
      </c>
      <c r="Y3144">
        <v>17.2</v>
      </c>
      <c r="Z3144">
        <v>7.3</v>
      </c>
      <c r="AA3144">
        <v>5.8</v>
      </c>
      <c r="AB3144">
        <v>6.4</v>
      </c>
      <c r="AC3144">
        <v>21.9</v>
      </c>
      <c r="AD3144">
        <v>19.600000000000001</v>
      </c>
    </row>
    <row r="3145" spans="1:30" x14ac:dyDescent="0.45">
      <c r="A3145" t="s">
        <v>229</v>
      </c>
      <c r="B3145">
        <v>27500</v>
      </c>
      <c r="C3145" t="s">
        <v>868</v>
      </c>
      <c r="E3145" t="s">
        <v>43</v>
      </c>
      <c r="F3145" t="s">
        <v>44</v>
      </c>
      <c r="G3145" t="s">
        <v>45</v>
      </c>
      <c r="H3145">
        <v>1</v>
      </c>
      <c r="I3145" t="s">
        <v>32</v>
      </c>
      <c r="J3145">
        <v>1</v>
      </c>
      <c r="K3145" t="s">
        <v>32</v>
      </c>
      <c r="L3145">
        <v>0</v>
      </c>
      <c r="M3145" t="s">
        <v>32</v>
      </c>
      <c r="N3145">
        <v>2012</v>
      </c>
      <c r="O3145">
        <v>541</v>
      </c>
      <c r="P3145">
        <v>359565</v>
      </c>
      <c r="Q3145">
        <v>122</v>
      </c>
      <c r="R3145">
        <v>340958</v>
      </c>
      <c r="S3145">
        <v>1776</v>
      </c>
      <c r="T3145">
        <v>80515</v>
      </c>
      <c r="U3145">
        <v>419</v>
      </c>
      <c r="V3145">
        <v>18606</v>
      </c>
      <c r="W3145">
        <v>17.100000000000001</v>
      </c>
      <c r="X3145">
        <v>25.1</v>
      </c>
      <c r="Y3145">
        <v>47.3</v>
      </c>
      <c r="Z3145">
        <v>27.6</v>
      </c>
      <c r="AA3145">
        <v>18.100000000000001</v>
      </c>
      <c r="AB3145">
        <v>24.7</v>
      </c>
      <c r="AC3145">
        <v>17.3</v>
      </c>
      <c r="AD3145">
        <v>20</v>
      </c>
    </row>
    <row r="3146" spans="1:30" x14ac:dyDescent="0.45">
      <c r="A3146" t="s">
        <v>229</v>
      </c>
      <c r="B3146">
        <v>27500</v>
      </c>
      <c r="C3146" t="s">
        <v>868</v>
      </c>
      <c r="E3146">
        <v>51</v>
      </c>
      <c r="F3146" t="s">
        <v>46</v>
      </c>
      <c r="H3146">
        <v>1</v>
      </c>
      <c r="I3146" t="s">
        <v>32</v>
      </c>
      <c r="J3146">
        <v>1</v>
      </c>
      <c r="K3146" t="s">
        <v>32</v>
      </c>
      <c r="L3146">
        <v>0</v>
      </c>
      <c r="M3146" t="s">
        <v>32</v>
      </c>
      <c r="N3146">
        <v>2012</v>
      </c>
      <c r="O3146">
        <v>106</v>
      </c>
      <c r="P3146">
        <v>177516</v>
      </c>
      <c r="Q3146">
        <v>38</v>
      </c>
      <c r="R3146">
        <v>176143</v>
      </c>
      <c r="S3146">
        <v>1207</v>
      </c>
      <c r="T3146">
        <v>41983</v>
      </c>
      <c r="U3146">
        <v>68</v>
      </c>
      <c r="V3146">
        <v>1373</v>
      </c>
      <c r="W3146">
        <v>42.2</v>
      </c>
      <c r="X3146">
        <v>8.1999999999999993</v>
      </c>
      <c r="Y3146">
        <v>52.3</v>
      </c>
      <c r="Z3146">
        <v>8.6</v>
      </c>
      <c r="AA3146">
        <v>17</v>
      </c>
      <c r="AB3146">
        <v>15.2</v>
      </c>
      <c r="AC3146">
        <v>59</v>
      </c>
      <c r="AD3146">
        <v>13.8</v>
      </c>
    </row>
    <row r="3147" spans="1:30" x14ac:dyDescent="0.45">
      <c r="A3147" t="s">
        <v>229</v>
      </c>
      <c r="B3147">
        <v>27500</v>
      </c>
      <c r="C3147" t="s">
        <v>868</v>
      </c>
      <c r="E3147">
        <v>52</v>
      </c>
      <c r="F3147" t="s">
        <v>47</v>
      </c>
      <c r="G3147" t="s">
        <v>48</v>
      </c>
      <c r="H3147">
        <v>1</v>
      </c>
      <c r="I3147" t="s">
        <v>32</v>
      </c>
      <c r="J3147">
        <v>1</v>
      </c>
      <c r="K3147" t="s">
        <v>32</v>
      </c>
      <c r="L3147">
        <v>0</v>
      </c>
      <c r="M3147" t="s">
        <v>32</v>
      </c>
      <c r="N3147">
        <v>2012</v>
      </c>
      <c r="O3147">
        <v>384</v>
      </c>
      <c r="P3147">
        <v>229455</v>
      </c>
      <c r="Q3147">
        <v>118</v>
      </c>
      <c r="R3147">
        <v>218249</v>
      </c>
      <c r="S3147">
        <v>1624</v>
      </c>
      <c r="T3147">
        <v>71586</v>
      </c>
      <c r="U3147">
        <v>266</v>
      </c>
      <c r="W3147">
        <v>22.4</v>
      </c>
      <c r="X3147">
        <v>7.6</v>
      </c>
      <c r="Y3147">
        <v>40.799999999999997</v>
      </c>
      <c r="Z3147">
        <v>8.3000000000000007</v>
      </c>
      <c r="AA3147">
        <v>11.8</v>
      </c>
      <c r="AB3147">
        <v>10.199999999999999</v>
      </c>
      <c r="AC3147">
        <v>21.4</v>
      </c>
    </row>
    <row r="3148" spans="1:30" x14ac:dyDescent="0.45">
      <c r="A3148" t="s">
        <v>229</v>
      </c>
      <c r="B3148">
        <v>27500</v>
      </c>
      <c r="C3148" t="s">
        <v>868</v>
      </c>
      <c r="E3148">
        <v>53</v>
      </c>
      <c r="F3148" t="s">
        <v>49</v>
      </c>
      <c r="H3148">
        <v>1</v>
      </c>
      <c r="I3148" t="s">
        <v>32</v>
      </c>
      <c r="J3148">
        <v>1</v>
      </c>
      <c r="K3148" t="s">
        <v>32</v>
      </c>
      <c r="L3148">
        <v>0</v>
      </c>
      <c r="M3148" t="s">
        <v>32</v>
      </c>
      <c r="N3148">
        <v>2012</v>
      </c>
      <c r="O3148">
        <v>1232</v>
      </c>
      <c r="P3148">
        <v>187268</v>
      </c>
      <c r="Q3148">
        <v>115</v>
      </c>
      <c r="R3148">
        <v>126067</v>
      </c>
      <c r="S3148">
        <v>276</v>
      </c>
      <c r="T3148">
        <v>14598</v>
      </c>
      <c r="U3148">
        <v>1117</v>
      </c>
      <c r="V3148">
        <v>61201</v>
      </c>
      <c r="W3148">
        <v>21.7</v>
      </c>
      <c r="X3148">
        <v>16.100000000000001</v>
      </c>
      <c r="Y3148">
        <v>48.6</v>
      </c>
      <c r="Z3148">
        <v>12.1</v>
      </c>
      <c r="AA3148">
        <v>20.100000000000001</v>
      </c>
      <c r="AB3148">
        <v>17.2</v>
      </c>
      <c r="AC3148">
        <v>20.6</v>
      </c>
      <c r="AD3148">
        <v>41.1</v>
      </c>
    </row>
    <row r="3149" spans="1:30" x14ac:dyDescent="0.45">
      <c r="A3149" t="s">
        <v>229</v>
      </c>
      <c r="B3149">
        <v>27500</v>
      </c>
      <c r="C3149" t="s">
        <v>868</v>
      </c>
      <c r="E3149">
        <v>54</v>
      </c>
      <c r="F3149" t="s">
        <v>50</v>
      </c>
      <c r="H3149">
        <v>1</v>
      </c>
      <c r="I3149" t="s">
        <v>32</v>
      </c>
      <c r="J3149">
        <v>1</v>
      </c>
      <c r="K3149" t="s">
        <v>32</v>
      </c>
      <c r="L3149">
        <v>0</v>
      </c>
      <c r="M3149" t="s">
        <v>32</v>
      </c>
      <c r="N3149">
        <v>2012</v>
      </c>
      <c r="O3149">
        <v>965</v>
      </c>
      <c r="P3149">
        <v>117953</v>
      </c>
      <c r="Q3149">
        <v>137</v>
      </c>
      <c r="R3149">
        <v>94911</v>
      </c>
      <c r="S3149">
        <v>770</v>
      </c>
      <c r="T3149">
        <v>34932</v>
      </c>
      <c r="U3149">
        <v>829</v>
      </c>
      <c r="V3149">
        <v>23042</v>
      </c>
      <c r="W3149">
        <v>15.4</v>
      </c>
      <c r="X3149">
        <v>14.3</v>
      </c>
      <c r="Y3149">
        <v>32.5</v>
      </c>
      <c r="Z3149">
        <v>16.899999999999999</v>
      </c>
      <c r="AA3149">
        <v>26.1</v>
      </c>
      <c r="AB3149">
        <v>23.1</v>
      </c>
      <c r="AC3149">
        <v>16</v>
      </c>
      <c r="AD3149">
        <v>22.8</v>
      </c>
    </row>
    <row r="3150" spans="1:30" x14ac:dyDescent="0.45">
      <c r="A3150" t="s">
        <v>229</v>
      </c>
      <c r="B3150">
        <v>27500</v>
      </c>
      <c r="C3150" t="s">
        <v>868</v>
      </c>
      <c r="E3150">
        <v>55</v>
      </c>
      <c r="F3150" t="s">
        <v>59</v>
      </c>
      <c r="H3150">
        <v>1</v>
      </c>
      <c r="I3150" t="s">
        <v>32</v>
      </c>
      <c r="J3150">
        <v>1</v>
      </c>
      <c r="K3150" t="s">
        <v>32</v>
      </c>
      <c r="L3150">
        <v>0</v>
      </c>
      <c r="M3150" t="s">
        <v>32</v>
      </c>
      <c r="N3150">
        <v>2012</v>
      </c>
      <c r="O3150">
        <v>28</v>
      </c>
      <c r="P3150">
        <v>143073</v>
      </c>
      <c r="Q3150">
        <v>28</v>
      </c>
      <c r="R3150">
        <v>143073</v>
      </c>
      <c r="S3150">
        <v>1313</v>
      </c>
      <c r="T3150">
        <v>143440</v>
      </c>
      <c r="U3150">
        <v>0</v>
      </c>
      <c r="V3150">
        <v>0</v>
      </c>
      <c r="W3150">
        <v>25.9</v>
      </c>
      <c r="X3150">
        <v>19.7</v>
      </c>
      <c r="Y3150">
        <v>26.9</v>
      </c>
      <c r="Z3150">
        <v>20.5</v>
      </c>
      <c r="AA3150">
        <v>30.4</v>
      </c>
      <c r="AB3150">
        <v>27.6</v>
      </c>
      <c r="AC3150">
        <v>0</v>
      </c>
      <c r="AD3150">
        <v>0</v>
      </c>
    </row>
    <row r="3151" spans="1:30" x14ac:dyDescent="0.45">
      <c r="A3151" t="s">
        <v>229</v>
      </c>
      <c r="B3151">
        <v>27500</v>
      </c>
      <c r="C3151" t="s">
        <v>868</v>
      </c>
      <c r="E3151">
        <v>56</v>
      </c>
      <c r="F3151" t="s">
        <v>51</v>
      </c>
      <c r="H3151">
        <v>1</v>
      </c>
      <c r="I3151" t="s">
        <v>32</v>
      </c>
      <c r="J3151">
        <v>1</v>
      </c>
      <c r="K3151" t="s">
        <v>32</v>
      </c>
      <c r="L3151">
        <v>0</v>
      </c>
      <c r="M3151" t="s">
        <v>32</v>
      </c>
      <c r="N3151">
        <v>2012</v>
      </c>
      <c r="O3151">
        <v>609</v>
      </c>
      <c r="P3151">
        <v>112138</v>
      </c>
      <c r="Q3151">
        <v>89</v>
      </c>
      <c r="R3151">
        <v>103429</v>
      </c>
      <c r="S3151">
        <v>2023</v>
      </c>
      <c r="T3151">
        <v>42449</v>
      </c>
      <c r="U3151">
        <v>520</v>
      </c>
      <c r="V3151">
        <v>8710</v>
      </c>
      <c r="W3151">
        <v>24.9</v>
      </c>
      <c r="X3151">
        <v>6.4</v>
      </c>
      <c r="Y3151">
        <v>58.2</v>
      </c>
      <c r="Z3151">
        <v>6.3</v>
      </c>
      <c r="AA3151">
        <v>6.3</v>
      </c>
      <c r="AB3151">
        <v>6.6</v>
      </c>
      <c r="AC3151">
        <v>25.2</v>
      </c>
      <c r="AD3151">
        <v>33.6</v>
      </c>
    </row>
    <row r="3152" spans="1:30" x14ac:dyDescent="0.45">
      <c r="A3152" t="s">
        <v>229</v>
      </c>
      <c r="B3152">
        <v>27500</v>
      </c>
      <c r="C3152" t="s">
        <v>868</v>
      </c>
      <c r="E3152">
        <v>61</v>
      </c>
      <c r="F3152" t="s">
        <v>52</v>
      </c>
      <c r="H3152">
        <v>1</v>
      </c>
      <c r="I3152" t="s">
        <v>32</v>
      </c>
      <c r="J3152">
        <v>1</v>
      </c>
      <c r="K3152" t="s">
        <v>32</v>
      </c>
      <c r="L3152">
        <v>0</v>
      </c>
      <c r="M3152" t="s">
        <v>32</v>
      </c>
      <c r="N3152">
        <v>2012</v>
      </c>
      <c r="O3152">
        <v>182</v>
      </c>
      <c r="P3152">
        <v>52087</v>
      </c>
      <c r="Q3152">
        <v>15</v>
      </c>
      <c r="R3152">
        <v>50892</v>
      </c>
      <c r="S3152">
        <v>1600</v>
      </c>
      <c r="T3152">
        <v>25071</v>
      </c>
      <c r="U3152">
        <v>167</v>
      </c>
      <c r="V3152">
        <v>1195</v>
      </c>
      <c r="W3152">
        <v>27.8</v>
      </c>
      <c r="X3152">
        <v>4.4000000000000004</v>
      </c>
      <c r="Y3152">
        <v>0</v>
      </c>
      <c r="Z3152">
        <v>4.8</v>
      </c>
      <c r="AA3152">
        <v>5.0999999999999996</v>
      </c>
      <c r="AB3152">
        <v>4.7</v>
      </c>
      <c r="AC3152">
        <v>28.9</v>
      </c>
      <c r="AD3152">
        <v>12.1</v>
      </c>
    </row>
    <row r="3153" spans="1:30" x14ac:dyDescent="0.45">
      <c r="A3153" t="s">
        <v>229</v>
      </c>
      <c r="B3153">
        <v>27500</v>
      </c>
      <c r="C3153" t="s">
        <v>868</v>
      </c>
      <c r="E3153">
        <v>62</v>
      </c>
      <c r="F3153" t="s">
        <v>53</v>
      </c>
      <c r="H3153">
        <v>1</v>
      </c>
      <c r="I3153" t="s">
        <v>32</v>
      </c>
      <c r="J3153">
        <v>1</v>
      </c>
      <c r="K3153" t="s">
        <v>32</v>
      </c>
      <c r="L3153">
        <v>0</v>
      </c>
      <c r="M3153" t="s">
        <v>32</v>
      </c>
      <c r="N3153">
        <v>2012</v>
      </c>
      <c r="O3153">
        <v>904</v>
      </c>
      <c r="P3153">
        <v>1065310</v>
      </c>
      <c r="Q3153">
        <v>227</v>
      </c>
      <c r="R3153">
        <v>1053312</v>
      </c>
      <c r="S3153">
        <v>9252</v>
      </c>
      <c r="T3153">
        <v>400354</v>
      </c>
      <c r="U3153">
        <v>677</v>
      </c>
      <c r="V3153">
        <v>11998</v>
      </c>
      <c r="W3153">
        <v>16.399999999999999</v>
      </c>
      <c r="X3153">
        <v>5.3</v>
      </c>
      <c r="Y3153">
        <v>31.6</v>
      </c>
      <c r="Z3153">
        <v>5.5</v>
      </c>
      <c r="AA3153">
        <v>7.8</v>
      </c>
      <c r="AB3153">
        <v>5</v>
      </c>
      <c r="AC3153">
        <v>15</v>
      </c>
      <c r="AD3153">
        <v>32.6</v>
      </c>
    </row>
    <row r="3154" spans="1:30" x14ac:dyDescent="0.45">
      <c r="A3154" t="s">
        <v>229</v>
      </c>
      <c r="B3154">
        <v>27500</v>
      </c>
      <c r="C3154" t="s">
        <v>868</v>
      </c>
      <c r="E3154">
        <v>71</v>
      </c>
      <c r="F3154" t="s">
        <v>54</v>
      </c>
      <c r="H3154">
        <v>1</v>
      </c>
      <c r="I3154" t="s">
        <v>32</v>
      </c>
      <c r="J3154">
        <v>1</v>
      </c>
      <c r="K3154" t="s">
        <v>32</v>
      </c>
      <c r="L3154">
        <v>0</v>
      </c>
      <c r="M3154" t="s">
        <v>32</v>
      </c>
      <c r="N3154">
        <v>2012</v>
      </c>
      <c r="O3154">
        <v>548</v>
      </c>
      <c r="P3154">
        <v>33287</v>
      </c>
      <c r="Q3154">
        <v>44</v>
      </c>
      <c r="R3154">
        <v>18196</v>
      </c>
      <c r="S3154">
        <v>592</v>
      </c>
      <c r="T3154">
        <v>6201</v>
      </c>
      <c r="U3154">
        <v>504</v>
      </c>
      <c r="V3154">
        <v>15091</v>
      </c>
      <c r="W3154">
        <v>15.7</v>
      </c>
      <c r="X3154">
        <v>14.4</v>
      </c>
      <c r="Y3154">
        <v>59.7</v>
      </c>
      <c r="Z3154">
        <v>20.8</v>
      </c>
      <c r="AA3154">
        <v>48.9</v>
      </c>
      <c r="AB3154">
        <v>18.399999999999999</v>
      </c>
      <c r="AC3154">
        <v>16.5</v>
      </c>
      <c r="AD3154">
        <v>14.5</v>
      </c>
    </row>
    <row r="3155" spans="1:30" x14ac:dyDescent="0.45">
      <c r="A3155" t="s">
        <v>229</v>
      </c>
      <c r="B3155">
        <v>27500</v>
      </c>
      <c r="C3155" t="s">
        <v>868</v>
      </c>
      <c r="E3155">
        <v>72</v>
      </c>
      <c r="F3155" t="s">
        <v>55</v>
      </c>
      <c r="H3155">
        <v>1</v>
      </c>
      <c r="I3155" t="s">
        <v>32</v>
      </c>
      <c r="J3155">
        <v>1</v>
      </c>
      <c r="K3155" t="s">
        <v>32</v>
      </c>
      <c r="L3155">
        <v>0</v>
      </c>
      <c r="M3155" t="s">
        <v>32</v>
      </c>
      <c r="N3155">
        <v>2012</v>
      </c>
      <c r="O3155">
        <v>507</v>
      </c>
      <c r="P3155">
        <v>246491</v>
      </c>
      <c r="Q3155">
        <v>370</v>
      </c>
      <c r="R3155">
        <v>241149</v>
      </c>
      <c r="S3155">
        <v>5211</v>
      </c>
      <c r="T3155">
        <v>68102</v>
      </c>
      <c r="U3155">
        <v>137</v>
      </c>
      <c r="W3155">
        <v>20.2</v>
      </c>
      <c r="X3155">
        <v>14.2</v>
      </c>
      <c r="Y3155">
        <v>19.8</v>
      </c>
      <c r="Z3155">
        <v>15.5</v>
      </c>
      <c r="AA3155">
        <v>16</v>
      </c>
      <c r="AB3155">
        <v>15.8</v>
      </c>
      <c r="AC3155">
        <v>58.8</v>
      </c>
    </row>
    <row r="3156" spans="1:30" x14ac:dyDescent="0.45">
      <c r="A3156" t="s">
        <v>229</v>
      </c>
      <c r="B3156">
        <v>27500</v>
      </c>
      <c r="C3156" t="s">
        <v>868</v>
      </c>
      <c r="E3156">
        <v>81</v>
      </c>
      <c r="F3156" t="s">
        <v>56</v>
      </c>
      <c r="G3156" t="s">
        <v>57</v>
      </c>
      <c r="H3156">
        <v>1</v>
      </c>
      <c r="I3156" t="s">
        <v>32</v>
      </c>
      <c r="J3156">
        <v>1</v>
      </c>
      <c r="K3156" t="s">
        <v>32</v>
      </c>
      <c r="L3156">
        <v>0</v>
      </c>
      <c r="M3156" t="s">
        <v>32</v>
      </c>
      <c r="N3156">
        <v>2012</v>
      </c>
      <c r="O3156">
        <v>1378</v>
      </c>
      <c r="P3156">
        <v>111925</v>
      </c>
      <c r="Q3156">
        <v>274</v>
      </c>
      <c r="R3156">
        <v>73549</v>
      </c>
      <c r="S3156">
        <v>1297</v>
      </c>
      <c r="T3156">
        <v>27633</v>
      </c>
      <c r="U3156">
        <v>1104</v>
      </c>
      <c r="V3156">
        <v>38376</v>
      </c>
      <c r="W3156">
        <v>16.600000000000001</v>
      </c>
      <c r="X3156">
        <v>21.4</v>
      </c>
      <c r="Y3156">
        <v>21.3</v>
      </c>
      <c r="Z3156">
        <v>20.9</v>
      </c>
      <c r="AA3156">
        <v>23.6</v>
      </c>
      <c r="AB3156">
        <v>37.299999999999997</v>
      </c>
      <c r="AC3156">
        <v>17.899999999999999</v>
      </c>
      <c r="AD3156">
        <v>26.7</v>
      </c>
    </row>
    <row r="3157" spans="1:30" x14ac:dyDescent="0.45">
      <c r="A3157" t="s">
        <v>230</v>
      </c>
      <c r="B3157">
        <v>27620</v>
      </c>
      <c r="C3157" t="s">
        <v>643</v>
      </c>
      <c r="E3157">
        <v>0</v>
      </c>
      <c r="F3157" t="s">
        <v>31</v>
      </c>
      <c r="H3157">
        <v>1</v>
      </c>
      <c r="I3157" t="s">
        <v>32</v>
      </c>
      <c r="J3157">
        <v>1</v>
      </c>
      <c r="K3157" t="s">
        <v>32</v>
      </c>
      <c r="L3157">
        <v>0</v>
      </c>
      <c r="M3157" t="s">
        <v>32</v>
      </c>
      <c r="N3157">
        <v>2012</v>
      </c>
      <c r="O3157">
        <v>11400</v>
      </c>
      <c r="P3157">
        <v>12593269</v>
      </c>
      <c r="Q3157">
        <v>2541</v>
      </c>
      <c r="R3157">
        <v>12293828</v>
      </c>
      <c r="S3157">
        <v>43878</v>
      </c>
      <c r="T3157">
        <v>1611764</v>
      </c>
      <c r="U3157">
        <v>8859</v>
      </c>
      <c r="V3157">
        <v>299441</v>
      </c>
      <c r="W3157">
        <v>4.3</v>
      </c>
      <c r="X3157">
        <v>2.8</v>
      </c>
      <c r="Y3157">
        <v>8.6</v>
      </c>
      <c r="Z3157">
        <v>3</v>
      </c>
      <c r="AA3157">
        <v>5.4</v>
      </c>
      <c r="AB3157">
        <v>2.1</v>
      </c>
      <c r="AC3157">
        <v>4.3</v>
      </c>
      <c r="AD3157">
        <v>12.2</v>
      </c>
    </row>
    <row r="3158" spans="1:30" x14ac:dyDescent="0.45">
      <c r="A3158" t="s">
        <v>230</v>
      </c>
      <c r="B3158">
        <v>27620</v>
      </c>
      <c r="C3158" t="s">
        <v>643</v>
      </c>
      <c r="E3158">
        <v>11</v>
      </c>
      <c r="F3158" t="s">
        <v>33</v>
      </c>
      <c r="G3158" t="s">
        <v>34</v>
      </c>
      <c r="H3158">
        <v>1</v>
      </c>
      <c r="I3158" t="s">
        <v>32</v>
      </c>
      <c r="J3158">
        <v>1</v>
      </c>
      <c r="K3158" t="s">
        <v>32</v>
      </c>
      <c r="L3158">
        <v>0</v>
      </c>
      <c r="M3158" t="s">
        <v>32</v>
      </c>
      <c r="N3158">
        <v>2012</v>
      </c>
      <c r="O3158">
        <v>104</v>
      </c>
      <c r="P3158">
        <v>2286</v>
      </c>
      <c r="Q3158">
        <v>5</v>
      </c>
      <c r="U3158">
        <v>99</v>
      </c>
      <c r="V3158">
        <v>1878</v>
      </c>
      <c r="W3158">
        <v>32.9</v>
      </c>
      <c r="X3158">
        <v>42.6</v>
      </c>
      <c r="Y3158">
        <v>119.4</v>
      </c>
      <c r="AC3158">
        <v>33.799999999999997</v>
      </c>
      <c r="AD3158">
        <v>47</v>
      </c>
    </row>
    <row r="3159" spans="1:30" x14ac:dyDescent="0.45">
      <c r="A3159" t="s">
        <v>230</v>
      </c>
      <c r="B3159">
        <v>27620</v>
      </c>
      <c r="C3159" t="s">
        <v>643</v>
      </c>
      <c r="E3159">
        <v>23</v>
      </c>
      <c r="F3159" t="s">
        <v>37</v>
      </c>
      <c r="H3159">
        <v>1</v>
      </c>
      <c r="I3159" t="s">
        <v>32</v>
      </c>
      <c r="J3159">
        <v>1</v>
      </c>
      <c r="K3159" t="s">
        <v>32</v>
      </c>
      <c r="L3159">
        <v>0</v>
      </c>
      <c r="M3159" t="s">
        <v>32</v>
      </c>
      <c r="N3159">
        <v>2012</v>
      </c>
      <c r="O3159">
        <v>1527</v>
      </c>
      <c r="P3159">
        <v>419570</v>
      </c>
      <c r="Q3159">
        <v>342</v>
      </c>
      <c r="R3159">
        <v>380422</v>
      </c>
      <c r="S3159">
        <v>2097</v>
      </c>
      <c r="T3159">
        <v>95808</v>
      </c>
      <c r="U3159">
        <v>1185</v>
      </c>
      <c r="V3159">
        <v>39148</v>
      </c>
      <c r="W3159">
        <v>16.399999999999999</v>
      </c>
      <c r="X3159">
        <v>8.9</v>
      </c>
      <c r="Y3159">
        <v>19.3</v>
      </c>
      <c r="Z3159">
        <v>10.4</v>
      </c>
      <c r="AA3159">
        <v>17.2</v>
      </c>
      <c r="AB3159">
        <v>13.2</v>
      </c>
      <c r="AC3159">
        <v>18.7</v>
      </c>
      <c r="AD3159">
        <v>21.4</v>
      </c>
    </row>
    <row r="3160" spans="1:30" x14ac:dyDescent="0.45">
      <c r="A3160" t="s">
        <v>230</v>
      </c>
      <c r="B3160">
        <v>27620</v>
      </c>
      <c r="C3160" t="s">
        <v>643</v>
      </c>
      <c r="E3160" t="s">
        <v>38</v>
      </c>
      <c r="F3160" t="s">
        <v>39</v>
      </c>
      <c r="H3160">
        <v>1</v>
      </c>
      <c r="I3160" t="s">
        <v>32</v>
      </c>
      <c r="J3160">
        <v>1</v>
      </c>
      <c r="K3160" t="s">
        <v>32</v>
      </c>
      <c r="L3160">
        <v>0</v>
      </c>
      <c r="M3160" t="s">
        <v>32</v>
      </c>
      <c r="N3160">
        <v>2012</v>
      </c>
      <c r="O3160">
        <v>291</v>
      </c>
      <c r="P3160">
        <v>4062447</v>
      </c>
      <c r="Q3160">
        <v>142</v>
      </c>
      <c r="R3160">
        <v>4058464</v>
      </c>
      <c r="S3160">
        <v>5928</v>
      </c>
      <c r="T3160">
        <v>255515</v>
      </c>
      <c r="U3160">
        <v>149</v>
      </c>
      <c r="V3160">
        <v>3982</v>
      </c>
      <c r="W3160">
        <v>19.2</v>
      </c>
      <c r="X3160">
        <v>2.6</v>
      </c>
      <c r="Y3160">
        <v>15.4</v>
      </c>
      <c r="Z3160">
        <v>2.7</v>
      </c>
      <c r="AA3160">
        <v>6.8</v>
      </c>
      <c r="AB3160">
        <v>6.2</v>
      </c>
      <c r="AC3160">
        <v>42.1</v>
      </c>
      <c r="AD3160">
        <v>26</v>
      </c>
    </row>
    <row r="3161" spans="1:30" x14ac:dyDescent="0.45">
      <c r="A3161" t="s">
        <v>230</v>
      </c>
      <c r="B3161">
        <v>27620</v>
      </c>
      <c r="C3161" t="s">
        <v>643</v>
      </c>
      <c r="E3161">
        <v>42</v>
      </c>
      <c r="F3161" t="s">
        <v>40</v>
      </c>
      <c r="H3161">
        <v>1</v>
      </c>
      <c r="I3161" t="s">
        <v>32</v>
      </c>
      <c r="J3161">
        <v>1</v>
      </c>
      <c r="K3161" t="s">
        <v>32</v>
      </c>
      <c r="L3161">
        <v>0</v>
      </c>
      <c r="M3161" t="s">
        <v>32</v>
      </c>
      <c r="N3161">
        <v>2012</v>
      </c>
      <c r="O3161">
        <v>256</v>
      </c>
      <c r="P3161">
        <v>1214697</v>
      </c>
      <c r="Q3161">
        <v>135</v>
      </c>
      <c r="R3161">
        <v>1210935</v>
      </c>
      <c r="S3161">
        <v>2759</v>
      </c>
      <c r="T3161">
        <v>96584</v>
      </c>
      <c r="U3161">
        <v>122</v>
      </c>
      <c r="V3161">
        <v>3762</v>
      </c>
      <c r="W3161">
        <v>28.7</v>
      </c>
      <c r="X3161">
        <v>12.7</v>
      </c>
      <c r="Y3161">
        <v>31.7</v>
      </c>
      <c r="Z3161">
        <v>13.3</v>
      </c>
      <c r="AA3161">
        <v>8.8000000000000007</v>
      </c>
      <c r="AB3161">
        <v>7.6</v>
      </c>
      <c r="AC3161">
        <v>42.7</v>
      </c>
      <c r="AD3161">
        <v>17.899999999999999</v>
      </c>
    </row>
    <row r="3162" spans="1:30" x14ac:dyDescent="0.45">
      <c r="A3162" t="s">
        <v>230</v>
      </c>
      <c r="B3162">
        <v>27620</v>
      </c>
      <c r="C3162" t="s">
        <v>643</v>
      </c>
      <c r="E3162" t="s">
        <v>41</v>
      </c>
      <c r="F3162" t="s">
        <v>42</v>
      </c>
      <c r="H3162">
        <v>1</v>
      </c>
      <c r="I3162" t="s">
        <v>32</v>
      </c>
      <c r="J3162">
        <v>1</v>
      </c>
      <c r="K3162" t="s">
        <v>32</v>
      </c>
      <c r="L3162">
        <v>0</v>
      </c>
      <c r="M3162" t="s">
        <v>32</v>
      </c>
      <c r="N3162">
        <v>2012</v>
      </c>
      <c r="O3162">
        <v>1404</v>
      </c>
      <c r="P3162">
        <v>1741583</v>
      </c>
      <c r="Q3162">
        <v>364</v>
      </c>
      <c r="R3162">
        <v>1714583</v>
      </c>
      <c r="S3162">
        <v>6669</v>
      </c>
      <c r="T3162">
        <v>142097</v>
      </c>
      <c r="U3162">
        <v>1040</v>
      </c>
      <c r="V3162">
        <v>27001</v>
      </c>
      <c r="W3162">
        <v>14.9</v>
      </c>
      <c r="X3162">
        <v>11.9</v>
      </c>
      <c r="Y3162">
        <v>15.4</v>
      </c>
      <c r="Z3162">
        <v>12.2</v>
      </c>
      <c r="AA3162">
        <v>10.199999999999999</v>
      </c>
      <c r="AB3162">
        <v>8.4</v>
      </c>
      <c r="AC3162">
        <v>17.100000000000001</v>
      </c>
      <c r="AD3162">
        <v>36.1</v>
      </c>
    </row>
    <row r="3163" spans="1:30" x14ac:dyDescent="0.45">
      <c r="A3163" t="s">
        <v>230</v>
      </c>
      <c r="B3163">
        <v>27620</v>
      </c>
      <c r="C3163" t="s">
        <v>643</v>
      </c>
      <c r="E3163" t="s">
        <v>43</v>
      </c>
      <c r="F3163" t="s">
        <v>44</v>
      </c>
      <c r="G3163" t="s">
        <v>45</v>
      </c>
      <c r="H3163">
        <v>1</v>
      </c>
      <c r="I3163" t="s">
        <v>32</v>
      </c>
      <c r="J3163">
        <v>1</v>
      </c>
      <c r="K3163" t="s">
        <v>32</v>
      </c>
      <c r="L3163">
        <v>0</v>
      </c>
      <c r="M3163" t="s">
        <v>32</v>
      </c>
      <c r="N3163">
        <v>2012</v>
      </c>
      <c r="O3163">
        <v>449</v>
      </c>
      <c r="P3163">
        <v>239611</v>
      </c>
      <c r="Q3163">
        <v>110</v>
      </c>
      <c r="R3163">
        <v>209584</v>
      </c>
      <c r="S3163">
        <v>1648</v>
      </c>
      <c r="T3163">
        <v>51320</v>
      </c>
      <c r="U3163">
        <v>340</v>
      </c>
      <c r="W3163">
        <v>32.4</v>
      </c>
      <c r="X3163">
        <v>28.4</v>
      </c>
      <c r="Y3163">
        <v>36.4</v>
      </c>
      <c r="Z3163">
        <v>28</v>
      </c>
      <c r="AA3163">
        <v>9.5</v>
      </c>
      <c r="AB3163">
        <v>11.7</v>
      </c>
      <c r="AC3163">
        <v>35.799999999999997</v>
      </c>
    </row>
    <row r="3164" spans="1:30" x14ac:dyDescent="0.45">
      <c r="A3164" t="s">
        <v>230</v>
      </c>
      <c r="B3164">
        <v>27620</v>
      </c>
      <c r="C3164" t="s">
        <v>643</v>
      </c>
      <c r="E3164">
        <v>51</v>
      </c>
      <c r="F3164" t="s">
        <v>46</v>
      </c>
      <c r="H3164">
        <v>1</v>
      </c>
      <c r="I3164" t="s">
        <v>32</v>
      </c>
      <c r="J3164">
        <v>1</v>
      </c>
      <c r="K3164" t="s">
        <v>32</v>
      </c>
      <c r="L3164">
        <v>0</v>
      </c>
      <c r="M3164" t="s">
        <v>32</v>
      </c>
      <c r="N3164">
        <v>2012</v>
      </c>
      <c r="O3164">
        <v>149</v>
      </c>
      <c r="P3164">
        <v>677170</v>
      </c>
      <c r="Q3164">
        <v>41</v>
      </c>
      <c r="R3164">
        <v>676071</v>
      </c>
      <c r="S3164">
        <v>1829</v>
      </c>
      <c r="T3164">
        <v>85386</v>
      </c>
      <c r="U3164">
        <v>108</v>
      </c>
      <c r="V3164">
        <v>1099</v>
      </c>
      <c r="W3164">
        <v>44.4</v>
      </c>
      <c r="X3164">
        <v>5.2</v>
      </c>
      <c r="Y3164">
        <v>20.6</v>
      </c>
      <c r="Z3164">
        <v>5.4</v>
      </c>
      <c r="AA3164">
        <v>3.4</v>
      </c>
      <c r="AB3164">
        <v>2.4</v>
      </c>
      <c r="AC3164">
        <v>59.7</v>
      </c>
      <c r="AD3164">
        <v>16.7</v>
      </c>
    </row>
    <row r="3165" spans="1:30" x14ac:dyDescent="0.45">
      <c r="A3165" t="s">
        <v>230</v>
      </c>
      <c r="B3165">
        <v>27620</v>
      </c>
      <c r="C3165" t="s">
        <v>643</v>
      </c>
      <c r="E3165">
        <v>52</v>
      </c>
      <c r="F3165" t="s">
        <v>47</v>
      </c>
      <c r="G3165" t="s">
        <v>48</v>
      </c>
      <c r="H3165">
        <v>1</v>
      </c>
      <c r="I3165" t="s">
        <v>32</v>
      </c>
      <c r="J3165">
        <v>1</v>
      </c>
      <c r="K3165" t="s">
        <v>32</v>
      </c>
      <c r="L3165">
        <v>0</v>
      </c>
      <c r="M3165" t="s">
        <v>32</v>
      </c>
      <c r="N3165">
        <v>2012</v>
      </c>
      <c r="O3165">
        <v>597</v>
      </c>
      <c r="P3165">
        <v>649844</v>
      </c>
      <c r="Q3165">
        <v>162</v>
      </c>
      <c r="R3165">
        <v>637031</v>
      </c>
      <c r="S3165">
        <v>1911</v>
      </c>
      <c r="T3165">
        <v>107610</v>
      </c>
      <c r="U3165">
        <v>435</v>
      </c>
      <c r="V3165">
        <v>12814</v>
      </c>
      <c r="W3165">
        <v>22</v>
      </c>
      <c r="X3165">
        <v>5.3</v>
      </c>
      <c r="Y3165">
        <v>29.9</v>
      </c>
      <c r="Z3165">
        <v>5.5</v>
      </c>
      <c r="AA3165">
        <v>6.8</v>
      </c>
      <c r="AB3165">
        <v>4.7</v>
      </c>
      <c r="AC3165">
        <v>28.3</v>
      </c>
      <c r="AD3165">
        <v>29.1</v>
      </c>
    </row>
    <row r="3166" spans="1:30" x14ac:dyDescent="0.45">
      <c r="A3166" t="s">
        <v>230</v>
      </c>
      <c r="B3166">
        <v>27620</v>
      </c>
      <c r="C3166" t="s">
        <v>643</v>
      </c>
      <c r="E3166">
        <v>53</v>
      </c>
      <c r="F3166" t="s">
        <v>49</v>
      </c>
      <c r="H3166">
        <v>1</v>
      </c>
      <c r="I3166" t="s">
        <v>32</v>
      </c>
      <c r="J3166">
        <v>1</v>
      </c>
      <c r="K3166" t="s">
        <v>32</v>
      </c>
      <c r="L3166">
        <v>0</v>
      </c>
      <c r="M3166" t="s">
        <v>32</v>
      </c>
      <c r="N3166">
        <v>2012</v>
      </c>
      <c r="O3166">
        <v>1001</v>
      </c>
      <c r="P3166">
        <v>78715</v>
      </c>
      <c r="Q3166">
        <v>35</v>
      </c>
      <c r="R3166">
        <v>19805</v>
      </c>
      <c r="S3166">
        <v>113</v>
      </c>
      <c r="T3166">
        <v>3448</v>
      </c>
      <c r="U3166">
        <v>966</v>
      </c>
      <c r="V3166">
        <v>58910</v>
      </c>
      <c r="W3166">
        <v>20.8</v>
      </c>
      <c r="X3166">
        <v>28.9</v>
      </c>
      <c r="Y3166">
        <v>50</v>
      </c>
      <c r="Z3166">
        <v>10.4</v>
      </c>
      <c r="AA3166">
        <v>20.5</v>
      </c>
      <c r="AB3166">
        <v>18.600000000000001</v>
      </c>
      <c r="AC3166">
        <v>20.9</v>
      </c>
      <c r="AD3166">
        <v>37.6</v>
      </c>
    </row>
    <row r="3167" spans="1:30" x14ac:dyDescent="0.45">
      <c r="A3167" t="s">
        <v>230</v>
      </c>
      <c r="B3167">
        <v>27620</v>
      </c>
      <c r="C3167" t="s">
        <v>643</v>
      </c>
      <c r="E3167">
        <v>54</v>
      </c>
      <c r="F3167" t="s">
        <v>50</v>
      </c>
      <c r="H3167">
        <v>1</v>
      </c>
      <c r="I3167" t="s">
        <v>32</v>
      </c>
      <c r="J3167">
        <v>1</v>
      </c>
      <c r="K3167" t="s">
        <v>32</v>
      </c>
      <c r="L3167">
        <v>0</v>
      </c>
      <c r="M3167" t="s">
        <v>32</v>
      </c>
      <c r="N3167">
        <v>2012</v>
      </c>
      <c r="O3167">
        <v>1316</v>
      </c>
      <c r="P3167">
        <v>262105</v>
      </c>
      <c r="Q3167">
        <v>288</v>
      </c>
      <c r="R3167">
        <v>224146</v>
      </c>
      <c r="S3167">
        <v>1658</v>
      </c>
      <c r="T3167">
        <v>74751</v>
      </c>
      <c r="U3167">
        <v>1028</v>
      </c>
      <c r="V3167">
        <v>37959</v>
      </c>
      <c r="W3167">
        <v>12.3</v>
      </c>
      <c r="X3167">
        <v>11.8</v>
      </c>
      <c r="Y3167">
        <v>16.899999999999999</v>
      </c>
      <c r="Z3167">
        <v>12.6</v>
      </c>
      <c r="AA3167">
        <v>12.1</v>
      </c>
      <c r="AB3167">
        <v>11</v>
      </c>
      <c r="AC3167">
        <v>13.7</v>
      </c>
      <c r="AD3167">
        <v>41.4</v>
      </c>
    </row>
    <row r="3168" spans="1:30" x14ac:dyDescent="0.45">
      <c r="A3168" t="s">
        <v>230</v>
      </c>
      <c r="B3168">
        <v>27620</v>
      </c>
      <c r="C3168" t="s">
        <v>643</v>
      </c>
      <c r="E3168">
        <v>56</v>
      </c>
      <c r="F3168" t="s">
        <v>51</v>
      </c>
      <c r="H3168">
        <v>1</v>
      </c>
      <c r="I3168" t="s">
        <v>32</v>
      </c>
      <c r="J3168">
        <v>1</v>
      </c>
      <c r="K3168" t="s">
        <v>32</v>
      </c>
      <c r="L3168">
        <v>0</v>
      </c>
      <c r="M3168" t="s">
        <v>32</v>
      </c>
      <c r="N3168">
        <v>2012</v>
      </c>
      <c r="O3168">
        <v>746</v>
      </c>
      <c r="P3168">
        <v>179710</v>
      </c>
      <c r="Q3168">
        <v>202</v>
      </c>
      <c r="R3168">
        <v>151491</v>
      </c>
      <c r="S3168">
        <v>2183</v>
      </c>
      <c r="T3168">
        <v>52233</v>
      </c>
      <c r="U3168">
        <v>544</v>
      </c>
      <c r="W3168">
        <v>23.4</v>
      </c>
      <c r="X3168">
        <v>15.8</v>
      </c>
      <c r="Y3168">
        <v>29.2</v>
      </c>
      <c r="Z3168">
        <v>12.6</v>
      </c>
      <c r="AA3168">
        <v>40.5</v>
      </c>
      <c r="AB3168">
        <v>16.2</v>
      </c>
      <c r="AC3168">
        <v>28.3</v>
      </c>
    </row>
    <row r="3169" spans="1:30" x14ac:dyDescent="0.45">
      <c r="A3169" t="s">
        <v>230</v>
      </c>
      <c r="B3169">
        <v>27620</v>
      </c>
      <c r="C3169" t="s">
        <v>643</v>
      </c>
      <c r="E3169">
        <v>61</v>
      </c>
      <c r="F3169" t="s">
        <v>52</v>
      </c>
      <c r="H3169">
        <v>1</v>
      </c>
      <c r="I3169" t="s">
        <v>32</v>
      </c>
      <c r="J3169">
        <v>1</v>
      </c>
      <c r="K3169" t="s">
        <v>32</v>
      </c>
      <c r="L3169">
        <v>0</v>
      </c>
      <c r="M3169" t="s">
        <v>32</v>
      </c>
      <c r="N3169">
        <v>2012</v>
      </c>
      <c r="O3169">
        <v>220</v>
      </c>
      <c r="P3169">
        <v>75184</v>
      </c>
      <c r="Q3169">
        <v>35</v>
      </c>
      <c r="R3169">
        <v>69685</v>
      </c>
      <c r="S3169">
        <v>1120</v>
      </c>
      <c r="T3169">
        <v>33174</v>
      </c>
      <c r="U3169">
        <v>185</v>
      </c>
      <c r="W3169">
        <v>33.1</v>
      </c>
      <c r="X3169">
        <v>6.9</v>
      </c>
      <c r="Y3169">
        <v>20.6</v>
      </c>
      <c r="Z3169">
        <v>1.8</v>
      </c>
      <c r="AA3169">
        <v>1.4</v>
      </c>
      <c r="AB3169">
        <v>1.6</v>
      </c>
      <c r="AC3169">
        <v>38.299999999999997</v>
      </c>
    </row>
    <row r="3170" spans="1:30" x14ac:dyDescent="0.45">
      <c r="A3170" t="s">
        <v>230</v>
      </c>
      <c r="B3170">
        <v>27620</v>
      </c>
      <c r="C3170" t="s">
        <v>643</v>
      </c>
      <c r="E3170">
        <v>62</v>
      </c>
      <c r="F3170" t="s">
        <v>53</v>
      </c>
      <c r="H3170">
        <v>1</v>
      </c>
      <c r="I3170" t="s">
        <v>32</v>
      </c>
      <c r="J3170">
        <v>1</v>
      </c>
      <c r="K3170" t="s">
        <v>32</v>
      </c>
      <c r="L3170">
        <v>0</v>
      </c>
      <c r="M3170" t="s">
        <v>32</v>
      </c>
      <c r="N3170">
        <v>2012</v>
      </c>
      <c r="O3170">
        <v>1005</v>
      </c>
      <c r="P3170">
        <v>743355</v>
      </c>
      <c r="Q3170">
        <v>188</v>
      </c>
      <c r="R3170">
        <v>727395</v>
      </c>
      <c r="S3170">
        <v>7741</v>
      </c>
      <c r="T3170">
        <v>284642</v>
      </c>
      <c r="U3170">
        <v>818</v>
      </c>
      <c r="V3170">
        <v>15959</v>
      </c>
      <c r="W3170">
        <v>15</v>
      </c>
      <c r="X3170">
        <v>4.4000000000000004</v>
      </c>
      <c r="Y3170">
        <v>22.7</v>
      </c>
      <c r="Z3170">
        <v>4.7</v>
      </c>
      <c r="AA3170">
        <v>9.1999999999999993</v>
      </c>
      <c r="AB3170">
        <v>5.0999999999999996</v>
      </c>
      <c r="AC3170">
        <v>16.8</v>
      </c>
      <c r="AD3170">
        <v>22.3</v>
      </c>
    </row>
    <row r="3171" spans="1:30" x14ac:dyDescent="0.45">
      <c r="A3171" t="s">
        <v>230</v>
      </c>
      <c r="B3171">
        <v>27620</v>
      </c>
      <c r="C3171" t="s">
        <v>643</v>
      </c>
      <c r="E3171">
        <v>71</v>
      </c>
      <c r="F3171" t="s">
        <v>54</v>
      </c>
      <c r="H3171">
        <v>1</v>
      </c>
      <c r="I3171" t="s">
        <v>32</v>
      </c>
      <c r="J3171">
        <v>1</v>
      </c>
      <c r="K3171" t="s">
        <v>32</v>
      </c>
      <c r="L3171">
        <v>0</v>
      </c>
      <c r="M3171" t="s">
        <v>32</v>
      </c>
      <c r="N3171">
        <v>2012</v>
      </c>
      <c r="O3171">
        <v>315</v>
      </c>
      <c r="P3171">
        <v>38107</v>
      </c>
      <c r="Q3171">
        <v>83</v>
      </c>
      <c r="R3171">
        <v>36062</v>
      </c>
      <c r="S3171">
        <v>373</v>
      </c>
      <c r="T3171">
        <v>7124</v>
      </c>
      <c r="U3171">
        <v>231</v>
      </c>
      <c r="V3171">
        <v>2045</v>
      </c>
      <c r="W3171">
        <v>25.4</v>
      </c>
      <c r="X3171">
        <v>6</v>
      </c>
      <c r="Y3171">
        <v>40.4</v>
      </c>
      <c r="Z3171">
        <v>6.1</v>
      </c>
      <c r="AA3171">
        <v>12.2</v>
      </c>
      <c r="AB3171">
        <v>7.7</v>
      </c>
      <c r="AC3171">
        <v>25.1</v>
      </c>
      <c r="AD3171">
        <v>31.1</v>
      </c>
    </row>
    <row r="3172" spans="1:30" x14ac:dyDescent="0.45">
      <c r="A3172" t="s">
        <v>230</v>
      </c>
      <c r="B3172">
        <v>27620</v>
      </c>
      <c r="C3172" t="s">
        <v>643</v>
      </c>
      <c r="E3172">
        <v>72</v>
      </c>
      <c r="F3172" t="s">
        <v>55</v>
      </c>
      <c r="H3172">
        <v>1</v>
      </c>
      <c r="I3172" t="s">
        <v>32</v>
      </c>
      <c r="J3172">
        <v>1</v>
      </c>
      <c r="K3172" t="s">
        <v>32</v>
      </c>
      <c r="L3172">
        <v>0</v>
      </c>
      <c r="M3172" t="s">
        <v>32</v>
      </c>
      <c r="N3172">
        <v>2012</v>
      </c>
      <c r="O3172">
        <v>393</v>
      </c>
      <c r="P3172">
        <v>181175</v>
      </c>
      <c r="Q3172">
        <v>223</v>
      </c>
      <c r="R3172">
        <v>177447</v>
      </c>
      <c r="S3172">
        <v>4326</v>
      </c>
      <c r="T3172">
        <v>52193</v>
      </c>
      <c r="U3172">
        <v>170</v>
      </c>
      <c r="W3172">
        <v>28</v>
      </c>
      <c r="X3172">
        <v>33.299999999999997</v>
      </c>
      <c r="Y3172">
        <v>34.700000000000003</v>
      </c>
      <c r="Z3172">
        <v>35.6</v>
      </c>
      <c r="AA3172">
        <v>44.2</v>
      </c>
      <c r="AB3172">
        <v>41.1</v>
      </c>
      <c r="AC3172">
        <v>51.8</v>
      </c>
    </row>
    <row r="3173" spans="1:30" x14ac:dyDescent="0.45">
      <c r="A3173" t="s">
        <v>230</v>
      </c>
      <c r="B3173">
        <v>27620</v>
      </c>
      <c r="C3173" t="s">
        <v>643</v>
      </c>
      <c r="E3173">
        <v>81</v>
      </c>
      <c r="F3173" t="s">
        <v>56</v>
      </c>
      <c r="G3173" t="s">
        <v>57</v>
      </c>
      <c r="H3173">
        <v>1</v>
      </c>
      <c r="I3173" t="s">
        <v>32</v>
      </c>
      <c r="J3173">
        <v>1</v>
      </c>
      <c r="K3173" t="s">
        <v>32</v>
      </c>
      <c r="L3173">
        <v>0</v>
      </c>
      <c r="M3173" t="s">
        <v>32</v>
      </c>
      <c r="N3173">
        <v>2012</v>
      </c>
      <c r="O3173">
        <v>1634</v>
      </c>
      <c r="P3173">
        <v>95073</v>
      </c>
      <c r="Q3173">
        <v>197</v>
      </c>
      <c r="U3173">
        <v>1438</v>
      </c>
      <c r="V3173">
        <v>27401</v>
      </c>
      <c r="W3173">
        <v>14.3</v>
      </c>
      <c r="X3173">
        <v>38.299999999999997</v>
      </c>
      <c r="Y3173">
        <v>38</v>
      </c>
      <c r="AC3173">
        <v>14.5</v>
      </c>
      <c r="AD3173">
        <v>19.899999999999999</v>
      </c>
    </row>
    <row r="3174" spans="1:30" x14ac:dyDescent="0.45">
      <c r="A3174" t="s">
        <v>231</v>
      </c>
      <c r="B3174">
        <v>27740</v>
      </c>
      <c r="C3174" t="s">
        <v>644</v>
      </c>
      <c r="E3174">
        <v>0</v>
      </c>
      <c r="F3174" t="s">
        <v>31</v>
      </c>
      <c r="H3174">
        <v>1</v>
      </c>
      <c r="I3174" t="s">
        <v>32</v>
      </c>
      <c r="J3174">
        <v>1</v>
      </c>
      <c r="K3174" t="s">
        <v>32</v>
      </c>
      <c r="L3174">
        <v>0</v>
      </c>
      <c r="M3174" t="s">
        <v>32</v>
      </c>
      <c r="N3174">
        <v>2012</v>
      </c>
      <c r="O3174">
        <v>13636</v>
      </c>
      <c r="P3174">
        <v>11044636</v>
      </c>
      <c r="Q3174">
        <v>2695</v>
      </c>
      <c r="R3174">
        <v>10512114</v>
      </c>
      <c r="S3174">
        <v>58741</v>
      </c>
      <c r="T3174">
        <v>1930334</v>
      </c>
      <c r="U3174">
        <v>10940</v>
      </c>
      <c r="V3174">
        <v>532522</v>
      </c>
      <c r="W3174">
        <v>2.9</v>
      </c>
      <c r="X3174">
        <v>3.4</v>
      </c>
      <c r="Y3174">
        <v>7.7</v>
      </c>
      <c r="Z3174">
        <v>4</v>
      </c>
      <c r="AA3174">
        <v>4.7</v>
      </c>
      <c r="AB3174">
        <v>10.6</v>
      </c>
      <c r="AC3174">
        <v>4.3</v>
      </c>
      <c r="AD3174">
        <v>17.5</v>
      </c>
    </row>
    <row r="3175" spans="1:30" x14ac:dyDescent="0.45">
      <c r="A3175" t="s">
        <v>231</v>
      </c>
      <c r="B3175">
        <v>27740</v>
      </c>
      <c r="C3175" t="s">
        <v>644</v>
      </c>
      <c r="E3175">
        <v>11</v>
      </c>
      <c r="F3175" t="s">
        <v>33</v>
      </c>
      <c r="G3175" t="s">
        <v>34</v>
      </c>
      <c r="H3175">
        <v>1</v>
      </c>
      <c r="I3175" t="s">
        <v>32</v>
      </c>
      <c r="J3175">
        <v>1</v>
      </c>
      <c r="K3175" t="s">
        <v>32</v>
      </c>
      <c r="L3175">
        <v>0</v>
      </c>
      <c r="M3175" t="s">
        <v>32</v>
      </c>
      <c r="N3175">
        <v>2012</v>
      </c>
      <c r="O3175">
        <v>62</v>
      </c>
      <c r="P3175">
        <v>2006</v>
      </c>
      <c r="Q3175">
        <v>0</v>
      </c>
      <c r="R3175">
        <v>0</v>
      </c>
      <c r="S3175">
        <v>0</v>
      </c>
      <c r="T3175">
        <v>0</v>
      </c>
      <c r="U3175">
        <v>62</v>
      </c>
      <c r="V3175">
        <v>2006</v>
      </c>
      <c r="W3175">
        <v>45</v>
      </c>
      <c r="X3175">
        <v>6.8</v>
      </c>
      <c r="Y3175">
        <v>0</v>
      </c>
      <c r="Z3175">
        <v>0</v>
      </c>
      <c r="AA3175">
        <v>0</v>
      </c>
      <c r="AB3175">
        <v>0</v>
      </c>
      <c r="AC3175">
        <v>42.9</v>
      </c>
      <c r="AD3175">
        <v>6.5</v>
      </c>
    </row>
    <row r="3176" spans="1:30" x14ac:dyDescent="0.45">
      <c r="A3176" t="s">
        <v>231</v>
      </c>
      <c r="B3176">
        <v>27740</v>
      </c>
      <c r="C3176" t="s">
        <v>644</v>
      </c>
      <c r="E3176">
        <v>23</v>
      </c>
      <c r="F3176" t="s">
        <v>37</v>
      </c>
      <c r="H3176">
        <v>1</v>
      </c>
      <c r="I3176" t="s">
        <v>32</v>
      </c>
      <c r="J3176">
        <v>1</v>
      </c>
      <c r="K3176" t="s">
        <v>32</v>
      </c>
      <c r="L3176">
        <v>0</v>
      </c>
      <c r="M3176" t="s">
        <v>32</v>
      </c>
      <c r="N3176">
        <v>2012</v>
      </c>
      <c r="O3176">
        <v>1976</v>
      </c>
      <c r="P3176">
        <v>557041</v>
      </c>
      <c r="Q3176">
        <v>306</v>
      </c>
      <c r="R3176">
        <v>451847</v>
      </c>
      <c r="S3176">
        <v>2798</v>
      </c>
      <c r="T3176">
        <v>87962</v>
      </c>
      <c r="U3176">
        <v>1670</v>
      </c>
      <c r="W3176">
        <v>11.3</v>
      </c>
      <c r="X3176">
        <v>34.299999999999997</v>
      </c>
      <c r="Y3176">
        <v>25.3</v>
      </c>
      <c r="Z3176">
        <v>44.3</v>
      </c>
      <c r="AA3176">
        <v>40.4</v>
      </c>
      <c r="AB3176">
        <v>48.4</v>
      </c>
      <c r="AC3176">
        <v>11.1</v>
      </c>
    </row>
    <row r="3177" spans="1:30" x14ac:dyDescent="0.45">
      <c r="A3177" t="s">
        <v>231</v>
      </c>
      <c r="B3177">
        <v>27740</v>
      </c>
      <c r="C3177" t="s">
        <v>644</v>
      </c>
      <c r="E3177" t="s">
        <v>38</v>
      </c>
      <c r="F3177" t="s">
        <v>39</v>
      </c>
      <c r="H3177">
        <v>1</v>
      </c>
      <c r="I3177" t="s">
        <v>32</v>
      </c>
      <c r="J3177">
        <v>1</v>
      </c>
      <c r="K3177" t="s">
        <v>32</v>
      </c>
      <c r="L3177">
        <v>0</v>
      </c>
      <c r="M3177" t="s">
        <v>32</v>
      </c>
      <c r="N3177">
        <v>2012</v>
      </c>
      <c r="O3177">
        <v>358</v>
      </c>
      <c r="P3177">
        <v>2381531</v>
      </c>
      <c r="Q3177">
        <v>174</v>
      </c>
      <c r="R3177">
        <v>2376784</v>
      </c>
      <c r="S3177">
        <v>7480</v>
      </c>
      <c r="T3177">
        <v>318322</v>
      </c>
      <c r="U3177">
        <v>185</v>
      </c>
      <c r="V3177">
        <v>4748</v>
      </c>
      <c r="W3177">
        <v>24.6</v>
      </c>
      <c r="X3177">
        <v>4.7</v>
      </c>
      <c r="Y3177">
        <v>40.5</v>
      </c>
      <c r="Z3177">
        <v>4.8</v>
      </c>
      <c r="AA3177">
        <v>7.1</v>
      </c>
      <c r="AB3177">
        <v>6.5</v>
      </c>
      <c r="AC3177">
        <v>36.9</v>
      </c>
      <c r="AD3177">
        <v>43.8</v>
      </c>
    </row>
    <row r="3178" spans="1:30" x14ac:dyDescent="0.45">
      <c r="A3178" t="s">
        <v>231</v>
      </c>
      <c r="B3178">
        <v>27740</v>
      </c>
      <c r="C3178" t="s">
        <v>644</v>
      </c>
      <c r="E3178">
        <v>42</v>
      </c>
      <c r="F3178" t="s">
        <v>40</v>
      </c>
      <c r="H3178">
        <v>1</v>
      </c>
      <c r="I3178" t="s">
        <v>32</v>
      </c>
      <c r="J3178">
        <v>1</v>
      </c>
      <c r="K3178" t="s">
        <v>32</v>
      </c>
      <c r="L3178">
        <v>0</v>
      </c>
      <c r="M3178" t="s">
        <v>32</v>
      </c>
      <c r="N3178">
        <v>2012</v>
      </c>
      <c r="O3178">
        <v>272</v>
      </c>
      <c r="P3178">
        <v>865900</v>
      </c>
      <c r="Q3178">
        <v>116</v>
      </c>
      <c r="R3178">
        <v>857053</v>
      </c>
      <c r="S3178">
        <v>2122</v>
      </c>
      <c r="T3178">
        <v>67946</v>
      </c>
      <c r="U3178">
        <v>156</v>
      </c>
      <c r="V3178">
        <v>8847</v>
      </c>
      <c r="W3178">
        <v>22.7</v>
      </c>
      <c r="X3178">
        <v>5.9</v>
      </c>
      <c r="Y3178">
        <v>28.5</v>
      </c>
      <c r="Z3178">
        <v>6</v>
      </c>
      <c r="AA3178">
        <v>36.1</v>
      </c>
      <c r="AB3178">
        <v>32.4</v>
      </c>
      <c r="AC3178">
        <v>29.6</v>
      </c>
      <c r="AD3178">
        <v>27.1</v>
      </c>
    </row>
    <row r="3179" spans="1:30" x14ac:dyDescent="0.45">
      <c r="A3179" t="s">
        <v>231</v>
      </c>
      <c r="B3179">
        <v>27740</v>
      </c>
      <c r="C3179" t="s">
        <v>644</v>
      </c>
      <c r="E3179" t="s">
        <v>41</v>
      </c>
      <c r="F3179" t="s">
        <v>42</v>
      </c>
      <c r="H3179">
        <v>1</v>
      </c>
      <c r="I3179" t="s">
        <v>32</v>
      </c>
      <c r="J3179">
        <v>1</v>
      </c>
      <c r="K3179" t="s">
        <v>32</v>
      </c>
      <c r="L3179">
        <v>0</v>
      </c>
      <c r="M3179" t="s">
        <v>32</v>
      </c>
      <c r="N3179">
        <v>2012</v>
      </c>
      <c r="O3179">
        <v>1867</v>
      </c>
      <c r="P3179">
        <v>2377518</v>
      </c>
      <c r="Q3179">
        <v>442</v>
      </c>
      <c r="R3179">
        <v>2263788</v>
      </c>
      <c r="S3179">
        <v>9518</v>
      </c>
      <c r="T3179">
        <v>193715</v>
      </c>
      <c r="U3179">
        <v>1424</v>
      </c>
      <c r="V3179">
        <v>113731</v>
      </c>
      <c r="W3179">
        <v>16.2</v>
      </c>
      <c r="X3179">
        <v>3.3</v>
      </c>
      <c r="Y3179">
        <v>9.5</v>
      </c>
      <c r="Z3179">
        <v>2.8</v>
      </c>
      <c r="AA3179">
        <v>4.3</v>
      </c>
      <c r="AB3179">
        <v>2.6</v>
      </c>
      <c r="AC3179">
        <v>20.8</v>
      </c>
      <c r="AD3179">
        <v>32.9</v>
      </c>
    </row>
    <row r="3180" spans="1:30" x14ac:dyDescent="0.45">
      <c r="A3180" t="s">
        <v>231</v>
      </c>
      <c r="B3180">
        <v>27740</v>
      </c>
      <c r="C3180" t="s">
        <v>644</v>
      </c>
      <c r="E3180" t="s">
        <v>43</v>
      </c>
      <c r="F3180" t="s">
        <v>44</v>
      </c>
      <c r="G3180" t="s">
        <v>45</v>
      </c>
      <c r="H3180">
        <v>1</v>
      </c>
      <c r="I3180" t="s">
        <v>32</v>
      </c>
      <c r="J3180">
        <v>1</v>
      </c>
      <c r="K3180" t="s">
        <v>32</v>
      </c>
      <c r="L3180">
        <v>0</v>
      </c>
      <c r="M3180" t="s">
        <v>32</v>
      </c>
      <c r="N3180">
        <v>2012</v>
      </c>
      <c r="O3180">
        <v>446</v>
      </c>
      <c r="P3180">
        <v>88819</v>
      </c>
      <c r="Q3180">
        <v>59</v>
      </c>
      <c r="R3180">
        <v>68181</v>
      </c>
      <c r="S3180">
        <v>581</v>
      </c>
      <c r="T3180">
        <v>22345</v>
      </c>
      <c r="U3180">
        <v>386</v>
      </c>
      <c r="V3180">
        <v>20638</v>
      </c>
      <c r="W3180">
        <v>16.899999999999999</v>
      </c>
      <c r="X3180">
        <v>17.7</v>
      </c>
      <c r="Y3180">
        <v>53.4</v>
      </c>
      <c r="Z3180">
        <v>26.1</v>
      </c>
      <c r="AA3180">
        <v>26</v>
      </c>
      <c r="AB3180">
        <v>25.1</v>
      </c>
      <c r="AC3180">
        <v>18.3</v>
      </c>
      <c r="AD3180">
        <v>23.5</v>
      </c>
    </row>
    <row r="3181" spans="1:30" x14ac:dyDescent="0.45">
      <c r="A3181" t="s">
        <v>231</v>
      </c>
      <c r="B3181">
        <v>27740</v>
      </c>
      <c r="C3181" t="s">
        <v>644</v>
      </c>
      <c r="E3181">
        <v>51</v>
      </c>
      <c r="F3181" t="s">
        <v>46</v>
      </c>
      <c r="H3181">
        <v>1</v>
      </c>
      <c r="I3181" t="s">
        <v>32</v>
      </c>
      <c r="J3181">
        <v>1</v>
      </c>
      <c r="K3181" t="s">
        <v>32</v>
      </c>
      <c r="L3181">
        <v>0</v>
      </c>
      <c r="M3181" t="s">
        <v>32</v>
      </c>
      <c r="N3181">
        <v>2012</v>
      </c>
      <c r="O3181">
        <v>75</v>
      </c>
      <c r="P3181">
        <v>559773</v>
      </c>
      <c r="Q3181">
        <v>39</v>
      </c>
      <c r="R3181">
        <v>557715</v>
      </c>
      <c r="S3181">
        <v>1484</v>
      </c>
      <c r="T3181">
        <v>58787</v>
      </c>
      <c r="U3181">
        <v>36</v>
      </c>
      <c r="V3181">
        <v>2058</v>
      </c>
      <c r="W3181">
        <v>15</v>
      </c>
      <c r="X3181">
        <v>4.2</v>
      </c>
      <c r="Y3181">
        <v>33</v>
      </c>
      <c r="Z3181">
        <v>4.4000000000000004</v>
      </c>
      <c r="AA3181">
        <v>6.8</v>
      </c>
      <c r="AB3181">
        <v>3.7</v>
      </c>
      <c r="AC3181">
        <v>15.9</v>
      </c>
      <c r="AD3181">
        <v>2.4</v>
      </c>
    </row>
    <row r="3182" spans="1:30" x14ac:dyDescent="0.45">
      <c r="A3182" t="s">
        <v>231</v>
      </c>
      <c r="B3182">
        <v>27740</v>
      </c>
      <c r="C3182" t="s">
        <v>644</v>
      </c>
      <c r="E3182">
        <v>52</v>
      </c>
      <c r="F3182" t="s">
        <v>47</v>
      </c>
      <c r="G3182" t="s">
        <v>48</v>
      </c>
      <c r="H3182">
        <v>1</v>
      </c>
      <c r="I3182" t="s">
        <v>32</v>
      </c>
      <c r="J3182">
        <v>1</v>
      </c>
      <c r="K3182" t="s">
        <v>32</v>
      </c>
      <c r="L3182">
        <v>0</v>
      </c>
      <c r="M3182" t="s">
        <v>32</v>
      </c>
      <c r="N3182">
        <v>2012</v>
      </c>
      <c r="O3182">
        <v>530</v>
      </c>
      <c r="P3182">
        <v>1397012</v>
      </c>
      <c r="Q3182">
        <v>228</v>
      </c>
      <c r="R3182">
        <v>1370005</v>
      </c>
      <c r="S3182">
        <v>3651</v>
      </c>
      <c r="T3182">
        <v>161921</v>
      </c>
      <c r="U3182">
        <v>302</v>
      </c>
      <c r="V3182">
        <v>27007</v>
      </c>
      <c r="W3182">
        <v>21.5</v>
      </c>
      <c r="X3182">
        <v>9</v>
      </c>
      <c r="Y3182">
        <v>27</v>
      </c>
      <c r="Z3182">
        <v>9.6</v>
      </c>
      <c r="AA3182">
        <v>18.100000000000001</v>
      </c>
      <c r="AB3182">
        <v>27.7</v>
      </c>
      <c r="AC3182">
        <v>39.799999999999997</v>
      </c>
      <c r="AD3182">
        <v>19.8</v>
      </c>
    </row>
    <row r="3183" spans="1:30" x14ac:dyDescent="0.45">
      <c r="A3183" t="s">
        <v>231</v>
      </c>
      <c r="B3183">
        <v>27740</v>
      </c>
      <c r="C3183" t="s">
        <v>644</v>
      </c>
      <c r="E3183">
        <v>53</v>
      </c>
      <c r="F3183" t="s">
        <v>49</v>
      </c>
      <c r="H3183">
        <v>1</v>
      </c>
      <c r="I3183" t="s">
        <v>32</v>
      </c>
      <c r="J3183">
        <v>1</v>
      </c>
      <c r="K3183" t="s">
        <v>32</v>
      </c>
      <c r="L3183">
        <v>0</v>
      </c>
      <c r="M3183" t="s">
        <v>32</v>
      </c>
      <c r="N3183">
        <v>2012</v>
      </c>
      <c r="O3183">
        <v>956</v>
      </c>
      <c r="P3183">
        <v>219201</v>
      </c>
      <c r="Q3183">
        <v>87</v>
      </c>
      <c r="R3183">
        <v>101339</v>
      </c>
      <c r="S3183">
        <v>477</v>
      </c>
      <c r="T3183">
        <v>16065</v>
      </c>
      <c r="U3183">
        <v>869</v>
      </c>
      <c r="V3183">
        <v>117862</v>
      </c>
      <c r="W3183">
        <v>27.5</v>
      </c>
      <c r="X3183">
        <v>38</v>
      </c>
      <c r="Y3183">
        <v>39.299999999999997</v>
      </c>
      <c r="Z3183">
        <v>31.7</v>
      </c>
      <c r="AA3183">
        <v>8.5</v>
      </c>
      <c r="AB3183">
        <v>12.2</v>
      </c>
      <c r="AC3183">
        <v>28.6</v>
      </c>
      <c r="AD3183">
        <v>48.5</v>
      </c>
    </row>
    <row r="3184" spans="1:30" x14ac:dyDescent="0.45">
      <c r="A3184" t="s">
        <v>231</v>
      </c>
      <c r="B3184">
        <v>27740</v>
      </c>
      <c r="C3184" t="s">
        <v>644</v>
      </c>
      <c r="E3184">
        <v>54</v>
      </c>
      <c r="F3184" t="s">
        <v>50</v>
      </c>
      <c r="H3184">
        <v>1</v>
      </c>
      <c r="I3184" t="s">
        <v>32</v>
      </c>
      <c r="J3184">
        <v>1</v>
      </c>
      <c r="K3184" t="s">
        <v>32</v>
      </c>
      <c r="L3184">
        <v>0</v>
      </c>
      <c r="M3184" t="s">
        <v>32</v>
      </c>
      <c r="N3184">
        <v>2012</v>
      </c>
      <c r="O3184">
        <v>1306</v>
      </c>
      <c r="P3184">
        <v>381727</v>
      </c>
      <c r="Q3184">
        <v>281</v>
      </c>
      <c r="R3184">
        <v>343623</v>
      </c>
      <c r="S3184">
        <v>3138</v>
      </c>
      <c r="T3184">
        <v>113162</v>
      </c>
      <c r="U3184">
        <v>1025</v>
      </c>
      <c r="V3184">
        <v>38104</v>
      </c>
      <c r="W3184">
        <v>17</v>
      </c>
      <c r="X3184">
        <v>13.7</v>
      </c>
      <c r="Y3184">
        <v>36.9</v>
      </c>
      <c r="Z3184">
        <v>15.7</v>
      </c>
      <c r="AA3184">
        <v>11.9</v>
      </c>
      <c r="AB3184">
        <v>19.5</v>
      </c>
      <c r="AC3184">
        <v>18.7</v>
      </c>
      <c r="AD3184">
        <v>23.5</v>
      </c>
    </row>
    <row r="3185" spans="1:30" x14ac:dyDescent="0.45">
      <c r="A3185" t="s">
        <v>231</v>
      </c>
      <c r="B3185">
        <v>27740</v>
      </c>
      <c r="C3185" t="s">
        <v>644</v>
      </c>
      <c r="E3185">
        <v>56</v>
      </c>
      <c r="F3185" t="s">
        <v>51</v>
      </c>
      <c r="H3185">
        <v>1</v>
      </c>
      <c r="I3185" t="s">
        <v>32</v>
      </c>
      <c r="J3185">
        <v>1</v>
      </c>
      <c r="K3185" t="s">
        <v>32</v>
      </c>
      <c r="L3185">
        <v>0</v>
      </c>
      <c r="M3185" t="s">
        <v>32</v>
      </c>
      <c r="N3185">
        <v>2012</v>
      </c>
      <c r="O3185">
        <v>1431</v>
      </c>
      <c r="P3185">
        <v>142301</v>
      </c>
      <c r="Q3185">
        <v>98</v>
      </c>
      <c r="R3185">
        <v>126908</v>
      </c>
      <c r="S3185">
        <v>3409</v>
      </c>
      <c r="T3185">
        <v>61200</v>
      </c>
      <c r="U3185">
        <v>1332</v>
      </c>
      <c r="V3185">
        <v>15393</v>
      </c>
      <c r="W3185">
        <v>11.9</v>
      </c>
      <c r="X3185">
        <v>7.6</v>
      </c>
      <c r="Y3185">
        <v>35.4</v>
      </c>
      <c r="Z3185">
        <v>6.6</v>
      </c>
      <c r="AA3185">
        <v>12.2</v>
      </c>
      <c r="AB3185">
        <v>4.0999999999999996</v>
      </c>
      <c r="AC3185">
        <v>11.2</v>
      </c>
      <c r="AD3185">
        <v>19.399999999999999</v>
      </c>
    </row>
    <row r="3186" spans="1:30" x14ac:dyDescent="0.45">
      <c r="A3186" t="s">
        <v>231</v>
      </c>
      <c r="B3186">
        <v>27740</v>
      </c>
      <c r="C3186" t="s">
        <v>644</v>
      </c>
      <c r="E3186">
        <v>61</v>
      </c>
      <c r="F3186" t="s">
        <v>52</v>
      </c>
      <c r="H3186">
        <v>1</v>
      </c>
      <c r="I3186" t="s">
        <v>32</v>
      </c>
      <c r="J3186">
        <v>1</v>
      </c>
      <c r="K3186" t="s">
        <v>32</v>
      </c>
      <c r="L3186">
        <v>0</v>
      </c>
      <c r="M3186" t="s">
        <v>32</v>
      </c>
      <c r="N3186">
        <v>2012</v>
      </c>
      <c r="O3186">
        <v>318</v>
      </c>
      <c r="P3186">
        <v>35626</v>
      </c>
      <c r="Q3186">
        <v>42</v>
      </c>
      <c r="R3186">
        <v>33660</v>
      </c>
      <c r="S3186">
        <v>927</v>
      </c>
      <c r="T3186">
        <v>14390</v>
      </c>
      <c r="U3186">
        <v>276</v>
      </c>
      <c r="V3186">
        <v>1966</v>
      </c>
      <c r="W3186">
        <v>25.4</v>
      </c>
      <c r="X3186">
        <v>8.1999999999999993</v>
      </c>
      <c r="Y3186">
        <v>28.5</v>
      </c>
      <c r="Z3186">
        <v>9.1999999999999993</v>
      </c>
      <c r="AA3186">
        <v>12</v>
      </c>
      <c r="AB3186">
        <v>9.1999999999999993</v>
      </c>
      <c r="AC3186">
        <v>28.9</v>
      </c>
      <c r="AD3186">
        <v>26</v>
      </c>
    </row>
    <row r="3187" spans="1:30" x14ac:dyDescent="0.45">
      <c r="A3187" t="s">
        <v>231</v>
      </c>
      <c r="B3187">
        <v>27740</v>
      </c>
      <c r="C3187" t="s">
        <v>644</v>
      </c>
      <c r="E3187">
        <v>62</v>
      </c>
      <c r="F3187" t="s">
        <v>53</v>
      </c>
      <c r="H3187">
        <v>1</v>
      </c>
      <c r="I3187" t="s">
        <v>32</v>
      </c>
      <c r="J3187">
        <v>1</v>
      </c>
      <c r="K3187" t="s">
        <v>32</v>
      </c>
      <c r="L3187">
        <v>0</v>
      </c>
      <c r="M3187" t="s">
        <v>32</v>
      </c>
      <c r="N3187">
        <v>2012</v>
      </c>
      <c r="O3187">
        <v>1247</v>
      </c>
      <c r="P3187">
        <v>1503628</v>
      </c>
      <c r="Q3187">
        <v>339</v>
      </c>
      <c r="R3187">
        <v>1473606</v>
      </c>
      <c r="S3187">
        <v>14189</v>
      </c>
      <c r="T3187">
        <v>641898</v>
      </c>
      <c r="U3187">
        <v>908</v>
      </c>
      <c r="V3187">
        <v>30022</v>
      </c>
      <c r="W3187">
        <v>11.1</v>
      </c>
      <c r="X3187">
        <v>17.3</v>
      </c>
      <c r="Y3187">
        <v>25.3</v>
      </c>
      <c r="Z3187">
        <v>18.399999999999999</v>
      </c>
      <c r="AA3187">
        <v>15.3</v>
      </c>
      <c r="AB3187">
        <v>23.3</v>
      </c>
      <c r="AC3187">
        <v>8.4</v>
      </c>
      <c r="AD3187">
        <v>23</v>
      </c>
    </row>
    <row r="3188" spans="1:30" x14ac:dyDescent="0.45">
      <c r="A3188" t="s">
        <v>231</v>
      </c>
      <c r="B3188">
        <v>27740</v>
      </c>
      <c r="C3188" t="s">
        <v>644</v>
      </c>
      <c r="E3188">
        <v>71</v>
      </c>
      <c r="F3188" t="s">
        <v>54</v>
      </c>
      <c r="H3188">
        <v>1</v>
      </c>
      <c r="I3188" t="s">
        <v>32</v>
      </c>
      <c r="J3188">
        <v>1</v>
      </c>
      <c r="K3188" t="s">
        <v>32</v>
      </c>
      <c r="L3188">
        <v>0</v>
      </c>
      <c r="M3188" t="s">
        <v>32</v>
      </c>
      <c r="N3188">
        <v>2012</v>
      </c>
      <c r="O3188">
        <v>365</v>
      </c>
      <c r="Q3188">
        <v>50</v>
      </c>
      <c r="U3188">
        <v>316</v>
      </c>
      <c r="W3188">
        <v>17.100000000000001</v>
      </c>
      <c r="Y3188">
        <v>40.200000000000003</v>
      </c>
      <c r="AC3188">
        <v>19</v>
      </c>
    </row>
    <row r="3189" spans="1:30" x14ac:dyDescent="0.45">
      <c r="A3189" t="s">
        <v>231</v>
      </c>
      <c r="B3189">
        <v>27740</v>
      </c>
      <c r="C3189" t="s">
        <v>644</v>
      </c>
      <c r="E3189">
        <v>72</v>
      </c>
      <c r="F3189" t="s">
        <v>55</v>
      </c>
      <c r="H3189">
        <v>1</v>
      </c>
      <c r="I3189" t="s">
        <v>32</v>
      </c>
      <c r="J3189">
        <v>1</v>
      </c>
      <c r="K3189" t="s">
        <v>32</v>
      </c>
      <c r="L3189">
        <v>0</v>
      </c>
      <c r="M3189" t="s">
        <v>32</v>
      </c>
      <c r="N3189">
        <v>2012</v>
      </c>
      <c r="O3189">
        <v>353</v>
      </c>
      <c r="P3189">
        <v>276672</v>
      </c>
      <c r="Q3189">
        <v>203</v>
      </c>
      <c r="R3189">
        <v>273173</v>
      </c>
      <c r="S3189">
        <v>6393</v>
      </c>
      <c r="T3189">
        <v>82641</v>
      </c>
      <c r="U3189">
        <v>150</v>
      </c>
      <c r="V3189">
        <v>3499</v>
      </c>
      <c r="W3189">
        <v>16.7</v>
      </c>
      <c r="X3189">
        <v>8.6</v>
      </c>
      <c r="Y3189">
        <v>21.6</v>
      </c>
      <c r="Z3189">
        <v>9.1999999999999993</v>
      </c>
      <c r="AA3189">
        <v>10</v>
      </c>
      <c r="AB3189">
        <v>9.4</v>
      </c>
      <c r="AC3189">
        <v>24.7</v>
      </c>
      <c r="AD3189">
        <v>27.6</v>
      </c>
    </row>
    <row r="3190" spans="1:30" x14ac:dyDescent="0.45">
      <c r="A3190" t="s">
        <v>231</v>
      </c>
      <c r="B3190">
        <v>27740</v>
      </c>
      <c r="C3190" t="s">
        <v>644</v>
      </c>
      <c r="E3190">
        <v>81</v>
      </c>
      <c r="F3190" t="s">
        <v>56</v>
      </c>
      <c r="G3190" t="s">
        <v>57</v>
      </c>
      <c r="H3190">
        <v>1</v>
      </c>
      <c r="I3190" t="s">
        <v>32</v>
      </c>
      <c r="J3190">
        <v>1</v>
      </c>
      <c r="K3190" t="s">
        <v>32</v>
      </c>
      <c r="L3190">
        <v>0</v>
      </c>
      <c r="M3190" t="s">
        <v>32</v>
      </c>
      <c r="N3190">
        <v>2012</v>
      </c>
      <c r="O3190">
        <v>2086</v>
      </c>
      <c r="P3190">
        <v>126685</v>
      </c>
      <c r="Q3190">
        <v>248</v>
      </c>
      <c r="R3190">
        <v>90430</v>
      </c>
      <c r="S3190">
        <v>1164</v>
      </c>
      <c r="T3190">
        <v>24601</v>
      </c>
      <c r="U3190">
        <v>1838</v>
      </c>
      <c r="V3190">
        <v>36255</v>
      </c>
      <c r="W3190">
        <v>11.8</v>
      </c>
      <c r="X3190">
        <v>15.7</v>
      </c>
      <c r="Y3190">
        <v>25.5</v>
      </c>
      <c r="Z3190">
        <v>25.3</v>
      </c>
      <c r="AA3190">
        <v>26.1</v>
      </c>
      <c r="AB3190">
        <v>21.6</v>
      </c>
      <c r="AC3190">
        <v>12.9</v>
      </c>
      <c r="AD3190">
        <v>14</v>
      </c>
    </row>
    <row r="3191" spans="1:30" x14ac:dyDescent="0.45">
      <c r="A3191" t="s">
        <v>232</v>
      </c>
      <c r="B3191">
        <v>27780</v>
      </c>
      <c r="C3191" t="s">
        <v>645</v>
      </c>
      <c r="E3191">
        <v>0</v>
      </c>
      <c r="F3191" t="s">
        <v>31</v>
      </c>
      <c r="H3191">
        <v>1</v>
      </c>
      <c r="I3191" t="s">
        <v>32</v>
      </c>
      <c r="J3191">
        <v>1</v>
      </c>
      <c r="K3191" t="s">
        <v>32</v>
      </c>
      <c r="L3191">
        <v>0</v>
      </c>
      <c r="M3191" t="s">
        <v>32</v>
      </c>
      <c r="N3191">
        <v>2012</v>
      </c>
      <c r="O3191">
        <v>8860</v>
      </c>
      <c r="P3191">
        <v>8060899</v>
      </c>
      <c r="Q3191">
        <v>2520</v>
      </c>
      <c r="R3191">
        <v>7776973</v>
      </c>
      <c r="S3191">
        <v>48831</v>
      </c>
      <c r="T3191">
        <v>1541220</v>
      </c>
      <c r="U3191">
        <v>6340</v>
      </c>
      <c r="V3191">
        <v>283925</v>
      </c>
      <c r="W3191">
        <v>6.2</v>
      </c>
      <c r="X3191">
        <v>3.2</v>
      </c>
      <c r="Y3191">
        <v>4</v>
      </c>
      <c r="Z3191">
        <v>3.7</v>
      </c>
      <c r="AA3191">
        <v>8.3000000000000007</v>
      </c>
      <c r="AB3191">
        <v>6.6</v>
      </c>
      <c r="AC3191">
        <v>7.9</v>
      </c>
      <c r="AD3191">
        <v>20.5</v>
      </c>
    </row>
    <row r="3192" spans="1:30" x14ac:dyDescent="0.45">
      <c r="A3192" t="s">
        <v>232</v>
      </c>
      <c r="B3192">
        <v>27780</v>
      </c>
      <c r="C3192" t="s">
        <v>645</v>
      </c>
      <c r="E3192">
        <v>11</v>
      </c>
      <c r="F3192" t="s">
        <v>33</v>
      </c>
      <c r="G3192" t="s">
        <v>34</v>
      </c>
      <c r="H3192">
        <v>1</v>
      </c>
      <c r="I3192" t="s">
        <v>32</v>
      </c>
      <c r="J3192">
        <v>1</v>
      </c>
      <c r="K3192" t="s">
        <v>32</v>
      </c>
      <c r="L3192">
        <v>0</v>
      </c>
      <c r="M3192" t="s">
        <v>32</v>
      </c>
      <c r="N3192">
        <v>2012</v>
      </c>
      <c r="O3192">
        <v>64</v>
      </c>
      <c r="Q3192">
        <v>0</v>
      </c>
      <c r="U3192">
        <v>64</v>
      </c>
      <c r="W3192">
        <v>45.1</v>
      </c>
      <c r="Y3192">
        <v>0</v>
      </c>
      <c r="AC3192">
        <v>43</v>
      </c>
    </row>
    <row r="3193" spans="1:30" x14ac:dyDescent="0.45">
      <c r="A3193" t="s">
        <v>232</v>
      </c>
      <c r="B3193">
        <v>27780</v>
      </c>
      <c r="C3193" t="s">
        <v>645</v>
      </c>
      <c r="E3193">
        <v>23</v>
      </c>
      <c r="F3193" t="s">
        <v>37</v>
      </c>
      <c r="H3193">
        <v>1</v>
      </c>
      <c r="I3193" t="s">
        <v>32</v>
      </c>
      <c r="J3193">
        <v>1</v>
      </c>
      <c r="K3193" t="s">
        <v>32</v>
      </c>
      <c r="L3193">
        <v>0</v>
      </c>
      <c r="M3193" t="s">
        <v>32</v>
      </c>
      <c r="N3193">
        <v>2012</v>
      </c>
      <c r="O3193">
        <v>1054</v>
      </c>
      <c r="P3193">
        <v>351775</v>
      </c>
      <c r="Q3193">
        <v>283</v>
      </c>
      <c r="R3193">
        <v>320502</v>
      </c>
      <c r="S3193">
        <v>2168</v>
      </c>
      <c r="T3193">
        <v>77538</v>
      </c>
      <c r="U3193">
        <v>771</v>
      </c>
      <c r="V3193">
        <v>31273</v>
      </c>
      <c r="W3193">
        <v>16.600000000000001</v>
      </c>
      <c r="X3193">
        <v>40.1</v>
      </c>
      <c r="Y3193">
        <v>23.2</v>
      </c>
      <c r="Z3193">
        <v>46.4</v>
      </c>
      <c r="AA3193">
        <v>50.5</v>
      </c>
      <c r="AB3193">
        <v>52.4</v>
      </c>
      <c r="AC3193">
        <v>21</v>
      </c>
      <c r="AD3193">
        <v>34.6</v>
      </c>
    </row>
    <row r="3194" spans="1:30" x14ac:dyDescent="0.45">
      <c r="A3194" t="s">
        <v>232</v>
      </c>
      <c r="B3194">
        <v>27780</v>
      </c>
      <c r="C3194" t="s">
        <v>645</v>
      </c>
      <c r="E3194" t="s">
        <v>38</v>
      </c>
      <c r="F3194" t="s">
        <v>39</v>
      </c>
      <c r="H3194">
        <v>1</v>
      </c>
      <c r="I3194" t="s">
        <v>32</v>
      </c>
      <c r="J3194">
        <v>1</v>
      </c>
      <c r="K3194" t="s">
        <v>32</v>
      </c>
      <c r="L3194">
        <v>0</v>
      </c>
      <c r="M3194" t="s">
        <v>32</v>
      </c>
      <c r="N3194">
        <v>2012</v>
      </c>
      <c r="O3194">
        <v>142</v>
      </c>
      <c r="P3194">
        <v>1558669</v>
      </c>
      <c r="Q3194">
        <v>71</v>
      </c>
      <c r="R3194">
        <v>1550452</v>
      </c>
      <c r="S3194">
        <v>4264</v>
      </c>
      <c r="T3194">
        <v>203154</v>
      </c>
      <c r="U3194">
        <v>71</v>
      </c>
      <c r="W3194">
        <v>60.6</v>
      </c>
      <c r="X3194">
        <v>3.5</v>
      </c>
      <c r="Y3194">
        <v>54.1</v>
      </c>
      <c r="Z3194">
        <v>3.2</v>
      </c>
      <c r="AA3194">
        <v>7.6</v>
      </c>
      <c r="AB3194">
        <v>5.5</v>
      </c>
      <c r="AC3194">
        <v>68.099999999999994</v>
      </c>
    </row>
    <row r="3195" spans="1:30" x14ac:dyDescent="0.45">
      <c r="A3195" t="s">
        <v>232</v>
      </c>
      <c r="B3195">
        <v>27780</v>
      </c>
      <c r="C3195" t="s">
        <v>645</v>
      </c>
      <c r="E3195">
        <v>42</v>
      </c>
      <c r="F3195" t="s">
        <v>40</v>
      </c>
      <c r="H3195">
        <v>1</v>
      </c>
      <c r="I3195" t="s">
        <v>32</v>
      </c>
      <c r="J3195">
        <v>1</v>
      </c>
      <c r="K3195" t="s">
        <v>32</v>
      </c>
      <c r="L3195">
        <v>0</v>
      </c>
      <c r="M3195" t="s">
        <v>32</v>
      </c>
      <c r="N3195">
        <v>2012</v>
      </c>
      <c r="O3195">
        <v>221</v>
      </c>
      <c r="P3195">
        <v>867186</v>
      </c>
      <c r="Q3195">
        <v>122</v>
      </c>
      <c r="R3195">
        <v>862432</v>
      </c>
      <c r="S3195">
        <v>1750</v>
      </c>
      <c r="T3195">
        <v>72442</v>
      </c>
      <c r="U3195">
        <v>99</v>
      </c>
      <c r="W3195">
        <v>48.5</v>
      </c>
      <c r="X3195">
        <v>14.5</v>
      </c>
      <c r="Y3195">
        <v>44.3</v>
      </c>
      <c r="Z3195">
        <v>15.1</v>
      </c>
      <c r="AA3195">
        <v>26.3</v>
      </c>
      <c r="AB3195">
        <v>39.5</v>
      </c>
      <c r="AC3195">
        <v>61.9</v>
      </c>
    </row>
    <row r="3196" spans="1:30" x14ac:dyDescent="0.45">
      <c r="A3196" t="s">
        <v>232</v>
      </c>
      <c r="B3196">
        <v>27780</v>
      </c>
      <c r="C3196" t="s">
        <v>645</v>
      </c>
      <c r="E3196" t="s">
        <v>41</v>
      </c>
      <c r="F3196" t="s">
        <v>42</v>
      </c>
      <c r="H3196">
        <v>1</v>
      </c>
      <c r="I3196" t="s">
        <v>32</v>
      </c>
      <c r="J3196">
        <v>1</v>
      </c>
      <c r="K3196" t="s">
        <v>32</v>
      </c>
      <c r="L3196">
        <v>0</v>
      </c>
      <c r="M3196" t="s">
        <v>32</v>
      </c>
      <c r="N3196">
        <v>2012</v>
      </c>
      <c r="O3196">
        <v>1607</v>
      </c>
      <c r="P3196">
        <v>1557557</v>
      </c>
      <c r="Q3196">
        <v>410</v>
      </c>
      <c r="R3196">
        <v>1482505</v>
      </c>
      <c r="S3196">
        <v>6542</v>
      </c>
      <c r="T3196">
        <v>129390</v>
      </c>
      <c r="U3196">
        <v>1196</v>
      </c>
      <c r="W3196">
        <v>14.7</v>
      </c>
      <c r="X3196">
        <v>7.2</v>
      </c>
      <c r="Y3196">
        <v>19.3</v>
      </c>
      <c r="Z3196">
        <v>7.4</v>
      </c>
      <c r="AA3196">
        <v>9.4</v>
      </c>
      <c r="AB3196">
        <v>8</v>
      </c>
      <c r="AC3196">
        <v>16.100000000000001</v>
      </c>
    </row>
    <row r="3197" spans="1:30" x14ac:dyDescent="0.45">
      <c r="A3197" t="s">
        <v>232</v>
      </c>
      <c r="B3197">
        <v>27780</v>
      </c>
      <c r="C3197" t="s">
        <v>645</v>
      </c>
      <c r="E3197" t="s">
        <v>43</v>
      </c>
      <c r="F3197" t="s">
        <v>44</v>
      </c>
      <c r="G3197" t="s">
        <v>45</v>
      </c>
      <c r="H3197">
        <v>1</v>
      </c>
      <c r="I3197" t="s">
        <v>32</v>
      </c>
      <c r="J3197">
        <v>1</v>
      </c>
      <c r="K3197" t="s">
        <v>32</v>
      </c>
      <c r="L3197">
        <v>0</v>
      </c>
      <c r="M3197" t="s">
        <v>32</v>
      </c>
      <c r="N3197">
        <v>2012</v>
      </c>
      <c r="O3197">
        <v>278</v>
      </c>
      <c r="P3197">
        <v>220940</v>
      </c>
      <c r="Q3197">
        <v>119</v>
      </c>
      <c r="R3197">
        <v>208835</v>
      </c>
      <c r="S3197">
        <v>1673</v>
      </c>
      <c r="T3197">
        <v>52427</v>
      </c>
      <c r="U3197">
        <v>159</v>
      </c>
      <c r="V3197">
        <v>12105</v>
      </c>
      <c r="W3197">
        <v>22.3</v>
      </c>
      <c r="X3197">
        <v>29.9</v>
      </c>
      <c r="Y3197">
        <v>37.799999999999997</v>
      </c>
      <c r="Z3197">
        <v>33.4</v>
      </c>
      <c r="AA3197">
        <v>27.3</v>
      </c>
      <c r="AB3197">
        <v>32.6</v>
      </c>
      <c r="AC3197">
        <v>31.9</v>
      </c>
      <c r="AD3197">
        <v>41.3</v>
      </c>
    </row>
    <row r="3198" spans="1:30" x14ac:dyDescent="0.45">
      <c r="A3198" t="s">
        <v>232</v>
      </c>
      <c r="B3198">
        <v>27780</v>
      </c>
      <c r="C3198" t="s">
        <v>645</v>
      </c>
      <c r="E3198">
        <v>51</v>
      </c>
      <c r="F3198" t="s">
        <v>46</v>
      </c>
      <c r="H3198">
        <v>1</v>
      </c>
      <c r="I3198" t="s">
        <v>32</v>
      </c>
      <c r="J3198">
        <v>1</v>
      </c>
      <c r="K3198" t="s">
        <v>32</v>
      </c>
      <c r="L3198">
        <v>0</v>
      </c>
      <c r="M3198" t="s">
        <v>32</v>
      </c>
      <c r="N3198">
        <v>2012</v>
      </c>
      <c r="O3198">
        <v>144</v>
      </c>
      <c r="P3198">
        <v>291978</v>
      </c>
      <c r="Q3198">
        <v>48</v>
      </c>
      <c r="R3198">
        <v>288478</v>
      </c>
      <c r="S3198">
        <v>876</v>
      </c>
      <c r="T3198">
        <v>34638</v>
      </c>
      <c r="U3198">
        <v>97</v>
      </c>
      <c r="W3198">
        <v>35.1</v>
      </c>
      <c r="X3198">
        <v>7.3</v>
      </c>
      <c r="Y3198">
        <v>27.2</v>
      </c>
      <c r="Z3198">
        <v>7.4</v>
      </c>
      <c r="AA3198">
        <v>9.6</v>
      </c>
      <c r="AB3198">
        <v>9.5</v>
      </c>
      <c r="AC3198">
        <v>48</v>
      </c>
    </row>
    <row r="3199" spans="1:30" x14ac:dyDescent="0.45">
      <c r="A3199" t="s">
        <v>232</v>
      </c>
      <c r="B3199">
        <v>27780</v>
      </c>
      <c r="C3199" t="s">
        <v>645</v>
      </c>
      <c r="E3199">
        <v>52</v>
      </c>
      <c r="F3199" t="s">
        <v>47</v>
      </c>
      <c r="G3199" t="s">
        <v>48</v>
      </c>
      <c r="H3199">
        <v>1</v>
      </c>
      <c r="I3199" t="s">
        <v>32</v>
      </c>
      <c r="J3199">
        <v>1</v>
      </c>
      <c r="K3199" t="s">
        <v>32</v>
      </c>
      <c r="L3199">
        <v>0</v>
      </c>
      <c r="M3199" t="s">
        <v>32</v>
      </c>
      <c r="N3199">
        <v>2012</v>
      </c>
      <c r="O3199">
        <v>277</v>
      </c>
      <c r="P3199">
        <v>666245</v>
      </c>
      <c r="Q3199">
        <v>122</v>
      </c>
      <c r="R3199">
        <v>661036</v>
      </c>
      <c r="S3199">
        <v>2065</v>
      </c>
      <c r="T3199">
        <v>86818</v>
      </c>
      <c r="U3199">
        <v>156</v>
      </c>
      <c r="W3199">
        <v>17.5</v>
      </c>
      <c r="X3199">
        <v>5.0999999999999996</v>
      </c>
      <c r="Y3199">
        <v>32.5</v>
      </c>
      <c r="Z3199">
        <v>5.4</v>
      </c>
      <c r="AA3199">
        <v>9</v>
      </c>
      <c r="AB3199">
        <v>6.5</v>
      </c>
      <c r="AC3199">
        <v>39.6</v>
      </c>
    </row>
    <row r="3200" spans="1:30" x14ac:dyDescent="0.45">
      <c r="A3200" t="s">
        <v>232</v>
      </c>
      <c r="B3200">
        <v>27780</v>
      </c>
      <c r="C3200" t="s">
        <v>645</v>
      </c>
      <c r="E3200">
        <v>53</v>
      </c>
      <c r="F3200" t="s">
        <v>49</v>
      </c>
      <c r="H3200">
        <v>1</v>
      </c>
      <c r="I3200" t="s">
        <v>32</v>
      </c>
      <c r="J3200">
        <v>1</v>
      </c>
      <c r="K3200" t="s">
        <v>32</v>
      </c>
      <c r="L3200">
        <v>0</v>
      </c>
      <c r="M3200" t="s">
        <v>32</v>
      </c>
      <c r="N3200">
        <v>2012</v>
      </c>
      <c r="O3200">
        <v>756</v>
      </c>
      <c r="P3200">
        <v>101119</v>
      </c>
      <c r="Q3200">
        <v>102</v>
      </c>
      <c r="R3200">
        <v>52165</v>
      </c>
      <c r="S3200">
        <v>676</v>
      </c>
      <c r="T3200">
        <v>18853</v>
      </c>
      <c r="U3200">
        <v>654</v>
      </c>
      <c r="W3200">
        <v>26.4</v>
      </c>
      <c r="X3200">
        <v>38.700000000000003</v>
      </c>
      <c r="Y3200">
        <v>53</v>
      </c>
      <c r="Z3200">
        <v>25.8</v>
      </c>
      <c r="AA3200">
        <v>43.5</v>
      </c>
      <c r="AB3200">
        <v>28.8</v>
      </c>
      <c r="AC3200">
        <v>28.9</v>
      </c>
    </row>
    <row r="3201" spans="1:30" x14ac:dyDescent="0.45">
      <c r="A3201" t="s">
        <v>232</v>
      </c>
      <c r="B3201">
        <v>27780</v>
      </c>
      <c r="C3201" t="s">
        <v>645</v>
      </c>
      <c r="E3201">
        <v>54</v>
      </c>
      <c r="F3201" t="s">
        <v>50</v>
      </c>
      <c r="H3201">
        <v>1</v>
      </c>
      <c r="I3201" t="s">
        <v>32</v>
      </c>
      <c r="J3201">
        <v>1</v>
      </c>
      <c r="K3201" t="s">
        <v>32</v>
      </c>
      <c r="L3201">
        <v>0</v>
      </c>
      <c r="M3201" t="s">
        <v>32</v>
      </c>
      <c r="N3201">
        <v>2012</v>
      </c>
      <c r="O3201">
        <v>683</v>
      </c>
      <c r="P3201">
        <v>366735</v>
      </c>
      <c r="Q3201">
        <v>143</v>
      </c>
      <c r="R3201">
        <v>350845</v>
      </c>
      <c r="S3201">
        <v>3152</v>
      </c>
      <c r="T3201">
        <v>149279</v>
      </c>
      <c r="U3201">
        <v>540</v>
      </c>
      <c r="V3201">
        <v>15890</v>
      </c>
      <c r="W3201">
        <v>20.2</v>
      </c>
      <c r="X3201">
        <v>16.399999999999999</v>
      </c>
      <c r="Y3201">
        <v>31.1</v>
      </c>
      <c r="Z3201">
        <v>17.8</v>
      </c>
      <c r="AA3201">
        <v>13.7</v>
      </c>
      <c r="AB3201">
        <v>12.8</v>
      </c>
      <c r="AC3201">
        <v>23.4</v>
      </c>
      <c r="AD3201">
        <v>30.5</v>
      </c>
    </row>
    <row r="3202" spans="1:30" x14ac:dyDescent="0.45">
      <c r="A3202" t="s">
        <v>232</v>
      </c>
      <c r="B3202">
        <v>27780</v>
      </c>
      <c r="C3202" t="s">
        <v>645</v>
      </c>
      <c r="E3202">
        <v>56</v>
      </c>
      <c r="F3202" t="s">
        <v>51</v>
      </c>
      <c r="H3202">
        <v>1</v>
      </c>
      <c r="I3202" t="s">
        <v>32</v>
      </c>
      <c r="J3202">
        <v>1</v>
      </c>
      <c r="K3202" t="s">
        <v>32</v>
      </c>
      <c r="L3202">
        <v>0</v>
      </c>
      <c r="M3202" t="s">
        <v>32</v>
      </c>
      <c r="N3202">
        <v>2012</v>
      </c>
      <c r="O3202">
        <v>599</v>
      </c>
      <c r="P3202">
        <v>127945</v>
      </c>
      <c r="Q3202">
        <v>150</v>
      </c>
      <c r="R3202">
        <v>122853</v>
      </c>
      <c r="S3202">
        <v>2597</v>
      </c>
      <c r="T3202">
        <v>51921</v>
      </c>
      <c r="U3202">
        <v>449</v>
      </c>
      <c r="V3202">
        <v>5092</v>
      </c>
      <c r="W3202">
        <v>18.899999999999999</v>
      </c>
      <c r="X3202">
        <v>29.1</v>
      </c>
      <c r="Y3202">
        <v>46.1</v>
      </c>
      <c r="Z3202">
        <v>32</v>
      </c>
      <c r="AA3202">
        <v>54.2</v>
      </c>
      <c r="AB3202">
        <v>40.299999999999997</v>
      </c>
      <c r="AC3202">
        <v>22.7</v>
      </c>
      <c r="AD3202">
        <v>26.5</v>
      </c>
    </row>
    <row r="3203" spans="1:30" x14ac:dyDescent="0.45">
      <c r="A3203" t="s">
        <v>232</v>
      </c>
      <c r="B3203">
        <v>27780</v>
      </c>
      <c r="C3203" t="s">
        <v>645</v>
      </c>
      <c r="E3203">
        <v>61</v>
      </c>
      <c r="F3203" t="s">
        <v>52</v>
      </c>
      <c r="H3203">
        <v>1</v>
      </c>
      <c r="I3203" t="s">
        <v>32</v>
      </c>
      <c r="J3203">
        <v>1</v>
      </c>
      <c r="K3203" t="s">
        <v>32</v>
      </c>
      <c r="L3203">
        <v>0</v>
      </c>
      <c r="M3203" t="s">
        <v>32</v>
      </c>
      <c r="N3203">
        <v>2012</v>
      </c>
      <c r="O3203">
        <v>220</v>
      </c>
      <c r="P3203">
        <v>139586</v>
      </c>
      <c r="Q3203">
        <v>30</v>
      </c>
      <c r="R3203">
        <v>137151</v>
      </c>
      <c r="S3203">
        <v>2701</v>
      </c>
      <c r="T3203">
        <v>61558</v>
      </c>
      <c r="U3203">
        <v>190</v>
      </c>
      <c r="W3203">
        <v>34.1</v>
      </c>
      <c r="X3203">
        <v>2.7</v>
      </c>
      <c r="Y3203">
        <v>51.4</v>
      </c>
      <c r="Z3203">
        <v>2.8</v>
      </c>
      <c r="AA3203">
        <v>4.3</v>
      </c>
      <c r="AB3203">
        <v>2.2999999999999998</v>
      </c>
      <c r="AC3203">
        <v>39.1</v>
      </c>
    </row>
    <row r="3204" spans="1:30" x14ac:dyDescent="0.45">
      <c r="A3204" t="s">
        <v>232</v>
      </c>
      <c r="B3204">
        <v>27780</v>
      </c>
      <c r="C3204" t="s">
        <v>645</v>
      </c>
      <c r="E3204">
        <v>62</v>
      </c>
      <c r="F3204" t="s">
        <v>53</v>
      </c>
      <c r="H3204">
        <v>1</v>
      </c>
      <c r="I3204" t="s">
        <v>32</v>
      </c>
      <c r="J3204">
        <v>1</v>
      </c>
      <c r="K3204" t="s">
        <v>32</v>
      </c>
      <c r="L3204">
        <v>0</v>
      </c>
      <c r="M3204" t="s">
        <v>32</v>
      </c>
      <c r="N3204">
        <v>2012</v>
      </c>
      <c r="O3204">
        <v>905</v>
      </c>
      <c r="P3204">
        <v>1129177</v>
      </c>
      <c r="Q3204">
        <v>419</v>
      </c>
      <c r="R3204">
        <v>1090681</v>
      </c>
      <c r="S3204">
        <v>14698</v>
      </c>
      <c r="T3204">
        <v>484297</v>
      </c>
      <c r="U3204">
        <v>486</v>
      </c>
      <c r="V3204">
        <v>38497</v>
      </c>
      <c r="W3204">
        <v>21</v>
      </c>
      <c r="X3204">
        <v>14.5</v>
      </c>
      <c r="Y3204">
        <v>22.6</v>
      </c>
      <c r="Z3204">
        <v>15.6</v>
      </c>
      <c r="AA3204">
        <v>27.3</v>
      </c>
      <c r="AB3204">
        <v>20.6</v>
      </c>
      <c r="AC3204">
        <v>25.5</v>
      </c>
      <c r="AD3204">
        <v>36.799999999999997</v>
      </c>
    </row>
    <row r="3205" spans="1:30" x14ac:dyDescent="0.45">
      <c r="A3205" t="s">
        <v>232</v>
      </c>
      <c r="B3205">
        <v>27780</v>
      </c>
      <c r="C3205" t="s">
        <v>645</v>
      </c>
      <c r="E3205">
        <v>71</v>
      </c>
      <c r="F3205" t="s">
        <v>54</v>
      </c>
      <c r="H3205">
        <v>1</v>
      </c>
      <c r="I3205" t="s">
        <v>32</v>
      </c>
      <c r="J3205">
        <v>1</v>
      </c>
      <c r="K3205" t="s">
        <v>32</v>
      </c>
      <c r="L3205">
        <v>0</v>
      </c>
      <c r="M3205" t="s">
        <v>32</v>
      </c>
      <c r="N3205">
        <v>2012</v>
      </c>
      <c r="O3205">
        <v>326</v>
      </c>
      <c r="P3205">
        <v>25987</v>
      </c>
      <c r="Q3205">
        <v>54</v>
      </c>
      <c r="R3205">
        <v>22486</v>
      </c>
      <c r="S3205">
        <v>551</v>
      </c>
      <c r="T3205">
        <v>7439</v>
      </c>
      <c r="U3205">
        <v>272</v>
      </c>
      <c r="V3205">
        <v>3501</v>
      </c>
      <c r="W3205">
        <v>18</v>
      </c>
      <c r="X3205">
        <v>23.4</v>
      </c>
      <c r="Y3205">
        <v>45.1</v>
      </c>
      <c r="Z3205">
        <v>29.3</v>
      </c>
      <c r="AA3205">
        <v>41.2</v>
      </c>
      <c r="AB3205">
        <v>20.7</v>
      </c>
      <c r="AC3205">
        <v>19.100000000000001</v>
      </c>
      <c r="AD3205">
        <v>40.299999999999997</v>
      </c>
    </row>
    <row r="3206" spans="1:30" x14ac:dyDescent="0.45">
      <c r="A3206" t="s">
        <v>232</v>
      </c>
      <c r="B3206">
        <v>27780</v>
      </c>
      <c r="C3206" t="s">
        <v>645</v>
      </c>
      <c r="E3206">
        <v>72</v>
      </c>
      <c r="F3206" t="s">
        <v>55</v>
      </c>
      <c r="H3206">
        <v>1</v>
      </c>
      <c r="I3206" t="s">
        <v>32</v>
      </c>
      <c r="J3206">
        <v>1</v>
      </c>
      <c r="K3206" t="s">
        <v>32</v>
      </c>
      <c r="L3206">
        <v>0</v>
      </c>
      <c r="M3206" t="s">
        <v>32</v>
      </c>
      <c r="N3206">
        <v>2012</v>
      </c>
      <c r="O3206">
        <v>336</v>
      </c>
      <c r="P3206">
        <v>149239</v>
      </c>
      <c r="Q3206">
        <v>270</v>
      </c>
      <c r="R3206">
        <v>146753</v>
      </c>
      <c r="S3206">
        <v>3508</v>
      </c>
      <c r="T3206">
        <v>37088</v>
      </c>
      <c r="U3206">
        <v>65</v>
      </c>
      <c r="W3206">
        <v>30.1</v>
      </c>
      <c r="X3206">
        <v>21</v>
      </c>
      <c r="Y3206">
        <v>27.5</v>
      </c>
      <c r="Z3206">
        <v>22.1</v>
      </c>
      <c r="AA3206">
        <v>22.3</v>
      </c>
      <c r="AB3206">
        <v>15.4</v>
      </c>
      <c r="AC3206">
        <v>60.4</v>
      </c>
    </row>
    <row r="3207" spans="1:30" x14ac:dyDescent="0.45">
      <c r="A3207" t="s">
        <v>232</v>
      </c>
      <c r="B3207">
        <v>27780</v>
      </c>
      <c r="C3207" t="s">
        <v>645</v>
      </c>
      <c r="E3207">
        <v>81</v>
      </c>
      <c r="F3207" t="s">
        <v>56</v>
      </c>
      <c r="G3207" t="s">
        <v>57</v>
      </c>
      <c r="H3207">
        <v>1</v>
      </c>
      <c r="I3207" t="s">
        <v>32</v>
      </c>
      <c r="J3207">
        <v>1</v>
      </c>
      <c r="K3207" t="s">
        <v>32</v>
      </c>
      <c r="L3207">
        <v>0</v>
      </c>
      <c r="M3207" t="s">
        <v>32</v>
      </c>
      <c r="N3207">
        <v>2012</v>
      </c>
      <c r="O3207">
        <v>1247</v>
      </c>
      <c r="P3207">
        <v>93526</v>
      </c>
      <c r="Q3207">
        <v>186</v>
      </c>
      <c r="R3207">
        <v>72287</v>
      </c>
      <c r="S3207">
        <v>733</v>
      </c>
      <c r="T3207">
        <v>18907</v>
      </c>
      <c r="U3207">
        <v>1061</v>
      </c>
      <c r="V3207">
        <v>21240</v>
      </c>
      <c r="W3207">
        <v>19.8</v>
      </c>
      <c r="X3207">
        <v>33</v>
      </c>
      <c r="Y3207">
        <v>42.4</v>
      </c>
      <c r="Z3207">
        <v>43.3</v>
      </c>
      <c r="AA3207">
        <v>37.4</v>
      </c>
      <c r="AB3207">
        <v>50.1</v>
      </c>
      <c r="AC3207">
        <v>18.7</v>
      </c>
      <c r="AD3207">
        <v>25.1</v>
      </c>
    </row>
    <row r="3208" spans="1:30" x14ac:dyDescent="0.45">
      <c r="A3208" t="s">
        <v>233</v>
      </c>
      <c r="B3208">
        <v>27860</v>
      </c>
      <c r="C3208" t="s">
        <v>646</v>
      </c>
      <c r="E3208">
        <v>0</v>
      </c>
      <c r="F3208" t="s">
        <v>31</v>
      </c>
      <c r="H3208">
        <v>1</v>
      </c>
      <c r="I3208" t="s">
        <v>32</v>
      </c>
      <c r="J3208">
        <v>1</v>
      </c>
      <c r="K3208" t="s">
        <v>32</v>
      </c>
      <c r="L3208">
        <v>0</v>
      </c>
      <c r="M3208" t="s">
        <v>32</v>
      </c>
      <c r="N3208">
        <v>2012</v>
      </c>
      <c r="O3208">
        <v>10347</v>
      </c>
      <c r="P3208">
        <v>9604352</v>
      </c>
      <c r="Q3208">
        <v>2267</v>
      </c>
      <c r="R3208">
        <v>9208316</v>
      </c>
      <c r="S3208">
        <v>40583</v>
      </c>
      <c r="T3208">
        <v>1374608</v>
      </c>
      <c r="U3208">
        <v>8080</v>
      </c>
      <c r="V3208">
        <v>396036</v>
      </c>
      <c r="W3208">
        <v>4.8</v>
      </c>
      <c r="X3208">
        <v>4.3</v>
      </c>
      <c r="Y3208">
        <v>8.1999999999999993</v>
      </c>
      <c r="Z3208">
        <v>4.8</v>
      </c>
      <c r="AA3208">
        <v>5.7</v>
      </c>
      <c r="AB3208">
        <v>4.5999999999999996</v>
      </c>
      <c r="AC3208">
        <v>5.6</v>
      </c>
      <c r="AD3208">
        <v>12.4</v>
      </c>
    </row>
    <row r="3209" spans="1:30" x14ac:dyDescent="0.45">
      <c r="A3209" t="s">
        <v>233</v>
      </c>
      <c r="B3209">
        <v>27860</v>
      </c>
      <c r="C3209" t="s">
        <v>646</v>
      </c>
      <c r="E3209">
        <v>11</v>
      </c>
      <c r="F3209" t="s">
        <v>33</v>
      </c>
      <c r="G3209" t="s">
        <v>34</v>
      </c>
      <c r="H3209">
        <v>1</v>
      </c>
      <c r="I3209" t="s">
        <v>32</v>
      </c>
      <c r="J3209">
        <v>1</v>
      </c>
      <c r="K3209" t="s">
        <v>32</v>
      </c>
      <c r="L3209">
        <v>0</v>
      </c>
      <c r="M3209" t="s">
        <v>32</v>
      </c>
      <c r="N3209">
        <v>2012</v>
      </c>
      <c r="O3209">
        <v>274</v>
      </c>
      <c r="Q3209">
        <v>44</v>
      </c>
      <c r="U3209">
        <v>230</v>
      </c>
      <c r="W3209">
        <v>25</v>
      </c>
      <c r="Y3209">
        <v>51.7</v>
      </c>
      <c r="AC3209">
        <v>28.9</v>
      </c>
    </row>
    <row r="3210" spans="1:30" x14ac:dyDescent="0.45">
      <c r="A3210" t="s">
        <v>233</v>
      </c>
      <c r="B3210">
        <v>27860</v>
      </c>
      <c r="C3210" t="s">
        <v>646</v>
      </c>
      <c r="E3210">
        <v>23</v>
      </c>
      <c r="F3210" t="s">
        <v>37</v>
      </c>
      <c r="H3210">
        <v>1</v>
      </c>
      <c r="I3210" t="s">
        <v>32</v>
      </c>
      <c r="J3210">
        <v>1</v>
      </c>
      <c r="K3210" t="s">
        <v>32</v>
      </c>
      <c r="L3210">
        <v>0</v>
      </c>
      <c r="M3210" t="s">
        <v>32</v>
      </c>
      <c r="N3210">
        <v>2012</v>
      </c>
      <c r="O3210">
        <v>1161</v>
      </c>
      <c r="P3210">
        <v>346800</v>
      </c>
      <c r="Q3210">
        <v>143</v>
      </c>
      <c r="R3210">
        <v>278290</v>
      </c>
      <c r="S3210">
        <v>1218</v>
      </c>
      <c r="T3210">
        <v>34375</v>
      </c>
      <c r="U3210">
        <v>1018</v>
      </c>
      <c r="V3210">
        <v>68510</v>
      </c>
      <c r="W3210">
        <v>12.3</v>
      </c>
      <c r="X3210">
        <v>12.8</v>
      </c>
      <c r="Y3210">
        <v>46.2</v>
      </c>
      <c r="Z3210">
        <v>17.100000000000001</v>
      </c>
      <c r="AA3210">
        <v>33.9</v>
      </c>
      <c r="AB3210">
        <v>23.5</v>
      </c>
      <c r="AC3210">
        <v>12.4</v>
      </c>
      <c r="AD3210">
        <v>33</v>
      </c>
    </row>
    <row r="3211" spans="1:30" x14ac:dyDescent="0.45">
      <c r="A3211" t="s">
        <v>233</v>
      </c>
      <c r="B3211">
        <v>27860</v>
      </c>
      <c r="C3211" t="s">
        <v>646</v>
      </c>
      <c r="E3211" t="s">
        <v>38</v>
      </c>
      <c r="F3211" t="s">
        <v>39</v>
      </c>
      <c r="H3211">
        <v>1</v>
      </c>
      <c r="I3211" t="s">
        <v>32</v>
      </c>
      <c r="J3211">
        <v>1</v>
      </c>
      <c r="K3211" t="s">
        <v>32</v>
      </c>
      <c r="L3211">
        <v>0</v>
      </c>
      <c r="M3211" t="s">
        <v>32</v>
      </c>
      <c r="N3211">
        <v>2012</v>
      </c>
      <c r="O3211">
        <v>238</v>
      </c>
      <c r="P3211">
        <v>2385578</v>
      </c>
      <c r="Q3211">
        <v>141</v>
      </c>
      <c r="R3211">
        <v>2382278</v>
      </c>
      <c r="S3211">
        <v>6037</v>
      </c>
      <c r="T3211">
        <v>248599</v>
      </c>
      <c r="U3211">
        <v>97</v>
      </c>
      <c r="V3211">
        <v>3300</v>
      </c>
      <c r="W3211">
        <v>22.1</v>
      </c>
      <c r="X3211">
        <v>3.8</v>
      </c>
      <c r="Y3211">
        <v>34.700000000000003</v>
      </c>
      <c r="Z3211">
        <v>3.9</v>
      </c>
      <c r="AA3211">
        <v>6.2</v>
      </c>
      <c r="AB3211">
        <v>5.5</v>
      </c>
      <c r="AC3211">
        <v>37.700000000000003</v>
      </c>
      <c r="AD3211">
        <v>34.799999999999997</v>
      </c>
    </row>
    <row r="3212" spans="1:30" x14ac:dyDescent="0.45">
      <c r="A3212" t="s">
        <v>233</v>
      </c>
      <c r="B3212">
        <v>27860</v>
      </c>
      <c r="C3212" t="s">
        <v>646</v>
      </c>
      <c r="E3212">
        <v>42</v>
      </c>
      <c r="F3212" t="s">
        <v>40</v>
      </c>
      <c r="H3212">
        <v>1</v>
      </c>
      <c r="I3212" t="s">
        <v>32</v>
      </c>
      <c r="J3212">
        <v>1</v>
      </c>
      <c r="K3212" t="s">
        <v>32</v>
      </c>
      <c r="L3212">
        <v>0</v>
      </c>
      <c r="M3212" t="s">
        <v>32</v>
      </c>
      <c r="N3212">
        <v>2012</v>
      </c>
      <c r="O3212">
        <v>237</v>
      </c>
      <c r="P3212">
        <v>2103792</v>
      </c>
      <c r="Q3212">
        <v>150</v>
      </c>
      <c r="R3212">
        <v>2061531</v>
      </c>
      <c r="S3212">
        <v>2227</v>
      </c>
      <c r="T3212">
        <v>109443</v>
      </c>
      <c r="U3212">
        <v>87</v>
      </c>
      <c r="V3212">
        <v>42261</v>
      </c>
      <c r="W3212">
        <v>24.9</v>
      </c>
      <c r="X3212">
        <v>16.899999999999999</v>
      </c>
      <c r="Y3212">
        <v>21.3</v>
      </c>
      <c r="Z3212">
        <v>18</v>
      </c>
      <c r="AA3212">
        <v>28.6</v>
      </c>
      <c r="AB3212">
        <v>27.2</v>
      </c>
      <c r="AC3212">
        <v>46.3</v>
      </c>
      <c r="AD3212">
        <v>6.6</v>
      </c>
    </row>
    <row r="3213" spans="1:30" x14ac:dyDescent="0.45">
      <c r="A3213" t="s">
        <v>233</v>
      </c>
      <c r="B3213">
        <v>27860</v>
      </c>
      <c r="C3213" t="s">
        <v>646</v>
      </c>
      <c r="E3213" t="s">
        <v>41</v>
      </c>
      <c r="F3213" t="s">
        <v>42</v>
      </c>
      <c r="H3213">
        <v>1</v>
      </c>
      <c r="I3213" t="s">
        <v>32</v>
      </c>
      <c r="J3213">
        <v>1</v>
      </c>
      <c r="K3213" t="s">
        <v>32</v>
      </c>
      <c r="L3213">
        <v>0</v>
      </c>
      <c r="M3213" t="s">
        <v>32</v>
      </c>
      <c r="N3213">
        <v>2012</v>
      </c>
      <c r="O3213">
        <v>1082</v>
      </c>
      <c r="P3213">
        <v>1861682</v>
      </c>
      <c r="Q3213">
        <v>394</v>
      </c>
      <c r="R3213">
        <v>1835891</v>
      </c>
      <c r="S3213">
        <v>7035</v>
      </c>
      <c r="T3213">
        <v>150300</v>
      </c>
      <c r="U3213">
        <v>688</v>
      </c>
      <c r="V3213">
        <v>25791</v>
      </c>
      <c r="W3213">
        <v>20.8</v>
      </c>
      <c r="X3213">
        <v>5.8</v>
      </c>
      <c r="Y3213">
        <v>10.9</v>
      </c>
      <c r="Z3213">
        <v>6</v>
      </c>
      <c r="AA3213">
        <v>5.3</v>
      </c>
      <c r="AB3213">
        <v>5.0999999999999996</v>
      </c>
      <c r="AC3213">
        <v>31.6</v>
      </c>
      <c r="AD3213">
        <v>31.6</v>
      </c>
    </row>
    <row r="3214" spans="1:30" x14ac:dyDescent="0.45">
      <c r="A3214" t="s">
        <v>233</v>
      </c>
      <c r="B3214">
        <v>27860</v>
      </c>
      <c r="C3214" t="s">
        <v>646</v>
      </c>
      <c r="E3214" t="s">
        <v>43</v>
      </c>
      <c r="F3214" t="s">
        <v>44</v>
      </c>
      <c r="G3214" t="s">
        <v>45</v>
      </c>
      <c r="H3214">
        <v>1</v>
      </c>
      <c r="I3214" t="s">
        <v>32</v>
      </c>
      <c r="J3214">
        <v>1</v>
      </c>
      <c r="K3214" t="s">
        <v>32</v>
      </c>
      <c r="L3214">
        <v>0</v>
      </c>
      <c r="M3214" t="s">
        <v>32</v>
      </c>
      <c r="N3214">
        <v>2012</v>
      </c>
      <c r="O3214">
        <v>623</v>
      </c>
      <c r="P3214">
        <v>215062</v>
      </c>
      <c r="Q3214">
        <v>138</v>
      </c>
      <c r="R3214">
        <v>183272</v>
      </c>
      <c r="S3214">
        <v>1225</v>
      </c>
      <c r="T3214">
        <v>48347</v>
      </c>
      <c r="U3214">
        <v>485</v>
      </c>
      <c r="V3214">
        <v>31790</v>
      </c>
      <c r="W3214">
        <v>17.399999999999999</v>
      </c>
      <c r="X3214">
        <v>12.1</v>
      </c>
      <c r="Y3214">
        <v>43.8</v>
      </c>
      <c r="Z3214">
        <v>14.6</v>
      </c>
      <c r="AA3214">
        <v>22</v>
      </c>
      <c r="AB3214">
        <v>19.600000000000001</v>
      </c>
      <c r="AC3214">
        <v>14.4</v>
      </c>
      <c r="AD3214">
        <v>23.6</v>
      </c>
    </row>
    <row r="3215" spans="1:30" x14ac:dyDescent="0.45">
      <c r="A3215" t="s">
        <v>233</v>
      </c>
      <c r="B3215">
        <v>27860</v>
      </c>
      <c r="C3215" t="s">
        <v>646</v>
      </c>
      <c r="E3215">
        <v>51</v>
      </c>
      <c r="F3215" t="s">
        <v>46</v>
      </c>
      <c r="H3215">
        <v>1</v>
      </c>
      <c r="I3215" t="s">
        <v>32</v>
      </c>
      <c r="J3215">
        <v>1</v>
      </c>
      <c r="K3215" t="s">
        <v>32</v>
      </c>
      <c r="L3215">
        <v>0</v>
      </c>
      <c r="M3215" t="s">
        <v>32</v>
      </c>
      <c r="N3215">
        <v>2012</v>
      </c>
      <c r="O3215">
        <v>97</v>
      </c>
      <c r="P3215">
        <v>144758</v>
      </c>
      <c r="Q3215">
        <v>17</v>
      </c>
      <c r="R3215">
        <v>143490</v>
      </c>
      <c r="S3215">
        <v>534</v>
      </c>
      <c r="T3215">
        <v>21042</v>
      </c>
      <c r="U3215">
        <v>81</v>
      </c>
      <c r="V3215">
        <v>1268</v>
      </c>
      <c r="W3215">
        <v>48.5</v>
      </c>
      <c r="X3215">
        <v>0.3</v>
      </c>
      <c r="Y3215">
        <v>17.7</v>
      </c>
      <c r="Z3215">
        <v>0.4</v>
      </c>
      <c r="AA3215">
        <v>3.1</v>
      </c>
      <c r="AB3215">
        <v>1.2</v>
      </c>
      <c r="AC3215">
        <v>56.3</v>
      </c>
      <c r="AD3215">
        <v>11.3</v>
      </c>
    </row>
    <row r="3216" spans="1:30" x14ac:dyDescent="0.45">
      <c r="A3216" t="s">
        <v>233</v>
      </c>
      <c r="B3216">
        <v>27860</v>
      </c>
      <c r="C3216" t="s">
        <v>646</v>
      </c>
      <c r="E3216">
        <v>52</v>
      </c>
      <c r="F3216" t="s">
        <v>47</v>
      </c>
      <c r="G3216" t="s">
        <v>48</v>
      </c>
      <c r="H3216">
        <v>1</v>
      </c>
      <c r="I3216" t="s">
        <v>32</v>
      </c>
      <c r="J3216">
        <v>1</v>
      </c>
      <c r="K3216" t="s">
        <v>32</v>
      </c>
      <c r="L3216">
        <v>0</v>
      </c>
      <c r="M3216" t="s">
        <v>32</v>
      </c>
      <c r="N3216">
        <v>2012</v>
      </c>
      <c r="O3216">
        <v>385</v>
      </c>
      <c r="P3216">
        <v>373492</v>
      </c>
      <c r="Q3216">
        <v>121</v>
      </c>
      <c r="R3216">
        <v>361870</v>
      </c>
      <c r="S3216">
        <v>1340</v>
      </c>
      <c r="T3216">
        <v>80363</v>
      </c>
      <c r="U3216">
        <v>264</v>
      </c>
      <c r="V3216">
        <v>11623</v>
      </c>
      <c r="W3216">
        <v>27.6</v>
      </c>
      <c r="X3216">
        <v>10.5</v>
      </c>
      <c r="Y3216">
        <v>34</v>
      </c>
      <c r="Z3216">
        <v>11.6</v>
      </c>
      <c r="AA3216">
        <v>15.1</v>
      </c>
      <c r="AB3216">
        <v>16.899999999999999</v>
      </c>
      <c r="AC3216">
        <v>37.4</v>
      </c>
      <c r="AD3216">
        <v>47.9</v>
      </c>
    </row>
    <row r="3217" spans="1:30" x14ac:dyDescent="0.45">
      <c r="A3217" t="s">
        <v>233</v>
      </c>
      <c r="B3217">
        <v>27860</v>
      </c>
      <c r="C3217" t="s">
        <v>646</v>
      </c>
      <c r="E3217">
        <v>53</v>
      </c>
      <c r="F3217" t="s">
        <v>49</v>
      </c>
      <c r="H3217">
        <v>1</v>
      </c>
      <c r="I3217" t="s">
        <v>32</v>
      </c>
      <c r="J3217">
        <v>1</v>
      </c>
      <c r="K3217" t="s">
        <v>32</v>
      </c>
      <c r="L3217">
        <v>0</v>
      </c>
      <c r="M3217" t="s">
        <v>32</v>
      </c>
      <c r="N3217">
        <v>2012</v>
      </c>
      <c r="O3217">
        <v>878</v>
      </c>
      <c r="P3217">
        <v>161789</v>
      </c>
      <c r="Q3217">
        <v>132</v>
      </c>
      <c r="R3217">
        <v>72509</v>
      </c>
      <c r="S3217">
        <v>364</v>
      </c>
      <c r="T3217">
        <v>11914</v>
      </c>
      <c r="U3217">
        <v>746</v>
      </c>
      <c r="V3217">
        <v>89281</v>
      </c>
      <c r="W3217">
        <v>16.5</v>
      </c>
      <c r="X3217">
        <v>21.9</v>
      </c>
      <c r="Y3217">
        <v>30.3</v>
      </c>
      <c r="Z3217">
        <v>22.4</v>
      </c>
      <c r="AA3217">
        <v>12.9</v>
      </c>
      <c r="AB3217">
        <v>11.3</v>
      </c>
      <c r="AC3217">
        <v>19</v>
      </c>
      <c r="AD3217">
        <v>39.5</v>
      </c>
    </row>
    <row r="3218" spans="1:30" x14ac:dyDescent="0.45">
      <c r="A3218" t="s">
        <v>233</v>
      </c>
      <c r="B3218">
        <v>27860</v>
      </c>
      <c r="C3218" t="s">
        <v>646</v>
      </c>
      <c r="E3218">
        <v>54</v>
      </c>
      <c r="F3218" t="s">
        <v>50</v>
      </c>
      <c r="H3218">
        <v>1</v>
      </c>
      <c r="I3218" t="s">
        <v>32</v>
      </c>
      <c r="J3218">
        <v>1</v>
      </c>
      <c r="K3218" t="s">
        <v>32</v>
      </c>
      <c r="L3218">
        <v>0</v>
      </c>
      <c r="M3218" t="s">
        <v>32</v>
      </c>
      <c r="N3218">
        <v>2012</v>
      </c>
      <c r="O3218">
        <v>1101</v>
      </c>
      <c r="P3218">
        <v>184234</v>
      </c>
      <c r="Q3218">
        <v>230</v>
      </c>
      <c r="R3218">
        <v>159874</v>
      </c>
      <c r="S3218">
        <v>1395</v>
      </c>
      <c r="T3218">
        <v>61443</v>
      </c>
      <c r="U3218">
        <v>871</v>
      </c>
      <c r="V3218">
        <v>24359</v>
      </c>
      <c r="W3218">
        <v>19</v>
      </c>
      <c r="X3218">
        <v>26.1</v>
      </c>
      <c r="Y3218">
        <v>23.7</v>
      </c>
      <c r="Z3218">
        <v>29.6</v>
      </c>
      <c r="AA3218">
        <v>38.200000000000003</v>
      </c>
      <c r="AB3218">
        <v>32.4</v>
      </c>
      <c r="AC3218">
        <v>19.899999999999999</v>
      </c>
      <c r="AD3218">
        <v>36.5</v>
      </c>
    </row>
    <row r="3219" spans="1:30" x14ac:dyDescent="0.45">
      <c r="A3219" t="s">
        <v>233</v>
      </c>
      <c r="B3219">
        <v>27860</v>
      </c>
      <c r="C3219" t="s">
        <v>646</v>
      </c>
      <c r="E3219">
        <v>55</v>
      </c>
      <c r="F3219" t="s">
        <v>59</v>
      </c>
      <c r="H3219">
        <v>1</v>
      </c>
      <c r="I3219" t="s">
        <v>32</v>
      </c>
      <c r="J3219">
        <v>1</v>
      </c>
      <c r="K3219" t="s">
        <v>32</v>
      </c>
      <c r="L3219">
        <v>0</v>
      </c>
      <c r="M3219" t="s">
        <v>32</v>
      </c>
      <c r="N3219">
        <v>2012</v>
      </c>
      <c r="O3219">
        <v>30</v>
      </c>
      <c r="P3219">
        <v>155021</v>
      </c>
      <c r="Q3219">
        <v>30</v>
      </c>
      <c r="R3219">
        <v>155021</v>
      </c>
      <c r="S3219">
        <v>1158</v>
      </c>
      <c r="T3219">
        <v>67626</v>
      </c>
      <c r="U3219">
        <v>0</v>
      </c>
      <c r="V3219">
        <v>0</v>
      </c>
      <c r="W3219">
        <v>43.9</v>
      </c>
      <c r="X3219">
        <v>13.9</v>
      </c>
      <c r="Y3219">
        <v>45.6</v>
      </c>
      <c r="Z3219">
        <v>14.5</v>
      </c>
      <c r="AA3219">
        <v>34</v>
      </c>
      <c r="AB3219">
        <v>11.9</v>
      </c>
      <c r="AC3219">
        <v>0</v>
      </c>
      <c r="AD3219">
        <v>0</v>
      </c>
    </row>
    <row r="3220" spans="1:30" x14ac:dyDescent="0.45">
      <c r="A3220" t="s">
        <v>233</v>
      </c>
      <c r="B3220">
        <v>27860</v>
      </c>
      <c r="C3220" t="s">
        <v>646</v>
      </c>
      <c r="E3220">
        <v>56</v>
      </c>
      <c r="F3220" t="s">
        <v>51</v>
      </c>
      <c r="H3220">
        <v>1</v>
      </c>
      <c r="I3220" t="s">
        <v>32</v>
      </c>
      <c r="J3220">
        <v>1</v>
      </c>
      <c r="K3220" t="s">
        <v>32</v>
      </c>
      <c r="L3220">
        <v>0</v>
      </c>
      <c r="M3220" t="s">
        <v>32</v>
      </c>
      <c r="N3220">
        <v>2012</v>
      </c>
      <c r="O3220">
        <v>979</v>
      </c>
      <c r="P3220">
        <v>119722</v>
      </c>
      <c r="Q3220">
        <v>114</v>
      </c>
      <c r="R3220">
        <v>108531</v>
      </c>
      <c r="S3220">
        <v>2471</v>
      </c>
      <c r="T3220">
        <v>47728</v>
      </c>
      <c r="U3220">
        <v>866</v>
      </c>
      <c r="V3220">
        <v>11191</v>
      </c>
      <c r="W3220">
        <v>15.5</v>
      </c>
      <c r="X3220">
        <v>24.6</v>
      </c>
      <c r="Y3220">
        <v>35</v>
      </c>
      <c r="Z3220">
        <v>27.6</v>
      </c>
      <c r="AA3220">
        <v>27.2</v>
      </c>
      <c r="AB3220">
        <v>22.5</v>
      </c>
      <c r="AC3220">
        <v>14.9</v>
      </c>
      <c r="AD3220">
        <v>21.9</v>
      </c>
    </row>
    <row r="3221" spans="1:30" x14ac:dyDescent="0.45">
      <c r="A3221" t="s">
        <v>233</v>
      </c>
      <c r="B3221">
        <v>27860</v>
      </c>
      <c r="C3221" t="s">
        <v>646</v>
      </c>
      <c r="E3221">
        <v>61</v>
      </c>
      <c r="F3221" t="s">
        <v>52</v>
      </c>
      <c r="H3221">
        <v>1</v>
      </c>
      <c r="I3221" t="s">
        <v>32</v>
      </c>
      <c r="J3221">
        <v>1</v>
      </c>
      <c r="K3221" t="s">
        <v>32</v>
      </c>
      <c r="L3221">
        <v>0</v>
      </c>
      <c r="M3221" t="s">
        <v>32</v>
      </c>
      <c r="N3221">
        <v>2012</v>
      </c>
      <c r="O3221">
        <v>148</v>
      </c>
      <c r="P3221">
        <v>6511</v>
      </c>
      <c r="Q3221">
        <v>16</v>
      </c>
      <c r="R3221">
        <v>5321</v>
      </c>
      <c r="S3221">
        <v>132</v>
      </c>
      <c r="T3221">
        <v>2071</v>
      </c>
      <c r="U3221">
        <v>133</v>
      </c>
      <c r="V3221">
        <v>1191</v>
      </c>
      <c r="W3221">
        <v>42.8</v>
      </c>
      <c r="X3221">
        <v>21.1</v>
      </c>
      <c r="Y3221">
        <v>36.9</v>
      </c>
      <c r="Z3221">
        <v>27.4</v>
      </c>
      <c r="AA3221">
        <v>12.8</v>
      </c>
      <c r="AB3221">
        <v>11.5</v>
      </c>
      <c r="AC3221">
        <v>46.4</v>
      </c>
      <c r="AD3221">
        <v>24.6</v>
      </c>
    </row>
    <row r="3222" spans="1:30" x14ac:dyDescent="0.45">
      <c r="A3222" t="s">
        <v>233</v>
      </c>
      <c r="B3222">
        <v>27860</v>
      </c>
      <c r="C3222" t="s">
        <v>646</v>
      </c>
      <c r="E3222">
        <v>62</v>
      </c>
      <c r="F3222" t="s">
        <v>53</v>
      </c>
      <c r="H3222">
        <v>1</v>
      </c>
      <c r="I3222" t="s">
        <v>32</v>
      </c>
      <c r="J3222">
        <v>1</v>
      </c>
      <c r="K3222" t="s">
        <v>32</v>
      </c>
      <c r="L3222">
        <v>0</v>
      </c>
      <c r="M3222" t="s">
        <v>32</v>
      </c>
      <c r="N3222">
        <v>2012</v>
      </c>
      <c r="O3222">
        <v>973</v>
      </c>
      <c r="P3222">
        <v>1002381</v>
      </c>
      <c r="Q3222">
        <v>284</v>
      </c>
      <c r="R3222">
        <v>980261</v>
      </c>
      <c r="S3222">
        <v>9516</v>
      </c>
      <c r="T3222">
        <v>382958</v>
      </c>
      <c r="U3222">
        <v>689</v>
      </c>
      <c r="V3222">
        <v>22121</v>
      </c>
      <c r="W3222">
        <v>15.5</v>
      </c>
      <c r="X3222">
        <v>11.9</v>
      </c>
      <c r="Y3222">
        <v>31.7</v>
      </c>
      <c r="Z3222">
        <v>12.9</v>
      </c>
      <c r="AA3222">
        <v>15.4</v>
      </c>
      <c r="AB3222">
        <v>13</v>
      </c>
      <c r="AC3222">
        <v>17.899999999999999</v>
      </c>
      <c r="AD3222">
        <v>26.5</v>
      </c>
    </row>
    <row r="3223" spans="1:30" x14ac:dyDescent="0.45">
      <c r="A3223" t="s">
        <v>233</v>
      </c>
      <c r="B3223">
        <v>27860</v>
      </c>
      <c r="C3223" t="s">
        <v>646</v>
      </c>
      <c r="E3223">
        <v>71</v>
      </c>
      <c r="F3223" t="s">
        <v>54</v>
      </c>
      <c r="H3223">
        <v>1</v>
      </c>
      <c r="I3223" t="s">
        <v>32</v>
      </c>
      <c r="J3223">
        <v>1</v>
      </c>
      <c r="K3223" t="s">
        <v>32</v>
      </c>
      <c r="L3223">
        <v>0</v>
      </c>
      <c r="M3223" t="s">
        <v>32</v>
      </c>
      <c r="N3223">
        <v>2012</v>
      </c>
      <c r="O3223">
        <v>350</v>
      </c>
      <c r="P3223">
        <v>22648</v>
      </c>
      <c r="Q3223">
        <v>33</v>
      </c>
      <c r="R3223">
        <v>17363</v>
      </c>
      <c r="S3223">
        <v>434</v>
      </c>
      <c r="T3223">
        <v>7122</v>
      </c>
      <c r="U3223">
        <v>317</v>
      </c>
      <c r="W3223">
        <v>29.1</v>
      </c>
      <c r="X3223">
        <v>35.5</v>
      </c>
      <c r="Y3223">
        <v>32.6</v>
      </c>
      <c r="Z3223">
        <v>46</v>
      </c>
      <c r="AA3223">
        <v>40.299999999999997</v>
      </c>
      <c r="AB3223">
        <v>43.7</v>
      </c>
      <c r="AC3223">
        <v>30.5</v>
      </c>
    </row>
    <row r="3224" spans="1:30" x14ac:dyDescent="0.45">
      <c r="A3224" t="s">
        <v>233</v>
      </c>
      <c r="B3224">
        <v>27860</v>
      </c>
      <c r="C3224" t="s">
        <v>646</v>
      </c>
      <c r="E3224">
        <v>72</v>
      </c>
      <c r="F3224" t="s">
        <v>55</v>
      </c>
      <c r="H3224">
        <v>1</v>
      </c>
      <c r="I3224" t="s">
        <v>32</v>
      </c>
      <c r="J3224">
        <v>1</v>
      </c>
      <c r="K3224" t="s">
        <v>32</v>
      </c>
      <c r="L3224">
        <v>0</v>
      </c>
      <c r="M3224" t="s">
        <v>32</v>
      </c>
      <c r="N3224">
        <v>2012</v>
      </c>
      <c r="O3224">
        <v>292</v>
      </c>
      <c r="P3224">
        <v>190942</v>
      </c>
      <c r="Q3224">
        <v>195</v>
      </c>
      <c r="R3224">
        <v>184285</v>
      </c>
      <c r="S3224">
        <v>4005</v>
      </c>
      <c r="T3224">
        <v>49051</v>
      </c>
      <c r="U3224">
        <v>98</v>
      </c>
      <c r="V3224">
        <v>6657</v>
      </c>
      <c r="W3224">
        <v>16.3</v>
      </c>
      <c r="X3224">
        <v>16</v>
      </c>
      <c r="Y3224">
        <v>15</v>
      </c>
      <c r="Z3224">
        <v>17.2</v>
      </c>
      <c r="AA3224">
        <v>19.3</v>
      </c>
      <c r="AB3224">
        <v>16.399999999999999</v>
      </c>
      <c r="AC3224">
        <v>30.3</v>
      </c>
      <c r="AD3224">
        <v>37.700000000000003</v>
      </c>
    </row>
    <row r="3225" spans="1:30" x14ac:dyDescent="0.45">
      <c r="A3225" t="s">
        <v>233</v>
      </c>
      <c r="B3225">
        <v>27860</v>
      </c>
      <c r="C3225" t="s">
        <v>646</v>
      </c>
      <c r="E3225">
        <v>81</v>
      </c>
      <c r="F3225" t="s">
        <v>56</v>
      </c>
      <c r="G3225" t="s">
        <v>57</v>
      </c>
      <c r="H3225">
        <v>1</v>
      </c>
      <c r="I3225" t="s">
        <v>32</v>
      </c>
      <c r="J3225">
        <v>1</v>
      </c>
      <c r="K3225" t="s">
        <v>32</v>
      </c>
      <c r="L3225">
        <v>0</v>
      </c>
      <c r="M3225" t="s">
        <v>32</v>
      </c>
      <c r="N3225">
        <v>2012</v>
      </c>
      <c r="O3225">
        <v>1546</v>
      </c>
      <c r="P3225">
        <v>162606</v>
      </c>
      <c r="Q3225">
        <v>137</v>
      </c>
      <c r="R3225">
        <v>121953</v>
      </c>
      <c r="S3225">
        <v>1132</v>
      </c>
      <c r="T3225">
        <v>31783</v>
      </c>
      <c r="U3225">
        <v>1408</v>
      </c>
      <c r="V3225">
        <v>40653</v>
      </c>
      <c r="W3225">
        <v>9.1</v>
      </c>
      <c r="X3225">
        <v>27.8</v>
      </c>
      <c r="Y3225">
        <v>32.700000000000003</v>
      </c>
      <c r="Z3225">
        <v>40.6</v>
      </c>
      <c r="AA3225">
        <v>43</v>
      </c>
      <c r="AB3225">
        <v>43.1</v>
      </c>
      <c r="AC3225">
        <v>9.3000000000000007</v>
      </c>
      <c r="AD3225">
        <v>16.7</v>
      </c>
    </row>
    <row r="3226" spans="1:30" x14ac:dyDescent="0.45">
      <c r="A3226" t="s">
        <v>234</v>
      </c>
      <c r="B3226">
        <v>27900</v>
      </c>
      <c r="C3226" t="s">
        <v>647</v>
      </c>
      <c r="E3226">
        <v>0</v>
      </c>
      <c r="F3226" t="s">
        <v>31</v>
      </c>
      <c r="H3226">
        <v>1</v>
      </c>
      <c r="I3226" t="s">
        <v>32</v>
      </c>
      <c r="J3226">
        <v>1</v>
      </c>
      <c r="K3226" t="s">
        <v>32</v>
      </c>
      <c r="L3226">
        <v>0</v>
      </c>
      <c r="M3226" t="s">
        <v>32</v>
      </c>
      <c r="N3226">
        <v>2012</v>
      </c>
      <c r="O3226">
        <v>12356</v>
      </c>
      <c r="P3226">
        <v>15916853</v>
      </c>
      <c r="Q3226">
        <v>3053</v>
      </c>
      <c r="R3226">
        <v>15479113</v>
      </c>
      <c r="S3226">
        <v>71058</v>
      </c>
      <c r="T3226">
        <v>2548056</v>
      </c>
      <c r="U3226">
        <v>9303</v>
      </c>
      <c r="V3226">
        <v>437741</v>
      </c>
      <c r="W3226">
        <v>4.3</v>
      </c>
      <c r="X3226">
        <v>2.2999999999999998</v>
      </c>
      <c r="Y3226">
        <v>7.6</v>
      </c>
      <c r="Z3226">
        <v>2.5</v>
      </c>
      <c r="AA3226">
        <v>3.4</v>
      </c>
      <c r="AB3226">
        <v>3</v>
      </c>
      <c r="AC3226">
        <v>4</v>
      </c>
      <c r="AD3226">
        <v>19.3</v>
      </c>
    </row>
    <row r="3227" spans="1:30" x14ac:dyDescent="0.45">
      <c r="A3227" t="s">
        <v>234</v>
      </c>
      <c r="B3227">
        <v>27900</v>
      </c>
      <c r="C3227" t="s">
        <v>647</v>
      </c>
      <c r="E3227">
        <v>11</v>
      </c>
      <c r="F3227" t="s">
        <v>33</v>
      </c>
      <c r="G3227" t="s">
        <v>34</v>
      </c>
      <c r="H3227">
        <v>1</v>
      </c>
      <c r="I3227" t="s">
        <v>32</v>
      </c>
      <c r="J3227">
        <v>1</v>
      </c>
      <c r="K3227" t="s">
        <v>32</v>
      </c>
      <c r="L3227">
        <v>0</v>
      </c>
      <c r="M3227" t="s">
        <v>32</v>
      </c>
      <c r="N3227">
        <v>2012</v>
      </c>
      <c r="O3227">
        <v>127</v>
      </c>
      <c r="P3227">
        <v>11776</v>
      </c>
      <c r="Q3227">
        <v>14</v>
      </c>
      <c r="R3227">
        <v>10112</v>
      </c>
      <c r="S3227">
        <v>81</v>
      </c>
      <c r="T3227">
        <v>980</v>
      </c>
      <c r="U3227">
        <v>113</v>
      </c>
      <c r="V3227">
        <v>1664</v>
      </c>
      <c r="W3227">
        <v>23.1</v>
      </c>
      <c r="X3227">
        <v>38.5</v>
      </c>
      <c r="Y3227">
        <v>59.1</v>
      </c>
      <c r="Z3227">
        <v>47.8</v>
      </c>
      <c r="AA3227">
        <v>90</v>
      </c>
      <c r="AB3227">
        <v>42.2</v>
      </c>
      <c r="AC3227">
        <v>25.8</v>
      </c>
      <c r="AD3227">
        <v>22.5</v>
      </c>
    </row>
    <row r="3228" spans="1:30" x14ac:dyDescent="0.45">
      <c r="A3228" t="s">
        <v>234</v>
      </c>
      <c r="B3228">
        <v>27900</v>
      </c>
      <c r="C3228" t="s">
        <v>647</v>
      </c>
      <c r="E3228">
        <v>23</v>
      </c>
      <c r="F3228" t="s">
        <v>37</v>
      </c>
      <c r="H3228">
        <v>1</v>
      </c>
      <c r="I3228" t="s">
        <v>32</v>
      </c>
      <c r="J3228">
        <v>1</v>
      </c>
      <c r="K3228" t="s">
        <v>32</v>
      </c>
      <c r="L3228">
        <v>0</v>
      </c>
      <c r="M3228" t="s">
        <v>32</v>
      </c>
      <c r="N3228">
        <v>2012</v>
      </c>
      <c r="O3228">
        <v>1978</v>
      </c>
      <c r="P3228">
        <v>342448</v>
      </c>
      <c r="Q3228">
        <v>185</v>
      </c>
      <c r="U3228">
        <v>1793</v>
      </c>
      <c r="W3228">
        <v>8.5</v>
      </c>
      <c r="X3228">
        <v>35.4</v>
      </c>
      <c r="Y3228">
        <v>34.1</v>
      </c>
      <c r="AC3228">
        <v>9.6</v>
      </c>
    </row>
    <row r="3229" spans="1:30" x14ac:dyDescent="0.45">
      <c r="A3229" t="s">
        <v>234</v>
      </c>
      <c r="B3229">
        <v>27900</v>
      </c>
      <c r="C3229" t="s">
        <v>647</v>
      </c>
      <c r="E3229" t="s">
        <v>38</v>
      </c>
      <c r="F3229" t="s">
        <v>39</v>
      </c>
      <c r="H3229">
        <v>1</v>
      </c>
      <c r="I3229" t="s">
        <v>32</v>
      </c>
      <c r="J3229">
        <v>1</v>
      </c>
      <c r="K3229" t="s">
        <v>32</v>
      </c>
      <c r="L3229">
        <v>0</v>
      </c>
      <c r="M3229" t="s">
        <v>32</v>
      </c>
      <c r="N3229">
        <v>2012</v>
      </c>
      <c r="O3229">
        <v>312</v>
      </c>
      <c r="P3229">
        <v>4176710</v>
      </c>
      <c r="Q3229">
        <v>206</v>
      </c>
      <c r="R3229">
        <v>4169063</v>
      </c>
      <c r="S3229">
        <v>10937</v>
      </c>
      <c r="T3229">
        <v>457584</v>
      </c>
      <c r="U3229">
        <v>106</v>
      </c>
      <c r="V3229">
        <v>7647</v>
      </c>
      <c r="W3229">
        <v>18.3</v>
      </c>
      <c r="X3229">
        <v>1.7</v>
      </c>
      <c r="Y3229">
        <v>13</v>
      </c>
      <c r="Z3229">
        <v>1.8</v>
      </c>
      <c r="AA3229">
        <v>2.2000000000000002</v>
      </c>
      <c r="AB3229">
        <v>2</v>
      </c>
      <c r="AC3229">
        <v>31.1</v>
      </c>
      <c r="AD3229">
        <v>20.2</v>
      </c>
    </row>
    <row r="3230" spans="1:30" x14ac:dyDescent="0.45">
      <c r="A3230" t="s">
        <v>234</v>
      </c>
      <c r="B3230">
        <v>27900</v>
      </c>
      <c r="C3230" t="s">
        <v>647</v>
      </c>
      <c r="E3230">
        <v>42</v>
      </c>
      <c r="F3230" t="s">
        <v>40</v>
      </c>
      <c r="H3230">
        <v>1</v>
      </c>
      <c r="I3230" t="s">
        <v>32</v>
      </c>
      <c r="J3230">
        <v>1</v>
      </c>
      <c r="K3230" t="s">
        <v>32</v>
      </c>
      <c r="L3230">
        <v>0</v>
      </c>
      <c r="M3230" t="s">
        <v>32</v>
      </c>
      <c r="N3230">
        <v>2012</v>
      </c>
      <c r="O3230">
        <v>302</v>
      </c>
      <c r="P3230">
        <v>3388032</v>
      </c>
      <c r="Q3230">
        <v>194</v>
      </c>
      <c r="R3230">
        <v>3383189</v>
      </c>
      <c r="S3230">
        <v>3047</v>
      </c>
      <c r="T3230">
        <v>128317</v>
      </c>
      <c r="U3230">
        <v>109</v>
      </c>
      <c r="V3230">
        <v>4843</v>
      </c>
      <c r="W3230">
        <v>21.9</v>
      </c>
      <c r="X3230">
        <v>9</v>
      </c>
      <c r="Y3230">
        <v>26.4</v>
      </c>
      <c r="Z3230">
        <v>9.4</v>
      </c>
      <c r="AA3230">
        <v>12.8</v>
      </c>
      <c r="AB3230">
        <v>14.5</v>
      </c>
      <c r="AC3230">
        <v>36.5</v>
      </c>
      <c r="AD3230">
        <v>6.4</v>
      </c>
    </row>
    <row r="3231" spans="1:30" x14ac:dyDescent="0.45">
      <c r="A3231" t="s">
        <v>234</v>
      </c>
      <c r="B3231">
        <v>27900</v>
      </c>
      <c r="C3231" t="s">
        <v>647</v>
      </c>
      <c r="E3231" t="s">
        <v>41</v>
      </c>
      <c r="F3231" t="s">
        <v>42</v>
      </c>
      <c r="H3231">
        <v>1</v>
      </c>
      <c r="I3231" t="s">
        <v>32</v>
      </c>
      <c r="J3231">
        <v>1</v>
      </c>
      <c r="K3231" t="s">
        <v>32</v>
      </c>
      <c r="L3231">
        <v>0</v>
      </c>
      <c r="M3231" t="s">
        <v>32</v>
      </c>
      <c r="N3231">
        <v>2012</v>
      </c>
      <c r="O3231">
        <v>1549</v>
      </c>
      <c r="P3231">
        <v>2865817</v>
      </c>
      <c r="Q3231">
        <v>545</v>
      </c>
      <c r="R3231">
        <v>2818542</v>
      </c>
      <c r="S3231">
        <v>10009</v>
      </c>
      <c r="T3231">
        <v>213664</v>
      </c>
      <c r="U3231">
        <v>1005</v>
      </c>
      <c r="V3231">
        <v>47275</v>
      </c>
      <c r="W3231">
        <v>7.5</v>
      </c>
      <c r="X3231">
        <v>3.7</v>
      </c>
      <c r="Y3231">
        <v>13.1</v>
      </c>
      <c r="Z3231">
        <v>4.0999999999999996</v>
      </c>
      <c r="AA3231">
        <v>6.8</v>
      </c>
      <c r="AB3231">
        <v>6.7</v>
      </c>
      <c r="AC3231">
        <v>12.3</v>
      </c>
      <c r="AD3231">
        <v>44.7</v>
      </c>
    </row>
    <row r="3232" spans="1:30" x14ac:dyDescent="0.45">
      <c r="A3232" t="s">
        <v>234</v>
      </c>
      <c r="B3232">
        <v>27900</v>
      </c>
      <c r="C3232" t="s">
        <v>647</v>
      </c>
      <c r="E3232" t="s">
        <v>43</v>
      </c>
      <c r="F3232" t="s">
        <v>44</v>
      </c>
      <c r="G3232" t="s">
        <v>45</v>
      </c>
      <c r="H3232">
        <v>1</v>
      </c>
      <c r="I3232" t="s">
        <v>32</v>
      </c>
      <c r="J3232">
        <v>1</v>
      </c>
      <c r="K3232" t="s">
        <v>32</v>
      </c>
      <c r="L3232">
        <v>0</v>
      </c>
      <c r="M3232" t="s">
        <v>32</v>
      </c>
      <c r="N3232">
        <v>2012</v>
      </c>
      <c r="O3232">
        <v>680</v>
      </c>
      <c r="P3232">
        <v>1176555</v>
      </c>
      <c r="Q3232">
        <v>129</v>
      </c>
      <c r="R3232">
        <v>1125057</v>
      </c>
      <c r="S3232">
        <v>6156</v>
      </c>
      <c r="T3232">
        <v>310972</v>
      </c>
      <c r="U3232">
        <v>551</v>
      </c>
      <c r="V3232">
        <v>51498</v>
      </c>
      <c r="W3232">
        <v>22.9</v>
      </c>
      <c r="X3232">
        <v>10.199999999999999</v>
      </c>
      <c r="Y3232">
        <v>44.3</v>
      </c>
      <c r="Z3232">
        <v>11.4</v>
      </c>
      <c r="AA3232">
        <v>3.8</v>
      </c>
      <c r="AB3232">
        <v>4.2</v>
      </c>
      <c r="AC3232">
        <v>25.4</v>
      </c>
      <c r="AD3232">
        <v>31.4</v>
      </c>
    </row>
    <row r="3233" spans="1:30" x14ac:dyDescent="0.45">
      <c r="A3233" t="s">
        <v>234</v>
      </c>
      <c r="B3233">
        <v>27900</v>
      </c>
      <c r="C3233" t="s">
        <v>647</v>
      </c>
      <c r="E3233">
        <v>51</v>
      </c>
      <c r="F3233" t="s">
        <v>46</v>
      </c>
      <c r="H3233">
        <v>1</v>
      </c>
      <c r="I3233" t="s">
        <v>32</v>
      </c>
      <c r="J3233">
        <v>1</v>
      </c>
      <c r="K3233" t="s">
        <v>32</v>
      </c>
      <c r="L3233">
        <v>0</v>
      </c>
      <c r="M3233" t="s">
        <v>32</v>
      </c>
      <c r="N3233">
        <v>2012</v>
      </c>
      <c r="O3233">
        <v>69</v>
      </c>
      <c r="P3233">
        <v>395972</v>
      </c>
      <c r="Q3233">
        <v>34</v>
      </c>
      <c r="R3233">
        <v>395163</v>
      </c>
      <c r="S3233">
        <v>1153</v>
      </c>
      <c r="T3233">
        <v>39100</v>
      </c>
      <c r="U3233">
        <v>35</v>
      </c>
      <c r="V3233">
        <v>809</v>
      </c>
      <c r="W3233">
        <v>12.6</v>
      </c>
      <c r="X3233">
        <v>3.9</v>
      </c>
      <c r="Y3233">
        <v>21.8</v>
      </c>
      <c r="Z3233">
        <v>4.0999999999999996</v>
      </c>
      <c r="AA3233">
        <v>3.5</v>
      </c>
      <c r="AB3233">
        <v>3</v>
      </c>
      <c r="AC3233">
        <v>7.2</v>
      </c>
      <c r="AD3233">
        <v>5.0999999999999996</v>
      </c>
    </row>
    <row r="3234" spans="1:30" x14ac:dyDescent="0.45">
      <c r="A3234" t="s">
        <v>234</v>
      </c>
      <c r="B3234">
        <v>27900</v>
      </c>
      <c r="C3234" t="s">
        <v>647</v>
      </c>
      <c r="E3234">
        <v>52</v>
      </c>
      <c r="F3234" t="s">
        <v>47</v>
      </c>
      <c r="G3234" t="s">
        <v>48</v>
      </c>
      <c r="H3234">
        <v>1</v>
      </c>
      <c r="I3234" t="s">
        <v>32</v>
      </c>
      <c r="J3234">
        <v>1</v>
      </c>
      <c r="K3234" t="s">
        <v>32</v>
      </c>
      <c r="L3234">
        <v>0</v>
      </c>
      <c r="M3234" t="s">
        <v>32</v>
      </c>
      <c r="N3234">
        <v>2012</v>
      </c>
      <c r="O3234">
        <v>456</v>
      </c>
      <c r="P3234">
        <v>243234</v>
      </c>
      <c r="Q3234">
        <v>203</v>
      </c>
      <c r="R3234">
        <v>232066</v>
      </c>
      <c r="S3234">
        <v>1470</v>
      </c>
      <c r="T3234">
        <v>60350</v>
      </c>
      <c r="U3234">
        <v>253</v>
      </c>
      <c r="W3234">
        <v>32.9</v>
      </c>
      <c r="X3234">
        <v>7.3</v>
      </c>
      <c r="Y3234">
        <v>36.1</v>
      </c>
      <c r="Z3234">
        <v>6.3</v>
      </c>
      <c r="AA3234">
        <v>10.5</v>
      </c>
      <c r="AB3234">
        <v>6.3</v>
      </c>
      <c r="AC3234">
        <v>34.5</v>
      </c>
    </row>
    <row r="3235" spans="1:30" x14ac:dyDescent="0.45">
      <c r="A3235" t="s">
        <v>234</v>
      </c>
      <c r="B3235">
        <v>27900</v>
      </c>
      <c r="C3235" t="s">
        <v>647</v>
      </c>
      <c r="E3235">
        <v>53</v>
      </c>
      <c r="F3235" t="s">
        <v>49</v>
      </c>
      <c r="H3235">
        <v>1</v>
      </c>
      <c r="I3235" t="s">
        <v>32</v>
      </c>
      <c r="J3235">
        <v>1</v>
      </c>
      <c r="K3235" t="s">
        <v>32</v>
      </c>
      <c r="L3235">
        <v>0</v>
      </c>
      <c r="M3235" t="s">
        <v>32</v>
      </c>
      <c r="N3235">
        <v>2012</v>
      </c>
      <c r="O3235">
        <v>914</v>
      </c>
      <c r="P3235">
        <v>113694</v>
      </c>
      <c r="Q3235">
        <v>118</v>
      </c>
      <c r="R3235">
        <v>57039</v>
      </c>
      <c r="S3235">
        <v>536</v>
      </c>
      <c r="T3235">
        <v>11023</v>
      </c>
      <c r="U3235">
        <v>796</v>
      </c>
      <c r="V3235">
        <v>56654</v>
      </c>
      <c r="W3235">
        <v>23.2</v>
      </c>
      <c r="X3235">
        <v>19.100000000000001</v>
      </c>
      <c r="Y3235">
        <v>44.5</v>
      </c>
      <c r="Z3235">
        <v>10.5</v>
      </c>
      <c r="AA3235">
        <v>24.6</v>
      </c>
      <c r="AB3235">
        <v>17.899999999999999</v>
      </c>
      <c r="AC3235">
        <v>25.8</v>
      </c>
      <c r="AD3235">
        <v>37.9</v>
      </c>
    </row>
    <row r="3236" spans="1:30" x14ac:dyDescent="0.45">
      <c r="A3236" t="s">
        <v>234</v>
      </c>
      <c r="B3236">
        <v>27900</v>
      </c>
      <c r="C3236" t="s">
        <v>647</v>
      </c>
      <c r="E3236">
        <v>54</v>
      </c>
      <c r="F3236" t="s">
        <v>50</v>
      </c>
      <c r="H3236">
        <v>1</v>
      </c>
      <c r="I3236" t="s">
        <v>32</v>
      </c>
      <c r="J3236">
        <v>1</v>
      </c>
      <c r="K3236" t="s">
        <v>32</v>
      </c>
      <c r="L3236">
        <v>0</v>
      </c>
      <c r="M3236" t="s">
        <v>32</v>
      </c>
      <c r="N3236">
        <v>2012</v>
      </c>
      <c r="O3236">
        <v>790</v>
      </c>
      <c r="P3236">
        <v>148699</v>
      </c>
      <c r="Q3236">
        <v>208</v>
      </c>
      <c r="R3236">
        <v>125164</v>
      </c>
      <c r="S3236">
        <v>1022</v>
      </c>
      <c r="T3236">
        <v>40084</v>
      </c>
      <c r="U3236">
        <v>582</v>
      </c>
      <c r="V3236">
        <v>23535</v>
      </c>
      <c r="W3236">
        <v>14.8</v>
      </c>
      <c r="X3236">
        <v>8.8000000000000007</v>
      </c>
      <c r="Y3236">
        <v>28.7</v>
      </c>
      <c r="Z3236">
        <v>10.1</v>
      </c>
      <c r="AA3236">
        <v>10</v>
      </c>
      <c r="AB3236">
        <v>8.6</v>
      </c>
      <c r="AC3236">
        <v>19.899999999999999</v>
      </c>
      <c r="AD3236">
        <v>21.5</v>
      </c>
    </row>
    <row r="3237" spans="1:30" x14ac:dyDescent="0.45">
      <c r="A3237" t="s">
        <v>234</v>
      </c>
      <c r="B3237">
        <v>27900</v>
      </c>
      <c r="C3237" t="s">
        <v>647</v>
      </c>
      <c r="E3237">
        <v>56</v>
      </c>
      <c r="F3237" t="s">
        <v>51</v>
      </c>
      <c r="H3237">
        <v>1</v>
      </c>
      <c r="I3237" t="s">
        <v>32</v>
      </c>
      <c r="J3237">
        <v>1</v>
      </c>
      <c r="K3237" t="s">
        <v>32</v>
      </c>
      <c r="L3237">
        <v>0</v>
      </c>
      <c r="M3237" t="s">
        <v>32</v>
      </c>
      <c r="N3237">
        <v>2012</v>
      </c>
      <c r="O3237">
        <v>998</v>
      </c>
      <c r="P3237">
        <v>410008</v>
      </c>
      <c r="Q3237">
        <v>79</v>
      </c>
      <c r="R3237">
        <v>387600</v>
      </c>
      <c r="S3237">
        <v>7091</v>
      </c>
      <c r="T3237">
        <v>201273</v>
      </c>
      <c r="U3237">
        <v>919</v>
      </c>
      <c r="V3237">
        <v>22409</v>
      </c>
      <c r="W3237">
        <v>12</v>
      </c>
      <c r="X3237">
        <v>4.5999999999999996</v>
      </c>
      <c r="Y3237">
        <v>45.4</v>
      </c>
      <c r="Z3237">
        <v>4.8</v>
      </c>
      <c r="AA3237">
        <v>4.8</v>
      </c>
      <c r="AB3237">
        <v>4.8</v>
      </c>
      <c r="AC3237">
        <v>10.8</v>
      </c>
      <c r="AD3237">
        <v>43.7</v>
      </c>
    </row>
    <row r="3238" spans="1:30" x14ac:dyDescent="0.45">
      <c r="A3238" t="s">
        <v>234</v>
      </c>
      <c r="B3238">
        <v>27900</v>
      </c>
      <c r="C3238" t="s">
        <v>647</v>
      </c>
      <c r="E3238">
        <v>61</v>
      </c>
      <c r="F3238" t="s">
        <v>52</v>
      </c>
      <c r="H3238">
        <v>1</v>
      </c>
      <c r="I3238" t="s">
        <v>32</v>
      </c>
      <c r="J3238">
        <v>1</v>
      </c>
      <c r="K3238" t="s">
        <v>32</v>
      </c>
      <c r="L3238">
        <v>0</v>
      </c>
      <c r="M3238" t="s">
        <v>32</v>
      </c>
      <c r="N3238">
        <v>2012</v>
      </c>
      <c r="O3238">
        <v>263</v>
      </c>
      <c r="P3238">
        <v>38922</v>
      </c>
      <c r="Q3238">
        <v>44</v>
      </c>
      <c r="R3238">
        <v>36407</v>
      </c>
      <c r="S3238">
        <v>847</v>
      </c>
      <c r="T3238">
        <v>13488</v>
      </c>
      <c r="U3238">
        <v>219</v>
      </c>
      <c r="W3238">
        <v>23.8</v>
      </c>
      <c r="X3238">
        <v>10.4</v>
      </c>
      <c r="Y3238">
        <v>40.299999999999997</v>
      </c>
      <c r="Z3238">
        <v>11.5</v>
      </c>
      <c r="AA3238">
        <v>20.100000000000001</v>
      </c>
      <c r="AB3238">
        <v>11.5</v>
      </c>
      <c r="AC3238">
        <v>27.2</v>
      </c>
    </row>
    <row r="3239" spans="1:30" x14ac:dyDescent="0.45">
      <c r="A3239" t="s">
        <v>234</v>
      </c>
      <c r="B3239">
        <v>27900</v>
      </c>
      <c r="C3239" t="s">
        <v>647</v>
      </c>
      <c r="E3239">
        <v>62</v>
      </c>
      <c r="F3239" t="s">
        <v>53</v>
      </c>
      <c r="H3239">
        <v>1</v>
      </c>
      <c r="I3239" t="s">
        <v>32</v>
      </c>
      <c r="J3239">
        <v>1</v>
      </c>
      <c r="K3239" t="s">
        <v>32</v>
      </c>
      <c r="L3239">
        <v>0</v>
      </c>
      <c r="M3239" t="s">
        <v>32</v>
      </c>
      <c r="N3239">
        <v>2012</v>
      </c>
      <c r="O3239">
        <v>1169</v>
      </c>
      <c r="P3239">
        <v>1617590</v>
      </c>
      <c r="Q3239">
        <v>415</v>
      </c>
      <c r="R3239">
        <v>1584406</v>
      </c>
      <c r="S3239">
        <v>14517</v>
      </c>
      <c r="T3239">
        <v>688365</v>
      </c>
      <c r="U3239">
        <v>754</v>
      </c>
      <c r="V3239">
        <v>33184</v>
      </c>
      <c r="W3239">
        <v>13.1</v>
      </c>
      <c r="X3239">
        <v>12.3</v>
      </c>
      <c r="Y3239">
        <v>25.6</v>
      </c>
      <c r="Z3239">
        <v>12.7</v>
      </c>
      <c r="AA3239">
        <v>5.2</v>
      </c>
      <c r="AB3239">
        <v>5.4</v>
      </c>
      <c r="AC3239">
        <v>14.9</v>
      </c>
      <c r="AD3239">
        <v>32</v>
      </c>
    </row>
    <row r="3240" spans="1:30" x14ac:dyDescent="0.45">
      <c r="A3240" t="s">
        <v>234</v>
      </c>
      <c r="B3240">
        <v>27900</v>
      </c>
      <c r="C3240" t="s">
        <v>647</v>
      </c>
      <c r="E3240">
        <v>71</v>
      </c>
      <c r="F3240" t="s">
        <v>54</v>
      </c>
      <c r="H3240">
        <v>1</v>
      </c>
      <c r="I3240" t="s">
        <v>32</v>
      </c>
      <c r="J3240">
        <v>1</v>
      </c>
      <c r="K3240" t="s">
        <v>32</v>
      </c>
      <c r="L3240">
        <v>0</v>
      </c>
      <c r="M3240" t="s">
        <v>32</v>
      </c>
      <c r="N3240">
        <v>2012</v>
      </c>
      <c r="O3240">
        <v>475</v>
      </c>
      <c r="P3240">
        <v>24351</v>
      </c>
      <c r="Q3240">
        <v>84</v>
      </c>
      <c r="R3240">
        <v>19040</v>
      </c>
      <c r="S3240">
        <v>494</v>
      </c>
      <c r="T3240">
        <v>6052</v>
      </c>
      <c r="U3240">
        <v>391</v>
      </c>
      <c r="V3240">
        <v>5312</v>
      </c>
      <c r="W3240">
        <v>19.8</v>
      </c>
      <c r="X3240">
        <v>18.7</v>
      </c>
      <c r="Y3240">
        <v>39.9</v>
      </c>
      <c r="Z3240">
        <v>22.2</v>
      </c>
      <c r="AA3240">
        <v>14.1</v>
      </c>
      <c r="AB3240">
        <v>12.1</v>
      </c>
      <c r="AC3240">
        <v>22.3</v>
      </c>
      <c r="AD3240">
        <v>34.6</v>
      </c>
    </row>
    <row r="3241" spans="1:30" x14ac:dyDescent="0.45">
      <c r="A3241" t="s">
        <v>234</v>
      </c>
      <c r="B3241">
        <v>27900</v>
      </c>
      <c r="C3241" t="s">
        <v>647</v>
      </c>
      <c r="E3241">
        <v>72</v>
      </c>
      <c r="F3241" t="s">
        <v>55</v>
      </c>
      <c r="H3241">
        <v>1</v>
      </c>
      <c r="I3241" t="s">
        <v>32</v>
      </c>
      <c r="J3241">
        <v>1</v>
      </c>
      <c r="K3241" t="s">
        <v>32</v>
      </c>
      <c r="L3241">
        <v>0</v>
      </c>
      <c r="M3241" t="s">
        <v>32</v>
      </c>
      <c r="N3241">
        <v>2012</v>
      </c>
      <c r="O3241">
        <v>473</v>
      </c>
      <c r="P3241">
        <v>366877</v>
      </c>
      <c r="Q3241">
        <v>332</v>
      </c>
      <c r="R3241">
        <v>362962</v>
      </c>
      <c r="S3241">
        <v>7875</v>
      </c>
      <c r="T3241">
        <v>102041</v>
      </c>
      <c r="U3241">
        <v>141</v>
      </c>
      <c r="W3241">
        <v>19.7</v>
      </c>
      <c r="X3241">
        <v>15.8</v>
      </c>
      <c r="Y3241">
        <v>15</v>
      </c>
      <c r="Z3241">
        <v>16.899999999999999</v>
      </c>
      <c r="AA3241">
        <v>19.3</v>
      </c>
      <c r="AB3241">
        <v>19</v>
      </c>
      <c r="AC3241">
        <v>56.7</v>
      </c>
    </row>
    <row r="3242" spans="1:30" x14ac:dyDescent="0.45">
      <c r="A3242" t="s">
        <v>234</v>
      </c>
      <c r="B3242">
        <v>27900</v>
      </c>
      <c r="C3242" t="s">
        <v>647</v>
      </c>
      <c r="E3242">
        <v>81</v>
      </c>
      <c r="F3242" t="s">
        <v>56</v>
      </c>
      <c r="G3242" t="s">
        <v>57</v>
      </c>
      <c r="H3242">
        <v>1</v>
      </c>
      <c r="I3242" t="s">
        <v>32</v>
      </c>
      <c r="J3242">
        <v>1</v>
      </c>
      <c r="K3242" t="s">
        <v>32</v>
      </c>
      <c r="L3242">
        <v>0</v>
      </c>
      <c r="M3242" t="s">
        <v>32</v>
      </c>
      <c r="N3242">
        <v>2012</v>
      </c>
      <c r="O3242">
        <v>1806</v>
      </c>
      <c r="P3242">
        <v>201765</v>
      </c>
      <c r="Q3242">
        <v>283</v>
      </c>
      <c r="R3242">
        <v>151453</v>
      </c>
      <c r="S3242">
        <v>1920</v>
      </c>
      <c r="T3242">
        <v>43104</v>
      </c>
      <c r="U3242">
        <v>1523</v>
      </c>
      <c r="V3242">
        <v>50312</v>
      </c>
      <c r="W3242">
        <v>8.1</v>
      </c>
      <c r="X3242">
        <v>27.6</v>
      </c>
      <c r="Y3242">
        <v>18</v>
      </c>
      <c r="Z3242">
        <v>36.6</v>
      </c>
      <c r="AA3242">
        <v>25.3</v>
      </c>
      <c r="AB3242">
        <v>36.9</v>
      </c>
      <c r="AC3242">
        <v>9.1</v>
      </c>
      <c r="AD3242">
        <v>38.700000000000003</v>
      </c>
    </row>
    <row r="3243" spans="1:30" x14ac:dyDescent="0.45">
      <c r="A3243" t="s">
        <v>235</v>
      </c>
      <c r="B3243">
        <v>27980</v>
      </c>
      <c r="C3243" t="s">
        <v>869</v>
      </c>
      <c r="E3243">
        <v>0</v>
      </c>
      <c r="F3243" t="s">
        <v>31</v>
      </c>
      <c r="H3243">
        <v>1</v>
      </c>
      <c r="I3243" t="s">
        <v>32</v>
      </c>
      <c r="J3243">
        <v>1</v>
      </c>
      <c r="K3243" t="s">
        <v>32</v>
      </c>
      <c r="L3243">
        <v>0</v>
      </c>
      <c r="M3243" t="s">
        <v>32</v>
      </c>
      <c r="N3243">
        <v>2012</v>
      </c>
      <c r="O3243">
        <v>17147</v>
      </c>
      <c r="P3243">
        <v>10213723</v>
      </c>
      <c r="Q3243">
        <v>3394</v>
      </c>
      <c r="R3243">
        <v>9618733</v>
      </c>
      <c r="S3243">
        <v>56765</v>
      </c>
      <c r="T3243">
        <v>1982205</v>
      </c>
      <c r="U3243">
        <v>13753</v>
      </c>
      <c r="V3243">
        <v>594990</v>
      </c>
      <c r="W3243">
        <v>3.8</v>
      </c>
      <c r="X3243">
        <v>2.7</v>
      </c>
      <c r="Y3243">
        <v>4.2</v>
      </c>
      <c r="Z3243">
        <v>2.8</v>
      </c>
      <c r="AA3243">
        <v>3.1</v>
      </c>
      <c r="AB3243">
        <v>2.7</v>
      </c>
      <c r="AC3243">
        <v>3.9</v>
      </c>
      <c r="AD3243">
        <v>5.2</v>
      </c>
    </row>
    <row r="3244" spans="1:30" x14ac:dyDescent="0.45">
      <c r="A3244" t="s">
        <v>235</v>
      </c>
      <c r="B3244">
        <v>27980</v>
      </c>
      <c r="C3244" t="s">
        <v>869</v>
      </c>
      <c r="E3244">
        <v>11</v>
      </c>
      <c r="F3244" t="s">
        <v>33</v>
      </c>
      <c r="G3244" t="s">
        <v>34</v>
      </c>
      <c r="H3244">
        <v>1</v>
      </c>
      <c r="I3244" t="s">
        <v>32</v>
      </c>
      <c r="J3244">
        <v>1</v>
      </c>
      <c r="K3244" t="s">
        <v>32</v>
      </c>
      <c r="L3244">
        <v>0</v>
      </c>
      <c r="M3244" t="s">
        <v>32</v>
      </c>
      <c r="N3244">
        <v>2012</v>
      </c>
      <c r="O3244">
        <v>304</v>
      </c>
      <c r="P3244">
        <v>6828</v>
      </c>
      <c r="Q3244">
        <v>3</v>
      </c>
      <c r="U3244">
        <v>302</v>
      </c>
      <c r="V3244">
        <v>6305</v>
      </c>
      <c r="W3244">
        <v>30.7</v>
      </c>
      <c r="X3244">
        <v>26.6</v>
      </c>
      <c r="Y3244">
        <v>104.2</v>
      </c>
      <c r="AC3244">
        <v>29.4</v>
      </c>
      <c r="AD3244">
        <v>25.7</v>
      </c>
    </row>
    <row r="3245" spans="1:30" x14ac:dyDescent="0.45">
      <c r="A3245" t="s">
        <v>235</v>
      </c>
      <c r="B3245">
        <v>27980</v>
      </c>
      <c r="C3245" t="s">
        <v>869</v>
      </c>
      <c r="E3245">
        <v>22</v>
      </c>
      <c r="F3245" t="s">
        <v>36</v>
      </c>
      <c r="H3245">
        <v>1</v>
      </c>
      <c r="I3245" t="s">
        <v>32</v>
      </c>
      <c r="J3245">
        <v>1</v>
      </c>
      <c r="K3245" t="s">
        <v>32</v>
      </c>
      <c r="L3245">
        <v>0</v>
      </c>
      <c r="M3245" t="s">
        <v>32</v>
      </c>
      <c r="N3245">
        <v>2012</v>
      </c>
      <c r="O3245">
        <v>25</v>
      </c>
      <c r="P3245">
        <v>489056</v>
      </c>
      <c r="Q3245">
        <v>7</v>
      </c>
      <c r="R3245">
        <v>487721</v>
      </c>
      <c r="S3245">
        <v>439</v>
      </c>
      <c r="T3245">
        <v>38499</v>
      </c>
      <c r="U3245">
        <v>18</v>
      </c>
      <c r="W3245">
        <v>32.1</v>
      </c>
      <c r="X3245">
        <v>9.5</v>
      </c>
      <c r="Y3245">
        <v>16.899999999999999</v>
      </c>
      <c r="Z3245">
        <v>9.9</v>
      </c>
      <c r="AA3245">
        <v>9.5</v>
      </c>
      <c r="AB3245">
        <v>9.5</v>
      </c>
      <c r="AC3245">
        <v>40.5</v>
      </c>
    </row>
    <row r="3246" spans="1:30" x14ac:dyDescent="0.45">
      <c r="A3246" t="s">
        <v>235</v>
      </c>
      <c r="B3246">
        <v>27980</v>
      </c>
      <c r="C3246" t="s">
        <v>869</v>
      </c>
      <c r="E3246">
        <v>23</v>
      </c>
      <c r="F3246" t="s">
        <v>37</v>
      </c>
      <c r="H3246">
        <v>1</v>
      </c>
      <c r="I3246" t="s">
        <v>32</v>
      </c>
      <c r="J3246">
        <v>1</v>
      </c>
      <c r="K3246" t="s">
        <v>32</v>
      </c>
      <c r="L3246">
        <v>0</v>
      </c>
      <c r="M3246" t="s">
        <v>32</v>
      </c>
      <c r="N3246">
        <v>2012</v>
      </c>
      <c r="O3246">
        <v>1518</v>
      </c>
      <c r="P3246">
        <v>614146</v>
      </c>
      <c r="Q3246">
        <v>384</v>
      </c>
      <c r="R3246">
        <v>563882</v>
      </c>
      <c r="S3246">
        <v>2293</v>
      </c>
      <c r="T3246">
        <v>116957</v>
      </c>
      <c r="U3246">
        <v>1134</v>
      </c>
      <c r="V3246">
        <v>50264</v>
      </c>
      <c r="W3246">
        <v>9.9</v>
      </c>
      <c r="X3246">
        <v>11.7</v>
      </c>
      <c r="Y3246">
        <v>12.6</v>
      </c>
      <c r="Z3246">
        <v>13.2</v>
      </c>
      <c r="AA3246">
        <v>15</v>
      </c>
      <c r="AB3246">
        <v>13.9</v>
      </c>
      <c r="AC3246">
        <v>12.2</v>
      </c>
      <c r="AD3246">
        <v>12.5</v>
      </c>
    </row>
    <row r="3247" spans="1:30" x14ac:dyDescent="0.45">
      <c r="A3247" t="s">
        <v>235</v>
      </c>
      <c r="B3247">
        <v>27980</v>
      </c>
      <c r="C3247" t="s">
        <v>869</v>
      </c>
      <c r="E3247" t="s">
        <v>38</v>
      </c>
      <c r="F3247" t="s">
        <v>39</v>
      </c>
      <c r="H3247">
        <v>1</v>
      </c>
      <c r="I3247" t="s">
        <v>32</v>
      </c>
      <c r="J3247">
        <v>1</v>
      </c>
      <c r="K3247" t="s">
        <v>32</v>
      </c>
      <c r="L3247">
        <v>0</v>
      </c>
      <c r="M3247" t="s">
        <v>32</v>
      </c>
      <c r="N3247">
        <v>2012</v>
      </c>
      <c r="O3247">
        <v>482</v>
      </c>
      <c r="P3247">
        <v>295218</v>
      </c>
      <c r="Q3247">
        <v>107</v>
      </c>
      <c r="R3247">
        <v>281125</v>
      </c>
      <c r="S3247">
        <v>985</v>
      </c>
      <c r="T3247">
        <v>41455</v>
      </c>
      <c r="U3247">
        <v>376</v>
      </c>
      <c r="V3247">
        <v>14093</v>
      </c>
      <c r="W3247">
        <v>11</v>
      </c>
      <c r="X3247">
        <v>5.4</v>
      </c>
      <c r="Y3247">
        <v>14</v>
      </c>
      <c r="Z3247">
        <v>5.8</v>
      </c>
      <c r="AA3247">
        <v>4.8</v>
      </c>
      <c r="AB3247">
        <v>4.5</v>
      </c>
      <c r="AC3247">
        <v>13</v>
      </c>
      <c r="AD3247">
        <v>12.2</v>
      </c>
    </row>
    <row r="3248" spans="1:30" x14ac:dyDescent="0.45">
      <c r="A3248" t="s">
        <v>235</v>
      </c>
      <c r="B3248">
        <v>27980</v>
      </c>
      <c r="C3248" t="s">
        <v>869</v>
      </c>
      <c r="E3248">
        <v>42</v>
      </c>
      <c r="F3248" t="s">
        <v>40</v>
      </c>
      <c r="H3248">
        <v>1</v>
      </c>
      <c r="I3248" t="s">
        <v>32</v>
      </c>
      <c r="J3248">
        <v>1</v>
      </c>
      <c r="K3248" t="s">
        <v>32</v>
      </c>
      <c r="L3248">
        <v>0</v>
      </c>
      <c r="M3248" t="s">
        <v>32</v>
      </c>
      <c r="N3248">
        <v>2012</v>
      </c>
      <c r="O3248">
        <v>540</v>
      </c>
      <c r="P3248">
        <v>1340643</v>
      </c>
      <c r="Q3248">
        <v>159</v>
      </c>
      <c r="R3248">
        <v>1322313</v>
      </c>
      <c r="S3248">
        <v>1305</v>
      </c>
      <c r="T3248">
        <v>59428</v>
      </c>
      <c r="U3248">
        <v>381</v>
      </c>
      <c r="V3248">
        <v>18330</v>
      </c>
      <c r="W3248">
        <v>11.6</v>
      </c>
      <c r="X3248">
        <v>8.6</v>
      </c>
      <c r="Y3248">
        <v>16.399999999999999</v>
      </c>
      <c r="Z3248">
        <v>9</v>
      </c>
      <c r="AA3248">
        <v>10.7</v>
      </c>
      <c r="AB3248">
        <v>10.3</v>
      </c>
      <c r="AC3248">
        <v>13.6</v>
      </c>
      <c r="AD3248">
        <v>16.2</v>
      </c>
    </row>
    <row r="3249" spans="1:30" x14ac:dyDescent="0.45">
      <c r="A3249" t="s">
        <v>235</v>
      </c>
      <c r="B3249">
        <v>27980</v>
      </c>
      <c r="C3249" t="s">
        <v>869</v>
      </c>
      <c r="E3249" t="s">
        <v>41</v>
      </c>
      <c r="F3249" t="s">
        <v>42</v>
      </c>
      <c r="H3249">
        <v>1</v>
      </c>
      <c r="I3249" t="s">
        <v>32</v>
      </c>
      <c r="J3249">
        <v>1</v>
      </c>
      <c r="K3249" t="s">
        <v>32</v>
      </c>
      <c r="L3249">
        <v>0</v>
      </c>
      <c r="M3249" t="s">
        <v>32</v>
      </c>
      <c r="N3249">
        <v>2012</v>
      </c>
      <c r="O3249">
        <v>1489</v>
      </c>
      <c r="P3249">
        <v>2402408</v>
      </c>
      <c r="Q3249">
        <v>556</v>
      </c>
      <c r="R3249">
        <v>2358508</v>
      </c>
      <c r="S3249">
        <v>8761</v>
      </c>
      <c r="T3249">
        <v>245658</v>
      </c>
      <c r="U3249">
        <v>934</v>
      </c>
      <c r="V3249">
        <v>43900</v>
      </c>
      <c r="W3249">
        <v>10.199999999999999</v>
      </c>
      <c r="X3249">
        <v>4.4000000000000004</v>
      </c>
      <c r="Y3249">
        <v>7.5</v>
      </c>
      <c r="Z3249">
        <v>4.7</v>
      </c>
      <c r="AA3249">
        <v>4.3</v>
      </c>
      <c r="AB3249">
        <v>3.3</v>
      </c>
      <c r="AC3249">
        <v>12.7</v>
      </c>
      <c r="AD3249">
        <v>6.1</v>
      </c>
    </row>
    <row r="3250" spans="1:30" x14ac:dyDescent="0.45">
      <c r="A3250" t="s">
        <v>235</v>
      </c>
      <c r="B3250">
        <v>27980</v>
      </c>
      <c r="C3250" t="s">
        <v>869</v>
      </c>
      <c r="E3250" t="s">
        <v>43</v>
      </c>
      <c r="F3250" t="s">
        <v>44</v>
      </c>
      <c r="G3250" t="s">
        <v>45</v>
      </c>
      <c r="H3250">
        <v>1</v>
      </c>
      <c r="I3250" t="s">
        <v>32</v>
      </c>
      <c r="J3250">
        <v>1</v>
      </c>
      <c r="K3250" t="s">
        <v>32</v>
      </c>
      <c r="L3250">
        <v>0</v>
      </c>
      <c r="M3250" t="s">
        <v>32</v>
      </c>
      <c r="N3250">
        <v>2012</v>
      </c>
      <c r="O3250">
        <v>508</v>
      </c>
      <c r="P3250">
        <v>409483</v>
      </c>
      <c r="Q3250">
        <v>151</v>
      </c>
      <c r="R3250">
        <v>396274</v>
      </c>
      <c r="S3250">
        <v>3298</v>
      </c>
      <c r="T3250">
        <v>103806</v>
      </c>
      <c r="U3250">
        <v>357</v>
      </c>
      <c r="V3250">
        <v>13209</v>
      </c>
      <c r="W3250">
        <v>18.399999999999999</v>
      </c>
      <c r="X3250">
        <v>3.7</v>
      </c>
      <c r="Y3250">
        <v>10.1</v>
      </c>
      <c r="Z3250">
        <v>4.2</v>
      </c>
      <c r="AA3250">
        <v>5.4</v>
      </c>
      <c r="AB3250">
        <v>6</v>
      </c>
      <c r="AC3250">
        <v>25.1</v>
      </c>
      <c r="AD3250">
        <v>23.5</v>
      </c>
    </row>
    <row r="3251" spans="1:30" x14ac:dyDescent="0.45">
      <c r="A3251" t="s">
        <v>235</v>
      </c>
      <c r="B3251">
        <v>27980</v>
      </c>
      <c r="C3251" t="s">
        <v>869</v>
      </c>
      <c r="E3251">
        <v>51</v>
      </c>
      <c r="F3251" t="s">
        <v>46</v>
      </c>
      <c r="H3251">
        <v>1</v>
      </c>
      <c r="I3251" t="s">
        <v>32</v>
      </c>
      <c r="J3251">
        <v>1</v>
      </c>
      <c r="K3251" t="s">
        <v>32</v>
      </c>
      <c r="L3251">
        <v>0</v>
      </c>
      <c r="M3251" t="s">
        <v>32</v>
      </c>
      <c r="N3251">
        <v>2012</v>
      </c>
      <c r="O3251">
        <v>259</v>
      </c>
      <c r="P3251">
        <v>155462</v>
      </c>
      <c r="Q3251">
        <v>37</v>
      </c>
      <c r="R3251">
        <v>149575</v>
      </c>
      <c r="S3251">
        <v>593</v>
      </c>
      <c r="T3251">
        <v>25529</v>
      </c>
      <c r="U3251">
        <v>222</v>
      </c>
      <c r="V3251">
        <v>5888</v>
      </c>
      <c r="W3251">
        <v>17.3</v>
      </c>
      <c r="X3251">
        <v>2.2000000000000002</v>
      </c>
      <c r="Y3251">
        <v>18.3</v>
      </c>
      <c r="Z3251">
        <v>2.2000000000000002</v>
      </c>
      <c r="AA3251">
        <v>4.9000000000000004</v>
      </c>
      <c r="AB3251">
        <v>3.4</v>
      </c>
      <c r="AC3251">
        <v>18.600000000000001</v>
      </c>
      <c r="AD3251">
        <v>8.1</v>
      </c>
    </row>
    <row r="3252" spans="1:30" x14ac:dyDescent="0.45">
      <c r="A3252" t="s">
        <v>235</v>
      </c>
      <c r="B3252">
        <v>27980</v>
      </c>
      <c r="C3252" t="s">
        <v>869</v>
      </c>
      <c r="E3252">
        <v>52</v>
      </c>
      <c r="F3252" t="s">
        <v>47</v>
      </c>
      <c r="G3252" t="s">
        <v>48</v>
      </c>
      <c r="H3252">
        <v>1</v>
      </c>
      <c r="I3252" t="s">
        <v>32</v>
      </c>
      <c r="J3252">
        <v>1</v>
      </c>
      <c r="K3252" t="s">
        <v>32</v>
      </c>
      <c r="L3252">
        <v>0</v>
      </c>
      <c r="M3252" t="s">
        <v>32</v>
      </c>
      <c r="N3252">
        <v>2012</v>
      </c>
      <c r="O3252">
        <v>446</v>
      </c>
      <c r="P3252">
        <v>187495</v>
      </c>
      <c r="Q3252">
        <v>91</v>
      </c>
      <c r="R3252">
        <v>151569</v>
      </c>
      <c r="S3252">
        <v>920</v>
      </c>
      <c r="T3252">
        <v>39102</v>
      </c>
      <c r="U3252">
        <v>355</v>
      </c>
      <c r="V3252">
        <v>35926</v>
      </c>
      <c r="W3252">
        <v>21.1</v>
      </c>
      <c r="X3252">
        <v>5</v>
      </c>
      <c r="Y3252">
        <v>14.7</v>
      </c>
      <c r="Z3252">
        <v>6.6</v>
      </c>
      <c r="AA3252">
        <v>4.5</v>
      </c>
      <c r="AB3252">
        <v>4.4000000000000004</v>
      </c>
      <c r="AC3252">
        <v>23.7</v>
      </c>
      <c r="AD3252">
        <v>11.4</v>
      </c>
    </row>
    <row r="3253" spans="1:30" x14ac:dyDescent="0.45">
      <c r="A3253" t="s">
        <v>235</v>
      </c>
      <c r="B3253">
        <v>27980</v>
      </c>
      <c r="C3253" t="s">
        <v>869</v>
      </c>
      <c r="E3253">
        <v>53</v>
      </c>
      <c r="F3253" t="s">
        <v>49</v>
      </c>
      <c r="H3253">
        <v>1</v>
      </c>
      <c r="I3253" t="s">
        <v>32</v>
      </c>
      <c r="J3253">
        <v>1</v>
      </c>
      <c r="K3253" t="s">
        <v>32</v>
      </c>
      <c r="L3253">
        <v>0</v>
      </c>
      <c r="M3253" t="s">
        <v>32</v>
      </c>
      <c r="N3253">
        <v>2012</v>
      </c>
      <c r="O3253">
        <v>1923</v>
      </c>
      <c r="P3253">
        <v>606363</v>
      </c>
      <c r="Q3253">
        <v>233</v>
      </c>
      <c r="R3253">
        <v>454402</v>
      </c>
      <c r="S3253">
        <v>1957</v>
      </c>
      <c r="T3253">
        <v>69553</v>
      </c>
      <c r="U3253">
        <v>1691</v>
      </c>
      <c r="V3253">
        <v>151962</v>
      </c>
      <c r="W3253">
        <v>9</v>
      </c>
      <c r="X3253">
        <v>6.9</v>
      </c>
      <c r="Y3253">
        <v>26.3</v>
      </c>
      <c r="Z3253">
        <v>7.4</v>
      </c>
      <c r="AA3253">
        <v>8.3000000000000007</v>
      </c>
      <c r="AB3253">
        <v>9</v>
      </c>
      <c r="AC3253">
        <v>8.4</v>
      </c>
      <c r="AD3253">
        <v>16.7</v>
      </c>
    </row>
    <row r="3254" spans="1:30" x14ac:dyDescent="0.45">
      <c r="A3254" t="s">
        <v>235</v>
      </c>
      <c r="B3254">
        <v>27980</v>
      </c>
      <c r="C3254" t="s">
        <v>869</v>
      </c>
      <c r="E3254">
        <v>54</v>
      </c>
      <c r="F3254" t="s">
        <v>50</v>
      </c>
      <c r="H3254">
        <v>1</v>
      </c>
      <c r="I3254" t="s">
        <v>32</v>
      </c>
      <c r="J3254">
        <v>1</v>
      </c>
      <c r="K3254" t="s">
        <v>32</v>
      </c>
      <c r="L3254">
        <v>0</v>
      </c>
      <c r="M3254" t="s">
        <v>32</v>
      </c>
      <c r="N3254">
        <v>2012</v>
      </c>
      <c r="O3254">
        <v>2230</v>
      </c>
      <c r="P3254">
        <v>271341</v>
      </c>
      <c r="Q3254">
        <v>414</v>
      </c>
      <c r="R3254">
        <v>209332</v>
      </c>
      <c r="S3254">
        <v>1789</v>
      </c>
      <c r="T3254">
        <v>78775</v>
      </c>
      <c r="U3254">
        <v>1816</v>
      </c>
      <c r="V3254">
        <v>62008</v>
      </c>
      <c r="W3254">
        <v>7.4</v>
      </c>
      <c r="X3254">
        <v>9.4</v>
      </c>
      <c r="Y3254">
        <v>14.9</v>
      </c>
      <c r="Z3254">
        <v>11</v>
      </c>
      <c r="AA3254">
        <v>12.6</v>
      </c>
      <c r="AB3254">
        <v>10.7</v>
      </c>
      <c r="AC3254">
        <v>8.9</v>
      </c>
      <c r="AD3254">
        <v>31.4</v>
      </c>
    </row>
    <row r="3255" spans="1:30" x14ac:dyDescent="0.45">
      <c r="A3255" t="s">
        <v>235</v>
      </c>
      <c r="B3255">
        <v>27980</v>
      </c>
      <c r="C3255" t="s">
        <v>869</v>
      </c>
      <c r="E3255">
        <v>56</v>
      </c>
      <c r="F3255" t="s">
        <v>51</v>
      </c>
      <c r="H3255">
        <v>1</v>
      </c>
      <c r="I3255" t="s">
        <v>32</v>
      </c>
      <c r="J3255">
        <v>1</v>
      </c>
      <c r="K3255" t="s">
        <v>32</v>
      </c>
      <c r="L3255">
        <v>0</v>
      </c>
      <c r="M3255" t="s">
        <v>32</v>
      </c>
      <c r="N3255">
        <v>2012</v>
      </c>
      <c r="O3255">
        <v>1610</v>
      </c>
      <c r="P3255">
        <v>355916</v>
      </c>
      <c r="Q3255">
        <v>271</v>
      </c>
      <c r="R3255">
        <v>316938</v>
      </c>
      <c r="S3255">
        <v>4574</v>
      </c>
      <c r="T3255">
        <v>139735</v>
      </c>
      <c r="U3255">
        <v>1339</v>
      </c>
      <c r="V3255">
        <v>38978</v>
      </c>
      <c r="W3255">
        <v>16.2</v>
      </c>
      <c r="X3255">
        <v>23.5</v>
      </c>
      <c r="Y3255">
        <v>27.7</v>
      </c>
      <c r="Z3255">
        <v>27.8</v>
      </c>
      <c r="AA3255">
        <v>16.8</v>
      </c>
      <c r="AB3255">
        <v>24.5</v>
      </c>
      <c r="AC3255">
        <v>17.899999999999999</v>
      </c>
      <c r="AD3255">
        <v>24.5</v>
      </c>
    </row>
    <row r="3256" spans="1:30" x14ac:dyDescent="0.45">
      <c r="A3256" t="s">
        <v>235</v>
      </c>
      <c r="B3256">
        <v>27980</v>
      </c>
      <c r="C3256" t="s">
        <v>869</v>
      </c>
      <c r="E3256">
        <v>61</v>
      </c>
      <c r="F3256" t="s">
        <v>52</v>
      </c>
      <c r="H3256">
        <v>1</v>
      </c>
      <c r="I3256" t="s">
        <v>32</v>
      </c>
      <c r="J3256">
        <v>1</v>
      </c>
      <c r="K3256" t="s">
        <v>32</v>
      </c>
      <c r="L3256">
        <v>0</v>
      </c>
      <c r="M3256" t="s">
        <v>32</v>
      </c>
      <c r="N3256">
        <v>2012</v>
      </c>
      <c r="O3256">
        <v>407</v>
      </c>
      <c r="P3256">
        <v>62631</v>
      </c>
      <c r="Q3256">
        <v>71</v>
      </c>
      <c r="R3256">
        <v>52588</v>
      </c>
      <c r="S3256">
        <v>844</v>
      </c>
      <c r="T3256">
        <v>23260</v>
      </c>
      <c r="U3256">
        <v>337</v>
      </c>
      <c r="V3256">
        <v>10043</v>
      </c>
      <c r="W3256">
        <v>19.100000000000001</v>
      </c>
      <c r="X3256">
        <v>9.1999999999999993</v>
      </c>
      <c r="Y3256">
        <v>14.9</v>
      </c>
      <c r="Z3256">
        <v>9.4</v>
      </c>
      <c r="AA3256">
        <v>13.1</v>
      </c>
      <c r="AB3256">
        <v>9.1</v>
      </c>
      <c r="AC3256">
        <v>23.5</v>
      </c>
      <c r="AD3256">
        <v>44.3</v>
      </c>
    </row>
    <row r="3257" spans="1:30" x14ac:dyDescent="0.45">
      <c r="A3257" t="s">
        <v>235</v>
      </c>
      <c r="B3257">
        <v>27980</v>
      </c>
      <c r="C3257" t="s">
        <v>869</v>
      </c>
      <c r="E3257">
        <v>62</v>
      </c>
      <c r="F3257" t="s">
        <v>53</v>
      </c>
      <c r="H3257">
        <v>1</v>
      </c>
      <c r="I3257" t="s">
        <v>32</v>
      </c>
      <c r="J3257">
        <v>1</v>
      </c>
      <c r="K3257" t="s">
        <v>32</v>
      </c>
      <c r="L3257">
        <v>0</v>
      </c>
      <c r="M3257" t="s">
        <v>32</v>
      </c>
      <c r="N3257">
        <v>2012</v>
      </c>
      <c r="O3257">
        <v>1184</v>
      </c>
      <c r="P3257">
        <v>485592</v>
      </c>
      <c r="Q3257">
        <v>299</v>
      </c>
      <c r="R3257">
        <v>455200</v>
      </c>
      <c r="S3257">
        <v>4492</v>
      </c>
      <c r="T3257">
        <v>191972</v>
      </c>
      <c r="U3257">
        <v>885</v>
      </c>
      <c r="V3257">
        <v>30392</v>
      </c>
      <c r="W3257">
        <v>7</v>
      </c>
      <c r="X3257">
        <v>7.7</v>
      </c>
      <c r="Y3257">
        <v>23.5</v>
      </c>
      <c r="Z3257">
        <v>8.6</v>
      </c>
      <c r="AA3257">
        <v>9.3000000000000007</v>
      </c>
      <c r="AB3257">
        <v>6.8</v>
      </c>
      <c r="AC3257">
        <v>5.9</v>
      </c>
      <c r="AD3257">
        <v>8.3000000000000007</v>
      </c>
    </row>
    <row r="3258" spans="1:30" x14ac:dyDescent="0.45">
      <c r="A3258" t="s">
        <v>235</v>
      </c>
      <c r="B3258">
        <v>27980</v>
      </c>
      <c r="C3258" t="s">
        <v>869</v>
      </c>
      <c r="E3258">
        <v>71</v>
      </c>
      <c r="F3258" t="s">
        <v>54</v>
      </c>
      <c r="H3258">
        <v>1</v>
      </c>
      <c r="I3258" t="s">
        <v>32</v>
      </c>
      <c r="J3258">
        <v>1</v>
      </c>
      <c r="K3258" t="s">
        <v>32</v>
      </c>
      <c r="L3258">
        <v>0</v>
      </c>
      <c r="M3258" t="s">
        <v>32</v>
      </c>
      <c r="N3258">
        <v>2012</v>
      </c>
      <c r="O3258">
        <v>1300</v>
      </c>
      <c r="P3258">
        <v>178246</v>
      </c>
      <c r="Q3258">
        <v>132</v>
      </c>
      <c r="R3258">
        <v>137619</v>
      </c>
      <c r="S3258">
        <v>1868</v>
      </c>
      <c r="T3258">
        <v>46316</v>
      </c>
      <c r="U3258">
        <v>1168</v>
      </c>
      <c r="V3258">
        <v>40627</v>
      </c>
      <c r="W3258">
        <v>11.6</v>
      </c>
      <c r="X3258">
        <v>6.2</v>
      </c>
      <c r="Y3258">
        <v>14.6</v>
      </c>
      <c r="Z3258">
        <v>6.2</v>
      </c>
      <c r="AA3258">
        <v>8.8000000000000007</v>
      </c>
      <c r="AB3258">
        <v>8.1999999999999993</v>
      </c>
      <c r="AC3258">
        <v>11.4</v>
      </c>
      <c r="AD3258">
        <v>12.7</v>
      </c>
    </row>
    <row r="3259" spans="1:30" x14ac:dyDescent="0.45">
      <c r="A3259" t="s">
        <v>235</v>
      </c>
      <c r="B3259">
        <v>27980</v>
      </c>
      <c r="C3259" t="s">
        <v>869</v>
      </c>
      <c r="E3259">
        <v>72</v>
      </c>
      <c r="F3259" t="s">
        <v>55</v>
      </c>
      <c r="H3259">
        <v>1</v>
      </c>
      <c r="I3259" t="s">
        <v>32</v>
      </c>
      <c r="J3259">
        <v>1</v>
      </c>
      <c r="K3259" t="s">
        <v>32</v>
      </c>
      <c r="L3259">
        <v>0</v>
      </c>
      <c r="M3259" t="s">
        <v>32</v>
      </c>
      <c r="N3259">
        <v>2012</v>
      </c>
      <c r="O3259">
        <v>735</v>
      </c>
      <c r="P3259">
        <v>2194806</v>
      </c>
      <c r="Q3259">
        <v>386</v>
      </c>
      <c r="R3259">
        <v>2175556</v>
      </c>
      <c r="S3259">
        <v>18419</v>
      </c>
      <c r="T3259">
        <v>589717</v>
      </c>
      <c r="U3259">
        <v>349</v>
      </c>
      <c r="V3259">
        <v>19250</v>
      </c>
      <c r="W3259">
        <v>9</v>
      </c>
      <c r="X3259">
        <v>3.9</v>
      </c>
      <c r="Y3259">
        <v>16.100000000000001</v>
      </c>
      <c r="Z3259">
        <v>4.0999999999999996</v>
      </c>
      <c r="AA3259">
        <v>7.8</v>
      </c>
      <c r="AB3259">
        <v>5.0999999999999996</v>
      </c>
      <c r="AC3259">
        <v>19</v>
      </c>
      <c r="AD3259">
        <v>7</v>
      </c>
    </row>
    <row r="3260" spans="1:30" x14ac:dyDescent="0.45">
      <c r="A3260" t="s">
        <v>235</v>
      </c>
      <c r="B3260">
        <v>27980</v>
      </c>
      <c r="C3260" t="s">
        <v>869</v>
      </c>
      <c r="E3260">
        <v>81</v>
      </c>
      <c r="F3260" t="s">
        <v>56</v>
      </c>
      <c r="G3260" t="s">
        <v>57</v>
      </c>
      <c r="H3260">
        <v>1</v>
      </c>
      <c r="I3260" t="s">
        <v>32</v>
      </c>
      <c r="J3260">
        <v>1</v>
      </c>
      <c r="K3260" t="s">
        <v>32</v>
      </c>
      <c r="L3260">
        <v>0</v>
      </c>
      <c r="M3260" t="s">
        <v>32</v>
      </c>
      <c r="N3260">
        <v>2012</v>
      </c>
      <c r="O3260">
        <v>2231</v>
      </c>
      <c r="P3260">
        <v>124955</v>
      </c>
      <c r="Q3260">
        <v>144</v>
      </c>
      <c r="R3260">
        <v>72689</v>
      </c>
      <c r="S3260">
        <v>879</v>
      </c>
      <c r="T3260">
        <v>21028</v>
      </c>
      <c r="U3260">
        <v>2087</v>
      </c>
      <c r="V3260">
        <v>52266</v>
      </c>
      <c r="W3260">
        <v>8</v>
      </c>
      <c r="X3260">
        <v>9.1</v>
      </c>
      <c r="Y3260">
        <v>17.5</v>
      </c>
      <c r="Z3260">
        <v>11.2</v>
      </c>
      <c r="AA3260">
        <v>11.8</v>
      </c>
      <c r="AB3260">
        <v>9.1</v>
      </c>
      <c r="AC3260">
        <v>7.6</v>
      </c>
      <c r="AD3260">
        <v>11.6</v>
      </c>
    </row>
    <row r="3261" spans="1:30" x14ac:dyDescent="0.45">
      <c r="A3261" t="s">
        <v>236</v>
      </c>
      <c r="B3261">
        <v>28020</v>
      </c>
      <c r="C3261" t="s">
        <v>648</v>
      </c>
      <c r="E3261">
        <v>0</v>
      </c>
      <c r="F3261" t="s">
        <v>31</v>
      </c>
      <c r="H3261">
        <v>1</v>
      </c>
      <c r="I3261" t="s">
        <v>32</v>
      </c>
      <c r="J3261">
        <v>1</v>
      </c>
      <c r="K3261" t="s">
        <v>32</v>
      </c>
      <c r="L3261">
        <v>0</v>
      </c>
      <c r="M3261" t="s">
        <v>32</v>
      </c>
      <c r="N3261">
        <v>2012</v>
      </c>
      <c r="O3261">
        <v>25758</v>
      </c>
      <c r="P3261">
        <v>29300723</v>
      </c>
      <c r="Q3261">
        <v>5727</v>
      </c>
      <c r="R3261">
        <v>28579722</v>
      </c>
      <c r="S3261">
        <v>123203</v>
      </c>
      <c r="T3261">
        <v>4989191</v>
      </c>
      <c r="U3261">
        <v>20032</v>
      </c>
      <c r="V3261">
        <v>721001</v>
      </c>
      <c r="W3261">
        <v>3.1</v>
      </c>
      <c r="X3261">
        <v>2.2999999999999998</v>
      </c>
      <c r="Y3261">
        <v>7.7</v>
      </c>
      <c r="Z3261">
        <v>2.4</v>
      </c>
      <c r="AA3261">
        <v>5.7</v>
      </c>
      <c r="AB3261">
        <v>3.4</v>
      </c>
      <c r="AC3261">
        <v>3.2</v>
      </c>
      <c r="AD3261">
        <v>8.6</v>
      </c>
    </row>
    <row r="3262" spans="1:30" x14ac:dyDescent="0.45">
      <c r="A3262" t="s">
        <v>236</v>
      </c>
      <c r="B3262">
        <v>28020</v>
      </c>
      <c r="C3262" t="s">
        <v>648</v>
      </c>
      <c r="E3262">
        <v>11</v>
      </c>
      <c r="F3262" t="s">
        <v>33</v>
      </c>
      <c r="G3262" t="s">
        <v>34</v>
      </c>
      <c r="H3262">
        <v>1</v>
      </c>
      <c r="I3262" t="s">
        <v>32</v>
      </c>
      <c r="J3262">
        <v>1</v>
      </c>
      <c r="K3262" t="s">
        <v>32</v>
      </c>
      <c r="L3262">
        <v>0</v>
      </c>
      <c r="M3262" t="s">
        <v>32</v>
      </c>
      <c r="N3262">
        <v>2012</v>
      </c>
      <c r="O3262">
        <v>134</v>
      </c>
      <c r="P3262">
        <v>6407</v>
      </c>
      <c r="Q3262">
        <v>14</v>
      </c>
      <c r="U3262">
        <v>119</v>
      </c>
      <c r="V3262">
        <v>1520</v>
      </c>
      <c r="W3262">
        <v>20.9</v>
      </c>
      <c r="X3262">
        <v>6.7</v>
      </c>
      <c r="Y3262">
        <v>66.900000000000006</v>
      </c>
      <c r="AC3262">
        <v>25.2</v>
      </c>
      <c r="AD3262">
        <v>7.2</v>
      </c>
    </row>
    <row r="3263" spans="1:30" x14ac:dyDescent="0.45">
      <c r="A3263" t="s">
        <v>236</v>
      </c>
      <c r="B3263">
        <v>28020</v>
      </c>
      <c r="C3263" t="s">
        <v>648</v>
      </c>
      <c r="E3263">
        <v>21</v>
      </c>
      <c r="F3263" t="s">
        <v>35</v>
      </c>
      <c r="H3263">
        <v>1</v>
      </c>
      <c r="I3263" t="s">
        <v>32</v>
      </c>
      <c r="J3263">
        <v>1</v>
      </c>
      <c r="K3263" t="s">
        <v>32</v>
      </c>
      <c r="L3263">
        <v>0</v>
      </c>
      <c r="M3263" t="s">
        <v>32</v>
      </c>
      <c r="N3263">
        <v>2012</v>
      </c>
      <c r="O3263">
        <v>37</v>
      </c>
      <c r="P3263">
        <v>9200</v>
      </c>
      <c r="Q3263">
        <v>2</v>
      </c>
      <c r="U3263">
        <v>35</v>
      </c>
      <c r="V3263">
        <v>883</v>
      </c>
      <c r="W3263">
        <v>78.5</v>
      </c>
      <c r="X3263">
        <v>7.6</v>
      </c>
      <c r="Y3263">
        <v>0</v>
      </c>
      <c r="AC3263">
        <v>79</v>
      </c>
      <c r="AD3263">
        <v>22.2</v>
      </c>
    </row>
    <row r="3264" spans="1:30" x14ac:dyDescent="0.45">
      <c r="A3264" t="s">
        <v>236</v>
      </c>
      <c r="B3264">
        <v>28020</v>
      </c>
      <c r="C3264" t="s">
        <v>648</v>
      </c>
      <c r="E3264">
        <v>23</v>
      </c>
      <c r="F3264" t="s">
        <v>37</v>
      </c>
      <c r="H3264">
        <v>1</v>
      </c>
      <c r="I3264" t="s">
        <v>32</v>
      </c>
      <c r="J3264">
        <v>1</v>
      </c>
      <c r="K3264" t="s">
        <v>32</v>
      </c>
      <c r="L3264">
        <v>0</v>
      </c>
      <c r="M3264" t="s">
        <v>32</v>
      </c>
      <c r="N3264">
        <v>2012</v>
      </c>
      <c r="O3264">
        <v>3161</v>
      </c>
      <c r="P3264">
        <v>951026</v>
      </c>
      <c r="Q3264">
        <v>474</v>
      </c>
      <c r="R3264">
        <v>835369</v>
      </c>
      <c r="S3264">
        <v>3579</v>
      </c>
      <c r="T3264">
        <v>173563</v>
      </c>
      <c r="U3264">
        <v>2687</v>
      </c>
      <c r="V3264">
        <v>115657</v>
      </c>
      <c r="W3264">
        <v>11.5</v>
      </c>
      <c r="X3264">
        <v>30</v>
      </c>
      <c r="Y3264">
        <v>33.799999999999997</v>
      </c>
      <c r="Z3264">
        <v>34.9</v>
      </c>
      <c r="AA3264">
        <v>36</v>
      </c>
      <c r="AB3264">
        <v>36.5</v>
      </c>
      <c r="AC3264">
        <v>14.1</v>
      </c>
      <c r="AD3264">
        <v>26.6</v>
      </c>
    </row>
    <row r="3265" spans="1:30" x14ac:dyDescent="0.45">
      <c r="A3265" t="s">
        <v>236</v>
      </c>
      <c r="B3265">
        <v>28020</v>
      </c>
      <c r="C3265" t="s">
        <v>648</v>
      </c>
      <c r="E3265" t="s">
        <v>38</v>
      </c>
      <c r="F3265" t="s">
        <v>39</v>
      </c>
      <c r="H3265">
        <v>1</v>
      </c>
      <c r="I3265" t="s">
        <v>32</v>
      </c>
      <c r="J3265">
        <v>1</v>
      </c>
      <c r="K3265" t="s">
        <v>32</v>
      </c>
      <c r="L3265">
        <v>0</v>
      </c>
      <c r="M3265" t="s">
        <v>32</v>
      </c>
      <c r="N3265">
        <v>2012</v>
      </c>
      <c r="O3265">
        <v>792</v>
      </c>
      <c r="P3265">
        <v>9200799</v>
      </c>
      <c r="Q3265">
        <v>450</v>
      </c>
      <c r="R3265">
        <v>9190696</v>
      </c>
      <c r="S3265">
        <v>21795</v>
      </c>
      <c r="T3265">
        <v>1134198</v>
      </c>
      <c r="U3265">
        <v>342</v>
      </c>
      <c r="V3265">
        <v>10103</v>
      </c>
      <c r="W3265">
        <v>14</v>
      </c>
      <c r="X3265">
        <v>5.8</v>
      </c>
      <c r="Y3265">
        <v>18.8</v>
      </c>
      <c r="Z3265">
        <v>6</v>
      </c>
      <c r="AA3265">
        <v>15</v>
      </c>
      <c r="AB3265">
        <v>9.4</v>
      </c>
      <c r="AC3265">
        <v>23.5</v>
      </c>
      <c r="AD3265">
        <v>21.4</v>
      </c>
    </row>
    <row r="3266" spans="1:30" x14ac:dyDescent="0.45">
      <c r="A3266" t="s">
        <v>236</v>
      </c>
      <c r="B3266">
        <v>28020</v>
      </c>
      <c r="C3266" t="s">
        <v>648</v>
      </c>
      <c r="E3266">
        <v>42</v>
      </c>
      <c r="F3266" t="s">
        <v>40</v>
      </c>
      <c r="H3266">
        <v>1</v>
      </c>
      <c r="I3266" t="s">
        <v>32</v>
      </c>
      <c r="J3266">
        <v>1</v>
      </c>
      <c r="K3266" t="s">
        <v>32</v>
      </c>
      <c r="L3266">
        <v>0</v>
      </c>
      <c r="M3266" t="s">
        <v>32</v>
      </c>
      <c r="N3266">
        <v>2012</v>
      </c>
      <c r="O3266">
        <v>682</v>
      </c>
      <c r="P3266">
        <v>5718425</v>
      </c>
      <c r="Q3266">
        <v>326</v>
      </c>
      <c r="R3266">
        <v>5689377</v>
      </c>
      <c r="S3266">
        <v>5794</v>
      </c>
      <c r="T3266">
        <v>425711</v>
      </c>
      <c r="U3266">
        <v>356</v>
      </c>
      <c r="V3266">
        <v>29048</v>
      </c>
      <c r="W3266">
        <v>17.600000000000001</v>
      </c>
      <c r="X3266">
        <v>7.6</v>
      </c>
      <c r="Y3266">
        <v>21.9</v>
      </c>
      <c r="Z3266">
        <v>8</v>
      </c>
      <c r="AA3266">
        <v>20.2</v>
      </c>
      <c r="AB3266">
        <v>9.8000000000000007</v>
      </c>
      <c r="AC3266">
        <v>25.1</v>
      </c>
      <c r="AD3266">
        <v>46.6</v>
      </c>
    </row>
    <row r="3267" spans="1:30" x14ac:dyDescent="0.45">
      <c r="A3267" t="s">
        <v>236</v>
      </c>
      <c r="B3267">
        <v>28020</v>
      </c>
      <c r="C3267" t="s">
        <v>648</v>
      </c>
      <c r="E3267" t="s">
        <v>41</v>
      </c>
      <c r="F3267" t="s">
        <v>42</v>
      </c>
      <c r="H3267">
        <v>1</v>
      </c>
      <c r="I3267" t="s">
        <v>32</v>
      </c>
      <c r="J3267">
        <v>1</v>
      </c>
      <c r="K3267" t="s">
        <v>32</v>
      </c>
      <c r="L3267">
        <v>0</v>
      </c>
      <c r="M3267" t="s">
        <v>32</v>
      </c>
      <c r="N3267">
        <v>2012</v>
      </c>
      <c r="O3267">
        <v>3022</v>
      </c>
      <c r="P3267">
        <v>4116158</v>
      </c>
      <c r="Q3267">
        <v>973</v>
      </c>
      <c r="R3267">
        <v>4042898</v>
      </c>
      <c r="S3267">
        <v>16363</v>
      </c>
      <c r="T3267">
        <v>365861</v>
      </c>
      <c r="U3267">
        <v>2049</v>
      </c>
      <c r="V3267">
        <v>73261</v>
      </c>
      <c r="W3267">
        <v>6</v>
      </c>
      <c r="X3267">
        <v>13.7</v>
      </c>
      <c r="Y3267">
        <v>12.6</v>
      </c>
      <c r="Z3267">
        <v>14.4</v>
      </c>
      <c r="AA3267">
        <v>11.2</v>
      </c>
      <c r="AB3267">
        <v>14</v>
      </c>
      <c r="AC3267">
        <v>7.4</v>
      </c>
      <c r="AD3267">
        <v>16.2</v>
      </c>
    </row>
    <row r="3268" spans="1:30" x14ac:dyDescent="0.45">
      <c r="A3268" t="s">
        <v>236</v>
      </c>
      <c r="B3268">
        <v>28020</v>
      </c>
      <c r="C3268" t="s">
        <v>648</v>
      </c>
      <c r="E3268" t="s">
        <v>43</v>
      </c>
      <c r="F3268" t="s">
        <v>44</v>
      </c>
      <c r="G3268" t="s">
        <v>45</v>
      </c>
      <c r="H3268">
        <v>1</v>
      </c>
      <c r="I3268" t="s">
        <v>32</v>
      </c>
      <c r="J3268">
        <v>1</v>
      </c>
      <c r="K3268" t="s">
        <v>32</v>
      </c>
      <c r="L3268">
        <v>0</v>
      </c>
      <c r="M3268" t="s">
        <v>32</v>
      </c>
      <c r="N3268">
        <v>2012</v>
      </c>
      <c r="O3268">
        <v>479</v>
      </c>
      <c r="P3268">
        <v>402301</v>
      </c>
      <c r="Q3268">
        <v>136</v>
      </c>
      <c r="R3268">
        <v>378853</v>
      </c>
      <c r="S3268">
        <v>2291</v>
      </c>
      <c r="T3268">
        <v>93388</v>
      </c>
      <c r="U3268">
        <v>344</v>
      </c>
      <c r="V3268">
        <v>23447</v>
      </c>
      <c r="W3268">
        <v>23</v>
      </c>
      <c r="X3268">
        <v>6.2</v>
      </c>
      <c r="Y3268">
        <v>38</v>
      </c>
      <c r="Z3268">
        <v>5.2</v>
      </c>
      <c r="AA3268">
        <v>7.3</v>
      </c>
      <c r="AB3268">
        <v>6.5</v>
      </c>
      <c r="AC3268">
        <v>23.9</v>
      </c>
      <c r="AD3268">
        <v>37</v>
      </c>
    </row>
    <row r="3269" spans="1:30" x14ac:dyDescent="0.45">
      <c r="A3269" t="s">
        <v>236</v>
      </c>
      <c r="B3269">
        <v>28020</v>
      </c>
      <c r="C3269" t="s">
        <v>648</v>
      </c>
      <c r="E3269">
        <v>51</v>
      </c>
      <c r="F3269" t="s">
        <v>46</v>
      </c>
      <c r="H3269">
        <v>1</v>
      </c>
      <c r="I3269" t="s">
        <v>32</v>
      </c>
      <c r="J3269">
        <v>1</v>
      </c>
      <c r="K3269" t="s">
        <v>32</v>
      </c>
      <c r="L3269">
        <v>0</v>
      </c>
      <c r="M3269" t="s">
        <v>32</v>
      </c>
      <c r="N3269">
        <v>2012</v>
      </c>
      <c r="O3269">
        <v>235</v>
      </c>
      <c r="P3269">
        <v>357885</v>
      </c>
      <c r="Q3269">
        <v>48</v>
      </c>
      <c r="R3269">
        <v>351822</v>
      </c>
      <c r="S3269">
        <v>1264</v>
      </c>
      <c r="T3269">
        <v>63771</v>
      </c>
      <c r="U3269">
        <v>187</v>
      </c>
      <c r="W3269">
        <v>25.1</v>
      </c>
      <c r="X3269">
        <v>4</v>
      </c>
      <c r="Y3269">
        <v>14.4</v>
      </c>
      <c r="Z3269">
        <v>4.2</v>
      </c>
      <c r="AA3269">
        <v>6.1</v>
      </c>
      <c r="AB3269">
        <v>5.6</v>
      </c>
      <c r="AC3269">
        <v>29.2</v>
      </c>
    </row>
    <row r="3270" spans="1:30" x14ac:dyDescent="0.45">
      <c r="A3270" t="s">
        <v>236</v>
      </c>
      <c r="B3270">
        <v>28020</v>
      </c>
      <c r="C3270" t="s">
        <v>648</v>
      </c>
      <c r="E3270">
        <v>52</v>
      </c>
      <c r="F3270" t="s">
        <v>47</v>
      </c>
      <c r="G3270" t="s">
        <v>48</v>
      </c>
      <c r="H3270">
        <v>1</v>
      </c>
      <c r="I3270" t="s">
        <v>32</v>
      </c>
      <c r="J3270">
        <v>1</v>
      </c>
      <c r="K3270" t="s">
        <v>32</v>
      </c>
      <c r="L3270">
        <v>0</v>
      </c>
      <c r="M3270" t="s">
        <v>32</v>
      </c>
      <c r="N3270">
        <v>2012</v>
      </c>
      <c r="O3270">
        <v>906</v>
      </c>
      <c r="P3270">
        <v>2369838</v>
      </c>
      <c r="Q3270">
        <v>302</v>
      </c>
      <c r="R3270">
        <v>2320638</v>
      </c>
      <c r="S3270">
        <v>6398</v>
      </c>
      <c r="T3270">
        <v>384510</v>
      </c>
      <c r="U3270">
        <v>604</v>
      </c>
      <c r="W3270">
        <v>13.4</v>
      </c>
      <c r="X3270">
        <v>5</v>
      </c>
      <c r="Y3270">
        <v>20.6</v>
      </c>
      <c r="Z3270">
        <v>5.2</v>
      </c>
      <c r="AA3270">
        <v>5.6</v>
      </c>
      <c r="AB3270">
        <v>7.3</v>
      </c>
      <c r="AC3270">
        <v>17.5</v>
      </c>
    </row>
    <row r="3271" spans="1:30" x14ac:dyDescent="0.45">
      <c r="A3271" t="s">
        <v>236</v>
      </c>
      <c r="B3271">
        <v>28020</v>
      </c>
      <c r="C3271" t="s">
        <v>648</v>
      </c>
      <c r="E3271">
        <v>53</v>
      </c>
      <c r="F3271" t="s">
        <v>49</v>
      </c>
      <c r="H3271">
        <v>1</v>
      </c>
      <c r="I3271" t="s">
        <v>32</v>
      </c>
      <c r="J3271">
        <v>1</v>
      </c>
      <c r="K3271" t="s">
        <v>32</v>
      </c>
      <c r="L3271">
        <v>0</v>
      </c>
      <c r="M3271" t="s">
        <v>32</v>
      </c>
      <c r="N3271">
        <v>2012</v>
      </c>
      <c r="O3271">
        <v>2206</v>
      </c>
      <c r="P3271">
        <v>416881</v>
      </c>
      <c r="Q3271">
        <v>270</v>
      </c>
      <c r="R3271">
        <v>263851</v>
      </c>
      <c r="S3271">
        <v>2282</v>
      </c>
      <c r="T3271">
        <v>67276</v>
      </c>
      <c r="U3271">
        <v>1935</v>
      </c>
      <c r="V3271">
        <v>153030</v>
      </c>
      <c r="W3271">
        <v>9.4</v>
      </c>
      <c r="X3271">
        <v>16.3</v>
      </c>
      <c r="Y3271">
        <v>29</v>
      </c>
      <c r="Z3271">
        <v>23.9</v>
      </c>
      <c r="AA3271">
        <v>13.5</v>
      </c>
      <c r="AB3271">
        <v>11.3</v>
      </c>
      <c r="AC3271">
        <v>11.1</v>
      </c>
      <c r="AD3271">
        <v>23.4</v>
      </c>
    </row>
    <row r="3272" spans="1:30" x14ac:dyDescent="0.45">
      <c r="A3272" t="s">
        <v>236</v>
      </c>
      <c r="B3272">
        <v>28020</v>
      </c>
      <c r="C3272" t="s">
        <v>648</v>
      </c>
      <c r="E3272">
        <v>54</v>
      </c>
      <c r="F3272" t="s">
        <v>50</v>
      </c>
      <c r="H3272">
        <v>1</v>
      </c>
      <c r="I3272" t="s">
        <v>32</v>
      </c>
      <c r="J3272">
        <v>1</v>
      </c>
      <c r="K3272" t="s">
        <v>32</v>
      </c>
      <c r="L3272">
        <v>0</v>
      </c>
      <c r="M3272" t="s">
        <v>32</v>
      </c>
      <c r="N3272">
        <v>2012</v>
      </c>
      <c r="O3272">
        <v>3143</v>
      </c>
      <c r="P3272">
        <v>806468</v>
      </c>
      <c r="Q3272">
        <v>539</v>
      </c>
      <c r="R3272">
        <v>721674</v>
      </c>
      <c r="S3272">
        <v>4788</v>
      </c>
      <c r="T3272">
        <v>256771</v>
      </c>
      <c r="U3272">
        <v>2605</v>
      </c>
      <c r="V3272">
        <v>84795</v>
      </c>
      <c r="W3272">
        <v>11.3</v>
      </c>
      <c r="X3272">
        <v>8.4</v>
      </c>
      <c r="Y3272">
        <v>14.2</v>
      </c>
      <c r="Z3272">
        <v>9</v>
      </c>
      <c r="AA3272">
        <v>11</v>
      </c>
      <c r="AB3272">
        <v>11.8</v>
      </c>
      <c r="AC3272">
        <v>12.7</v>
      </c>
      <c r="AD3272">
        <v>22.2</v>
      </c>
    </row>
    <row r="3273" spans="1:30" x14ac:dyDescent="0.45">
      <c r="A3273" t="s">
        <v>236</v>
      </c>
      <c r="B3273">
        <v>28020</v>
      </c>
      <c r="C3273" t="s">
        <v>648</v>
      </c>
      <c r="E3273">
        <v>55</v>
      </c>
      <c r="F3273" t="s">
        <v>59</v>
      </c>
      <c r="H3273">
        <v>1</v>
      </c>
      <c r="I3273" t="s">
        <v>32</v>
      </c>
      <c r="J3273">
        <v>1</v>
      </c>
      <c r="K3273" t="s">
        <v>32</v>
      </c>
      <c r="L3273">
        <v>0</v>
      </c>
      <c r="M3273" t="s">
        <v>32</v>
      </c>
      <c r="N3273">
        <v>2012</v>
      </c>
      <c r="O3273">
        <v>27</v>
      </c>
      <c r="P3273">
        <v>205522</v>
      </c>
      <c r="Q3273">
        <v>27</v>
      </c>
      <c r="R3273">
        <v>205522</v>
      </c>
      <c r="S3273">
        <v>3181</v>
      </c>
      <c r="T3273">
        <v>363203</v>
      </c>
      <c r="U3273">
        <v>0</v>
      </c>
      <c r="V3273">
        <v>0</v>
      </c>
      <c r="W3273">
        <v>0</v>
      </c>
      <c r="X3273">
        <v>0.7</v>
      </c>
      <c r="Y3273">
        <v>0</v>
      </c>
      <c r="Z3273">
        <v>0.7</v>
      </c>
      <c r="AA3273">
        <v>3.8</v>
      </c>
      <c r="AB3273">
        <v>3</v>
      </c>
      <c r="AC3273">
        <v>0</v>
      </c>
      <c r="AD3273">
        <v>0</v>
      </c>
    </row>
    <row r="3274" spans="1:30" x14ac:dyDescent="0.45">
      <c r="A3274" t="s">
        <v>236</v>
      </c>
      <c r="B3274">
        <v>28020</v>
      </c>
      <c r="C3274" t="s">
        <v>648</v>
      </c>
      <c r="E3274">
        <v>56</v>
      </c>
      <c r="F3274" t="s">
        <v>51</v>
      </c>
      <c r="H3274">
        <v>1</v>
      </c>
      <c r="I3274" t="s">
        <v>32</v>
      </c>
      <c r="J3274">
        <v>1</v>
      </c>
      <c r="K3274" t="s">
        <v>32</v>
      </c>
      <c r="L3274">
        <v>0</v>
      </c>
      <c r="M3274" t="s">
        <v>32</v>
      </c>
      <c r="N3274">
        <v>2012</v>
      </c>
      <c r="O3274">
        <v>1934</v>
      </c>
      <c r="P3274">
        <v>555756</v>
      </c>
      <c r="Q3274">
        <v>268</v>
      </c>
      <c r="R3274">
        <v>519424</v>
      </c>
      <c r="S3274">
        <v>8139</v>
      </c>
      <c r="T3274">
        <v>236040</v>
      </c>
      <c r="U3274">
        <v>1667</v>
      </c>
      <c r="V3274">
        <v>36333</v>
      </c>
      <c r="W3274">
        <v>13.8</v>
      </c>
      <c r="X3274">
        <v>36.4</v>
      </c>
      <c r="Y3274">
        <v>37.9</v>
      </c>
      <c r="Z3274">
        <v>40.799999999999997</v>
      </c>
      <c r="AA3274">
        <v>21.3</v>
      </c>
      <c r="AB3274">
        <v>38.799999999999997</v>
      </c>
      <c r="AC3274">
        <v>11.8</v>
      </c>
      <c r="AD3274">
        <v>27.9</v>
      </c>
    </row>
    <row r="3275" spans="1:30" x14ac:dyDescent="0.45">
      <c r="A3275" t="s">
        <v>236</v>
      </c>
      <c r="B3275">
        <v>28020</v>
      </c>
      <c r="C3275" t="s">
        <v>648</v>
      </c>
      <c r="E3275">
        <v>61</v>
      </c>
      <c r="F3275" t="s">
        <v>52</v>
      </c>
      <c r="H3275">
        <v>1</v>
      </c>
      <c r="I3275" t="s">
        <v>32</v>
      </c>
      <c r="J3275">
        <v>1</v>
      </c>
      <c r="K3275" t="s">
        <v>32</v>
      </c>
      <c r="L3275">
        <v>0</v>
      </c>
      <c r="M3275" t="s">
        <v>32</v>
      </c>
      <c r="N3275">
        <v>2012</v>
      </c>
      <c r="O3275">
        <v>697</v>
      </c>
      <c r="P3275">
        <v>186077</v>
      </c>
      <c r="Q3275">
        <v>85</v>
      </c>
      <c r="R3275">
        <v>175397</v>
      </c>
      <c r="S3275">
        <v>2455</v>
      </c>
      <c r="T3275">
        <v>85573</v>
      </c>
      <c r="U3275">
        <v>613</v>
      </c>
      <c r="W3275">
        <v>15.9</v>
      </c>
      <c r="X3275">
        <v>6.1</v>
      </c>
      <c r="Y3275">
        <v>30.4</v>
      </c>
      <c r="Z3275">
        <v>5.9</v>
      </c>
      <c r="AA3275">
        <v>5.6</v>
      </c>
      <c r="AB3275">
        <v>5.4</v>
      </c>
      <c r="AC3275">
        <v>16.8</v>
      </c>
    </row>
    <row r="3276" spans="1:30" x14ac:dyDescent="0.45">
      <c r="A3276" t="s">
        <v>236</v>
      </c>
      <c r="B3276">
        <v>28020</v>
      </c>
      <c r="C3276" t="s">
        <v>648</v>
      </c>
      <c r="E3276">
        <v>62</v>
      </c>
      <c r="F3276" t="s">
        <v>53</v>
      </c>
      <c r="H3276">
        <v>1</v>
      </c>
      <c r="I3276" t="s">
        <v>32</v>
      </c>
      <c r="J3276">
        <v>1</v>
      </c>
      <c r="K3276" t="s">
        <v>32</v>
      </c>
      <c r="L3276">
        <v>0</v>
      </c>
      <c r="M3276" t="s">
        <v>32</v>
      </c>
      <c r="N3276">
        <v>2012</v>
      </c>
      <c r="O3276">
        <v>2685</v>
      </c>
      <c r="P3276">
        <v>2459645</v>
      </c>
      <c r="Q3276">
        <v>704</v>
      </c>
      <c r="R3276">
        <v>2422307</v>
      </c>
      <c r="S3276">
        <v>22011</v>
      </c>
      <c r="T3276">
        <v>930460</v>
      </c>
      <c r="U3276">
        <v>1981</v>
      </c>
      <c r="V3276">
        <v>37337</v>
      </c>
      <c r="W3276">
        <v>8</v>
      </c>
      <c r="X3276">
        <v>4.3</v>
      </c>
      <c r="Y3276">
        <v>11.7</v>
      </c>
      <c r="Z3276">
        <v>4.7</v>
      </c>
      <c r="AA3276">
        <v>15.8</v>
      </c>
      <c r="AB3276">
        <v>6.5</v>
      </c>
      <c r="AC3276">
        <v>10.1</v>
      </c>
      <c r="AD3276">
        <v>16.3</v>
      </c>
    </row>
    <row r="3277" spans="1:30" x14ac:dyDescent="0.45">
      <c r="A3277" t="s">
        <v>236</v>
      </c>
      <c r="B3277">
        <v>28020</v>
      </c>
      <c r="C3277" t="s">
        <v>648</v>
      </c>
      <c r="E3277">
        <v>71</v>
      </c>
      <c r="F3277" t="s">
        <v>54</v>
      </c>
      <c r="H3277">
        <v>1</v>
      </c>
      <c r="I3277" t="s">
        <v>32</v>
      </c>
      <c r="J3277">
        <v>1</v>
      </c>
      <c r="K3277" t="s">
        <v>32</v>
      </c>
      <c r="L3277">
        <v>0</v>
      </c>
      <c r="M3277" t="s">
        <v>32</v>
      </c>
      <c r="N3277">
        <v>2012</v>
      </c>
      <c r="O3277">
        <v>1243</v>
      </c>
      <c r="P3277">
        <v>85230</v>
      </c>
      <c r="Q3277">
        <v>103</v>
      </c>
      <c r="R3277">
        <v>69980</v>
      </c>
      <c r="S3277">
        <v>1432</v>
      </c>
      <c r="T3277">
        <v>24602</v>
      </c>
      <c r="U3277">
        <v>1141</v>
      </c>
      <c r="V3277">
        <v>15250</v>
      </c>
      <c r="W3277">
        <v>12</v>
      </c>
      <c r="X3277">
        <v>15.1</v>
      </c>
      <c r="Y3277">
        <v>31.5</v>
      </c>
      <c r="Z3277">
        <v>20</v>
      </c>
      <c r="AA3277">
        <v>27.5</v>
      </c>
      <c r="AB3277">
        <v>19.2</v>
      </c>
      <c r="AC3277">
        <v>11.2</v>
      </c>
      <c r="AD3277">
        <v>9.1999999999999993</v>
      </c>
    </row>
    <row r="3278" spans="1:30" x14ac:dyDescent="0.45">
      <c r="A3278" t="s">
        <v>236</v>
      </c>
      <c r="B3278">
        <v>28020</v>
      </c>
      <c r="C3278" t="s">
        <v>648</v>
      </c>
      <c r="E3278">
        <v>72</v>
      </c>
      <c r="F3278" t="s">
        <v>55</v>
      </c>
      <c r="H3278">
        <v>1</v>
      </c>
      <c r="I3278" t="s">
        <v>32</v>
      </c>
      <c r="J3278">
        <v>1</v>
      </c>
      <c r="K3278" t="s">
        <v>32</v>
      </c>
      <c r="L3278">
        <v>0</v>
      </c>
      <c r="M3278" t="s">
        <v>32</v>
      </c>
      <c r="N3278">
        <v>2012</v>
      </c>
      <c r="O3278">
        <v>782</v>
      </c>
      <c r="P3278">
        <v>689436</v>
      </c>
      <c r="Q3278">
        <v>699</v>
      </c>
      <c r="R3278">
        <v>685243</v>
      </c>
      <c r="S3278">
        <v>17188</v>
      </c>
      <c r="T3278">
        <v>198634</v>
      </c>
      <c r="U3278">
        <v>84</v>
      </c>
      <c r="V3278">
        <v>4194</v>
      </c>
      <c r="W3278">
        <v>14.3</v>
      </c>
      <c r="X3278">
        <v>22.5</v>
      </c>
      <c r="Y3278">
        <v>16</v>
      </c>
      <c r="Z3278">
        <v>23.5</v>
      </c>
      <c r="AA3278">
        <v>29.2</v>
      </c>
      <c r="AB3278">
        <v>23</v>
      </c>
      <c r="AC3278">
        <v>10.1</v>
      </c>
      <c r="AD3278">
        <v>2.6</v>
      </c>
    </row>
    <row r="3279" spans="1:30" x14ac:dyDescent="0.45">
      <c r="A3279" t="s">
        <v>236</v>
      </c>
      <c r="B3279">
        <v>28020</v>
      </c>
      <c r="C3279" t="s">
        <v>648</v>
      </c>
      <c r="E3279">
        <v>81</v>
      </c>
      <c r="F3279" t="s">
        <v>56</v>
      </c>
      <c r="G3279" t="s">
        <v>57</v>
      </c>
      <c r="H3279">
        <v>1</v>
      </c>
      <c r="I3279" t="s">
        <v>32</v>
      </c>
      <c r="J3279">
        <v>1</v>
      </c>
      <c r="K3279" t="s">
        <v>32</v>
      </c>
      <c r="L3279">
        <v>0</v>
      </c>
      <c r="M3279" t="s">
        <v>32</v>
      </c>
      <c r="N3279">
        <v>2012</v>
      </c>
      <c r="O3279">
        <v>3656</v>
      </c>
      <c r="P3279">
        <v>318197</v>
      </c>
      <c r="Q3279">
        <v>373</v>
      </c>
      <c r="R3279">
        <v>248011</v>
      </c>
      <c r="S3279">
        <v>3147</v>
      </c>
      <c r="T3279">
        <v>84864</v>
      </c>
      <c r="U3279">
        <v>3282</v>
      </c>
      <c r="V3279">
        <v>70186</v>
      </c>
      <c r="W3279">
        <v>6.8</v>
      </c>
      <c r="X3279">
        <v>21.5</v>
      </c>
      <c r="Y3279">
        <v>42</v>
      </c>
      <c r="Z3279">
        <v>28.4</v>
      </c>
      <c r="AA3279">
        <v>28.2</v>
      </c>
      <c r="AB3279">
        <v>26.3</v>
      </c>
      <c r="AC3279">
        <v>6</v>
      </c>
      <c r="AD3279">
        <v>12.2</v>
      </c>
    </row>
    <row r="3280" spans="1:30" x14ac:dyDescent="0.45">
      <c r="A3280" t="s">
        <v>237</v>
      </c>
      <c r="B3280">
        <v>28100</v>
      </c>
      <c r="C3280" t="s">
        <v>649</v>
      </c>
      <c r="E3280">
        <v>0</v>
      </c>
      <c r="F3280" t="s">
        <v>31</v>
      </c>
      <c r="H3280">
        <v>1</v>
      </c>
      <c r="I3280" t="s">
        <v>32</v>
      </c>
      <c r="J3280">
        <v>1</v>
      </c>
      <c r="K3280" t="s">
        <v>32</v>
      </c>
      <c r="L3280">
        <v>0</v>
      </c>
      <c r="M3280" t="s">
        <v>32</v>
      </c>
      <c r="N3280">
        <v>2012</v>
      </c>
      <c r="O3280">
        <v>8288</v>
      </c>
      <c r="P3280">
        <v>11683648</v>
      </c>
      <c r="Q3280">
        <v>2108</v>
      </c>
      <c r="R3280">
        <v>11482086</v>
      </c>
      <c r="S3280">
        <v>35486</v>
      </c>
      <c r="T3280">
        <v>1292773</v>
      </c>
      <c r="U3280">
        <v>6180</v>
      </c>
      <c r="V3280">
        <v>201563</v>
      </c>
      <c r="W3280">
        <v>5.8</v>
      </c>
      <c r="X3280">
        <v>11.4</v>
      </c>
      <c r="Y3280">
        <v>9</v>
      </c>
      <c r="Z3280">
        <v>12.2</v>
      </c>
      <c r="AA3280">
        <v>6.4</v>
      </c>
      <c r="AB3280">
        <v>8.6</v>
      </c>
      <c r="AC3280">
        <v>5.6</v>
      </c>
      <c r="AD3280">
        <v>31.4</v>
      </c>
    </row>
    <row r="3281" spans="1:30" x14ac:dyDescent="0.45">
      <c r="A3281" t="s">
        <v>237</v>
      </c>
      <c r="B3281">
        <v>28100</v>
      </c>
      <c r="C3281" t="s">
        <v>649</v>
      </c>
      <c r="E3281">
        <v>11</v>
      </c>
      <c r="F3281" t="s">
        <v>33</v>
      </c>
      <c r="G3281" t="s">
        <v>34</v>
      </c>
      <c r="H3281">
        <v>1</v>
      </c>
      <c r="I3281" t="s">
        <v>32</v>
      </c>
      <c r="J3281">
        <v>1</v>
      </c>
      <c r="K3281" t="s">
        <v>32</v>
      </c>
      <c r="L3281">
        <v>0</v>
      </c>
      <c r="M3281" t="s">
        <v>32</v>
      </c>
      <c r="N3281">
        <v>2012</v>
      </c>
      <c r="O3281">
        <v>33</v>
      </c>
      <c r="P3281">
        <v>3235</v>
      </c>
      <c r="Q3281">
        <v>1</v>
      </c>
      <c r="U3281">
        <v>32</v>
      </c>
      <c r="W3281">
        <v>61</v>
      </c>
      <c r="X3281">
        <v>28.1</v>
      </c>
      <c r="Y3281">
        <v>0</v>
      </c>
      <c r="AC3281">
        <v>60</v>
      </c>
    </row>
    <row r="3282" spans="1:30" x14ac:dyDescent="0.45">
      <c r="A3282" t="s">
        <v>237</v>
      </c>
      <c r="B3282">
        <v>28100</v>
      </c>
      <c r="C3282" t="s">
        <v>649</v>
      </c>
      <c r="E3282">
        <v>23</v>
      </c>
      <c r="F3282" t="s">
        <v>37</v>
      </c>
      <c r="H3282">
        <v>1</v>
      </c>
      <c r="I3282" t="s">
        <v>32</v>
      </c>
      <c r="J3282">
        <v>1</v>
      </c>
      <c r="K3282" t="s">
        <v>32</v>
      </c>
      <c r="L3282">
        <v>0</v>
      </c>
      <c r="M3282" t="s">
        <v>32</v>
      </c>
      <c r="N3282">
        <v>2012</v>
      </c>
      <c r="O3282">
        <v>884</v>
      </c>
      <c r="Q3282">
        <v>245</v>
      </c>
      <c r="U3282">
        <v>639</v>
      </c>
      <c r="W3282">
        <v>25.4</v>
      </c>
      <c r="Y3282">
        <v>32.299999999999997</v>
      </c>
      <c r="AC3282">
        <v>26.1</v>
      </c>
    </row>
    <row r="3283" spans="1:30" x14ac:dyDescent="0.45">
      <c r="A3283" t="s">
        <v>237</v>
      </c>
      <c r="B3283">
        <v>28100</v>
      </c>
      <c r="C3283" t="s">
        <v>649</v>
      </c>
      <c r="E3283" t="s">
        <v>38</v>
      </c>
      <c r="F3283" t="s">
        <v>39</v>
      </c>
      <c r="H3283">
        <v>1</v>
      </c>
      <c r="I3283" t="s">
        <v>32</v>
      </c>
      <c r="J3283">
        <v>1</v>
      </c>
      <c r="K3283" t="s">
        <v>32</v>
      </c>
      <c r="L3283">
        <v>0</v>
      </c>
      <c r="M3283" t="s">
        <v>32</v>
      </c>
      <c r="N3283">
        <v>2012</v>
      </c>
      <c r="O3283">
        <v>194</v>
      </c>
      <c r="P3283">
        <v>4934609</v>
      </c>
      <c r="Q3283">
        <v>78</v>
      </c>
      <c r="R3283">
        <v>4932891</v>
      </c>
      <c r="S3283">
        <v>4616</v>
      </c>
      <c r="T3283">
        <v>264685</v>
      </c>
      <c r="U3283">
        <v>116</v>
      </c>
      <c r="V3283">
        <v>1718</v>
      </c>
      <c r="W3283">
        <v>33</v>
      </c>
      <c r="X3283">
        <v>4.5999999999999996</v>
      </c>
      <c r="Y3283">
        <v>33.9</v>
      </c>
      <c r="Z3283">
        <v>4.8</v>
      </c>
      <c r="AA3283">
        <v>3.5</v>
      </c>
      <c r="AB3283">
        <v>4.8</v>
      </c>
      <c r="AC3283">
        <v>50.4</v>
      </c>
      <c r="AD3283">
        <v>44.3</v>
      </c>
    </row>
    <row r="3284" spans="1:30" x14ac:dyDescent="0.45">
      <c r="A3284" t="s">
        <v>237</v>
      </c>
      <c r="B3284">
        <v>28100</v>
      </c>
      <c r="C3284" t="s">
        <v>649</v>
      </c>
      <c r="E3284">
        <v>42</v>
      </c>
      <c r="F3284" t="s">
        <v>40</v>
      </c>
      <c r="H3284">
        <v>1</v>
      </c>
      <c r="I3284" t="s">
        <v>32</v>
      </c>
      <c r="J3284">
        <v>1</v>
      </c>
      <c r="K3284" t="s">
        <v>32</v>
      </c>
      <c r="L3284">
        <v>0</v>
      </c>
      <c r="M3284" t="s">
        <v>32</v>
      </c>
      <c r="N3284">
        <v>2012</v>
      </c>
      <c r="O3284">
        <v>242</v>
      </c>
      <c r="Q3284">
        <v>161</v>
      </c>
      <c r="U3284">
        <v>81</v>
      </c>
      <c r="W3284">
        <v>37.200000000000003</v>
      </c>
      <c r="Y3284">
        <v>32.9</v>
      </c>
      <c r="AC3284">
        <v>61.8</v>
      </c>
    </row>
    <row r="3285" spans="1:30" x14ac:dyDescent="0.45">
      <c r="A3285" t="s">
        <v>237</v>
      </c>
      <c r="B3285">
        <v>28100</v>
      </c>
      <c r="C3285" t="s">
        <v>649</v>
      </c>
      <c r="E3285" t="s">
        <v>41</v>
      </c>
      <c r="F3285" t="s">
        <v>42</v>
      </c>
      <c r="H3285">
        <v>1</v>
      </c>
      <c r="I3285" t="s">
        <v>32</v>
      </c>
      <c r="J3285">
        <v>1</v>
      </c>
      <c r="K3285" t="s">
        <v>32</v>
      </c>
      <c r="L3285">
        <v>0</v>
      </c>
      <c r="M3285" t="s">
        <v>32</v>
      </c>
      <c r="N3285">
        <v>2012</v>
      </c>
      <c r="O3285">
        <v>1190</v>
      </c>
      <c r="P3285">
        <v>1506069</v>
      </c>
      <c r="Q3285">
        <v>401</v>
      </c>
      <c r="R3285">
        <v>1442627</v>
      </c>
      <c r="S3285">
        <v>5650</v>
      </c>
      <c r="T3285">
        <v>115604</v>
      </c>
      <c r="U3285">
        <v>789</v>
      </c>
      <c r="W3285">
        <v>12</v>
      </c>
      <c r="X3285">
        <v>18.8</v>
      </c>
      <c r="Y3285">
        <v>12.5</v>
      </c>
      <c r="Z3285">
        <v>20.399999999999999</v>
      </c>
      <c r="AA3285">
        <v>10.1</v>
      </c>
      <c r="AB3285">
        <v>13.9</v>
      </c>
      <c r="AC3285">
        <v>14.4</v>
      </c>
    </row>
    <row r="3286" spans="1:30" x14ac:dyDescent="0.45">
      <c r="A3286" t="s">
        <v>237</v>
      </c>
      <c r="B3286">
        <v>28100</v>
      </c>
      <c r="C3286" t="s">
        <v>649</v>
      </c>
      <c r="E3286" t="s">
        <v>43</v>
      </c>
      <c r="F3286" t="s">
        <v>44</v>
      </c>
      <c r="G3286" t="s">
        <v>45</v>
      </c>
      <c r="H3286">
        <v>1</v>
      </c>
      <c r="I3286" t="s">
        <v>32</v>
      </c>
      <c r="J3286">
        <v>1</v>
      </c>
      <c r="K3286" t="s">
        <v>32</v>
      </c>
      <c r="L3286">
        <v>0</v>
      </c>
      <c r="M3286" t="s">
        <v>32</v>
      </c>
      <c r="N3286">
        <v>2012</v>
      </c>
      <c r="O3286">
        <v>298</v>
      </c>
      <c r="P3286">
        <v>295751</v>
      </c>
      <c r="Q3286">
        <v>64</v>
      </c>
      <c r="R3286">
        <v>277711</v>
      </c>
      <c r="S3286">
        <v>2158</v>
      </c>
      <c r="T3286">
        <v>74507</v>
      </c>
      <c r="U3286">
        <v>234</v>
      </c>
      <c r="W3286">
        <v>32.9</v>
      </c>
      <c r="X3286">
        <v>10.6</v>
      </c>
      <c r="Y3286">
        <v>25.1</v>
      </c>
      <c r="Z3286">
        <v>9.1999999999999993</v>
      </c>
      <c r="AA3286">
        <v>4.9000000000000004</v>
      </c>
      <c r="AB3286">
        <v>4.7</v>
      </c>
      <c r="AC3286">
        <v>39</v>
      </c>
    </row>
    <row r="3287" spans="1:30" x14ac:dyDescent="0.45">
      <c r="A3287" t="s">
        <v>237</v>
      </c>
      <c r="B3287">
        <v>28100</v>
      </c>
      <c r="C3287" t="s">
        <v>649</v>
      </c>
      <c r="E3287">
        <v>51</v>
      </c>
      <c r="F3287" t="s">
        <v>46</v>
      </c>
      <c r="H3287">
        <v>1</v>
      </c>
      <c r="I3287" t="s">
        <v>32</v>
      </c>
      <c r="J3287">
        <v>1</v>
      </c>
      <c r="K3287" t="s">
        <v>32</v>
      </c>
      <c r="L3287">
        <v>0</v>
      </c>
      <c r="M3287" t="s">
        <v>32</v>
      </c>
      <c r="N3287">
        <v>2012</v>
      </c>
      <c r="O3287">
        <v>66</v>
      </c>
      <c r="P3287">
        <v>71072</v>
      </c>
      <c r="Q3287">
        <v>20</v>
      </c>
      <c r="R3287">
        <v>69435</v>
      </c>
      <c r="S3287">
        <v>357</v>
      </c>
      <c r="T3287">
        <v>16360</v>
      </c>
      <c r="U3287">
        <v>45</v>
      </c>
      <c r="V3287">
        <v>1637</v>
      </c>
      <c r="W3287">
        <v>39.799999999999997</v>
      </c>
      <c r="X3287">
        <v>4.9000000000000004</v>
      </c>
      <c r="Y3287">
        <v>56.2</v>
      </c>
      <c r="Z3287">
        <v>5.0999999999999996</v>
      </c>
      <c r="AA3287">
        <v>6</v>
      </c>
      <c r="AB3287">
        <v>5.0999999999999996</v>
      </c>
      <c r="AC3287">
        <v>54.3</v>
      </c>
      <c r="AD3287">
        <v>21.6</v>
      </c>
    </row>
    <row r="3288" spans="1:30" x14ac:dyDescent="0.45">
      <c r="A3288" t="s">
        <v>237</v>
      </c>
      <c r="B3288">
        <v>28100</v>
      </c>
      <c r="C3288" t="s">
        <v>649</v>
      </c>
      <c r="E3288">
        <v>52</v>
      </c>
      <c r="F3288" t="s">
        <v>47</v>
      </c>
      <c r="G3288" t="s">
        <v>48</v>
      </c>
      <c r="H3288">
        <v>1</v>
      </c>
      <c r="I3288" t="s">
        <v>32</v>
      </c>
      <c r="J3288">
        <v>1</v>
      </c>
      <c r="K3288" t="s">
        <v>32</v>
      </c>
      <c r="L3288">
        <v>0</v>
      </c>
      <c r="M3288" t="s">
        <v>32</v>
      </c>
      <c r="N3288">
        <v>2012</v>
      </c>
      <c r="O3288">
        <v>222</v>
      </c>
      <c r="P3288">
        <v>671077</v>
      </c>
      <c r="Q3288">
        <v>94</v>
      </c>
      <c r="R3288">
        <v>669332</v>
      </c>
      <c r="S3288">
        <v>1720</v>
      </c>
      <c r="T3288">
        <v>79085</v>
      </c>
      <c r="U3288">
        <v>128</v>
      </c>
      <c r="W3288">
        <v>38.200000000000003</v>
      </c>
      <c r="X3288">
        <v>7.2</v>
      </c>
      <c r="Y3288">
        <v>36.299999999999997</v>
      </c>
      <c r="Z3288">
        <v>7.5</v>
      </c>
      <c r="AA3288">
        <v>7.7</v>
      </c>
      <c r="AB3288">
        <v>7.7</v>
      </c>
      <c r="AC3288">
        <v>50.6</v>
      </c>
    </row>
    <row r="3289" spans="1:30" x14ac:dyDescent="0.45">
      <c r="A3289" t="s">
        <v>237</v>
      </c>
      <c r="B3289">
        <v>28100</v>
      </c>
      <c r="C3289" t="s">
        <v>649</v>
      </c>
      <c r="E3289">
        <v>53</v>
      </c>
      <c r="F3289" t="s">
        <v>49</v>
      </c>
      <c r="H3289">
        <v>1</v>
      </c>
      <c r="I3289" t="s">
        <v>32</v>
      </c>
      <c r="J3289">
        <v>1</v>
      </c>
      <c r="K3289" t="s">
        <v>32</v>
      </c>
      <c r="L3289">
        <v>0</v>
      </c>
      <c r="M3289" t="s">
        <v>32</v>
      </c>
      <c r="N3289">
        <v>2012</v>
      </c>
      <c r="O3289">
        <v>442</v>
      </c>
      <c r="P3289">
        <v>69465</v>
      </c>
      <c r="Q3289">
        <v>84</v>
      </c>
      <c r="R3289">
        <v>42389</v>
      </c>
      <c r="S3289">
        <v>177</v>
      </c>
      <c r="T3289">
        <v>5118</v>
      </c>
      <c r="U3289">
        <v>357</v>
      </c>
      <c r="W3289">
        <v>21</v>
      </c>
      <c r="X3289">
        <v>21.4</v>
      </c>
      <c r="Y3289">
        <v>57.2</v>
      </c>
      <c r="Z3289">
        <v>7.7</v>
      </c>
      <c r="AA3289">
        <v>20.8</v>
      </c>
      <c r="AB3289">
        <v>14.2</v>
      </c>
      <c r="AC3289">
        <v>25.9</v>
      </c>
    </row>
    <row r="3290" spans="1:30" x14ac:dyDescent="0.45">
      <c r="A3290" t="s">
        <v>237</v>
      </c>
      <c r="B3290">
        <v>28100</v>
      </c>
      <c r="C3290" t="s">
        <v>649</v>
      </c>
      <c r="E3290">
        <v>54</v>
      </c>
      <c r="F3290" t="s">
        <v>50</v>
      </c>
      <c r="H3290">
        <v>1</v>
      </c>
      <c r="I3290" t="s">
        <v>32</v>
      </c>
      <c r="J3290">
        <v>1</v>
      </c>
      <c r="K3290" t="s">
        <v>32</v>
      </c>
      <c r="L3290">
        <v>0</v>
      </c>
      <c r="M3290" t="s">
        <v>32</v>
      </c>
      <c r="N3290">
        <v>2012</v>
      </c>
      <c r="O3290">
        <v>648</v>
      </c>
      <c r="P3290">
        <v>56600</v>
      </c>
      <c r="Q3290">
        <v>170</v>
      </c>
      <c r="R3290">
        <v>48733</v>
      </c>
      <c r="S3290">
        <v>743</v>
      </c>
      <c r="T3290">
        <v>17877</v>
      </c>
      <c r="U3290">
        <v>479</v>
      </c>
      <c r="V3290">
        <v>7867</v>
      </c>
      <c r="W3290">
        <v>17.7</v>
      </c>
      <c r="X3290">
        <v>30.5</v>
      </c>
      <c r="Y3290">
        <v>35.4</v>
      </c>
      <c r="Z3290">
        <v>37.299999999999997</v>
      </c>
      <c r="AA3290">
        <v>37.200000000000003</v>
      </c>
      <c r="AB3290">
        <v>48.2</v>
      </c>
      <c r="AC3290">
        <v>19.2</v>
      </c>
      <c r="AD3290">
        <v>34.6</v>
      </c>
    </row>
    <row r="3291" spans="1:30" x14ac:dyDescent="0.45">
      <c r="A3291" t="s">
        <v>237</v>
      </c>
      <c r="B3291">
        <v>28100</v>
      </c>
      <c r="C3291" t="s">
        <v>649</v>
      </c>
      <c r="E3291">
        <v>56</v>
      </c>
      <c r="F3291" t="s">
        <v>51</v>
      </c>
      <c r="H3291">
        <v>1</v>
      </c>
      <c r="I3291" t="s">
        <v>32</v>
      </c>
      <c r="J3291">
        <v>1</v>
      </c>
      <c r="K3291" t="s">
        <v>32</v>
      </c>
      <c r="L3291">
        <v>0</v>
      </c>
      <c r="M3291" t="s">
        <v>32</v>
      </c>
      <c r="N3291">
        <v>2012</v>
      </c>
      <c r="O3291">
        <v>781</v>
      </c>
      <c r="P3291">
        <v>79998</v>
      </c>
      <c r="Q3291">
        <v>159</v>
      </c>
      <c r="R3291">
        <v>66979</v>
      </c>
      <c r="S3291">
        <v>1290</v>
      </c>
      <c r="T3291">
        <v>31023</v>
      </c>
      <c r="U3291">
        <v>622</v>
      </c>
      <c r="V3291">
        <v>13019</v>
      </c>
      <c r="W3291">
        <v>16.2</v>
      </c>
      <c r="X3291">
        <v>17.8</v>
      </c>
      <c r="Y3291">
        <v>24.3</v>
      </c>
      <c r="Z3291">
        <v>20.9</v>
      </c>
      <c r="AA3291">
        <v>25.9</v>
      </c>
      <c r="AB3291">
        <v>17.5</v>
      </c>
      <c r="AC3291">
        <v>16.399999999999999</v>
      </c>
      <c r="AD3291">
        <v>34.299999999999997</v>
      </c>
    </row>
    <row r="3292" spans="1:30" x14ac:dyDescent="0.45">
      <c r="A3292" t="s">
        <v>237</v>
      </c>
      <c r="B3292">
        <v>28100</v>
      </c>
      <c r="C3292" t="s">
        <v>649</v>
      </c>
      <c r="E3292">
        <v>61</v>
      </c>
      <c r="F3292" t="s">
        <v>52</v>
      </c>
      <c r="H3292">
        <v>1</v>
      </c>
      <c r="I3292" t="s">
        <v>32</v>
      </c>
      <c r="J3292">
        <v>1</v>
      </c>
      <c r="K3292" t="s">
        <v>32</v>
      </c>
      <c r="L3292">
        <v>0</v>
      </c>
      <c r="M3292" t="s">
        <v>32</v>
      </c>
      <c r="N3292">
        <v>2012</v>
      </c>
      <c r="O3292">
        <v>162</v>
      </c>
      <c r="P3292">
        <v>85813</v>
      </c>
      <c r="Q3292">
        <v>45</v>
      </c>
      <c r="R3292">
        <v>84702</v>
      </c>
      <c r="S3292">
        <v>1941</v>
      </c>
      <c r="T3292">
        <v>39245</v>
      </c>
      <c r="U3292">
        <v>116</v>
      </c>
      <c r="V3292">
        <v>1111</v>
      </c>
      <c r="W3292">
        <v>23</v>
      </c>
      <c r="X3292">
        <v>10.199999999999999</v>
      </c>
      <c r="Y3292">
        <v>39.299999999999997</v>
      </c>
      <c r="Z3292">
        <v>10.5</v>
      </c>
      <c r="AA3292">
        <v>10.6</v>
      </c>
      <c r="AB3292">
        <v>9.6999999999999993</v>
      </c>
      <c r="AC3292">
        <v>28.2</v>
      </c>
      <c r="AD3292">
        <v>45.8</v>
      </c>
    </row>
    <row r="3293" spans="1:30" x14ac:dyDescent="0.45">
      <c r="A3293" t="s">
        <v>237</v>
      </c>
      <c r="B3293">
        <v>28100</v>
      </c>
      <c r="C3293" t="s">
        <v>649</v>
      </c>
      <c r="E3293">
        <v>62</v>
      </c>
      <c r="F3293" t="s">
        <v>53</v>
      </c>
      <c r="H3293">
        <v>1</v>
      </c>
      <c r="I3293" t="s">
        <v>32</v>
      </c>
      <c r="J3293">
        <v>1</v>
      </c>
      <c r="K3293" t="s">
        <v>32</v>
      </c>
      <c r="L3293">
        <v>0</v>
      </c>
      <c r="M3293" t="s">
        <v>32</v>
      </c>
      <c r="N3293">
        <v>2012</v>
      </c>
      <c r="O3293">
        <v>1254</v>
      </c>
      <c r="P3293">
        <v>712762</v>
      </c>
      <c r="Q3293">
        <v>194</v>
      </c>
      <c r="R3293">
        <v>690200</v>
      </c>
      <c r="S3293">
        <v>6147</v>
      </c>
      <c r="T3293">
        <v>286924</v>
      </c>
      <c r="U3293">
        <v>1060</v>
      </c>
      <c r="V3293">
        <v>22562</v>
      </c>
      <c r="W3293">
        <v>10.9</v>
      </c>
      <c r="X3293">
        <v>10.5</v>
      </c>
      <c r="Y3293">
        <v>40.299999999999997</v>
      </c>
      <c r="Z3293">
        <v>10.9</v>
      </c>
      <c r="AA3293">
        <v>9.1999999999999993</v>
      </c>
      <c r="AB3293">
        <v>19.2</v>
      </c>
      <c r="AC3293">
        <v>10.199999999999999</v>
      </c>
      <c r="AD3293">
        <v>43.4</v>
      </c>
    </row>
    <row r="3294" spans="1:30" x14ac:dyDescent="0.45">
      <c r="A3294" t="s">
        <v>237</v>
      </c>
      <c r="B3294">
        <v>28100</v>
      </c>
      <c r="C3294" t="s">
        <v>649</v>
      </c>
      <c r="E3294">
        <v>71</v>
      </c>
      <c r="F3294" t="s">
        <v>54</v>
      </c>
      <c r="H3294">
        <v>1</v>
      </c>
      <c r="I3294" t="s">
        <v>32</v>
      </c>
      <c r="J3294">
        <v>1</v>
      </c>
      <c r="K3294" t="s">
        <v>32</v>
      </c>
      <c r="L3294">
        <v>0</v>
      </c>
      <c r="M3294" t="s">
        <v>32</v>
      </c>
      <c r="N3294">
        <v>2012</v>
      </c>
      <c r="O3294">
        <v>287</v>
      </c>
      <c r="P3294">
        <v>18613</v>
      </c>
      <c r="Q3294">
        <v>22</v>
      </c>
      <c r="R3294">
        <v>14819</v>
      </c>
      <c r="S3294">
        <v>286</v>
      </c>
      <c r="T3294">
        <v>4205</v>
      </c>
      <c r="U3294">
        <v>265</v>
      </c>
      <c r="V3294">
        <v>3794</v>
      </c>
      <c r="W3294">
        <v>16.899999999999999</v>
      </c>
      <c r="X3294">
        <v>33.9</v>
      </c>
      <c r="Y3294">
        <v>69.400000000000006</v>
      </c>
      <c r="Z3294">
        <v>41.5</v>
      </c>
      <c r="AA3294">
        <v>13.2</v>
      </c>
      <c r="AB3294">
        <v>12.8</v>
      </c>
      <c r="AC3294">
        <v>17.600000000000001</v>
      </c>
      <c r="AD3294">
        <v>22.6</v>
      </c>
    </row>
    <row r="3295" spans="1:30" x14ac:dyDescent="0.45">
      <c r="A3295" t="s">
        <v>237</v>
      </c>
      <c r="B3295">
        <v>28100</v>
      </c>
      <c r="C3295" t="s">
        <v>649</v>
      </c>
      <c r="E3295">
        <v>72</v>
      </c>
      <c r="F3295" t="s">
        <v>55</v>
      </c>
      <c r="H3295">
        <v>1</v>
      </c>
      <c r="I3295" t="s">
        <v>32</v>
      </c>
      <c r="J3295">
        <v>1</v>
      </c>
      <c r="K3295" t="s">
        <v>32</v>
      </c>
      <c r="L3295">
        <v>0</v>
      </c>
      <c r="M3295" t="s">
        <v>32</v>
      </c>
      <c r="N3295">
        <v>2012</v>
      </c>
      <c r="O3295">
        <v>289</v>
      </c>
      <c r="P3295">
        <v>168629</v>
      </c>
      <c r="Q3295">
        <v>217</v>
      </c>
      <c r="R3295">
        <v>167648</v>
      </c>
      <c r="S3295">
        <v>3964</v>
      </c>
      <c r="T3295">
        <v>49641</v>
      </c>
      <c r="U3295">
        <v>72</v>
      </c>
      <c r="V3295">
        <v>981</v>
      </c>
      <c r="W3295">
        <v>24.3</v>
      </c>
      <c r="X3295">
        <v>34.799999999999997</v>
      </c>
      <c r="Y3295">
        <v>35.5</v>
      </c>
      <c r="Z3295">
        <v>36.5</v>
      </c>
      <c r="AA3295">
        <v>45.5</v>
      </c>
      <c r="AB3295">
        <v>36.799999999999997</v>
      </c>
      <c r="AC3295">
        <v>31.5</v>
      </c>
      <c r="AD3295">
        <v>14.3</v>
      </c>
    </row>
    <row r="3296" spans="1:30" x14ac:dyDescent="0.45">
      <c r="A3296" t="s">
        <v>237</v>
      </c>
      <c r="B3296">
        <v>28100</v>
      </c>
      <c r="C3296" t="s">
        <v>649</v>
      </c>
      <c r="E3296">
        <v>81</v>
      </c>
      <c r="F3296" t="s">
        <v>56</v>
      </c>
      <c r="G3296" t="s">
        <v>57</v>
      </c>
      <c r="H3296">
        <v>1</v>
      </c>
      <c r="I3296" t="s">
        <v>32</v>
      </c>
      <c r="J3296">
        <v>1</v>
      </c>
      <c r="K3296" t="s">
        <v>32</v>
      </c>
      <c r="L3296">
        <v>0</v>
      </c>
      <c r="M3296" t="s">
        <v>32</v>
      </c>
      <c r="N3296">
        <v>2012</v>
      </c>
      <c r="O3296">
        <v>1305</v>
      </c>
      <c r="Q3296">
        <v>161</v>
      </c>
      <c r="U3296">
        <v>1144</v>
      </c>
      <c r="W3296">
        <v>10.8</v>
      </c>
      <c r="Y3296">
        <v>34</v>
      </c>
      <c r="AC3296">
        <v>8</v>
      </c>
    </row>
    <row r="3297" spans="1:30" x14ac:dyDescent="0.45">
      <c r="A3297" t="s">
        <v>238</v>
      </c>
      <c r="B3297">
        <v>28140</v>
      </c>
      <c r="C3297" t="s">
        <v>650</v>
      </c>
      <c r="E3297">
        <v>0</v>
      </c>
      <c r="F3297" t="s">
        <v>31</v>
      </c>
      <c r="H3297">
        <v>1</v>
      </c>
      <c r="I3297" t="s">
        <v>32</v>
      </c>
      <c r="J3297">
        <v>1</v>
      </c>
      <c r="K3297" t="s">
        <v>32</v>
      </c>
      <c r="L3297">
        <v>0</v>
      </c>
      <c r="M3297" t="s">
        <v>32</v>
      </c>
      <c r="N3297">
        <v>2012</v>
      </c>
      <c r="O3297">
        <v>170033</v>
      </c>
      <c r="P3297">
        <v>296094127</v>
      </c>
      <c r="Q3297">
        <v>37749</v>
      </c>
      <c r="R3297">
        <v>290368998</v>
      </c>
      <c r="S3297">
        <v>896419</v>
      </c>
      <c r="T3297">
        <v>39795009</v>
      </c>
      <c r="U3297">
        <v>132285</v>
      </c>
      <c r="V3297">
        <v>5725129</v>
      </c>
      <c r="W3297">
        <v>1.2</v>
      </c>
      <c r="X3297">
        <v>1.6</v>
      </c>
      <c r="Y3297">
        <v>1.8</v>
      </c>
      <c r="Z3297">
        <v>1.7</v>
      </c>
      <c r="AA3297">
        <v>0.8</v>
      </c>
      <c r="AB3297">
        <v>1</v>
      </c>
      <c r="AC3297">
        <v>1.4</v>
      </c>
      <c r="AD3297">
        <v>2.6</v>
      </c>
    </row>
    <row r="3298" spans="1:30" x14ac:dyDescent="0.45">
      <c r="A3298" t="s">
        <v>238</v>
      </c>
      <c r="B3298">
        <v>28140</v>
      </c>
      <c r="C3298" t="s">
        <v>650</v>
      </c>
      <c r="E3298">
        <v>11</v>
      </c>
      <c r="F3298" t="s">
        <v>33</v>
      </c>
      <c r="G3298" t="s">
        <v>34</v>
      </c>
      <c r="H3298">
        <v>1</v>
      </c>
      <c r="I3298" t="s">
        <v>32</v>
      </c>
      <c r="J3298">
        <v>1</v>
      </c>
      <c r="K3298" t="s">
        <v>32</v>
      </c>
      <c r="L3298">
        <v>0</v>
      </c>
      <c r="M3298" t="s">
        <v>32</v>
      </c>
      <c r="N3298">
        <v>2012</v>
      </c>
      <c r="O3298">
        <v>640</v>
      </c>
      <c r="P3298">
        <v>226653</v>
      </c>
      <c r="Q3298">
        <v>56</v>
      </c>
      <c r="R3298">
        <v>187853</v>
      </c>
      <c r="S3298">
        <v>519</v>
      </c>
      <c r="T3298">
        <v>43872</v>
      </c>
      <c r="U3298">
        <v>583</v>
      </c>
      <c r="V3298">
        <v>38800</v>
      </c>
      <c r="W3298">
        <v>14.8</v>
      </c>
      <c r="X3298">
        <v>10.199999999999999</v>
      </c>
      <c r="Y3298">
        <v>41.4</v>
      </c>
      <c r="Z3298">
        <v>9.3000000000000007</v>
      </c>
      <c r="AA3298">
        <v>18.100000000000001</v>
      </c>
      <c r="AB3298">
        <v>8.6999999999999993</v>
      </c>
      <c r="AC3298">
        <v>15.4</v>
      </c>
      <c r="AD3298">
        <v>40.5</v>
      </c>
    </row>
    <row r="3299" spans="1:30" x14ac:dyDescent="0.45">
      <c r="A3299" t="s">
        <v>238</v>
      </c>
      <c r="B3299">
        <v>28140</v>
      </c>
      <c r="C3299" t="s">
        <v>650</v>
      </c>
      <c r="E3299">
        <v>21</v>
      </c>
      <c r="F3299" t="s">
        <v>35</v>
      </c>
      <c r="H3299">
        <v>1</v>
      </c>
      <c r="I3299" t="s">
        <v>32</v>
      </c>
      <c r="J3299">
        <v>1</v>
      </c>
      <c r="K3299" t="s">
        <v>32</v>
      </c>
      <c r="L3299">
        <v>0</v>
      </c>
      <c r="M3299" t="s">
        <v>32</v>
      </c>
      <c r="N3299">
        <v>2012</v>
      </c>
      <c r="O3299">
        <v>596</v>
      </c>
      <c r="P3299">
        <v>201240</v>
      </c>
      <c r="Q3299">
        <v>67</v>
      </c>
      <c r="R3299">
        <v>174423</v>
      </c>
      <c r="S3299">
        <v>708</v>
      </c>
      <c r="T3299">
        <v>33927</v>
      </c>
      <c r="U3299">
        <v>530</v>
      </c>
      <c r="V3299">
        <v>26817</v>
      </c>
      <c r="W3299">
        <v>23.8</v>
      </c>
      <c r="X3299">
        <v>10.5</v>
      </c>
      <c r="Y3299">
        <v>37.4</v>
      </c>
      <c r="Z3299">
        <v>11.8</v>
      </c>
      <c r="AA3299">
        <v>18.2</v>
      </c>
      <c r="AB3299">
        <v>20.9</v>
      </c>
      <c r="AC3299">
        <v>25.7</v>
      </c>
      <c r="AD3299">
        <v>36.5</v>
      </c>
    </row>
    <row r="3300" spans="1:30" x14ac:dyDescent="0.45">
      <c r="A3300" t="s">
        <v>238</v>
      </c>
      <c r="B3300">
        <v>28140</v>
      </c>
      <c r="C3300" t="s">
        <v>650</v>
      </c>
      <c r="E3300">
        <v>22</v>
      </c>
      <c r="F3300" t="s">
        <v>36</v>
      </c>
      <c r="H3300">
        <v>1</v>
      </c>
      <c r="I3300" t="s">
        <v>32</v>
      </c>
      <c r="J3300">
        <v>1</v>
      </c>
      <c r="K3300" t="s">
        <v>32</v>
      </c>
      <c r="L3300">
        <v>0</v>
      </c>
      <c r="M3300" t="s">
        <v>32</v>
      </c>
      <c r="N3300">
        <v>2012</v>
      </c>
      <c r="O3300">
        <v>105</v>
      </c>
      <c r="P3300">
        <v>3077040</v>
      </c>
      <c r="Q3300">
        <v>34</v>
      </c>
      <c r="R3300">
        <v>3075416</v>
      </c>
      <c r="S3300">
        <v>4205</v>
      </c>
      <c r="T3300">
        <v>359542</v>
      </c>
      <c r="U3300">
        <v>71</v>
      </c>
      <c r="V3300">
        <v>1623</v>
      </c>
      <c r="W3300">
        <v>23.4</v>
      </c>
      <c r="X3300">
        <v>6.7</v>
      </c>
      <c r="Y3300">
        <v>18.8</v>
      </c>
      <c r="Z3300">
        <v>6.9</v>
      </c>
      <c r="AA3300">
        <v>8</v>
      </c>
      <c r="AB3300">
        <v>8</v>
      </c>
      <c r="AC3300">
        <v>39.1</v>
      </c>
      <c r="AD3300">
        <v>12.6</v>
      </c>
    </row>
    <row r="3301" spans="1:30" x14ac:dyDescent="0.45">
      <c r="A3301" t="s">
        <v>238</v>
      </c>
      <c r="B3301">
        <v>28140</v>
      </c>
      <c r="C3301" t="s">
        <v>650</v>
      </c>
      <c r="E3301">
        <v>23</v>
      </c>
      <c r="F3301" t="s">
        <v>37</v>
      </c>
      <c r="H3301">
        <v>1</v>
      </c>
      <c r="I3301" t="s">
        <v>32</v>
      </c>
      <c r="J3301">
        <v>1</v>
      </c>
      <c r="K3301" t="s">
        <v>32</v>
      </c>
      <c r="L3301">
        <v>0</v>
      </c>
      <c r="M3301" t="s">
        <v>32</v>
      </c>
      <c r="N3301">
        <v>2012</v>
      </c>
      <c r="O3301">
        <v>18341</v>
      </c>
      <c r="P3301">
        <v>14673333</v>
      </c>
      <c r="Q3301">
        <v>4441</v>
      </c>
      <c r="R3301">
        <v>14008889</v>
      </c>
      <c r="S3301">
        <v>47482</v>
      </c>
      <c r="T3301">
        <v>2633021</v>
      </c>
      <c r="U3301">
        <v>13900</v>
      </c>
      <c r="V3301">
        <v>664444</v>
      </c>
      <c r="W3301">
        <v>2.7</v>
      </c>
      <c r="X3301">
        <v>7.3</v>
      </c>
      <c r="Y3301">
        <v>7.7</v>
      </c>
      <c r="Z3301">
        <v>7.9</v>
      </c>
      <c r="AA3301">
        <v>6.7</v>
      </c>
      <c r="AB3301">
        <v>6.5</v>
      </c>
      <c r="AC3301">
        <v>3</v>
      </c>
      <c r="AD3301">
        <v>6.8</v>
      </c>
    </row>
    <row r="3302" spans="1:30" x14ac:dyDescent="0.45">
      <c r="A3302" t="s">
        <v>238</v>
      </c>
      <c r="B3302">
        <v>28140</v>
      </c>
      <c r="C3302" t="s">
        <v>650</v>
      </c>
      <c r="E3302" t="s">
        <v>38</v>
      </c>
      <c r="F3302" t="s">
        <v>39</v>
      </c>
      <c r="H3302">
        <v>1</v>
      </c>
      <c r="I3302" t="s">
        <v>32</v>
      </c>
      <c r="J3302">
        <v>1</v>
      </c>
      <c r="K3302" t="s">
        <v>32</v>
      </c>
      <c r="L3302">
        <v>0</v>
      </c>
      <c r="M3302" t="s">
        <v>32</v>
      </c>
      <c r="N3302">
        <v>2012</v>
      </c>
      <c r="O3302">
        <v>3271</v>
      </c>
      <c r="P3302">
        <v>43441897</v>
      </c>
      <c r="Q3302">
        <v>1639</v>
      </c>
      <c r="R3302">
        <v>43368935</v>
      </c>
      <c r="S3302">
        <v>93559</v>
      </c>
      <c r="T3302">
        <v>4712832</v>
      </c>
      <c r="U3302">
        <v>1633</v>
      </c>
      <c r="V3302">
        <v>72962</v>
      </c>
      <c r="W3302">
        <v>7.2</v>
      </c>
      <c r="X3302">
        <v>0.7</v>
      </c>
      <c r="Y3302">
        <v>7.7</v>
      </c>
      <c r="Z3302">
        <v>0.8</v>
      </c>
      <c r="AA3302">
        <v>2.2999999999999998</v>
      </c>
      <c r="AB3302">
        <v>1.6</v>
      </c>
      <c r="AC3302">
        <v>9.5</v>
      </c>
      <c r="AD3302">
        <v>18.399999999999999</v>
      </c>
    </row>
    <row r="3303" spans="1:30" x14ac:dyDescent="0.45">
      <c r="A3303" t="s">
        <v>238</v>
      </c>
      <c r="B3303">
        <v>28140</v>
      </c>
      <c r="C3303" t="s">
        <v>650</v>
      </c>
      <c r="E3303">
        <v>42</v>
      </c>
      <c r="F3303" t="s">
        <v>40</v>
      </c>
      <c r="H3303">
        <v>1</v>
      </c>
      <c r="I3303" t="s">
        <v>32</v>
      </c>
      <c r="J3303">
        <v>1</v>
      </c>
      <c r="K3303" t="s">
        <v>32</v>
      </c>
      <c r="L3303">
        <v>0</v>
      </c>
      <c r="M3303" t="s">
        <v>32</v>
      </c>
      <c r="N3303">
        <v>2012</v>
      </c>
      <c r="O3303">
        <v>5385</v>
      </c>
      <c r="P3303">
        <v>93922128</v>
      </c>
      <c r="Q3303">
        <v>2976</v>
      </c>
      <c r="R3303">
        <v>93584406</v>
      </c>
      <c r="S3303">
        <v>69058</v>
      </c>
      <c r="T3303">
        <v>3574074</v>
      </c>
      <c r="U3303">
        <v>2408</v>
      </c>
      <c r="V3303">
        <v>337721</v>
      </c>
      <c r="W3303">
        <v>6.3</v>
      </c>
      <c r="X3303">
        <v>4.5999999999999996</v>
      </c>
      <c r="Y3303">
        <v>7.9</v>
      </c>
      <c r="Z3303">
        <v>4.8</v>
      </c>
      <c r="AA3303">
        <v>3.4</v>
      </c>
      <c r="AB3303">
        <v>3.1</v>
      </c>
      <c r="AC3303">
        <v>8.5</v>
      </c>
      <c r="AD3303">
        <v>8.6999999999999993</v>
      </c>
    </row>
    <row r="3304" spans="1:30" x14ac:dyDescent="0.45">
      <c r="A3304" t="s">
        <v>238</v>
      </c>
      <c r="B3304">
        <v>28140</v>
      </c>
      <c r="C3304" t="s">
        <v>650</v>
      </c>
      <c r="E3304" t="s">
        <v>41</v>
      </c>
      <c r="F3304" t="s">
        <v>42</v>
      </c>
      <c r="H3304">
        <v>1</v>
      </c>
      <c r="I3304" t="s">
        <v>32</v>
      </c>
      <c r="J3304">
        <v>1</v>
      </c>
      <c r="K3304" t="s">
        <v>32</v>
      </c>
      <c r="L3304">
        <v>0</v>
      </c>
      <c r="M3304" t="s">
        <v>32</v>
      </c>
      <c r="N3304">
        <v>2012</v>
      </c>
      <c r="O3304">
        <v>15516</v>
      </c>
      <c r="P3304">
        <v>29728060</v>
      </c>
      <c r="Q3304">
        <v>3866</v>
      </c>
      <c r="R3304">
        <v>29224932</v>
      </c>
      <c r="S3304">
        <v>102418</v>
      </c>
      <c r="T3304">
        <v>2508733</v>
      </c>
      <c r="U3304">
        <v>11650</v>
      </c>
      <c r="V3304">
        <v>503128</v>
      </c>
      <c r="W3304">
        <v>3.6</v>
      </c>
      <c r="X3304">
        <v>2.7</v>
      </c>
      <c r="Y3304">
        <v>3</v>
      </c>
      <c r="Z3304">
        <v>2.9</v>
      </c>
      <c r="AA3304">
        <v>1.9</v>
      </c>
      <c r="AB3304">
        <v>2.1</v>
      </c>
      <c r="AC3304">
        <v>4.5999999999999996</v>
      </c>
      <c r="AD3304">
        <v>6.8</v>
      </c>
    </row>
    <row r="3305" spans="1:30" x14ac:dyDescent="0.45">
      <c r="A3305" t="s">
        <v>238</v>
      </c>
      <c r="B3305">
        <v>28140</v>
      </c>
      <c r="C3305" t="s">
        <v>650</v>
      </c>
      <c r="E3305" t="s">
        <v>43</v>
      </c>
      <c r="F3305" t="s">
        <v>44</v>
      </c>
      <c r="G3305" t="s">
        <v>45</v>
      </c>
      <c r="H3305">
        <v>1</v>
      </c>
      <c r="I3305" t="s">
        <v>32</v>
      </c>
      <c r="J3305">
        <v>1</v>
      </c>
      <c r="K3305" t="s">
        <v>32</v>
      </c>
      <c r="L3305">
        <v>0</v>
      </c>
      <c r="M3305" t="s">
        <v>32</v>
      </c>
      <c r="N3305">
        <v>2012</v>
      </c>
      <c r="O3305">
        <v>5896</v>
      </c>
      <c r="P3305">
        <v>5678119</v>
      </c>
      <c r="Q3305">
        <v>1252</v>
      </c>
      <c r="R3305">
        <v>5361034</v>
      </c>
      <c r="S3305">
        <v>40475</v>
      </c>
      <c r="T3305">
        <v>1491300</v>
      </c>
      <c r="U3305">
        <v>4644</v>
      </c>
      <c r="V3305">
        <v>317085</v>
      </c>
      <c r="W3305">
        <v>7.3</v>
      </c>
      <c r="X3305">
        <v>4.5</v>
      </c>
      <c r="Y3305">
        <v>8.5</v>
      </c>
      <c r="Z3305">
        <v>4.9000000000000004</v>
      </c>
      <c r="AA3305">
        <v>4</v>
      </c>
      <c r="AB3305">
        <v>4.0999999999999996</v>
      </c>
      <c r="AC3305">
        <v>8</v>
      </c>
      <c r="AD3305">
        <v>11.9</v>
      </c>
    </row>
    <row r="3306" spans="1:30" x14ac:dyDescent="0.45">
      <c r="A3306" t="s">
        <v>238</v>
      </c>
      <c r="B3306">
        <v>28140</v>
      </c>
      <c r="C3306" t="s">
        <v>650</v>
      </c>
      <c r="E3306">
        <v>51</v>
      </c>
      <c r="F3306" t="s">
        <v>46</v>
      </c>
      <c r="H3306">
        <v>1</v>
      </c>
      <c r="I3306" t="s">
        <v>32</v>
      </c>
      <c r="J3306">
        <v>1</v>
      </c>
      <c r="K3306" t="s">
        <v>32</v>
      </c>
      <c r="L3306">
        <v>0</v>
      </c>
      <c r="M3306" t="s">
        <v>32</v>
      </c>
      <c r="N3306">
        <v>2012</v>
      </c>
      <c r="O3306">
        <v>2351</v>
      </c>
      <c r="P3306">
        <v>19458804</v>
      </c>
      <c r="Q3306">
        <v>499</v>
      </c>
      <c r="R3306">
        <v>19396237</v>
      </c>
      <c r="S3306">
        <v>34201</v>
      </c>
      <c r="T3306">
        <v>2503054</v>
      </c>
      <c r="U3306">
        <v>1852</v>
      </c>
      <c r="V3306">
        <v>62567</v>
      </c>
      <c r="W3306">
        <v>9.6999999999999993</v>
      </c>
      <c r="X3306">
        <v>3.4</v>
      </c>
      <c r="Y3306">
        <v>9</v>
      </c>
      <c r="Z3306">
        <v>3.5</v>
      </c>
      <c r="AA3306">
        <v>1.4</v>
      </c>
      <c r="AB3306">
        <v>0.8</v>
      </c>
      <c r="AC3306">
        <v>11.2</v>
      </c>
      <c r="AD3306">
        <v>10.6</v>
      </c>
    </row>
    <row r="3307" spans="1:30" x14ac:dyDescent="0.45">
      <c r="A3307" t="s">
        <v>238</v>
      </c>
      <c r="B3307">
        <v>28140</v>
      </c>
      <c r="C3307" t="s">
        <v>650</v>
      </c>
      <c r="E3307">
        <v>52</v>
      </c>
      <c r="F3307" t="s">
        <v>47</v>
      </c>
      <c r="G3307" t="s">
        <v>48</v>
      </c>
      <c r="H3307">
        <v>1</v>
      </c>
      <c r="I3307" t="s">
        <v>32</v>
      </c>
      <c r="J3307">
        <v>1</v>
      </c>
      <c r="K3307" t="s">
        <v>32</v>
      </c>
      <c r="L3307">
        <v>0</v>
      </c>
      <c r="M3307" t="s">
        <v>32</v>
      </c>
      <c r="N3307">
        <v>2012</v>
      </c>
      <c r="O3307">
        <v>7769</v>
      </c>
      <c r="P3307">
        <v>34748223</v>
      </c>
      <c r="Q3307">
        <v>2455</v>
      </c>
      <c r="R3307">
        <v>34444155</v>
      </c>
      <c r="S3307">
        <v>59659</v>
      </c>
      <c r="T3307">
        <v>4251757</v>
      </c>
      <c r="U3307">
        <v>5314</v>
      </c>
      <c r="V3307">
        <v>304068</v>
      </c>
      <c r="W3307">
        <v>3.3</v>
      </c>
      <c r="X3307">
        <v>1.9</v>
      </c>
      <c r="Y3307">
        <v>7.6</v>
      </c>
      <c r="Z3307">
        <v>2</v>
      </c>
      <c r="AA3307">
        <v>2.2000000000000002</v>
      </c>
      <c r="AB3307">
        <v>1.6</v>
      </c>
      <c r="AC3307">
        <v>5.8</v>
      </c>
      <c r="AD3307">
        <v>14.5</v>
      </c>
    </row>
    <row r="3308" spans="1:30" x14ac:dyDescent="0.45">
      <c r="A3308" t="s">
        <v>238</v>
      </c>
      <c r="B3308">
        <v>28140</v>
      </c>
      <c r="C3308" t="s">
        <v>650</v>
      </c>
      <c r="E3308">
        <v>53</v>
      </c>
      <c r="F3308" t="s">
        <v>49</v>
      </c>
      <c r="H3308">
        <v>1</v>
      </c>
      <c r="I3308" t="s">
        <v>32</v>
      </c>
      <c r="J3308">
        <v>1</v>
      </c>
      <c r="K3308" t="s">
        <v>32</v>
      </c>
      <c r="L3308">
        <v>0</v>
      </c>
      <c r="M3308" t="s">
        <v>32</v>
      </c>
      <c r="N3308">
        <v>2012</v>
      </c>
      <c r="O3308">
        <v>17441</v>
      </c>
      <c r="P3308">
        <v>4352945</v>
      </c>
      <c r="Q3308">
        <v>1945</v>
      </c>
      <c r="R3308">
        <v>3044368</v>
      </c>
      <c r="S3308">
        <v>12592</v>
      </c>
      <c r="T3308">
        <v>546046</v>
      </c>
      <c r="U3308">
        <v>15496</v>
      </c>
      <c r="V3308">
        <v>1308577</v>
      </c>
      <c r="W3308">
        <v>3.4</v>
      </c>
      <c r="X3308">
        <v>2.4</v>
      </c>
      <c r="Y3308">
        <v>7.1</v>
      </c>
      <c r="Z3308">
        <v>3.4</v>
      </c>
      <c r="AA3308">
        <v>3.8</v>
      </c>
      <c r="AB3308">
        <v>3.4</v>
      </c>
      <c r="AC3308">
        <v>3.8</v>
      </c>
      <c r="AD3308">
        <v>8.9</v>
      </c>
    </row>
    <row r="3309" spans="1:30" x14ac:dyDescent="0.45">
      <c r="A3309" t="s">
        <v>238</v>
      </c>
      <c r="B3309">
        <v>28140</v>
      </c>
      <c r="C3309" t="s">
        <v>650</v>
      </c>
      <c r="E3309">
        <v>54</v>
      </c>
      <c r="F3309" t="s">
        <v>50</v>
      </c>
      <c r="H3309">
        <v>1</v>
      </c>
      <c r="I3309" t="s">
        <v>32</v>
      </c>
      <c r="J3309">
        <v>1</v>
      </c>
      <c r="K3309" t="s">
        <v>32</v>
      </c>
      <c r="L3309">
        <v>0</v>
      </c>
      <c r="M3309" t="s">
        <v>32</v>
      </c>
      <c r="N3309">
        <v>2012</v>
      </c>
      <c r="O3309">
        <v>25600</v>
      </c>
      <c r="P3309">
        <v>15481151</v>
      </c>
      <c r="Q3309">
        <v>5619</v>
      </c>
      <c r="R3309">
        <v>14677937</v>
      </c>
      <c r="S3309">
        <v>70212</v>
      </c>
      <c r="T3309">
        <v>5073618</v>
      </c>
      <c r="U3309">
        <v>19981</v>
      </c>
      <c r="V3309">
        <v>803214</v>
      </c>
      <c r="W3309">
        <v>2.8</v>
      </c>
      <c r="X3309">
        <v>1.1000000000000001</v>
      </c>
      <c r="Y3309">
        <v>2.8</v>
      </c>
      <c r="Z3309">
        <v>1.3</v>
      </c>
      <c r="AA3309">
        <v>2</v>
      </c>
      <c r="AB3309">
        <v>1.4</v>
      </c>
      <c r="AC3309">
        <v>3.4</v>
      </c>
      <c r="AD3309">
        <v>7.7</v>
      </c>
    </row>
    <row r="3310" spans="1:30" x14ac:dyDescent="0.45">
      <c r="A3310" t="s">
        <v>238</v>
      </c>
      <c r="B3310">
        <v>28140</v>
      </c>
      <c r="C3310" t="s">
        <v>650</v>
      </c>
      <c r="E3310">
        <v>55</v>
      </c>
      <c r="F3310" t="s">
        <v>59</v>
      </c>
      <c r="H3310">
        <v>1</v>
      </c>
      <c r="I3310" t="s">
        <v>32</v>
      </c>
      <c r="J3310">
        <v>1</v>
      </c>
      <c r="K3310" t="s">
        <v>32</v>
      </c>
      <c r="L3310">
        <v>0</v>
      </c>
      <c r="M3310" t="s">
        <v>32</v>
      </c>
      <c r="N3310">
        <v>2012</v>
      </c>
      <c r="O3310">
        <v>395</v>
      </c>
      <c r="P3310">
        <v>3791735</v>
      </c>
      <c r="Q3310">
        <v>395</v>
      </c>
      <c r="R3310">
        <v>3791735</v>
      </c>
      <c r="S3310">
        <v>48498</v>
      </c>
      <c r="T3310">
        <v>2116381</v>
      </c>
      <c r="U3310">
        <v>0</v>
      </c>
      <c r="V3310">
        <v>0</v>
      </c>
      <c r="W3310">
        <v>8.6999999999999993</v>
      </c>
      <c r="X3310">
        <v>5.5</v>
      </c>
      <c r="Y3310">
        <v>9</v>
      </c>
      <c r="Z3310">
        <v>5.7</v>
      </c>
      <c r="AA3310">
        <v>5.5</v>
      </c>
      <c r="AB3310">
        <v>1.1000000000000001</v>
      </c>
      <c r="AC3310">
        <v>0</v>
      </c>
      <c r="AD3310">
        <v>0</v>
      </c>
    </row>
    <row r="3311" spans="1:30" x14ac:dyDescent="0.45">
      <c r="A3311" t="s">
        <v>238</v>
      </c>
      <c r="B3311">
        <v>28140</v>
      </c>
      <c r="C3311" t="s">
        <v>650</v>
      </c>
      <c r="E3311">
        <v>56</v>
      </c>
      <c r="F3311" t="s">
        <v>51</v>
      </c>
      <c r="H3311">
        <v>1</v>
      </c>
      <c r="I3311" t="s">
        <v>32</v>
      </c>
      <c r="J3311">
        <v>1</v>
      </c>
      <c r="K3311" t="s">
        <v>32</v>
      </c>
      <c r="L3311">
        <v>0</v>
      </c>
      <c r="M3311" t="s">
        <v>32</v>
      </c>
      <c r="N3311">
        <v>2012</v>
      </c>
      <c r="O3311">
        <v>14487</v>
      </c>
      <c r="P3311">
        <v>4351815</v>
      </c>
      <c r="Q3311">
        <v>2614</v>
      </c>
      <c r="R3311">
        <v>4089997</v>
      </c>
      <c r="S3311">
        <v>61845</v>
      </c>
      <c r="T3311">
        <v>1904635</v>
      </c>
      <c r="U3311">
        <v>11872</v>
      </c>
      <c r="V3311">
        <v>261819</v>
      </c>
      <c r="W3311">
        <v>2.1</v>
      </c>
      <c r="X3311">
        <v>2.8</v>
      </c>
      <c r="Y3311">
        <v>8.5</v>
      </c>
      <c r="Z3311">
        <v>3.1</v>
      </c>
      <c r="AA3311">
        <v>2.7</v>
      </c>
      <c r="AB3311">
        <v>2.5</v>
      </c>
      <c r="AC3311">
        <v>1.6</v>
      </c>
      <c r="AD3311">
        <v>6.5</v>
      </c>
    </row>
    <row r="3312" spans="1:30" x14ac:dyDescent="0.45">
      <c r="A3312" t="s">
        <v>238</v>
      </c>
      <c r="B3312">
        <v>28140</v>
      </c>
      <c r="C3312" t="s">
        <v>650</v>
      </c>
      <c r="E3312">
        <v>61</v>
      </c>
      <c r="F3312" t="s">
        <v>52</v>
      </c>
      <c r="H3312">
        <v>1</v>
      </c>
      <c r="I3312" t="s">
        <v>32</v>
      </c>
      <c r="J3312">
        <v>1</v>
      </c>
      <c r="K3312" t="s">
        <v>32</v>
      </c>
      <c r="L3312">
        <v>0</v>
      </c>
      <c r="M3312" t="s">
        <v>32</v>
      </c>
      <c r="N3312">
        <v>2012</v>
      </c>
      <c r="O3312">
        <v>4021</v>
      </c>
      <c r="P3312">
        <v>1296707</v>
      </c>
      <c r="Q3312">
        <v>611</v>
      </c>
      <c r="R3312">
        <v>1256842</v>
      </c>
      <c r="S3312">
        <v>17326</v>
      </c>
      <c r="T3312">
        <v>517525</v>
      </c>
      <c r="U3312">
        <v>3410</v>
      </c>
      <c r="V3312">
        <v>39865</v>
      </c>
      <c r="W3312">
        <v>6.2</v>
      </c>
      <c r="X3312">
        <v>2.2000000000000002</v>
      </c>
      <c r="Y3312">
        <v>5.6</v>
      </c>
      <c r="Z3312">
        <v>2.5</v>
      </c>
      <c r="AA3312">
        <v>2.9</v>
      </c>
      <c r="AB3312">
        <v>1.6</v>
      </c>
      <c r="AC3312">
        <v>7.3</v>
      </c>
      <c r="AD3312">
        <v>14</v>
      </c>
    </row>
    <row r="3313" spans="1:30" x14ac:dyDescent="0.45">
      <c r="A3313" t="s">
        <v>238</v>
      </c>
      <c r="B3313">
        <v>28140</v>
      </c>
      <c r="C3313" t="s">
        <v>650</v>
      </c>
      <c r="E3313">
        <v>62</v>
      </c>
      <c r="F3313" t="s">
        <v>53</v>
      </c>
      <c r="H3313">
        <v>1</v>
      </c>
      <c r="I3313" t="s">
        <v>32</v>
      </c>
      <c r="J3313">
        <v>1</v>
      </c>
      <c r="K3313" t="s">
        <v>32</v>
      </c>
      <c r="L3313">
        <v>0</v>
      </c>
      <c r="M3313" t="s">
        <v>32</v>
      </c>
      <c r="N3313">
        <v>2012</v>
      </c>
      <c r="O3313">
        <v>14314</v>
      </c>
      <c r="P3313">
        <v>13392658</v>
      </c>
      <c r="Q3313">
        <v>4034</v>
      </c>
      <c r="R3313">
        <v>13052644</v>
      </c>
      <c r="S3313">
        <v>122056</v>
      </c>
      <c r="T3313">
        <v>5309898</v>
      </c>
      <c r="U3313">
        <v>10280</v>
      </c>
      <c r="V3313">
        <v>340015</v>
      </c>
      <c r="W3313">
        <v>2.6</v>
      </c>
      <c r="X3313">
        <v>4.3</v>
      </c>
      <c r="Y3313">
        <v>5.2</v>
      </c>
      <c r="Z3313">
        <v>4.5</v>
      </c>
      <c r="AA3313">
        <v>3.6</v>
      </c>
      <c r="AB3313">
        <v>4.3</v>
      </c>
      <c r="AC3313">
        <v>2.7</v>
      </c>
      <c r="AD3313">
        <v>11</v>
      </c>
    </row>
    <row r="3314" spans="1:30" x14ac:dyDescent="0.45">
      <c r="A3314" t="s">
        <v>238</v>
      </c>
      <c r="B3314">
        <v>28140</v>
      </c>
      <c r="C3314" t="s">
        <v>650</v>
      </c>
      <c r="E3314">
        <v>71</v>
      </c>
      <c r="F3314" t="s">
        <v>54</v>
      </c>
      <c r="H3314">
        <v>1</v>
      </c>
      <c r="I3314" t="s">
        <v>32</v>
      </c>
      <c r="J3314">
        <v>1</v>
      </c>
      <c r="K3314" t="s">
        <v>32</v>
      </c>
      <c r="L3314">
        <v>0</v>
      </c>
      <c r="M3314" t="s">
        <v>32</v>
      </c>
      <c r="N3314">
        <v>2012</v>
      </c>
      <c r="O3314">
        <v>8225</v>
      </c>
      <c r="P3314">
        <v>1507591</v>
      </c>
      <c r="Q3314">
        <v>574</v>
      </c>
      <c r="R3314">
        <v>1401294</v>
      </c>
      <c r="S3314">
        <v>11677</v>
      </c>
      <c r="T3314">
        <v>437196</v>
      </c>
      <c r="U3314">
        <v>7651</v>
      </c>
      <c r="V3314">
        <v>106297</v>
      </c>
      <c r="W3314">
        <v>4.7</v>
      </c>
      <c r="X3314">
        <v>5.5</v>
      </c>
      <c r="Y3314">
        <v>12.3</v>
      </c>
      <c r="Z3314">
        <v>6.1</v>
      </c>
      <c r="AA3314">
        <v>8.9</v>
      </c>
      <c r="AB3314">
        <v>5.9</v>
      </c>
      <c r="AC3314">
        <v>4.8</v>
      </c>
      <c r="AD3314">
        <v>9</v>
      </c>
    </row>
    <row r="3315" spans="1:30" x14ac:dyDescent="0.45">
      <c r="A3315" t="s">
        <v>238</v>
      </c>
      <c r="B3315">
        <v>28140</v>
      </c>
      <c r="C3315" t="s">
        <v>650</v>
      </c>
      <c r="E3315">
        <v>72</v>
      </c>
      <c r="F3315" t="s">
        <v>55</v>
      </c>
      <c r="H3315">
        <v>1</v>
      </c>
      <c r="I3315" t="s">
        <v>32</v>
      </c>
      <c r="J3315">
        <v>1</v>
      </c>
      <c r="K3315" t="s">
        <v>32</v>
      </c>
      <c r="L3315">
        <v>0</v>
      </c>
      <c r="M3315" t="s">
        <v>32</v>
      </c>
      <c r="N3315">
        <v>2012</v>
      </c>
      <c r="O3315">
        <v>4495</v>
      </c>
      <c r="P3315">
        <v>4707202</v>
      </c>
      <c r="Q3315">
        <v>2853</v>
      </c>
      <c r="R3315">
        <v>4646788</v>
      </c>
      <c r="S3315">
        <v>83070</v>
      </c>
      <c r="T3315">
        <v>1291263</v>
      </c>
      <c r="U3315">
        <v>1643</v>
      </c>
      <c r="V3315">
        <v>60415</v>
      </c>
      <c r="W3315">
        <v>4.9000000000000004</v>
      </c>
      <c r="X3315">
        <v>3</v>
      </c>
      <c r="Y3315">
        <v>6.6</v>
      </c>
      <c r="Z3315">
        <v>3.2</v>
      </c>
      <c r="AA3315">
        <v>3</v>
      </c>
      <c r="AB3315">
        <v>3.4</v>
      </c>
      <c r="AC3315">
        <v>6.9</v>
      </c>
      <c r="AD3315">
        <v>17.5</v>
      </c>
    </row>
    <row r="3316" spans="1:30" x14ac:dyDescent="0.45">
      <c r="A3316" t="s">
        <v>238</v>
      </c>
      <c r="B3316">
        <v>28140</v>
      </c>
      <c r="C3316" t="s">
        <v>650</v>
      </c>
      <c r="E3316">
        <v>81</v>
      </c>
      <c r="F3316" t="s">
        <v>56</v>
      </c>
      <c r="G3316" t="s">
        <v>57</v>
      </c>
      <c r="H3316">
        <v>1</v>
      </c>
      <c r="I3316" t="s">
        <v>32</v>
      </c>
      <c r="J3316">
        <v>1</v>
      </c>
      <c r="K3316" t="s">
        <v>32</v>
      </c>
      <c r="L3316">
        <v>0</v>
      </c>
      <c r="M3316" t="s">
        <v>32</v>
      </c>
      <c r="N3316">
        <v>2012</v>
      </c>
      <c r="O3316">
        <v>21927</v>
      </c>
      <c r="P3316">
        <v>2049548</v>
      </c>
      <c r="Q3316">
        <v>2573</v>
      </c>
      <c r="R3316">
        <v>1576493</v>
      </c>
      <c r="S3316">
        <v>16748</v>
      </c>
      <c r="T3316">
        <v>485440</v>
      </c>
      <c r="U3316">
        <v>19354</v>
      </c>
      <c r="V3316">
        <v>473055</v>
      </c>
      <c r="W3316">
        <v>3.3</v>
      </c>
      <c r="X3316">
        <v>5.3</v>
      </c>
      <c r="Y3316">
        <v>8.6999999999999993</v>
      </c>
      <c r="Z3316">
        <v>8.1999999999999993</v>
      </c>
      <c r="AA3316">
        <v>5.3</v>
      </c>
      <c r="AB3316">
        <v>7</v>
      </c>
      <c r="AC3316">
        <v>3.3</v>
      </c>
      <c r="AD3316">
        <v>9.6999999999999993</v>
      </c>
    </row>
    <row r="3317" spans="1:30" x14ac:dyDescent="0.45">
      <c r="A3317" t="s">
        <v>238</v>
      </c>
      <c r="B3317">
        <v>28140</v>
      </c>
      <c r="C3317" t="s">
        <v>650</v>
      </c>
      <c r="E3317">
        <v>99</v>
      </c>
      <c r="F3317" t="s">
        <v>76</v>
      </c>
      <c r="H3317">
        <v>1</v>
      </c>
      <c r="I3317" t="s">
        <v>32</v>
      </c>
      <c r="J3317">
        <v>1</v>
      </c>
      <c r="K3317" t="s">
        <v>32</v>
      </c>
      <c r="L3317">
        <v>0</v>
      </c>
      <c r="M3317" t="s">
        <v>32</v>
      </c>
      <c r="N3317">
        <v>2012</v>
      </c>
      <c r="O3317">
        <v>126</v>
      </c>
      <c r="Q3317">
        <v>114</v>
      </c>
      <c r="U3317">
        <v>12</v>
      </c>
      <c r="W3317">
        <v>42.1</v>
      </c>
      <c r="Y3317">
        <v>41.3</v>
      </c>
      <c r="AC3317">
        <v>100.4</v>
      </c>
    </row>
    <row r="3318" spans="1:30" x14ac:dyDescent="0.45">
      <c r="A3318" t="s">
        <v>239</v>
      </c>
      <c r="B3318">
        <v>28420</v>
      </c>
      <c r="C3318" t="s">
        <v>651</v>
      </c>
      <c r="E3318">
        <v>0</v>
      </c>
      <c r="F3318" t="s">
        <v>31</v>
      </c>
      <c r="H3318">
        <v>1</v>
      </c>
      <c r="I3318" t="s">
        <v>32</v>
      </c>
      <c r="J3318">
        <v>1</v>
      </c>
      <c r="K3318" t="s">
        <v>32</v>
      </c>
      <c r="L3318">
        <v>0</v>
      </c>
      <c r="M3318" t="s">
        <v>32</v>
      </c>
      <c r="N3318">
        <v>2012</v>
      </c>
      <c r="O3318">
        <v>14828</v>
      </c>
      <c r="P3318">
        <v>19339493</v>
      </c>
      <c r="Q3318">
        <v>4186</v>
      </c>
      <c r="R3318">
        <v>18814304</v>
      </c>
      <c r="S3318">
        <v>75370</v>
      </c>
      <c r="T3318">
        <v>3265908</v>
      </c>
      <c r="U3318">
        <v>10643</v>
      </c>
      <c r="V3318">
        <v>525190</v>
      </c>
      <c r="W3318">
        <v>5.2</v>
      </c>
      <c r="X3318">
        <v>7.6</v>
      </c>
      <c r="Y3318">
        <v>4.9000000000000004</v>
      </c>
      <c r="Z3318">
        <v>8</v>
      </c>
      <c r="AA3318">
        <v>5.7</v>
      </c>
      <c r="AB3318">
        <v>4.4000000000000004</v>
      </c>
      <c r="AC3318">
        <v>5.2</v>
      </c>
      <c r="AD3318">
        <v>13.9</v>
      </c>
    </row>
    <row r="3319" spans="1:30" x14ac:dyDescent="0.45">
      <c r="A3319" t="s">
        <v>239</v>
      </c>
      <c r="B3319">
        <v>28420</v>
      </c>
      <c r="C3319" t="s">
        <v>651</v>
      </c>
      <c r="E3319">
        <v>11</v>
      </c>
      <c r="F3319" t="s">
        <v>33</v>
      </c>
      <c r="G3319" t="s">
        <v>34</v>
      </c>
      <c r="H3319">
        <v>1</v>
      </c>
      <c r="I3319" t="s">
        <v>32</v>
      </c>
      <c r="J3319">
        <v>1</v>
      </c>
      <c r="K3319" t="s">
        <v>32</v>
      </c>
      <c r="L3319">
        <v>0</v>
      </c>
      <c r="M3319" t="s">
        <v>32</v>
      </c>
      <c r="N3319">
        <v>2012</v>
      </c>
      <c r="O3319">
        <v>165</v>
      </c>
      <c r="Q3319">
        <v>32</v>
      </c>
      <c r="U3319">
        <v>133</v>
      </c>
      <c r="W3319">
        <v>24.7</v>
      </c>
      <c r="Y3319">
        <v>80.900000000000006</v>
      </c>
      <c r="AC3319">
        <v>30.5</v>
      </c>
    </row>
    <row r="3320" spans="1:30" x14ac:dyDescent="0.45">
      <c r="A3320" t="s">
        <v>239</v>
      </c>
      <c r="B3320">
        <v>28420</v>
      </c>
      <c r="C3320" t="s">
        <v>651</v>
      </c>
      <c r="E3320">
        <v>23</v>
      </c>
      <c r="F3320" t="s">
        <v>37</v>
      </c>
      <c r="H3320">
        <v>1</v>
      </c>
      <c r="I3320" t="s">
        <v>32</v>
      </c>
      <c r="J3320">
        <v>1</v>
      </c>
      <c r="K3320" t="s">
        <v>32</v>
      </c>
      <c r="L3320">
        <v>0</v>
      </c>
      <c r="M3320" t="s">
        <v>32</v>
      </c>
      <c r="N3320">
        <v>2012</v>
      </c>
      <c r="O3320">
        <v>1361</v>
      </c>
      <c r="P3320">
        <v>941875</v>
      </c>
      <c r="Q3320">
        <v>602</v>
      </c>
      <c r="R3320">
        <v>887916</v>
      </c>
      <c r="S3320">
        <v>3834</v>
      </c>
      <c r="T3320">
        <v>168508</v>
      </c>
      <c r="U3320">
        <v>759</v>
      </c>
      <c r="V3320">
        <v>53959</v>
      </c>
      <c r="W3320">
        <v>15.3</v>
      </c>
      <c r="X3320">
        <v>13.6</v>
      </c>
      <c r="Y3320">
        <v>17.7</v>
      </c>
      <c r="Z3320">
        <v>15.2</v>
      </c>
      <c r="AA3320">
        <v>14.7</v>
      </c>
      <c r="AB3320">
        <v>11.2</v>
      </c>
      <c r="AC3320">
        <v>21.9</v>
      </c>
      <c r="AD3320">
        <v>28.9</v>
      </c>
    </row>
    <row r="3321" spans="1:30" x14ac:dyDescent="0.45">
      <c r="A3321" t="s">
        <v>239</v>
      </c>
      <c r="B3321">
        <v>28420</v>
      </c>
      <c r="C3321" t="s">
        <v>651</v>
      </c>
      <c r="E3321" t="s">
        <v>38</v>
      </c>
      <c r="F3321" t="s">
        <v>39</v>
      </c>
      <c r="H3321">
        <v>1</v>
      </c>
      <c r="I3321" t="s">
        <v>32</v>
      </c>
      <c r="J3321">
        <v>1</v>
      </c>
      <c r="K3321" t="s">
        <v>32</v>
      </c>
      <c r="L3321">
        <v>0</v>
      </c>
      <c r="M3321" t="s">
        <v>32</v>
      </c>
      <c r="N3321">
        <v>2012</v>
      </c>
      <c r="O3321">
        <v>392</v>
      </c>
      <c r="P3321">
        <v>2858248</v>
      </c>
      <c r="Q3321">
        <v>244</v>
      </c>
      <c r="R3321">
        <v>2852280</v>
      </c>
      <c r="S3321">
        <v>6924</v>
      </c>
      <c r="T3321">
        <v>351253</v>
      </c>
      <c r="U3321">
        <v>148</v>
      </c>
      <c r="V3321">
        <v>5969</v>
      </c>
      <c r="W3321">
        <v>11.1</v>
      </c>
      <c r="X3321">
        <v>5.2</v>
      </c>
      <c r="Y3321">
        <v>14.1</v>
      </c>
      <c r="Z3321">
        <v>5.5</v>
      </c>
      <c r="AA3321">
        <v>8.6999999999999993</v>
      </c>
      <c r="AB3321">
        <v>13.5</v>
      </c>
      <c r="AC3321">
        <v>21.5</v>
      </c>
      <c r="AD3321">
        <v>13.6</v>
      </c>
    </row>
    <row r="3322" spans="1:30" x14ac:dyDescent="0.45">
      <c r="A3322" t="s">
        <v>239</v>
      </c>
      <c r="B3322">
        <v>28420</v>
      </c>
      <c r="C3322" t="s">
        <v>651</v>
      </c>
      <c r="E3322">
        <v>42</v>
      </c>
      <c r="F3322" t="s">
        <v>40</v>
      </c>
      <c r="H3322">
        <v>1</v>
      </c>
      <c r="I3322" t="s">
        <v>32</v>
      </c>
      <c r="J3322">
        <v>1</v>
      </c>
      <c r="K3322" t="s">
        <v>32</v>
      </c>
      <c r="L3322">
        <v>0</v>
      </c>
      <c r="M3322" t="s">
        <v>32</v>
      </c>
      <c r="N3322">
        <v>2012</v>
      </c>
      <c r="O3322">
        <v>407</v>
      </c>
      <c r="P3322">
        <v>4601793</v>
      </c>
      <c r="Q3322">
        <v>219</v>
      </c>
      <c r="R3322">
        <v>4557897</v>
      </c>
      <c r="S3322">
        <v>2979</v>
      </c>
      <c r="T3322">
        <v>152459</v>
      </c>
      <c r="U3322">
        <v>188</v>
      </c>
      <c r="W3322">
        <v>19.399999999999999</v>
      </c>
      <c r="X3322">
        <v>7.7</v>
      </c>
      <c r="Y3322">
        <v>13.2</v>
      </c>
      <c r="Z3322">
        <v>8.1</v>
      </c>
      <c r="AA3322">
        <v>8.3000000000000007</v>
      </c>
      <c r="AB3322">
        <v>7.4</v>
      </c>
      <c r="AC3322">
        <v>35.4</v>
      </c>
    </row>
    <row r="3323" spans="1:30" x14ac:dyDescent="0.45">
      <c r="A3323" t="s">
        <v>239</v>
      </c>
      <c r="B3323">
        <v>28420</v>
      </c>
      <c r="C3323" t="s">
        <v>651</v>
      </c>
      <c r="E3323" t="s">
        <v>41</v>
      </c>
      <c r="F3323" t="s">
        <v>42</v>
      </c>
      <c r="H3323">
        <v>1</v>
      </c>
      <c r="I3323" t="s">
        <v>32</v>
      </c>
      <c r="J3323">
        <v>1</v>
      </c>
      <c r="K3323" t="s">
        <v>32</v>
      </c>
      <c r="L3323">
        <v>0</v>
      </c>
      <c r="M3323" t="s">
        <v>32</v>
      </c>
      <c r="N3323">
        <v>2012</v>
      </c>
      <c r="O3323">
        <v>2122</v>
      </c>
      <c r="P3323">
        <v>3881095</v>
      </c>
      <c r="Q3323">
        <v>590</v>
      </c>
      <c r="R3323">
        <v>3820432</v>
      </c>
      <c r="S3323">
        <v>13618</v>
      </c>
      <c r="T3323">
        <v>354527</v>
      </c>
      <c r="U3323">
        <v>1532</v>
      </c>
      <c r="V3323">
        <v>60663</v>
      </c>
      <c r="W3323">
        <v>6.9</v>
      </c>
      <c r="X3323">
        <v>23.7</v>
      </c>
      <c r="Y3323">
        <v>11.7</v>
      </c>
      <c r="Z3323">
        <v>25.1</v>
      </c>
      <c r="AA3323">
        <v>20.9</v>
      </c>
      <c r="AB3323">
        <v>22.5</v>
      </c>
      <c r="AC3323">
        <v>8.8000000000000007</v>
      </c>
      <c r="AD3323">
        <v>40</v>
      </c>
    </row>
    <row r="3324" spans="1:30" x14ac:dyDescent="0.45">
      <c r="A3324" t="s">
        <v>239</v>
      </c>
      <c r="B3324">
        <v>28420</v>
      </c>
      <c r="C3324" t="s">
        <v>651</v>
      </c>
      <c r="E3324" t="s">
        <v>43</v>
      </c>
      <c r="F3324" t="s">
        <v>44</v>
      </c>
      <c r="G3324" t="s">
        <v>45</v>
      </c>
      <c r="H3324">
        <v>1</v>
      </c>
      <c r="I3324" t="s">
        <v>32</v>
      </c>
      <c r="J3324">
        <v>1</v>
      </c>
      <c r="K3324" t="s">
        <v>32</v>
      </c>
      <c r="L3324">
        <v>0</v>
      </c>
      <c r="M3324" t="s">
        <v>32</v>
      </c>
      <c r="N3324">
        <v>2012</v>
      </c>
      <c r="O3324">
        <v>864</v>
      </c>
      <c r="P3324">
        <v>371804</v>
      </c>
      <c r="Q3324">
        <v>194</v>
      </c>
      <c r="R3324">
        <v>304931</v>
      </c>
      <c r="S3324">
        <v>2059</v>
      </c>
      <c r="T3324">
        <v>73117</v>
      </c>
      <c r="U3324">
        <v>669</v>
      </c>
      <c r="V3324">
        <v>66873</v>
      </c>
      <c r="W3324">
        <v>17.100000000000001</v>
      </c>
      <c r="X3324">
        <v>7</v>
      </c>
      <c r="Y3324">
        <v>23.3</v>
      </c>
      <c r="Z3324">
        <v>4.8</v>
      </c>
      <c r="AA3324">
        <v>7.1</v>
      </c>
      <c r="AB3324">
        <v>5</v>
      </c>
      <c r="AC3324">
        <v>17.8</v>
      </c>
      <c r="AD3324">
        <v>23.7</v>
      </c>
    </row>
    <row r="3325" spans="1:30" x14ac:dyDescent="0.45">
      <c r="A3325" t="s">
        <v>239</v>
      </c>
      <c r="B3325">
        <v>28420</v>
      </c>
      <c r="C3325" t="s">
        <v>651</v>
      </c>
      <c r="E3325">
        <v>51</v>
      </c>
      <c r="F3325" t="s">
        <v>46</v>
      </c>
      <c r="H3325">
        <v>1</v>
      </c>
      <c r="I3325" t="s">
        <v>32</v>
      </c>
      <c r="J3325">
        <v>1</v>
      </c>
      <c r="K3325" t="s">
        <v>32</v>
      </c>
      <c r="L3325">
        <v>0</v>
      </c>
      <c r="M3325" t="s">
        <v>32</v>
      </c>
      <c r="N3325">
        <v>2012</v>
      </c>
      <c r="O3325">
        <v>183</v>
      </c>
      <c r="P3325">
        <v>233465</v>
      </c>
      <c r="Q3325">
        <v>61</v>
      </c>
      <c r="R3325">
        <v>221743</v>
      </c>
      <c r="S3325">
        <v>952</v>
      </c>
      <c r="T3325">
        <v>35138</v>
      </c>
      <c r="U3325">
        <v>121</v>
      </c>
      <c r="W3325">
        <v>22.8</v>
      </c>
      <c r="X3325">
        <v>6.9</v>
      </c>
      <c r="Y3325">
        <v>28.1</v>
      </c>
      <c r="Z3325">
        <v>7</v>
      </c>
      <c r="AA3325">
        <v>21.2</v>
      </c>
      <c r="AB3325">
        <v>12</v>
      </c>
      <c r="AC3325">
        <v>37.1</v>
      </c>
    </row>
    <row r="3326" spans="1:30" x14ac:dyDescent="0.45">
      <c r="A3326" t="s">
        <v>239</v>
      </c>
      <c r="B3326">
        <v>28420</v>
      </c>
      <c r="C3326" t="s">
        <v>651</v>
      </c>
      <c r="E3326">
        <v>52</v>
      </c>
      <c r="F3326" t="s">
        <v>47</v>
      </c>
      <c r="G3326" t="s">
        <v>48</v>
      </c>
      <c r="H3326">
        <v>1</v>
      </c>
      <c r="I3326" t="s">
        <v>32</v>
      </c>
      <c r="J3326">
        <v>1</v>
      </c>
      <c r="K3326" t="s">
        <v>32</v>
      </c>
      <c r="L3326">
        <v>0</v>
      </c>
      <c r="M3326" t="s">
        <v>32</v>
      </c>
      <c r="N3326">
        <v>2012</v>
      </c>
      <c r="O3326">
        <v>441</v>
      </c>
      <c r="P3326">
        <v>478727</v>
      </c>
      <c r="Q3326">
        <v>164</v>
      </c>
      <c r="R3326">
        <v>460137</v>
      </c>
      <c r="S3326">
        <v>2064</v>
      </c>
      <c r="T3326">
        <v>114047</v>
      </c>
      <c r="U3326">
        <v>277</v>
      </c>
      <c r="V3326">
        <v>18590</v>
      </c>
      <c r="W3326">
        <v>20.9</v>
      </c>
      <c r="X3326">
        <v>8.1999999999999993</v>
      </c>
      <c r="Y3326">
        <v>24.4</v>
      </c>
      <c r="Z3326">
        <v>7.9</v>
      </c>
      <c r="AA3326">
        <v>8.9</v>
      </c>
      <c r="AB3326">
        <v>13.8</v>
      </c>
      <c r="AC3326">
        <v>27.5</v>
      </c>
      <c r="AD3326">
        <v>46.1</v>
      </c>
    </row>
    <row r="3327" spans="1:30" x14ac:dyDescent="0.45">
      <c r="A3327" t="s">
        <v>239</v>
      </c>
      <c r="B3327">
        <v>28420</v>
      </c>
      <c r="C3327" t="s">
        <v>651</v>
      </c>
      <c r="E3327">
        <v>53</v>
      </c>
      <c r="F3327" t="s">
        <v>49</v>
      </c>
      <c r="H3327">
        <v>1</v>
      </c>
      <c r="I3327" t="s">
        <v>32</v>
      </c>
      <c r="J3327">
        <v>1</v>
      </c>
      <c r="K3327" t="s">
        <v>32</v>
      </c>
      <c r="L3327">
        <v>0</v>
      </c>
      <c r="M3327" t="s">
        <v>32</v>
      </c>
      <c r="N3327">
        <v>2012</v>
      </c>
      <c r="O3327">
        <v>1205</v>
      </c>
      <c r="P3327">
        <v>279343</v>
      </c>
      <c r="Q3327">
        <v>196</v>
      </c>
      <c r="R3327">
        <v>196788</v>
      </c>
      <c r="S3327">
        <v>999</v>
      </c>
      <c r="T3327">
        <v>29242</v>
      </c>
      <c r="U3327">
        <v>1009</v>
      </c>
      <c r="V3327">
        <v>82555</v>
      </c>
      <c r="W3327">
        <v>19.3</v>
      </c>
      <c r="X3327">
        <v>13.3</v>
      </c>
      <c r="Y3327">
        <v>33</v>
      </c>
      <c r="Z3327">
        <v>20.399999999999999</v>
      </c>
      <c r="AA3327">
        <v>12.9</v>
      </c>
      <c r="AB3327">
        <v>10.9</v>
      </c>
      <c r="AC3327">
        <v>20.8</v>
      </c>
      <c r="AD3327">
        <v>33</v>
      </c>
    </row>
    <row r="3328" spans="1:30" x14ac:dyDescent="0.45">
      <c r="A3328" t="s">
        <v>239</v>
      </c>
      <c r="B3328">
        <v>28420</v>
      </c>
      <c r="C3328" t="s">
        <v>651</v>
      </c>
      <c r="E3328">
        <v>54</v>
      </c>
      <c r="F3328" t="s">
        <v>50</v>
      </c>
      <c r="H3328">
        <v>1</v>
      </c>
      <c r="I3328" t="s">
        <v>32</v>
      </c>
      <c r="J3328">
        <v>1</v>
      </c>
      <c r="K3328" t="s">
        <v>32</v>
      </c>
      <c r="L3328">
        <v>0</v>
      </c>
      <c r="M3328" t="s">
        <v>32</v>
      </c>
      <c r="N3328">
        <v>2012</v>
      </c>
      <c r="O3328">
        <v>1916</v>
      </c>
      <c r="P3328">
        <v>1617725</v>
      </c>
      <c r="Q3328">
        <v>426</v>
      </c>
      <c r="R3328">
        <v>1559484</v>
      </c>
      <c r="S3328">
        <v>8472</v>
      </c>
      <c r="T3328">
        <v>629099</v>
      </c>
      <c r="U3328">
        <v>1490</v>
      </c>
      <c r="V3328">
        <v>58241</v>
      </c>
      <c r="W3328">
        <v>9.1</v>
      </c>
      <c r="X3328">
        <v>6.5</v>
      </c>
      <c r="Y3328">
        <v>9</v>
      </c>
      <c r="Z3328">
        <v>6.9</v>
      </c>
      <c r="AA3328">
        <v>6</v>
      </c>
      <c r="AB3328">
        <v>6.6</v>
      </c>
      <c r="AC3328">
        <v>10.7</v>
      </c>
      <c r="AD3328">
        <v>24.8</v>
      </c>
    </row>
    <row r="3329" spans="1:30" x14ac:dyDescent="0.45">
      <c r="A3329" t="s">
        <v>239</v>
      </c>
      <c r="B3329">
        <v>28420</v>
      </c>
      <c r="C3329" t="s">
        <v>651</v>
      </c>
      <c r="E3329">
        <v>56</v>
      </c>
      <c r="F3329" t="s">
        <v>51</v>
      </c>
      <c r="H3329">
        <v>1</v>
      </c>
      <c r="I3329" t="s">
        <v>32</v>
      </c>
      <c r="J3329">
        <v>1</v>
      </c>
      <c r="K3329" t="s">
        <v>32</v>
      </c>
      <c r="L3329">
        <v>0</v>
      </c>
      <c r="M3329" t="s">
        <v>32</v>
      </c>
      <c r="N3329">
        <v>2012</v>
      </c>
      <c r="O3329">
        <v>947</v>
      </c>
      <c r="P3329">
        <v>1808353</v>
      </c>
      <c r="Q3329">
        <v>285</v>
      </c>
      <c r="R3329">
        <v>1797983</v>
      </c>
      <c r="S3329">
        <v>9752</v>
      </c>
      <c r="T3329">
        <v>649193</v>
      </c>
      <c r="U3329">
        <v>662</v>
      </c>
      <c r="V3329">
        <v>10369</v>
      </c>
      <c r="W3329">
        <v>12.8</v>
      </c>
      <c r="X3329">
        <v>2.7</v>
      </c>
      <c r="Y3329">
        <v>20.8</v>
      </c>
      <c r="Z3329">
        <v>2.8</v>
      </c>
      <c r="AA3329">
        <v>10.1</v>
      </c>
      <c r="AB3329">
        <v>3.5</v>
      </c>
      <c r="AC3329">
        <v>14</v>
      </c>
      <c r="AD3329">
        <v>17.7</v>
      </c>
    </row>
    <row r="3330" spans="1:30" x14ac:dyDescent="0.45">
      <c r="A3330" t="s">
        <v>239</v>
      </c>
      <c r="B3330">
        <v>28420</v>
      </c>
      <c r="C3330" t="s">
        <v>651</v>
      </c>
      <c r="E3330">
        <v>61</v>
      </c>
      <c r="F3330" t="s">
        <v>52</v>
      </c>
      <c r="H3330">
        <v>1</v>
      </c>
      <c r="I3330" t="s">
        <v>32</v>
      </c>
      <c r="J3330">
        <v>1</v>
      </c>
      <c r="K3330" t="s">
        <v>32</v>
      </c>
      <c r="L3330">
        <v>0</v>
      </c>
      <c r="M3330" t="s">
        <v>32</v>
      </c>
      <c r="N3330">
        <v>2012</v>
      </c>
      <c r="O3330">
        <v>237</v>
      </c>
      <c r="P3330">
        <v>58133</v>
      </c>
      <c r="Q3330">
        <v>52</v>
      </c>
      <c r="R3330">
        <v>56893</v>
      </c>
      <c r="S3330">
        <v>830</v>
      </c>
      <c r="T3330">
        <v>18473</v>
      </c>
      <c r="U3330">
        <v>186</v>
      </c>
      <c r="V3330">
        <v>1240</v>
      </c>
      <c r="W3330">
        <v>27.2</v>
      </c>
      <c r="X3330">
        <v>20.7</v>
      </c>
      <c r="Y3330">
        <v>32.799999999999997</v>
      </c>
      <c r="Z3330">
        <v>22</v>
      </c>
      <c r="AA3330">
        <v>46.9</v>
      </c>
      <c r="AB3330">
        <v>24.7</v>
      </c>
      <c r="AC3330">
        <v>33.799999999999997</v>
      </c>
      <c r="AD3330">
        <v>20.100000000000001</v>
      </c>
    </row>
    <row r="3331" spans="1:30" x14ac:dyDescent="0.45">
      <c r="A3331" t="s">
        <v>239</v>
      </c>
      <c r="B3331">
        <v>28420</v>
      </c>
      <c r="C3331" t="s">
        <v>651</v>
      </c>
      <c r="E3331">
        <v>62</v>
      </c>
      <c r="F3331" t="s">
        <v>53</v>
      </c>
      <c r="H3331">
        <v>1</v>
      </c>
      <c r="I3331" t="s">
        <v>32</v>
      </c>
      <c r="J3331">
        <v>1</v>
      </c>
      <c r="K3331" t="s">
        <v>32</v>
      </c>
      <c r="L3331">
        <v>0</v>
      </c>
      <c r="M3331" t="s">
        <v>32</v>
      </c>
      <c r="N3331">
        <v>2012</v>
      </c>
      <c r="O3331">
        <v>1620</v>
      </c>
      <c r="P3331">
        <v>1359011</v>
      </c>
      <c r="Q3331">
        <v>517</v>
      </c>
      <c r="R3331">
        <v>1313243</v>
      </c>
      <c r="S3331">
        <v>12148</v>
      </c>
      <c r="T3331">
        <v>476885</v>
      </c>
      <c r="U3331">
        <v>1103</v>
      </c>
      <c r="V3331">
        <v>45768</v>
      </c>
      <c r="W3331">
        <v>10.3</v>
      </c>
      <c r="X3331">
        <v>13.3</v>
      </c>
      <c r="Y3331">
        <v>15.7</v>
      </c>
      <c r="Z3331">
        <v>14.2</v>
      </c>
      <c r="AA3331">
        <v>11.2</v>
      </c>
      <c r="AB3331">
        <v>9.4</v>
      </c>
      <c r="AC3331">
        <v>13.4</v>
      </c>
      <c r="AD3331">
        <v>18.7</v>
      </c>
    </row>
    <row r="3332" spans="1:30" x14ac:dyDescent="0.45">
      <c r="A3332" t="s">
        <v>239</v>
      </c>
      <c r="B3332">
        <v>28420</v>
      </c>
      <c r="C3332" t="s">
        <v>651</v>
      </c>
      <c r="E3332">
        <v>71</v>
      </c>
      <c r="F3332" t="s">
        <v>54</v>
      </c>
      <c r="H3332">
        <v>1</v>
      </c>
      <c r="I3332" t="s">
        <v>32</v>
      </c>
      <c r="J3332">
        <v>1</v>
      </c>
      <c r="K3332" t="s">
        <v>32</v>
      </c>
      <c r="L3332">
        <v>0</v>
      </c>
      <c r="M3332" t="s">
        <v>32</v>
      </c>
      <c r="N3332">
        <v>2012</v>
      </c>
      <c r="O3332">
        <v>699</v>
      </c>
      <c r="P3332">
        <v>66316</v>
      </c>
      <c r="Q3332">
        <v>71</v>
      </c>
      <c r="R3332">
        <v>57336</v>
      </c>
      <c r="S3332">
        <v>1403</v>
      </c>
      <c r="T3332">
        <v>22756</v>
      </c>
      <c r="U3332">
        <v>629</v>
      </c>
      <c r="V3332">
        <v>8979</v>
      </c>
      <c r="W3332">
        <v>19.100000000000001</v>
      </c>
      <c r="X3332">
        <v>11.1</v>
      </c>
      <c r="Y3332">
        <v>29</v>
      </c>
      <c r="Z3332">
        <v>13.9</v>
      </c>
      <c r="AA3332">
        <v>21.3</v>
      </c>
      <c r="AB3332">
        <v>20.6</v>
      </c>
      <c r="AC3332">
        <v>19.8</v>
      </c>
      <c r="AD3332">
        <v>22.9</v>
      </c>
    </row>
    <row r="3333" spans="1:30" x14ac:dyDescent="0.45">
      <c r="A3333" t="s">
        <v>239</v>
      </c>
      <c r="B3333">
        <v>28420</v>
      </c>
      <c r="C3333" t="s">
        <v>651</v>
      </c>
      <c r="E3333">
        <v>72</v>
      </c>
      <c r="F3333" t="s">
        <v>55</v>
      </c>
      <c r="H3333">
        <v>1</v>
      </c>
      <c r="I3333" t="s">
        <v>32</v>
      </c>
      <c r="J3333">
        <v>1</v>
      </c>
      <c r="K3333" t="s">
        <v>32</v>
      </c>
      <c r="L3333">
        <v>0</v>
      </c>
      <c r="M3333" t="s">
        <v>32</v>
      </c>
      <c r="N3333">
        <v>2012</v>
      </c>
      <c r="O3333">
        <v>551</v>
      </c>
      <c r="P3333">
        <v>375472</v>
      </c>
      <c r="Q3333">
        <v>414</v>
      </c>
      <c r="R3333">
        <v>367983</v>
      </c>
      <c r="S3333">
        <v>6925</v>
      </c>
      <c r="T3333">
        <v>98813</v>
      </c>
      <c r="U3333">
        <v>137</v>
      </c>
      <c r="W3333">
        <v>19.399999999999999</v>
      </c>
      <c r="X3333">
        <v>12.7</v>
      </c>
      <c r="Y3333">
        <v>26.7</v>
      </c>
      <c r="Z3333">
        <v>13.8</v>
      </c>
      <c r="AA3333">
        <v>17.600000000000001</v>
      </c>
      <c r="AB3333">
        <v>15.2</v>
      </c>
      <c r="AC3333">
        <v>19.3</v>
      </c>
    </row>
    <row r="3334" spans="1:30" x14ac:dyDescent="0.45">
      <c r="A3334" t="s">
        <v>239</v>
      </c>
      <c r="B3334">
        <v>28420</v>
      </c>
      <c r="C3334" t="s">
        <v>651</v>
      </c>
      <c r="E3334">
        <v>81</v>
      </c>
      <c r="F3334" t="s">
        <v>56</v>
      </c>
      <c r="G3334" t="s">
        <v>57</v>
      </c>
      <c r="H3334">
        <v>1</v>
      </c>
      <c r="I3334" t="s">
        <v>32</v>
      </c>
      <c r="J3334">
        <v>1</v>
      </c>
      <c r="K3334" t="s">
        <v>32</v>
      </c>
      <c r="L3334">
        <v>0</v>
      </c>
      <c r="M3334" t="s">
        <v>32</v>
      </c>
      <c r="N3334">
        <v>2012</v>
      </c>
      <c r="O3334">
        <v>1740</v>
      </c>
      <c r="P3334">
        <v>153083</v>
      </c>
      <c r="Q3334">
        <v>159</v>
      </c>
      <c r="R3334">
        <v>118813</v>
      </c>
      <c r="S3334">
        <v>1417</v>
      </c>
      <c r="T3334">
        <v>35901</v>
      </c>
      <c r="U3334">
        <v>1580</v>
      </c>
      <c r="V3334">
        <v>34270</v>
      </c>
      <c r="W3334">
        <v>11.8</v>
      </c>
      <c r="X3334">
        <v>24</v>
      </c>
      <c r="Y3334">
        <v>32.200000000000003</v>
      </c>
      <c r="Z3334">
        <v>27.6</v>
      </c>
      <c r="AA3334">
        <v>25</v>
      </c>
      <c r="AB3334">
        <v>23.7</v>
      </c>
      <c r="AC3334">
        <v>11.1</v>
      </c>
      <c r="AD3334">
        <v>17.2</v>
      </c>
    </row>
    <row r="3335" spans="1:30" x14ac:dyDescent="0.45">
      <c r="A3335" t="s">
        <v>240</v>
      </c>
      <c r="B3335">
        <v>28660</v>
      </c>
      <c r="C3335" t="s">
        <v>652</v>
      </c>
      <c r="E3335">
        <v>0</v>
      </c>
      <c r="F3335" t="s">
        <v>31</v>
      </c>
      <c r="H3335">
        <v>1</v>
      </c>
      <c r="I3335" t="s">
        <v>32</v>
      </c>
      <c r="J3335">
        <v>1</v>
      </c>
      <c r="K3335" t="s">
        <v>32</v>
      </c>
      <c r="L3335">
        <v>0</v>
      </c>
      <c r="M3335" t="s">
        <v>32</v>
      </c>
      <c r="N3335">
        <v>2012</v>
      </c>
      <c r="O3335">
        <v>21385</v>
      </c>
      <c r="P3335">
        <v>18266626</v>
      </c>
      <c r="Q3335">
        <v>4029</v>
      </c>
      <c r="R3335">
        <v>17422808</v>
      </c>
      <c r="S3335">
        <v>87690</v>
      </c>
      <c r="T3335">
        <v>3043121</v>
      </c>
      <c r="U3335">
        <v>17356</v>
      </c>
      <c r="V3335">
        <v>843818</v>
      </c>
      <c r="W3335">
        <v>3.1</v>
      </c>
      <c r="X3335">
        <v>4</v>
      </c>
      <c r="Y3335">
        <v>6.4</v>
      </c>
      <c r="Z3335">
        <v>4.3</v>
      </c>
      <c r="AA3335">
        <v>8</v>
      </c>
      <c r="AB3335">
        <v>7.2</v>
      </c>
      <c r="AC3335">
        <v>3.3</v>
      </c>
      <c r="AD3335">
        <v>12.9</v>
      </c>
    </row>
    <row r="3336" spans="1:30" x14ac:dyDescent="0.45">
      <c r="A3336" t="s">
        <v>240</v>
      </c>
      <c r="B3336">
        <v>28660</v>
      </c>
      <c r="C3336" t="s">
        <v>652</v>
      </c>
      <c r="E3336">
        <v>11</v>
      </c>
      <c r="F3336" t="s">
        <v>33</v>
      </c>
      <c r="G3336" t="s">
        <v>34</v>
      </c>
      <c r="H3336">
        <v>1</v>
      </c>
      <c r="I3336" t="s">
        <v>32</v>
      </c>
      <c r="J3336">
        <v>1</v>
      </c>
      <c r="K3336" t="s">
        <v>32</v>
      </c>
      <c r="L3336">
        <v>0</v>
      </c>
      <c r="M3336" t="s">
        <v>32</v>
      </c>
      <c r="N3336">
        <v>2012</v>
      </c>
      <c r="O3336">
        <v>122</v>
      </c>
      <c r="Q3336">
        <v>4</v>
      </c>
      <c r="U3336">
        <v>119</v>
      </c>
      <c r="W3336">
        <v>42.4</v>
      </c>
      <c r="Y3336">
        <v>113.5</v>
      </c>
      <c r="AC3336">
        <v>42.2</v>
      </c>
    </row>
    <row r="3337" spans="1:30" x14ac:dyDescent="0.45">
      <c r="A3337" t="s">
        <v>240</v>
      </c>
      <c r="B3337">
        <v>28660</v>
      </c>
      <c r="C3337" t="s">
        <v>652</v>
      </c>
      <c r="E3337">
        <v>22</v>
      </c>
      <c r="F3337" t="s">
        <v>36</v>
      </c>
      <c r="H3337">
        <v>1</v>
      </c>
      <c r="I3337" t="s">
        <v>32</v>
      </c>
      <c r="J3337">
        <v>1</v>
      </c>
      <c r="K3337" t="s">
        <v>32</v>
      </c>
      <c r="L3337">
        <v>0</v>
      </c>
      <c r="M3337" t="s">
        <v>32</v>
      </c>
      <c r="N3337">
        <v>2012</v>
      </c>
      <c r="O3337">
        <v>38</v>
      </c>
      <c r="P3337">
        <v>142060</v>
      </c>
      <c r="Q3337">
        <v>19</v>
      </c>
      <c r="R3337">
        <v>141779</v>
      </c>
      <c r="S3337">
        <v>323</v>
      </c>
      <c r="T3337">
        <v>19385</v>
      </c>
      <c r="U3337">
        <v>19</v>
      </c>
      <c r="V3337">
        <v>281</v>
      </c>
      <c r="W3337">
        <v>17.8</v>
      </c>
      <c r="X3337">
        <v>5.7</v>
      </c>
      <c r="Y3337">
        <v>0</v>
      </c>
      <c r="Z3337">
        <v>6</v>
      </c>
      <c r="AA3337">
        <v>5.9</v>
      </c>
      <c r="AB3337">
        <v>5.5</v>
      </c>
      <c r="AC3337">
        <v>34.200000000000003</v>
      </c>
      <c r="AD3337">
        <v>32.1</v>
      </c>
    </row>
    <row r="3338" spans="1:30" x14ac:dyDescent="0.45">
      <c r="A3338" t="s">
        <v>240</v>
      </c>
      <c r="B3338">
        <v>28660</v>
      </c>
      <c r="C3338" t="s">
        <v>652</v>
      </c>
      <c r="E3338">
        <v>23</v>
      </c>
      <c r="F3338" t="s">
        <v>37</v>
      </c>
      <c r="H3338">
        <v>1</v>
      </c>
      <c r="I3338" t="s">
        <v>32</v>
      </c>
      <c r="J3338">
        <v>1</v>
      </c>
      <c r="K3338" t="s">
        <v>32</v>
      </c>
      <c r="L3338">
        <v>0</v>
      </c>
      <c r="M3338" t="s">
        <v>32</v>
      </c>
      <c r="N3338">
        <v>2012</v>
      </c>
      <c r="O3338">
        <v>2993</v>
      </c>
      <c r="P3338">
        <v>1497982</v>
      </c>
      <c r="Q3338">
        <v>576</v>
      </c>
      <c r="R3338">
        <v>1294811</v>
      </c>
      <c r="S3338">
        <v>6932</v>
      </c>
      <c r="T3338">
        <v>249534</v>
      </c>
      <c r="U3338">
        <v>2418</v>
      </c>
      <c r="V3338">
        <v>203170</v>
      </c>
      <c r="W3338">
        <v>7.5</v>
      </c>
      <c r="X3338">
        <v>22.6</v>
      </c>
      <c r="Y3338">
        <v>20.3</v>
      </c>
      <c r="Z3338">
        <v>27.3</v>
      </c>
      <c r="AA3338">
        <v>37.1</v>
      </c>
      <c r="AB3338">
        <v>41.7</v>
      </c>
      <c r="AC3338">
        <v>9.4</v>
      </c>
      <c r="AD3338">
        <v>19</v>
      </c>
    </row>
    <row r="3339" spans="1:30" x14ac:dyDescent="0.45">
      <c r="A3339" t="s">
        <v>240</v>
      </c>
      <c r="B3339">
        <v>28660</v>
      </c>
      <c r="C3339" t="s">
        <v>652</v>
      </c>
      <c r="E3339" t="s">
        <v>38</v>
      </c>
      <c r="F3339" t="s">
        <v>39</v>
      </c>
      <c r="H3339">
        <v>1</v>
      </c>
      <c r="I3339" t="s">
        <v>32</v>
      </c>
      <c r="J3339">
        <v>1</v>
      </c>
      <c r="K3339" t="s">
        <v>32</v>
      </c>
      <c r="L3339">
        <v>0</v>
      </c>
      <c r="M3339" t="s">
        <v>32</v>
      </c>
      <c r="N3339">
        <v>2012</v>
      </c>
      <c r="O3339">
        <v>513</v>
      </c>
      <c r="P3339">
        <v>2138040</v>
      </c>
      <c r="Q3339">
        <v>195</v>
      </c>
      <c r="R3339">
        <v>2128810</v>
      </c>
      <c r="S3339">
        <v>7386</v>
      </c>
      <c r="T3339">
        <v>304704</v>
      </c>
      <c r="U3339">
        <v>318</v>
      </c>
      <c r="V3339">
        <v>9230</v>
      </c>
      <c r="W3339">
        <v>18.5</v>
      </c>
      <c r="X3339">
        <v>6.1</v>
      </c>
      <c r="Y3339">
        <v>25</v>
      </c>
      <c r="Z3339">
        <v>6.3</v>
      </c>
      <c r="AA3339">
        <v>13.3</v>
      </c>
      <c r="AB3339">
        <v>11.8</v>
      </c>
      <c r="AC3339">
        <v>22.7</v>
      </c>
      <c r="AD3339">
        <v>30.8</v>
      </c>
    </row>
    <row r="3340" spans="1:30" x14ac:dyDescent="0.45">
      <c r="A3340" t="s">
        <v>240</v>
      </c>
      <c r="B3340">
        <v>28660</v>
      </c>
      <c r="C3340" t="s">
        <v>652</v>
      </c>
      <c r="E3340">
        <v>42</v>
      </c>
      <c r="F3340" t="s">
        <v>40</v>
      </c>
      <c r="H3340">
        <v>1</v>
      </c>
      <c r="I3340" t="s">
        <v>32</v>
      </c>
      <c r="J3340">
        <v>1</v>
      </c>
      <c r="K3340" t="s">
        <v>32</v>
      </c>
      <c r="L3340">
        <v>0</v>
      </c>
      <c r="M3340" t="s">
        <v>32</v>
      </c>
      <c r="N3340">
        <v>2012</v>
      </c>
      <c r="O3340">
        <v>447</v>
      </c>
      <c r="P3340">
        <v>3443420</v>
      </c>
      <c r="Q3340">
        <v>137</v>
      </c>
      <c r="R3340">
        <v>3429505</v>
      </c>
      <c r="S3340">
        <v>2315</v>
      </c>
      <c r="T3340">
        <v>112995</v>
      </c>
      <c r="U3340">
        <v>310</v>
      </c>
      <c r="V3340">
        <v>13916</v>
      </c>
      <c r="W3340">
        <v>16.399999999999999</v>
      </c>
      <c r="X3340">
        <v>5.7</v>
      </c>
      <c r="Y3340">
        <v>37</v>
      </c>
      <c r="Z3340">
        <v>6</v>
      </c>
      <c r="AA3340">
        <v>16.8</v>
      </c>
      <c r="AB3340">
        <v>10.1</v>
      </c>
      <c r="AC3340">
        <v>17.399999999999999</v>
      </c>
      <c r="AD3340">
        <v>27.3</v>
      </c>
    </row>
    <row r="3341" spans="1:30" x14ac:dyDescent="0.45">
      <c r="A3341" t="s">
        <v>240</v>
      </c>
      <c r="B3341">
        <v>28660</v>
      </c>
      <c r="C3341" t="s">
        <v>652</v>
      </c>
      <c r="E3341" t="s">
        <v>41</v>
      </c>
      <c r="F3341" t="s">
        <v>42</v>
      </c>
      <c r="H3341">
        <v>1</v>
      </c>
      <c r="I3341" t="s">
        <v>32</v>
      </c>
      <c r="J3341">
        <v>1</v>
      </c>
      <c r="K3341" t="s">
        <v>32</v>
      </c>
      <c r="L3341">
        <v>0</v>
      </c>
      <c r="M3341" t="s">
        <v>32</v>
      </c>
      <c r="N3341">
        <v>2012</v>
      </c>
      <c r="O3341">
        <v>2771</v>
      </c>
      <c r="P3341">
        <v>3837590</v>
      </c>
      <c r="Q3341">
        <v>705</v>
      </c>
      <c r="R3341">
        <v>3750602</v>
      </c>
      <c r="S3341">
        <v>14606</v>
      </c>
      <c r="T3341">
        <v>292302</v>
      </c>
      <c r="U3341">
        <v>2065</v>
      </c>
      <c r="V3341">
        <v>86988</v>
      </c>
      <c r="W3341">
        <v>8.3000000000000007</v>
      </c>
      <c r="X3341">
        <v>8</v>
      </c>
      <c r="Y3341">
        <v>12</v>
      </c>
      <c r="Z3341">
        <v>8.5</v>
      </c>
      <c r="AA3341">
        <v>5.8</v>
      </c>
      <c r="AB3341">
        <v>5.3</v>
      </c>
      <c r="AC3341">
        <v>10.3</v>
      </c>
      <c r="AD3341">
        <v>28.1</v>
      </c>
    </row>
    <row r="3342" spans="1:30" x14ac:dyDescent="0.45">
      <c r="A3342" t="s">
        <v>240</v>
      </c>
      <c r="B3342">
        <v>28660</v>
      </c>
      <c r="C3342" t="s">
        <v>652</v>
      </c>
      <c r="E3342" t="s">
        <v>43</v>
      </c>
      <c r="F3342" t="s">
        <v>44</v>
      </c>
      <c r="G3342" t="s">
        <v>45</v>
      </c>
      <c r="H3342">
        <v>1</v>
      </c>
      <c r="I3342" t="s">
        <v>32</v>
      </c>
      <c r="J3342">
        <v>1</v>
      </c>
      <c r="K3342" t="s">
        <v>32</v>
      </c>
      <c r="L3342">
        <v>0</v>
      </c>
      <c r="M3342" t="s">
        <v>32</v>
      </c>
      <c r="N3342">
        <v>2012</v>
      </c>
      <c r="O3342">
        <v>732</v>
      </c>
      <c r="P3342">
        <v>365586</v>
      </c>
      <c r="Q3342">
        <v>76</v>
      </c>
      <c r="R3342">
        <v>317822</v>
      </c>
      <c r="S3342">
        <v>2480</v>
      </c>
      <c r="T3342">
        <v>88044</v>
      </c>
      <c r="U3342">
        <v>656</v>
      </c>
      <c r="V3342">
        <v>47764</v>
      </c>
      <c r="W3342">
        <v>18.100000000000001</v>
      </c>
      <c r="X3342">
        <v>3.6</v>
      </c>
      <c r="Y3342">
        <v>45.9</v>
      </c>
      <c r="Z3342">
        <v>3.1</v>
      </c>
      <c r="AA3342">
        <v>4.2</v>
      </c>
      <c r="AB3342">
        <v>2.6</v>
      </c>
      <c r="AC3342">
        <v>20.100000000000001</v>
      </c>
      <c r="AD3342">
        <v>23.2</v>
      </c>
    </row>
    <row r="3343" spans="1:30" x14ac:dyDescent="0.45">
      <c r="A3343" t="s">
        <v>240</v>
      </c>
      <c r="B3343">
        <v>28660</v>
      </c>
      <c r="C3343" t="s">
        <v>652</v>
      </c>
      <c r="E3343">
        <v>51</v>
      </c>
      <c r="F3343" t="s">
        <v>46</v>
      </c>
      <c r="H3343">
        <v>1</v>
      </c>
      <c r="I3343" t="s">
        <v>32</v>
      </c>
      <c r="J3343">
        <v>1</v>
      </c>
      <c r="K3343" t="s">
        <v>32</v>
      </c>
      <c r="L3343">
        <v>0</v>
      </c>
      <c r="M3343" t="s">
        <v>32</v>
      </c>
      <c r="N3343">
        <v>2012</v>
      </c>
      <c r="O3343">
        <v>222</v>
      </c>
      <c r="P3343">
        <v>1152815</v>
      </c>
      <c r="Q3343">
        <v>41</v>
      </c>
      <c r="R3343">
        <v>1149250</v>
      </c>
      <c r="S3343">
        <v>2845</v>
      </c>
      <c r="T3343">
        <v>139664</v>
      </c>
      <c r="U3343">
        <v>182</v>
      </c>
      <c r="V3343">
        <v>3565</v>
      </c>
      <c r="W3343">
        <v>27.5</v>
      </c>
      <c r="X3343">
        <v>6.4</v>
      </c>
      <c r="Y3343">
        <v>21</v>
      </c>
      <c r="Z3343">
        <v>6.6</v>
      </c>
      <c r="AA3343">
        <v>5.9</v>
      </c>
      <c r="AB3343">
        <v>7.1</v>
      </c>
      <c r="AC3343">
        <v>29.4</v>
      </c>
      <c r="AD3343">
        <v>46.1</v>
      </c>
    </row>
    <row r="3344" spans="1:30" x14ac:dyDescent="0.45">
      <c r="A3344" t="s">
        <v>240</v>
      </c>
      <c r="B3344">
        <v>28660</v>
      </c>
      <c r="C3344" t="s">
        <v>652</v>
      </c>
      <c r="E3344">
        <v>52</v>
      </c>
      <c r="F3344" t="s">
        <v>47</v>
      </c>
      <c r="G3344" t="s">
        <v>48</v>
      </c>
      <c r="H3344">
        <v>1</v>
      </c>
      <c r="I3344" t="s">
        <v>32</v>
      </c>
      <c r="J3344">
        <v>1</v>
      </c>
      <c r="K3344" t="s">
        <v>32</v>
      </c>
      <c r="L3344">
        <v>0</v>
      </c>
      <c r="M3344" t="s">
        <v>32</v>
      </c>
      <c r="N3344">
        <v>2012</v>
      </c>
      <c r="O3344">
        <v>783</v>
      </c>
      <c r="P3344">
        <v>1057342</v>
      </c>
      <c r="Q3344">
        <v>128</v>
      </c>
      <c r="R3344">
        <v>1022764</v>
      </c>
      <c r="S3344">
        <v>2483</v>
      </c>
      <c r="T3344">
        <v>115194</v>
      </c>
      <c r="U3344">
        <v>655</v>
      </c>
      <c r="W3344">
        <v>27.2</v>
      </c>
      <c r="X3344">
        <v>4.5999999999999996</v>
      </c>
      <c r="Y3344">
        <v>18.3</v>
      </c>
      <c r="Z3344">
        <v>4</v>
      </c>
      <c r="AA3344">
        <v>4.2</v>
      </c>
      <c r="AB3344">
        <v>2.7</v>
      </c>
      <c r="AC3344">
        <v>31</v>
      </c>
    </row>
    <row r="3345" spans="1:30" x14ac:dyDescent="0.45">
      <c r="A3345" t="s">
        <v>240</v>
      </c>
      <c r="B3345">
        <v>28660</v>
      </c>
      <c r="C3345" t="s">
        <v>652</v>
      </c>
      <c r="E3345">
        <v>53</v>
      </c>
      <c r="F3345" t="s">
        <v>49</v>
      </c>
      <c r="H3345">
        <v>1</v>
      </c>
      <c r="I3345" t="s">
        <v>32</v>
      </c>
      <c r="J3345">
        <v>1</v>
      </c>
      <c r="K3345" t="s">
        <v>32</v>
      </c>
      <c r="L3345">
        <v>0</v>
      </c>
      <c r="M3345" t="s">
        <v>32</v>
      </c>
      <c r="N3345">
        <v>2012</v>
      </c>
      <c r="O3345">
        <v>1787</v>
      </c>
      <c r="P3345">
        <v>375845</v>
      </c>
      <c r="Q3345">
        <v>197</v>
      </c>
      <c r="R3345">
        <v>206525</v>
      </c>
      <c r="S3345">
        <v>1211</v>
      </c>
      <c r="T3345">
        <v>42744</v>
      </c>
      <c r="U3345">
        <v>1589</v>
      </c>
      <c r="V3345">
        <v>169320</v>
      </c>
      <c r="W3345">
        <v>10.7</v>
      </c>
      <c r="X3345">
        <v>15.8</v>
      </c>
      <c r="Y3345">
        <v>31.1</v>
      </c>
      <c r="Z3345">
        <v>23.7</v>
      </c>
      <c r="AA3345">
        <v>21.3</v>
      </c>
      <c r="AB3345">
        <v>18.100000000000001</v>
      </c>
      <c r="AC3345">
        <v>10.1</v>
      </c>
      <c r="AD3345">
        <v>22</v>
      </c>
    </row>
    <row r="3346" spans="1:30" x14ac:dyDescent="0.45">
      <c r="A3346" t="s">
        <v>240</v>
      </c>
      <c r="B3346">
        <v>28660</v>
      </c>
      <c r="C3346" t="s">
        <v>652</v>
      </c>
      <c r="E3346">
        <v>54</v>
      </c>
      <c r="F3346" t="s">
        <v>50</v>
      </c>
      <c r="H3346">
        <v>1</v>
      </c>
      <c r="I3346" t="s">
        <v>32</v>
      </c>
      <c r="J3346">
        <v>1</v>
      </c>
      <c r="K3346" t="s">
        <v>32</v>
      </c>
      <c r="L3346">
        <v>0</v>
      </c>
      <c r="M3346" t="s">
        <v>32</v>
      </c>
      <c r="N3346">
        <v>2012</v>
      </c>
      <c r="O3346">
        <v>1850</v>
      </c>
      <c r="P3346">
        <v>583641</v>
      </c>
      <c r="Q3346">
        <v>327</v>
      </c>
      <c r="R3346">
        <v>490491</v>
      </c>
      <c r="S3346">
        <v>4147</v>
      </c>
      <c r="T3346">
        <v>200989</v>
      </c>
      <c r="U3346">
        <v>1523</v>
      </c>
      <c r="W3346">
        <v>9.5</v>
      </c>
      <c r="X3346">
        <v>10.4</v>
      </c>
      <c r="Y3346">
        <v>19.899999999999999</v>
      </c>
      <c r="Z3346">
        <v>12.1</v>
      </c>
      <c r="AA3346">
        <v>16.2</v>
      </c>
      <c r="AB3346">
        <v>12.6</v>
      </c>
      <c r="AC3346">
        <v>10.199999999999999</v>
      </c>
    </row>
    <row r="3347" spans="1:30" x14ac:dyDescent="0.45">
      <c r="A3347" t="s">
        <v>240</v>
      </c>
      <c r="B3347">
        <v>28660</v>
      </c>
      <c r="C3347" t="s">
        <v>652</v>
      </c>
      <c r="E3347">
        <v>55</v>
      </c>
      <c r="F3347" t="s">
        <v>59</v>
      </c>
      <c r="H3347">
        <v>1</v>
      </c>
      <c r="I3347" t="s">
        <v>32</v>
      </c>
      <c r="J3347">
        <v>1</v>
      </c>
      <c r="K3347" t="s">
        <v>32</v>
      </c>
      <c r="L3347">
        <v>0</v>
      </c>
      <c r="M3347" t="s">
        <v>32</v>
      </c>
      <c r="N3347">
        <v>2012</v>
      </c>
      <c r="O3347">
        <v>25</v>
      </c>
      <c r="P3347">
        <v>58832</v>
      </c>
      <c r="Q3347">
        <v>25</v>
      </c>
      <c r="R3347">
        <v>58832</v>
      </c>
      <c r="S3347">
        <v>961</v>
      </c>
      <c r="T3347">
        <v>75339</v>
      </c>
      <c r="U3347">
        <v>0</v>
      </c>
      <c r="V3347">
        <v>0</v>
      </c>
      <c r="W3347">
        <v>22.8</v>
      </c>
      <c r="X3347">
        <v>7</v>
      </c>
      <c r="Y3347">
        <v>23.7</v>
      </c>
      <c r="Z3347">
        <v>7.2</v>
      </c>
      <c r="AA3347">
        <v>10.8</v>
      </c>
      <c r="AB3347">
        <v>8</v>
      </c>
      <c r="AC3347">
        <v>0</v>
      </c>
      <c r="AD3347">
        <v>0</v>
      </c>
    </row>
    <row r="3348" spans="1:30" x14ac:dyDescent="0.45">
      <c r="A3348" t="s">
        <v>240</v>
      </c>
      <c r="B3348">
        <v>28660</v>
      </c>
      <c r="C3348" t="s">
        <v>652</v>
      </c>
      <c r="E3348">
        <v>56</v>
      </c>
      <c r="F3348" t="s">
        <v>51</v>
      </c>
      <c r="H3348">
        <v>1</v>
      </c>
      <c r="I3348" t="s">
        <v>32</v>
      </c>
      <c r="J3348">
        <v>1</v>
      </c>
      <c r="K3348" t="s">
        <v>32</v>
      </c>
      <c r="L3348">
        <v>0</v>
      </c>
      <c r="M3348" t="s">
        <v>32</v>
      </c>
      <c r="N3348">
        <v>2012</v>
      </c>
      <c r="O3348">
        <v>1821</v>
      </c>
      <c r="P3348">
        <v>243873</v>
      </c>
      <c r="Q3348">
        <v>223</v>
      </c>
      <c r="R3348">
        <v>221212</v>
      </c>
      <c r="S3348">
        <v>4668</v>
      </c>
      <c r="T3348">
        <v>112140</v>
      </c>
      <c r="U3348">
        <v>1598</v>
      </c>
      <c r="V3348">
        <v>22661</v>
      </c>
      <c r="W3348">
        <v>11.8</v>
      </c>
      <c r="X3348">
        <v>22.1</v>
      </c>
      <c r="Y3348">
        <v>65.900000000000006</v>
      </c>
      <c r="Z3348">
        <v>25.3</v>
      </c>
      <c r="AA3348">
        <v>23.1</v>
      </c>
      <c r="AB3348">
        <v>22.3</v>
      </c>
      <c r="AC3348">
        <v>7.1</v>
      </c>
      <c r="AD3348">
        <v>12.8</v>
      </c>
    </row>
    <row r="3349" spans="1:30" x14ac:dyDescent="0.45">
      <c r="A3349" t="s">
        <v>240</v>
      </c>
      <c r="B3349">
        <v>28660</v>
      </c>
      <c r="C3349" t="s">
        <v>652</v>
      </c>
      <c r="E3349">
        <v>61</v>
      </c>
      <c r="F3349" t="s">
        <v>52</v>
      </c>
      <c r="H3349">
        <v>1</v>
      </c>
      <c r="I3349" t="s">
        <v>32</v>
      </c>
      <c r="J3349">
        <v>1</v>
      </c>
      <c r="K3349" t="s">
        <v>32</v>
      </c>
      <c r="L3349">
        <v>0</v>
      </c>
      <c r="M3349" t="s">
        <v>32</v>
      </c>
      <c r="N3349">
        <v>2012</v>
      </c>
      <c r="O3349">
        <v>392</v>
      </c>
      <c r="P3349">
        <v>96157</v>
      </c>
      <c r="Q3349">
        <v>58</v>
      </c>
      <c r="R3349">
        <v>92813</v>
      </c>
      <c r="S3349">
        <v>1912</v>
      </c>
      <c r="T3349">
        <v>44522</v>
      </c>
      <c r="U3349">
        <v>334</v>
      </c>
      <c r="V3349">
        <v>3344</v>
      </c>
      <c r="W3349">
        <v>21.2</v>
      </c>
      <c r="X3349">
        <v>6.8</v>
      </c>
      <c r="Y3349">
        <v>23.2</v>
      </c>
      <c r="Z3349">
        <v>7.1</v>
      </c>
      <c r="AA3349">
        <v>7.8</v>
      </c>
      <c r="AB3349">
        <v>7.1</v>
      </c>
      <c r="AC3349">
        <v>22.8</v>
      </c>
      <c r="AD3349">
        <v>34.4</v>
      </c>
    </row>
    <row r="3350" spans="1:30" x14ac:dyDescent="0.45">
      <c r="A3350" t="s">
        <v>240</v>
      </c>
      <c r="B3350">
        <v>28660</v>
      </c>
      <c r="C3350" t="s">
        <v>652</v>
      </c>
      <c r="E3350">
        <v>62</v>
      </c>
      <c r="F3350" t="s">
        <v>53</v>
      </c>
      <c r="H3350">
        <v>1</v>
      </c>
      <c r="I3350" t="s">
        <v>32</v>
      </c>
      <c r="J3350">
        <v>1</v>
      </c>
      <c r="K3350" t="s">
        <v>32</v>
      </c>
      <c r="L3350">
        <v>0</v>
      </c>
      <c r="M3350" t="s">
        <v>32</v>
      </c>
      <c r="N3350">
        <v>2012</v>
      </c>
      <c r="O3350">
        <v>1872</v>
      </c>
      <c r="P3350">
        <v>2088320</v>
      </c>
      <c r="Q3350">
        <v>382</v>
      </c>
      <c r="R3350">
        <v>2053511</v>
      </c>
      <c r="S3350">
        <v>18169</v>
      </c>
      <c r="T3350">
        <v>964604</v>
      </c>
      <c r="U3350">
        <v>1490</v>
      </c>
      <c r="V3350">
        <v>34810</v>
      </c>
      <c r="W3350">
        <v>10.9</v>
      </c>
      <c r="X3350">
        <v>9.4</v>
      </c>
      <c r="Y3350">
        <v>31.1</v>
      </c>
      <c r="Z3350">
        <v>9.8000000000000007</v>
      </c>
      <c r="AA3350">
        <v>11.2</v>
      </c>
      <c r="AB3350">
        <v>11.4</v>
      </c>
      <c r="AC3350">
        <v>9.4</v>
      </c>
      <c r="AD3350">
        <v>24.8</v>
      </c>
    </row>
    <row r="3351" spans="1:30" x14ac:dyDescent="0.45">
      <c r="A3351" t="s">
        <v>240</v>
      </c>
      <c r="B3351">
        <v>28660</v>
      </c>
      <c r="C3351" t="s">
        <v>652</v>
      </c>
      <c r="E3351">
        <v>71</v>
      </c>
      <c r="F3351" t="s">
        <v>54</v>
      </c>
      <c r="H3351">
        <v>1</v>
      </c>
      <c r="I3351" t="s">
        <v>32</v>
      </c>
      <c r="J3351">
        <v>1</v>
      </c>
      <c r="K3351" t="s">
        <v>32</v>
      </c>
      <c r="L3351">
        <v>0</v>
      </c>
      <c r="M3351" t="s">
        <v>32</v>
      </c>
      <c r="N3351">
        <v>2012</v>
      </c>
      <c r="O3351">
        <v>950</v>
      </c>
      <c r="P3351">
        <v>52033</v>
      </c>
      <c r="Q3351">
        <v>77</v>
      </c>
      <c r="R3351">
        <v>38332</v>
      </c>
      <c r="S3351">
        <v>767</v>
      </c>
      <c r="T3351">
        <v>10320</v>
      </c>
      <c r="U3351">
        <v>873</v>
      </c>
      <c r="V3351">
        <v>13701</v>
      </c>
      <c r="W3351">
        <v>10.9</v>
      </c>
      <c r="X3351">
        <v>11.2</v>
      </c>
      <c r="Y3351">
        <v>26</v>
      </c>
      <c r="Z3351">
        <v>14.7</v>
      </c>
      <c r="AA3351">
        <v>18.3</v>
      </c>
      <c r="AB3351">
        <v>14.3</v>
      </c>
      <c r="AC3351">
        <v>12.3</v>
      </c>
      <c r="AD3351">
        <v>20</v>
      </c>
    </row>
    <row r="3352" spans="1:30" x14ac:dyDescent="0.45">
      <c r="A3352" t="s">
        <v>240</v>
      </c>
      <c r="B3352">
        <v>28660</v>
      </c>
      <c r="C3352" t="s">
        <v>652</v>
      </c>
      <c r="E3352">
        <v>72</v>
      </c>
      <c r="F3352" t="s">
        <v>55</v>
      </c>
      <c r="H3352">
        <v>1</v>
      </c>
      <c r="I3352" t="s">
        <v>32</v>
      </c>
      <c r="J3352">
        <v>1</v>
      </c>
      <c r="K3352" t="s">
        <v>32</v>
      </c>
      <c r="L3352">
        <v>0</v>
      </c>
      <c r="M3352" t="s">
        <v>32</v>
      </c>
      <c r="N3352">
        <v>2012</v>
      </c>
      <c r="O3352">
        <v>771</v>
      </c>
      <c r="P3352">
        <v>615820</v>
      </c>
      <c r="Q3352">
        <v>499</v>
      </c>
      <c r="R3352">
        <v>607896</v>
      </c>
      <c r="S3352">
        <v>12539</v>
      </c>
      <c r="T3352">
        <v>158605</v>
      </c>
      <c r="U3352">
        <v>272</v>
      </c>
      <c r="V3352">
        <v>7924</v>
      </c>
      <c r="W3352">
        <v>21.2</v>
      </c>
      <c r="X3352">
        <v>16.600000000000001</v>
      </c>
      <c r="Y3352">
        <v>23.2</v>
      </c>
      <c r="Z3352">
        <v>17.399999999999999</v>
      </c>
      <c r="AA3352">
        <v>21.5</v>
      </c>
      <c r="AB3352">
        <v>18.3</v>
      </c>
      <c r="AC3352">
        <v>30.4</v>
      </c>
      <c r="AD3352">
        <v>34.700000000000003</v>
      </c>
    </row>
    <row r="3353" spans="1:30" x14ac:dyDescent="0.45">
      <c r="A3353" t="s">
        <v>240</v>
      </c>
      <c r="B3353">
        <v>28660</v>
      </c>
      <c r="C3353" t="s">
        <v>652</v>
      </c>
      <c r="E3353">
        <v>81</v>
      </c>
      <c r="F3353" t="s">
        <v>56</v>
      </c>
      <c r="G3353" t="s">
        <v>57</v>
      </c>
      <c r="H3353">
        <v>1</v>
      </c>
      <c r="I3353" t="s">
        <v>32</v>
      </c>
      <c r="J3353">
        <v>1</v>
      </c>
      <c r="K3353" t="s">
        <v>32</v>
      </c>
      <c r="L3353">
        <v>0</v>
      </c>
      <c r="M3353" t="s">
        <v>32</v>
      </c>
      <c r="N3353">
        <v>2012</v>
      </c>
      <c r="O3353">
        <v>3334</v>
      </c>
      <c r="Q3353">
        <v>404</v>
      </c>
      <c r="U3353">
        <v>2930</v>
      </c>
      <c r="W3353">
        <v>10.4</v>
      </c>
      <c r="Y3353">
        <v>20.399999999999999</v>
      </c>
      <c r="AC3353">
        <v>9.6</v>
      </c>
    </row>
    <row r="3354" spans="1:30" x14ac:dyDescent="0.45">
      <c r="A3354" t="s">
        <v>241</v>
      </c>
      <c r="B3354">
        <v>28700</v>
      </c>
      <c r="C3354" t="s">
        <v>653</v>
      </c>
      <c r="E3354">
        <v>0</v>
      </c>
      <c r="F3354" t="s">
        <v>31</v>
      </c>
      <c r="H3354">
        <v>1</v>
      </c>
      <c r="I3354" t="s">
        <v>32</v>
      </c>
      <c r="J3354">
        <v>1</v>
      </c>
      <c r="K3354" t="s">
        <v>32</v>
      </c>
      <c r="L3354">
        <v>0</v>
      </c>
      <c r="M3354" t="s">
        <v>32</v>
      </c>
      <c r="N3354">
        <v>2012</v>
      </c>
      <c r="O3354">
        <v>21900</v>
      </c>
      <c r="P3354">
        <v>24366817</v>
      </c>
      <c r="Q3354">
        <v>4556</v>
      </c>
      <c r="R3354">
        <v>23650028</v>
      </c>
      <c r="S3354">
        <v>101295</v>
      </c>
      <c r="T3354">
        <v>4336216</v>
      </c>
      <c r="U3354">
        <v>17343</v>
      </c>
      <c r="V3354">
        <v>716789</v>
      </c>
      <c r="W3354">
        <v>5</v>
      </c>
      <c r="X3354">
        <v>3.1</v>
      </c>
      <c r="Y3354">
        <v>5.5</v>
      </c>
      <c r="Z3354">
        <v>3.3</v>
      </c>
      <c r="AA3354">
        <v>3</v>
      </c>
      <c r="AB3354">
        <v>4</v>
      </c>
      <c r="AC3354">
        <v>5.3</v>
      </c>
      <c r="AD3354">
        <v>17.100000000000001</v>
      </c>
    </row>
    <row r="3355" spans="1:30" x14ac:dyDescent="0.45">
      <c r="A3355" t="s">
        <v>241</v>
      </c>
      <c r="B3355">
        <v>28700</v>
      </c>
      <c r="C3355" t="s">
        <v>653</v>
      </c>
      <c r="E3355">
        <v>11</v>
      </c>
      <c r="F3355" t="s">
        <v>33</v>
      </c>
      <c r="G3355" t="s">
        <v>34</v>
      </c>
      <c r="H3355">
        <v>1</v>
      </c>
      <c r="I3355" t="s">
        <v>32</v>
      </c>
      <c r="J3355">
        <v>1</v>
      </c>
      <c r="K3355" t="s">
        <v>32</v>
      </c>
      <c r="L3355">
        <v>0</v>
      </c>
      <c r="M3355" t="s">
        <v>32</v>
      </c>
      <c r="N3355">
        <v>2012</v>
      </c>
      <c r="O3355">
        <v>208</v>
      </c>
      <c r="Q3355">
        <v>27</v>
      </c>
      <c r="U3355">
        <v>182</v>
      </c>
      <c r="W3355">
        <v>37.6</v>
      </c>
      <c r="Y3355">
        <v>69.599999999999994</v>
      </c>
      <c r="AC3355">
        <v>35.700000000000003</v>
      </c>
    </row>
    <row r="3356" spans="1:30" x14ac:dyDescent="0.45">
      <c r="A3356" t="s">
        <v>241</v>
      </c>
      <c r="B3356">
        <v>28700</v>
      </c>
      <c r="C3356" t="s">
        <v>653</v>
      </c>
      <c r="E3356">
        <v>21</v>
      </c>
      <c r="F3356" t="s">
        <v>35</v>
      </c>
      <c r="H3356">
        <v>1</v>
      </c>
      <c r="I3356" t="s">
        <v>32</v>
      </c>
      <c r="J3356">
        <v>1</v>
      </c>
      <c r="K3356" t="s">
        <v>32</v>
      </c>
      <c r="L3356">
        <v>0</v>
      </c>
      <c r="M3356" t="s">
        <v>32</v>
      </c>
      <c r="N3356">
        <v>2012</v>
      </c>
      <c r="O3356">
        <v>51</v>
      </c>
      <c r="P3356">
        <v>70697</v>
      </c>
      <c r="Q3356">
        <v>9</v>
      </c>
      <c r="R3356">
        <v>69461</v>
      </c>
      <c r="S3356">
        <v>186</v>
      </c>
      <c r="T3356">
        <v>11537</v>
      </c>
      <c r="U3356">
        <v>41</v>
      </c>
      <c r="V3356">
        <v>1236</v>
      </c>
      <c r="W3356">
        <v>34.700000000000003</v>
      </c>
      <c r="X3356">
        <v>5</v>
      </c>
      <c r="Y3356">
        <v>7.1</v>
      </c>
      <c r="Z3356">
        <v>5.3</v>
      </c>
      <c r="AA3356">
        <v>6.2</v>
      </c>
      <c r="AB3356">
        <v>6.4</v>
      </c>
      <c r="AC3356">
        <v>40.299999999999997</v>
      </c>
      <c r="AD3356">
        <v>15.6</v>
      </c>
    </row>
    <row r="3357" spans="1:30" x14ac:dyDescent="0.45">
      <c r="A3357" t="s">
        <v>241</v>
      </c>
      <c r="B3357">
        <v>28700</v>
      </c>
      <c r="C3357" t="s">
        <v>653</v>
      </c>
      <c r="E3357">
        <v>23</v>
      </c>
      <c r="F3357" t="s">
        <v>37</v>
      </c>
      <c r="H3357">
        <v>1</v>
      </c>
      <c r="I3357" t="s">
        <v>32</v>
      </c>
      <c r="J3357">
        <v>1</v>
      </c>
      <c r="K3357" t="s">
        <v>32</v>
      </c>
      <c r="L3357">
        <v>0</v>
      </c>
      <c r="M3357" t="s">
        <v>32</v>
      </c>
      <c r="N3357">
        <v>2012</v>
      </c>
      <c r="O3357">
        <v>3440</v>
      </c>
      <c r="P3357">
        <v>937407</v>
      </c>
      <c r="Q3357">
        <v>369</v>
      </c>
      <c r="R3357">
        <v>805533</v>
      </c>
      <c r="S3357">
        <v>5397</v>
      </c>
      <c r="T3357">
        <v>209999</v>
      </c>
      <c r="U3357">
        <v>3071</v>
      </c>
      <c r="V3357">
        <v>131875</v>
      </c>
      <c r="W3357">
        <v>9</v>
      </c>
      <c r="X3357">
        <v>15.6</v>
      </c>
      <c r="Y3357">
        <v>42.2</v>
      </c>
      <c r="Z3357">
        <v>18.8</v>
      </c>
      <c r="AA3357">
        <v>28</v>
      </c>
      <c r="AB3357">
        <v>23.6</v>
      </c>
      <c r="AC3357">
        <v>8.5</v>
      </c>
      <c r="AD3357">
        <v>25</v>
      </c>
    </row>
    <row r="3358" spans="1:30" x14ac:dyDescent="0.45">
      <c r="A3358" t="s">
        <v>241</v>
      </c>
      <c r="B3358">
        <v>28700</v>
      </c>
      <c r="C3358" t="s">
        <v>653</v>
      </c>
      <c r="E3358" t="s">
        <v>38</v>
      </c>
      <c r="F3358" t="s">
        <v>39</v>
      </c>
      <c r="H3358">
        <v>1</v>
      </c>
      <c r="I3358" t="s">
        <v>32</v>
      </c>
      <c r="J3358">
        <v>1</v>
      </c>
      <c r="K3358" t="s">
        <v>32</v>
      </c>
      <c r="L3358">
        <v>0</v>
      </c>
      <c r="M3358" t="s">
        <v>32</v>
      </c>
      <c r="N3358">
        <v>2012</v>
      </c>
      <c r="O3358">
        <v>376</v>
      </c>
      <c r="P3358">
        <v>9177430</v>
      </c>
      <c r="Q3358">
        <v>261</v>
      </c>
      <c r="R3358">
        <v>9172632</v>
      </c>
      <c r="S3358">
        <v>24038</v>
      </c>
      <c r="T3358">
        <v>1364905</v>
      </c>
      <c r="U3358">
        <v>115</v>
      </c>
      <c r="V3358">
        <v>4798</v>
      </c>
      <c r="W3358">
        <v>19.7</v>
      </c>
      <c r="X3358">
        <v>4.9000000000000004</v>
      </c>
      <c r="Y3358">
        <v>14.1</v>
      </c>
      <c r="Z3358">
        <v>5.0999999999999996</v>
      </c>
      <c r="AA3358">
        <v>5.7</v>
      </c>
      <c r="AB3358">
        <v>6</v>
      </c>
      <c r="AC3358">
        <v>42</v>
      </c>
      <c r="AD3358">
        <v>11.7</v>
      </c>
    </row>
    <row r="3359" spans="1:30" x14ac:dyDescent="0.45">
      <c r="A3359" t="s">
        <v>241</v>
      </c>
      <c r="B3359">
        <v>28700</v>
      </c>
      <c r="C3359" t="s">
        <v>653</v>
      </c>
      <c r="E3359">
        <v>42</v>
      </c>
      <c r="F3359" t="s">
        <v>40</v>
      </c>
      <c r="H3359">
        <v>1</v>
      </c>
      <c r="I3359" t="s">
        <v>32</v>
      </c>
      <c r="J3359">
        <v>1</v>
      </c>
      <c r="K3359" t="s">
        <v>32</v>
      </c>
      <c r="L3359">
        <v>0</v>
      </c>
      <c r="M3359" t="s">
        <v>32</v>
      </c>
      <c r="N3359">
        <v>2012</v>
      </c>
      <c r="O3359">
        <v>707</v>
      </c>
      <c r="P3359">
        <v>3125565</v>
      </c>
      <c r="Q3359">
        <v>276</v>
      </c>
      <c r="R3359">
        <v>3113632</v>
      </c>
      <c r="S3359">
        <v>3904</v>
      </c>
      <c r="T3359">
        <v>155770</v>
      </c>
      <c r="U3359">
        <v>431</v>
      </c>
      <c r="V3359">
        <v>11933</v>
      </c>
      <c r="W3359">
        <v>21.4</v>
      </c>
      <c r="X3359">
        <v>7.6</v>
      </c>
      <c r="Y3359">
        <v>21.9</v>
      </c>
      <c r="Z3359">
        <v>7.9</v>
      </c>
      <c r="AA3359">
        <v>14.5</v>
      </c>
      <c r="AB3359">
        <v>13.5</v>
      </c>
      <c r="AC3359">
        <v>24.7</v>
      </c>
      <c r="AD3359">
        <v>42</v>
      </c>
    </row>
    <row r="3360" spans="1:30" x14ac:dyDescent="0.45">
      <c r="A3360" t="s">
        <v>241</v>
      </c>
      <c r="B3360">
        <v>28700</v>
      </c>
      <c r="C3360" t="s">
        <v>653</v>
      </c>
      <c r="E3360" t="s">
        <v>41</v>
      </c>
      <c r="F3360" t="s">
        <v>42</v>
      </c>
      <c r="H3360">
        <v>1</v>
      </c>
      <c r="I3360" t="s">
        <v>32</v>
      </c>
      <c r="J3360">
        <v>1</v>
      </c>
      <c r="K3360" t="s">
        <v>32</v>
      </c>
      <c r="L3360">
        <v>0</v>
      </c>
      <c r="M3360" t="s">
        <v>32</v>
      </c>
      <c r="N3360">
        <v>2012</v>
      </c>
      <c r="O3360">
        <v>2559</v>
      </c>
      <c r="P3360">
        <v>3961787</v>
      </c>
      <c r="Q3360">
        <v>859</v>
      </c>
      <c r="R3360">
        <v>3866215</v>
      </c>
      <c r="S3360">
        <v>14974</v>
      </c>
      <c r="T3360">
        <v>328177</v>
      </c>
      <c r="U3360">
        <v>1700</v>
      </c>
      <c r="V3360">
        <v>95572</v>
      </c>
      <c r="W3360">
        <v>10.6</v>
      </c>
      <c r="X3360">
        <v>13.5</v>
      </c>
      <c r="Y3360">
        <v>15.4</v>
      </c>
      <c r="Z3360">
        <v>14.2</v>
      </c>
      <c r="AA3360">
        <v>7.8</v>
      </c>
      <c r="AB3360">
        <v>11.4</v>
      </c>
      <c r="AC3360">
        <v>15</v>
      </c>
      <c r="AD3360">
        <v>25.1</v>
      </c>
    </row>
    <row r="3361" spans="1:30" x14ac:dyDescent="0.45">
      <c r="A3361" t="s">
        <v>241</v>
      </c>
      <c r="B3361">
        <v>28700</v>
      </c>
      <c r="C3361" t="s">
        <v>653</v>
      </c>
      <c r="E3361" t="s">
        <v>43</v>
      </c>
      <c r="F3361" t="s">
        <v>44</v>
      </c>
      <c r="G3361" t="s">
        <v>45</v>
      </c>
      <c r="H3361">
        <v>1</v>
      </c>
      <c r="I3361" t="s">
        <v>32</v>
      </c>
      <c r="J3361">
        <v>1</v>
      </c>
      <c r="K3361" t="s">
        <v>32</v>
      </c>
      <c r="L3361">
        <v>0</v>
      </c>
      <c r="M3361" t="s">
        <v>32</v>
      </c>
      <c r="N3361">
        <v>2012</v>
      </c>
      <c r="O3361">
        <v>780</v>
      </c>
      <c r="P3361">
        <v>476026</v>
      </c>
      <c r="Q3361">
        <v>179</v>
      </c>
      <c r="R3361">
        <v>436836</v>
      </c>
      <c r="S3361">
        <v>3229</v>
      </c>
      <c r="T3361">
        <v>117168</v>
      </c>
      <c r="U3361">
        <v>601</v>
      </c>
      <c r="V3361">
        <v>39191</v>
      </c>
      <c r="W3361">
        <v>16.399999999999999</v>
      </c>
      <c r="X3361">
        <v>4.0999999999999996</v>
      </c>
      <c r="Y3361">
        <v>24.5</v>
      </c>
      <c r="Z3361">
        <v>4.5999999999999996</v>
      </c>
      <c r="AA3361">
        <v>8.6999999999999993</v>
      </c>
      <c r="AB3361">
        <v>6.6</v>
      </c>
      <c r="AC3361">
        <v>19.399999999999999</v>
      </c>
      <c r="AD3361">
        <v>25.8</v>
      </c>
    </row>
    <row r="3362" spans="1:30" x14ac:dyDescent="0.45">
      <c r="A3362" t="s">
        <v>241</v>
      </c>
      <c r="B3362">
        <v>28700</v>
      </c>
      <c r="C3362" t="s">
        <v>653</v>
      </c>
      <c r="E3362">
        <v>51</v>
      </c>
      <c r="F3362" t="s">
        <v>46</v>
      </c>
      <c r="H3362">
        <v>1</v>
      </c>
      <c r="I3362" t="s">
        <v>32</v>
      </c>
      <c r="J3362">
        <v>1</v>
      </c>
      <c r="K3362" t="s">
        <v>32</v>
      </c>
      <c r="L3362">
        <v>0</v>
      </c>
      <c r="M3362" t="s">
        <v>32</v>
      </c>
      <c r="N3362">
        <v>2012</v>
      </c>
      <c r="O3362">
        <v>190</v>
      </c>
      <c r="P3362">
        <v>834523</v>
      </c>
      <c r="Q3362">
        <v>43</v>
      </c>
      <c r="R3362">
        <v>830476</v>
      </c>
      <c r="S3362">
        <v>2278</v>
      </c>
      <c r="T3362">
        <v>90114</v>
      </c>
      <c r="U3362">
        <v>147</v>
      </c>
      <c r="V3362">
        <v>4048</v>
      </c>
      <c r="W3362">
        <v>31.2</v>
      </c>
      <c r="X3362">
        <v>3.2</v>
      </c>
      <c r="Y3362">
        <v>20.2</v>
      </c>
      <c r="Z3362">
        <v>3.3</v>
      </c>
      <c r="AA3362">
        <v>3</v>
      </c>
      <c r="AB3362">
        <v>2.2999999999999998</v>
      </c>
      <c r="AC3362">
        <v>39.799999999999997</v>
      </c>
      <c r="AD3362">
        <v>36.1</v>
      </c>
    </row>
    <row r="3363" spans="1:30" x14ac:dyDescent="0.45">
      <c r="A3363" t="s">
        <v>241</v>
      </c>
      <c r="B3363">
        <v>28700</v>
      </c>
      <c r="C3363" t="s">
        <v>653</v>
      </c>
      <c r="E3363">
        <v>52</v>
      </c>
      <c r="F3363" t="s">
        <v>47</v>
      </c>
      <c r="G3363" t="s">
        <v>48</v>
      </c>
      <c r="H3363">
        <v>1</v>
      </c>
      <c r="I3363" t="s">
        <v>32</v>
      </c>
      <c r="J3363">
        <v>1</v>
      </c>
      <c r="K3363" t="s">
        <v>32</v>
      </c>
      <c r="L3363">
        <v>0</v>
      </c>
      <c r="M3363" t="s">
        <v>32</v>
      </c>
      <c r="N3363">
        <v>2012</v>
      </c>
      <c r="O3363">
        <v>1007</v>
      </c>
      <c r="P3363">
        <v>951085</v>
      </c>
      <c r="Q3363">
        <v>305</v>
      </c>
      <c r="R3363">
        <v>909405</v>
      </c>
      <c r="S3363">
        <v>4086</v>
      </c>
      <c r="T3363">
        <v>193373</v>
      </c>
      <c r="U3363">
        <v>702</v>
      </c>
      <c r="W3363">
        <v>18.7</v>
      </c>
      <c r="X3363">
        <v>12.5</v>
      </c>
      <c r="Y3363">
        <v>27.9</v>
      </c>
      <c r="Z3363">
        <v>14.4</v>
      </c>
      <c r="AA3363">
        <v>25.5</v>
      </c>
      <c r="AB3363">
        <v>25.1</v>
      </c>
      <c r="AC3363">
        <v>24.4</v>
      </c>
    </row>
    <row r="3364" spans="1:30" x14ac:dyDescent="0.45">
      <c r="A3364" t="s">
        <v>241</v>
      </c>
      <c r="B3364">
        <v>28700</v>
      </c>
      <c r="C3364" t="s">
        <v>653</v>
      </c>
      <c r="E3364">
        <v>53</v>
      </c>
      <c r="F3364" t="s">
        <v>49</v>
      </c>
      <c r="H3364">
        <v>1</v>
      </c>
      <c r="I3364" t="s">
        <v>32</v>
      </c>
      <c r="J3364">
        <v>1</v>
      </c>
      <c r="K3364" t="s">
        <v>32</v>
      </c>
      <c r="L3364">
        <v>0</v>
      </c>
      <c r="M3364" t="s">
        <v>32</v>
      </c>
      <c r="N3364">
        <v>2012</v>
      </c>
      <c r="O3364">
        <v>1730</v>
      </c>
      <c r="P3364">
        <v>254820</v>
      </c>
      <c r="Q3364">
        <v>133</v>
      </c>
      <c r="R3364">
        <v>140450</v>
      </c>
      <c r="S3364">
        <v>732</v>
      </c>
      <c r="T3364">
        <v>27380</v>
      </c>
      <c r="U3364">
        <v>1597</v>
      </c>
      <c r="V3364">
        <v>114370</v>
      </c>
      <c r="W3364">
        <v>15</v>
      </c>
      <c r="X3364">
        <v>23.9</v>
      </c>
      <c r="Y3364">
        <v>35.4</v>
      </c>
      <c r="Z3364">
        <v>33.6</v>
      </c>
      <c r="AA3364">
        <v>18.8</v>
      </c>
      <c r="AB3364">
        <v>28</v>
      </c>
      <c r="AC3364">
        <v>14.9</v>
      </c>
      <c r="AD3364">
        <v>34.299999999999997</v>
      </c>
    </row>
    <row r="3365" spans="1:30" x14ac:dyDescent="0.45">
      <c r="A3365" t="s">
        <v>241</v>
      </c>
      <c r="B3365">
        <v>28700</v>
      </c>
      <c r="C3365" t="s">
        <v>653</v>
      </c>
      <c r="E3365">
        <v>54</v>
      </c>
      <c r="F3365" t="s">
        <v>50</v>
      </c>
      <c r="H3365">
        <v>1</v>
      </c>
      <c r="I3365" t="s">
        <v>32</v>
      </c>
      <c r="J3365">
        <v>1</v>
      </c>
      <c r="K3365" t="s">
        <v>32</v>
      </c>
      <c r="L3365">
        <v>0</v>
      </c>
      <c r="M3365" t="s">
        <v>32</v>
      </c>
      <c r="N3365">
        <v>2012</v>
      </c>
      <c r="O3365">
        <v>2025</v>
      </c>
      <c r="P3365">
        <v>418418</v>
      </c>
      <c r="Q3365">
        <v>436</v>
      </c>
      <c r="R3365">
        <v>355251</v>
      </c>
      <c r="S3365">
        <v>2734</v>
      </c>
      <c r="T3365">
        <v>118149</v>
      </c>
      <c r="U3365">
        <v>1589</v>
      </c>
      <c r="V3365">
        <v>63167</v>
      </c>
      <c r="W3365">
        <v>18.5</v>
      </c>
      <c r="X3365">
        <v>6.6</v>
      </c>
      <c r="Y3365">
        <v>15.8</v>
      </c>
      <c r="Z3365">
        <v>6.6</v>
      </c>
      <c r="AA3365">
        <v>7</v>
      </c>
      <c r="AB3365">
        <v>6.8</v>
      </c>
      <c r="AC3365">
        <v>19.5</v>
      </c>
      <c r="AD3365">
        <v>31.4</v>
      </c>
    </row>
    <row r="3366" spans="1:30" x14ac:dyDescent="0.45">
      <c r="A3366" t="s">
        <v>241</v>
      </c>
      <c r="B3366">
        <v>28700</v>
      </c>
      <c r="C3366" t="s">
        <v>653</v>
      </c>
      <c r="E3366">
        <v>55</v>
      </c>
      <c r="F3366" t="s">
        <v>59</v>
      </c>
      <c r="H3366">
        <v>1</v>
      </c>
      <c r="I3366" t="s">
        <v>32</v>
      </c>
      <c r="J3366">
        <v>1</v>
      </c>
      <c r="K3366" t="s">
        <v>32</v>
      </c>
      <c r="L3366">
        <v>0</v>
      </c>
      <c r="M3366" t="s">
        <v>32</v>
      </c>
      <c r="N3366">
        <v>2012</v>
      </c>
      <c r="O3366">
        <v>42</v>
      </c>
      <c r="P3366">
        <v>311689</v>
      </c>
      <c r="Q3366">
        <v>42</v>
      </c>
      <c r="R3366">
        <v>311689</v>
      </c>
      <c r="S3366">
        <v>2843</v>
      </c>
      <c r="T3366">
        <v>464475</v>
      </c>
      <c r="U3366">
        <v>0</v>
      </c>
      <c r="V3366">
        <v>0</v>
      </c>
      <c r="W3366">
        <v>24.6</v>
      </c>
      <c r="X3366">
        <v>5.7</v>
      </c>
      <c r="Y3366">
        <v>25.6</v>
      </c>
      <c r="Z3366">
        <v>5.9</v>
      </c>
      <c r="AA3366">
        <v>2.2000000000000002</v>
      </c>
      <c r="AB3366">
        <v>4.0999999999999996</v>
      </c>
      <c r="AC3366">
        <v>0</v>
      </c>
      <c r="AD3366">
        <v>0</v>
      </c>
    </row>
    <row r="3367" spans="1:30" x14ac:dyDescent="0.45">
      <c r="A3367" t="s">
        <v>241</v>
      </c>
      <c r="B3367">
        <v>28700</v>
      </c>
      <c r="C3367" t="s">
        <v>653</v>
      </c>
      <c r="E3367">
        <v>56</v>
      </c>
      <c r="F3367" t="s">
        <v>51</v>
      </c>
      <c r="H3367">
        <v>1</v>
      </c>
      <c r="I3367" t="s">
        <v>32</v>
      </c>
      <c r="J3367">
        <v>1</v>
      </c>
      <c r="K3367" t="s">
        <v>32</v>
      </c>
      <c r="L3367">
        <v>0</v>
      </c>
      <c r="M3367" t="s">
        <v>32</v>
      </c>
      <c r="N3367">
        <v>2012</v>
      </c>
      <c r="O3367">
        <v>1966</v>
      </c>
      <c r="P3367">
        <v>493862</v>
      </c>
      <c r="Q3367">
        <v>209</v>
      </c>
      <c r="R3367">
        <v>443129</v>
      </c>
      <c r="S3367">
        <v>3929</v>
      </c>
      <c r="T3367">
        <v>133707</v>
      </c>
      <c r="U3367">
        <v>1757</v>
      </c>
      <c r="W3367">
        <v>7.5</v>
      </c>
      <c r="X3367">
        <v>9.4</v>
      </c>
      <c r="Y3367">
        <v>26.6</v>
      </c>
      <c r="Z3367">
        <v>10</v>
      </c>
      <c r="AA3367">
        <v>17</v>
      </c>
      <c r="AB3367">
        <v>12.8</v>
      </c>
      <c r="AC3367">
        <v>8.8000000000000007</v>
      </c>
    </row>
    <row r="3368" spans="1:30" x14ac:dyDescent="0.45">
      <c r="A3368" t="s">
        <v>241</v>
      </c>
      <c r="B3368">
        <v>28700</v>
      </c>
      <c r="C3368" t="s">
        <v>653</v>
      </c>
      <c r="E3368">
        <v>61</v>
      </c>
      <c r="F3368" t="s">
        <v>52</v>
      </c>
      <c r="H3368">
        <v>1</v>
      </c>
      <c r="I3368" t="s">
        <v>32</v>
      </c>
      <c r="J3368">
        <v>1</v>
      </c>
      <c r="K3368" t="s">
        <v>32</v>
      </c>
      <c r="L3368">
        <v>0</v>
      </c>
      <c r="M3368" t="s">
        <v>32</v>
      </c>
      <c r="N3368">
        <v>2012</v>
      </c>
      <c r="O3368">
        <v>375</v>
      </c>
      <c r="P3368">
        <v>84248</v>
      </c>
      <c r="Q3368">
        <v>52</v>
      </c>
      <c r="R3368">
        <v>79728</v>
      </c>
      <c r="S3368">
        <v>1480</v>
      </c>
      <c r="T3368">
        <v>36862</v>
      </c>
      <c r="U3368">
        <v>324</v>
      </c>
      <c r="V3368">
        <v>4521</v>
      </c>
      <c r="W3368">
        <v>19.399999999999999</v>
      </c>
      <c r="X3368">
        <v>6.5</v>
      </c>
      <c r="Y3368">
        <v>31.6</v>
      </c>
      <c r="Z3368">
        <v>7.3</v>
      </c>
      <c r="AA3368">
        <v>7.5</v>
      </c>
      <c r="AB3368">
        <v>7.2</v>
      </c>
      <c r="AC3368">
        <v>22</v>
      </c>
      <c r="AD3368">
        <v>26.8</v>
      </c>
    </row>
    <row r="3369" spans="1:30" x14ac:dyDescent="0.45">
      <c r="A3369" t="s">
        <v>241</v>
      </c>
      <c r="B3369">
        <v>28700</v>
      </c>
      <c r="C3369" t="s">
        <v>653</v>
      </c>
      <c r="E3369">
        <v>62</v>
      </c>
      <c r="F3369" t="s">
        <v>53</v>
      </c>
      <c r="H3369">
        <v>1</v>
      </c>
      <c r="I3369" t="s">
        <v>32</v>
      </c>
      <c r="J3369">
        <v>1</v>
      </c>
      <c r="K3369" t="s">
        <v>32</v>
      </c>
      <c r="L3369">
        <v>0</v>
      </c>
      <c r="M3369" t="s">
        <v>32</v>
      </c>
      <c r="N3369">
        <v>2012</v>
      </c>
      <c r="O3369">
        <v>1937</v>
      </c>
      <c r="P3369">
        <v>2171825</v>
      </c>
      <c r="Q3369">
        <v>675</v>
      </c>
      <c r="R3369">
        <v>2109886</v>
      </c>
      <c r="S3369">
        <v>17516</v>
      </c>
      <c r="T3369">
        <v>844821</v>
      </c>
      <c r="U3369">
        <v>1262</v>
      </c>
      <c r="W3369">
        <v>6.4</v>
      </c>
      <c r="X3369">
        <v>11.4</v>
      </c>
      <c r="Y3369">
        <v>12</v>
      </c>
      <c r="Z3369">
        <v>12.3</v>
      </c>
      <c r="AA3369">
        <v>5.4</v>
      </c>
      <c r="AB3369">
        <v>17.5</v>
      </c>
      <c r="AC3369">
        <v>10.6</v>
      </c>
    </row>
    <row r="3370" spans="1:30" x14ac:dyDescent="0.45">
      <c r="A3370" t="s">
        <v>241</v>
      </c>
      <c r="B3370">
        <v>28700</v>
      </c>
      <c r="C3370" t="s">
        <v>653</v>
      </c>
      <c r="E3370">
        <v>71</v>
      </c>
      <c r="F3370" t="s">
        <v>54</v>
      </c>
      <c r="H3370">
        <v>1</v>
      </c>
      <c r="I3370" t="s">
        <v>32</v>
      </c>
      <c r="J3370">
        <v>1</v>
      </c>
      <c r="K3370" t="s">
        <v>32</v>
      </c>
      <c r="L3370">
        <v>0</v>
      </c>
      <c r="M3370" t="s">
        <v>32</v>
      </c>
      <c r="N3370">
        <v>2012</v>
      </c>
      <c r="O3370">
        <v>887</v>
      </c>
      <c r="P3370">
        <v>160518</v>
      </c>
      <c r="Q3370">
        <v>88</v>
      </c>
      <c r="R3370">
        <v>147388</v>
      </c>
      <c r="S3370">
        <v>1070</v>
      </c>
      <c r="T3370">
        <v>29670</v>
      </c>
      <c r="U3370">
        <v>799</v>
      </c>
      <c r="V3370">
        <v>13130</v>
      </c>
      <c r="W3370">
        <v>16.399999999999999</v>
      </c>
      <c r="X3370">
        <v>17.600000000000001</v>
      </c>
      <c r="Y3370">
        <v>30.5</v>
      </c>
      <c r="Z3370">
        <v>17.2</v>
      </c>
      <c r="AA3370">
        <v>9.3000000000000007</v>
      </c>
      <c r="AB3370">
        <v>17.8</v>
      </c>
      <c r="AC3370">
        <v>16.100000000000001</v>
      </c>
      <c r="AD3370">
        <v>41.1</v>
      </c>
    </row>
    <row r="3371" spans="1:30" x14ac:dyDescent="0.45">
      <c r="A3371" t="s">
        <v>241</v>
      </c>
      <c r="B3371">
        <v>28700</v>
      </c>
      <c r="C3371" t="s">
        <v>653</v>
      </c>
      <c r="E3371">
        <v>72</v>
      </c>
      <c r="F3371" t="s">
        <v>55</v>
      </c>
      <c r="H3371">
        <v>1</v>
      </c>
      <c r="I3371" t="s">
        <v>32</v>
      </c>
      <c r="J3371">
        <v>1</v>
      </c>
      <c r="K3371" t="s">
        <v>32</v>
      </c>
      <c r="L3371">
        <v>0</v>
      </c>
      <c r="M3371" t="s">
        <v>32</v>
      </c>
      <c r="N3371">
        <v>2012</v>
      </c>
      <c r="O3371">
        <v>586</v>
      </c>
      <c r="P3371">
        <v>537823</v>
      </c>
      <c r="Q3371">
        <v>372</v>
      </c>
      <c r="R3371">
        <v>527823</v>
      </c>
      <c r="S3371">
        <v>10891</v>
      </c>
      <c r="T3371">
        <v>145834</v>
      </c>
      <c r="U3371">
        <v>213</v>
      </c>
      <c r="V3371">
        <v>10000</v>
      </c>
      <c r="W3371">
        <v>21.2</v>
      </c>
      <c r="X3371">
        <v>15.3</v>
      </c>
      <c r="Y3371">
        <v>19.7</v>
      </c>
      <c r="Z3371">
        <v>16.3</v>
      </c>
      <c r="AA3371">
        <v>18.600000000000001</v>
      </c>
      <c r="AB3371">
        <v>17.100000000000001</v>
      </c>
      <c r="AC3371">
        <v>36</v>
      </c>
      <c r="AD3371">
        <v>34.4</v>
      </c>
    </row>
    <row r="3372" spans="1:30" x14ac:dyDescent="0.45">
      <c r="A3372" t="s">
        <v>241</v>
      </c>
      <c r="B3372">
        <v>28700</v>
      </c>
      <c r="C3372" t="s">
        <v>653</v>
      </c>
      <c r="E3372">
        <v>81</v>
      </c>
      <c r="F3372" t="s">
        <v>56</v>
      </c>
      <c r="G3372" t="s">
        <v>57</v>
      </c>
      <c r="H3372">
        <v>1</v>
      </c>
      <c r="I3372" t="s">
        <v>32</v>
      </c>
      <c r="J3372">
        <v>1</v>
      </c>
      <c r="K3372" t="s">
        <v>32</v>
      </c>
      <c r="L3372">
        <v>0</v>
      </c>
      <c r="M3372" t="s">
        <v>32</v>
      </c>
      <c r="N3372">
        <v>2012</v>
      </c>
      <c r="O3372">
        <v>3117</v>
      </c>
      <c r="P3372">
        <v>218710</v>
      </c>
      <c r="Q3372">
        <v>307</v>
      </c>
      <c r="R3372">
        <v>154020</v>
      </c>
      <c r="S3372">
        <v>1677</v>
      </c>
      <c r="T3372">
        <v>46520</v>
      </c>
      <c r="U3372">
        <v>2810</v>
      </c>
      <c r="V3372">
        <v>64689</v>
      </c>
      <c r="W3372">
        <v>12.8</v>
      </c>
      <c r="X3372">
        <v>35.200000000000003</v>
      </c>
      <c r="Y3372">
        <v>39.200000000000003</v>
      </c>
      <c r="Z3372">
        <v>33.700000000000003</v>
      </c>
      <c r="AA3372">
        <v>30.2</v>
      </c>
      <c r="AB3372">
        <v>28.3</v>
      </c>
      <c r="AC3372">
        <v>10.9</v>
      </c>
      <c r="AD3372">
        <v>49.4</v>
      </c>
    </row>
    <row r="3373" spans="1:30" x14ac:dyDescent="0.45">
      <c r="A3373" t="s">
        <v>242</v>
      </c>
      <c r="B3373">
        <v>28740</v>
      </c>
      <c r="C3373" t="s">
        <v>654</v>
      </c>
      <c r="E3373">
        <v>0</v>
      </c>
      <c r="F3373" t="s">
        <v>31</v>
      </c>
      <c r="H3373">
        <v>1</v>
      </c>
      <c r="I3373" t="s">
        <v>32</v>
      </c>
      <c r="J3373">
        <v>1</v>
      </c>
      <c r="K3373" t="s">
        <v>32</v>
      </c>
      <c r="L3373">
        <v>0</v>
      </c>
      <c r="M3373" t="s">
        <v>32</v>
      </c>
      <c r="N3373">
        <v>2012</v>
      </c>
      <c r="O3373">
        <v>18362</v>
      </c>
      <c r="P3373">
        <v>9682330</v>
      </c>
      <c r="Q3373">
        <v>3719</v>
      </c>
      <c r="R3373">
        <v>9185968</v>
      </c>
      <c r="S3373">
        <v>50134</v>
      </c>
      <c r="T3373">
        <v>1682834</v>
      </c>
      <c r="U3373">
        <v>14643</v>
      </c>
      <c r="V3373">
        <v>496362</v>
      </c>
      <c r="W3373">
        <v>2.1</v>
      </c>
      <c r="X3373">
        <v>10.1</v>
      </c>
      <c r="Y3373">
        <v>7.7</v>
      </c>
      <c r="Z3373">
        <v>11</v>
      </c>
      <c r="AA3373">
        <v>15.3</v>
      </c>
      <c r="AB3373">
        <v>14.1</v>
      </c>
      <c r="AC3373">
        <v>2.2999999999999998</v>
      </c>
      <c r="AD3373">
        <v>8.6</v>
      </c>
    </row>
    <row r="3374" spans="1:30" x14ac:dyDescent="0.45">
      <c r="A3374" t="s">
        <v>242</v>
      </c>
      <c r="B3374">
        <v>28740</v>
      </c>
      <c r="C3374" t="s">
        <v>654</v>
      </c>
      <c r="E3374">
        <v>11</v>
      </c>
      <c r="F3374" t="s">
        <v>33</v>
      </c>
      <c r="G3374" t="s">
        <v>34</v>
      </c>
      <c r="H3374">
        <v>1</v>
      </c>
      <c r="I3374" t="s">
        <v>32</v>
      </c>
      <c r="J3374">
        <v>1</v>
      </c>
      <c r="K3374" t="s">
        <v>32</v>
      </c>
      <c r="L3374">
        <v>0</v>
      </c>
      <c r="M3374" t="s">
        <v>32</v>
      </c>
      <c r="N3374">
        <v>2012</v>
      </c>
      <c r="O3374">
        <v>75</v>
      </c>
      <c r="P3374">
        <v>35104</v>
      </c>
      <c r="Q3374">
        <v>12</v>
      </c>
      <c r="R3374">
        <v>34109</v>
      </c>
      <c r="S3374">
        <v>232</v>
      </c>
      <c r="T3374">
        <v>7964</v>
      </c>
      <c r="U3374">
        <v>64</v>
      </c>
      <c r="V3374">
        <v>995</v>
      </c>
      <c r="W3374">
        <v>24.4</v>
      </c>
      <c r="X3374">
        <v>6.4</v>
      </c>
      <c r="Y3374">
        <v>60.6</v>
      </c>
      <c r="Z3374">
        <v>6.8</v>
      </c>
      <c r="AA3374">
        <v>8.8000000000000007</v>
      </c>
      <c r="AB3374">
        <v>6.8</v>
      </c>
      <c r="AC3374">
        <v>28.2</v>
      </c>
      <c r="AD3374">
        <v>24.7</v>
      </c>
    </row>
    <row r="3375" spans="1:30" x14ac:dyDescent="0.45">
      <c r="A3375" t="s">
        <v>242</v>
      </c>
      <c r="B3375">
        <v>28740</v>
      </c>
      <c r="C3375" t="s">
        <v>654</v>
      </c>
      <c r="E3375">
        <v>23</v>
      </c>
      <c r="F3375" t="s">
        <v>37</v>
      </c>
      <c r="H3375">
        <v>1</v>
      </c>
      <c r="I3375" t="s">
        <v>32</v>
      </c>
      <c r="J3375">
        <v>1</v>
      </c>
      <c r="K3375" t="s">
        <v>32</v>
      </c>
      <c r="L3375">
        <v>0</v>
      </c>
      <c r="M3375" t="s">
        <v>32</v>
      </c>
      <c r="N3375">
        <v>2012</v>
      </c>
      <c r="O3375">
        <v>2390</v>
      </c>
      <c r="P3375">
        <v>447500</v>
      </c>
      <c r="Q3375">
        <v>459</v>
      </c>
      <c r="R3375">
        <v>357124</v>
      </c>
      <c r="S3375">
        <v>1937</v>
      </c>
      <c r="T3375">
        <v>97063</v>
      </c>
      <c r="U3375">
        <v>1931</v>
      </c>
      <c r="V3375">
        <v>90376</v>
      </c>
      <c r="W3375">
        <v>11.2</v>
      </c>
      <c r="X3375">
        <v>35.299999999999997</v>
      </c>
      <c r="Y3375">
        <v>27.6</v>
      </c>
      <c r="Z3375">
        <v>45.4</v>
      </c>
      <c r="AA3375">
        <v>51.6</v>
      </c>
      <c r="AB3375">
        <v>62.9</v>
      </c>
      <c r="AC3375">
        <v>13.9</v>
      </c>
      <c r="AD3375">
        <v>26.2</v>
      </c>
    </row>
    <row r="3376" spans="1:30" x14ac:dyDescent="0.45">
      <c r="A3376" t="s">
        <v>242</v>
      </c>
      <c r="B3376">
        <v>28740</v>
      </c>
      <c r="C3376" t="s">
        <v>654</v>
      </c>
      <c r="E3376" t="s">
        <v>38</v>
      </c>
      <c r="F3376" t="s">
        <v>39</v>
      </c>
      <c r="H3376">
        <v>1</v>
      </c>
      <c r="I3376" t="s">
        <v>32</v>
      </c>
      <c r="J3376">
        <v>1</v>
      </c>
      <c r="K3376" t="s">
        <v>32</v>
      </c>
      <c r="L3376">
        <v>0</v>
      </c>
      <c r="M3376" t="s">
        <v>32</v>
      </c>
      <c r="N3376">
        <v>2012</v>
      </c>
      <c r="O3376">
        <v>438</v>
      </c>
      <c r="P3376">
        <v>1058441</v>
      </c>
      <c r="Q3376">
        <v>178</v>
      </c>
      <c r="R3376">
        <v>1045278</v>
      </c>
      <c r="S3376">
        <v>3459</v>
      </c>
      <c r="T3376">
        <v>190977</v>
      </c>
      <c r="U3376">
        <v>260</v>
      </c>
      <c r="V3376">
        <v>13163</v>
      </c>
      <c r="W3376">
        <v>24.4</v>
      </c>
      <c r="X3376">
        <v>24.8</v>
      </c>
      <c r="Y3376">
        <v>40.700000000000003</v>
      </c>
      <c r="Z3376">
        <v>26.2</v>
      </c>
      <c r="AA3376">
        <v>29.2</v>
      </c>
      <c r="AB3376">
        <v>40.1</v>
      </c>
      <c r="AC3376">
        <v>31.3</v>
      </c>
      <c r="AD3376">
        <v>32.200000000000003</v>
      </c>
    </row>
    <row r="3377" spans="1:30" x14ac:dyDescent="0.45">
      <c r="A3377" t="s">
        <v>242</v>
      </c>
      <c r="B3377">
        <v>28740</v>
      </c>
      <c r="C3377" t="s">
        <v>654</v>
      </c>
      <c r="E3377">
        <v>42</v>
      </c>
      <c r="F3377" t="s">
        <v>40</v>
      </c>
      <c r="H3377">
        <v>1</v>
      </c>
      <c r="I3377" t="s">
        <v>32</v>
      </c>
      <c r="J3377">
        <v>1</v>
      </c>
      <c r="K3377" t="s">
        <v>32</v>
      </c>
      <c r="L3377">
        <v>0</v>
      </c>
      <c r="M3377" t="s">
        <v>32</v>
      </c>
      <c r="N3377">
        <v>2012</v>
      </c>
      <c r="O3377">
        <v>587</v>
      </c>
      <c r="P3377">
        <v>1014058</v>
      </c>
      <c r="Q3377">
        <v>257</v>
      </c>
      <c r="R3377">
        <v>968836</v>
      </c>
      <c r="S3377">
        <v>1686</v>
      </c>
      <c r="T3377">
        <v>76847</v>
      </c>
      <c r="U3377">
        <v>330</v>
      </c>
      <c r="V3377">
        <v>45222</v>
      </c>
      <c r="W3377">
        <v>20.2</v>
      </c>
      <c r="X3377">
        <v>29.1</v>
      </c>
      <c r="Y3377">
        <v>32.200000000000003</v>
      </c>
      <c r="Z3377">
        <v>32</v>
      </c>
      <c r="AA3377">
        <v>25.6</v>
      </c>
      <c r="AB3377">
        <v>25.8</v>
      </c>
      <c r="AC3377">
        <v>34.200000000000003</v>
      </c>
      <c r="AD3377">
        <v>41.9</v>
      </c>
    </row>
    <row r="3378" spans="1:30" x14ac:dyDescent="0.45">
      <c r="A3378" t="s">
        <v>242</v>
      </c>
      <c r="B3378">
        <v>28740</v>
      </c>
      <c r="C3378" t="s">
        <v>654</v>
      </c>
      <c r="E3378" t="s">
        <v>41</v>
      </c>
      <c r="F3378" t="s">
        <v>42</v>
      </c>
      <c r="H3378">
        <v>1</v>
      </c>
      <c r="I3378" t="s">
        <v>32</v>
      </c>
      <c r="J3378">
        <v>1</v>
      </c>
      <c r="K3378" t="s">
        <v>32</v>
      </c>
      <c r="L3378">
        <v>0</v>
      </c>
      <c r="M3378" t="s">
        <v>32</v>
      </c>
      <c r="N3378">
        <v>2012</v>
      </c>
      <c r="O3378">
        <v>1635</v>
      </c>
      <c r="P3378">
        <v>2417912</v>
      </c>
      <c r="Q3378">
        <v>469</v>
      </c>
      <c r="R3378">
        <v>2377164</v>
      </c>
      <c r="S3378">
        <v>7527</v>
      </c>
      <c r="T3378">
        <v>189678</v>
      </c>
      <c r="U3378">
        <v>1165</v>
      </c>
      <c r="V3378">
        <v>40749</v>
      </c>
      <c r="W3378">
        <v>12.1</v>
      </c>
      <c r="X3378">
        <v>28.1</v>
      </c>
      <c r="Y3378">
        <v>16.399999999999999</v>
      </c>
      <c r="Z3378">
        <v>29.7</v>
      </c>
      <c r="AA3378">
        <v>10.5</v>
      </c>
      <c r="AB3378">
        <v>19.600000000000001</v>
      </c>
      <c r="AC3378">
        <v>15.3</v>
      </c>
      <c r="AD3378">
        <v>18.8</v>
      </c>
    </row>
    <row r="3379" spans="1:30" x14ac:dyDescent="0.45">
      <c r="A3379" t="s">
        <v>242</v>
      </c>
      <c r="B3379">
        <v>28740</v>
      </c>
      <c r="C3379" t="s">
        <v>654</v>
      </c>
      <c r="E3379" t="s">
        <v>43</v>
      </c>
      <c r="F3379" t="s">
        <v>44</v>
      </c>
      <c r="G3379" t="s">
        <v>45</v>
      </c>
      <c r="H3379">
        <v>1</v>
      </c>
      <c r="I3379" t="s">
        <v>32</v>
      </c>
      <c r="J3379">
        <v>1</v>
      </c>
      <c r="K3379" t="s">
        <v>32</v>
      </c>
      <c r="L3379">
        <v>0</v>
      </c>
      <c r="M3379" t="s">
        <v>32</v>
      </c>
      <c r="N3379">
        <v>2012</v>
      </c>
      <c r="O3379">
        <v>420</v>
      </c>
      <c r="P3379">
        <v>209218</v>
      </c>
      <c r="Q3379">
        <v>111</v>
      </c>
      <c r="R3379">
        <v>196656</v>
      </c>
      <c r="S3379">
        <v>2236</v>
      </c>
      <c r="T3379">
        <v>49317</v>
      </c>
      <c r="U3379">
        <v>310</v>
      </c>
      <c r="V3379">
        <v>12562</v>
      </c>
      <c r="W3379">
        <v>20.5</v>
      </c>
      <c r="X3379">
        <v>38.700000000000003</v>
      </c>
      <c r="Y3379">
        <v>33.9</v>
      </c>
      <c r="Z3379">
        <v>42.7</v>
      </c>
      <c r="AA3379">
        <v>26.9</v>
      </c>
      <c r="AB3379">
        <v>20.9</v>
      </c>
      <c r="AC3379">
        <v>21.7</v>
      </c>
      <c r="AD3379">
        <v>14.4</v>
      </c>
    </row>
    <row r="3380" spans="1:30" x14ac:dyDescent="0.45">
      <c r="A3380" t="s">
        <v>242</v>
      </c>
      <c r="B3380">
        <v>28740</v>
      </c>
      <c r="C3380" t="s">
        <v>654</v>
      </c>
      <c r="E3380">
        <v>51</v>
      </c>
      <c r="F3380" t="s">
        <v>46</v>
      </c>
      <c r="H3380">
        <v>1</v>
      </c>
      <c r="I3380" t="s">
        <v>32</v>
      </c>
      <c r="J3380">
        <v>1</v>
      </c>
      <c r="K3380" t="s">
        <v>32</v>
      </c>
      <c r="L3380">
        <v>0</v>
      </c>
      <c r="M3380" t="s">
        <v>32</v>
      </c>
      <c r="N3380">
        <v>2012</v>
      </c>
      <c r="O3380">
        <v>319</v>
      </c>
      <c r="P3380">
        <v>184685</v>
      </c>
      <c r="Q3380">
        <v>90</v>
      </c>
      <c r="R3380">
        <v>178519</v>
      </c>
      <c r="S3380">
        <v>907</v>
      </c>
      <c r="T3380">
        <v>44627</v>
      </c>
      <c r="U3380">
        <v>229</v>
      </c>
      <c r="V3380">
        <v>6167</v>
      </c>
      <c r="W3380">
        <v>19.8</v>
      </c>
      <c r="X3380">
        <v>28.5</v>
      </c>
      <c r="Y3380">
        <v>38.6</v>
      </c>
      <c r="Z3380">
        <v>30.7</v>
      </c>
      <c r="AA3380">
        <v>24.2</v>
      </c>
      <c r="AB3380">
        <v>39.5</v>
      </c>
      <c r="AC3380">
        <v>21.2</v>
      </c>
      <c r="AD3380">
        <v>18.3</v>
      </c>
    </row>
    <row r="3381" spans="1:30" x14ac:dyDescent="0.45">
      <c r="A3381" t="s">
        <v>242</v>
      </c>
      <c r="B3381">
        <v>28740</v>
      </c>
      <c r="C3381" t="s">
        <v>654</v>
      </c>
      <c r="E3381">
        <v>52</v>
      </c>
      <c r="F3381" t="s">
        <v>47</v>
      </c>
      <c r="G3381" t="s">
        <v>48</v>
      </c>
      <c r="H3381">
        <v>1</v>
      </c>
      <c r="I3381" t="s">
        <v>32</v>
      </c>
      <c r="J3381">
        <v>1</v>
      </c>
      <c r="K3381" t="s">
        <v>32</v>
      </c>
      <c r="L3381">
        <v>0</v>
      </c>
      <c r="M3381" t="s">
        <v>32</v>
      </c>
      <c r="N3381">
        <v>2012</v>
      </c>
      <c r="O3381">
        <v>434</v>
      </c>
      <c r="P3381">
        <v>1380526</v>
      </c>
      <c r="Q3381">
        <v>196</v>
      </c>
      <c r="U3381">
        <v>238</v>
      </c>
      <c r="W3381">
        <v>22.2</v>
      </c>
      <c r="X3381">
        <v>47.9</v>
      </c>
      <c r="Y3381">
        <v>30.6</v>
      </c>
      <c r="AC3381">
        <v>30</v>
      </c>
    </row>
    <row r="3382" spans="1:30" x14ac:dyDescent="0.45">
      <c r="A3382" t="s">
        <v>242</v>
      </c>
      <c r="B3382">
        <v>28740</v>
      </c>
      <c r="C3382" t="s">
        <v>654</v>
      </c>
      <c r="E3382">
        <v>53</v>
      </c>
      <c r="F3382" t="s">
        <v>49</v>
      </c>
      <c r="H3382">
        <v>1</v>
      </c>
      <c r="I3382" t="s">
        <v>32</v>
      </c>
      <c r="J3382">
        <v>1</v>
      </c>
      <c r="K3382" t="s">
        <v>32</v>
      </c>
      <c r="L3382">
        <v>0</v>
      </c>
      <c r="M3382" t="s">
        <v>32</v>
      </c>
      <c r="N3382">
        <v>2012</v>
      </c>
      <c r="O3382">
        <v>1663</v>
      </c>
      <c r="P3382">
        <v>133485</v>
      </c>
      <c r="Q3382">
        <v>112</v>
      </c>
      <c r="R3382">
        <v>61795</v>
      </c>
      <c r="S3382">
        <v>463</v>
      </c>
      <c r="T3382">
        <v>11822</v>
      </c>
      <c r="U3382">
        <v>1552</v>
      </c>
      <c r="V3382">
        <v>71690</v>
      </c>
      <c r="W3382">
        <v>13.6</v>
      </c>
      <c r="X3382">
        <v>24.5</v>
      </c>
      <c r="Y3382">
        <v>42.7</v>
      </c>
      <c r="Z3382">
        <v>31.4</v>
      </c>
      <c r="AA3382">
        <v>52.7</v>
      </c>
      <c r="AB3382">
        <v>43.7</v>
      </c>
      <c r="AC3382">
        <v>15.3</v>
      </c>
      <c r="AD3382">
        <v>34.4</v>
      </c>
    </row>
    <row r="3383" spans="1:30" x14ac:dyDescent="0.45">
      <c r="A3383" t="s">
        <v>242</v>
      </c>
      <c r="B3383">
        <v>28740</v>
      </c>
      <c r="C3383" t="s">
        <v>654</v>
      </c>
      <c r="E3383">
        <v>54</v>
      </c>
      <c r="F3383" t="s">
        <v>50</v>
      </c>
      <c r="H3383">
        <v>1</v>
      </c>
      <c r="I3383" t="s">
        <v>32</v>
      </c>
      <c r="J3383">
        <v>1</v>
      </c>
      <c r="K3383" t="s">
        <v>32</v>
      </c>
      <c r="L3383">
        <v>0</v>
      </c>
      <c r="M3383" t="s">
        <v>32</v>
      </c>
      <c r="N3383">
        <v>2012</v>
      </c>
      <c r="O3383">
        <v>2631</v>
      </c>
      <c r="P3383">
        <v>272414</v>
      </c>
      <c r="Q3383">
        <v>372</v>
      </c>
      <c r="R3383">
        <v>208168</v>
      </c>
      <c r="S3383">
        <v>1919</v>
      </c>
      <c r="T3383">
        <v>83564</v>
      </c>
      <c r="U3383">
        <v>2258</v>
      </c>
      <c r="V3383">
        <v>64246</v>
      </c>
      <c r="W3383">
        <v>8.1</v>
      </c>
      <c r="X3383">
        <v>23.4</v>
      </c>
      <c r="Y3383">
        <v>22.9</v>
      </c>
      <c r="Z3383">
        <v>30.3</v>
      </c>
      <c r="AA3383">
        <v>39.799999999999997</v>
      </c>
      <c r="AB3383">
        <v>38</v>
      </c>
      <c r="AC3383">
        <v>8.5</v>
      </c>
      <c r="AD3383">
        <v>13.7</v>
      </c>
    </row>
    <row r="3384" spans="1:30" x14ac:dyDescent="0.45">
      <c r="A3384" t="s">
        <v>242</v>
      </c>
      <c r="B3384">
        <v>28740</v>
      </c>
      <c r="C3384" t="s">
        <v>654</v>
      </c>
      <c r="E3384">
        <v>56</v>
      </c>
      <c r="F3384" t="s">
        <v>51</v>
      </c>
      <c r="H3384">
        <v>1</v>
      </c>
      <c r="I3384" t="s">
        <v>32</v>
      </c>
      <c r="J3384">
        <v>1</v>
      </c>
      <c r="K3384" t="s">
        <v>32</v>
      </c>
      <c r="L3384">
        <v>0</v>
      </c>
      <c r="M3384" t="s">
        <v>32</v>
      </c>
      <c r="N3384">
        <v>2012</v>
      </c>
      <c r="O3384">
        <v>1182</v>
      </c>
      <c r="P3384">
        <v>62655</v>
      </c>
      <c r="Q3384">
        <v>102</v>
      </c>
      <c r="R3384">
        <v>42620</v>
      </c>
      <c r="S3384">
        <v>880</v>
      </c>
      <c r="T3384">
        <v>19651</v>
      </c>
      <c r="U3384">
        <v>1081</v>
      </c>
      <c r="V3384">
        <v>20036</v>
      </c>
      <c r="W3384">
        <v>12.7</v>
      </c>
      <c r="X3384">
        <v>14.2</v>
      </c>
      <c r="Y3384">
        <v>43</v>
      </c>
      <c r="Z3384">
        <v>18</v>
      </c>
      <c r="AA3384">
        <v>10.9</v>
      </c>
      <c r="AB3384">
        <v>11.3</v>
      </c>
      <c r="AC3384">
        <v>12.8</v>
      </c>
      <c r="AD3384">
        <v>18.600000000000001</v>
      </c>
    </row>
    <row r="3385" spans="1:30" x14ac:dyDescent="0.45">
      <c r="A3385" t="s">
        <v>242</v>
      </c>
      <c r="B3385">
        <v>28740</v>
      </c>
      <c r="C3385" t="s">
        <v>654</v>
      </c>
      <c r="E3385">
        <v>61</v>
      </c>
      <c r="F3385" t="s">
        <v>52</v>
      </c>
      <c r="H3385">
        <v>1</v>
      </c>
      <c r="I3385" t="s">
        <v>32</v>
      </c>
      <c r="J3385">
        <v>1</v>
      </c>
      <c r="K3385" t="s">
        <v>32</v>
      </c>
      <c r="L3385">
        <v>0</v>
      </c>
      <c r="M3385" t="s">
        <v>32</v>
      </c>
      <c r="N3385">
        <v>2012</v>
      </c>
      <c r="O3385">
        <v>447</v>
      </c>
      <c r="P3385">
        <v>50455</v>
      </c>
      <c r="Q3385">
        <v>63</v>
      </c>
      <c r="R3385">
        <v>45590</v>
      </c>
      <c r="S3385">
        <v>564</v>
      </c>
      <c r="T3385">
        <v>16503</v>
      </c>
      <c r="U3385">
        <v>384</v>
      </c>
      <c r="V3385">
        <v>4866</v>
      </c>
      <c r="W3385">
        <v>21.9</v>
      </c>
      <c r="X3385">
        <v>25.3</v>
      </c>
      <c r="Y3385">
        <v>28.9</v>
      </c>
      <c r="Z3385">
        <v>29.3</v>
      </c>
      <c r="AA3385">
        <v>11.4</v>
      </c>
      <c r="AB3385">
        <v>9.1</v>
      </c>
      <c r="AC3385">
        <v>24</v>
      </c>
      <c r="AD3385">
        <v>10.199999999999999</v>
      </c>
    </row>
    <row r="3386" spans="1:30" x14ac:dyDescent="0.45">
      <c r="A3386" t="s">
        <v>242</v>
      </c>
      <c r="B3386">
        <v>28740</v>
      </c>
      <c r="C3386" t="s">
        <v>654</v>
      </c>
      <c r="E3386">
        <v>62</v>
      </c>
      <c r="F3386" t="s">
        <v>53</v>
      </c>
      <c r="H3386">
        <v>1</v>
      </c>
      <c r="I3386" t="s">
        <v>32</v>
      </c>
      <c r="J3386">
        <v>1</v>
      </c>
      <c r="K3386" t="s">
        <v>32</v>
      </c>
      <c r="L3386">
        <v>0</v>
      </c>
      <c r="M3386" t="s">
        <v>32</v>
      </c>
      <c r="N3386">
        <v>2012</v>
      </c>
      <c r="O3386">
        <v>2024</v>
      </c>
      <c r="P3386">
        <v>967366</v>
      </c>
      <c r="Q3386">
        <v>439</v>
      </c>
      <c r="R3386">
        <v>929992</v>
      </c>
      <c r="S3386">
        <v>11817</v>
      </c>
      <c r="T3386">
        <v>427939</v>
      </c>
      <c r="U3386">
        <v>1585</v>
      </c>
      <c r="V3386">
        <v>37374</v>
      </c>
      <c r="W3386">
        <v>8.6</v>
      </c>
      <c r="X3386">
        <v>22.2</v>
      </c>
      <c r="Y3386">
        <v>24.3</v>
      </c>
      <c r="Z3386">
        <v>24.2</v>
      </c>
      <c r="AA3386">
        <v>25</v>
      </c>
      <c r="AB3386">
        <v>27</v>
      </c>
      <c r="AC3386">
        <v>7.5</v>
      </c>
      <c r="AD3386">
        <v>13.3</v>
      </c>
    </row>
    <row r="3387" spans="1:30" x14ac:dyDescent="0.45">
      <c r="A3387" t="s">
        <v>242</v>
      </c>
      <c r="B3387">
        <v>28740</v>
      </c>
      <c r="C3387" t="s">
        <v>654</v>
      </c>
      <c r="E3387">
        <v>71</v>
      </c>
      <c r="F3387" t="s">
        <v>54</v>
      </c>
      <c r="H3387">
        <v>1</v>
      </c>
      <c r="I3387" t="s">
        <v>32</v>
      </c>
      <c r="J3387">
        <v>1</v>
      </c>
      <c r="K3387" t="s">
        <v>32</v>
      </c>
      <c r="L3387">
        <v>0</v>
      </c>
      <c r="M3387" t="s">
        <v>32</v>
      </c>
      <c r="N3387">
        <v>2012</v>
      </c>
      <c r="O3387">
        <v>1886</v>
      </c>
      <c r="Q3387">
        <v>184</v>
      </c>
      <c r="U3387">
        <v>1702</v>
      </c>
      <c r="W3387">
        <v>11.6</v>
      </c>
      <c r="Y3387">
        <v>25.9</v>
      </c>
      <c r="AC3387">
        <v>11.4</v>
      </c>
    </row>
    <row r="3388" spans="1:30" x14ac:dyDescent="0.45">
      <c r="A3388" t="s">
        <v>242</v>
      </c>
      <c r="B3388">
        <v>28740</v>
      </c>
      <c r="C3388" t="s">
        <v>654</v>
      </c>
      <c r="E3388">
        <v>72</v>
      </c>
      <c r="F3388" t="s">
        <v>55</v>
      </c>
      <c r="H3388">
        <v>1</v>
      </c>
      <c r="I3388" t="s">
        <v>32</v>
      </c>
      <c r="J3388">
        <v>1</v>
      </c>
      <c r="K3388" t="s">
        <v>32</v>
      </c>
      <c r="L3388">
        <v>0</v>
      </c>
      <c r="M3388" t="s">
        <v>32</v>
      </c>
      <c r="N3388">
        <v>2012</v>
      </c>
      <c r="O3388">
        <v>633</v>
      </c>
      <c r="P3388">
        <v>336265</v>
      </c>
      <c r="Q3388">
        <v>445</v>
      </c>
      <c r="R3388">
        <v>328209</v>
      </c>
      <c r="S3388">
        <v>6033</v>
      </c>
      <c r="T3388">
        <v>95960</v>
      </c>
      <c r="U3388">
        <v>187</v>
      </c>
      <c r="W3388">
        <v>23.5</v>
      </c>
      <c r="X3388">
        <v>21.9</v>
      </c>
      <c r="Y3388">
        <v>27.5</v>
      </c>
      <c r="Z3388">
        <v>23.3</v>
      </c>
      <c r="AA3388">
        <v>28.6</v>
      </c>
      <c r="AB3388">
        <v>18.3</v>
      </c>
      <c r="AC3388">
        <v>33.700000000000003</v>
      </c>
    </row>
    <row r="3389" spans="1:30" x14ac:dyDescent="0.45">
      <c r="A3389" t="s">
        <v>242</v>
      </c>
      <c r="B3389">
        <v>28740</v>
      </c>
      <c r="C3389" t="s">
        <v>654</v>
      </c>
      <c r="E3389">
        <v>81</v>
      </c>
      <c r="F3389" t="s">
        <v>56</v>
      </c>
      <c r="G3389" t="s">
        <v>57</v>
      </c>
      <c r="H3389">
        <v>1</v>
      </c>
      <c r="I3389" t="s">
        <v>32</v>
      </c>
      <c r="J3389">
        <v>1</v>
      </c>
      <c r="K3389" t="s">
        <v>32</v>
      </c>
      <c r="L3389">
        <v>0</v>
      </c>
      <c r="M3389" t="s">
        <v>32</v>
      </c>
      <c r="N3389">
        <v>2012</v>
      </c>
      <c r="O3389">
        <v>1612</v>
      </c>
      <c r="P3389">
        <v>200587</v>
      </c>
      <c r="Q3389">
        <v>248</v>
      </c>
      <c r="R3389">
        <v>167977</v>
      </c>
      <c r="S3389">
        <v>937</v>
      </c>
      <c r="T3389">
        <v>28232</v>
      </c>
      <c r="U3389">
        <v>1363</v>
      </c>
      <c r="V3389">
        <v>32609</v>
      </c>
      <c r="W3389">
        <v>7.7</v>
      </c>
      <c r="X3389">
        <v>35.6</v>
      </c>
      <c r="Y3389">
        <v>21.8</v>
      </c>
      <c r="Z3389">
        <v>45.9</v>
      </c>
      <c r="AA3389">
        <v>26.1</v>
      </c>
      <c r="AB3389">
        <v>40.700000000000003</v>
      </c>
      <c r="AC3389">
        <v>7.1</v>
      </c>
      <c r="AD3389">
        <v>20.399999999999999</v>
      </c>
    </row>
    <row r="3390" spans="1:30" x14ac:dyDescent="0.45">
      <c r="A3390" t="s">
        <v>243</v>
      </c>
      <c r="B3390">
        <v>28940</v>
      </c>
      <c r="C3390" t="s">
        <v>655</v>
      </c>
      <c r="E3390">
        <v>0</v>
      </c>
      <c r="F3390" t="s">
        <v>31</v>
      </c>
      <c r="H3390">
        <v>1</v>
      </c>
      <c r="I3390" t="s">
        <v>32</v>
      </c>
      <c r="J3390">
        <v>1</v>
      </c>
      <c r="K3390" t="s">
        <v>32</v>
      </c>
      <c r="L3390">
        <v>0</v>
      </c>
      <c r="M3390" t="s">
        <v>32</v>
      </c>
      <c r="N3390">
        <v>2012</v>
      </c>
      <c r="O3390">
        <v>72381</v>
      </c>
      <c r="P3390">
        <v>86301276</v>
      </c>
      <c r="Q3390">
        <v>13473</v>
      </c>
      <c r="R3390">
        <v>83393174</v>
      </c>
      <c r="S3390">
        <v>382373</v>
      </c>
      <c r="T3390">
        <v>12754489</v>
      </c>
      <c r="U3390">
        <v>58908</v>
      </c>
      <c r="V3390">
        <v>2908102</v>
      </c>
      <c r="W3390">
        <v>2.1</v>
      </c>
      <c r="X3390">
        <v>2</v>
      </c>
      <c r="Y3390">
        <v>3.5</v>
      </c>
      <c r="Z3390">
        <v>2.2000000000000002</v>
      </c>
      <c r="AA3390">
        <v>22.5</v>
      </c>
      <c r="AB3390">
        <v>6.3</v>
      </c>
      <c r="AC3390">
        <v>2.2999999999999998</v>
      </c>
      <c r="AD3390">
        <v>7.1</v>
      </c>
    </row>
    <row r="3391" spans="1:30" x14ac:dyDescent="0.45">
      <c r="A3391" t="s">
        <v>243</v>
      </c>
      <c r="B3391">
        <v>28940</v>
      </c>
      <c r="C3391" t="s">
        <v>655</v>
      </c>
      <c r="E3391">
        <v>11</v>
      </c>
      <c r="F3391" t="s">
        <v>33</v>
      </c>
      <c r="G3391" t="s">
        <v>34</v>
      </c>
      <c r="H3391">
        <v>1</v>
      </c>
      <c r="I3391" t="s">
        <v>32</v>
      </c>
      <c r="J3391">
        <v>1</v>
      </c>
      <c r="K3391" t="s">
        <v>32</v>
      </c>
      <c r="L3391">
        <v>0</v>
      </c>
      <c r="M3391" t="s">
        <v>32</v>
      </c>
      <c r="N3391">
        <v>2012</v>
      </c>
      <c r="O3391">
        <v>266</v>
      </c>
      <c r="P3391">
        <v>31763</v>
      </c>
      <c r="Q3391">
        <v>7</v>
      </c>
      <c r="R3391">
        <v>13309</v>
      </c>
      <c r="S3391">
        <v>115</v>
      </c>
      <c r="T3391">
        <v>4291</v>
      </c>
      <c r="U3391">
        <v>259</v>
      </c>
      <c r="W3391">
        <v>37.200000000000003</v>
      </c>
      <c r="X3391">
        <v>33.4</v>
      </c>
      <c r="Y3391">
        <v>62.6</v>
      </c>
      <c r="Z3391">
        <v>30.3</v>
      </c>
      <c r="AA3391">
        <v>30.1</v>
      </c>
      <c r="AB3391">
        <v>28.6</v>
      </c>
      <c r="AC3391">
        <v>36</v>
      </c>
    </row>
    <row r="3392" spans="1:30" x14ac:dyDescent="0.45">
      <c r="A3392" t="s">
        <v>243</v>
      </c>
      <c r="B3392">
        <v>28940</v>
      </c>
      <c r="C3392" t="s">
        <v>655</v>
      </c>
      <c r="E3392">
        <v>21</v>
      </c>
      <c r="F3392" t="s">
        <v>35</v>
      </c>
      <c r="H3392">
        <v>1</v>
      </c>
      <c r="I3392" t="s">
        <v>32</v>
      </c>
      <c r="J3392">
        <v>1</v>
      </c>
      <c r="K3392" t="s">
        <v>32</v>
      </c>
      <c r="L3392">
        <v>0</v>
      </c>
      <c r="M3392" t="s">
        <v>32</v>
      </c>
      <c r="N3392">
        <v>2012</v>
      </c>
      <c r="O3392">
        <v>89</v>
      </c>
      <c r="P3392">
        <v>125154</v>
      </c>
      <c r="Q3392">
        <v>27</v>
      </c>
      <c r="R3392">
        <v>124045</v>
      </c>
      <c r="S3392">
        <v>336</v>
      </c>
      <c r="T3392">
        <v>19132</v>
      </c>
      <c r="U3392">
        <v>61</v>
      </c>
      <c r="W3392">
        <v>24.2</v>
      </c>
      <c r="X3392">
        <v>16.8</v>
      </c>
      <c r="Y3392">
        <v>30</v>
      </c>
      <c r="Z3392">
        <v>17.600000000000001</v>
      </c>
      <c r="AA3392">
        <v>14.8</v>
      </c>
      <c r="AB3392">
        <v>18</v>
      </c>
      <c r="AC3392">
        <v>36.299999999999997</v>
      </c>
    </row>
    <row r="3393" spans="1:30" x14ac:dyDescent="0.45">
      <c r="A3393" t="s">
        <v>243</v>
      </c>
      <c r="B3393">
        <v>28940</v>
      </c>
      <c r="C3393" t="s">
        <v>655</v>
      </c>
      <c r="E3393">
        <v>22</v>
      </c>
      <c r="F3393" t="s">
        <v>36</v>
      </c>
      <c r="H3393">
        <v>1</v>
      </c>
      <c r="I3393" t="s">
        <v>32</v>
      </c>
      <c r="J3393">
        <v>1</v>
      </c>
      <c r="K3393" t="s">
        <v>32</v>
      </c>
      <c r="L3393">
        <v>0</v>
      </c>
      <c r="M3393" t="s">
        <v>32</v>
      </c>
      <c r="N3393">
        <v>2012</v>
      </c>
      <c r="O3393">
        <v>31</v>
      </c>
      <c r="Q3393">
        <v>9</v>
      </c>
      <c r="U3393">
        <v>21</v>
      </c>
      <c r="W3393">
        <v>16.7</v>
      </c>
      <c r="Y3393">
        <v>17.3</v>
      </c>
      <c r="AC3393">
        <v>21.7</v>
      </c>
    </row>
    <row r="3394" spans="1:30" x14ac:dyDescent="0.45">
      <c r="A3394" t="s">
        <v>243</v>
      </c>
      <c r="B3394">
        <v>28940</v>
      </c>
      <c r="C3394" t="s">
        <v>655</v>
      </c>
      <c r="E3394">
        <v>23</v>
      </c>
      <c r="F3394" t="s">
        <v>37</v>
      </c>
      <c r="H3394">
        <v>1</v>
      </c>
      <c r="I3394" t="s">
        <v>32</v>
      </c>
      <c r="J3394">
        <v>1</v>
      </c>
      <c r="K3394" t="s">
        <v>32</v>
      </c>
      <c r="L3394">
        <v>0</v>
      </c>
      <c r="M3394" t="s">
        <v>32</v>
      </c>
      <c r="N3394">
        <v>2012</v>
      </c>
      <c r="O3394">
        <v>10366</v>
      </c>
      <c r="P3394">
        <v>4155902</v>
      </c>
      <c r="Q3394">
        <v>1387</v>
      </c>
      <c r="R3394">
        <v>3713407</v>
      </c>
      <c r="S3394">
        <v>16521</v>
      </c>
      <c r="T3394">
        <v>649818</v>
      </c>
      <c r="U3394">
        <v>8979</v>
      </c>
      <c r="V3394">
        <v>442495</v>
      </c>
      <c r="W3394">
        <v>3.2</v>
      </c>
      <c r="X3394">
        <v>21</v>
      </c>
      <c r="Y3394">
        <v>11.8</v>
      </c>
      <c r="Z3394">
        <v>24.6</v>
      </c>
      <c r="AA3394">
        <v>10.199999999999999</v>
      </c>
      <c r="AB3394">
        <v>12.7</v>
      </c>
      <c r="AC3394">
        <v>3.2</v>
      </c>
      <c r="AD3394">
        <v>17.5</v>
      </c>
    </row>
    <row r="3395" spans="1:30" x14ac:dyDescent="0.45">
      <c r="A3395" t="s">
        <v>243</v>
      </c>
      <c r="B3395">
        <v>28940</v>
      </c>
      <c r="C3395" t="s">
        <v>655</v>
      </c>
      <c r="E3395" t="s">
        <v>38</v>
      </c>
      <c r="F3395" t="s">
        <v>39</v>
      </c>
      <c r="H3395">
        <v>1</v>
      </c>
      <c r="I3395" t="s">
        <v>32</v>
      </c>
      <c r="J3395">
        <v>1</v>
      </c>
      <c r="K3395" t="s">
        <v>32</v>
      </c>
      <c r="L3395">
        <v>0</v>
      </c>
      <c r="M3395" t="s">
        <v>32</v>
      </c>
      <c r="N3395">
        <v>2012</v>
      </c>
      <c r="O3395">
        <v>1514</v>
      </c>
      <c r="P3395">
        <v>13811218</v>
      </c>
      <c r="Q3395">
        <v>729</v>
      </c>
      <c r="R3395">
        <v>13755612</v>
      </c>
      <c r="S3395">
        <v>33421</v>
      </c>
      <c r="T3395">
        <v>1827512</v>
      </c>
      <c r="U3395">
        <v>784</v>
      </c>
      <c r="V3395">
        <v>55606</v>
      </c>
      <c r="W3395">
        <v>8.8000000000000007</v>
      </c>
      <c r="X3395">
        <v>3.5</v>
      </c>
      <c r="Y3395">
        <v>9.9</v>
      </c>
      <c r="Z3395">
        <v>3.7</v>
      </c>
      <c r="AA3395">
        <v>4</v>
      </c>
      <c r="AB3395">
        <v>2.9</v>
      </c>
      <c r="AC3395">
        <v>9.5</v>
      </c>
      <c r="AD3395">
        <v>28.2</v>
      </c>
    </row>
    <row r="3396" spans="1:30" x14ac:dyDescent="0.45">
      <c r="A3396" t="s">
        <v>243</v>
      </c>
      <c r="B3396">
        <v>28940</v>
      </c>
      <c r="C3396" t="s">
        <v>655</v>
      </c>
      <c r="E3396">
        <v>42</v>
      </c>
      <c r="F3396" t="s">
        <v>40</v>
      </c>
      <c r="H3396">
        <v>1</v>
      </c>
      <c r="I3396" t="s">
        <v>32</v>
      </c>
      <c r="J3396">
        <v>1</v>
      </c>
      <c r="K3396" t="s">
        <v>32</v>
      </c>
      <c r="L3396">
        <v>0</v>
      </c>
      <c r="M3396" t="s">
        <v>32</v>
      </c>
      <c r="N3396">
        <v>2012</v>
      </c>
      <c r="O3396">
        <v>2004</v>
      </c>
      <c r="P3396">
        <v>25906369</v>
      </c>
      <c r="Q3396">
        <v>964</v>
      </c>
      <c r="R3396">
        <v>25825294</v>
      </c>
      <c r="S3396">
        <v>15499</v>
      </c>
      <c r="T3396">
        <v>835604</v>
      </c>
      <c r="U3396">
        <v>1041</v>
      </c>
      <c r="V3396">
        <v>81075</v>
      </c>
      <c r="W3396">
        <v>9.6999999999999993</v>
      </c>
      <c r="X3396">
        <v>2.9</v>
      </c>
      <c r="Y3396">
        <v>12.9</v>
      </c>
      <c r="Z3396">
        <v>3.1</v>
      </c>
      <c r="AA3396">
        <v>7.1</v>
      </c>
      <c r="AB3396">
        <v>6.6</v>
      </c>
      <c r="AC3396">
        <v>17.5</v>
      </c>
      <c r="AD3396">
        <v>37.9</v>
      </c>
    </row>
    <row r="3397" spans="1:30" x14ac:dyDescent="0.45">
      <c r="A3397" t="s">
        <v>243</v>
      </c>
      <c r="B3397">
        <v>28940</v>
      </c>
      <c r="C3397" t="s">
        <v>655</v>
      </c>
      <c r="E3397" t="s">
        <v>41</v>
      </c>
      <c r="F3397" t="s">
        <v>42</v>
      </c>
      <c r="H3397">
        <v>1</v>
      </c>
      <c r="I3397" t="s">
        <v>32</v>
      </c>
      <c r="J3397">
        <v>1</v>
      </c>
      <c r="K3397" t="s">
        <v>32</v>
      </c>
      <c r="L3397">
        <v>0</v>
      </c>
      <c r="M3397" t="s">
        <v>32</v>
      </c>
      <c r="N3397">
        <v>2012</v>
      </c>
      <c r="O3397">
        <v>7100</v>
      </c>
      <c r="P3397">
        <v>12125051</v>
      </c>
      <c r="Q3397">
        <v>1922</v>
      </c>
      <c r="R3397">
        <v>11917462</v>
      </c>
      <c r="S3397">
        <v>45411</v>
      </c>
      <c r="T3397">
        <v>1099576</v>
      </c>
      <c r="U3397">
        <v>5179</v>
      </c>
      <c r="V3397">
        <v>207589</v>
      </c>
      <c r="W3397">
        <v>6.7</v>
      </c>
      <c r="X3397">
        <v>5.7</v>
      </c>
      <c r="Y3397">
        <v>11.7</v>
      </c>
      <c r="Z3397">
        <v>5.9</v>
      </c>
      <c r="AA3397">
        <v>4.8</v>
      </c>
      <c r="AB3397">
        <v>5.4</v>
      </c>
      <c r="AC3397">
        <v>8.6999999999999993</v>
      </c>
      <c r="AD3397">
        <v>11.3</v>
      </c>
    </row>
    <row r="3398" spans="1:30" x14ac:dyDescent="0.45">
      <c r="A3398" t="s">
        <v>243</v>
      </c>
      <c r="B3398">
        <v>28940</v>
      </c>
      <c r="C3398" t="s">
        <v>655</v>
      </c>
      <c r="E3398" t="s">
        <v>43</v>
      </c>
      <c r="F3398" t="s">
        <v>44</v>
      </c>
      <c r="G3398" t="s">
        <v>45</v>
      </c>
      <c r="H3398">
        <v>1</v>
      </c>
      <c r="I3398" t="s">
        <v>32</v>
      </c>
      <c r="J3398">
        <v>1</v>
      </c>
      <c r="K3398" t="s">
        <v>32</v>
      </c>
      <c r="L3398">
        <v>0</v>
      </c>
      <c r="M3398" t="s">
        <v>32</v>
      </c>
      <c r="N3398">
        <v>2012</v>
      </c>
      <c r="O3398">
        <v>2606</v>
      </c>
      <c r="P3398">
        <v>1907197</v>
      </c>
      <c r="Q3398">
        <v>479</v>
      </c>
      <c r="R3398">
        <v>1741858</v>
      </c>
      <c r="S3398">
        <v>12028</v>
      </c>
      <c r="T3398">
        <v>460629</v>
      </c>
      <c r="U3398">
        <v>2127</v>
      </c>
      <c r="V3398">
        <v>165339</v>
      </c>
      <c r="W3398">
        <v>9.4</v>
      </c>
      <c r="X3398">
        <v>3.7</v>
      </c>
      <c r="Y3398">
        <v>13.6</v>
      </c>
      <c r="Z3398">
        <v>4</v>
      </c>
      <c r="AA3398">
        <v>4.3</v>
      </c>
      <c r="AB3398">
        <v>2.2000000000000002</v>
      </c>
      <c r="AC3398">
        <v>10.1</v>
      </c>
      <c r="AD3398">
        <v>13</v>
      </c>
    </row>
    <row r="3399" spans="1:30" x14ac:dyDescent="0.45">
      <c r="A3399" t="s">
        <v>243</v>
      </c>
      <c r="B3399">
        <v>28940</v>
      </c>
      <c r="C3399" t="s">
        <v>655</v>
      </c>
      <c r="E3399">
        <v>51</v>
      </c>
      <c r="F3399" t="s">
        <v>46</v>
      </c>
      <c r="H3399">
        <v>1</v>
      </c>
      <c r="I3399" t="s">
        <v>32</v>
      </c>
      <c r="J3399">
        <v>1</v>
      </c>
      <c r="K3399" t="s">
        <v>32</v>
      </c>
      <c r="L3399">
        <v>0</v>
      </c>
      <c r="M3399" t="s">
        <v>32</v>
      </c>
      <c r="N3399">
        <v>2012</v>
      </c>
      <c r="O3399">
        <v>1014</v>
      </c>
      <c r="P3399">
        <v>2798217</v>
      </c>
      <c r="Q3399">
        <v>212</v>
      </c>
      <c r="R3399">
        <v>2761149</v>
      </c>
      <c r="S3399">
        <v>6584</v>
      </c>
      <c r="T3399">
        <v>423306</v>
      </c>
      <c r="U3399">
        <v>802</v>
      </c>
      <c r="V3399">
        <v>37069</v>
      </c>
      <c r="W3399">
        <v>15.3</v>
      </c>
      <c r="X3399">
        <v>4.5</v>
      </c>
      <c r="Y3399">
        <v>15.7</v>
      </c>
      <c r="Z3399">
        <v>4.7</v>
      </c>
      <c r="AA3399">
        <v>2.9</v>
      </c>
      <c r="AB3399">
        <v>3.5</v>
      </c>
      <c r="AC3399">
        <v>18.899999999999999</v>
      </c>
      <c r="AD3399">
        <v>39.6</v>
      </c>
    </row>
    <row r="3400" spans="1:30" x14ac:dyDescent="0.45">
      <c r="A3400" t="s">
        <v>243</v>
      </c>
      <c r="B3400">
        <v>28940</v>
      </c>
      <c r="C3400" t="s">
        <v>655</v>
      </c>
      <c r="E3400">
        <v>52</v>
      </c>
      <c r="F3400" t="s">
        <v>47</v>
      </c>
      <c r="G3400" t="s">
        <v>48</v>
      </c>
      <c r="H3400">
        <v>1</v>
      </c>
      <c r="I3400" t="s">
        <v>32</v>
      </c>
      <c r="J3400">
        <v>1</v>
      </c>
      <c r="K3400" t="s">
        <v>32</v>
      </c>
      <c r="L3400">
        <v>0</v>
      </c>
      <c r="M3400" t="s">
        <v>32</v>
      </c>
      <c r="N3400">
        <v>2012</v>
      </c>
      <c r="O3400">
        <v>2683</v>
      </c>
      <c r="P3400">
        <v>6219176</v>
      </c>
      <c r="Q3400">
        <v>877</v>
      </c>
      <c r="R3400">
        <v>6122913</v>
      </c>
      <c r="S3400">
        <v>15279</v>
      </c>
      <c r="T3400">
        <v>744224</v>
      </c>
      <c r="U3400">
        <v>1806</v>
      </c>
      <c r="V3400">
        <v>96263</v>
      </c>
      <c r="W3400">
        <v>7.9</v>
      </c>
      <c r="X3400">
        <v>5.2</v>
      </c>
      <c r="Y3400">
        <v>15</v>
      </c>
      <c r="Z3400">
        <v>5.5</v>
      </c>
      <c r="AA3400">
        <v>9.1</v>
      </c>
      <c r="AB3400">
        <v>8</v>
      </c>
      <c r="AC3400">
        <v>9.6999999999999993</v>
      </c>
      <c r="AD3400">
        <v>29</v>
      </c>
    </row>
    <row r="3401" spans="1:30" x14ac:dyDescent="0.45">
      <c r="A3401" t="s">
        <v>243</v>
      </c>
      <c r="B3401">
        <v>28940</v>
      </c>
      <c r="C3401" t="s">
        <v>655</v>
      </c>
      <c r="E3401">
        <v>53</v>
      </c>
      <c r="F3401" t="s">
        <v>49</v>
      </c>
      <c r="H3401">
        <v>1</v>
      </c>
      <c r="I3401" t="s">
        <v>32</v>
      </c>
      <c r="J3401">
        <v>1</v>
      </c>
      <c r="K3401" t="s">
        <v>32</v>
      </c>
      <c r="L3401">
        <v>0</v>
      </c>
      <c r="M3401" t="s">
        <v>32</v>
      </c>
      <c r="N3401">
        <v>2012</v>
      </c>
      <c r="O3401">
        <v>5592</v>
      </c>
      <c r="P3401">
        <v>1444202</v>
      </c>
      <c r="Q3401">
        <v>664</v>
      </c>
      <c r="R3401">
        <v>817348</v>
      </c>
      <c r="S3401">
        <v>4474</v>
      </c>
      <c r="T3401">
        <v>161030</v>
      </c>
      <c r="U3401">
        <v>4928</v>
      </c>
      <c r="V3401">
        <v>626854</v>
      </c>
      <c r="W3401">
        <v>3.3</v>
      </c>
      <c r="X3401">
        <v>10.199999999999999</v>
      </c>
      <c r="Y3401">
        <v>11.5</v>
      </c>
      <c r="Z3401">
        <v>7.9</v>
      </c>
      <c r="AA3401">
        <v>9.5</v>
      </c>
      <c r="AB3401">
        <v>17.399999999999999</v>
      </c>
      <c r="AC3401">
        <v>4.2</v>
      </c>
      <c r="AD3401">
        <v>25.8</v>
      </c>
    </row>
    <row r="3402" spans="1:30" x14ac:dyDescent="0.45">
      <c r="A3402" t="s">
        <v>243</v>
      </c>
      <c r="B3402">
        <v>28940</v>
      </c>
      <c r="C3402" t="s">
        <v>655</v>
      </c>
      <c r="E3402">
        <v>54</v>
      </c>
      <c r="F3402" t="s">
        <v>50</v>
      </c>
      <c r="H3402">
        <v>1</v>
      </c>
      <c r="I3402" t="s">
        <v>32</v>
      </c>
      <c r="J3402">
        <v>1</v>
      </c>
      <c r="K3402" t="s">
        <v>32</v>
      </c>
      <c r="L3402">
        <v>0</v>
      </c>
      <c r="M3402" t="s">
        <v>32</v>
      </c>
      <c r="N3402">
        <v>2012</v>
      </c>
      <c r="O3402">
        <v>9896</v>
      </c>
      <c r="P3402">
        <v>4313540</v>
      </c>
      <c r="Q3402">
        <v>1593</v>
      </c>
      <c r="R3402">
        <v>3975930</v>
      </c>
      <c r="S3402">
        <v>21938</v>
      </c>
      <c r="T3402">
        <v>1405568</v>
      </c>
      <c r="U3402">
        <v>8303</v>
      </c>
      <c r="V3402">
        <v>337610</v>
      </c>
      <c r="W3402">
        <v>2.9</v>
      </c>
      <c r="X3402">
        <v>5</v>
      </c>
      <c r="Y3402">
        <v>10</v>
      </c>
      <c r="Z3402">
        <v>5.5</v>
      </c>
      <c r="AA3402">
        <v>8.1999999999999993</v>
      </c>
      <c r="AB3402">
        <v>7</v>
      </c>
      <c r="AC3402">
        <v>2.6</v>
      </c>
      <c r="AD3402">
        <v>11.4</v>
      </c>
    </row>
    <row r="3403" spans="1:30" x14ac:dyDescent="0.45">
      <c r="A3403" t="s">
        <v>243</v>
      </c>
      <c r="B3403">
        <v>28940</v>
      </c>
      <c r="C3403" t="s">
        <v>655</v>
      </c>
      <c r="E3403">
        <v>55</v>
      </c>
      <c r="F3403" t="s">
        <v>59</v>
      </c>
      <c r="H3403">
        <v>1</v>
      </c>
      <c r="I3403" t="s">
        <v>32</v>
      </c>
      <c r="J3403">
        <v>1</v>
      </c>
      <c r="K3403" t="s">
        <v>32</v>
      </c>
      <c r="L3403">
        <v>0</v>
      </c>
      <c r="M3403" t="s">
        <v>32</v>
      </c>
      <c r="N3403">
        <v>2012</v>
      </c>
      <c r="O3403">
        <v>115</v>
      </c>
      <c r="P3403">
        <v>562090</v>
      </c>
      <c r="Q3403">
        <v>115</v>
      </c>
      <c r="R3403">
        <v>562090</v>
      </c>
      <c r="S3403">
        <v>8279</v>
      </c>
      <c r="T3403">
        <v>589437</v>
      </c>
      <c r="U3403">
        <v>0</v>
      </c>
      <c r="V3403">
        <v>0</v>
      </c>
      <c r="W3403">
        <v>9</v>
      </c>
      <c r="X3403">
        <v>2.4</v>
      </c>
      <c r="Y3403">
        <v>9.4</v>
      </c>
      <c r="Z3403">
        <v>2.5</v>
      </c>
      <c r="AA3403">
        <v>1.8</v>
      </c>
      <c r="AB3403">
        <v>3.4</v>
      </c>
      <c r="AC3403">
        <v>0</v>
      </c>
      <c r="AD3403">
        <v>0</v>
      </c>
    </row>
    <row r="3404" spans="1:30" x14ac:dyDescent="0.45">
      <c r="A3404" t="s">
        <v>243</v>
      </c>
      <c r="B3404">
        <v>28940</v>
      </c>
      <c r="C3404" t="s">
        <v>655</v>
      </c>
      <c r="E3404">
        <v>56</v>
      </c>
      <c r="F3404" t="s">
        <v>51</v>
      </c>
      <c r="H3404">
        <v>1</v>
      </c>
      <c r="I3404" t="s">
        <v>32</v>
      </c>
      <c r="J3404">
        <v>1</v>
      </c>
      <c r="K3404" t="s">
        <v>32</v>
      </c>
      <c r="L3404">
        <v>0</v>
      </c>
      <c r="M3404" t="s">
        <v>32</v>
      </c>
      <c r="N3404">
        <v>2012</v>
      </c>
      <c r="O3404">
        <v>8016</v>
      </c>
      <c r="P3404">
        <v>4108328</v>
      </c>
      <c r="Q3404">
        <v>982</v>
      </c>
      <c r="R3404">
        <v>3808160</v>
      </c>
      <c r="S3404">
        <v>103385</v>
      </c>
      <c r="T3404">
        <v>1790724</v>
      </c>
      <c r="U3404">
        <v>7034</v>
      </c>
      <c r="V3404">
        <v>300168</v>
      </c>
      <c r="W3404">
        <v>5.4</v>
      </c>
      <c r="X3404">
        <v>38.700000000000003</v>
      </c>
      <c r="Y3404">
        <v>13.1</v>
      </c>
      <c r="Z3404">
        <v>40.6</v>
      </c>
      <c r="AA3404">
        <v>82.5</v>
      </c>
      <c r="AB3404">
        <v>44.8</v>
      </c>
      <c r="AC3404">
        <v>6.1</v>
      </c>
      <c r="AD3404">
        <v>34</v>
      </c>
    </row>
    <row r="3405" spans="1:30" x14ac:dyDescent="0.45">
      <c r="A3405" t="s">
        <v>243</v>
      </c>
      <c r="B3405">
        <v>28940</v>
      </c>
      <c r="C3405" t="s">
        <v>655</v>
      </c>
      <c r="E3405">
        <v>61</v>
      </c>
      <c r="F3405" t="s">
        <v>52</v>
      </c>
      <c r="H3405">
        <v>1</v>
      </c>
      <c r="I3405" t="s">
        <v>32</v>
      </c>
      <c r="J3405">
        <v>1</v>
      </c>
      <c r="K3405" t="s">
        <v>32</v>
      </c>
      <c r="L3405">
        <v>0</v>
      </c>
      <c r="M3405" t="s">
        <v>32</v>
      </c>
      <c r="N3405">
        <v>2012</v>
      </c>
      <c r="O3405">
        <v>1452</v>
      </c>
      <c r="P3405">
        <v>210782</v>
      </c>
      <c r="Q3405">
        <v>141</v>
      </c>
      <c r="R3405">
        <v>195487</v>
      </c>
      <c r="S3405">
        <v>3186</v>
      </c>
      <c r="T3405">
        <v>85778</v>
      </c>
      <c r="U3405">
        <v>1311</v>
      </c>
      <c r="V3405">
        <v>15295</v>
      </c>
      <c r="W3405">
        <v>7.9</v>
      </c>
      <c r="X3405">
        <v>7.2</v>
      </c>
      <c r="Y3405">
        <v>17.2</v>
      </c>
      <c r="Z3405">
        <v>8.3000000000000007</v>
      </c>
      <c r="AA3405">
        <v>6.2</v>
      </c>
      <c r="AB3405">
        <v>7.7</v>
      </c>
      <c r="AC3405">
        <v>8.8000000000000007</v>
      </c>
      <c r="AD3405">
        <v>33.700000000000003</v>
      </c>
    </row>
    <row r="3406" spans="1:30" x14ac:dyDescent="0.45">
      <c r="A3406" t="s">
        <v>243</v>
      </c>
      <c r="B3406">
        <v>28940</v>
      </c>
      <c r="C3406" t="s">
        <v>655</v>
      </c>
      <c r="E3406">
        <v>62</v>
      </c>
      <c r="F3406" t="s">
        <v>53</v>
      </c>
      <c r="H3406">
        <v>1</v>
      </c>
      <c r="I3406" t="s">
        <v>32</v>
      </c>
      <c r="J3406">
        <v>1</v>
      </c>
      <c r="K3406" t="s">
        <v>32</v>
      </c>
      <c r="L3406">
        <v>0</v>
      </c>
      <c r="M3406" t="s">
        <v>32</v>
      </c>
      <c r="N3406">
        <v>2012</v>
      </c>
      <c r="O3406">
        <v>5373</v>
      </c>
      <c r="P3406">
        <v>5828895</v>
      </c>
      <c r="Q3406">
        <v>1548</v>
      </c>
      <c r="R3406">
        <v>5600318</v>
      </c>
      <c r="S3406">
        <v>51309</v>
      </c>
      <c r="T3406">
        <v>1945643</v>
      </c>
      <c r="U3406">
        <v>3826</v>
      </c>
      <c r="V3406">
        <v>228576</v>
      </c>
      <c r="W3406">
        <v>5.0999999999999996</v>
      </c>
      <c r="X3406">
        <v>5.6</v>
      </c>
      <c r="Y3406">
        <v>10.3</v>
      </c>
      <c r="Z3406">
        <v>6.1</v>
      </c>
      <c r="AA3406">
        <v>6.8</v>
      </c>
      <c r="AB3406">
        <v>5</v>
      </c>
      <c r="AC3406">
        <v>5.6</v>
      </c>
      <c r="AD3406">
        <v>19.3</v>
      </c>
    </row>
    <row r="3407" spans="1:30" x14ac:dyDescent="0.45">
      <c r="A3407" t="s">
        <v>243</v>
      </c>
      <c r="B3407">
        <v>28940</v>
      </c>
      <c r="C3407" t="s">
        <v>655</v>
      </c>
      <c r="E3407">
        <v>71</v>
      </c>
      <c r="F3407" t="s">
        <v>54</v>
      </c>
      <c r="H3407">
        <v>1</v>
      </c>
      <c r="I3407" t="s">
        <v>32</v>
      </c>
      <c r="J3407">
        <v>1</v>
      </c>
      <c r="K3407" t="s">
        <v>32</v>
      </c>
      <c r="L3407">
        <v>0</v>
      </c>
      <c r="M3407" t="s">
        <v>32</v>
      </c>
      <c r="N3407">
        <v>2012</v>
      </c>
      <c r="O3407">
        <v>2765</v>
      </c>
      <c r="P3407">
        <v>213371</v>
      </c>
      <c r="Q3407">
        <v>173</v>
      </c>
      <c r="R3407">
        <v>144728</v>
      </c>
      <c r="S3407">
        <v>2975</v>
      </c>
      <c r="T3407">
        <v>49725</v>
      </c>
      <c r="U3407">
        <v>2592</v>
      </c>
      <c r="V3407">
        <v>68643</v>
      </c>
      <c r="W3407">
        <v>9</v>
      </c>
      <c r="X3407">
        <v>13.5</v>
      </c>
      <c r="Y3407">
        <v>15.6</v>
      </c>
      <c r="Z3407">
        <v>7.6</v>
      </c>
      <c r="AA3407">
        <v>17.600000000000001</v>
      </c>
      <c r="AB3407">
        <v>9.9</v>
      </c>
      <c r="AC3407">
        <v>9.1</v>
      </c>
      <c r="AD3407">
        <v>39.799999999999997</v>
      </c>
    </row>
    <row r="3408" spans="1:30" x14ac:dyDescent="0.45">
      <c r="A3408" t="s">
        <v>243</v>
      </c>
      <c r="B3408">
        <v>28940</v>
      </c>
      <c r="C3408" t="s">
        <v>655</v>
      </c>
      <c r="E3408">
        <v>72</v>
      </c>
      <c r="F3408" t="s">
        <v>55</v>
      </c>
      <c r="H3408">
        <v>1</v>
      </c>
      <c r="I3408" t="s">
        <v>32</v>
      </c>
      <c r="J3408">
        <v>1</v>
      </c>
      <c r="K3408" t="s">
        <v>32</v>
      </c>
      <c r="L3408">
        <v>0</v>
      </c>
      <c r="M3408" t="s">
        <v>32</v>
      </c>
      <c r="N3408">
        <v>2012</v>
      </c>
      <c r="O3408">
        <v>1730</v>
      </c>
      <c r="P3408">
        <v>1617863</v>
      </c>
      <c r="Q3408">
        <v>1069</v>
      </c>
      <c r="R3408">
        <v>1597757</v>
      </c>
      <c r="S3408">
        <v>35062</v>
      </c>
      <c r="T3408">
        <v>479557</v>
      </c>
      <c r="U3408">
        <v>660</v>
      </c>
      <c r="V3408">
        <v>20106</v>
      </c>
      <c r="W3408">
        <v>6.1</v>
      </c>
      <c r="X3408">
        <v>8.1</v>
      </c>
      <c r="Y3408">
        <v>10.7</v>
      </c>
      <c r="Z3408">
        <v>8.6999999999999993</v>
      </c>
      <c r="AA3408">
        <v>10.6</v>
      </c>
      <c r="AB3408">
        <v>9.6</v>
      </c>
      <c r="AC3408">
        <v>15.3</v>
      </c>
      <c r="AD3408">
        <v>21.6</v>
      </c>
    </row>
    <row r="3409" spans="1:30" x14ac:dyDescent="0.45">
      <c r="A3409" t="s">
        <v>243</v>
      </c>
      <c r="B3409">
        <v>28940</v>
      </c>
      <c r="C3409" t="s">
        <v>655</v>
      </c>
      <c r="E3409">
        <v>81</v>
      </c>
      <c r="F3409" t="s">
        <v>56</v>
      </c>
      <c r="G3409" t="s">
        <v>57</v>
      </c>
      <c r="H3409">
        <v>1</v>
      </c>
      <c r="I3409" t="s">
        <v>32</v>
      </c>
      <c r="J3409">
        <v>1</v>
      </c>
      <c r="K3409" t="s">
        <v>32</v>
      </c>
      <c r="L3409">
        <v>0</v>
      </c>
      <c r="M3409" t="s">
        <v>32</v>
      </c>
      <c r="N3409">
        <v>2012</v>
      </c>
      <c r="O3409">
        <v>10025</v>
      </c>
      <c r="P3409">
        <v>692228</v>
      </c>
      <c r="Q3409">
        <v>830</v>
      </c>
      <c r="R3409">
        <v>487816</v>
      </c>
      <c r="S3409">
        <v>6183</v>
      </c>
      <c r="T3409">
        <v>157176</v>
      </c>
      <c r="U3409">
        <v>9195</v>
      </c>
      <c r="V3409">
        <v>204412</v>
      </c>
      <c r="W3409">
        <v>4.4000000000000004</v>
      </c>
      <c r="X3409">
        <v>11.1</v>
      </c>
      <c r="Y3409">
        <v>17</v>
      </c>
      <c r="Z3409">
        <v>15.9</v>
      </c>
      <c r="AA3409">
        <v>15.9</v>
      </c>
      <c r="AB3409">
        <v>16.3</v>
      </c>
      <c r="AC3409">
        <v>4.3</v>
      </c>
      <c r="AD3409">
        <v>10.8</v>
      </c>
    </row>
    <row r="3410" spans="1:30" x14ac:dyDescent="0.45">
      <c r="A3410" t="s">
        <v>244</v>
      </c>
      <c r="B3410">
        <v>29020</v>
      </c>
      <c r="C3410" t="s">
        <v>656</v>
      </c>
      <c r="E3410">
        <v>0</v>
      </c>
      <c r="F3410" t="s">
        <v>31</v>
      </c>
      <c r="H3410">
        <v>1</v>
      </c>
      <c r="I3410" t="s">
        <v>32</v>
      </c>
      <c r="J3410">
        <v>1</v>
      </c>
      <c r="K3410" t="s">
        <v>32</v>
      </c>
      <c r="L3410">
        <v>0</v>
      </c>
      <c r="M3410" t="s">
        <v>32</v>
      </c>
      <c r="N3410">
        <v>2012</v>
      </c>
      <c r="O3410">
        <v>5401</v>
      </c>
      <c r="P3410">
        <v>7398950</v>
      </c>
      <c r="Q3410">
        <v>1467</v>
      </c>
      <c r="R3410">
        <v>7274329</v>
      </c>
      <c r="S3410">
        <v>27798</v>
      </c>
      <c r="T3410">
        <v>1191494</v>
      </c>
      <c r="U3410">
        <v>3934</v>
      </c>
      <c r="V3410">
        <v>124622</v>
      </c>
      <c r="W3410">
        <v>8.6999999999999993</v>
      </c>
      <c r="X3410">
        <v>5.6</v>
      </c>
      <c r="Y3410">
        <v>12.9</v>
      </c>
      <c r="Z3410">
        <v>5.9</v>
      </c>
      <c r="AA3410">
        <v>10.4</v>
      </c>
      <c r="AB3410">
        <v>7.6</v>
      </c>
      <c r="AC3410">
        <v>9.4</v>
      </c>
      <c r="AD3410">
        <v>15.6</v>
      </c>
    </row>
    <row r="3411" spans="1:30" x14ac:dyDescent="0.45">
      <c r="A3411" t="s">
        <v>244</v>
      </c>
      <c r="B3411">
        <v>29020</v>
      </c>
      <c r="C3411" t="s">
        <v>656</v>
      </c>
      <c r="E3411">
        <v>11</v>
      </c>
      <c r="F3411" t="s">
        <v>33</v>
      </c>
      <c r="G3411" t="s">
        <v>34</v>
      </c>
      <c r="H3411">
        <v>1</v>
      </c>
      <c r="I3411" t="s">
        <v>32</v>
      </c>
      <c r="J3411">
        <v>1</v>
      </c>
      <c r="K3411" t="s">
        <v>32</v>
      </c>
      <c r="L3411">
        <v>0</v>
      </c>
      <c r="M3411" t="s">
        <v>32</v>
      </c>
      <c r="N3411">
        <v>2012</v>
      </c>
      <c r="O3411">
        <v>36</v>
      </c>
      <c r="Q3411">
        <v>0</v>
      </c>
      <c r="U3411">
        <v>36</v>
      </c>
      <c r="W3411">
        <v>56</v>
      </c>
      <c r="Y3411">
        <v>0</v>
      </c>
      <c r="AC3411">
        <v>53.4</v>
      </c>
    </row>
    <row r="3412" spans="1:30" x14ac:dyDescent="0.45">
      <c r="A3412" t="s">
        <v>244</v>
      </c>
      <c r="B3412">
        <v>29020</v>
      </c>
      <c r="C3412" t="s">
        <v>656</v>
      </c>
      <c r="E3412">
        <v>23</v>
      </c>
      <c r="F3412" t="s">
        <v>37</v>
      </c>
      <c r="H3412">
        <v>1</v>
      </c>
      <c r="I3412" t="s">
        <v>32</v>
      </c>
      <c r="J3412">
        <v>1</v>
      </c>
      <c r="K3412" t="s">
        <v>32</v>
      </c>
      <c r="L3412">
        <v>0</v>
      </c>
      <c r="M3412" t="s">
        <v>32</v>
      </c>
      <c r="N3412">
        <v>2012</v>
      </c>
      <c r="O3412">
        <v>651</v>
      </c>
      <c r="Q3412">
        <v>209</v>
      </c>
      <c r="U3412">
        <v>442</v>
      </c>
      <c r="W3412">
        <v>16.100000000000001</v>
      </c>
      <c r="Y3412">
        <v>42.8</v>
      </c>
      <c r="AC3412">
        <v>16.600000000000001</v>
      </c>
    </row>
    <row r="3413" spans="1:30" x14ac:dyDescent="0.45">
      <c r="A3413" t="s">
        <v>244</v>
      </c>
      <c r="B3413">
        <v>29020</v>
      </c>
      <c r="C3413" t="s">
        <v>656</v>
      </c>
      <c r="E3413" t="s">
        <v>38</v>
      </c>
      <c r="F3413" t="s">
        <v>39</v>
      </c>
      <c r="H3413">
        <v>1</v>
      </c>
      <c r="I3413" t="s">
        <v>32</v>
      </c>
      <c r="J3413">
        <v>1</v>
      </c>
      <c r="K3413" t="s">
        <v>32</v>
      </c>
      <c r="L3413">
        <v>0</v>
      </c>
      <c r="M3413" t="s">
        <v>32</v>
      </c>
      <c r="N3413">
        <v>2012</v>
      </c>
      <c r="O3413">
        <v>145</v>
      </c>
      <c r="P3413">
        <v>4213674</v>
      </c>
      <c r="Q3413">
        <v>59</v>
      </c>
      <c r="R3413">
        <v>4209210</v>
      </c>
      <c r="S3413">
        <v>7938</v>
      </c>
      <c r="T3413">
        <v>615960</v>
      </c>
      <c r="U3413">
        <v>86</v>
      </c>
      <c r="W3413">
        <v>52</v>
      </c>
      <c r="X3413">
        <v>6.8</v>
      </c>
      <c r="Y3413">
        <v>35.4</v>
      </c>
      <c r="Z3413">
        <v>7.1</v>
      </c>
      <c r="AA3413">
        <v>7.5</v>
      </c>
      <c r="AB3413">
        <v>7.4</v>
      </c>
      <c r="AC3413">
        <v>85.2</v>
      </c>
    </row>
    <row r="3414" spans="1:30" x14ac:dyDescent="0.45">
      <c r="A3414" t="s">
        <v>244</v>
      </c>
      <c r="B3414">
        <v>29020</v>
      </c>
      <c r="C3414" t="s">
        <v>656</v>
      </c>
      <c r="E3414">
        <v>42</v>
      </c>
      <c r="F3414" t="s">
        <v>40</v>
      </c>
      <c r="H3414">
        <v>1</v>
      </c>
      <c r="I3414" t="s">
        <v>32</v>
      </c>
      <c r="J3414">
        <v>1</v>
      </c>
      <c r="K3414" t="s">
        <v>32</v>
      </c>
      <c r="L3414">
        <v>0</v>
      </c>
      <c r="M3414" t="s">
        <v>32</v>
      </c>
      <c r="N3414">
        <v>2012</v>
      </c>
      <c r="O3414">
        <v>81</v>
      </c>
      <c r="P3414">
        <v>474685</v>
      </c>
      <c r="Q3414">
        <v>52</v>
      </c>
      <c r="R3414">
        <v>474121</v>
      </c>
      <c r="S3414">
        <v>310</v>
      </c>
      <c r="T3414">
        <v>23789</v>
      </c>
      <c r="U3414">
        <v>28</v>
      </c>
      <c r="W3414">
        <v>61.2</v>
      </c>
      <c r="X3414">
        <v>11.2</v>
      </c>
      <c r="Y3414">
        <v>50.5</v>
      </c>
      <c r="Z3414">
        <v>11.6</v>
      </c>
      <c r="AA3414">
        <v>6.5</v>
      </c>
      <c r="AB3414">
        <v>15</v>
      </c>
      <c r="AC3414">
        <v>80.8</v>
      </c>
    </row>
    <row r="3415" spans="1:30" x14ac:dyDescent="0.45">
      <c r="A3415" t="s">
        <v>244</v>
      </c>
      <c r="B3415">
        <v>29020</v>
      </c>
      <c r="C3415" t="s">
        <v>656</v>
      </c>
      <c r="E3415" t="s">
        <v>41</v>
      </c>
      <c r="F3415" t="s">
        <v>42</v>
      </c>
      <c r="H3415">
        <v>1</v>
      </c>
      <c r="I3415" t="s">
        <v>32</v>
      </c>
      <c r="J3415">
        <v>1</v>
      </c>
      <c r="K3415" t="s">
        <v>32</v>
      </c>
      <c r="L3415">
        <v>0</v>
      </c>
      <c r="M3415" t="s">
        <v>32</v>
      </c>
      <c r="N3415">
        <v>2012</v>
      </c>
      <c r="O3415">
        <v>754</v>
      </c>
      <c r="P3415">
        <v>1001662</v>
      </c>
      <c r="Q3415">
        <v>202</v>
      </c>
      <c r="R3415">
        <v>987604</v>
      </c>
      <c r="S3415">
        <v>4330</v>
      </c>
      <c r="T3415">
        <v>87130</v>
      </c>
      <c r="U3415">
        <v>553</v>
      </c>
      <c r="V3415">
        <v>14058</v>
      </c>
      <c r="W3415">
        <v>15.3</v>
      </c>
      <c r="X3415">
        <v>2.6</v>
      </c>
      <c r="Y3415">
        <v>12.1</v>
      </c>
      <c r="Z3415">
        <v>2.9</v>
      </c>
      <c r="AA3415">
        <v>5.8</v>
      </c>
      <c r="AB3415">
        <v>4.9000000000000004</v>
      </c>
      <c r="AC3415">
        <v>19.5</v>
      </c>
      <c r="AD3415">
        <v>30.3</v>
      </c>
    </row>
    <row r="3416" spans="1:30" x14ac:dyDescent="0.45">
      <c r="A3416" t="s">
        <v>244</v>
      </c>
      <c r="B3416">
        <v>29020</v>
      </c>
      <c r="C3416" t="s">
        <v>656</v>
      </c>
      <c r="E3416" t="s">
        <v>43</v>
      </c>
      <c r="F3416" t="s">
        <v>44</v>
      </c>
      <c r="G3416" t="s">
        <v>45</v>
      </c>
      <c r="H3416">
        <v>1</v>
      </c>
      <c r="I3416" t="s">
        <v>32</v>
      </c>
      <c r="J3416">
        <v>1</v>
      </c>
      <c r="K3416" t="s">
        <v>32</v>
      </c>
      <c r="L3416">
        <v>0</v>
      </c>
      <c r="M3416" t="s">
        <v>32</v>
      </c>
      <c r="N3416">
        <v>2012</v>
      </c>
      <c r="O3416">
        <v>230</v>
      </c>
      <c r="Q3416">
        <v>45</v>
      </c>
      <c r="U3416">
        <v>185</v>
      </c>
      <c r="W3416">
        <v>32.9</v>
      </c>
      <c r="Y3416">
        <v>65.7</v>
      </c>
      <c r="AC3416">
        <v>35.299999999999997</v>
      </c>
    </row>
    <row r="3417" spans="1:30" x14ac:dyDescent="0.45">
      <c r="A3417" t="s">
        <v>244</v>
      </c>
      <c r="B3417">
        <v>29020</v>
      </c>
      <c r="C3417" t="s">
        <v>656</v>
      </c>
      <c r="E3417">
        <v>51</v>
      </c>
      <c r="F3417" t="s">
        <v>46</v>
      </c>
      <c r="H3417">
        <v>1</v>
      </c>
      <c r="I3417" t="s">
        <v>32</v>
      </c>
      <c r="J3417">
        <v>1</v>
      </c>
      <c r="K3417" t="s">
        <v>32</v>
      </c>
      <c r="L3417">
        <v>0</v>
      </c>
      <c r="M3417" t="s">
        <v>32</v>
      </c>
      <c r="N3417">
        <v>2012</v>
      </c>
      <c r="O3417">
        <v>38</v>
      </c>
      <c r="P3417">
        <v>116762</v>
      </c>
      <c r="Q3417">
        <v>19</v>
      </c>
      <c r="R3417">
        <v>116606</v>
      </c>
      <c r="S3417">
        <v>410</v>
      </c>
      <c r="T3417">
        <v>21924</v>
      </c>
      <c r="U3417">
        <v>20</v>
      </c>
      <c r="V3417">
        <v>156</v>
      </c>
      <c r="W3417">
        <v>38.200000000000003</v>
      </c>
      <c r="X3417">
        <v>1.2</v>
      </c>
      <c r="Y3417">
        <v>48.1</v>
      </c>
      <c r="Z3417">
        <v>1.2</v>
      </c>
      <c r="AA3417">
        <v>3.4</v>
      </c>
      <c r="AB3417">
        <v>2.8</v>
      </c>
      <c r="AC3417">
        <v>56.6</v>
      </c>
      <c r="AD3417">
        <v>15.7</v>
      </c>
    </row>
    <row r="3418" spans="1:30" x14ac:dyDescent="0.45">
      <c r="A3418" t="s">
        <v>244</v>
      </c>
      <c r="B3418">
        <v>29020</v>
      </c>
      <c r="C3418" t="s">
        <v>656</v>
      </c>
      <c r="E3418">
        <v>52</v>
      </c>
      <c r="F3418" t="s">
        <v>47</v>
      </c>
      <c r="G3418" t="s">
        <v>48</v>
      </c>
      <c r="H3418">
        <v>1</v>
      </c>
      <c r="I3418" t="s">
        <v>32</v>
      </c>
      <c r="J3418">
        <v>1</v>
      </c>
      <c r="K3418" t="s">
        <v>32</v>
      </c>
      <c r="L3418">
        <v>0</v>
      </c>
      <c r="M3418" t="s">
        <v>32</v>
      </c>
      <c r="N3418">
        <v>2012</v>
      </c>
      <c r="O3418">
        <v>175</v>
      </c>
      <c r="P3418">
        <v>105922</v>
      </c>
      <c r="Q3418">
        <v>74</v>
      </c>
      <c r="R3418">
        <v>99122</v>
      </c>
      <c r="S3418">
        <v>587</v>
      </c>
      <c r="T3418">
        <v>28169</v>
      </c>
      <c r="U3418">
        <v>100</v>
      </c>
      <c r="W3418">
        <v>49.8</v>
      </c>
      <c r="X3418">
        <v>9.8000000000000007</v>
      </c>
      <c r="Y3418">
        <v>37.4</v>
      </c>
      <c r="Z3418">
        <v>8.4</v>
      </c>
      <c r="AA3418">
        <v>18.2</v>
      </c>
      <c r="AB3418">
        <v>12.1</v>
      </c>
      <c r="AC3418">
        <v>61.2</v>
      </c>
    </row>
    <row r="3419" spans="1:30" x14ac:dyDescent="0.45">
      <c r="A3419" t="s">
        <v>244</v>
      </c>
      <c r="B3419">
        <v>29020</v>
      </c>
      <c r="C3419" t="s">
        <v>656</v>
      </c>
      <c r="E3419">
        <v>53</v>
      </c>
      <c r="F3419" t="s">
        <v>49</v>
      </c>
      <c r="H3419">
        <v>1</v>
      </c>
      <c r="I3419" t="s">
        <v>32</v>
      </c>
      <c r="J3419">
        <v>1</v>
      </c>
      <c r="K3419" t="s">
        <v>32</v>
      </c>
      <c r="L3419">
        <v>0</v>
      </c>
      <c r="M3419" t="s">
        <v>32</v>
      </c>
      <c r="N3419">
        <v>2012</v>
      </c>
      <c r="O3419">
        <v>405</v>
      </c>
      <c r="P3419">
        <v>73527</v>
      </c>
      <c r="Q3419">
        <v>129</v>
      </c>
      <c r="R3419">
        <v>56746</v>
      </c>
      <c r="S3419">
        <v>464</v>
      </c>
      <c r="T3419">
        <v>12425</v>
      </c>
      <c r="U3419">
        <v>276</v>
      </c>
      <c r="W3419">
        <v>39.4</v>
      </c>
      <c r="X3419">
        <v>31.3</v>
      </c>
      <c r="Y3419">
        <v>39.9</v>
      </c>
      <c r="Z3419">
        <v>26.2</v>
      </c>
      <c r="AA3419">
        <v>38.200000000000003</v>
      </c>
      <c r="AB3419">
        <v>44.8</v>
      </c>
      <c r="AC3419">
        <v>47.9</v>
      </c>
    </row>
    <row r="3420" spans="1:30" x14ac:dyDescent="0.45">
      <c r="A3420" t="s">
        <v>244</v>
      </c>
      <c r="B3420">
        <v>29020</v>
      </c>
      <c r="C3420" t="s">
        <v>656</v>
      </c>
      <c r="E3420">
        <v>54</v>
      </c>
      <c r="F3420" t="s">
        <v>50</v>
      </c>
      <c r="H3420">
        <v>1</v>
      </c>
      <c r="I3420" t="s">
        <v>32</v>
      </c>
      <c r="J3420">
        <v>1</v>
      </c>
      <c r="K3420" t="s">
        <v>32</v>
      </c>
      <c r="L3420">
        <v>0</v>
      </c>
      <c r="M3420" t="s">
        <v>32</v>
      </c>
      <c r="N3420">
        <v>2012</v>
      </c>
      <c r="O3420">
        <v>443</v>
      </c>
      <c r="P3420">
        <v>64030</v>
      </c>
      <c r="Q3420">
        <v>106</v>
      </c>
      <c r="R3420">
        <v>55693</v>
      </c>
      <c r="S3420">
        <v>475</v>
      </c>
      <c r="T3420">
        <v>20751</v>
      </c>
      <c r="U3420">
        <v>338</v>
      </c>
      <c r="W3420">
        <v>22.6</v>
      </c>
      <c r="X3420">
        <v>32.799999999999997</v>
      </c>
      <c r="Y3420">
        <v>38.799999999999997</v>
      </c>
      <c r="Z3420">
        <v>33.5</v>
      </c>
      <c r="AA3420">
        <v>31.5</v>
      </c>
      <c r="AB3420">
        <v>44.2</v>
      </c>
      <c r="AC3420">
        <v>26.6</v>
      </c>
    </row>
    <row r="3421" spans="1:30" x14ac:dyDescent="0.45">
      <c r="A3421" t="s">
        <v>244</v>
      </c>
      <c r="B3421">
        <v>29020</v>
      </c>
      <c r="C3421" t="s">
        <v>656</v>
      </c>
      <c r="E3421">
        <v>56</v>
      </c>
      <c r="F3421" t="s">
        <v>51</v>
      </c>
      <c r="H3421">
        <v>1</v>
      </c>
      <c r="I3421" t="s">
        <v>32</v>
      </c>
      <c r="J3421">
        <v>1</v>
      </c>
      <c r="K3421" t="s">
        <v>32</v>
      </c>
      <c r="L3421">
        <v>0</v>
      </c>
      <c r="M3421" t="s">
        <v>32</v>
      </c>
      <c r="N3421">
        <v>2012</v>
      </c>
      <c r="O3421">
        <v>495</v>
      </c>
      <c r="P3421">
        <v>96968</v>
      </c>
      <c r="Q3421">
        <v>101</v>
      </c>
      <c r="R3421">
        <v>82043</v>
      </c>
      <c r="S3421">
        <v>997</v>
      </c>
      <c r="T3421">
        <v>25175</v>
      </c>
      <c r="U3421">
        <v>394</v>
      </c>
      <c r="V3421">
        <v>14926</v>
      </c>
      <c r="W3421">
        <v>18.899999999999999</v>
      </c>
      <c r="X3421">
        <v>33.799999999999997</v>
      </c>
      <c r="Y3421">
        <v>41.5</v>
      </c>
      <c r="Z3421">
        <v>43.4</v>
      </c>
      <c r="AA3421">
        <v>33.6</v>
      </c>
      <c r="AB3421">
        <v>37</v>
      </c>
      <c r="AC3421">
        <v>24.1</v>
      </c>
      <c r="AD3421">
        <v>42.5</v>
      </c>
    </row>
    <row r="3422" spans="1:30" x14ac:dyDescent="0.45">
      <c r="A3422" t="s">
        <v>244</v>
      </c>
      <c r="B3422">
        <v>29020</v>
      </c>
      <c r="C3422" t="s">
        <v>656</v>
      </c>
      <c r="E3422">
        <v>61</v>
      </c>
      <c r="F3422" t="s">
        <v>52</v>
      </c>
      <c r="H3422">
        <v>1</v>
      </c>
      <c r="I3422" t="s">
        <v>32</v>
      </c>
      <c r="J3422">
        <v>1</v>
      </c>
      <c r="K3422" t="s">
        <v>32</v>
      </c>
      <c r="L3422">
        <v>0</v>
      </c>
      <c r="M3422" t="s">
        <v>32</v>
      </c>
      <c r="N3422">
        <v>2012</v>
      </c>
      <c r="O3422">
        <v>101</v>
      </c>
      <c r="Q3422">
        <v>22</v>
      </c>
      <c r="U3422">
        <v>79</v>
      </c>
      <c r="W3422">
        <v>38.4</v>
      </c>
      <c r="Y3422">
        <v>35</v>
      </c>
      <c r="AC3422">
        <v>48.8</v>
      </c>
    </row>
    <row r="3423" spans="1:30" x14ac:dyDescent="0.45">
      <c r="A3423" t="s">
        <v>244</v>
      </c>
      <c r="B3423">
        <v>29020</v>
      </c>
      <c r="C3423" t="s">
        <v>656</v>
      </c>
      <c r="E3423">
        <v>62</v>
      </c>
      <c r="F3423" t="s">
        <v>53</v>
      </c>
      <c r="H3423">
        <v>1</v>
      </c>
      <c r="I3423" t="s">
        <v>32</v>
      </c>
      <c r="J3423">
        <v>1</v>
      </c>
      <c r="K3423" t="s">
        <v>32</v>
      </c>
      <c r="L3423">
        <v>0</v>
      </c>
      <c r="M3423" t="s">
        <v>32</v>
      </c>
      <c r="N3423">
        <v>2012</v>
      </c>
      <c r="O3423">
        <v>380</v>
      </c>
      <c r="P3423">
        <v>325294</v>
      </c>
      <c r="Q3423">
        <v>143</v>
      </c>
      <c r="R3423">
        <v>319764</v>
      </c>
      <c r="S3423">
        <v>3206</v>
      </c>
      <c r="T3423">
        <v>124590</v>
      </c>
      <c r="U3423">
        <v>236</v>
      </c>
      <c r="V3423">
        <v>5530</v>
      </c>
      <c r="W3423">
        <v>26.6</v>
      </c>
      <c r="X3423">
        <v>6.5</v>
      </c>
      <c r="Y3423">
        <v>43.5</v>
      </c>
      <c r="Z3423">
        <v>6.9</v>
      </c>
      <c r="AA3423">
        <v>8.8000000000000007</v>
      </c>
      <c r="AB3423">
        <v>10.8</v>
      </c>
      <c r="AC3423">
        <v>25.3</v>
      </c>
      <c r="AD3423">
        <v>10.3</v>
      </c>
    </row>
    <row r="3424" spans="1:30" x14ac:dyDescent="0.45">
      <c r="A3424" t="s">
        <v>244</v>
      </c>
      <c r="B3424">
        <v>29020</v>
      </c>
      <c r="C3424" t="s">
        <v>656</v>
      </c>
      <c r="E3424">
        <v>71</v>
      </c>
      <c r="F3424" t="s">
        <v>54</v>
      </c>
      <c r="H3424">
        <v>1</v>
      </c>
      <c r="I3424" t="s">
        <v>32</v>
      </c>
      <c r="J3424">
        <v>1</v>
      </c>
      <c r="K3424" t="s">
        <v>32</v>
      </c>
      <c r="L3424">
        <v>0</v>
      </c>
      <c r="M3424" t="s">
        <v>32</v>
      </c>
      <c r="N3424">
        <v>2012</v>
      </c>
      <c r="O3424">
        <v>242</v>
      </c>
      <c r="P3424">
        <v>11538</v>
      </c>
      <c r="Q3424">
        <v>41</v>
      </c>
      <c r="U3424">
        <v>202</v>
      </c>
      <c r="V3424">
        <v>2246</v>
      </c>
      <c r="W3424">
        <v>29.6</v>
      </c>
      <c r="X3424">
        <v>40.299999999999997</v>
      </c>
      <c r="Y3424">
        <v>46.8</v>
      </c>
      <c r="AC3424">
        <v>33</v>
      </c>
      <c r="AD3424">
        <v>25.7</v>
      </c>
    </row>
    <row r="3425" spans="1:30" x14ac:dyDescent="0.45">
      <c r="A3425" t="s">
        <v>244</v>
      </c>
      <c r="B3425">
        <v>29020</v>
      </c>
      <c r="C3425" t="s">
        <v>656</v>
      </c>
      <c r="E3425">
        <v>72</v>
      </c>
      <c r="F3425" t="s">
        <v>55</v>
      </c>
      <c r="H3425">
        <v>1</v>
      </c>
      <c r="I3425" t="s">
        <v>32</v>
      </c>
      <c r="J3425">
        <v>1</v>
      </c>
      <c r="K3425" t="s">
        <v>32</v>
      </c>
      <c r="L3425">
        <v>0</v>
      </c>
      <c r="M3425" t="s">
        <v>32</v>
      </c>
      <c r="N3425">
        <v>2012</v>
      </c>
      <c r="O3425">
        <v>220</v>
      </c>
      <c r="P3425">
        <v>217219</v>
      </c>
      <c r="Q3425">
        <v>211</v>
      </c>
      <c r="R3425">
        <v>217098</v>
      </c>
      <c r="S3425">
        <v>5034</v>
      </c>
      <c r="T3425">
        <v>64128</v>
      </c>
      <c r="U3425">
        <v>9</v>
      </c>
      <c r="V3425">
        <v>121</v>
      </c>
      <c r="W3425">
        <v>35.9</v>
      </c>
      <c r="X3425">
        <v>25.9</v>
      </c>
      <c r="Y3425">
        <v>38.9</v>
      </c>
      <c r="Z3425">
        <v>27</v>
      </c>
      <c r="AA3425">
        <v>28.3</v>
      </c>
      <c r="AB3425">
        <v>28.6</v>
      </c>
      <c r="AC3425">
        <v>16.600000000000001</v>
      </c>
      <c r="AD3425">
        <v>30.3</v>
      </c>
    </row>
    <row r="3426" spans="1:30" x14ac:dyDescent="0.45">
      <c r="A3426" t="s">
        <v>244</v>
      </c>
      <c r="B3426">
        <v>29020</v>
      </c>
      <c r="C3426" t="s">
        <v>656</v>
      </c>
      <c r="E3426">
        <v>81</v>
      </c>
      <c r="F3426" t="s">
        <v>56</v>
      </c>
      <c r="G3426" t="s">
        <v>57</v>
      </c>
      <c r="H3426">
        <v>1</v>
      </c>
      <c r="I3426" t="s">
        <v>32</v>
      </c>
      <c r="J3426">
        <v>1</v>
      </c>
      <c r="K3426" t="s">
        <v>32</v>
      </c>
      <c r="L3426">
        <v>0</v>
      </c>
      <c r="M3426" t="s">
        <v>32</v>
      </c>
      <c r="N3426">
        <v>2012</v>
      </c>
      <c r="O3426">
        <v>1002</v>
      </c>
      <c r="P3426">
        <v>56952</v>
      </c>
      <c r="Q3426">
        <v>54</v>
      </c>
      <c r="R3426">
        <v>41222</v>
      </c>
      <c r="S3426">
        <v>481</v>
      </c>
      <c r="T3426">
        <v>13156</v>
      </c>
      <c r="U3426">
        <v>948</v>
      </c>
      <c r="V3426">
        <v>15730</v>
      </c>
      <c r="W3426">
        <v>14.1</v>
      </c>
      <c r="X3426">
        <v>30.4</v>
      </c>
      <c r="Y3426">
        <v>65.400000000000006</v>
      </c>
      <c r="Z3426">
        <v>44.1</v>
      </c>
      <c r="AA3426">
        <v>38.299999999999997</v>
      </c>
      <c r="AB3426">
        <v>55.3</v>
      </c>
      <c r="AC3426">
        <v>13.6</v>
      </c>
      <c r="AD3426">
        <v>20.8</v>
      </c>
    </row>
    <row r="3427" spans="1:30" x14ac:dyDescent="0.45">
      <c r="A3427" t="s">
        <v>245</v>
      </c>
      <c r="B3427">
        <v>29100</v>
      </c>
      <c r="C3427" t="s">
        <v>657</v>
      </c>
      <c r="E3427">
        <v>0</v>
      </c>
      <c r="F3427" t="s">
        <v>31</v>
      </c>
      <c r="H3427">
        <v>1</v>
      </c>
      <c r="I3427" t="s">
        <v>32</v>
      </c>
      <c r="J3427">
        <v>1</v>
      </c>
      <c r="K3427" t="s">
        <v>32</v>
      </c>
      <c r="L3427">
        <v>0</v>
      </c>
      <c r="M3427" t="s">
        <v>32</v>
      </c>
      <c r="N3427">
        <v>2012</v>
      </c>
      <c r="O3427">
        <v>10329</v>
      </c>
      <c r="P3427">
        <v>15623895</v>
      </c>
      <c r="Q3427">
        <v>2654</v>
      </c>
      <c r="R3427">
        <v>15311560</v>
      </c>
      <c r="S3427">
        <v>58962</v>
      </c>
      <c r="T3427">
        <v>1935479</v>
      </c>
      <c r="U3427">
        <v>7674</v>
      </c>
      <c r="V3427">
        <v>312335</v>
      </c>
      <c r="W3427">
        <v>2.8</v>
      </c>
      <c r="X3427">
        <v>4</v>
      </c>
      <c r="Y3427">
        <v>11.4</v>
      </c>
      <c r="Z3427">
        <v>4.4000000000000004</v>
      </c>
      <c r="AA3427">
        <v>4.4000000000000004</v>
      </c>
      <c r="AB3427">
        <v>3.5</v>
      </c>
      <c r="AC3427">
        <v>3.5</v>
      </c>
      <c r="AD3427">
        <v>11.7</v>
      </c>
    </row>
    <row r="3428" spans="1:30" x14ac:dyDescent="0.45">
      <c r="A3428" t="s">
        <v>245</v>
      </c>
      <c r="B3428">
        <v>29100</v>
      </c>
      <c r="C3428" t="s">
        <v>657</v>
      </c>
      <c r="E3428">
        <v>11</v>
      </c>
      <c r="F3428" t="s">
        <v>33</v>
      </c>
      <c r="G3428" t="s">
        <v>34</v>
      </c>
      <c r="H3428">
        <v>1</v>
      </c>
      <c r="I3428" t="s">
        <v>32</v>
      </c>
      <c r="J3428">
        <v>1</v>
      </c>
      <c r="K3428" t="s">
        <v>32</v>
      </c>
      <c r="L3428">
        <v>0</v>
      </c>
      <c r="M3428" t="s">
        <v>32</v>
      </c>
      <c r="N3428">
        <v>2012</v>
      </c>
      <c r="O3428">
        <v>90</v>
      </c>
      <c r="Q3428">
        <v>3</v>
      </c>
      <c r="U3428">
        <v>87</v>
      </c>
      <c r="W3428">
        <v>31.4</v>
      </c>
      <c r="Y3428">
        <v>0</v>
      </c>
      <c r="AC3428">
        <v>31</v>
      </c>
    </row>
    <row r="3429" spans="1:30" x14ac:dyDescent="0.45">
      <c r="A3429" t="s">
        <v>245</v>
      </c>
      <c r="B3429">
        <v>29100</v>
      </c>
      <c r="C3429" t="s">
        <v>657</v>
      </c>
      <c r="E3429">
        <v>23</v>
      </c>
      <c r="F3429" t="s">
        <v>37</v>
      </c>
      <c r="H3429">
        <v>1</v>
      </c>
      <c r="I3429" t="s">
        <v>32</v>
      </c>
      <c r="J3429">
        <v>1</v>
      </c>
      <c r="K3429" t="s">
        <v>32</v>
      </c>
      <c r="L3429">
        <v>0</v>
      </c>
      <c r="M3429" t="s">
        <v>32</v>
      </c>
      <c r="N3429">
        <v>2012</v>
      </c>
      <c r="O3429">
        <v>1351</v>
      </c>
      <c r="P3429">
        <v>658773</v>
      </c>
      <c r="Q3429">
        <v>297</v>
      </c>
      <c r="R3429">
        <v>585994</v>
      </c>
      <c r="S3429">
        <v>1848</v>
      </c>
      <c r="T3429">
        <v>91169</v>
      </c>
      <c r="U3429">
        <v>1054</v>
      </c>
      <c r="V3429">
        <v>72779</v>
      </c>
      <c r="W3429">
        <v>16.899999999999999</v>
      </c>
      <c r="X3429">
        <v>10.6</v>
      </c>
      <c r="Y3429">
        <v>34.9</v>
      </c>
      <c r="Z3429">
        <v>13</v>
      </c>
      <c r="AA3429">
        <v>19.5</v>
      </c>
      <c r="AB3429">
        <v>10.1</v>
      </c>
      <c r="AC3429">
        <v>20.8</v>
      </c>
      <c r="AD3429">
        <v>37.200000000000003</v>
      </c>
    </row>
    <row r="3430" spans="1:30" x14ac:dyDescent="0.45">
      <c r="A3430" t="s">
        <v>245</v>
      </c>
      <c r="B3430">
        <v>29100</v>
      </c>
      <c r="C3430" t="s">
        <v>657</v>
      </c>
      <c r="E3430" t="s">
        <v>38</v>
      </c>
      <c r="F3430" t="s">
        <v>39</v>
      </c>
      <c r="H3430">
        <v>1</v>
      </c>
      <c r="I3430" t="s">
        <v>32</v>
      </c>
      <c r="J3430">
        <v>1</v>
      </c>
      <c r="K3430" t="s">
        <v>32</v>
      </c>
      <c r="L3430">
        <v>0</v>
      </c>
      <c r="M3430" t="s">
        <v>32</v>
      </c>
      <c r="N3430">
        <v>2012</v>
      </c>
      <c r="O3430">
        <v>234</v>
      </c>
      <c r="P3430">
        <v>1795193</v>
      </c>
      <c r="Q3430">
        <v>150</v>
      </c>
      <c r="R3430">
        <v>1793029</v>
      </c>
      <c r="S3430">
        <v>6302</v>
      </c>
      <c r="T3430">
        <v>245822</v>
      </c>
      <c r="U3430">
        <v>84</v>
      </c>
      <c r="V3430">
        <v>2164</v>
      </c>
      <c r="W3430">
        <v>14.2</v>
      </c>
      <c r="X3430">
        <v>4.9000000000000004</v>
      </c>
      <c r="Y3430">
        <v>18.899999999999999</v>
      </c>
      <c r="Z3430">
        <v>5.2</v>
      </c>
      <c r="AA3430">
        <v>10.6</v>
      </c>
      <c r="AB3430">
        <v>10.3</v>
      </c>
      <c r="AC3430">
        <v>32.799999999999997</v>
      </c>
      <c r="AD3430">
        <v>6</v>
      </c>
    </row>
    <row r="3431" spans="1:30" x14ac:dyDescent="0.45">
      <c r="A3431" t="s">
        <v>245</v>
      </c>
      <c r="B3431">
        <v>29100</v>
      </c>
      <c r="C3431" t="s">
        <v>657</v>
      </c>
      <c r="E3431">
        <v>42</v>
      </c>
      <c r="F3431" t="s">
        <v>40</v>
      </c>
      <c r="H3431">
        <v>1</v>
      </c>
      <c r="I3431" t="s">
        <v>32</v>
      </c>
      <c r="J3431">
        <v>1</v>
      </c>
      <c r="K3431" t="s">
        <v>32</v>
      </c>
      <c r="L3431">
        <v>0</v>
      </c>
      <c r="M3431" t="s">
        <v>32</v>
      </c>
      <c r="N3431">
        <v>2012</v>
      </c>
      <c r="O3431">
        <v>357</v>
      </c>
      <c r="P3431">
        <v>6220756</v>
      </c>
      <c r="Q3431">
        <v>180</v>
      </c>
      <c r="R3431">
        <v>6201637</v>
      </c>
      <c r="S3431">
        <v>2792</v>
      </c>
      <c r="T3431">
        <v>113677</v>
      </c>
      <c r="U3431">
        <v>177</v>
      </c>
      <c r="V3431">
        <v>19118</v>
      </c>
      <c r="W3431">
        <v>21.9</v>
      </c>
      <c r="X3431">
        <v>2.7</v>
      </c>
      <c r="Y3431">
        <v>29.8</v>
      </c>
      <c r="Z3431">
        <v>2.8</v>
      </c>
      <c r="AA3431">
        <v>15.2</v>
      </c>
      <c r="AB3431">
        <v>9</v>
      </c>
      <c r="AC3431">
        <v>39.1</v>
      </c>
      <c r="AD3431">
        <v>48.1</v>
      </c>
    </row>
    <row r="3432" spans="1:30" x14ac:dyDescent="0.45">
      <c r="A3432" t="s">
        <v>245</v>
      </c>
      <c r="B3432">
        <v>29100</v>
      </c>
      <c r="C3432" t="s">
        <v>657</v>
      </c>
      <c r="E3432" t="s">
        <v>41</v>
      </c>
      <c r="F3432" t="s">
        <v>42</v>
      </c>
      <c r="H3432">
        <v>1</v>
      </c>
      <c r="I3432" t="s">
        <v>32</v>
      </c>
      <c r="J3432">
        <v>1</v>
      </c>
      <c r="K3432" t="s">
        <v>32</v>
      </c>
      <c r="L3432">
        <v>0</v>
      </c>
      <c r="M3432" t="s">
        <v>32</v>
      </c>
      <c r="N3432">
        <v>2012</v>
      </c>
      <c r="O3432">
        <v>1228</v>
      </c>
      <c r="P3432">
        <v>2319683</v>
      </c>
      <c r="Q3432">
        <v>433</v>
      </c>
      <c r="R3432">
        <v>2287485</v>
      </c>
      <c r="S3432">
        <v>9766</v>
      </c>
      <c r="T3432">
        <v>200132</v>
      </c>
      <c r="U3432">
        <v>795</v>
      </c>
      <c r="V3432">
        <v>32199</v>
      </c>
      <c r="W3432">
        <v>15.5</v>
      </c>
      <c r="X3432">
        <v>24.1</v>
      </c>
      <c r="Y3432">
        <v>18.5</v>
      </c>
      <c r="Z3432">
        <v>25.4</v>
      </c>
      <c r="AA3432">
        <v>17.399999999999999</v>
      </c>
      <c r="AB3432">
        <v>24.7</v>
      </c>
      <c r="AC3432">
        <v>19.399999999999999</v>
      </c>
      <c r="AD3432">
        <v>28.4</v>
      </c>
    </row>
    <row r="3433" spans="1:30" x14ac:dyDescent="0.45">
      <c r="A3433" t="s">
        <v>245</v>
      </c>
      <c r="B3433">
        <v>29100</v>
      </c>
      <c r="C3433" t="s">
        <v>657</v>
      </c>
      <c r="E3433" t="s">
        <v>43</v>
      </c>
      <c r="F3433" t="s">
        <v>44</v>
      </c>
      <c r="G3433" t="s">
        <v>45</v>
      </c>
      <c r="H3433">
        <v>1</v>
      </c>
      <c r="I3433" t="s">
        <v>32</v>
      </c>
      <c r="J3433">
        <v>1</v>
      </c>
      <c r="K3433" t="s">
        <v>32</v>
      </c>
      <c r="L3433">
        <v>0</v>
      </c>
      <c r="M3433" t="s">
        <v>32</v>
      </c>
      <c r="N3433">
        <v>2012</v>
      </c>
      <c r="O3433">
        <v>407</v>
      </c>
      <c r="P3433">
        <v>338890</v>
      </c>
      <c r="Q3433">
        <v>118</v>
      </c>
      <c r="R3433">
        <v>312941</v>
      </c>
      <c r="S3433">
        <v>1949</v>
      </c>
      <c r="T3433">
        <v>78540</v>
      </c>
      <c r="U3433">
        <v>289</v>
      </c>
      <c r="V3433">
        <v>25949</v>
      </c>
      <c r="W3433">
        <v>22.4</v>
      </c>
      <c r="X3433">
        <v>5.7</v>
      </c>
      <c r="Y3433">
        <v>30.3</v>
      </c>
      <c r="Z3433">
        <v>5.3</v>
      </c>
      <c r="AA3433">
        <v>17.2</v>
      </c>
      <c r="AB3433">
        <v>5.8</v>
      </c>
      <c r="AC3433">
        <v>26.6</v>
      </c>
      <c r="AD3433">
        <v>37.1</v>
      </c>
    </row>
    <row r="3434" spans="1:30" x14ac:dyDescent="0.45">
      <c r="A3434" t="s">
        <v>245</v>
      </c>
      <c r="B3434">
        <v>29100</v>
      </c>
      <c r="C3434" t="s">
        <v>657</v>
      </c>
      <c r="E3434">
        <v>51</v>
      </c>
      <c r="F3434" t="s">
        <v>46</v>
      </c>
      <c r="H3434">
        <v>1</v>
      </c>
      <c r="I3434" t="s">
        <v>32</v>
      </c>
      <c r="J3434">
        <v>1</v>
      </c>
      <c r="K3434" t="s">
        <v>32</v>
      </c>
      <c r="L3434">
        <v>0</v>
      </c>
      <c r="M3434" t="s">
        <v>32</v>
      </c>
      <c r="N3434">
        <v>2012</v>
      </c>
      <c r="O3434">
        <v>135</v>
      </c>
      <c r="P3434">
        <v>510566</v>
      </c>
      <c r="Q3434">
        <v>33</v>
      </c>
      <c r="R3434">
        <v>508693</v>
      </c>
      <c r="S3434">
        <v>2018</v>
      </c>
      <c r="T3434">
        <v>90577</v>
      </c>
      <c r="U3434">
        <v>102</v>
      </c>
      <c r="V3434">
        <v>1873</v>
      </c>
      <c r="W3434">
        <v>36.200000000000003</v>
      </c>
      <c r="X3434">
        <v>2.8</v>
      </c>
      <c r="Y3434">
        <v>17.2</v>
      </c>
      <c r="Z3434">
        <v>2.9</v>
      </c>
      <c r="AA3434">
        <v>4.0999999999999996</v>
      </c>
      <c r="AB3434">
        <v>4.5</v>
      </c>
      <c r="AC3434">
        <v>45.9</v>
      </c>
      <c r="AD3434">
        <v>29.8</v>
      </c>
    </row>
    <row r="3435" spans="1:30" x14ac:dyDescent="0.45">
      <c r="A3435" t="s">
        <v>245</v>
      </c>
      <c r="B3435">
        <v>29100</v>
      </c>
      <c r="C3435" t="s">
        <v>657</v>
      </c>
      <c r="E3435">
        <v>52</v>
      </c>
      <c r="F3435" t="s">
        <v>47</v>
      </c>
      <c r="G3435" t="s">
        <v>48</v>
      </c>
      <c r="H3435">
        <v>1</v>
      </c>
      <c r="I3435" t="s">
        <v>32</v>
      </c>
      <c r="J3435">
        <v>1</v>
      </c>
      <c r="K3435" t="s">
        <v>32</v>
      </c>
      <c r="L3435">
        <v>0</v>
      </c>
      <c r="M3435" t="s">
        <v>32</v>
      </c>
      <c r="N3435">
        <v>2012</v>
      </c>
      <c r="O3435">
        <v>462</v>
      </c>
      <c r="P3435">
        <v>657992</v>
      </c>
      <c r="Q3435">
        <v>138</v>
      </c>
      <c r="R3435">
        <v>650229</v>
      </c>
      <c r="S3435">
        <v>1803</v>
      </c>
      <c r="T3435">
        <v>93265</v>
      </c>
      <c r="U3435">
        <v>325</v>
      </c>
      <c r="V3435">
        <v>7763</v>
      </c>
      <c r="W3435">
        <v>27.4</v>
      </c>
      <c r="X3435">
        <v>4.0999999999999996</v>
      </c>
      <c r="Y3435">
        <v>28.7</v>
      </c>
      <c r="Z3435">
        <v>4.2</v>
      </c>
      <c r="AA3435">
        <v>3.7</v>
      </c>
      <c r="AB3435">
        <v>3.1</v>
      </c>
      <c r="AC3435">
        <v>28.3</v>
      </c>
      <c r="AD3435">
        <v>34.200000000000003</v>
      </c>
    </row>
    <row r="3436" spans="1:30" x14ac:dyDescent="0.45">
      <c r="A3436" t="s">
        <v>245</v>
      </c>
      <c r="B3436">
        <v>29100</v>
      </c>
      <c r="C3436" t="s">
        <v>657</v>
      </c>
      <c r="E3436">
        <v>53</v>
      </c>
      <c r="F3436" t="s">
        <v>49</v>
      </c>
      <c r="H3436">
        <v>1</v>
      </c>
      <c r="I3436" t="s">
        <v>32</v>
      </c>
      <c r="J3436">
        <v>1</v>
      </c>
      <c r="K3436" t="s">
        <v>32</v>
      </c>
      <c r="L3436">
        <v>0</v>
      </c>
      <c r="M3436" t="s">
        <v>32</v>
      </c>
      <c r="N3436">
        <v>2012</v>
      </c>
      <c r="O3436">
        <v>753</v>
      </c>
      <c r="P3436">
        <v>120273</v>
      </c>
      <c r="Q3436">
        <v>36</v>
      </c>
      <c r="R3436">
        <v>71504</v>
      </c>
      <c r="S3436">
        <v>519</v>
      </c>
      <c r="T3436">
        <v>14671</v>
      </c>
      <c r="U3436">
        <v>718</v>
      </c>
      <c r="V3436">
        <v>48769</v>
      </c>
      <c r="W3436">
        <v>25.4</v>
      </c>
      <c r="X3436">
        <v>18.399999999999999</v>
      </c>
      <c r="Y3436">
        <v>21.3</v>
      </c>
      <c r="Z3436">
        <v>7.3</v>
      </c>
      <c r="AA3436">
        <v>6.3</v>
      </c>
      <c r="AB3436">
        <v>11.8</v>
      </c>
      <c r="AC3436">
        <v>25.7</v>
      </c>
      <c r="AD3436">
        <v>44.7</v>
      </c>
    </row>
    <row r="3437" spans="1:30" x14ac:dyDescent="0.45">
      <c r="A3437" t="s">
        <v>245</v>
      </c>
      <c r="B3437">
        <v>29100</v>
      </c>
      <c r="C3437" t="s">
        <v>657</v>
      </c>
      <c r="E3437">
        <v>54</v>
      </c>
      <c r="F3437" t="s">
        <v>50</v>
      </c>
      <c r="H3437">
        <v>1</v>
      </c>
      <c r="I3437" t="s">
        <v>32</v>
      </c>
      <c r="J3437">
        <v>1</v>
      </c>
      <c r="K3437" t="s">
        <v>32</v>
      </c>
      <c r="L3437">
        <v>0</v>
      </c>
      <c r="M3437" t="s">
        <v>32</v>
      </c>
      <c r="N3437">
        <v>2012</v>
      </c>
      <c r="O3437">
        <v>1183</v>
      </c>
      <c r="P3437">
        <v>266213</v>
      </c>
      <c r="Q3437">
        <v>278</v>
      </c>
      <c r="R3437">
        <v>242804</v>
      </c>
      <c r="S3437">
        <v>2010</v>
      </c>
      <c r="T3437">
        <v>83811</v>
      </c>
      <c r="U3437">
        <v>905</v>
      </c>
      <c r="V3437">
        <v>23409</v>
      </c>
      <c r="W3437">
        <v>22.3</v>
      </c>
      <c r="X3437">
        <v>21.4</v>
      </c>
      <c r="Y3437">
        <v>22.8</v>
      </c>
      <c r="Z3437">
        <v>23</v>
      </c>
      <c r="AA3437">
        <v>27.1</v>
      </c>
      <c r="AB3437">
        <v>23.9</v>
      </c>
      <c r="AC3437">
        <v>28.1</v>
      </c>
      <c r="AD3437">
        <v>30.1</v>
      </c>
    </row>
    <row r="3438" spans="1:30" x14ac:dyDescent="0.45">
      <c r="A3438" t="s">
        <v>245</v>
      </c>
      <c r="B3438">
        <v>29100</v>
      </c>
      <c r="C3438" t="s">
        <v>657</v>
      </c>
      <c r="E3438">
        <v>56</v>
      </c>
      <c r="F3438" t="s">
        <v>51</v>
      </c>
      <c r="H3438">
        <v>1</v>
      </c>
      <c r="I3438" t="s">
        <v>32</v>
      </c>
      <c r="J3438">
        <v>1</v>
      </c>
      <c r="K3438" t="s">
        <v>32</v>
      </c>
      <c r="L3438">
        <v>0</v>
      </c>
      <c r="M3438" t="s">
        <v>32</v>
      </c>
      <c r="N3438">
        <v>2012</v>
      </c>
      <c r="O3438">
        <v>488</v>
      </c>
      <c r="P3438">
        <v>138118</v>
      </c>
      <c r="Q3438">
        <v>88</v>
      </c>
      <c r="R3438">
        <v>131362</v>
      </c>
      <c r="S3438">
        <v>2630</v>
      </c>
      <c r="T3438">
        <v>61284</v>
      </c>
      <c r="U3438">
        <v>400</v>
      </c>
      <c r="V3438">
        <v>6755</v>
      </c>
      <c r="W3438">
        <v>17</v>
      </c>
      <c r="X3438">
        <v>6.3</v>
      </c>
      <c r="Y3438">
        <v>42.3</v>
      </c>
      <c r="Z3438">
        <v>4.5</v>
      </c>
      <c r="AA3438">
        <v>11.3</v>
      </c>
      <c r="AB3438">
        <v>5.9</v>
      </c>
      <c r="AC3438">
        <v>14.6</v>
      </c>
      <c r="AD3438">
        <v>45.1</v>
      </c>
    </row>
    <row r="3439" spans="1:30" x14ac:dyDescent="0.45">
      <c r="A3439" t="s">
        <v>245</v>
      </c>
      <c r="B3439">
        <v>29100</v>
      </c>
      <c r="C3439" t="s">
        <v>657</v>
      </c>
      <c r="E3439">
        <v>61</v>
      </c>
      <c r="F3439" t="s">
        <v>52</v>
      </c>
      <c r="H3439">
        <v>1</v>
      </c>
      <c r="I3439" t="s">
        <v>32</v>
      </c>
      <c r="J3439">
        <v>1</v>
      </c>
      <c r="K3439" t="s">
        <v>32</v>
      </c>
      <c r="L3439">
        <v>0</v>
      </c>
      <c r="M3439" t="s">
        <v>32</v>
      </c>
      <c r="N3439">
        <v>2012</v>
      </c>
      <c r="O3439">
        <v>225</v>
      </c>
      <c r="P3439">
        <v>63119</v>
      </c>
      <c r="Q3439">
        <v>31</v>
      </c>
      <c r="R3439">
        <v>62137</v>
      </c>
      <c r="S3439">
        <v>1397</v>
      </c>
      <c r="T3439">
        <v>28868</v>
      </c>
      <c r="U3439">
        <v>194</v>
      </c>
      <c r="V3439">
        <v>982</v>
      </c>
      <c r="W3439">
        <v>35.9</v>
      </c>
      <c r="X3439">
        <v>3.9</v>
      </c>
      <c r="Y3439">
        <v>25.8</v>
      </c>
      <c r="Z3439">
        <v>4.0999999999999996</v>
      </c>
      <c r="AA3439">
        <v>5.7</v>
      </c>
      <c r="AB3439">
        <v>3.7</v>
      </c>
      <c r="AC3439">
        <v>39.700000000000003</v>
      </c>
      <c r="AD3439">
        <v>23.5</v>
      </c>
    </row>
    <row r="3440" spans="1:30" x14ac:dyDescent="0.45">
      <c r="A3440" t="s">
        <v>245</v>
      </c>
      <c r="B3440">
        <v>29100</v>
      </c>
      <c r="C3440" t="s">
        <v>657</v>
      </c>
      <c r="E3440">
        <v>62</v>
      </c>
      <c r="F3440" t="s">
        <v>53</v>
      </c>
      <c r="H3440">
        <v>1</v>
      </c>
      <c r="I3440" t="s">
        <v>32</v>
      </c>
      <c r="J3440">
        <v>1</v>
      </c>
      <c r="K3440" t="s">
        <v>32</v>
      </c>
      <c r="L3440">
        <v>0</v>
      </c>
      <c r="M3440" t="s">
        <v>32</v>
      </c>
      <c r="N3440">
        <v>2012</v>
      </c>
      <c r="O3440">
        <v>1000</v>
      </c>
      <c r="P3440">
        <v>1541667</v>
      </c>
      <c r="Q3440">
        <v>234</v>
      </c>
      <c r="R3440">
        <v>1524323</v>
      </c>
      <c r="S3440">
        <v>12351</v>
      </c>
      <c r="T3440">
        <v>541889</v>
      </c>
      <c r="U3440">
        <v>767</v>
      </c>
      <c r="V3440">
        <v>17344</v>
      </c>
      <c r="W3440">
        <v>10.199999999999999</v>
      </c>
      <c r="X3440">
        <v>5.3</v>
      </c>
      <c r="Y3440">
        <v>26.5</v>
      </c>
      <c r="Z3440">
        <v>5.7</v>
      </c>
      <c r="AA3440">
        <v>5.6</v>
      </c>
      <c r="AB3440">
        <v>5.7</v>
      </c>
      <c r="AC3440">
        <v>14.4</v>
      </c>
      <c r="AD3440">
        <v>34.200000000000003</v>
      </c>
    </row>
    <row r="3441" spans="1:30" x14ac:dyDescent="0.45">
      <c r="A3441" t="s">
        <v>245</v>
      </c>
      <c r="B3441">
        <v>29100</v>
      </c>
      <c r="C3441" t="s">
        <v>657</v>
      </c>
      <c r="E3441">
        <v>71</v>
      </c>
      <c r="F3441" t="s">
        <v>54</v>
      </c>
      <c r="H3441">
        <v>1</v>
      </c>
      <c r="I3441" t="s">
        <v>32</v>
      </c>
      <c r="J3441">
        <v>1</v>
      </c>
      <c r="K3441" t="s">
        <v>32</v>
      </c>
      <c r="L3441">
        <v>0</v>
      </c>
      <c r="M3441" t="s">
        <v>32</v>
      </c>
      <c r="N3441">
        <v>2012</v>
      </c>
      <c r="O3441">
        <v>522</v>
      </c>
      <c r="P3441">
        <v>102439</v>
      </c>
      <c r="Q3441">
        <v>94</v>
      </c>
      <c r="R3441">
        <v>96222</v>
      </c>
      <c r="S3441">
        <v>2094</v>
      </c>
      <c r="T3441">
        <v>25313</v>
      </c>
      <c r="U3441">
        <v>428</v>
      </c>
      <c r="W3441">
        <v>28.7</v>
      </c>
      <c r="X3441">
        <v>22.5</v>
      </c>
      <c r="Y3441">
        <v>35.9</v>
      </c>
      <c r="Z3441">
        <v>25.3</v>
      </c>
      <c r="AA3441">
        <v>33.799999999999997</v>
      </c>
      <c r="AB3441">
        <v>40.4</v>
      </c>
      <c r="AC3441">
        <v>34.799999999999997</v>
      </c>
    </row>
    <row r="3442" spans="1:30" x14ac:dyDescent="0.45">
      <c r="A3442" t="s">
        <v>245</v>
      </c>
      <c r="B3442">
        <v>29100</v>
      </c>
      <c r="C3442" t="s">
        <v>657</v>
      </c>
      <c r="E3442">
        <v>72</v>
      </c>
      <c r="F3442" t="s">
        <v>55</v>
      </c>
      <c r="H3442">
        <v>1</v>
      </c>
      <c r="I3442" t="s">
        <v>32</v>
      </c>
      <c r="J3442">
        <v>1</v>
      </c>
      <c r="K3442" t="s">
        <v>32</v>
      </c>
      <c r="L3442">
        <v>0</v>
      </c>
      <c r="M3442" t="s">
        <v>32</v>
      </c>
      <c r="N3442">
        <v>2012</v>
      </c>
      <c r="O3442">
        <v>515</v>
      </c>
      <c r="P3442">
        <v>296006</v>
      </c>
      <c r="Q3442">
        <v>420</v>
      </c>
      <c r="R3442">
        <v>293387</v>
      </c>
      <c r="S3442">
        <v>7776</v>
      </c>
      <c r="T3442">
        <v>82411</v>
      </c>
      <c r="U3442">
        <v>95</v>
      </c>
      <c r="W3442">
        <v>19.8</v>
      </c>
      <c r="X3442">
        <v>17.899999999999999</v>
      </c>
      <c r="Y3442">
        <v>22.7</v>
      </c>
      <c r="Z3442">
        <v>19</v>
      </c>
      <c r="AA3442">
        <v>22</v>
      </c>
      <c r="AB3442">
        <v>18.2</v>
      </c>
      <c r="AC3442">
        <v>48.5</v>
      </c>
    </row>
    <row r="3443" spans="1:30" x14ac:dyDescent="0.45">
      <c r="A3443" t="s">
        <v>245</v>
      </c>
      <c r="B3443">
        <v>29100</v>
      </c>
      <c r="C3443" t="s">
        <v>657</v>
      </c>
      <c r="E3443">
        <v>81</v>
      </c>
      <c r="F3443" t="s">
        <v>56</v>
      </c>
      <c r="G3443" t="s">
        <v>57</v>
      </c>
      <c r="H3443">
        <v>1</v>
      </c>
      <c r="I3443" t="s">
        <v>32</v>
      </c>
      <c r="J3443">
        <v>1</v>
      </c>
      <c r="K3443" t="s">
        <v>32</v>
      </c>
      <c r="L3443">
        <v>0</v>
      </c>
      <c r="M3443" t="s">
        <v>32</v>
      </c>
      <c r="N3443">
        <v>2012</v>
      </c>
      <c r="O3443">
        <v>1384</v>
      </c>
      <c r="P3443">
        <v>103059</v>
      </c>
      <c r="Q3443">
        <v>150</v>
      </c>
      <c r="R3443">
        <v>65305</v>
      </c>
      <c r="S3443">
        <v>943</v>
      </c>
      <c r="T3443">
        <v>20086</v>
      </c>
      <c r="U3443">
        <v>1234</v>
      </c>
      <c r="V3443">
        <v>37754</v>
      </c>
      <c r="W3443">
        <v>9.1999999999999993</v>
      </c>
      <c r="X3443">
        <v>22.6</v>
      </c>
      <c r="Y3443">
        <v>41.7</v>
      </c>
      <c r="Z3443">
        <v>29.2</v>
      </c>
      <c r="AA3443">
        <v>36.5</v>
      </c>
      <c r="AB3443">
        <v>26.7</v>
      </c>
      <c r="AC3443">
        <v>7</v>
      </c>
      <c r="AD3443">
        <v>19.399999999999999</v>
      </c>
    </row>
    <row r="3444" spans="1:30" x14ac:dyDescent="0.45">
      <c r="A3444" t="s">
        <v>246</v>
      </c>
      <c r="B3444">
        <v>29180</v>
      </c>
      <c r="C3444" t="s">
        <v>658</v>
      </c>
      <c r="E3444">
        <v>0</v>
      </c>
      <c r="F3444" t="s">
        <v>31</v>
      </c>
      <c r="H3444">
        <v>1</v>
      </c>
      <c r="I3444" t="s">
        <v>32</v>
      </c>
      <c r="J3444">
        <v>1</v>
      </c>
      <c r="K3444" t="s">
        <v>32</v>
      </c>
      <c r="L3444">
        <v>0</v>
      </c>
      <c r="M3444" t="s">
        <v>32</v>
      </c>
      <c r="N3444">
        <v>2012</v>
      </c>
      <c r="O3444">
        <v>49061</v>
      </c>
      <c r="P3444">
        <v>43069061</v>
      </c>
      <c r="Q3444">
        <v>10429</v>
      </c>
      <c r="R3444">
        <v>41076410</v>
      </c>
      <c r="S3444">
        <v>190167</v>
      </c>
      <c r="T3444">
        <v>8011695</v>
      </c>
      <c r="U3444">
        <v>38632</v>
      </c>
      <c r="V3444">
        <v>1992651</v>
      </c>
      <c r="W3444">
        <v>2.2999999999999998</v>
      </c>
      <c r="X3444">
        <v>4.3</v>
      </c>
      <c r="Y3444">
        <v>5.3</v>
      </c>
      <c r="Z3444">
        <v>4.5</v>
      </c>
      <c r="AA3444">
        <v>2.2000000000000002</v>
      </c>
      <c r="AB3444">
        <v>3.2</v>
      </c>
      <c r="AC3444">
        <v>2.4</v>
      </c>
      <c r="AD3444">
        <v>10.3</v>
      </c>
    </row>
    <row r="3445" spans="1:30" x14ac:dyDescent="0.45">
      <c r="A3445" t="s">
        <v>246</v>
      </c>
      <c r="B3445">
        <v>29180</v>
      </c>
      <c r="C3445" t="s">
        <v>658</v>
      </c>
      <c r="E3445">
        <v>11</v>
      </c>
      <c r="F3445" t="s">
        <v>33</v>
      </c>
      <c r="G3445" t="s">
        <v>34</v>
      </c>
      <c r="H3445">
        <v>1</v>
      </c>
      <c r="I3445" t="s">
        <v>32</v>
      </c>
      <c r="J3445">
        <v>1</v>
      </c>
      <c r="K3445" t="s">
        <v>32</v>
      </c>
      <c r="L3445">
        <v>0</v>
      </c>
      <c r="M3445" t="s">
        <v>32</v>
      </c>
      <c r="N3445">
        <v>2012</v>
      </c>
      <c r="O3445">
        <v>833</v>
      </c>
      <c r="P3445">
        <v>52177</v>
      </c>
      <c r="Q3445">
        <v>37</v>
      </c>
      <c r="R3445">
        <v>30183</v>
      </c>
      <c r="S3445">
        <v>234</v>
      </c>
      <c r="T3445">
        <v>9916</v>
      </c>
      <c r="U3445">
        <v>796</v>
      </c>
      <c r="V3445">
        <v>21994</v>
      </c>
      <c r="W3445">
        <v>8.9</v>
      </c>
      <c r="X3445">
        <v>23.3</v>
      </c>
      <c r="Y3445">
        <v>42.8</v>
      </c>
      <c r="Z3445">
        <v>35.6</v>
      </c>
      <c r="AA3445">
        <v>52.7</v>
      </c>
      <c r="AB3445">
        <v>46.9</v>
      </c>
      <c r="AC3445">
        <v>8.1999999999999993</v>
      </c>
      <c r="AD3445">
        <v>27.9</v>
      </c>
    </row>
    <row r="3446" spans="1:30" x14ac:dyDescent="0.45">
      <c r="A3446" t="s">
        <v>246</v>
      </c>
      <c r="B3446">
        <v>29180</v>
      </c>
      <c r="C3446" t="s">
        <v>658</v>
      </c>
      <c r="E3446">
        <v>21</v>
      </c>
      <c r="F3446" t="s">
        <v>35</v>
      </c>
      <c r="H3446">
        <v>1</v>
      </c>
      <c r="I3446" t="s">
        <v>32</v>
      </c>
      <c r="J3446">
        <v>1</v>
      </c>
      <c r="K3446" t="s">
        <v>32</v>
      </c>
      <c r="L3446">
        <v>0</v>
      </c>
      <c r="M3446" t="s">
        <v>32</v>
      </c>
      <c r="N3446">
        <v>2012</v>
      </c>
      <c r="O3446">
        <v>1869</v>
      </c>
      <c r="P3446">
        <v>3189361</v>
      </c>
      <c r="Q3446">
        <v>400</v>
      </c>
      <c r="R3446">
        <v>3023741</v>
      </c>
      <c r="S3446">
        <v>17786</v>
      </c>
      <c r="T3446">
        <v>978905</v>
      </c>
      <c r="U3446">
        <v>1469</v>
      </c>
      <c r="V3446">
        <v>165620</v>
      </c>
      <c r="W3446">
        <v>9.6</v>
      </c>
      <c r="X3446">
        <v>4.5</v>
      </c>
      <c r="Y3446">
        <v>15.1</v>
      </c>
      <c r="Z3446">
        <v>4.8</v>
      </c>
      <c r="AA3446">
        <v>7</v>
      </c>
      <c r="AB3446">
        <v>5</v>
      </c>
      <c r="AC3446">
        <v>9.9</v>
      </c>
      <c r="AD3446">
        <v>26</v>
      </c>
    </row>
    <row r="3447" spans="1:30" x14ac:dyDescent="0.45">
      <c r="A3447" t="s">
        <v>246</v>
      </c>
      <c r="B3447">
        <v>29180</v>
      </c>
      <c r="C3447" t="s">
        <v>658</v>
      </c>
      <c r="E3447">
        <v>22</v>
      </c>
      <c r="F3447" t="s">
        <v>36</v>
      </c>
      <c r="H3447">
        <v>1</v>
      </c>
      <c r="I3447" t="s">
        <v>32</v>
      </c>
      <c r="J3447">
        <v>1</v>
      </c>
      <c r="K3447" t="s">
        <v>32</v>
      </c>
      <c r="L3447">
        <v>0</v>
      </c>
      <c r="M3447" t="s">
        <v>32</v>
      </c>
      <c r="N3447">
        <v>2012</v>
      </c>
      <c r="O3447">
        <v>49</v>
      </c>
      <c r="P3447">
        <v>405729</v>
      </c>
      <c r="Q3447">
        <v>26</v>
      </c>
      <c r="R3447">
        <v>404977</v>
      </c>
      <c r="S3447">
        <v>614</v>
      </c>
      <c r="T3447">
        <v>36699</v>
      </c>
      <c r="U3447">
        <v>23</v>
      </c>
      <c r="V3447">
        <v>752</v>
      </c>
      <c r="W3447">
        <v>19.2</v>
      </c>
      <c r="X3447">
        <v>0.7</v>
      </c>
      <c r="Y3447">
        <v>39.700000000000003</v>
      </c>
      <c r="Z3447">
        <v>0.7</v>
      </c>
      <c r="AA3447">
        <v>0.2</v>
      </c>
      <c r="AB3447">
        <v>0.3</v>
      </c>
      <c r="AC3447">
        <v>31</v>
      </c>
      <c r="AD3447">
        <v>21.4</v>
      </c>
    </row>
    <row r="3448" spans="1:30" x14ac:dyDescent="0.45">
      <c r="A3448" t="s">
        <v>246</v>
      </c>
      <c r="B3448">
        <v>29180</v>
      </c>
      <c r="C3448" t="s">
        <v>658</v>
      </c>
      <c r="E3448">
        <v>23</v>
      </c>
      <c r="F3448" t="s">
        <v>37</v>
      </c>
      <c r="H3448">
        <v>1</v>
      </c>
      <c r="I3448" t="s">
        <v>32</v>
      </c>
      <c r="J3448">
        <v>1</v>
      </c>
      <c r="K3448" t="s">
        <v>32</v>
      </c>
      <c r="L3448">
        <v>0</v>
      </c>
      <c r="M3448" t="s">
        <v>32</v>
      </c>
      <c r="N3448">
        <v>2012</v>
      </c>
      <c r="O3448">
        <v>4696</v>
      </c>
      <c r="P3448">
        <v>2635009</v>
      </c>
      <c r="Q3448">
        <v>896</v>
      </c>
      <c r="R3448">
        <v>2437306</v>
      </c>
      <c r="S3448">
        <v>10867</v>
      </c>
      <c r="T3448">
        <v>505982</v>
      </c>
      <c r="U3448">
        <v>3801</v>
      </c>
      <c r="V3448">
        <v>197703</v>
      </c>
      <c r="W3448">
        <v>9.4</v>
      </c>
      <c r="X3448">
        <v>21.8</v>
      </c>
      <c r="Y3448">
        <v>13.9</v>
      </c>
      <c r="Z3448">
        <v>24.8</v>
      </c>
      <c r="AA3448">
        <v>9.8000000000000007</v>
      </c>
      <c r="AB3448">
        <v>9.1</v>
      </c>
      <c r="AC3448">
        <v>10.1</v>
      </c>
      <c r="AD3448">
        <v>16.600000000000001</v>
      </c>
    </row>
    <row r="3449" spans="1:30" x14ac:dyDescent="0.45">
      <c r="A3449" t="s">
        <v>246</v>
      </c>
      <c r="B3449">
        <v>29180</v>
      </c>
      <c r="C3449" t="s">
        <v>658</v>
      </c>
      <c r="E3449" t="s">
        <v>38</v>
      </c>
      <c r="F3449" t="s">
        <v>39</v>
      </c>
      <c r="H3449">
        <v>1</v>
      </c>
      <c r="I3449" t="s">
        <v>32</v>
      </c>
      <c r="J3449">
        <v>1</v>
      </c>
      <c r="K3449" t="s">
        <v>32</v>
      </c>
      <c r="L3449">
        <v>0</v>
      </c>
      <c r="M3449" t="s">
        <v>32</v>
      </c>
      <c r="N3449">
        <v>2012</v>
      </c>
      <c r="O3449">
        <v>1160</v>
      </c>
      <c r="P3449">
        <v>4887579</v>
      </c>
      <c r="Q3449">
        <v>494</v>
      </c>
      <c r="R3449">
        <v>4837005</v>
      </c>
      <c r="S3449">
        <v>13629</v>
      </c>
      <c r="T3449">
        <v>732852</v>
      </c>
      <c r="U3449">
        <v>666</v>
      </c>
      <c r="V3449">
        <v>50574</v>
      </c>
      <c r="W3449">
        <v>7.8</v>
      </c>
      <c r="X3449">
        <v>4.0999999999999996</v>
      </c>
      <c r="Y3449">
        <v>15.7</v>
      </c>
      <c r="Z3449">
        <v>4.2</v>
      </c>
      <c r="AA3449">
        <v>7.8</v>
      </c>
      <c r="AB3449">
        <v>8.9</v>
      </c>
      <c r="AC3449">
        <v>13.3</v>
      </c>
      <c r="AD3449">
        <v>33.200000000000003</v>
      </c>
    </row>
    <row r="3450" spans="1:30" x14ac:dyDescent="0.45">
      <c r="A3450" t="s">
        <v>246</v>
      </c>
      <c r="B3450">
        <v>29180</v>
      </c>
      <c r="C3450" t="s">
        <v>658</v>
      </c>
      <c r="E3450">
        <v>42</v>
      </c>
      <c r="F3450" t="s">
        <v>40</v>
      </c>
      <c r="H3450">
        <v>1</v>
      </c>
      <c r="I3450" t="s">
        <v>32</v>
      </c>
      <c r="J3450">
        <v>1</v>
      </c>
      <c r="K3450" t="s">
        <v>32</v>
      </c>
      <c r="L3450">
        <v>0</v>
      </c>
      <c r="M3450" t="s">
        <v>32</v>
      </c>
      <c r="N3450">
        <v>2012</v>
      </c>
      <c r="O3450">
        <v>1312</v>
      </c>
      <c r="P3450">
        <v>8120721</v>
      </c>
      <c r="Q3450">
        <v>748</v>
      </c>
      <c r="R3450">
        <v>7979366</v>
      </c>
      <c r="S3450">
        <v>12062</v>
      </c>
      <c r="T3450">
        <v>728397</v>
      </c>
      <c r="U3450">
        <v>565</v>
      </c>
      <c r="W3450">
        <v>10.4</v>
      </c>
      <c r="X3450">
        <v>13</v>
      </c>
      <c r="Y3450">
        <v>11.5</v>
      </c>
      <c r="Z3450">
        <v>13.2</v>
      </c>
      <c r="AA3450">
        <v>9.8000000000000007</v>
      </c>
      <c r="AB3450">
        <v>13.2</v>
      </c>
      <c r="AC3450">
        <v>20</v>
      </c>
    </row>
    <row r="3451" spans="1:30" x14ac:dyDescent="0.45">
      <c r="A3451" t="s">
        <v>246</v>
      </c>
      <c r="B3451">
        <v>29180</v>
      </c>
      <c r="C3451" t="s">
        <v>658</v>
      </c>
      <c r="E3451" t="s">
        <v>41</v>
      </c>
      <c r="F3451" t="s">
        <v>42</v>
      </c>
      <c r="H3451">
        <v>1</v>
      </c>
      <c r="I3451" t="s">
        <v>32</v>
      </c>
      <c r="J3451">
        <v>1</v>
      </c>
      <c r="K3451" t="s">
        <v>32</v>
      </c>
      <c r="L3451">
        <v>0</v>
      </c>
      <c r="M3451" t="s">
        <v>32</v>
      </c>
      <c r="N3451">
        <v>2012</v>
      </c>
      <c r="O3451">
        <v>3828</v>
      </c>
      <c r="P3451">
        <v>7162387</v>
      </c>
      <c r="Q3451">
        <v>1243</v>
      </c>
      <c r="R3451">
        <v>7040181</v>
      </c>
      <c r="S3451">
        <v>25352</v>
      </c>
      <c r="T3451">
        <v>623300</v>
      </c>
      <c r="U3451">
        <v>2585</v>
      </c>
      <c r="V3451">
        <v>122206</v>
      </c>
      <c r="W3451">
        <v>6.3</v>
      </c>
      <c r="X3451">
        <v>7</v>
      </c>
      <c r="Y3451">
        <v>9</v>
      </c>
      <c r="Z3451">
        <v>7.3</v>
      </c>
      <c r="AA3451">
        <v>5.6</v>
      </c>
      <c r="AB3451">
        <v>8.1999999999999993</v>
      </c>
      <c r="AC3451">
        <v>8.5</v>
      </c>
      <c r="AD3451">
        <v>22.6</v>
      </c>
    </row>
    <row r="3452" spans="1:30" x14ac:dyDescent="0.45">
      <c r="A3452" t="s">
        <v>246</v>
      </c>
      <c r="B3452">
        <v>29180</v>
      </c>
      <c r="C3452" t="s">
        <v>658</v>
      </c>
      <c r="E3452" t="s">
        <v>43</v>
      </c>
      <c r="F3452" t="s">
        <v>44</v>
      </c>
      <c r="G3452" t="s">
        <v>45</v>
      </c>
      <c r="H3452">
        <v>1</v>
      </c>
      <c r="I3452" t="s">
        <v>32</v>
      </c>
      <c r="J3452">
        <v>1</v>
      </c>
      <c r="K3452" t="s">
        <v>32</v>
      </c>
      <c r="L3452">
        <v>0</v>
      </c>
      <c r="M3452" t="s">
        <v>32</v>
      </c>
      <c r="N3452">
        <v>2012</v>
      </c>
      <c r="O3452">
        <v>2343</v>
      </c>
      <c r="P3452">
        <v>1778888</v>
      </c>
      <c r="Q3452">
        <v>424</v>
      </c>
      <c r="R3452">
        <v>1612413</v>
      </c>
      <c r="S3452">
        <v>8182</v>
      </c>
      <c r="T3452">
        <v>419715</v>
      </c>
      <c r="U3452">
        <v>1919</v>
      </c>
      <c r="V3452">
        <v>166475</v>
      </c>
      <c r="W3452">
        <v>9.1999999999999993</v>
      </c>
      <c r="X3452">
        <v>6.2</v>
      </c>
      <c r="Y3452">
        <v>12.8</v>
      </c>
      <c r="Z3452">
        <v>6.7</v>
      </c>
      <c r="AA3452">
        <v>12.1</v>
      </c>
      <c r="AB3452">
        <v>9</v>
      </c>
      <c r="AC3452">
        <v>10.3</v>
      </c>
      <c r="AD3452">
        <v>20.7</v>
      </c>
    </row>
    <row r="3453" spans="1:30" x14ac:dyDescent="0.45">
      <c r="A3453" t="s">
        <v>246</v>
      </c>
      <c r="B3453">
        <v>29180</v>
      </c>
      <c r="C3453" t="s">
        <v>658</v>
      </c>
      <c r="E3453">
        <v>51</v>
      </c>
      <c r="F3453" t="s">
        <v>46</v>
      </c>
      <c r="H3453">
        <v>1</v>
      </c>
      <c r="I3453" t="s">
        <v>32</v>
      </c>
      <c r="J3453">
        <v>1</v>
      </c>
      <c r="K3453" t="s">
        <v>32</v>
      </c>
      <c r="L3453">
        <v>0</v>
      </c>
      <c r="M3453" t="s">
        <v>32</v>
      </c>
      <c r="N3453">
        <v>2012</v>
      </c>
      <c r="O3453">
        <v>321</v>
      </c>
      <c r="P3453">
        <v>1175306</v>
      </c>
      <c r="Q3453">
        <v>70</v>
      </c>
      <c r="R3453">
        <v>1170500</v>
      </c>
      <c r="S3453">
        <v>3288</v>
      </c>
      <c r="T3453">
        <v>148426</v>
      </c>
      <c r="U3453">
        <v>251</v>
      </c>
      <c r="V3453">
        <v>4806</v>
      </c>
      <c r="W3453">
        <v>17.600000000000001</v>
      </c>
      <c r="X3453">
        <v>4.8</v>
      </c>
      <c r="Y3453">
        <v>15.6</v>
      </c>
      <c r="Z3453">
        <v>5</v>
      </c>
      <c r="AA3453">
        <v>4.8</v>
      </c>
      <c r="AB3453">
        <v>4.0999999999999996</v>
      </c>
      <c r="AC3453">
        <v>21.2</v>
      </c>
      <c r="AD3453">
        <v>24.9</v>
      </c>
    </row>
    <row r="3454" spans="1:30" x14ac:dyDescent="0.45">
      <c r="A3454" t="s">
        <v>246</v>
      </c>
      <c r="B3454">
        <v>29180</v>
      </c>
      <c r="C3454" t="s">
        <v>658</v>
      </c>
      <c r="E3454">
        <v>52</v>
      </c>
      <c r="F3454" t="s">
        <v>47</v>
      </c>
      <c r="G3454" t="s">
        <v>48</v>
      </c>
      <c r="H3454">
        <v>1</v>
      </c>
      <c r="I3454" t="s">
        <v>32</v>
      </c>
      <c r="J3454">
        <v>1</v>
      </c>
      <c r="K3454" t="s">
        <v>32</v>
      </c>
      <c r="L3454">
        <v>0</v>
      </c>
      <c r="M3454" t="s">
        <v>32</v>
      </c>
      <c r="N3454">
        <v>2012</v>
      </c>
      <c r="O3454">
        <v>1713</v>
      </c>
      <c r="P3454">
        <v>1290419</v>
      </c>
      <c r="Q3454">
        <v>487</v>
      </c>
      <c r="R3454">
        <v>1204574</v>
      </c>
      <c r="S3454">
        <v>5362</v>
      </c>
      <c r="T3454">
        <v>271927</v>
      </c>
      <c r="U3454">
        <v>1225</v>
      </c>
      <c r="V3454">
        <v>85845</v>
      </c>
      <c r="W3454">
        <v>10.3</v>
      </c>
      <c r="X3454">
        <v>7.2</v>
      </c>
      <c r="Y3454">
        <v>24.4</v>
      </c>
      <c r="Z3454">
        <v>7</v>
      </c>
      <c r="AA3454">
        <v>12.2</v>
      </c>
      <c r="AB3454">
        <v>7.4</v>
      </c>
      <c r="AC3454">
        <v>9.8000000000000007</v>
      </c>
      <c r="AD3454">
        <v>17.5</v>
      </c>
    </row>
    <row r="3455" spans="1:30" x14ac:dyDescent="0.45">
      <c r="A3455" t="s">
        <v>246</v>
      </c>
      <c r="B3455">
        <v>29180</v>
      </c>
      <c r="C3455" t="s">
        <v>658</v>
      </c>
      <c r="E3455">
        <v>53</v>
      </c>
      <c r="F3455" t="s">
        <v>49</v>
      </c>
      <c r="H3455">
        <v>1</v>
      </c>
      <c r="I3455" t="s">
        <v>32</v>
      </c>
      <c r="J3455">
        <v>1</v>
      </c>
      <c r="K3455" t="s">
        <v>32</v>
      </c>
      <c r="L3455">
        <v>0</v>
      </c>
      <c r="M3455" t="s">
        <v>32</v>
      </c>
      <c r="N3455">
        <v>2012</v>
      </c>
      <c r="O3455">
        <v>4072</v>
      </c>
      <c r="P3455">
        <v>2738844</v>
      </c>
      <c r="Q3455">
        <v>631</v>
      </c>
      <c r="R3455">
        <v>2372031</v>
      </c>
      <c r="S3455">
        <v>7029</v>
      </c>
      <c r="T3455">
        <v>474658</v>
      </c>
      <c r="U3455">
        <v>3441</v>
      </c>
      <c r="V3455">
        <v>366813</v>
      </c>
      <c r="W3455">
        <v>9.3000000000000007</v>
      </c>
      <c r="X3455">
        <v>9</v>
      </c>
      <c r="Y3455">
        <v>8</v>
      </c>
      <c r="Z3455">
        <v>8.6999999999999993</v>
      </c>
      <c r="AA3455">
        <v>7.6</v>
      </c>
      <c r="AB3455">
        <v>5.9</v>
      </c>
      <c r="AC3455">
        <v>10.4</v>
      </c>
      <c r="AD3455">
        <v>41.8</v>
      </c>
    </row>
    <row r="3456" spans="1:30" x14ac:dyDescent="0.45">
      <c r="A3456" t="s">
        <v>246</v>
      </c>
      <c r="B3456">
        <v>29180</v>
      </c>
      <c r="C3456" t="s">
        <v>658</v>
      </c>
      <c r="E3456">
        <v>54</v>
      </c>
      <c r="F3456" t="s">
        <v>50</v>
      </c>
      <c r="H3456">
        <v>1</v>
      </c>
      <c r="I3456" t="s">
        <v>32</v>
      </c>
      <c r="J3456">
        <v>1</v>
      </c>
      <c r="K3456" t="s">
        <v>32</v>
      </c>
      <c r="L3456">
        <v>0</v>
      </c>
      <c r="M3456" t="s">
        <v>32</v>
      </c>
      <c r="N3456">
        <v>2012</v>
      </c>
      <c r="O3456">
        <v>6276</v>
      </c>
      <c r="P3456">
        <v>1870679</v>
      </c>
      <c r="Q3456">
        <v>1774</v>
      </c>
      <c r="R3456">
        <v>1670917</v>
      </c>
      <c r="S3456">
        <v>10446</v>
      </c>
      <c r="T3456">
        <v>605533</v>
      </c>
      <c r="U3456">
        <v>4502</v>
      </c>
      <c r="V3456">
        <v>199762</v>
      </c>
      <c r="W3456">
        <v>4.4000000000000004</v>
      </c>
      <c r="X3456">
        <v>5.5</v>
      </c>
      <c r="Y3456">
        <v>13.2</v>
      </c>
      <c r="Z3456">
        <v>6.8</v>
      </c>
      <c r="AA3456">
        <v>13.5</v>
      </c>
      <c r="AB3456">
        <v>7.8</v>
      </c>
      <c r="AC3456">
        <v>6.3</v>
      </c>
      <c r="AD3456">
        <v>10.1</v>
      </c>
    </row>
    <row r="3457" spans="1:30" x14ac:dyDescent="0.45">
      <c r="A3457" t="s">
        <v>246</v>
      </c>
      <c r="B3457">
        <v>29180</v>
      </c>
      <c r="C3457" t="s">
        <v>658</v>
      </c>
      <c r="E3457">
        <v>55</v>
      </c>
      <c r="F3457" t="s">
        <v>59</v>
      </c>
      <c r="H3457">
        <v>1</v>
      </c>
      <c r="I3457" t="s">
        <v>32</v>
      </c>
      <c r="J3457">
        <v>1</v>
      </c>
      <c r="K3457" t="s">
        <v>32</v>
      </c>
      <c r="L3457">
        <v>0</v>
      </c>
      <c r="M3457" t="s">
        <v>32</v>
      </c>
      <c r="N3457">
        <v>2012</v>
      </c>
      <c r="O3457">
        <v>87</v>
      </c>
      <c r="P3457">
        <v>763257</v>
      </c>
      <c r="Q3457">
        <v>87</v>
      </c>
      <c r="R3457">
        <v>763257</v>
      </c>
      <c r="S3457">
        <v>4284</v>
      </c>
      <c r="T3457">
        <v>333847</v>
      </c>
      <c r="U3457">
        <v>0</v>
      </c>
      <c r="V3457">
        <v>0</v>
      </c>
      <c r="W3457">
        <v>11.2</v>
      </c>
      <c r="X3457">
        <v>7.3</v>
      </c>
      <c r="Y3457">
        <v>11.7</v>
      </c>
      <c r="Z3457">
        <v>7.6</v>
      </c>
      <c r="AA3457">
        <v>4.5</v>
      </c>
      <c r="AB3457">
        <v>4.4000000000000004</v>
      </c>
      <c r="AC3457">
        <v>0</v>
      </c>
      <c r="AD3457">
        <v>0</v>
      </c>
    </row>
    <row r="3458" spans="1:30" x14ac:dyDescent="0.45">
      <c r="A3458" t="s">
        <v>246</v>
      </c>
      <c r="B3458">
        <v>29180</v>
      </c>
      <c r="C3458" t="s">
        <v>658</v>
      </c>
      <c r="E3458">
        <v>56</v>
      </c>
      <c r="F3458" t="s">
        <v>51</v>
      </c>
      <c r="H3458">
        <v>1</v>
      </c>
      <c r="I3458" t="s">
        <v>32</v>
      </c>
      <c r="J3458">
        <v>1</v>
      </c>
      <c r="K3458" t="s">
        <v>32</v>
      </c>
      <c r="L3458">
        <v>0</v>
      </c>
      <c r="M3458" t="s">
        <v>32</v>
      </c>
      <c r="N3458">
        <v>2012</v>
      </c>
      <c r="O3458">
        <v>4657</v>
      </c>
      <c r="P3458">
        <v>943975</v>
      </c>
      <c r="Q3458">
        <v>513</v>
      </c>
      <c r="R3458">
        <v>823646</v>
      </c>
      <c r="S3458">
        <v>10315</v>
      </c>
      <c r="T3458">
        <v>340419</v>
      </c>
      <c r="U3458">
        <v>4144</v>
      </c>
      <c r="V3458">
        <v>120329</v>
      </c>
      <c r="W3458">
        <v>4.0999999999999996</v>
      </c>
      <c r="X3458">
        <v>9.6999999999999993</v>
      </c>
      <c r="Y3458">
        <v>13.8</v>
      </c>
      <c r="Z3458">
        <v>6.3</v>
      </c>
      <c r="AA3458">
        <v>6.5</v>
      </c>
      <c r="AB3458">
        <v>5.4</v>
      </c>
      <c r="AC3458">
        <v>4.3</v>
      </c>
      <c r="AD3458">
        <v>49.1</v>
      </c>
    </row>
    <row r="3459" spans="1:30" x14ac:dyDescent="0.45">
      <c r="A3459" t="s">
        <v>246</v>
      </c>
      <c r="B3459">
        <v>29180</v>
      </c>
      <c r="C3459" t="s">
        <v>658</v>
      </c>
      <c r="E3459">
        <v>61</v>
      </c>
      <c r="F3459" t="s">
        <v>52</v>
      </c>
      <c r="H3459">
        <v>1</v>
      </c>
      <c r="I3459" t="s">
        <v>32</v>
      </c>
      <c r="J3459">
        <v>1</v>
      </c>
      <c r="K3459" t="s">
        <v>32</v>
      </c>
      <c r="L3459">
        <v>0</v>
      </c>
      <c r="M3459" t="s">
        <v>32</v>
      </c>
      <c r="N3459">
        <v>2012</v>
      </c>
      <c r="O3459">
        <v>721</v>
      </c>
      <c r="P3459">
        <v>164023</v>
      </c>
      <c r="Q3459">
        <v>128</v>
      </c>
      <c r="R3459">
        <v>153158</v>
      </c>
      <c r="S3459">
        <v>2761</v>
      </c>
      <c r="T3459">
        <v>61297</v>
      </c>
      <c r="U3459">
        <v>593</v>
      </c>
      <c r="V3459">
        <v>10866</v>
      </c>
      <c r="W3459">
        <v>14.6</v>
      </c>
      <c r="X3459">
        <v>6</v>
      </c>
      <c r="Y3459">
        <v>20.8</v>
      </c>
      <c r="Z3459">
        <v>5.3</v>
      </c>
      <c r="AA3459">
        <v>17.399999999999999</v>
      </c>
      <c r="AB3459">
        <v>4.5</v>
      </c>
      <c r="AC3459">
        <v>15.5</v>
      </c>
      <c r="AD3459">
        <v>26.2</v>
      </c>
    </row>
    <row r="3460" spans="1:30" x14ac:dyDescent="0.45">
      <c r="A3460" t="s">
        <v>246</v>
      </c>
      <c r="B3460">
        <v>29180</v>
      </c>
      <c r="C3460" t="s">
        <v>658</v>
      </c>
      <c r="E3460">
        <v>62</v>
      </c>
      <c r="F3460" t="s">
        <v>53</v>
      </c>
      <c r="H3460">
        <v>1</v>
      </c>
      <c r="I3460" t="s">
        <v>32</v>
      </c>
      <c r="J3460">
        <v>1</v>
      </c>
      <c r="K3460" t="s">
        <v>32</v>
      </c>
      <c r="L3460">
        <v>0</v>
      </c>
      <c r="M3460" t="s">
        <v>32</v>
      </c>
      <c r="N3460">
        <v>2012</v>
      </c>
      <c r="O3460">
        <v>5252</v>
      </c>
      <c r="P3460">
        <v>3937365</v>
      </c>
      <c r="Q3460">
        <v>1375</v>
      </c>
      <c r="R3460">
        <v>3831025</v>
      </c>
      <c r="S3460">
        <v>34059</v>
      </c>
      <c r="T3460">
        <v>1307824</v>
      </c>
      <c r="U3460">
        <v>3877</v>
      </c>
      <c r="V3460">
        <v>106340</v>
      </c>
      <c r="W3460">
        <v>4.9000000000000004</v>
      </c>
      <c r="X3460">
        <v>8.3000000000000007</v>
      </c>
      <c r="Y3460">
        <v>9.6999999999999993</v>
      </c>
      <c r="Z3460">
        <v>9.1</v>
      </c>
      <c r="AA3460">
        <v>8.6</v>
      </c>
      <c r="AB3460">
        <v>13.3</v>
      </c>
      <c r="AC3460">
        <v>5.9</v>
      </c>
      <c r="AD3460">
        <v>22.1</v>
      </c>
    </row>
    <row r="3461" spans="1:30" x14ac:dyDescent="0.45">
      <c r="A3461" t="s">
        <v>246</v>
      </c>
      <c r="B3461">
        <v>29180</v>
      </c>
      <c r="C3461" t="s">
        <v>658</v>
      </c>
      <c r="E3461">
        <v>71</v>
      </c>
      <c r="F3461" t="s">
        <v>54</v>
      </c>
      <c r="H3461">
        <v>1</v>
      </c>
      <c r="I3461" t="s">
        <v>32</v>
      </c>
      <c r="J3461">
        <v>1</v>
      </c>
      <c r="K3461" t="s">
        <v>32</v>
      </c>
      <c r="L3461">
        <v>0</v>
      </c>
      <c r="M3461" t="s">
        <v>32</v>
      </c>
      <c r="N3461">
        <v>2012</v>
      </c>
      <c r="O3461">
        <v>1542</v>
      </c>
      <c r="P3461">
        <v>139594</v>
      </c>
      <c r="Q3461">
        <v>124</v>
      </c>
      <c r="R3461">
        <v>104081</v>
      </c>
      <c r="S3461">
        <v>1498</v>
      </c>
      <c r="T3461">
        <v>25807</v>
      </c>
      <c r="U3461">
        <v>1418</v>
      </c>
      <c r="V3461">
        <v>35513</v>
      </c>
      <c r="W3461">
        <v>11.5</v>
      </c>
      <c r="X3461">
        <v>10.3</v>
      </c>
      <c r="Y3461">
        <v>15.2</v>
      </c>
      <c r="Z3461">
        <v>11</v>
      </c>
      <c r="AA3461">
        <v>13.1</v>
      </c>
      <c r="AB3461">
        <v>13.3</v>
      </c>
      <c r="AC3461">
        <v>11.9</v>
      </c>
      <c r="AD3461">
        <v>34.700000000000003</v>
      </c>
    </row>
    <row r="3462" spans="1:30" x14ac:dyDescent="0.45">
      <c r="A3462" t="s">
        <v>246</v>
      </c>
      <c r="B3462">
        <v>29180</v>
      </c>
      <c r="C3462" t="s">
        <v>658</v>
      </c>
      <c r="E3462">
        <v>72</v>
      </c>
      <c r="F3462" t="s">
        <v>55</v>
      </c>
      <c r="H3462">
        <v>1</v>
      </c>
      <c r="I3462" t="s">
        <v>32</v>
      </c>
      <c r="J3462">
        <v>1</v>
      </c>
      <c r="K3462" t="s">
        <v>32</v>
      </c>
      <c r="L3462">
        <v>0</v>
      </c>
      <c r="M3462" t="s">
        <v>32</v>
      </c>
      <c r="N3462">
        <v>2012</v>
      </c>
      <c r="O3462">
        <v>1494</v>
      </c>
      <c r="P3462">
        <v>1025573</v>
      </c>
      <c r="Q3462">
        <v>628</v>
      </c>
      <c r="R3462">
        <v>988839</v>
      </c>
      <c r="S3462">
        <v>18299</v>
      </c>
      <c r="T3462">
        <v>261860</v>
      </c>
      <c r="U3462">
        <v>866</v>
      </c>
      <c r="V3462">
        <v>36734</v>
      </c>
      <c r="W3462">
        <v>7.4</v>
      </c>
      <c r="X3462">
        <v>10</v>
      </c>
      <c r="Y3462">
        <v>10.4</v>
      </c>
      <c r="Z3462">
        <v>10.4</v>
      </c>
      <c r="AA3462">
        <v>11.4</v>
      </c>
      <c r="AB3462">
        <v>6.7</v>
      </c>
      <c r="AC3462">
        <v>13.8</v>
      </c>
      <c r="AD3462">
        <v>10.6</v>
      </c>
    </row>
    <row r="3463" spans="1:30" x14ac:dyDescent="0.45">
      <c r="A3463" t="s">
        <v>246</v>
      </c>
      <c r="B3463">
        <v>29180</v>
      </c>
      <c r="C3463" t="s">
        <v>658</v>
      </c>
      <c r="E3463">
        <v>81</v>
      </c>
      <c r="F3463" t="s">
        <v>56</v>
      </c>
      <c r="G3463" t="s">
        <v>57</v>
      </c>
      <c r="H3463">
        <v>1</v>
      </c>
      <c r="I3463" t="s">
        <v>32</v>
      </c>
      <c r="J3463">
        <v>1</v>
      </c>
      <c r="K3463" t="s">
        <v>32</v>
      </c>
      <c r="L3463">
        <v>0</v>
      </c>
      <c r="M3463" t="s">
        <v>32</v>
      </c>
      <c r="N3463">
        <v>2012</v>
      </c>
      <c r="O3463">
        <v>6978</v>
      </c>
      <c r="P3463">
        <v>779972</v>
      </c>
      <c r="Q3463">
        <v>505</v>
      </c>
      <c r="R3463">
        <v>628481</v>
      </c>
      <c r="S3463">
        <v>4094</v>
      </c>
      <c r="T3463">
        <v>144191</v>
      </c>
      <c r="U3463">
        <v>6473</v>
      </c>
      <c r="V3463">
        <v>151491</v>
      </c>
      <c r="W3463">
        <v>4.9000000000000004</v>
      </c>
      <c r="X3463">
        <v>13.4</v>
      </c>
      <c r="Y3463">
        <v>17.399999999999999</v>
      </c>
      <c r="Z3463">
        <v>18.5</v>
      </c>
      <c r="AA3463">
        <v>18.600000000000001</v>
      </c>
      <c r="AB3463">
        <v>15.4</v>
      </c>
      <c r="AC3463">
        <v>5.0999999999999996</v>
      </c>
      <c r="AD3463">
        <v>10.4</v>
      </c>
    </row>
    <row r="3464" spans="1:30" x14ac:dyDescent="0.45">
      <c r="A3464" t="s">
        <v>247</v>
      </c>
      <c r="B3464">
        <v>29200</v>
      </c>
      <c r="C3464" t="s">
        <v>659</v>
      </c>
      <c r="E3464">
        <v>0</v>
      </c>
      <c r="F3464" t="s">
        <v>31</v>
      </c>
      <c r="H3464">
        <v>1</v>
      </c>
      <c r="I3464" t="s">
        <v>32</v>
      </c>
      <c r="J3464">
        <v>1</v>
      </c>
      <c r="K3464" t="s">
        <v>32</v>
      </c>
      <c r="L3464">
        <v>0</v>
      </c>
      <c r="M3464" t="s">
        <v>32</v>
      </c>
      <c r="N3464">
        <v>2012</v>
      </c>
      <c r="O3464">
        <v>12986</v>
      </c>
      <c r="P3464">
        <v>22561291</v>
      </c>
      <c r="Q3464">
        <v>3271</v>
      </c>
      <c r="R3464">
        <v>22202604</v>
      </c>
      <c r="S3464">
        <v>68579</v>
      </c>
      <c r="T3464">
        <v>2445812</v>
      </c>
      <c r="U3464">
        <v>9715</v>
      </c>
      <c r="V3464">
        <v>358686</v>
      </c>
      <c r="W3464">
        <v>4.3</v>
      </c>
      <c r="X3464">
        <v>2.5</v>
      </c>
      <c r="Y3464">
        <v>6.7</v>
      </c>
      <c r="Z3464">
        <v>2.7</v>
      </c>
      <c r="AA3464">
        <v>5.3</v>
      </c>
      <c r="AB3464">
        <v>3.7</v>
      </c>
      <c r="AC3464">
        <v>5</v>
      </c>
      <c r="AD3464">
        <v>12.1</v>
      </c>
    </row>
    <row r="3465" spans="1:30" x14ac:dyDescent="0.45">
      <c r="A3465" t="s">
        <v>247</v>
      </c>
      <c r="B3465">
        <v>29200</v>
      </c>
      <c r="C3465" t="s">
        <v>659</v>
      </c>
      <c r="E3465">
        <v>11</v>
      </c>
      <c r="F3465" t="s">
        <v>33</v>
      </c>
      <c r="G3465" t="s">
        <v>34</v>
      </c>
      <c r="H3465">
        <v>1</v>
      </c>
      <c r="I3465" t="s">
        <v>32</v>
      </c>
      <c r="J3465">
        <v>1</v>
      </c>
      <c r="K3465" t="s">
        <v>32</v>
      </c>
      <c r="L3465">
        <v>0</v>
      </c>
      <c r="M3465" t="s">
        <v>32</v>
      </c>
      <c r="N3465">
        <v>2012</v>
      </c>
      <c r="O3465">
        <v>186</v>
      </c>
      <c r="P3465">
        <v>17066</v>
      </c>
      <c r="Q3465">
        <v>9</v>
      </c>
      <c r="R3465">
        <v>13505</v>
      </c>
      <c r="S3465">
        <v>79</v>
      </c>
      <c r="T3465">
        <v>2925</v>
      </c>
      <c r="U3465">
        <v>177</v>
      </c>
      <c r="W3465">
        <v>40</v>
      </c>
      <c r="X3465">
        <v>15.1</v>
      </c>
      <c r="Y3465">
        <v>68.2</v>
      </c>
      <c r="Z3465">
        <v>3.7</v>
      </c>
      <c r="AA3465">
        <v>16.8</v>
      </c>
      <c r="AB3465">
        <v>11.3</v>
      </c>
      <c r="AC3465">
        <v>38</v>
      </c>
    </row>
    <row r="3466" spans="1:30" x14ac:dyDescent="0.45">
      <c r="A3466" t="s">
        <v>247</v>
      </c>
      <c r="B3466">
        <v>29200</v>
      </c>
      <c r="C3466" t="s">
        <v>659</v>
      </c>
      <c r="E3466">
        <v>23</v>
      </c>
      <c r="F3466" t="s">
        <v>37</v>
      </c>
      <c r="H3466">
        <v>1</v>
      </c>
      <c r="I3466" t="s">
        <v>32</v>
      </c>
      <c r="J3466">
        <v>1</v>
      </c>
      <c r="K3466" t="s">
        <v>32</v>
      </c>
      <c r="L3466">
        <v>0</v>
      </c>
      <c r="M3466" t="s">
        <v>32</v>
      </c>
      <c r="N3466">
        <v>2012</v>
      </c>
      <c r="O3466">
        <v>1399</v>
      </c>
      <c r="P3466">
        <v>694190</v>
      </c>
      <c r="Q3466">
        <v>360</v>
      </c>
      <c r="R3466">
        <v>661608</v>
      </c>
      <c r="S3466">
        <v>2940</v>
      </c>
      <c r="T3466">
        <v>123431</v>
      </c>
      <c r="U3466">
        <v>1040</v>
      </c>
      <c r="V3466">
        <v>32582</v>
      </c>
      <c r="W3466">
        <v>11.6</v>
      </c>
      <c r="X3466">
        <v>25.4</v>
      </c>
      <c r="Y3466">
        <v>33.9</v>
      </c>
      <c r="Z3466">
        <v>27.3</v>
      </c>
      <c r="AA3466">
        <v>25.9</v>
      </c>
      <c r="AB3466">
        <v>21</v>
      </c>
      <c r="AC3466">
        <v>16.399999999999999</v>
      </c>
      <c r="AD3466">
        <v>16.2</v>
      </c>
    </row>
    <row r="3467" spans="1:30" x14ac:dyDescent="0.45">
      <c r="A3467" t="s">
        <v>247</v>
      </c>
      <c r="B3467">
        <v>29200</v>
      </c>
      <c r="C3467" t="s">
        <v>659</v>
      </c>
      <c r="E3467" t="s">
        <v>38</v>
      </c>
      <c r="F3467" t="s">
        <v>39</v>
      </c>
      <c r="H3467">
        <v>1</v>
      </c>
      <c r="I3467" t="s">
        <v>32</v>
      </c>
      <c r="J3467">
        <v>1</v>
      </c>
      <c r="K3467" t="s">
        <v>32</v>
      </c>
      <c r="L3467">
        <v>0</v>
      </c>
      <c r="M3467" t="s">
        <v>32</v>
      </c>
      <c r="N3467">
        <v>2012</v>
      </c>
      <c r="O3467">
        <v>266</v>
      </c>
      <c r="P3467">
        <v>12567923</v>
      </c>
      <c r="Q3467">
        <v>170</v>
      </c>
      <c r="R3467">
        <v>12558841</v>
      </c>
      <c r="S3467">
        <v>15421</v>
      </c>
      <c r="T3467">
        <v>870158</v>
      </c>
      <c r="U3467">
        <v>96</v>
      </c>
      <c r="W3467">
        <v>19</v>
      </c>
      <c r="X3467">
        <v>1.7</v>
      </c>
      <c r="Y3467">
        <v>21.8</v>
      </c>
      <c r="Z3467">
        <v>1.8</v>
      </c>
      <c r="AA3467">
        <v>2.1</v>
      </c>
      <c r="AB3467">
        <v>2.1</v>
      </c>
      <c r="AC3467">
        <v>52.9</v>
      </c>
    </row>
    <row r="3468" spans="1:30" x14ac:dyDescent="0.45">
      <c r="A3468" t="s">
        <v>247</v>
      </c>
      <c r="B3468">
        <v>29200</v>
      </c>
      <c r="C3468" t="s">
        <v>659</v>
      </c>
      <c r="E3468">
        <v>42</v>
      </c>
      <c r="F3468" t="s">
        <v>40</v>
      </c>
      <c r="H3468">
        <v>1</v>
      </c>
      <c r="I3468" t="s">
        <v>32</v>
      </c>
      <c r="J3468">
        <v>1</v>
      </c>
      <c r="K3468" t="s">
        <v>32</v>
      </c>
      <c r="L3468">
        <v>0</v>
      </c>
      <c r="M3468" t="s">
        <v>32</v>
      </c>
      <c r="N3468">
        <v>2012</v>
      </c>
      <c r="O3468">
        <v>314</v>
      </c>
      <c r="P3468">
        <v>2376772</v>
      </c>
      <c r="Q3468">
        <v>206</v>
      </c>
      <c r="R3468">
        <v>2369302</v>
      </c>
      <c r="S3468">
        <v>2688</v>
      </c>
      <c r="T3468">
        <v>108783</v>
      </c>
      <c r="U3468">
        <v>107</v>
      </c>
      <c r="V3468">
        <v>7470</v>
      </c>
      <c r="W3468">
        <v>18.2</v>
      </c>
      <c r="X3468">
        <v>18.3</v>
      </c>
      <c r="Y3468">
        <v>32.5</v>
      </c>
      <c r="Z3468">
        <v>19.100000000000001</v>
      </c>
      <c r="AA3468">
        <v>38.4</v>
      </c>
      <c r="AB3468">
        <v>33.4</v>
      </c>
      <c r="AC3468">
        <v>39.700000000000003</v>
      </c>
      <c r="AD3468">
        <v>20.9</v>
      </c>
    </row>
    <row r="3469" spans="1:30" x14ac:dyDescent="0.45">
      <c r="A3469" t="s">
        <v>247</v>
      </c>
      <c r="B3469">
        <v>29200</v>
      </c>
      <c r="C3469" t="s">
        <v>659</v>
      </c>
      <c r="E3469" t="s">
        <v>41</v>
      </c>
      <c r="F3469" t="s">
        <v>42</v>
      </c>
      <c r="H3469">
        <v>1</v>
      </c>
      <c r="I3469" t="s">
        <v>32</v>
      </c>
      <c r="J3469">
        <v>1</v>
      </c>
      <c r="K3469" t="s">
        <v>32</v>
      </c>
      <c r="L3469">
        <v>0</v>
      </c>
      <c r="M3469" t="s">
        <v>32</v>
      </c>
      <c r="N3469">
        <v>2012</v>
      </c>
      <c r="O3469">
        <v>1479</v>
      </c>
      <c r="P3469">
        <v>2182719</v>
      </c>
      <c r="Q3469">
        <v>467</v>
      </c>
      <c r="R3469">
        <v>2141130</v>
      </c>
      <c r="S3469">
        <v>8917</v>
      </c>
      <c r="T3469">
        <v>180789</v>
      </c>
      <c r="U3469">
        <v>1012</v>
      </c>
      <c r="W3469">
        <v>16.100000000000001</v>
      </c>
      <c r="X3469">
        <v>4.3</v>
      </c>
      <c r="Y3469">
        <v>12.4</v>
      </c>
      <c r="Z3469">
        <v>4</v>
      </c>
      <c r="AA3469">
        <v>4.8</v>
      </c>
      <c r="AB3469">
        <v>5.0999999999999996</v>
      </c>
      <c r="AC3469">
        <v>20</v>
      </c>
    </row>
    <row r="3470" spans="1:30" x14ac:dyDescent="0.45">
      <c r="A3470" t="s">
        <v>247</v>
      </c>
      <c r="B3470">
        <v>29200</v>
      </c>
      <c r="C3470" t="s">
        <v>659</v>
      </c>
      <c r="E3470" t="s">
        <v>43</v>
      </c>
      <c r="F3470" t="s">
        <v>44</v>
      </c>
      <c r="G3470" t="s">
        <v>45</v>
      </c>
      <c r="H3470">
        <v>1</v>
      </c>
      <c r="I3470" t="s">
        <v>32</v>
      </c>
      <c r="J3470">
        <v>1</v>
      </c>
      <c r="K3470" t="s">
        <v>32</v>
      </c>
      <c r="L3470">
        <v>0</v>
      </c>
      <c r="M3470" t="s">
        <v>32</v>
      </c>
      <c r="N3470">
        <v>2012</v>
      </c>
      <c r="O3470">
        <v>444</v>
      </c>
      <c r="P3470">
        <v>350963</v>
      </c>
      <c r="Q3470">
        <v>163</v>
      </c>
      <c r="R3470">
        <v>338221</v>
      </c>
      <c r="S3470">
        <v>2040</v>
      </c>
      <c r="T3470">
        <v>83877</v>
      </c>
      <c r="U3470">
        <v>281</v>
      </c>
      <c r="V3470">
        <v>12742</v>
      </c>
      <c r="W3470">
        <v>26.7</v>
      </c>
      <c r="X3470">
        <v>18.600000000000001</v>
      </c>
      <c r="Y3470">
        <v>25.5</v>
      </c>
      <c r="Z3470">
        <v>20.399999999999999</v>
      </c>
      <c r="AA3470">
        <v>23.4</v>
      </c>
      <c r="AB3470">
        <v>20.8</v>
      </c>
      <c r="AC3470">
        <v>35.9</v>
      </c>
      <c r="AD3470">
        <v>35.200000000000003</v>
      </c>
    </row>
    <row r="3471" spans="1:30" x14ac:dyDescent="0.45">
      <c r="A3471" t="s">
        <v>247</v>
      </c>
      <c r="B3471">
        <v>29200</v>
      </c>
      <c r="C3471" t="s">
        <v>659</v>
      </c>
      <c r="E3471">
        <v>51</v>
      </c>
      <c r="F3471" t="s">
        <v>46</v>
      </c>
      <c r="H3471">
        <v>1</v>
      </c>
      <c r="I3471" t="s">
        <v>32</v>
      </c>
      <c r="J3471">
        <v>1</v>
      </c>
      <c r="K3471" t="s">
        <v>32</v>
      </c>
      <c r="L3471">
        <v>0</v>
      </c>
      <c r="M3471" t="s">
        <v>32</v>
      </c>
      <c r="N3471">
        <v>2012</v>
      </c>
      <c r="O3471">
        <v>119</v>
      </c>
      <c r="P3471">
        <v>151859</v>
      </c>
      <c r="Q3471">
        <v>20</v>
      </c>
      <c r="R3471">
        <v>150239</v>
      </c>
      <c r="S3471">
        <v>777</v>
      </c>
      <c r="T3471">
        <v>26685</v>
      </c>
      <c r="U3471">
        <v>98</v>
      </c>
      <c r="V3471">
        <v>1620</v>
      </c>
      <c r="W3471">
        <v>46.3</v>
      </c>
      <c r="X3471">
        <v>1.7</v>
      </c>
      <c r="Y3471">
        <v>11.6</v>
      </c>
      <c r="Z3471">
        <v>1.8</v>
      </c>
      <c r="AA3471">
        <v>2.8</v>
      </c>
      <c r="AB3471">
        <v>0.9</v>
      </c>
      <c r="AC3471">
        <v>53.9</v>
      </c>
      <c r="AD3471">
        <v>29.5</v>
      </c>
    </row>
    <row r="3472" spans="1:30" x14ac:dyDescent="0.45">
      <c r="A3472" t="s">
        <v>247</v>
      </c>
      <c r="B3472">
        <v>29200</v>
      </c>
      <c r="C3472" t="s">
        <v>659</v>
      </c>
      <c r="E3472">
        <v>52</v>
      </c>
      <c r="F3472" t="s">
        <v>47</v>
      </c>
      <c r="G3472" t="s">
        <v>48</v>
      </c>
      <c r="H3472">
        <v>1</v>
      </c>
      <c r="I3472" t="s">
        <v>32</v>
      </c>
      <c r="J3472">
        <v>1</v>
      </c>
      <c r="K3472" t="s">
        <v>32</v>
      </c>
      <c r="L3472">
        <v>0</v>
      </c>
      <c r="M3472" t="s">
        <v>32</v>
      </c>
      <c r="N3472">
        <v>2012</v>
      </c>
      <c r="O3472">
        <v>344</v>
      </c>
      <c r="P3472">
        <v>1315152</v>
      </c>
      <c r="Q3472">
        <v>139</v>
      </c>
      <c r="R3472">
        <v>1300570</v>
      </c>
      <c r="S3472">
        <v>2842</v>
      </c>
      <c r="T3472">
        <v>164068</v>
      </c>
      <c r="U3472">
        <v>206</v>
      </c>
      <c r="W3472">
        <v>23.8</v>
      </c>
      <c r="X3472">
        <v>8.5</v>
      </c>
      <c r="Y3472">
        <v>31.1</v>
      </c>
      <c r="Z3472">
        <v>9</v>
      </c>
      <c r="AA3472">
        <v>15.6</v>
      </c>
      <c r="AB3472">
        <v>13.7</v>
      </c>
      <c r="AC3472">
        <v>35.700000000000003</v>
      </c>
    </row>
    <row r="3473" spans="1:30" x14ac:dyDescent="0.45">
      <c r="A3473" t="s">
        <v>247</v>
      </c>
      <c r="B3473">
        <v>29200</v>
      </c>
      <c r="C3473" t="s">
        <v>659</v>
      </c>
      <c r="E3473">
        <v>53</v>
      </c>
      <c r="F3473" t="s">
        <v>49</v>
      </c>
      <c r="H3473">
        <v>1</v>
      </c>
      <c r="I3473" t="s">
        <v>32</v>
      </c>
      <c r="J3473">
        <v>1</v>
      </c>
      <c r="K3473" t="s">
        <v>32</v>
      </c>
      <c r="L3473">
        <v>0</v>
      </c>
      <c r="M3473" t="s">
        <v>32</v>
      </c>
      <c r="N3473">
        <v>2012</v>
      </c>
      <c r="O3473">
        <v>1628</v>
      </c>
      <c r="P3473">
        <v>289463</v>
      </c>
      <c r="Q3473">
        <v>182</v>
      </c>
      <c r="R3473">
        <v>180147</v>
      </c>
      <c r="S3473">
        <v>1015</v>
      </c>
      <c r="T3473">
        <v>30657</v>
      </c>
      <c r="U3473">
        <v>1445</v>
      </c>
      <c r="V3473">
        <v>109315</v>
      </c>
      <c r="W3473">
        <v>12.4</v>
      </c>
      <c r="X3473">
        <v>14.2</v>
      </c>
      <c r="Y3473">
        <v>19.8</v>
      </c>
      <c r="Z3473">
        <v>16.5</v>
      </c>
      <c r="AA3473">
        <v>25.7</v>
      </c>
      <c r="AB3473">
        <v>25</v>
      </c>
      <c r="AC3473">
        <v>12.3</v>
      </c>
      <c r="AD3473">
        <v>22.6</v>
      </c>
    </row>
    <row r="3474" spans="1:30" x14ac:dyDescent="0.45">
      <c r="A3474" t="s">
        <v>247</v>
      </c>
      <c r="B3474">
        <v>29200</v>
      </c>
      <c r="C3474" t="s">
        <v>659</v>
      </c>
      <c r="E3474">
        <v>54</v>
      </c>
      <c r="F3474" t="s">
        <v>50</v>
      </c>
      <c r="H3474">
        <v>1</v>
      </c>
      <c r="I3474" t="s">
        <v>32</v>
      </c>
      <c r="J3474">
        <v>1</v>
      </c>
      <c r="K3474" t="s">
        <v>32</v>
      </c>
      <c r="L3474">
        <v>0</v>
      </c>
      <c r="M3474" t="s">
        <v>32</v>
      </c>
      <c r="N3474">
        <v>2012</v>
      </c>
      <c r="O3474">
        <v>1956</v>
      </c>
      <c r="P3474">
        <v>400499</v>
      </c>
      <c r="Q3474">
        <v>321</v>
      </c>
      <c r="R3474">
        <v>360979</v>
      </c>
      <c r="S3474">
        <v>2687</v>
      </c>
      <c r="T3474">
        <v>118451</v>
      </c>
      <c r="U3474">
        <v>1635</v>
      </c>
      <c r="V3474">
        <v>39520</v>
      </c>
      <c r="W3474">
        <v>8.6</v>
      </c>
      <c r="X3474">
        <v>14.6</v>
      </c>
      <c r="Y3474">
        <v>15.8</v>
      </c>
      <c r="Z3474">
        <v>15.4</v>
      </c>
      <c r="AA3474">
        <v>18.8</v>
      </c>
      <c r="AB3474">
        <v>15.6</v>
      </c>
      <c r="AC3474">
        <v>9.4</v>
      </c>
      <c r="AD3474">
        <v>21.7</v>
      </c>
    </row>
    <row r="3475" spans="1:30" x14ac:dyDescent="0.45">
      <c r="A3475" t="s">
        <v>247</v>
      </c>
      <c r="B3475">
        <v>29200</v>
      </c>
      <c r="C3475" t="s">
        <v>659</v>
      </c>
      <c r="E3475">
        <v>56</v>
      </c>
      <c r="F3475" t="s">
        <v>51</v>
      </c>
      <c r="H3475">
        <v>1</v>
      </c>
      <c r="I3475" t="s">
        <v>32</v>
      </c>
      <c r="J3475">
        <v>1</v>
      </c>
      <c r="K3475" t="s">
        <v>32</v>
      </c>
      <c r="L3475">
        <v>0</v>
      </c>
      <c r="M3475" t="s">
        <v>32</v>
      </c>
      <c r="N3475">
        <v>2012</v>
      </c>
      <c r="O3475">
        <v>718</v>
      </c>
      <c r="P3475">
        <v>224200</v>
      </c>
      <c r="Q3475">
        <v>210</v>
      </c>
      <c r="R3475">
        <v>217358</v>
      </c>
      <c r="S3475">
        <v>4627</v>
      </c>
      <c r="T3475">
        <v>89981</v>
      </c>
      <c r="U3475">
        <v>508</v>
      </c>
      <c r="V3475">
        <v>6841</v>
      </c>
      <c r="W3475">
        <v>18.3</v>
      </c>
      <c r="X3475">
        <v>23</v>
      </c>
      <c r="Y3475">
        <v>32.1</v>
      </c>
      <c r="Z3475">
        <v>24.7</v>
      </c>
      <c r="AA3475">
        <v>12</v>
      </c>
      <c r="AB3475">
        <v>9.8000000000000007</v>
      </c>
      <c r="AC3475">
        <v>21.9</v>
      </c>
      <c r="AD3475">
        <v>21.9</v>
      </c>
    </row>
    <row r="3476" spans="1:30" x14ac:dyDescent="0.45">
      <c r="A3476" t="s">
        <v>247</v>
      </c>
      <c r="B3476">
        <v>29200</v>
      </c>
      <c r="C3476" t="s">
        <v>659</v>
      </c>
      <c r="E3476">
        <v>61</v>
      </c>
      <c r="F3476" t="s">
        <v>52</v>
      </c>
      <c r="H3476">
        <v>1</v>
      </c>
      <c r="I3476" t="s">
        <v>32</v>
      </c>
      <c r="J3476">
        <v>1</v>
      </c>
      <c r="K3476" t="s">
        <v>32</v>
      </c>
      <c r="L3476">
        <v>0</v>
      </c>
      <c r="M3476" t="s">
        <v>32</v>
      </c>
      <c r="N3476">
        <v>2012</v>
      </c>
      <c r="O3476">
        <v>371</v>
      </c>
      <c r="P3476">
        <v>27869</v>
      </c>
      <c r="Q3476">
        <v>26</v>
      </c>
      <c r="R3476">
        <v>24037</v>
      </c>
      <c r="S3476">
        <v>699</v>
      </c>
      <c r="T3476">
        <v>11487</v>
      </c>
      <c r="U3476">
        <v>345</v>
      </c>
      <c r="V3476">
        <v>3833</v>
      </c>
      <c r="W3476">
        <v>22.5</v>
      </c>
      <c r="X3476">
        <v>7.3</v>
      </c>
      <c r="Y3476">
        <v>29.6</v>
      </c>
      <c r="Z3476">
        <v>8.1999999999999993</v>
      </c>
      <c r="AA3476">
        <v>6.9</v>
      </c>
      <c r="AB3476">
        <v>5.7</v>
      </c>
      <c r="AC3476">
        <v>22.3</v>
      </c>
      <c r="AD3476">
        <v>25.9</v>
      </c>
    </row>
    <row r="3477" spans="1:30" x14ac:dyDescent="0.45">
      <c r="A3477" t="s">
        <v>247</v>
      </c>
      <c r="B3477">
        <v>29200</v>
      </c>
      <c r="C3477" t="s">
        <v>659</v>
      </c>
      <c r="E3477">
        <v>62</v>
      </c>
      <c r="F3477" t="s">
        <v>53</v>
      </c>
      <c r="H3477">
        <v>1</v>
      </c>
      <c r="I3477" t="s">
        <v>32</v>
      </c>
      <c r="J3477">
        <v>1</v>
      </c>
      <c r="K3477" t="s">
        <v>32</v>
      </c>
      <c r="L3477">
        <v>0</v>
      </c>
      <c r="M3477" t="s">
        <v>32</v>
      </c>
      <c r="N3477">
        <v>2012</v>
      </c>
      <c r="O3477">
        <v>1006</v>
      </c>
      <c r="P3477">
        <v>1253370</v>
      </c>
      <c r="Q3477">
        <v>353</v>
      </c>
      <c r="R3477">
        <v>1231901</v>
      </c>
      <c r="S3477">
        <v>11586</v>
      </c>
      <c r="T3477">
        <v>436502</v>
      </c>
      <c r="U3477">
        <v>653</v>
      </c>
      <c r="V3477">
        <v>21468</v>
      </c>
      <c r="W3477">
        <v>16.100000000000001</v>
      </c>
      <c r="X3477">
        <v>7.7</v>
      </c>
      <c r="Y3477">
        <v>19.5</v>
      </c>
      <c r="Z3477">
        <v>8.1999999999999993</v>
      </c>
      <c r="AA3477">
        <v>12.4</v>
      </c>
      <c r="AB3477">
        <v>10</v>
      </c>
      <c r="AC3477">
        <v>19.3</v>
      </c>
      <c r="AD3477">
        <v>34.6</v>
      </c>
    </row>
    <row r="3478" spans="1:30" x14ac:dyDescent="0.45">
      <c r="A3478" t="s">
        <v>247</v>
      </c>
      <c r="B3478">
        <v>29200</v>
      </c>
      <c r="C3478" t="s">
        <v>659</v>
      </c>
      <c r="E3478">
        <v>71</v>
      </c>
      <c r="F3478" t="s">
        <v>54</v>
      </c>
      <c r="H3478">
        <v>1</v>
      </c>
      <c r="I3478" t="s">
        <v>32</v>
      </c>
      <c r="J3478">
        <v>1</v>
      </c>
      <c r="K3478" t="s">
        <v>32</v>
      </c>
      <c r="L3478">
        <v>0</v>
      </c>
      <c r="M3478" t="s">
        <v>32</v>
      </c>
      <c r="N3478">
        <v>2012</v>
      </c>
      <c r="O3478">
        <v>471</v>
      </c>
      <c r="P3478">
        <v>39065</v>
      </c>
      <c r="Q3478">
        <v>43</v>
      </c>
      <c r="U3478">
        <v>429</v>
      </c>
      <c r="W3478">
        <v>16.2</v>
      </c>
      <c r="X3478">
        <v>37.1</v>
      </c>
      <c r="Y3478">
        <v>35.5</v>
      </c>
      <c r="AC3478">
        <v>17.899999999999999</v>
      </c>
    </row>
    <row r="3479" spans="1:30" x14ac:dyDescent="0.45">
      <c r="A3479" t="s">
        <v>247</v>
      </c>
      <c r="B3479">
        <v>29200</v>
      </c>
      <c r="C3479" t="s">
        <v>659</v>
      </c>
      <c r="E3479">
        <v>72</v>
      </c>
      <c r="F3479" t="s">
        <v>55</v>
      </c>
      <c r="H3479">
        <v>1</v>
      </c>
      <c r="I3479" t="s">
        <v>32</v>
      </c>
      <c r="J3479">
        <v>1</v>
      </c>
      <c r="K3479" t="s">
        <v>32</v>
      </c>
      <c r="L3479">
        <v>0</v>
      </c>
      <c r="M3479" t="s">
        <v>32</v>
      </c>
      <c r="N3479">
        <v>2012</v>
      </c>
      <c r="O3479">
        <v>489</v>
      </c>
      <c r="P3479">
        <v>426431</v>
      </c>
      <c r="Q3479">
        <v>433</v>
      </c>
      <c r="R3479">
        <v>422695</v>
      </c>
      <c r="S3479">
        <v>9600</v>
      </c>
      <c r="T3479">
        <v>108583</v>
      </c>
      <c r="U3479">
        <v>56</v>
      </c>
      <c r="V3479">
        <v>3736</v>
      </c>
      <c r="W3479">
        <v>14.6</v>
      </c>
      <c r="X3479">
        <v>23.6</v>
      </c>
      <c r="Y3479">
        <v>16.899999999999999</v>
      </c>
      <c r="Z3479">
        <v>24.8</v>
      </c>
      <c r="AA3479">
        <v>21.2</v>
      </c>
      <c r="AB3479">
        <v>19.399999999999999</v>
      </c>
      <c r="AC3479">
        <v>21.9</v>
      </c>
      <c r="AD3479">
        <v>4.5999999999999996</v>
      </c>
    </row>
    <row r="3480" spans="1:30" x14ac:dyDescent="0.45">
      <c r="A3480" t="s">
        <v>247</v>
      </c>
      <c r="B3480">
        <v>29200</v>
      </c>
      <c r="C3480" t="s">
        <v>659</v>
      </c>
      <c r="E3480">
        <v>81</v>
      </c>
      <c r="F3480" t="s">
        <v>56</v>
      </c>
      <c r="G3480" t="s">
        <v>57</v>
      </c>
      <c r="H3480">
        <v>1</v>
      </c>
      <c r="I3480" t="s">
        <v>32</v>
      </c>
      <c r="J3480">
        <v>1</v>
      </c>
      <c r="K3480" t="s">
        <v>32</v>
      </c>
      <c r="L3480">
        <v>0</v>
      </c>
      <c r="M3480" t="s">
        <v>32</v>
      </c>
      <c r="N3480">
        <v>2012</v>
      </c>
      <c r="O3480">
        <v>1824</v>
      </c>
      <c r="P3480">
        <v>123439</v>
      </c>
      <c r="Q3480">
        <v>198</v>
      </c>
      <c r="R3480">
        <v>85947</v>
      </c>
      <c r="S3480">
        <v>984</v>
      </c>
      <c r="T3480">
        <v>30205</v>
      </c>
      <c r="U3480">
        <v>1626</v>
      </c>
      <c r="V3480">
        <v>37492</v>
      </c>
      <c r="W3480">
        <v>8.9</v>
      </c>
      <c r="X3480">
        <v>17.899999999999999</v>
      </c>
      <c r="Y3480">
        <v>33.799999999999997</v>
      </c>
      <c r="Z3480">
        <v>22.2</v>
      </c>
      <c r="AA3480">
        <v>23.9</v>
      </c>
      <c r="AB3480">
        <v>23.4</v>
      </c>
      <c r="AC3480">
        <v>9</v>
      </c>
      <c r="AD3480">
        <v>31.4</v>
      </c>
    </row>
    <row r="3481" spans="1:30" x14ac:dyDescent="0.45">
      <c r="A3481" t="s">
        <v>248</v>
      </c>
      <c r="B3481">
        <v>29340</v>
      </c>
      <c r="C3481" t="s">
        <v>660</v>
      </c>
      <c r="E3481">
        <v>0</v>
      </c>
      <c r="F3481" t="s">
        <v>31</v>
      </c>
      <c r="H3481">
        <v>1</v>
      </c>
      <c r="I3481" t="s">
        <v>32</v>
      </c>
      <c r="J3481">
        <v>1</v>
      </c>
      <c r="K3481" t="s">
        <v>32</v>
      </c>
      <c r="L3481">
        <v>0</v>
      </c>
      <c r="M3481" t="s">
        <v>32</v>
      </c>
      <c r="N3481">
        <v>2012</v>
      </c>
      <c r="O3481">
        <v>15119</v>
      </c>
      <c r="P3481">
        <v>60338307</v>
      </c>
      <c r="Q3481">
        <v>3290</v>
      </c>
      <c r="R3481">
        <v>59868816</v>
      </c>
      <c r="S3481">
        <v>69287</v>
      </c>
      <c r="T3481">
        <v>2745729</v>
      </c>
      <c r="U3481">
        <v>11829</v>
      </c>
      <c r="V3481">
        <v>469491</v>
      </c>
      <c r="W3481">
        <v>3.6</v>
      </c>
      <c r="X3481">
        <v>5.8</v>
      </c>
      <c r="Y3481">
        <v>4.5</v>
      </c>
      <c r="Z3481">
        <v>6.1</v>
      </c>
      <c r="AA3481">
        <v>4.4000000000000004</v>
      </c>
      <c r="AB3481">
        <v>3.3</v>
      </c>
      <c r="AC3481">
        <v>3.5</v>
      </c>
      <c r="AD3481">
        <v>10.8</v>
      </c>
    </row>
    <row r="3482" spans="1:30" x14ac:dyDescent="0.45">
      <c r="A3482" t="s">
        <v>248</v>
      </c>
      <c r="B3482">
        <v>29340</v>
      </c>
      <c r="C3482" t="s">
        <v>660</v>
      </c>
      <c r="E3482">
        <v>11</v>
      </c>
      <c r="F3482" t="s">
        <v>33</v>
      </c>
      <c r="G3482" t="s">
        <v>34</v>
      </c>
      <c r="H3482">
        <v>1</v>
      </c>
      <c r="I3482" t="s">
        <v>32</v>
      </c>
      <c r="J3482">
        <v>1</v>
      </c>
      <c r="K3482" t="s">
        <v>32</v>
      </c>
      <c r="L3482">
        <v>0</v>
      </c>
      <c r="M3482" t="s">
        <v>32</v>
      </c>
      <c r="N3482">
        <v>2012</v>
      </c>
      <c r="O3482">
        <v>418</v>
      </c>
      <c r="P3482">
        <v>28196</v>
      </c>
      <c r="Q3482">
        <v>14</v>
      </c>
      <c r="R3482">
        <v>16718</v>
      </c>
      <c r="S3482">
        <v>44</v>
      </c>
      <c r="T3482">
        <v>3430</v>
      </c>
      <c r="U3482">
        <v>404</v>
      </c>
      <c r="W3482">
        <v>28.5</v>
      </c>
      <c r="X3482">
        <v>31</v>
      </c>
      <c r="Y3482">
        <v>49.8</v>
      </c>
      <c r="Z3482">
        <v>22.1</v>
      </c>
      <c r="AA3482">
        <v>62</v>
      </c>
      <c r="AB3482">
        <v>19.600000000000001</v>
      </c>
      <c r="AC3482">
        <v>28.1</v>
      </c>
    </row>
    <row r="3483" spans="1:30" x14ac:dyDescent="0.45">
      <c r="A3483" t="s">
        <v>248</v>
      </c>
      <c r="B3483">
        <v>29340</v>
      </c>
      <c r="C3483" t="s">
        <v>660</v>
      </c>
      <c r="E3483">
        <v>21</v>
      </c>
      <c r="F3483" t="s">
        <v>35</v>
      </c>
      <c r="H3483">
        <v>1</v>
      </c>
      <c r="I3483" t="s">
        <v>32</v>
      </c>
      <c r="J3483">
        <v>1</v>
      </c>
      <c r="K3483" t="s">
        <v>32</v>
      </c>
      <c r="L3483">
        <v>0</v>
      </c>
      <c r="M3483" t="s">
        <v>32</v>
      </c>
      <c r="N3483">
        <v>2012</v>
      </c>
      <c r="O3483">
        <v>195</v>
      </c>
      <c r="P3483">
        <v>908435</v>
      </c>
      <c r="Q3483">
        <v>31</v>
      </c>
      <c r="R3483">
        <v>900958</v>
      </c>
      <c r="S3483">
        <v>913</v>
      </c>
      <c r="T3483">
        <v>56629</v>
      </c>
      <c r="U3483">
        <v>164</v>
      </c>
      <c r="V3483">
        <v>7477</v>
      </c>
      <c r="W3483">
        <v>24</v>
      </c>
      <c r="X3483">
        <v>10.4</v>
      </c>
      <c r="Y3483">
        <v>32.1</v>
      </c>
      <c r="Z3483">
        <v>10.9</v>
      </c>
      <c r="AA3483">
        <v>35.200000000000003</v>
      </c>
      <c r="AB3483">
        <v>36.299999999999997</v>
      </c>
      <c r="AC3483">
        <v>24.9</v>
      </c>
      <c r="AD3483">
        <v>33.6</v>
      </c>
    </row>
    <row r="3484" spans="1:30" x14ac:dyDescent="0.45">
      <c r="A3484" t="s">
        <v>248</v>
      </c>
      <c r="B3484">
        <v>29340</v>
      </c>
      <c r="C3484" t="s">
        <v>660</v>
      </c>
      <c r="E3484">
        <v>23</v>
      </c>
      <c r="F3484" t="s">
        <v>37</v>
      </c>
      <c r="H3484">
        <v>1</v>
      </c>
      <c r="I3484" t="s">
        <v>32</v>
      </c>
      <c r="J3484">
        <v>1</v>
      </c>
      <c r="K3484" t="s">
        <v>32</v>
      </c>
      <c r="L3484">
        <v>0</v>
      </c>
      <c r="M3484" t="s">
        <v>32</v>
      </c>
      <c r="N3484">
        <v>2012</v>
      </c>
      <c r="O3484">
        <v>1716</v>
      </c>
      <c r="P3484">
        <v>873998</v>
      </c>
      <c r="Q3484">
        <v>305</v>
      </c>
      <c r="R3484">
        <v>820504</v>
      </c>
      <c r="S3484">
        <v>4252</v>
      </c>
      <c r="T3484">
        <v>184693</v>
      </c>
      <c r="U3484">
        <v>1411</v>
      </c>
      <c r="V3484">
        <v>53494</v>
      </c>
      <c r="W3484">
        <v>15</v>
      </c>
      <c r="X3484">
        <v>22.7</v>
      </c>
      <c r="Y3484">
        <v>30.7</v>
      </c>
      <c r="Z3484">
        <v>25.6</v>
      </c>
      <c r="AA3484">
        <v>24.3</v>
      </c>
      <c r="AB3484">
        <v>20.100000000000001</v>
      </c>
      <c r="AC3484">
        <v>17.8</v>
      </c>
      <c r="AD3484">
        <v>38.9</v>
      </c>
    </row>
    <row r="3485" spans="1:30" x14ac:dyDescent="0.45">
      <c r="A3485" t="s">
        <v>248</v>
      </c>
      <c r="B3485">
        <v>29340</v>
      </c>
      <c r="C3485" t="s">
        <v>660</v>
      </c>
      <c r="E3485" t="s">
        <v>38</v>
      </c>
      <c r="F3485" t="s">
        <v>39</v>
      </c>
      <c r="H3485">
        <v>1</v>
      </c>
      <c r="I3485" t="s">
        <v>32</v>
      </c>
      <c r="J3485">
        <v>1</v>
      </c>
      <c r="K3485" t="s">
        <v>32</v>
      </c>
      <c r="L3485">
        <v>0</v>
      </c>
      <c r="M3485" t="s">
        <v>32</v>
      </c>
      <c r="N3485">
        <v>2012</v>
      </c>
      <c r="O3485">
        <v>316</v>
      </c>
      <c r="P3485">
        <v>46902312</v>
      </c>
      <c r="Q3485">
        <v>134</v>
      </c>
      <c r="R3485">
        <v>46897160</v>
      </c>
      <c r="S3485">
        <v>9032</v>
      </c>
      <c r="T3485">
        <v>725231</v>
      </c>
      <c r="U3485">
        <v>181</v>
      </c>
      <c r="V3485">
        <v>5152</v>
      </c>
      <c r="W3485">
        <v>14.1</v>
      </c>
      <c r="X3485">
        <v>7.4</v>
      </c>
      <c r="Y3485">
        <v>26.5</v>
      </c>
      <c r="Z3485">
        <v>7.7</v>
      </c>
      <c r="AA3485">
        <v>6.6</v>
      </c>
      <c r="AB3485">
        <v>6.4</v>
      </c>
      <c r="AC3485">
        <v>21</v>
      </c>
      <c r="AD3485">
        <v>31.9</v>
      </c>
    </row>
    <row r="3486" spans="1:30" x14ac:dyDescent="0.45">
      <c r="A3486" t="s">
        <v>248</v>
      </c>
      <c r="B3486">
        <v>29340</v>
      </c>
      <c r="C3486" t="s">
        <v>660</v>
      </c>
      <c r="E3486">
        <v>42</v>
      </c>
      <c r="F3486" t="s">
        <v>40</v>
      </c>
      <c r="H3486">
        <v>1</v>
      </c>
      <c r="I3486" t="s">
        <v>32</v>
      </c>
      <c r="J3486">
        <v>1</v>
      </c>
      <c r="K3486" t="s">
        <v>32</v>
      </c>
      <c r="L3486">
        <v>0</v>
      </c>
      <c r="M3486" t="s">
        <v>32</v>
      </c>
      <c r="N3486">
        <v>2012</v>
      </c>
      <c r="O3486">
        <v>314</v>
      </c>
      <c r="P3486">
        <v>2549709</v>
      </c>
      <c r="Q3486">
        <v>179</v>
      </c>
      <c r="R3486">
        <v>2532087</v>
      </c>
      <c r="S3486">
        <v>2216</v>
      </c>
      <c r="T3486">
        <v>106842</v>
      </c>
      <c r="U3486">
        <v>136</v>
      </c>
      <c r="V3486">
        <v>17622</v>
      </c>
      <c r="W3486">
        <v>18.7</v>
      </c>
      <c r="X3486">
        <v>10.7</v>
      </c>
      <c r="Y3486">
        <v>20.9</v>
      </c>
      <c r="Z3486">
        <v>11.1</v>
      </c>
      <c r="AA3486">
        <v>19.100000000000001</v>
      </c>
      <c r="AB3486">
        <v>18.600000000000001</v>
      </c>
      <c r="AC3486">
        <v>34</v>
      </c>
      <c r="AD3486">
        <v>26.8</v>
      </c>
    </row>
    <row r="3487" spans="1:30" x14ac:dyDescent="0.45">
      <c r="A3487" t="s">
        <v>248</v>
      </c>
      <c r="B3487">
        <v>29340</v>
      </c>
      <c r="C3487" t="s">
        <v>660</v>
      </c>
      <c r="E3487" t="s">
        <v>41</v>
      </c>
      <c r="F3487" t="s">
        <v>42</v>
      </c>
      <c r="H3487">
        <v>1</v>
      </c>
      <c r="I3487" t="s">
        <v>32</v>
      </c>
      <c r="J3487">
        <v>1</v>
      </c>
      <c r="K3487" t="s">
        <v>32</v>
      </c>
      <c r="L3487">
        <v>0</v>
      </c>
      <c r="M3487" t="s">
        <v>32</v>
      </c>
      <c r="N3487">
        <v>2012</v>
      </c>
      <c r="O3487">
        <v>1762</v>
      </c>
      <c r="P3487">
        <v>3659683</v>
      </c>
      <c r="Q3487">
        <v>634</v>
      </c>
      <c r="R3487">
        <v>3617274</v>
      </c>
      <c r="S3487">
        <v>11032</v>
      </c>
      <c r="T3487">
        <v>267840</v>
      </c>
      <c r="U3487">
        <v>1127</v>
      </c>
      <c r="V3487">
        <v>42408</v>
      </c>
      <c r="W3487">
        <v>7.4</v>
      </c>
      <c r="X3487">
        <v>19.3</v>
      </c>
      <c r="Y3487">
        <v>9.5</v>
      </c>
      <c r="Z3487">
        <v>20.399999999999999</v>
      </c>
      <c r="AA3487">
        <v>8.3000000000000007</v>
      </c>
      <c r="AB3487">
        <v>16.100000000000001</v>
      </c>
      <c r="AC3487">
        <v>12</v>
      </c>
      <c r="AD3487">
        <v>11.7</v>
      </c>
    </row>
    <row r="3488" spans="1:30" x14ac:dyDescent="0.45">
      <c r="A3488" t="s">
        <v>248</v>
      </c>
      <c r="B3488">
        <v>29340</v>
      </c>
      <c r="C3488" t="s">
        <v>660</v>
      </c>
      <c r="E3488" t="s">
        <v>43</v>
      </c>
      <c r="F3488" t="s">
        <v>44</v>
      </c>
      <c r="G3488" t="s">
        <v>45</v>
      </c>
      <c r="H3488">
        <v>1</v>
      </c>
      <c r="I3488" t="s">
        <v>32</v>
      </c>
      <c r="J3488">
        <v>1</v>
      </c>
      <c r="K3488" t="s">
        <v>32</v>
      </c>
      <c r="L3488">
        <v>0</v>
      </c>
      <c r="M3488" t="s">
        <v>32</v>
      </c>
      <c r="N3488">
        <v>2012</v>
      </c>
      <c r="O3488">
        <v>584</v>
      </c>
      <c r="P3488">
        <v>965137</v>
      </c>
      <c r="Q3488">
        <v>173</v>
      </c>
      <c r="R3488">
        <v>939814</v>
      </c>
      <c r="S3488">
        <v>3140</v>
      </c>
      <c r="T3488">
        <v>177086</v>
      </c>
      <c r="U3488">
        <v>411</v>
      </c>
      <c r="V3488">
        <v>25323</v>
      </c>
      <c r="W3488">
        <v>12.4</v>
      </c>
      <c r="X3488">
        <v>4.4000000000000004</v>
      </c>
      <c r="Y3488">
        <v>12.7</v>
      </c>
      <c r="Z3488">
        <v>4.5999999999999996</v>
      </c>
      <c r="AA3488">
        <v>4.9000000000000004</v>
      </c>
      <c r="AB3488">
        <v>2.7</v>
      </c>
      <c r="AC3488">
        <v>15.2</v>
      </c>
      <c r="AD3488">
        <v>21.9</v>
      </c>
    </row>
    <row r="3489" spans="1:30" x14ac:dyDescent="0.45">
      <c r="A3489" t="s">
        <v>248</v>
      </c>
      <c r="B3489">
        <v>29340</v>
      </c>
      <c r="C3489" t="s">
        <v>660</v>
      </c>
      <c r="E3489">
        <v>51</v>
      </c>
      <c r="F3489" t="s">
        <v>46</v>
      </c>
      <c r="H3489">
        <v>1</v>
      </c>
      <c r="I3489" t="s">
        <v>32</v>
      </c>
      <c r="J3489">
        <v>1</v>
      </c>
      <c r="K3489" t="s">
        <v>32</v>
      </c>
      <c r="L3489">
        <v>0</v>
      </c>
      <c r="M3489" t="s">
        <v>32</v>
      </c>
      <c r="N3489">
        <v>2012</v>
      </c>
      <c r="O3489">
        <v>79</v>
      </c>
      <c r="P3489">
        <v>250557</v>
      </c>
      <c r="Q3489">
        <v>42</v>
      </c>
      <c r="R3489">
        <v>249074</v>
      </c>
      <c r="S3489">
        <v>968</v>
      </c>
      <c r="T3489">
        <v>39101</v>
      </c>
      <c r="U3489">
        <v>36</v>
      </c>
      <c r="V3489">
        <v>1483</v>
      </c>
      <c r="W3489">
        <v>14.2</v>
      </c>
      <c r="X3489">
        <v>2.4</v>
      </c>
      <c r="Y3489">
        <v>24.1</v>
      </c>
      <c r="Z3489">
        <v>2.5</v>
      </c>
      <c r="AA3489">
        <v>7.4</v>
      </c>
      <c r="AB3489">
        <v>4.2</v>
      </c>
      <c r="AC3489">
        <v>9.5</v>
      </c>
      <c r="AD3489">
        <v>1.2</v>
      </c>
    </row>
    <row r="3490" spans="1:30" x14ac:dyDescent="0.45">
      <c r="A3490" t="s">
        <v>248</v>
      </c>
      <c r="B3490">
        <v>29340</v>
      </c>
      <c r="C3490" t="s">
        <v>660</v>
      </c>
      <c r="E3490">
        <v>52</v>
      </c>
      <c r="F3490" t="s">
        <v>47</v>
      </c>
      <c r="G3490" t="s">
        <v>48</v>
      </c>
      <c r="H3490">
        <v>1</v>
      </c>
      <c r="I3490" t="s">
        <v>32</v>
      </c>
      <c r="J3490">
        <v>1</v>
      </c>
      <c r="K3490" t="s">
        <v>32</v>
      </c>
      <c r="L3490">
        <v>0</v>
      </c>
      <c r="M3490" t="s">
        <v>32</v>
      </c>
      <c r="N3490">
        <v>2012</v>
      </c>
      <c r="O3490">
        <v>643</v>
      </c>
      <c r="P3490">
        <v>341315</v>
      </c>
      <c r="Q3490">
        <v>194</v>
      </c>
      <c r="R3490">
        <v>295433</v>
      </c>
      <c r="S3490">
        <v>2284</v>
      </c>
      <c r="T3490">
        <v>86834</v>
      </c>
      <c r="U3490">
        <v>449</v>
      </c>
      <c r="W3490">
        <v>10</v>
      </c>
      <c r="X3490">
        <v>14.6</v>
      </c>
      <c r="Y3490">
        <v>21.2</v>
      </c>
      <c r="Z3490">
        <v>8.3000000000000007</v>
      </c>
      <c r="AA3490">
        <v>24.8</v>
      </c>
      <c r="AB3490">
        <v>18.399999999999999</v>
      </c>
      <c r="AC3490">
        <v>12.2</v>
      </c>
    </row>
    <row r="3491" spans="1:30" x14ac:dyDescent="0.45">
      <c r="A3491" t="s">
        <v>248</v>
      </c>
      <c r="B3491">
        <v>29340</v>
      </c>
      <c r="C3491" t="s">
        <v>660</v>
      </c>
      <c r="E3491">
        <v>53</v>
      </c>
      <c r="F3491" t="s">
        <v>49</v>
      </c>
      <c r="H3491">
        <v>1</v>
      </c>
      <c r="I3491" t="s">
        <v>32</v>
      </c>
      <c r="J3491">
        <v>1</v>
      </c>
      <c r="K3491" t="s">
        <v>32</v>
      </c>
      <c r="L3491">
        <v>0</v>
      </c>
      <c r="M3491" t="s">
        <v>32</v>
      </c>
      <c r="N3491">
        <v>2012</v>
      </c>
      <c r="O3491">
        <v>1138</v>
      </c>
      <c r="P3491">
        <v>281752</v>
      </c>
      <c r="Q3491">
        <v>185</v>
      </c>
      <c r="R3491">
        <v>230686</v>
      </c>
      <c r="S3491">
        <v>930</v>
      </c>
      <c r="T3491">
        <v>36789</v>
      </c>
      <c r="U3491">
        <v>953</v>
      </c>
      <c r="V3491">
        <v>51067</v>
      </c>
      <c r="W3491">
        <v>15.2</v>
      </c>
      <c r="X3491">
        <v>13.8</v>
      </c>
      <c r="Y3491">
        <v>18.399999999999999</v>
      </c>
      <c r="Z3491">
        <v>18.3</v>
      </c>
      <c r="AA3491">
        <v>9.3000000000000007</v>
      </c>
      <c r="AB3491">
        <v>9.4</v>
      </c>
      <c r="AC3491">
        <v>17.7</v>
      </c>
      <c r="AD3491">
        <v>29.5</v>
      </c>
    </row>
    <row r="3492" spans="1:30" x14ac:dyDescent="0.45">
      <c r="A3492" t="s">
        <v>248</v>
      </c>
      <c r="B3492">
        <v>29340</v>
      </c>
      <c r="C3492" t="s">
        <v>660</v>
      </c>
      <c r="E3492">
        <v>54</v>
      </c>
      <c r="F3492" t="s">
        <v>50</v>
      </c>
      <c r="H3492">
        <v>1</v>
      </c>
      <c r="I3492" t="s">
        <v>32</v>
      </c>
      <c r="J3492">
        <v>1</v>
      </c>
      <c r="K3492" t="s">
        <v>32</v>
      </c>
      <c r="L3492">
        <v>0</v>
      </c>
      <c r="M3492" t="s">
        <v>32</v>
      </c>
      <c r="N3492">
        <v>2012</v>
      </c>
      <c r="O3492">
        <v>1610</v>
      </c>
      <c r="P3492">
        <v>464503</v>
      </c>
      <c r="Q3492">
        <v>341</v>
      </c>
      <c r="R3492">
        <v>400741</v>
      </c>
      <c r="S3492">
        <v>4598</v>
      </c>
      <c r="T3492">
        <v>197508</v>
      </c>
      <c r="U3492">
        <v>1269</v>
      </c>
      <c r="V3492">
        <v>63762</v>
      </c>
      <c r="W3492">
        <v>11.4</v>
      </c>
      <c r="X3492">
        <v>8.1999999999999993</v>
      </c>
      <c r="Y3492">
        <v>19.100000000000001</v>
      </c>
      <c r="Z3492">
        <v>7.7</v>
      </c>
      <c r="AA3492">
        <v>12.8</v>
      </c>
      <c r="AB3492">
        <v>8.3000000000000007</v>
      </c>
      <c r="AC3492">
        <v>12.5</v>
      </c>
      <c r="AD3492">
        <v>26.9</v>
      </c>
    </row>
    <row r="3493" spans="1:30" x14ac:dyDescent="0.45">
      <c r="A3493" t="s">
        <v>248</v>
      </c>
      <c r="B3493">
        <v>29340</v>
      </c>
      <c r="C3493" t="s">
        <v>660</v>
      </c>
      <c r="E3493">
        <v>56</v>
      </c>
      <c r="F3493" t="s">
        <v>51</v>
      </c>
      <c r="H3493">
        <v>1</v>
      </c>
      <c r="I3493" t="s">
        <v>32</v>
      </c>
      <c r="J3493">
        <v>1</v>
      </c>
      <c r="K3493" t="s">
        <v>32</v>
      </c>
      <c r="L3493">
        <v>0</v>
      </c>
      <c r="M3493" t="s">
        <v>32</v>
      </c>
      <c r="N3493">
        <v>2012</v>
      </c>
      <c r="O3493">
        <v>1610</v>
      </c>
      <c r="P3493">
        <v>243315</v>
      </c>
      <c r="Q3493">
        <v>155</v>
      </c>
      <c r="R3493">
        <v>224733</v>
      </c>
      <c r="S3493">
        <v>4066</v>
      </c>
      <c r="T3493">
        <v>96329</v>
      </c>
      <c r="U3493">
        <v>1455</v>
      </c>
      <c r="V3493">
        <v>18581</v>
      </c>
      <c r="W3493">
        <v>11.4</v>
      </c>
      <c r="X3493">
        <v>14.8</v>
      </c>
      <c r="Y3493">
        <v>20.100000000000001</v>
      </c>
      <c r="Z3493">
        <v>16.7</v>
      </c>
      <c r="AA3493">
        <v>31.6</v>
      </c>
      <c r="AB3493">
        <v>23.9</v>
      </c>
      <c r="AC3493">
        <v>12.4</v>
      </c>
      <c r="AD3493">
        <v>11.2</v>
      </c>
    </row>
    <row r="3494" spans="1:30" x14ac:dyDescent="0.45">
      <c r="A3494" t="s">
        <v>248</v>
      </c>
      <c r="B3494">
        <v>29340</v>
      </c>
      <c r="C3494" t="s">
        <v>660</v>
      </c>
      <c r="E3494">
        <v>61</v>
      </c>
      <c r="F3494" t="s">
        <v>52</v>
      </c>
      <c r="H3494">
        <v>1</v>
      </c>
      <c r="I3494" t="s">
        <v>32</v>
      </c>
      <c r="J3494">
        <v>1</v>
      </c>
      <c r="K3494" t="s">
        <v>32</v>
      </c>
      <c r="L3494">
        <v>0</v>
      </c>
      <c r="M3494" t="s">
        <v>32</v>
      </c>
      <c r="N3494">
        <v>2012</v>
      </c>
      <c r="O3494">
        <v>185</v>
      </c>
      <c r="P3494">
        <v>47722</v>
      </c>
      <c r="Q3494">
        <v>49</v>
      </c>
      <c r="R3494">
        <v>46089</v>
      </c>
      <c r="S3494">
        <v>925</v>
      </c>
      <c r="T3494">
        <v>21107</v>
      </c>
      <c r="U3494">
        <v>136</v>
      </c>
      <c r="W3494">
        <v>25.6</v>
      </c>
      <c r="X3494">
        <v>3.6</v>
      </c>
      <c r="Y3494">
        <v>31.2</v>
      </c>
      <c r="Z3494">
        <v>4</v>
      </c>
      <c r="AA3494">
        <v>7</v>
      </c>
      <c r="AB3494">
        <v>3.3</v>
      </c>
      <c r="AC3494">
        <v>34.9</v>
      </c>
    </row>
    <row r="3495" spans="1:30" x14ac:dyDescent="0.45">
      <c r="A3495" t="s">
        <v>248</v>
      </c>
      <c r="B3495">
        <v>29340</v>
      </c>
      <c r="C3495" t="s">
        <v>660</v>
      </c>
      <c r="E3495">
        <v>62</v>
      </c>
      <c r="F3495" t="s">
        <v>53</v>
      </c>
      <c r="H3495">
        <v>1</v>
      </c>
      <c r="I3495" t="s">
        <v>32</v>
      </c>
      <c r="J3495">
        <v>1</v>
      </c>
      <c r="K3495" t="s">
        <v>32</v>
      </c>
      <c r="L3495">
        <v>0</v>
      </c>
      <c r="M3495" t="s">
        <v>32</v>
      </c>
      <c r="N3495">
        <v>2012</v>
      </c>
      <c r="O3495">
        <v>1427</v>
      </c>
      <c r="P3495">
        <v>1211532</v>
      </c>
      <c r="Q3495">
        <v>421</v>
      </c>
      <c r="R3495">
        <v>1187806</v>
      </c>
      <c r="S3495">
        <v>11528</v>
      </c>
      <c r="T3495">
        <v>430916</v>
      </c>
      <c r="U3495">
        <v>1006</v>
      </c>
      <c r="V3495">
        <v>23725</v>
      </c>
      <c r="W3495">
        <v>9.3000000000000007</v>
      </c>
      <c r="X3495">
        <v>9.4</v>
      </c>
      <c r="Y3495">
        <v>26.3</v>
      </c>
      <c r="Z3495">
        <v>9.8000000000000007</v>
      </c>
      <c r="AA3495">
        <v>10.199999999999999</v>
      </c>
      <c r="AB3495">
        <v>9.9</v>
      </c>
      <c r="AC3495">
        <v>8.3000000000000007</v>
      </c>
      <c r="AD3495">
        <v>21</v>
      </c>
    </row>
    <row r="3496" spans="1:30" x14ac:dyDescent="0.45">
      <c r="A3496" t="s">
        <v>248</v>
      </c>
      <c r="B3496">
        <v>29340</v>
      </c>
      <c r="C3496" t="s">
        <v>660</v>
      </c>
      <c r="E3496">
        <v>71</v>
      </c>
      <c r="F3496" t="s">
        <v>54</v>
      </c>
      <c r="H3496">
        <v>1</v>
      </c>
      <c r="I3496" t="s">
        <v>32</v>
      </c>
      <c r="J3496">
        <v>1</v>
      </c>
      <c r="K3496" t="s">
        <v>32</v>
      </c>
      <c r="L3496">
        <v>0</v>
      </c>
      <c r="M3496" t="s">
        <v>32</v>
      </c>
      <c r="N3496">
        <v>2012</v>
      </c>
      <c r="O3496">
        <v>490</v>
      </c>
      <c r="P3496">
        <v>47740</v>
      </c>
      <c r="Q3496">
        <v>38</v>
      </c>
      <c r="R3496">
        <v>37109</v>
      </c>
      <c r="S3496">
        <v>424</v>
      </c>
      <c r="T3496">
        <v>6480</v>
      </c>
      <c r="U3496">
        <v>453</v>
      </c>
      <c r="V3496">
        <v>10630</v>
      </c>
      <c r="W3496">
        <v>13.5</v>
      </c>
      <c r="X3496">
        <v>19.600000000000001</v>
      </c>
      <c r="Y3496">
        <v>31.6</v>
      </c>
      <c r="Z3496">
        <v>27</v>
      </c>
      <c r="AA3496">
        <v>55.1</v>
      </c>
      <c r="AB3496">
        <v>42.9</v>
      </c>
      <c r="AC3496">
        <v>14.1</v>
      </c>
      <c r="AD3496">
        <v>15.8</v>
      </c>
    </row>
    <row r="3497" spans="1:30" x14ac:dyDescent="0.45">
      <c r="A3497" t="s">
        <v>248</v>
      </c>
      <c r="B3497">
        <v>29340</v>
      </c>
      <c r="C3497" t="s">
        <v>660</v>
      </c>
      <c r="E3497">
        <v>72</v>
      </c>
      <c r="F3497" t="s">
        <v>55</v>
      </c>
      <c r="H3497">
        <v>1</v>
      </c>
      <c r="I3497" t="s">
        <v>32</v>
      </c>
      <c r="J3497">
        <v>1</v>
      </c>
      <c r="K3497" t="s">
        <v>32</v>
      </c>
      <c r="L3497">
        <v>0</v>
      </c>
      <c r="M3497" t="s">
        <v>32</v>
      </c>
      <c r="N3497">
        <v>2012</v>
      </c>
      <c r="O3497">
        <v>449</v>
      </c>
      <c r="P3497">
        <v>1083562</v>
      </c>
      <c r="Q3497">
        <v>280</v>
      </c>
      <c r="R3497">
        <v>1075266</v>
      </c>
      <c r="S3497">
        <v>11430</v>
      </c>
      <c r="T3497">
        <v>231153</v>
      </c>
      <c r="U3497">
        <v>169</v>
      </c>
      <c r="V3497">
        <v>8296</v>
      </c>
      <c r="W3497">
        <v>12</v>
      </c>
      <c r="X3497">
        <v>9</v>
      </c>
      <c r="Y3497">
        <v>19.7</v>
      </c>
      <c r="Z3497">
        <v>9.4</v>
      </c>
      <c r="AA3497">
        <v>12.2</v>
      </c>
      <c r="AB3497">
        <v>10.3</v>
      </c>
      <c r="AC3497">
        <v>19.3</v>
      </c>
      <c r="AD3497">
        <v>41.2</v>
      </c>
    </row>
    <row r="3498" spans="1:30" x14ac:dyDescent="0.45">
      <c r="A3498" t="s">
        <v>248</v>
      </c>
      <c r="B3498">
        <v>29340</v>
      </c>
      <c r="C3498" t="s">
        <v>660</v>
      </c>
      <c r="E3498">
        <v>81</v>
      </c>
      <c r="F3498" t="s">
        <v>56</v>
      </c>
      <c r="G3498" t="s">
        <v>57</v>
      </c>
      <c r="H3498">
        <v>1</v>
      </c>
      <c r="I3498" t="s">
        <v>32</v>
      </c>
      <c r="J3498">
        <v>1</v>
      </c>
      <c r="K3498" t="s">
        <v>32</v>
      </c>
      <c r="L3498">
        <v>0</v>
      </c>
      <c r="M3498" t="s">
        <v>32</v>
      </c>
      <c r="N3498">
        <v>2012</v>
      </c>
      <c r="O3498">
        <v>2213</v>
      </c>
      <c r="P3498">
        <v>220502</v>
      </c>
      <c r="Q3498">
        <v>145</v>
      </c>
      <c r="R3498">
        <v>139124</v>
      </c>
      <c r="S3498">
        <v>910</v>
      </c>
      <c r="T3498">
        <v>32631</v>
      </c>
      <c r="U3498">
        <v>2068</v>
      </c>
      <c r="V3498">
        <v>81378</v>
      </c>
      <c r="W3498">
        <v>8.9</v>
      </c>
      <c r="X3498">
        <v>9.9</v>
      </c>
      <c r="Y3498">
        <v>25</v>
      </c>
      <c r="Z3498">
        <v>7.1</v>
      </c>
      <c r="AA3498">
        <v>11.6</v>
      </c>
      <c r="AB3498">
        <v>7.9</v>
      </c>
      <c r="AC3498">
        <v>9</v>
      </c>
      <c r="AD3498">
        <v>26.2</v>
      </c>
    </row>
    <row r="3499" spans="1:30" x14ac:dyDescent="0.45">
      <c r="A3499" t="s">
        <v>249</v>
      </c>
      <c r="B3499">
        <v>29420</v>
      </c>
      <c r="C3499" t="s">
        <v>661</v>
      </c>
      <c r="E3499">
        <v>0</v>
      </c>
      <c r="F3499" t="s">
        <v>31</v>
      </c>
      <c r="H3499">
        <v>1</v>
      </c>
      <c r="I3499" t="s">
        <v>32</v>
      </c>
      <c r="J3499">
        <v>1</v>
      </c>
      <c r="K3499" t="s">
        <v>32</v>
      </c>
      <c r="L3499">
        <v>0</v>
      </c>
      <c r="M3499" t="s">
        <v>32</v>
      </c>
      <c r="N3499">
        <v>2012</v>
      </c>
      <c r="O3499">
        <v>12458</v>
      </c>
      <c r="P3499">
        <v>7965592</v>
      </c>
      <c r="Q3499">
        <v>3093</v>
      </c>
      <c r="R3499">
        <v>7585762</v>
      </c>
      <c r="S3499">
        <v>39060</v>
      </c>
      <c r="T3499">
        <v>1210888</v>
      </c>
      <c r="U3499">
        <v>9365</v>
      </c>
      <c r="V3499">
        <v>379830</v>
      </c>
      <c r="W3499">
        <v>3.9</v>
      </c>
      <c r="X3499">
        <v>5.8</v>
      </c>
      <c r="Y3499">
        <v>7.3</v>
      </c>
      <c r="Z3499">
        <v>6.3</v>
      </c>
      <c r="AA3499">
        <v>5.3</v>
      </c>
      <c r="AB3499">
        <v>5</v>
      </c>
      <c r="AC3499">
        <v>4.7</v>
      </c>
      <c r="AD3499">
        <v>14.4</v>
      </c>
    </row>
    <row r="3500" spans="1:30" x14ac:dyDescent="0.45">
      <c r="A3500" t="s">
        <v>249</v>
      </c>
      <c r="B3500">
        <v>29420</v>
      </c>
      <c r="C3500" t="s">
        <v>661</v>
      </c>
      <c r="E3500">
        <v>11</v>
      </c>
      <c r="F3500" t="s">
        <v>33</v>
      </c>
      <c r="G3500" t="s">
        <v>34</v>
      </c>
      <c r="H3500">
        <v>1</v>
      </c>
      <c r="I3500" t="s">
        <v>32</v>
      </c>
      <c r="J3500">
        <v>1</v>
      </c>
      <c r="K3500" t="s">
        <v>32</v>
      </c>
      <c r="L3500">
        <v>0</v>
      </c>
      <c r="M3500" t="s">
        <v>32</v>
      </c>
      <c r="N3500">
        <v>2012</v>
      </c>
      <c r="O3500">
        <v>63</v>
      </c>
      <c r="Q3500">
        <v>0</v>
      </c>
      <c r="U3500">
        <v>63</v>
      </c>
      <c r="W3500">
        <v>33</v>
      </c>
      <c r="Y3500">
        <v>0</v>
      </c>
      <c r="AC3500">
        <v>31.4</v>
      </c>
    </row>
    <row r="3501" spans="1:30" x14ac:dyDescent="0.45">
      <c r="A3501" t="s">
        <v>249</v>
      </c>
      <c r="B3501">
        <v>29420</v>
      </c>
      <c r="C3501" t="s">
        <v>661</v>
      </c>
      <c r="E3501">
        <v>21</v>
      </c>
      <c r="F3501" t="s">
        <v>35</v>
      </c>
      <c r="H3501">
        <v>1</v>
      </c>
      <c r="I3501" t="s">
        <v>32</v>
      </c>
      <c r="J3501">
        <v>1</v>
      </c>
      <c r="K3501" t="s">
        <v>32</v>
      </c>
      <c r="L3501">
        <v>0</v>
      </c>
      <c r="M3501" t="s">
        <v>32</v>
      </c>
      <c r="N3501">
        <v>2012</v>
      </c>
      <c r="O3501">
        <v>46</v>
      </c>
      <c r="P3501">
        <v>350895</v>
      </c>
      <c r="Q3501">
        <v>14</v>
      </c>
      <c r="R3501">
        <v>349829</v>
      </c>
      <c r="S3501">
        <v>729</v>
      </c>
      <c r="T3501">
        <v>39292</v>
      </c>
      <c r="U3501">
        <v>33</v>
      </c>
      <c r="V3501">
        <v>1066</v>
      </c>
      <c r="W3501">
        <v>40.299999999999997</v>
      </c>
      <c r="X3501">
        <v>18.2</v>
      </c>
      <c r="Y3501">
        <v>71.400000000000006</v>
      </c>
      <c r="Z3501">
        <v>19</v>
      </c>
      <c r="AA3501">
        <v>27</v>
      </c>
      <c r="AB3501">
        <v>22.1</v>
      </c>
      <c r="AC3501">
        <v>54.8</v>
      </c>
      <c r="AD3501">
        <v>11.5</v>
      </c>
    </row>
    <row r="3502" spans="1:30" x14ac:dyDescent="0.45">
      <c r="A3502" t="s">
        <v>249</v>
      </c>
      <c r="B3502">
        <v>29420</v>
      </c>
      <c r="C3502" t="s">
        <v>661</v>
      </c>
      <c r="E3502">
        <v>22</v>
      </c>
      <c r="F3502" t="s">
        <v>36</v>
      </c>
      <c r="H3502">
        <v>1</v>
      </c>
      <c r="I3502" t="s">
        <v>32</v>
      </c>
      <c r="J3502">
        <v>1</v>
      </c>
      <c r="K3502" t="s">
        <v>32</v>
      </c>
      <c r="L3502">
        <v>0</v>
      </c>
      <c r="M3502" t="s">
        <v>32</v>
      </c>
      <c r="N3502">
        <v>2012</v>
      </c>
      <c r="O3502">
        <v>45</v>
      </c>
      <c r="P3502">
        <v>256126</v>
      </c>
      <c r="Q3502">
        <v>17</v>
      </c>
      <c r="R3502">
        <v>256008</v>
      </c>
      <c r="S3502">
        <v>362</v>
      </c>
      <c r="T3502">
        <v>22584</v>
      </c>
      <c r="U3502">
        <v>28</v>
      </c>
      <c r="W3502">
        <v>58.5</v>
      </c>
      <c r="X3502">
        <v>8.5</v>
      </c>
      <c r="Y3502">
        <v>62.9</v>
      </c>
      <c r="Z3502">
        <v>8.9</v>
      </c>
      <c r="AA3502">
        <v>15.8</v>
      </c>
      <c r="AB3502">
        <v>9.9</v>
      </c>
      <c r="AC3502">
        <v>101.9</v>
      </c>
    </row>
    <row r="3503" spans="1:30" x14ac:dyDescent="0.45">
      <c r="A3503" t="s">
        <v>249</v>
      </c>
      <c r="B3503">
        <v>29420</v>
      </c>
      <c r="C3503" t="s">
        <v>661</v>
      </c>
      <c r="E3503">
        <v>23</v>
      </c>
      <c r="F3503" t="s">
        <v>37</v>
      </c>
      <c r="H3503">
        <v>1</v>
      </c>
      <c r="I3503" t="s">
        <v>32</v>
      </c>
      <c r="J3503">
        <v>1</v>
      </c>
      <c r="K3503" t="s">
        <v>32</v>
      </c>
      <c r="L3503">
        <v>0</v>
      </c>
      <c r="M3503" t="s">
        <v>32</v>
      </c>
      <c r="N3503">
        <v>2012</v>
      </c>
      <c r="O3503">
        <v>1413</v>
      </c>
      <c r="P3503">
        <v>440226</v>
      </c>
      <c r="Q3503">
        <v>476</v>
      </c>
      <c r="R3503">
        <v>378602</v>
      </c>
      <c r="S3503">
        <v>2279</v>
      </c>
      <c r="T3503">
        <v>80439</v>
      </c>
      <c r="U3503">
        <v>937</v>
      </c>
      <c r="V3503">
        <v>61625</v>
      </c>
      <c r="W3503">
        <v>11.5</v>
      </c>
      <c r="X3503">
        <v>34.299999999999997</v>
      </c>
      <c r="Y3503">
        <v>25.2</v>
      </c>
      <c r="Z3503">
        <v>42.4</v>
      </c>
      <c r="AA3503">
        <v>46</v>
      </c>
      <c r="AB3503">
        <v>56.6</v>
      </c>
      <c r="AC3503">
        <v>8.9</v>
      </c>
      <c r="AD3503">
        <v>36</v>
      </c>
    </row>
    <row r="3504" spans="1:30" x14ac:dyDescent="0.45">
      <c r="A3504" t="s">
        <v>249</v>
      </c>
      <c r="B3504">
        <v>29420</v>
      </c>
      <c r="C3504" t="s">
        <v>661</v>
      </c>
      <c r="E3504" t="s">
        <v>38</v>
      </c>
      <c r="F3504" t="s">
        <v>39</v>
      </c>
      <c r="H3504">
        <v>1</v>
      </c>
      <c r="I3504" t="s">
        <v>32</v>
      </c>
      <c r="J3504">
        <v>1</v>
      </c>
      <c r="K3504" t="s">
        <v>32</v>
      </c>
      <c r="L3504">
        <v>0</v>
      </c>
      <c r="M3504" t="s">
        <v>32</v>
      </c>
      <c r="N3504">
        <v>2012</v>
      </c>
      <c r="O3504">
        <v>315</v>
      </c>
      <c r="P3504">
        <v>798151</v>
      </c>
      <c r="Q3504">
        <v>104</v>
      </c>
      <c r="R3504">
        <v>790303</v>
      </c>
      <c r="S3504">
        <v>2327</v>
      </c>
      <c r="T3504">
        <v>100255</v>
      </c>
      <c r="U3504">
        <v>211</v>
      </c>
      <c r="V3504">
        <v>7848</v>
      </c>
      <c r="W3504">
        <v>16.899999999999999</v>
      </c>
      <c r="X3504">
        <v>4.3</v>
      </c>
      <c r="Y3504">
        <v>20</v>
      </c>
      <c r="Z3504">
        <v>4.5</v>
      </c>
      <c r="AA3504">
        <v>6</v>
      </c>
      <c r="AB3504">
        <v>5.4</v>
      </c>
      <c r="AC3504">
        <v>23.2</v>
      </c>
      <c r="AD3504">
        <v>20.8</v>
      </c>
    </row>
    <row r="3505" spans="1:30" x14ac:dyDescent="0.45">
      <c r="A3505" t="s">
        <v>249</v>
      </c>
      <c r="B3505">
        <v>29420</v>
      </c>
      <c r="C3505" t="s">
        <v>661</v>
      </c>
      <c r="E3505">
        <v>42</v>
      </c>
      <c r="F3505" t="s">
        <v>40</v>
      </c>
      <c r="H3505">
        <v>1</v>
      </c>
      <c r="I3505" t="s">
        <v>32</v>
      </c>
      <c r="J3505">
        <v>1</v>
      </c>
      <c r="K3505" t="s">
        <v>32</v>
      </c>
      <c r="L3505">
        <v>0</v>
      </c>
      <c r="M3505" t="s">
        <v>32</v>
      </c>
      <c r="N3505">
        <v>2012</v>
      </c>
      <c r="O3505">
        <v>286</v>
      </c>
      <c r="P3505">
        <v>668232</v>
      </c>
      <c r="Q3505">
        <v>167</v>
      </c>
      <c r="U3505">
        <v>119</v>
      </c>
      <c r="W3505">
        <v>26.5</v>
      </c>
      <c r="X3505">
        <v>49.7</v>
      </c>
      <c r="Y3505">
        <v>31.2</v>
      </c>
      <c r="AC3505">
        <v>58.9</v>
      </c>
    </row>
    <row r="3506" spans="1:30" x14ac:dyDescent="0.45">
      <c r="A3506" t="s">
        <v>249</v>
      </c>
      <c r="B3506">
        <v>29420</v>
      </c>
      <c r="C3506" t="s">
        <v>661</v>
      </c>
      <c r="E3506" t="s">
        <v>41</v>
      </c>
      <c r="F3506" t="s">
        <v>42</v>
      </c>
      <c r="H3506">
        <v>1</v>
      </c>
      <c r="I3506" t="s">
        <v>32</v>
      </c>
      <c r="J3506">
        <v>1</v>
      </c>
      <c r="K3506" t="s">
        <v>32</v>
      </c>
      <c r="L3506">
        <v>0</v>
      </c>
      <c r="M3506" t="s">
        <v>32</v>
      </c>
      <c r="N3506">
        <v>2012</v>
      </c>
      <c r="O3506">
        <v>1429</v>
      </c>
      <c r="P3506">
        <v>3028502</v>
      </c>
      <c r="Q3506">
        <v>513</v>
      </c>
      <c r="R3506">
        <v>2985409</v>
      </c>
      <c r="S3506">
        <v>9624</v>
      </c>
      <c r="T3506">
        <v>213568</v>
      </c>
      <c r="U3506">
        <v>916</v>
      </c>
      <c r="W3506">
        <v>13.6</v>
      </c>
      <c r="X3506">
        <v>4.2</v>
      </c>
      <c r="Y3506">
        <v>9.6999999999999993</v>
      </c>
      <c r="Z3506">
        <v>4.7</v>
      </c>
      <c r="AA3506">
        <v>5.0999999999999996</v>
      </c>
      <c r="AB3506">
        <v>5.4</v>
      </c>
      <c r="AC3506">
        <v>20.2</v>
      </c>
    </row>
    <row r="3507" spans="1:30" x14ac:dyDescent="0.45">
      <c r="A3507" t="s">
        <v>249</v>
      </c>
      <c r="B3507">
        <v>29420</v>
      </c>
      <c r="C3507" t="s">
        <v>661</v>
      </c>
      <c r="E3507" t="s">
        <v>43</v>
      </c>
      <c r="F3507" t="s">
        <v>44</v>
      </c>
      <c r="G3507" t="s">
        <v>45</v>
      </c>
      <c r="H3507">
        <v>1</v>
      </c>
      <c r="I3507" t="s">
        <v>32</v>
      </c>
      <c r="J3507">
        <v>1</v>
      </c>
      <c r="K3507" t="s">
        <v>32</v>
      </c>
      <c r="L3507">
        <v>0</v>
      </c>
      <c r="M3507" t="s">
        <v>32</v>
      </c>
      <c r="N3507">
        <v>2012</v>
      </c>
      <c r="O3507">
        <v>692</v>
      </c>
      <c r="P3507">
        <v>214085</v>
      </c>
      <c r="Q3507">
        <v>97</v>
      </c>
      <c r="R3507">
        <v>188061</v>
      </c>
      <c r="S3507">
        <v>1336</v>
      </c>
      <c r="T3507">
        <v>53302</v>
      </c>
      <c r="U3507">
        <v>595</v>
      </c>
      <c r="V3507">
        <v>26024</v>
      </c>
      <c r="W3507">
        <v>14.2</v>
      </c>
      <c r="X3507">
        <v>4.3</v>
      </c>
      <c r="Y3507">
        <v>18.5</v>
      </c>
      <c r="Z3507">
        <v>4.5</v>
      </c>
      <c r="AA3507">
        <v>10.3</v>
      </c>
      <c r="AB3507">
        <v>4.9000000000000004</v>
      </c>
      <c r="AC3507">
        <v>16.3</v>
      </c>
      <c r="AD3507">
        <v>23.5</v>
      </c>
    </row>
    <row r="3508" spans="1:30" x14ac:dyDescent="0.45">
      <c r="A3508" t="s">
        <v>249</v>
      </c>
      <c r="B3508">
        <v>29420</v>
      </c>
      <c r="C3508" t="s">
        <v>661</v>
      </c>
      <c r="E3508">
        <v>51</v>
      </c>
      <c r="F3508" t="s">
        <v>46</v>
      </c>
      <c r="H3508">
        <v>1</v>
      </c>
      <c r="I3508" t="s">
        <v>32</v>
      </c>
      <c r="J3508">
        <v>1</v>
      </c>
      <c r="K3508" t="s">
        <v>32</v>
      </c>
      <c r="L3508">
        <v>0</v>
      </c>
      <c r="M3508" t="s">
        <v>32</v>
      </c>
      <c r="N3508">
        <v>2012</v>
      </c>
      <c r="O3508">
        <v>124</v>
      </c>
      <c r="P3508">
        <v>107509</v>
      </c>
      <c r="Q3508">
        <v>29</v>
      </c>
      <c r="R3508">
        <v>103467</v>
      </c>
      <c r="S3508">
        <v>511</v>
      </c>
      <c r="T3508">
        <v>19114</v>
      </c>
      <c r="U3508">
        <v>95</v>
      </c>
      <c r="W3508">
        <v>31.7</v>
      </c>
      <c r="X3508">
        <v>9.5</v>
      </c>
      <c r="Y3508">
        <v>53.1</v>
      </c>
      <c r="Z3508">
        <v>10.199999999999999</v>
      </c>
      <c r="AA3508">
        <v>8.5</v>
      </c>
      <c r="AB3508">
        <v>8.6999999999999993</v>
      </c>
      <c r="AC3508">
        <v>39.200000000000003</v>
      </c>
    </row>
    <row r="3509" spans="1:30" x14ac:dyDescent="0.45">
      <c r="A3509" t="s">
        <v>249</v>
      </c>
      <c r="B3509">
        <v>29420</v>
      </c>
      <c r="C3509" t="s">
        <v>661</v>
      </c>
      <c r="E3509">
        <v>52</v>
      </c>
      <c r="F3509" t="s">
        <v>47</v>
      </c>
      <c r="G3509" t="s">
        <v>48</v>
      </c>
      <c r="H3509">
        <v>1</v>
      </c>
      <c r="I3509" t="s">
        <v>32</v>
      </c>
      <c r="J3509">
        <v>1</v>
      </c>
      <c r="K3509" t="s">
        <v>32</v>
      </c>
      <c r="L3509">
        <v>0</v>
      </c>
      <c r="M3509" t="s">
        <v>32</v>
      </c>
      <c r="N3509">
        <v>2012</v>
      </c>
      <c r="O3509">
        <v>317</v>
      </c>
      <c r="P3509">
        <v>131083</v>
      </c>
      <c r="Q3509">
        <v>110</v>
      </c>
      <c r="R3509">
        <v>122930</v>
      </c>
      <c r="S3509">
        <v>1048</v>
      </c>
      <c r="T3509">
        <v>39211</v>
      </c>
      <c r="U3509">
        <v>207</v>
      </c>
      <c r="W3509">
        <v>22.7</v>
      </c>
      <c r="X3509">
        <v>13.2</v>
      </c>
      <c r="Y3509">
        <v>38.700000000000003</v>
      </c>
      <c r="Z3509">
        <v>15.2</v>
      </c>
      <c r="AA3509">
        <v>19.7</v>
      </c>
      <c r="AB3509">
        <v>19.899999999999999</v>
      </c>
      <c r="AC3509">
        <v>29.2</v>
      </c>
    </row>
    <row r="3510" spans="1:30" x14ac:dyDescent="0.45">
      <c r="A3510" t="s">
        <v>249</v>
      </c>
      <c r="B3510">
        <v>29420</v>
      </c>
      <c r="C3510" t="s">
        <v>661</v>
      </c>
      <c r="E3510">
        <v>53</v>
      </c>
      <c r="F3510" t="s">
        <v>49</v>
      </c>
      <c r="H3510">
        <v>1</v>
      </c>
      <c r="I3510" t="s">
        <v>32</v>
      </c>
      <c r="J3510">
        <v>1</v>
      </c>
      <c r="K3510" t="s">
        <v>32</v>
      </c>
      <c r="L3510">
        <v>0</v>
      </c>
      <c r="M3510" t="s">
        <v>32</v>
      </c>
      <c r="N3510">
        <v>2012</v>
      </c>
      <c r="O3510">
        <v>1807</v>
      </c>
      <c r="P3510">
        <v>148506</v>
      </c>
      <c r="Q3510">
        <v>169</v>
      </c>
      <c r="R3510">
        <v>70955</v>
      </c>
      <c r="S3510">
        <v>532</v>
      </c>
      <c r="T3510">
        <v>11378</v>
      </c>
      <c r="U3510">
        <v>1638</v>
      </c>
      <c r="V3510">
        <v>77551</v>
      </c>
      <c r="W3510">
        <v>18.399999999999999</v>
      </c>
      <c r="X3510">
        <v>17.8</v>
      </c>
      <c r="Y3510">
        <v>29.6</v>
      </c>
      <c r="Z3510">
        <v>25</v>
      </c>
      <c r="AA3510">
        <v>25.3</v>
      </c>
      <c r="AB3510">
        <v>19.399999999999999</v>
      </c>
      <c r="AC3510">
        <v>18.600000000000001</v>
      </c>
      <c r="AD3510">
        <v>29</v>
      </c>
    </row>
    <row r="3511" spans="1:30" x14ac:dyDescent="0.45">
      <c r="A3511" t="s">
        <v>249</v>
      </c>
      <c r="B3511">
        <v>29420</v>
      </c>
      <c r="C3511" t="s">
        <v>661</v>
      </c>
      <c r="E3511">
        <v>54</v>
      </c>
      <c r="F3511" t="s">
        <v>50</v>
      </c>
      <c r="H3511">
        <v>1</v>
      </c>
      <c r="I3511" t="s">
        <v>32</v>
      </c>
      <c r="J3511">
        <v>1</v>
      </c>
      <c r="K3511" t="s">
        <v>32</v>
      </c>
      <c r="L3511">
        <v>0</v>
      </c>
      <c r="M3511" t="s">
        <v>32</v>
      </c>
      <c r="N3511">
        <v>2012</v>
      </c>
      <c r="O3511">
        <v>1032</v>
      </c>
      <c r="P3511">
        <v>107400</v>
      </c>
      <c r="Q3511">
        <v>209</v>
      </c>
      <c r="R3511">
        <v>78328</v>
      </c>
      <c r="S3511">
        <v>905</v>
      </c>
      <c r="T3511">
        <v>30177</v>
      </c>
      <c r="U3511">
        <v>823</v>
      </c>
      <c r="V3511">
        <v>29072</v>
      </c>
      <c r="W3511">
        <v>12.5</v>
      </c>
      <c r="X3511">
        <v>23.2</v>
      </c>
      <c r="Y3511">
        <v>19.600000000000001</v>
      </c>
      <c r="Z3511">
        <v>20.2</v>
      </c>
      <c r="AA3511">
        <v>21.1</v>
      </c>
      <c r="AB3511">
        <v>15.2</v>
      </c>
      <c r="AC3511">
        <v>12.8</v>
      </c>
      <c r="AD3511">
        <v>39.5</v>
      </c>
    </row>
    <row r="3512" spans="1:30" x14ac:dyDescent="0.45">
      <c r="A3512" t="s">
        <v>249</v>
      </c>
      <c r="B3512">
        <v>29420</v>
      </c>
      <c r="C3512" t="s">
        <v>661</v>
      </c>
      <c r="E3512">
        <v>56</v>
      </c>
      <c r="F3512" t="s">
        <v>51</v>
      </c>
      <c r="H3512">
        <v>1</v>
      </c>
      <c r="I3512" t="s">
        <v>32</v>
      </c>
      <c r="J3512">
        <v>1</v>
      </c>
      <c r="K3512" t="s">
        <v>32</v>
      </c>
      <c r="L3512">
        <v>0</v>
      </c>
      <c r="M3512" t="s">
        <v>32</v>
      </c>
      <c r="N3512">
        <v>2012</v>
      </c>
      <c r="O3512">
        <v>1101</v>
      </c>
      <c r="P3512">
        <v>182519</v>
      </c>
      <c r="Q3512">
        <v>238</v>
      </c>
      <c r="R3512">
        <v>169011</v>
      </c>
      <c r="S3512">
        <v>2775</v>
      </c>
      <c r="T3512">
        <v>63368</v>
      </c>
      <c r="U3512">
        <v>863</v>
      </c>
      <c r="V3512">
        <v>13508</v>
      </c>
      <c r="W3512">
        <v>10.3</v>
      </c>
      <c r="X3512">
        <v>9.1</v>
      </c>
      <c r="Y3512">
        <v>20.100000000000001</v>
      </c>
      <c r="Z3512">
        <v>10.5</v>
      </c>
      <c r="AA3512">
        <v>30</v>
      </c>
      <c r="AB3512">
        <v>14.5</v>
      </c>
      <c r="AC3512">
        <v>13.6</v>
      </c>
      <c r="AD3512">
        <v>16.5</v>
      </c>
    </row>
    <row r="3513" spans="1:30" x14ac:dyDescent="0.45">
      <c r="A3513" t="s">
        <v>249</v>
      </c>
      <c r="B3513">
        <v>29420</v>
      </c>
      <c r="C3513" t="s">
        <v>661</v>
      </c>
      <c r="E3513">
        <v>61</v>
      </c>
      <c r="F3513" t="s">
        <v>52</v>
      </c>
      <c r="H3513">
        <v>1</v>
      </c>
      <c r="I3513" t="s">
        <v>32</v>
      </c>
      <c r="J3513">
        <v>1</v>
      </c>
      <c r="K3513" t="s">
        <v>32</v>
      </c>
      <c r="L3513">
        <v>0</v>
      </c>
      <c r="M3513" t="s">
        <v>32</v>
      </c>
      <c r="N3513">
        <v>2012</v>
      </c>
      <c r="O3513">
        <v>143</v>
      </c>
      <c r="P3513">
        <v>20980</v>
      </c>
      <c r="Q3513">
        <v>13</v>
      </c>
      <c r="R3513">
        <v>20420</v>
      </c>
      <c r="S3513">
        <v>386</v>
      </c>
      <c r="T3513">
        <v>10474</v>
      </c>
      <c r="U3513">
        <v>130</v>
      </c>
      <c r="V3513">
        <v>561</v>
      </c>
      <c r="W3513">
        <v>47.9</v>
      </c>
      <c r="X3513">
        <v>5.2</v>
      </c>
      <c r="Y3513">
        <v>38.4</v>
      </c>
      <c r="Z3513">
        <v>5.5</v>
      </c>
      <c r="AA3513">
        <v>11.1</v>
      </c>
      <c r="AB3513">
        <v>5.5</v>
      </c>
      <c r="AC3513">
        <v>50.9</v>
      </c>
      <c r="AD3513">
        <v>41.4</v>
      </c>
    </row>
    <row r="3514" spans="1:30" x14ac:dyDescent="0.45">
      <c r="A3514" t="s">
        <v>249</v>
      </c>
      <c r="B3514">
        <v>29420</v>
      </c>
      <c r="C3514" t="s">
        <v>661</v>
      </c>
      <c r="E3514">
        <v>62</v>
      </c>
      <c r="F3514" t="s">
        <v>53</v>
      </c>
      <c r="H3514">
        <v>1</v>
      </c>
      <c r="I3514" t="s">
        <v>32</v>
      </c>
      <c r="J3514">
        <v>1</v>
      </c>
      <c r="K3514" t="s">
        <v>32</v>
      </c>
      <c r="L3514">
        <v>0</v>
      </c>
      <c r="M3514" t="s">
        <v>32</v>
      </c>
      <c r="N3514">
        <v>2012</v>
      </c>
      <c r="O3514">
        <v>1009</v>
      </c>
      <c r="P3514">
        <v>1094591</v>
      </c>
      <c r="Q3514">
        <v>451</v>
      </c>
      <c r="R3514">
        <v>1058345</v>
      </c>
      <c r="S3514">
        <v>8037</v>
      </c>
      <c r="T3514">
        <v>374867</v>
      </c>
      <c r="U3514">
        <v>558</v>
      </c>
      <c r="W3514">
        <v>11.7</v>
      </c>
      <c r="X3514">
        <v>9.8000000000000007</v>
      </c>
      <c r="Y3514">
        <v>14</v>
      </c>
      <c r="Z3514">
        <v>10.7</v>
      </c>
      <c r="AA3514">
        <v>4.7</v>
      </c>
      <c r="AB3514">
        <v>5</v>
      </c>
      <c r="AC3514">
        <v>14.4</v>
      </c>
    </row>
    <row r="3515" spans="1:30" x14ac:dyDescent="0.45">
      <c r="A3515" t="s">
        <v>249</v>
      </c>
      <c r="B3515">
        <v>29420</v>
      </c>
      <c r="C3515" t="s">
        <v>661</v>
      </c>
      <c r="E3515">
        <v>71</v>
      </c>
      <c r="F3515" t="s">
        <v>54</v>
      </c>
      <c r="H3515">
        <v>1</v>
      </c>
      <c r="I3515" t="s">
        <v>32</v>
      </c>
      <c r="J3515">
        <v>1</v>
      </c>
      <c r="K3515" t="s">
        <v>32</v>
      </c>
      <c r="L3515">
        <v>0</v>
      </c>
      <c r="M3515" t="s">
        <v>32</v>
      </c>
      <c r="N3515">
        <v>2012</v>
      </c>
      <c r="O3515">
        <v>285</v>
      </c>
      <c r="P3515">
        <v>27906</v>
      </c>
      <c r="Q3515">
        <v>38</v>
      </c>
      <c r="R3515">
        <v>24362</v>
      </c>
      <c r="S3515">
        <v>483</v>
      </c>
      <c r="T3515">
        <v>8135</v>
      </c>
      <c r="U3515">
        <v>247</v>
      </c>
      <c r="V3515">
        <v>3543</v>
      </c>
      <c r="W3515">
        <v>22.9</v>
      </c>
      <c r="X3515">
        <v>20.5</v>
      </c>
      <c r="Y3515">
        <v>38.1</v>
      </c>
      <c r="Z3515">
        <v>24.5</v>
      </c>
      <c r="AA3515">
        <v>27</v>
      </c>
      <c r="AB3515">
        <v>22.1</v>
      </c>
      <c r="AC3515">
        <v>25.1</v>
      </c>
      <c r="AD3515">
        <v>9.6</v>
      </c>
    </row>
    <row r="3516" spans="1:30" x14ac:dyDescent="0.45">
      <c r="A3516" t="s">
        <v>249</v>
      </c>
      <c r="B3516">
        <v>29420</v>
      </c>
      <c r="C3516" t="s">
        <v>661</v>
      </c>
      <c r="E3516">
        <v>72</v>
      </c>
      <c r="F3516" t="s">
        <v>55</v>
      </c>
      <c r="H3516">
        <v>1</v>
      </c>
      <c r="I3516" t="s">
        <v>32</v>
      </c>
      <c r="J3516">
        <v>1</v>
      </c>
      <c r="K3516" t="s">
        <v>32</v>
      </c>
      <c r="L3516">
        <v>0</v>
      </c>
      <c r="M3516" t="s">
        <v>32</v>
      </c>
      <c r="N3516">
        <v>2012</v>
      </c>
      <c r="O3516">
        <v>417</v>
      </c>
      <c r="P3516">
        <v>262383</v>
      </c>
      <c r="Q3516">
        <v>276</v>
      </c>
      <c r="R3516">
        <v>255638</v>
      </c>
      <c r="S3516">
        <v>5227</v>
      </c>
      <c r="T3516">
        <v>69831</v>
      </c>
      <c r="U3516">
        <v>141</v>
      </c>
      <c r="V3516">
        <v>6745</v>
      </c>
      <c r="W3516">
        <v>22.1</v>
      </c>
      <c r="X3516">
        <v>21.6</v>
      </c>
      <c r="Y3516">
        <v>26</v>
      </c>
      <c r="Z3516">
        <v>22.6</v>
      </c>
      <c r="AA3516">
        <v>21.5</v>
      </c>
      <c r="AB3516">
        <v>19</v>
      </c>
      <c r="AC3516">
        <v>28</v>
      </c>
      <c r="AD3516">
        <v>37.700000000000003</v>
      </c>
    </row>
    <row r="3517" spans="1:30" x14ac:dyDescent="0.45">
      <c r="A3517" t="s">
        <v>249</v>
      </c>
      <c r="B3517">
        <v>29420</v>
      </c>
      <c r="C3517" t="s">
        <v>661</v>
      </c>
      <c r="E3517">
        <v>81</v>
      </c>
      <c r="F3517" t="s">
        <v>56</v>
      </c>
      <c r="G3517" t="s">
        <v>57</v>
      </c>
      <c r="H3517">
        <v>1</v>
      </c>
      <c r="I3517" t="s">
        <v>32</v>
      </c>
      <c r="J3517">
        <v>1</v>
      </c>
      <c r="K3517" t="s">
        <v>32</v>
      </c>
      <c r="L3517">
        <v>0</v>
      </c>
      <c r="M3517" t="s">
        <v>32</v>
      </c>
      <c r="N3517">
        <v>2012</v>
      </c>
      <c r="O3517">
        <v>1951</v>
      </c>
      <c r="P3517">
        <v>122578</v>
      </c>
      <c r="Q3517">
        <v>190</v>
      </c>
      <c r="R3517">
        <v>75552</v>
      </c>
      <c r="S3517">
        <v>953</v>
      </c>
      <c r="T3517">
        <v>18947</v>
      </c>
      <c r="U3517">
        <v>1761</v>
      </c>
      <c r="V3517">
        <v>47026</v>
      </c>
      <c r="W3517">
        <v>15</v>
      </c>
      <c r="X3517">
        <v>19.600000000000001</v>
      </c>
      <c r="Y3517">
        <v>23.3</v>
      </c>
      <c r="Z3517">
        <v>26.4</v>
      </c>
      <c r="AA3517">
        <v>17.5</v>
      </c>
      <c r="AB3517">
        <v>21.8</v>
      </c>
      <c r="AC3517">
        <v>14.8</v>
      </c>
      <c r="AD3517">
        <v>26.2</v>
      </c>
    </row>
    <row r="3518" spans="1:30" x14ac:dyDescent="0.45">
      <c r="A3518" t="s">
        <v>250</v>
      </c>
      <c r="B3518">
        <v>29460</v>
      </c>
      <c r="C3518" t="s">
        <v>662</v>
      </c>
      <c r="E3518">
        <v>0</v>
      </c>
      <c r="F3518" t="s">
        <v>31</v>
      </c>
      <c r="H3518">
        <v>1</v>
      </c>
      <c r="I3518" t="s">
        <v>32</v>
      </c>
      <c r="J3518">
        <v>1</v>
      </c>
      <c r="K3518" t="s">
        <v>32</v>
      </c>
      <c r="L3518">
        <v>0</v>
      </c>
      <c r="M3518" t="s">
        <v>32</v>
      </c>
      <c r="N3518">
        <v>2012</v>
      </c>
      <c r="O3518">
        <v>44644</v>
      </c>
      <c r="P3518">
        <v>47896412</v>
      </c>
      <c r="Q3518">
        <v>8706</v>
      </c>
      <c r="R3518">
        <v>46660509</v>
      </c>
      <c r="S3518">
        <v>164562</v>
      </c>
      <c r="T3518">
        <v>5991542</v>
      </c>
      <c r="U3518">
        <v>35938</v>
      </c>
      <c r="V3518">
        <v>1235903</v>
      </c>
      <c r="W3518">
        <v>2.6</v>
      </c>
      <c r="X3518">
        <v>2.4</v>
      </c>
      <c r="Y3518">
        <v>5.4</v>
      </c>
      <c r="Z3518">
        <v>2.5</v>
      </c>
      <c r="AA3518">
        <v>3.1</v>
      </c>
      <c r="AB3518">
        <v>3.6</v>
      </c>
      <c r="AC3518">
        <v>2.6</v>
      </c>
      <c r="AD3518">
        <v>9.5</v>
      </c>
    </row>
    <row r="3519" spans="1:30" x14ac:dyDescent="0.45">
      <c r="A3519" t="s">
        <v>250</v>
      </c>
      <c r="B3519">
        <v>29460</v>
      </c>
      <c r="C3519" t="s">
        <v>662</v>
      </c>
      <c r="E3519">
        <v>11</v>
      </c>
      <c r="F3519" t="s">
        <v>33</v>
      </c>
      <c r="G3519" t="s">
        <v>34</v>
      </c>
      <c r="H3519">
        <v>1</v>
      </c>
      <c r="I3519" t="s">
        <v>32</v>
      </c>
      <c r="J3519">
        <v>1</v>
      </c>
      <c r="K3519" t="s">
        <v>32</v>
      </c>
      <c r="L3519">
        <v>0</v>
      </c>
      <c r="M3519" t="s">
        <v>32</v>
      </c>
      <c r="N3519">
        <v>2012</v>
      </c>
      <c r="O3519">
        <v>687</v>
      </c>
      <c r="P3519">
        <v>177171</v>
      </c>
      <c r="Q3519">
        <v>111</v>
      </c>
      <c r="R3519">
        <v>150596</v>
      </c>
      <c r="S3519">
        <v>1279</v>
      </c>
      <c r="T3519">
        <v>29971</v>
      </c>
      <c r="U3519">
        <v>576</v>
      </c>
      <c r="V3519">
        <v>26575</v>
      </c>
      <c r="W3519">
        <v>15.6</v>
      </c>
      <c r="X3519">
        <v>28.2</v>
      </c>
      <c r="Y3519">
        <v>44.3</v>
      </c>
      <c r="Z3519">
        <v>32</v>
      </c>
      <c r="AA3519">
        <v>39.6</v>
      </c>
      <c r="AB3519">
        <v>37.4</v>
      </c>
      <c r="AC3519">
        <v>15.6</v>
      </c>
      <c r="AD3519">
        <v>24.3</v>
      </c>
    </row>
    <row r="3520" spans="1:30" x14ac:dyDescent="0.45">
      <c r="A3520" t="s">
        <v>250</v>
      </c>
      <c r="B3520">
        <v>29460</v>
      </c>
      <c r="C3520" t="s">
        <v>662</v>
      </c>
      <c r="E3520">
        <v>21</v>
      </c>
      <c r="F3520" t="s">
        <v>35</v>
      </c>
      <c r="H3520">
        <v>1</v>
      </c>
      <c r="I3520" t="s">
        <v>32</v>
      </c>
      <c r="J3520">
        <v>1</v>
      </c>
      <c r="K3520" t="s">
        <v>32</v>
      </c>
      <c r="L3520">
        <v>0</v>
      </c>
      <c r="M3520" t="s">
        <v>32</v>
      </c>
      <c r="N3520">
        <v>2012</v>
      </c>
      <c r="O3520">
        <v>54</v>
      </c>
      <c r="P3520">
        <v>1399604</v>
      </c>
      <c r="Q3520">
        <v>23</v>
      </c>
      <c r="R3520">
        <v>1397533</v>
      </c>
      <c r="S3520">
        <v>1272</v>
      </c>
      <c r="T3520">
        <v>67239</v>
      </c>
      <c r="U3520">
        <v>31</v>
      </c>
      <c r="V3520">
        <v>2071</v>
      </c>
      <c r="W3520">
        <v>34.6</v>
      </c>
      <c r="X3520">
        <v>6.8</v>
      </c>
      <c r="Y3520">
        <v>48.5</v>
      </c>
      <c r="Z3520">
        <v>7.1</v>
      </c>
      <c r="AA3520">
        <v>6.4</v>
      </c>
      <c r="AB3520">
        <v>7.7</v>
      </c>
      <c r="AC3520">
        <v>34.5</v>
      </c>
      <c r="AD3520">
        <v>30.5</v>
      </c>
    </row>
    <row r="3521" spans="1:30" x14ac:dyDescent="0.45">
      <c r="A3521" t="s">
        <v>250</v>
      </c>
      <c r="B3521">
        <v>29460</v>
      </c>
      <c r="C3521" t="s">
        <v>662</v>
      </c>
      <c r="E3521">
        <v>22</v>
      </c>
      <c r="F3521" t="s">
        <v>36</v>
      </c>
      <c r="H3521">
        <v>1</v>
      </c>
      <c r="I3521" t="s">
        <v>32</v>
      </c>
      <c r="J3521">
        <v>1</v>
      </c>
      <c r="K3521" t="s">
        <v>32</v>
      </c>
      <c r="L3521">
        <v>0</v>
      </c>
      <c r="M3521" t="s">
        <v>32</v>
      </c>
      <c r="N3521">
        <v>2012</v>
      </c>
      <c r="O3521">
        <v>67</v>
      </c>
      <c r="P3521">
        <v>489187</v>
      </c>
      <c r="Q3521">
        <v>7</v>
      </c>
      <c r="R3521">
        <v>486654</v>
      </c>
      <c r="S3521">
        <v>376</v>
      </c>
      <c r="T3521">
        <v>37072</v>
      </c>
      <c r="U3521">
        <v>60</v>
      </c>
      <c r="W3521">
        <v>52.9</v>
      </c>
      <c r="X3521">
        <v>9.8000000000000007</v>
      </c>
      <c r="Y3521">
        <v>0</v>
      </c>
      <c r="Z3521">
        <v>10.3</v>
      </c>
      <c r="AA3521">
        <v>11.6</v>
      </c>
      <c r="AB3521">
        <v>10.3</v>
      </c>
      <c r="AC3521">
        <v>56.4</v>
      </c>
    </row>
    <row r="3522" spans="1:30" x14ac:dyDescent="0.45">
      <c r="A3522" t="s">
        <v>250</v>
      </c>
      <c r="B3522">
        <v>29460</v>
      </c>
      <c r="C3522" t="s">
        <v>662</v>
      </c>
      <c r="E3522">
        <v>23</v>
      </c>
      <c r="F3522" t="s">
        <v>37</v>
      </c>
      <c r="H3522">
        <v>1</v>
      </c>
      <c r="I3522" t="s">
        <v>32</v>
      </c>
      <c r="J3522">
        <v>1</v>
      </c>
      <c r="K3522" t="s">
        <v>32</v>
      </c>
      <c r="L3522">
        <v>0</v>
      </c>
      <c r="M3522" t="s">
        <v>32</v>
      </c>
      <c r="N3522">
        <v>2012</v>
      </c>
      <c r="O3522">
        <v>4739</v>
      </c>
      <c r="P3522">
        <v>1787154</v>
      </c>
      <c r="Q3522">
        <v>1200</v>
      </c>
      <c r="R3522">
        <v>1666616</v>
      </c>
      <c r="S3522">
        <v>9977</v>
      </c>
      <c r="T3522">
        <v>399937</v>
      </c>
      <c r="U3522">
        <v>3539</v>
      </c>
      <c r="V3522">
        <v>120538</v>
      </c>
      <c r="W3522">
        <v>4.9000000000000004</v>
      </c>
      <c r="X3522">
        <v>23.2</v>
      </c>
      <c r="Y3522">
        <v>14</v>
      </c>
      <c r="Z3522">
        <v>24.7</v>
      </c>
      <c r="AA3522">
        <v>30.6</v>
      </c>
      <c r="AB3522">
        <v>28.8</v>
      </c>
      <c r="AC3522">
        <v>6.2</v>
      </c>
      <c r="AD3522">
        <v>19.3</v>
      </c>
    </row>
    <row r="3523" spans="1:30" x14ac:dyDescent="0.45">
      <c r="A3523" t="s">
        <v>250</v>
      </c>
      <c r="B3523">
        <v>29460</v>
      </c>
      <c r="C3523" t="s">
        <v>662</v>
      </c>
      <c r="E3523" t="s">
        <v>38</v>
      </c>
      <c r="F3523" t="s">
        <v>39</v>
      </c>
      <c r="H3523">
        <v>1</v>
      </c>
      <c r="I3523" t="s">
        <v>32</v>
      </c>
      <c r="J3523">
        <v>1</v>
      </c>
      <c r="K3523" t="s">
        <v>32</v>
      </c>
      <c r="L3523">
        <v>0</v>
      </c>
      <c r="M3523" t="s">
        <v>32</v>
      </c>
      <c r="N3523">
        <v>2012</v>
      </c>
      <c r="O3523">
        <v>802</v>
      </c>
      <c r="P3523">
        <v>9948216</v>
      </c>
      <c r="Q3523">
        <v>361</v>
      </c>
      <c r="R3523">
        <v>9930939</v>
      </c>
      <c r="S3523">
        <v>13474</v>
      </c>
      <c r="T3523">
        <v>656487</v>
      </c>
      <c r="U3523">
        <v>440</v>
      </c>
      <c r="V3523">
        <v>17277</v>
      </c>
      <c r="W3523">
        <v>13.8</v>
      </c>
      <c r="X3523">
        <v>2.7</v>
      </c>
      <c r="Y3523">
        <v>20.8</v>
      </c>
      <c r="Z3523">
        <v>2.8</v>
      </c>
      <c r="AA3523">
        <v>5.3</v>
      </c>
      <c r="AB3523">
        <v>5</v>
      </c>
      <c r="AC3523">
        <v>12.6</v>
      </c>
      <c r="AD3523">
        <v>30.1</v>
      </c>
    </row>
    <row r="3524" spans="1:30" x14ac:dyDescent="0.45">
      <c r="A3524" t="s">
        <v>250</v>
      </c>
      <c r="B3524">
        <v>29460</v>
      </c>
      <c r="C3524" t="s">
        <v>662</v>
      </c>
      <c r="E3524">
        <v>42</v>
      </c>
      <c r="F3524" t="s">
        <v>40</v>
      </c>
      <c r="H3524">
        <v>1</v>
      </c>
      <c r="I3524" t="s">
        <v>32</v>
      </c>
      <c r="J3524">
        <v>1</v>
      </c>
      <c r="K3524" t="s">
        <v>32</v>
      </c>
      <c r="L3524">
        <v>0</v>
      </c>
      <c r="M3524" t="s">
        <v>32</v>
      </c>
      <c r="N3524">
        <v>2012</v>
      </c>
      <c r="O3524">
        <v>1276</v>
      </c>
      <c r="P3524">
        <v>12294719</v>
      </c>
      <c r="Q3524">
        <v>521</v>
      </c>
      <c r="R3524">
        <v>12252784</v>
      </c>
      <c r="S3524">
        <v>8556</v>
      </c>
      <c r="T3524">
        <v>414887</v>
      </c>
      <c r="U3524">
        <v>755</v>
      </c>
      <c r="V3524">
        <v>41935</v>
      </c>
      <c r="W3524">
        <v>10.3</v>
      </c>
      <c r="X3524">
        <v>6.5</v>
      </c>
      <c r="Y3524">
        <v>21.6</v>
      </c>
      <c r="Z3524">
        <v>6.8</v>
      </c>
      <c r="AA3524">
        <v>14.7</v>
      </c>
      <c r="AB3524">
        <v>15.2</v>
      </c>
      <c r="AC3524">
        <v>17</v>
      </c>
      <c r="AD3524">
        <v>25.1</v>
      </c>
    </row>
    <row r="3525" spans="1:30" x14ac:dyDescent="0.45">
      <c r="A3525" t="s">
        <v>250</v>
      </c>
      <c r="B3525">
        <v>29460</v>
      </c>
      <c r="C3525" t="s">
        <v>662</v>
      </c>
      <c r="E3525" t="s">
        <v>41</v>
      </c>
      <c r="F3525" t="s">
        <v>42</v>
      </c>
      <c r="H3525">
        <v>1</v>
      </c>
      <c r="I3525" t="s">
        <v>32</v>
      </c>
      <c r="J3525">
        <v>1</v>
      </c>
      <c r="K3525" t="s">
        <v>32</v>
      </c>
      <c r="L3525">
        <v>0</v>
      </c>
      <c r="M3525" t="s">
        <v>32</v>
      </c>
      <c r="N3525">
        <v>2012</v>
      </c>
      <c r="O3525">
        <v>3838</v>
      </c>
      <c r="P3525">
        <v>6534720</v>
      </c>
      <c r="Q3525">
        <v>1129</v>
      </c>
      <c r="R3525">
        <v>6440975</v>
      </c>
      <c r="S3525">
        <v>22224</v>
      </c>
      <c r="T3525">
        <v>541684</v>
      </c>
      <c r="U3525">
        <v>2709</v>
      </c>
      <c r="V3525">
        <v>93745</v>
      </c>
      <c r="W3525">
        <v>5.2</v>
      </c>
      <c r="X3525">
        <v>6.4</v>
      </c>
      <c r="Y3525">
        <v>7.1</v>
      </c>
      <c r="Z3525">
        <v>6.8</v>
      </c>
      <c r="AA3525">
        <v>4.9000000000000004</v>
      </c>
      <c r="AB3525">
        <v>5.8</v>
      </c>
      <c r="AC3525">
        <v>7.5</v>
      </c>
      <c r="AD3525">
        <v>21.5</v>
      </c>
    </row>
    <row r="3526" spans="1:30" x14ac:dyDescent="0.45">
      <c r="A3526" t="s">
        <v>250</v>
      </c>
      <c r="B3526">
        <v>29460</v>
      </c>
      <c r="C3526" t="s">
        <v>662</v>
      </c>
      <c r="E3526" t="s">
        <v>43</v>
      </c>
      <c r="F3526" t="s">
        <v>44</v>
      </c>
      <c r="G3526" t="s">
        <v>45</v>
      </c>
      <c r="H3526">
        <v>1</v>
      </c>
      <c r="I3526" t="s">
        <v>32</v>
      </c>
      <c r="J3526">
        <v>1</v>
      </c>
      <c r="K3526" t="s">
        <v>32</v>
      </c>
      <c r="L3526">
        <v>0</v>
      </c>
      <c r="M3526" t="s">
        <v>32</v>
      </c>
      <c r="N3526">
        <v>2012</v>
      </c>
      <c r="O3526">
        <v>2619</v>
      </c>
      <c r="P3526">
        <v>1984900</v>
      </c>
      <c r="Q3526">
        <v>416</v>
      </c>
      <c r="R3526">
        <v>1812120</v>
      </c>
      <c r="S3526">
        <v>12234</v>
      </c>
      <c r="T3526">
        <v>465881</v>
      </c>
      <c r="U3526">
        <v>2203</v>
      </c>
      <c r="V3526">
        <v>172780</v>
      </c>
      <c r="W3526">
        <v>9.6</v>
      </c>
      <c r="X3526">
        <v>4.5</v>
      </c>
      <c r="Y3526">
        <v>12.3</v>
      </c>
      <c r="Z3526">
        <v>2.5</v>
      </c>
      <c r="AA3526">
        <v>1.5</v>
      </c>
      <c r="AB3526">
        <v>2.7</v>
      </c>
      <c r="AC3526">
        <v>9.4</v>
      </c>
      <c r="AD3526">
        <v>28.7</v>
      </c>
    </row>
    <row r="3527" spans="1:30" x14ac:dyDescent="0.45">
      <c r="A3527" t="s">
        <v>250</v>
      </c>
      <c r="B3527">
        <v>29460</v>
      </c>
      <c r="C3527" t="s">
        <v>662</v>
      </c>
      <c r="E3527">
        <v>51</v>
      </c>
      <c r="F3527" t="s">
        <v>46</v>
      </c>
      <c r="H3527">
        <v>1</v>
      </c>
      <c r="I3527" t="s">
        <v>32</v>
      </c>
      <c r="J3527">
        <v>1</v>
      </c>
      <c r="K3527" t="s">
        <v>32</v>
      </c>
      <c r="L3527">
        <v>0</v>
      </c>
      <c r="M3527" t="s">
        <v>32</v>
      </c>
      <c r="N3527">
        <v>2012</v>
      </c>
      <c r="O3527">
        <v>557</v>
      </c>
      <c r="P3527">
        <v>416037</v>
      </c>
      <c r="Q3527">
        <v>63</v>
      </c>
      <c r="R3527">
        <v>406852</v>
      </c>
      <c r="S3527">
        <v>1646</v>
      </c>
      <c r="T3527">
        <v>72090</v>
      </c>
      <c r="U3527">
        <v>493</v>
      </c>
      <c r="V3527">
        <v>9185</v>
      </c>
      <c r="W3527">
        <v>24</v>
      </c>
      <c r="X3527">
        <v>3.7</v>
      </c>
      <c r="Y3527">
        <v>30.4</v>
      </c>
      <c r="Z3527">
        <v>3.9</v>
      </c>
      <c r="AA3527">
        <v>4.7</v>
      </c>
      <c r="AB3527">
        <v>6.6</v>
      </c>
      <c r="AC3527">
        <v>25.3</v>
      </c>
      <c r="AD3527">
        <v>26.9</v>
      </c>
    </row>
    <row r="3528" spans="1:30" x14ac:dyDescent="0.45">
      <c r="A3528" t="s">
        <v>250</v>
      </c>
      <c r="B3528">
        <v>29460</v>
      </c>
      <c r="C3528" t="s">
        <v>662</v>
      </c>
      <c r="E3528">
        <v>52</v>
      </c>
      <c r="F3528" t="s">
        <v>47</v>
      </c>
      <c r="G3528" t="s">
        <v>48</v>
      </c>
      <c r="H3528">
        <v>1</v>
      </c>
      <c r="I3528" t="s">
        <v>32</v>
      </c>
      <c r="J3528">
        <v>1</v>
      </c>
      <c r="K3528" t="s">
        <v>32</v>
      </c>
      <c r="L3528">
        <v>0</v>
      </c>
      <c r="M3528" t="s">
        <v>32</v>
      </c>
      <c r="N3528">
        <v>2012</v>
      </c>
      <c r="O3528">
        <v>1548</v>
      </c>
      <c r="P3528">
        <v>5296315</v>
      </c>
      <c r="Q3528">
        <v>439</v>
      </c>
      <c r="R3528">
        <v>5195455</v>
      </c>
      <c r="S3528">
        <v>10695</v>
      </c>
      <c r="T3528">
        <v>611942</v>
      </c>
      <c r="U3528">
        <v>1109</v>
      </c>
      <c r="V3528">
        <v>100861</v>
      </c>
      <c r="W3528">
        <v>13.4</v>
      </c>
      <c r="X3528">
        <v>7</v>
      </c>
      <c r="Y3528">
        <v>19.7</v>
      </c>
      <c r="Z3528">
        <v>7.5</v>
      </c>
      <c r="AA3528">
        <v>7.1</v>
      </c>
      <c r="AB3528">
        <v>8.5</v>
      </c>
      <c r="AC3528">
        <v>15.1</v>
      </c>
      <c r="AD3528">
        <v>47.3</v>
      </c>
    </row>
    <row r="3529" spans="1:30" x14ac:dyDescent="0.45">
      <c r="A3529" t="s">
        <v>250</v>
      </c>
      <c r="B3529">
        <v>29460</v>
      </c>
      <c r="C3529" t="s">
        <v>662</v>
      </c>
      <c r="E3529">
        <v>53</v>
      </c>
      <c r="F3529" t="s">
        <v>49</v>
      </c>
      <c r="H3529">
        <v>1</v>
      </c>
      <c r="I3529" t="s">
        <v>32</v>
      </c>
      <c r="J3529">
        <v>1</v>
      </c>
      <c r="K3529" t="s">
        <v>32</v>
      </c>
      <c r="L3529">
        <v>0</v>
      </c>
      <c r="M3529" t="s">
        <v>32</v>
      </c>
      <c r="N3529">
        <v>2012</v>
      </c>
      <c r="O3529">
        <v>3603</v>
      </c>
      <c r="P3529">
        <v>621669</v>
      </c>
      <c r="Q3529">
        <v>590</v>
      </c>
      <c r="R3529">
        <v>417094</v>
      </c>
      <c r="S3529">
        <v>2454</v>
      </c>
      <c r="T3529">
        <v>72202</v>
      </c>
      <c r="U3529">
        <v>3013</v>
      </c>
      <c r="V3529">
        <v>204575</v>
      </c>
      <c r="W3529">
        <v>11.6</v>
      </c>
      <c r="X3529">
        <v>10</v>
      </c>
      <c r="Y3529">
        <v>16.8</v>
      </c>
      <c r="Z3529">
        <v>4.5</v>
      </c>
      <c r="AA3529">
        <v>10.7</v>
      </c>
      <c r="AB3529">
        <v>4.7</v>
      </c>
      <c r="AC3529">
        <v>12.2</v>
      </c>
      <c r="AD3529">
        <v>22.8</v>
      </c>
    </row>
    <row r="3530" spans="1:30" x14ac:dyDescent="0.45">
      <c r="A3530" t="s">
        <v>250</v>
      </c>
      <c r="B3530">
        <v>29460</v>
      </c>
      <c r="C3530" t="s">
        <v>662</v>
      </c>
      <c r="E3530">
        <v>54</v>
      </c>
      <c r="F3530" t="s">
        <v>50</v>
      </c>
      <c r="H3530">
        <v>1</v>
      </c>
      <c r="I3530" t="s">
        <v>32</v>
      </c>
      <c r="J3530">
        <v>1</v>
      </c>
      <c r="K3530" t="s">
        <v>32</v>
      </c>
      <c r="L3530">
        <v>0</v>
      </c>
      <c r="M3530" t="s">
        <v>32</v>
      </c>
      <c r="N3530">
        <v>2012</v>
      </c>
      <c r="O3530">
        <v>4441</v>
      </c>
      <c r="P3530">
        <v>916707</v>
      </c>
      <c r="Q3530">
        <v>1086</v>
      </c>
      <c r="R3530">
        <v>832425</v>
      </c>
      <c r="S3530">
        <v>7893</v>
      </c>
      <c r="T3530">
        <v>324173</v>
      </c>
      <c r="U3530">
        <v>3354</v>
      </c>
      <c r="V3530">
        <v>84282</v>
      </c>
      <c r="W3530">
        <v>8.8000000000000007</v>
      </c>
      <c r="X3530">
        <v>10.7</v>
      </c>
      <c r="Y3530">
        <v>13.4</v>
      </c>
      <c r="Z3530">
        <v>12.5</v>
      </c>
      <c r="AA3530">
        <v>14.1</v>
      </c>
      <c r="AB3530">
        <v>14.2</v>
      </c>
      <c r="AC3530">
        <v>11</v>
      </c>
      <c r="AD3530">
        <v>20</v>
      </c>
    </row>
    <row r="3531" spans="1:30" x14ac:dyDescent="0.45">
      <c r="A3531" t="s">
        <v>250</v>
      </c>
      <c r="B3531">
        <v>29460</v>
      </c>
      <c r="C3531" t="s">
        <v>662</v>
      </c>
      <c r="E3531">
        <v>55</v>
      </c>
      <c r="F3531" t="s">
        <v>59</v>
      </c>
      <c r="H3531">
        <v>1</v>
      </c>
      <c r="I3531" t="s">
        <v>32</v>
      </c>
      <c r="J3531">
        <v>1</v>
      </c>
      <c r="K3531" t="s">
        <v>32</v>
      </c>
      <c r="L3531">
        <v>0</v>
      </c>
      <c r="M3531" t="s">
        <v>32</v>
      </c>
      <c r="N3531">
        <v>2012</v>
      </c>
      <c r="O3531">
        <v>58</v>
      </c>
      <c r="P3531">
        <v>252741</v>
      </c>
      <c r="Q3531">
        <v>58</v>
      </c>
      <c r="R3531">
        <v>252741</v>
      </c>
      <c r="S3531">
        <v>4870</v>
      </c>
      <c r="T3531">
        <v>341527</v>
      </c>
      <c r="U3531">
        <v>0</v>
      </c>
      <c r="V3531">
        <v>0</v>
      </c>
      <c r="W3531">
        <v>24.1</v>
      </c>
      <c r="X3531">
        <v>7.2</v>
      </c>
      <c r="Y3531">
        <v>25.1</v>
      </c>
      <c r="Z3531">
        <v>7.5</v>
      </c>
      <c r="AA3531">
        <v>7.7</v>
      </c>
      <c r="AB3531">
        <v>7.7</v>
      </c>
      <c r="AC3531">
        <v>0</v>
      </c>
      <c r="AD3531">
        <v>0</v>
      </c>
    </row>
    <row r="3532" spans="1:30" x14ac:dyDescent="0.45">
      <c r="A3532" t="s">
        <v>250</v>
      </c>
      <c r="B3532">
        <v>29460</v>
      </c>
      <c r="C3532" t="s">
        <v>662</v>
      </c>
      <c r="E3532">
        <v>56</v>
      </c>
      <c r="F3532" t="s">
        <v>51</v>
      </c>
      <c r="H3532">
        <v>1</v>
      </c>
      <c r="I3532" t="s">
        <v>32</v>
      </c>
      <c r="J3532">
        <v>1</v>
      </c>
      <c r="K3532" t="s">
        <v>32</v>
      </c>
      <c r="L3532">
        <v>0</v>
      </c>
      <c r="M3532" t="s">
        <v>32</v>
      </c>
      <c r="N3532">
        <v>2012</v>
      </c>
      <c r="O3532">
        <v>5505</v>
      </c>
      <c r="P3532">
        <v>867770</v>
      </c>
      <c r="Q3532">
        <v>669</v>
      </c>
      <c r="R3532">
        <v>777074</v>
      </c>
      <c r="S3532">
        <v>13637</v>
      </c>
      <c r="T3532">
        <v>288659</v>
      </c>
      <c r="U3532">
        <v>4836</v>
      </c>
      <c r="V3532">
        <v>90697</v>
      </c>
      <c r="W3532">
        <v>4.5999999999999996</v>
      </c>
      <c r="X3532">
        <v>19</v>
      </c>
      <c r="Y3532">
        <v>19.100000000000001</v>
      </c>
      <c r="Z3532">
        <v>21.9</v>
      </c>
      <c r="AA3532">
        <v>5.3</v>
      </c>
      <c r="AB3532">
        <v>6.3</v>
      </c>
      <c r="AC3532">
        <v>5.3</v>
      </c>
      <c r="AD3532">
        <v>18.5</v>
      </c>
    </row>
    <row r="3533" spans="1:30" x14ac:dyDescent="0.45">
      <c r="A3533" t="s">
        <v>250</v>
      </c>
      <c r="B3533">
        <v>29460</v>
      </c>
      <c r="C3533" t="s">
        <v>662</v>
      </c>
      <c r="E3533">
        <v>61</v>
      </c>
      <c r="F3533" t="s">
        <v>52</v>
      </c>
      <c r="H3533">
        <v>1</v>
      </c>
      <c r="I3533" t="s">
        <v>32</v>
      </c>
      <c r="J3533">
        <v>1</v>
      </c>
      <c r="K3533" t="s">
        <v>32</v>
      </c>
      <c r="L3533">
        <v>0</v>
      </c>
      <c r="M3533" t="s">
        <v>32</v>
      </c>
      <c r="N3533">
        <v>2012</v>
      </c>
      <c r="O3533">
        <v>1163</v>
      </c>
      <c r="P3533">
        <v>223741</v>
      </c>
      <c r="Q3533">
        <v>137</v>
      </c>
      <c r="R3533">
        <v>215013</v>
      </c>
      <c r="S3533">
        <v>4101</v>
      </c>
      <c r="T3533">
        <v>102784</v>
      </c>
      <c r="U3533">
        <v>1026</v>
      </c>
      <c r="V3533">
        <v>8728</v>
      </c>
      <c r="W3533">
        <v>12.6</v>
      </c>
      <c r="X3533">
        <v>3.2</v>
      </c>
      <c r="Y3533">
        <v>20.399999999999999</v>
      </c>
      <c r="Z3533">
        <v>3.3</v>
      </c>
      <c r="AA3533">
        <v>4.4000000000000004</v>
      </c>
      <c r="AB3533">
        <v>2.6</v>
      </c>
      <c r="AC3533">
        <v>13.3</v>
      </c>
      <c r="AD3533">
        <v>16.8</v>
      </c>
    </row>
    <row r="3534" spans="1:30" x14ac:dyDescent="0.45">
      <c r="A3534" t="s">
        <v>250</v>
      </c>
      <c r="B3534">
        <v>29460</v>
      </c>
      <c r="C3534" t="s">
        <v>662</v>
      </c>
      <c r="E3534">
        <v>62</v>
      </c>
      <c r="F3534" t="s">
        <v>53</v>
      </c>
      <c r="H3534">
        <v>1</v>
      </c>
      <c r="I3534" t="s">
        <v>32</v>
      </c>
      <c r="J3534">
        <v>1</v>
      </c>
      <c r="K3534" t="s">
        <v>32</v>
      </c>
      <c r="L3534">
        <v>0</v>
      </c>
      <c r="M3534" t="s">
        <v>32</v>
      </c>
      <c r="N3534">
        <v>2012</v>
      </c>
      <c r="O3534">
        <v>3971</v>
      </c>
      <c r="P3534">
        <v>3362565</v>
      </c>
      <c r="Q3534">
        <v>851</v>
      </c>
      <c r="R3534">
        <v>3285352</v>
      </c>
      <c r="S3534">
        <v>29997</v>
      </c>
      <c r="T3534">
        <v>1231613</v>
      </c>
      <c r="U3534">
        <v>3120</v>
      </c>
      <c r="V3534">
        <v>77212</v>
      </c>
      <c r="W3534">
        <v>6.8</v>
      </c>
      <c r="X3534">
        <v>10.9</v>
      </c>
      <c r="Y3534">
        <v>23.3</v>
      </c>
      <c r="Z3534">
        <v>11.7</v>
      </c>
      <c r="AA3534">
        <v>15.2</v>
      </c>
      <c r="AB3534">
        <v>15.6</v>
      </c>
      <c r="AC3534">
        <v>4.5</v>
      </c>
      <c r="AD3534">
        <v>38.4</v>
      </c>
    </row>
    <row r="3535" spans="1:30" x14ac:dyDescent="0.45">
      <c r="A3535" t="s">
        <v>250</v>
      </c>
      <c r="B3535">
        <v>29460</v>
      </c>
      <c r="C3535" t="s">
        <v>662</v>
      </c>
      <c r="E3535">
        <v>71</v>
      </c>
      <c r="F3535" t="s">
        <v>54</v>
      </c>
      <c r="H3535">
        <v>1</v>
      </c>
      <c r="I3535" t="s">
        <v>32</v>
      </c>
      <c r="J3535">
        <v>1</v>
      </c>
      <c r="K3535" t="s">
        <v>32</v>
      </c>
      <c r="L3535">
        <v>0</v>
      </c>
      <c r="M3535" t="s">
        <v>32</v>
      </c>
      <c r="N3535">
        <v>2012</v>
      </c>
      <c r="O3535">
        <v>1606</v>
      </c>
      <c r="P3535">
        <v>219089</v>
      </c>
      <c r="Q3535">
        <v>140</v>
      </c>
      <c r="U3535">
        <v>1466</v>
      </c>
      <c r="V3535">
        <v>36117</v>
      </c>
      <c r="W3535">
        <v>10.5</v>
      </c>
      <c r="X3535">
        <v>39.4</v>
      </c>
      <c r="Y3535">
        <v>25.5</v>
      </c>
      <c r="AC3535">
        <v>10.7</v>
      </c>
      <c r="AD3535">
        <v>21.5</v>
      </c>
    </row>
    <row r="3536" spans="1:30" x14ac:dyDescent="0.45">
      <c r="A3536" t="s">
        <v>250</v>
      </c>
      <c r="B3536">
        <v>29460</v>
      </c>
      <c r="C3536" t="s">
        <v>662</v>
      </c>
      <c r="E3536">
        <v>72</v>
      </c>
      <c r="F3536" t="s">
        <v>55</v>
      </c>
      <c r="H3536">
        <v>1</v>
      </c>
      <c r="I3536" t="s">
        <v>32</v>
      </c>
      <c r="J3536">
        <v>1</v>
      </c>
      <c r="K3536" t="s">
        <v>32</v>
      </c>
      <c r="L3536">
        <v>0</v>
      </c>
      <c r="M3536" t="s">
        <v>32</v>
      </c>
      <c r="N3536">
        <v>2012</v>
      </c>
      <c r="O3536">
        <v>1211</v>
      </c>
      <c r="P3536">
        <v>762904</v>
      </c>
      <c r="Q3536">
        <v>594</v>
      </c>
      <c r="R3536">
        <v>742644</v>
      </c>
      <c r="S3536">
        <v>14426</v>
      </c>
      <c r="T3536">
        <v>195506</v>
      </c>
      <c r="U3536">
        <v>617</v>
      </c>
      <c r="V3536">
        <v>20260</v>
      </c>
      <c r="W3536">
        <v>11.6</v>
      </c>
      <c r="X3536">
        <v>11</v>
      </c>
      <c r="Y3536">
        <v>17.7</v>
      </c>
      <c r="Z3536">
        <v>11.8</v>
      </c>
      <c r="AA3536">
        <v>11.1</v>
      </c>
      <c r="AB3536">
        <v>10.6</v>
      </c>
      <c r="AC3536">
        <v>10.7</v>
      </c>
      <c r="AD3536">
        <v>23.3</v>
      </c>
    </row>
    <row r="3537" spans="1:30" x14ac:dyDescent="0.45">
      <c r="A3537" t="s">
        <v>250</v>
      </c>
      <c r="B3537">
        <v>29460</v>
      </c>
      <c r="C3537" t="s">
        <v>662</v>
      </c>
      <c r="E3537">
        <v>81</v>
      </c>
      <c r="F3537" t="s">
        <v>56</v>
      </c>
      <c r="G3537" t="s">
        <v>57</v>
      </c>
      <c r="H3537">
        <v>1</v>
      </c>
      <c r="I3537" t="s">
        <v>32</v>
      </c>
      <c r="J3537">
        <v>1</v>
      </c>
      <c r="K3537" t="s">
        <v>32</v>
      </c>
      <c r="L3537">
        <v>0</v>
      </c>
      <c r="M3537" t="s">
        <v>32</v>
      </c>
      <c r="N3537">
        <v>2012</v>
      </c>
      <c r="O3537">
        <v>7030</v>
      </c>
      <c r="P3537">
        <v>340753</v>
      </c>
      <c r="Q3537">
        <v>440</v>
      </c>
      <c r="R3537">
        <v>214221</v>
      </c>
      <c r="S3537">
        <v>2474</v>
      </c>
      <c r="T3537">
        <v>71601</v>
      </c>
      <c r="U3537">
        <v>6589</v>
      </c>
      <c r="V3537">
        <v>126532</v>
      </c>
      <c r="W3537">
        <v>3.6</v>
      </c>
      <c r="X3537">
        <v>14</v>
      </c>
      <c r="Y3537">
        <v>20.399999999999999</v>
      </c>
      <c r="Z3537">
        <v>21.9</v>
      </c>
      <c r="AA3537">
        <v>26.2</v>
      </c>
      <c r="AB3537">
        <v>25.7</v>
      </c>
      <c r="AC3537">
        <v>3.2</v>
      </c>
      <c r="AD3537">
        <v>8.1</v>
      </c>
    </row>
    <row r="3538" spans="1:30" x14ac:dyDescent="0.45">
      <c r="A3538" t="s">
        <v>251</v>
      </c>
      <c r="B3538">
        <v>29540</v>
      </c>
      <c r="C3538" t="s">
        <v>663</v>
      </c>
      <c r="E3538">
        <v>0</v>
      </c>
      <c r="F3538" t="s">
        <v>31</v>
      </c>
      <c r="H3538">
        <v>1</v>
      </c>
      <c r="I3538" t="s">
        <v>32</v>
      </c>
      <c r="J3538">
        <v>1</v>
      </c>
      <c r="K3538" t="s">
        <v>32</v>
      </c>
      <c r="L3538">
        <v>0</v>
      </c>
      <c r="M3538" t="s">
        <v>32</v>
      </c>
      <c r="N3538">
        <v>2012</v>
      </c>
      <c r="O3538">
        <v>47875</v>
      </c>
      <c r="P3538">
        <v>50965276</v>
      </c>
      <c r="Q3538">
        <v>9504</v>
      </c>
      <c r="R3538">
        <v>49055893</v>
      </c>
      <c r="S3538">
        <v>205516</v>
      </c>
      <c r="T3538">
        <v>7828900</v>
      </c>
      <c r="U3538">
        <v>38370</v>
      </c>
      <c r="V3538">
        <v>1909383</v>
      </c>
      <c r="W3538">
        <v>2.4</v>
      </c>
      <c r="X3538">
        <v>2.5</v>
      </c>
      <c r="Y3538">
        <v>2.4</v>
      </c>
      <c r="Z3538">
        <v>2.8</v>
      </c>
      <c r="AA3538">
        <v>2.8</v>
      </c>
      <c r="AB3538">
        <v>2.5</v>
      </c>
      <c r="AC3538">
        <v>2.6</v>
      </c>
      <c r="AD3538">
        <v>8.6999999999999993</v>
      </c>
    </row>
    <row r="3539" spans="1:30" x14ac:dyDescent="0.45">
      <c r="A3539" t="s">
        <v>251</v>
      </c>
      <c r="B3539">
        <v>29540</v>
      </c>
      <c r="C3539" t="s">
        <v>663</v>
      </c>
      <c r="E3539">
        <v>11</v>
      </c>
      <c r="F3539" t="s">
        <v>33</v>
      </c>
      <c r="G3539" t="s">
        <v>34</v>
      </c>
      <c r="H3539">
        <v>1</v>
      </c>
      <c r="I3539" t="s">
        <v>32</v>
      </c>
      <c r="J3539">
        <v>1</v>
      </c>
      <c r="K3539" t="s">
        <v>32</v>
      </c>
      <c r="L3539">
        <v>0</v>
      </c>
      <c r="M3539" t="s">
        <v>32</v>
      </c>
      <c r="N3539">
        <v>2012</v>
      </c>
      <c r="O3539">
        <v>735</v>
      </c>
      <c r="P3539">
        <v>56568</v>
      </c>
      <c r="Q3539">
        <v>12</v>
      </c>
      <c r="R3539">
        <v>10922</v>
      </c>
      <c r="S3539">
        <v>124</v>
      </c>
      <c r="T3539">
        <v>4026</v>
      </c>
      <c r="U3539">
        <v>723</v>
      </c>
      <c r="V3539">
        <v>45646</v>
      </c>
      <c r="W3539">
        <v>13.5</v>
      </c>
      <c r="X3539">
        <v>24</v>
      </c>
      <c r="Y3539">
        <v>68.400000000000006</v>
      </c>
      <c r="Z3539">
        <v>9.9</v>
      </c>
      <c r="AA3539">
        <v>9.5</v>
      </c>
      <c r="AB3539">
        <v>10</v>
      </c>
      <c r="AC3539">
        <v>13.2</v>
      </c>
      <c r="AD3539">
        <v>28.6</v>
      </c>
    </row>
    <row r="3540" spans="1:30" x14ac:dyDescent="0.45">
      <c r="A3540" t="s">
        <v>251</v>
      </c>
      <c r="B3540">
        <v>29540</v>
      </c>
      <c r="C3540" t="s">
        <v>663</v>
      </c>
      <c r="E3540">
        <v>23</v>
      </c>
      <c r="F3540" t="s">
        <v>37</v>
      </c>
      <c r="H3540">
        <v>1</v>
      </c>
      <c r="I3540" t="s">
        <v>32</v>
      </c>
      <c r="J3540">
        <v>1</v>
      </c>
      <c r="K3540" t="s">
        <v>32</v>
      </c>
      <c r="L3540">
        <v>0</v>
      </c>
      <c r="M3540" t="s">
        <v>32</v>
      </c>
      <c r="N3540">
        <v>2012</v>
      </c>
      <c r="O3540">
        <v>7359</v>
      </c>
      <c r="P3540">
        <v>3737032</v>
      </c>
      <c r="Q3540">
        <v>1523</v>
      </c>
      <c r="R3540">
        <v>3438957</v>
      </c>
      <c r="S3540">
        <v>19228</v>
      </c>
      <c r="T3540">
        <v>860937</v>
      </c>
      <c r="U3540">
        <v>5837</v>
      </c>
      <c r="V3540">
        <v>298075</v>
      </c>
      <c r="W3540">
        <v>8.6</v>
      </c>
      <c r="X3540">
        <v>9.4</v>
      </c>
      <c r="Y3540">
        <v>12.1</v>
      </c>
      <c r="Z3540">
        <v>11.5</v>
      </c>
      <c r="AA3540">
        <v>12.7</v>
      </c>
      <c r="AB3540">
        <v>10.5</v>
      </c>
      <c r="AC3540">
        <v>8.6</v>
      </c>
      <c r="AD3540">
        <v>16.899999999999999</v>
      </c>
    </row>
    <row r="3541" spans="1:30" x14ac:dyDescent="0.45">
      <c r="A3541" t="s">
        <v>251</v>
      </c>
      <c r="B3541">
        <v>29540</v>
      </c>
      <c r="C3541" t="s">
        <v>663</v>
      </c>
      <c r="E3541" t="s">
        <v>38</v>
      </c>
      <c r="F3541" t="s">
        <v>39</v>
      </c>
      <c r="H3541">
        <v>1</v>
      </c>
      <c r="I3541" t="s">
        <v>32</v>
      </c>
      <c r="J3541">
        <v>1</v>
      </c>
      <c r="K3541" t="s">
        <v>32</v>
      </c>
      <c r="L3541">
        <v>0</v>
      </c>
      <c r="M3541" t="s">
        <v>32</v>
      </c>
      <c r="N3541">
        <v>2012</v>
      </c>
      <c r="O3541">
        <v>2363</v>
      </c>
      <c r="P3541">
        <v>13600372</v>
      </c>
      <c r="Q3541">
        <v>738</v>
      </c>
      <c r="R3541">
        <v>13515614</v>
      </c>
      <c r="S3541">
        <v>31742</v>
      </c>
      <c r="T3541">
        <v>1596597</v>
      </c>
      <c r="U3541">
        <v>1625</v>
      </c>
      <c r="V3541">
        <v>84758</v>
      </c>
      <c r="W3541">
        <v>12</v>
      </c>
      <c r="X3541">
        <v>6.6</v>
      </c>
      <c r="Y3541">
        <v>17.7</v>
      </c>
      <c r="Z3541">
        <v>7</v>
      </c>
      <c r="AA3541">
        <v>7</v>
      </c>
      <c r="AB3541">
        <v>6.9</v>
      </c>
      <c r="AC3541">
        <v>14.8</v>
      </c>
      <c r="AD3541">
        <v>30.6</v>
      </c>
    </row>
    <row r="3542" spans="1:30" x14ac:dyDescent="0.45">
      <c r="A3542" t="s">
        <v>251</v>
      </c>
      <c r="B3542">
        <v>29540</v>
      </c>
      <c r="C3542" t="s">
        <v>663</v>
      </c>
      <c r="E3542">
        <v>42</v>
      </c>
      <c r="F3542" t="s">
        <v>40</v>
      </c>
      <c r="H3542">
        <v>1</v>
      </c>
      <c r="I3542" t="s">
        <v>32</v>
      </c>
      <c r="J3542">
        <v>1</v>
      </c>
      <c r="K3542" t="s">
        <v>32</v>
      </c>
      <c r="L3542">
        <v>0</v>
      </c>
      <c r="M3542" t="s">
        <v>32</v>
      </c>
      <c r="N3542">
        <v>2012</v>
      </c>
      <c r="O3542">
        <v>1388</v>
      </c>
      <c r="P3542">
        <v>13312953</v>
      </c>
      <c r="Q3542">
        <v>520</v>
      </c>
      <c r="R3542">
        <v>13197223</v>
      </c>
      <c r="S3542">
        <v>13451</v>
      </c>
      <c r="T3542">
        <v>588209</v>
      </c>
      <c r="U3542">
        <v>868</v>
      </c>
      <c r="W3542">
        <v>13.9</v>
      </c>
      <c r="X3542">
        <v>5.3</v>
      </c>
      <c r="Y3542">
        <v>17.899999999999999</v>
      </c>
      <c r="Z3542">
        <v>5.5</v>
      </c>
      <c r="AA3542">
        <v>23.1</v>
      </c>
      <c r="AB3542">
        <v>11</v>
      </c>
      <c r="AC3542">
        <v>21.3</v>
      </c>
    </row>
    <row r="3543" spans="1:30" x14ac:dyDescent="0.45">
      <c r="A3543" t="s">
        <v>251</v>
      </c>
      <c r="B3543">
        <v>29540</v>
      </c>
      <c r="C3543" t="s">
        <v>663</v>
      </c>
      <c r="E3543" t="s">
        <v>41</v>
      </c>
      <c r="F3543" t="s">
        <v>42</v>
      </c>
      <c r="H3543">
        <v>1</v>
      </c>
      <c r="I3543" t="s">
        <v>32</v>
      </c>
      <c r="J3543">
        <v>1</v>
      </c>
      <c r="K3543" t="s">
        <v>32</v>
      </c>
      <c r="L3543">
        <v>0</v>
      </c>
      <c r="M3543" t="s">
        <v>32</v>
      </c>
      <c r="N3543">
        <v>2012</v>
      </c>
      <c r="O3543">
        <v>6020</v>
      </c>
      <c r="P3543">
        <v>7045074</v>
      </c>
      <c r="Q3543">
        <v>1469</v>
      </c>
      <c r="R3543">
        <v>6731796</v>
      </c>
      <c r="S3543">
        <v>30244</v>
      </c>
      <c r="T3543">
        <v>652219</v>
      </c>
      <c r="U3543">
        <v>4551</v>
      </c>
      <c r="V3543">
        <v>313278</v>
      </c>
      <c r="W3543">
        <v>8.1999999999999993</v>
      </c>
      <c r="X3543">
        <v>6.2</v>
      </c>
      <c r="Y3543">
        <v>7.7</v>
      </c>
      <c r="Z3543">
        <v>6.1</v>
      </c>
      <c r="AA3543">
        <v>3.8</v>
      </c>
      <c r="AB3543">
        <v>5.6</v>
      </c>
      <c r="AC3543">
        <v>10.5</v>
      </c>
      <c r="AD3543">
        <v>31.6</v>
      </c>
    </row>
    <row r="3544" spans="1:30" x14ac:dyDescent="0.45">
      <c r="A3544" t="s">
        <v>251</v>
      </c>
      <c r="B3544">
        <v>29540</v>
      </c>
      <c r="C3544" t="s">
        <v>663</v>
      </c>
      <c r="E3544" t="s">
        <v>43</v>
      </c>
      <c r="F3544" t="s">
        <v>44</v>
      </c>
      <c r="G3544" t="s">
        <v>45</v>
      </c>
      <c r="H3544">
        <v>1</v>
      </c>
      <c r="I3544" t="s">
        <v>32</v>
      </c>
      <c r="J3544">
        <v>1</v>
      </c>
      <c r="K3544" t="s">
        <v>32</v>
      </c>
      <c r="L3544">
        <v>0</v>
      </c>
      <c r="M3544" t="s">
        <v>32</v>
      </c>
      <c r="N3544">
        <v>2012</v>
      </c>
      <c r="O3544">
        <v>2131</v>
      </c>
      <c r="P3544">
        <v>1352152</v>
      </c>
      <c r="Q3544">
        <v>444</v>
      </c>
      <c r="R3544">
        <v>1235228</v>
      </c>
      <c r="S3544">
        <v>9732</v>
      </c>
      <c r="T3544">
        <v>353643</v>
      </c>
      <c r="U3544">
        <v>1687</v>
      </c>
      <c r="V3544">
        <v>116924</v>
      </c>
      <c r="W3544">
        <v>8.6</v>
      </c>
      <c r="X3544">
        <v>14.4</v>
      </c>
      <c r="Y3544">
        <v>14.8</v>
      </c>
      <c r="Z3544">
        <v>16.399999999999999</v>
      </c>
      <c r="AA3544">
        <v>17.399999999999999</v>
      </c>
      <c r="AB3544">
        <v>18.899999999999999</v>
      </c>
      <c r="AC3544">
        <v>10.9</v>
      </c>
      <c r="AD3544">
        <v>15.7</v>
      </c>
    </row>
    <row r="3545" spans="1:30" x14ac:dyDescent="0.45">
      <c r="A3545" t="s">
        <v>251</v>
      </c>
      <c r="B3545">
        <v>29540</v>
      </c>
      <c r="C3545" t="s">
        <v>663</v>
      </c>
      <c r="E3545">
        <v>51</v>
      </c>
      <c r="F3545" t="s">
        <v>46</v>
      </c>
      <c r="H3545">
        <v>1</v>
      </c>
      <c r="I3545" t="s">
        <v>32</v>
      </c>
      <c r="J3545">
        <v>1</v>
      </c>
      <c r="K3545" t="s">
        <v>32</v>
      </c>
      <c r="L3545">
        <v>0</v>
      </c>
      <c r="M3545" t="s">
        <v>32</v>
      </c>
      <c r="N3545">
        <v>2012</v>
      </c>
      <c r="O3545">
        <v>560</v>
      </c>
      <c r="P3545">
        <v>579702</v>
      </c>
      <c r="Q3545">
        <v>116</v>
      </c>
      <c r="R3545">
        <v>572815</v>
      </c>
      <c r="S3545">
        <v>2491</v>
      </c>
      <c r="T3545">
        <v>121270</v>
      </c>
      <c r="U3545">
        <v>445</v>
      </c>
      <c r="V3545">
        <v>6887</v>
      </c>
      <c r="W3545">
        <v>21.8</v>
      </c>
      <c r="X3545">
        <v>6.3</v>
      </c>
      <c r="Y3545">
        <v>24.4</v>
      </c>
      <c r="Z3545">
        <v>6.6</v>
      </c>
      <c r="AA3545">
        <v>4.9000000000000004</v>
      </c>
      <c r="AB3545">
        <v>14.3</v>
      </c>
      <c r="AC3545">
        <v>23.3</v>
      </c>
      <c r="AD3545">
        <v>27.1</v>
      </c>
    </row>
    <row r="3546" spans="1:30" x14ac:dyDescent="0.45">
      <c r="A3546" t="s">
        <v>251</v>
      </c>
      <c r="B3546">
        <v>29540</v>
      </c>
      <c r="C3546" t="s">
        <v>663</v>
      </c>
      <c r="E3546">
        <v>52</v>
      </c>
      <c r="F3546" t="s">
        <v>47</v>
      </c>
      <c r="G3546" t="s">
        <v>48</v>
      </c>
      <c r="H3546">
        <v>1</v>
      </c>
      <c r="I3546" t="s">
        <v>32</v>
      </c>
      <c r="J3546">
        <v>1</v>
      </c>
      <c r="K3546" t="s">
        <v>32</v>
      </c>
      <c r="L3546">
        <v>0</v>
      </c>
      <c r="M3546" t="s">
        <v>32</v>
      </c>
      <c r="N3546">
        <v>2012</v>
      </c>
      <c r="O3546">
        <v>1220</v>
      </c>
      <c r="P3546">
        <v>1898240</v>
      </c>
      <c r="Q3546">
        <v>369</v>
      </c>
      <c r="R3546">
        <v>1831301</v>
      </c>
      <c r="S3546">
        <v>6593</v>
      </c>
      <c r="T3546">
        <v>400245</v>
      </c>
      <c r="U3546">
        <v>851</v>
      </c>
      <c r="V3546">
        <v>66939</v>
      </c>
      <c r="W3546">
        <v>24.2</v>
      </c>
      <c r="X3546">
        <v>4.9000000000000004</v>
      </c>
      <c r="Y3546">
        <v>27.6</v>
      </c>
      <c r="Z3546">
        <v>4</v>
      </c>
      <c r="AA3546">
        <v>9.1999999999999993</v>
      </c>
      <c r="AB3546">
        <v>10</v>
      </c>
      <c r="AC3546">
        <v>27.7</v>
      </c>
      <c r="AD3546">
        <v>46.4</v>
      </c>
    </row>
    <row r="3547" spans="1:30" x14ac:dyDescent="0.45">
      <c r="A3547" t="s">
        <v>251</v>
      </c>
      <c r="B3547">
        <v>29540</v>
      </c>
      <c r="C3547" t="s">
        <v>663</v>
      </c>
      <c r="E3547">
        <v>53</v>
      </c>
      <c r="F3547" t="s">
        <v>49</v>
      </c>
      <c r="H3547">
        <v>1</v>
      </c>
      <c r="I3547" t="s">
        <v>32</v>
      </c>
      <c r="J3547">
        <v>1</v>
      </c>
      <c r="K3547" t="s">
        <v>32</v>
      </c>
      <c r="L3547">
        <v>0</v>
      </c>
      <c r="M3547" t="s">
        <v>32</v>
      </c>
      <c r="N3547">
        <v>2012</v>
      </c>
      <c r="O3547">
        <v>4064</v>
      </c>
      <c r="P3547">
        <v>659746</v>
      </c>
      <c r="Q3547">
        <v>257</v>
      </c>
      <c r="R3547">
        <v>300013</v>
      </c>
      <c r="S3547">
        <v>1395</v>
      </c>
      <c r="T3547">
        <v>56278</v>
      </c>
      <c r="U3547">
        <v>3808</v>
      </c>
      <c r="V3547">
        <v>359732</v>
      </c>
      <c r="W3547">
        <v>9.1999999999999993</v>
      </c>
      <c r="X3547">
        <v>16.600000000000001</v>
      </c>
      <c r="Y3547">
        <v>28.5</v>
      </c>
      <c r="Z3547">
        <v>18.899999999999999</v>
      </c>
      <c r="AA3547">
        <v>19.899999999999999</v>
      </c>
      <c r="AB3547">
        <v>17.399999999999999</v>
      </c>
      <c r="AC3547">
        <v>9.6999999999999993</v>
      </c>
      <c r="AD3547">
        <v>17.899999999999999</v>
      </c>
    </row>
    <row r="3548" spans="1:30" x14ac:dyDescent="0.45">
      <c r="A3548" t="s">
        <v>251</v>
      </c>
      <c r="B3548">
        <v>29540</v>
      </c>
      <c r="C3548" t="s">
        <v>663</v>
      </c>
      <c r="E3548">
        <v>54</v>
      </c>
      <c r="F3548" t="s">
        <v>50</v>
      </c>
      <c r="H3548">
        <v>1</v>
      </c>
      <c r="I3548" t="s">
        <v>32</v>
      </c>
      <c r="J3548">
        <v>1</v>
      </c>
      <c r="K3548" t="s">
        <v>32</v>
      </c>
      <c r="L3548">
        <v>0</v>
      </c>
      <c r="M3548" t="s">
        <v>32</v>
      </c>
      <c r="N3548">
        <v>2012</v>
      </c>
      <c r="O3548">
        <v>5133</v>
      </c>
      <c r="P3548">
        <v>1394253</v>
      </c>
      <c r="Q3548">
        <v>776</v>
      </c>
      <c r="R3548">
        <v>1210939</v>
      </c>
      <c r="S3548">
        <v>9643</v>
      </c>
      <c r="T3548">
        <v>512060</v>
      </c>
      <c r="U3548">
        <v>4357</v>
      </c>
      <c r="V3548">
        <v>183314</v>
      </c>
      <c r="W3548">
        <v>10.8</v>
      </c>
      <c r="X3548">
        <v>14.3</v>
      </c>
      <c r="Y3548">
        <v>18.600000000000001</v>
      </c>
      <c r="Z3548">
        <v>12.1</v>
      </c>
      <c r="AA3548">
        <v>14.2</v>
      </c>
      <c r="AB3548">
        <v>13.3</v>
      </c>
      <c r="AC3548">
        <v>11.3</v>
      </c>
      <c r="AD3548">
        <v>36.1</v>
      </c>
    </row>
    <row r="3549" spans="1:30" x14ac:dyDescent="0.45">
      <c r="A3549" t="s">
        <v>251</v>
      </c>
      <c r="B3549">
        <v>29540</v>
      </c>
      <c r="C3549" t="s">
        <v>663</v>
      </c>
      <c r="E3549">
        <v>55</v>
      </c>
      <c r="F3549" t="s">
        <v>59</v>
      </c>
      <c r="H3549">
        <v>1</v>
      </c>
      <c r="I3549" t="s">
        <v>32</v>
      </c>
      <c r="J3549">
        <v>1</v>
      </c>
      <c r="K3549" t="s">
        <v>32</v>
      </c>
      <c r="L3549">
        <v>0</v>
      </c>
      <c r="M3549" t="s">
        <v>32</v>
      </c>
      <c r="N3549">
        <v>2012</v>
      </c>
      <c r="O3549">
        <v>56</v>
      </c>
      <c r="P3549">
        <v>780321</v>
      </c>
      <c r="Q3549">
        <v>56</v>
      </c>
      <c r="R3549">
        <v>780321</v>
      </c>
      <c r="S3549">
        <v>5108</v>
      </c>
      <c r="T3549">
        <v>424858</v>
      </c>
      <c r="U3549">
        <v>0</v>
      </c>
      <c r="V3549">
        <v>0</v>
      </c>
      <c r="W3549">
        <v>0</v>
      </c>
      <c r="X3549">
        <v>0.3</v>
      </c>
      <c r="Y3549">
        <v>0</v>
      </c>
      <c r="Z3549">
        <v>0.3</v>
      </c>
      <c r="AA3549">
        <v>0.9</v>
      </c>
      <c r="AB3549">
        <v>2.4</v>
      </c>
      <c r="AC3549">
        <v>0</v>
      </c>
      <c r="AD3549">
        <v>0</v>
      </c>
    </row>
    <row r="3550" spans="1:30" x14ac:dyDescent="0.45">
      <c r="A3550" t="s">
        <v>251</v>
      </c>
      <c r="B3550">
        <v>29540</v>
      </c>
      <c r="C3550" t="s">
        <v>663</v>
      </c>
      <c r="E3550">
        <v>56</v>
      </c>
      <c r="F3550" t="s">
        <v>51</v>
      </c>
      <c r="H3550">
        <v>1</v>
      </c>
      <c r="I3550" t="s">
        <v>32</v>
      </c>
      <c r="J3550">
        <v>1</v>
      </c>
      <c r="K3550" t="s">
        <v>32</v>
      </c>
      <c r="L3550">
        <v>0</v>
      </c>
      <c r="M3550" t="s">
        <v>32</v>
      </c>
      <c r="N3550">
        <v>2012</v>
      </c>
      <c r="O3550">
        <v>3315</v>
      </c>
      <c r="P3550">
        <v>746469</v>
      </c>
      <c r="Q3550">
        <v>634</v>
      </c>
      <c r="R3550">
        <v>703865</v>
      </c>
      <c r="S3550">
        <v>8806</v>
      </c>
      <c r="T3550">
        <v>262959</v>
      </c>
      <c r="U3550">
        <v>2681</v>
      </c>
      <c r="V3550">
        <v>42604</v>
      </c>
      <c r="W3550">
        <v>6.9</v>
      </c>
      <c r="X3550">
        <v>15.6</v>
      </c>
      <c r="Y3550">
        <v>19.7</v>
      </c>
      <c r="Z3550">
        <v>17</v>
      </c>
      <c r="AA3550">
        <v>12.4</v>
      </c>
      <c r="AB3550">
        <v>13</v>
      </c>
      <c r="AC3550">
        <v>7.8</v>
      </c>
      <c r="AD3550">
        <v>14.5</v>
      </c>
    </row>
    <row r="3551" spans="1:30" x14ac:dyDescent="0.45">
      <c r="A3551" t="s">
        <v>251</v>
      </c>
      <c r="B3551">
        <v>29540</v>
      </c>
      <c r="C3551" t="s">
        <v>663</v>
      </c>
      <c r="E3551">
        <v>61</v>
      </c>
      <c r="F3551" t="s">
        <v>52</v>
      </c>
      <c r="H3551">
        <v>1</v>
      </c>
      <c r="I3551" t="s">
        <v>32</v>
      </c>
      <c r="J3551">
        <v>1</v>
      </c>
      <c r="K3551" t="s">
        <v>32</v>
      </c>
      <c r="L3551">
        <v>0</v>
      </c>
      <c r="M3551" t="s">
        <v>32</v>
      </c>
      <c r="N3551">
        <v>2012</v>
      </c>
      <c r="O3551">
        <v>1161</v>
      </c>
      <c r="P3551">
        <v>308426</v>
      </c>
      <c r="Q3551">
        <v>86</v>
      </c>
      <c r="R3551">
        <v>294637</v>
      </c>
      <c r="S3551">
        <v>5471</v>
      </c>
      <c r="T3551">
        <v>129410</v>
      </c>
      <c r="U3551">
        <v>1075</v>
      </c>
      <c r="V3551">
        <v>13789</v>
      </c>
      <c r="W3551">
        <v>12.4</v>
      </c>
      <c r="X3551">
        <v>5.5</v>
      </c>
      <c r="Y3551">
        <v>26.4</v>
      </c>
      <c r="Z3551">
        <v>5.8</v>
      </c>
      <c r="AA3551">
        <v>6.7</v>
      </c>
      <c r="AB3551">
        <v>5.8</v>
      </c>
      <c r="AC3551">
        <v>12.6</v>
      </c>
      <c r="AD3551">
        <v>23</v>
      </c>
    </row>
    <row r="3552" spans="1:30" x14ac:dyDescent="0.45">
      <c r="A3552" t="s">
        <v>251</v>
      </c>
      <c r="B3552">
        <v>29540</v>
      </c>
      <c r="C3552" t="s">
        <v>663</v>
      </c>
      <c r="E3552">
        <v>62</v>
      </c>
      <c r="F3552" t="s">
        <v>53</v>
      </c>
      <c r="H3552">
        <v>1</v>
      </c>
      <c r="I3552" t="s">
        <v>32</v>
      </c>
      <c r="J3552">
        <v>1</v>
      </c>
      <c r="K3552" t="s">
        <v>32</v>
      </c>
      <c r="L3552">
        <v>0</v>
      </c>
      <c r="M3552" t="s">
        <v>32</v>
      </c>
      <c r="N3552">
        <v>2012</v>
      </c>
      <c r="O3552">
        <v>2630</v>
      </c>
      <c r="P3552">
        <v>3229532</v>
      </c>
      <c r="Q3552">
        <v>622</v>
      </c>
      <c r="R3552">
        <v>3163922</v>
      </c>
      <c r="S3552">
        <v>31127</v>
      </c>
      <c r="T3552">
        <v>1322552</v>
      </c>
      <c r="U3552">
        <v>2008</v>
      </c>
      <c r="V3552">
        <v>65610</v>
      </c>
      <c r="W3552">
        <v>4.4000000000000004</v>
      </c>
      <c r="X3552">
        <v>4.8</v>
      </c>
      <c r="Y3552">
        <v>16.8</v>
      </c>
      <c r="Z3552">
        <v>5.4</v>
      </c>
      <c r="AA3552">
        <v>3.3</v>
      </c>
      <c r="AB3552">
        <v>6.2</v>
      </c>
      <c r="AC3552">
        <v>5.6</v>
      </c>
      <c r="AD3552">
        <v>42.6</v>
      </c>
    </row>
    <row r="3553" spans="1:30" x14ac:dyDescent="0.45">
      <c r="A3553" t="s">
        <v>251</v>
      </c>
      <c r="B3553">
        <v>29540</v>
      </c>
      <c r="C3553" t="s">
        <v>663</v>
      </c>
      <c r="E3553">
        <v>71</v>
      </c>
      <c r="F3553" t="s">
        <v>54</v>
      </c>
      <c r="H3553">
        <v>1</v>
      </c>
      <c r="I3553" t="s">
        <v>32</v>
      </c>
      <c r="J3553">
        <v>1</v>
      </c>
      <c r="K3553" t="s">
        <v>32</v>
      </c>
      <c r="L3553">
        <v>0</v>
      </c>
      <c r="M3553" t="s">
        <v>32</v>
      </c>
      <c r="N3553">
        <v>2012</v>
      </c>
      <c r="O3553">
        <v>1757</v>
      </c>
      <c r="P3553">
        <v>169985</v>
      </c>
      <c r="Q3553">
        <v>96</v>
      </c>
      <c r="R3553">
        <v>139977</v>
      </c>
      <c r="S3553">
        <v>2040</v>
      </c>
      <c r="T3553">
        <v>45539</v>
      </c>
      <c r="U3553">
        <v>1660</v>
      </c>
      <c r="V3553">
        <v>30008</v>
      </c>
      <c r="W3553">
        <v>11.2</v>
      </c>
      <c r="X3553">
        <v>4.0999999999999996</v>
      </c>
      <c r="Y3553">
        <v>24.6</v>
      </c>
      <c r="Z3553">
        <v>2.6</v>
      </c>
      <c r="AA3553">
        <v>5.8</v>
      </c>
      <c r="AB3553">
        <v>3.6</v>
      </c>
      <c r="AC3553">
        <v>11.2</v>
      </c>
      <c r="AD3553">
        <v>25.4</v>
      </c>
    </row>
    <row r="3554" spans="1:30" x14ac:dyDescent="0.45">
      <c r="A3554" t="s">
        <v>251</v>
      </c>
      <c r="B3554">
        <v>29540</v>
      </c>
      <c r="C3554" t="s">
        <v>663</v>
      </c>
      <c r="E3554">
        <v>72</v>
      </c>
      <c r="F3554" t="s">
        <v>55</v>
      </c>
      <c r="H3554">
        <v>1</v>
      </c>
      <c r="I3554" t="s">
        <v>32</v>
      </c>
      <c r="J3554">
        <v>1</v>
      </c>
      <c r="K3554" t="s">
        <v>32</v>
      </c>
      <c r="L3554">
        <v>0</v>
      </c>
      <c r="M3554" t="s">
        <v>32</v>
      </c>
      <c r="N3554">
        <v>2012</v>
      </c>
      <c r="O3554">
        <v>1816</v>
      </c>
      <c r="P3554">
        <v>1125918</v>
      </c>
      <c r="Q3554">
        <v>1037</v>
      </c>
      <c r="R3554">
        <v>1084305</v>
      </c>
      <c r="S3554">
        <v>19949</v>
      </c>
      <c r="T3554">
        <v>276300</v>
      </c>
      <c r="U3554">
        <v>778</v>
      </c>
      <c r="V3554">
        <v>41613</v>
      </c>
      <c r="W3554">
        <v>9</v>
      </c>
      <c r="X3554">
        <v>13.4</v>
      </c>
      <c r="Y3554">
        <v>13.6</v>
      </c>
      <c r="Z3554">
        <v>14.4</v>
      </c>
      <c r="AA3554">
        <v>17.2</v>
      </c>
      <c r="AB3554">
        <v>16.3</v>
      </c>
      <c r="AC3554">
        <v>12.8</v>
      </c>
      <c r="AD3554">
        <v>37.200000000000003</v>
      </c>
    </row>
    <row r="3555" spans="1:30" x14ac:dyDescent="0.45">
      <c r="A3555" t="s">
        <v>251</v>
      </c>
      <c r="B3555">
        <v>29540</v>
      </c>
      <c r="C3555" t="s">
        <v>663</v>
      </c>
      <c r="E3555">
        <v>81</v>
      </c>
      <c r="F3555" t="s">
        <v>56</v>
      </c>
      <c r="G3555" t="s">
        <v>57</v>
      </c>
      <c r="H3555">
        <v>1</v>
      </c>
      <c r="I3555" t="s">
        <v>32</v>
      </c>
      <c r="J3555">
        <v>1</v>
      </c>
      <c r="K3555" t="s">
        <v>32</v>
      </c>
      <c r="L3555">
        <v>0</v>
      </c>
      <c r="M3555" t="s">
        <v>32</v>
      </c>
      <c r="N3555">
        <v>2012</v>
      </c>
      <c r="O3555">
        <v>6299</v>
      </c>
      <c r="P3555">
        <v>603266</v>
      </c>
      <c r="Q3555">
        <v>888</v>
      </c>
      <c r="R3555">
        <v>479623</v>
      </c>
      <c r="S3555">
        <v>7609</v>
      </c>
      <c r="T3555">
        <v>166229</v>
      </c>
      <c r="U3555">
        <v>5411</v>
      </c>
      <c r="V3555">
        <v>123643</v>
      </c>
      <c r="W3555">
        <v>7.4</v>
      </c>
      <c r="X3555">
        <v>17.3</v>
      </c>
      <c r="Y3555">
        <v>15.5</v>
      </c>
      <c r="Z3555">
        <v>20.6</v>
      </c>
      <c r="AA3555">
        <v>45.5</v>
      </c>
      <c r="AB3555">
        <v>30.7</v>
      </c>
      <c r="AC3555">
        <v>7.1</v>
      </c>
      <c r="AD3555">
        <v>15.6</v>
      </c>
    </row>
    <row r="3556" spans="1:30" x14ac:dyDescent="0.45">
      <c r="A3556" t="s">
        <v>252</v>
      </c>
      <c r="B3556">
        <v>29620</v>
      </c>
      <c r="C3556" t="s">
        <v>664</v>
      </c>
      <c r="E3556">
        <v>0</v>
      </c>
      <c r="F3556" t="s">
        <v>31</v>
      </c>
      <c r="H3556">
        <v>1</v>
      </c>
      <c r="I3556" t="s">
        <v>32</v>
      </c>
      <c r="J3556">
        <v>1</v>
      </c>
      <c r="K3556" t="s">
        <v>32</v>
      </c>
      <c r="L3556">
        <v>0</v>
      </c>
      <c r="M3556" t="s">
        <v>32</v>
      </c>
      <c r="N3556">
        <v>2012</v>
      </c>
      <c r="O3556">
        <v>37161</v>
      </c>
      <c r="P3556">
        <v>66473960</v>
      </c>
      <c r="Q3556">
        <v>7466</v>
      </c>
      <c r="R3556">
        <v>65240657</v>
      </c>
      <c r="S3556">
        <v>147534</v>
      </c>
      <c r="T3556">
        <v>5762419</v>
      </c>
      <c r="U3556">
        <v>29695</v>
      </c>
      <c r="V3556">
        <v>1233303</v>
      </c>
      <c r="W3556">
        <v>1.8</v>
      </c>
      <c r="X3556">
        <v>3.9</v>
      </c>
      <c r="Y3556">
        <v>3.4</v>
      </c>
      <c r="Z3556">
        <v>4.0999999999999996</v>
      </c>
      <c r="AA3556">
        <v>3</v>
      </c>
      <c r="AB3556">
        <v>3.5</v>
      </c>
      <c r="AC3556">
        <v>2.5</v>
      </c>
      <c r="AD3556">
        <v>6.5</v>
      </c>
    </row>
    <row r="3557" spans="1:30" x14ac:dyDescent="0.45">
      <c r="A3557" t="s">
        <v>252</v>
      </c>
      <c r="B3557">
        <v>29620</v>
      </c>
      <c r="C3557" t="s">
        <v>664</v>
      </c>
      <c r="E3557">
        <v>11</v>
      </c>
      <c r="F3557" t="s">
        <v>33</v>
      </c>
      <c r="G3557" t="s">
        <v>34</v>
      </c>
      <c r="H3557">
        <v>1</v>
      </c>
      <c r="I3557" t="s">
        <v>32</v>
      </c>
      <c r="J3557">
        <v>1</v>
      </c>
      <c r="K3557" t="s">
        <v>32</v>
      </c>
      <c r="L3557">
        <v>0</v>
      </c>
      <c r="M3557" t="s">
        <v>32</v>
      </c>
      <c r="N3557">
        <v>2012</v>
      </c>
      <c r="O3557">
        <v>246</v>
      </c>
      <c r="P3557">
        <v>70532</v>
      </c>
      <c r="Q3557">
        <v>22</v>
      </c>
      <c r="R3557">
        <v>57513</v>
      </c>
      <c r="S3557">
        <v>289</v>
      </c>
      <c r="T3557">
        <v>11229</v>
      </c>
      <c r="U3557">
        <v>224</v>
      </c>
      <c r="W3557">
        <v>35</v>
      </c>
      <c r="X3557">
        <v>26.4</v>
      </c>
      <c r="Y3557">
        <v>112.9</v>
      </c>
      <c r="Z3557">
        <v>26</v>
      </c>
      <c r="AA3557">
        <v>27</v>
      </c>
      <c r="AB3557">
        <v>13</v>
      </c>
      <c r="AC3557">
        <v>29.7</v>
      </c>
    </row>
    <row r="3558" spans="1:30" x14ac:dyDescent="0.45">
      <c r="A3558" t="s">
        <v>252</v>
      </c>
      <c r="B3558">
        <v>29620</v>
      </c>
      <c r="C3558" t="s">
        <v>664</v>
      </c>
      <c r="E3558">
        <v>21</v>
      </c>
      <c r="F3558" t="s">
        <v>35</v>
      </c>
      <c r="H3558">
        <v>1</v>
      </c>
      <c r="I3558" t="s">
        <v>32</v>
      </c>
      <c r="J3558">
        <v>1</v>
      </c>
      <c r="K3558" t="s">
        <v>32</v>
      </c>
      <c r="L3558">
        <v>0</v>
      </c>
      <c r="M3558" t="s">
        <v>32</v>
      </c>
      <c r="N3558">
        <v>2012</v>
      </c>
      <c r="O3558">
        <v>138</v>
      </c>
      <c r="P3558">
        <v>16765</v>
      </c>
      <c r="Q3558">
        <v>2</v>
      </c>
      <c r="U3558">
        <v>136</v>
      </c>
      <c r="V3558">
        <v>5119</v>
      </c>
      <c r="W3558">
        <v>40.5</v>
      </c>
      <c r="X3558">
        <v>12.3</v>
      </c>
      <c r="Y3558">
        <v>0</v>
      </c>
      <c r="AC3558">
        <v>39.200000000000003</v>
      </c>
      <c r="AD3558">
        <v>38.5</v>
      </c>
    </row>
    <row r="3559" spans="1:30" x14ac:dyDescent="0.45">
      <c r="A3559" t="s">
        <v>252</v>
      </c>
      <c r="B3559">
        <v>29620</v>
      </c>
      <c r="C3559" t="s">
        <v>664</v>
      </c>
      <c r="E3559">
        <v>22</v>
      </c>
      <c r="F3559" t="s">
        <v>36</v>
      </c>
      <c r="H3559">
        <v>1</v>
      </c>
      <c r="I3559" t="s">
        <v>32</v>
      </c>
      <c r="J3559">
        <v>1</v>
      </c>
      <c r="K3559" t="s">
        <v>32</v>
      </c>
      <c r="L3559">
        <v>0</v>
      </c>
      <c r="M3559" t="s">
        <v>32</v>
      </c>
      <c r="N3559">
        <v>2012</v>
      </c>
      <c r="O3559">
        <v>30</v>
      </c>
      <c r="P3559">
        <v>156176</v>
      </c>
      <c r="Q3559">
        <v>14</v>
      </c>
      <c r="R3559">
        <v>155837</v>
      </c>
      <c r="S3559">
        <v>481</v>
      </c>
      <c r="T3559">
        <v>36048</v>
      </c>
      <c r="U3559">
        <v>17</v>
      </c>
      <c r="V3559">
        <v>339</v>
      </c>
      <c r="W3559">
        <v>36.9</v>
      </c>
      <c r="X3559">
        <v>8.1999999999999993</v>
      </c>
      <c r="Y3559">
        <v>59.4</v>
      </c>
      <c r="Z3559">
        <v>8.5</v>
      </c>
      <c r="AA3559">
        <v>10.7</v>
      </c>
      <c r="AB3559">
        <v>9.1999999999999993</v>
      </c>
      <c r="AC3559">
        <v>42.1</v>
      </c>
      <c r="AD3559">
        <v>22.3</v>
      </c>
    </row>
    <row r="3560" spans="1:30" x14ac:dyDescent="0.45">
      <c r="A3560" t="s">
        <v>252</v>
      </c>
      <c r="B3560">
        <v>29620</v>
      </c>
      <c r="C3560" t="s">
        <v>664</v>
      </c>
      <c r="E3560">
        <v>23</v>
      </c>
      <c r="F3560" t="s">
        <v>37</v>
      </c>
      <c r="H3560">
        <v>1</v>
      </c>
      <c r="I3560" t="s">
        <v>32</v>
      </c>
      <c r="J3560">
        <v>1</v>
      </c>
      <c r="K3560" t="s">
        <v>32</v>
      </c>
      <c r="L3560">
        <v>0</v>
      </c>
      <c r="M3560" t="s">
        <v>32</v>
      </c>
      <c r="N3560">
        <v>2012</v>
      </c>
      <c r="O3560">
        <v>3832</v>
      </c>
      <c r="P3560">
        <v>2205427</v>
      </c>
      <c r="Q3560">
        <v>874</v>
      </c>
      <c r="R3560">
        <v>2106754</v>
      </c>
      <c r="S3560">
        <v>6910</v>
      </c>
      <c r="T3560">
        <v>357911</v>
      </c>
      <c r="U3560">
        <v>2958</v>
      </c>
      <c r="V3560">
        <v>98674</v>
      </c>
      <c r="W3560">
        <v>9.5</v>
      </c>
      <c r="X3560">
        <v>13.4</v>
      </c>
      <c r="Y3560">
        <v>14.1</v>
      </c>
      <c r="Z3560">
        <v>14.7</v>
      </c>
      <c r="AA3560">
        <v>24.4</v>
      </c>
      <c r="AB3560">
        <v>22.5</v>
      </c>
      <c r="AC3560">
        <v>10.4</v>
      </c>
      <c r="AD3560">
        <v>14.3</v>
      </c>
    </row>
    <row r="3561" spans="1:30" x14ac:dyDescent="0.45">
      <c r="A3561" t="s">
        <v>252</v>
      </c>
      <c r="B3561">
        <v>29620</v>
      </c>
      <c r="C3561" t="s">
        <v>664</v>
      </c>
      <c r="E3561" t="s">
        <v>38</v>
      </c>
      <c r="F3561" t="s">
        <v>39</v>
      </c>
      <c r="H3561">
        <v>1</v>
      </c>
      <c r="I3561" t="s">
        <v>32</v>
      </c>
      <c r="J3561">
        <v>1</v>
      </c>
      <c r="K3561" t="s">
        <v>32</v>
      </c>
      <c r="L3561">
        <v>0</v>
      </c>
      <c r="M3561" t="s">
        <v>32</v>
      </c>
      <c r="N3561">
        <v>2012</v>
      </c>
      <c r="O3561">
        <v>639</v>
      </c>
      <c r="P3561">
        <v>17379937</v>
      </c>
      <c r="Q3561">
        <v>268</v>
      </c>
      <c r="R3561">
        <v>17371229</v>
      </c>
      <c r="S3561">
        <v>18596</v>
      </c>
      <c r="T3561">
        <v>1076328</v>
      </c>
      <c r="U3561">
        <v>370</v>
      </c>
      <c r="V3561">
        <v>8708</v>
      </c>
      <c r="W3561">
        <v>23</v>
      </c>
      <c r="X3561">
        <v>8.9</v>
      </c>
      <c r="Y3561">
        <v>21.6</v>
      </c>
      <c r="Z3561">
        <v>9.1999999999999993</v>
      </c>
      <c r="AA3561">
        <v>23.4</v>
      </c>
      <c r="AB3561">
        <v>17.8</v>
      </c>
      <c r="AC3561">
        <v>29.1</v>
      </c>
      <c r="AD3561">
        <v>10.199999999999999</v>
      </c>
    </row>
    <row r="3562" spans="1:30" x14ac:dyDescent="0.45">
      <c r="A3562" t="s">
        <v>252</v>
      </c>
      <c r="B3562">
        <v>29620</v>
      </c>
      <c r="C3562" t="s">
        <v>664</v>
      </c>
      <c r="E3562">
        <v>42</v>
      </c>
      <c r="F3562" t="s">
        <v>40</v>
      </c>
      <c r="H3562">
        <v>1</v>
      </c>
      <c r="I3562" t="s">
        <v>32</v>
      </c>
      <c r="J3562">
        <v>1</v>
      </c>
      <c r="K3562" t="s">
        <v>32</v>
      </c>
      <c r="L3562">
        <v>0</v>
      </c>
      <c r="M3562" t="s">
        <v>32</v>
      </c>
      <c r="N3562">
        <v>2012</v>
      </c>
      <c r="O3562">
        <v>714</v>
      </c>
      <c r="P3562">
        <v>8528686</v>
      </c>
      <c r="Q3562">
        <v>318</v>
      </c>
      <c r="R3562">
        <v>8497519</v>
      </c>
      <c r="S3562">
        <v>4838</v>
      </c>
      <c r="T3562">
        <v>262943</v>
      </c>
      <c r="U3562">
        <v>396</v>
      </c>
      <c r="W3562">
        <v>13.3</v>
      </c>
      <c r="X3562">
        <v>11.6</v>
      </c>
      <c r="Y3562">
        <v>20.5</v>
      </c>
      <c r="Z3562">
        <v>12.2</v>
      </c>
      <c r="AA3562">
        <v>26.4</v>
      </c>
      <c r="AB3562">
        <v>40.200000000000003</v>
      </c>
      <c r="AC3562">
        <v>21.3</v>
      </c>
    </row>
    <row r="3563" spans="1:30" x14ac:dyDescent="0.45">
      <c r="A3563" t="s">
        <v>252</v>
      </c>
      <c r="B3563">
        <v>29620</v>
      </c>
      <c r="C3563" t="s">
        <v>664</v>
      </c>
      <c r="E3563" t="s">
        <v>41</v>
      </c>
      <c r="F3563" t="s">
        <v>42</v>
      </c>
      <c r="H3563">
        <v>1</v>
      </c>
      <c r="I3563" t="s">
        <v>32</v>
      </c>
      <c r="J3563">
        <v>1</v>
      </c>
      <c r="K3563" t="s">
        <v>32</v>
      </c>
      <c r="L3563">
        <v>0</v>
      </c>
      <c r="M3563" t="s">
        <v>32</v>
      </c>
      <c r="N3563">
        <v>2012</v>
      </c>
      <c r="O3563">
        <v>3683</v>
      </c>
      <c r="P3563">
        <v>5568282</v>
      </c>
      <c r="Q3563">
        <v>999</v>
      </c>
      <c r="R3563">
        <v>5472652</v>
      </c>
      <c r="S3563">
        <v>20555</v>
      </c>
      <c r="T3563">
        <v>479145</v>
      </c>
      <c r="U3563">
        <v>2684</v>
      </c>
      <c r="V3563">
        <v>95630</v>
      </c>
      <c r="W3563">
        <v>8</v>
      </c>
      <c r="X3563">
        <v>7.1</v>
      </c>
      <c r="Y3563">
        <v>12.1</v>
      </c>
      <c r="Z3563">
        <v>7.6</v>
      </c>
      <c r="AA3563">
        <v>5.9</v>
      </c>
      <c r="AB3563">
        <v>9</v>
      </c>
      <c r="AC3563">
        <v>11</v>
      </c>
      <c r="AD3563">
        <v>31.4</v>
      </c>
    </row>
    <row r="3564" spans="1:30" x14ac:dyDescent="0.45">
      <c r="A3564" t="s">
        <v>252</v>
      </c>
      <c r="B3564">
        <v>29620</v>
      </c>
      <c r="C3564" t="s">
        <v>664</v>
      </c>
      <c r="E3564" t="s">
        <v>43</v>
      </c>
      <c r="F3564" t="s">
        <v>44</v>
      </c>
      <c r="G3564" t="s">
        <v>45</v>
      </c>
      <c r="H3564">
        <v>1</v>
      </c>
      <c r="I3564" t="s">
        <v>32</v>
      </c>
      <c r="J3564">
        <v>1</v>
      </c>
      <c r="K3564" t="s">
        <v>32</v>
      </c>
      <c r="L3564">
        <v>0</v>
      </c>
      <c r="M3564" t="s">
        <v>32</v>
      </c>
      <c r="N3564">
        <v>2012</v>
      </c>
      <c r="O3564">
        <v>974</v>
      </c>
      <c r="P3564">
        <v>699974</v>
      </c>
      <c r="Q3564">
        <v>147</v>
      </c>
      <c r="R3564">
        <v>640114</v>
      </c>
      <c r="S3564">
        <v>7871</v>
      </c>
      <c r="T3564">
        <v>186464</v>
      </c>
      <c r="U3564">
        <v>826</v>
      </c>
      <c r="V3564">
        <v>59860</v>
      </c>
      <c r="W3564">
        <v>17.8</v>
      </c>
      <c r="X3564">
        <v>5</v>
      </c>
      <c r="Y3564">
        <v>31</v>
      </c>
      <c r="Z3564">
        <v>4.5</v>
      </c>
      <c r="AA3564">
        <v>4.3</v>
      </c>
      <c r="AB3564">
        <v>4.2</v>
      </c>
      <c r="AC3564">
        <v>19.2</v>
      </c>
      <c r="AD3564">
        <v>25.2</v>
      </c>
    </row>
    <row r="3565" spans="1:30" x14ac:dyDescent="0.45">
      <c r="A3565" t="s">
        <v>252</v>
      </c>
      <c r="B3565">
        <v>29620</v>
      </c>
      <c r="C3565" t="s">
        <v>664</v>
      </c>
      <c r="E3565">
        <v>51</v>
      </c>
      <c r="F3565" t="s">
        <v>46</v>
      </c>
      <c r="H3565">
        <v>1</v>
      </c>
      <c r="I3565" t="s">
        <v>32</v>
      </c>
      <c r="J3565">
        <v>1</v>
      </c>
      <c r="K3565" t="s">
        <v>32</v>
      </c>
      <c r="L3565">
        <v>0</v>
      </c>
      <c r="M3565" t="s">
        <v>32</v>
      </c>
      <c r="N3565">
        <v>2012</v>
      </c>
      <c r="O3565">
        <v>519</v>
      </c>
      <c r="P3565">
        <v>769116</v>
      </c>
      <c r="Q3565">
        <v>109</v>
      </c>
      <c r="R3565">
        <v>753516</v>
      </c>
      <c r="S3565">
        <v>3179</v>
      </c>
      <c r="T3565">
        <v>176902</v>
      </c>
      <c r="U3565">
        <v>410</v>
      </c>
      <c r="W3565">
        <v>23.4</v>
      </c>
      <c r="X3565">
        <v>3.7</v>
      </c>
      <c r="Y3565">
        <v>16.899999999999999</v>
      </c>
      <c r="Z3565">
        <v>3.7</v>
      </c>
      <c r="AA3565">
        <v>3.9</v>
      </c>
      <c r="AB3565">
        <v>4.0999999999999996</v>
      </c>
      <c r="AC3565">
        <v>28</v>
      </c>
    </row>
    <row r="3566" spans="1:30" x14ac:dyDescent="0.45">
      <c r="A3566" t="s">
        <v>252</v>
      </c>
      <c r="B3566">
        <v>29620</v>
      </c>
      <c r="C3566" t="s">
        <v>664</v>
      </c>
      <c r="E3566">
        <v>52</v>
      </c>
      <c r="F3566" t="s">
        <v>47</v>
      </c>
      <c r="G3566" t="s">
        <v>48</v>
      </c>
      <c r="H3566">
        <v>1</v>
      </c>
      <c r="I3566" t="s">
        <v>32</v>
      </c>
      <c r="J3566">
        <v>1</v>
      </c>
      <c r="K3566" t="s">
        <v>32</v>
      </c>
      <c r="L3566">
        <v>0</v>
      </c>
      <c r="M3566" t="s">
        <v>32</v>
      </c>
      <c r="N3566">
        <v>2012</v>
      </c>
      <c r="O3566">
        <v>1470</v>
      </c>
      <c r="P3566">
        <v>23429359</v>
      </c>
      <c r="Q3566">
        <v>475</v>
      </c>
      <c r="R3566">
        <v>23336220</v>
      </c>
      <c r="S3566">
        <v>11322</v>
      </c>
      <c r="T3566">
        <v>767951</v>
      </c>
      <c r="U3566">
        <v>995</v>
      </c>
      <c r="W3566">
        <v>15.5</v>
      </c>
      <c r="X3566">
        <v>4.7</v>
      </c>
      <c r="Y3566">
        <v>20</v>
      </c>
      <c r="Z3566">
        <v>4.9000000000000004</v>
      </c>
      <c r="AA3566">
        <v>2.7</v>
      </c>
      <c r="AB3566">
        <v>1.8</v>
      </c>
      <c r="AC3566">
        <v>15.7</v>
      </c>
    </row>
    <row r="3567" spans="1:30" x14ac:dyDescent="0.45">
      <c r="A3567" t="s">
        <v>252</v>
      </c>
      <c r="B3567">
        <v>29620</v>
      </c>
      <c r="C3567" t="s">
        <v>664</v>
      </c>
      <c r="E3567">
        <v>53</v>
      </c>
      <c r="F3567" t="s">
        <v>49</v>
      </c>
      <c r="H3567">
        <v>1</v>
      </c>
      <c r="I3567" t="s">
        <v>32</v>
      </c>
      <c r="J3567">
        <v>1</v>
      </c>
      <c r="K3567" t="s">
        <v>32</v>
      </c>
      <c r="L3567">
        <v>0</v>
      </c>
      <c r="M3567" t="s">
        <v>32</v>
      </c>
      <c r="N3567">
        <v>2012</v>
      </c>
      <c r="O3567">
        <v>4135</v>
      </c>
      <c r="P3567">
        <v>795870</v>
      </c>
      <c r="Q3567">
        <v>399</v>
      </c>
      <c r="R3567">
        <v>446477</v>
      </c>
      <c r="S3567">
        <v>2829</v>
      </c>
      <c r="T3567">
        <v>115735</v>
      </c>
      <c r="U3567">
        <v>3736</v>
      </c>
      <c r="V3567">
        <v>349394</v>
      </c>
      <c r="W3567">
        <v>12</v>
      </c>
      <c r="X3567">
        <v>19.100000000000001</v>
      </c>
      <c r="Y3567">
        <v>25.4</v>
      </c>
      <c r="Z3567">
        <v>24.4</v>
      </c>
      <c r="AA3567">
        <v>24.9</v>
      </c>
      <c r="AB3567">
        <v>29.8</v>
      </c>
      <c r="AC3567">
        <v>11.9</v>
      </c>
      <c r="AD3567">
        <v>28.6</v>
      </c>
    </row>
    <row r="3568" spans="1:30" x14ac:dyDescent="0.45">
      <c r="A3568" t="s">
        <v>252</v>
      </c>
      <c r="B3568">
        <v>29620</v>
      </c>
      <c r="C3568" t="s">
        <v>664</v>
      </c>
      <c r="E3568">
        <v>54</v>
      </c>
      <c r="F3568" t="s">
        <v>50</v>
      </c>
      <c r="H3568">
        <v>1</v>
      </c>
      <c r="I3568" t="s">
        <v>32</v>
      </c>
      <c r="J3568">
        <v>1</v>
      </c>
      <c r="K3568" t="s">
        <v>32</v>
      </c>
      <c r="L3568">
        <v>0</v>
      </c>
      <c r="M3568" t="s">
        <v>32</v>
      </c>
      <c r="N3568">
        <v>2012</v>
      </c>
      <c r="O3568">
        <v>4992</v>
      </c>
      <c r="P3568">
        <v>1347043</v>
      </c>
      <c r="Q3568">
        <v>988</v>
      </c>
      <c r="R3568">
        <v>1220946</v>
      </c>
      <c r="S3568">
        <v>7383</v>
      </c>
      <c r="T3568">
        <v>402932</v>
      </c>
      <c r="U3568">
        <v>4004</v>
      </c>
      <c r="V3568">
        <v>126097</v>
      </c>
      <c r="W3568">
        <v>7.5</v>
      </c>
      <c r="X3568">
        <v>6.6</v>
      </c>
      <c r="Y3568">
        <v>12.2</v>
      </c>
      <c r="Z3568">
        <v>7.9</v>
      </c>
      <c r="AA3568">
        <v>11.7</v>
      </c>
      <c r="AB3568">
        <v>9</v>
      </c>
      <c r="AC3568">
        <v>7.8</v>
      </c>
      <c r="AD3568">
        <v>17.8</v>
      </c>
    </row>
    <row r="3569" spans="1:30" x14ac:dyDescent="0.45">
      <c r="A3569" t="s">
        <v>252</v>
      </c>
      <c r="B3569">
        <v>29620</v>
      </c>
      <c r="C3569" t="s">
        <v>664</v>
      </c>
      <c r="E3569">
        <v>55</v>
      </c>
      <c r="F3569" t="s">
        <v>59</v>
      </c>
      <c r="H3569">
        <v>1</v>
      </c>
      <c r="I3569" t="s">
        <v>32</v>
      </c>
      <c r="J3569">
        <v>1</v>
      </c>
      <c r="K3569" t="s">
        <v>32</v>
      </c>
      <c r="L3569">
        <v>0</v>
      </c>
      <c r="M3569" t="s">
        <v>32</v>
      </c>
      <c r="N3569">
        <v>2012</v>
      </c>
      <c r="O3569">
        <v>51</v>
      </c>
      <c r="P3569">
        <v>375503</v>
      </c>
      <c r="Q3569">
        <v>51</v>
      </c>
      <c r="R3569">
        <v>375503</v>
      </c>
      <c r="S3569">
        <v>2346</v>
      </c>
      <c r="T3569">
        <v>130771</v>
      </c>
      <c r="U3569">
        <v>0</v>
      </c>
      <c r="V3569">
        <v>0</v>
      </c>
      <c r="W3569">
        <v>49.5</v>
      </c>
      <c r="X3569">
        <v>22.2</v>
      </c>
      <c r="Y3569">
        <v>51.4</v>
      </c>
      <c r="Z3569">
        <v>23.1</v>
      </c>
      <c r="AA3569">
        <v>18.100000000000001</v>
      </c>
      <c r="AB3569">
        <v>12.5</v>
      </c>
      <c r="AC3569">
        <v>0</v>
      </c>
      <c r="AD3569">
        <v>0</v>
      </c>
    </row>
    <row r="3570" spans="1:30" x14ac:dyDescent="0.45">
      <c r="A3570" t="s">
        <v>252</v>
      </c>
      <c r="B3570">
        <v>29620</v>
      </c>
      <c r="C3570" t="s">
        <v>664</v>
      </c>
      <c r="E3570">
        <v>56</v>
      </c>
      <c r="F3570" t="s">
        <v>51</v>
      </c>
      <c r="H3570">
        <v>1</v>
      </c>
      <c r="I3570" t="s">
        <v>32</v>
      </c>
      <c r="J3570">
        <v>1</v>
      </c>
      <c r="K3570" t="s">
        <v>32</v>
      </c>
      <c r="L3570">
        <v>0</v>
      </c>
      <c r="M3570" t="s">
        <v>32</v>
      </c>
      <c r="N3570">
        <v>2012</v>
      </c>
      <c r="O3570">
        <v>2910</v>
      </c>
      <c r="P3570">
        <v>696207</v>
      </c>
      <c r="Q3570">
        <v>619</v>
      </c>
      <c r="R3570">
        <v>652557</v>
      </c>
      <c r="S3570">
        <v>9330</v>
      </c>
      <c r="T3570">
        <v>256848</v>
      </c>
      <c r="U3570">
        <v>2291</v>
      </c>
      <c r="V3570">
        <v>43650</v>
      </c>
      <c r="W3570">
        <v>9</v>
      </c>
      <c r="X3570">
        <v>10.8</v>
      </c>
      <c r="Y3570">
        <v>29.6</v>
      </c>
      <c r="Z3570">
        <v>12.7</v>
      </c>
      <c r="AA3570">
        <v>12.6</v>
      </c>
      <c r="AB3570">
        <v>11.5</v>
      </c>
      <c r="AC3570">
        <v>12.6</v>
      </c>
      <c r="AD3570">
        <v>24.5</v>
      </c>
    </row>
    <row r="3571" spans="1:30" x14ac:dyDescent="0.45">
      <c r="A3571" t="s">
        <v>252</v>
      </c>
      <c r="B3571">
        <v>29620</v>
      </c>
      <c r="C3571" t="s">
        <v>664</v>
      </c>
      <c r="E3571">
        <v>61</v>
      </c>
      <c r="F3571" t="s">
        <v>52</v>
      </c>
      <c r="H3571">
        <v>1</v>
      </c>
      <c r="I3571" t="s">
        <v>32</v>
      </c>
      <c r="J3571">
        <v>1</v>
      </c>
      <c r="K3571" t="s">
        <v>32</v>
      </c>
      <c r="L3571">
        <v>0</v>
      </c>
      <c r="M3571" t="s">
        <v>32</v>
      </c>
      <c r="N3571">
        <v>2012</v>
      </c>
      <c r="O3571">
        <v>1134</v>
      </c>
      <c r="P3571">
        <v>236047</v>
      </c>
      <c r="Q3571">
        <v>85</v>
      </c>
      <c r="R3571">
        <v>223520</v>
      </c>
      <c r="S3571">
        <v>3044</v>
      </c>
      <c r="T3571">
        <v>96849</v>
      </c>
      <c r="U3571">
        <v>1050</v>
      </c>
      <c r="V3571">
        <v>12527</v>
      </c>
      <c r="W3571">
        <v>17.5</v>
      </c>
      <c r="X3571">
        <v>9</v>
      </c>
      <c r="Y3571">
        <v>31.3</v>
      </c>
      <c r="Z3571">
        <v>10.199999999999999</v>
      </c>
      <c r="AA3571">
        <v>5.2</v>
      </c>
      <c r="AB3571">
        <v>6.4</v>
      </c>
      <c r="AC3571">
        <v>17.600000000000001</v>
      </c>
      <c r="AD3571">
        <v>26.7</v>
      </c>
    </row>
    <row r="3572" spans="1:30" x14ac:dyDescent="0.45">
      <c r="A3572" t="s">
        <v>252</v>
      </c>
      <c r="B3572">
        <v>29620</v>
      </c>
      <c r="C3572" t="s">
        <v>664</v>
      </c>
      <c r="E3572">
        <v>62</v>
      </c>
      <c r="F3572" t="s">
        <v>53</v>
      </c>
      <c r="H3572">
        <v>1</v>
      </c>
      <c r="I3572" t="s">
        <v>32</v>
      </c>
      <c r="J3572">
        <v>1</v>
      </c>
      <c r="K3572" t="s">
        <v>32</v>
      </c>
      <c r="L3572">
        <v>0</v>
      </c>
      <c r="M3572" t="s">
        <v>32</v>
      </c>
      <c r="N3572">
        <v>2012</v>
      </c>
      <c r="O3572">
        <v>4218</v>
      </c>
      <c r="P3572">
        <v>2877985</v>
      </c>
      <c r="Q3572">
        <v>981</v>
      </c>
      <c r="R3572">
        <v>2783350</v>
      </c>
      <c r="S3572">
        <v>26331</v>
      </c>
      <c r="T3572">
        <v>1082600</v>
      </c>
      <c r="U3572">
        <v>3237</v>
      </c>
      <c r="V3572">
        <v>94634</v>
      </c>
      <c r="W3572">
        <v>7.3</v>
      </c>
      <c r="X3572">
        <v>5.3</v>
      </c>
      <c r="Y3572">
        <v>12</v>
      </c>
      <c r="Z3572">
        <v>5.9</v>
      </c>
      <c r="AA3572">
        <v>4.8</v>
      </c>
      <c r="AB3572">
        <v>6.6</v>
      </c>
      <c r="AC3572">
        <v>8.4</v>
      </c>
      <c r="AD3572">
        <v>18.100000000000001</v>
      </c>
    </row>
    <row r="3573" spans="1:30" x14ac:dyDescent="0.45">
      <c r="A3573" t="s">
        <v>252</v>
      </c>
      <c r="B3573">
        <v>29620</v>
      </c>
      <c r="C3573" t="s">
        <v>664</v>
      </c>
      <c r="E3573">
        <v>71</v>
      </c>
      <c r="F3573" t="s">
        <v>54</v>
      </c>
      <c r="H3573">
        <v>1</v>
      </c>
      <c r="I3573" t="s">
        <v>32</v>
      </c>
      <c r="J3573">
        <v>1</v>
      </c>
      <c r="K3573" t="s">
        <v>32</v>
      </c>
      <c r="L3573">
        <v>0</v>
      </c>
      <c r="M3573" t="s">
        <v>32</v>
      </c>
      <c r="N3573">
        <v>2012</v>
      </c>
      <c r="O3573">
        <v>1703</v>
      </c>
      <c r="P3573">
        <v>173701</v>
      </c>
      <c r="Q3573">
        <v>98</v>
      </c>
      <c r="R3573">
        <v>133736</v>
      </c>
      <c r="S3573">
        <v>1635</v>
      </c>
      <c r="T3573">
        <v>28985</v>
      </c>
      <c r="U3573">
        <v>1605</v>
      </c>
      <c r="V3573">
        <v>39966</v>
      </c>
      <c r="W3573">
        <v>7.5</v>
      </c>
      <c r="X3573">
        <v>12.1</v>
      </c>
      <c r="Y3573">
        <v>30</v>
      </c>
      <c r="Z3573">
        <v>14</v>
      </c>
      <c r="AA3573">
        <v>13.3</v>
      </c>
      <c r="AB3573">
        <v>19.2</v>
      </c>
      <c r="AC3573">
        <v>7.2</v>
      </c>
      <c r="AD3573">
        <v>16.399999999999999</v>
      </c>
    </row>
    <row r="3574" spans="1:30" x14ac:dyDescent="0.45">
      <c r="A3574" t="s">
        <v>252</v>
      </c>
      <c r="B3574">
        <v>29620</v>
      </c>
      <c r="C3574" t="s">
        <v>664</v>
      </c>
      <c r="E3574">
        <v>72</v>
      </c>
      <c r="F3574" t="s">
        <v>55</v>
      </c>
      <c r="H3574">
        <v>1</v>
      </c>
      <c r="I3574" t="s">
        <v>32</v>
      </c>
      <c r="J3574">
        <v>1</v>
      </c>
      <c r="K3574" t="s">
        <v>32</v>
      </c>
      <c r="L3574">
        <v>0</v>
      </c>
      <c r="M3574" t="s">
        <v>32</v>
      </c>
      <c r="N3574">
        <v>2012</v>
      </c>
      <c r="O3574">
        <v>910</v>
      </c>
      <c r="P3574">
        <v>720846</v>
      </c>
      <c r="Q3574">
        <v>625</v>
      </c>
      <c r="R3574">
        <v>699890</v>
      </c>
      <c r="S3574">
        <v>15963</v>
      </c>
      <c r="T3574">
        <v>192383</v>
      </c>
      <c r="U3574">
        <v>285</v>
      </c>
      <c r="V3574">
        <v>20956</v>
      </c>
      <c r="W3574">
        <v>11</v>
      </c>
      <c r="X3574">
        <v>9.8000000000000007</v>
      </c>
      <c r="Y3574">
        <v>14.4</v>
      </c>
      <c r="Z3574">
        <v>10.3</v>
      </c>
      <c r="AA3574">
        <v>9.1999999999999993</v>
      </c>
      <c r="AB3574">
        <v>11.4</v>
      </c>
      <c r="AC3574">
        <v>19.5</v>
      </c>
      <c r="AD3574">
        <v>28.4</v>
      </c>
    </row>
    <row r="3575" spans="1:30" x14ac:dyDescent="0.45">
      <c r="A3575" t="s">
        <v>252</v>
      </c>
      <c r="B3575">
        <v>29620</v>
      </c>
      <c r="C3575" t="s">
        <v>664</v>
      </c>
      <c r="E3575">
        <v>81</v>
      </c>
      <c r="F3575" t="s">
        <v>56</v>
      </c>
      <c r="G3575" t="s">
        <v>57</v>
      </c>
      <c r="H3575">
        <v>1</v>
      </c>
      <c r="I3575" t="s">
        <v>32</v>
      </c>
      <c r="J3575">
        <v>1</v>
      </c>
      <c r="K3575" t="s">
        <v>32</v>
      </c>
      <c r="L3575">
        <v>0</v>
      </c>
      <c r="M3575" t="s">
        <v>32</v>
      </c>
      <c r="N3575">
        <v>2012</v>
      </c>
      <c r="O3575">
        <v>4968</v>
      </c>
      <c r="P3575">
        <v>425538</v>
      </c>
      <c r="Q3575">
        <v>495</v>
      </c>
      <c r="R3575">
        <v>300713</v>
      </c>
      <c r="S3575">
        <v>4524</v>
      </c>
      <c r="T3575">
        <v>97150</v>
      </c>
      <c r="U3575">
        <v>4473</v>
      </c>
      <c r="V3575">
        <v>124824</v>
      </c>
      <c r="W3575">
        <v>3.6</v>
      </c>
      <c r="X3575">
        <v>9.4</v>
      </c>
      <c r="Y3575">
        <v>22.2</v>
      </c>
      <c r="Z3575">
        <v>21.2</v>
      </c>
      <c r="AA3575">
        <v>23.1</v>
      </c>
      <c r="AB3575">
        <v>19.3</v>
      </c>
      <c r="AC3575">
        <v>4.9000000000000004</v>
      </c>
      <c r="AD3575">
        <v>21.9</v>
      </c>
    </row>
    <row r="3576" spans="1:30" x14ac:dyDescent="0.45">
      <c r="A3576" t="s">
        <v>253</v>
      </c>
      <c r="B3576">
        <v>29700</v>
      </c>
      <c r="C3576" t="s">
        <v>665</v>
      </c>
      <c r="E3576">
        <v>0</v>
      </c>
      <c r="F3576" t="s">
        <v>31</v>
      </c>
      <c r="H3576">
        <v>1</v>
      </c>
      <c r="I3576" t="s">
        <v>32</v>
      </c>
      <c r="J3576">
        <v>1</v>
      </c>
      <c r="K3576" t="s">
        <v>32</v>
      </c>
      <c r="L3576">
        <v>0</v>
      </c>
      <c r="M3576" t="s">
        <v>32</v>
      </c>
      <c r="N3576">
        <v>2012</v>
      </c>
      <c r="O3576">
        <v>28459</v>
      </c>
      <c r="P3576">
        <v>12928774</v>
      </c>
      <c r="Q3576">
        <v>4150</v>
      </c>
      <c r="R3576">
        <v>11890987</v>
      </c>
      <c r="S3576">
        <v>69448</v>
      </c>
      <c r="T3576">
        <v>1881479</v>
      </c>
      <c r="U3576">
        <v>24309</v>
      </c>
      <c r="V3576">
        <v>1037787</v>
      </c>
      <c r="W3576">
        <v>3</v>
      </c>
      <c r="X3576">
        <v>4.5999999999999996</v>
      </c>
      <c r="Y3576">
        <v>7.2</v>
      </c>
      <c r="Z3576">
        <v>5.5</v>
      </c>
      <c r="AA3576">
        <v>3</v>
      </c>
      <c r="AB3576">
        <v>4.0999999999999996</v>
      </c>
      <c r="AC3576">
        <v>3.1</v>
      </c>
      <c r="AD3576">
        <v>7.8</v>
      </c>
    </row>
    <row r="3577" spans="1:30" x14ac:dyDescent="0.45">
      <c r="A3577" t="s">
        <v>253</v>
      </c>
      <c r="B3577">
        <v>29700</v>
      </c>
      <c r="C3577" t="s">
        <v>665</v>
      </c>
      <c r="E3577">
        <v>11</v>
      </c>
      <c r="F3577" t="s">
        <v>33</v>
      </c>
      <c r="G3577" t="s">
        <v>34</v>
      </c>
      <c r="H3577">
        <v>1</v>
      </c>
      <c r="I3577" t="s">
        <v>32</v>
      </c>
      <c r="J3577">
        <v>1</v>
      </c>
      <c r="K3577" t="s">
        <v>32</v>
      </c>
      <c r="L3577">
        <v>0</v>
      </c>
      <c r="M3577" t="s">
        <v>32</v>
      </c>
      <c r="N3577">
        <v>2012</v>
      </c>
      <c r="O3577">
        <v>91</v>
      </c>
      <c r="Q3577">
        <v>2</v>
      </c>
      <c r="U3577">
        <v>89</v>
      </c>
      <c r="W3577">
        <v>49.7</v>
      </c>
      <c r="Y3577">
        <v>95.1</v>
      </c>
      <c r="AC3577">
        <v>48.8</v>
      </c>
    </row>
    <row r="3578" spans="1:30" x14ac:dyDescent="0.45">
      <c r="A3578" t="s">
        <v>253</v>
      </c>
      <c r="B3578">
        <v>29700</v>
      </c>
      <c r="C3578" t="s">
        <v>665</v>
      </c>
      <c r="E3578">
        <v>21</v>
      </c>
      <c r="F3578" t="s">
        <v>35</v>
      </c>
      <c r="H3578">
        <v>1</v>
      </c>
      <c r="I3578" t="s">
        <v>32</v>
      </c>
      <c r="J3578">
        <v>1</v>
      </c>
      <c r="K3578" t="s">
        <v>32</v>
      </c>
      <c r="L3578">
        <v>0</v>
      </c>
      <c r="M3578" t="s">
        <v>32</v>
      </c>
      <c r="N3578">
        <v>2012</v>
      </c>
      <c r="O3578">
        <v>420</v>
      </c>
      <c r="P3578">
        <v>194513</v>
      </c>
      <c r="Q3578">
        <v>59</v>
      </c>
      <c r="R3578">
        <v>183090</v>
      </c>
      <c r="S3578">
        <v>1338</v>
      </c>
      <c r="T3578">
        <v>76592</v>
      </c>
      <c r="U3578">
        <v>360</v>
      </c>
      <c r="V3578">
        <v>11422</v>
      </c>
      <c r="W3578">
        <v>23.7</v>
      </c>
      <c r="X3578">
        <v>17.2</v>
      </c>
      <c r="Y3578">
        <v>20.399999999999999</v>
      </c>
      <c r="Z3578">
        <v>19.100000000000001</v>
      </c>
      <c r="AA3578">
        <v>14.7</v>
      </c>
      <c r="AB3578">
        <v>18.5</v>
      </c>
      <c r="AC3578">
        <v>27.2</v>
      </c>
      <c r="AD3578">
        <v>41.6</v>
      </c>
    </row>
    <row r="3579" spans="1:30" x14ac:dyDescent="0.45">
      <c r="A3579" t="s">
        <v>253</v>
      </c>
      <c r="B3579">
        <v>29700</v>
      </c>
      <c r="C3579" t="s">
        <v>665</v>
      </c>
      <c r="E3579">
        <v>22</v>
      </c>
      <c r="F3579" t="s">
        <v>36</v>
      </c>
      <c r="H3579">
        <v>1</v>
      </c>
      <c r="I3579" t="s">
        <v>32</v>
      </c>
      <c r="J3579">
        <v>1</v>
      </c>
      <c r="K3579" t="s">
        <v>32</v>
      </c>
      <c r="L3579">
        <v>0</v>
      </c>
      <c r="M3579" t="s">
        <v>32</v>
      </c>
      <c r="N3579">
        <v>2012</v>
      </c>
      <c r="O3579">
        <v>36</v>
      </c>
      <c r="P3579">
        <v>94048</v>
      </c>
      <c r="Q3579">
        <v>6</v>
      </c>
      <c r="R3579">
        <v>93866</v>
      </c>
      <c r="S3579">
        <v>142</v>
      </c>
      <c r="T3579">
        <v>10792</v>
      </c>
      <c r="U3579">
        <v>30</v>
      </c>
      <c r="V3579">
        <v>182</v>
      </c>
      <c r="W3579">
        <v>62.3</v>
      </c>
      <c r="X3579">
        <v>3.4</v>
      </c>
      <c r="Y3579">
        <v>0</v>
      </c>
      <c r="Z3579">
        <v>3.5</v>
      </c>
      <c r="AA3579">
        <v>5.7</v>
      </c>
      <c r="AB3579">
        <v>4</v>
      </c>
      <c r="AC3579">
        <v>71.2</v>
      </c>
      <c r="AD3579">
        <v>12.7</v>
      </c>
    </row>
    <row r="3580" spans="1:30" x14ac:dyDescent="0.45">
      <c r="A3580" t="s">
        <v>253</v>
      </c>
      <c r="B3580">
        <v>29700</v>
      </c>
      <c r="C3580" t="s">
        <v>665</v>
      </c>
      <c r="E3580">
        <v>23</v>
      </c>
      <c r="F3580" t="s">
        <v>37</v>
      </c>
      <c r="H3580">
        <v>1</v>
      </c>
      <c r="I3580" t="s">
        <v>32</v>
      </c>
      <c r="J3580">
        <v>1</v>
      </c>
      <c r="K3580" t="s">
        <v>32</v>
      </c>
      <c r="L3580">
        <v>0</v>
      </c>
      <c r="M3580" t="s">
        <v>32</v>
      </c>
      <c r="N3580">
        <v>2012</v>
      </c>
      <c r="O3580">
        <v>3993</v>
      </c>
      <c r="P3580">
        <v>478533</v>
      </c>
      <c r="Q3580">
        <v>176</v>
      </c>
      <c r="R3580">
        <v>345299</v>
      </c>
      <c r="S3580">
        <v>1237</v>
      </c>
      <c r="T3580">
        <v>38889</v>
      </c>
      <c r="U3580">
        <v>3817</v>
      </c>
      <c r="V3580">
        <v>133234</v>
      </c>
      <c r="W3580">
        <v>8.3000000000000007</v>
      </c>
      <c r="X3580">
        <v>30.1</v>
      </c>
      <c r="Y3580">
        <v>45.5</v>
      </c>
      <c r="Z3580">
        <v>41.9</v>
      </c>
      <c r="AA3580">
        <v>34.799999999999997</v>
      </c>
      <c r="AB3580">
        <v>24.5</v>
      </c>
      <c r="AC3580">
        <v>8.5</v>
      </c>
      <c r="AD3580">
        <v>24.5</v>
      </c>
    </row>
    <row r="3581" spans="1:30" x14ac:dyDescent="0.45">
      <c r="A3581" t="s">
        <v>253</v>
      </c>
      <c r="B3581">
        <v>29700</v>
      </c>
      <c r="C3581" t="s">
        <v>665</v>
      </c>
      <c r="E3581" t="s">
        <v>38</v>
      </c>
      <c r="F3581" t="s">
        <v>39</v>
      </c>
      <c r="H3581">
        <v>1</v>
      </c>
      <c r="I3581" t="s">
        <v>32</v>
      </c>
      <c r="J3581">
        <v>1</v>
      </c>
      <c r="K3581" t="s">
        <v>32</v>
      </c>
      <c r="L3581">
        <v>0</v>
      </c>
      <c r="M3581" t="s">
        <v>32</v>
      </c>
      <c r="N3581">
        <v>2012</v>
      </c>
      <c r="O3581">
        <v>439</v>
      </c>
      <c r="P3581">
        <v>482191</v>
      </c>
      <c r="Q3581">
        <v>69</v>
      </c>
      <c r="R3581">
        <v>466183</v>
      </c>
      <c r="S3581">
        <v>715</v>
      </c>
      <c r="T3581">
        <v>25119</v>
      </c>
      <c r="U3581">
        <v>371</v>
      </c>
      <c r="W3581">
        <v>18.399999999999999</v>
      </c>
      <c r="X3581">
        <v>46</v>
      </c>
      <c r="Y3581">
        <v>18.899999999999999</v>
      </c>
      <c r="Z3581">
        <v>49.6</v>
      </c>
      <c r="AA3581">
        <v>32.700000000000003</v>
      </c>
      <c r="AB3581">
        <v>28.6</v>
      </c>
      <c r="AC3581">
        <v>20.7</v>
      </c>
    </row>
    <row r="3582" spans="1:30" x14ac:dyDescent="0.45">
      <c r="A3582" t="s">
        <v>253</v>
      </c>
      <c r="B3582">
        <v>29700</v>
      </c>
      <c r="C3582" t="s">
        <v>665</v>
      </c>
      <c r="E3582">
        <v>42</v>
      </c>
      <c r="F3582" t="s">
        <v>40</v>
      </c>
      <c r="H3582">
        <v>1</v>
      </c>
      <c r="I3582" t="s">
        <v>32</v>
      </c>
      <c r="J3582">
        <v>1</v>
      </c>
      <c r="K3582" t="s">
        <v>32</v>
      </c>
      <c r="L3582">
        <v>0</v>
      </c>
      <c r="M3582" t="s">
        <v>32</v>
      </c>
      <c r="N3582">
        <v>2012</v>
      </c>
      <c r="O3582">
        <v>1023</v>
      </c>
      <c r="P3582">
        <v>2410397</v>
      </c>
      <c r="Q3582">
        <v>420</v>
      </c>
      <c r="R3582">
        <v>2352145</v>
      </c>
      <c r="S3582">
        <v>4709</v>
      </c>
      <c r="T3582">
        <v>133825</v>
      </c>
      <c r="U3582">
        <v>604</v>
      </c>
      <c r="W3582">
        <v>19.8</v>
      </c>
      <c r="X3582">
        <v>11.4</v>
      </c>
      <c r="Y3582">
        <v>21.1</v>
      </c>
      <c r="Z3582">
        <v>12.4</v>
      </c>
      <c r="AA3582">
        <v>52.6</v>
      </c>
      <c r="AB3582">
        <v>43.5</v>
      </c>
      <c r="AC3582">
        <v>27.9</v>
      </c>
    </row>
    <row r="3583" spans="1:30" x14ac:dyDescent="0.45">
      <c r="A3583" t="s">
        <v>253</v>
      </c>
      <c r="B3583">
        <v>29700</v>
      </c>
      <c r="C3583" t="s">
        <v>665</v>
      </c>
      <c r="E3583" t="s">
        <v>41</v>
      </c>
      <c r="F3583" t="s">
        <v>42</v>
      </c>
      <c r="H3583">
        <v>1</v>
      </c>
      <c r="I3583" t="s">
        <v>32</v>
      </c>
      <c r="J3583">
        <v>1</v>
      </c>
      <c r="K3583" t="s">
        <v>32</v>
      </c>
      <c r="L3583">
        <v>0</v>
      </c>
      <c r="M3583" t="s">
        <v>32</v>
      </c>
      <c r="N3583">
        <v>2012</v>
      </c>
      <c r="O3583">
        <v>3218</v>
      </c>
      <c r="P3583">
        <v>3011428</v>
      </c>
      <c r="Q3583">
        <v>603</v>
      </c>
      <c r="R3583">
        <v>2907832</v>
      </c>
      <c r="S3583">
        <v>12066</v>
      </c>
      <c r="T3583">
        <v>239224</v>
      </c>
      <c r="U3583">
        <v>2615</v>
      </c>
      <c r="V3583">
        <v>103595</v>
      </c>
      <c r="W3583">
        <v>5.8</v>
      </c>
      <c r="X3583">
        <v>4.8</v>
      </c>
      <c r="Y3583">
        <v>11.6</v>
      </c>
      <c r="Z3583">
        <v>5</v>
      </c>
      <c r="AA3583">
        <v>6.5</v>
      </c>
      <c r="AB3583">
        <v>6.2</v>
      </c>
      <c r="AC3583">
        <v>5.9</v>
      </c>
      <c r="AD3583">
        <v>28.3</v>
      </c>
    </row>
    <row r="3584" spans="1:30" x14ac:dyDescent="0.45">
      <c r="A3584" t="s">
        <v>253</v>
      </c>
      <c r="B3584">
        <v>29700</v>
      </c>
      <c r="C3584" t="s">
        <v>665</v>
      </c>
      <c r="E3584" t="s">
        <v>43</v>
      </c>
      <c r="F3584" t="s">
        <v>44</v>
      </c>
      <c r="G3584" t="s">
        <v>45</v>
      </c>
      <c r="H3584">
        <v>1</v>
      </c>
      <c r="I3584" t="s">
        <v>32</v>
      </c>
      <c r="J3584">
        <v>1</v>
      </c>
      <c r="K3584" t="s">
        <v>32</v>
      </c>
      <c r="L3584">
        <v>0</v>
      </c>
      <c r="M3584" t="s">
        <v>32</v>
      </c>
      <c r="N3584">
        <v>2012</v>
      </c>
      <c r="O3584">
        <v>3635</v>
      </c>
      <c r="P3584">
        <v>2988883</v>
      </c>
      <c r="Q3584">
        <v>1097</v>
      </c>
      <c r="R3584">
        <v>2743402</v>
      </c>
      <c r="S3584">
        <v>18842</v>
      </c>
      <c r="T3584">
        <v>575354</v>
      </c>
      <c r="U3584">
        <v>2538</v>
      </c>
      <c r="V3584">
        <v>245482</v>
      </c>
      <c r="W3584">
        <v>6.5</v>
      </c>
      <c r="X3584">
        <v>13.5</v>
      </c>
      <c r="Y3584">
        <v>8.9</v>
      </c>
      <c r="Z3584">
        <v>15.8</v>
      </c>
      <c r="AA3584">
        <v>13.9</v>
      </c>
      <c r="AB3584">
        <v>10.7</v>
      </c>
      <c r="AC3584">
        <v>9.1999999999999993</v>
      </c>
      <c r="AD3584">
        <v>20.9</v>
      </c>
    </row>
    <row r="3585" spans="1:30" x14ac:dyDescent="0.45">
      <c r="A3585" t="s">
        <v>253</v>
      </c>
      <c r="B3585">
        <v>29700</v>
      </c>
      <c r="C3585" t="s">
        <v>665</v>
      </c>
      <c r="E3585">
        <v>51</v>
      </c>
      <c r="F3585" t="s">
        <v>46</v>
      </c>
      <c r="H3585">
        <v>1</v>
      </c>
      <c r="I3585" t="s">
        <v>32</v>
      </c>
      <c r="J3585">
        <v>1</v>
      </c>
      <c r="K3585" t="s">
        <v>32</v>
      </c>
      <c r="L3585">
        <v>0</v>
      </c>
      <c r="M3585" t="s">
        <v>32</v>
      </c>
      <c r="N3585">
        <v>2012</v>
      </c>
      <c r="O3585">
        <v>198</v>
      </c>
      <c r="P3585">
        <v>190176</v>
      </c>
      <c r="Q3585">
        <v>38</v>
      </c>
      <c r="R3585">
        <v>186812</v>
      </c>
      <c r="S3585">
        <v>788</v>
      </c>
      <c r="T3585">
        <v>30005</v>
      </c>
      <c r="U3585">
        <v>159</v>
      </c>
      <c r="V3585">
        <v>3363</v>
      </c>
      <c r="W3585">
        <v>28.8</v>
      </c>
      <c r="X3585">
        <v>2.6</v>
      </c>
      <c r="Y3585">
        <v>20.9</v>
      </c>
      <c r="Z3585">
        <v>2.9</v>
      </c>
      <c r="AA3585">
        <v>6.6</v>
      </c>
      <c r="AB3585">
        <v>7.2</v>
      </c>
      <c r="AC3585">
        <v>34.299999999999997</v>
      </c>
      <c r="AD3585">
        <v>9.1999999999999993</v>
      </c>
    </row>
    <row r="3586" spans="1:30" x14ac:dyDescent="0.45">
      <c r="A3586" t="s">
        <v>253</v>
      </c>
      <c r="B3586">
        <v>29700</v>
      </c>
      <c r="C3586" t="s">
        <v>665</v>
      </c>
      <c r="E3586">
        <v>52</v>
      </c>
      <c r="F3586" t="s">
        <v>47</v>
      </c>
      <c r="G3586" t="s">
        <v>48</v>
      </c>
      <c r="H3586">
        <v>1</v>
      </c>
      <c r="I3586" t="s">
        <v>32</v>
      </c>
      <c r="J3586">
        <v>1</v>
      </c>
      <c r="K3586" t="s">
        <v>32</v>
      </c>
      <c r="L3586">
        <v>0</v>
      </c>
      <c r="M3586" t="s">
        <v>32</v>
      </c>
      <c r="N3586">
        <v>2012</v>
      </c>
      <c r="O3586">
        <v>520</v>
      </c>
      <c r="P3586">
        <v>756598</v>
      </c>
      <c r="Q3586">
        <v>103</v>
      </c>
      <c r="R3586">
        <v>707741</v>
      </c>
      <c r="S3586">
        <v>2194</v>
      </c>
      <c r="T3586">
        <v>76099</v>
      </c>
      <c r="U3586">
        <v>417</v>
      </c>
      <c r="W3586">
        <v>22.7</v>
      </c>
      <c r="X3586">
        <v>6.3</v>
      </c>
      <c r="Y3586">
        <v>28.1</v>
      </c>
      <c r="Z3586">
        <v>5.0999999999999996</v>
      </c>
      <c r="AA3586">
        <v>3.4</v>
      </c>
      <c r="AB3586">
        <v>2.7</v>
      </c>
      <c r="AC3586">
        <v>28.2</v>
      </c>
    </row>
    <row r="3587" spans="1:30" x14ac:dyDescent="0.45">
      <c r="A3587" t="s">
        <v>253</v>
      </c>
      <c r="B3587">
        <v>29700</v>
      </c>
      <c r="C3587" t="s">
        <v>665</v>
      </c>
      <c r="E3587">
        <v>53</v>
      </c>
      <c r="F3587" t="s">
        <v>49</v>
      </c>
      <c r="H3587">
        <v>1</v>
      </c>
      <c r="I3587" t="s">
        <v>32</v>
      </c>
      <c r="J3587">
        <v>1</v>
      </c>
      <c r="K3587" t="s">
        <v>32</v>
      </c>
      <c r="L3587">
        <v>0</v>
      </c>
      <c r="M3587" t="s">
        <v>32</v>
      </c>
      <c r="N3587">
        <v>2012</v>
      </c>
      <c r="O3587">
        <v>1757</v>
      </c>
      <c r="P3587">
        <v>269863</v>
      </c>
      <c r="Q3587">
        <v>174</v>
      </c>
      <c r="R3587">
        <v>93195</v>
      </c>
      <c r="S3587">
        <v>411</v>
      </c>
      <c r="T3587">
        <v>17951</v>
      </c>
      <c r="U3587">
        <v>1583</v>
      </c>
      <c r="V3587">
        <v>176668</v>
      </c>
      <c r="W3587">
        <v>15.6</v>
      </c>
      <c r="X3587">
        <v>18.600000000000001</v>
      </c>
      <c r="Y3587">
        <v>32.9</v>
      </c>
      <c r="Z3587">
        <v>10</v>
      </c>
      <c r="AA3587">
        <v>23.4</v>
      </c>
      <c r="AB3587">
        <v>24.2</v>
      </c>
      <c r="AC3587">
        <v>14</v>
      </c>
      <c r="AD3587">
        <v>27</v>
      </c>
    </row>
    <row r="3588" spans="1:30" x14ac:dyDescent="0.45">
      <c r="A3588" t="s">
        <v>253</v>
      </c>
      <c r="B3588">
        <v>29700</v>
      </c>
      <c r="C3588" t="s">
        <v>665</v>
      </c>
      <c r="E3588">
        <v>54</v>
      </c>
      <c r="F3588" t="s">
        <v>50</v>
      </c>
      <c r="H3588">
        <v>1</v>
      </c>
      <c r="I3588" t="s">
        <v>32</v>
      </c>
      <c r="J3588">
        <v>1</v>
      </c>
      <c r="K3588" t="s">
        <v>32</v>
      </c>
      <c r="L3588">
        <v>0</v>
      </c>
      <c r="M3588" t="s">
        <v>32</v>
      </c>
      <c r="N3588">
        <v>2012</v>
      </c>
      <c r="O3588">
        <v>2196</v>
      </c>
      <c r="P3588">
        <v>192228</v>
      </c>
      <c r="Q3588">
        <v>281</v>
      </c>
      <c r="R3588">
        <v>124764</v>
      </c>
      <c r="S3588">
        <v>1097</v>
      </c>
      <c r="T3588">
        <v>33549</v>
      </c>
      <c r="U3588">
        <v>1916</v>
      </c>
      <c r="V3588">
        <v>67463</v>
      </c>
      <c r="W3588">
        <v>16.899999999999999</v>
      </c>
      <c r="X3588">
        <v>28.4</v>
      </c>
      <c r="Y3588">
        <v>27.4</v>
      </c>
      <c r="Z3588">
        <v>35.4</v>
      </c>
      <c r="AA3588">
        <v>52.1</v>
      </c>
      <c r="AB3588">
        <v>48.7</v>
      </c>
      <c r="AC3588">
        <v>16.100000000000001</v>
      </c>
      <c r="AD3588">
        <v>27.3</v>
      </c>
    </row>
    <row r="3589" spans="1:30" x14ac:dyDescent="0.45">
      <c r="A3589" t="s">
        <v>253</v>
      </c>
      <c r="B3589">
        <v>29700</v>
      </c>
      <c r="C3589" t="s">
        <v>665</v>
      </c>
      <c r="E3589">
        <v>56</v>
      </c>
      <c r="F3589" t="s">
        <v>51</v>
      </c>
      <c r="H3589">
        <v>1</v>
      </c>
      <c r="I3589" t="s">
        <v>32</v>
      </c>
      <c r="J3589">
        <v>1</v>
      </c>
      <c r="K3589" t="s">
        <v>32</v>
      </c>
      <c r="L3589">
        <v>0</v>
      </c>
      <c r="M3589" t="s">
        <v>32</v>
      </c>
      <c r="N3589">
        <v>2012</v>
      </c>
      <c r="O3589">
        <v>3366</v>
      </c>
      <c r="P3589">
        <v>237503</v>
      </c>
      <c r="Q3589">
        <v>135</v>
      </c>
      <c r="R3589">
        <v>196886</v>
      </c>
      <c r="S3589">
        <v>4684</v>
      </c>
      <c r="T3589">
        <v>92699</v>
      </c>
      <c r="U3589">
        <v>3231</v>
      </c>
      <c r="V3589">
        <v>40617</v>
      </c>
      <c r="W3589">
        <v>5.5</v>
      </c>
      <c r="X3589">
        <v>8.8000000000000007</v>
      </c>
      <c r="Y3589">
        <v>45.1</v>
      </c>
      <c r="Z3589">
        <v>11</v>
      </c>
      <c r="AA3589">
        <v>26.3</v>
      </c>
      <c r="AB3589">
        <v>16.3</v>
      </c>
      <c r="AC3589">
        <v>5.6</v>
      </c>
      <c r="AD3589">
        <v>8.1</v>
      </c>
    </row>
    <row r="3590" spans="1:30" x14ac:dyDescent="0.45">
      <c r="A3590" t="s">
        <v>253</v>
      </c>
      <c r="B3590">
        <v>29700</v>
      </c>
      <c r="C3590" t="s">
        <v>665</v>
      </c>
      <c r="E3590">
        <v>61</v>
      </c>
      <c r="F3590" t="s">
        <v>52</v>
      </c>
      <c r="H3590">
        <v>1</v>
      </c>
      <c r="I3590" t="s">
        <v>32</v>
      </c>
      <c r="J3590">
        <v>1</v>
      </c>
      <c r="K3590" t="s">
        <v>32</v>
      </c>
      <c r="L3590">
        <v>0</v>
      </c>
      <c r="M3590" t="s">
        <v>32</v>
      </c>
      <c r="N3590">
        <v>2012</v>
      </c>
      <c r="O3590">
        <v>365</v>
      </c>
      <c r="P3590">
        <v>48079</v>
      </c>
      <c r="Q3590">
        <v>56</v>
      </c>
      <c r="R3590">
        <v>45973</v>
      </c>
      <c r="S3590">
        <v>771</v>
      </c>
      <c r="T3590">
        <v>22459</v>
      </c>
      <c r="U3590">
        <v>309</v>
      </c>
      <c r="V3590">
        <v>2106</v>
      </c>
      <c r="W3590">
        <v>20.5</v>
      </c>
      <c r="X3590">
        <v>14.6</v>
      </c>
      <c r="Y3590">
        <v>37.200000000000003</v>
      </c>
      <c r="Z3590">
        <v>15.8</v>
      </c>
      <c r="AA3590">
        <v>21.4</v>
      </c>
      <c r="AB3590">
        <v>13.1</v>
      </c>
      <c r="AC3590">
        <v>22.5</v>
      </c>
      <c r="AD3590">
        <v>12.8</v>
      </c>
    </row>
    <row r="3591" spans="1:30" x14ac:dyDescent="0.45">
      <c r="A3591" t="s">
        <v>253</v>
      </c>
      <c r="B3591">
        <v>29700</v>
      </c>
      <c r="C3591" t="s">
        <v>665</v>
      </c>
      <c r="E3591">
        <v>62</v>
      </c>
      <c r="F3591" t="s">
        <v>53</v>
      </c>
      <c r="H3591">
        <v>1</v>
      </c>
      <c r="I3591" t="s">
        <v>32</v>
      </c>
      <c r="J3591">
        <v>1</v>
      </c>
      <c r="K3591" t="s">
        <v>32</v>
      </c>
      <c r="L3591">
        <v>0</v>
      </c>
      <c r="M3591" t="s">
        <v>32</v>
      </c>
      <c r="N3591">
        <v>2012</v>
      </c>
      <c r="O3591">
        <v>2535</v>
      </c>
      <c r="P3591">
        <v>873491</v>
      </c>
      <c r="Q3591">
        <v>480</v>
      </c>
      <c r="R3591">
        <v>839445</v>
      </c>
      <c r="S3591">
        <v>11461</v>
      </c>
      <c r="T3591">
        <v>340086</v>
      </c>
      <c r="U3591">
        <v>2055</v>
      </c>
      <c r="V3591">
        <v>34045</v>
      </c>
      <c r="W3591">
        <v>8.1999999999999993</v>
      </c>
      <c r="X3591">
        <v>8.5</v>
      </c>
      <c r="Y3591">
        <v>14</v>
      </c>
      <c r="Z3591">
        <v>9.3000000000000007</v>
      </c>
      <c r="AA3591">
        <v>13</v>
      </c>
      <c r="AB3591">
        <v>12.2</v>
      </c>
      <c r="AC3591">
        <v>10.199999999999999</v>
      </c>
      <c r="AD3591">
        <v>21.8</v>
      </c>
    </row>
    <row r="3592" spans="1:30" x14ac:dyDescent="0.45">
      <c r="A3592" t="s">
        <v>253</v>
      </c>
      <c r="B3592">
        <v>29700</v>
      </c>
      <c r="C3592" t="s">
        <v>665</v>
      </c>
      <c r="E3592">
        <v>71</v>
      </c>
      <c r="F3592" t="s">
        <v>54</v>
      </c>
      <c r="H3592">
        <v>1</v>
      </c>
      <c r="I3592" t="s">
        <v>32</v>
      </c>
      <c r="J3592">
        <v>1</v>
      </c>
      <c r="K3592" t="s">
        <v>32</v>
      </c>
      <c r="L3592">
        <v>0</v>
      </c>
      <c r="M3592" t="s">
        <v>32</v>
      </c>
      <c r="N3592">
        <v>2012</v>
      </c>
      <c r="O3592">
        <v>391</v>
      </c>
      <c r="P3592">
        <v>43888</v>
      </c>
      <c r="Q3592">
        <v>45</v>
      </c>
      <c r="R3592">
        <v>37559</v>
      </c>
      <c r="S3592">
        <v>666</v>
      </c>
      <c r="T3592">
        <v>10503</v>
      </c>
      <c r="U3592">
        <v>346</v>
      </c>
      <c r="V3592">
        <v>6329</v>
      </c>
      <c r="W3592">
        <v>18.3</v>
      </c>
      <c r="X3592">
        <v>27</v>
      </c>
      <c r="Y3592">
        <v>24.2</v>
      </c>
      <c r="Z3592">
        <v>32.799999999999997</v>
      </c>
      <c r="AA3592">
        <v>28.6</v>
      </c>
      <c r="AB3592">
        <v>34.5</v>
      </c>
      <c r="AC3592">
        <v>20.7</v>
      </c>
      <c r="AD3592">
        <v>14.2</v>
      </c>
    </row>
    <row r="3593" spans="1:30" x14ac:dyDescent="0.45">
      <c r="A3593" t="s">
        <v>253</v>
      </c>
      <c r="B3593">
        <v>29700</v>
      </c>
      <c r="C3593" t="s">
        <v>665</v>
      </c>
      <c r="E3593">
        <v>72</v>
      </c>
      <c r="F3593" t="s">
        <v>55</v>
      </c>
      <c r="H3593">
        <v>1</v>
      </c>
      <c r="I3593" t="s">
        <v>32</v>
      </c>
      <c r="J3593">
        <v>1</v>
      </c>
      <c r="K3593" t="s">
        <v>32</v>
      </c>
      <c r="L3593">
        <v>0</v>
      </c>
      <c r="M3593" t="s">
        <v>32</v>
      </c>
      <c r="N3593">
        <v>2012</v>
      </c>
      <c r="O3593">
        <v>919</v>
      </c>
      <c r="P3593">
        <v>340415</v>
      </c>
      <c r="Q3593">
        <v>254</v>
      </c>
      <c r="R3593">
        <v>330682</v>
      </c>
      <c r="S3593">
        <v>6505</v>
      </c>
      <c r="T3593">
        <v>85260</v>
      </c>
      <c r="U3593">
        <v>665</v>
      </c>
      <c r="V3593">
        <v>9733</v>
      </c>
      <c r="W3593">
        <v>9.6</v>
      </c>
      <c r="X3593">
        <v>19.3</v>
      </c>
      <c r="Y3593">
        <v>30.7</v>
      </c>
      <c r="Z3593">
        <v>20.7</v>
      </c>
      <c r="AA3593">
        <v>26.4</v>
      </c>
      <c r="AB3593">
        <v>27.4</v>
      </c>
      <c r="AC3593">
        <v>10.199999999999999</v>
      </c>
      <c r="AD3593">
        <v>6.8</v>
      </c>
    </row>
    <row r="3594" spans="1:30" x14ac:dyDescent="0.45">
      <c r="A3594" t="s">
        <v>253</v>
      </c>
      <c r="B3594">
        <v>29700</v>
      </c>
      <c r="C3594" t="s">
        <v>665</v>
      </c>
      <c r="E3594">
        <v>81</v>
      </c>
      <c r="F3594" t="s">
        <v>56</v>
      </c>
      <c r="G3594" t="s">
        <v>57</v>
      </c>
      <c r="H3594">
        <v>1</v>
      </c>
      <c r="I3594" t="s">
        <v>32</v>
      </c>
      <c r="J3594">
        <v>1</v>
      </c>
      <c r="K3594" t="s">
        <v>32</v>
      </c>
      <c r="L3594">
        <v>0</v>
      </c>
      <c r="M3594" t="s">
        <v>32</v>
      </c>
      <c r="N3594">
        <v>2012</v>
      </c>
      <c r="O3594">
        <v>3377</v>
      </c>
      <c r="Q3594">
        <v>173</v>
      </c>
      <c r="U3594">
        <v>3204</v>
      </c>
      <c r="W3594">
        <v>9.9</v>
      </c>
      <c r="Y3594">
        <v>43.7</v>
      </c>
      <c r="AC3594">
        <v>9.6</v>
      </c>
    </row>
    <row r="3595" spans="1:30" x14ac:dyDescent="0.45">
      <c r="A3595" t="s">
        <v>254</v>
      </c>
      <c r="B3595">
        <v>29740</v>
      </c>
      <c r="C3595" t="s">
        <v>666</v>
      </c>
      <c r="E3595">
        <v>0</v>
      </c>
      <c r="F3595" t="s">
        <v>31</v>
      </c>
      <c r="H3595">
        <v>1</v>
      </c>
      <c r="I3595" t="s">
        <v>32</v>
      </c>
      <c r="J3595">
        <v>1</v>
      </c>
      <c r="K3595" t="s">
        <v>32</v>
      </c>
      <c r="L3595">
        <v>0</v>
      </c>
      <c r="M3595" t="s">
        <v>32</v>
      </c>
      <c r="N3595">
        <v>2012</v>
      </c>
      <c r="O3595">
        <v>16299</v>
      </c>
      <c r="P3595">
        <v>7826832</v>
      </c>
      <c r="Q3595">
        <v>3000</v>
      </c>
      <c r="R3595">
        <v>7381804</v>
      </c>
      <c r="S3595">
        <v>46569</v>
      </c>
      <c r="T3595">
        <v>1324422</v>
      </c>
      <c r="U3595">
        <v>13299</v>
      </c>
      <c r="V3595">
        <v>445028</v>
      </c>
      <c r="W3595">
        <v>3.5</v>
      </c>
      <c r="X3595">
        <v>3</v>
      </c>
      <c r="Y3595">
        <v>3.2</v>
      </c>
      <c r="Z3595">
        <v>3.5</v>
      </c>
      <c r="AA3595">
        <v>3.7</v>
      </c>
      <c r="AB3595">
        <v>4.2</v>
      </c>
      <c r="AC3595">
        <v>4</v>
      </c>
      <c r="AD3595">
        <v>9.8000000000000007</v>
      </c>
    </row>
    <row r="3596" spans="1:30" x14ac:dyDescent="0.45">
      <c r="A3596" t="s">
        <v>254</v>
      </c>
      <c r="B3596">
        <v>29740</v>
      </c>
      <c r="C3596" t="s">
        <v>666</v>
      </c>
      <c r="E3596">
        <v>11</v>
      </c>
      <c r="F3596" t="s">
        <v>33</v>
      </c>
      <c r="G3596" t="s">
        <v>34</v>
      </c>
      <c r="H3596">
        <v>1</v>
      </c>
      <c r="I3596" t="s">
        <v>32</v>
      </c>
      <c r="J3596">
        <v>1</v>
      </c>
      <c r="K3596" t="s">
        <v>32</v>
      </c>
      <c r="L3596">
        <v>0</v>
      </c>
      <c r="M3596" t="s">
        <v>32</v>
      </c>
      <c r="N3596">
        <v>2012</v>
      </c>
      <c r="O3596">
        <v>249</v>
      </c>
      <c r="P3596">
        <v>19534</v>
      </c>
      <c r="Q3596">
        <v>13</v>
      </c>
      <c r="R3596">
        <v>11438</v>
      </c>
      <c r="S3596">
        <v>60</v>
      </c>
      <c r="T3596">
        <v>1904</v>
      </c>
      <c r="U3596">
        <v>236</v>
      </c>
      <c r="V3596">
        <v>8096</v>
      </c>
      <c r="W3596">
        <v>20.7</v>
      </c>
      <c r="X3596">
        <v>26.1</v>
      </c>
      <c r="Y3596">
        <v>69.7</v>
      </c>
      <c r="Z3596">
        <v>29.4</v>
      </c>
      <c r="AA3596">
        <v>17.5</v>
      </c>
      <c r="AB3596">
        <v>12</v>
      </c>
      <c r="AC3596">
        <v>18.100000000000001</v>
      </c>
      <c r="AD3596">
        <v>31.4</v>
      </c>
    </row>
    <row r="3597" spans="1:30" x14ac:dyDescent="0.45">
      <c r="A3597" t="s">
        <v>254</v>
      </c>
      <c r="B3597">
        <v>29740</v>
      </c>
      <c r="C3597" t="s">
        <v>666</v>
      </c>
      <c r="E3597">
        <v>22</v>
      </c>
      <c r="F3597" t="s">
        <v>36</v>
      </c>
      <c r="H3597">
        <v>1</v>
      </c>
      <c r="I3597" t="s">
        <v>32</v>
      </c>
      <c r="J3597">
        <v>1</v>
      </c>
      <c r="K3597" t="s">
        <v>32</v>
      </c>
      <c r="L3597">
        <v>0</v>
      </c>
      <c r="M3597" t="s">
        <v>32</v>
      </c>
      <c r="N3597">
        <v>2012</v>
      </c>
      <c r="O3597">
        <v>40</v>
      </c>
      <c r="P3597">
        <v>139263</v>
      </c>
      <c r="Q3597">
        <v>25</v>
      </c>
      <c r="R3597">
        <v>138919</v>
      </c>
      <c r="S3597">
        <v>276</v>
      </c>
      <c r="T3597">
        <v>18216</v>
      </c>
      <c r="U3597">
        <v>14</v>
      </c>
      <c r="W3597">
        <v>31</v>
      </c>
      <c r="X3597">
        <v>7.1</v>
      </c>
      <c r="Y3597">
        <v>34.4</v>
      </c>
      <c r="Z3597">
        <v>7.4</v>
      </c>
      <c r="AA3597">
        <v>10.8</v>
      </c>
      <c r="AB3597">
        <v>6.9</v>
      </c>
      <c r="AC3597">
        <v>66</v>
      </c>
    </row>
    <row r="3598" spans="1:30" x14ac:dyDescent="0.45">
      <c r="A3598" t="s">
        <v>254</v>
      </c>
      <c r="B3598">
        <v>29740</v>
      </c>
      <c r="C3598" t="s">
        <v>666</v>
      </c>
      <c r="E3598">
        <v>23</v>
      </c>
      <c r="F3598" t="s">
        <v>37</v>
      </c>
      <c r="H3598">
        <v>1</v>
      </c>
      <c r="I3598" t="s">
        <v>32</v>
      </c>
      <c r="J3598">
        <v>1</v>
      </c>
      <c r="K3598" t="s">
        <v>32</v>
      </c>
      <c r="L3598">
        <v>0</v>
      </c>
      <c r="M3598" t="s">
        <v>32</v>
      </c>
      <c r="N3598">
        <v>2012</v>
      </c>
      <c r="O3598">
        <v>2156</v>
      </c>
      <c r="P3598">
        <v>481426</v>
      </c>
      <c r="Q3598">
        <v>390</v>
      </c>
      <c r="R3598">
        <v>428086</v>
      </c>
      <c r="S3598">
        <v>2603</v>
      </c>
      <c r="T3598">
        <v>87438</v>
      </c>
      <c r="U3598">
        <v>1766</v>
      </c>
      <c r="V3598">
        <v>53340</v>
      </c>
      <c r="W3598">
        <v>6.3</v>
      </c>
      <c r="X3598">
        <v>14.9</v>
      </c>
      <c r="Y3598">
        <v>15.4</v>
      </c>
      <c r="Z3598">
        <v>15.5</v>
      </c>
      <c r="AA3598">
        <v>24.4</v>
      </c>
      <c r="AB3598">
        <v>24.8</v>
      </c>
      <c r="AC3598">
        <v>8.3000000000000007</v>
      </c>
      <c r="AD3598">
        <v>31.8</v>
      </c>
    </row>
    <row r="3599" spans="1:30" x14ac:dyDescent="0.45">
      <c r="A3599" t="s">
        <v>254</v>
      </c>
      <c r="B3599">
        <v>29740</v>
      </c>
      <c r="C3599" t="s">
        <v>666</v>
      </c>
      <c r="E3599" t="s">
        <v>38</v>
      </c>
      <c r="F3599" t="s">
        <v>39</v>
      </c>
      <c r="H3599">
        <v>1</v>
      </c>
      <c r="I3599" t="s">
        <v>32</v>
      </c>
      <c r="J3599">
        <v>1</v>
      </c>
      <c r="K3599" t="s">
        <v>32</v>
      </c>
      <c r="L3599">
        <v>0</v>
      </c>
      <c r="M3599" t="s">
        <v>32</v>
      </c>
      <c r="N3599">
        <v>2012</v>
      </c>
      <c r="O3599">
        <v>280</v>
      </c>
      <c r="P3599">
        <v>1023169</v>
      </c>
      <c r="Q3599">
        <v>102</v>
      </c>
      <c r="R3599">
        <v>1019179</v>
      </c>
      <c r="S3599">
        <v>2460</v>
      </c>
      <c r="T3599">
        <v>87149</v>
      </c>
      <c r="U3599">
        <v>178</v>
      </c>
      <c r="V3599">
        <v>3990</v>
      </c>
      <c r="W3599">
        <v>6.3</v>
      </c>
      <c r="X3599">
        <v>4.4000000000000004</v>
      </c>
      <c r="Y3599">
        <v>14.9</v>
      </c>
      <c r="Z3599">
        <v>4.5999999999999996</v>
      </c>
      <c r="AA3599">
        <v>5.0999999999999996</v>
      </c>
      <c r="AB3599">
        <v>5.3</v>
      </c>
      <c r="AC3599">
        <v>9.6999999999999993</v>
      </c>
      <c r="AD3599">
        <v>14.7</v>
      </c>
    </row>
    <row r="3600" spans="1:30" x14ac:dyDescent="0.45">
      <c r="A3600" t="s">
        <v>254</v>
      </c>
      <c r="B3600">
        <v>29740</v>
      </c>
      <c r="C3600" t="s">
        <v>666</v>
      </c>
      <c r="E3600">
        <v>42</v>
      </c>
      <c r="F3600" t="s">
        <v>40</v>
      </c>
      <c r="H3600">
        <v>1</v>
      </c>
      <c r="I3600" t="s">
        <v>32</v>
      </c>
      <c r="J3600">
        <v>1</v>
      </c>
      <c r="K3600" t="s">
        <v>32</v>
      </c>
      <c r="L3600">
        <v>0</v>
      </c>
      <c r="M3600" t="s">
        <v>32</v>
      </c>
      <c r="N3600">
        <v>2012</v>
      </c>
      <c r="O3600">
        <v>360</v>
      </c>
      <c r="P3600">
        <v>1125278</v>
      </c>
      <c r="Q3600">
        <v>121</v>
      </c>
      <c r="R3600">
        <v>1098905</v>
      </c>
      <c r="S3600">
        <v>1006</v>
      </c>
      <c r="T3600">
        <v>45814</v>
      </c>
      <c r="U3600">
        <v>240</v>
      </c>
      <c r="V3600">
        <v>26372</v>
      </c>
      <c r="W3600">
        <v>15.5</v>
      </c>
      <c r="X3600">
        <v>10.1</v>
      </c>
      <c r="Y3600">
        <v>12.8</v>
      </c>
      <c r="Z3600">
        <v>10.9</v>
      </c>
      <c r="AA3600">
        <v>9.6</v>
      </c>
      <c r="AB3600">
        <v>13.7</v>
      </c>
      <c r="AC3600">
        <v>20</v>
      </c>
      <c r="AD3600">
        <v>40.6</v>
      </c>
    </row>
    <row r="3601" spans="1:30" x14ac:dyDescent="0.45">
      <c r="A3601" t="s">
        <v>254</v>
      </c>
      <c r="B3601">
        <v>29740</v>
      </c>
      <c r="C3601" t="s">
        <v>666</v>
      </c>
      <c r="E3601" t="s">
        <v>41</v>
      </c>
      <c r="F3601" t="s">
        <v>42</v>
      </c>
      <c r="H3601">
        <v>1</v>
      </c>
      <c r="I3601" t="s">
        <v>32</v>
      </c>
      <c r="J3601">
        <v>1</v>
      </c>
      <c r="K3601" t="s">
        <v>32</v>
      </c>
      <c r="L3601">
        <v>0</v>
      </c>
      <c r="M3601" t="s">
        <v>32</v>
      </c>
      <c r="N3601">
        <v>2012</v>
      </c>
      <c r="O3601">
        <v>1604</v>
      </c>
      <c r="P3601">
        <v>1868262</v>
      </c>
      <c r="Q3601">
        <v>408</v>
      </c>
      <c r="R3601">
        <v>1833461</v>
      </c>
      <c r="S3601">
        <v>7747</v>
      </c>
      <c r="T3601">
        <v>158408</v>
      </c>
      <c r="U3601">
        <v>1196</v>
      </c>
      <c r="V3601">
        <v>34801</v>
      </c>
      <c r="W3601">
        <v>10.1</v>
      </c>
      <c r="X3601">
        <v>1.6</v>
      </c>
      <c r="Y3601">
        <v>9</v>
      </c>
      <c r="Z3601">
        <v>1.5</v>
      </c>
      <c r="AA3601">
        <v>2.6</v>
      </c>
      <c r="AB3601">
        <v>2.4</v>
      </c>
      <c r="AC3601">
        <v>13.3</v>
      </c>
      <c r="AD3601">
        <v>20.399999999999999</v>
      </c>
    </row>
    <row r="3602" spans="1:30" x14ac:dyDescent="0.45">
      <c r="A3602" t="s">
        <v>254</v>
      </c>
      <c r="B3602">
        <v>29740</v>
      </c>
      <c r="C3602" t="s">
        <v>666</v>
      </c>
      <c r="E3602" t="s">
        <v>43</v>
      </c>
      <c r="F3602" t="s">
        <v>44</v>
      </c>
      <c r="G3602" t="s">
        <v>45</v>
      </c>
      <c r="H3602">
        <v>1</v>
      </c>
      <c r="I3602" t="s">
        <v>32</v>
      </c>
      <c r="J3602">
        <v>1</v>
      </c>
      <c r="K3602" t="s">
        <v>32</v>
      </c>
      <c r="L3602">
        <v>0</v>
      </c>
      <c r="M3602" t="s">
        <v>32</v>
      </c>
      <c r="N3602">
        <v>2012</v>
      </c>
      <c r="O3602">
        <v>789</v>
      </c>
      <c r="P3602">
        <v>166746</v>
      </c>
      <c r="Q3602">
        <v>120</v>
      </c>
      <c r="R3602">
        <v>122315</v>
      </c>
      <c r="S3602">
        <v>2348</v>
      </c>
      <c r="T3602">
        <v>36913</v>
      </c>
      <c r="U3602">
        <v>669</v>
      </c>
      <c r="V3602">
        <v>44431</v>
      </c>
      <c r="W3602">
        <v>12.6</v>
      </c>
      <c r="X3602">
        <v>14.9</v>
      </c>
      <c r="Y3602">
        <v>13.9</v>
      </c>
      <c r="Z3602">
        <v>22.3</v>
      </c>
      <c r="AA3602">
        <v>55</v>
      </c>
      <c r="AB3602">
        <v>33.5</v>
      </c>
      <c r="AC3602">
        <v>14</v>
      </c>
      <c r="AD3602">
        <v>25.4</v>
      </c>
    </row>
    <row r="3603" spans="1:30" x14ac:dyDescent="0.45">
      <c r="A3603" t="s">
        <v>254</v>
      </c>
      <c r="B3603">
        <v>29740</v>
      </c>
      <c r="C3603" t="s">
        <v>666</v>
      </c>
      <c r="E3603">
        <v>51</v>
      </c>
      <c r="F3603" t="s">
        <v>46</v>
      </c>
      <c r="H3603">
        <v>1</v>
      </c>
      <c r="I3603" t="s">
        <v>32</v>
      </c>
      <c r="J3603">
        <v>1</v>
      </c>
      <c r="K3603" t="s">
        <v>32</v>
      </c>
      <c r="L3603">
        <v>0</v>
      </c>
      <c r="M3603" t="s">
        <v>32</v>
      </c>
      <c r="N3603">
        <v>2012</v>
      </c>
      <c r="O3603">
        <v>155</v>
      </c>
      <c r="P3603">
        <v>134685</v>
      </c>
      <c r="Q3603">
        <v>37</v>
      </c>
      <c r="R3603">
        <v>133150</v>
      </c>
      <c r="S3603">
        <v>513</v>
      </c>
      <c r="T3603">
        <v>18270</v>
      </c>
      <c r="U3603">
        <v>118</v>
      </c>
      <c r="V3603">
        <v>1536</v>
      </c>
      <c r="W3603">
        <v>16.399999999999999</v>
      </c>
      <c r="X3603">
        <v>3.4</v>
      </c>
      <c r="Y3603">
        <v>16.8</v>
      </c>
      <c r="Z3603">
        <v>3.5</v>
      </c>
      <c r="AA3603">
        <v>4.3</v>
      </c>
      <c r="AB3603">
        <v>3</v>
      </c>
      <c r="AC3603">
        <v>17.7</v>
      </c>
      <c r="AD3603">
        <v>15</v>
      </c>
    </row>
    <row r="3604" spans="1:30" x14ac:dyDescent="0.45">
      <c r="A3604" t="s">
        <v>254</v>
      </c>
      <c r="B3604">
        <v>29740</v>
      </c>
      <c r="C3604" t="s">
        <v>666</v>
      </c>
      <c r="E3604">
        <v>52</v>
      </c>
      <c r="F3604" t="s">
        <v>47</v>
      </c>
      <c r="G3604" t="s">
        <v>48</v>
      </c>
      <c r="H3604">
        <v>1</v>
      </c>
      <c r="I3604" t="s">
        <v>32</v>
      </c>
      <c r="J3604">
        <v>1</v>
      </c>
      <c r="K3604" t="s">
        <v>32</v>
      </c>
      <c r="L3604">
        <v>0</v>
      </c>
      <c r="M3604" t="s">
        <v>32</v>
      </c>
      <c r="N3604">
        <v>2012</v>
      </c>
      <c r="O3604">
        <v>402</v>
      </c>
      <c r="P3604">
        <v>260436</v>
      </c>
      <c r="Q3604">
        <v>167</v>
      </c>
      <c r="R3604">
        <v>251312</v>
      </c>
      <c r="S3604">
        <v>1565</v>
      </c>
      <c r="T3604">
        <v>54169</v>
      </c>
      <c r="U3604">
        <v>235</v>
      </c>
      <c r="W3604">
        <v>16</v>
      </c>
      <c r="X3604">
        <v>3.9</v>
      </c>
      <c r="Y3604">
        <v>19.899999999999999</v>
      </c>
      <c r="Z3604">
        <v>4.4000000000000004</v>
      </c>
      <c r="AA3604">
        <v>4.5</v>
      </c>
      <c r="AB3604">
        <v>7.1</v>
      </c>
      <c r="AC3604">
        <v>24.1</v>
      </c>
    </row>
    <row r="3605" spans="1:30" x14ac:dyDescent="0.45">
      <c r="A3605" t="s">
        <v>254</v>
      </c>
      <c r="B3605">
        <v>29740</v>
      </c>
      <c r="C3605" t="s">
        <v>666</v>
      </c>
      <c r="E3605">
        <v>53</v>
      </c>
      <c r="F3605" t="s">
        <v>49</v>
      </c>
      <c r="H3605">
        <v>1</v>
      </c>
      <c r="I3605" t="s">
        <v>32</v>
      </c>
      <c r="J3605">
        <v>1</v>
      </c>
      <c r="K3605" t="s">
        <v>32</v>
      </c>
      <c r="L3605">
        <v>0</v>
      </c>
      <c r="M3605" t="s">
        <v>32</v>
      </c>
      <c r="N3605">
        <v>2012</v>
      </c>
      <c r="O3605">
        <v>1457</v>
      </c>
      <c r="P3605">
        <v>225304</v>
      </c>
      <c r="Q3605">
        <v>188</v>
      </c>
      <c r="R3605">
        <v>118668</v>
      </c>
      <c r="S3605">
        <v>730</v>
      </c>
      <c r="T3605">
        <v>18902</v>
      </c>
      <c r="U3605">
        <v>1269</v>
      </c>
      <c r="V3605">
        <v>106637</v>
      </c>
      <c r="W3605">
        <v>14.9</v>
      </c>
      <c r="X3605">
        <v>23</v>
      </c>
      <c r="Y3605">
        <v>12.4</v>
      </c>
      <c r="Z3605">
        <v>21.2</v>
      </c>
      <c r="AA3605">
        <v>15.3</v>
      </c>
      <c r="AB3605">
        <v>13.5</v>
      </c>
      <c r="AC3605">
        <v>16.399999999999999</v>
      </c>
      <c r="AD3605">
        <v>34.1</v>
      </c>
    </row>
    <row r="3606" spans="1:30" x14ac:dyDescent="0.45">
      <c r="A3606" t="s">
        <v>254</v>
      </c>
      <c r="B3606">
        <v>29740</v>
      </c>
      <c r="C3606" t="s">
        <v>666</v>
      </c>
      <c r="E3606">
        <v>54</v>
      </c>
      <c r="F3606" t="s">
        <v>50</v>
      </c>
      <c r="H3606">
        <v>1</v>
      </c>
      <c r="I3606" t="s">
        <v>32</v>
      </c>
      <c r="J3606">
        <v>1</v>
      </c>
      <c r="K3606" t="s">
        <v>32</v>
      </c>
      <c r="L3606">
        <v>0</v>
      </c>
      <c r="M3606" t="s">
        <v>32</v>
      </c>
      <c r="N3606">
        <v>2012</v>
      </c>
      <c r="O3606">
        <v>1524</v>
      </c>
      <c r="P3606">
        <v>665489</v>
      </c>
      <c r="Q3606">
        <v>356</v>
      </c>
      <c r="R3606">
        <v>631534</v>
      </c>
      <c r="S3606">
        <v>3962</v>
      </c>
      <c r="T3606">
        <v>213221</v>
      </c>
      <c r="U3606">
        <v>1169</v>
      </c>
      <c r="V3606">
        <v>33954</v>
      </c>
      <c r="W3606">
        <v>6.4</v>
      </c>
      <c r="X3606">
        <v>26.8</v>
      </c>
      <c r="Y3606">
        <v>13.3</v>
      </c>
      <c r="Z3606">
        <v>29.6</v>
      </c>
      <c r="AA3606">
        <v>10.6</v>
      </c>
      <c r="AB3606">
        <v>13.4</v>
      </c>
      <c r="AC3606">
        <v>7.9</v>
      </c>
      <c r="AD3606">
        <v>17.2</v>
      </c>
    </row>
    <row r="3607" spans="1:30" x14ac:dyDescent="0.45">
      <c r="A3607" t="s">
        <v>254</v>
      </c>
      <c r="B3607">
        <v>29740</v>
      </c>
      <c r="C3607" t="s">
        <v>666</v>
      </c>
      <c r="E3607">
        <v>56</v>
      </c>
      <c r="F3607" t="s">
        <v>51</v>
      </c>
      <c r="H3607">
        <v>1</v>
      </c>
      <c r="I3607" t="s">
        <v>32</v>
      </c>
      <c r="J3607">
        <v>1</v>
      </c>
      <c r="K3607" t="s">
        <v>32</v>
      </c>
      <c r="L3607">
        <v>0</v>
      </c>
      <c r="M3607" t="s">
        <v>32</v>
      </c>
      <c r="N3607">
        <v>2012</v>
      </c>
      <c r="O3607">
        <v>1769</v>
      </c>
      <c r="P3607">
        <v>163749</v>
      </c>
      <c r="Q3607">
        <v>176</v>
      </c>
      <c r="R3607">
        <v>121197</v>
      </c>
      <c r="S3607">
        <v>2884</v>
      </c>
      <c r="T3607">
        <v>61823</v>
      </c>
      <c r="U3607">
        <v>1593</v>
      </c>
      <c r="V3607">
        <v>42552</v>
      </c>
      <c r="W3607">
        <v>10.1</v>
      </c>
      <c r="X3607">
        <v>10.6</v>
      </c>
      <c r="Y3607">
        <v>14.1</v>
      </c>
      <c r="Z3607">
        <v>8.8000000000000007</v>
      </c>
      <c r="AA3607">
        <v>10.1</v>
      </c>
      <c r="AB3607">
        <v>9.5</v>
      </c>
      <c r="AC3607">
        <v>10.5</v>
      </c>
      <c r="AD3607">
        <v>33.200000000000003</v>
      </c>
    </row>
    <row r="3608" spans="1:30" x14ac:dyDescent="0.45">
      <c r="A3608" t="s">
        <v>254</v>
      </c>
      <c r="B3608">
        <v>29740</v>
      </c>
      <c r="C3608" t="s">
        <v>666</v>
      </c>
      <c r="E3608">
        <v>61</v>
      </c>
      <c r="F3608" t="s">
        <v>52</v>
      </c>
      <c r="H3608">
        <v>1</v>
      </c>
      <c r="I3608" t="s">
        <v>32</v>
      </c>
      <c r="J3608">
        <v>1</v>
      </c>
      <c r="K3608" t="s">
        <v>32</v>
      </c>
      <c r="L3608">
        <v>0</v>
      </c>
      <c r="M3608" t="s">
        <v>32</v>
      </c>
      <c r="N3608">
        <v>2012</v>
      </c>
      <c r="O3608">
        <v>270</v>
      </c>
      <c r="P3608">
        <v>22847</v>
      </c>
      <c r="Q3608">
        <v>34</v>
      </c>
      <c r="R3608">
        <v>21098</v>
      </c>
      <c r="S3608">
        <v>549</v>
      </c>
      <c r="T3608">
        <v>10132</v>
      </c>
      <c r="U3608">
        <v>237</v>
      </c>
      <c r="V3608">
        <v>1748</v>
      </c>
      <c r="W3608">
        <v>19.5</v>
      </c>
      <c r="X3608">
        <v>5.0999999999999996</v>
      </c>
      <c r="Y3608">
        <v>22.7</v>
      </c>
      <c r="Z3608">
        <v>5.6</v>
      </c>
      <c r="AA3608">
        <v>7.5</v>
      </c>
      <c r="AB3608">
        <v>5.4</v>
      </c>
      <c r="AC3608">
        <v>20.3</v>
      </c>
      <c r="AD3608">
        <v>15.5</v>
      </c>
    </row>
    <row r="3609" spans="1:30" x14ac:dyDescent="0.45">
      <c r="A3609" t="s">
        <v>254</v>
      </c>
      <c r="B3609">
        <v>29740</v>
      </c>
      <c r="C3609" t="s">
        <v>666</v>
      </c>
      <c r="E3609">
        <v>62</v>
      </c>
      <c r="F3609" t="s">
        <v>53</v>
      </c>
      <c r="H3609">
        <v>1</v>
      </c>
      <c r="I3609" t="s">
        <v>32</v>
      </c>
      <c r="J3609">
        <v>1</v>
      </c>
      <c r="K3609" t="s">
        <v>32</v>
      </c>
      <c r="L3609">
        <v>0</v>
      </c>
      <c r="M3609" t="s">
        <v>32</v>
      </c>
      <c r="N3609">
        <v>2012</v>
      </c>
      <c r="O3609">
        <v>2278</v>
      </c>
      <c r="P3609">
        <v>1024311</v>
      </c>
      <c r="Q3609">
        <v>458</v>
      </c>
      <c r="R3609">
        <v>992404</v>
      </c>
      <c r="S3609">
        <v>12126</v>
      </c>
      <c r="T3609">
        <v>401472</v>
      </c>
      <c r="U3609">
        <v>1820</v>
      </c>
      <c r="V3609">
        <v>31907</v>
      </c>
      <c r="W3609">
        <v>10.6</v>
      </c>
      <c r="X3609">
        <v>3.1</v>
      </c>
      <c r="Y3609">
        <v>6.5</v>
      </c>
      <c r="Z3609">
        <v>3.3</v>
      </c>
      <c r="AA3609">
        <v>3</v>
      </c>
      <c r="AB3609">
        <v>2.9</v>
      </c>
      <c r="AC3609">
        <v>12.2</v>
      </c>
      <c r="AD3609">
        <v>18.5</v>
      </c>
    </row>
    <row r="3610" spans="1:30" x14ac:dyDescent="0.45">
      <c r="A3610" t="s">
        <v>254</v>
      </c>
      <c r="B3610">
        <v>29740</v>
      </c>
      <c r="C3610" t="s">
        <v>666</v>
      </c>
      <c r="E3610">
        <v>71</v>
      </c>
      <c r="F3610" t="s">
        <v>54</v>
      </c>
      <c r="H3610">
        <v>1</v>
      </c>
      <c r="I3610" t="s">
        <v>32</v>
      </c>
      <c r="J3610">
        <v>1</v>
      </c>
      <c r="K3610" t="s">
        <v>32</v>
      </c>
      <c r="L3610">
        <v>0</v>
      </c>
      <c r="M3610" t="s">
        <v>32</v>
      </c>
      <c r="N3610">
        <v>2012</v>
      </c>
      <c r="O3610">
        <v>739</v>
      </c>
      <c r="P3610">
        <v>145633</v>
      </c>
      <c r="Q3610">
        <v>46</v>
      </c>
      <c r="R3610">
        <v>138657</v>
      </c>
      <c r="S3610">
        <v>1113</v>
      </c>
      <c r="T3610">
        <v>17887</v>
      </c>
      <c r="U3610">
        <v>693</v>
      </c>
      <c r="V3610">
        <v>6976</v>
      </c>
      <c r="W3610">
        <v>10.6</v>
      </c>
      <c r="X3610">
        <v>7.4</v>
      </c>
      <c r="Y3610">
        <v>16.899999999999999</v>
      </c>
      <c r="Z3610">
        <v>8</v>
      </c>
      <c r="AA3610">
        <v>11.9</v>
      </c>
      <c r="AB3610">
        <v>7.4</v>
      </c>
      <c r="AC3610">
        <v>10.4</v>
      </c>
      <c r="AD3610">
        <v>10.4</v>
      </c>
    </row>
    <row r="3611" spans="1:30" x14ac:dyDescent="0.45">
      <c r="A3611" t="s">
        <v>254</v>
      </c>
      <c r="B3611">
        <v>29740</v>
      </c>
      <c r="C3611" t="s">
        <v>666</v>
      </c>
      <c r="E3611">
        <v>72</v>
      </c>
      <c r="F3611" t="s">
        <v>55</v>
      </c>
      <c r="H3611">
        <v>1</v>
      </c>
      <c r="I3611" t="s">
        <v>32</v>
      </c>
      <c r="J3611">
        <v>1</v>
      </c>
      <c r="K3611" t="s">
        <v>32</v>
      </c>
      <c r="L3611">
        <v>0</v>
      </c>
      <c r="M3611" t="s">
        <v>32</v>
      </c>
      <c r="N3611">
        <v>2012</v>
      </c>
      <c r="O3611">
        <v>518</v>
      </c>
      <c r="P3611">
        <v>261391</v>
      </c>
      <c r="Q3611">
        <v>208</v>
      </c>
      <c r="R3611">
        <v>248067</v>
      </c>
      <c r="S3611">
        <v>5624</v>
      </c>
      <c r="T3611">
        <v>64392</v>
      </c>
      <c r="U3611">
        <v>310</v>
      </c>
      <c r="V3611">
        <v>13323</v>
      </c>
      <c r="W3611">
        <v>14.9</v>
      </c>
      <c r="X3611">
        <v>11.5</v>
      </c>
      <c r="Y3611">
        <v>27.2</v>
      </c>
      <c r="Z3611">
        <v>12.6</v>
      </c>
      <c r="AA3611">
        <v>11.9</v>
      </c>
      <c r="AB3611">
        <v>10.3</v>
      </c>
      <c r="AC3611">
        <v>19.7</v>
      </c>
      <c r="AD3611">
        <v>12.2</v>
      </c>
    </row>
    <row r="3612" spans="1:30" x14ac:dyDescent="0.45">
      <c r="A3612" t="s">
        <v>254</v>
      </c>
      <c r="B3612">
        <v>29740</v>
      </c>
      <c r="C3612" t="s">
        <v>666</v>
      </c>
      <c r="E3612">
        <v>81</v>
      </c>
      <c r="F3612" t="s">
        <v>56</v>
      </c>
      <c r="G3612" t="s">
        <v>57</v>
      </c>
      <c r="H3612">
        <v>1</v>
      </c>
      <c r="I3612" t="s">
        <v>32</v>
      </c>
      <c r="J3612">
        <v>1</v>
      </c>
      <c r="K3612" t="s">
        <v>32</v>
      </c>
      <c r="L3612">
        <v>0</v>
      </c>
      <c r="M3612" t="s">
        <v>32</v>
      </c>
      <c r="N3612">
        <v>2012</v>
      </c>
      <c r="O3612">
        <v>1701</v>
      </c>
      <c r="P3612">
        <v>84602</v>
      </c>
      <c r="Q3612">
        <v>157</v>
      </c>
      <c r="R3612">
        <v>59804</v>
      </c>
      <c r="S3612">
        <v>779</v>
      </c>
      <c r="T3612">
        <v>18177</v>
      </c>
      <c r="U3612">
        <v>1545</v>
      </c>
      <c r="V3612">
        <v>24798</v>
      </c>
      <c r="W3612">
        <v>8.6</v>
      </c>
      <c r="X3612">
        <v>17.600000000000001</v>
      </c>
      <c r="Y3612">
        <v>19.899999999999999</v>
      </c>
      <c r="Z3612">
        <v>24.6</v>
      </c>
      <c r="AA3612">
        <v>15.9</v>
      </c>
      <c r="AB3612">
        <v>19.399999999999999</v>
      </c>
      <c r="AC3612">
        <v>9</v>
      </c>
      <c r="AD3612">
        <v>5.7</v>
      </c>
    </row>
    <row r="3613" spans="1:30" x14ac:dyDescent="0.45">
      <c r="A3613" t="s">
        <v>255</v>
      </c>
      <c r="B3613">
        <v>29820</v>
      </c>
      <c r="C3613" t="s">
        <v>667</v>
      </c>
      <c r="E3613">
        <v>0</v>
      </c>
      <c r="F3613" t="s">
        <v>31</v>
      </c>
      <c r="H3613">
        <v>1</v>
      </c>
      <c r="I3613" t="s">
        <v>32</v>
      </c>
      <c r="J3613">
        <v>1</v>
      </c>
      <c r="K3613" t="s">
        <v>32</v>
      </c>
      <c r="L3613">
        <v>0</v>
      </c>
      <c r="M3613" t="s">
        <v>32</v>
      </c>
      <c r="N3613">
        <v>2012</v>
      </c>
      <c r="O3613">
        <v>166269</v>
      </c>
      <c r="P3613">
        <v>143395132</v>
      </c>
      <c r="Q3613">
        <v>31382</v>
      </c>
      <c r="R3613">
        <v>136405596</v>
      </c>
      <c r="S3613">
        <v>748191</v>
      </c>
      <c r="T3613">
        <v>28306968</v>
      </c>
      <c r="U3613">
        <v>134887</v>
      </c>
      <c r="V3613">
        <v>6989536</v>
      </c>
      <c r="W3613">
        <v>0.6</v>
      </c>
      <c r="X3613">
        <v>0.8</v>
      </c>
      <c r="Y3613">
        <v>1</v>
      </c>
      <c r="Z3613">
        <v>0.8</v>
      </c>
      <c r="AA3613">
        <v>1.5</v>
      </c>
      <c r="AB3613">
        <v>1.1000000000000001</v>
      </c>
      <c r="AC3613">
        <v>0.7</v>
      </c>
      <c r="AD3613">
        <v>1.9</v>
      </c>
    </row>
    <row r="3614" spans="1:30" x14ac:dyDescent="0.45">
      <c r="A3614" t="s">
        <v>255</v>
      </c>
      <c r="B3614">
        <v>29820</v>
      </c>
      <c r="C3614" t="s">
        <v>667</v>
      </c>
      <c r="E3614">
        <v>11</v>
      </c>
      <c r="F3614" t="s">
        <v>33</v>
      </c>
      <c r="G3614" t="s">
        <v>34</v>
      </c>
      <c r="H3614">
        <v>1</v>
      </c>
      <c r="I3614" t="s">
        <v>32</v>
      </c>
      <c r="J3614">
        <v>1</v>
      </c>
      <c r="K3614" t="s">
        <v>32</v>
      </c>
      <c r="L3614">
        <v>0</v>
      </c>
      <c r="M3614" t="s">
        <v>32</v>
      </c>
      <c r="N3614">
        <v>2012</v>
      </c>
      <c r="O3614">
        <v>244</v>
      </c>
      <c r="P3614">
        <v>29590</v>
      </c>
      <c r="Q3614">
        <v>10</v>
      </c>
      <c r="R3614">
        <v>16945</v>
      </c>
      <c r="S3614">
        <v>23</v>
      </c>
      <c r="T3614">
        <v>2418</v>
      </c>
      <c r="U3614">
        <v>234</v>
      </c>
      <c r="V3614">
        <v>12645</v>
      </c>
      <c r="W3614">
        <v>18.899999999999999</v>
      </c>
      <c r="X3614">
        <v>9.8000000000000007</v>
      </c>
      <c r="Y3614">
        <v>0</v>
      </c>
      <c r="Z3614">
        <v>9.8000000000000007</v>
      </c>
      <c r="AA3614">
        <v>17.3</v>
      </c>
      <c r="AB3614">
        <v>8.9</v>
      </c>
      <c r="AC3614">
        <v>18.8</v>
      </c>
      <c r="AD3614">
        <v>20</v>
      </c>
    </row>
    <row r="3615" spans="1:30" x14ac:dyDescent="0.45">
      <c r="A3615" t="s">
        <v>255</v>
      </c>
      <c r="B3615">
        <v>29820</v>
      </c>
      <c r="C3615" t="s">
        <v>667</v>
      </c>
      <c r="E3615">
        <v>21</v>
      </c>
      <c r="F3615" t="s">
        <v>35</v>
      </c>
      <c r="H3615">
        <v>1</v>
      </c>
      <c r="I3615" t="s">
        <v>32</v>
      </c>
      <c r="J3615">
        <v>1</v>
      </c>
      <c r="K3615" t="s">
        <v>32</v>
      </c>
      <c r="L3615">
        <v>0</v>
      </c>
      <c r="M3615" t="s">
        <v>32</v>
      </c>
      <c r="N3615">
        <v>2012</v>
      </c>
      <c r="O3615">
        <v>95</v>
      </c>
      <c r="Q3615">
        <v>36</v>
      </c>
      <c r="U3615">
        <v>59</v>
      </c>
      <c r="W3615">
        <v>28</v>
      </c>
      <c r="Y3615">
        <v>42.4</v>
      </c>
      <c r="AC3615">
        <v>23.3</v>
      </c>
    </row>
    <row r="3616" spans="1:30" x14ac:dyDescent="0.45">
      <c r="A3616" t="s">
        <v>255</v>
      </c>
      <c r="B3616">
        <v>29820</v>
      </c>
      <c r="C3616" t="s">
        <v>667</v>
      </c>
      <c r="E3616">
        <v>22</v>
      </c>
      <c r="F3616" t="s">
        <v>36</v>
      </c>
      <c r="H3616">
        <v>1</v>
      </c>
      <c r="I3616" t="s">
        <v>32</v>
      </c>
      <c r="J3616">
        <v>1</v>
      </c>
      <c r="K3616" t="s">
        <v>32</v>
      </c>
      <c r="L3616">
        <v>0</v>
      </c>
      <c r="M3616" t="s">
        <v>32</v>
      </c>
      <c r="N3616">
        <v>2012</v>
      </c>
      <c r="O3616">
        <v>105</v>
      </c>
      <c r="P3616">
        <v>2536531</v>
      </c>
      <c r="Q3616">
        <v>21</v>
      </c>
      <c r="R3616">
        <v>2533943</v>
      </c>
      <c r="S3616">
        <v>3076</v>
      </c>
      <c r="T3616">
        <v>278419</v>
      </c>
      <c r="U3616">
        <v>84</v>
      </c>
      <c r="V3616">
        <v>2588</v>
      </c>
      <c r="W3616">
        <v>4.8</v>
      </c>
      <c r="X3616">
        <v>3.1</v>
      </c>
      <c r="Y3616">
        <v>0</v>
      </c>
      <c r="Z3616">
        <v>3.2</v>
      </c>
      <c r="AA3616">
        <v>2.2000000000000002</v>
      </c>
      <c r="AB3616">
        <v>1.7</v>
      </c>
      <c r="AC3616">
        <v>5.8</v>
      </c>
      <c r="AD3616">
        <v>21.2</v>
      </c>
    </row>
    <row r="3617" spans="1:30" x14ac:dyDescent="0.45">
      <c r="A3617" t="s">
        <v>255</v>
      </c>
      <c r="B3617">
        <v>29820</v>
      </c>
      <c r="C3617" t="s">
        <v>667</v>
      </c>
      <c r="E3617">
        <v>23</v>
      </c>
      <c r="F3617" t="s">
        <v>37</v>
      </c>
      <c r="H3617">
        <v>1</v>
      </c>
      <c r="I3617" t="s">
        <v>32</v>
      </c>
      <c r="J3617">
        <v>1</v>
      </c>
      <c r="K3617" t="s">
        <v>32</v>
      </c>
      <c r="L3617">
        <v>0</v>
      </c>
      <c r="M3617" t="s">
        <v>32</v>
      </c>
      <c r="N3617">
        <v>2012</v>
      </c>
      <c r="O3617">
        <v>9418</v>
      </c>
      <c r="P3617">
        <v>10194928</v>
      </c>
      <c r="Q3617">
        <v>2891</v>
      </c>
      <c r="R3617">
        <v>9841177</v>
      </c>
      <c r="S3617">
        <v>39465</v>
      </c>
      <c r="T3617">
        <v>1852143</v>
      </c>
      <c r="U3617">
        <v>6527</v>
      </c>
      <c r="V3617">
        <v>353751</v>
      </c>
      <c r="W3617">
        <v>2</v>
      </c>
      <c r="X3617">
        <v>6.1</v>
      </c>
      <c r="Y3617">
        <v>3</v>
      </c>
      <c r="Z3617">
        <v>6.5</v>
      </c>
      <c r="AA3617">
        <v>7.2</v>
      </c>
      <c r="AB3617">
        <v>6</v>
      </c>
      <c r="AC3617">
        <v>2.7</v>
      </c>
      <c r="AD3617">
        <v>9.6</v>
      </c>
    </row>
    <row r="3618" spans="1:30" x14ac:dyDescent="0.45">
      <c r="A3618" t="s">
        <v>255</v>
      </c>
      <c r="B3618">
        <v>29820</v>
      </c>
      <c r="C3618" t="s">
        <v>667</v>
      </c>
      <c r="E3618" t="s">
        <v>38</v>
      </c>
      <c r="F3618" t="s">
        <v>39</v>
      </c>
      <c r="H3618">
        <v>1</v>
      </c>
      <c r="I3618" t="s">
        <v>32</v>
      </c>
      <c r="J3618">
        <v>1</v>
      </c>
      <c r="K3618" t="s">
        <v>32</v>
      </c>
      <c r="L3618">
        <v>0</v>
      </c>
      <c r="M3618" t="s">
        <v>32</v>
      </c>
      <c r="N3618">
        <v>2012</v>
      </c>
      <c r="O3618">
        <v>2254</v>
      </c>
      <c r="P3618">
        <v>5737473</v>
      </c>
      <c r="Q3618">
        <v>911</v>
      </c>
      <c r="R3618">
        <v>5660718</v>
      </c>
      <c r="S3618">
        <v>18052</v>
      </c>
      <c r="T3618">
        <v>822403</v>
      </c>
      <c r="U3618">
        <v>1343</v>
      </c>
      <c r="V3618">
        <v>76755</v>
      </c>
      <c r="W3618">
        <v>2.2999999999999998</v>
      </c>
      <c r="X3618">
        <v>1.6</v>
      </c>
      <c r="Y3618">
        <v>4.2</v>
      </c>
      <c r="Z3618">
        <v>1.7</v>
      </c>
      <c r="AA3618">
        <v>3.6</v>
      </c>
      <c r="AB3618">
        <v>3.2</v>
      </c>
      <c r="AC3618">
        <v>2.7</v>
      </c>
      <c r="AD3618">
        <v>6.8</v>
      </c>
    </row>
    <row r="3619" spans="1:30" x14ac:dyDescent="0.45">
      <c r="A3619" t="s">
        <v>255</v>
      </c>
      <c r="B3619">
        <v>29820</v>
      </c>
      <c r="C3619" t="s">
        <v>667</v>
      </c>
      <c r="E3619">
        <v>42</v>
      </c>
      <c r="F3619" t="s">
        <v>40</v>
      </c>
      <c r="H3619">
        <v>1</v>
      </c>
      <c r="I3619" t="s">
        <v>32</v>
      </c>
      <c r="J3619">
        <v>1</v>
      </c>
      <c r="K3619" t="s">
        <v>32</v>
      </c>
      <c r="L3619">
        <v>0</v>
      </c>
      <c r="M3619" t="s">
        <v>32</v>
      </c>
      <c r="N3619">
        <v>2012</v>
      </c>
      <c r="O3619">
        <v>4280</v>
      </c>
      <c r="P3619">
        <v>17473639</v>
      </c>
      <c r="Q3619">
        <v>1797</v>
      </c>
      <c r="R3619">
        <v>17223902</v>
      </c>
      <c r="S3619">
        <v>21758</v>
      </c>
      <c r="T3619">
        <v>1290011</v>
      </c>
      <c r="U3619">
        <v>2483</v>
      </c>
      <c r="V3619">
        <v>249737</v>
      </c>
      <c r="W3619">
        <v>3.1</v>
      </c>
      <c r="X3619">
        <v>1.9</v>
      </c>
      <c r="Y3619">
        <v>4.8</v>
      </c>
      <c r="Z3619">
        <v>1.9</v>
      </c>
      <c r="AA3619">
        <v>5.6</v>
      </c>
      <c r="AB3619">
        <v>3.3</v>
      </c>
      <c r="AC3619">
        <v>4.5</v>
      </c>
      <c r="AD3619">
        <v>8.3000000000000007</v>
      </c>
    </row>
    <row r="3620" spans="1:30" x14ac:dyDescent="0.45">
      <c r="A3620" t="s">
        <v>255</v>
      </c>
      <c r="B3620">
        <v>29820</v>
      </c>
      <c r="C3620" t="s">
        <v>667</v>
      </c>
      <c r="E3620" t="s">
        <v>41</v>
      </c>
      <c r="F3620" t="s">
        <v>42</v>
      </c>
      <c r="H3620">
        <v>1</v>
      </c>
      <c r="I3620" t="s">
        <v>32</v>
      </c>
      <c r="J3620">
        <v>1</v>
      </c>
      <c r="K3620" t="s">
        <v>32</v>
      </c>
      <c r="L3620">
        <v>0</v>
      </c>
      <c r="M3620" t="s">
        <v>32</v>
      </c>
      <c r="N3620">
        <v>2012</v>
      </c>
      <c r="O3620">
        <v>15090</v>
      </c>
      <c r="P3620">
        <v>28676528</v>
      </c>
      <c r="Q3620">
        <v>3307</v>
      </c>
      <c r="R3620">
        <v>28086904</v>
      </c>
      <c r="S3620">
        <v>95174</v>
      </c>
      <c r="T3620">
        <v>2525862</v>
      </c>
      <c r="U3620">
        <v>11783</v>
      </c>
      <c r="V3620">
        <v>589623</v>
      </c>
      <c r="W3620">
        <v>1.2</v>
      </c>
      <c r="X3620">
        <v>1.7</v>
      </c>
      <c r="Y3620">
        <v>1.8</v>
      </c>
      <c r="Z3620">
        <v>1.8</v>
      </c>
      <c r="AA3620">
        <v>1.1000000000000001</v>
      </c>
      <c r="AB3620">
        <v>1.3</v>
      </c>
      <c r="AC3620">
        <v>1.7</v>
      </c>
      <c r="AD3620">
        <v>6</v>
      </c>
    </row>
    <row r="3621" spans="1:30" x14ac:dyDescent="0.45">
      <c r="A3621" t="s">
        <v>255</v>
      </c>
      <c r="B3621">
        <v>29820</v>
      </c>
      <c r="C3621" t="s">
        <v>667</v>
      </c>
      <c r="E3621" t="s">
        <v>43</v>
      </c>
      <c r="F3621" t="s">
        <v>44</v>
      </c>
      <c r="G3621" t="s">
        <v>45</v>
      </c>
      <c r="H3621">
        <v>1</v>
      </c>
      <c r="I3621" t="s">
        <v>32</v>
      </c>
      <c r="J3621">
        <v>1</v>
      </c>
      <c r="K3621" t="s">
        <v>32</v>
      </c>
      <c r="L3621">
        <v>0</v>
      </c>
      <c r="M3621" t="s">
        <v>32</v>
      </c>
      <c r="N3621">
        <v>2012</v>
      </c>
      <c r="O3621">
        <v>5435</v>
      </c>
      <c r="P3621">
        <v>5014742</v>
      </c>
      <c r="Q3621">
        <v>718</v>
      </c>
      <c r="R3621">
        <v>4747441</v>
      </c>
      <c r="S3621">
        <v>32496</v>
      </c>
      <c r="T3621">
        <v>1180263</v>
      </c>
      <c r="U3621">
        <v>4717</v>
      </c>
      <c r="V3621">
        <v>267301</v>
      </c>
      <c r="W3621">
        <v>4.3</v>
      </c>
      <c r="X3621">
        <v>3</v>
      </c>
      <c r="Y3621">
        <v>4</v>
      </c>
      <c r="Z3621">
        <v>3.3</v>
      </c>
      <c r="AA3621">
        <v>4</v>
      </c>
      <c r="AB3621">
        <v>3.2</v>
      </c>
      <c r="AC3621">
        <v>4.7</v>
      </c>
      <c r="AD3621">
        <v>9.1999999999999993</v>
      </c>
    </row>
    <row r="3622" spans="1:30" x14ac:dyDescent="0.45">
      <c r="A3622" t="s">
        <v>255</v>
      </c>
      <c r="B3622">
        <v>29820</v>
      </c>
      <c r="C3622" t="s">
        <v>667</v>
      </c>
      <c r="E3622">
        <v>51</v>
      </c>
      <c r="F3622" t="s">
        <v>46</v>
      </c>
      <c r="H3622">
        <v>1</v>
      </c>
      <c r="I3622" t="s">
        <v>32</v>
      </c>
      <c r="J3622">
        <v>1</v>
      </c>
      <c r="K3622" t="s">
        <v>32</v>
      </c>
      <c r="L3622">
        <v>0</v>
      </c>
      <c r="M3622" t="s">
        <v>32</v>
      </c>
      <c r="N3622">
        <v>2012</v>
      </c>
      <c r="O3622">
        <v>2861</v>
      </c>
      <c r="P3622">
        <v>3851363</v>
      </c>
      <c r="Q3622">
        <v>583</v>
      </c>
      <c r="R3622">
        <v>3696892</v>
      </c>
      <c r="S3622">
        <v>12400</v>
      </c>
      <c r="T3622">
        <v>627052</v>
      </c>
      <c r="U3622">
        <v>2278</v>
      </c>
      <c r="V3622">
        <v>154471</v>
      </c>
      <c r="W3622">
        <v>3.2</v>
      </c>
      <c r="X3622">
        <v>1.4</v>
      </c>
      <c r="Y3622">
        <v>6.8</v>
      </c>
      <c r="Z3622">
        <v>1.4</v>
      </c>
      <c r="AA3622">
        <v>2.6</v>
      </c>
      <c r="AB3622">
        <v>1.6</v>
      </c>
      <c r="AC3622">
        <v>2.9</v>
      </c>
      <c r="AD3622">
        <v>11.8</v>
      </c>
    </row>
    <row r="3623" spans="1:30" x14ac:dyDescent="0.45">
      <c r="A3623" t="s">
        <v>255</v>
      </c>
      <c r="B3623">
        <v>29820</v>
      </c>
      <c r="C3623" t="s">
        <v>667</v>
      </c>
      <c r="E3623">
        <v>52</v>
      </c>
      <c r="F3623" t="s">
        <v>47</v>
      </c>
      <c r="G3623" t="s">
        <v>48</v>
      </c>
      <c r="H3623">
        <v>1</v>
      </c>
      <c r="I3623" t="s">
        <v>32</v>
      </c>
      <c r="J3623">
        <v>1</v>
      </c>
      <c r="K3623" t="s">
        <v>32</v>
      </c>
      <c r="L3623">
        <v>0</v>
      </c>
      <c r="M3623" t="s">
        <v>32</v>
      </c>
      <c r="N3623">
        <v>2012</v>
      </c>
      <c r="O3623">
        <v>7440</v>
      </c>
      <c r="P3623">
        <v>10021362</v>
      </c>
      <c r="Q3623">
        <v>1746</v>
      </c>
      <c r="R3623">
        <v>9613357</v>
      </c>
      <c r="S3623">
        <v>26453</v>
      </c>
      <c r="T3623">
        <v>1480106</v>
      </c>
      <c r="U3623">
        <v>5694</v>
      </c>
      <c r="V3623">
        <v>408005</v>
      </c>
      <c r="W3623">
        <v>3.4</v>
      </c>
      <c r="X3623">
        <v>1.7</v>
      </c>
      <c r="Y3623">
        <v>4.4000000000000004</v>
      </c>
      <c r="Z3623">
        <v>2</v>
      </c>
      <c r="AA3623">
        <v>2.2000000000000002</v>
      </c>
      <c r="AB3623">
        <v>1.3</v>
      </c>
      <c r="AC3623">
        <v>4.5</v>
      </c>
      <c r="AD3623">
        <v>6.2</v>
      </c>
    </row>
    <row r="3624" spans="1:30" x14ac:dyDescent="0.45">
      <c r="A3624" t="s">
        <v>255</v>
      </c>
      <c r="B3624">
        <v>29820</v>
      </c>
      <c r="C3624" t="s">
        <v>667</v>
      </c>
      <c r="E3624">
        <v>53</v>
      </c>
      <c r="F3624" t="s">
        <v>49</v>
      </c>
      <c r="H3624">
        <v>1</v>
      </c>
      <c r="I3624" t="s">
        <v>32</v>
      </c>
      <c r="J3624">
        <v>1</v>
      </c>
      <c r="K3624" t="s">
        <v>32</v>
      </c>
      <c r="L3624">
        <v>0</v>
      </c>
      <c r="M3624" t="s">
        <v>32</v>
      </c>
      <c r="N3624">
        <v>2012</v>
      </c>
      <c r="O3624">
        <v>22546</v>
      </c>
      <c r="P3624">
        <v>5119402</v>
      </c>
      <c r="Q3624">
        <v>2268</v>
      </c>
      <c r="R3624">
        <v>3501286</v>
      </c>
      <c r="S3624">
        <v>17185</v>
      </c>
      <c r="T3624">
        <v>630410</v>
      </c>
      <c r="U3624">
        <v>20278</v>
      </c>
      <c r="V3624">
        <v>1618116</v>
      </c>
      <c r="W3624">
        <v>1.5</v>
      </c>
      <c r="X3624">
        <v>5</v>
      </c>
      <c r="Y3624">
        <v>3.1</v>
      </c>
      <c r="Z3624">
        <v>6.6</v>
      </c>
      <c r="AA3624">
        <v>3.1</v>
      </c>
      <c r="AB3624">
        <v>1.7</v>
      </c>
      <c r="AC3624">
        <v>1.6</v>
      </c>
      <c r="AD3624">
        <v>8</v>
      </c>
    </row>
    <row r="3625" spans="1:30" x14ac:dyDescent="0.45">
      <c r="A3625" t="s">
        <v>255</v>
      </c>
      <c r="B3625">
        <v>29820</v>
      </c>
      <c r="C3625" t="s">
        <v>667</v>
      </c>
      <c r="E3625">
        <v>54</v>
      </c>
      <c r="F3625" t="s">
        <v>50</v>
      </c>
      <c r="H3625">
        <v>1</v>
      </c>
      <c r="I3625" t="s">
        <v>32</v>
      </c>
      <c r="J3625">
        <v>1</v>
      </c>
      <c r="K3625" t="s">
        <v>32</v>
      </c>
      <c r="L3625">
        <v>0</v>
      </c>
      <c r="M3625" t="s">
        <v>32</v>
      </c>
      <c r="N3625">
        <v>2012</v>
      </c>
      <c r="O3625">
        <v>24796</v>
      </c>
      <c r="P3625">
        <v>7744515</v>
      </c>
      <c r="Q3625">
        <v>5204</v>
      </c>
      <c r="R3625">
        <v>6670384</v>
      </c>
      <c r="S3625">
        <v>35696</v>
      </c>
      <c r="T3625">
        <v>2283103</v>
      </c>
      <c r="U3625">
        <v>19592</v>
      </c>
      <c r="V3625">
        <v>1074131</v>
      </c>
      <c r="W3625">
        <v>1.1000000000000001</v>
      </c>
      <c r="X3625">
        <v>1.7</v>
      </c>
      <c r="Y3625">
        <v>1</v>
      </c>
      <c r="Z3625">
        <v>1.7</v>
      </c>
      <c r="AA3625">
        <v>2</v>
      </c>
      <c r="AB3625">
        <v>1.7</v>
      </c>
      <c r="AC3625">
        <v>1.2</v>
      </c>
      <c r="AD3625">
        <v>4.8</v>
      </c>
    </row>
    <row r="3626" spans="1:30" x14ac:dyDescent="0.45">
      <c r="A3626" t="s">
        <v>255</v>
      </c>
      <c r="B3626">
        <v>29820</v>
      </c>
      <c r="C3626" t="s">
        <v>667</v>
      </c>
      <c r="E3626">
        <v>55</v>
      </c>
      <c r="F3626" t="s">
        <v>59</v>
      </c>
      <c r="H3626">
        <v>1</v>
      </c>
      <c r="I3626" t="s">
        <v>32</v>
      </c>
      <c r="J3626">
        <v>1</v>
      </c>
      <c r="K3626" t="s">
        <v>32</v>
      </c>
      <c r="L3626">
        <v>0</v>
      </c>
      <c r="M3626" t="s">
        <v>32</v>
      </c>
      <c r="N3626">
        <v>2012</v>
      </c>
      <c r="O3626">
        <v>366</v>
      </c>
      <c r="P3626">
        <v>1191214</v>
      </c>
      <c r="Q3626">
        <v>366</v>
      </c>
      <c r="R3626">
        <v>1191214</v>
      </c>
      <c r="S3626">
        <v>15866</v>
      </c>
      <c r="T3626">
        <v>1283850</v>
      </c>
      <c r="U3626">
        <v>0</v>
      </c>
      <c r="V3626">
        <v>0</v>
      </c>
      <c r="W3626">
        <v>6.2</v>
      </c>
      <c r="X3626">
        <v>9.1</v>
      </c>
      <c r="Y3626">
        <v>6.4</v>
      </c>
      <c r="Z3626">
        <v>9.5</v>
      </c>
      <c r="AA3626">
        <v>1.6</v>
      </c>
      <c r="AB3626">
        <v>1</v>
      </c>
      <c r="AC3626">
        <v>0</v>
      </c>
      <c r="AD3626">
        <v>0</v>
      </c>
    </row>
    <row r="3627" spans="1:30" x14ac:dyDescent="0.45">
      <c r="A3627" t="s">
        <v>255</v>
      </c>
      <c r="B3627">
        <v>29820</v>
      </c>
      <c r="C3627" t="s">
        <v>667</v>
      </c>
      <c r="E3627">
        <v>56</v>
      </c>
      <c r="F3627" t="s">
        <v>51</v>
      </c>
      <c r="H3627">
        <v>1</v>
      </c>
      <c r="I3627" t="s">
        <v>32</v>
      </c>
      <c r="J3627">
        <v>1</v>
      </c>
      <c r="K3627" t="s">
        <v>32</v>
      </c>
      <c r="L3627">
        <v>0</v>
      </c>
      <c r="M3627" t="s">
        <v>32</v>
      </c>
      <c r="N3627">
        <v>2012</v>
      </c>
      <c r="O3627">
        <v>14739</v>
      </c>
      <c r="P3627">
        <v>6175365</v>
      </c>
      <c r="Q3627">
        <v>2611</v>
      </c>
      <c r="R3627">
        <v>5908543</v>
      </c>
      <c r="S3627">
        <v>75024</v>
      </c>
      <c r="T3627">
        <v>2216082</v>
      </c>
      <c r="U3627">
        <v>12128</v>
      </c>
      <c r="V3627">
        <v>266822</v>
      </c>
      <c r="W3627">
        <v>1.5</v>
      </c>
      <c r="X3627">
        <v>6.5</v>
      </c>
      <c r="Y3627">
        <v>2.2000000000000002</v>
      </c>
      <c r="Z3627">
        <v>7.1</v>
      </c>
      <c r="AA3627">
        <v>8</v>
      </c>
      <c r="AB3627">
        <v>7.7</v>
      </c>
      <c r="AC3627">
        <v>1.7</v>
      </c>
      <c r="AD3627">
        <v>5.4</v>
      </c>
    </row>
    <row r="3628" spans="1:30" x14ac:dyDescent="0.45">
      <c r="A3628" t="s">
        <v>255</v>
      </c>
      <c r="B3628">
        <v>29820</v>
      </c>
      <c r="C3628" t="s">
        <v>667</v>
      </c>
      <c r="E3628">
        <v>61</v>
      </c>
      <c r="F3628" t="s">
        <v>52</v>
      </c>
      <c r="H3628">
        <v>1</v>
      </c>
      <c r="I3628" t="s">
        <v>32</v>
      </c>
      <c r="J3628">
        <v>1</v>
      </c>
      <c r="K3628" t="s">
        <v>32</v>
      </c>
      <c r="L3628">
        <v>0</v>
      </c>
      <c r="M3628" t="s">
        <v>32</v>
      </c>
      <c r="N3628">
        <v>2012</v>
      </c>
      <c r="O3628">
        <v>2536</v>
      </c>
      <c r="P3628">
        <v>656854</v>
      </c>
      <c r="Q3628">
        <v>418</v>
      </c>
      <c r="R3628">
        <v>625677</v>
      </c>
      <c r="S3628">
        <v>7510</v>
      </c>
      <c r="T3628">
        <v>243576</v>
      </c>
      <c r="U3628">
        <v>2118</v>
      </c>
      <c r="V3628">
        <v>31177</v>
      </c>
      <c r="W3628">
        <v>1.7</v>
      </c>
      <c r="X3628">
        <v>4.8</v>
      </c>
      <c r="Y3628">
        <v>9.1999999999999993</v>
      </c>
      <c r="Z3628">
        <v>5.2</v>
      </c>
      <c r="AA3628">
        <v>6.4</v>
      </c>
      <c r="AB3628">
        <v>4.5999999999999996</v>
      </c>
      <c r="AC3628">
        <v>2.6</v>
      </c>
      <c r="AD3628">
        <v>5</v>
      </c>
    </row>
    <row r="3629" spans="1:30" x14ac:dyDescent="0.45">
      <c r="A3629" t="s">
        <v>255</v>
      </c>
      <c r="B3629">
        <v>29820</v>
      </c>
      <c r="C3629" t="s">
        <v>667</v>
      </c>
      <c r="E3629">
        <v>62</v>
      </c>
      <c r="F3629" t="s">
        <v>53</v>
      </c>
      <c r="H3629">
        <v>1</v>
      </c>
      <c r="I3629" t="s">
        <v>32</v>
      </c>
      <c r="J3629">
        <v>1</v>
      </c>
      <c r="K3629" t="s">
        <v>32</v>
      </c>
      <c r="L3629">
        <v>0</v>
      </c>
      <c r="M3629" t="s">
        <v>32</v>
      </c>
      <c r="N3629">
        <v>2012</v>
      </c>
      <c r="O3629">
        <v>14098</v>
      </c>
      <c r="P3629">
        <v>9033960</v>
      </c>
      <c r="Q3629">
        <v>3924</v>
      </c>
      <c r="R3629">
        <v>8712337</v>
      </c>
      <c r="S3629">
        <v>67592</v>
      </c>
      <c r="T3629">
        <v>3057773</v>
      </c>
      <c r="U3629">
        <v>10174</v>
      </c>
      <c r="V3629">
        <v>321623</v>
      </c>
      <c r="W3629">
        <v>2.2000000000000002</v>
      </c>
      <c r="X3629">
        <v>2.2000000000000002</v>
      </c>
      <c r="Y3629">
        <v>2.2000000000000002</v>
      </c>
      <c r="Z3629">
        <v>2.4</v>
      </c>
      <c r="AA3629">
        <v>3.3</v>
      </c>
      <c r="AB3629">
        <v>2.6</v>
      </c>
      <c r="AC3629">
        <v>2.9</v>
      </c>
      <c r="AD3629">
        <v>12.4</v>
      </c>
    </row>
    <row r="3630" spans="1:30" x14ac:dyDescent="0.45">
      <c r="A3630" t="s">
        <v>255</v>
      </c>
      <c r="B3630">
        <v>29820</v>
      </c>
      <c r="C3630" t="s">
        <v>667</v>
      </c>
      <c r="E3630">
        <v>71</v>
      </c>
      <c r="F3630" t="s">
        <v>54</v>
      </c>
      <c r="H3630">
        <v>1</v>
      </c>
      <c r="I3630" t="s">
        <v>32</v>
      </c>
      <c r="J3630">
        <v>1</v>
      </c>
      <c r="K3630" t="s">
        <v>32</v>
      </c>
      <c r="L3630">
        <v>0</v>
      </c>
      <c r="M3630" t="s">
        <v>32</v>
      </c>
      <c r="N3630">
        <v>2012</v>
      </c>
      <c r="O3630">
        <v>12542</v>
      </c>
      <c r="P3630">
        <v>3406741</v>
      </c>
      <c r="Q3630">
        <v>738</v>
      </c>
      <c r="R3630">
        <v>2845359</v>
      </c>
      <c r="S3630">
        <v>17906</v>
      </c>
      <c r="T3630">
        <v>565097</v>
      </c>
      <c r="U3630">
        <v>11804</v>
      </c>
      <c r="V3630">
        <v>561382</v>
      </c>
      <c r="W3630">
        <v>1.3</v>
      </c>
      <c r="X3630">
        <v>2.4</v>
      </c>
      <c r="Y3630">
        <v>3.2</v>
      </c>
      <c r="Z3630">
        <v>1.8</v>
      </c>
      <c r="AA3630">
        <v>3.3</v>
      </c>
      <c r="AB3630">
        <v>1.9</v>
      </c>
      <c r="AC3630">
        <v>1.3</v>
      </c>
      <c r="AD3630">
        <v>11.2</v>
      </c>
    </row>
    <row r="3631" spans="1:30" x14ac:dyDescent="0.45">
      <c r="A3631" t="s">
        <v>255</v>
      </c>
      <c r="B3631">
        <v>29820</v>
      </c>
      <c r="C3631" t="s">
        <v>667</v>
      </c>
      <c r="E3631">
        <v>72</v>
      </c>
      <c r="F3631" t="s">
        <v>55</v>
      </c>
      <c r="H3631">
        <v>1</v>
      </c>
      <c r="I3631" t="s">
        <v>32</v>
      </c>
      <c r="J3631">
        <v>1</v>
      </c>
      <c r="K3631" t="s">
        <v>32</v>
      </c>
      <c r="L3631">
        <v>0</v>
      </c>
      <c r="M3631" t="s">
        <v>32</v>
      </c>
      <c r="N3631">
        <v>2012</v>
      </c>
      <c r="O3631">
        <v>4373</v>
      </c>
      <c r="P3631">
        <v>24620403</v>
      </c>
      <c r="Q3631">
        <v>2621</v>
      </c>
      <c r="R3631">
        <v>24207650</v>
      </c>
      <c r="S3631">
        <v>246609</v>
      </c>
      <c r="T3631">
        <v>7571491</v>
      </c>
      <c r="U3631">
        <v>1752</v>
      </c>
      <c r="V3631">
        <v>412753</v>
      </c>
      <c r="W3631">
        <v>1.5</v>
      </c>
      <c r="X3631">
        <v>1.8</v>
      </c>
      <c r="Y3631">
        <v>3.5</v>
      </c>
      <c r="Z3631">
        <v>1.9</v>
      </c>
      <c r="AA3631">
        <v>2</v>
      </c>
      <c r="AB3631">
        <v>2.2999999999999998</v>
      </c>
      <c r="AC3631">
        <v>4.3</v>
      </c>
      <c r="AD3631">
        <v>3.7</v>
      </c>
    </row>
    <row r="3632" spans="1:30" x14ac:dyDescent="0.45">
      <c r="A3632" t="s">
        <v>255</v>
      </c>
      <c r="B3632">
        <v>29820</v>
      </c>
      <c r="C3632" t="s">
        <v>667</v>
      </c>
      <c r="E3632">
        <v>81</v>
      </c>
      <c r="F3632" t="s">
        <v>56</v>
      </c>
      <c r="G3632" t="s">
        <v>57</v>
      </c>
      <c r="H3632">
        <v>1</v>
      </c>
      <c r="I3632" t="s">
        <v>32</v>
      </c>
      <c r="J3632">
        <v>1</v>
      </c>
      <c r="K3632" t="s">
        <v>32</v>
      </c>
      <c r="L3632">
        <v>0</v>
      </c>
      <c r="M3632" t="s">
        <v>32</v>
      </c>
      <c r="N3632">
        <v>2012</v>
      </c>
      <c r="O3632">
        <v>23539</v>
      </c>
      <c r="P3632">
        <v>1836614</v>
      </c>
      <c r="Q3632">
        <v>1702</v>
      </c>
      <c r="R3632">
        <v>1255989</v>
      </c>
      <c r="S3632">
        <v>15588</v>
      </c>
      <c r="T3632">
        <v>382539</v>
      </c>
      <c r="U3632">
        <v>21837</v>
      </c>
      <c r="V3632">
        <v>580625</v>
      </c>
      <c r="W3632">
        <v>1.8</v>
      </c>
      <c r="X3632">
        <v>4.3</v>
      </c>
      <c r="Y3632">
        <v>4.9000000000000004</v>
      </c>
      <c r="Z3632">
        <v>5.4</v>
      </c>
      <c r="AA3632">
        <v>6.9</v>
      </c>
      <c r="AB3632">
        <v>6.5</v>
      </c>
      <c r="AC3632">
        <v>1.6</v>
      </c>
      <c r="AD3632">
        <v>5.2</v>
      </c>
    </row>
    <row r="3633" spans="1:30" x14ac:dyDescent="0.45">
      <c r="A3633" t="s">
        <v>255</v>
      </c>
      <c r="B3633">
        <v>29820</v>
      </c>
      <c r="C3633" t="s">
        <v>667</v>
      </c>
      <c r="E3633">
        <v>99</v>
      </c>
      <c r="F3633" t="s">
        <v>76</v>
      </c>
      <c r="H3633">
        <v>1</v>
      </c>
      <c r="I3633" t="s">
        <v>32</v>
      </c>
      <c r="J3633">
        <v>1</v>
      </c>
      <c r="K3633" t="s">
        <v>32</v>
      </c>
      <c r="L3633">
        <v>0</v>
      </c>
      <c r="M3633" t="s">
        <v>32</v>
      </c>
      <c r="N3633">
        <v>2012</v>
      </c>
      <c r="O3633">
        <v>28</v>
      </c>
      <c r="P3633">
        <v>6556</v>
      </c>
      <c r="Q3633">
        <v>26</v>
      </c>
      <c r="R3633">
        <v>3734</v>
      </c>
      <c r="S3633">
        <v>32</v>
      </c>
      <c r="T3633">
        <v>718</v>
      </c>
      <c r="U3633">
        <v>2</v>
      </c>
      <c r="W3633">
        <v>24.3</v>
      </c>
      <c r="X3633">
        <v>6.2</v>
      </c>
      <c r="Y3633">
        <v>27.2</v>
      </c>
      <c r="Z3633">
        <v>11.4</v>
      </c>
      <c r="AA3633">
        <v>16</v>
      </c>
      <c r="AB3633">
        <v>11.6</v>
      </c>
      <c r="AC3633">
        <v>0</v>
      </c>
    </row>
    <row r="3634" spans="1:30" x14ac:dyDescent="0.45">
      <c r="A3634" t="s">
        <v>256</v>
      </c>
      <c r="B3634">
        <v>29940</v>
      </c>
      <c r="C3634" t="s">
        <v>668</v>
      </c>
      <c r="E3634">
        <v>0</v>
      </c>
      <c r="F3634" t="s">
        <v>31</v>
      </c>
      <c r="H3634">
        <v>1</v>
      </c>
      <c r="I3634" t="s">
        <v>32</v>
      </c>
      <c r="J3634">
        <v>1</v>
      </c>
      <c r="K3634" t="s">
        <v>32</v>
      </c>
      <c r="L3634">
        <v>0</v>
      </c>
      <c r="M3634" t="s">
        <v>32</v>
      </c>
      <c r="N3634">
        <v>2012</v>
      </c>
      <c r="O3634">
        <v>10121</v>
      </c>
      <c r="P3634">
        <v>5517289</v>
      </c>
      <c r="Q3634">
        <v>2434</v>
      </c>
      <c r="R3634">
        <v>5172205</v>
      </c>
      <c r="S3634">
        <v>36821</v>
      </c>
      <c r="T3634">
        <v>982746</v>
      </c>
      <c r="U3634">
        <v>7686</v>
      </c>
      <c r="V3634">
        <v>345084</v>
      </c>
      <c r="W3634">
        <v>3.2</v>
      </c>
      <c r="X3634">
        <v>3.6</v>
      </c>
      <c r="Y3634">
        <v>5.9</v>
      </c>
      <c r="Z3634">
        <v>3.3</v>
      </c>
      <c r="AA3634">
        <v>7</v>
      </c>
      <c r="AB3634">
        <v>4</v>
      </c>
      <c r="AC3634">
        <v>4.4000000000000004</v>
      </c>
      <c r="AD3634">
        <v>15.3</v>
      </c>
    </row>
    <row r="3635" spans="1:30" x14ac:dyDescent="0.45">
      <c r="A3635" t="s">
        <v>256</v>
      </c>
      <c r="B3635">
        <v>29940</v>
      </c>
      <c r="C3635" t="s">
        <v>668</v>
      </c>
      <c r="E3635">
        <v>11</v>
      </c>
      <c r="F3635" t="s">
        <v>33</v>
      </c>
      <c r="G3635" t="s">
        <v>34</v>
      </c>
      <c r="H3635">
        <v>1</v>
      </c>
      <c r="I3635" t="s">
        <v>32</v>
      </c>
      <c r="J3635">
        <v>1</v>
      </c>
      <c r="K3635" t="s">
        <v>32</v>
      </c>
      <c r="L3635">
        <v>0</v>
      </c>
      <c r="M3635" t="s">
        <v>32</v>
      </c>
      <c r="N3635">
        <v>2012</v>
      </c>
      <c r="O3635">
        <v>56</v>
      </c>
      <c r="Q3635">
        <v>15</v>
      </c>
      <c r="U3635">
        <v>41</v>
      </c>
      <c r="W3635">
        <v>43.4</v>
      </c>
      <c r="Y3635">
        <v>89.5</v>
      </c>
      <c r="AC3635">
        <v>57.3</v>
      </c>
    </row>
    <row r="3636" spans="1:30" x14ac:dyDescent="0.45">
      <c r="A3636" t="s">
        <v>256</v>
      </c>
      <c r="B3636">
        <v>29940</v>
      </c>
      <c r="C3636" t="s">
        <v>668</v>
      </c>
      <c r="E3636">
        <v>21</v>
      </c>
      <c r="F3636" t="s">
        <v>35</v>
      </c>
      <c r="H3636">
        <v>1</v>
      </c>
      <c r="I3636" t="s">
        <v>32</v>
      </c>
      <c r="J3636">
        <v>1</v>
      </c>
      <c r="K3636" t="s">
        <v>32</v>
      </c>
      <c r="L3636">
        <v>0</v>
      </c>
      <c r="M3636" t="s">
        <v>32</v>
      </c>
      <c r="N3636">
        <v>2012</v>
      </c>
      <c r="O3636">
        <v>91</v>
      </c>
      <c r="P3636">
        <v>15541</v>
      </c>
      <c r="Q3636">
        <v>26</v>
      </c>
      <c r="U3636">
        <v>65</v>
      </c>
      <c r="V3636">
        <v>1721</v>
      </c>
      <c r="W3636">
        <v>37.5</v>
      </c>
      <c r="X3636">
        <v>49.2</v>
      </c>
      <c r="Y3636">
        <v>120</v>
      </c>
      <c r="AC3636">
        <v>36.700000000000003</v>
      </c>
      <c r="AD3636">
        <v>22.2</v>
      </c>
    </row>
    <row r="3637" spans="1:30" x14ac:dyDescent="0.45">
      <c r="A3637" t="s">
        <v>256</v>
      </c>
      <c r="B3637">
        <v>29940</v>
      </c>
      <c r="C3637" t="s">
        <v>668</v>
      </c>
      <c r="E3637">
        <v>23</v>
      </c>
      <c r="F3637" t="s">
        <v>37</v>
      </c>
      <c r="H3637">
        <v>1</v>
      </c>
      <c r="I3637" t="s">
        <v>32</v>
      </c>
      <c r="J3637">
        <v>1</v>
      </c>
      <c r="K3637" t="s">
        <v>32</v>
      </c>
      <c r="L3637">
        <v>0</v>
      </c>
      <c r="M3637" t="s">
        <v>32</v>
      </c>
      <c r="N3637">
        <v>2012</v>
      </c>
      <c r="O3637">
        <v>944</v>
      </c>
      <c r="P3637">
        <v>268462</v>
      </c>
      <c r="Q3637">
        <v>288</v>
      </c>
      <c r="R3637">
        <v>248001</v>
      </c>
      <c r="S3637">
        <v>1530</v>
      </c>
      <c r="T3637">
        <v>62540</v>
      </c>
      <c r="U3637">
        <v>656</v>
      </c>
      <c r="V3637">
        <v>20461</v>
      </c>
      <c r="W3637">
        <v>13.2</v>
      </c>
      <c r="X3637">
        <v>17.8</v>
      </c>
      <c r="Y3637">
        <v>28.9</v>
      </c>
      <c r="Z3637">
        <v>20.5</v>
      </c>
      <c r="AA3637">
        <v>19.899999999999999</v>
      </c>
      <c r="AB3637">
        <v>21.9</v>
      </c>
      <c r="AC3637">
        <v>18.3</v>
      </c>
      <c r="AD3637">
        <v>43</v>
      </c>
    </row>
    <row r="3638" spans="1:30" x14ac:dyDescent="0.45">
      <c r="A3638" t="s">
        <v>256</v>
      </c>
      <c r="B3638">
        <v>29940</v>
      </c>
      <c r="C3638" t="s">
        <v>668</v>
      </c>
      <c r="E3638" t="s">
        <v>38</v>
      </c>
      <c r="F3638" t="s">
        <v>39</v>
      </c>
      <c r="H3638">
        <v>1</v>
      </c>
      <c r="I3638" t="s">
        <v>32</v>
      </c>
      <c r="J3638">
        <v>1</v>
      </c>
      <c r="K3638" t="s">
        <v>32</v>
      </c>
      <c r="L3638">
        <v>0</v>
      </c>
      <c r="M3638" t="s">
        <v>32</v>
      </c>
      <c r="N3638">
        <v>2012</v>
      </c>
      <c r="O3638">
        <v>142</v>
      </c>
      <c r="P3638">
        <v>1226148</v>
      </c>
      <c r="Q3638">
        <v>67</v>
      </c>
      <c r="R3638">
        <v>1224031</v>
      </c>
      <c r="S3638">
        <v>3151</v>
      </c>
      <c r="T3638">
        <v>138191</v>
      </c>
      <c r="U3638">
        <v>75</v>
      </c>
      <c r="V3638">
        <v>2118</v>
      </c>
      <c r="W3638">
        <v>18.399999999999999</v>
      </c>
      <c r="X3638">
        <v>6.1</v>
      </c>
      <c r="Y3638">
        <v>20.399999999999999</v>
      </c>
      <c r="Z3638">
        <v>6.3</v>
      </c>
      <c r="AA3638">
        <v>16</v>
      </c>
      <c r="AB3638">
        <v>16.399999999999999</v>
      </c>
      <c r="AC3638">
        <v>23.4</v>
      </c>
      <c r="AD3638">
        <v>9.9</v>
      </c>
    </row>
    <row r="3639" spans="1:30" x14ac:dyDescent="0.45">
      <c r="A3639" t="s">
        <v>256</v>
      </c>
      <c r="B3639">
        <v>29940</v>
      </c>
      <c r="C3639" t="s">
        <v>668</v>
      </c>
      <c r="E3639">
        <v>42</v>
      </c>
      <c r="F3639" t="s">
        <v>40</v>
      </c>
      <c r="H3639">
        <v>1</v>
      </c>
      <c r="I3639" t="s">
        <v>32</v>
      </c>
      <c r="J3639">
        <v>1</v>
      </c>
      <c r="K3639" t="s">
        <v>32</v>
      </c>
      <c r="L3639">
        <v>0</v>
      </c>
      <c r="M3639" t="s">
        <v>32</v>
      </c>
      <c r="N3639">
        <v>2012</v>
      </c>
      <c r="O3639">
        <v>213</v>
      </c>
      <c r="P3639">
        <v>390320</v>
      </c>
      <c r="Q3639">
        <v>105</v>
      </c>
      <c r="R3639">
        <v>349247</v>
      </c>
      <c r="S3639">
        <v>702</v>
      </c>
      <c r="T3639">
        <v>26502</v>
      </c>
      <c r="U3639">
        <v>108</v>
      </c>
      <c r="W3639">
        <v>45</v>
      </c>
      <c r="X3639">
        <v>40.200000000000003</v>
      </c>
      <c r="Y3639">
        <v>44.5</v>
      </c>
      <c r="Z3639">
        <v>34.6</v>
      </c>
      <c r="AA3639">
        <v>34.700000000000003</v>
      </c>
      <c r="AB3639">
        <v>34.6</v>
      </c>
      <c r="AC3639">
        <v>55.2</v>
      </c>
    </row>
    <row r="3640" spans="1:30" x14ac:dyDescent="0.45">
      <c r="A3640" t="s">
        <v>256</v>
      </c>
      <c r="B3640">
        <v>29940</v>
      </c>
      <c r="C3640" t="s">
        <v>668</v>
      </c>
      <c r="E3640" t="s">
        <v>41</v>
      </c>
      <c r="F3640" t="s">
        <v>42</v>
      </c>
      <c r="H3640">
        <v>1</v>
      </c>
      <c r="I3640" t="s">
        <v>32</v>
      </c>
      <c r="J3640">
        <v>1</v>
      </c>
      <c r="K3640" t="s">
        <v>32</v>
      </c>
      <c r="L3640">
        <v>0</v>
      </c>
      <c r="M3640" t="s">
        <v>32</v>
      </c>
      <c r="N3640">
        <v>2012</v>
      </c>
      <c r="O3640">
        <v>1031</v>
      </c>
      <c r="P3640">
        <v>1231316</v>
      </c>
      <c r="Q3640">
        <v>311</v>
      </c>
      <c r="R3640">
        <v>1204085</v>
      </c>
      <c r="S3640">
        <v>5606</v>
      </c>
      <c r="T3640">
        <v>113765</v>
      </c>
      <c r="U3640">
        <v>719</v>
      </c>
      <c r="V3640">
        <v>27232</v>
      </c>
      <c r="W3640">
        <v>12.2</v>
      </c>
      <c r="X3640">
        <v>4.5</v>
      </c>
      <c r="Y3640">
        <v>16.100000000000001</v>
      </c>
      <c r="Z3640">
        <v>4.7</v>
      </c>
      <c r="AA3640">
        <v>6.2</v>
      </c>
      <c r="AB3640">
        <v>7.5</v>
      </c>
      <c r="AC3640">
        <v>16.100000000000001</v>
      </c>
      <c r="AD3640">
        <v>22.8</v>
      </c>
    </row>
    <row r="3641" spans="1:30" x14ac:dyDescent="0.45">
      <c r="A3641" t="s">
        <v>256</v>
      </c>
      <c r="B3641">
        <v>29940</v>
      </c>
      <c r="C3641" t="s">
        <v>668</v>
      </c>
      <c r="E3641" t="s">
        <v>43</v>
      </c>
      <c r="F3641" t="s">
        <v>44</v>
      </c>
      <c r="G3641" t="s">
        <v>45</v>
      </c>
      <c r="H3641">
        <v>1</v>
      </c>
      <c r="I3641" t="s">
        <v>32</v>
      </c>
      <c r="J3641">
        <v>1</v>
      </c>
      <c r="K3641" t="s">
        <v>32</v>
      </c>
      <c r="L3641">
        <v>0</v>
      </c>
      <c r="M3641" t="s">
        <v>32</v>
      </c>
      <c r="N3641">
        <v>2012</v>
      </c>
      <c r="O3641">
        <v>148</v>
      </c>
      <c r="P3641">
        <v>94874</v>
      </c>
      <c r="Q3641">
        <v>45</v>
      </c>
      <c r="R3641">
        <v>89989</v>
      </c>
      <c r="S3641">
        <v>868</v>
      </c>
      <c r="T3641">
        <v>23874</v>
      </c>
      <c r="U3641">
        <v>102</v>
      </c>
      <c r="V3641">
        <v>4884</v>
      </c>
      <c r="W3641">
        <v>21.6</v>
      </c>
      <c r="X3641">
        <v>7</v>
      </c>
      <c r="Y3641">
        <v>54.3</v>
      </c>
      <c r="Z3641">
        <v>7.8</v>
      </c>
      <c r="AA3641">
        <v>5.8</v>
      </c>
      <c r="AB3641">
        <v>6.4</v>
      </c>
      <c r="AC3641">
        <v>31.2</v>
      </c>
      <c r="AD3641">
        <v>5.3</v>
      </c>
    </row>
    <row r="3642" spans="1:30" x14ac:dyDescent="0.45">
      <c r="A3642" t="s">
        <v>256</v>
      </c>
      <c r="B3642">
        <v>29940</v>
      </c>
      <c r="C3642" t="s">
        <v>668</v>
      </c>
      <c r="E3642">
        <v>51</v>
      </c>
      <c r="F3642" t="s">
        <v>46</v>
      </c>
      <c r="H3642">
        <v>1</v>
      </c>
      <c r="I3642" t="s">
        <v>32</v>
      </c>
      <c r="J3642">
        <v>1</v>
      </c>
      <c r="K3642" t="s">
        <v>32</v>
      </c>
      <c r="L3642">
        <v>0</v>
      </c>
      <c r="M3642" t="s">
        <v>32</v>
      </c>
      <c r="N3642">
        <v>2012</v>
      </c>
      <c r="O3642">
        <v>201</v>
      </c>
      <c r="P3642">
        <v>425488</v>
      </c>
      <c r="Q3642">
        <v>62</v>
      </c>
      <c r="R3642">
        <v>422531</v>
      </c>
      <c r="S3642">
        <v>2756</v>
      </c>
      <c r="T3642">
        <v>102476</v>
      </c>
      <c r="U3642">
        <v>140</v>
      </c>
      <c r="W3642">
        <v>25.1</v>
      </c>
      <c r="X3642">
        <v>7.9</v>
      </c>
      <c r="Y3642">
        <v>30.9</v>
      </c>
      <c r="Z3642">
        <v>8.3000000000000007</v>
      </c>
      <c r="AA3642">
        <v>9.1</v>
      </c>
      <c r="AB3642">
        <v>8.9</v>
      </c>
      <c r="AC3642">
        <v>29.3</v>
      </c>
    </row>
    <row r="3643" spans="1:30" x14ac:dyDescent="0.45">
      <c r="A3643" t="s">
        <v>256</v>
      </c>
      <c r="B3643">
        <v>29940</v>
      </c>
      <c r="C3643" t="s">
        <v>668</v>
      </c>
      <c r="E3643">
        <v>52</v>
      </c>
      <c r="F3643" t="s">
        <v>47</v>
      </c>
      <c r="G3643" t="s">
        <v>48</v>
      </c>
      <c r="H3643">
        <v>1</v>
      </c>
      <c r="I3643" t="s">
        <v>32</v>
      </c>
      <c r="J3643">
        <v>1</v>
      </c>
      <c r="K3643" t="s">
        <v>32</v>
      </c>
      <c r="L3643">
        <v>0</v>
      </c>
      <c r="M3643" t="s">
        <v>32</v>
      </c>
      <c r="N3643">
        <v>2012</v>
      </c>
      <c r="O3643">
        <v>337</v>
      </c>
      <c r="P3643">
        <v>278178</v>
      </c>
      <c r="Q3643">
        <v>152</v>
      </c>
      <c r="R3643">
        <v>272763</v>
      </c>
      <c r="S3643">
        <v>1193</v>
      </c>
      <c r="T3643">
        <v>61181</v>
      </c>
      <c r="U3643">
        <v>185</v>
      </c>
      <c r="V3643">
        <v>5415</v>
      </c>
      <c r="W3643">
        <v>28.9</v>
      </c>
      <c r="X3643">
        <v>32.5</v>
      </c>
      <c r="Y3643">
        <v>37.9</v>
      </c>
      <c r="Z3643">
        <v>34.4</v>
      </c>
      <c r="AA3643">
        <v>32.200000000000003</v>
      </c>
      <c r="AB3643">
        <v>32.200000000000003</v>
      </c>
      <c r="AC3643">
        <v>41.2</v>
      </c>
      <c r="AD3643">
        <v>47</v>
      </c>
    </row>
    <row r="3644" spans="1:30" x14ac:dyDescent="0.45">
      <c r="A3644" t="s">
        <v>256</v>
      </c>
      <c r="B3644">
        <v>29940</v>
      </c>
      <c r="C3644" t="s">
        <v>668</v>
      </c>
      <c r="E3644">
        <v>53</v>
      </c>
      <c r="F3644" t="s">
        <v>49</v>
      </c>
      <c r="H3644">
        <v>1</v>
      </c>
      <c r="I3644" t="s">
        <v>32</v>
      </c>
      <c r="J3644">
        <v>1</v>
      </c>
      <c r="K3644" t="s">
        <v>32</v>
      </c>
      <c r="L3644">
        <v>0</v>
      </c>
      <c r="M3644" t="s">
        <v>32</v>
      </c>
      <c r="N3644">
        <v>2012</v>
      </c>
      <c r="O3644">
        <v>1260</v>
      </c>
      <c r="P3644">
        <v>213255</v>
      </c>
      <c r="Q3644">
        <v>132</v>
      </c>
      <c r="R3644">
        <v>94093</v>
      </c>
      <c r="S3644">
        <v>636</v>
      </c>
      <c r="T3644">
        <v>18265</v>
      </c>
      <c r="U3644">
        <v>1128</v>
      </c>
      <c r="V3644">
        <v>119161</v>
      </c>
      <c r="W3644">
        <v>15.8</v>
      </c>
      <c r="X3644">
        <v>20.3</v>
      </c>
      <c r="Y3644">
        <v>29.9</v>
      </c>
      <c r="Z3644">
        <v>18.3</v>
      </c>
      <c r="AA3644">
        <v>17.100000000000001</v>
      </c>
      <c r="AB3644">
        <v>21.7</v>
      </c>
      <c r="AC3644">
        <v>16.3</v>
      </c>
      <c r="AD3644">
        <v>29.3</v>
      </c>
    </row>
    <row r="3645" spans="1:30" x14ac:dyDescent="0.45">
      <c r="A3645" t="s">
        <v>256</v>
      </c>
      <c r="B3645">
        <v>29940</v>
      </c>
      <c r="C3645" t="s">
        <v>668</v>
      </c>
      <c r="E3645">
        <v>54</v>
      </c>
      <c r="F3645" t="s">
        <v>50</v>
      </c>
      <c r="H3645">
        <v>1</v>
      </c>
      <c r="I3645" t="s">
        <v>32</v>
      </c>
      <c r="J3645">
        <v>1</v>
      </c>
      <c r="K3645" t="s">
        <v>32</v>
      </c>
      <c r="L3645">
        <v>0</v>
      </c>
      <c r="M3645" t="s">
        <v>32</v>
      </c>
      <c r="N3645">
        <v>2012</v>
      </c>
      <c r="O3645">
        <v>1832</v>
      </c>
      <c r="P3645">
        <v>224721</v>
      </c>
      <c r="Q3645">
        <v>267</v>
      </c>
      <c r="R3645">
        <v>174014</v>
      </c>
      <c r="S3645">
        <v>1748</v>
      </c>
      <c r="T3645">
        <v>69101</v>
      </c>
      <c r="U3645">
        <v>1565</v>
      </c>
      <c r="V3645">
        <v>50707</v>
      </c>
      <c r="W3645">
        <v>5.6</v>
      </c>
      <c r="X3645">
        <v>9.6</v>
      </c>
      <c r="Y3645">
        <v>9.6999999999999993</v>
      </c>
      <c r="Z3645">
        <v>8.6</v>
      </c>
      <c r="AA3645">
        <v>7.8</v>
      </c>
      <c r="AB3645">
        <v>6.8</v>
      </c>
      <c r="AC3645">
        <v>6.9</v>
      </c>
      <c r="AD3645">
        <v>32.299999999999997</v>
      </c>
    </row>
    <row r="3646" spans="1:30" x14ac:dyDescent="0.45">
      <c r="A3646" t="s">
        <v>256</v>
      </c>
      <c r="B3646">
        <v>29940</v>
      </c>
      <c r="C3646" t="s">
        <v>668</v>
      </c>
      <c r="E3646">
        <v>56</v>
      </c>
      <c r="F3646" t="s">
        <v>51</v>
      </c>
      <c r="H3646">
        <v>1</v>
      </c>
      <c r="I3646" t="s">
        <v>32</v>
      </c>
      <c r="J3646">
        <v>1</v>
      </c>
      <c r="K3646" t="s">
        <v>32</v>
      </c>
      <c r="L3646">
        <v>0</v>
      </c>
      <c r="M3646" t="s">
        <v>32</v>
      </c>
      <c r="N3646">
        <v>2012</v>
      </c>
      <c r="O3646">
        <v>663</v>
      </c>
      <c r="P3646">
        <v>103974</v>
      </c>
      <c r="Q3646">
        <v>190</v>
      </c>
      <c r="R3646">
        <v>98768</v>
      </c>
      <c r="S3646">
        <v>1414</v>
      </c>
      <c r="T3646">
        <v>30863</v>
      </c>
      <c r="U3646">
        <v>473</v>
      </c>
      <c r="V3646">
        <v>5206</v>
      </c>
      <c r="W3646">
        <v>15.9</v>
      </c>
      <c r="X3646">
        <v>22.8</v>
      </c>
      <c r="Y3646">
        <v>27.9</v>
      </c>
      <c r="Z3646">
        <v>24.7</v>
      </c>
      <c r="AA3646">
        <v>36.200000000000003</v>
      </c>
      <c r="AB3646">
        <v>26.5</v>
      </c>
      <c r="AC3646">
        <v>20.399999999999999</v>
      </c>
      <c r="AD3646">
        <v>15.1</v>
      </c>
    </row>
    <row r="3647" spans="1:30" x14ac:dyDescent="0.45">
      <c r="A3647" t="s">
        <v>256</v>
      </c>
      <c r="B3647">
        <v>29940</v>
      </c>
      <c r="C3647" t="s">
        <v>668</v>
      </c>
      <c r="E3647">
        <v>61</v>
      </c>
      <c r="F3647" t="s">
        <v>52</v>
      </c>
      <c r="H3647">
        <v>1</v>
      </c>
      <c r="I3647" t="s">
        <v>32</v>
      </c>
      <c r="J3647">
        <v>1</v>
      </c>
      <c r="K3647" t="s">
        <v>32</v>
      </c>
      <c r="L3647">
        <v>0</v>
      </c>
      <c r="M3647" t="s">
        <v>32</v>
      </c>
      <c r="N3647">
        <v>2012</v>
      </c>
      <c r="O3647">
        <v>404</v>
      </c>
      <c r="P3647">
        <v>59290</v>
      </c>
      <c r="Q3647">
        <v>36</v>
      </c>
      <c r="R3647">
        <v>53738</v>
      </c>
      <c r="S3647">
        <v>1038</v>
      </c>
      <c r="T3647">
        <v>25768</v>
      </c>
      <c r="U3647">
        <v>367</v>
      </c>
      <c r="V3647">
        <v>5552</v>
      </c>
      <c r="W3647">
        <v>23.8</v>
      </c>
      <c r="X3647">
        <v>6.3</v>
      </c>
      <c r="Y3647">
        <v>28.7</v>
      </c>
      <c r="Z3647">
        <v>6.1</v>
      </c>
      <c r="AA3647">
        <v>7.6</v>
      </c>
      <c r="AB3647">
        <v>3.8</v>
      </c>
      <c r="AC3647">
        <v>24.4</v>
      </c>
      <c r="AD3647">
        <v>41.2</v>
      </c>
    </row>
    <row r="3648" spans="1:30" x14ac:dyDescent="0.45">
      <c r="A3648" t="s">
        <v>256</v>
      </c>
      <c r="B3648">
        <v>29940</v>
      </c>
      <c r="C3648" t="s">
        <v>668</v>
      </c>
      <c r="E3648">
        <v>62</v>
      </c>
      <c r="F3648" t="s">
        <v>53</v>
      </c>
      <c r="H3648">
        <v>1</v>
      </c>
      <c r="I3648" t="s">
        <v>32</v>
      </c>
      <c r="J3648">
        <v>1</v>
      </c>
      <c r="K3648" t="s">
        <v>32</v>
      </c>
      <c r="L3648">
        <v>0</v>
      </c>
      <c r="M3648" t="s">
        <v>32</v>
      </c>
      <c r="N3648">
        <v>2012</v>
      </c>
      <c r="O3648">
        <v>764</v>
      </c>
      <c r="P3648">
        <v>343999</v>
      </c>
      <c r="Q3648">
        <v>306</v>
      </c>
      <c r="R3648">
        <v>331919</v>
      </c>
      <c r="S3648">
        <v>5434</v>
      </c>
      <c r="T3648">
        <v>155086</v>
      </c>
      <c r="U3648">
        <v>458</v>
      </c>
      <c r="V3648">
        <v>12080</v>
      </c>
      <c r="W3648">
        <v>18.8</v>
      </c>
      <c r="X3648">
        <v>22.4</v>
      </c>
      <c r="Y3648">
        <v>28</v>
      </c>
      <c r="Z3648">
        <v>23.6</v>
      </c>
      <c r="AA3648">
        <v>13.3</v>
      </c>
      <c r="AB3648">
        <v>24.4</v>
      </c>
      <c r="AC3648">
        <v>16.399999999999999</v>
      </c>
      <c r="AD3648">
        <v>31</v>
      </c>
    </row>
    <row r="3649" spans="1:30" x14ac:dyDescent="0.45">
      <c r="A3649" t="s">
        <v>256</v>
      </c>
      <c r="B3649">
        <v>29940</v>
      </c>
      <c r="C3649" t="s">
        <v>668</v>
      </c>
      <c r="E3649">
        <v>71</v>
      </c>
      <c r="F3649" t="s">
        <v>54</v>
      </c>
      <c r="H3649">
        <v>1</v>
      </c>
      <c r="I3649" t="s">
        <v>32</v>
      </c>
      <c r="J3649">
        <v>1</v>
      </c>
      <c r="K3649" t="s">
        <v>32</v>
      </c>
      <c r="L3649">
        <v>0</v>
      </c>
      <c r="M3649" t="s">
        <v>32</v>
      </c>
      <c r="N3649">
        <v>2012</v>
      </c>
      <c r="O3649">
        <v>804</v>
      </c>
      <c r="P3649">
        <v>93909</v>
      </c>
      <c r="Q3649">
        <v>81</v>
      </c>
      <c r="R3649">
        <v>66709</v>
      </c>
      <c r="S3649">
        <v>1270</v>
      </c>
      <c r="T3649">
        <v>13274</v>
      </c>
      <c r="U3649">
        <v>723</v>
      </c>
      <c r="W3649">
        <v>19.3</v>
      </c>
      <c r="X3649">
        <v>31.6</v>
      </c>
      <c r="Y3649">
        <v>35.200000000000003</v>
      </c>
      <c r="Z3649">
        <v>44.2</v>
      </c>
      <c r="AA3649">
        <v>78.2</v>
      </c>
      <c r="AB3649">
        <v>66.599999999999994</v>
      </c>
      <c r="AC3649">
        <v>19.399999999999999</v>
      </c>
    </row>
    <row r="3650" spans="1:30" x14ac:dyDescent="0.45">
      <c r="A3650" t="s">
        <v>256</v>
      </c>
      <c r="B3650">
        <v>29940</v>
      </c>
      <c r="C3650" t="s">
        <v>668</v>
      </c>
      <c r="E3650">
        <v>72</v>
      </c>
      <c r="F3650" t="s">
        <v>55</v>
      </c>
      <c r="H3650">
        <v>1</v>
      </c>
      <c r="I3650" t="s">
        <v>32</v>
      </c>
      <c r="J3650">
        <v>1</v>
      </c>
      <c r="K3650" t="s">
        <v>32</v>
      </c>
      <c r="L3650">
        <v>0</v>
      </c>
      <c r="M3650" t="s">
        <v>32</v>
      </c>
      <c r="N3650">
        <v>2012</v>
      </c>
      <c r="O3650">
        <v>271</v>
      </c>
      <c r="P3650">
        <v>290085</v>
      </c>
      <c r="Q3650">
        <v>243</v>
      </c>
      <c r="R3650">
        <v>289175</v>
      </c>
      <c r="S3650">
        <v>8327</v>
      </c>
      <c r="T3650">
        <v>92734</v>
      </c>
      <c r="U3650">
        <v>28</v>
      </c>
      <c r="V3650">
        <v>910</v>
      </c>
      <c r="W3650">
        <v>9</v>
      </c>
      <c r="X3650">
        <v>14.8</v>
      </c>
      <c r="Y3650">
        <v>11</v>
      </c>
      <c r="Z3650">
        <v>15.5</v>
      </c>
      <c r="AA3650">
        <v>22.6</v>
      </c>
      <c r="AB3650">
        <v>24.9</v>
      </c>
      <c r="AC3650">
        <v>12.6</v>
      </c>
      <c r="AD3650">
        <v>23.1</v>
      </c>
    </row>
    <row r="3651" spans="1:30" x14ac:dyDescent="0.45">
      <c r="A3651" t="s">
        <v>256</v>
      </c>
      <c r="B3651">
        <v>29940</v>
      </c>
      <c r="C3651" t="s">
        <v>668</v>
      </c>
      <c r="E3651">
        <v>81</v>
      </c>
      <c r="F3651" t="s">
        <v>56</v>
      </c>
      <c r="G3651" t="s">
        <v>57</v>
      </c>
      <c r="H3651">
        <v>1</v>
      </c>
      <c r="I3651" t="s">
        <v>32</v>
      </c>
      <c r="J3651">
        <v>1</v>
      </c>
      <c r="K3651" t="s">
        <v>32</v>
      </c>
      <c r="L3651">
        <v>0</v>
      </c>
      <c r="M3651" t="s">
        <v>32</v>
      </c>
      <c r="N3651">
        <v>2012</v>
      </c>
      <c r="O3651">
        <v>957</v>
      </c>
      <c r="P3651">
        <v>67478</v>
      </c>
      <c r="Q3651">
        <v>108</v>
      </c>
      <c r="R3651">
        <v>50079</v>
      </c>
      <c r="S3651">
        <v>511</v>
      </c>
      <c r="T3651">
        <v>13555</v>
      </c>
      <c r="U3651">
        <v>849</v>
      </c>
      <c r="V3651">
        <v>17399</v>
      </c>
      <c r="W3651">
        <v>11.1</v>
      </c>
      <c r="X3651">
        <v>34.200000000000003</v>
      </c>
      <c r="Y3651">
        <v>43.1</v>
      </c>
      <c r="Z3651">
        <v>46.2</v>
      </c>
      <c r="AA3651">
        <v>38.700000000000003</v>
      </c>
      <c r="AB3651">
        <v>43.4</v>
      </c>
      <c r="AC3651">
        <v>10.3</v>
      </c>
      <c r="AD3651">
        <v>11.1</v>
      </c>
    </row>
    <row r="3652" spans="1:30" x14ac:dyDescent="0.45">
      <c r="A3652" t="s">
        <v>257</v>
      </c>
      <c r="B3652">
        <v>30020</v>
      </c>
      <c r="C3652" t="s">
        <v>670</v>
      </c>
      <c r="E3652">
        <v>0</v>
      </c>
      <c r="F3652" t="s">
        <v>31</v>
      </c>
      <c r="H3652">
        <v>1</v>
      </c>
      <c r="I3652" t="s">
        <v>32</v>
      </c>
      <c r="J3652">
        <v>1</v>
      </c>
      <c r="K3652" t="s">
        <v>32</v>
      </c>
      <c r="L3652">
        <v>0</v>
      </c>
      <c r="M3652" t="s">
        <v>32</v>
      </c>
      <c r="N3652">
        <v>2012</v>
      </c>
      <c r="O3652">
        <v>6753</v>
      </c>
      <c r="P3652">
        <v>5477508</v>
      </c>
      <c r="Q3652">
        <v>1876</v>
      </c>
      <c r="R3652">
        <v>5176922</v>
      </c>
      <c r="S3652">
        <v>27422</v>
      </c>
      <c r="T3652">
        <v>809721</v>
      </c>
      <c r="U3652">
        <v>4877</v>
      </c>
      <c r="V3652">
        <v>300585</v>
      </c>
      <c r="W3652">
        <v>4.3</v>
      </c>
      <c r="X3652">
        <v>6.8</v>
      </c>
      <c r="Y3652">
        <v>6.7</v>
      </c>
      <c r="Z3652">
        <v>7</v>
      </c>
      <c r="AA3652">
        <v>4.3</v>
      </c>
      <c r="AB3652">
        <v>5.5</v>
      </c>
      <c r="AC3652">
        <v>4.7</v>
      </c>
      <c r="AD3652">
        <v>34</v>
      </c>
    </row>
    <row r="3653" spans="1:30" x14ac:dyDescent="0.45">
      <c r="A3653" t="s">
        <v>257</v>
      </c>
      <c r="B3653">
        <v>30020</v>
      </c>
      <c r="C3653" t="s">
        <v>670</v>
      </c>
      <c r="E3653">
        <v>11</v>
      </c>
      <c r="F3653" t="s">
        <v>33</v>
      </c>
      <c r="G3653" t="s">
        <v>34</v>
      </c>
      <c r="H3653">
        <v>1</v>
      </c>
      <c r="I3653" t="s">
        <v>32</v>
      </c>
      <c r="J3653">
        <v>1</v>
      </c>
      <c r="K3653" t="s">
        <v>32</v>
      </c>
      <c r="L3653">
        <v>0</v>
      </c>
      <c r="M3653" t="s">
        <v>32</v>
      </c>
      <c r="N3653">
        <v>2012</v>
      </c>
      <c r="O3653">
        <v>143</v>
      </c>
      <c r="P3653">
        <v>3406</v>
      </c>
      <c r="Q3653">
        <v>1</v>
      </c>
      <c r="U3653">
        <v>142</v>
      </c>
      <c r="V3653">
        <v>1979</v>
      </c>
      <c r="W3653">
        <v>40.299999999999997</v>
      </c>
      <c r="X3653">
        <v>13.4</v>
      </c>
      <c r="Y3653">
        <v>0</v>
      </c>
      <c r="AC3653">
        <v>38.700000000000003</v>
      </c>
      <c r="AD3653">
        <v>20.100000000000001</v>
      </c>
    </row>
    <row r="3654" spans="1:30" x14ac:dyDescent="0.45">
      <c r="A3654" t="s">
        <v>257</v>
      </c>
      <c r="B3654">
        <v>30020</v>
      </c>
      <c r="C3654" t="s">
        <v>670</v>
      </c>
      <c r="E3654">
        <v>21</v>
      </c>
      <c r="F3654" t="s">
        <v>35</v>
      </c>
      <c r="H3654">
        <v>1</v>
      </c>
      <c r="I3654" t="s">
        <v>32</v>
      </c>
      <c r="J3654">
        <v>1</v>
      </c>
      <c r="K3654" t="s">
        <v>32</v>
      </c>
      <c r="L3654">
        <v>0</v>
      </c>
      <c r="M3654" t="s">
        <v>32</v>
      </c>
      <c r="N3654">
        <v>2012</v>
      </c>
      <c r="O3654">
        <v>63</v>
      </c>
      <c r="P3654">
        <v>30673</v>
      </c>
      <c r="Q3654">
        <v>22</v>
      </c>
      <c r="R3654">
        <v>29421</v>
      </c>
      <c r="S3654">
        <v>127</v>
      </c>
      <c r="T3654">
        <v>5584</v>
      </c>
      <c r="U3654">
        <v>40</v>
      </c>
      <c r="V3654">
        <v>1252</v>
      </c>
      <c r="W3654">
        <v>50.5</v>
      </c>
      <c r="X3654">
        <v>28.2</v>
      </c>
      <c r="Y3654">
        <v>117.7</v>
      </c>
      <c r="Z3654">
        <v>30.8</v>
      </c>
      <c r="AA3654">
        <v>41.1</v>
      </c>
      <c r="AB3654">
        <v>34.1</v>
      </c>
      <c r="AC3654">
        <v>50.4</v>
      </c>
      <c r="AD3654">
        <v>45.5</v>
      </c>
    </row>
    <row r="3655" spans="1:30" x14ac:dyDescent="0.45">
      <c r="A3655" t="s">
        <v>257</v>
      </c>
      <c r="B3655">
        <v>30020</v>
      </c>
      <c r="C3655" t="s">
        <v>670</v>
      </c>
      <c r="E3655">
        <v>23</v>
      </c>
      <c r="F3655" t="s">
        <v>37</v>
      </c>
      <c r="H3655">
        <v>1</v>
      </c>
      <c r="I3655" t="s">
        <v>32</v>
      </c>
      <c r="J3655">
        <v>1</v>
      </c>
      <c r="K3655" t="s">
        <v>32</v>
      </c>
      <c r="L3655">
        <v>0</v>
      </c>
      <c r="M3655" t="s">
        <v>32</v>
      </c>
      <c r="N3655">
        <v>2012</v>
      </c>
      <c r="O3655">
        <v>929</v>
      </c>
      <c r="P3655">
        <v>201518</v>
      </c>
      <c r="Q3655">
        <v>158</v>
      </c>
      <c r="R3655">
        <v>124609</v>
      </c>
      <c r="S3655">
        <v>892</v>
      </c>
      <c r="T3655">
        <v>24978</v>
      </c>
      <c r="U3655">
        <v>771</v>
      </c>
      <c r="V3655">
        <v>76910</v>
      </c>
      <c r="W3655">
        <v>17.899999999999999</v>
      </c>
      <c r="X3655">
        <v>21.6</v>
      </c>
      <c r="Y3655">
        <v>30.9</v>
      </c>
      <c r="Z3655">
        <v>16.5</v>
      </c>
      <c r="AA3655">
        <v>15.3</v>
      </c>
      <c r="AB3655">
        <v>9.3000000000000007</v>
      </c>
      <c r="AC3655">
        <v>16.3</v>
      </c>
      <c r="AD3655">
        <v>44.5</v>
      </c>
    </row>
    <row r="3656" spans="1:30" x14ac:dyDescent="0.45">
      <c r="A3656" t="s">
        <v>257</v>
      </c>
      <c r="B3656">
        <v>30020</v>
      </c>
      <c r="C3656" t="s">
        <v>670</v>
      </c>
      <c r="E3656" t="s">
        <v>38</v>
      </c>
      <c r="F3656" t="s">
        <v>39</v>
      </c>
      <c r="H3656">
        <v>1</v>
      </c>
      <c r="I3656" t="s">
        <v>32</v>
      </c>
      <c r="J3656">
        <v>1</v>
      </c>
      <c r="K3656" t="s">
        <v>32</v>
      </c>
      <c r="L3656">
        <v>0</v>
      </c>
      <c r="M3656" t="s">
        <v>32</v>
      </c>
      <c r="N3656">
        <v>2012</v>
      </c>
      <c r="O3656">
        <v>159</v>
      </c>
      <c r="P3656">
        <v>1449209</v>
      </c>
      <c r="Q3656">
        <v>89</v>
      </c>
      <c r="R3656">
        <v>1445040</v>
      </c>
      <c r="S3656">
        <v>3753</v>
      </c>
      <c r="T3656">
        <v>196623</v>
      </c>
      <c r="U3656">
        <v>71</v>
      </c>
      <c r="W3656">
        <v>21</v>
      </c>
      <c r="X3656">
        <v>7.1</v>
      </c>
      <c r="Y3656">
        <v>16.5</v>
      </c>
      <c r="Z3656">
        <v>7.4</v>
      </c>
      <c r="AA3656">
        <v>6.7</v>
      </c>
      <c r="AB3656">
        <v>7.2</v>
      </c>
      <c r="AC3656">
        <v>30.4</v>
      </c>
    </row>
    <row r="3657" spans="1:30" x14ac:dyDescent="0.45">
      <c r="A3657" t="s">
        <v>257</v>
      </c>
      <c r="B3657">
        <v>30020</v>
      </c>
      <c r="C3657" t="s">
        <v>670</v>
      </c>
      <c r="E3657">
        <v>42</v>
      </c>
      <c r="F3657" t="s">
        <v>40</v>
      </c>
      <c r="H3657">
        <v>1</v>
      </c>
      <c r="I3657" t="s">
        <v>32</v>
      </c>
      <c r="J3657">
        <v>1</v>
      </c>
      <c r="K3657" t="s">
        <v>32</v>
      </c>
      <c r="L3657">
        <v>0</v>
      </c>
      <c r="M3657" t="s">
        <v>32</v>
      </c>
      <c r="N3657">
        <v>2012</v>
      </c>
      <c r="O3657">
        <v>186</v>
      </c>
      <c r="P3657">
        <v>741404</v>
      </c>
      <c r="Q3657">
        <v>94</v>
      </c>
      <c r="R3657">
        <v>735633</v>
      </c>
      <c r="S3657">
        <v>961</v>
      </c>
      <c r="T3657">
        <v>31357</v>
      </c>
      <c r="U3657">
        <v>92</v>
      </c>
      <c r="V3657">
        <v>5771</v>
      </c>
      <c r="W3657">
        <v>28.7</v>
      </c>
      <c r="X3657">
        <v>43</v>
      </c>
      <c r="Y3657">
        <v>39.9</v>
      </c>
      <c r="Z3657">
        <v>45.1</v>
      </c>
      <c r="AA3657">
        <v>29.2</v>
      </c>
      <c r="AB3657">
        <v>20.399999999999999</v>
      </c>
      <c r="AC3657">
        <v>48.4</v>
      </c>
      <c r="AD3657">
        <v>19.100000000000001</v>
      </c>
    </row>
    <row r="3658" spans="1:30" x14ac:dyDescent="0.45">
      <c r="A3658" t="s">
        <v>257</v>
      </c>
      <c r="B3658">
        <v>30020</v>
      </c>
      <c r="C3658" t="s">
        <v>670</v>
      </c>
      <c r="E3658" t="s">
        <v>41</v>
      </c>
      <c r="F3658" t="s">
        <v>42</v>
      </c>
      <c r="H3658">
        <v>1</v>
      </c>
      <c r="I3658" t="s">
        <v>32</v>
      </c>
      <c r="J3658">
        <v>1</v>
      </c>
      <c r="K3658" t="s">
        <v>32</v>
      </c>
      <c r="L3658">
        <v>0</v>
      </c>
      <c r="M3658" t="s">
        <v>32</v>
      </c>
      <c r="N3658">
        <v>2012</v>
      </c>
      <c r="O3658">
        <v>1009</v>
      </c>
      <c r="P3658">
        <v>1303655</v>
      </c>
      <c r="Q3658">
        <v>383</v>
      </c>
      <c r="R3658">
        <v>1272985</v>
      </c>
      <c r="S3658">
        <v>5303</v>
      </c>
      <c r="T3658">
        <v>111460</v>
      </c>
      <c r="U3658">
        <v>626</v>
      </c>
      <c r="W3658">
        <v>16.2</v>
      </c>
      <c r="X3658">
        <v>4.9000000000000004</v>
      </c>
      <c r="Y3658">
        <v>9.1999999999999993</v>
      </c>
      <c r="Z3658">
        <v>4.0999999999999996</v>
      </c>
      <c r="AA3658">
        <v>4.4000000000000004</v>
      </c>
      <c r="AB3658">
        <v>4.5999999999999996</v>
      </c>
      <c r="AC3658">
        <v>22.4</v>
      </c>
    </row>
    <row r="3659" spans="1:30" x14ac:dyDescent="0.45">
      <c r="A3659" t="s">
        <v>257</v>
      </c>
      <c r="B3659">
        <v>30020</v>
      </c>
      <c r="C3659" t="s">
        <v>670</v>
      </c>
      <c r="E3659" t="s">
        <v>43</v>
      </c>
      <c r="F3659" t="s">
        <v>44</v>
      </c>
      <c r="G3659" t="s">
        <v>45</v>
      </c>
      <c r="H3659">
        <v>1</v>
      </c>
      <c r="I3659" t="s">
        <v>32</v>
      </c>
      <c r="J3659">
        <v>1</v>
      </c>
      <c r="K3659" t="s">
        <v>32</v>
      </c>
      <c r="L3659">
        <v>0</v>
      </c>
      <c r="M3659" t="s">
        <v>32</v>
      </c>
      <c r="N3659">
        <v>2012</v>
      </c>
      <c r="O3659">
        <v>340</v>
      </c>
      <c r="P3659">
        <v>96788</v>
      </c>
      <c r="Q3659">
        <v>50</v>
      </c>
      <c r="R3659">
        <v>82425</v>
      </c>
      <c r="S3659">
        <v>647</v>
      </c>
      <c r="T3659">
        <v>20026</v>
      </c>
      <c r="U3659">
        <v>290</v>
      </c>
      <c r="V3659">
        <v>14363</v>
      </c>
      <c r="W3659">
        <v>21.8</v>
      </c>
      <c r="X3659">
        <v>18.3</v>
      </c>
      <c r="Y3659">
        <v>41.6</v>
      </c>
      <c r="Z3659">
        <v>23.8</v>
      </c>
      <c r="AA3659">
        <v>32.700000000000003</v>
      </c>
      <c r="AB3659">
        <v>31</v>
      </c>
      <c r="AC3659">
        <v>21.6</v>
      </c>
      <c r="AD3659">
        <v>38.799999999999997</v>
      </c>
    </row>
    <row r="3660" spans="1:30" x14ac:dyDescent="0.45">
      <c r="A3660" t="s">
        <v>257</v>
      </c>
      <c r="B3660">
        <v>30020</v>
      </c>
      <c r="C3660" t="s">
        <v>670</v>
      </c>
      <c r="E3660">
        <v>51</v>
      </c>
      <c r="F3660" t="s">
        <v>46</v>
      </c>
      <c r="H3660">
        <v>1</v>
      </c>
      <c r="I3660" t="s">
        <v>32</v>
      </c>
      <c r="J3660">
        <v>1</v>
      </c>
      <c r="K3660" t="s">
        <v>32</v>
      </c>
      <c r="L3660">
        <v>0</v>
      </c>
      <c r="M3660" t="s">
        <v>32</v>
      </c>
      <c r="N3660">
        <v>2012</v>
      </c>
      <c r="O3660">
        <v>49</v>
      </c>
      <c r="P3660">
        <v>112694</v>
      </c>
      <c r="Q3660">
        <v>28</v>
      </c>
      <c r="R3660">
        <v>112387</v>
      </c>
      <c r="S3660">
        <v>619</v>
      </c>
      <c r="T3660">
        <v>18300</v>
      </c>
      <c r="U3660">
        <v>21</v>
      </c>
      <c r="V3660">
        <v>307</v>
      </c>
      <c r="W3660">
        <v>22.1</v>
      </c>
      <c r="X3660">
        <v>10.3</v>
      </c>
      <c r="Y3660">
        <v>37.799999999999997</v>
      </c>
      <c r="Z3660">
        <v>10.7</v>
      </c>
      <c r="AA3660">
        <v>12.5</v>
      </c>
      <c r="AB3660">
        <v>10.9</v>
      </c>
      <c r="AC3660">
        <v>11.9</v>
      </c>
      <c r="AD3660">
        <v>2.1</v>
      </c>
    </row>
    <row r="3661" spans="1:30" x14ac:dyDescent="0.45">
      <c r="A3661" t="s">
        <v>257</v>
      </c>
      <c r="B3661">
        <v>30020</v>
      </c>
      <c r="C3661" t="s">
        <v>670</v>
      </c>
      <c r="E3661">
        <v>52</v>
      </c>
      <c r="F3661" t="s">
        <v>47</v>
      </c>
      <c r="G3661" t="s">
        <v>48</v>
      </c>
      <c r="H3661">
        <v>1</v>
      </c>
      <c r="I3661" t="s">
        <v>32</v>
      </c>
      <c r="J3661">
        <v>1</v>
      </c>
      <c r="K3661" t="s">
        <v>32</v>
      </c>
      <c r="L3661">
        <v>0</v>
      </c>
      <c r="M3661" t="s">
        <v>32</v>
      </c>
      <c r="N3661">
        <v>2012</v>
      </c>
      <c r="O3661">
        <v>337</v>
      </c>
      <c r="P3661">
        <v>217587</v>
      </c>
      <c r="Q3661">
        <v>163</v>
      </c>
      <c r="R3661">
        <v>207331</v>
      </c>
      <c r="S3661">
        <v>1732</v>
      </c>
      <c r="T3661">
        <v>56117</v>
      </c>
      <c r="U3661">
        <v>174</v>
      </c>
      <c r="W3661">
        <v>21</v>
      </c>
      <c r="X3661">
        <v>8.1999999999999993</v>
      </c>
      <c r="Y3661">
        <v>28</v>
      </c>
      <c r="Z3661">
        <v>9.4</v>
      </c>
      <c r="AA3661">
        <v>9</v>
      </c>
      <c r="AB3661">
        <v>9.8000000000000007</v>
      </c>
      <c r="AC3661">
        <v>38</v>
      </c>
    </row>
    <row r="3662" spans="1:30" x14ac:dyDescent="0.45">
      <c r="A3662" t="s">
        <v>257</v>
      </c>
      <c r="B3662">
        <v>30020</v>
      </c>
      <c r="C3662" t="s">
        <v>670</v>
      </c>
      <c r="E3662">
        <v>53</v>
      </c>
      <c r="F3662" t="s">
        <v>49</v>
      </c>
      <c r="H3662">
        <v>1</v>
      </c>
      <c r="I3662" t="s">
        <v>32</v>
      </c>
      <c r="J3662">
        <v>1</v>
      </c>
      <c r="K3662" t="s">
        <v>32</v>
      </c>
      <c r="L3662">
        <v>0</v>
      </c>
      <c r="M3662" t="s">
        <v>32</v>
      </c>
      <c r="N3662">
        <v>2012</v>
      </c>
      <c r="O3662">
        <v>519</v>
      </c>
      <c r="P3662">
        <v>158169</v>
      </c>
      <c r="Q3662">
        <v>109</v>
      </c>
      <c r="R3662">
        <v>145038</v>
      </c>
      <c r="S3662">
        <v>548</v>
      </c>
      <c r="T3662">
        <v>19245</v>
      </c>
      <c r="U3662">
        <v>410</v>
      </c>
      <c r="V3662">
        <v>13131</v>
      </c>
      <c r="W3662">
        <v>20.100000000000001</v>
      </c>
      <c r="X3662">
        <v>40.1</v>
      </c>
      <c r="Y3662">
        <v>25</v>
      </c>
      <c r="Z3662">
        <v>45.4</v>
      </c>
      <c r="AA3662">
        <v>42</v>
      </c>
      <c r="AB3662">
        <v>32.799999999999997</v>
      </c>
      <c r="AC3662">
        <v>22.4</v>
      </c>
      <c r="AD3662">
        <v>45</v>
      </c>
    </row>
    <row r="3663" spans="1:30" x14ac:dyDescent="0.45">
      <c r="A3663" t="s">
        <v>257</v>
      </c>
      <c r="B3663">
        <v>30020</v>
      </c>
      <c r="C3663" t="s">
        <v>670</v>
      </c>
      <c r="E3663">
        <v>54</v>
      </c>
      <c r="F3663" t="s">
        <v>50</v>
      </c>
      <c r="H3663">
        <v>1</v>
      </c>
      <c r="I3663" t="s">
        <v>32</v>
      </c>
      <c r="J3663">
        <v>1</v>
      </c>
      <c r="K3663" t="s">
        <v>32</v>
      </c>
      <c r="L3663">
        <v>0</v>
      </c>
      <c r="M3663" t="s">
        <v>32</v>
      </c>
      <c r="N3663">
        <v>2012</v>
      </c>
      <c r="O3663">
        <v>337</v>
      </c>
      <c r="P3663">
        <v>123014</v>
      </c>
      <c r="Q3663">
        <v>156</v>
      </c>
      <c r="R3663">
        <v>117121</v>
      </c>
      <c r="S3663">
        <v>1159</v>
      </c>
      <c r="T3663">
        <v>47087</v>
      </c>
      <c r="U3663">
        <v>182</v>
      </c>
      <c r="V3663">
        <v>5893</v>
      </c>
      <c r="W3663">
        <v>16.8</v>
      </c>
      <c r="X3663">
        <v>8.6</v>
      </c>
      <c r="Y3663">
        <v>30.6</v>
      </c>
      <c r="Z3663">
        <v>9.3000000000000007</v>
      </c>
      <c r="AA3663">
        <v>13.3</v>
      </c>
      <c r="AB3663">
        <v>7.4</v>
      </c>
      <c r="AC3663">
        <v>16.100000000000001</v>
      </c>
      <c r="AD3663">
        <v>10</v>
      </c>
    </row>
    <row r="3664" spans="1:30" x14ac:dyDescent="0.45">
      <c r="A3664" t="s">
        <v>257</v>
      </c>
      <c r="B3664">
        <v>30020</v>
      </c>
      <c r="C3664" t="s">
        <v>670</v>
      </c>
      <c r="E3664">
        <v>56</v>
      </c>
      <c r="F3664" t="s">
        <v>51</v>
      </c>
      <c r="H3664">
        <v>1</v>
      </c>
      <c r="I3664" t="s">
        <v>32</v>
      </c>
      <c r="J3664">
        <v>1</v>
      </c>
      <c r="K3664" t="s">
        <v>32</v>
      </c>
      <c r="L3664">
        <v>0</v>
      </c>
      <c r="M3664" t="s">
        <v>32</v>
      </c>
      <c r="N3664">
        <v>2012</v>
      </c>
      <c r="O3664">
        <v>417</v>
      </c>
      <c r="P3664">
        <v>96305</v>
      </c>
      <c r="Q3664">
        <v>96</v>
      </c>
      <c r="R3664">
        <v>91028</v>
      </c>
      <c r="S3664">
        <v>1906</v>
      </c>
      <c r="T3664">
        <v>42517</v>
      </c>
      <c r="U3664">
        <v>320</v>
      </c>
      <c r="V3664">
        <v>5277</v>
      </c>
      <c r="W3664">
        <v>19.2</v>
      </c>
      <c r="X3664">
        <v>8.8000000000000007</v>
      </c>
      <c r="Y3664">
        <v>32.299999999999997</v>
      </c>
      <c r="Z3664">
        <v>9.8000000000000007</v>
      </c>
      <c r="AA3664">
        <v>19.600000000000001</v>
      </c>
      <c r="AB3664">
        <v>9.9</v>
      </c>
      <c r="AC3664">
        <v>26.4</v>
      </c>
      <c r="AD3664">
        <v>28.4</v>
      </c>
    </row>
    <row r="3665" spans="1:30" x14ac:dyDescent="0.45">
      <c r="A3665" t="s">
        <v>257</v>
      </c>
      <c r="B3665">
        <v>30020</v>
      </c>
      <c r="C3665" t="s">
        <v>670</v>
      </c>
      <c r="E3665">
        <v>61</v>
      </c>
      <c r="F3665" t="s">
        <v>52</v>
      </c>
      <c r="H3665">
        <v>1</v>
      </c>
      <c r="I3665" t="s">
        <v>32</v>
      </c>
      <c r="J3665">
        <v>1</v>
      </c>
      <c r="K3665" t="s">
        <v>32</v>
      </c>
      <c r="L3665">
        <v>0</v>
      </c>
      <c r="M3665" t="s">
        <v>32</v>
      </c>
      <c r="N3665">
        <v>2012</v>
      </c>
      <c r="O3665">
        <v>148</v>
      </c>
      <c r="P3665">
        <v>29258</v>
      </c>
      <c r="Q3665">
        <v>13</v>
      </c>
      <c r="R3665">
        <v>27665</v>
      </c>
      <c r="S3665">
        <v>227</v>
      </c>
      <c r="T3665">
        <v>8395</v>
      </c>
      <c r="U3665">
        <v>135</v>
      </c>
      <c r="W3665">
        <v>32.5</v>
      </c>
      <c r="X3665">
        <v>9.1999999999999993</v>
      </c>
      <c r="Y3665">
        <v>0</v>
      </c>
      <c r="Z3665">
        <v>9.3000000000000007</v>
      </c>
      <c r="AA3665">
        <v>6.8</v>
      </c>
      <c r="AB3665">
        <v>9.1999999999999993</v>
      </c>
      <c r="AC3665">
        <v>33.9</v>
      </c>
    </row>
    <row r="3666" spans="1:30" x14ac:dyDescent="0.45">
      <c r="A3666" t="s">
        <v>257</v>
      </c>
      <c r="B3666">
        <v>30020</v>
      </c>
      <c r="C3666" t="s">
        <v>670</v>
      </c>
      <c r="E3666">
        <v>62</v>
      </c>
      <c r="F3666" t="s">
        <v>53</v>
      </c>
      <c r="H3666">
        <v>1</v>
      </c>
      <c r="I3666" t="s">
        <v>32</v>
      </c>
      <c r="J3666">
        <v>1</v>
      </c>
      <c r="K3666" t="s">
        <v>32</v>
      </c>
      <c r="L3666">
        <v>0</v>
      </c>
      <c r="M3666" t="s">
        <v>32</v>
      </c>
      <c r="N3666">
        <v>2012</v>
      </c>
      <c r="O3666">
        <v>673</v>
      </c>
      <c r="P3666">
        <v>462461</v>
      </c>
      <c r="Q3666">
        <v>239</v>
      </c>
      <c r="R3666">
        <v>371259</v>
      </c>
      <c r="S3666">
        <v>3666</v>
      </c>
      <c r="T3666">
        <v>122033</v>
      </c>
      <c r="U3666">
        <v>435</v>
      </c>
      <c r="W3666">
        <v>18.899999999999999</v>
      </c>
      <c r="X3666">
        <v>48.1</v>
      </c>
      <c r="Y3666">
        <v>23.6</v>
      </c>
      <c r="Z3666">
        <v>33.6</v>
      </c>
      <c r="AA3666">
        <v>21.3</v>
      </c>
      <c r="AB3666">
        <v>29.4</v>
      </c>
      <c r="AC3666">
        <v>21.6</v>
      </c>
    </row>
    <row r="3667" spans="1:30" x14ac:dyDescent="0.45">
      <c r="A3667" t="s">
        <v>257</v>
      </c>
      <c r="B3667">
        <v>30020</v>
      </c>
      <c r="C3667" t="s">
        <v>670</v>
      </c>
      <c r="E3667">
        <v>71</v>
      </c>
      <c r="F3667" t="s">
        <v>54</v>
      </c>
      <c r="H3667">
        <v>1</v>
      </c>
      <c r="I3667" t="s">
        <v>32</v>
      </c>
      <c r="J3667">
        <v>1</v>
      </c>
      <c r="K3667" t="s">
        <v>32</v>
      </c>
      <c r="L3667">
        <v>0</v>
      </c>
      <c r="M3667" t="s">
        <v>32</v>
      </c>
      <c r="N3667">
        <v>2012</v>
      </c>
      <c r="O3667">
        <v>206</v>
      </c>
      <c r="P3667">
        <v>10715</v>
      </c>
      <c r="Q3667">
        <v>14</v>
      </c>
      <c r="R3667">
        <v>6781</v>
      </c>
      <c r="S3667">
        <v>172</v>
      </c>
      <c r="T3667">
        <v>2371</v>
      </c>
      <c r="U3667">
        <v>192</v>
      </c>
      <c r="V3667">
        <v>3934</v>
      </c>
      <c r="W3667">
        <v>26</v>
      </c>
      <c r="X3667">
        <v>20.6</v>
      </c>
      <c r="Y3667">
        <v>29.8</v>
      </c>
      <c r="Z3667">
        <v>9.6</v>
      </c>
      <c r="AA3667">
        <v>8.6</v>
      </c>
      <c r="AB3667">
        <v>9.4</v>
      </c>
      <c r="AC3667">
        <v>26.4</v>
      </c>
      <c r="AD3667">
        <v>42</v>
      </c>
    </row>
    <row r="3668" spans="1:30" x14ac:dyDescent="0.45">
      <c r="A3668" t="s">
        <v>257</v>
      </c>
      <c r="B3668">
        <v>30020</v>
      </c>
      <c r="C3668" t="s">
        <v>670</v>
      </c>
      <c r="E3668">
        <v>72</v>
      </c>
      <c r="F3668" t="s">
        <v>55</v>
      </c>
      <c r="H3668">
        <v>1</v>
      </c>
      <c r="I3668" t="s">
        <v>32</v>
      </c>
      <c r="J3668">
        <v>1</v>
      </c>
      <c r="K3668" t="s">
        <v>32</v>
      </c>
      <c r="L3668">
        <v>0</v>
      </c>
      <c r="M3668" t="s">
        <v>32</v>
      </c>
      <c r="N3668">
        <v>2012</v>
      </c>
      <c r="O3668">
        <v>263</v>
      </c>
      <c r="P3668">
        <v>213972</v>
      </c>
      <c r="Q3668">
        <v>194</v>
      </c>
      <c r="R3668">
        <v>209692</v>
      </c>
      <c r="S3668">
        <v>4551</v>
      </c>
      <c r="T3668">
        <v>64027</v>
      </c>
      <c r="U3668">
        <v>69</v>
      </c>
      <c r="V3668">
        <v>4279</v>
      </c>
      <c r="W3668">
        <v>18.2</v>
      </c>
      <c r="X3668">
        <v>12.8</v>
      </c>
      <c r="Y3668">
        <v>22.5</v>
      </c>
      <c r="Z3668">
        <v>13.4</v>
      </c>
      <c r="AA3668">
        <v>12.1</v>
      </c>
      <c r="AB3668">
        <v>11.1</v>
      </c>
      <c r="AC3668">
        <v>29.6</v>
      </c>
      <c r="AD3668">
        <v>38.9</v>
      </c>
    </row>
    <row r="3669" spans="1:30" x14ac:dyDescent="0.45">
      <c r="A3669" t="s">
        <v>257</v>
      </c>
      <c r="B3669">
        <v>30020</v>
      </c>
      <c r="C3669" t="s">
        <v>670</v>
      </c>
      <c r="E3669">
        <v>81</v>
      </c>
      <c r="F3669" t="s">
        <v>56</v>
      </c>
      <c r="G3669" t="s">
        <v>57</v>
      </c>
      <c r="H3669">
        <v>1</v>
      </c>
      <c r="I3669" t="s">
        <v>32</v>
      </c>
      <c r="J3669">
        <v>1</v>
      </c>
      <c r="K3669" t="s">
        <v>32</v>
      </c>
      <c r="L3669">
        <v>0</v>
      </c>
      <c r="M3669" t="s">
        <v>32</v>
      </c>
      <c r="N3669">
        <v>2012</v>
      </c>
      <c r="O3669">
        <v>989</v>
      </c>
      <c r="P3669">
        <v>74727</v>
      </c>
      <c r="Q3669">
        <v>83</v>
      </c>
      <c r="R3669">
        <v>45440</v>
      </c>
      <c r="S3669">
        <v>701</v>
      </c>
      <c r="T3669">
        <v>16187</v>
      </c>
      <c r="U3669">
        <v>905</v>
      </c>
      <c r="V3669">
        <v>29287</v>
      </c>
      <c r="W3669">
        <v>12.2</v>
      </c>
      <c r="X3669">
        <v>11</v>
      </c>
      <c r="Y3669">
        <v>21.1</v>
      </c>
      <c r="Z3669">
        <v>18.8</v>
      </c>
      <c r="AA3669">
        <v>15.8</v>
      </c>
      <c r="AB3669">
        <v>16.100000000000001</v>
      </c>
      <c r="AC3669">
        <v>12.7</v>
      </c>
      <c r="AD3669">
        <v>24.3</v>
      </c>
    </row>
    <row r="3670" spans="1:30" x14ac:dyDescent="0.45">
      <c r="A3670" t="s">
        <v>258</v>
      </c>
      <c r="B3670">
        <v>30140</v>
      </c>
      <c r="C3670" t="s">
        <v>671</v>
      </c>
      <c r="E3670">
        <v>0</v>
      </c>
      <c r="F3670" t="s">
        <v>31</v>
      </c>
      <c r="H3670">
        <v>1</v>
      </c>
      <c r="I3670" t="s">
        <v>32</v>
      </c>
      <c r="J3670">
        <v>1</v>
      </c>
      <c r="K3670" t="s">
        <v>32</v>
      </c>
      <c r="L3670">
        <v>0</v>
      </c>
      <c r="M3670" t="s">
        <v>32</v>
      </c>
      <c r="N3670">
        <v>2012</v>
      </c>
      <c r="O3670">
        <v>9114</v>
      </c>
      <c r="P3670">
        <v>11261700</v>
      </c>
      <c r="Q3670">
        <v>2098</v>
      </c>
      <c r="R3670">
        <v>10953380</v>
      </c>
      <c r="S3670">
        <v>44626</v>
      </c>
      <c r="T3670">
        <v>1376597</v>
      </c>
      <c r="U3670">
        <v>7016</v>
      </c>
      <c r="V3670">
        <v>308320</v>
      </c>
      <c r="W3670">
        <v>6.6</v>
      </c>
      <c r="X3670">
        <v>14.1</v>
      </c>
      <c r="Y3670">
        <v>7.6</v>
      </c>
      <c r="Z3670">
        <v>14.9</v>
      </c>
      <c r="AA3670">
        <v>11.4</v>
      </c>
      <c r="AB3670">
        <v>12.9</v>
      </c>
      <c r="AC3670">
        <v>7.8</v>
      </c>
      <c r="AD3670">
        <v>12.9</v>
      </c>
    </row>
    <row r="3671" spans="1:30" x14ac:dyDescent="0.45">
      <c r="A3671" t="s">
        <v>258</v>
      </c>
      <c r="B3671">
        <v>30140</v>
      </c>
      <c r="C3671" t="s">
        <v>671</v>
      </c>
      <c r="E3671">
        <v>11</v>
      </c>
      <c r="F3671" t="s">
        <v>33</v>
      </c>
      <c r="G3671" t="s">
        <v>34</v>
      </c>
      <c r="H3671">
        <v>1</v>
      </c>
      <c r="I3671" t="s">
        <v>32</v>
      </c>
      <c r="J3671">
        <v>1</v>
      </c>
      <c r="K3671" t="s">
        <v>32</v>
      </c>
      <c r="L3671">
        <v>0</v>
      </c>
      <c r="M3671" t="s">
        <v>32</v>
      </c>
      <c r="N3671">
        <v>2012</v>
      </c>
      <c r="O3671">
        <v>156</v>
      </c>
      <c r="P3671">
        <v>7209</v>
      </c>
      <c r="Q3671">
        <v>1</v>
      </c>
      <c r="U3671">
        <v>155</v>
      </c>
      <c r="V3671">
        <v>3619</v>
      </c>
      <c r="W3671">
        <v>31.8</v>
      </c>
      <c r="X3671">
        <v>13.6</v>
      </c>
      <c r="Y3671">
        <v>0</v>
      </c>
      <c r="AC3671">
        <v>30.5</v>
      </c>
      <c r="AD3671">
        <v>23.3</v>
      </c>
    </row>
    <row r="3672" spans="1:30" x14ac:dyDescent="0.45">
      <c r="A3672" t="s">
        <v>258</v>
      </c>
      <c r="B3672">
        <v>30140</v>
      </c>
      <c r="C3672" t="s">
        <v>671</v>
      </c>
      <c r="E3672">
        <v>23</v>
      </c>
      <c r="F3672" t="s">
        <v>37</v>
      </c>
      <c r="H3672">
        <v>1</v>
      </c>
      <c r="I3672" t="s">
        <v>32</v>
      </c>
      <c r="J3672">
        <v>1</v>
      </c>
      <c r="K3672" t="s">
        <v>32</v>
      </c>
      <c r="L3672">
        <v>0</v>
      </c>
      <c r="M3672" t="s">
        <v>32</v>
      </c>
      <c r="N3672">
        <v>2012</v>
      </c>
      <c r="O3672">
        <v>913</v>
      </c>
      <c r="P3672">
        <v>248744</v>
      </c>
      <c r="Q3672">
        <v>171</v>
      </c>
      <c r="R3672">
        <v>200891</v>
      </c>
      <c r="S3672">
        <v>1006</v>
      </c>
      <c r="T3672">
        <v>35254</v>
      </c>
      <c r="U3672">
        <v>743</v>
      </c>
      <c r="V3672">
        <v>47853</v>
      </c>
      <c r="W3672">
        <v>22.4</v>
      </c>
      <c r="X3672">
        <v>28.6</v>
      </c>
      <c r="Y3672">
        <v>50.7</v>
      </c>
      <c r="Z3672">
        <v>38</v>
      </c>
      <c r="AA3672">
        <v>36.799999999999997</v>
      </c>
      <c r="AB3672">
        <v>35.299999999999997</v>
      </c>
      <c r="AC3672">
        <v>23.7</v>
      </c>
      <c r="AD3672">
        <v>34.799999999999997</v>
      </c>
    </row>
    <row r="3673" spans="1:30" x14ac:dyDescent="0.45">
      <c r="A3673" t="s">
        <v>258</v>
      </c>
      <c r="B3673">
        <v>30140</v>
      </c>
      <c r="C3673" t="s">
        <v>671</v>
      </c>
      <c r="E3673" t="s">
        <v>38</v>
      </c>
      <c r="F3673" t="s">
        <v>39</v>
      </c>
      <c r="H3673">
        <v>1</v>
      </c>
      <c r="I3673" t="s">
        <v>32</v>
      </c>
      <c r="J3673">
        <v>1</v>
      </c>
      <c r="K3673" t="s">
        <v>32</v>
      </c>
      <c r="L3673">
        <v>0</v>
      </c>
      <c r="M3673" t="s">
        <v>32</v>
      </c>
      <c r="N3673">
        <v>2012</v>
      </c>
      <c r="O3673">
        <v>475</v>
      </c>
      <c r="P3673">
        <v>2603137</v>
      </c>
      <c r="Q3673">
        <v>225</v>
      </c>
      <c r="R3673">
        <v>2594925</v>
      </c>
      <c r="S3673">
        <v>8446</v>
      </c>
      <c r="T3673">
        <v>349639</v>
      </c>
      <c r="U3673">
        <v>251</v>
      </c>
      <c r="W3673">
        <v>23.1</v>
      </c>
      <c r="X3673">
        <v>7.1</v>
      </c>
      <c r="Y3673">
        <v>35.5</v>
      </c>
      <c r="Z3673">
        <v>7.2</v>
      </c>
      <c r="AA3673">
        <v>11.9</v>
      </c>
      <c r="AB3673">
        <v>12.4</v>
      </c>
      <c r="AC3673">
        <v>24.8</v>
      </c>
    </row>
    <row r="3674" spans="1:30" x14ac:dyDescent="0.45">
      <c r="A3674" t="s">
        <v>258</v>
      </c>
      <c r="B3674">
        <v>30140</v>
      </c>
      <c r="C3674" t="s">
        <v>671</v>
      </c>
      <c r="E3674">
        <v>42</v>
      </c>
      <c r="F3674" t="s">
        <v>40</v>
      </c>
      <c r="H3674">
        <v>1</v>
      </c>
      <c r="I3674" t="s">
        <v>32</v>
      </c>
      <c r="J3674">
        <v>1</v>
      </c>
      <c r="K3674" t="s">
        <v>32</v>
      </c>
      <c r="L3674">
        <v>0</v>
      </c>
      <c r="M3674" t="s">
        <v>32</v>
      </c>
      <c r="N3674">
        <v>2012</v>
      </c>
      <c r="O3674">
        <v>310</v>
      </c>
      <c r="P3674">
        <v>3676954</v>
      </c>
      <c r="Q3674">
        <v>94</v>
      </c>
      <c r="R3674">
        <v>3670669</v>
      </c>
      <c r="S3674">
        <v>2458</v>
      </c>
      <c r="T3674">
        <v>99247</v>
      </c>
      <c r="U3674">
        <v>216</v>
      </c>
      <c r="V3674">
        <v>6285</v>
      </c>
      <c r="W3674">
        <v>24.3</v>
      </c>
      <c r="X3674">
        <v>10</v>
      </c>
      <c r="Y3674">
        <v>40</v>
      </c>
      <c r="Z3674">
        <v>10.4</v>
      </c>
      <c r="AA3674">
        <v>20.9</v>
      </c>
      <c r="AB3674">
        <v>17.899999999999999</v>
      </c>
      <c r="AC3674">
        <v>38.799999999999997</v>
      </c>
      <c r="AD3674">
        <v>31.3</v>
      </c>
    </row>
    <row r="3675" spans="1:30" x14ac:dyDescent="0.45">
      <c r="A3675" t="s">
        <v>258</v>
      </c>
      <c r="B3675">
        <v>30140</v>
      </c>
      <c r="C3675" t="s">
        <v>671</v>
      </c>
      <c r="E3675" t="s">
        <v>41</v>
      </c>
      <c r="F3675" t="s">
        <v>42</v>
      </c>
      <c r="H3675">
        <v>1</v>
      </c>
      <c r="I3675" t="s">
        <v>32</v>
      </c>
      <c r="J3675">
        <v>1</v>
      </c>
      <c r="K3675" t="s">
        <v>32</v>
      </c>
      <c r="L3675">
        <v>0</v>
      </c>
      <c r="M3675" t="s">
        <v>32</v>
      </c>
      <c r="N3675">
        <v>2012</v>
      </c>
      <c r="O3675">
        <v>1394</v>
      </c>
      <c r="Q3675">
        <v>418</v>
      </c>
      <c r="U3675">
        <v>975</v>
      </c>
      <c r="W3675">
        <v>14</v>
      </c>
      <c r="Y3675">
        <v>22.6</v>
      </c>
      <c r="AC3675">
        <v>14</v>
      </c>
    </row>
    <row r="3676" spans="1:30" x14ac:dyDescent="0.45">
      <c r="A3676" t="s">
        <v>258</v>
      </c>
      <c r="B3676">
        <v>30140</v>
      </c>
      <c r="C3676" t="s">
        <v>671</v>
      </c>
      <c r="E3676" t="s">
        <v>43</v>
      </c>
      <c r="F3676" t="s">
        <v>44</v>
      </c>
      <c r="G3676" t="s">
        <v>45</v>
      </c>
      <c r="H3676">
        <v>1</v>
      </c>
      <c r="I3676" t="s">
        <v>32</v>
      </c>
      <c r="J3676">
        <v>1</v>
      </c>
      <c r="K3676" t="s">
        <v>32</v>
      </c>
      <c r="L3676">
        <v>0</v>
      </c>
      <c r="M3676" t="s">
        <v>32</v>
      </c>
      <c r="N3676">
        <v>2012</v>
      </c>
      <c r="O3676">
        <v>364</v>
      </c>
      <c r="P3676">
        <v>316860</v>
      </c>
      <c r="Q3676">
        <v>60</v>
      </c>
      <c r="R3676">
        <v>303535</v>
      </c>
      <c r="S3676">
        <v>2994</v>
      </c>
      <c r="T3676">
        <v>88066</v>
      </c>
      <c r="U3676">
        <v>303</v>
      </c>
      <c r="V3676">
        <v>13325</v>
      </c>
      <c r="W3676">
        <v>21.6</v>
      </c>
      <c r="X3676">
        <v>8.4</v>
      </c>
      <c r="Y3676">
        <v>47.9</v>
      </c>
      <c r="Z3676">
        <v>9.1999999999999993</v>
      </c>
      <c r="AA3676">
        <v>8.3000000000000007</v>
      </c>
      <c r="AB3676">
        <v>9.1999999999999993</v>
      </c>
      <c r="AC3676">
        <v>25.8</v>
      </c>
      <c r="AD3676">
        <v>27.1</v>
      </c>
    </row>
    <row r="3677" spans="1:30" x14ac:dyDescent="0.45">
      <c r="A3677" t="s">
        <v>258</v>
      </c>
      <c r="B3677">
        <v>30140</v>
      </c>
      <c r="C3677" t="s">
        <v>671</v>
      </c>
      <c r="E3677">
        <v>51</v>
      </c>
      <c r="F3677" t="s">
        <v>46</v>
      </c>
      <c r="H3677">
        <v>1</v>
      </c>
      <c r="I3677" t="s">
        <v>32</v>
      </c>
      <c r="J3677">
        <v>1</v>
      </c>
      <c r="K3677" t="s">
        <v>32</v>
      </c>
      <c r="L3677">
        <v>0</v>
      </c>
      <c r="M3677" t="s">
        <v>32</v>
      </c>
      <c r="N3677">
        <v>2012</v>
      </c>
      <c r="O3677">
        <v>161</v>
      </c>
      <c r="P3677">
        <v>163511</v>
      </c>
      <c r="Q3677">
        <v>28</v>
      </c>
      <c r="R3677">
        <v>159944</v>
      </c>
      <c r="S3677">
        <v>718</v>
      </c>
      <c r="T3677">
        <v>26512</v>
      </c>
      <c r="U3677">
        <v>132</v>
      </c>
      <c r="W3677">
        <v>47.4</v>
      </c>
      <c r="X3677">
        <v>7.3</v>
      </c>
      <c r="Y3677">
        <v>39.200000000000003</v>
      </c>
      <c r="Z3677">
        <v>7.5</v>
      </c>
      <c r="AA3677">
        <v>13.2</v>
      </c>
      <c r="AB3677">
        <v>9.1999999999999993</v>
      </c>
      <c r="AC3677">
        <v>55.1</v>
      </c>
    </row>
    <row r="3678" spans="1:30" x14ac:dyDescent="0.45">
      <c r="A3678" t="s">
        <v>258</v>
      </c>
      <c r="B3678">
        <v>30140</v>
      </c>
      <c r="C3678" t="s">
        <v>671</v>
      </c>
      <c r="E3678">
        <v>52</v>
      </c>
      <c r="F3678" t="s">
        <v>47</v>
      </c>
      <c r="G3678" t="s">
        <v>48</v>
      </c>
      <c r="H3678">
        <v>1</v>
      </c>
      <c r="I3678" t="s">
        <v>32</v>
      </c>
      <c r="J3678">
        <v>1</v>
      </c>
      <c r="K3678" t="s">
        <v>32</v>
      </c>
      <c r="L3678">
        <v>0</v>
      </c>
      <c r="M3678" t="s">
        <v>32</v>
      </c>
      <c r="N3678">
        <v>2012</v>
      </c>
      <c r="O3678">
        <v>92</v>
      </c>
      <c r="P3678">
        <v>82330</v>
      </c>
      <c r="Q3678">
        <v>38</v>
      </c>
      <c r="R3678">
        <v>79447</v>
      </c>
      <c r="S3678">
        <v>441</v>
      </c>
      <c r="T3678">
        <v>20258</v>
      </c>
      <c r="U3678">
        <v>54</v>
      </c>
      <c r="W3678">
        <v>33.1</v>
      </c>
      <c r="X3678">
        <v>6.9</v>
      </c>
      <c r="Y3678">
        <v>53.8</v>
      </c>
      <c r="Z3678">
        <v>7.4</v>
      </c>
      <c r="AA3678">
        <v>12.8</v>
      </c>
      <c r="AB3678">
        <v>6.2</v>
      </c>
      <c r="AC3678">
        <v>46.7</v>
      </c>
    </row>
    <row r="3679" spans="1:30" x14ac:dyDescent="0.45">
      <c r="A3679" t="s">
        <v>258</v>
      </c>
      <c r="B3679">
        <v>30140</v>
      </c>
      <c r="C3679" t="s">
        <v>671</v>
      </c>
      <c r="E3679">
        <v>53</v>
      </c>
      <c r="F3679" t="s">
        <v>49</v>
      </c>
      <c r="H3679">
        <v>1</v>
      </c>
      <c r="I3679" t="s">
        <v>32</v>
      </c>
      <c r="J3679">
        <v>1</v>
      </c>
      <c r="K3679" t="s">
        <v>32</v>
      </c>
      <c r="L3679">
        <v>0</v>
      </c>
      <c r="M3679" t="s">
        <v>32</v>
      </c>
      <c r="N3679">
        <v>2012</v>
      </c>
      <c r="O3679">
        <v>736</v>
      </c>
      <c r="P3679">
        <v>96167</v>
      </c>
      <c r="Q3679">
        <v>70</v>
      </c>
      <c r="R3679">
        <v>27412</v>
      </c>
      <c r="S3679">
        <v>310</v>
      </c>
      <c r="T3679">
        <v>6675</v>
      </c>
      <c r="U3679">
        <v>666</v>
      </c>
      <c r="W3679">
        <v>39.700000000000003</v>
      </c>
      <c r="X3679">
        <v>43.2</v>
      </c>
      <c r="Y3679">
        <v>75.2</v>
      </c>
      <c r="Z3679">
        <v>38.700000000000003</v>
      </c>
      <c r="AA3679">
        <v>67.8</v>
      </c>
      <c r="AB3679">
        <v>55.6</v>
      </c>
      <c r="AC3679">
        <v>41</v>
      </c>
    </row>
    <row r="3680" spans="1:30" x14ac:dyDescent="0.45">
      <c r="A3680" t="s">
        <v>258</v>
      </c>
      <c r="B3680">
        <v>30140</v>
      </c>
      <c r="C3680" t="s">
        <v>671</v>
      </c>
      <c r="E3680">
        <v>54</v>
      </c>
      <c r="F3680" t="s">
        <v>50</v>
      </c>
      <c r="H3680">
        <v>1</v>
      </c>
      <c r="I3680" t="s">
        <v>32</v>
      </c>
      <c r="J3680">
        <v>1</v>
      </c>
      <c r="K3680" t="s">
        <v>32</v>
      </c>
      <c r="L3680">
        <v>0</v>
      </c>
      <c r="M3680" t="s">
        <v>32</v>
      </c>
      <c r="N3680">
        <v>2012</v>
      </c>
      <c r="O3680">
        <v>1022</v>
      </c>
      <c r="P3680">
        <v>150637</v>
      </c>
      <c r="Q3680">
        <v>195</v>
      </c>
      <c r="R3680">
        <v>129374</v>
      </c>
      <c r="S3680">
        <v>835</v>
      </c>
      <c r="T3680">
        <v>41924</v>
      </c>
      <c r="U3680">
        <v>827</v>
      </c>
      <c r="V3680">
        <v>21262</v>
      </c>
      <c r="W3680">
        <v>15.1</v>
      </c>
      <c r="X3680">
        <v>18.399999999999999</v>
      </c>
      <c r="Y3680">
        <v>31.5</v>
      </c>
      <c r="Z3680">
        <v>23.8</v>
      </c>
      <c r="AA3680">
        <v>36.700000000000003</v>
      </c>
      <c r="AB3680">
        <v>27.7</v>
      </c>
      <c r="AC3680">
        <v>22.8</v>
      </c>
      <c r="AD3680">
        <v>37.5</v>
      </c>
    </row>
    <row r="3681" spans="1:30" x14ac:dyDescent="0.45">
      <c r="A3681" t="s">
        <v>258</v>
      </c>
      <c r="B3681">
        <v>30140</v>
      </c>
      <c r="C3681" t="s">
        <v>671</v>
      </c>
      <c r="E3681">
        <v>55</v>
      </c>
      <c r="F3681" t="s">
        <v>59</v>
      </c>
      <c r="H3681">
        <v>1</v>
      </c>
      <c r="I3681" t="s">
        <v>32</v>
      </c>
      <c r="J3681">
        <v>1</v>
      </c>
      <c r="K3681" t="s">
        <v>32</v>
      </c>
      <c r="L3681">
        <v>0</v>
      </c>
      <c r="M3681" t="s">
        <v>32</v>
      </c>
      <c r="N3681">
        <v>2012</v>
      </c>
      <c r="O3681">
        <v>30</v>
      </c>
      <c r="P3681">
        <v>23267</v>
      </c>
      <c r="Q3681">
        <v>30</v>
      </c>
      <c r="R3681">
        <v>23267</v>
      </c>
      <c r="S3681">
        <v>641</v>
      </c>
      <c r="T3681">
        <v>29996</v>
      </c>
      <c r="U3681">
        <v>0</v>
      </c>
      <c r="V3681">
        <v>0</v>
      </c>
      <c r="W3681">
        <v>83.7</v>
      </c>
      <c r="X3681">
        <v>5.2</v>
      </c>
      <c r="Y3681">
        <v>87.1</v>
      </c>
      <c r="Z3681">
        <v>5.4</v>
      </c>
      <c r="AA3681">
        <v>8.6999999999999993</v>
      </c>
      <c r="AB3681">
        <v>6</v>
      </c>
      <c r="AC3681">
        <v>0</v>
      </c>
      <c r="AD3681">
        <v>0</v>
      </c>
    </row>
    <row r="3682" spans="1:30" x14ac:dyDescent="0.45">
      <c r="A3682" t="s">
        <v>258</v>
      </c>
      <c r="B3682">
        <v>30140</v>
      </c>
      <c r="C3682" t="s">
        <v>671</v>
      </c>
      <c r="E3682">
        <v>56</v>
      </c>
      <c r="F3682" t="s">
        <v>51</v>
      </c>
      <c r="H3682">
        <v>1</v>
      </c>
      <c r="I3682" t="s">
        <v>32</v>
      </c>
      <c r="J3682">
        <v>1</v>
      </c>
      <c r="K3682" t="s">
        <v>32</v>
      </c>
      <c r="L3682">
        <v>0</v>
      </c>
      <c r="M3682" t="s">
        <v>32</v>
      </c>
      <c r="N3682">
        <v>2012</v>
      </c>
      <c r="O3682">
        <v>728</v>
      </c>
      <c r="P3682">
        <v>116992</v>
      </c>
      <c r="Q3682">
        <v>109</v>
      </c>
      <c r="R3682">
        <v>108481</v>
      </c>
      <c r="S3682">
        <v>1486</v>
      </c>
      <c r="T3682">
        <v>44748</v>
      </c>
      <c r="U3682">
        <v>619</v>
      </c>
      <c r="V3682">
        <v>8511</v>
      </c>
      <c r="W3682">
        <v>20.8</v>
      </c>
      <c r="X3682">
        <v>43.2</v>
      </c>
      <c r="Y3682">
        <v>51.8</v>
      </c>
      <c r="Z3682">
        <v>48.1</v>
      </c>
      <c r="AA3682">
        <v>37.299999999999997</v>
      </c>
      <c r="AB3682">
        <v>47.5</v>
      </c>
      <c r="AC3682">
        <v>23.1</v>
      </c>
      <c r="AD3682">
        <v>22.1</v>
      </c>
    </row>
    <row r="3683" spans="1:30" x14ac:dyDescent="0.45">
      <c r="A3683" t="s">
        <v>258</v>
      </c>
      <c r="B3683">
        <v>30140</v>
      </c>
      <c r="C3683" t="s">
        <v>671</v>
      </c>
      <c r="E3683">
        <v>61</v>
      </c>
      <c r="F3683" t="s">
        <v>52</v>
      </c>
      <c r="H3683">
        <v>1</v>
      </c>
      <c r="I3683" t="s">
        <v>32</v>
      </c>
      <c r="J3683">
        <v>1</v>
      </c>
      <c r="K3683" t="s">
        <v>32</v>
      </c>
      <c r="L3683">
        <v>0</v>
      </c>
      <c r="M3683" t="s">
        <v>32</v>
      </c>
      <c r="N3683">
        <v>2012</v>
      </c>
      <c r="O3683">
        <v>187</v>
      </c>
      <c r="P3683">
        <v>50824</v>
      </c>
      <c r="Q3683">
        <v>8</v>
      </c>
      <c r="R3683">
        <v>49373</v>
      </c>
      <c r="S3683">
        <v>1211</v>
      </c>
      <c r="T3683">
        <v>23441</v>
      </c>
      <c r="U3683">
        <v>179</v>
      </c>
      <c r="V3683">
        <v>1451</v>
      </c>
      <c r="W3683">
        <v>35.200000000000003</v>
      </c>
      <c r="X3683">
        <v>5.7</v>
      </c>
      <c r="Y3683">
        <v>0</v>
      </c>
      <c r="Z3683">
        <v>6.1</v>
      </c>
      <c r="AA3683">
        <v>6.4</v>
      </c>
      <c r="AB3683">
        <v>6.1</v>
      </c>
      <c r="AC3683">
        <v>35.1</v>
      </c>
      <c r="AD3683">
        <v>29.2</v>
      </c>
    </row>
    <row r="3684" spans="1:30" x14ac:dyDescent="0.45">
      <c r="A3684" t="s">
        <v>258</v>
      </c>
      <c r="B3684">
        <v>30140</v>
      </c>
      <c r="C3684" t="s">
        <v>671</v>
      </c>
      <c r="E3684">
        <v>62</v>
      </c>
      <c r="F3684" t="s">
        <v>53</v>
      </c>
      <c r="H3684">
        <v>1</v>
      </c>
      <c r="I3684" t="s">
        <v>32</v>
      </c>
      <c r="J3684">
        <v>1</v>
      </c>
      <c r="K3684" t="s">
        <v>32</v>
      </c>
      <c r="L3684">
        <v>0</v>
      </c>
      <c r="M3684" t="s">
        <v>32</v>
      </c>
      <c r="N3684">
        <v>2012</v>
      </c>
      <c r="O3684">
        <v>576</v>
      </c>
      <c r="P3684">
        <v>638113</v>
      </c>
      <c r="Q3684">
        <v>231</v>
      </c>
      <c r="R3684">
        <v>630782</v>
      </c>
      <c r="S3684">
        <v>8409</v>
      </c>
      <c r="T3684">
        <v>269850</v>
      </c>
      <c r="U3684">
        <v>345</v>
      </c>
      <c r="W3684">
        <v>21.4</v>
      </c>
      <c r="X3684">
        <v>21.6</v>
      </c>
      <c r="Y3684">
        <v>26.7</v>
      </c>
      <c r="Z3684">
        <v>22.7</v>
      </c>
      <c r="AA3684">
        <v>34.9</v>
      </c>
      <c r="AB3684">
        <v>27.9</v>
      </c>
      <c r="AC3684">
        <v>24.7</v>
      </c>
    </row>
    <row r="3685" spans="1:30" x14ac:dyDescent="0.45">
      <c r="A3685" t="s">
        <v>258</v>
      </c>
      <c r="B3685">
        <v>30140</v>
      </c>
      <c r="C3685" t="s">
        <v>671</v>
      </c>
      <c r="E3685">
        <v>71</v>
      </c>
      <c r="F3685" t="s">
        <v>54</v>
      </c>
      <c r="H3685">
        <v>1</v>
      </c>
      <c r="I3685" t="s">
        <v>32</v>
      </c>
      <c r="J3685">
        <v>1</v>
      </c>
      <c r="K3685" t="s">
        <v>32</v>
      </c>
      <c r="L3685">
        <v>0</v>
      </c>
      <c r="M3685" t="s">
        <v>32</v>
      </c>
      <c r="N3685">
        <v>2012</v>
      </c>
      <c r="O3685">
        <v>484</v>
      </c>
      <c r="Q3685">
        <v>44</v>
      </c>
      <c r="U3685">
        <v>439</v>
      </c>
      <c r="W3685">
        <v>23.2</v>
      </c>
      <c r="Y3685">
        <v>52.5</v>
      </c>
      <c r="AC3685">
        <v>21.9</v>
      </c>
    </row>
    <row r="3686" spans="1:30" x14ac:dyDescent="0.45">
      <c r="A3686" t="s">
        <v>258</v>
      </c>
      <c r="B3686">
        <v>30140</v>
      </c>
      <c r="C3686" t="s">
        <v>671</v>
      </c>
      <c r="E3686">
        <v>72</v>
      </c>
      <c r="F3686" t="s">
        <v>55</v>
      </c>
      <c r="H3686">
        <v>1</v>
      </c>
      <c r="I3686" t="s">
        <v>32</v>
      </c>
      <c r="J3686">
        <v>1</v>
      </c>
      <c r="K3686" t="s">
        <v>32</v>
      </c>
      <c r="L3686">
        <v>0</v>
      </c>
      <c r="M3686" t="s">
        <v>32</v>
      </c>
      <c r="N3686">
        <v>2012</v>
      </c>
      <c r="O3686">
        <v>346</v>
      </c>
      <c r="P3686">
        <v>214015</v>
      </c>
      <c r="Q3686">
        <v>255</v>
      </c>
      <c r="R3686">
        <v>212883</v>
      </c>
      <c r="S3686">
        <v>4997</v>
      </c>
      <c r="T3686">
        <v>55364</v>
      </c>
      <c r="U3686">
        <v>92</v>
      </c>
      <c r="V3686">
        <v>1133</v>
      </c>
      <c r="W3686">
        <v>26.9</v>
      </c>
      <c r="X3686">
        <v>22.4</v>
      </c>
      <c r="Y3686">
        <v>31.5</v>
      </c>
      <c r="Z3686">
        <v>23.4</v>
      </c>
      <c r="AA3686">
        <v>47.1</v>
      </c>
      <c r="AB3686">
        <v>38.200000000000003</v>
      </c>
      <c r="AC3686">
        <v>48.1</v>
      </c>
      <c r="AD3686">
        <v>18.600000000000001</v>
      </c>
    </row>
    <row r="3687" spans="1:30" x14ac:dyDescent="0.45">
      <c r="A3687" t="s">
        <v>258</v>
      </c>
      <c r="B3687">
        <v>30140</v>
      </c>
      <c r="C3687" t="s">
        <v>671</v>
      </c>
      <c r="E3687">
        <v>81</v>
      </c>
      <c r="F3687" t="s">
        <v>56</v>
      </c>
      <c r="G3687" t="s">
        <v>57</v>
      </c>
      <c r="H3687">
        <v>1</v>
      </c>
      <c r="I3687" t="s">
        <v>32</v>
      </c>
      <c r="J3687">
        <v>1</v>
      </c>
      <c r="K3687" t="s">
        <v>32</v>
      </c>
      <c r="L3687">
        <v>0</v>
      </c>
      <c r="M3687" t="s">
        <v>32</v>
      </c>
      <c r="N3687">
        <v>2012</v>
      </c>
      <c r="O3687">
        <v>1203</v>
      </c>
      <c r="P3687">
        <v>116129</v>
      </c>
      <c r="Q3687">
        <v>188</v>
      </c>
      <c r="R3687">
        <v>83702</v>
      </c>
      <c r="S3687">
        <v>898</v>
      </c>
      <c r="T3687">
        <v>22752</v>
      </c>
      <c r="U3687">
        <v>1015</v>
      </c>
      <c r="V3687">
        <v>32426</v>
      </c>
      <c r="W3687">
        <v>12.1</v>
      </c>
      <c r="X3687">
        <v>24.1</v>
      </c>
      <c r="Y3687">
        <v>38.9</v>
      </c>
      <c r="Z3687">
        <v>39.6</v>
      </c>
      <c r="AA3687">
        <v>42</v>
      </c>
      <c r="AB3687">
        <v>36.799999999999997</v>
      </c>
      <c r="AC3687">
        <v>16</v>
      </c>
      <c r="AD3687">
        <v>29.9</v>
      </c>
    </row>
    <row r="3688" spans="1:30" x14ac:dyDescent="0.45">
      <c r="A3688" t="s">
        <v>259</v>
      </c>
      <c r="B3688">
        <v>30300</v>
      </c>
      <c r="C3688" t="s">
        <v>672</v>
      </c>
      <c r="E3688">
        <v>0</v>
      </c>
      <c r="F3688" t="s">
        <v>31</v>
      </c>
      <c r="H3688">
        <v>1</v>
      </c>
      <c r="I3688" t="s">
        <v>32</v>
      </c>
      <c r="J3688">
        <v>1</v>
      </c>
      <c r="K3688" t="s">
        <v>32</v>
      </c>
      <c r="L3688">
        <v>0</v>
      </c>
      <c r="M3688" t="s">
        <v>32</v>
      </c>
      <c r="N3688">
        <v>2012</v>
      </c>
      <c r="O3688">
        <v>4244</v>
      </c>
      <c r="P3688">
        <v>4661286</v>
      </c>
      <c r="Q3688">
        <v>1211</v>
      </c>
      <c r="R3688">
        <v>4547354</v>
      </c>
      <c r="S3688">
        <v>22229</v>
      </c>
      <c r="T3688">
        <v>721668</v>
      </c>
      <c r="U3688">
        <v>3032</v>
      </c>
      <c r="V3688">
        <v>113931</v>
      </c>
      <c r="W3688">
        <v>9.1</v>
      </c>
      <c r="X3688">
        <v>7.6</v>
      </c>
      <c r="Y3688">
        <v>6.7</v>
      </c>
      <c r="Z3688">
        <v>8.3000000000000007</v>
      </c>
      <c r="AA3688">
        <v>9.3000000000000007</v>
      </c>
      <c r="AB3688">
        <v>6.9</v>
      </c>
      <c r="AC3688">
        <v>12.3</v>
      </c>
      <c r="AD3688">
        <v>21.9</v>
      </c>
    </row>
    <row r="3689" spans="1:30" x14ac:dyDescent="0.45">
      <c r="A3689" t="s">
        <v>259</v>
      </c>
      <c r="B3689">
        <v>30300</v>
      </c>
      <c r="C3689" t="s">
        <v>672</v>
      </c>
      <c r="E3689">
        <v>11</v>
      </c>
      <c r="F3689" t="s">
        <v>33</v>
      </c>
      <c r="G3689" t="s">
        <v>34</v>
      </c>
      <c r="H3689">
        <v>1</v>
      </c>
      <c r="I3689" t="s">
        <v>32</v>
      </c>
      <c r="J3689">
        <v>1</v>
      </c>
      <c r="K3689" t="s">
        <v>32</v>
      </c>
      <c r="L3689">
        <v>0</v>
      </c>
      <c r="M3689" t="s">
        <v>32</v>
      </c>
      <c r="N3689">
        <v>2012</v>
      </c>
      <c r="O3689">
        <v>58</v>
      </c>
      <c r="Q3689">
        <v>4</v>
      </c>
      <c r="U3689">
        <v>54</v>
      </c>
      <c r="W3689">
        <v>30.4</v>
      </c>
      <c r="Y3689">
        <v>76.5</v>
      </c>
      <c r="AC3689">
        <v>31.8</v>
      </c>
    </row>
    <row r="3690" spans="1:30" x14ac:dyDescent="0.45">
      <c r="A3690" t="s">
        <v>259</v>
      </c>
      <c r="B3690">
        <v>30300</v>
      </c>
      <c r="C3690" t="s">
        <v>672</v>
      </c>
      <c r="E3690">
        <v>21</v>
      </c>
      <c r="F3690" t="s">
        <v>35</v>
      </c>
      <c r="H3690">
        <v>1</v>
      </c>
      <c r="I3690" t="s">
        <v>32</v>
      </c>
      <c r="J3690">
        <v>1</v>
      </c>
      <c r="K3690" t="s">
        <v>32</v>
      </c>
      <c r="L3690">
        <v>0</v>
      </c>
      <c r="M3690" t="s">
        <v>32</v>
      </c>
      <c r="N3690">
        <v>2012</v>
      </c>
      <c r="O3690">
        <v>30</v>
      </c>
      <c r="P3690">
        <v>34637</v>
      </c>
      <c r="Q3690">
        <v>1</v>
      </c>
      <c r="U3690">
        <v>29</v>
      </c>
      <c r="W3690">
        <v>117.5</v>
      </c>
      <c r="X3690">
        <v>7.7</v>
      </c>
      <c r="Y3690">
        <v>0</v>
      </c>
      <c r="AC3690">
        <v>115.8</v>
      </c>
    </row>
    <row r="3691" spans="1:30" x14ac:dyDescent="0.45">
      <c r="A3691" t="s">
        <v>259</v>
      </c>
      <c r="B3691">
        <v>30300</v>
      </c>
      <c r="C3691" t="s">
        <v>672</v>
      </c>
      <c r="E3691">
        <v>23</v>
      </c>
      <c r="F3691" t="s">
        <v>37</v>
      </c>
      <c r="H3691">
        <v>1</v>
      </c>
      <c r="I3691" t="s">
        <v>32</v>
      </c>
      <c r="J3691">
        <v>1</v>
      </c>
      <c r="K3691" t="s">
        <v>32</v>
      </c>
      <c r="L3691">
        <v>0</v>
      </c>
      <c r="M3691" t="s">
        <v>32</v>
      </c>
      <c r="N3691">
        <v>2012</v>
      </c>
      <c r="O3691">
        <v>447</v>
      </c>
      <c r="P3691">
        <v>242132</v>
      </c>
      <c r="Q3691">
        <v>181</v>
      </c>
      <c r="R3691">
        <v>209949</v>
      </c>
      <c r="S3691">
        <v>919</v>
      </c>
      <c r="T3691">
        <v>44657</v>
      </c>
      <c r="U3691">
        <v>266</v>
      </c>
      <c r="W3691">
        <v>20.6</v>
      </c>
      <c r="X3691">
        <v>23.3</v>
      </c>
      <c r="Y3691">
        <v>35.6</v>
      </c>
      <c r="Z3691">
        <v>28.7</v>
      </c>
      <c r="AA3691">
        <v>30</v>
      </c>
      <c r="AB3691">
        <v>31.5</v>
      </c>
      <c r="AC3691">
        <v>31.7</v>
      </c>
    </row>
    <row r="3692" spans="1:30" x14ac:dyDescent="0.45">
      <c r="A3692" t="s">
        <v>259</v>
      </c>
      <c r="B3692">
        <v>30300</v>
      </c>
      <c r="C3692" t="s">
        <v>672</v>
      </c>
      <c r="E3692" t="s">
        <v>38</v>
      </c>
      <c r="F3692" t="s">
        <v>39</v>
      </c>
      <c r="H3692">
        <v>1</v>
      </c>
      <c r="I3692" t="s">
        <v>32</v>
      </c>
      <c r="J3692">
        <v>1</v>
      </c>
      <c r="K3692" t="s">
        <v>32</v>
      </c>
      <c r="L3692">
        <v>0</v>
      </c>
      <c r="M3692" t="s">
        <v>32</v>
      </c>
      <c r="N3692">
        <v>2012</v>
      </c>
      <c r="O3692">
        <v>153</v>
      </c>
      <c r="P3692">
        <v>1372814</v>
      </c>
      <c r="Q3692">
        <v>62</v>
      </c>
      <c r="R3692">
        <v>1372051</v>
      </c>
      <c r="S3692">
        <v>3780</v>
      </c>
      <c r="T3692">
        <v>173051</v>
      </c>
      <c r="U3692">
        <v>91</v>
      </c>
      <c r="V3692">
        <v>764</v>
      </c>
      <c r="W3692">
        <v>38.4</v>
      </c>
      <c r="X3692">
        <v>10.9</v>
      </c>
      <c r="Y3692">
        <v>22.9</v>
      </c>
      <c r="Z3692">
        <v>11.4</v>
      </c>
      <c r="AA3692">
        <v>14.9</v>
      </c>
      <c r="AB3692">
        <v>14</v>
      </c>
      <c r="AC3692">
        <v>64</v>
      </c>
      <c r="AD3692">
        <v>39.799999999999997</v>
      </c>
    </row>
    <row r="3693" spans="1:30" x14ac:dyDescent="0.45">
      <c r="A3693" t="s">
        <v>259</v>
      </c>
      <c r="B3693">
        <v>30300</v>
      </c>
      <c r="C3693" t="s">
        <v>672</v>
      </c>
      <c r="E3693">
        <v>42</v>
      </c>
      <c r="F3693" t="s">
        <v>40</v>
      </c>
      <c r="H3693">
        <v>1</v>
      </c>
      <c r="I3693" t="s">
        <v>32</v>
      </c>
      <c r="J3693">
        <v>1</v>
      </c>
      <c r="K3693" t="s">
        <v>32</v>
      </c>
      <c r="L3693">
        <v>0</v>
      </c>
      <c r="M3693" t="s">
        <v>32</v>
      </c>
      <c r="N3693">
        <v>2012</v>
      </c>
      <c r="O3693">
        <v>113</v>
      </c>
      <c r="P3693">
        <v>491877</v>
      </c>
      <c r="Q3693">
        <v>54</v>
      </c>
      <c r="R3693">
        <v>486810</v>
      </c>
      <c r="S3693">
        <v>606</v>
      </c>
      <c r="T3693">
        <v>26429</v>
      </c>
      <c r="U3693">
        <v>59</v>
      </c>
      <c r="W3693">
        <v>49.9</v>
      </c>
      <c r="X3693">
        <v>2.9</v>
      </c>
      <c r="Y3693">
        <v>22.1</v>
      </c>
      <c r="Z3693">
        <v>2.8</v>
      </c>
      <c r="AA3693">
        <v>15.4</v>
      </c>
      <c r="AB3693">
        <v>15.5</v>
      </c>
      <c r="AC3693">
        <v>89.8</v>
      </c>
    </row>
    <row r="3694" spans="1:30" x14ac:dyDescent="0.45">
      <c r="A3694" t="s">
        <v>259</v>
      </c>
      <c r="B3694">
        <v>30300</v>
      </c>
      <c r="C3694" t="s">
        <v>672</v>
      </c>
      <c r="E3694" t="s">
        <v>41</v>
      </c>
      <c r="F3694" t="s">
        <v>42</v>
      </c>
      <c r="H3694">
        <v>1</v>
      </c>
      <c r="I3694" t="s">
        <v>32</v>
      </c>
      <c r="J3694">
        <v>1</v>
      </c>
      <c r="K3694" t="s">
        <v>32</v>
      </c>
      <c r="L3694">
        <v>0</v>
      </c>
      <c r="M3694" t="s">
        <v>32</v>
      </c>
      <c r="N3694">
        <v>2012</v>
      </c>
      <c r="O3694">
        <v>607</v>
      </c>
      <c r="P3694">
        <v>1159122</v>
      </c>
      <c r="Q3694">
        <v>223</v>
      </c>
      <c r="R3694">
        <v>1151263</v>
      </c>
      <c r="S3694">
        <v>3554</v>
      </c>
      <c r="T3694">
        <v>100850</v>
      </c>
      <c r="U3694">
        <v>384</v>
      </c>
      <c r="V3694">
        <v>7859</v>
      </c>
      <c r="W3694">
        <v>19</v>
      </c>
      <c r="X3694">
        <v>27</v>
      </c>
      <c r="Y3694">
        <v>25.9</v>
      </c>
      <c r="Z3694">
        <v>28.3</v>
      </c>
      <c r="AA3694">
        <v>21.9</v>
      </c>
      <c r="AB3694">
        <v>28.7</v>
      </c>
      <c r="AC3694">
        <v>22.3</v>
      </c>
      <c r="AD3694">
        <v>25.7</v>
      </c>
    </row>
    <row r="3695" spans="1:30" x14ac:dyDescent="0.45">
      <c r="A3695" t="s">
        <v>259</v>
      </c>
      <c r="B3695">
        <v>30300</v>
      </c>
      <c r="C3695" t="s">
        <v>672</v>
      </c>
      <c r="E3695" t="s">
        <v>43</v>
      </c>
      <c r="F3695" t="s">
        <v>44</v>
      </c>
      <c r="G3695" t="s">
        <v>45</v>
      </c>
      <c r="H3695">
        <v>1</v>
      </c>
      <c r="I3695" t="s">
        <v>32</v>
      </c>
      <c r="J3695">
        <v>1</v>
      </c>
      <c r="K3695" t="s">
        <v>32</v>
      </c>
      <c r="L3695">
        <v>0</v>
      </c>
      <c r="M3695" t="s">
        <v>32</v>
      </c>
      <c r="N3695">
        <v>2012</v>
      </c>
      <c r="O3695">
        <v>162</v>
      </c>
      <c r="P3695">
        <v>148065</v>
      </c>
      <c r="Q3695">
        <v>42</v>
      </c>
      <c r="R3695">
        <v>140777</v>
      </c>
      <c r="S3695">
        <v>817</v>
      </c>
      <c r="T3695">
        <v>27562</v>
      </c>
      <c r="U3695">
        <v>120</v>
      </c>
      <c r="V3695">
        <v>7288</v>
      </c>
      <c r="W3695">
        <v>29.5</v>
      </c>
      <c r="X3695">
        <v>8.9</v>
      </c>
      <c r="Y3695">
        <v>19.600000000000001</v>
      </c>
      <c r="Z3695">
        <v>9.1999999999999993</v>
      </c>
      <c r="AA3695">
        <v>11.6</v>
      </c>
      <c r="AB3695">
        <v>10.1</v>
      </c>
      <c r="AC3695">
        <v>37.700000000000003</v>
      </c>
      <c r="AD3695">
        <v>41.4</v>
      </c>
    </row>
    <row r="3696" spans="1:30" x14ac:dyDescent="0.45">
      <c r="A3696" t="s">
        <v>259</v>
      </c>
      <c r="B3696">
        <v>30300</v>
      </c>
      <c r="C3696" t="s">
        <v>672</v>
      </c>
      <c r="E3696">
        <v>51</v>
      </c>
      <c r="F3696" t="s">
        <v>46</v>
      </c>
      <c r="H3696">
        <v>1</v>
      </c>
      <c r="I3696" t="s">
        <v>32</v>
      </c>
      <c r="J3696">
        <v>1</v>
      </c>
      <c r="K3696" t="s">
        <v>32</v>
      </c>
      <c r="L3696">
        <v>0</v>
      </c>
      <c r="M3696" t="s">
        <v>32</v>
      </c>
      <c r="N3696">
        <v>2012</v>
      </c>
      <c r="O3696">
        <v>64</v>
      </c>
      <c r="P3696">
        <v>39674</v>
      </c>
      <c r="Q3696">
        <v>15</v>
      </c>
      <c r="R3696">
        <v>38659</v>
      </c>
      <c r="S3696">
        <v>363</v>
      </c>
      <c r="T3696">
        <v>11795</v>
      </c>
      <c r="U3696">
        <v>49</v>
      </c>
      <c r="V3696">
        <v>1015</v>
      </c>
      <c r="W3696">
        <v>69.5</v>
      </c>
      <c r="X3696">
        <v>1.3</v>
      </c>
      <c r="Y3696">
        <v>0</v>
      </c>
      <c r="Z3696">
        <v>1.1000000000000001</v>
      </c>
      <c r="AA3696">
        <v>0.3</v>
      </c>
      <c r="AB3696">
        <v>0.9</v>
      </c>
      <c r="AC3696">
        <v>86.5</v>
      </c>
      <c r="AD3696">
        <v>10.8</v>
      </c>
    </row>
    <row r="3697" spans="1:30" x14ac:dyDescent="0.45">
      <c r="A3697" t="s">
        <v>259</v>
      </c>
      <c r="B3697">
        <v>30300</v>
      </c>
      <c r="C3697" t="s">
        <v>672</v>
      </c>
      <c r="E3697">
        <v>52</v>
      </c>
      <c r="F3697" t="s">
        <v>47</v>
      </c>
      <c r="G3697" t="s">
        <v>48</v>
      </c>
      <c r="H3697">
        <v>1</v>
      </c>
      <c r="I3697" t="s">
        <v>32</v>
      </c>
      <c r="J3697">
        <v>1</v>
      </c>
      <c r="K3697" t="s">
        <v>32</v>
      </c>
      <c r="L3697">
        <v>0</v>
      </c>
      <c r="M3697" t="s">
        <v>32</v>
      </c>
      <c r="N3697">
        <v>2012</v>
      </c>
      <c r="O3697">
        <v>180</v>
      </c>
      <c r="P3697">
        <v>290577</v>
      </c>
      <c r="Q3697">
        <v>72</v>
      </c>
      <c r="R3697">
        <v>287517</v>
      </c>
      <c r="S3697">
        <v>1216</v>
      </c>
      <c r="T3697">
        <v>55464</v>
      </c>
      <c r="U3697">
        <v>108</v>
      </c>
      <c r="V3697">
        <v>3060</v>
      </c>
      <c r="W3697">
        <v>43.7</v>
      </c>
      <c r="X3697">
        <v>6.8</v>
      </c>
      <c r="Y3697">
        <v>12.6</v>
      </c>
      <c r="Z3697">
        <v>7.2</v>
      </c>
      <c r="AA3697">
        <v>8.8000000000000007</v>
      </c>
      <c r="AB3697">
        <v>6.9</v>
      </c>
      <c r="AC3697">
        <v>67.099999999999994</v>
      </c>
      <c r="AD3697">
        <v>49.6</v>
      </c>
    </row>
    <row r="3698" spans="1:30" x14ac:dyDescent="0.45">
      <c r="A3698" t="s">
        <v>259</v>
      </c>
      <c r="B3698">
        <v>30300</v>
      </c>
      <c r="C3698" t="s">
        <v>672</v>
      </c>
      <c r="E3698">
        <v>53</v>
      </c>
      <c r="F3698" t="s">
        <v>49</v>
      </c>
      <c r="H3698">
        <v>1</v>
      </c>
      <c r="I3698" t="s">
        <v>32</v>
      </c>
      <c r="J3698">
        <v>1</v>
      </c>
      <c r="K3698" t="s">
        <v>32</v>
      </c>
      <c r="L3698">
        <v>0</v>
      </c>
      <c r="M3698" t="s">
        <v>32</v>
      </c>
      <c r="N3698">
        <v>2012</v>
      </c>
      <c r="O3698">
        <v>411</v>
      </c>
      <c r="P3698">
        <v>50754</v>
      </c>
      <c r="Q3698">
        <v>67</v>
      </c>
      <c r="R3698">
        <v>28783</v>
      </c>
      <c r="S3698">
        <v>243</v>
      </c>
      <c r="T3698">
        <v>6553</v>
      </c>
      <c r="U3698">
        <v>344</v>
      </c>
      <c r="W3698">
        <v>34</v>
      </c>
      <c r="X3698">
        <v>29.3</v>
      </c>
      <c r="Y3698">
        <v>48.6</v>
      </c>
      <c r="Z3698">
        <v>17</v>
      </c>
      <c r="AA3698">
        <v>31.7</v>
      </c>
      <c r="AB3698">
        <v>25</v>
      </c>
      <c r="AC3698">
        <v>42.6</v>
      </c>
    </row>
    <row r="3699" spans="1:30" x14ac:dyDescent="0.45">
      <c r="A3699" t="s">
        <v>259</v>
      </c>
      <c r="B3699">
        <v>30300</v>
      </c>
      <c r="C3699" t="s">
        <v>672</v>
      </c>
      <c r="E3699">
        <v>54</v>
      </c>
      <c r="F3699" t="s">
        <v>50</v>
      </c>
      <c r="H3699">
        <v>1</v>
      </c>
      <c r="I3699" t="s">
        <v>32</v>
      </c>
      <c r="J3699">
        <v>1</v>
      </c>
      <c r="K3699" t="s">
        <v>32</v>
      </c>
      <c r="L3699">
        <v>0</v>
      </c>
      <c r="M3699" t="s">
        <v>32</v>
      </c>
      <c r="N3699">
        <v>2012</v>
      </c>
      <c r="O3699">
        <v>518</v>
      </c>
      <c r="P3699">
        <v>59345</v>
      </c>
      <c r="Q3699">
        <v>94</v>
      </c>
      <c r="R3699">
        <v>48111</v>
      </c>
      <c r="S3699">
        <v>1430</v>
      </c>
      <c r="T3699">
        <v>22563</v>
      </c>
      <c r="U3699">
        <v>424</v>
      </c>
      <c r="V3699">
        <v>11234</v>
      </c>
      <c r="W3699">
        <v>27</v>
      </c>
      <c r="X3699">
        <v>21</v>
      </c>
      <c r="Y3699">
        <v>39.700000000000003</v>
      </c>
      <c r="Z3699">
        <v>25.2</v>
      </c>
      <c r="AA3699">
        <v>8.8000000000000007</v>
      </c>
      <c r="AB3699">
        <v>20.6</v>
      </c>
      <c r="AC3699">
        <v>30.3</v>
      </c>
      <c r="AD3699">
        <v>39.799999999999997</v>
      </c>
    </row>
    <row r="3700" spans="1:30" x14ac:dyDescent="0.45">
      <c r="A3700" t="s">
        <v>259</v>
      </c>
      <c r="B3700">
        <v>30300</v>
      </c>
      <c r="C3700" t="s">
        <v>672</v>
      </c>
      <c r="E3700">
        <v>56</v>
      </c>
      <c r="F3700" t="s">
        <v>51</v>
      </c>
      <c r="H3700">
        <v>1</v>
      </c>
      <c r="I3700" t="s">
        <v>32</v>
      </c>
      <c r="J3700">
        <v>1</v>
      </c>
      <c r="K3700" t="s">
        <v>32</v>
      </c>
      <c r="L3700">
        <v>0</v>
      </c>
      <c r="M3700" t="s">
        <v>32</v>
      </c>
      <c r="N3700">
        <v>2012</v>
      </c>
      <c r="O3700">
        <v>296</v>
      </c>
      <c r="P3700">
        <v>90436</v>
      </c>
      <c r="Q3700">
        <v>69</v>
      </c>
      <c r="R3700">
        <v>87663</v>
      </c>
      <c r="S3700">
        <v>1154</v>
      </c>
      <c r="T3700">
        <v>26158</v>
      </c>
      <c r="U3700">
        <v>227</v>
      </c>
      <c r="W3700">
        <v>18.600000000000001</v>
      </c>
      <c r="X3700">
        <v>33.299999999999997</v>
      </c>
      <c r="Y3700">
        <v>49.2</v>
      </c>
      <c r="Z3700">
        <v>36.299999999999997</v>
      </c>
      <c r="AA3700">
        <v>15.1</v>
      </c>
      <c r="AB3700">
        <v>31.2</v>
      </c>
      <c r="AC3700">
        <v>19.399999999999999</v>
      </c>
    </row>
    <row r="3701" spans="1:30" x14ac:dyDescent="0.45">
      <c r="A3701" t="s">
        <v>259</v>
      </c>
      <c r="B3701">
        <v>30300</v>
      </c>
      <c r="C3701" t="s">
        <v>672</v>
      </c>
      <c r="E3701">
        <v>61</v>
      </c>
      <c r="F3701" t="s">
        <v>52</v>
      </c>
      <c r="H3701">
        <v>1</v>
      </c>
      <c r="I3701" t="s">
        <v>32</v>
      </c>
      <c r="J3701">
        <v>1</v>
      </c>
      <c r="K3701" t="s">
        <v>32</v>
      </c>
      <c r="L3701">
        <v>0</v>
      </c>
      <c r="M3701" t="s">
        <v>32</v>
      </c>
      <c r="N3701">
        <v>2012</v>
      </c>
      <c r="O3701">
        <v>83</v>
      </c>
      <c r="P3701">
        <v>6380</v>
      </c>
      <c r="Q3701">
        <v>12</v>
      </c>
      <c r="R3701">
        <v>5752</v>
      </c>
      <c r="S3701">
        <v>173</v>
      </c>
      <c r="T3701">
        <v>2835</v>
      </c>
      <c r="U3701">
        <v>71</v>
      </c>
      <c r="W3701">
        <v>54.1</v>
      </c>
      <c r="X3701">
        <v>7.2</v>
      </c>
      <c r="Y3701">
        <v>28.1</v>
      </c>
      <c r="Z3701">
        <v>4.0999999999999996</v>
      </c>
      <c r="AA3701">
        <v>11.6</v>
      </c>
      <c r="AB3701">
        <v>4.8</v>
      </c>
      <c r="AC3701">
        <v>60.3</v>
      </c>
    </row>
    <row r="3702" spans="1:30" x14ac:dyDescent="0.45">
      <c r="A3702" t="s">
        <v>259</v>
      </c>
      <c r="B3702">
        <v>30300</v>
      </c>
      <c r="C3702" t="s">
        <v>672</v>
      </c>
      <c r="E3702">
        <v>62</v>
      </c>
      <c r="F3702" t="s">
        <v>53</v>
      </c>
      <c r="H3702">
        <v>1</v>
      </c>
      <c r="I3702" t="s">
        <v>32</v>
      </c>
      <c r="J3702">
        <v>1</v>
      </c>
      <c r="K3702" t="s">
        <v>32</v>
      </c>
      <c r="L3702">
        <v>0</v>
      </c>
      <c r="M3702" t="s">
        <v>32</v>
      </c>
      <c r="N3702">
        <v>2012</v>
      </c>
      <c r="O3702">
        <v>340</v>
      </c>
      <c r="P3702">
        <v>468939</v>
      </c>
      <c r="Q3702">
        <v>173</v>
      </c>
      <c r="R3702">
        <v>465664</v>
      </c>
      <c r="S3702">
        <v>4525</v>
      </c>
      <c r="T3702">
        <v>158086</v>
      </c>
      <c r="U3702">
        <v>166</v>
      </c>
      <c r="V3702">
        <v>3275</v>
      </c>
      <c r="W3702">
        <v>19.3</v>
      </c>
      <c r="X3702">
        <v>12.4</v>
      </c>
      <c r="Y3702">
        <v>22.5</v>
      </c>
      <c r="Z3702">
        <v>13.1</v>
      </c>
      <c r="AA3702">
        <v>13.6</v>
      </c>
      <c r="AB3702">
        <v>11.2</v>
      </c>
      <c r="AC3702">
        <v>40.6</v>
      </c>
      <c r="AD3702">
        <v>33.200000000000003</v>
      </c>
    </row>
    <row r="3703" spans="1:30" x14ac:dyDescent="0.45">
      <c r="A3703" t="s">
        <v>259</v>
      </c>
      <c r="B3703">
        <v>30300</v>
      </c>
      <c r="C3703" t="s">
        <v>672</v>
      </c>
      <c r="E3703">
        <v>71</v>
      </c>
      <c r="F3703" t="s">
        <v>54</v>
      </c>
      <c r="H3703">
        <v>1</v>
      </c>
      <c r="I3703" t="s">
        <v>32</v>
      </c>
      <c r="J3703">
        <v>1</v>
      </c>
      <c r="K3703" t="s">
        <v>32</v>
      </c>
      <c r="L3703">
        <v>0</v>
      </c>
      <c r="M3703" t="s">
        <v>32</v>
      </c>
      <c r="N3703">
        <v>2012</v>
      </c>
      <c r="O3703">
        <v>133</v>
      </c>
      <c r="Q3703">
        <v>47</v>
      </c>
      <c r="U3703">
        <v>86</v>
      </c>
      <c r="W3703">
        <v>50.6</v>
      </c>
      <c r="Y3703">
        <v>72.099999999999994</v>
      </c>
      <c r="AC3703">
        <v>45.4</v>
      </c>
    </row>
    <row r="3704" spans="1:30" x14ac:dyDescent="0.45">
      <c r="A3704" t="s">
        <v>259</v>
      </c>
      <c r="B3704">
        <v>30300</v>
      </c>
      <c r="C3704" t="s">
        <v>672</v>
      </c>
      <c r="E3704">
        <v>72</v>
      </c>
      <c r="F3704" t="s">
        <v>55</v>
      </c>
      <c r="H3704">
        <v>1</v>
      </c>
      <c r="I3704" t="s">
        <v>32</v>
      </c>
      <c r="J3704">
        <v>1</v>
      </c>
      <c r="K3704" t="s">
        <v>32</v>
      </c>
      <c r="L3704">
        <v>0</v>
      </c>
      <c r="M3704" t="s">
        <v>32</v>
      </c>
      <c r="N3704">
        <v>2012</v>
      </c>
      <c r="O3704">
        <v>84</v>
      </c>
      <c r="P3704">
        <v>73972</v>
      </c>
      <c r="Q3704">
        <v>69</v>
      </c>
      <c r="R3704">
        <v>73603</v>
      </c>
      <c r="S3704">
        <v>1677</v>
      </c>
      <c r="T3704">
        <v>21711</v>
      </c>
      <c r="U3704">
        <v>15</v>
      </c>
      <c r="V3704">
        <v>369</v>
      </c>
      <c r="W3704">
        <v>36.5</v>
      </c>
      <c r="X3704">
        <v>19.8</v>
      </c>
      <c r="Y3704">
        <v>46</v>
      </c>
      <c r="Z3704">
        <v>20.8</v>
      </c>
      <c r="AA3704">
        <v>25.3</v>
      </c>
      <c r="AB3704">
        <v>22.7</v>
      </c>
      <c r="AC3704">
        <v>37.799999999999997</v>
      </c>
      <c r="AD3704">
        <v>14.3</v>
      </c>
    </row>
    <row r="3705" spans="1:30" x14ac:dyDescent="0.45">
      <c r="A3705" t="s">
        <v>259</v>
      </c>
      <c r="B3705">
        <v>30300</v>
      </c>
      <c r="C3705" t="s">
        <v>672</v>
      </c>
      <c r="E3705">
        <v>81</v>
      </c>
      <c r="F3705" t="s">
        <v>56</v>
      </c>
      <c r="G3705" t="s">
        <v>57</v>
      </c>
      <c r="H3705">
        <v>1</v>
      </c>
      <c r="I3705" t="s">
        <v>32</v>
      </c>
      <c r="J3705">
        <v>1</v>
      </c>
      <c r="K3705" t="s">
        <v>32</v>
      </c>
      <c r="L3705">
        <v>0</v>
      </c>
      <c r="M3705" t="s">
        <v>32</v>
      </c>
      <c r="N3705">
        <v>2012</v>
      </c>
      <c r="O3705">
        <v>571</v>
      </c>
      <c r="P3705">
        <v>26236</v>
      </c>
      <c r="Q3705">
        <v>32</v>
      </c>
      <c r="R3705">
        <v>12789</v>
      </c>
      <c r="S3705">
        <v>187</v>
      </c>
      <c r="T3705">
        <v>4353</v>
      </c>
      <c r="U3705">
        <v>538</v>
      </c>
      <c r="V3705">
        <v>13447</v>
      </c>
      <c r="W3705">
        <v>11.3</v>
      </c>
      <c r="X3705">
        <v>21.7</v>
      </c>
      <c r="Y3705">
        <v>30.4</v>
      </c>
      <c r="Z3705">
        <v>7.4</v>
      </c>
      <c r="AA3705">
        <v>4.9000000000000004</v>
      </c>
      <c r="AB3705">
        <v>5.5</v>
      </c>
      <c r="AC3705">
        <v>11.6</v>
      </c>
      <c r="AD3705">
        <v>40.9</v>
      </c>
    </row>
    <row r="3706" spans="1:30" x14ac:dyDescent="0.45">
      <c r="A3706" t="s">
        <v>260</v>
      </c>
      <c r="B3706">
        <v>30340</v>
      </c>
      <c r="C3706" t="s">
        <v>673</v>
      </c>
      <c r="E3706">
        <v>0</v>
      </c>
      <c r="F3706" t="s">
        <v>31</v>
      </c>
      <c r="H3706">
        <v>1</v>
      </c>
      <c r="I3706" t="s">
        <v>32</v>
      </c>
      <c r="J3706">
        <v>1</v>
      </c>
      <c r="K3706" t="s">
        <v>32</v>
      </c>
      <c r="L3706">
        <v>0</v>
      </c>
      <c r="M3706" t="s">
        <v>32</v>
      </c>
      <c r="N3706">
        <v>2012</v>
      </c>
      <c r="O3706">
        <v>7493</v>
      </c>
      <c r="P3706">
        <v>9319505</v>
      </c>
      <c r="Q3706">
        <v>2107</v>
      </c>
      <c r="R3706">
        <v>9109605</v>
      </c>
      <c r="S3706">
        <v>45937</v>
      </c>
      <c r="T3706">
        <v>1689036</v>
      </c>
      <c r="U3706">
        <v>5386</v>
      </c>
      <c r="V3706">
        <v>209900</v>
      </c>
      <c r="W3706">
        <v>3.9</v>
      </c>
      <c r="X3706">
        <v>1.8</v>
      </c>
      <c r="Y3706">
        <v>7.4</v>
      </c>
      <c r="Z3706">
        <v>1.9</v>
      </c>
      <c r="AA3706">
        <v>2.2999999999999998</v>
      </c>
      <c r="AB3706">
        <v>2.1</v>
      </c>
      <c r="AC3706">
        <v>3.8</v>
      </c>
      <c r="AD3706">
        <v>14.5</v>
      </c>
    </row>
    <row r="3707" spans="1:30" x14ac:dyDescent="0.45">
      <c r="A3707" t="s">
        <v>260</v>
      </c>
      <c r="B3707">
        <v>30340</v>
      </c>
      <c r="C3707" t="s">
        <v>673</v>
      </c>
      <c r="E3707">
        <v>11</v>
      </c>
      <c r="F3707" t="s">
        <v>33</v>
      </c>
      <c r="G3707" t="s">
        <v>34</v>
      </c>
      <c r="H3707">
        <v>1</v>
      </c>
      <c r="I3707" t="s">
        <v>32</v>
      </c>
      <c r="J3707">
        <v>1</v>
      </c>
      <c r="K3707" t="s">
        <v>32</v>
      </c>
      <c r="L3707">
        <v>0</v>
      </c>
      <c r="M3707" t="s">
        <v>32</v>
      </c>
      <c r="N3707">
        <v>2012</v>
      </c>
      <c r="O3707">
        <v>165</v>
      </c>
      <c r="P3707">
        <v>8885</v>
      </c>
      <c r="Q3707">
        <v>20</v>
      </c>
      <c r="R3707">
        <v>5554</v>
      </c>
      <c r="S3707">
        <v>69</v>
      </c>
      <c r="T3707">
        <v>1496</v>
      </c>
      <c r="U3707">
        <v>146</v>
      </c>
      <c r="V3707">
        <v>3331</v>
      </c>
      <c r="W3707">
        <v>33.9</v>
      </c>
      <c r="X3707">
        <v>38.4</v>
      </c>
      <c r="Y3707">
        <v>77.2</v>
      </c>
      <c r="Z3707">
        <v>49.7</v>
      </c>
      <c r="AA3707">
        <v>62.7</v>
      </c>
      <c r="AB3707">
        <v>49.1</v>
      </c>
      <c r="AC3707">
        <v>35.299999999999997</v>
      </c>
      <c r="AD3707">
        <v>30.1</v>
      </c>
    </row>
    <row r="3708" spans="1:30" x14ac:dyDescent="0.45">
      <c r="A3708" t="s">
        <v>260</v>
      </c>
      <c r="B3708">
        <v>30340</v>
      </c>
      <c r="C3708" t="s">
        <v>673</v>
      </c>
      <c r="E3708">
        <v>23</v>
      </c>
      <c r="F3708" t="s">
        <v>37</v>
      </c>
      <c r="H3708">
        <v>1</v>
      </c>
      <c r="I3708" t="s">
        <v>32</v>
      </c>
      <c r="J3708">
        <v>1</v>
      </c>
      <c r="K3708" t="s">
        <v>32</v>
      </c>
      <c r="L3708">
        <v>0</v>
      </c>
      <c r="M3708" t="s">
        <v>32</v>
      </c>
      <c r="N3708">
        <v>2012</v>
      </c>
      <c r="O3708">
        <v>1411</v>
      </c>
      <c r="P3708">
        <v>679956</v>
      </c>
      <c r="Q3708">
        <v>326</v>
      </c>
      <c r="R3708">
        <v>621467</v>
      </c>
      <c r="S3708">
        <v>2925</v>
      </c>
      <c r="T3708">
        <v>135555</v>
      </c>
      <c r="U3708">
        <v>1085</v>
      </c>
      <c r="V3708">
        <v>58489</v>
      </c>
      <c r="W3708">
        <v>7.7</v>
      </c>
      <c r="X3708">
        <v>12.2</v>
      </c>
      <c r="Y3708">
        <v>18.600000000000001</v>
      </c>
      <c r="Z3708">
        <v>15.2</v>
      </c>
      <c r="AA3708">
        <v>21.9</v>
      </c>
      <c r="AB3708">
        <v>18.8</v>
      </c>
      <c r="AC3708">
        <v>11.7</v>
      </c>
      <c r="AD3708">
        <v>25.4</v>
      </c>
    </row>
    <row r="3709" spans="1:30" x14ac:dyDescent="0.45">
      <c r="A3709" t="s">
        <v>260</v>
      </c>
      <c r="B3709">
        <v>30340</v>
      </c>
      <c r="C3709" t="s">
        <v>673</v>
      </c>
      <c r="E3709" t="s">
        <v>38</v>
      </c>
      <c r="F3709" t="s">
        <v>39</v>
      </c>
      <c r="H3709">
        <v>1</v>
      </c>
      <c r="I3709" t="s">
        <v>32</v>
      </c>
      <c r="J3709">
        <v>1</v>
      </c>
      <c r="K3709" t="s">
        <v>32</v>
      </c>
      <c r="L3709">
        <v>0</v>
      </c>
      <c r="M3709" t="s">
        <v>32</v>
      </c>
      <c r="N3709">
        <v>2012</v>
      </c>
      <c r="O3709">
        <v>268</v>
      </c>
      <c r="P3709">
        <v>1886262</v>
      </c>
      <c r="Q3709">
        <v>132</v>
      </c>
      <c r="R3709">
        <v>1881463</v>
      </c>
      <c r="S3709">
        <v>5197</v>
      </c>
      <c r="T3709">
        <v>250424</v>
      </c>
      <c r="U3709">
        <v>136</v>
      </c>
      <c r="V3709">
        <v>4799</v>
      </c>
      <c r="W3709">
        <v>16.5</v>
      </c>
      <c r="X3709">
        <v>2</v>
      </c>
      <c r="Y3709">
        <v>17.100000000000001</v>
      </c>
      <c r="Z3709">
        <v>2.1</v>
      </c>
      <c r="AA3709">
        <v>4.3</v>
      </c>
      <c r="AB3709">
        <v>4.2</v>
      </c>
      <c r="AC3709">
        <v>30</v>
      </c>
      <c r="AD3709">
        <v>38.299999999999997</v>
      </c>
    </row>
    <row r="3710" spans="1:30" x14ac:dyDescent="0.45">
      <c r="A3710" t="s">
        <v>260</v>
      </c>
      <c r="B3710">
        <v>30340</v>
      </c>
      <c r="C3710" t="s">
        <v>673</v>
      </c>
      <c r="E3710">
        <v>42</v>
      </c>
      <c r="F3710" t="s">
        <v>40</v>
      </c>
      <c r="H3710">
        <v>1</v>
      </c>
      <c r="I3710" t="s">
        <v>32</v>
      </c>
      <c r="J3710">
        <v>1</v>
      </c>
      <c r="K3710" t="s">
        <v>32</v>
      </c>
      <c r="L3710">
        <v>0</v>
      </c>
      <c r="M3710" t="s">
        <v>32</v>
      </c>
      <c r="N3710">
        <v>2012</v>
      </c>
      <c r="O3710">
        <v>194</v>
      </c>
      <c r="P3710">
        <v>1748330</v>
      </c>
      <c r="Q3710">
        <v>125</v>
      </c>
      <c r="R3710">
        <v>1744505</v>
      </c>
      <c r="S3710">
        <v>1353</v>
      </c>
      <c r="T3710">
        <v>143468</v>
      </c>
      <c r="U3710">
        <v>69</v>
      </c>
      <c r="V3710">
        <v>3826</v>
      </c>
      <c r="W3710">
        <v>16.899999999999999</v>
      </c>
      <c r="X3710">
        <v>5.9</v>
      </c>
      <c r="Y3710">
        <v>14.3</v>
      </c>
      <c r="Z3710">
        <v>6.1</v>
      </c>
      <c r="AA3710">
        <v>11.1</v>
      </c>
      <c r="AB3710">
        <v>6.5</v>
      </c>
      <c r="AC3710">
        <v>33</v>
      </c>
      <c r="AD3710">
        <v>20.3</v>
      </c>
    </row>
    <row r="3711" spans="1:30" x14ac:dyDescent="0.45">
      <c r="A3711" t="s">
        <v>260</v>
      </c>
      <c r="B3711">
        <v>30340</v>
      </c>
      <c r="C3711" t="s">
        <v>673</v>
      </c>
      <c r="E3711" t="s">
        <v>41</v>
      </c>
      <c r="F3711" t="s">
        <v>42</v>
      </c>
      <c r="H3711">
        <v>1</v>
      </c>
      <c r="I3711" t="s">
        <v>32</v>
      </c>
      <c r="J3711">
        <v>1</v>
      </c>
      <c r="K3711" t="s">
        <v>32</v>
      </c>
      <c r="L3711">
        <v>0</v>
      </c>
      <c r="M3711" t="s">
        <v>32</v>
      </c>
      <c r="N3711">
        <v>2012</v>
      </c>
      <c r="O3711">
        <v>870</v>
      </c>
      <c r="P3711">
        <v>1800217</v>
      </c>
      <c r="Q3711">
        <v>323</v>
      </c>
      <c r="R3711">
        <v>1764373</v>
      </c>
      <c r="S3711">
        <v>5972</v>
      </c>
      <c r="T3711">
        <v>138334</v>
      </c>
      <c r="U3711">
        <v>548</v>
      </c>
      <c r="W3711">
        <v>8.6</v>
      </c>
      <c r="X3711">
        <v>6.4</v>
      </c>
      <c r="Y3711">
        <v>14.2</v>
      </c>
      <c r="Z3711">
        <v>5.8</v>
      </c>
      <c r="AA3711">
        <v>5.3</v>
      </c>
      <c r="AB3711">
        <v>8.3000000000000007</v>
      </c>
      <c r="AC3711">
        <v>16.899999999999999</v>
      </c>
    </row>
    <row r="3712" spans="1:30" x14ac:dyDescent="0.45">
      <c r="A3712" t="s">
        <v>260</v>
      </c>
      <c r="B3712">
        <v>30340</v>
      </c>
      <c r="C3712" t="s">
        <v>673</v>
      </c>
      <c r="E3712" t="s">
        <v>43</v>
      </c>
      <c r="F3712" t="s">
        <v>44</v>
      </c>
      <c r="G3712" t="s">
        <v>45</v>
      </c>
      <c r="H3712">
        <v>1</v>
      </c>
      <c r="I3712" t="s">
        <v>32</v>
      </c>
      <c r="J3712">
        <v>1</v>
      </c>
      <c r="K3712" t="s">
        <v>32</v>
      </c>
      <c r="L3712">
        <v>0</v>
      </c>
      <c r="M3712" t="s">
        <v>32</v>
      </c>
      <c r="N3712">
        <v>2012</v>
      </c>
      <c r="O3712">
        <v>164</v>
      </c>
      <c r="P3712">
        <v>332517</v>
      </c>
      <c r="Q3712">
        <v>76</v>
      </c>
      <c r="R3712">
        <v>324272</v>
      </c>
      <c r="S3712">
        <v>1974</v>
      </c>
      <c r="T3712">
        <v>82435</v>
      </c>
      <c r="U3712">
        <v>88</v>
      </c>
      <c r="V3712">
        <v>8245</v>
      </c>
      <c r="W3712">
        <v>34.200000000000003</v>
      </c>
      <c r="X3712">
        <v>5.7</v>
      </c>
      <c r="Y3712">
        <v>70.8</v>
      </c>
      <c r="Z3712">
        <v>6.1</v>
      </c>
      <c r="AA3712">
        <v>4.5999999999999996</v>
      </c>
      <c r="AB3712">
        <v>2.7</v>
      </c>
      <c r="AC3712">
        <v>24.5</v>
      </c>
      <c r="AD3712">
        <v>8.6</v>
      </c>
    </row>
    <row r="3713" spans="1:30" x14ac:dyDescent="0.45">
      <c r="A3713" t="s">
        <v>260</v>
      </c>
      <c r="B3713">
        <v>30340</v>
      </c>
      <c r="C3713" t="s">
        <v>673</v>
      </c>
      <c r="E3713">
        <v>51</v>
      </c>
      <c r="F3713" t="s">
        <v>46</v>
      </c>
      <c r="H3713">
        <v>1</v>
      </c>
      <c r="I3713" t="s">
        <v>32</v>
      </c>
      <c r="J3713">
        <v>1</v>
      </c>
      <c r="K3713" t="s">
        <v>32</v>
      </c>
      <c r="L3713">
        <v>0</v>
      </c>
      <c r="M3713" t="s">
        <v>32</v>
      </c>
      <c r="N3713">
        <v>2012</v>
      </c>
      <c r="O3713">
        <v>66</v>
      </c>
      <c r="P3713">
        <v>204469</v>
      </c>
      <c r="Q3713">
        <v>28</v>
      </c>
      <c r="R3713">
        <v>204020</v>
      </c>
      <c r="S3713">
        <v>1586</v>
      </c>
      <c r="T3713">
        <v>57119</v>
      </c>
      <c r="U3713">
        <v>38</v>
      </c>
      <c r="V3713">
        <v>450</v>
      </c>
      <c r="W3713">
        <v>15.4</v>
      </c>
      <c r="X3713">
        <v>1.1000000000000001</v>
      </c>
      <c r="Y3713">
        <v>27.1</v>
      </c>
      <c r="Z3713">
        <v>1.2</v>
      </c>
      <c r="AA3713">
        <v>5.2</v>
      </c>
      <c r="AB3713">
        <v>3.8</v>
      </c>
      <c r="AC3713">
        <v>20.8</v>
      </c>
      <c r="AD3713">
        <v>3.6</v>
      </c>
    </row>
    <row r="3714" spans="1:30" x14ac:dyDescent="0.45">
      <c r="A3714" t="s">
        <v>260</v>
      </c>
      <c r="B3714">
        <v>30340</v>
      </c>
      <c r="C3714" t="s">
        <v>673</v>
      </c>
      <c r="E3714">
        <v>52</v>
      </c>
      <c r="F3714" t="s">
        <v>47</v>
      </c>
      <c r="G3714" t="s">
        <v>48</v>
      </c>
      <c r="H3714">
        <v>1</v>
      </c>
      <c r="I3714" t="s">
        <v>32</v>
      </c>
      <c r="J3714">
        <v>1</v>
      </c>
      <c r="K3714" t="s">
        <v>32</v>
      </c>
      <c r="L3714">
        <v>0</v>
      </c>
      <c r="M3714" t="s">
        <v>32</v>
      </c>
      <c r="N3714">
        <v>2012</v>
      </c>
      <c r="O3714">
        <v>147</v>
      </c>
      <c r="P3714">
        <v>593316</v>
      </c>
      <c r="Q3714">
        <v>82</v>
      </c>
      <c r="R3714">
        <v>585854</v>
      </c>
      <c r="S3714">
        <v>2729</v>
      </c>
      <c r="T3714">
        <v>118841</v>
      </c>
      <c r="U3714">
        <v>66</v>
      </c>
      <c r="V3714">
        <v>7462</v>
      </c>
      <c r="W3714">
        <v>12.6</v>
      </c>
      <c r="X3714">
        <v>4.7</v>
      </c>
      <c r="Y3714">
        <v>24</v>
      </c>
      <c r="Z3714">
        <v>5</v>
      </c>
      <c r="AA3714">
        <v>6.8</v>
      </c>
      <c r="AB3714">
        <v>6.5</v>
      </c>
      <c r="AC3714">
        <v>24.7</v>
      </c>
      <c r="AD3714">
        <v>8.6</v>
      </c>
    </row>
    <row r="3715" spans="1:30" x14ac:dyDescent="0.45">
      <c r="A3715" t="s">
        <v>260</v>
      </c>
      <c r="B3715">
        <v>30340</v>
      </c>
      <c r="C3715" t="s">
        <v>673</v>
      </c>
      <c r="E3715">
        <v>53</v>
      </c>
      <c r="F3715" t="s">
        <v>49</v>
      </c>
      <c r="H3715">
        <v>1</v>
      </c>
      <c r="I3715" t="s">
        <v>32</v>
      </c>
      <c r="J3715">
        <v>1</v>
      </c>
      <c r="K3715" t="s">
        <v>32</v>
      </c>
      <c r="L3715">
        <v>0</v>
      </c>
      <c r="M3715" t="s">
        <v>32</v>
      </c>
      <c r="N3715">
        <v>2012</v>
      </c>
      <c r="O3715">
        <v>742</v>
      </c>
      <c r="P3715">
        <v>76355</v>
      </c>
      <c r="Q3715">
        <v>80</v>
      </c>
      <c r="R3715">
        <v>50092</v>
      </c>
      <c r="S3715">
        <v>282</v>
      </c>
      <c r="T3715">
        <v>8454</v>
      </c>
      <c r="U3715">
        <v>663</v>
      </c>
      <c r="V3715">
        <v>26263</v>
      </c>
      <c r="W3715">
        <v>25.5</v>
      </c>
      <c r="X3715">
        <v>23.1</v>
      </c>
      <c r="Y3715">
        <v>21.7</v>
      </c>
      <c r="Z3715">
        <v>33.299999999999997</v>
      </c>
      <c r="AA3715">
        <v>22.1</v>
      </c>
      <c r="AB3715">
        <v>23</v>
      </c>
      <c r="AC3715">
        <v>26.5</v>
      </c>
      <c r="AD3715">
        <v>36.799999999999997</v>
      </c>
    </row>
    <row r="3716" spans="1:30" x14ac:dyDescent="0.45">
      <c r="A3716" t="s">
        <v>260</v>
      </c>
      <c r="B3716">
        <v>30340</v>
      </c>
      <c r="C3716" t="s">
        <v>673</v>
      </c>
      <c r="E3716">
        <v>54</v>
      </c>
      <c r="F3716" t="s">
        <v>50</v>
      </c>
      <c r="H3716">
        <v>1</v>
      </c>
      <c r="I3716" t="s">
        <v>32</v>
      </c>
      <c r="J3716">
        <v>1</v>
      </c>
      <c r="K3716" t="s">
        <v>32</v>
      </c>
      <c r="L3716">
        <v>0</v>
      </c>
      <c r="M3716" t="s">
        <v>32</v>
      </c>
      <c r="N3716">
        <v>2012</v>
      </c>
      <c r="O3716">
        <v>645</v>
      </c>
      <c r="P3716">
        <v>349485</v>
      </c>
      <c r="Q3716">
        <v>178</v>
      </c>
      <c r="R3716">
        <v>340385</v>
      </c>
      <c r="S3716">
        <v>1517</v>
      </c>
      <c r="T3716">
        <v>71559</v>
      </c>
      <c r="U3716">
        <v>466</v>
      </c>
      <c r="V3716">
        <v>9100</v>
      </c>
      <c r="W3716">
        <v>12.8</v>
      </c>
      <c r="X3716">
        <v>4.7</v>
      </c>
      <c r="Y3716">
        <v>19.7</v>
      </c>
      <c r="Z3716">
        <v>5.2</v>
      </c>
      <c r="AA3716">
        <v>9.1</v>
      </c>
      <c r="AB3716">
        <v>6.9</v>
      </c>
      <c r="AC3716">
        <v>15.2</v>
      </c>
      <c r="AD3716">
        <v>24.6</v>
      </c>
    </row>
    <row r="3717" spans="1:30" x14ac:dyDescent="0.45">
      <c r="A3717" t="s">
        <v>260</v>
      </c>
      <c r="B3717">
        <v>30340</v>
      </c>
      <c r="C3717" t="s">
        <v>673</v>
      </c>
      <c r="E3717">
        <v>56</v>
      </c>
      <c r="F3717" t="s">
        <v>51</v>
      </c>
      <c r="H3717">
        <v>1</v>
      </c>
      <c r="I3717" t="s">
        <v>32</v>
      </c>
      <c r="J3717">
        <v>1</v>
      </c>
      <c r="K3717" t="s">
        <v>32</v>
      </c>
      <c r="L3717">
        <v>0</v>
      </c>
      <c r="M3717" t="s">
        <v>32</v>
      </c>
      <c r="N3717">
        <v>2012</v>
      </c>
      <c r="O3717">
        <v>549</v>
      </c>
      <c r="P3717">
        <v>140947</v>
      </c>
      <c r="Q3717">
        <v>98</v>
      </c>
      <c r="R3717">
        <v>129641</v>
      </c>
      <c r="S3717">
        <v>3464</v>
      </c>
      <c r="T3717">
        <v>72385</v>
      </c>
      <c r="U3717">
        <v>451</v>
      </c>
      <c r="V3717">
        <v>11305</v>
      </c>
      <c r="W3717">
        <v>19.100000000000001</v>
      </c>
      <c r="X3717">
        <v>24.7</v>
      </c>
      <c r="Y3717">
        <v>40</v>
      </c>
      <c r="Z3717">
        <v>27.2</v>
      </c>
      <c r="AA3717">
        <v>37.700000000000003</v>
      </c>
      <c r="AB3717">
        <v>25.6</v>
      </c>
      <c r="AC3717">
        <v>20.3</v>
      </c>
      <c r="AD3717">
        <v>46.3</v>
      </c>
    </row>
    <row r="3718" spans="1:30" x14ac:dyDescent="0.45">
      <c r="A3718" t="s">
        <v>260</v>
      </c>
      <c r="B3718">
        <v>30340</v>
      </c>
      <c r="C3718" t="s">
        <v>673</v>
      </c>
      <c r="E3718">
        <v>61</v>
      </c>
      <c r="F3718" t="s">
        <v>52</v>
      </c>
      <c r="H3718">
        <v>1</v>
      </c>
      <c r="I3718" t="s">
        <v>32</v>
      </c>
      <c r="J3718">
        <v>1</v>
      </c>
      <c r="K3718" t="s">
        <v>32</v>
      </c>
      <c r="L3718">
        <v>0</v>
      </c>
      <c r="M3718" t="s">
        <v>32</v>
      </c>
      <c r="N3718">
        <v>2012</v>
      </c>
      <c r="O3718">
        <v>109</v>
      </c>
      <c r="P3718">
        <v>128124</v>
      </c>
      <c r="Q3718">
        <v>26</v>
      </c>
      <c r="R3718">
        <v>126796</v>
      </c>
      <c r="S3718">
        <v>2374</v>
      </c>
      <c r="T3718">
        <v>59723</v>
      </c>
      <c r="U3718">
        <v>84</v>
      </c>
      <c r="V3718">
        <v>1328</v>
      </c>
      <c r="W3718">
        <v>39.4</v>
      </c>
      <c r="X3718">
        <v>3.3</v>
      </c>
      <c r="Y3718">
        <v>45.7</v>
      </c>
      <c r="Z3718">
        <v>3.4</v>
      </c>
      <c r="AA3718">
        <v>4.2</v>
      </c>
      <c r="AB3718">
        <v>3.5</v>
      </c>
      <c r="AC3718">
        <v>43.8</v>
      </c>
      <c r="AD3718">
        <v>31</v>
      </c>
    </row>
    <row r="3719" spans="1:30" x14ac:dyDescent="0.45">
      <c r="A3719" t="s">
        <v>260</v>
      </c>
      <c r="B3719">
        <v>30340</v>
      </c>
      <c r="C3719" t="s">
        <v>673</v>
      </c>
      <c r="E3719">
        <v>62</v>
      </c>
      <c r="F3719" t="s">
        <v>53</v>
      </c>
      <c r="H3719">
        <v>1</v>
      </c>
      <c r="I3719" t="s">
        <v>32</v>
      </c>
      <c r="J3719">
        <v>1</v>
      </c>
      <c r="K3719" t="s">
        <v>32</v>
      </c>
      <c r="L3719">
        <v>0</v>
      </c>
      <c r="M3719" t="s">
        <v>32</v>
      </c>
      <c r="N3719">
        <v>2012</v>
      </c>
      <c r="O3719">
        <v>804</v>
      </c>
      <c r="P3719">
        <v>992205</v>
      </c>
      <c r="Q3719">
        <v>253</v>
      </c>
      <c r="R3719">
        <v>977380</v>
      </c>
      <c r="S3719">
        <v>10022</v>
      </c>
      <c r="T3719">
        <v>423831</v>
      </c>
      <c r="U3719">
        <v>552</v>
      </c>
      <c r="V3719">
        <v>14825</v>
      </c>
      <c r="W3719">
        <v>20.6</v>
      </c>
      <c r="X3719">
        <v>5.7</v>
      </c>
      <c r="Y3719">
        <v>21</v>
      </c>
      <c r="Z3719">
        <v>5.9</v>
      </c>
      <c r="AA3719">
        <v>6.6</v>
      </c>
      <c r="AB3719">
        <v>6.3</v>
      </c>
      <c r="AC3719">
        <v>21.4</v>
      </c>
      <c r="AD3719">
        <v>23.4</v>
      </c>
    </row>
    <row r="3720" spans="1:30" x14ac:dyDescent="0.45">
      <c r="A3720" t="s">
        <v>260</v>
      </c>
      <c r="B3720">
        <v>30340</v>
      </c>
      <c r="C3720" t="s">
        <v>673</v>
      </c>
      <c r="E3720">
        <v>71</v>
      </c>
      <c r="F3720" t="s">
        <v>54</v>
      </c>
      <c r="H3720">
        <v>1</v>
      </c>
      <c r="I3720" t="s">
        <v>32</v>
      </c>
      <c r="J3720">
        <v>1</v>
      </c>
      <c r="K3720" t="s">
        <v>32</v>
      </c>
      <c r="L3720">
        <v>0</v>
      </c>
      <c r="M3720" t="s">
        <v>32</v>
      </c>
      <c r="N3720">
        <v>2012</v>
      </c>
      <c r="O3720">
        <v>320</v>
      </c>
      <c r="P3720">
        <v>17485</v>
      </c>
      <c r="Q3720">
        <v>40</v>
      </c>
      <c r="R3720">
        <v>13471</v>
      </c>
      <c r="S3720">
        <v>301</v>
      </c>
      <c r="T3720">
        <v>5435</v>
      </c>
      <c r="U3720">
        <v>280</v>
      </c>
      <c r="V3720">
        <v>4014</v>
      </c>
      <c r="W3720">
        <v>33.700000000000003</v>
      </c>
      <c r="X3720">
        <v>25.1</v>
      </c>
      <c r="Y3720">
        <v>23.7</v>
      </c>
      <c r="Z3720">
        <v>36.200000000000003</v>
      </c>
      <c r="AA3720">
        <v>34.1</v>
      </c>
      <c r="AB3720">
        <v>36</v>
      </c>
      <c r="AC3720">
        <v>37.700000000000003</v>
      </c>
      <c r="AD3720">
        <v>33.5</v>
      </c>
    </row>
    <row r="3721" spans="1:30" x14ac:dyDescent="0.45">
      <c r="A3721" t="s">
        <v>260</v>
      </c>
      <c r="B3721">
        <v>30340</v>
      </c>
      <c r="C3721" t="s">
        <v>673</v>
      </c>
      <c r="E3721">
        <v>72</v>
      </c>
      <c r="F3721" t="s">
        <v>55</v>
      </c>
      <c r="H3721">
        <v>1</v>
      </c>
      <c r="I3721" t="s">
        <v>32</v>
      </c>
      <c r="J3721">
        <v>1</v>
      </c>
      <c r="K3721" t="s">
        <v>32</v>
      </c>
      <c r="L3721">
        <v>0</v>
      </c>
      <c r="M3721" t="s">
        <v>32</v>
      </c>
      <c r="N3721">
        <v>2012</v>
      </c>
      <c r="O3721">
        <v>308</v>
      </c>
      <c r="P3721">
        <v>207418</v>
      </c>
      <c r="Q3721">
        <v>219</v>
      </c>
      <c r="R3721">
        <v>205341</v>
      </c>
      <c r="S3721">
        <v>4783</v>
      </c>
      <c r="T3721">
        <v>63184</v>
      </c>
      <c r="U3721">
        <v>89</v>
      </c>
      <c r="W3721">
        <v>21</v>
      </c>
      <c r="X3721">
        <v>25.2</v>
      </c>
      <c r="Y3721">
        <v>22.8</v>
      </c>
      <c r="Z3721">
        <v>26.8</v>
      </c>
      <c r="AA3721">
        <v>24.7</v>
      </c>
      <c r="AB3721">
        <v>31.1</v>
      </c>
      <c r="AC3721">
        <v>43.6</v>
      </c>
    </row>
    <row r="3722" spans="1:30" x14ac:dyDescent="0.45">
      <c r="A3722" t="s">
        <v>260</v>
      </c>
      <c r="B3722">
        <v>30340</v>
      </c>
      <c r="C3722" t="s">
        <v>673</v>
      </c>
      <c r="E3722">
        <v>81</v>
      </c>
      <c r="F3722" t="s">
        <v>56</v>
      </c>
      <c r="G3722" t="s">
        <v>57</v>
      </c>
      <c r="H3722">
        <v>1</v>
      </c>
      <c r="I3722" t="s">
        <v>32</v>
      </c>
      <c r="J3722">
        <v>1</v>
      </c>
      <c r="K3722" t="s">
        <v>32</v>
      </c>
      <c r="L3722">
        <v>0</v>
      </c>
      <c r="M3722" t="s">
        <v>32</v>
      </c>
      <c r="N3722">
        <v>2012</v>
      </c>
      <c r="O3722">
        <v>729</v>
      </c>
      <c r="P3722">
        <v>69374</v>
      </c>
      <c r="Q3722">
        <v>118</v>
      </c>
      <c r="R3722">
        <v>50910</v>
      </c>
      <c r="S3722">
        <v>778</v>
      </c>
      <c r="T3722">
        <v>15472</v>
      </c>
      <c r="U3722">
        <v>611</v>
      </c>
      <c r="V3722">
        <v>18465</v>
      </c>
      <c r="W3722">
        <v>12.5</v>
      </c>
      <c r="X3722">
        <v>17.100000000000001</v>
      </c>
      <c r="Y3722">
        <v>29.8</v>
      </c>
      <c r="Z3722">
        <v>13.6</v>
      </c>
      <c r="AA3722">
        <v>24</v>
      </c>
      <c r="AB3722">
        <v>21.9</v>
      </c>
      <c r="AC3722">
        <v>13.6</v>
      </c>
      <c r="AD3722">
        <v>38</v>
      </c>
    </row>
    <row r="3723" spans="1:30" x14ac:dyDescent="0.45">
      <c r="A3723" t="s">
        <v>261</v>
      </c>
      <c r="B3723">
        <v>30460</v>
      </c>
      <c r="C3723" t="s">
        <v>674</v>
      </c>
      <c r="E3723">
        <v>0</v>
      </c>
      <c r="F3723" t="s">
        <v>31</v>
      </c>
      <c r="H3723">
        <v>1</v>
      </c>
      <c r="I3723" t="s">
        <v>32</v>
      </c>
      <c r="J3723">
        <v>1</v>
      </c>
      <c r="K3723" t="s">
        <v>32</v>
      </c>
      <c r="L3723">
        <v>0</v>
      </c>
      <c r="M3723" t="s">
        <v>32</v>
      </c>
      <c r="N3723">
        <v>2012</v>
      </c>
      <c r="O3723">
        <v>43502</v>
      </c>
      <c r="P3723">
        <v>71632531</v>
      </c>
      <c r="Q3723">
        <v>9402</v>
      </c>
      <c r="R3723">
        <v>70115542</v>
      </c>
      <c r="S3723">
        <v>199475</v>
      </c>
      <c r="T3723">
        <v>7661220</v>
      </c>
      <c r="U3723">
        <v>34099</v>
      </c>
      <c r="V3723">
        <v>1516989</v>
      </c>
      <c r="W3723">
        <v>2.2000000000000002</v>
      </c>
      <c r="X3723">
        <v>0.9</v>
      </c>
      <c r="Y3723">
        <v>2.4</v>
      </c>
      <c r="Z3723">
        <v>1</v>
      </c>
      <c r="AA3723">
        <v>2.5</v>
      </c>
      <c r="AB3723">
        <v>1.8</v>
      </c>
      <c r="AC3723">
        <v>2.2999999999999998</v>
      </c>
      <c r="AD3723">
        <v>5.9</v>
      </c>
    </row>
    <row r="3724" spans="1:30" x14ac:dyDescent="0.45">
      <c r="A3724" t="s">
        <v>261</v>
      </c>
      <c r="B3724">
        <v>30460</v>
      </c>
      <c r="C3724" t="s">
        <v>674</v>
      </c>
      <c r="E3724">
        <v>11</v>
      </c>
      <c r="F3724" t="s">
        <v>33</v>
      </c>
      <c r="G3724" t="s">
        <v>34</v>
      </c>
      <c r="H3724">
        <v>1</v>
      </c>
      <c r="I3724" t="s">
        <v>32</v>
      </c>
      <c r="J3724">
        <v>1</v>
      </c>
      <c r="K3724" t="s">
        <v>32</v>
      </c>
      <c r="L3724">
        <v>0</v>
      </c>
      <c r="M3724" t="s">
        <v>32</v>
      </c>
      <c r="N3724">
        <v>2012</v>
      </c>
      <c r="O3724">
        <v>555</v>
      </c>
      <c r="P3724">
        <v>170860</v>
      </c>
      <c r="Q3724">
        <v>50</v>
      </c>
      <c r="R3724">
        <v>152666</v>
      </c>
      <c r="S3724">
        <v>1005</v>
      </c>
      <c r="T3724">
        <v>38071</v>
      </c>
      <c r="U3724">
        <v>505</v>
      </c>
      <c r="V3724">
        <v>18194</v>
      </c>
      <c r="W3724">
        <v>13.9</v>
      </c>
      <c r="X3724">
        <v>4.8</v>
      </c>
      <c r="Y3724">
        <v>20.9</v>
      </c>
      <c r="Z3724">
        <v>4.7</v>
      </c>
      <c r="AA3724">
        <v>5.8</v>
      </c>
      <c r="AB3724">
        <v>4.7</v>
      </c>
      <c r="AC3724">
        <v>14.2</v>
      </c>
      <c r="AD3724">
        <v>20.100000000000001</v>
      </c>
    </row>
    <row r="3725" spans="1:30" x14ac:dyDescent="0.45">
      <c r="A3725" t="s">
        <v>261</v>
      </c>
      <c r="B3725">
        <v>30460</v>
      </c>
      <c r="C3725" t="s">
        <v>674</v>
      </c>
      <c r="E3725">
        <v>21</v>
      </c>
      <c r="F3725" t="s">
        <v>35</v>
      </c>
      <c r="H3725">
        <v>1</v>
      </c>
      <c r="I3725" t="s">
        <v>32</v>
      </c>
      <c r="J3725">
        <v>1</v>
      </c>
      <c r="K3725" t="s">
        <v>32</v>
      </c>
      <c r="L3725">
        <v>0</v>
      </c>
      <c r="M3725" t="s">
        <v>32</v>
      </c>
      <c r="N3725">
        <v>2012</v>
      </c>
      <c r="O3725">
        <v>70</v>
      </c>
      <c r="Q3725">
        <v>34</v>
      </c>
      <c r="U3725">
        <v>36</v>
      </c>
      <c r="W3725">
        <v>38.799999999999997</v>
      </c>
      <c r="Y3725">
        <v>58.3</v>
      </c>
      <c r="AC3725">
        <v>51.9</v>
      </c>
    </row>
    <row r="3726" spans="1:30" x14ac:dyDescent="0.45">
      <c r="A3726" t="s">
        <v>261</v>
      </c>
      <c r="B3726">
        <v>30460</v>
      </c>
      <c r="C3726" t="s">
        <v>674</v>
      </c>
      <c r="E3726">
        <v>22</v>
      </c>
      <c r="F3726" t="s">
        <v>36</v>
      </c>
      <c r="H3726">
        <v>1</v>
      </c>
      <c r="I3726" t="s">
        <v>32</v>
      </c>
      <c r="J3726">
        <v>1</v>
      </c>
      <c r="K3726" t="s">
        <v>32</v>
      </c>
      <c r="L3726">
        <v>0</v>
      </c>
      <c r="M3726" t="s">
        <v>32</v>
      </c>
      <c r="N3726">
        <v>2012</v>
      </c>
      <c r="O3726">
        <v>50</v>
      </c>
      <c r="P3726">
        <v>972283</v>
      </c>
      <c r="Q3726">
        <v>18</v>
      </c>
      <c r="R3726">
        <v>971240</v>
      </c>
      <c r="S3726">
        <v>1198</v>
      </c>
      <c r="T3726">
        <v>85444</v>
      </c>
      <c r="U3726">
        <v>32</v>
      </c>
      <c r="W3726">
        <v>53.7</v>
      </c>
      <c r="X3726">
        <v>2.8</v>
      </c>
      <c r="Y3726">
        <v>31.1</v>
      </c>
      <c r="Z3726">
        <v>2.9</v>
      </c>
      <c r="AA3726">
        <v>1.7</v>
      </c>
      <c r="AB3726">
        <v>1.4</v>
      </c>
      <c r="AC3726">
        <v>81.7</v>
      </c>
    </row>
    <row r="3727" spans="1:30" x14ac:dyDescent="0.45">
      <c r="A3727" t="s">
        <v>261</v>
      </c>
      <c r="B3727">
        <v>30460</v>
      </c>
      <c r="C3727" t="s">
        <v>674</v>
      </c>
      <c r="E3727">
        <v>23</v>
      </c>
      <c r="F3727" t="s">
        <v>37</v>
      </c>
      <c r="H3727">
        <v>1</v>
      </c>
      <c r="I3727" t="s">
        <v>32</v>
      </c>
      <c r="J3727">
        <v>1</v>
      </c>
      <c r="K3727" t="s">
        <v>32</v>
      </c>
      <c r="L3727">
        <v>0</v>
      </c>
      <c r="M3727" t="s">
        <v>32</v>
      </c>
      <c r="N3727">
        <v>2012</v>
      </c>
      <c r="O3727">
        <v>4904</v>
      </c>
      <c r="P3727">
        <v>3288824</v>
      </c>
      <c r="Q3727">
        <v>819</v>
      </c>
      <c r="R3727">
        <v>3081975</v>
      </c>
      <c r="S3727">
        <v>11045</v>
      </c>
      <c r="T3727">
        <v>549788</v>
      </c>
      <c r="U3727">
        <v>4085</v>
      </c>
      <c r="V3727">
        <v>206849</v>
      </c>
      <c r="W3727">
        <v>11.8</v>
      </c>
      <c r="X3727">
        <v>11.8</v>
      </c>
      <c r="Y3727">
        <v>19.100000000000001</v>
      </c>
      <c r="Z3727">
        <v>13.6</v>
      </c>
      <c r="AA3727">
        <v>20.2</v>
      </c>
      <c r="AB3727">
        <v>15.2</v>
      </c>
      <c r="AC3727">
        <v>12</v>
      </c>
      <c r="AD3727">
        <v>21.8</v>
      </c>
    </row>
    <row r="3728" spans="1:30" x14ac:dyDescent="0.45">
      <c r="A3728" t="s">
        <v>261</v>
      </c>
      <c r="B3728">
        <v>30460</v>
      </c>
      <c r="C3728" t="s">
        <v>674</v>
      </c>
      <c r="E3728" t="s">
        <v>38</v>
      </c>
      <c r="F3728" t="s">
        <v>39</v>
      </c>
      <c r="H3728">
        <v>1</v>
      </c>
      <c r="I3728" t="s">
        <v>32</v>
      </c>
      <c r="J3728">
        <v>1</v>
      </c>
      <c r="K3728" t="s">
        <v>32</v>
      </c>
      <c r="L3728">
        <v>0</v>
      </c>
      <c r="M3728" t="s">
        <v>32</v>
      </c>
      <c r="N3728">
        <v>2012</v>
      </c>
      <c r="O3728">
        <v>822</v>
      </c>
      <c r="P3728">
        <v>16368185</v>
      </c>
      <c r="Q3728">
        <v>446</v>
      </c>
      <c r="R3728">
        <v>16352854</v>
      </c>
      <c r="S3728">
        <v>24844</v>
      </c>
      <c r="T3728">
        <v>1267060</v>
      </c>
      <c r="U3728">
        <v>376</v>
      </c>
      <c r="V3728">
        <v>15331</v>
      </c>
      <c r="W3728">
        <v>12.3</v>
      </c>
      <c r="X3728">
        <v>5.6</v>
      </c>
      <c r="Y3728">
        <v>9.8000000000000007</v>
      </c>
      <c r="Z3728">
        <v>5.9</v>
      </c>
      <c r="AA3728">
        <v>4.0999999999999996</v>
      </c>
      <c r="AB3728">
        <v>4</v>
      </c>
      <c r="AC3728">
        <v>28.4</v>
      </c>
      <c r="AD3728">
        <v>20.7</v>
      </c>
    </row>
    <row r="3729" spans="1:30" x14ac:dyDescent="0.45">
      <c r="A3729" t="s">
        <v>261</v>
      </c>
      <c r="B3729">
        <v>30460</v>
      </c>
      <c r="C3729" t="s">
        <v>674</v>
      </c>
      <c r="E3729">
        <v>42</v>
      </c>
      <c r="F3729" t="s">
        <v>40</v>
      </c>
      <c r="H3729">
        <v>1</v>
      </c>
      <c r="I3729" t="s">
        <v>32</v>
      </c>
      <c r="J3729">
        <v>1</v>
      </c>
      <c r="K3729" t="s">
        <v>32</v>
      </c>
      <c r="L3729">
        <v>0</v>
      </c>
      <c r="M3729" t="s">
        <v>32</v>
      </c>
      <c r="N3729">
        <v>2012</v>
      </c>
      <c r="O3729">
        <v>972</v>
      </c>
      <c r="P3729">
        <v>29112506</v>
      </c>
      <c r="Q3729">
        <v>497</v>
      </c>
      <c r="R3729">
        <v>29069536</v>
      </c>
      <c r="S3729">
        <v>13713</v>
      </c>
      <c r="T3729">
        <v>901744</v>
      </c>
      <c r="U3729">
        <v>475</v>
      </c>
      <c r="V3729">
        <v>42970</v>
      </c>
      <c r="W3729">
        <v>13.6</v>
      </c>
      <c r="X3729">
        <v>3.7</v>
      </c>
      <c r="Y3729">
        <v>19.7</v>
      </c>
      <c r="Z3729">
        <v>3.8</v>
      </c>
      <c r="AA3729">
        <v>11.5</v>
      </c>
      <c r="AB3729">
        <v>7.1</v>
      </c>
      <c r="AC3729">
        <v>20.6</v>
      </c>
      <c r="AD3729">
        <v>22.8</v>
      </c>
    </row>
    <row r="3730" spans="1:30" x14ac:dyDescent="0.45">
      <c r="A3730" t="s">
        <v>261</v>
      </c>
      <c r="B3730">
        <v>30460</v>
      </c>
      <c r="C3730" t="s">
        <v>674</v>
      </c>
      <c r="E3730" t="s">
        <v>41</v>
      </c>
      <c r="F3730" t="s">
        <v>42</v>
      </c>
      <c r="H3730">
        <v>1</v>
      </c>
      <c r="I3730" t="s">
        <v>32</v>
      </c>
      <c r="J3730">
        <v>1</v>
      </c>
      <c r="K3730" t="s">
        <v>32</v>
      </c>
      <c r="L3730">
        <v>0</v>
      </c>
      <c r="M3730" t="s">
        <v>32</v>
      </c>
      <c r="N3730">
        <v>2012</v>
      </c>
      <c r="O3730">
        <v>4385</v>
      </c>
      <c r="P3730">
        <v>7844407</v>
      </c>
      <c r="Q3730">
        <v>1406</v>
      </c>
      <c r="R3730">
        <v>7737540</v>
      </c>
      <c r="S3730">
        <v>27784</v>
      </c>
      <c r="T3730">
        <v>668652</v>
      </c>
      <c r="U3730">
        <v>2979</v>
      </c>
      <c r="V3730">
        <v>106866</v>
      </c>
      <c r="W3730">
        <v>7.5</v>
      </c>
      <c r="X3730">
        <v>6.6</v>
      </c>
      <c r="Y3730">
        <v>8.9</v>
      </c>
      <c r="Z3730">
        <v>7.1</v>
      </c>
      <c r="AA3730">
        <v>4.7</v>
      </c>
      <c r="AB3730">
        <v>5.2</v>
      </c>
      <c r="AC3730">
        <v>8.6</v>
      </c>
      <c r="AD3730">
        <v>29.1</v>
      </c>
    </row>
    <row r="3731" spans="1:30" x14ac:dyDescent="0.45">
      <c r="A3731" t="s">
        <v>261</v>
      </c>
      <c r="B3731">
        <v>30460</v>
      </c>
      <c r="C3731" t="s">
        <v>674</v>
      </c>
      <c r="E3731" t="s">
        <v>43</v>
      </c>
      <c r="F3731" t="s">
        <v>44</v>
      </c>
      <c r="G3731" t="s">
        <v>45</v>
      </c>
      <c r="H3731">
        <v>1</v>
      </c>
      <c r="I3731" t="s">
        <v>32</v>
      </c>
      <c r="J3731">
        <v>1</v>
      </c>
      <c r="K3731" t="s">
        <v>32</v>
      </c>
      <c r="L3731">
        <v>0</v>
      </c>
      <c r="M3731" t="s">
        <v>32</v>
      </c>
      <c r="N3731">
        <v>2012</v>
      </c>
      <c r="O3731">
        <v>1281</v>
      </c>
      <c r="P3731">
        <v>972680</v>
      </c>
      <c r="Q3731">
        <v>186</v>
      </c>
      <c r="R3731">
        <v>886265</v>
      </c>
      <c r="S3731">
        <v>6426</v>
      </c>
      <c r="T3731">
        <v>253926</v>
      </c>
      <c r="U3731">
        <v>1095</v>
      </c>
      <c r="V3731">
        <v>86416</v>
      </c>
      <c r="W3731">
        <v>12.9</v>
      </c>
      <c r="X3731">
        <v>3.3</v>
      </c>
      <c r="Y3731">
        <v>19.8</v>
      </c>
      <c r="Z3731">
        <v>3.9</v>
      </c>
      <c r="AA3731">
        <v>5</v>
      </c>
      <c r="AB3731">
        <v>4.8</v>
      </c>
      <c r="AC3731">
        <v>15.3</v>
      </c>
      <c r="AD3731">
        <v>12.5</v>
      </c>
    </row>
    <row r="3732" spans="1:30" x14ac:dyDescent="0.45">
      <c r="A3732" t="s">
        <v>261</v>
      </c>
      <c r="B3732">
        <v>30460</v>
      </c>
      <c r="C3732" t="s">
        <v>674</v>
      </c>
      <c r="E3732">
        <v>51</v>
      </c>
      <c r="F3732" t="s">
        <v>46</v>
      </c>
      <c r="H3732">
        <v>1</v>
      </c>
      <c r="I3732" t="s">
        <v>32</v>
      </c>
      <c r="J3732">
        <v>1</v>
      </c>
      <c r="K3732" t="s">
        <v>32</v>
      </c>
      <c r="L3732">
        <v>0</v>
      </c>
      <c r="M3732" t="s">
        <v>32</v>
      </c>
      <c r="N3732">
        <v>2012</v>
      </c>
      <c r="O3732">
        <v>512</v>
      </c>
      <c r="P3732">
        <v>1438217</v>
      </c>
      <c r="Q3732">
        <v>174</v>
      </c>
      <c r="R3732">
        <v>1428085</v>
      </c>
      <c r="S3732">
        <v>8140</v>
      </c>
      <c r="T3732">
        <v>330765</v>
      </c>
      <c r="U3732">
        <v>338</v>
      </c>
      <c r="V3732">
        <v>10132</v>
      </c>
      <c r="W3732">
        <v>17.3</v>
      </c>
      <c r="X3732">
        <v>3.4</v>
      </c>
      <c r="Y3732">
        <v>15.3</v>
      </c>
      <c r="Z3732">
        <v>3.6</v>
      </c>
      <c r="AA3732">
        <v>5.0999999999999996</v>
      </c>
      <c r="AB3732">
        <v>5.0999999999999996</v>
      </c>
      <c r="AC3732">
        <v>23.4</v>
      </c>
      <c r="AD3732">
        <v>12.5</v>
      </c>
    </row>
    <row r="3733" spans="1:30" x14ac:dyDescent="0.45">
      <c r="A3733" t="s">
        <v>261</v>
      </c>
      <c r="B3733">
        <v>30460</v>
      </c>
      <c r="C3733" t="s">
        <v>674</v>
      </c>
      <c r="E3733">
        <v>52</v>
      </c>
      <c r="F3733" t="s">
        <v>47</v>
      </c>
      <c r="G3733" t="s">
        <v>48</v>
      </c>
      <c r="H3733">
        <v>1</v>
      </c>
      <c r="I3733" t="s">
        <v>32</v>
      </c>
      <c r="J3733">
        <v>1</v>
      </c>
      <c r="K3733" t="s">
        <v>32</v>
      </c>
      <c r="L3733">
        <v>0</v>
      </c>
      <c r="M3733" t="s">
        <v>32</v>
      </c>
      <c r="N3733">
        <v>2012</v>
      </c>
      <c r="O3733">
        <v>1713</v>
      </c>
      <c r="P3733">
        <v>2309206</v>
      </c>
      <c r="Q3733">
        <v>509</v>
      </c>
      <c r="R3733">
        <v>2195099</v>
      </c>
      <c r="S3733">
        <v>6666</v>
      </c>
      <c r="T3733">
        <v>381038</v>
      </c>
      <c r="U3733">
        <v>1203</v>
      </c>
      <c r="V3733">
        <v>114107</v>
      </c>
      <c r="W3733">
        <v>11.4</v>
      </c>
      <c r="X3733">
        <v>3.7</v>
      </c>
      <c r="Y3733">
        <v>12.9</v>
      </c>
      <c r="Z3733">
        <v>4.2</v>
      </c>
      <c r="AA3733">
        <v>5.2</v>
      </c>
      <c r="AB3733">
        <v>6.3</v>
      </c>
      <c r="AC3733">
        <v>10.9</v>
      </c>
      <c r="AD3733">
        <v>26.4</v>
      </c>
    </row>
    <row r="3734" spans="1:30" x14ac:dyDescent="0.45">
      <c r="A3734" t="s">
        <v>261</v>
      </c>
      <c r="B3734">
        <v>30460</v>
      </c>
      <c r="C3734" t="s">
        <v>674</v>
      </c>
      <c r="E3734">
        <v>53</v>
      </c>
      <c r="F3734" t="s">
        <v>49</v>
      </c>
      <c r="H3734">
        <v>1</v>
      </c>
      <c r="I3734" t="s">
        <v>32</v>
      </c>
      <c r="J3734">
        <v>1</v>
      </c>
      <c r="K3734" t="s">
        <v>32</v>
      </c>
      <c r="L3734">
        <v>0</v>
      </c>
      <c r="M3734" t="s">
        <v>32</v>
      </c>
      <c r="N3734">
        <v>2012</v>
      </c>
      <c r="O3734">
        <v>4724</v>
      </c>
      <c r="P3734">
        <v>832770</v>
      </c>
      <c r="Q3734">
        <v>506</v>
      </c>
      <c r="R3734">
        <v>483559</v>
      </c>
      <c r="S3734">
        <v>2915</v>
      </c>
      <c r="T3734">
        <v>104083</v>
      </c>
      <c r="U3734">
        <v>4217</v>
      </c>
      <c r="V3734">
        <v>349210</v>
      </c>
      <c r="W3734">
        <v>9.6</v>
      </c>
      <c r="X3734">
        <v>8</v>
      </c>
      <c r="Y3734">
        <v>12.9</v>
      </c>
      <c r="Z3734">
        <v>7.3</v>
      </c>
      <c r="AA3734">
        <v>15.6</v>
      </c>
      <c r="AB3734">
        <v>19.2</v>
      </c>
      <c r="AC3734">
        <v>10</v>
      </c>
      <c r="AD3734">
        <v>17.3</v>
      </c>
    </row>
    <row r="3735" spans="1:30" x14ac:dyDescent="0.45">
      <c r="A3735" t="s">
        <v>261</v>
      </c>
      <c r="B3735">
        <v>30460</v>
      </c>
      <c r="C3735" t="s">
        <v>674</v>
      </c>
      <c r="E3735">
        <v>54</v>
      </c>
      <c r="F3735" t="s">
        <v>50</v>
      </c>
      <c r="H3735">
        <v>1</v>
      </c>
      <c r="I3735" t="s">
        <v>32</v>
      </c>
      <c r="J3735">
        <v>1</v>
      </c>
      <c r="K3735" t="s">
        <v>32</v>
      </c>
      <c r="L3735">
        <v>0</v>
      </c>
      <c r="M3735" t="s">
        <v>32</v>
      </c>
      <c r="N3735">
        <v>2012</v>
      </c>
      <c r="O3735">
        <v>6729</v>
      </c>
      <c r="P3735">
        <v>1797895</v>
      </c>
      <c r="Q3735">
        <v>1351</v>
      </c>
      <c r="R3735">
        <v>1624404</v>
      </c>
      <c r="S3735">
        <v>11028</v>
      </c>
      <c r="T3735">
        <v>612818</v>
      </c>
      <c r="U3735">
        <v>5378</v>
      </c>
      <c r="V3735">
        <v>173490</v>
      </c>
      <c r="W3735">
        <v>6.4</v>
      </c>
      <c r="X3735">
        <v>4.3</v>
      </c>
      <c r="Y3735">
        <v>7.5</v>
      </c>
      <c r="Z3735">
        <v>4.7</v>
      </c>
      <c r="AA3735">
        <v>4.5</v>
      </c>
      <c r="AB3735">
        <v>3.5</v>
      </c>
      <c r="AC3735">
        <v>7.6</v>
      </c>
      <c r="AD3735">
        <v>14.9</v>
      </c>
    </row>
    <row r="3736" spans="1:30" x14ac:dyDescent="0.45">
      <c r="A3736" t="s">
        <v>261</v>
      </c>
      <c r="B3736">
        <v>30460</v>
      </c>
      <c r="C3736" t="s">
        <v>674</v>
      </c>
      <c r="E3736">
        <v>55</v>
      </c>
      <c r="F3736" t="s">
        <v>59</v>
      </c>
      <c r="H3736">
        <v>1</v>
      </c>
      <c r="I3736" t="s">
        <v>32</v>
      </c>
      <c r="J3736">
        <v>1</v>
      </c>
      <c r="K3736" t="s">
        <v>32</v>
      </c>
      <c r="L3736">
        <v>0</v>
      </c>
      <c r="M3736" t="s">
        <v>32</v>
      </c>
      <c r="N3736">
        <v>2012</v>
      </c>
      <c r="O3736">
        <v>93</v>
      </c>
      <c r="P3736">
        <v>240656</v>
      </c>
      <c r="Q3736">
        <v>93</v>
      </c>
      <c r="R3736">
        <v>240656</v>
      </c>
      <c r="S3736">
        <v>3590</v>
      </c>
      <c r="T3736">
        <v>219837</v>
      </c>
      <c r="U3736">
        <v>0</v>
      </c>
      <c r="V3736">
        <v>0</v>
      </c>
      <c r="W3736">
        <v>14.9</v>
      </c>
      <c r="X3736">
        <v>5</v>
      </c>
      <c r="Y3736">
        <v>15.5</v>
      </c>
      <c r="Z3736">
        <v>5.2</v>
      </c>
      <c r="AA3736">
        <v>41.8</v>
      </c>
      <c r="AB3736">
        <v>15.8</v>
      </c>
      <c r="AC3736">
        <v>0</v>
      </c>
      <c r="AD3736">
        <v>0</v>
      </c>
    </row>
    <row r="3737" spans="1:30" x14ac:dyDescent="0.45">
      <c r="A3737" t="s">
        <v>261</v>
      </c>
      <c r="B3737">
        <v>30460</v>
      </c>
      <c r="C3737" t="s">
        <v>674</v>
      </c>
      <c r="E3737">
        <v>56</v>
      </c>
      <c r="F3737" t="s">
        <v>51</v>
      </c>
      <c r="H3737">
        <v>1</v>
      </c>
      <c r="I3737" t="s">
        <v>32</v>
      </c>
      <c r="J3737">
        <v>1</v>
      </c>
      <c r="K3737" t="s">
        <v>32</v>
      </c>
      <c r="L3737">
        <v>0</v>
      </c>
      <c r="M3737" t="s">
        <v>32</v>
      </c>
      <c r="N3737">
        <v>2012</v>
      </c>
      <c r="O3737">
        <v>3811</v>
      </c>
      <c r="P3737">
        <v>875464</v>
      </c>
      <c r="Q3737">
        <v>502</v>
      </c>
      <c r="R3737">
        <v>821836</v>
      </c>
      <c r="S3737">
        <v>14822</v>
      </c>
      <c r="T3737">
        <v>409246</v>
      </c>
      <c r="U3737">
        <v>3309</v>
      </c>
      <c r="V3737">
        <v>53628</v>
      </c>
      <c r="W3737">
        <v>9.4</v>
      </c>
      <c r="X3737">
        <v>6.8</v>
      </c>
      <c r="Y3737">
        <v>26.3</v>
      </c>
      <c r="Z3737">
        <v>7.3</v>
      </c>
      <c r="AA3737">
        <v>7.2</v>
      </c>
      <c r="AB3737">
        <v>5.5</v>
      </c>
      <c r="AC3737">
        <v>9.3000000000000007</v>
      </c>
      <c r="AD3737">
        <v>14.4</v>
      </c>
    </row>
    <row r="3738" spans="1:30" x14ac:dyDescent="0.45">
      <c r="A3738" t="s">
        <v>261</v>
      </c>
      <c r="B3738">
        <v>30460</v>
      </c>
      <c r="C3738" t="s">
        <v>674</v>
      </c>
      <c r="E3738">
        <v>61</v>
      </c>
      <c r="F3738" t="s">
        <v>52</v>
      </c>
      <c r="H3738">
        <v>1</v>
      </c>
      <c r="I3738" t="s">
        <v>32</v>
      </c>
      <c r="J3738">
        <v>1</v>
      </c>
      <c r="K3738" t="s">
        <v>32</v>
      </c>
      <c r="L3738">
        <v>0</v>
      </c>
      <c r="M3738" t="s">
        <v>32</v>
      </c>
      <c r="N3738">
        <v>2012</v>
      </c>
      <c r="O3738">
        <v>1204</v>
      </c>
      <c r="P3738">
        <v>265249</v>
      </c>
      <c r="Q3738">
        <v>128</v>
      </c>
      <c r="R3738">
        <v>253312</v>
      </c>
      <c r="S3738">
        <v>5546</v>
      </c>
      <c r="T3738">
        <v>114461</v>
      </c>
      <c r="U3738">
        <v>1076</v>
      </c>
      <c r="V3738">
        <v>11937</v>
      </c>
      <c r="W3738">
        <v>8.9</v>
      </c>
      <c r="X3738">
        <v>3.6</v>
      </c>
      <c r="Y3738">
        <v>16</v>
      </c>
      <c r="Z3738">
        <v>3.4</v>
      </c>
      <c r="AA3738">
        <v>4.5999999999999996</v>
      </c>
      <c r="AB3738">
        <v>3.6</v>
      </c>
      <c r="AC3738">
        <v>9.3000000000000007</v>
      </c>
      <c r="AD3738">
        <v>19.399999999999999</v>
      </c>
    </row>
    <row r="3739" spans="1:30" x14ac:dyDescent="0.45">
      <c r="A3739" t="s">
        <v>261</v>
      </c>
      <c r="B3739">
        <v>30460</v>
      </c>
      <c r="C3739" t="s">
        <v>674</v>
      </c>
      <c r="E3739">
        <v>62</v>
      </c>
      <c r="F3739" t="s">
        <v>53</v>
      </c>
      <c r="H3739">
        <v>1</v>
      </c>
      <c r="I3739" t="s">
        <v>32</v>
      </c>
      <c r="J3739">
        <v>1</v>
      </c>
      <c r="K3739" t="s">
        <v>32</v>
      </c>
      <c r="L3739">
        <v>0</v>
      </c>
      <c r="M3739" t="s">
        <v>32</v>
      </c>
      <c r="N3739">
        <v>2012</v>
      </c>
      <c r="O3739">
        <v>3777</v>
      </c>
      <c r="P3739">
        <v>3148580</v>
      </c>
      <c r="Q3739">
        <v>1279</v>
      </c>
      <c r="R3739">
        <v>3035127</v>
      </c>
      <c r="S3739">
        <v>27707</v>
      </c>
      <c r="T3739">
        <v>1196405</v>
      </c>
      <c r="U3739">
        <v>2498</v>
      </c>
      <c r="V3739">
        <v>113453</v>
      </c>
      <c r="W3739">
        <v>8.1999999999999993</v>
      </c>
      <c r="X3739">
        <v>2.5</v>
      </c>
      <c r="Y3739">
        <v>12.2</v>
      </c>
      <c r="Z3739">
        <v>2.8</v>
      </c>
      <c r="AA3739">
        <v>3.7</v>
      </c>
      <c r="AB3739">
        <v>4</v>
      </c>
      <c r="AC3739">
        <v>9.6</v>
      </c>
      <c r="AD3739">
        <v>23.9</v>
      </c>
    </row>
    <row r="3740" spans="1:30" x14ac:dyDescent="0.45">
      <c r="A3740" t="s">
        <v>261</v>
      </c>
      <c r="B3740">
        <v>30460</v>
      </c>
      <c r="C3740" t="s">
        <v>674</v>
      </c>
      <c r="E3740">
        <v>71</v>
      </c>
      <c r="F3740" t="s">
        <v>54</v>
      </c>
      <c r="H3740">
        <v>1</v>
      </c>
      <c r="I3740" t="s">
        <v>32</v>
      </c>
      <c r="J3740">
        <v>1</v>
      </c>
      <c r="K3740" t="s">
        <v>32</v>
      </c>
      <c r="L3740">
        <v>0</v>
      </c>
      <c r="M3740" t="s">
        <v>32</v>
      </c>
      <c r="N3740">
        <v>2012</v>
      </c>
      <c r="O3740">
        <v>2240</v>
      </c>
      <c r="P3740">
        <v>226754</v>
      </c>
      <c r="Q3740">
        <v>185</v>
      </c>
      <c r="R3740">
        <v>180694</v>
      </c>
      <c r="S3740">
        <v>2730</v>
      </c>
      <c r="T3740">
        <v>62155</v>
      </c>
      <c r="U3740">
        <v>2055</v>
      </c>
      <c r="V3740">
        <v>46059</v>
      </c>
      <c r="W3740">
        <v>7.6</v>
      </c>
      <c r="X3740">
        <v>6.7</v>
      </c>
      <c r="Y3740">
        <v>15.3</v>
      </c>
      <c r="Z3740">
        <v>6.4</v>
      </c>
      <c r="AA3740">
        <v>11.4</v>
      </c>
      <c r="AB3740">
        <v>7.2</v>
      </c>
      <c r="AC3740">
        <v>7.2</v>
      </c>
      <c r="AD3740">
        <v>12.8</v>
      </c>
    </row>
    <row r="3741" spans="1:30" x14ac:dyDescent="0.45">
      <c r="A3741" t="s">
        <v>261</v>
      </c>
      <c r="B3741">
        <v>30460</v>
      </c>
      <c r="C3741" t="s">
        <v>674</v>
      </c>
      <c r="E3741">
        <v>72</v>
      </c>
      <c r="F3741" t="s">
        <v>55</v>
      </c>
      <c r="H3741">
        <v>1</v>
      </c>
      <c r="I3741" t="s">
        <v>32</v>
      </c>
      <c r="J3741">
        <v>1</v>
      </c>
      <c r="K3741" t="s">
        <v>32</v>
      </c>
      <c r="L3741">
        <v>0</v>
      </c>
      <c r="M3741" t="s">
        <v>32</v>
      </c>
      <c r="N3741">
        <v>2012</v>
      </c>
      <c r="O3741">
        <v>1201</v>
      </c>
      <c r="P3741">
        <v>1353889</v>
      </c>
      <c r="Q3741">
        <v>772</v>
      </c>
      <c r="R3741">
        <v>1270405</v>
      </c>
      <c r="S3741">
        <v>26252</v>
      </c>
      <c r="T3741">
        <v>362311</v>
      </c>
      <c r="U3741">
        <v>429</v>
      </c>
      <c r="V3741">
        <v>83484</v>
      </c>
      <c r="W3741">
        <v>8.3000000000000007</v>
      </c>
      <c r="X3741">
        <v>11.4</v>
      </c>
      <c r="Y3741">
        <v>10.1</v>
      </c>
      <c r="Z3741">
        <v>12</v>
      </c>
      <c r="AA3741">
        <v>10.1</v>
      </c>
      <c r="AB3741">
        <v>10.199999999999999</v>
      </c>
      <c r="AC3741">
        <v>18.899999999999999</v>
      </c>
      <c r="AD3741">
        <v>49.4</v>
      </c>
    </row>
    <row r="3742" spans="1:30" x14ac:dyDescent="0.45">
      <c r="A3742" t="s">
        <v>261</v>
      </c>
      <c r="B3742">
        <v>30460</v>
      </c>
      <c r="C3742" t="s">
        <v>674</v>
      </c>
      <c r="E3742">
        <v>81</v>
      </c>
      <c r="F3742" t="s">
        <v>56</v>
      </c>
      <c r="G3742" t="s">
        <v>57</v>
      </c>
      <c r="H3742">
        <v>1</v>
      </c>
      <c r="I3742" t="s">
        <v>32</v>
      </c>
      <c r="J3742">
        <v>1</v>
      </c>
      <c r="K3742" t="s">
        <v>32</v>
      </c>
      <c r="L3742">
        <v>0</v>
      </c>
      <c r="M3742" t="s">
        <v>32</v>
      </c>
      <c r="N3742">
        <v>2012</v>
      </c>
      <c r="O3742">
        <v>4558</v>
      </c>
      <c r="P3742">
        <v>357958</v>
      </c>
      <c r="Q3742">
        <v>545</v>
      </c>
      <c r="R3742">
        <v>275699</v>
      </c>
      <c r="S3742">
        <v>3824</v>
      </c>
      <c r="T3742">
        <v>94020</v>
      </c>
      <c r="U3742">
        <v>4013</v>
      </c>
      <c r="V3742">
        <v>82259</v>
      </c>
      <c r="W3742">
        <v>4.9000000000000004</v>
      </c>
      <c r="X3742">
        <v>11.7</v>
      </c>
      <c r="Y3742">
        <v>20.7</v>
      </c>
      <c r="Z3742">
        <v>16.2</v>
      </c>
      <c r="AA3742">
        <v>20</v>
      </c>
      <c r="AB3742">
        <v>14.1</v>
      </c>
      <c r="AC3742">
        <v>5</v>
      </c>
      <c r="AD3742">
        <v>14.7</v>
      </c>
    </row>
    <row r="3743" spans="1:30" x14ac:dyDescent="0.45">
      <c r="A3743" t="s">
        <v>261</v>
      </c>
      <c r="B3743">
        <v>30460</v>
      </c>
      <c r="C3743" t="s">
        <v>674</v>
      </c>
      <c r="E3743">
        <v>99</v>
      </c>
      <c r="F3743" t="s">
        <v>76</v>
      </c>
      <c r="H3743">
        <v>1</v>
      </c>
      <c r="I3743" t="s">
        <v>32</v>
      </c>
      <c r="J3743">
        <v>1</v>
      </c>
      <c r="K3743" t="s">
        <v>32</v>
      </c>
      <c r="L3743">
        <v>0</v>
      </c>
      <c r="M3743" t="s">
        <v>32</v>
      </c>
      <c r="N3743">
        <v>2012</v>
      </c>
      <c r="O3743">
        <v>49</v>
      </c>
      <c r="Q3743">
        <v>49</v>
      </c>
      <c r="U3743">
        <v>0</v>
      </c>
      <c r="W3743">
        <v>61.6</v>
      </c>
      <c r="Y3743">
        <v>64.099999999999994</v>
      </c>
      <c r="AC3743">
        <v>0</v>
      </c>
    </row>
    <row r="3744" spans="1:30" x14ac:dyDescent="0.45">
      <c r="A3744" t="s">
        <v>262</v>
      </c>
      <c r="B3744">
        <v>30620</v>
      </c>
      <c r="C3744" t="s">
        <v>675</v>
      </c>
      <c r="E3744">
        <v>0</v>
      </c>
      <c r="F3744" t="s">
        <v>31</v>
      </c>
      <c r="H3744">
        <v>1</v>
      </c>
      <c r="I3744" t="s">
        <v>32</v>
      </c>
      <c r="J3744">
        <v>1</v>
      </c>
      <c r="K3744" t="s">
        <v>32</v>
      </c>
      <c r="L3744">
        <v>0</v>
      </c>
      <c r="M3744" t="s">
        <v>32</v>
      </c>
      <c r="N3744">
        <v>2012</v>
      </c>
      <c r="O3744">
        <v>7252</v>
      </c>
      <c r="P3744">
        <v>22788916</v>
      </c>
      <c r="Q3744">
        <v>2198</v>
      </c>
      <c r="R3744">
        <v>22577114</v>
      </c>
      <c r="S3744">
        <v>44939</v>
      </c>
      <c r="T3744">
        <v>1709884</v>
      </c>
      <c r="U3744">
        <v>5054</v>
      </c>
      <c r="V3744">
        <v>211802</v>
      </c>
      <c r="W3744">
        <v>7</v>
      </c>
      <c r="X3744">
        <v>4.4000000000000004</v>
      </c>
      <c r="Y3744">
        <v>10.8</v>
      </c>
      <c r="Z3744">
        <v>4.5999999999999996</v>
      </c>
      <c r="AA3744">
        <v>6.8</v>
      </c>
      <c r="AB3744">
        <v>11.2</v>
      </c>
      <c r="AC3744">
        <v>8.1</v>
      </c>
      <c r="AD3744">
        <v>20.5</v>
      </c>
    </row>
    <row r="3745" spans="1:30" x14ac:dyDescent="0.45">
      <c r="A3745" t="s">
        <v>262</v>
      </c>
      <c r="B3745">
        <v>30620</v>
      </c>
      <c r="C3745" t="s">
        <v>675</v>
      </c>
      <c r="E3745">
        <v>11</v>
      </c>
      <c r="F3745" t="s">
        <v>33</v>
      </c>
      <c r="G3745" t="s">
        <v>34</v>
      </c>
      <c r="H3745">
        <v>1</v>
      </c>
      <c r="I3745" t="s">
        <v>32</v>
      </c>
      <c r="J3745">
        <v>1</v>
      </c>
      <c r="K3745" t="s">
        <v>32</v>
      </c>
      <c r="L3745">
        <v>0</v>
      </c>
      <c r="M3745" t="s">
        <v>32</v>
      </c>
      <c r="N3745">
        <v>2012</v>
      </c>
      <c r="O3745">
        <v>52</v>
      </c>
      <c r="P3745">
        <v>3814</v>
      </c>
      <c r="Q3745">
        <v>0</v>
      </c>
      <c r="R3745">
        <v>0</v>
      </c>
      <c r="S3745">
        <v>0</v>
      </c>
      <c r="T3745">
        <v>0</v>
      </c>
      <c r="U3745">
        <v>52</v>
      </c>
      <c r="V3745">
        <v>3814</v>
      </c>
      <c r="W3745">
        <v>73.900000000000006</v>
      </c>
      <c r="X3745">
        <v>46.7</v>
      </c>
      <c r="Y3745">
        <v>0</v>
      </c>
      <c r="Z3745">
        <v>0</v>
      </c>
      <c r="AA3745">
        <v>0</v>
      </c>
      <c r="AB3745">
        <v>0</v>
      </c>
      <c r="AC3745">
        <v>70.400000000000006</v>
      </c>
      <c r="AD3745">
        <v>44.5</v>
      </c>
    </row>
    <row r="3746" spans="1:30" x14ac:dyDescent="0.45">
      <c r="A3746" t="s">
        <v>262</v>
      </c>
      <c r="B3746">
        <v>30620</v>
      </c>
      <c r="C3746" t="s">
        <v>675</v>
      </c>
      <c r="E3746">
        <v>23</v>
      </c>
      <c r="F3746" t="s">
        <v>37</v>
      </c>
      <c r="H3746">
        <v>1</v>
      </c>
      <c r="I3746" t="s">
        <v>32</v>
      </c>
      <c r="J3746">
        <v>1</v>
      </c>
      <c r="K3746" t="s">
        <v>32</v>
      </c>
      <c r="L3746">
        <v>0</v>
      </c>
      <c r="M3746" t="s">
        <v>32</v>
      </c>
      <c r="N3746">
        <v>2012</v>
      </c>
      <c r="O3746">
        <v>896</v>
      </c>
      <c r="P3746">
        <v>262834</v>
      </c>
      <c r="Q3746">
        <v>236</v>
      </c>
      <c r="R3746">
        <v>234220</v>
      </c>
      <c r="S3746">
        <v>1144</v>
      </c>
      <c r="T3746">
        <v>51502</v>
      </c>
      <c r="U3746">
        <v>660</v>
      </c>
      <c r="V3746">
        <v>28613</v>
      </c>
      <c r="W3746">
        <v>20.2</v>
      </c>
      <c r="X3746">
        <v>23.4</v>
      </c>
      <c r="Y3746">
        <v>26.1</v>
      </c>
      <c r="Z3746">
        <v>28.2</v>
      </c>
      <c r="AA3746">
        <v>44.1</v>
      </c>
      <c r="AB3746">
        <v>33</v>
      </c>
      <c r="AC3746">
        <v>24.5</v>
      </c>
      <c r="AD3746">
        <v>39.5</v>
      </c>
    </row>
    <row r="3747" spans="1:30" x14ac:dyDescent="0.45">
      <c r="A3747" t="s">
        <v>262</v>
      </c>
      <c r="B3747">
        <v>30620</v>
      </c>
      <c r="C3747" t="s">
        <v>675</v>
      </c>
      <c r="E3747" t="s">
        <v>38</v>
      </c>
      <c r="F3747" t="s">
        <v>39</v>
      </c>
      <c r="H3747">
        <v>1</v>
      </c>
      <c r="I3747" t="s">
        <v>32</v>
      </c>
      <c r="J3747">
        <v>1</v>
      </c>
      <c r="K3747" t="s">
        <v>32</v>
      </c>
      <c r="L3747">
        <v>0</v>
      </c>
      <c r="M3747" t="s">
        <v>32</v>
      </c>
      <c r="N3747">
        <v>2012</v>
      </c>
      <c r="O3747">
        <v>181</v>
      </c>
      <c r="P3747">
        <v>15713277</v>
      </c>
      <c r="Q3747">
        <v>158</v>
      </c>
      <c r="R3747">
        <v>15712839</v>
      </c>
      <c r="S3747">
        <v>7817</v>
      </c>
      <c r="T3747">
        <v>460984</v>
      </c>
      <c r="U3747">
        <v>24</v>
      </c>
      <c r="V3747">
        <v>437</v>
      </c>
      <c r="W3747">
        <v>27</v>
      </c>
      <c r="X3747">
        <v>4.7</v>
      </c>
      <c r="Y3747">
        <v>34.200000000000003</v>
      </c>
      <c r="Z3747">
        <v>4.9000000000000004</v>
      </c>
      <c r="AA3747">
        <v>20.2</v>
      </c>
      <c r="AB3747">
        <v>13</v>
      </c>
      <c r="AC3747">
        <v>47.7</v>
      </c>
      <c r="AD3747">
        <v>10.3</v>
      </c>
    </row>
    <row r="3748" spans="1:30" x14ac:dyDescent="0.45">
      <c r="A3748" t="s">
        <v>262</v>
      </c>
      <c r="B3748">
        <v>30620</v>
      </c>
      <c r="C3748" t="s">
        <v>675</v>
      </c>
      <c r="E3748">
        <v>42</v>
      </c>
      <c r="F3748" t="s">
        <v>40</v>
      </c>
      <c r="H3748">
        <v>1</v>
      </c>
      <c r="I3748" t="s">
        <v>32</v>
      </c>
      <c r="J3748">
        <v>1</v>
      </c>
      <c r="K3748" t="s">
        <v>32</v>
      </c>
      <c r="L3748">
        <v>0</v>
      </c>
      <c r="M3748" t="s">
        <v>32</v>
      </c>
      <c r="N3748">
        <v>2012</v>
      </c>
      <c r="O3748">
        <v>221</v>
      </c>
      <c r="P3748">
        <v>2538859</v>
      </c>
      <c r="Q3748">
        <v>154</v>
      </c>
      <c r="R3748">
        <v>2529755</v>
      </c>
      <c r="S3748">
        <v>3071</v>
      </c>
      <c r="T3748">
        <v>118548</v>
      </c>
      <c r="U3748">
        <v>67</v>
      </c>
      <c r="W3748">
        <v>22.3</v>
      </c>
      <c r="X3748">
        <v>15.4</v>
      </c>
      <c r="Y3748">
        <v>26.1</v>
      </c>
      <c r="Z3748">
        <v>16.2</v>
      </c>
      <c r="AA3748">
        <v>37.1</v>
      </c>
      <c r="AB3748">
        <v>36.700000000000003</v>
      </c>
      <c r="AC3748">
        <v>35.9</v>
      </c>
    </row>
    <row r="3749" spans="1:30" x14ac:dyDescent="0.45">
      <c r="A3749" t="s">
        <v>262</v>
      </c>
      <c r="B3749">
        <v>30620</v>
      </c>
      <c r="C3749" t="s">
        <v>675</v>
      </c>
      <c r="E3749" t="s">
        <v>41</v>
      </c>
      <c r="F3749" t="s">
        <v>42</v>
      </c>
      <c r="H3749">
        <v>1</v>
      </c>
      <c r="I3749" t="s">
        <v>32</v>
      </c>
      <c r="J3749">
        <v>1</v>
      </c>
      <c r="K3749" t="s">
        <v>32</v>
      </c>
      <c r="L3749">
        <v>0</v>
      </c>
      <c r="M3749" t="s">
        <v>32</v>
      </c>
      <c r="N3749">
        <v>2012</v>
      </c>
      <c r="O3749">
        <v>957</v>
      </c>
      <c r="P3749">
        <v>1352231</v>
      </c>
      <c r="Q3749">
        <v>315</v>
      </c>
      <c r="R3749">
        <v>1330476</v>
      </c>
      <c r="S3749">
        <v>5300</v>
      </c>
      <c r="T3749">
        <v>108289</v>
      </c>
      <c r="U3749">
        <v>642</v>
      </c>
      <c r="V3749">
        <v>21756</v>
      </c>
      <c r="W3749">
        <v>11.5</v>
      </c>
      <c r="X3749">
        <v>3</v>
      </c>
      <c r="Y3749">
        <v>23.4</v>
      </c>
      <c r="Z3749">
        <v>3.1</v>
      </c>
      <c r="AA3749">
        <v>4.9000000000000004</v>
      </c>
      <c r="AB3749">
        <v>4.8</v>
      </c>
      <c r="AC3749">
        <v>18.8</v>
      </c>
      <c r="AD3749">
        <v>32.9</v>
      </c>
    </row>
    <row r="3750" spans="1:30" x14ac:dyDescent="0.45">
      <c r="A3750" t="s">
        <v>262</v>
      </c>
      <c r="B3750">
        <v>30620</v>
      </c>
      <c r="C3750" t="s">
        <v>675</v>
      </c>
      <c r="E3750" t="s">
        <v>43</v>
      </c>
      <c r="F3750" t="s">
        <v>44</v>
      </c>
      <c r="G3750" t="s">
        <v>45</v>
      </c>
      <c r="H3750">
        <v>1</v>
      </c>
      <c r="I3750" t="s">
        <v>32</v>
      </c>
      <c r="J3750">
        <v>1</v>
      </c>
      <c r="K3750" t="s">
        <v>32</v>
      </c>
      <c r="L3750">
        <v>0</v>
      </c>
      <c r="M3750" t="s">
        <v>32</v>
      </c>
      <c r="N3750">
        <v>2012</v>
      </c>
      <c r="O3750">
        <v>327</v>
      </c>
      <c r="P3750">
        <v>194118</v>
      </c>
      <c r="Q3750">
        <v>93</v>
      </c>
      <c r="R3750">
        <v>177881</v>
      </c>
      <c r="S3750">
        <v>1200</v>
      </c>
      <c r="T3750">
        <v>48417</v>
      </c>
      <c r="U3750">
        <v>234</v>
      </c>
      <c r="W3750">
        <v>26.4</v>
      </c>
      <c r="X3750">
        <v>10</v>
      </c>
      <c r="Y3750">
        <v>38.9</v>
      </c>
      <c r="Z3750">
        <v>11.2</v>
      </c>
      <c r="AA3750">
        <v>14.9</v>
      </c>
      <c r="AB3750">
        <v>11.4</v>
      </c>
      <c r="AC3750">
        <v>32.4</v>
      </c>
    </row>
    <row r="3751" spans="1:30" x14ac:dyDescent="0.45">
      <c r="A3751" t="s">
        <v>262</v>
      </c>
      <c r="B3751">
        <v>30620</v>
      </c>
      <c r="C3751" t="s">
        <v>675</v>
      </c>
      <c r="E3751">
        <v>51</v>
      </c>
      <c r="F3751" t="s">
        <v>46</v>
      </c>
      <c r="H3751">
        <v>1</v>
      </c>
      <c r="I3751" t="s">
        <v>32</v>
      </c>
      <c r="J3751">
        <v>1</v>
      </c>
      <c r="K3751" t="s">
        <v>32</v>
      </c>
      <c r="L3751">
        <v>0</v>
      </c>
      <c r="M3751" t="s">
        <v>32</v>
      </c>
      <c r="N3751">
        <v>2012</v>
      </c>
      <c r="O3751">
        <v>123</v>
      </c>
      <c r="P3751">
        <v>133559</v>
      </c>
      <c r="Q3751">
        <v>28</v>
      </c>
      <c r="R3751">
        <v>132957</v>
      </c>
      <c r="S3751">
        <v>736</v>
      </c>
      <c r="T3751">
        <v>23776</v>
      </c>
      <c r="U3751">
        <v>96</v>
      </c>
      <c r="W3751">
        <v>72</v>
      </c>
      <c r="X3751">
        <v>13.5</v>
      </c>
      <c r="Y3751">
        <v>28.8</v>
      </c>
      <c r="Z3751">
        <v>14.1</v>
      </c>
      <c r="AA3751">
        <v>20.6</v>
      </c>
      <c r="AB3751">
        <v>17.8</v>
      </c>
      <c r="AC3751">
        <v>90.4</v>
      </c>
    </row>
    <row r="3752" spans="1:30" x14ac:dyDescent="0.45">
      <c r="A3752" t="s">
        <v>262</v>
      </c>
      <c r="B3752">
        <v>30620</v>
      </c>
      <c r="C3752" t="s">
        <v>675</v>
      </c>
      <c r="E3752">
        <v>52</v>
      </c>
      <c r="F3752" t="s">
        <v>47</v>
      </c>
      <c r="G3752" t="s">
        <v>48</v>
      </c>
      <c r="H3752">
        <v>1</v>
      </c>
      <c r="I3752" t="s">
        <v>32</v>
      </c>
      <c r="J3752">
        <v>1</v>
      </c>
      <c r="K3752" t="s">
        <v>32</v>
      </c>
      <c r="L3752">
        <v>0</v>
      </c>
      <c r="M3752" t="s">
        <v>32</v>
      </c>
      <c r="N3752">
        <v>2012</v>
      </c>
      <c r="O3752">
        <v>184</v>
      </c>
      <c r="P3752">
        <v>357603</v>
      </c>
      <c r="Q3752">
        <v>121</v>
      </c>
      <c r="R3752">
        <v>355047</v>
      </c>
      <c r="S3752">
        <v>1016</v>
      </c>
      <c r="T3752">
        <v>45703</v>
      </c>
      <c r="U3752">
        <v>63</v>
      </c>
      <c r="W3752">
        <v>42.9</v>
      </c>
      <c r="X3752">
        <v>4</v>
      </c>
      <c r="Y3752">
        <v>48.2</v>
      </c>
      <c r="Z3752">
        <v>3.8</v>
      </c>
      <c r="AA3752">
        <v>12.5</v>
      </c>
      <c r="AB3752">
        <v>7.5</v>
      </c>
      <c r="AC3752">
        <v>40.6</v>
      </c>
    </row>
    <row r="3753" spans="1:30" x14ac:dyDescent="0.45">
      <c r="A3753" t="s">
        <v>262</v>
      </c>
      <c r="B3753">
        <v>30620</v>
      </c>
      <c r="C3753" t="s">
        <v>675</v>
      </c>
      <c r="E3753">
        <v>53</v>
      </c>
      <c r="F3753" t="s">
        <v>49</v>
      </c>
      <c r="H3753">
        <v>1</v>
      </c>
      <c r="I3753" t="s">
        <v>32</v>
      </c>
      <c r="J3753">
        <v>1</v>
      </c>
      <c r="K3753" t="s">
        <v>32</v>
      </c>
      <c r="L3753">
        <v>0</v>
      </c>
      <c r="M3753" t="s">
        <v>32</v>
      </c>
      <c r="N3753">
        <v>2012</v>
      </c>
      <c r="O3753">
        <v>603</v>
      </c>
      <c r="P3753">
        <v>99042</v>
      </c>
      <c r="Q3753">
        <v>89</v>
      </c>
      <c r="R3753">
        <v>41467</v>
      </c>
      <c r="S3753">
        <v>285</v>
      </c>
      <c r="T3753">
        <v>8467</v>
      </c>
      <c r="U3753">
        <v>514</v>
      </c>
      <c r="W3753">
        <v>30.8</v>
      </c>
      <c r="X3753">
        <v>41</v>
      </c>
      <c r="Y3753">
        <v>64.7</v>
      </c>
      <c r="Z3753">
        <v>30.9</v>
      </c>
      <c r="AA3753">
        <v>20.100000000000001</v>
      </c>
      <c r="AB3753">
        <v>18.899999999999999</v>
      </c>
      <c r="AC3753">
        <v>32.700000000000003</v>
      </c>
    </row>
    <row r="3754" spans="1:30" x14ac:dyDescent="0.45">
      <c r="A3754" t="s">
        <v>262</v>
      </c>
      <c r="B3754">
        <v>30620</v>
      </c>
      <c r="C3754" t="s">
        <v>675</v>
      </c>
      <c r="E3754">
        <v>54</v>
      </c>
      <c r="F3754" t="s">
        <v>50</v>
      </c>
      <c r="H3754">
        <v>1</v>
      </c>
      <c r="I3754" t="s">
        <v>32</v>
      </c>
      <c r="J3754">
        <v>1</v>
      </c>
      <c r="K3754" t="s">
        <v>32</v>
      </c>
      <c r="L3754">
        <v>0</v>
      </c>
      <c r="M3754" t="s">
        <v>32</v>
      </c>
      <c r="N3754">
        <v>2012</v>
      </c>
      <c r="O3754">
        <v>733</v>
      </c>
      <c r="P3754">
        <v>110149</v>
      </c>
      <c r="Q3754">
        <v>125</v>
      </c>
      <c r="R3754">
        <v>92130</v>
      </c>
      <c r="S3754">
        <v>961</v>
      </c>
      <c r="T3754">
        <v>35688</v>
      </c>
      <c r="U3754">
        <v>608</v>
      </c>
      <c r="V3754">
        <v>18019</v>
      </c>
      <c r="W3754">
        <v>25.1</v>
      </c>
      <c r="X3754">
        <v>39</v>
      </c>
      <c r="Y3754">
        <v>40.299999999999997</v>
      </c>
      <c r="Z3754">
        <v>46.1</v>
      </c>
      <c r="AA3754">
        <v>46.8</v>
      </c>
      <c r="AB3754">
        <v>47.6</v>
      </c>
      <c r="AC3754">
        <v>25.8</v>
      </c>
      <c r="AD3754">
        <v>35.299999999999997</v>
      </c>
    </row>
    <row r="3755" spans="1:30" x14ac:dyDescent="0.45">
      <c r="A3755" t="s">
        <v>262</v>
      </c>
      <c r="B3755">
        <v>30620</v>
      </c>
      <c r="C3755" t="s">
        <v>675</v>
      </c>
      <c r="E3755">
        <v>56</v>
      </c>
      <c r="F3755" t="s">
        <v>51</v>
      </c>
      <c r="H3755">
        <v>1</v>
      </c>
      <c r="I3755" t="s">
        <v>32</v>
      </c>
      <c r="J3755">
        <v>1</v>
      </c>
      <c r="K3755" t="s">
        <v>32</v>
      </c>
      <c r="L3755">
        <v>0</v>
      </c>
      <c r="M3755" t="s">
        <v>32</v>
      </c>
      <c r="N3755">
        <v>2012</v>
      </c>
      <c r="O3755">
        <v>745</v>
      </c>
      <c r="P3755">
        <v>179072</v>
      </c>
      <c r="Q3755">
        <v>153</v>
      </c>
      <c r="R3755">
        <v>171533</v>
      </c>
      <c r="S3755">
        <v>3518</v>
      </c>
      <c r="T3755">
        <v>82845</v>
      </c>
      <c r="U3755">
        <v>591</v>
      </c>
      <c r="V3755">
        <v>7539</v>
      </c>
      <c r="W3755">
        <v>13.6</v>
      </c>
      <c r="X3755">
        <v>20.2</v>
      </c>
      <c r="Y3755">
        <v>37.700000000000003</v>
      </c>
      <c r="Z3755">
        <v>22.3</v>
      </c>
      <c r="AA3755">
        <v>30.5</v>
      </c>
      <c r="AB3755">
        <v>21.7</v>
      </c>
      <c r="AC3755">
        <v>12.1</v>
      </c>
      <c r="AD3755">
        <v>46.2</v>
      </c>
    </row>
    <row r="3756" spans="1:30" x14ac:dyDescent="0.45">
      <c r="A3756" t="s">
        <v>262</v>
      </c>
      <c r="B3756">
        <v>30620</v>
      </c>
      <c r="C3756" t="s">
        <v>675</v>
      </c>
      <c r="E3756">
        <v>61</v>
      </c>
      <c r="F3756" t="s">
        <v>52</v>
      </c>
      <c r="H3756">
        <v>1</v>
      </c>
      <c r="I3756" t="s">
        <v>32</v>
      </c>
      <c r="J3756">
        <v>1</v>
      </c>
      <c r="K3756" t="s">
        <v>32</v>
      </c>
      <c r="L3756">
        <v>0</v>
      </c>
      <c r="M3756" t="s">
        <v>32</v>
      </c>
      <c r="N3756">
        <v>2012</v>
      </c>
      <c r="O3756">
        <v>109</v>
      </c>
      <c r="P3756">
        <v>67023</v>
      </c>
      <c r="Q3756">
        <v>39</v>
      </c>
      <c r="R3756">
        <v>66813</v>
      </c>
      <c r="S3756">
        <v>1440</v>
      </c>
      <c r="T3756">
        <v>32188</v>
      </c>
      <c r="U3756">
        <v>70</v>
      </c>
      <c r="V3756">
        <v>209</v>
      </c>
      <c r="W3756">
        <v>28.2</v>
      </c>
      <c r="X3756">
        <v>3.5</v>
      </c>
      <c r="Y3756">
        <v>50.1</v>
      </c>
      <c r="Z3756">
        <v>3.7</v>
      </c>
      <c r="AA3756">
        <v>4.2</v>
      </c>
      <c r="AB3756">
        <v>3.6</v>
      </c>
      <c r="AC3756">
        <v>38.4</v>
      </c>
      <c r="AD3756">
        <v>39</v>
      </c>
    </row>
    <row r="3757" spans="1:30" x14ac:dyDescent="0.45">
      <c r="A3757" t="s">
        <v>262</v>
      </c>
      <c r="B3757">
        <v>30620</v>
      </c>
      <c r="C3757" t="s">
        <v>675</v>
      </c>
      <c r="E3757">
        <v>62</v>
      </c>
      <c r="F3757" t="s">
        <v>53</v>
      </c>
      <c r="H3757">
        <v>1</v>
      </c>
      <c r="I3757" t="s">
        <v>32</v>
      </c>
      <c r="J3757">
        <v>1</v>
      </c>
      <c r="K3757" t="s">
        <v>32</v>
      </c>
      <c r="L3757">
        <v>0</v>
      </c>
      <c r="M3757" t="s">
        <v>32</v>
      </c>
      <c r="N3757">
        <v>2012</v>
      </c>
      <c r="O3757">
        <v>731</v>
      </c>
      <c r="P3757">
        <v>1377616</v>
      </c>
      <c r="Q3757">
        <v>270</v>
      </c>
      <c r="R3757">
        <v>1350989</v>
      </c>
      <c r="S3757">
        <v>11959</v>
      </c>
      <c r="T3757">
        <v>576913</v>
      </c>
      <c r="U3757">
        <v>461</v>
      </c>
      <c r="W3757">
        <v>20.399999999999999</v>
      </c>
      <c r="X3757">
        <v>18.600000000000001</v>
      </c>
      <c r="Y3757">
        <v>33</v>
      </c>
      <c r="Z3757">
        <v>19.899999999999999</v>
      </c>
      <c r="AA3757">
        <v>17.100000000000001</v>
      </c>
      <c r="AB3757">
        <v>29.4</v>
      </c>
      <c r="AC3757">
        <v>22.6</v>
      </c>
    </row>
    <row r="3758" spans="1:30" x14ac:dyDescent="0.45">
      <c r="A3758" t="s">
        <v>262</v>
      </c>
      <c r="B3758">
        <v>30620</v>
      </c>
      <c r="C3758" t="s">
        <v>675</v>
      </c>
      <c r="E3758">
        <v>71</v>
      </c>
      <c r="F3758" t="s">
        <v>54</v>
      </c>
      <c r="H3758">
        <v>1</v>
      </c>
      <c r="I3758" t="s">
        <v>32</v>
      </c>
      <c r="J3758">
        <v>1</v>
      </c>
      <c r="K3758" t="s">
        <v>32</v>
      </c>
      <c r="L3758">
        <v>0</v>
      </c>
      <c r="M3758" t="s">
        <v>32</v>
      </c>
      <c r="N3758">
        <v>2012</v>
      </c>
      <c r="O3758">
        <v>164</v>
      </c>
      <c r="P3758">
        <v>22250</v>
      </c>
      <c r="Q3758">
        <v>59</v>
      </c>
      <c r="U3758">
        <v>105</v>
      </c>
      <c r="V3758">
        <v>1007</v>
      </c>
      <c r="W3758">
        <v>21.1</v>
      </c>
      <c r="X3758">
        <v>48.8</v>
      </c>
      <c r="Y3758">
        <v>59.4</v>
      </c>
      <c r="AC3758">
        <v>22.3</v>
      </c>
      <c r="AD3758">
        <v>29.3</v>
      </c>
    </row>
    <row r="3759" spans="1:30" x14ac:dyDescent="0.45">
      <c r="A3759" t="s">
        <v>262</v>
      </c>
      <c r="B3759">
        <v>30620</v>
      </c>
      <c r="C3759" t="s">
        <v>675</v>
      </c>
      <c r="E3759">
        <v>72</v>
      </c>
      <c r="F3759" t="s">
        <v>55</v>
      </c>
      <c r="H3759">
        <v>1</v>
      </c>
      <c r="I3759" t="s">
        <v>32</v>
      </c>
      <c r="J3759">
        <v>1</v>
      </c>
      <c r="K3759" t="s">
        <v>32</v>
      </c>
      <c r="L3759">
        <v>0</v>
      </c>
      <c r="M3759" t="s">
        <v>32</v>
      </c>
      <c r="N3759">
        <v>2012</v>
      </c>
      <c r="O3759">
        <v>288</v>
      </c>
      <c r="P3759">
        <v>194591</v>
      </c>
      <c r="Q3759">
        <v>225</v>
      </c>
      <c r="R3759">
        <v>190314</v>
      </c>
      <c r="S3759">
        <v>4578</v>
      </c>
      <c r="T3759">
        <v>51985</v>
      </c>
      <c r="U3759">
        <v>63</v>
      </c>
      <c r="W3759">
        <v>23.1</v>
      </c>
      <c r="X3759">
        <v>21.6</v>
      </c>
      <c r="Y3759">
        <v>28.1</v>
      </c>
      <c r="Z3759">
        <v>23.3</v>
      </c>
      <c r="AA3759">
        <v>28</v>
      </c>
      <c r="AB3759">
        <v>25.3</v>
      </c>
      <c r="AC3759">
        <v>38</v>
      </c>
    </row>
    <row r="3760" spans="1:30" x14ac:dyDescent="0.45">
      <c r="A3760" t="s">
        <v>262</v>
      </c>
      <c r="B3760">
        <v>30620</v>
      </c>
      <c r="C3760" t="s">
        <v>675</v>
      </c>
      <c r="E3760">
        <v>81</v>
      </c>
      <c r="F3760" t="s">
        <v>56</v>
      </c>
      <c r="G3760" t="s">
        <v>57</v>
      </c>
      <c r="H3760">
        <v>1</v>
      </c>
      <c r="I3760" t="s">
        <v>32</v>
      </c>
      <c r="J3760">
        <v>1</v>
      </c>
      <c r="K3760" t="s">
        <v>32</v>
      </c>
      <c r="L3760">
        <v>0</v>
      </c>
      <c r="M3760" t="s">
        <v>32</v>
      </c>
      <c r="N3760">
        <v>2012</v>
      </c>
      <c r="O3760">
        <v>954</v>
      </c>
      <c r="P3760">
        <v>72204</v>
      </c>
      <c r="Q3760">
        <v>155</v>
      </c>
      <c r="R3760">
        <v>58831</v>
      </c>
      <c r="S3760">
        <v>819</v>
      </c>
      <c r="T3760">
        <v>16611</v>
      </c>
      <c r="U3760">
        <v>800</v>
      </c>
      <c r="V3760">
        <v>13373</v>
      </c>
      <c r="W3760">
        <v>16.600000000000001</v>
      </c>
      <c r="X3760">
        <v>22.9</v>
      </c>
      <c r="Y3760">
        <v>37.9</v>
      </c>
      <c r="Z3760">
        <v>27.9</v>
      </c>
      <c r="AA3760">
        <v>44.1</v>
      </c>
      <c r="AB3760">
        <v>34.700000000000003</v>
      </c>
      <c r="AC3760">
        <v>17.100000000000001</v>
      </c>
      <c r="AD3760">
        <v>26.6</v>
      </c>
    </row>
    <row r="3761" spans="1:30" x14ac:dyDescent="0.45">
      <c r="A3761" t="s">
        <v>263</v>
      </c>
      <c r="B3761">
        <v>30700</v>
      </c>
      <c r="C3761" t="s">
        <v>676</v>
      </c>
      <c r="E3761">
        <v>0</v>
      </c>
      <c r="F3761" t="s">
        <v>31</v>
      </c>
      <c r="H3761">
        <v>1</v>
      </c>
      <c r="I3761" t="s">
        <v>32</v>
      </c>
      <c r="J3761">
        <v>1</v>
      </c>
      <c r="K3761" t="s">
        <v>32</v>
      </c>
      <c r="L3761">
        <v>0</v>
      </c>
      <c r="M3761" t="s">
        <v>32</v>
      </c>
      <c r="N3761">
        <v>2012</v>
      </c>
      <c r="O3761">
        <v>27067</v>
      </c>
      <c r="P3761">
        <v>31522575</v>
      </c>
      <c r="Q3761">
        <v>6447</v>
      </c>
      <c r="R3761">
        <v>30818224</v>
      </c>
      <c r="S3761">
        <v>130275</v>
      </c>
      <c r="T3761">
        <v>4786727</v>
      </c>
      <c r="U3761">
        <v>20620</v>
      </c>
      <c r="V3761">
        <v>704351</v>
      </c>
      <c r="W3761">
        <v>2.9</v>
      </c>
      <c r="X3761">
        <v>1.7</v>
      </c>
      <c r="Y3761">
        <v>4.4000000000000004</v>
      </c>
      <c r="Z3761">
        <v>1.8</v>
      </c>
      <c r="AA3761">
        <v>1.6</v>
      </c>
      <c r="AB3761">
        <v>1.1000000000000001</v>
      </c>
      <c r="AC3761">
        <v>4.5</v>
      </c>
      <c r="AD3761">
        <v>8.1999999999999993</v>
      </c>
    </row>
    <row r="3762" spans="1:30" x14ac:dyDescent="0.45">
      <c r="A3762" t="s">
        <v>263</v>
      </c>
      <c r="B3762">
        <v>30700</v>
      </c>
      <c r="C3762" t="s">
        <v>676</v>
      </c>
      <c r="E3762">
        <v>11</v>
      </c>
      <c r="F3762" t="s">
        <v>33</v>
      </c>
      <c r="G3762" t="s">
        <v>34</v>
      </c>
      <c r="H3762">
        <v>1</v>
      </c>
      <c r="I3762" t="s">
        <v>32</v>
      </c>
      <c r="J3762">
        <v>1</v>
      </c>
      <c r="K3762" t="s">
        <v>32</v>
      </c>
      <c r="L3762">
        <v>0</v>
      </c>
      <c r="M3762" t="s">
        <v>32</v>
      </c>
      <c r="N3762">
        <v>2012</v>
      </c>
      <c r="O3762">
        <v>197</v>
      </c>
      <c r="P3762">
        <v>17708</v>
      </c>
      <c r="Q3762">
        <v>16</v>
      </c>
      <c r="R3762">
        <v>16086</v>
      </c>
      <c r="S3762">
        <v>60</v>
      </c>
      <c r="T3762">
        <v>4033</v>
      </c>
      <c r="U3762">
        <v>182</v>
      </c>
      <c r="V3762">
        <v>1622</v>
      </c>
      <c r="W3762">
        <v>33.9</v>
      </c>
      <c r="X3762">
        <v>6</v>
      </c>
      <c r="Y3762">
        <v>65</v>
      </c>
      <c r="Z3762">
        <v>5.2</v>
      </c>
      <c r="AA3762">
        <v>29.9</v>
      </c>
      <c r="AB3762">
        <v>4.5999999999999996</v>
      </c>
      <c r="AC3762">
        <v>36.200000000000003</v>
      </c>
      <c r="AD3762">
        <v>44.2</v>
      </c>
    </row>
    <row r="3763" spans="1:30" x14ac:dyDescent="0.45">
      <c r="A3763" t="s">
        <v>263</v>
      </c>
      <c r="B3763">
        <v>30700</v>
      </c>
      <c r="C3763" t="s">
        <v>676</v>
      </c>
      <c r="E3763">
        <v>23</v>
      </c>
      <c r="F3763" t="s">
        <v>37</v>
      </c>
      <c r="H3763">
        <v>1</v>
      </c>
      <c r="I3763" t="s">
        <v>32</v>
      </c>
      <c r="J3763">
        <v>1</v>
      </c>
      <c r="K3763" t="s">
        <v>32</v>
      </c>
      <c r="L3763">
        <v>0</v>
      </c>
      <c r="M3763" t="s">
        <v>32</v>
      </c>
      <c r="N3763">
        <v>2012</v>
      </c>
      <c r="O3763">
        <v>2976</v>
      </c>
      <c r="P3763">
        <v>1659809</v>
      </c>
      <c r="Q3763">
        <v>802</v>
      </c>
      <c r="R3763">
        <v>1575560</v>
      </c>
      <c r="S3763">
        <v>6219</v>
      </c>
      <c r="T3763">
        <v>281036</v>
      </c>
      <c r="U3763">
        <v>2174</v>
      </c>
      <c r="V3763">
        <v>84249</v>
      </c>
      <c r="W3763">
        <v>9.9</v>
      </c>
      <c r="X3763">
        <v>11.6</v>
      </c>
      <c r="Y3763">
        <v>23.2</v>
      </c>
      <c r="Z3763">
        <v>12.7</v>
      </c>
      <c r="AA3763">
        <v>17.3</v>
      </c>
      <c r="AB3763">
        <v>15.9</v>
      </c>
      <c r="AC3763">
        <v>9.9</v>
      </c>
      <c r="AD3763">
        <v>13.4</v>
      </c>
    </row>
    <row r="3764" spans="1:30" x14ac:dyDescent="0.45">
      <c r="A3764" t="s">
        <v>263</v>
      </c>
      <c r="B3764">
        <v>30700</v>
      </c>
      <c r="C3764" t="s">
        <v>676</v>
      </c>
      <c r="E3764" t="s">
        <v>38</v>
      </c>
      <c r="F3764" t="s">
        <v>39</v>
      </c>
      <c r="H3764">
        <v>1</v>
      </c>
      <c r="I3764" t="s">
        <v>32</v>
      </c>
      <c r="J3764">
        <v>1</v>
      </c>
      <c r="K3764" t="s">
        <v>32</v>
      </c>
      <c r="L3764">
        <v>0</v>
      </c>
      <c r="M3764" t="s">
        <v>32</v>
      </c>
      <c r="N3764">
        <v>2012</v>
      </c>
      <c r="O3764">
        <v>509</v>
      </c>
      <c r="P3764">
        <v>5869863</v>
      </c>
      <c r="Q3764">
        <v>262</v>
      </c>
      <c r="R3764">
        <v>5863673</v>
      </c>
      <c r="S3764">
        <v>13577</v>
      </c>
      <c r="T3764">
        <v>675335</v>
      </c>
      <c r="U3764">
        <v>246</v>
      </c>
      <c r="V3764">
        <v>6190</v>
      </c>
      <c r="W3764">
        <v>18.600000000000001</v>
      </c>
      <c r="X3764">
        <v>3.9</v>
      </c>
      <c r="Y3764">
        <v>17.8</v>
      </c>
      <c r="Z3764">
        <v>4.0999999999999996</v>
      </c>
      <c r="AA3764">
        <v>3.5</v>
      </c>
      <c r="AB3764">
        <v>3.3</v>
      </c>
      <c r="AC3764">
        <v>25.5</v>
      </c>
      <c r="AD3764">
        <v>19</v>
      </c>
    </row>
    <row r="3765" spans="1:30" x14ac:dyDescent="0.45">
      <c r="A3765" t="s">
        <v>263</v>
      </c>
      <c r="B3765">
        <v>30700</v>
      </c>
      <c r="C3765" t="s">
        <v>676</v>
      </c>
      <c r="E3765">
        <v>42</v>
      </c>
      <c r="F3765" t="s">
        <v>40</v>
      </c>
      <c r="H3765">
        <v>1</v>
      </c>
      <c r="I3765" t="s">
        <v>32</v>
      </c>
      <c r="J3765">
        <v>1</v>
      </c>
      <c r="K3765" t="s">
        <v>32</v>
      </c>
      <c r="L3765">
        <v>0</v>
      </c>
      <c r="M3765" t="s">
        <v>32</v>
      </c>
      <c r="N3765">
        <v>2012</v>
      </c>
      <c r="O3765">
        <v>581</v>
      </c>
      <c r="P3765">
        <v>5154498</v>
      </c>
      <c r="Q3765">
        <v>313</v>
      </c>
      <c r="R3765">
        <v>5145365</v>
      </c>
      <c r="S3765">
        <v>4650</v>
      </c>
      <c r="T3765">
        <v>205765</v>
      </c>
      <c r="U3765">
        <v>268</v>
      </c>
      <c r="V3765">
        <v>9133</v>
      </c>
      <c r="W3765">
        <v>11</v>
      </c>
      <c r="X3765">
        <v>2.2000000000000002</v>
      </c>
      <c r="Y3765">
        <v>17.100000000000001</v>
      </c>
      <c r="Z3765">
        <v>2.2999999999999998</v>
      </c>
      <c r="AA3765">
        <v>14.2</v>
      </c>
      <c r="AB3765">
        <v>10.1</v>
      </c>
      <c r="AC3765">
        <v>23.2</v>
      </c>
      <c r="AD3765">
        <v>27.3</v>
      </c>
    </row>
    <row r="3766" spans="1:30" x14ac:dyDescent="0.45">
      <c r="A3766" t="s">
        <v>263</v>
      </c>
      <c r="B3766">
        <v>30700</v>
      </c>
      <c r="C3766" t="s">
        <v>676</v>
      </c>
      <c r="E3766" t="s">
        <v>41</v>
      </c>
      <c r="F3766" t="s">
        <v>42</v>
      </c>
      <c r="H3766">
        <v>1</v>
      </c>
      <c r="I3766" t="s">
        <v>32</v>
      </c>
      <c r="J3766">
        <v>1</v>
      </c>
      <c r="K3766" t="s">
        <v>32</v>
      </c>
      <c r="L3766">
        <v>0</v>
      </c>
      <c r="M3766" t="s">
        <v>32</v>
      </c>
      <c r="N3766">
        <v>2012</v>
      </c>
      <c r="O3766">
        <v>3114</v>
      </c>
      <c r="P3766">
        <v>5016754</v>
      </c>
      <c r="Q3766">
        <v>849</v>
      </c>
      <c r="R3766">
        <v>4937459</v>
      </c>
      <c r="S3766">
        <v>18712</v>
      </c>
      <c r="T3766">
        <v>459971</v>
      </c>
      <c r="U3766">
        <v>2265</v>
      </c>
      <c r="V3766">
        <v>79295</v>
      </c>
      <c r="W3766">
        <v>8.8000000000000007</v>
      </c>
      <c r="X3766">
        <v>8.1999999999999993</v>
      </c>
      <c r="Y3766">
        <v>13.2</v>
      </c>
      <c r="Z3766">
        <v>9</v>
      </c>
      <c r="AA3766">
        <v>7.1</v>
      </c>
      <c r="AB3766">
        <v>9.9</v>
      </c>
      <c r="AC3766">
        <v>11.6</v>
      </c>
      <c r="AD3766">
        <v>40.700000000000003</v>
      </c>
    </row>
    <row r="3767" spans="1:30" x14ac:dyDescent="0.45">
      <c r="A3767" t="s">
        <v>263</v>
      </c>
      <c r="B3767">
        <v>30700</v>
      </c>
      <c r="C3767" t="s">
        <v>676</v>
      </c>
      <c r="E3767" t="s">
        <v>43</v>
      </c>
      <c r="F3767" t="s">
        <v>44</v>
      </c>
      <c r="G3767" t="s">
        <v>45</v>
      </c>
      <c r="H3767">
        <v>1</v>
      </c>
      <c r="I3767" t="s">
        <v>32</v>
      </c>
      <c r="J3767">
        <v>1</v>
      </c>
      <c r="K3767" t="s">
        <v>32</v>
      </c>
      <c r="L3767">
        <v>0</v>
      </c>
      <c r="M3767" t="s">
        <v>32</v>
      </c>
      <c r="N3767">
        <v>2012</v>
      </c>
      <c r="O3767">
        <v>806</v>
      </c>
      <c r="P3767">
        <v>954605</v>
      </c>
      <c r="Q3767">
        <v>196</v>
      </c>
      <c r="R3767">
        <v>908582</v>
      </c>
      <c r="S3767">
        <v>4593</v>
      </c>
      <c r="T3767">
        <v>201428</v>
      </c>
      <c r="U3767">
        <v>610</v>
      </c>
      <c r="V3767">
        <v>46023</v>
      </c>
      <c r="W3767">
        <v>14</v>
      </c>
      <c r="X3767">
        <v>12.7</v>
      </c>
      <c r="Y3767">
        <v>28.7</v>
      </c>
      <c r="Z3767">
        <v>13.9</v>
      </c>
      <c r="AA3767">
        <v>11</v>
      </c>
      <c r="AB3767">
        <v>10</v>
      </c>
      <c r="AC3767">
        <v>18.2</v>
      </c>
      <c r="AD3767">
        <v>27.6</v>
      </c>
    </row>
    <row r="3768" spans="1:30" x14ac:dyDescent="0.45">
      <c r="A3768" t="s">
        <v>263</v>
      </c>
      <c r="B3768">
        <v>30700</v>
      </c>
      <c r="C3768" t="s">
        <v>676</v>
      </c>
      <c r="E3768">
        <v>51</v>
      </c>
      <c r="F3768" t="s">
        <v>46</v>
      </c>
      <c r="H3768">
        <v>1</v>
      </c>
      <c r="I3768" t="s">
        <v>32</v>
      </c>
      <c r="J3768">
        <v>1</v>
      </c>
      <c r="K3768" t="s">
        <v>32</v>
      </c>
      <c r="L3768">
        <v>0</v>
      </c>
      <c r="M3768" t="s">
        <v>32</v>
      </c>
      <c r="N3768">
        <v>2012</v>
      </c>
      <c r="O3768">
        <v>378</v>
      </c>
      <c r="P3768">
        <v>1214961</v>
      </c>
      <c r="Q3768">
        <v>107</v>
      </c>
      <c r="R3768">
        <v>1209427</v>
      </c>
      <c r="S3768">
        <v>4311</v>
      </c>
      <c r="T3768">
        <v>240714</v>
      </c>
      <c r="U3768">
        <v>272</v>
      </c>
      <c r="V3768">
        <v>5535</v>
      </c>
      <c r="W3768">
        <v>14.8</v>
      </c>
      <c r="X3768">
        <v>2.2999999999999998</v>
      </c>
      <c r="Y3768">
        <v>12</v>
      </c>
      <c r="Z3768">
        <v>2.4</v>
      </c>
      <c r="AA3768">
        <v>2.2000000000000002</v>
      </c>
      <c r="AB3768">
        <v>1.2</v>
      </c>
      <c r="AC3768">
        <v>16.899999999999999</v>
      </c>
      <c r="AD3768">
        <v>19.3</v>
      </c>
    </row>
    <row r="3769" spans="1:30" x14ac:dyDescent="0.45">
      <c r="A3769" t="s">
        <v>263</v>
      </c>
      <c r="B3769">
        <v>30700</v>
      </c>
      <c r="C3769" t="s">
        <v>676</v>
      </c>
      <c r="E3769">
        <v>52</v>
      </c>
      <c r="F3769" t="s">
        <v>47</v>
      </c>
      <c r="G3769" t="s">
        <v>48</v>
      </c>
      <c r="H3769">
        <v>1</v>
      </c>
      <c r="I3769" t="s">
        <v>32</v>
      </c>
      <c r="J3769">
        <v>1</v>
      </c>
      <c r="K3769" t="s">
        <v>32</v>
      </c>
      <c r="L3769">
        <v>0</v>
      </c>
      <c r="M3769" t="s">
        <v>32</v>
      </c>
      <c r="N3769">
        <v>2012</v>
      </c>
      <c r="O3769">
        <v>1457</v>
      </c>
      <c r="P3769">
        <v>5805673</v>
      </c>
      <c r="Q3769">
        <v>485</v>
      </c>
      <c r="R3769">
        <v>5757205</v>
      </c>
      <c r="S3769">
        <v>11606</v>
      </c>
      <c r="T3769">
        <v>694968</v>
      </c>
      <c r="U3769">
        <v>972</v>
      </c>
      <c r="V3769">
        <v>48468</v>
      </c>
      <c r="W3769">
        <v>15</v>
      </c>
      <c r="X3769">
        <v>6.1</v>
      </c>
      <c r="Y3769">
        <v>20.3</v>
      </c>
      <c r="Z3769">
        <v>6.4</v>
      </c>
      <c r="AA3769">
        <v>7.3</v>
      </c>
      <c r="AB3769">
        <v>6.1</v>
      </c>
      <c r="AC3769">
        <v>19.600000000000001</v>
      </c>
      <c r="AD3769">
        <v>30.8</v>
      </c>
    </row>
    <row r="3770" spans="1:30" x14ac:dyDescent="0.45">
      <c r="A3770" t="s">
        <v>263</v>
      </c>
      <c r="B3770">
        <v>30700</v>
      </c>
      <c r="C3770" t="s">
        <v>676</v>
      </c>
      <c r="E3770">
        <v>53</v>
      </c>
      <c r="F3770" t="s">
        <v>49</v>
      </c>
      <c r="H3770">
        <v>1</v>
      </c>
      <c r="I3770" t="s">
        <v>32</v>
      </c>
      <c r="J3770">
        <v>1</v>
      </c>
      <c r="K3770" t="s">
        <v>32</v>
      </c>
      <c r="L3770">
        <v>0</v>
      </c>
      <c r="M3770" t="s">
        <v>32</v>
      </c>
      <c r="N3770">
        <v>2012</v>
      </c>
      <c r="O3770">
        <v>2336</v>
      </c>
      <c r="P3770">
        <v>459095</v>
      </c>
      <c r="Q3770">
        <v>315</v>
      </c>
      <c r="R3770">
        <v>273139</v>
      </c>
      <c r="S3770">
        <v>1862</v>
      </c>
      <c r="T3770">
        <v>60761</v>
      </c>
      <c r="U3770">
        <v>2021</v>
      </c>
      <c r="V3770">
        <v>185956</v>
      </c>
      <c r="W3770">
        <v>14.3</v>
      </c>
      <c r="X3770">
        <v>17.600000000000001</v>
      </c>
      <c r="Y3770">
        <v>15.2</v>
      </c>
      <c r="Z3770">
        <v>11.5</v>
      </c>
      <c r="AA3770">
        <v>18.7</v>
      </c>
      <c r="AB3770">
        <v>19.600000000000001</v>
      </c>
      <c r="AC3770">
        <v>15.9</v>
      </c>
      <c r="AD3770">
        <v>34.299999999999997</v>
      </c>
    </row>
    <row r="3771" spans="1:30" x14ac:dyDescent="0.45">
      <c r="A3771" t="s">
        <v>263</v>
      </c>
      <c r="B3771">
        <v>30700</v>
      </c>
      <c r="C3771" t="s">
        <v>676</v>
      </c>
      <c r="E3771">
        <v>54</v>
      </c>
      <c r="F3771" t="s">
        <v>50</v>
      </c>
      <c r="H3771">
        <v>1</v>
      </c>
      <c r="I3771" t="s">
        <v>32</v>
      </c>
      <c r="J3771">
        <v>1</v>
      </c>
      <c r="K3771" t="s">
        <v>32</v>
      </c>
      <c r="L3771">
        <v>0</v>
      </c>
      <c r="M3771" t="s">
        <v>32</v>
      </c>
      <c r="N3771">
        <v>2012</v>
      </c>
      <c r="O3771">
        <v>3191</v>
      </c>
      <c r="P3771">
        <v>1338548</v>
      </c>
      <c r="Q3771">
        <v>747</v>
      </c>
      <c r="R3771">
        <v>1275781</v>
      </c>
      <c r="S3771">
        <v>8794</v>
      </c>
      <c r="T3771">
        <v>435928</v>
      </c>
      <c r="U3771">
        <v>2444</v>
      </c>
      <c r="V3771">
        <v>62767</v>
      </c>
      <c r="W3771">
        <v>7.8</v>
      </c>
      <c r="X3771">
        <v>7.1</v>
      </c>
      <c r="Y3771">
        <v>11.1</v>
      </c>
      <c r="Z3771">
        <v>8</v>
      </c>
      <c r="AA3771">
        <v>6.9</v>
      </c>
      <c r="AB3771">
        <v>6.3</v>
      </c>
      <c r="AC3771">
        <v>8.8000000000000007</v>
      </c>
      <c r="AD3771">
        <v>12.8</v>
      </c>
    </row>
    <row r="3772" spans="1:30" x14ac:dyDescent="0.45">
      <c r="A3772" t="s">
        <v>263</v>
      </c>
      <c r="B3772">
        <v>30700</v>
      </c>
      <c r="C3772" t="s">
        <v>676</v>
      </c>
      <c r="E3772">
        <v>55</v>
      </c>
      <c r="F3772" t="s">
        <v>59</v>
      </c>
      <c r="H3772">
        <v>1</v>
      </c>
      <c r="I3772" t="s">
        <v>32</v>
      </c>
      <c r="J3772">
        <v>1</v>
      </c>
      <c r="K3772" t="s">
        <v>32</v>
      </c>
      <c r="L3772">
        <v>0</v>
      </c>
      <c r="M3772" t="s">
        <v>32</v>
      </c>
      <c r="N3772">
        <v>2012</v>
      </c>
      <c r="O3772">
        <v>44</v>
      </c>
      <c r="P3772">
        <v>106405</v>
      </c>
      <c r="Q3772">
        <v>44</v>
      </c>
      <c r="R3772">
        <v>106405</v>
      </c>
      <c r="S3772">
        <v>2263</v>
      </c>
      <c r="T3772">
        <v>138694</v>
      </c>
      <c r="U3772">
        <v>0</v>
      </c>
      <c r="V3772">
        <v>0</v>
      </c>
      <c r="W3772">
        <v>19.3</v>
      </c>
      <c r="X3772">
        <v>0.8</v>
      </c>
      <c r="Y3772">
        <v>20.100000000000001</v>
      </c>
      <c r="Z3772">
        <v>0.8</v>
      </c>
      <c r="AA3772">
        <v>6</v>
      </c>
      <c r="AB3772">
        <v>5.0999999999999996</v>
      </c>
      <c r="AC3772">
        <v>0</v>
      </c>
      <c r="AD3772">
        <v>0</v>
      </c>
    </row>
    <row r="3773" spans="1:30" x14ac:dyDescent="0.45">
      <c r="A3773" t="s">
        <v>263</v>
      </c>
      <c r="B3773">
        <v>30700</v>
      </c>
      <c r="C3773" t="s">
        <v>676</v>
      </c>
      <c r="E3773">
        <v>56</v>
      </c>
      <c r="F3773" t="s">
        <v>51</v>
      </c>
      <c r="H3773">
        <v>1</v>
      </c>
      <c r="I3773" t="s">
        <v>32</v>
      </c>
      <c r="J3773">
        <v>1</v>
      </c>
      <c r="K3773" t="s">
        <v>32</v>
      </c>
      <c r="L3773">
        <v>0</v>
      </c>
      <c r="M3773" t="s">
        <v>32</v>
      </c>
      <c r="N3773">
        <v>2012</v>
      </c>
      <c r="O3773">
        <v>2138</v>
      </c>
      <c r="P3773">
        <v>438051</v>
      </c>
      <c r="Q3773">
        <v>498</v>
      </c>
      <c r="R3773">
        <v>414304</v>
      </c>
      <c r="S3773">
        <v>7811</v>
      </c>
      <c r="T3773">
        <v>176589</v>
      </c>
      <c r="U3773">
        <v>1639</v>
      </c>
      <c r="V3773">
        <v>23747</v>
      </c>
      <c r="W3773">
        <v>6.6</v>
      </c>
      <c r="X3773">
        <v>10.8</v>
      </c>
      <c r="Y3773">
        <v>10.5</v>
      </c>
      <c r="Z3773">
        <v>11.7</v>
      </c>
      <c r="AA3773">
        <v>5.9</v>
      </c>
      <c r="AB3773">
        <v>5.4</v>
      </c>
      <c r="AC3773">
        <v>8.9</v>
      </c>
      <c r="AD3773">
        <v>8.8000000000000007</v>
      </c>
    </row>
    <row r="3774" spans="1:30" x14ac:dyDescent="0.45">
      <c r="A3774" t="s">
        <v>263</v>
      </c>
      <c r="B3774">
        <v>30700</v>
      </c>
      <c r="C3774" t="s">
        <v>676</v>
      </c>
      <c r="E3774">
        <v>61</v>
      </c>
      <c r="F3774" t="s">
        <v>52</v>
      </c>
      <c r="H3774">
        <v>1</v>
      </c>
      <c r="I3774" t="s">
        <v>32</v>
      </c>
      <c r="J3774">
        <v>1</v>
      </c>
      <c r="K3774" t="s">
        <v>32</v>
      </c>
      <c r="L3774">
        <v>0</v>
      </c>
      <c r="M3774" t="s">
        <v>32</v>
      </c>
      <c r="N3774">
        <v>2012</v>
      </c>
      <c r="O3774">
        <v>662</v>
      </c>
      <c r="P3774">
        <v>169935</v>
      </c>
      <c r="Q3774">
        <v>116</v>
      </c>
      <c r="R3774">
        <v>162908</v>
      </c>
      <c r="S3774">
        <v>4179</v>
      </c>
      <c r="T3774">
        <v>72744</v>
      </c>
      <c r="U3774">
        <v>546</v>
      </c>
      <c r="V3774">
        <v>7027</v>
      </c>
      <c r="W3774">
        <v>25.6</v>
      </c>
      <c r="X3774">
        <v>6</v>
      </c>
      <c r="Y3774">
        <v>15.3</v>
      </c>
      <c r="Z3774">
        <v>6.4</v>
      </c>
      <c r="AA3774">
        <v>4.8</v>
      </c>
      <c r="AB3774">
        <v>5</v>
      </c>
      <c r="AC3774">
        <v>27.5</v>
      </c>
      <c r="AD3774">
        <v>29.1</v>
      </c>
    </row>
    <row r="3775" spans="1:30" x14ac:dyDescent="0.45">
      <c r="A3775" t="s">
        <v>263</v>
      </c>
      <c r="B3775">
        <v>30700</v>
      </c>
      <c r="C3775" t="s">
        <v>676</v>
      </c>
      <c r="E3775">
        <v>62</v>
      </c>
      <c r="F3775" t="s">
        <v>53</v>
      </c>
      <c r="H3775">
        <v>1</v>
      </c>
      <c r="I3775" t="s">
        <v>32</v>
      </c>
      <c r="J3775">
        <v>1</v>
      </c>
      <c r="K3775" t="s">
        <v>32</v>
      </c>
      <c r="L3775">
        <v>0</v>
      </c>
      <c r="M3775" t="s">
        <v>32</v>
      </c>
      <c r="N3775">
        <v>2012</v>
      </c>
      <c r="O3775">
        <v>2830</v>
      </c>
      <c r="P3775">
        <v>2258645</v>
      </c>
      <c r="Q3775">
        <v>777</v>
      </c>
      <c r="R3775">
        <v>2215987</v>
      </c>
      <c r="S3775">
        <v>23236</v>
      </c>
      <c r="T3775">
        <v>893794</v>
      </c>
      <c r="U3775">
        <v>2053</v>
      </c>
      <c r="V3775">
        <v>42659</v>
      </c>
      <c r="W3775">
        <v>5.3</v>
      </c>
      <c r="X3775">
        <v>4.0999999999999996</v>
      </c>
      <c r="Y3775">
        <v>8.8000000000000007</v>
      </c>
      <c r="Z3775">
        <v>4.3</v>
      </c>
      <c r="AA3775">
        <v>5</v>
      </c>
      <c r="AB3775">
        <v>4.0999999999999996</v>
      </c>
      <c r="AC3775">
        <v>7.3</v>
      </c>
      <c r="AD3775">
        <v>14.4</v>
      </c>
    </row>
    <row r="3776" spans="1:30" x14ac:dyDescent="0.45">
      <c r="A3776" t="s">
        <v>263</v>
      </c>
      <c r="B3776">
        <v>30700</v>
      </c>
      <c r="C3776" t="s">
        <v>676</v>
      </c>
      <c r="E3776">
        <v>71</v>
      </c>
      <c r="F3776" t="s">
        <v>54</v>
      </c>
      <c r="H3776">
        <v>1</v>
      </c>
      <c r="I3776" t="s">
        <v>32</v>
      </c>
      <c r="J3776">
        <v>1</v>
      </c>
      <c r="K3776" t="s">
        <v>32</v>
      </c>
      <c r="L3776">
        <v>0</v>
      </c>
      <c r="M3776" t="s">
        <v>32</v>
      </c>
      <c r="N3776">
        <v>2012</v>
      </c>
      <c r="O3776">
        <v>1447</v>
      </c>
      <c r="P3776">
        <v>111492</v>
      </c>
      <c r="Q3776">
        <v>129</v>
      </c>
      <c r="R3776">
        <v>100337</v>
      </c>
      <c r="S3776">
        <v>2666</v>
      </c>
      <c r="T3776">
        <v>31022</v>
      </c>
      <c r="U3776">
        <v>1318</v>
      </c>
      <c r="V3776">
        <v>11155</v>
      </c>
      <c r="W3776">
        <v>13.9</v>
      </c>
      <c r="X3776">
        <v>10.4</v>
      </c>
      <c r="Y3776">
        <v>27.8</v>
      </c>
      <c r="Z3776">
        <v>11.3</v>
      </c>
      <c r="AA3776">
        <v>12.8</v>
      </c>
      <c r="AB3776">
        <v>10.1</v>
      </c>
      <c r="AC3776">
        <v>12.6</v>
      </c>
      <c r="AD3776">
        <v>9.4</v>
      </c>
    </row>
    <row r="3777" spans="1:30" x14ac:dyDescent="0.45">
      <c r="A3777" t="s">
        <v>263</v>
      </c>
      <c r="B3777">
        <v>30700</v>
      </c>
      <c r="C3777" t="s">
        <v>676</v>
      </c>
      <c r="E3777">
        <v>72</v>
      </c>
      <c r="F3777" t="s">
        <v>55</v>
      </c>
      <c r="H3777">
        <v>1</v>
      </c>
      <c r="I3777" t="s">
        <v>32</v>
      </c>
      <c r="J3777">
        <v>1</v>
      </c>
      <c r="K3777" t="s">
        <v>32</v>
      </c>
      <c r="L3777">
        <v>0</v>
      </c>
      <c r="M3777" t="s">
        <v>32</v>
      </c>
      <c r="N3777">
        <v>2012</v>
      </c>
      <c r="O3777">
        <v>729</v>
      </c>
      <c r="P3777">
        <v>629256</v>
      </c>
      <c r="Q3777">
        <v>510</v>
      </c>
      <c r="R3777">
        <v>616097</v>
      </c>
      <c r="S3777">
        <v>13543</v>
      </c>
      <c r="T3777">
        <v>156234</v>
      </c>
      <c r="U3777">
        <v>219</v>
      </c>
      <c r="V3777">
        <v>13158</v>
      </c>
      <c r="W3777">
        <v>13.6</v>
      </c>
      <c r="X3777">
        <v>7.3</v>
      </c>
      <c r="Y3777">
        <v>10.3</v>
      </c>
      <c r="Z3777">
        <v>7.8</v>
      </c>
      <c r="AA3777">
        <v>9.3000000000000007</v>
      </c>
      <c r="AB3777">
        <v>7.7</v>
      </c>
      <c r="AC3777">
        <v>26.6</v>
      </c>
      <c r="AD3777">
        <v>4.3</v>
      </c>
    </row>
    <row r="3778" spans="1:30" x14ac:dyDescent="0.45">
      <c r="A3778" t="s">
        <v>263</v>
      </c>
      <c r="B3778">
        <v>30700</v>
      </c>
      <c r="C3778" t="s">
        <v>676</v>
      </c>
      <c r="E3778">
        <v>81</v>
      </c>
      <c r="F3778" t="s">
        <v>56</v>
      </c>
      <c r="G3778" t="s">
        <v>57</v>
      </c>
      <c r="H3778">
        <v>1</v>
      </c>
      <c r="I3778" t="s">
        <v>32</v>
      </c>
      <c r="J3778">
        <v>1</v>
      </c>
      <c r="K3778" t="s">
        <v>32</v>
      </c>
      <c r="L3778">
        <v>0</v>
      </c>
      <c r="M3778" t="s">
        <v>32</v>
      </c>
      <c r="N3778">
        <v>2012</v>
      </c>
      <c r="O3778">
        <v>3780</v>
      </c>
      <c r="P3778">
        <v>225204</v>
      </c>
      <c r="Q3778">
        <v>392</v>
      </c>
      <c r="R3778">
        <v>148274</v>
      </c>
      <c r="S3778">
        <v>2114</v>
      </c>
      <c r="T3778">
        <v>51823</v>
      </c>
      <c r="U3778">
        <v>3388</v>
      </c>
      <c r="V3778">
        <v>76929</v>
      </c>
      <c r="W3778">
        <v>6.4</v>
      </c>
      <c r="X3778">
        <v>12</v>
      </c>
      <c r="Y3778">
        <v>21.6</v>
      </c>
      <c r="Z3778">
        <v>17.3</v>
      </c>
      <c r="AA3778">
        <v>17.899999999999999</v>
      </c>
      <c r="AB3778">
        <v>16</v>
      </c>
      <c r="AC3778">
        <v>6.3</v>
      </c>
      <c r="AD3778">
        <v>10.4</v>
      </c>
    </row>
    <row r="3779" spans="1:30" x14ac:dyDescent="0.45">
      <c r="A3779" t="s">
        <v>264</v>
      </c>
      <c r="B3779">
        <v>30780</v>
      </c>
      <c r="C3779" t="s">
        <v>678</v>
      </c>
      <c r="E3779">
        <v>0</v>
      </c>
      <c r="F3779" t="s">
        <v>31</v>
      </c>
      <c r="H3779">
        <v>1</v>
      </c>
      <c r="I3779" t="s">
        <v>32</v>
      </c>
      <c r="J3779">
        <v>1</v>
      </c>
      <c r="K3779" t="s">
        <v>32</v>
      </c>
      <c r="L3779">
        <v>0</v>
      </c>
      <c r="M3779" t="s">
        <v>32</v>
      </c>
      <c r="N3779">
        <v>2012</v>
      </c>
      <c r="O3779">
        <v>60466</v>
      </c>
      <c r="P3779">
        <v>72471705</v>
      </c>
      <c r="Q3779">
        <v>13801</v>
      </c>
      <c r="R3779">
        <v>70420259</v>
      </c>
      <c r="S3779">
        <v>263218</v>
      </c>
      <c r="T3779">
        <v>10330096</v>
      </c>
      <c r="U3779">
        <v>46665</v>
      </c>
      <c r="V3779">
        <v>2051446</v>
      </c>
      <c r="W3779">
        <v>2.4</v>
      </c>
      <c r="X3779">
        <v>1.7</v>
      </c>
      <c r="Y3779">
        <v>3.1</v>
      </c>
      <c r="Z3779">
        <v>1.8</v>
      </c>
      <c r="AA3779">
        <v>2.2000000000000002</v>
      </c>
      <c r="AB3779">
        <v>1.7</v>
      </c>
      <c r="AC3779">
        <v>3</v>
      </c>
      <c r="AD3779">
        <v>14.8</v>
      </c>
    </row>
    <row r="3780" spans="1:30" x14ac:dyDescent="0.45">
      <c r="A3780" t="s">
        <v>264</v>
      </c>
      <c r="B3780">
        <v>30780</v>
      </c>
      <c r="C3780" t="s">
        <v>678</v>
      </c>
      <c r="E3780">
        <v>11</v>
      </c>
      <c r="F3780" t="s">
        <v>33</v>
      </c>
      <c r="G3780" t="s">
        <v>34</v>
      </c>
      <c r="H3780">
        <v>1</v>
      </c>
      <c r="I3780" t="s">
        <v>32</v>
      </c>
      <c r="J3780">
        <v>1</v>
      </c>
      <c r="K3780" t="s">
        <v>32</v>
      </c>
      <c r="L3780">
        <v>0</v>
      </c>
      <c r="M3780" t="s">
        <v>32</v>
      </c>
      <c r="N3780">
        <v>2012</v>
      </c>
      <c r="O3780">
        <v>448</v>
      </c>
      <c r="Q3780">
        <v>38</v>
      </c>
      <c r="U3780">
        <v>410</v>
      </c>
      <c r="W3780">
        <v>28.4</v>
      </c>
      <c r="Y3780">
        <v>64.400000000000006</v>
      </c>
      <c r="AC3780">
        <v>30.8</v>
      </c>
    </row>
    <row r="3781" spans="1:30" x14ac:dyDescent="0.45">
      <c r="A3781" t="s">
        <v>264</v>
      </c>
      <c r="B3781">
        <v>30780</v>
      </c>
      <c r="C3781" t="s">
        <v>678</v>
      </c>
      <c r="E3781">
        <v>21</v>
      </c>
      <c r="F3781" t="s">
        <v>35</v>
      </c>
      <c r="H3781">
        <v>1</v>
      </c>
      <c r="I3781" t="s">
        <v>32</v>
      </c>
      <c r="J3781">
        <v>1</v>
      </c>
      <c r="K3781" t="s">
        <v>32</v>
      </c>
      <c r="L3781">
        <v>0</v>
      </c>
      <c r="M3781" t="s">
        <v>32</v>
      </c>
      <c r="N3781">
        <v>2012</v>
      </c>
      <c r="O3781">
        <v>133</v>
      </c>
      <c r="P3781">
        <v>568426</v>
      </c>
      <c r="Q3781">
        <v>45</v>
      </c>
      <c r="R3781">
        <v>558353</v>
      </c>
      <c r="S3781">
        <v>2097</v>
      </c>
      <c r="T3781">
        <v>129178</v>
      </c>
      <c r="U3781">
        <v>88</v>
      </c>
      <c r="V3781">
        <v>10074</v>
      </c>
      <c r="W3781">
        <v>42.8</v>
      </c>
      <c r="X3781">
        <v>5.0999999999999996</v>
      </c>
      <c r="Y3781">
        <v>20.7</v>
      </c>
      <c r="Z3781">
        <v>5.4</v>
      </c>
      <c r="AA3781">
        <v>3</v>
      </c>
      <c r="AB3781">
        <v>3</v>
      </c>
      <c r="AC3781">
        <v>58.9</v>
      </c>
      <c r="AD3781">
        <v>9.1999999999999993</v>
      </c>
    </row>
    <row r="3782" spans="1:30" x14ac:dyDescent="0.45">
      <c r="A3782" t="s">
        <v>264</v>
      </c>
      <c r="B3782">
        <v>30780</v>
      </c>
      <c r="C3782" t="s">
        <v>678</v>
      </c>
      <c r="E3782">
        <v>22</v>
      </c>
      <c r="F3782" t="s">
        <v>36</v>
      </c>
      <c r="H3782">
        <v>1</v>
      </c>
      <c r="I3782" t="s">
        <v>32</v>
      </c>
      <c r="J3782">
        <v>1</v>
      </c>
      <c r="K3782" t="s">
        <v>32</v>
      </c>
      <c r="L3782">
        <v>0</v>
      </c>
      <c r="M3782" t="s">
        <v>32</v>
      </c>
      <c r="N3782">
        <v>2012</v>
      </c>
      <c r="O3782">
        <v>37</v>
      </c>
      <c r="P3782">
        <v>1608159</v>
      </c>
      <c r="Q3782">
        <v>25</v>
      </c>
      <c r="R3782">
        <v>1607952</v>
      </c>
      <c r="S3782">
        <v>2027</v>
      </c>
      <c r="T3782">
        <v>169862</v>
      </c>
      <c r="U3782">
        <v>12</v>
      </c>
      <c r="V3782">
        <v>206</v>
      </c>
      <c r="W3782">
        <v>15.2</v>
      </c>
      <c r="X3782">
        <v>4.9000000000000004</v>
      </c>
      <c r="Y3782">
        <v>20.3</v>
      </c>
      <c r="Z3782">
        <v>5.0999999999999996</v>
      </c>
      <c r="AA3782">
        <v>3.3</v>
      </c>
      <c r="AB3782">
        <v>1.8</v>
      </c>
      <c r="AC3782">
        <v>29.5</v>
      </c>
      <c r="AD3782">
        <v>24.7</v>
      </c>
    </row>
    <row r="3783" spans="1:30" x14ac:dyDescent="0.45">
      <c r="A3783" t="s">
        <v>264</v>
      </c>
      <c r="B3783">
        <v>30780</v>
      </c>
      <c r="C3783" t="s">
        <v>678</v>
      </c>
      <c r="E3783">
        <v>23</v>
      </c>
      <c r="F3783" t="s">
        <v>37</v>
      </c>
      <c r="H3783">
        <v>1</v>
      </c>
      <c r="I3783" t="s">
        <v>32</v>
      </c>
      <c r="J3783">
        <v>1</v>
      </c>
      <c r="K3783" t="s">
        <v>32</v>
      </c>
      <c r="L3783">
        <v>0</v>
      </c>
      <c r="M3783" t="s">
        <v>32</v>
      </c>
      <c r="N3783">
        <v>2012</v>
      </c>
      <c r="O3783">
        <v>7813</v>
      </c>
      <c r="P3783">
        <v>3928919</v>
      </c>
      <c r="Q3783">
        <v>1503</v>
      </c>
      <c r="R3783">
        <v>3443678</v>
      </c>
      <c r="S3783">
        <v>14112</v>
      </c>
      <c r="T3783">
        <v>610662</v>
      </c>
      <c r="U3783">
        <v>6310</v>
      </c>
      <c r="V3783">
        <v>485241</v>
      </c>
      <c r="W3783">
        <v>6.8</v>
      </c>
      <c r="X3783">
        <v>9.1999999999999993</v>
      </c>
      <c r="Y3783">
        <v>10.6</v>
      </c>
      <c r="Z3783">
        <v>9.8000000000000007</v>
      </c>
      <c r="AA3783">
        <v>14.3</v>
      </c>
      <c r="AB3783">
        <v>11.3</v>
      </c>
      <c r="AC3783">
        <v>8.4</v>
      </c>
      <c r="AD3783">
        <v>35.4</v>
      </c>
    </row>
    <row r="3784" spans="1:30" x14ac:dyDescent="0.45">
      <c r="A3784" t="s">
        <v>264</v>
      </c>
      <c r="B3784">
        <v>30780</v>
      </c>
      <c r="C3784" t="s">
        <v>678</v>
      </c>
      <c r="E3784" t="s">
        <v>38</v>
      </c>
      <c r="F3784" t="s">
        <v>39</v>
      </c>
      <c r="H3784">
        <v>1</v>
      </c>
      <c r="I3784" t="s">
        <v>32</v>
      </c>
      <c r="J3784">
        <v>1</v>
      </c>
      <c r="K3784" t="s">
        <v>32</v>
      </c>
      <c r="L3784">
        <v>0</v>
      </c>
      <c r="M3784" t="s">
        <v>32</v>
      </c>
      <c r="N3784">
        <v>2012</v>
      </c>
      <c r="O3784">
        <v>872</v>
      </c>
      <c r="P3784">
        <v>9212631</v>
      </c>
      <c r="Q3784">
        <v>442</v>
      </c>
      <c r="R3784">
        <v>9190267</v>
      </c>
      <c r="S3784">
        <v>20396</v>
      </c>
      <c r="T3784">
        <v>976101</v>
      </c>
      <c r="U3784">
        <v>430</v>
      </c>
      <c r="V3784">
        <v>22365</v>
      </c>
      <c r="W3784">
        <v>7.3</v>
      </c>
      <c r="X3784">
        <v>1.5</v>
      </c>
      <c r="Y3784">
        <v>6.6</v>
      </c>
      <c r="Z3784">
        <v>1.6</v>
      </c>
      <c r="AA3784">
        <v>2.4</v>
      </c>
      <c r="AB3784">
        <v>2.5</v>
      </c>
      <c r="AC3784">
        <v>14.6</v>
      </c>
      <c r="AD3784">
        <v>17.8</v>
      </c>
    </row>
    <row r="3785" spans="1:30" x14ac:dyDescent="0.45">
      <c r="A3785" t="s">
        <v>264</v>
      </c>
      <c r="B3785">
        <v>30780</v>
      </c>
      <c r="C3785" t="s">
        <v>678</v>
      </c>
      <c r="E3785">
        <v>42</v>
      </c>
      <c r="F3785" t="s">
        <v>40</v>
      </c>
      <c r="H3785">
        <v>1</v>
      </c>
      <c r="I3785" t="s">
        <v>32</v>
      </c>
      <c r="J3785">
        <v>1</v>
      </c>
      <c r="K3785" t="s">
        <v>32</v>
      </c>
      <c r="L3785">
        <v>0</v>
      </c>
      <c r="M3785" t="s">
        <v>32</v>
      </c>
      <c r="N3785">
        <v>2012</v>
      </c>
      <c r="O3785">
        <v>1574</v>
      </c>
      <c r="P3785">
        <v>21922740</v>
      </c>
      <c r="Q3785">
        <v>974</v>
      </c>
      <c r="R3785">
        <v>21873446</v>
      </c>
      <c r="S3785">
        <v>17507</v>
      </c>
      <c r="T3785">
        <v>890443</v>
      </c>
      <c r="U3785">
        <v>599</v>
      </c>
      <c r="V3785">
        <v>49293</v>
      </c>
      <c r="W3785">
        <v>9</v>
      </c>
      <c r="X3785">
        <v>4.7</v>
      </c>
      <c r="Y3785">
        <v>11.3</v>
      </c>
      <c r="Z3785">
        <v>4.9000000000000004</v>
      </c>
      <c r="AA3785">
        <v>8.4</v>
      </c>
      <c r="AB3785">
        <v>7.5</v>
      </c>
      <c r="AC3785">
        <v>19.7</v>
      </c>
      <c r="AD3785">
        <v>46.5</v>
      </c>
    </row>
    <row r="3786" spans="1:30" x14ac:dyDescent="0.45">
      <c r="A3786" t="s">
        <v>264</v>
      </c>
      <c r="B3786">
        <v>30780</v>
      </c>
      <c r="C3786" t="s">
        <v>678</v>
      </c>
      <c r="E3786" t="s">
        <v>41</v>
      </c>
      <c r="F3786" t="s">
        <v>42</v>
      </c>
      <c r="H3786">
        <v>1</v>
      </c>
      <c r="I3786" t="s">
        <v>32</v>
      </c>
      <c r="J3786">
        <v>1</v>
      </c>
      <c r="K3786" t="s">
        <v>32</v>
      </c>
      <c r="L3786">
        <v>0</v>
      </c>
      <c r="M3786" t="s">
        <v>32</v>
      </c>
      <c r="N3786">
        <v>2012</v>
      </c>
      <c r="O3786">
        <v>6224</v>
      </c>
      <c r="P3786">
        <v>10748632</v>
      </c>
      <c r="Q3786">
        <v>1849</v>
      </c>
      <c r="R3786">
        <v>10537747</v>
      </c>
      <c r="S3786">
        <v>37156</v>
      </c>
      <c r="T3786">
        <v>891502</v>
      </c>
      <c r="U3786">
        <v>4374</v>
      </c>
      <c r="V3786">
        <v>210885</v>
      </c>
      <c r="W3786">
        <v>3.2</v>
      </c>
      <c r="X3786">
        <v>1</v>
      </c>
      <c r="Y3786">
        <v>6.8</v>
      </c>
      <c r="Z3786">
        <v>1.1000000000000001</v>
      </c>
      <c r="AA3786">
        <v>1.7</v>
      </c>
      <c r="AB3786">
        <v>1.9</v>
      </c>
      <c r="AC3786">
        <v>4.5999999999999996</v>
      </c>
      <c r="AD3786">
        <v>15.3</v>
      </c>
    </row>
    <row r="3787" spans="1:30" x14ac:dyDescent="0.45">
      <c r="A3787" t="s">
        <v>264</v>
      </c>
      <c r="B3787">
        <v>30780</v>
      </c>
      <c r="C3787" t="s">
        <v>678</v>
      </c>
      <c r="E3787" t="s">
        <v>43</v>
      </c>
      <c r="F3787" t="s">
        <v>44</v>
      </c>
      <c r="G3787" t="s">
        <v>45</v>
      </c>
      <c r="H3787">
        <v>1</v>
      </c>
      <c r="I3787" t="s">
        <v>32</v>
      </c>
      <c r="J3787">
        <v>1</v>
      </c>
      <c r="K3787" t="s">
        <v>32</v>
      </c>
      <c r="L3787">
        <v>0</v>
      </c>
      <c r="M3787" t="s">
        <v>32</v>
      </c>
      <c r="N3787">
        <v>2012</v>
      </c>
      <c r="O3787">
        <v>2216</v>
      </c>
      <c r="P3787">
        <v>1763821</v>
      </c>
      <c r="Q3787">
        <v>469</v>
      </c>
      <c r="R3787">
        <v>1666616</v>
      </c>
      <c r="S3787">
        <v>11053</v>
      </c>
      <c r="T3787">
        <v>390447</v>
      </c>
      <c r="U3787">
        <v>1747</v>
      </c>
      <c r="V3787">
        <v>97206</v>
      </c>
      <c r="W3787">
        <v>5.8</v>
      </c>
      <c r="X3787">
        <v>3.1</v>
      </c>
      <c r="Y3787">
        <v>14.5</v>
      </c>
      <c r="Z3787">
        <v>3.4</v>
      </c>
      <c r="AA3787">
        <v>17</v>
      </c>
      <c r="AB3787">
        <v>3.5</v>
      </c>
      <c r="AC3787">
        <v>7.1</v>
      </c>
      <c r="AD3787">
        <v>13.4</v>
      </c>
    </row>
    <row r="3788" spans="1:30" x14ac:dyDescent="0.45">
      <c r="A3788" t="s">
        <v>264</v>
      </c>
      <c r="B3788">
        <v>30780</v>
      </c>
      <c r="C3788" t="s">
        <v>678</v>
      </c>
      <c r="E3788">
        <v>51</v>
      </c>
      <c r="F3788" t="s">
        <v>46</v>
      </c>
      <c r="H3788">
        <v>1</v>
      </c>
      <c r="I3788" t="s">
        <v>32</v>
      </c>
      <c r="J3788">
        <v>1</v>
      </c>
      <c r="K3788" t="s">
        <v>32</v>
      </c>
      <c r="L3788">
        <v>0</v>
      </c>
      <c r="M3788" t="s">
        <v>32</v>
      </c>
      <c r="N3788">
        <v>2012</v>
      </c>
      <c r="O3788">
        <v>747</v>
      </c>
      <c r="P3788">
        <v>4497354</v>
      </c>
      <c r="Q3788">
        <v>156</v>
      </c>
      <c r="R3788">
        <v>4486875</v>
      </c>
      <c r="S3788">
        <v>12365</v>
      </c>
      <c r="T3788">
        <v>868023</v>
      </c>
      <c r="U3788">
        <v>591</v>
      </c>
      <c r="V3788">
        <v>10479</v>
      </c>
      <c r="W3788">
        <v>8.6</v>
      </c>
      <c r="X3788">
        <v>3.5</v>
      </c>
      <c r="Y3788">
        <v>9.6999999999999993</v>
      </c>
      <c r="Z3788">
        <v>3.7</v>
      </c>
      <c r="AA3788">
        <v>2.2000000000000002</v>
      </c>
      <c r="AB3788">
        <v>3.6</v>
      </c>
      <c r="AC3788">
        <v>9.3000000000000007</v>
      </c>
      <c r="AD3788">
        <v>11.6</v>
      </c>
    </row>
    <row r="3789" spans="1:30" x14ac:dyDescent="0.45">
      <c r="A3789" t="s">
        <v>264</v>
      </c>
      <c r="B3789">
        <v>30780</v>
      </c>
      <c r="C3789" t="s">
        <v>678</v>
      </c>
      <c r="E3789">
        <v>52</v>
      </c>
      <c r="F3789" t="s">
        <v>47</v>
      </c>
      <c r="G3789" t="s">
        <v>48</v>
      </c>
      <c r="H3789">
        <v>1</v>
      </c>
      <c r="I3789" t="s">
        <v>32</v>
      </c>
      <c r="J3789">
        <v>1</v>
      </c>
      <c r="K3789" t="s">
        <v>32</v>
      </c>
      <c r="L3789">
        <v>0</v>
      </c>
      <c r="M3789" t="s">
        <v>32</v>
      </c>
      <c r="N3789">
        <v>2012</v>
      </c>
      <c r="O3789">
        <v>3097</v>
      </c>
      <c r="P3789">
        <v>5964831</v>
      </c>
      <c r="Q3789">
        <v>927</v>
      </c>
      <c r="R3789">
        <v>5845178</v>
      </c>
      <c r="S3789">
        <v>15674</v>
      </c>
      <c r="T3789">
        <v>1033833</v>
      </c>
      <c r="U3789">
        <v>2170</v>
      </c>
      <c r="V3789">
        <v>119653</v>
      </c>
      <c r="W3789">
        <v>5.0999999999999996</v>
      </c>
      <c r="X3789">
        <v>1.6</v>
      </c>
      <c r="Y3789">
        <v>10.4</v>
      </c>
      <c r="Z3789">
        <v>1.7</v>
      </c>
      <c r="AA3789">
        <v>3.6</v>
      </c>
      <c r="AB3789">
        <v>3.2</v>
      </c>
      <c r="AC3789">
        <v>5.7</v>
      </c>
      <c r="AD3789">
        <v>15.9</v>
      </c>
    </row>
    <row r="3790" spans="1:30" x14ac:dyDescent="0.45">
      <c r="A3790" t="s">
        <v>264</v>
      </c>
      <c r="B3790">
        <v>30780</v>
      </c>
      <c r="C3790" t="s">
        <v>678</v>
      </c>
      <c r="E3790">
        <v>53</v>
      </c>
      <c r="F3790" t="s">
        <v>49</v>
      </c>
      <c r="H3790">
        <v>1</v>
      </c>
      <c r="I3790" t="s">
        <v>32</v>
      </c>
      <c r="J3790">
        <v>1</v>
      </c>
      <c r="K3790" t="s">
        <v>32</v>
      </c>
      <c r="L3790">
        <v>0</v>
      </c>
      <c r="M3790" t="s">
        <v>32</v>
      </c>
      <c r="N3790">
        <v>2012</v>
      </c>
      <c r="O3790">
        <v>5318</v>
      </c>
      <c r="P3790">
        <v>1016321</v>
      </c>
      <c r="Q3790">
        <v>656</v>
      </c>
      <c r="R3790">
        <v>626387</v>
      </c>
      <c r="S3790">
        <v>3469</v>
      </c>
      <c r="T3790">
        <v>129737</v>
      </c>
      <c r="U3790">
        <v>4662</v>
      </c>
      <c r="V3790">
        <v>389934</v>
      </c>
      <c r="W3790">
        <v>8.1</v>
      </c>
      <c r="X3790">
        <v>9.1999999999999993</v>
      </c>
      <c r="Y3790">
        <v>10.9</v>
      </c>
      <c r="Z3790">
        <v>3</v>
      </c>
      <c r="AA3790">
        <v>4.3</v>
      </c>
      <c r="AB3790">
        <v>2.8</v>
      </c>
      <c r="AC3790">
        <v>8.4</v>
      </c>
      <c r="AD3790">
        <v>21.6</v>
      </c>
    </row>
    <row r="3791" spans="1:30" x14ac:dyDescent="0.45">
      <c r="A3791" t="s">
        <v>264</v>
      </c>
      <c r="B3791">
        <v>30780</v>
      </c>
      <c r="C3791" t="s">
        <v>678</v>
      </c>
      <c r="E3791">
        <v>54</v>
      </c>
      <c r="F3791" t="s">
        <v>50</v>
      </c>
      <c r="H3791">
        <v>1</v>
      </c>
      <c r="I3791" t="s">
        <v>32</v>
      </c>
      <c r="J3791">
        <v>1</v>
      </c>
      <c r="K3791" t="s">
        <v>32</v>
      </c>
      <c r="L3791">
        <v>0</v>
      </c>
      <c r="M3791" t="s">
        <v>32</v>
      </c>
      <c r="N3791">
        <v>2012</v>
      </c>
      <c r="O3791">
        <v>7407</v>
      </c>
      <c r="P3791">
        <v>1970911</v>
      </c>
      <c r="Q3791">
        <v>1920</v>
      </c>
      <c r="R3791">
        <v>1805467</v>
      </c>
      <c r="S3791">
        <v>12174</v>
      </c>
      <c r="T3791">
        <v>598706</v>
      </c>
      <c r="U3791">
        <v>5487</v>
      </c>
      <c r="V3791">
        <v>165444</v>
      </c>
      <c r="W3791">
        <v>5.6</v>
      </c>
      <c r="X3791">
        <v>4.0999999999999996</v>
      </c>
      <c r="Y3791">
        <v>5.8</v>
      </c>
      <c r="Z3791">
        <v>4.5999999999999996</v>
      </c>
      <c r="AA3791">
        <v>4.5</v>
      </c>
      <c r="AB3791">
        <v>5.2</v>
      </c>
      <c r="AC3791">
        <v>6.8</v>
      </c>
      <c r="AD3791">
        <v>12.9</v>
      </c>
    </row>
    <row r="3792" spans="1:30" x14ac:dyDescent="0.45">
      <c r="A3792" t="s">
        <v>264</v>
      </c>
      <c r="B3792">
        <v>30780</v>
      </c>
      <c r="C3792" t="s">
        <v>678</v>
      </c>
      <c r="E3792">
        <v>55</v>
      </c>
      <c r="F3792" t="s">
        <v>59</v>
      </c>
      <c r="H3792">
        <v>1</v>
      </c>
      <c r="I3792" t="s">
        <v>32</v>
      </c>
      <c r="J3792">
        <v>1</v>
      </c>
      <c r="K3792" t="s">
        <v>32</v>
      </c>
      <c r="L3792">
        <v>0</v>
      </c>
      <c r="M3792" t="s">
        <v>32</v>
      </c>
      <c r="N3792">
        <v>2012</v>
      </c>
      <c r="O3792">
        <v>120</v>
      </c>
      <c r="P3792">
        <v>288053</v>
      </c>
      <c r="Q3792">
        <v>120</v>
      </c>
      <c r="R3792">
        <v>288053</v>
      </c>
      <c r="S3792">
        <v>4726</v>
      </c>
      <c r="T3792">
        <v>324234</v>
      </c>
      <c r="U3792">
        <v>0</v>
      </c>
      <c r="V3792">
        <v>0</v>
      </c>
      <c r="W3792">
        <v>6.4</v>
      </c>
      <c r="X3792">
        <v>3.3</v>
      </c>
      <c r="Y3792">
        <v>6.7</v>
      </c>
      <c r="Z3792">
        <v>3.5</v>
      </c>
      <c r="AA3792">
        <v>3.8</v>
      </c>
      <c r="AB3792">
        <v>2.7</v>
      </c>
      <c r="AC3792">
        <v>0</v>
      </c>
      <c r="AD3792">
        <v>0</v>
      </c>
    </row>
    <row r="3793" spans="1:30" x14ac:dyDescent="0.45">
      <c r="A3793" t="s">
        <v>264</v>
      </c>
      <c r="B3793">
        <v>30780</v>
      </c>
      <c r="C3793" t="s">
        <v>678</v>
      </c>
      <c r="E3793">
        <v>56</v>
      </c>
      <c r="F3793" t="s">
        <v>51</v>
      </c>
      <c r="H3793">
        <v>1</v>
      </c>
      <c r="I3793" t="s">
        <v>32</v>
      </c>
      <c r="J3793">
        <v>1</v>
      </c>
      <c r="K3793" t="s">
        <v>32</v>
      </c>
      <c r="L3793">
        <v>0</v>
      </c>
      <c r="M3793" t="s">
        <v>32</v>
      </c>
      <c r="N3793">
        <v>2012</v>
      </c>
      <c r="O3793">
        <v>5876</v>
      </c>
      <c r="P3793">
        <v>1544636</v>
      </c>
      <c r="Q3793">
        <v>922</v>
      </c>
      <c r="R3793">
        <v>1454007</v>
      </c>
      <c r="S3793">
        <v>21225</v>
      </c>
      <c r="T3793">
        <v>753838</v>
      </c>
      <c r="U3793">
        <v>4954</v>
      </c>
      <c r="V3793">
        <v>90630</v>
      </c>
      <c r="W3793">
        <v>4.8</v>
      </c>
      <c r="X3793">
        <v>12.4</v>
      </c>
      <c r="Y3793">
        <v>7.8</v>
      </c>
      <c r="Z3793">
        <v>13.8</v>
      </c>
      <c r="AA3793">
        <v>6.5</v>
      </c>
      <c r="AB3793">
        <v>7.9</v>
      </c>
      <c r="AC3793">
        <v>4.7</v>
      </c>
      <c r="AD3793">
        <v>12.4</v>
      </c>
    </row>
    <row r="3794" spans="1:30" x14ac:dyDescent="0.45">
      <c r="A3794" t="s">
        <v>264</v>
      </c>
      <c r="B3794">
        <v>30780</v>
      </c>
      <c r="C3794" t="s">
        <v>678</v>
      </c>
      <c r="E3794">
        <v>61</v>
      </c>
      <c r="F3794" t="s">
        <v>52</v>
      </c>
      <c r="H3794">
        <v>1</v>
      </c>
      <c r="I3794" t="s">
        <v>32</v>
      </c>
      <c r="J3794">
        <v>1</v>
      </c>
      <c r="K3794" t="s">
        <v>32</v>
      </c>
      <c r="L3794">
        <v>0</v>
      </c>
      <c r="M3794" t="s">
        <v>32</v>
      </c>
      <c r="N3794">
        <v>2012</v>
      </c>
      <c r="O3794">
        <v>1451</v>
      </c>
      <c r="P3794">
        <v>381577</v>
      </c>
      <c r="Q3794">
        <v>207</v>
      </c>
      <c r="R3794">
        <v>366923</v>
      </c>
      <c r="S3794">
        <v>5983</v>
      </c>
      <c r="T3794">
        <v>151002</v>
      </c>
      <c r="U3794">
        <v>1243</v>
      </c>
      <c r="V3794">
        <v>14654</v>
      </c>
      <c r="W3794">
        <v>13.3</v>
      </c>
      <c r="X3794">
        <v>5.4</v>
      </c>
      <c r="Y3794">
        <v>10.7</v>
      </c>
      <c r="Z3794">
        <v>6.2</v>
      </c>
      <c r="AA3794">
        <v>3.5</v>
      </c>
      <c r="AB3794">
        <v>4.2</v>
      </c>
      <c r="AC3794">
        <v>15.3</v>
      </c>
      <c r="AD3794">
        <v>15.7</v>
      </c>
    </row>
    <row r="3795" spans="1:30" x14ac:dyDescent="0.45">
      <c r="A3795" t="s">
        <v>264</v>
      </c>
      <c r="B3795">
        <v>30780</v>
      </c>
      <c r="C3795" t="s">
        <v>678</v>
      </c>
      <c r="E3795">
        <v>62</v>
      </c>
      <c r="F3795" t="s">
        <v>53</v>
      </c>
      <c r="H3795">
        <v>1</v>
      </c>
      <c r="I3795" t="s">
        <v>32</v>
      </c>
      <c r="J3795">
        <v>1</v>
      </c>
      <c r="K3795" t="s">
        <v>32</v>
      </c>
      <c r="L3795">
        <v>0</v>
      </c>
      <c r="M3795" t="s">
        <v>32</v>
      </c>
      <c r="N3795">
        <v>2012</v>
      </c>
      <c r="O3795">
        <v>5314</v>
      </c>
      <c r="P3795">
        <v>4641474</v>
      </c>
      <c r="Q3795">
        <v>1696</v>
      </c>
      <c r="R3795">
        <v>4516886</v>
      </c>
      <c r="S3795">
        <v>42661</v>
      </c>
      <c r="T3795">
        <v>1803458</v>
      </c>
      <c r="U3795">
        <v>3618</v>
      </c>
      <c r="V3795">
        <v>124588</v>
      </c>
      <c r="W3795">
        <v>3.7</v>
      </c>
      <c r="X3795">
        <v>3</v>
      </c>
      <c r="Y3795">
        <v>6.3</v>
      </c>
      <c r="Z3795">
        <v>3.1</v>
      </c>
      <c r="AA3795">
        <v>2.2999999999999998</v>
      </c>
      <c r="AB3795">
        <v>3.4</v>
      </c>
      <c r="AC3795">
        <v>4.9000000000000004</v>
      </c>
      <c r="AD3795">
        <v>22</v>
      </c>
    </row>
    <row r="3796" spans="1:30" x14ac:dyDescent="0.45">
      <c r="A3796" t="s">
        <v>264</v>
      </c>
      <c r="B3796">
        <v>30780</v>
      </c>
      <c r="C3796" t="s">
        <v>678</v>
      </c>
      <c r="E3796">
        <v>71</v>
      </c>
      <c r="F3796" t="s">
        <v>54</v>
      </c>
      <c r="H3796">
        <v>1</v>
      </c>
      <c r="I3796" t="s">
        <v>32</v>
      </c>
      <c r="J3796">
        <v>1</v>
      </c>
      <c r="K3796" t="s">
        <v>32</v>
      </c>
      <c r="L3796">
        <v>0</v>
      </c>
      <c r="M3796" t="s">
        <v>32</v>
      </c>
      <c r="N3796">
        <v>2012</v>
      </c>
      <c r="O3796">
        <v>2369</v>
      </c>
      <c r="P3796">
        <v>190486</v>
      </c>
      <c r="Q3796">
        <v>171</v>
      </c>
      <c r="R3796">
        <v>155108</v>
      </c>
      <c r="S3796">
        <v>2391</v>
      </c>
      <c r="T3796">
        <v>48950</v>
      </c>
      <c r="U3796">
        <v>2198</v>
      </c>
      <c r="V3796">
        <v>35378</v>
      </c>
      <c r="W3796">
        <v>8.1999999999999993</v>
      </c>
      <c r="X3796">
        <v>4.5999999999999996</v>
      </c>
      <c r="Y3796">
        <v>16.100000000000001</v>
      </c>
      <c r="Z3796">
        <v>6.6</v>
      </c>
      <c r="AA3796">
        <v>8.1999999999999993</v>
      </c>
      <c r="AB3796">
        <v>6.7</v>
      </c>
      <c r="AC3796">
        <v>8.8000000000000007</v>
      </c>
      <c r="AD3796">
        <v>15.8</v>
      </c>
    </row>
    <row r="3797" spans="1:30" x14ac:dyDescent="0.45">
      <c r="A3797" t="s">
        <v>264</v>
      </c>
      <c r="B3797">
        <v>30780</v>
      </c>
      <c r="C3797" t="s">
        <v>678</v>
      </c>
      <c r="E3797">
        <v>72</v>
      </c>
      <c r="F3797" t="s">
        <v>55</v>
      </c>
      <c r="H3797">
        <v>1</v>
      </c>
      <c r="I3797" t="s">
        <v>32</v>
      </c>
      <c r="J3797">
        <v>1</v>
      </c>
      <c r="K3797" t="s">
        <v>32</v>
      </c>
      <c r="L3797">
        <v>0</v>
      </c>
      <c r="M3797" t="s">
        <v>32</v>
      </c>
      <c r="N3797">
        <v>2012</v>
      </c>
      <c r="O3797">
        <v>1581</v>
      </c>
      <c r="P3797">
        <v>1502591</v>
      </c>
      <c r="Q3797">
        <v>1190</v>
      </c>
      <c r="R3797">
        <v>1468141</v>
      </c>
      <c r="S3797">
        <v>31870</v>
      </c>
      <c r="T3797">
        <v>413617</v>
      </c>
      <c r="U3797">
        <v>392</v>
      </c>
      <c r="V3797">
        <v>34450</v>
      </c>
      <c r="W3797">
        <v>6.8</v>
      </c>
      <c r="X3797">
        <v>10</v>
      </c>
      <c r="Y3797">
        <v>11.1</v>
      </c>
      <c r="Z3797">
        <v>10.9</v>
      </c>
      <c r="AA3797">
        <v>13.1</v>
      </c>
      <c r="AB3797">
        <v>11</v>
      </c>
      <c r="AC3797">
        <v>18.5</v>
      </c>
      <c r="AD3797">
        <v>10.1</v>
      </c>
    </row>
    <row r="3798" spans="1:30" x14ac:dyDescent="0.45">
      <c r="A3798" t="s">
        <v>264</v>
      </c>
      <c r="B3798">
        <v>30780</v>
      </c>
      <c r="C3798" t="s">
        <v>678</v>
      </c>
      <c r="E3798">
        <v>81</v>
      </c>
      <c r="F3798" t="s">
        <v>56</v>
      </c>
      <c r="G3798" t="s">
        <v>57</v>
      </c>
      <c r="H3798">
        <v>1</v>
      </c>
      <c r="I3798" t="s">
        <v>32</v>
      </c>
      <c r="J3798">
        <v>1</v>
      </c>
      <c r="K3798" t="s">
        <v>32</v>
      </c>
      <c r="L3798">
        <v>0</v>
      </c>
      <c r="M3798" t="s">
        <v>32</v>
      </c>
      <c r="N3798">
        <v>2012</v>
      </c>
      <c r="O3798">
        <v>8160</v>
      </c>
      <c r="P3798">
        <v>657883</v>
      </c>
      <c r="Q3798">
        <v>781</v>
      </c>
      <c r="R3798">
        <v>478092</v>
      </c>
      <c r="S3798">
        <v>6123</v>
      </c>
      <c r="T3798">
        <v>136501</v>
      </c>
      <c r="U3798">
        <v>7379</v>
      </c>
      <c r="V3798">
        <v>179791</v>
      </c>
      <c r="W3798">
        <v>3.3</v>
      </c>
      <c r="X3798">
        <v>5.7</v>
      </c>
      <c r="Y3798">
        <v>13.3</v>
      </c>
      <c r="Z3798">
        <v>9.6</v>
      </c>
      <c r="AA3798">
        <v>11.6</v>
      </c>
      <c r="AB3798">
        <v>11.8</v>
      </c>
      <c r="AC3798">
        <v>4.0999999999999996</v>
      </c>
      <c r="AD3798">
        <v>11.3</v>
      </c>
    </row>
    <row r="3799" spans="1:30" x14ac:dyDescent="0.45">
      <c r="A3799" t="s">
        <v>265</v>
      </c>
      <c r="B3799">
        <v>30860</v>
      </c>
      <c r="C3799" t="s">
        <v>679</v>
      </c>
      <c r="E3799">
        <v>0</v>
      </c>
      <c r="F3799" t="s">
        <v>31</v>
      </c>
      <c r="H3799">
        <v>1</v>
      </c>
      <c r="I3799" t="s">
        <v>32</v>
      </c>
      <c r="J3799">
        <v>1</v>
      </c>
      <c r="K3799" t="s">
        <v>32</v>
      </c>
      <c r="L3799">
        <v>0</v>
      </c>
      <c r="M3799" t="s">
        <v>32</v>
      </c>
      <c r="N3799">
        <v>2012</v>
      </c>
      <c r="O3799">
        <v>11543</v>
      </c>
      <c r="P3799">
        <v>10095136</v>
      </c>
      <c r="Q3799">
        <v>3477</v>
      </c>
      <c r="R3799">
        <v>9710387</v>
      </c>
      <c r="S3799">
        <v>40694</v>
      </c>
      <c r="T3799">
        <v>1219606</v>
      </c>
      <c r="U3799">
        <v>8066</v>
      </c>
      <c r="V3799">
        <v>384749</v>
      </c>
      <c r="W3799">
        <v>3.1</v>
      </c>
      <c r="X3799">
        <v>8.3000000000000007</v>
      </c>
      <c r="Y3799">
        <v>10.3</v>
      </c>
      <c r="Z3799">
        <v>8.9</v>
      </c>
      <c r="AA3799">
        <v>5.4</v>
      </c>
      <c r="AB3799">
        <v>4.5999999999999996</v>
      </c>
      <c r="AC3799">
        <v>4.2</v>
      </c>
      <c r="AD3799">
        <v>23.8</v>
      </c>
    </row>
    <row r="3800" spans="1:30" x14ac:dyDescent="0.45">
      <c r="A3800" t="s">
        <v>265</v>
      </c>
      <c r="B3800">
        <v>30860</v>
      </c>
      <c r="C3800" t="s">
        <v>679</v>
      </c>
      <c r="E3800">
        <v>11</v>
      </c>
      <c r="F3800" t="s">
        <v>33</v>
      </c>
      <c r="G3800" t="s">
        <v>34</v>
      </c>
      <c r="H3800">
        <v>1</v>
      </c>
      <c r="I3800" t="s">
        <v>32</v>
      </c>
      <c r="J3800">
        <v>1</v>
      </c>
      <c r="K3800" t="s">
        <v>32</v>
      </c>
      <c r="L3800">
        <v>0</v>
      </c>
      <c r="M3800" t="s">
        <v>32</v>
      </c>
      <c r="N3800">
        <v>2012</v>
      </c>
      <c r="O3800">
        <v>100</v>
      </c>
      <c r="P3800">
        <v>7982</v>
      </c>
      <c r="Q3800">
        <v>3</v>
      </c>
      <c r="R3800">
        <v>5386</v>
      </c>
      <c r="S3800">
        <v>28</v>
      </c>
      <c r="T3800">
        <v>1257</v>
      </c>
      <c r="U3800">
        <v>97</v>
      </c>
      <c r="V3800">
        <v>2596</v>
      </c>
      <c r="W3800">
        <v>45</v>
      </c>
      <c r="X3800">
        <v>9.5</v>
      </c>
      <c r="Y3800">
        <v>0</v>
      </c>
      <c r="Z3800">
        <v>3.4</v>
      </c>
      <c r="AA3800">
        <v>9.5</v>
      </c>
      <c r="AB3800">
        <v>1.7</v>
      </c>
      <c r="AC3800">
        <v>44.2</v>
      </c>
      <c r="AD3800">
        <v>26.8</v>
      </c>
    </row>
    <row r="3801" spans="1:30" x14ac:dyDescent="0.45">
      <c r="A3801" t="s">
        <v>265</v>
      </c>
      <c r="B3801">
        <v>30860</v>
      </c>
      <c r="C3801" t="s">
        <v>679</v>
      </c>
      <c r="E3801">
        <v>21</v>
      </c>
      <c r="F3801" t="s">
        <v>35</v>
      </c>
      <c r="H3801">
        <v>1</v>
      </c>
      <c r="I3801" t="s">
        <v>32</v>
      </c>
      <c r="J3801">
        <v>1</v>
      </c>
      <c r="K3801" t="s">
        <v>32</v>
      </c>
      <c r="L3801">
        <v>0</v>
      </c>
      <c r="M3801" t="s">
        <v>32</v>
      </c>
      <c r="N3801">
        <v>2012</v>
      </c>
      <c r="O3801">
        <v>37</v>
      </c>
      <c r="P3801">
        <v>10133</v>
      </c>
      <c r="Q3801">
        <v>29</v>
      </c>
      <c r="R3801">
        <v>9431</v>
      </c>
      <c r="S3801">
        <v>51</v>
      </c>
      <c r="T3801">
        <v>2528</v>
      </c>
      <c r="U3801">
        <v>8</v>
      </c>
      <c r="W3801">
        <v>64</v>
      </c>
      <c r="X3801">
        <v>24.4</v>
      </c>
      <c r="Y3801">
        <v>78.3</v>
      </c>
      <c r="Z3801">
        <v>22.4</v>
      </c>
      <c r="AA3801">
        <v>21.8</v>
      </c>
      <c r="AB3801">
        <v>23.1</v>
      </c>
      <c r="AC3801">
        <v>98.6</v>
      </c>
    </row>
    <row r="3802" spans="1:30" x14ac:dyDescent="0.45">
      <c r="A3802" t="s">
        <v>265</v>
      </c>
      <c r="B3802">
        <v>30860</v>
      </c>
      <c r="C3802" t="s">
        <v>679</v>
      </c>
      <c r="E3802">
        <v>22</v>
      </c>
      <c r="F3802" t="s">
        <v>36</v>
      </c>
      <c r="H3802">
        <v>1</v>
      </c>
      <c r="I3802" t="s">
        <v>32</v>
      </c>
      <c r="J3802">
        <v>1</v>
      </c>
      <c r="K3802" t="s">
        <v>32</v>
      </c>
      <c r="L3802">
        <v>0</v>
      </c>
      <c r="M3802" t="s">
        <v>32</v>
      </c>
      <c r="N3802">
        <v>2012</v>
      </c>
      <c r="O3802">
        <v>29</v>
      </c>
      <c r="Q3802">
        <v>1</v>
      </c>
      <c r="U3802">
        <v>28</v>
      </c>
      <c r="W3802">
        <v>115.8</v>
      </c>
      <c r="Y3802">
        <v>0</v>
      </c>
      <c r="AC3802">
        <v>114.4</v>
      </c>
    </row>
    <row r="3803" spans="1:30" x14ac:dyDescent="0.45">
      <c r="A3803" t="s">
        <v>265</v>
      </c>
      <c r="B3803">
        <v>30860</v>
      </c>
      <c r="C3803" t="s">
        <v>679</v>
      </c>
      <c r="E3803">
        <v>23</v>
      </c>
      <c r="F3803" t="s">
        <v>37</v>
      </c>
      <c r="H3803">
        <v>1</v>
      </c>
      <c r="I3803" t="s">
        <v>32</v>
      </c>
      <c r="J3803">
        <v>1</v>
      </c>
      <c r="K3803" t="s">
        <v>32</v>
      </c>
      <c r="L3803">
        <v>0</v>
      </c>
      <c r="M3803" t="s">
        <v>32</v>
      </c>
      <c r="N3803">
        <v>2012</v>
      </c>
      <c r="O3803">
        <v>1334</v>
      </c>
      <c r="P3803">
        <v>463228</v>
      </c>
      <c r="Q3803">
        <v>671</v>
      </c>
      <c r="R3803">
        <v>446696</v>
      </c>
      <c r="S3803">
        <v>2275</v>
      </c>
      <c r="T3803">
        <v>87414</v>
      </c>
      <c r="U3803">
        <v>663</v>
      </c>
      <c r="V3803">
        <v>16532</v>
      </c>
      <c r="W3803">
        <v>14.4</v>
      </c>
      <c r="X3803">
        <v>30.8</v>
      </c>
      <c r="Y3803">
        <v>32.5</v>
      </c>
      <c r="Z3803">
        <v>33.299999999999997</v>
      </c>
      <c r="AA3803">
        <v>28.9</v>
      </c>
      <c r="AB3803">
        <v>27.8</v>
      </c>
      <c r="AC3803">
        <v>22.8</v>
      </c>
      <c r="AD3803">
        <v>31.6</v>
      </c>
    </row>
    <row r="3804" spans="1:30" x14ac:dyDescent="0.45">
      <c r="A3804" t="s">
        <v>265</v>
      </c>
      <c r="B3804">
        <v>30860</v>
      </c>
      <c r="C3804" t="s">
        <v>679</v>
      </c>
      <c r="E3804" t="s">
        <v>38</v>
      </c>
      <c r="F3804" t="s">
        <v>39</v>
      </c>
      <c r="H3804">
        <v>1</v>
      </c>
      <c r="I3804" t="s">
        <v>32</v>
      </c>
      <c r="J3804">
        <v>1</v>
      </c>
      <c r="K3804" t="s">
        <v>32</v>
      </c>
      <c r="L3804">
        <v>0</v>
      </c>
      <c r="M3804" t="s">
        <v>32</v>
      </c>
      <c r="N3804">
        <v>2012</v>
      </c>
      <c r="O3804">
        <v>430</v>
      </c>
      <c r="P3804">
        <v>4672623</v>
      </c>
      <c r="Q3804">
        <v>222</v>
      </c>
      <c r="R3804">
        <v>4667961</v>
      </c>
      <c r="S3804">
        <v>11339</v>
      </c>
      <c r="T3804">
        <v>467262</v>
      </c>
      <c r="U3804">
        <v>209</v>
      </c>
      <c r="V3804">
        <v>4662</v>
      </c>
      <c r="W3804">
        <v>21.9</v>
      </c>
      <c r="X3804">
        <v>2.5</v>
      </c>
      <c r="Y3804">
        <v>27.8</v>
      </c>
      <c r="Z3804">
        <v>2.6</v>
      </c>
      <c r="AA3804">
        <v>6.2</v>
      </c>
      <c r="AB3804">
        <v>6.3</v>
      </c>
      <c r="AC3804">
        <v>25</v>
      </c>
      <c r="AD3804">
        <v>21.8</v>
      </c>
    </row>
    <row r="3805" spans="1:30" x14ac:dyDescent="0.45">
      <c r="A3805" t="s">
        <v>265</v>
      </c>
      <c r="B3805">
        <v>30860</v>
      </c>
      <c r="C3805" t="s">
        <v>679</v>
      </c>
      <c r="E3805">
        <v>42</v>
      </c>
      <c r="F3805" t="s">
        <v>40</v>
      </c>
      <c r="H3805">
        <v>1</v>
      </c>
      <c r="I3805" t="s">
        <v>32</v>
      </c>
      <c r="J3805">
        <v>1</v>
      </c>
      <c r="K3805" t="s">
        <v>32</v>
      </c>
      <c r="L3805">
        <v>0</v>
      </c>
      <c r="M3805" t="s">
        <v>32</v>
      </c>
      <c r="N3805">
        <v>2012</v>
      </c>
      <c r="O3805">
        <v>231</v>
      </c>
      <c r="P3805">
        <v>1255320</v>
      </c>
      <c r="Q3805">
        <v>130</v>
      </c>
      <c r="U3805">
        <v>101</v>
      </c>
      <c r="W3805">
        <v>32.200000000000003</v>
      </c>
      <c r="X3805">
        <v>49.1</v>
      </c>
      <c r="Y3805">
        <v>36.4</v>
      </c>
      <c r="AC3805">
        <v>43.8</v>
      </c>
    </row>
    <row r="3806" spans="1:30" x14ac:dyDescent="0.45">
      <c r="A3806" t="s">
        <v>265</v>
      </c>
      <c r="B3806">
        <v>30860</v>
      </c>
      <c r="C3806" t="s">
        <v>679</v>
      </c>
      <c r="E3806" t="s">
        <v>41</v>
      </c>
      <c r="F3806" t="s">
        <v>42</v>
      </c>
      <c r="H3806">
        <v>1</v>
      </c>
      <c r="I3806" t="s">
        <v>32</v>
      </c>
      <c r="J3806">
        <v>1</v>
      </c>
      <c r="K3806" t="s">
        <v>32</v>
      </c>
      <c r="L3806">
        <v>0</v>
      </c>
      <c r="M3806" t="s">
        <v>32</v>
      </c>
      <c r="N3806">
        <v>2012</v>
      </c>
      <c r="O3806">
        <v>1441</v>
      </c>
      <c r="P3806">
        <v>1721835</v>
      </c>
      <c r="Q3806">
        <v>423</v>
      </c>
      <c r="R3806">
        <v>1582230</v>
      </c>
      <c r="S3806">
        <v>6866</v>
      </c>
      <c r="T3806">
        <v>136523</v>
      </c>
      <c r="U3806">
        <v>1018</v>
      </c>
      <c r="W3806">
        <v>15.4</v>
      </c>
      <c r="X3806">
        <v>39.299999999999997</v>
      </c>
      <c r="Y3806">
        <v>22.9</v>
      </c>
      <c r="Z3806">
        <v>44.6</v>
      </c>
      <c r="AA3806">
        <v>29.5</v>
      </c>
      <c r="AB3806">
        <v>31.7</v>
      </c>
      <c r="AC3806">
        <v>14.6</v>
      </c>
    </row>
    <row r="3807" spans="1:30" x14ac:dyDescent="0.45">
      <c r="A3807" t="s">
        <v>265</v>
      </c>
      <c r="B3807">
        <v>30860</v>
      </c>
      <c r="C3807" t="s">
        <v>679</v>
      </c>
      <c r="E3807" t="s">
        <v>43</v>
      </c>
      <c r="F3807" t="s">
        <v>44</v>
      </c>
      <c r="G3807" t="s">
        <v>45</v>
      </c>
      <c r="H3807">
        <v>1</v>
      </c>
      <c r="I3807" t="s">
        <v>32</v>
      </c>
      <c r="J3807">
        <v>1</v>
      </c>
      <c r="K3807" t="s">
        <v>32</v>
      </c>
      <c r="L3807">
        <v>0</v>
      </c>
      <c r="M3807" t="s">
        <v>32</v>
      </c>
      <c r="N3807">
        <v>2012</v>
      </c>
      <c r="O3807">
        <v>357</v>
      </c>
      <c r="P3807">
        <v>193805</v>
      </c>
      <c r="Q3807">
        <v>131</v>
      </c>
      <c r="R3807">
        <v>175209</v>
      </c>
      <c r="S3807">
        <v>1235</v>
      </c>
      <c r="T3807">
        <v>41938</v>
      </c>
      <c r="U3807">
        <v>226</v>
      </c>
      <c r="V3807">
        <v>18596</v>
      </c>
      <c r="W3807">
        <v>16.5</v>
      </c>
      <c r="X3807">
        <v>9</v>
      </c>
      <c r="Y3807">
        <v>22.6</v>
      </c>
      <c r="Z3807">
        <v>10.1</v>
      </c>
      <c r="AA3807">
        <v>16.399999999999999</v>
      </c>
      <c r="AB3807">
        <v>11.9</v>
      </c>
      <c r="AC3807">
        <v>25.2</v>
      </c>
      <c r="AD3807">
        <v>28.4</v>
      </c>
    </row>
    <row r="3808" spans="1:30" x14ac:dyDescent="0.45">
      <c r="A3808" t="s">
        <v>265</v>
      </c>
      <c r="B3808">
        <v>30860</v>
      </c>
      <c r="C3808" t="s">
        <v>679</v>
      </c>
      <c r="E3808">
        <v>51</v>
      </c>
      <c r="F3808" t="s">
        <v>46</v>
      </c>
      <c r="H3808">
        <v>1</v>
      </c>
      <c r="I3808" t="s">
        <v>32</v>
      </c>
      <c r="J3808">
        <v>1</v>
      </c>
      <c r="K3808" t="s">
        <v>32</v>
      </c>
      <c r="L3808">
        <v>0</v>
      </c>
      <c r="M3808" t="s">
        <v>32</v>
      </c>
      <c r="N3808">
        <v>2012</v>
      </c>
      <c r="O3808">
        <v>138</v>
      </c>
      <c r="P3808">
        <v>261594</v>
      </c>
      <c r="Q3808">
        <v>22</v>
      </c>
      <c r="R3808">
        <v>255717</v>
      </c>
      <c r="S3808">
        <v>859</v>
      </c>
      <c r="T3808">
        <v>28988</v>
      </c>
      <c r="U3808">
        <v>116</v>
      </c>
      <c r="W3808">
        <v>68.400000000000006</v>
      </c>
      <c r="X3808">
        <v>3.4</v>
      </c>
      <c r="Y3808">
        <v>20.5</v>
      </c>
      <c r="Z3808">
        <v>2.6</v>
      </c>
      <c r="AA3808">
        <v>1.6</v>
      </c>
      <c r="AB3808">
        <v>2.2999999999999998</v>
      </c>
      <c r="AC3808">
        <v>78.099999999999994</v>
      </c>
    </row>
    <row r="3809" spans="1:30" x14ac:dyDescent="0.45">
      <c r="A3809" t="s">
        <v>265</v>
      </c>
      <c r="B3809">
        <v>30860</v>
      </c>
      <c r="C3809" t="s">
        <v>679</v>
      </c>
      <c r="E3809">
        <v>52</v>
      </c>
      <c r="F3809" t="s">
        <v>47</v>
      </c>
      <c r="G3809" t="s">
        <v>48</v>
      </c>
      <c r="H3809">
        <v>1</v>
      </c>
      <c r="I3809" t="s">
        <v>32</v>
      </c>
      <c r="J3809">
        <v>1</v>
      </c>
      <c r="K3809" t="s">
        <v>32</v>
      </c>
      <c r="L3809">
        <v>0</v>
      </c>
      <c r="M3809" t="s">
        <v>32</v>
      </c>
      <c r="N3809">
        <v>2012</v>
      </c>
      <c r="O3809">
        <v>613</v>
      </c>
      <c r="P3809">
        <v>212793</v>
      </c>
      <c r="Q3809">
        <v>220</v>
      </c>
      <c r="R3809">
        <v>183809</v>
      </c>
      <c r="S3809">
        <v>1259</v>
      </c>
      <c r="T3809">
        <v>50934</v>
      </c>
      <c r="U3809">
        <v>393</v>
      </c>
      <c r="W3809">
        <v>17.2</v>
      </c>
      <c r="X3809">
        <v>13.5</v>
      </c>
      <c r="Y3809">
        <v>37.6</v>
      </c>
      <c r="Z3809">
        <v>16.100000000000001</v>
      </c>
      <c r="AA3809">
        <v>23.2</v>
      </c>
      <c r="AB3809">
        <v>17.5</v>
      </c>
      <c r="AC3809">
        <v>25.1</v>
      </c>
    </row>
    <row r="3810" spans="1:30" x14ac:dyDescent="0.45">
      <c r="A3810" t="s">
        <v>265</v>
      </c>
      <c r="B3810">
        <v>30860</v>
      </c>
      <c r="C3810" t="s">
        <v>679</v>
      </c>
      <c r="E3810">
        <v>53</v>
      </c>
      <c r="F3810" t="s">
        <v>49</v>
      </c>
      <c r="H3810">
        <v>1</v>
      </c>
      <c r="I3810" t="s">
        <v>32</v>
      </c>
      <c r="J3810">
        <v>1</v>
      </c>
      <c r="K3810" t="s">
        <v>32</v>
      </c>
      <c r="L3810">
        <v>0</v>
      </c>
      <c r="M3810" t="s">
        <v>32</v>
      </c>
      <c r="N3810">
        <v>2012</v>
      </c>
      <c r="O3810">
        <v>1478</v>
      </c>
      <c r="P3810">
        <v>158699</v>
      </c>
      <c r="Q3810">
        <v>233</v>
      </c>
      <c r="R3810">
        <v>81974</v>
      </c>
      <c r="S3810">
        <v>394</v>
      </c>
      <c r="T3810">
        <v>18148</v>
      </c>
      <c r="U3810">
        <v>1245</v>
      </c>
      <c r="V3810">
        <v>76725</v>
      </c>
      <c r="W3810">
        <v>22</v>
      </c>
      <c r="X3810">
        <v>24.7</v>
      </c>
      <c r="Y3810">
        <v>26.4</v>
      </c>
      <c r="Z3810">
        <v>38.799999999999997</v>
      </c>
      <c r="AA3810">
        <v>33.799999999999997</v>
      </c>
      <c r="AB3810">
        <v>26.3</v>
      </c>
      <c r="AC3810">
        <v>24</v>
      </c>
      <c r="AD3810">
        <v>25.5</v>
      </c>
    </row>
    <row r="3811" spans="1:30" x14ac:dyDescent="0.45">
      <c r="A3811" t="s">
        <v>265</v>
      </c>
      <c r="B3811">
        <v>30860</v>
      </c>
      <c r="C3811" t="s">
        <v>679</v>
      </c>
      <c r="E3811">
        <v>54</v>
      </c>
      <c r="F3811" t="s">
        <v>50</v>
      </c>
      <c r="H3811">
        <v>1</v>
      </c>
      <c r="I3811" t="s">
        <v>32</v>
      </c>
      <c r="J3811">
        <v>1</v>
      </c>
      <c r="K3811" t="s">
        <v>32</v>
      </c>
      <c r="L3811">
        <v>0</v>
      </c>
      <c r="M3811" t="s">
        <v>32</v>
      </c>
      <c r="N3811">
        <v>2012</v>
      </c>
      <c r="O3811">
        <v>1454</v>
      </c>
      <c r="P3811">
        <v>239246</v>
      </c>
      <c r="Q3811">
        <v>320</v>
      </c>
      <c r="R3811">
        <v>206966</v>
      </c>
      <c r="S3811">
        <v>2294</v>
      </c>
      <c r="T3811">
        <v>73997</v>
      </c>
      <c r="U3811">
        <v>1133</v>
      </c>
      <c r="V3811">
        <v>32280</v>
      </c>
      <c r="W3811">
        <v>15.8</v>
      </c>
      <c r="X3811">
        <v>9.6</v>
      </c>
      <c r="Y3811">
        <v>22.3</v>
      </c>
      <c r="Z3811">
        <v>11.8</v>
      </c>
      <c r="AA3811">
        <v>13.2</v>
      </c>
      <c r="AB3811">
        <v>12.8</v>
      </c>
      <c r="AC3811">
        <v>17.5</v>
      </c>
      <c r="AD3811">
        <v>28.2</v>
      </c>
    </row>
    <row r="3812" spans="1:30" x14ac:dyDescent="0.45">
      <c r="A3812" t="s">
        <v>265</v>
      </c>
      <c r="B3812">
        <v>30860</v>
      </c>
      <c r="C3812" t="s">
        <v>679</v>
      </c>
      <c r="E3812">
        <v>56</v>
      </c>
      <c r="F3812" t="s">
        <v>51</v>
      </c>
      <c r="H3812">
        <v>1</v>
      </c>
      <c r="I3812" t="s">
        <v>32</v>
      </c>
      <c r="J3812">
        <v>1</v>
      </c>
      <c r="K3812" t="s">
        <v>32</v>
      </c>
      <c r="L3812">
        <v>0</v>
      </c>
      <c r="M3812" t="s">
        <v>32</v>
      </c>
      <c r="N3812">
        <v>2012</v>
      </c>
      <c r="O3812">
        <v>736</v>
      </c>
      <c r="P3812">
        <v>89020</v>
      </c>
      <c r="Q3812">
        <v>254</v>
      </c>
      <c r="R3812">
        <v>84924</v>
      </c>
      <c r="S3812">
        <v>3016</v>
      </c>
      <c r="T3812">
        <v>29060</v>
      </c>
      <c r="U3812">
        <v>482</v>
      </c>
      <c r="V3812">
        <v>4095</v>
      </c>
      <c r="W3812">
        <v>20.2</v>
      </c>
      <c r="X3812">
        <v>18.600000000000001</v>
      </c>
      <c r="Y3812">
        <v>21.8</v>
      </c>
      <c r="Z3812">
        <v>20.5</v>
      </c>
      <c r="AA3812">
        <v>6.7</v>
      </c>
      <c r="AB3812">
        <v>19.600000000000001</v>
      </c>
      <c r="AC3812">
        <v>26.5</v>
      </c>
      <c r="AD3812">
        <v>28.3</v>
      </c>
    </row>
    <row r="3813" spans="1:30" x14ac:dyDescent="0.45">
      <c r="A3813" t="s">
        <v>265</v>
      </c>
      <c r="B3813">
        <v>30860</v>
      </c>
      <c r="C3813" t="s">
        <v>679</v>
      </c>
      <c r="E3813">
        <v>61</v>
      </c>
      <c r="F3813" t="s">
        <v>52</v>
      </c>
      <c r="H3813">
        <v>1</v>
      </c>
      <c r="I3813" t="s">
        <v>32</v>
      </c>
      <c r="J3813">
        <v>1</v>
      </c>
      <c r="K3813" t="s">
        <v>32</v>
      </c>
      <c r="L3813">
        <v>0</v>
      </c>
      <c r="M3813" t="s">
        <v>32</v>
      </c>
      <c r="N3813">
        <v>2012</v>
      </c>
      <c r="O3813">
        <v>328</v>
      </c>
      <c r="P3813">
        <v>29465</v>
      </c>
      <c r="Q3813">
        <v>40</v>
      </c>
      <c r="R3813">
        <v>27425</v>
      </c>
      <c r="S3813">
        <v>630</v>
      </c>
      <c r="T3813">
        <v>11988</v>
      </c>
      <c r="U3813">
        <v>288</v>
      </c>
      <c r="V3813">
        <v>2040</v>
      </c>
      <c r="W3813">
        <v>19.2</v>
      </c>
      <c r="X3813">
        <v>15.8</v>
      </c>
      <c r="Y3813">
        <v>36.5</v>
      </c>
      <c r="Z3813">
        <v>18.3</v>
      </c>
      <c r="AA3813">
        <v>26.3</v>
      </c>
      <c r="AB3813">
        <v>20.399999999999999</v>
      </c>
      <c r="AC3813">
        <v>23.7</v>
      </c>
      <c r="AD3813">
        <v>34.1</v>
      </c>
    </row>
    <row r="3814" spans="1:30" x14ac:dyDescent="0.45">
      <c r="A3814" t="s">
        <v>265</v>
      </c>
      <c r="B3814">
        <v>30860</v>
      </c>
      <c r="C3814" t="s">
        <v>679</v>
      </c>
      <c r="E3814">
        <v>62</v>
      </c>
      <c r="F3814" t="s">
        <v>53</v>
      </c>
      <c r="H3814">
        <v>1</v>
      </c>
      <c r="I3814" t="s">
        <v>32</v>
      </c>
      <c r="J3814">
        <v>1</v>
      </c>
      <c r="K3814" t="s">
        <v>32</v>
      </c>
      <c r="L3814">
        <v>0</v>
      </c>
      <c r="M3814" t="s">
        <v>32</v>
      </c>
      <c r="N3814">
        <v>2012</v>
      </c>
      <c r="O3814">
        <v>860</v>
      </c>
      <c r="P3814">
        <v>507722</v>
      </c>
      <c r="Q3814">
        <v>416</v>
      </c>
      <c r="R3814">
        <v>500544</v>
      </c>
      <c r="S3814">
        <v>4682</v>
      </c>
      <c r="T3814">
        <v>162791</v>
      </c>
      <c r="U3814">
        <v>443</v>
      </c>
      <c r="V3814">
        <v>7179</v>
      </c>
      <c r="W3814">
        <v>20.3</v>
      </c>
      <c r="X3814">
        <v>9.8000000000000007</v>
      </c>
      <c r="Y3814">
        <v>18.7</v>
      </c>
      <c r="Z3814">
        <v>10.3</v>
      </c>
      <c r="AA3814">
        <v>10.4</v>
      </c>
      <c r="AB3814">
        <v>9.6</v>
      </c>
      <c r="AC3814">
        <v>25.6</v>
      </c>
      <c r="AD3814">
        <v>34.700000000000003</v>
      </c>
    </row>
    <row r="3815" spans="1:30" x14ac:dyDescent="0.45">
      <c r="A3815" t="s">
        <v>265</v>
      </c>
      <c r="B3815">
        <v>30860</v>
      </c>
      <c r="C3815" t="s">
        <v>679</v>
      </c>
      <c r="E3815">
        <v>71</v>
      </c>
      <c r="F3815" t="s">
        <v>54</v>
      </c>
      <c r="H3815">
        <v>1</v>
      </c>
      <c r="I3815" t="s">
        <v>32</v>
      </c>
      <c r="J3815">
        <v>1</v>
      </c>
      <c r="K3815" t="s">
        <v>32</v>
      </c>
      <c r="L3815">
        <v>0</v>
      </c>
      <c r="M3815" t="s">
        <v>32</v>
      </c>
      <c r="N3815">
        <v>2012</v>
      </c>
      <c r="O3815">
        <v>504</v>
      </c>
      <c r="P3815">
        <v>26184</v>
      </c>
      <c r="Q3815">
        <v>27</v>
      </c>
      <c r="R3815">
        <v>19319</v>
      </c>
      <c r="S3815">
        <v>511</v>
      </c>
      <c r="T3815">
        <v>6121</v>
      </c>
      <c r="U3815">
        <v>477</v>
      </c>
      <c r="V3815">
        <v>6864</v>
      </c>
      <c r="W3815">
        <v>27</v>
      </c>
      <c r="X3815">
        <v>11.9</v>
      </c>
      <c r="Y3815">
        <v>14.6</v>
      </c>
      <c r="Z3815">
        <v>4.5</v>
      </c>
      <c r="AA3815">
        <v>1.8</v>
      </c>
      <c r="AB3815">
        <v>4.5999999999999996</v>
      </c>
      <c r="AC3815">
        <v>27.2</v>
      </c>
      <c r="AD3815">
        <v>37.9</v>
      </c>
    </row>
    <row r="3816" spans="1:30" x14ac:dyDescent="0.45">
      <c r="A3816" t="s">
        <v>265</v>
      </c>
      <c r="B3816">
        <v>30860</v>
      </c>
      <c r="C3816" t="s">
        <v>679</v>
      </c>
      <c r="E3816">
        <v>72</v>
      </c>
      <c r="F3816" t="s">
        <v>55</v>
      </c>
      <c r="H3816">
        <v>1</v>
      </c>
      <c r="I3816" t="s">
        <v>32</v>
      </c>
      <c r="J3816">
        <v>1</v>
      </c>
      <c r="K3816" t="s">
        <v>32</v>
      </c>
      <c r="L3816">
        <v>0</v>
      </c>
      <c r="M3816" t="s">
        <v>32</v>
      </c>
      <c r="N3816">
        <v>2012</v>
      </c>
      <c r="O3816">
        <v>231</v>
      </c>
      <c r="P3816">
        <v>108876</v>
      </c>
      <c r="Q3816">
        <v>162</v>
      </c>
      <c r="R3816">
        <v>108465</v>
      </c>
      <c r="S3816">
        <v>2834</v>
      </c>
      <c r="T3816">
        <v>33662</v>
      </c>
      <c r="U3816">
        <v>69</v>
      </c>
      <c r="W3816">
        <v>26.8</v>
      </c>
      <c r="X3816">
        <v>12.2</v>
      </c>
      <c r="Y3816">
        <v>17.100000000000001</v>
      </c>
      <c r="Z3816">
        <v>12.6</v>
      </c>
      <c r="AA3816">
        <v>16.600000000000001</v>
      </c>
      <c r="AB3816">
        <v>17.7</v>
      </c>
      <c r="AC3816">
        <v>79.099999999999994</v>
      </c>
    </row>
    <row r="3817" spans="1:30" x14ac:dyDescent="0.45">
      <c r="A3817" t="s">
        <v>265</v>
      </c>
      <c r="B3817">
        <v>30860</v>
      </c>
      <c r="C3817" t="s">
        <v>679</v>
      </c>
      <c r="E3817">
        <v>81</v>
      </c>
      <c r="F3817" t="s">
        <v>56</v>
      </c>
      <c r="G3817" t="s">
        <v>57</v>
      </c>
      <c r="H3817">
        <v>1</v>
      </c>
      <c r="I3817" t="s">
        <v>32</v>
      </c>
      <c r="J3817">
        <v>1</v>
      </c>
      <c r="K3817" t="s">
        <v>32</v>
      </c>
      <c r="L3817">
        <v>0</v>
      </c>
      <c r="M3817" t="s">
        <v>32</v>
      </c>
      <c r="N3817">
        <v>2012</v>
      </c>
      <c r="O3817">
        <v>1249</v>
      </c>
      <c r="P3817">
        <v>73151</v>
      </c>
      <c r="Q3817">
        <v>179</v>
      </c>
      <c r="R3817">
        <v>51234</v>
      </c>
      <c r="S3817">
        <v>1239</v>
      </c>
      <c r="T3817">
        <v>16402</v>
      </c>
      <c r="U3817">
        <v>1070</v>
      </c>
      <c r="V3817">
        <v>21918</v>
      </c>
      <c r="W3817">
        <v>23</v>
      </c>
      <c r="X3817">
        <v>31.7</v>
      </c>
      <c r="Y3817">
        <v>30</v>
      </c>
      <c r="Z3817">
        <v>39.5</v>
      </c>
      <c r="AA3817">
        <v>38.299999999999997</v>
      </c>
      <c r="AB3817">
        <v>34.700000000000003</v>
      </c>
      <c r="AC3817">
        <v>24.7</v>
      </c>
      <c r="AD3817">
        <v>24.7</v>
      </c>
    </row>
    <row r="3818" spans="1:30" x14ac:dyDescent="0.45">
      <c r="A3818" t="s">
        <v>266</v>
      </c>
      <c r="B3818">
        <v>30980</v>
      </c>
      <c r="C3818" t="s">
        <v>680</v>
      </c>
      <c r="E3818">
        <v>0</v>
      </c>
      <c r="F3818" t="s">
        <v>31</v>
      </c>
      <c r="H3818">
        <v>1</v>
      </c>
      <c r="I3818" t="s">
        <v>32</v>
      </c>
      <c r="J3818">
        <v>1</v>
      </c>
      <c r="K3818" t="s">
        <v>32</v>
      </c>
      <c r="L3818">
        <v>0</v>
      </c>
      <c r="M3818" t="s">
        <v>32</v>
      </c>
      <c r="N3818">
        <v>2012</v>
      </c>
      <c r="O3818">
        <v>17271</v>
      </c>
      <c r="P3818">
        <v>22248196</v>
      </c>
      <c r="Q3818">
        <v>4614</v>
      </c>
      <c r="R3818">
        <v>21532089</v>
      </c>
      <c r="S3818">
        <v>87597</v>
      </c>
      <c r="T3818">
        <v>3356787</v>
      </c>
      <c r="U3818">
        <v>12656</v>
      </c>
      <c r="V3818">
        <v>716108</v>
      </c>
      <c r="W3818">
        <v>4.3</v>
      </c>
      <c r="X3818">
        <v>10.7</v>
      </c>
      <c r="Y3818">
        <v>9</v>
      </c>
      <c r="Z3818">
        <v>11.5</v>
      </c>
      <c r="AA3818">
        <v>11.6</v>
      </c>
      <c r="AB3818">
        <v>9.6</v>
      </c>
      <c r="AC3818">
        <v>4.5</v>
      </c>
      <c r="AD3818">
        <v>9</v>
      </c>
    </row>
    <row r="3819" spans="1:30" x14ac:dyDescent="0.45">
      <c r="A3819" t="s">
        <v>266</v>
      </c>
      <c r="B3819">
        <v>30980</v>
      </c>
      <c r="C3819" t="s">
        <v>680</v>
      </c>
      <c r="E3819">
        <v>11</v>
      </c>
      <c r="F3819" t="s">
        <v>33</v>
      </c>
      <c r="G3819" t="s">
        <v>34</v>
      </c>
      <c r="H3819">
        <v>1</v>
      </c>
      <c r="I3819" t="s">
        <v>32</v>
      </c>
      <c r="J3819">
        <v>1</v>
      </c>
      <c r="K3819" t="s">
        <v>32</v>
      </c>
      <c r="L3819">
        <v>0</v>
      </c>
      <c r="M3819" t="s">
        <v>32</v>
      </c>
      <c r="N3819">
        <v>2012</v>
      </c>
      <c r="O3819">
        <v>134</v>
      </c>
      <c r="Q3819">
        <v>9</v>
      </c>
      <c r="U3819">
        <v>125</v>
      </c>
      <c r="W3819">
        <v>31.7</v>
      </c>
      <c r="Y3819">
        <v>46.3</v>
      </c>
      <c r="AC3819">
        <v>30.7</v>
      </c>
    </row>
    <row r="3820" spans="1:30" x14ac:dyDescent="0.45">
      <c r="A3820" t="s">
        <v>266</v>
      </c>
      <c r="B3820">
        <v>30980</v>
      </c>
      <c r="C3820" t="s">
        <v>680</v>
      </c>
      <c r="E3820">
        <v>21</v>
      </c>
      <c r="F3820" t="s">
        <v>35</v>
      </c>
      <c r="H3820">
        <v>1</v>
      </c>
      <c r="I3820" t="s">
        <v>32</v>
      </c>
      <c r="J3820">
        <v>1</v>
      </c>
      <c r="K3820" t="s">
        <v>32</v>
      </c>
      <c r="L3820">
        <v>0</v>
      </c>
      <c r="M3820" t="s">
        <v>32</v>
      </c>
      <c r="N3820">
        <v>2012</v>
      </c>
      <c r="O3820">
        <v>1347</v>
      </c>
      <c r="P3820">
        <v>1370098</v>
      </c>
      <c r="Q3820">
        <v>174</v>
      </c>
      <c r="R3820">
        <v>1258716</v>
      </c>
      <c r="S3820">
        <v>4246</v>
      </c>
      <c r="T3820">
        <v>272886</v>
      </c>
      <c r="U3820">
        <v>1173</v>
      </c>
      <c r="V3820">
        <v>111382</v>
      </c>
      <c r="W3820">
        <v>21.8</v>
      </c>
      <c r="X3820">
        <v>4.5999999999999996</v>
      </c>
      <c r="Y3820">
        <v>43.7</v>
      </c>
      <c r="Z3820">
        <v>4.0999999999999996</v>
      </c>
      <c r="AA3820">
        <v>7</v>
      </c>
      <c r="AB3820">
        <v>5.4</v>
      </c>
      <c r="AC3820">
        <v>21.1</v>
      </c>
      <c r="AD3820">
        <v>29.3</v>
      </c>
    </row>
    <row r="3821" spans="1:30" x14ac:dyDescent="0.45">
      <c r="A3821" t="s">
        <v>266</v>
      </c>
      <c r="B3821">
        <v>30980</v>
      </c>
      <c r="C3821" t="s">
        <v>680</v>
      </c>
      <c r="E3821">
        <v>22</v>
      </c>
      <c r="F3821" t="s">
        <v>36</v>
      </c>
      <c r="H3821">
        <v>1</v>
      </c>
      <c r="I3821" t="s">
        <v>32</v>
      </c>
      <c r="J3821">
        <v>1</v>
      </c>
      <c r="K3821" t="s">
        <v>32</v>
      </c>
      <c r="L3821">
        <v>0</v>
      </c>
      <c r="M3821" t="s">
        <v>32</v>
      </c>
      <c r="N3821">
        <v>2012</v>
      </c>
      <c r="O3821">
        <v>55</v>
      </c>
      <c r="P3821">
        <v>1165961</v>
      </c>
      <c r="Q3821">
        <v>25</v>
      </c>
      <c r="R3821">
        <v>1165730</v>
      </c>
      <c r="S3821">
        <v>749</v>
      </c>
      <c r="T3821">
        <v>58584</v>
      </c>
      <c r="U3821">
        <v>30</v>
      </c>
      <c r="V3821">
        <v>231</v>
      </c>
      <c r="W3821">
        <v>41.4</v>
      </c>
      <c r="X3821">
        <v>4.4000000000000004</v>
      </c>
      <c r="Y3821">
        <v>0</v>
      </c>
      <c r="Z3821">
        <v>4.5999999999999996</v>
      </c>
      <c r="AA3821">
        <v>1.2</v>
      </c>
      <c r="AB3821">
        <v>1.5</v>
      </c>
      <c r="AC3821">
        <v>72.8</v>
      </c>
      <c r="AD3821">
        <v>28.1</v>
      </c>
    </row>
    <row r="3822" spans="1:30" x14ac:dyDescent="0.45">
      <c r="A3822" t="s">
        <v>266</v>
      </c>
      <c r="B3822">
        <v>30980</v>
      </c>
      <c r="C3822" t="s">
        <v>680</v>
      </c>
      <c r="E3822">
        <v>23</v>
      </c>
      <c r="F3822" t="s">
        <v>37</v>
      </c>
      <c r="H3822">
        <v>1</v>
      </c>
      <c r="I3822" t="s">
        <v>32</v>
      </c>
      <c r="J3822">
        <v>1</v>
      </c>
      <c r="K3822" t="s">
        <v>32</v>
      </c>
      <c r="L3822">
        <v>0</v>
      </c>
      <c r="M3822" t="s">
        <v>32</v>
      </c>
      <c r="N3822">
        <v>2012</v>
      </c>
      <c r="O3822">
        <v>1776</v>
      </c>
      <c r="P3822">
        <v>1369461</v>
      </c>
      <c r="Q3822">
        <v>362</v>
      </c>
      <c r="R3822">
        <v>1296411</v>
      </c>
      <c r="S3822">
        <v>6397</v>
      </c>
      <c r="T3822">
        <v>309584</v>
      </c>
      <c r="U3822">
        <v>1414</v>
      </c>
      <c r="V3822">
        <v>73050</v>
      </c>
      <c r="W3822">
        <v>11.4</v>
      </c>
      <c r="X3822">
        <v>35.799999999999997</v>
      </c>
      <c r="Y3822">
        <v>35.4</v>
      </c>
      <c r="Z3822">
        <v>39</v>
      </c>
      <c r="AA3822">
        <v>41.5</v>
      </c>
      <c r="AB3822">
        <v>41.1</v>
      </c>
      <c r="AC3822">
        <v>10.8</v>
      </c>
      <c r="AD3822">
        <v>12.1</v>
      </c>
    </row>
    <row r="3823" spans="1:30" x14ac:dyDescent="0.45">
      <c r="A3823" t="s">
        <v>266</v>
      </c>
      <c r="B3823">
        <v>30980</v>
      </c>
      <c r="C3823" t="s">
        <v>680</v>
      </c>
      <c r="E3823" t="s">
        <v>38</v>
      </c>
      <c r="F3823" t="s">
        <v>39</v>
      </c>
      <c r="H3823">
        <v>1</v>
      </c>
      <c r="I3823" t="s">
        <v>32</v>
      </c>
      <c r="J3823">
        <v>1</v>
      </c>
      <c r="K3823" t="s">
        <v>32</v>
      </c>
      <c r="L3823">
        <v>0</v>
      </c>
      <c r="M3823" t="s">
        <v>32</v>
      </c>
      <c r="N3823">
        <v>2012</v>
      </c>
      <c r="O3823">
        <v>563</v>
      </c>
      <c r="P3823">
        <v>4535444</v>
      </c>
      <c r="Q3823">
        <v>260</v>
      </c>
      <c r="R3823">
        <v>4517795</v>
      </c>
      <c r="S3823">
        <v>12632</v>
      </c>
      <c r="T3823">
        <v>621100</v>
      </c>
      <c r="U3823">
        <v>302</v>
      </c>
      <c r="W3823">
        <v>13.6</v>
      </c>
      <c r="X3823">
        <v>16</v>
      </c>
      <c r="Y3823">
        <v>13.1</v>
      </c>
      <c r="Z3823">
        <v>16.7</v>
      </c>
      <c r="AA3823">
        <v>18.899999999999999</v>
      </c>
      <c r="AB3823">
        <v>14.4</v>
      </c>
      <c r="AC3823">
        <v>23.7</v>
      </c>
    </row>
    <row r="3824" spans="1:30" x14ac:dyDescent="0.45">
      <c r="A3824" t="s">
        <v>266</v>
      </c>
      <c r="B3824">
        <v>30980</v>
      </c>
      <c r="C3824" t="s">
        <v>680</v>
      </c>
      <c r="E3824">
        <v>42</v>
      </c>
      <c r="F3824" t="s">
        <v>40</v>
      </c>
      <c r="H3824">
        <v>1</v>
      </c>
      <c r="I3824" t="s">
        <v>32</v>
      </c>
      <c r="J3824">
        <v>1</v>
      </c>
      <c r="K3824" t="s">
        <v>32</v>
      </c>
      <c r="L3824">
        <v>0</v>
      </c>
      <c r="M3824" t="s">
        <v>32</v>
      </c>
      <c r="N3824">
        <v>2012</v>
      </c>
      <c r="O3824">
        <v>636</v>
      </c>
      <c r="P3824">
        <v>4072445</v>
      </c>
      <c r="Q3824">
        <v>448</v>
      </c>
      <c r="R3824">
        <v>4060533</v>
      </c>
      <c r="S3824">
        <v>5170</v>
      </c>
      <c r="T3824">
        <v>258217</v>
      </c>
      <c r="U3824">
        <v>188</v>
      </c>
      <c r="V3824">
        <v>11911</v>
      </c>
      <c r="W3824">
        <v>17.100000000000001</v>
      </c>
      <c r="X3824">
        <v>21.9</v>
      </c>
      <c r="Y3824">
        <v>18.2</v>
      </c>
      <c r="Z3824">
        <v>22.8</v>
      </c>
      <c r="AA3824">
        <v>21.3</v>
      </c>
      <c r="AB3824">
        <v>15.8</v>
      </c>
      <c r="AC3824">
        <v>33.5</v>
      </c>
      <c r="AD3824">
        <v>13</v>
      </c>
    </row>
    <row r="3825" spans="1:30" x14ac:dyDescent="0.45">
      <c r="A3825" t="s">
        <v>266</v>
      </c>
      <c r="B3825">
        <v>30980</v>
      </c>
      <c r="C3825" t="s">
        <v>680</v>
      </c>
      <c r="E3825" t="s">
        <v>41</v>
      </c>
      <c r="F3825" t="s">
        <v>42</v>
      </c>
      <c r="H3825">
        <v>1</v>
      </c>
      <c r="I3825" t="s">
        <v>32</v>
      </c>
      <c r="J3825">
        <v>1</v>
      </c>
      <c r="K3825" t="s">
        <v>32</v>
      </c>
      <c r="L3825">
        <v>0</v>
      </c>
      <c r="M3825" t="s">
        <v>32</v>
      </c>
      <c r="N3825">
        <v>2012</v>
      </c>
      <c r="O3825">
        <v>1781</v>
      </c>
      <c r="P3825">
        <v>4289612</v>
      </c>
      <c r="Q3825">
        <v>721</v>
      </c>
      <c r="R3825">
        <v>4224632</v>
      </c>
      <c r="S3825">
        <v>12636</v>
      </c>
      <c r="T3825">
        <v>313723</v>
      </c>
      <c r="U3825">
        <v>1060</v>
      </c>
      <c r="V3825">
        <v>64980</v>
      </c>
      <c r="W3825">
        <v>10.6</v>
      </c>
      <c r="X3825">
        <v>25.9</v>
      </c>
      <c r="Y3825">
        <v>10.4</v>
      </c>
      <c r="Z3825">
        <v>27.4</v>
      </c>
      <c r="AA3825">
        <v>11.1</v>
      </c>
      <c r="AB3825">
        <v>16.7</v>
      </c>
      <c r="AC3825">
        <v>19.399999999999999</v>
      </c>
      <c r="AD3825">
        <v>12.9</v>
      </c>
    </row>
    <row r="3826" spans="1:30" x14ac:dyDescent="0.45">
      <c r="A3826" t="s">
        <v>266</v>
      </c>
      <c r="B3826">
        <v>30980</v>
      </c>
      <c r="C3826" t="s">
        <v>680</v>
      </c>
      <c r="E3826" t="s">
        <v>43</v>
      </c>
      <c r="F3826" t="s">
        <v>44</v>
      </c>
      <c r="G3826" t="s">
        <v>45</v>
      </c>
      <c r="H3826">
        <v>1</v>
      </c>
      <c r="I3826" t="s">
        <v>32</v>
      </c>
      <c r="J3826">
        <v>1</v>
      </c>
      <c r="K3826" t="s">
        <v>32</v>
      </c>
      <c r="L3826">
        <v>0</v>
      </c>
      <c r="M3826" t="s">
        <v>32</v>
      </c>
      <c r="N3826">
        <v>2012</v>
      </c>
      <c r="O3826">
        <v>842</v>
      </c>
      <c r="P3826">
        <v>657122</v>
      </c>
      <c r="Q3826">
        <v>199</v>
      </c>
      <c r="R3826">
        <v>600253</v>
      </c>
      <c r="S3826">
        <v>2701</v>
      </c>
      <c r="T3826">
        <v>121895</v>
      </c>
      <c r="U3826">
        <v>643</v>
      </c>
      <c r="V3826">
        <v>56869</v>
      </c>
      <c r="W3826">
        <v>15</v>
      </c>
      <c r="X3826">
        <v>7.9</v>
      </c>
      <c r="Y3826">
        <v>31.7</v>
      </c>
      <c r="Z3826">
        <v>10.1</v>
      </c>
      <c r="AA3826">
        <v>16.5</v>
      </c>
      <c r="AB3826">
        <v>16.100000000000001</v>
      </c>
      <c r="AC3826">
        <v>21</v>
      </c>
      <c r="AD3826">
        <v>26.2</v>
      </c>
    </row>
    <row r="3827" spans="1:30" x14ac:dyDescent="0.45">
      <c r="A3827" t="s">
        <v>266</v>
      </c>
      <c r="B3827">
        <v>30980</v>
      </c>
      <c r="C3827" t="s">
        <v>680</v>
      </c>
      <c r="E3827">
        <v>51</v>
      </c>
      <c r="F3827" t="s">
        <v>46</v>
      </c>
      <c r="H3827">
        <v>1</v>
      </c>
      <c r="I3827" t="s">
        <v>32</v>
      </c>
      <c r="J3827">
        <v>1</v>
      </c>
      <c r="K3827" t="s">
        <v>32</v>
      </c>
      <c r="L3827">
        <v>0</v>
      </c>
      <c r="M3827" t="s">
        <v>32</v>
      </c>
      <c r="N3827">
        <v>2012</v>
      </c>
      <c r="O3827">
        <v>185</v>
      </c>
      <c r="P3827">
        <v>265904</v>
      </c>
      <c r="Q3827">
        <v>37</v>
      </c>
      <c r="R3827">
        <v>263021</v>
      </c>
      <c r="S3827">
        <v>972</v>
      </c>
      <c r="T3827">
        <v>42638</v>
      </c>
      <c r="U3827">
        <v>148</v>
      </c>
      <c r="V3827">
        <v>2883</v>
      </c>
      <c r="W3827">
        <v>29.1</v>
      </c>
      <c r="X3827">
        <v>3.4</v>
      </c>
      <c r="Y3827">
        <v>21.5</v>
      </c>
      <c r="Z3827">
        <v>3.6</v>
      </c>
      <c r="AA3827">
        <v>10.199999999999999</v>
      </c>
      <c r="AB3827">
        <v>5.9</v>
      </c>
      <c r="AC3827">
        <v>34.9</v>
      </c>
      <c r="AD3827">
        <v>28.1</v>
      </c>
    </row>
    <row r="3828" spans="1:30" x14ac:dyDescent="0.45">
      <c r="A3828" t="s">
        <v>266</v>
      </c>
      <c r="B3828">
        <v>30980</v>
      </c>
      <c r="C3828" t="s">
        <v>680</v>
      </c>
      <c r="E3828">
        <v>52</v>
      </c>
      <c r="F3828" t="s">
        <v>47</v>
      </c>
      <c r="G3828" t="s">
        <v>48</v>
      </c>
      <c r="H3828">
        <v>1</v>
      </c>
      <c r="I3828" t="s">
        <v>32</v>
      </c>
      <c r="J3828">
        <v>1</v>
      </c>
      <c r="K3828" t="s">
        <v>32</v>
      </c>
      <c r="L3828">
        <v>0</v>
      </c>
      <c r="M3828" t="s">
        <v>32</v>
      </c>
      <c r="N3828">
        <v>2012</v>
      </c>
      <c r="O3828">
        <v>698</v>
      </c>
      <c r="P3828">
        <v>386534</v>
      </c>
      <c r="Q3828">
        <v>273</v>
      </c>
      <c r="R3828">
        <v>370234</v>
      </c>
      <c r="S3828">
        <v>2192</v>
      </c>
      <c r="T3828">
        <v>96234</v>
      </c>
      <c r="U3828">
        <v>425</v>
      </c>
      <c r="V3828">
        <v>16300</v>
      </c>
      <c r="W3828">
        <v>20.9</v>
      </c>
      <c r="X3828">
        <v>9.1</v>
      </c>
      <c r="Y3828">
        <v>28.5</v>
      </c>
      <c r="Z3828">
        <v>9.6999999999999993</v>
      </c>
      <c r="AA3828">
        <v>17.399999999999999</v>
      </c>
      <c r="AB3828">
        <v>10.9</v>
      </c>
      <c r="AC3828">
        <v>23.8</v>
      </c>
      <c r="AD3828">
        <v>34.200000000000003</v>
      </c>
    </row>
    <row r="3829" spans="1:30" x14ac:dyDescent="0.45">
      <c r="A3829" t="s">
        <v>266</v>
      </c>
      <c r="B3829">
        <v>30980</v>
      </c>
      <c r="C3829" t="s">
        <v>680</v>
      </c>
      <c r="E3829">
        <v>53</v>
      </c>
      <c r="F3829" t="s">
        <v>49</v>
      </c>
      <c r="H3829">
        <v>1</v>
      </c>
      <c r="I3829" t="s">
        <v>32</v>
      </c>
      <c r="J3829">
        <v>1</v>
      </c>
      <c r="K3829" t="s">
        <v>32</v>
      </c>
      <c r="L3829">
        <v>0</v>
      </c>
      <c r="M3829" t="s">
        <v>32</v>
      </c>
      <c r="N3829">
        <v>2012</v>
      </c>
      <c r="O3829">
        <v>1309</v>
      </c>
      <c r="P3829">
        <v>602496</v>
      </c>
      <c r="Q3829">
        <v>230</v>
      </c>
      <c r="R3829">
        <v>436665</v>
      </c>
      <c r="S3829">
        <v>1430</v>
      </c>
      <c r="T3829">
        <v>71810</v>
      </c>
      <c r="U3829">
        <v>1080</v>
      </c>
      <c r="V3829">
        <v>165831</v>
      </c>
      <c r="W3829">
        <v>17.100000000000001</v>
      </c>
      <c r="X3829">
        <v>12.5</v>
      </c>
      <c r="Y3829">
        <v>23.7</v>
      </c>
      <c r="Z3829">
        <v>10</v>
      </c>
      <c r="AA3829">
        <v>14.5</v>
      </c>
      <c r="AB3829">
        <v>12.6</v>
      </c>
      <c r="AC3829">
        <v>20.100000000000001</v>
      </c>
      <c r="AD3829">
        <v>33.5</v>
      </c>
    </row>
    <row r="3830" spans="1:30" x14ac:dyDescent="0.45">
      <c r="A3830" t="s">
        <v>266</v>
      </c>
      <c r="B3830">
        <v>30980</v>
      </c>
      <c r="C3830" t="s">
        <v>680</v>
      </c>
      <c r="E3830">
        <v>54</v>
      </c>
      <c r="F3830" t="s">
        <v>50</v>
      </c>
      <c r="H3830">
        <v>1</v>
      </c>
      <c r="I3830" t="s">
        <v>32</v>
      </c>
      <c r="J3830">
        <v>1</v>
      </c>
      <c r="K3830" t="s">
        <v>32</v>
      </c>
      <c r="L3830">
        <v>0</v>
      </c>
      <c r="M3830" t="s">
        <v>32</v>
      </c>
      <c r="N3830">
        <v>2012</v>
      </c>
      <c r="O3830">
        <v>1756</v>
      </c>
      <c r="P3830">
        <v>528262</v>
      </c>
      <c r="Q3830">
        <v>420</v>
      </c>
      <c r="R3830">
        <v>468171</v>
      </c>
      <c r="S3830">
        <v>3633</v>
      </c>
      <c r="T3830">
        <v>182850</v>
      </c>
      <c r="U3830">
        <v>1336</v>
      </c>
      <c r="V3830">
        <v>60091</v>
      </c>
      <c r="W3830">
        <v>11.5</v>
      </c>
      <c r="X3830">
        <v>4.5999999999999996</v>
      </c>
      <c r="Y3830">
        <v>16.600000000000001</v>
      </c>
      <c r="Z3830">
        <v>6.3</v>
      </c>
      <c r="AA3830">
        <v>7.7</v>
      </c>
      <c r="AB3830">
        <v>5.3</v>
      </c>
      <c r="AC3830">
        <v>13.8</v>
      </c>
      <c r="AD3830">
        <v>24.2</v>
      </c>
    </row>
    <row r="3831" spans="1:30" x14ac:dyDescent="0.45">
      <c r="A3831" t="s">
        <v>266</v>
      </c>
      <c r="B3831">
        <v>30980</v>
      </c>
      <c r="C3831" t="s">
        <v>680</v>
      </c>
      <c r="E3831">
        <v>56</v>
      </c>
      <c r="F3831" t="s">
        <v>51</v>
      </c>
      <c r="H3831">
        <v>1</v>
      </c>
      <c r="I3831" t="s">
        <v>32</v>
      </c>
      <c r="J3831">
        <v>1</v>
      </c>
      <c r="K3831" t="s">
        <v>32</v>
      </c>
      <c r="L3831">
        <v>0</v>
      </c>
      <c r="M3831" t="s">
        <v>32</v>
      </c>
      <c r="N3831">
        <v>2012</v>
      </c>
      <c r="O3831">
        <v>1584</v>
      </c>
      <c r="P3831">
        <v>377887</v>
      </c>
      <c r="Q3831">
        <v>232</v>
      </c>
      <c r="R3831">
        <v>345894</v>
      </c>
      <c r="S3831">
        <v>4127</v>
      </c>
      <c r="T3831">
        <v>132878</v>
      </c>
      <c r="U3831">
        <v>1352</v>
      </c>
      <c r="V3831">
        <v>31993</v>
      </c>
      <c r="W3831">
        <v>9.8000000000000007</v>
      </c>
      <c r="X3831">
        <v>24.4</v>
      </c>
      <c r="Y3831">
        <v>56.9</v>
      </c>
      <c r="Z3831">
        <v>28.4</v>
      </c>
      <c r="AA3831">
        <v>19.3</v>
      </c>
      <c r="AB3831">
        <v>24.6</v>
      </c>
      <c r="AC3831">
        <v>6.8</v>
      </c>
      <c r="AD3831">
        <v>18.7</v>
      </c>
    </row>
    <row r="3832" spans="1:30" x14ac:dyDescent="0.45">
      <c r="A3832" t="s">
        <v>266</v>
      </c>
      <c r="B3832">
        <v>30980</v>
      </c>
      <c r="C3832" t="s">
        <v>680</v>
      </c>
      <c r="E3832">
        <v>61</v>
      </c>
      <c r="F3832" t="s">
        <v>52</v>
      </c>
      <c r="H3832">
        <v>1</v>
      </c>
      <c r="I3832" t="s">
        <v>32</v>
      </c>
      <c r="J3832">
        <v>1</v>
      </c>
      <c r="K3832" t="s">
        <v>32</v>
      </c>
      <c r="L3832">
        <v>0</v>
      </c>
      <c r="M3832" t="s">
        <v>32</v>
      </c>
      <c r="N3832">
        <v>2012</v>
      </c>
      <c r="O3832">
        <v>175</v>
      </c>
      <c r="P3832">
        <v>64983</v>
      </c>
      <c r="Q3832">
        <v>40</v>
      </c>
      <c r="R3832">
        <v>63457</v>
      </c>
      <c r="S3832">
        <v>1501</v>
      </c>
      <c r="T3832">
        <v>29355</v>
      </c>
      <c r="U3832">
        <v>135</v>
      </c>
      <c r="V3832">
        <v>1526</v>
      </c>
      <c r="W3832">
        <v>31</v>
      </c>
      <c r="X3832">
        <v>14.2</v>
      </c>
      <c r="Y3832">
        <v>31</v>
      </c>
      <c r="Z3832">
        <v>14.4</v>
      </c>
      <c r="AA3832">
        <v>14</v>
      </c>
      <c r="AB3832">
        <v>14.3</v>
      </c>
      <c r="AC3832">
        <v>32.299999999999997</v>
      </c>
      <c r="AD3832">
        <v>39.6</v>
      </c>
    </row>
    <row r="3833" spans="1:30" x14ac:dyDescent="0.45">
      <c r="A3833" t="s">
        <v>266</v>
      </c>
      <c r="B3833">
        <v>30980</v>
      </c>
      <c r="C3833" t="s">
        <v>680</v>
      </c>
      <c r="E3833">
        <v>62</v>
      </c>
      <c r="F3833" t="s">
        <v>53</v>
      </c>
      <c r="H3833">
        <v>1</v>
      </c>
      <c r="I3833" t="s">
        <v>32</v>
      </c>
      <c r="J3833">
        <v>1</v>
      </c>
      <c r="K3833" t="s">
        <v>32</v>
      </c>
      <c r="L3833">
        <v>0</v>
      </c>
      <c r="M3833" t="s">
        <v>32</v>
      </c>
      <c r="N3833">
        <v>2012</v>
      </c>
      <c r="O3833">
        <v>1117</v>
      </c>
      <c r="P3833">
        <v>1604186</v>
      </c>
      <c r="Q3833">
        <v>428</v>
      </c>
      <c r="R3833">
        <v>1587463</v>
      </c>
      <c r="S3833">
        <v>15103</v>
      </c>
      <c r="T3833">
        <v>541598</v>
      </c>
      <c r="U3833">
        <v>689</v>
      </c>
      <c r="V3833">
        <v>16723</v>
      </c>
      <c r="W3833">
        <v>14</v>
      </c>
      <c r="X3833">
        <v>17.899999999999999</v>
      </c>
      <c r="Y3833">
        <v>25.4</v>
      </c>
      <c r="Z3833">
        <v>18.5</v>
      </c>
      <c r="AA3833">
        <v>33</v>
      </c>
      <c r="AB3833">
        <v>23.7</v>
      </c>
      <c r="AC3833">
        <v>10</v>
      </c>
      <c r="AD3833">
        <v>29</v>
      </c>
    </row>
    <row r="3834" spans="1:30" x14ac:dyDescent="0.45">
      <c r="A3834" t="s">
        <v>266</v>
      </c>
      <c r="B3834">
        <v>30980</v>
      </c>
      <c r="C3834" t="s">
        <v>680</v>
      </c>
      <c r="E3834">
        <v>71</v>
      </c>
      <c r="F3834" t="s">
        <v>54</v>
      </c>
      <c r="H3834">
        <v>1</v>
      </c>
      <c r="I3834" t="s">
        <v>32</v>
      </c>
      <c r="J3834">
        <v>1</v>
      </c>
      <c r="K3834" t="s">
        <v>32</v>
      </c>
      <c r="L3834">
        <v>0</v>
      </c>
      <c r="M3834" t="s">
        <v>32</v>
      </c>
      <c r="N3834">
        <v>2012</v>
      </c>
      <c r="O3834">
        <v>365</v>
      </c>
      <c r="P3834">
        <v>42101</v>
      </c>
      <c r="Q3834">
        <v>86</v>
      </c>
      <c r="R3834">
        <v>35100</v>
      </c>
      <c r="S3834">
        <v>633</v>
      </c>
      <c r="T3834">
        <v>10726</v>
      </c>
      <c r="U3834">
        <v>278</v>
      </c>
      <c r="V3834">
        <v>7001</v>
      </c>
      <c r="W3834">
        <v>18.7</v>
      </c>
      <c r="X3834">
        <v>32</v>
      </c>
      <c r="Y3834">
        <v>41.1</v>
      </c>
      <c r="Z3834">
        <v>38.799999999999997</v>
      </c>
      <c r="AA3834">
        <v>36.6</v>
      </c>
      <c r="AB3834">
        <v>33.1</v>
      </c>
      <c r="AC3834">
        <v>17.2</v>
      </c>
      <c r="AD3834">
        <v>14.5</v>
      </c>
    </row>
    <row r="3835" spans="1:30" x14ac:dyDescent="0.45">
      <c r="A3835" t="s">
        <v>266</v>
      </c>
      <c r="B3835">
        <v>30980</v>
      </c>
      <c r="C3835" t="s">
        <v>680</v>
      </c>
      <c r="E3835">
        <v>72</v>
      </c>
      <c r="F3835" t="s">
        <v>55</v>
      </c>
      <c r="H3835">
        <v>1</v>
      </c>
      <c r="I3835" t="s">
        <v>32</v>
      </c>
      <c r="J3835">
        <v>1</v>
      </c>
      <c r="K3835" t="s">
        <v>32</v>
      </c>
      <c r="L3835">
        <v>0</v>
      </c>
      <c r="M3835" t="s">
        <v>32</v>
      </c>
      <c r="N3835">
        <v>2012</v>
      </c>
      <c r="O3835">
        <v>754</v>
      </c>
      <c r="P3835">
        <v>449326</v>
      </c>
      <c r="Q3835">
        <v>487</v>
      </c>
      <c r="R3835">
        <v>435281</v>
      </c>
      <c r="S3835">
        <v>9612</v>
      </c>
      <c r="T3835">
        <v>110548</v>
      </c>
      <c r="U3835">
        <v>267</v>
      </c>
      <c r="V3835">
        <v>14044</v>
      </c>
      <c r="W3835">
        <v>20.399999999999999</v>
      </c>
      <c r="X3835">
        <v>28.3</v>
      </c>
      <c r="Y3835">
        <v>29.2</v>
      </c>
      <c r="Z3835">
        <v>29.8</v>
      </c>
      <c r="AA3835">
        <v>26.3</v>
      </c>
      <c r="AB3835">
        <v>22.4</v>
      </c>
      <c r="AC3835">
        <v>23.2</v>
      </c>
      <c r="AD3835">
        <v>38</v>
      </c>
    </row>
    <row r="3836" spans="1:30" x14ac:dyDescent="0.45">
      <c r="A3836" t="s">
        <v>266</v>
      </c>
      <c r="B3836">
        <v>30980</v>
      </c>
      <c r="C3836" t="s">
        <v>680</v>
      </c>
      <c r="E3836">
        <v>81</v>
      </c>
      <c r="F3836" t="s">
        <v>56</v>
      </c>
      <c r="G3836" t="s">
        <v>57</v>
      </c>
      <c r="H3836">
        <v>1</v>
      </c>
      <c r="I3836" t="s">
        <v>32</v>
      </c>
      <c r="J3836">
        <v>1</v>
      </c>
      <c r="K3836" t="s">
        <v>32</v>
      </c>
      <c r="L3836">
        <v>0</v>
      </c>
      <c r="M3836" t="s">
        <v>32</v>
      </c>
      <c r="N3836">
        <v>2012</v>
      </c>
      <c r="O3836">
        <v>2257</v>
      </c>
      <c r="P3836">
        <v>374457</v>
      </c>
      <c r="Q3836">
        <v>245</v>
      </c>
      <c r="R3836">
        <v>315448</v>
      </c>
      <c r="S3836">
        <v>2585</v>
      </c>
      <c r="T3836">
        <v>106849</v>
      </c>
      <c r="U3836">
        <v>2012</v>
      </c>
      <c r="V3836">
        <v>59009</v>
      </c>
      <c r="W3836">
        <v>9.9</v>
      </c>
      <c r="X3836">
        <v>32.9</v>
      </c>
      <c r="Y3836">
        <v>26.9</v>
      </c>
      <c r="Z3836">
        <v>39.6</v>
      </c>
      <c r="AA3836">
        <v>39.200000000000003</v>
      </c>
      <c r="AB3836">
        <v>41.6</v>
      </c>
      <c r="AC3836">
        <v>8.1999999999999993</v>
      </c>
      <c r="AD3836">
        <v>22.4</v>
      </c>
    </row>
    <row r="3837" spans="1:30" x14ac:dyDescent="0.45">
      <c r="A3837" t="s">
        <v>267</v>
      </c>
      <c r="B3837">
        <v>31020</v>
      </c>
      <c r="C3837" t="s">
        <v>681</v>
      </c>
      <c r="E3837">
        <v>0</v>
      </c>
      <c r="F3837" t="s">
        <v>31</v>
      </c>
      <c r="H3837">
        <v>1</v>
      </c>
      <c r="I3837" t="s">
        <v>32</v>
      </c>
      <c r="J3837">
        <v>1</v>
      </c>
      <c r="K3837" t="s">
        <v>32</v>
      </c>
      <c r="L3837">
        <v>0</v>
      </c>
      <c r="M3837" t="s">
        <v>32</v>
      </c>
      <c r="N3837">
        <v>2012</v>
      </c>
      <c r="O3837">
        <v>5848</v>
      </c>
      <c r="P3837">
        <v>7941951</v>
      </c>
      <c r="Q3837">
        <v>1846</v>
      </c>
      <c r="R3837">
        <v>7721410</v>
      </c>
      <c r="S3837">
        <v>29401</v>
      </c>
      <c r="T3837">
        <v>1240515</v>
      </c>
      <c r="U3837">
        <v>4001</v>
      </c>
      <c r="V3837">
        <v>220541</v>
      </c>
      <c r="W3837">
        <v>5.6</v>
      </c>
      <c r="X3837">
        <v>3.6</v>
      </c>
      <c r="Y3837">
        <v>7.3</v>
      </c>
      <c r="Z3837">
        <v>3.6</v>
      </c>
      <c r="AA3837">
        <v>4</v>
      </c>
      <c r="AB3837">
        <v>4.2</v>
      </c>
      <c r="AC3837">
        <v>7.8</v>
      </c>
      <c r="AD3837">
        <v>17.5</v>
      </c>
    </row>
    <row r="3838" spans="1:30" x14ac:dyDescent="0.45">
      <c r="A3838" t="s">
        <v>267</v>
      </c>
      <c r="B3838">
        <v>31020</v>
      </c>
      <c r="C3838" t="s">
        <v>681</v>
      </c>
      <c r="E3838">
        <v>11</v>
      </c>
      <c r="F3838" t="s">
        <v>33</v>
      </c>
      <c r="G3838" t="s">
        <v>34</v>
      </c>
      <c r="H3838">
        <v>1</v>
      </c>
      <c r="I3838" t="s">
        <v>32</v>
      </c>
      <c r="J3838">
        <v>1</v>
      </c>
      <c r="K3838" t="s">
        <v>32</v>
      </c>
      <c r="L3838">
        <v>0</v>
      </c>
      <c r="M3838" t="s">
        <v>32</v>
      </c>
      <c r="N3838">
        <v>2012</v>
      </c>
      <c r="O3838">
        <v>314</v>
      </c>
      <c r="P3838">
        <v>232717</v>
      </c>
      <c r="Q3838">
        <v>74</v>
      </c>
      <c r="R3838">
        <v>220300</v>
      </c>
      <c r="S3838">
        <v>967</v>
      </c>
      <c r="T3838">
        <v>42917</v>
      </c>
      <c r="U3838">
        <v>240</v>
      </c>
      <c r="V3838">
        <v>12417</v>
      </c>
      <c r="W3838">
        <v>23.7</v>
      </c>
      <c r="X3838">
        <v>27.3</v>
      </c>
      <c r="Y3838">
        <v>77.3</v>
      </c>
      <c r="Z3838">
        <v>29.8</v>
      </c>
      <c r="AA3838">
        <v>41</v>
      </c>
      <c r="AB3838">
        <v>28.1</v>
      </c>
      <c r="AC3838">
        <v>22</v>
      </c>
      <c r="AD3838">
        <v>18.8</v>
      </c>
    </row>
    <row r="3839" spans="1:30" x14ac:dyDescent="0.45">
      <c r="A3839" t="s">
        <v>267</v>
      </c>
      <c r="B3839">
        <v>31020</v>
      </c>
      <c r="C3839" t="s">
        <v>681</v>
      </c>
      <c r="E3839">
        <v>23</v>
      </c>
      <c r="F3839" t="s">
        <v>37</v>
      </c>
      <c r="H3839">
        <v>1</v>
      </c>
      <c r="I3839" t="s">
        <v>32</v>
      </c>
      <c r="J3839">
        <v>1</v>
      </c>
      <c r="K3839" t="s">
        <v>32</v>
      </c>
      <c r="L3839">
        <v>0</v>
      </c>
      <c r="M3839" t="s">
        <v>32</v>
      </c>
      <c r="N3839">
        <v>2012</v>
      </c>
      <c r="O3839">
        <v>555</v>
      </c>
      <c r="P3839">
        <v>724423</v>
      </c>
      <c r="Q3839">
        <v>285</v>
      </c>
      <c r="R3839">
        <v>692674</v>
      </c>
      <c r="S3839">
        <v>3280</v>
      </c>
      <c r="T3839">
        <v>202550</v>
      </c>
      <c r="U3839">
        <v>270</v>
      </c>
      <c r="W3839">
        <v>28.8</v>
      </c>
      <c r="X3839">
        <v>24.2</v>
      </c>
      <c r="Y3839">
        <v>41</v>
      </c>
      <c r="Z3839">
        <v>23.2</v>
      </c>
      <c r="AA3839">
        <v>27</v>
      </c>
      <c r="AB3839">
        <v>23.4</v>
      </c>
      <c r="AC3839">
        <v>34</v>
      </c>
    </row>
    <row r="3840" spans="1:30" x14ac:dyDescent="0.45">
      <c r="A3840" t="s">
        <v>267</v>
      </c>
      <c r="B3840">
        <v>31020</v>
      </c>
      <c r="C3840" t="s">
        <v>681</v>
      </c>
      <c r="E3840" t="s">
        <v>38</v>
      </c>
      <c r="F3840" t="s">
        <v>39</v>
      </c>
      <c r="H3840">
        <v>1</v>
      </c>
      <c r="I3840" t="s">
        <v>32</v>
      </c>
      <c r="J3840">
        <v>1</v>
      </c>
      <c r="K3840" t="s">
        <v>32</v>
      </c>
      <c r="L3840">
        <v>0</v>
      </c>
      <c r="M3840" t="s">
        <v>32</v>
      </c>
      <c r="N3840">
        <v>2012</v>
      </c>
      <c r="O3840">
        <v>341</v>
      </c>
      <c r="P3840">
        <v>3376921</v>
      </c>
      <c r="Q3840">
        <v>129</v>
      </c>
      <c r="R3840">
        <v>3365811</v>
      </c>
      <c r="S3840">
        <v>5941</v>
      </c>
      <c r="T3840">
        <v>403975</v>
      </c>
      <c r="U3840">
        <v>211</v>
      </c>
      <c r="W3840">
        <v>24.7</v>
      </c>
      <c r="X3840">
        <v>4.2</v>
      </c>
      <c r="Y3840">
        <v>17.7</v>
      </c>
      <c r="Z3840">
        <v>4.4000000000000004</v>
      </c>
      <c r="AA3840">
        <v>5.5</v>
      </c>
      <c r="AB3840">
        <v>6</v>
      </c>
      <c r="AC3840">
        <v>33.799999999999997</v>
      </c>
    </row>
    <row r="3841" spans="1:30" x14ac:dyDescent="0.45">
      <c r="A3841" t="s">
        <v>267</v>
      </c>
      <c r="B3841">
        <v>31020</v>
      </c>
      <c r="C3841" t="s">
        <v>681</v>
      </c>
      <c r="E3841">
        <v>42</v>
      </c>
      <c r="F3841" t="s">
        <v>40</v>
      </c>
      <c r="H3841">
        <v>1</v>
      </c>
      <c r="I3841" t="s">
        <v>32</v>
      </c>
      <c r="J3841">
        <v>1</v>
      </c>
      <c r="K3841" t="s">
        <v>32</v>
      </c>
      <c r="L3841">
        <v>0</v>
      </c>
      <c r="M3841" t="s">
        <v>32</v>
      </c>
      <c r="N3841">
        <v>2012</v>
      </c>
      <c r="O3841">
        <v>124</v>
      </c>
      <c r="P3841">
        <v>961324</v>
      </c>
      <c r="Q3841">
        <v>103</v>
      </c>
      <c r="R3841">
        <v>959040</v>
      </c>
      <c r="S3841">
        <v>864</v>
      </c>
      <c r="T3841">
        <v>43049</v>
      </c>
      <c r="U3841">
        <v>21</v>
      </c>
      <c r="V3841">
        <v>2284</v>
      </c>
      <c r="W3841">
        <v>20.9</v>
      </c>
      <c r="X3841">
        <v>8</v>
      </c>
      <c r="Y3841">
        <v>27.3</v>
      </c>
      <c r="Z3841">
        <v>8.3000000000000007</v>
      </c>
      <c r="AA3841">
        <v>9.1</v>
      </c>
      <c r="AB3841">
        <v>5.9</v>
      </c>
      <c r="AC3841">
        <v>26.1</v>
      </c>
      <c r="AD3841">
        <v>12.6</v>
      </c>
    </row>
    <row r="3842" spans="1:30" x14ac:dyDescent="0.45">
      <c r="A3842" t="s">
        <v>267</v>
      </c>
      <c r="B3842">
        <v>31020</v>
      </c>
      <c r="C3842" t="s">
        <v>681</v>
      </c>
      <c r="E3842" t="s">
        <v>41</v>
      </c>
      <c r="F3842" t="s">
        <v>42</v>
      </c>
      <c r="H3842">
        <v>1</v>
      </c>
      <c r="I3842" t="s">
        <v>32</v>
      </c>
      <c r="J3842">
        <v>1</v>
      </c>
      <c r="K3842" t="s">
        <v>32</v>
      </c>
      <c r="L3842">
        <v>0</v>
      </c>
      <c r="M3842" t="s">
        <v>32</v>
      </c>
      <c r="N3842">
        <v>2012</v>
      </c>
      <c r="O3842">
        <v>964</v>
      </c>
      <c r="P3842">
        <v>1200912</v>
      </c>
      <c r="Q3842">
        <v>272</v>
      </c>
      <c r="R3842">
        <v>1165622</v>
      </c>
      <c r="S3842">
        <v>4275</v>
      </c>
      <c r="T3842">
        <v>109369</v>
      </c>
      <c r="U3842">
        <v>691</v>
      </c>
      <c r="V3842">
        <v>35290</v>
      </c>
      <c r="W3842">
        <v>12.9</v>
      </c>
      <c r="X3842">
        <v>8.4</v>
      </c>
      <c r="Y3842">
        <v>15.2</v>
      </c>
      <c r="Z3842">
        <v>8.6</v>
      </c>
      <c r="AA3842">
        <v>7.5</v>
      </c>
      <c r="AB3842">
        <v>6.3</v>
      </c>
      <c r="AC3842">
        <v>15.1</v>
      </c>
      <c r="AD3842">
        <v>48.1</v>
      </c>
    </row>
    <row r="3843" spans="1:30" x14ac:dyDescent="0.45">
      <c r="A3843" t="s">
        <v>267</v>
      </c>
      <c r="B3843">
        <v>31020</v>
      </c>
      <c r="C3843" t="s">
        <v>681</v>
      </c>
      <c r="E3843" t="s">
        <v>43</v>
      </c>
      <c r="F3843" t="s">
        <v>44</v>
      </c>
      <c r="G3843" t="s">
        <v>45</v>
      </c>
      <c r="H3843">
        <v>1</v>
      </c>
      <c r="I3843" t="s">
        <v>32</v>
      </c>
      <c r="J3843">
        <v>1</v>
      </c>
      <c r="K3843" t="s">
        <v>32</v>
      </c>
      <c r="L3843">
        <v>0</v>
      </c>
      <c r="M3843" t="s">
        <v>32</v>
      </c>
      <c r="N3843">
        <v>2012</v>
      </c>
      <c r="O3843">
        <v>281</v>
      </c>
      <c r="P3843">
        <v>152096</v>
      </c>
      <c r="Q3843">
        <v>110</v>
      </c>
      <c r="R3843">
        <v>131767</v>
      </c>
      <c r="S3843">
        <v>821</v>
      </c>
      <c r="T3843">
        <v>38003</v>
      </c>
      <c r="U3843">
        <v>171</v>
      </c>
      <c r="W3843">
        <v>19.899999999999999</v>
      </c>
      <c r="X3843">
        <v>10.199999999999999</v>
      </c>
      <c r="Y3843">
        <v>22.5</v>
      </c>
      <c r="Z3843">
        <v>7.6</v>
      </c>
      <c r="AA3843">
        <v>10.8</v>
      </c>
      <c r="AB3843">
        <v>6.7</v>
      </c>
      <c r="AC3843">
        <v>26.3</v>
      </c>
    </row>
    <row r="3844" spans="1:30" x14ac:dyDescent="0.45">
      <c r="A3844" t="s">
        <v>267</v>
      </c>
      <c r="B3844">
        <v>31020</v>
      </c>
      <c r="C3844" t="s">
        <v>681</v>
      </c>
      <c r="E3844">
        <v>51</v>
      </c>
      <c r="F3844" t="s">
        <v>46</v>
      </c>
      <c r="H3844">
        <v>1</v>
      </c>
      <c r="I3844" t="s">
        <v>32</v>
      </c>
      <c r="J3844">
        <v>1</v>
      </c>
      <c r="K3844" t="s">
        <v>32</v>
      </c>
      <c r="L3844">
        <v>0</v>
      </c>
      <c r="M3844" t="s">
        <v>32</v>
      </c>
      <c r="N3844">
        <v>2012</v>
      </c>
      <c r="O3844">
        <v>129</v>
      </c>
      <c r="P3844">
        <v>63695</v>
      </c>
      <c r="Q3844">
        <v>29</v>
      </c>
      <c r="R3844">
        <v>63015</v>
      </c>
      <c r="S3844">
        <v>292</v>
      </c>
      <c r="T3844">
        <v>12649</v>
      </c>
      <c r="U3844">
        <v>100</v>
      </c>
      <c r="W3844">
        <v>52.8</v>
      </c>
      <c r="X3844">
        <v>2.4</v>
      </c>
      <c r="Y3844">
        <v>48.9</v>
      </c>
      <c r="Z3844">
        <v>2.2999999999999998</v>
      </c>
      <c r="AA3844">
        <v>4.2</v>
      </c>
      <c r="AB3844">
        <v>5</v>
      </c>
      <c r="AC3844">
        <v>54.5</v>
      </c>
    </row>
    <row r="3845" spans="1:30" x14ac:dyDescent="0.45">
      <c r="A3845" t="s">
        <v>267</v>
      </c>
      <c r="B3845">
        <v>31020</v>
      </c>
      <c r="C3845" t="s">
        <v>681</v>
      </c>
      <c r="E3845">
        <v>52</v>
      </c>
      <c r="F3845" t="s">
        <v>47</v>
      </c>
      <c r="G3845" t="s">
        <v>48</v>
      </c>
      <c r="H3845">
        <v>1</v>
      </c>
      <c r="I3845" t="s">
        <v>32</v>
      </c>
      <c r="J3845">
        <v>1</v>
      </c>
      <c r="K3845" t="s">
        <v>32</v>
      </c>
      <c r="L3845">
        <v>0</v>
      </c>
      <c r="M3845" t="s">
        <v>32</v>
      </c>
      <c r="N3845">
        <v>2012</v>
      </c>
      <c r="O3845">
        <v>146</v>
      </c>
      <c r="P3845">
        <v>129681</v>
      </c>
      <c r="Q3845">
        <v>91</v>
      </c>
      <c r="R3845">
        <v>115592</v>
      </c>
      <c r="S3845">
        <v>922</v>
      </c>
      <c r="T3845">
        <v>38005</v>
      </c>
      <c r="U3845">
        <v>54</v>
      </c>
      <c r="W3845">
        <v>28.1</v>
      </c>
      <c r="X3845">
        <v>13.5</v>
      </c>
      <c r="Y3845">
        <v>21.9</v>
      </c>
      <c r="Z3845">
        <v>7</v>
      </c>
      <c r="AA3845">
        <v>10.3</v>
      </c>
      <c r="AB3845">
        <v>7.3</v>
      </c>
      <c r="AC3845">
        <v>51.4</v>
      </c>
    </row>
    <row r="3846" spans="1:30" x14ac:dyDescent="0.45">
      <c r="A3846" t="s">
        <v>267</v>
      </c>
      <c r="B3846">
        <v>31020</v>
      </c>
      <c r="C3846" t="s">
        <v>681</v>
      </c>
      <c r="E3846">
        <v>53</v>
      </c>
      <c r="F3846" t="s">
        <v>49</v>
      </c>
      <c r="H3846">
        <v>1</v>
      </c>
      <c r="I3846" t="s">
        <v>32</v>
      </c>
      <c r="J3846">
        <v>1</v>
      </c>
      <c r="K3846" t="s">
        <v>32</v>
      </c>
      <c r="L3846">
        <v>0</v>
      </c>
      <c r="M3846" t="s">
        <v>32</v>
      </c>
      <c r="N3846">
        <v>2012</v>
      </c>
      <c r="O3846">
        <v>484</v>
      </c>
      <c r="P3846">
        <v>89979</v>
      </c>
      <c r="Q3846">
        <v>98</v>
      </c>
      <c r="U3846">
        <v>385</v>
      </c>
      <c r="W3846">
        <v>26.7</v>
      </c>
      <c r="X3846">
        <v>38</v>
      </c>
      <c r="Y3846">
        <v>44.6</v>
      </c>
      <c r="AC3846">
        <v>34.799999999999997</v>
      </c>
    </row>
    <row r="3847" spans="1:30" x14ac:dyDescent="0.45">
      <c r="A3847" t="s">
        <v>267</v>
      </c>
      <c r="B3847">
        <v>31020</v>
      </c>
      <c r="C3847" t="s">
        <v>681</v>
      </c>
      <c r="E3847">
        <v>54</v>
      </c>
      <c r="F3847" t="s">
        <v>50</v>
      </c>
      <c r="H3847">
        <v>1</v>
      </c>
      <c r="I3847" t="s">
        <v>32</v>
      </c>
      <c r="J3847">
        <v>1</v>
      </c>
      <c r="K3847" t="s">
        <v>32</v>
      </c>
      <c r="L3847">
        <v>0</v>
      </c>
      <c r="M3847" t="s">
        <v>32</v>
      </c>
      <c r="N3847">
        <v>2012</v>
      </c>
      <c r="O3847">
        <v>545</v>
      </c>
      <c r="P3847">
        <v>79008</v>
      </c>
      <c r="Q3847">
        <v>95</v>
      </c>
      <c r="R3847">
        <v>59798</v>
      </c>
      <c r="S3847">
        <v>631</v>
      </c>
      <c r="T3847">
        <v>25146</v>
      </c>
      <c r="U3847">
        <v>450</v>
      </c>
      <c r="W3847">
        <v>15.4</v>
      </c>
      <c r="X3847">
        <v>16.5</v>
      </c>
      <c r="Y3847">
        <v>24</v>
      </c>
      <c r="Z3847">
        <v>11.7</v>
      </c>
      <c r="AA3847">
        <v>15.3</v>
      </c>
      <c r="AB3847">
        <v>12.4</v>
      </c>
      <c r="AC3847">
        <v>19</v>
      </c>
    </row>
    <row r="3848" spans="1:30" x14ac:dyDescent="0.45">
      <c r="A3848" t="s">
        <v>267</v>
      </c>
      <c r="B3848">
        <v>31020</v>
      </c>
      <c r="C3848" t="s">
        <v>681</v>
      </c>
      <c r="E3848">
        <v>56</v>
      </c>
      <c r="F3848" t="s">
        <v>51</v>
      </c>
      <c r="H3848">
        <v>1</v>
      </c>
      <c r="I3848" t="s">
        <v>32</v>
      </c>
      <c r="J3848">
        <v>1</v>
      </c>
      <c r="K3848" t="s">
        <v>32</v>
      </c>
      <c r="L3848">
        <v>0</v>
      </c>
      <c r="M3848" t="s">
        <v>32</v>
      </c>
      <c r="N3848">
        <v>2012</v>
      </c>
      <c r="O3848">
        <v>416</v>
      </c>
      <c r="P3848">
        <v>127147</v>
      </c>
      <c r="Q3848">
        <v>149</v>
      </c>
      <c r="R3848">
        <v>124279</v>
      </c>
      <c r="S3848">
        <v>2416</v>
      </c>
      <c r="T3848">
        <v>42771</v>
      </c>
      <c r="U3848">
        <v>267</v>
      </c>
      <c r="V3848">
        <v>2868</v>
      </c>
      <c r="W3848">
        <v>28.1</v>
      </c>
      <c r="X3848">
        <v>41.8</v>
      </c>
      <c r="Y3848">
        <v>47.8</v>
      </c>
      <c r="Z3848">
        <v>44.4</v>
      </c>
      <c r="AA3848">
        <v>22.6</v>
      </c>
      <c r="AB3848">
        <v>31.3</v>
      </c>
      <c r="AC3848">
        <v>25.3</v>
      </c>
      <c r="AD3848">
        <v>21</v>
      </c>
    </row>
    <row r="3849" spans="1:30" x14ac:dyDescent="0.45">
      <c r="A3849" t="s">
        <v>267</v>
      </c>
      <c r="B3849">
        <v>31020</v>
      </c>
      <c r="C3849" t="s">
        <v>681</v>
      </c>
      <c r="E3849">
        <v>61</v>
      </c>
      <c r="F3849" t="s">
        <v>52</v>
      </c>
      <c r="H3849">
        <v>1</v>
      </c>
      <c r="I3849" t="s">
        <v>32</v>
      </c>
      <c r="J3849">
        <v>1</v>
      </c>
      <c r="K3849" t="s">
        <v>32</v>
      </c>
      <c r="L3849">
        <v>0</v>
      </c>
      <c r="M3849" t="s">
        <v>32</v>
      </c>
      <c r="N3849">
        <v>2012</v>
      </c>
      <c r="O3849">
        <v>131</v>
      </c>
      <c r="P3849">
        <v>30385</v>
      </c>
      <c r="Q3849">
        <v>45</v>
      </c>
      <c r="R3849">
        <v>25299</v>
      </c>
      <c r="S3849">
        <v>359</v>
      </c>
      <c r="T3849">
        <v>8999</v>
      </c>
      <c r="U3849">
        <v>86</v>
      </c>
      <c r="W3849">
        <v>37.9</v>
      </c>
      <c r="X3849">
        <v>42.2</v>
      </c>
      <c r="Y3849">
        <v>33.799999999999997</v>
      </c>
      <c r="Z3849">
        <v>42.5</v>
      </c>
      <c r="AA3849">
        <v>32.1</v>
      </c>
      <c r="AB3849">
        <v>40.700000000000003</v>
      </c>
      <c r="AC3849">
        <v>42.4</v>
      </c>
    </row>
    <row r="3850" spans="1:30" x14ac:dyDescent="0.45">
      <c r="A3850" t="s">
        <v>267</v>
      </c>
      <c r="B3850">
        <v>31020</v>
      </c>
      <c r="C3850" t="s">
        <v>681</v>
      </c>
      <c r="E3850">
        <v>62</v>
      </c>
      <c r="F3850" t="s">
        <v>53</v>
      </c>
      <c r="H3850">
        <v>1</v>
      </c>
      <c r="I3850" t="s">
        <v>32</v>
      </c>
      <c r="J3850">
        <v>1</v>
      </c>
      <c r="K3850" t="s">
        <v>32</v>
      </c>
      <c r="L3850">
        <v>0</v>
      </c>
      <c r="M3850" t="s">
        <v>32</v>
      </c>
      <c r="N3850">
        <v>2012</v>
      </c>
      <c r="O3850">
        <v>345</v>
      </c>
      <c r="P3850">
        <v>473431</v>
      </c>
      <c r="Q3850">
        <v>78</v>
      </c>
      <c r="R3850">
        <v>467538</v>
      </c>
      <c r="S3850">
        <v>4838</v>
      </c>
      <c r="T3850">
        <v>196467</v>
      </c>
      <c r="U3850">
        <v>268</v>
      </c>
      <c r="W3850">
        <v>21.7</v>
      </c>
      <c r="X3850">
        <v>8.1999999999999993</v>
      </c>
      <c r="Y3850">
        <v>13.3</v>
      </c>
      <c r="Z3850">
        <v>8.6999999999999993</v>
      </c>
      <c r="AA3850">
        <v>17.2</v>
      </c>
      <c r="AB3850">
        <v>9.9</v>
      </c>
      <c r="AC3850">
        <v>27.4</v>
      </c>
    </row>
    <row r="3851" spans="1:30" x14ac:dyDescent="0.45">
      <c r="A3851" t="s">
        <v>267</v>
      </c>
      <c r="B3851">
        <v>31020</v>
      </c>
      <c r="C3851" t="s">
        <v>681</v>
      </c>
      <c r="E3851">
        <v>71</v>
      </c>
      <c r="F3851" t="s">
        <v>54</v>
      </c>
      <c r="H3851">
        <v>1</v>
      </c>
      <c r="I3851" t="s">
        <v>32</v>
      </c>
      <c r="J3851">
        <v>1</v>
      </c>
      <c r="K3851" t="s">
        <v>32</v>
      </c>
      <c r="L3851">
        <v>0</v>
      </c>
      <c r="M3851" t="s">
        <v>32</v>
      </c>
      <c r="N3851">
        <v>2012</v>
      </c>
      <c r="O3851">
        <v>169</v>
      </c>
      <c r="P3851">
        <v>12868</v>
      </c>
      <c r="Q3851">
        <v>10</v>
      </c>
      <c r="U3851">
        <v>160</v>
      </c>
      <c r="V3851">
        <v>1017</v>
      </c>
      <c r="W3851">
        <v>54.8</v>
      </c>
      <c r="X3851">
        <v>45.6</v>
      </c>
      <c r="Y3851">
        <v>42.7</v>
      </c>
      <c r="AC3851">
        <v>55.6</v>
      </c>
      <c r="AD3851">
        <v>22.2</v>
      </c>
    </row>
    <row r="3852" spans="1:30" x14ac:dyDescent="0.45">
      <c r="A3852" t="s">
        <v>267</v>
      </c>
      <c r="B3852">
        <v>31020</v>
      </c>
      <c r="C3852" t="s">
        <v>681</v>
      </c>
      <c r="E3852">
        <v>72</v>
      </c>
      <c r="F3852" t="s">
        <v>55</v>
      </c>
      <c r="H3852">
        <v>1</v>
      </c>
      <c r="I3852" t="s">
        <v>32</v>
      </c>
      <c r="J3852">
        <v>1</v>
      </c>
      <c r="K3852" t="s">
        <v>32</v>
      </c>
      <c r="L3852">
        <v>0</v>
      </c>
      <c r="M3852" t="s">
        <v>32</v>
      </c>
      <c r="N3852">
        <v>2012</v>
      </c>
      <c r="O3852">
        <v>232</v>
      </c>
      <c r="P3852">
        <v>143013</v>
      </c>
      <c r="Q3852">
        <v>188</v>
      </c>
      <c r="R3852">
        <v>142307</v>
      </c>
      <c r="S3852">
        <v>2651</v>
      </c>
      <c r="T3852">
        <v>38361</v>
      </c>
      <c r="U3852">
        <v>44</v>
      </c>
      <c r="V3852">
        <v>706</v>
      </c>
      <c r="W3852">
        <v>19.2</v>
      </c>
      <c r="X3852">
        <v>28.7</v>
      </c>
      <c r="Y3852">
        <v>26.1</v>
      </c>
      <c r="Z3852">
        <v>30.1</v>
      </c>
      <c r="AA3852">
        <v>33.6</v>
      </c>
      <c r="AB3852">
        <v>33</v>
      </c>
      <c r="AC3852">
        <v>101.1</v>
      </c>
      <c r="AD3852">
        <v>38.4</v>
      </c>
    </row>
    <row r="3853" spans="1:30" x14ac:dyDescent="0.45">
      <c r="A3853" t="s">
        <v>267</v>
      </c>
      <c r="B3853">
        <v>31020</v>
      </c>
      <c r="C3853" t="s">
        <v>681</v>
      </c>
      <c r="E3853">
        <v>81</v>
      </c>
      <c r="F3853" t="s">
        <v>56</v>
      </c>
      <c r="G3853" t="s">
        <v>57</v>
      </c>
      <c r="H3853">
        <v>1</v>
      </c>
      <c r="I3853" t="s">
        <v>32</v>
      </c>
      <c r="J3853">
        <v>1</v>
      </c>
      <c r="K3853" t="s">
        <v>32</v>
      </c>
      <c r="L3853">
        <v>0</v>
      </c>
      <c r="M3853" t="s">
        <v>32</v>
      </c>
      <c r="N3853">
        <v>2012</v>
      </c>
      <c r="O3853">
        <v>679</v>
      </c>
      <c r="P3853">
        <v>47576</v>
      </c>
      <c r="Q3853">
        <v>101</v>
      </c>
      <c r="R3853">
        <v>30943</v>
      </c>
      <c r="S3853">
        <v>406</v>
      </c>
      <c r="T3853">
        <v>8435</v>
      </c>
      <c r="U3853">
        <v>578</v>
      </c>
      <c r="V3853">
        <v>16633</v>
      </c>
      <c r="W3853">
        <v>16</v>
      </c>
      <c r="X3853">
        <v>23</v>
      </c>
      <c r="Y3853">
        <v>47.1</v>
      </c>
      <c r="Z3853">
        <v>35.799999999999997</v>
      </c>
      <c r="AA3853">
        <v>28.1</v>
      </c>
      <c r="AB3853">
        <v>27.4</v>
      </c>
      <c r="AC3853">
        <v>16.100000000000001</v>
      </c>
      <c r="AD3853">
        <v>23.1</v>
      </c>
    </row>
    <row r="3854" spans="1:30" x14ac:dyDescent="0.45">
      <c r="A3854" t="s">
        <v>268</v>
      </c>
      <c r="B3854">
        <v>31080</v>
      </c>
      <c r="C3854" t="s">
        <v>682</v>
      </c>
      <c r="E3854">
        <v>0</v>
      </c>
      <c r="F3854" t="s">
        <v>31</v>
      </c>
      <c r="H3854">
        <v>1</v>
      </c>
      <c r="I3854" t="s">
        <v>32</v>
      </c>
      <c r="J3854">
        <v>1</v>
      </c>
      <c r="K3854" t="s">
        <v>32</v>
      </c>
      <c r="L3854">
        <v>0</v>
      </c>
      <c r="M3854" t="s">
        <v>32</v>
      </c>
      <c r="N3854">
        <v>2012</v>
      </c>
      <c r="O3854">
        <v>1484137</v>
      </c>
      <c r="P3854">
        <v>1630103663</v>
      </c>
      <c r="Q3854">
        <v>281477</v>
      </c>
      <c r="R3854">
        <v>1566800485</v>
      </c>
      <c r="S3854">
        <v>5197325</v>
      </c>
      <c r="T3854">
        <v>257493899</v>
      </c>
      <c r="U3854">
        <v>1202660</v>
      </c>
      <c r="V3854">
        <v>63303178</v>
      </c>
      <c r="W3854">
        <v>0.4</v>
      </c>
      <c r="X3854">
        <v>0.7</v>
      </c>
      <c r="Y3854">
        <v>0.9</v>
      </c>
      <c r="Z3854">
        <v>0.8</v>
      </c>
      <c r="AA3854">
        <v>0.7</v>
      </c>
      <c r="AB3854">
        <v>0.7</v>
      </c>
      <c r="AC3854">
        <v>0.5</v>
      </c>
      <c r="AD3854">
        <v>2.2000000000000002</v>
      </c>
    </row>
    <row r="3855" spans="1:30" x14ac:dyDescent="0.45">
      <c r="A3855" t="s">
        <v>268</v>
      </c>
      <c r="B3855">
        <v>31080</v>
      </c>
      <c r="C3855" t="s">
        <v>682</v>
      </c>
      <c r="E3855">
        <v>11</v>
      </c>
      <c r="F3855" t="s">
        <v>33</v>
      </c>
      <c r="G3855" t="s">
        <v>34</v>
      </c>
      <c r="H3855">
        <v>1</v>
      </c>
      <c r="I3855" t="s">
        <v>32</v>
      </c>
      <c r="J3855">
        <v>1</v>
      </c>
      <c r="K3855" t="s">
        <v>32</v>
      </c>
      <c r="L3855">
        <v>0</v>
      </c>
      <c r="M3855" t="s">
        <v>32</v>
      </c>
      <c r="N3855">
        <v>2012</v>
      </c>
      <c r="O3855">
        <v>1802</v>
      </c>
      <c r="P3855">
        <v>168644</v>
      </c>
      <c r="Q3855">
        <v>161</v>
      </c>
      <c r="R3855">
        <v>90376</v>
      </c>
      <c r="S3855">
        <v>755</v>
      </c>
      <c r="T3855">
        <v>22167</v>
      </c>
      <c r="U3855">
        <v>1642</v>
      </c>
      <c r="V3855">
        <v>78268</v>
      </c>
      <c r="W3855">
        <v>9.9</v>
      </c>
      <c r="X3855">
        <v>27.7</v>
      </c>
      <c r="Y3855">
        <v>20.7</v>
      </c>
      <c r="Z3855">
        <v>36.299999999999997</v>
      </c>
      <c r="AA3855">
        <v>36.799999999999997</v>
      </c>
      <c r="AB3855">
        <v>35.299999999999997</v>
      </c>
      <c r="AC3855">
        <v>10.199999999999999</v>
      </c>
      <c r="AD3855">
        <v>23.8</v>
      </c>
    </row>
    <row r="3856" spans="1:30" x14ac:dyDescent="0.45">
      <c r="A3856" t="s">
        <v>268</v>
      </c>
      <c r="B3856">
        <v>31080</v>
      </c>
      <c r="C3856" t="s">
        <v>682</v>
      </c>
      <c r="E3856">
        <v>21</v>
      </c>
      <c r="F3856" t="s">
        <v>35</v>
      </c>
      <c r="H3856">
        <v>1</v>
      </c>
      <c r="I3856" t="s">
        <v>32</v>
      </c>
      <c r="J3856">
        <v>1</v>
      </c>
      <c r="K3856" t="s">
        <v>32</v>
      </c>
      <c r="L3856">
        <v>0</v>
      </c>
      <c r="M3856" t="s">
        <v>32</v>
      </c>
      <c r="N3856">
        <v>2012</v>
      </c>
      <c r="O3856">
        <v>2718</v>
      </c>
      <c r="P3856">
        <v>903472</v>
      </c>
      <c r="Q3856">
        <v>111</v>
      </c>
      <c r="R3856">
        <v>767811</v>
      </c>
      <c r="S3856">
        <v>2049</v>
      </c>
      <c r="T3856">
        <v>169364</v>
      </c>
      <c r="U3856">
        <v>2608</v>
      </c>
      <c r="V3856">
        <v>135662</v>
      </c>
      <c r="W3856">
        <v>4.8</v>
      </c>
      <c r="X3856">
        <v>9.6999999999999993</v>
      </c>
      <c r="Y3856">
        <v>25.9</v>
      </c>
      <c r="Z3856">
        <v>10.1</v>
      </c>
      <c r="AA3856">
        <v>17.899999999999999</v>
      </c>
      <c r="AB3856">
        <v>17.899999999999999</v>
      </c>
      <c r="AC3856">
        <v>4.9000000000000004</v>
      </c>
      <c r="AD3856">
        <v>34.200000000000003</v>
      </c>
    </row>
    <row r="3857" spans="1:30" x14ac:dyDescent="0.45">
      <c r="A3857" t="s">
        <v>268</v>
      </c>
      <c r="B3857">
        <v>31080</v>
      </c>
      <c r="C3857" t="s">
        <v>682</v>
      </c>
      <c r="E3857">
        <v>22</v>
      </c>
      <c r="F3857" t="s">
        <v>36</v>
      </c>
      <c r="H3857">
        <v>1</v>
      </c>
      <c r="I3857" t="s">
        <v>32</v>
      </c>
      <c r="J3857">
        <v>1</v>
      </c>
      <c r="K3857" t="s">
        <v>32</v>
      </c>
      <c r="L3857">
        <v>0</v>
      </c>
      <c r="M3857" t="s">
        <v>32</v>
      </c>
      <c r="N3857">
        <v>2012</v>
      </c>
      <c r="O3857">
        <v>657</v>
      </c>
      <c r="P3857">
        <v>14165351</v>
      </c>
      <c r="Q3857">
        <v>134</v>
      </c>
      <c r="R3857">
        <v>14145613</v>
      </c>
      <c r="S3857">
        <v>25301</v>
      </c>
      <c r="T3857">
        <v>2482375</v>
      </c>
      <c r="U3857">
        <v>523</v>
      </c>
      <c r="V3857">
        <v>19738</v>
      </c>
      <c r="W3857">
        <v>11.8</v>
      </c>
      <c r="X3857">
        <v>4.5</v>
      </c>
      <c r="Y3857">
        <v>25.1</v>
      </c>
      <c r="Z3857">
        <v>4.7</v>
      </c>
      <c r="AA3857">
        <v>3.9</v>
      </c>
      <c r="AB3857">
        <v>3.9</v>
      </c>
      <c r="AC3857">
        <v>11.1</v>
      </c>
      <c r="AD3857">
        <v>13.9</v>
      </c>
    </row>
    <row r="3858" spans="1:30" x14ac:dyDescent="0.45">
      <c r="A3858" t="s">
        <v>268</v>
      </c>
      <c r="B3858">
        <v>31080</v>
      </c>
      <c r="C3858" t="s">
        <v>682</v>
      </c>
      <c r="E3858">
        <v>23</v>
      </c>
      <c r="F3858" t="s">
        <v>37</v>
      </c>
      <c r="H3858">
        <v>1</v>
      </c>
      <c r="I3858" t="s">
        <v>32</v>
      </c>
      <c r="J3858">
        <v>1</v>
      </c>
      <c r="K3858" t="s">
        <v>32</v>
      </c>
      <c r="L3858">
        <v>0</v>
      </c>
      <c r="M3858" t="s">
        <v>32</v>
      </c>
      <c r="N3858">
        <v>2012</v>
      </c>
      <c r="O3858">
        <v>97886</v>
      </c>
      <c r="P3858">
        <v>47709800</v>
      </c>
      <c r="Q3858">
        <v>18916</v>
      </c>
      <c r="R3858">
        <v>44055203</v>
      </c>
      <c r="S3858">
        <v>183023</v>
      </c>
      <c r="T3858">
        <v>9495787</v>
      </c>
      <c r="U3858">
        <v>78970</v>
      </c>
      <c r="V3858">
        <v>3654597</v>
      </c>
      <c r="W3858">
        <v>1.5</v>
      </c>
      <c r="X3858">
        <v>4.5999999999999996</v>
      </c>
      <c r="Y3858">
        <v>4</v>
      </c>
      <c r="Z3858">
        <v>4.9000000000000004</v>
      </c>
      <c r="AA3858">
        <v>6.6</v>
      </c>
      <c r="AB3858">
        <v>6.2</v>
      </c>
      <c r="AC3858">
        <v>1.5</v>
      </c>
      <c r="AD3858">
        <v>8.6</v>
      </c>
    </row>
    <row r="3859" spans="1:30" x14ac:dyDescent="0.45">
      <c r="A3859" t="s">
        <v>268</v>
      </c>
      <c r="B3859">
        <v>31080</v>
      </c>
      <c r="C3859" t="s">
        <v>682</v>
      </c>
      <c r="E3859" t="s">
        <v>38</v>
      </c>
      <c r="F3859" t="s">
        <v>39</v>
      </c>
      <c r="H3859">
        <v>1</v>
      </c>
      <c r="I3859" t="s">
        <v>32</v>
      </c>
      <c r="J3859">
        <v>1</v>
      </c>
      <c r="K3859" t="s">
        <v>32</v>
      </c>
      <c r="L3859">
        <v>0</v>
      </c>
      <c r="M3859" t="s">
        <v>32</v>
      </c>
      <c r="N3859">
        <v>2012</v>
      </c>
      <c r="O3859">
        <v>34708</v>
      </c>
      <c r="P3859">
        <v>215830479</v>
      </c>
      <c r="Q3859">
        <v>17152</v>
      </c>
      <c r="R3859">
        <v>214595436</v>
      </c>
      <c r="S3859">
        <v>509266</v>
      </c>
      <c r="T3859">
        <v>28766637</v>
      </c>
      <c r="U3859">
        <v>17556</v>
      </c>
      <c r="V3859">
        <v>1235043</v>
      </c>
      <c r="W3859">
        <v>1.6</v>
      </c>
      <c r="X3859">
        <v>1.3</v>
      </c>
      <c r="Y3859">
        <v>2</v>
      </c>
      <c r="Z3859">
        <v>1.4</v>
      </c>
      <c r="AA3859">
        <v>2.2000000000000002</v>
      </c>
      <c r="AB3859">
        <v>1.4</v>
      </c>
      <c r="AC3859">
        <v>2.1</v>
      </c>
      <c r="AD3859">
        <v>13.6</v>
      </c>
    </row>
    <row r="3860" spans="1:30" x14ac:dyDescent="0.45">
      <c r="A3860" t="s">
        <v>268</v>
      </c>
      <c r="B3860">
        <v>31080</v>
      </c>
      <c r="C3860" t="s">
        <v>682</v>
      </c>
      <c r="E3860">
        <v>42</v>
      </c>
      <c r="F3860" t="s">
        <v>40</v>
      </c>
      <c r="H3860">
        <v>1</v>
      </c>
      <c r="I3860" t="s">
        <v>32</v>
      </c>
      <c r="J3860">
        <v>1</v>
      </c>
      <c r="K3860" t="s">
        <v>32</v>
      </c>
      <c r="L3860">
        <v>0</v>
      </c>
      <c r="M3860" t="s">
        <v>32</v>
      </c>
      <c r="N3860">
        <v>2012</v>
      </c>
      <c r="O3860">
        <v>56696</v>
      </c>
      <c r="P3860">
        <v>464763887</v>
      </c>
      <c r="Q3860">
        <v>28205</v>
      </c>
      <c r="R3860">
        <v>460855699</v>
      </c>
      <c r="S3860">
        <v>380779</v>
      </c>
      <c r="T3860">
        <v>22471417</v>
      </c>
      <c r="U3860">
        <v>28492</v>
      </c>
      <c r="V3860">
        <v>3908188</v>
      </c>
      <c r="W3860">
        <v>1.1000000000000001</v>
      </c>
      <c r="X3860">
        <v>1.7</v>
      </c>
      <c r="Y3860">
        <v>2.4</v>
      </c>
      <c r="Z3860">
        <v>1.8</v>
      </c>
      <c r="AA3860">
        <v>5</v>
      </c>
      <c r="AB3860">
        <v>4.9000000000000004</v>
      </c>
      <c r="AC3860">
        <v>2</v>
      </c>
      <c r="AD3860">
        <v>13.2</v>
      </c>
    </row>
    <row r="3861" spans="1:30" x14ac:dyDescent="0.45">
      <c r="A3861" t="s">
        <v>268</v>
      </c>
      <c r="B3861">
        <v>31080</v>
      </c>
      <c r="C3861" t="s">
        <v>682</v>
      </c>
      <c r="E3861" t="s">
        <v>41</v>
      </c>
      <c r="F3861" t="s">
        <v>42</v>
      </c>
      <c r="H3861">
        <v>1</v>
      </c>
      <c r="I3861" t="s">
        <v>32</v>
      </c>
      <c r="J3861">
        <v>1</v>
      </c>
      <c r="K3861" t="s">
        <v>32</v>
      </c>
      <c r="L3861">
        <v>0</v>
      </c>
      <c r="M3861" t="s">
        <v>32</v>
      </c>
      <c r="N3861">
        <v>2012</v>
      </c>
      <c r="O3861">
        <v>115019</v>
      </c>
      <c r="P3861">
        <v>174514702</v>
      </c>
      <c r="Q3861">
        <v>26691</v>
      </c>
      <c r="R3861">
        <v>168546548</v>
      </c>
      <c r="S3861">
        <v>525169</v>
      </c>
      <c r="T3861">
        <v>14860198</v>
      </c>
      <c r="U3861">
        <v>88328</v>
      </c>
      <c r="V3861">
        <v>5968154</v>
      </c>
      <c r="W3861">
        <v>0.9</v>
      </c>
      <c r="X3861">
        <v>2.8</v>
      </c>
      <c r="Y3861">
        <v>2.5</v>
      </c>
      <c r="Z3861">
        <v>2.8</v>
      </c>
      <c r="AA3861">
        <v>2</v>
      </c>
      <c r="AB3861">
        <v>2.2999999999999998</v>
      </c>
      <c r="AC3861">
        <v>1</v>
      </c>
      <c r="AD3861">
        <v>17.3</v>
      </c>
    </row>
    <row r="3862" spans="1:30" x14ac:dyDescent="0.45">
      <c r="A3862" t="s">
        <v>268</v>
      </c>
      <c r="B3862">
        <v>31080</v>
      </c>
      <c r="C3862" t="s">
        <v>682</v>
      </c>
      <c r="E3862" t="s">
        <v>43</v>
      </c>
      <c r="F3862" t="s">
        <v>44</v>
      </c>
      <c r="G3862" t="s">
        <v>45</v>
      </c>
      <c r="H3862">
        <v>1</v>
      </c>
      <c r="I3862" t="s">
        <v>32</v>
      </c>
      <c r="J3862">
        <v>1</v>
      </c>
      <c r="K3862" t="s">
        <v>32</v>
      </c>
      <c r="L3862">
        <v>0</v>
      </c>
      <c r="M3862" t="s">
        <v>32</v>
      </c>
      <c r="N3862">
        <v>2012</v>
      </c>
      <c r="O3862">
        <v>58692</v>
      </c>
      <c r="P3862">
        <v>43877115</v>
      </c>
      <c r="Q3862">
        <v>6953</v>
      </c>
      <c r="R3862">
        <v>40707554</v>
      </c>
      <c r="S3862">
        <v>180174</v>
      </c>
      <c r="T3862">
        <v>8332048</v>
      </c>
      <c r="U3862">
        <v>51739</v>
      </c>
      <c r="V3862">
        <v>3169561</v>
      </c>
      <c r="W3862">
        <v>1.2</v>
      </c>
      <c r="X3862">
        <v>2.6</v>
      </c>
      <c r="Y3862">
        <v>3.6</v>
      </c>
      <c r="Z3862">
        <v>2.9</v>
      </c>
      <c r="AA3862">
        <v>2.5</v>
      </c>
      <c r="AB3862">
        <v>2.1</v>
      </c>
      <c r="AC3862">
        <v>1.2</v>
      </c>
      <c r="AD3862">
        <v>3.7</v>
      </c>
    </row>
    <row r="3863" spans="1:30" x14ac:dyDescent="0.45">
      <c r="A3863" t="s">
        <v>268</v>
      </c>
      <c r="B3863">
        <v>31080</v>
      </c>
      <c r="C3863" t="s">
        <v>682</v>
      </c>
      <c r="E3863">
        <v>51</v>
      </c>
      <c r="F3863" t="s">
        <v>46</v>
      </c>
      <c r="H3863">
        <v>1</v>
      </c>
      <c r="I3863" t="s">
        <v>32</v>
      </c>
      <c r="J3863">
        <v>1</v>
      </c>
      <c r="K3863" t="s">
        <v>32</v>
      </c>
      <c r="L3863">
        <v>0</v>
      </c>
      <c r="M3863" t="s">
        <v>32</v>
      </c>
      <c r="N3863">
        <v>2012</v>
      </c>
      <c r="O3863">
        <v>39425</v>
      </c>
      <c r="P3863">
        <v>123299049</v>
      </c>
      <c r="Q3863">
        <v>9220</v>
      </c>
      <c r="R3863">
        <v>122100473</v>
      </c>
      <c r="S3863">
        <v>235026</v>
      </c>
      <c r="T3863">
        <v>20966249</v>
      </c>
      <c r="U3863">
        <v>30206</v>
      </c>
      <c r="V3863">
        <v>1198576</v>
      </c>
      <c r="W3863">
        <v>1.8</v>
      </c>
      <c r="X3863">
        <v>0.9</v>
      </c>
      <c r="Y3863">
        <v>1.9</v>
      </c>
      <c r="Z3863">
        <v>1</v>
      </c>
      <c r="AA3863">
        <v>1.5</v>
      </c>
      <c r="AB3863">
        <v>1.1000000000000001</v>
      </c>
      <c r="AC3863">
        <v>2.2000000000000002</v>
      </c>
      <c r="AD3863">
        <v>7.8</v>
      </c>
    </row>
    <row r="3864" spans="1:30" x14ac:dyDescent="0.45">
      <c r="A3864" t="s">
        <v>268</v>
      </c>
      <c r="B3864">
        <v>31080</v>
      </c>
      <c r="C3864" t="s">
        <v>682</v>
      </c>
      <c r="E3864">
        <v>52</v>
      </c>
      <c r="F3864" t="s">
        <v>47</v>
      </c>
      <c r="G3864" t="s">
        <v>48</v>
      </c>
      <c r="H3864">
        <v>1</v>
      </c>
      <c r="I3864" t="s">
        <v>32</v>
      </c>
      <c r="J3864">
        <v>1</v>
      </c>
      <c r="K3864" t="s">
        <v>32</v>
      </c>
      <c r="L3864">
        <v>0</v>
      </c>
      <c r="M3864" t="s">
        <v>32</v>
      </c>
      <c r="N3864">
        <v>2012</v>
      </c>
      <c r="O3864">
        <v>46374</v>
      </c>
      <c r="P3864">
        <v>167608895</v>
      </c>
      <c r="Q3864">
        <v>11753</v>
      </c>
      <c r="R3864">
        <v>164585678</v>
      </c>
      <c r="S3864">
        <v>262771</v>
      </c>
      <c r="T3864">
        <v>25828976</v>
      </c>
      <c r="U3864">
        <v>34621</v>
      </c>
      <c r="V3864">
        <v>3023217</v>
      </c>
      <c r="W3864">
        <v>1.5</v>
      </c>
      <c r="X3864">
        <v>0.9</v>
      </c>
      <c r="Y3864">
        <v>3.3</v>
      </c>
      <c r="Z3864">
        <v>0.9</v>
      </c>
      <c r="AA3864">
        <v>1.7</v>
      </c>
      <c r="AB3864">
        <v>0.9</v>
      </c>
      <c r="AC3864">
        <v>1.9</v>
      </c>
      <c r="AD3864">
        <v>7.5</v>
      </c>
    </row>
    <row r="3865" spans="1:30" x14ac:dyDescent="0.45">
      <c r="A3865" t="s">
        <v>268</v>
      </c>
      <c r="B3865">
        <v>31080</v>
      </c>
      <c r="C3865" t="s">
        <v>682</v>
      </c>
      <c r="E3865">
        <v>53</v>
      </c>
      <c r="F3865" t="s">
        <v>49</v>
      </c>
      <c r="H3865">
        <v>1</v>
      </c>
      <c r="I3865" t="s">
        <v>32</v>
      </c>
      <c r="J3865">
        <v>1</v>
      </c>
      <c r="K3865" t="s">
        <v>32</v>
      </c>
      <c r="L3865">
        <v>0</v>
      </c>
      <c r="M3865" t="s">
        <v>32</v>
      </c>
      <c r="N3865">
        <v>2012</v>
      </c>
      <c r="O3865">
        <v>143694</v>
      </c>
      <c r="P3865">
        <v>54830294</v>
      </c>
      <c r="Q3865">
        <v>16170</v>
      </c>
      <c r="R3865">
        <v>38924079</v>
      </c>
      <c r="S3865">
        <v>120401</v>
      </c>
      <c r="T3865">
        <v>6319961</v>
      </c>
      <c r="U3865">
        <v>127523</v>
      </c>
      <c r="V3865">
        <v>15906215</v>
      </c>
      <c r="W3865">
        <v>1.3</v>
      </c>
      <c r="X3865">
        <v>2.1</v>
      </c>
      <c r="Y3865">
        <v>3</v>
      </c>
      <c r="Z3865">
        <v>2.9</v>
      </c>
      <c r="AA3865">
        <v>4.0999999999999996</v>
      </c>
      <c r="AB3865">
        <v>2.6</v>
      </c>
      <c r="AC3865">
        <v>1.4</v>
      </c>
      <c r="AD3865">
        <v>2.6</v>
      </c>
    </row>
    <row r="3866" spans="1:30" x14ac:dyDescent="0.45">
      <c r="A3866" t="s">
        <v>268</v>
      </c>
      <c r="B3866">
        <v>31080</v>
      </c>
      <c r="C3866" t="s">
        <v>682</v>
      </c>
      <c r="E3866">
        <v>54</v>
      </c>
      <c r="F3866" t="s">
        <v>50</v>
      </c>
      <c r="H3866">
        <v>1</v>
      </c>
      <c r="I3866" t="s">
        <v>32</v>
      </c>
      <c r="J3866">
        <v>1</v>
      </c>
      <c r="K3866" t="s">
        <v>32</v>
      </c>
      <c r="L3866">
        <v>0</v>
      </c>
      <c r="M3866" t="s">
        <v>32</v>
      </c>
      <c r="N3866">
        <v>2012</v>
      </c>
      <c r="O3866">
        <v>237252</v>
      </c>
      <c r="P3866">
        <v>100555846</v>
      </c>
      <c r="Q3866">
        <v>43330</v>
      </c>
      <c r="R3866">
        <v>91649663</v>
      </c>
      <c r="S3866">
        <v>628337</v>
      </c>
      <c r="T3866">
        <v>35264436</v>
      </c>
      <c r="U3866">
        <v>193922</v>
      </c>
      <c r="V3866">
        <v>8906183</v>
      </c>
      <c r="W3866">
        <v>0.7</v>
      </c>
      <c r="X3866">
        <v>1.5</v>
      </c>
      <c r="Y3866">
        <v>2</v>
      </c>
      <c r="Z3866">
        <v>1.8</v>
      </c>
      <c r="AA3866">
        <v>1.4</v>
      </c>
      <c r="AB3866">
        <v>1.6</v>
      </c>
      <c r="AC3866">
        <v>1.1000000000000001</v>
      </c>
      <c r="AD3866">
        <v>1.7</v>
      </c>
    </row>
    <row r="3867" spans="1:30" x14ac:dyDescent="0.45">
      <c r="A3867" t="s">
        <v>268</v>
      </c>
      <c r="B3867">
        <v>31080</v>
      </c>
      <c r="C3867" t="s">
        <v>682</v>
      </c>
      <c r="E3867">
        <v>55</v>
      </c>
      <c r="F3867" t="s">
        <v>59</v>
      </c>
      <c r="H3867">
        <v>1</v>
      </c>
      <c r="I3867" t="s">
        <v>32</v>
      </c>
      <c r="J3867">
        <v>1</v>
      </c>
      <c r="K3867" t="s">
        <v>32</v>
      </c>
      <c r="L3867">
        <v>0</v>
      </c>
      <c r="M3867" t="s">
        <v>32</v>
      </c>
      <c r="N3867">
        <v>2012</v>
      </c>
      <c r="O3867">
        <v>1374</v>
      </c>
      <c r="P3867">
        <v>9531803</v>
      </c>
      <c r="Q3867">
        <v>1374</v>
      </c>
      <c r="R3867">
        <v>9531803</v>
      </c>
      <c r="S3867">
        <v>120067</v>
      </c>
      <c r="T3867">
        <v>10702977</v>
      </c>
      <c r="U3867">
        <v>0</v>
      </c>
      <c r="V3867">
        <v>0</v>
      </c>
      <c r="W3867">
        <v>4.5999999999999996</v>
      </c>
      <c r="X3867">
        <v>2.4</v>
      </c>
      <c r="Y3867">
        <v>4.8</v>
      </c>
      <c r="Z3867">
        <v>2.5</v>
      </c>
      <c r="AA3867">
        <v>3.2</v>
      </c>
      <c r="AB3867">
        <v>1.6</v>
      </c>
      <c r="AC3867">
        <v>0</v>
      </c>
      <c r="AD3867">
        <v>0</v>
      </c>
    </row>
    <row r="3868" spans="1:30" x14ac:dyDescent="0.45">
      <c r="A3868" t="s">
        <v>268</v>
      </c>
      <c r="B3868">
        <v>31080</v>
      </c>
      <c r="C3868" t="s">
        <v>682</v>
      </c>
      <c r="E3868">
        <v>56</v>
      </c>
      <c r="F3868" t="s">
        <v>51</v>
      </c>
      <c r="H3868">
        <v>1</v>
      </c>
      <c r="I3868" t="s">
        <v>32</v>
      </c>
      <c r="J3868">
        <v>1</v>
      </c>
      <c r="K3868" t="s">
        <v>32</v>
      </c>
      <c r="L3868">
        <v>0</v>
      </c>
      <c r="M3868" t="s">
        <v>32</v>
      </c>
      <c r="N3868">
        <v>2012</v>
      </c>
      <c r="O3868">
        <v>116027</v>
      </c>
      <c r="P3868">
        <v>35874077</v>
      </c>
      <c r="Q3868">
        <v>13586</v>
      </c>
      <c r="R3868">
        <v>33487680</v>
      </c>
      <c r="S3868">
        <v>481710</v>
      </c>
      <c r="T3868">
        <v>15926225</v>
      </c>
      <c r="U3868">
        <v>102440</v>
      </c>
      <c r="V3868">
        <v>2386397</v>
      </c>
      <c r="W3868">
        <v>1.7</v>
      </c>
      <c r="X3868">
        <v>2.2999999999999998</v>
      </c>
      <c r="Y3868">
        <v>3.6</v>
      </c>
      <c r="Z3868">
        <v>2.5</v>
      </c>
      <c r="AA3868">
        <v>3.9</v>
      </c>
      <c r="AB3868">
        <v>2.5</v>
      </c>
      <c r="AC3868">
        <v>1.5</v>
      </c>
      <c r="AD3868">
        <v>4</v>
      </c>
    </row>
    <row r="3869" spans="1:30" x14ac:dyDescent="0.45">
      <c r="A3869" t="s">
        <v>268</v>
      </c>
      <c r="B3869">
        <v>31080</v>
      </c>
      <c r="C3869" t="s">
        <v>682</v>
      </c>
      <c r="E3869">
        <v>61</v>
      </c>
      <c r="F3869" t="s">
        <v>52</v>
      </c>
      <c r="H3869">
        <v>1</v>
      </c>
      <c r="I3869" t="s">
        <v>32</v>
      </c>
      <c r="J3869">
        <v>1</v>
      </c>
      <c r="K3869" t="s">
        <v>32</v>
      </c>
      <c r="L3869">
        <v>0</v>
      </c>
      <c r="M3869" t="s">
        <v>32</v>
      </c>
      <c r="N3869">
        <v>2012</v>
      </c>
      <c r="O3869">
        <v>31588</v>
      </c>
      <c r="P3869">
        <v>14017497</v>
      </c>
      <c r="Q3869">
        <v>4394</v>
      </c>
      <c r="R3869">
        <v>13577526</v>
      </c>
      <c r="S3869">
        <v>172735</v>
      </c>
      <c r="T3869">
        <v>6072341</v>
      </c>
      <c r="U3869">
        <v>27194</v>
      </c>
      <c r="V3869">
        <v>439970</v>
      </c>
      <c r="W3869">
        <v>1.4</v>
      </c>
      <c r="X3869">
        <v>3.3</v>
      </c>
      <c r="Y3869">
        <v>3.6</v>
      </c>
      <c r="Z3869">
        <v>3.6</v>
      </c>
      <c r="AA3869">
        <v>3.2</v>
      </c>
      <c r="AB3869">
        <v>2.5</v>
      </c>
      <c r="AC3869">
        <v>1.8</v>
      </c>
      <c r="AD3869">
        <v>8</v>
      </c>
    </row>
    <row r="3870" spans="1:30" x14ac:dyDescent="0.45">
      <c r="A3870" t="s">
        <v>268</v>
      </c>
      <c r="B3870">
        <v>31080</v>
      </c>
      <c r="C3870" t="s">
        <v>682</v>
      </c>
      <c r="E3870">
        <v>62</v>
      </c>
      <c r="F3870" t="s">
        <v>53</v>
      </c>
      <c r="H3870">
        <v>1</v>
      </c>
      <c r="I3870" t="s">
        <v>32</v>
      </c>
      <c r="J3870">
        <v>1</v>
      </c>
      <c r="K3870" t="s">
        <v>32</v>
      </c>
      <c r="L3870">
        <v>0</v>
      </c>
      <c r="M3870" t="s">
        <v>32</v>
      </c>
      <c r="N3870">
        <v>2012</v>
      </c>
      <c r="O3870">
        <v>147386</v>
      </c>
      <c r="P3870">
        <v>86224417</v>
      </c>
      <c r="Q3870">
        <v>36251</v>
      </c>
      <c r="R3870">
        <v>82633815</v>
      </c>
      <c r="S3870">
        <v>623888</v>
      </c>
      <c r="T3870">
        <v>29116296</v>
      </c>
      <c r="U3870">
        <v>111135</v>
      </c>
      <c r="V3870">
        <v>3590602</v>
      </c>
      <c r="W3870">
        <v>0.6</v>
      </c>
      <c r="X3870">
        <v>2.1</v>
      </c>
      <c r="Y3870">
        <v>2.7</v>
      </c>
      <c r="Z3870">
        <v>2.2999999999999998</v>
      </c>
      <c r="AA3870">
        <v>2.1</v>
      </c>
      <c r="AB3870">
        <v>2.5</v>
      </c>
      <c r="AC3870">
        <v>0.7</v>
      </c>
      <c r="AD3870">
        <v>5</v>
      </c>
    </row>
    <row r="3871" spans="1:30" x14ac:dyDescent="0.45">
      <c r="A3871" t="s">
        <v>268</v>
      </c>
      <c r="B3871">
        <v>31080</v>
      </c>
      <c r="C3871" t="s">
        <v>682</v>
      </c>
      <c r="E3871">
        <v>71</v>
      </c>
      <c r="F3871" t="s">
        <v>54</v>
      </c>
      <c r="H3871">
        <v>1</v>
      </c>
      <c r="I3871" t="s">
        <v>32</v>
      </c>
      <c r="J3871">
        <v>1</v>
      </c>
      <c r="K3871" t="s">
        <v>32</v>
      </c>
      <c r="L3871">
        <v>0</v>
      </c>
      <c r="M3871" t="s">
        <v>32</v>
      </c>
      <c r="N3871">
        <v>2012</v>
      </c>
      <c r="O3871">
        <v>106332</v>
      </c>
      <c r="P3871">
        <v>25948005</v>
      </c>
      <c r="Q3871">
        <v>13414</v>
      </c>
      <c r="R3871">
        <v>22619963</v>
      </c>
      <c r="S3871">
        <v>131006</v>
      </c>
      <c r="T3871">
        <v>8531357</v>
      </c>
      <c r="U3871">
        <v>92918</v>
      </c>
      <c r="V3871">
        <v>3328043</v>
      </c>
      <c r="W3871">
        <v>1.3</v>
      </c>
      <c r="X3871">
        <v>3.8</v>
      </c>
      <c r="Y3871">
        <v>2.5</v>
      </c>
      <c r="Z3871">
        <v>4.4000000000000004</v>
      </c>
      <c r="AA3871">
        <v>2.5</v>
      </c>
      <c r="AB3871">
        <v>3.6</v>
      </c>
      <c r="AC3871">
        <v>1.4</v>
      </c>
      <c r="AD3871">
        <v>3</v>
      </c>
    </row>
    <row r="3872" spans="1:30" x14ac:dyDescent="0.45">
      <c r="A3872" t="s">
        <v>268</v>
      </c>
      <c r="B3872">
        <v>31080</v>
      </c>
      <c r="C3872" t="s">
        <v>682</v>
      </c>
      <c r="E3872">
        <v>72</v>
      </c>
      <c r="F3872" t="s">
        <v>55</v>
      </c>
      <c r="H3872">
        <v>1</v>
      </c>
      <c r="I3872" t="s">
        <v>32</v>
      </c>
      <c r="J3872">
        <v>1</v>
      </c>
      <c r="K3872" t="s">
        <v>32</v>
      </c>
      <c r="L3872">
        <v>0</v>
      </c>
      <c r="M3872" t="s">
        <v>32</v>
      </c>
      <c r="N3872">
        <v>2012</v>
      </c>
      <c r="O3872">
        <v>37789</v>
      </c>
      <c r="P3872">
        <v>34417160</v>
      </c>
      <c r="Q3872">
        <v>21219</v>
      </c>
      <c r="R3872">
        <v>33251025</v>
      </c>
      <c r="S3872">
        <v>503818</v>
      </c>
      <c r="T3872">
        <v>9139824</v>
      </c>
      <c r="U3872">
        <v>16570</v>
      </c>
      <c r="V3872">
        <v>1166135</v>
      </c>
      <c r="W3872">
        <v>2</v>
      </c>
      <c r="X3872">
        <v>3.2</v>
      </c>
      <c r="Y3872">
        <v>3.9</v>
      </c>
      <c r="Z3872">
        <v>3.1</v>
      </c>
      <c r="AA3872">
        <v>2.6</v>
      </c>
      <c r="AB3872">
        <v>3</v>
      </c>
      <c r="AC3872">
        <v>2</v>
      </c>
      <c r="AD3872">
        <v>19.7</v>
      </c>
    </row>
    <row r="3873" spans="1:30" x14ac:dyDescent="0.45">
      <c r="A3873" t="s">
        <v>268</v>
      </c>
      <c r="B3873">
        <v>31080</v>
      </c>
      <c r="C3873" t="s">
        <v>682</v>
      </c>
      <c r="E3873">
        <v>81</v>
      </c>
      <c r="F3873" t="s">
        <v>56</v>
      </c>
      <c r="G3873" t="s">
        <v>57</v>
      </c>
      <c r="H3873">
        <v>1</v>
      </c>
      <c r="I3873" t="s">
        <v>32</v>
      </c>
      <c r="J3873">
        <v>1</v>
      </c>
      <c r="K3873" t="s">
        <v>32</v>
      </c>
      <c r="L3873">
        <v>0</v>
      </c>
      <c r="M3873" t="s">
        <v>32</v>
      </c>
      <c r="N3873">
        <v>2012</v>
      </c>
      <c r="O3873">
        <v>211179</v>
      </c>
      <c r="P3873">
        <v>15801189</v>
      </c>
      <c r="Q3873">
        <v>14957</v>
      </c>
      <c r="R3873">
        <v>10624378</v>
      </c>
      <c r="S3873">
        <v>110655</v>
      </c>
      <c r="T3873">
        <v>3016113</v>
      </c>
      <c r="U3873">
        <v>196222</v>
      </c>
      <c r="V3873">
        <v>5176811</v>
      </c>
      <c r="W3873">
        <v>0.8</v>
      </c>
      <c r="X3873">
        <v>4.3</v>
      </c>
      <c r="Y3873">
        <v>5</v>
      </c>
      <c r="Z3873">
        <v>5.9</v>
      </c>
      <c r="AA3873">
        <v>5.4</v>
      </c>
      <c r="AB3873">
        <v>6.1</v>
      </c>
      <c r="AC3873">
        <v>0.6</v>
      </c>
      <c r="AD3873">
        <v>2.5</v>
      </c>
    </row>
    <row r="3874" spans="1:30" x14ac:dyDescent="0.45">
      <c r="A3874" t="s">
        <v>268</v>
      </c>
      <c r="B3874">
        <v>31080</v>
      </c>
      <c r="C3874" t="s">
        <v>682</v>
      </c>
      <c r="E3874">
        <v>99</v>
      </c>
      <c r="F3874" t="s">
        <v>76</v>
      </c>
      <c r="H3874">
        <v>1</v>
      </c>
      <c r="I3874" t="s">
        <v>32</v>
      </c>
      <c r="J3874">
        <v>1</v>
      </c>
      <c r="K3874" t="s">
        <v>32</v>
      </c>
      <c r="L3874">
        <v>0</v>
      </c>
      <c r="M3874" t="s">
        <v>32</v>
      </c>
      <c r="N3874">
        <v>2012</v>
      </c>
      <c r="O3874">
        <v>464</v>
      </c>
      <c r="P3874">
        <v>61980</v>
      </c>
      <c r="Q3874">
        <v>410</v>
      </c>
      <c r="R3874">
        <v>50161</v>
      </c>
      <c r="S3874">
        <v>394</v>
      </c>
      <c r="T3874">
        <v>9152</v>
      </c>
      <c r="U3874">
        <v>53</v>
      </c>
      <c r="W3874">
        <v>13.1</v>
      </c>
      <c r="X3874">
        <v>10</v>
      </c>
      <c r="Y3874">
        <v>15.5</v>
      </c>
      <c r="Z3874">
        <v>11.9</v>
      </c>
      <c r="AA3874">
        <v>18.2</v>
      </c>
      <c r="AB3874">
        <v>11.1</v>
      </c>
      <c r="AC3874">
        <v>58</v>
      </c>
    </row>
    <row r="3875" spans="1:30" x14ac:dyDescent="0.45">
      <c r="A3875" t="s">
        <v>269</v>
      </c>
      <c r="B3875">
        <v>31140</v>
      </c>
      <c r="C3875" t="s">
        <v>683</v>
      </c>
      <c r="E3875">
        <v>0</v>
      </c>
      <c r="F3875" t="s">
        <v>31</v>
      </c>
      <c r="H3875">
        <v>1</v>
      </c>
      <c r="I3875" t="s">
        <v>32</v>
      </c>
      <c r="J3875">
        <v>1</v>
      </c>
      <c r="K3875" t="s">
        <v>32</v>
      </c>
      <c r="L3875">
        <v>0</v>
      </c>
      <c r="M3875" t="s">
        <v>32</v>
      </c>
      <c r="N3875">
        <v>2012</v>
      </c>
      <c r="O3875">
        <v>100271</v>
      </c>
      <c r="P3875">
        <v>154541431</v>
      </c>
      <c r="Q3875">
        <v>20972</v>
      </c>
      <c r="R3875">
        <v>151039944</v>
      </c>
      <c r="S3875">
        <v>514007</v>
      </c>
      <c r="T3875">
        <v>21297387</v>
      </c>
      <c r="U3875">
        <v>79299</v>
      </c>
      <c r="V3875">
        <v>3501487</v>
      </c>
      <c r="W3875">
        <v>0.9</v>
      </c>
      <c r="X3875">
        <v>1.2</v>
      </c>
      <c r="Y3875">
        <v>1.8</v>
      </c>
      <c r="Z3875">
        <v>1.2</v>
      </c>
      <c r="AA3875">
        <v>2</v>
      </c>
      <c r="AB3875">
        <v>1.9</v>
      </c>
      <c r="AC3875">
        <v>1.1000000000000001</v>
      </c>
      <c r="AD3875">
        <v>5.7</v>
      </c>
    </row>
    <row r="3876" spans="1:30" x14ac:dyDescent="0.45">
      <c r="A3876" t="s">
        <v>269</v>
      </c>
      <c r="B3876">
        <v>31140</v>
      </c>
      <c r="C3876" t="s">
        <v>683</v>
      </c>
      <c r="E3876">
        <v>11</v>
      </c>
      <c r="F3876" t="s">
        <v>33</v>
      </c>
      <c r="G3876" t="s">
        <v>34</v>
      </c>
      <c r="H3876">
        <v>1</v>
      </c>
      <c r="I3876" t="s">
        <v>32</v>
      </c>
      <c r="J3876">
        <v>1</v>
      </c>
      <c r="K3876" t="s">
        <v>32</v>
      </c>
      <c r="L3876">
        <v>0</v>
      </c>
      <c r="M3876" t="s">
        <v>32</v>
      </c>
      <c r="N3876">
        <v>2012</v>
      </c>
      <c r="O3876">
        <v>364</v>
      </c>
      <c r="P3876">
        <v>26349</v>
      </c>
      <c r="Q3876">
        <v>41</v>
      </c>
      <c r="R3876">
        <v>16435</v>
      </c>
      <c r="S3876">
        <v>102</v>
      </c>
      <c r="T3876">
        <v>4432</v>
      </c>
      <c r="U3876">
        <v>323</v>
      </c>
      <c r="V3876">
        <v>9914</v>
      </c>
      <c r="W3876">
        <v>18.600000000000001</v>
      </c>
      <c r="X3876">
        <v>24.1</v>
      </c>
      <c r="Y3876">
        <v>67.400000000000006</v>
      </c>
      <c r="Z3876">
        <v>42.5</v>
      </c>
      <c r="AA3876">
        <v>35.299999999999997</v>
      </c>
      <c r="AB3876">
        <v>40.9</v>
      </c>
      <c r="AC3876">
        <v>17</v>
      </c>
      <c r="AD3876">
        <v>37.5</v>
      </c>
    </row>
    <row r="3877" spans="1:30" x14ac:dyDescent="0.45">
      <c r="A3877" t="s">
        <v>269</v>
      </c>
      <c r="B3877">
        <v>31140</v>
      </c>
      <c r="C3877" t="s">
        <v>683</v>
      </c>
      <c r="E3877">
        <v>21</v>
      </c>
      <c r="F3877" t="s">
        <v>35</v>
      </c>
      <c r="H3877">
        <v>1</v>
      </c>
      <c r="I3877" t="s">
        <v>32</v>
      </c>
      <c r="J3877">
        <v>1</v>
      </c>
      <c r="K3877" t="s">
        <v>32</v>
      </c>
      <c r="L3877">
        <v>0</v>
      </c>
      <c r="M3877" t="s">
        <v>32</v>
      </c>
      <c r="N3877">
        <v>2012</v>
      </c>
      <c r="O3877">
        <v>79</v>
      </c>
      <c r="Q3877">
        <v>18</v>
      </c>
      <c r="U3877">
        <v>61</v>
      </c>
      <c r="W3877">
        <v>57.1</v>
      </c>
      <c r="Y3877">
        <v>54.2</v>
      </c>
      <c r="AC3877">
        <v>70.7</v>
      </c>
    </row>
    <row r="3878" spans="1:30" x14ac:dyDescent="0.45">
      <c r="A3878" t="s">
        <v>269</v>
      </c>
      <c r="B3878">
        <v>31140</v>
      </c>
      <c r="C3878" t="s">
        <v>683</v>
      </c>
      <c r="E3878">
        <v>22</v>
      </c>
      <c r="F3878" t="s">
        <v>36</v>
      </c>
      <c r="H3878">
        <v>1</v>
      </c>
      <c r="I3878" t="s">
        <v>32</v>
      </c>
      <c r="J3878">
        <v>1</v>
      </c>
      <c r="K3878" t="s">
        <v>32</v>
      </c>
      <c r="L3878">
        <v>0</v>
      </c>
      <c r="M3878" t="s">
        <v>32</v>
      </c>
      <c r="N3878">
        <v>2012</v>
      </c>
      <c r="O3878">
        <v>67</v>
      </c>
      <c r="P3878">
        <v>2580587</v>
      </c>
      <c r="Q3878">
        <v>37</v>
      </c>
      <c r="R3878">
        <v>2578405</v>
      </c>
      <c r="S3878">
        <v>2770</v>
      </c>
      <c r="T3878">
        <v>286491</v>
      </c>
      <c r="U3878">
        <v>30</v>
      </c>
      <c r="V3878">
        <v>2182</v>
      </c>
      <c r="W3878">
        <v>9.4</v>
      </c>
      <c r="X3878">
        <v>6.1</v>
      </c>
      <c r="Y3878">
        <v>18.2</v>
      </c>
      <c r="Z3878">
        <v>6.3</v>
      </c>
      <c r="AA3878">
        <v>6.2</v>
      </c>
      <c r="AB3878">
        <v>6.4</v>
      </c>
      <c r="AC3878">
        <v>10.6</v>
      </c>
      <c r="AD3878">
        <v>2.5</v>
      </c>
    </row>
    <row r="3879" spans="1:30" x14ac:dyDescent="0.45">
      <c r="A3879" t="s">
        <v>269</v>
      </c>
      <c r="B3879">
        <v>31140</v>
      </c>
      <c r="C3879" t="s">
        <v>683</v>
      </c>
      <c r="E3879">
        <v>23</v>
      </c>
      <c r="F3879" t="s">
        <v>37</v>
      </c>
      <c r="H3879">
        <v>1</v>
      </c>
      <c r="I3879" t="s">
        <v>32</v>
      </c>
      <c r="J3879">
        <v>1</v>
      </c>
      <c r="K3879" t="s">
        <v>32</v>
      </c>
      <c r="L3879">
        <v>0</v>
      </c>
      <c r="M3879" t="s">
        <v>32</v>
      </c>
      <c r="N3879">
        <v>2012</v>
      </c>
      <c r="O3879">
        <v>10980</v>
      </c>
      <c r="P3879">
        <v>5701014</v>
      </c>
      <c r="Q3879">
        <v>2474</v>
      </c>
      <c r="R3879">
        <v>5271319</v>
      </c>
      <c r="S3879">
        <v>25842</v>
      </c>
      <c r="T3879">
        <v>1188483</v>
      </c>
      <c r="U3879">
        <v>8506</v>
      </c>
      <c r="V3879">
        <v>429695</v>
      </c>
      <c r="W3879">
        <v>5.2</v>
      </c>
      <c r="X3879">
        <v>13</v>
      </c>
      <c r="Y3879">
        <v>12.3</v>
      </c>
      <c r="Z3879">
        <v>14.8</v>
      </c>
      <c r="AA3879">
        <v>20.2</v>
      </c>
      <c r="AB3879">
        <v>21.4</v>
      </c>
      <c r="AC3879">
        <v>5</v>
      </c>
      <c r="AD3879">
        <v>15.9</v>
      </c>
    </row>
    <row r="3880" spans="1:30" x14ac:dyDescent="0.45">
      <c r="A3880" t="s">
        <v>269</v>
      </c>
      <c r="B3880">
        <v>31140</v>
      </c>
      <c r="C3880" t="s">
        <v>683</v>
      </c>
      <c r="E3880" t="s">
        <v>38</v>
      </c>
      <c r="F3880" t="s">
        <v>39</v>
      </c>
      <c r="H3880">
        <v>1</v>
      </c>
      <c r="I3880" t="s">
        <v>32</v>
      </c>
      <c r="J3880">
        <v>1</v>
      </c>
      <c r="K3880" t="s">
        <v>32</v>
      </c>
      <c r="L3880">
        <v>0</v>
      </c>
      <c r="M3880" t="s">
        <v>32</v>
      </c>
      <c r="N3880">
        <v>2012</v>
      </c>
      <c r="O3880">
        <v>2503</v>
      </c>
      <c r="P3880">
        <v>36973513</v>
      </c>
      <c r="Q3880">
        <v>1156</v>
      </c>
      <c r="R3880">
        <v>36923769</v>
      </c>
      <c r="S3880">
        <v>65721</v>
      </c>
      <c r="T3880">
        <v>3259624</v>
      </c>
      <c r="U3880">
        <v>1348</v>
      </c>
      <c r="V3880">
        <v>49743</v>
      </c>
      <c r="W3880">
        <v>10.9</v>
      </c>
      <c r="X3880">
        <v>2.4</v>
      </c>
      <c r="Y3880">
        <v>7.1</v>
      </c>
      <c r="Z3880">
        <v>2.5</v>
      </c>
      <c r="AA3880">
        <v>2</v>
      </c>
      <c r="AB3880">
        <v>2.2000000000000002</v>
      </c>
      <c r="AC3880">
        <v>17.899999999999999</v>
      </c>
      <c r="AD3880">
        <v>21.8</v>
      </c>
    </row>
    <row r="3881" spans="1:30" x14ac:dyDescent="0.45">
      <c r="A3881" t="s">
        <v>269</v>
      </c>
      <c r="B3881">
        <v>31140</v>
      </c>
      <c r="C3881" t="s">
        <v>683</v>
      </c>
      <c r="E3881">
        <v>42</v>
      </c>
      <c r="F3881" t="s">
        <v>40</v>
      </c>
      <c r="H3881">
        <v>1</v>
      </c>
      <c r="I3881" t="s">
        <v>32</v>
      </c>
      <c r="J3881">
        <v>1</v>
      </c>
      <c r="K3881" t="s">
        <v>32</v>
      </c>
      <c r="L3881">
        <v>0</v>
      </c>
      <c r="M3881" t="s">
        <v>32</v>
      </c>
      <c r="N3881">
        <v>2012</v>
      </c>
      <c r="O3881">
        <v>2742</v>
      </c>
      <c r="P3881">
        <v>29097851</v>
      </c>
      <c r="Q3881">
        <v>1377</v>
      </c>
      <c r="R3881">
        <v>28998643</v>
      </c>
      <c r="S3881">
        <v>24346</v>
      </c>
      <c r="T3881">
        <v>1290347</v>
      </c>
      <c r="U3881">
        <v>1365</v>
      </c>
      <c r="V3881">
        <v>99207</v>
      </c>
      <c r="W3881">
        <v>10.7</v>
      </c>
      <c r="X3881">
        <v>1.9</v>
      </c>
      <c r="Y3881">
        <v>9.4</v>
      </c>
      <c r="Z3881">
        <v>2</v>
      </c>
      <c r="AA3881">
        <v>7.6</v>
      </c>
      <c r="AB3881">
        <v>6.9</v>
      </c>
      <c r="AC3881">
        <v>15.8</v>
      </c>
      <c r="AD3881">
        <v>19.5</v>
      </c>
    </row>
    <row r="3882" spans="1:30" x14ac:dyDescent="0.45">
      <c r="A3882" t="s">
        <v>269</v>
      </c>
      <c r="B3882">
        <v>31140</v>
      </c>
      <c r="C3882" t="s">
        <v>683</v>
      </c>
      <c r="E3882" t="s">
        <v>41</v>
      </c>
      <c r="F3882" t="s">
        <v>42</v>
      </c>
      <c r="H3882">
        <v>1</v>
      </c>
      <c r="I3882" t="s">
        <v>32</v>
      </c>
      <c r="J3882">
        <v>1</v>
      </c>
      <c r="K3882" t="s">
        <v>32</v>
      </c>
      <c r="L3882">
        <v>0</v>
      </c>
      <c r="M3882" t="s">
        <v>32</v>
      </c>
      <c r="N3882">
        <v>2012</v>
      </c>
      <c r="O3882">
        <v>8832</v>
      </c>
      <c r="P3882">
        <v>17653943</v>
      </c>
      <c r="Q3882">
        <v>2582</v>
      </c>
      <c r="R3882">
        <v>17354845</v>
      </c>
      <c r="S3882">
        <v>61865</v>
      </c>
      <c r="T3882">
        <v>1531762</v>
      </c>
      <c r="U3882">
        <v>6249</v>
      </c>
      <c r="V3882">
        <v>299098</v>
      </c>
      <c r="W3882">
        <v>4</v>
      </c>
      <c r="X3882">
        <v>6.1</v>
      </c>
      <c r="Y3882">
        <v>4.7</v>
      </c>
      <c r="Z3882">
        <v>6.4</v>
      </c>
      <c r="AA3882">
        <v>4.2</v>
      </c>
      <c r="AB3882">
        <v>6.1</v>
      </c>
      <c r="AC3882">
        <v>4.8</v>
      </c>
      <c r="AD3882">
        <v>14.1</v>
      </c>
    </row>
    <row r="3883" spans="1:30" x14ac:dyDescent="0.45">
      <c r="A3883" t="s">
        <v>269</v>
      </c>
      <c r="B3883">
        <v>31140</v>
      </c>
      <c r="C3883" t="s">
        <v>683</v>
      </c>
      <c r="E3883" t="s">
        <v>43</v>
      </c>
      <c r="F3883" t="s">
        <v>44</v>
      </c>
      <c r="G3883" t="s">
        <v>45</v>
      </c>
      <c r="H3883">
        <v>1</v>
      </c>
      <c r="I3883" t="s">
        <v>32</v>
      </c>
      <c r="J3883">
        <v>1</v>
      </c>
      <c r="K3883" t="s">
        <v>32</v>
      </c>
      <c r="L3883">
        <v>0</v>
      </c>
      <c r="M3883" t="s">
        <v>32</v>
      </c>
      <c r="N3883">
        <v>2012</v>
      </c>
      <c r="O3883">
        <v>4398</v>
      </c>
      <c r="P3883">
        <v>6301950</v>
      </c>
      <c r="Q3883">
        <v>749</v>
      </c>
      <c r="R3883">
        <v>6084523</v>
      </c>
      <c r="S3883">
        <v>35522</v>
      </c>
      <c r="T3883">
        <v>1822480</v>
      </c>
      <c r="U3883">
        <v>3650</v>
      </c>
      <c r="V3883">
        <v>217427</v>
      </c>
      <c r="W3883">
        <v>6.7</v>
      </c>
      <c r="X3883">
        <v>5.4</v>
      </c>
      <c r="Y3883">
        <v>8.6999999999999993</v>
      </c>
      <c r="Z3883">
        <v>5.9</v>
      </c>
      <c r="AA3883">
        <v>5.0999999999999996</v>
      </c>
      <c r="AB3883">
        <v>5.6</v>
      </c>
      <c r="AC3883">
        <v>7.7</v>
      </c>
      <c r="AD3883">
        <v>14.1</v>
      </c>
    </row>
    <row r="3884" spans="1:30" x14ac:dyDescent="0.45">
      <c r="A3884" t="s">
        <v>269</v>
      </c>
      <c r="B3884">
        <v>31140</v>
      </c>
      <c r="C3884" t="s">
        <v>683</v>
      </c>
      <c r="E3884">
        <v>51</v>
      </c>
      <c r="F3884" t="s">
        <v>46</v>
      </c>
      <c r="H3884">
        <v>1</v>
      </c>
      <c r="I3884" t="s">
        <v>32</v>
      </c>
      <c r="J3884">
        <v>1</v>
      </c>
      <c r="K3884" t="s">
        <v>32</v>
      </c>
      <c r="L3884">
        <v>0</v>
      </c>
      <c r="M3884" t="s">
        <v>32</v>
      </c>
      <c r="N3884">
        <v>2012</v>
      </c>
      <c r="O3884">
        <v>1363</v>
      </c>
      <c r="P3884">
        <v>3498454</v>
      </c>
      <c r="Q3884">
        <v>272</v>
      </c>
      <c r="R3884">
        <v>3458576</v>
      </c>
      <c r="S3884">
        <v>10698</v>
      </c>
      <c r="T3884">
        <v>562061</v>
      </c>
      <c r="U3884">
        <v>1091</v>
      </c>
      <c r="V3884">
        <v>39878</v>
      </c>
      <c r="W3884">
        <v>10.5</v>
      </c>
      <c r="X3884">
        <v>2.2000000000000002</v>
      </c>
      <c r="Y3884">
        <v>9.1999999999999993</v>
      </c>
      <c r="Z3884">
        <v>2.2999999999999998</v>
      </c>
      <c r="AA3884">
        <v>4.3</v>
      </c>
      <c r="AB3884">
        <v>3.7</v>
      </c>
      <c r="AC3884">
        <v>11.7</v>
      </c>
      <c r="AD3884">
        <v>17.8</v>
      </c>
    </row>
    <row r="3885" spans="1:30" x14ac:dyDescent="0.45">
      <c r="A3885" t="s">
        <v>269</v>
      </c>
      <c r="B3885">
        <v>31140</v>
      </c>
      <c r="C3885" t="s">
        <v>683</v>
      </c>
      <c r="E3885">
        <v>52</v>
      </c>
      <c r="F3885" t="s">
        <v>47</v>
      </c>
      <c r="G3885" t="s">
        <v>48</v>
      </c>
      <c r="H3885">
        <v>1</v>
      </c>
      <c r="I3885" t="s">
        <v>32</v>
      </c>
      <c r="J3885">
        <v>1</v>
      </c>
      <c r="K3885" t="s">
        <v>32</v>
      </c>
      <c r="L3885">
        <v>0</v>
      </c>
      <c r="M3885" t="s">
        <v>32</v>
      </c>
      <c r="N3885">
        <v>2012</v>
      </c>
      <c r="O3885">
        <v>4151</v>
      </c>
      <c r="P3885">
        <v>26674741</v>
      </c>
      <c r="Q3885">
        <v>1191</v>
      </c>
      <c r="R3885">
        <v>26500482</v>
      </c>
      <c r="S3885">
        <v>36829</v>
      </c>
      <c r="T3885">
        <v>2425010</v>
      </c>
      <c r="U3885">
        <v>2960</v>
      </c>
      <c r="V3885">
        <v>174260</v>
      </c>
      <c r="W3885">
        <v>8.9</v>
      </c>
      <c r="X3885">
        <v>4.5999999999999996</v>
      </c>
      <c r="Y3885">
        <v>10.3</v>
      </c>
      <c r="Z3885">
        <v>4.8</v>
      </c>
      <c r="AA3885">
        <v>3.8</v>
      </c>
      <c r="AB3885">
        <v>3.4</v>
      </c>
      <c r="AC3885">
        <v>10.5</v>
      </c>
      <c r="AD3885">
        <v>15</v>
      </c>
    </row>
    <row r="3886" spans="1:30" x14ac:dyDescent="0.45">
      <c r="A3886" t="s">
        <v>269</v>
      </c>
      <c r="B3886">
        <v>31140</v>
      </c>
      <c r="C3886" t="s">
        <v>683</v>
      </c>
      <c r="E3886">
        <v>53</v>
      </c>
      <c r="F3886" t="s">
        <v>49</v>
      </c>
      <c r="H3886">
        <v>1</v>
      </c>
      <c r="I3886" t="s">
        <v>32</v>
      </c>
      <c r="J3886">
        <v>1</v>
      </c>
      <c r="K3886" t="s">
        <v>32</v>
      </c>
      <c r="L3886">
        <v>0</v>
      </c>
      <c r="M3886" t="s">
        <v>32</v>
      </c>
      <c r="N3886">
        <v>2012</v>
      </c>
      <c r="O3886">
        <v>11158</v>
      </c>
      <c r="P3886">
        <v>4264899</v>
      </c>
      <c r="Q3886">
        <v>975</v>
      </c>
      <c r="R3886">
        <v>3323633</v>
      </c>
      <c r="S3886">
        <v>8385</v>
      </c>
      <c r="T3886">
        <v>328589</v>
      </c>
      <c r="U3886">
        <v>10183</v>
      </c>
      <c r="V3886">
        <v>941266</v>
      </c>
      <c r="W3886">
        <v>6.9</v>
      </c>
      <c r="X3886">
        <v>6.6</v>
      </c>
      <c r="Y3886">
        <v>9</v>
      </c>
      <c r="Z3886">
        <v>7.6</v>
      </c>
      <c r="AA3886">
        <v>7.3</v>
      </c>
      <c r="AB3886">
        <v>6.8</v>
      </c>
      <c r="AC3886">
        <v>7</v>
      </c>
      <c r="AD3886">
        <v>15.5</v>
      </c>
    </row>
    <row r="3887" spans="1:30" x14ac:dyDescent="0.45">
      <c r="A3887" t="s">
        <v>269</v>
      </c>
      <c r="B3887">
        <v>31140</v>
      </c>
      <c r="C3887" t="s">
        <v>683</v>
      </c>
      <c r="E3887">
        <v>54</v>
      </c>
      <c r="F3887" t="s">
        <v>50</v>
      </c>
      <c r="H3887">
        <v>1</v>
      </c>
      <c r="I3887" t="s">
        <v>32</v>
      </c>
      <c r="J3887">
        <v>1</v>
      </c>
      <c r="K3887" t="s">
        <v>32</v>
      </c>
      <c r="L3887">
        <v>0</v>
      </c>
      <c r="M3887" t="s">
        <v>32</v>
      </c>
      <c r="N3887">
        <v>2012</v>
      </c>
      <c r="O3887">
        <v>12735</v>
      </c>
      <c r="P3887">
        <v>4239402</v>
      </c>
      <c r="Q3887">
        <v>2962</v>
      </c>
      <c r="R3887">
        <v>3798559</v>
      </c>
      <c r="S3887">
        <v>27272</v>
      </c>
      <c r="T3887">
        <v>1342450</v>
      </c>
      <c r="U3887">
        <v>9774</v>
      </c>
      <c r="V3887">
        <v>440843</v>
      </c>
      <c r="W3887">
        <v>3.1</v>
      </c>
      <c r="X3887">
        <v>3</v>
      </c>
      <c r="Y3887">
        <v>7.3</v>
      </c>
      <c r="Z3887">
        <v>3.3</v>
      </c>
      <c r="AA3887">
        <v>4.9000000000000004</v>
      </c>
      <c r="AB3887">
        <v>2.2999999999999998</v>
      </c>
      <c r="AC3887">
        <v>2.5</v>
      </c>
      <c r="AD3887">
        <v>8</v>
      </c>
    </row>
    <row r="3888" spans="1:30" x14ac:dyDescent="0.45">
      <c r="A3888" t="s">
        <v>269</v>
      </c>
      <c r="B3888">
        <v>31140</v>
      </c>
      <c r="C3888" t="s">
        <v>683</v>
      </c>
      <c r="E3888">
        <v>55</v>
      </c>
      <c r="F3888" t="s">
        <v>59</v>
      </c>
      <c r="H3888">
        <v>1</v>
      </c>
      <c r="I3888" t="s">
        <v>32</v>
      </c>
      <c r="J3888">
        <v>1</v>
      </c>
      <c r="K3888" t="s">
        <v>32</v>
      </c>
      <c r="L3888">
        <v>0</v>
      </c>
      <c r="M3888" t="s">
        <v>32</v>
      </c>
      <c r="N3888">
        <v>2012</v>
      </c>
      <c r="O3888">
        <v>195</v>
      </c>
      <c r="P3888">
        <v>1156537</v>
      </c>
      <c r="Q3888">
        <v>195</v>
      </c>
      <c r="R3888">
        <v>1156537</v>
      </c>
      <c r="S3888">
        <v>16455</v>
      </c>
      <c r="T3888">
        <v>1610743</v>
      </c>
      <c r="U3888">
        <v>0</v>
      </c>
      <c r="V3888">
        <v>0</v>
      </c>
      <c r="W3888">
        <v>4.8</v>
      </c>
      <c r="X3888">
        <v>11.2</v>
      </c>
      <c r="Y3888">
        <v>5</v>
      </c>
      <c r="Z3888">
        <v>11.6</v>
      </c>
      <c r="AA3888">
        <v>1.9</v>
      </c>
      <c r="AB3888">
        <v>1.4</v>
      </c>
      <c r="AC3888">
        <v>0</v>
      </c>
      <c r="AD3888">
        <v>0</v>
      </c>
    </row>
    <row r="3889" spans="1:30" x14ac:dyDescent="0.45">
      <c r="A3889" t="s">
        <v>269</v>
      </c>
      <c r="B3889">
        <v>31140</v>
      </c>
      <c r="C3889" t="s">
        <v>683</v>
      </c>
      <c r="E3889">
        <v>56</v>
      </c>
      <c r="F3889" t="s">
        <v>51</v>
      </c>
      <c r="H3889">
        <v>1</v>
      </c>
      <c r="I3889" t="s">
        <v>32</v>
      </c>
      <c r="J3889">
        <v>1</v>
      </c>
      <c r="K3889" t="s">
        <v>32</v>
      </c>
      <c r="L3889">
        <v>0</v>
      </c>
      <c r="M3889" t="s">
        <v>32</v>
      </c>
      <c r="N3889">
        <v>2012</v>
      </c>
      <c r="O3889">
        <v>8617</v>
      </c>
      <c r="P3889">
        <v>2441064</v>
      </c>
      <c r="Q3889">
        <v>1349</v>
      </c>
      <c r="R3889">
        <v>2322614</v>
      </c>
      <c r="S3889">
        <v>35965</v>
      </c>
      <c r="T3889">
        <v>999811</v>
      </c>
      <c r="U3889">
        <v>7269</v>
      </c>
      <c r="V3889">
        <v>118450</v>
      </c>
      <c r="W3889">
        <v>5.2</v>
      </c>
      <c r="X3889">
        <v>6.7</v>
      </c>
      <c r="Y3889">
        <v>11.5</v>
      </c>
      <c r="Z3889">
        <v>7.3</v>
      </c>
      <c r="AA3889">
        <v>5.4</v>
      </c>
      <c r="AB3889">
        <v>8.5</v>
      </c>
      <c r="AC3889">
        <v>4.2</v>
      </c>
      <c r="AD3889">
        <v>8.1999999999999993</v>
      </c>
    </row>
    <row r="3890" spans="1:30" x14ac:dyDescent="0.45">
      <c r="A3890" t="s">
        <v>269</v>
      </c>
      <c r="B3890">
        <v>31140</v>
      </c>
      <c r="C3890" t="s">
        <v>683</v>
      </c>
      <c r="E3890">
        <v>61</v>
      </c>
      <c r="F3890" t="s">
        <v>52</v>
      </c>
      <c r="H3890">
        <v>1</v>
      </c>
      <c r="I3890" t="s">
        <v>32</v>
      </c>
      <c r="J3890">
        <v>1</v>
      </c>
      <c r="K3890" t="s">
        <v>32</v>
      </c>
      <c r="L3890">
        <v>0</v>
      </c>
      <c r="M3890" t="s">
        <v>32</v>
      </c>
      <c r="N3890">
        <v>2012</v>
      </c>
      <c r="O3890">
        <v>2551</v>
      </c>
      <c r="P3890">
        <v>633839</v>
      </c>
      <c r="Q3890">
        <v>317</v>
      </c>
      <c r="R3890">
        <v>603571</v>
      </c>
      <c r="S3890">
        <v>9512</v>
      </c>
      <c r="T3890">
        <v>273774</v>
      </c>
      <c r="U3890">
        <v>2234</v>
      </c>
      <c r="V3890">
        <v>30268</v>
      </c>
      <c r="W3890">
        <v>11.8</v>
      </c>
      <c r="X3890">
        <v>3.2</v>
      </c>
      <c r="Y3890">
        <v>9.8000000000000007</v>
      </c>
      <c r="Z3890">
        <v>3.1</v>
      </c>
      <c r="AA3890">
        <v>3.1</v>
      </c>
      <c r="AB3890">
        <v>2</v>
      </c>
      <c r="AC3890">
        <v>12.6</v>
      </c>
      <c r="AD3890">
        <v>15.7</v>
      </c>
    </row>
    <row r="3891" spans="1:30" x14ac:dyDescent="0.45">
      <c r="A3891" t="s">
        <v>269</v>
      </c>
      <c r="B3891">
        <v>31140</v>
      </c>
      <c r="C3891" t="s">
        <v>683</v>
      </c>
      <c r="E3891">
        <v>62</v>
      </c>
      <c r="F3891" t="s">
        <v>53</v>
      </c>
      <c r="H3891">
        <v>1</v>
      </c>
      <c r="I3891" t="s">
        <v>32</v>
      </c>
      <c r="J3891">
        <v>1</v>
      </c>
      <c r="K3891" t="s">
        <v>32</v>
      </c>
      <c r="L3891">
        <v>0</v>
      </c>
      <c r="M3891" t="s">
        <v>32</v>
      </c>
      <c r="N3891">
        <v>2012</v>
      </c>
      <c r="O3891">
        <v>8815</v>
      </c>
      <c r="P3891">
        <v>7985876</v>
      </c>
      <c r="Q3891">
        <v>2517</v>
      </c>
      <c r="R3891">
        <v>7792948</v>
      </c>
      <c r="S3891">
        <v>76259</v>
      </c>
      <c r="T3891">
        <v>3005935</v>
      </c>
      <c r="U3891">
        <v>6298</v>
      </c>
      <c r="V3891">
        <v>192928</v>
      </c>
      <c r="W3891">
        <v>3.6</v>
      </c>
      <c r="X3891">
        <v>2.8</v>
      </c>
      <c r="Y3891">
        <v>5.5</v>
      </c>
      <c r="Z3891">
        <v>2.9</v>
      </c>
      <c r="AA3891">
        <v>3</v>
      </c>
      <c r="AB3891">
        <v>2.7</v>
      </c>
      <c r="AC3891">
        <v>5.6</v>
      </c>
      <c r="AD3891">
        <v>11.1</v>
      </c>
    </row>
    <row r="3892" spans="1:30" x14ac:dyDescent="0.45">
      <c r="A3892" t="s">
        <v>269</v>
      </c>
      <c r="B3892">
        <v>31140</v>
      </c>
      <c r="C3892" t="s">
        <v>683</v>
      </c>
      <c r="E3892">
        <v>71</v>
      </c>
      <c r="F3892" t="s">
        <v>54</v>
      </c>
      <c r="H3892">
        <v>1</v>
      </c>
      <c r="I3892" t="s">
        <v>32</v>
      </c>
      <c r="J3892">
        <v>1</v>
      </c>
      <c r="K3892" t="s">
        <v>32</v>
      </c>
      <c r="L3892">
        <v>0</v>
      </c>
      <c r="M3892" t="s">
        <v>32</v>
      </c>
      <c r="N3892">
        <v>2012</v>
      </c>
      <c r="O3892">
        <v>5685</v>
      </c>
      <c r="P3892">
        <v>686960</v>
      </c>
      <c r="Q3892">
        <v>387</v>
      </c>
      <c r="R3892">
        <v>552219</v>
      </c>
      <c r="S3892">
        <v>8190</v>
      </c>
      <c r="T3892">
        <v>173754</v>
      </c>
      <c r="U3892">
        <v>5298</v>
      </c>
      <c r="V3892">
        <v>134741</v>
      </c>
      <c r="W3892">
        <v>6.6</v>
      </c>
      <c r="X3892">
        <v>7.4</v>
      </c>
      <c r="Y3892">
        <v>9.4</v>
      </c>
      <c r="Z3892">
        <v>9.1999999999999993</v>
      </c>
      <c r="AA3892">
        <v>14.2</v>
      </c>
      <c r="AB3892">
        <v>10.7</v>
      </c>
      <c r="AC3892">
        <v>6.3</v>
      </c>
      <c r="AD3892">
        <v>11.2</v>
      </c>
    </row>
    <row r="3893" spans="1:30" x14ac:dyDescent="0.45">
      <c r="A3893" t="s">
        <v>269</v>
      </c>
      <c r="B3893">
        <v>31140</v>
      </c>
      <c r="C3893" t="s">
        <v>683</v>
      </c>
      <c r="E3893">
        <v>72</v>
      </c>
      <c r="F3893" t="s">
        <v>55</v>
      </c>
      <c r="H3893">
        <v>1</v>
      </c>
      <c r="I3893" t="s">
        <v>32</v>
      </c>
      <c r="J3893">
        <v>1</v>
      </c>
      <c r="K3893" t="s">
        <v>32</v>
      </c>
      <c r="L3893">
        <v>0</v>
      </c>
      <c r="M3893" t="s">
        <v>32</v>
      </c>
      <c r="N3893">
        <v>2012</v>
      </c>
      <c r="O3893">
        <v>2471</v>
      </c>
      <c r="P3893">
        <v>2912914</v>
      </c>
      <c r="Q3893">
        <v>1500</v>
      </c>
      <c r="R3893">
        <v>2865173</v>
      </c>
      <c r="S3893">
        <v>55306</v>
      </c>
      <c r="T3893">
        <v>781460</v>
      </c>
      <c r="U3893">
        <v>972</v>
      </c>
      <c r="V3893">
        <v>47740</v>
      </c>
      <c r="W3893">
        <v>7.9</v>
      </c>
      <c r="X3893">
        <v>5.3</v>
      </c>
      <c r="Y3893">
        <v>12.2</v>
      </c>
      <c r="Z3893">
        <v>5.4</v>
      </c>
      <c r="AA3893">
        <v>7.7</v>
      </c>
      <c r="AB3893">
        <v>6.5</v>
      </c>
      <c r="AC3893">
        <v>9.3000000000000007</v>
      </c>
      <c r="AD3893">
        <v>23.9</v>
      </c>
    </row>
    <row r="3894" spans="1:30" x14ac:dyDescent="0.45">
      <c r="A3894" t="s">
        <v>269</v>
      </c>
      <c r="B3894">
        <v>31140</v>
      </c>
      <c r="C3894" t="s">
        <v>683</v>
      </c>
      <c r="E3894">
        <v>81</v>
      </c>
      <c r="F3894" t="s">
        <v>56</v>
      </c>
      <c r="G3894" t="s">
        <v>57</v>
      </c>
      <c r="H3894">
        <v>1</v>
      </c>
      <c r="I3894" t="s">
        <v>32</v>
      </c>
      <c r="J3894">
        <v>1</v>
      </c>
      <c r="K3894" t="s">
        <v>32</v>
      </c>
      <c r="L3894">
        <v>0</v>
      </c>
      <c r="M3894" t="s">
        <v>32</v>
      </c>
      <c r="N3894">
        <v>2012</v>
      </c>
      <c r="O3894">
        <v>13027</v>
      </c>
      <c r="P3894">
        <v>1599842</v>
      </c>
      <c r="Q3894">
        <v>1339</v>
      </c>
      <c r="R3894">
        <v>1327100</v>
      </c>
      <c r="S3894">
        <v>12537</v>
      </c>
      <c r="T3894">
        <v>382453</v>
      </c>
      <c r="U3894">
        <v>11689</v>
      </c>
      <c r="V3894">
        <v>272742</v>
      </c>
      <c r="W3894">
        <v>3.5</v>
      </c>
      <c r="X3894">
        <v>6.2</v>
      </c>
      <c r="Y3894">
        <v>10.4</v>
      </c>
      <c r="Z3894">
        <v>9.1</v>
      </c>
      <c r="AA3894">
        <v>10.5</v>
      </c>
      <c r="AB3894">
        <v>11.9</v>
      </c>
      <c r="AC3894">
        <v>3.2</v>
      </c>
      <c r="AD3894">
        <v>7.6</v>
      </c>
    </row>
    <row r="3895" spans="1:30" x14ac:dyDescent="0.45">
      <c r="A3895" t="s">
        <v>270</v>
      </c>
      <c r="B3895">
        <v>31180</v>
      </c>
      <c r="C3895" t="s">
        <v>684</v>
      </c>
      <c r="E3895">
        <v>0</v>
      </c>
      <c r="F3895" t="s">
        <v>31</v>
      </c>
      <c r="H3895">
        <v>1</v>
      </c>
      <c r="I3895" t="s">
        <v>32</v>
      </c>
      <c r="J3895">
        <v>1</v>
      </c>
      <c r="K3895" t="s">
        <v>32</v>
      </c>
      <c r="L3895">
        <v>0</v>
      </c>
      <c r="M3895" t="s">
        <v>32</v>
      </c>
      <c r="N3895">
        <v>2012</v>
      </c>
      <c r="O3895">
        <v>24696</v>
      </c>
      <c r="P3895">
        <v>24203927</v>
      </c>
      <c r="Q3895">
        <v>5548</v>
      </c>
      <c r="R3895">
        <v>23256721</v>
      </c>
      <c r="S3895">
        <v>1112172</v>
      </c>
      <c r="T3895">
        <v>3335757</v>
      </c>
      <c r="U3895">
        <v>19148</v>
      </c>
      <c r="V3895">
        <v>947206</v>
      </c>
      <c r="W3895">
        <v>3.3</v>
      </c>
      <c r="X3895">
        <v>5.0999999999999996</v>
      </c>
      <c r="Y3895">
        <v>6.4</v>
      </c>
      <c r="Z3895">
        <v>5.6</v>
      </c>
      <c r="AA3895">
        <v>10.7</v>
      </c>
      <c r="AB3895">
        <v>8</v>
      </c>
      <c r="AC3895">
        <v>3.5</v>
      </c>
      <c r="AD3895">
        <v>10.6</v>
      </c>
    </row>
    <row r="3896" spans="1:30" x14ac:dyDescent="0.45">
      <c r="A3896" t="s">
        <v>270</v>
      </c>
      <c r="B3896">
        <v>31180</v>
      </c>
      <c r="C3896" t="s">
        <v>684</v>
      </c>
      <c r="E3896">
        <v>11</v>
      </c>
      <c r="F3896" t="s">
        <v>33</v>
      </c>
      <c r="G3896" t="s">
        <v>34</v>
      </c>
      <c r="H3896">
        <v>1</v>
      </c>
      <c r="I3896" t="s">
        <v>32</v>
      </c>
      <c r="J3896">
        <v>1</v>
      </c>
      <c r="K3896" t="s">
        <v>32</v>
      </c>
      <c r="L3896">
        <v>0</v>
      </c>
      <c r="M3896" t="s">
        <v>32</v>
      </c>
      <c r="N3896">
        <v>2012</v>
      </c>
      <c r="O3896">
        <v>222</v>
      </c>
      <c r="P3896">
        <v>17476</v>
      </c>
      <c r="Q3896">
        <v>11</v>
      </c>
      <c r="R3896">
        <v>11886</v>
      </c>
      <c r="S3896">
        <v>45</v>
      </c>
      <c r="T3896">
        <v>2619</v>
      </c>
      <c r="U3896">
        <v>211</v>
      </c>
      <c r="W3896">
        <v>36.4</v>
      </c>
      <c r="X3896">
        <v>25.2</v>
      </c>
      <c r="Y3896">
        <v>28.7</v>
      </c>
      <c r="Z3896">
        <v>27.3</v>
      </c>
      <c r="AA3896">
        <v>28.3</v>
      </c>
      <c r="AB3896">
        <v>24.3</v>
      </c>
      <c r="AC3896">
        <v>37.299999999999997</v>
      </c>
    </row>
    <row r="3897" spans="1:30" x14ac:dyDescent="0.45">
      <c r="A3897" t="s">
        <v>270</v>
      </c>
      <c r="B3897">
        <v>31180</v>
      </c>
      <c r="C3897" t="s">
        <v>684</v>
      </c>
      <c r="E3897">
        <v>21</v>
      </c>
      <c r="F3897" t="s">
        <v>35</v>
      </c>
      <c r="H3897">
        <v>1</v>
      </c>
      <c r="I3897" t="s">
        <v>32</v>
      </c>
      <c r="J3897">
        <v>1</v>
      </c>
      <c r="K3897" t="s">
        <v>32</v>
      </c>
      <c r="L3897">
        <v>0</v>
      </c>
      <c r="M3897" t="s">
        <v>32</v>
      </c>
      <c r="N3897">
        <v>2012</v>
      </c>
      <c r="O3897">
        <v>543</v>
      </c>
      <c r="P3897">
        <v>96163</v>
      </c>
      <c r="Q3897">
        <v>31</v>
      </c>
      <c r="R3897">
        <v>66471</v>
      </c>
      <c r="S3897">
        <v>149</v>
      </c>
      <c r="T3897">
        <v>7891</v>
      </c>
      <c r="U3897">
        <v>512</v>
      </c>
      <c r="V3897">
        <v>29692</v>
      </c>
      <c r="W3897">
        <v>28.4</v>
      </c>
      <c r="X3897">
        <v>26.9</v>
      </c>
      <c r="Y3897">
        <v>81.900000000000006</v>
      </c>
      <c r="Z3897">
        <v>22.4</v>
      </c>
      <c r="AA3897">
        <v>43.2</v>
      </c>
      <c r="AB3897">
        <v>37.9</v>
      </c>
      <c r="AC3897">
        <v>28.2</v>
      </c>
      <c r="AD3897">
        <v>41.7</v>
      </c>
    </row>
    <row r="3898" spans="1:30" x14ac:dyDescent="0.45">
      <c r="A3898" t="s">
        <v>270</v>
      </c>
      <c r="B3898">
        <v>31180</v>
      </c>
      <c r="C3898" t="s">
        <v>684</v>
      </c>
      <c r="E3898">
        <v>23</v>
      </c>
      <c r="F3898" t="s">
        <v>37</v>
      </c>
      <c r="H3898">
        <v>1</v>
      </c>
      <c r="I3898" t="s">
        <v>32</v>
      </c>
      <c r="J3898">
        <v>1</v>
      </c>
      <c r="K3898" t="s">
        <v>32</v>
      </c>
      <c r="L3898">
        <v>0</v>
      </c>
      <c r="M3898" t="s">
        <v>32</v>
      </c>
      <c r="N3898">
        <v>2012</v>
      </c>
      <c r="O3898">
        <v>3382</v>
      </c>
      <c r="P3898">
        <v>1016351</v>
      </c>
      <c r="Q3898">
        <v>687</v>
      </c>
      <c r="R3898">
        <v>882794</v>
      </c>
      <c r="S3898">
        <v>3806</v>
      </c>
      <c r="T3898">
        <v>144775</v>
      </c>
      <c r="U3898">
        <v>2694</v>
      </c>
      <c r="V3898">
        <v>133556</v>
      </c>
      <c r="W3898">
        <v>10.199999999999999</v>
      </c>
      <c r="X3898">
        <v>17.5</v>
      </c>
      <c r="Y3898">
        <v>17.600000000000001</v>
      </c>
      <c r="Z3898">
        <v>19.600000000000001</v>
      </c>
      <c r="AA3898">
        <v>15.8</v>
      </c>
      <c r="AB3898">
        <v>17.8</v>
      </c>
      <c r="AC3898">
        <v>11</v>
      </c>
      <c r="AD3898">
        <v>27.1</v>
      </c>
    </row>
    <row r="3899" spans="1:30" x14ac:dyDescent="0.45">
      <c r="A3899" t="s">
        <v>270</v>
      </c>
      <c r="B3899">
        <v>31180</v>
      </c>
      <c r="C3899" t="s">
        <v>684</v>
      </c>
      <c r="E3899" t="s">
        <v>38</v>
      </c>
      <c r="F3899" t="s">
        <v>39</v>
      </c>
      <c r="H3899">
        <v>1</v>
      </c>
      <c r="I3899" t="s">
        <v>32</v>
      </c>
      <c r="J3899">
        <v>1</v>
      </c>
      <c r="K3899" t="s">
        <v>32</v>
      </c>
      <c r="L3899">
        <v>0</v>
      </c>
      <c r="M3899" t="s">
        <v>32</v>
      </c>
      <c r="N3899">
        <v>2012</v>
      </c>
      <c r="O3899">
        <v>626</v>
      </c>
      <c r="P3899">
        <v>1656901</v>
      </c>
      <c r="Q3899">
        <v>297</v>
      </c>
      <c r="R3899">
        <v>1643320</v>
      </c>
      <c r="S3899">
        <v>5653</v>
      </c>
      <c r="T3899">
        <v>238363</v>
      </c>
      <c r="U3899">
        <v>329</v>
      </c>
      <c r="W3899">
        <v>15.7</v>
      </c>
      <c r="X3899">
        <v>6.6</v>
      </c>
      <c r="Y3899">
        <v>14.9</v>
      </c>
      <c r="Z3899">
        <v>6.9</v>
      </c>
      <c r="AA3899">
        <v>12.1</v>
      </c>
      <c r="AB3899">
        <v>12.3</v>
      </c>
      <c r="AC3899">
        <v>19.3</v>
      </c>
    </row>
    <row r="3900" spans="1:30" x14ac:dyDescent="0.45">
      <c r="A3900" t="s">
        <v>270</v>
      </c>
      <c r="B3900">
        <v>31180</v>
      </c>
      <c r="C3900" t="s">
        <v>684</v>
      </c>
      <c r="E3900">
        <v>42</v>
      </c>
      <c r="F3900" t="s">
        <v>40</v>
      </c>
      <c r="H3900">
        <v>1</v>
      </c>
      <c r="I3900" t="s">
        <v>32</v>
      </c>
      <c r="J3900">
        <v>1</v>
      </c>
      <c r="K3900" t="s">
        <v>32</v>
      </c>
      <c r="L3900">
        <v>0</v>
      </c>
      <c r="M3900" t="s">
        <v>32</v>
      </c>
      <c r="N3900">
        <v>2012</v>
      </c>
      <c r="O3900">
        <v>779</v>
      </c>
      <c r="P3900">
        <v>5679496</v>
      </c>
      <c r="Q3900">
        <v>397</v>
      </c>
      <c r="R3900">
        <v>5645793</v>
      </c>
      <c r="S3900">
        <v>5761</v>
      </c>
      <c r="T3900">
        <v>263263</v>
      </c>
      <c r="U3900">
        <v>383</v>
      </c>
      <c r="W3900">
        <v>20.7</v>
      </c>
      <c r="X3900">
        <v>8</v>
      </c>
      <c r="Y3900">
        <v>26</v>
      </c>
      <c r="Z3900">
        <v>8.5</v>
      </c>
      <c r="AA3900">
        <v>26.6</v>
      </c>
      <c r="AB3900">
        <v>19.2</v>
      </c>
      <c r="AC3900">
        <v>38.4</v>
      </c>
    </row>
    <row r="3901" spans="1:30" x14ac:dyDescent="0.45">
      <c r="A3901" t="s">
        <v>270</v>
      </c>
      <c r="B3901">
        <v>31180</v>
      </c>
      <c r="C3901" t="s">
        <v>684</v>
      </c>
      <c r="E3901" t="s">
        <v>41</v>
      </c>
      <c r="F3901" t="s">
        <v>42</v>
      </c>
      <c r="H3901">
        <v>1</v>
      </c>
      <c r="I3901" t="s">
        <v>32</v>
      </c>
      <c r="J3901">
        <v>1</v>
      </c>
      <c r="K3901" t="s">
        <v>32</v>
      </c>
      <c r="L3901">
        <v>0</v>
      </c>
      <c r="M3901" t="s">
        <v>32</v>
      </c>
      <c r="N3901">
        <v>2012</v>
      </c>
      <c r="O3901">
        <v>2689</v>
      </c>
      <c r="P3901">
        <v>5097523</v>
      </c>
      <c r="Q3901">
        <v>711</v>
      </c>
      <c r="R3901">
        <v>5010855</v>
      </c>
      <c r="S3901">
        <v>16140</v>
      </c>
      <c r="T3901">
        <v>403702</v>
      </c>
      <c r="U3901">
        <v>1978</v>
      </c>
      <c r="V3901">
        <v>86667</v>
      </c>
      <c r="W3901">
        <v>7.1</v>
      </c>
      <c r="X3901">
        <v>11.8</v>
      </c>
      <c r="Y3901">
        <v>12.4</v>
      </c>
      <c r="Z3901">
        <v>12.2</v>
      </c>
      <c r="AA3901">
        <v>7.7</v>
      </c>
      <c r="AB3901">
        <v>9.5</v>
      </c>
      <c r="AC3901">
        <v>8.3000000000000007</v>
      </c>
      <c r="AD3901">
        <v>35.200000000000003</v>
      </c>
    </row>
    <row r="3902" spans="1:30" x14ac:dyDescent="0.45">
      <c r="A3902" t="s">
        <v>270</v>
      </c>
      <c r="B3902">
        <v>31180</v>
      </c>
      <c r="C3902" t="s">
        <v>684</v>
      </c>
      <c r="E3902" t="s">
        <v>43</v>
      </c>
      <c r="F3902" t="s">
        <v>44</v>
      </c>
      <c r="G3902" t="s">
        <v>45</v>
      </c>
      <c r="H3902">
        <v>1</v>
      </c>
      <c r="I3902" t="s">
        <v>32</v>
      </c>
      <c r="J3902">
        <v>1</v>
      </c>
      <c r="K3902" t="s">
        <v>32</v>
      </c>
      <c r="L3902">
        <v>0</v>
      </c>
      <c r="M3902" t="s">
        <v>32</v>
      </c>
      <c r="N3902">
        <v>2012</v>
      </c>
      <c r="O3902">
        <v>754</v>
      </c>
      <c r="P3902">
        <v>499569</v>
      </c>
      <c r="Q3902">
        <v>183</v>
      </c>
      <c r="R3902">
        <v>458721</v>
      </c>
      <c r="S3902">
        <v>3329</v>
      </c>
      <c r="T3902">
        <v>120191</v>
      </c>
      <c r="U3902">
        <v>571</v>
      </c>
      <c r="V3902">
        <v>40848</v>
      </c>
      <c r="W3902">
        <v>27.1</v>
      </c>
      <c r="X3902">
        <v>15.3</v>
      </c>
      <c r="Y3902">
        <v>26.4</v>
      </c>
      <c r="Z3902">
        <v>16.899999999999999</v>
      </c>
      <c r="AA3902">
        <v>10.9</v>
      </c>
      <c r="AB3902">
        <v>13.5</v>
      </c>
      <c r="AC3902">
        <v>28.5</v>
      </c>
      <c r="AD3902">
        <v>36.4</v>
      </c>
    </row>
    <row r="3903" spans="1:30" x14ac:dyDescent="0.45">
      <c r="A3903" t="s">
        <v>270</v>
      </c>
      <c r="B3903">
        <v>31180</v>
      </c>
      <c r="C3903" t="s">
        <v>684</v>
      </c>
      <c r="E3903">
        <v>51</v>
      </c>
      <c r="F3903" t="s">
        <v>46</v>
      </c>
      <c r="H3903">
        <v>1</v>
      </c>
      <c r="I3903" t="s">
        <v>32</v>
      </c>
      <c r="J3903">
        <v>1</v>
      </c>
      <c r="K3903" t="s">
        <v>32</v>
      </c>
      <c r="L3903">
        <v>0</v>
      </c>
      <c r="M3903" t="s">
        <v>32</v>
      </c>
      <c r="N3903">
        <v>2012</v>
      </c>
      <c r="O3903">
        <v>152</v>
      </c>
      <c r="P3903">
        <v>1101873</v>
      </c>
      <c r="Q3903">
        <v>50</v>
      </c>
      <c r="R3903">
        <v>1099925</v>
      </c>
      <c r="S3903">
        <v>2968</v>
      </c>
      <c r="T3903">
        <v>126948</v>
      </c>
      <c r="U3903">
        <v>103</v>
      </c>
      <c r="V3903">
        <v>1948</v>
      </c>
      <c r="W3903">
        <v>20.9</v>
      </c>
      <c r="X3903">
        <v>4.3</v>
      </c>
      <c r="Y3903">
        <v>26.1</v>
      </c>
      <c r="Z3903">
        <v>4.4000000000000004</v>
      </c>
      <c r="AA3903">
        <v>3.7</v>
      </c>
      <c r="AB3903">
        <v>2.5</v>
      </c>
      <c r="AC3903">
        <v>30.1</v>
      </c>
      <c r="AD3903">
        <v>16.2</v>
      </c>
    </row>
    <row r="3904" spans="1:30" x14ac:dyDescent="0.45">
      <c r="A3904" t="s">
        <v>270</v>
      </c>
      <c r="B3904">
        <v>31180</v>
      </c>
      <c r="C3904" t="s">
        <v>684</v>
      </c>
      <c r="E3904">
        <v>52</v>
      </c>
      <c r="F3904" t="s">
        <v>47</v>
      </c>
      <c r="G3904" t="s">
        <v>48</v>
      </c>
      <c r="H3904">
        <v>1</v>
      </c>
      <c r="I3904" t="s">
        <v>32</v>
      </c>
      <c r="J3904">
        <v>1</v>
      </c>
      <c r="K3904" t="s">
        <v>32</v>
      </c>
      <c r="L3904">
        <v>0</v>
      </c>
      <c r="M3904" t="s">
        <v>32</v>
      </c>
      <c r="N3904">
        <v>2012</v>
      </c>
      <c r="O3904">
        <v>1410</v>
      </c>
      <c r="P3904">
        <v>2187801</v>
      </c>
      <c r="Q3904">
        <v>322</v>
      </c>
      <c r="R3904">
        <v>2135998</v>
      </c>
      <c r="S3904">
        <v>5336</v>
      </c>
      <c r="T3904">
        <v>235271</v>
      </c>
      <c r="U3904">
        <v>1088</v>
      </c>
      <c r="V3904">
        <v>51803</v>
      </c>
      <c r="W3904">
        <v>16.600000000000001</v>
      </c>
      <c r="X3904">
        <v>5.7</v>
      </c>
      <c r="Y3904">
        <v>24.9</v>
      </c>
      <c r="Z3904">
        <v>6</v>
      </c>
      <c r="AA3904">
        <v>7.1</v>
      </c>
      <c r="AB3904">
        <v>8.6</v>
      </c>
      <c r="AC3904">
        <v>18.3</v>
      </c>
      <c r="AD3904">
        <v>39.700000000000003</v>
      </c>
    </row>
    <row r="3905" spans="1:30" x14ac:dyDescent="0.45">
      <c r="A3905" t="s">
        <v>270</v>
      </c>
      <c r="B3905">
        <v>31180</v>
      </c>
      <c r="C3905" t="s">
        <v>684</v>
      </c>
      <c r="E3905">
        <v>53</v>
      </c>
      <c r="F3905" t="s">
        <v>49</v>
      </c>
      <c r="H3905">
        <v>1</v>
      </c>
      <c r="I3905" t="s">
        <v>32</v>
      </c>
      <c r="J3905">
        <v>1</v>
      </c>
      <c r="K3905" t="s">
        <v>32</v>
      </c>
      <c r="L3905">
        <v>0</v>
      </c>
      <c r="M3905" t="s">
        <v>32</v>
      </c>
      <c r="N3905">
        <v>2012</v>
      </c>
      <c r="O3905">
        <v>1819</v>
      </c>
      <c r="P3905">
        <v>321876</v>
      </c>
      <c r="Q3905">
        <v>250</v>
      </c>
      <c r="R3905">
        <v>197789</v>
      </c>
      <c r="S3905">
        <v>909</v>
      </c>
      <c r="T3905">
        <v>32244</v>
      </c>
      <c r="U3905">
        <v>1569</v>
      </c>
      <c r="V3905">
        <v>124087</v>
      </c>
      <c r="W3905">
        <v>9.6999999999999993</v>
      </c>
      <c r="X3905">
        <v>17.600000000000001</v>
      </c>
      <c r="Y3905">
        <v>23</v>
      </c>
      <c r="Z3905">
        <v>16.2</v>
      </c>
      <c r="AA3905">
        <v>14.1</v>
      </c>
      <c r="AB3905">
        <v>17.5</v>
      </c>
      <c r="AC3905">
        <v>10.8</v>
      </c>
      <c r="AD3905">
        <v>28.1</v>
      </c>
    </row>
    <row r="3906" spans="1:30" x14ac:dyDescent="0.45">
      <c r="A3906" t="s">
        <v>270</v>
      </c>
      <c r="B3906">
        <v>31180</v>
      </c>
      <c r="C3906" t="s">
        <v>684</v>
      </c>
      <c r="E3906">
        <v>54</v>
      </c>
      <c r="F3906" t="s">
        <v>50</v>
      </c>
      <c r="H3906">
        <v>1</v>
      </c>
      <c r="I3906" t="s">
        <v>32</v>
      </c>
      <c r="J3906">
        <v>1</v>
      </c>
      <c r="K3906" t="s">
        <v>32</v>
      </c>
      <c r="L3906">
        <v>0</v>
      </c>
      <c r="M3906" t="s">
        <v>32</v>
      </c>
      <c r="N3906">
        <v>2012</v>
      </c>
      <c r="O3906">
        <v>2815</v>
      </c>
      <c r="P3906">
        <v>680028</v>
      </c>
      <c r="Q3906">
        <v>654</v>
      </c>
      <c r="R3906">
        <v>580893</v>
      </c>
      <c r="S3906">
        <v>1018632</v>
      </c>
      <c r="T3906">
        <v>212339</v>
      </c>
      <c r="U3906">
        <v>2161</v>
      </c>
      <c r="V3906">
        <v>99135</v>
      </c>
      <c r="W3906">
        <v>9.9</v>
      </c>
      <c r="X3906">
        <v>17.899999999999999</v>
      </c>
      <c r="Y3906">
        <v>8.1999999999999993</v>
      </c>
      <c r="Z3906">
        <v>19.3</v>
      </c>
      <c r="AA3906">
        <v>11.7</v>
      </c>
      <c r="AB3906">
        <v>19.399999999999999</v>
      </c>
      <c r="AC3906">
        <v>13.4</v>
      </c>
      <c r="AD3906">
        <v>37.1</v>
      </c>
    </row>
    <row r="3907" spans="1:30" x14ac:dyDescent="0.45">
      <c r="A3907" t="s">
        <v>270</v>
      </c>
      <c r="B3907">
        <v>31180</v>
      </c>
      <c r="C3907" t="s">
        <v>684</v>
      </c>
      <c r="E3907">
        <v>55</v>
      </c>
      <c r="F3907" t="s">
        <v>59</v>
      </c>
      <c r="H3907">
        <v>1</v>
      </c>
      <c r="I3907" t="s">
        <v>32</v>
      </c>
      <c r="J3907">
        <v>1</v>
      </c>
      <c r="K3907" t="s">
        <v>32</v>
      </c>
      <c r="L3907">
        <v>0</v>
      </c>
      <c r="M3907" t="s">
        <v>32</v>
      </c>
      <c r="N3907">
        <v>2012</v>
      </c>
      <c r="O3907">
        <v>40</v>
      </c>
      <c r="Q3907">
        <v>40</v>
      </c>
      <c r="U3907">
        <v>0</v>
      </c>
      <c r="W3907">
        <v>31.4</v>
      </c>
      <c r="Y3907">
        <v>32.700000000000003</v>
      </c>
      <c r="AC3907">
        <v>0</v>
      </c>
    </row>
    <row r="3908" spans="1:30" x14ac:dyDescent="0.45">
      <c r="A3908" t="s">
        <v>270</v>
      </c>
      <c r="B3908">
        <v>31180</v>
      </c>
      <c r="C3908" t="s">
        <v>684</v>
      </c>
      <c r="E3908">
        <v>56</v>
      </c>
      <c r="F3908" t="s">
        <v>51</v>
      </c>
      <c r="H3908">
        <v>1</v>
      </c>
      <c r="I3908" t="s">
        <v>32</v>
      </c>
      <c r="J3908">
        <v>1</v>
      </c>
      <c r="K3908" t="s">
        <v>32</v>
      </c>
      <c r="L3908">
        <v>0</v>
      </c>
      <c r="M3908" t="s">
        <v>32</v>
      </c>
      <c r="N3908">
        <v>2012</v>
      </c>
      <c r="O3908">
        <v>1979</v>
      </c>
      <c r="P3908">
        <v>417902</v>
      </c>
      <c r="Q3908">
        <v>256</v>
      </c>
      <c r="R3908">
        <v>381001</v>
      </c>
      <c r="S3908">
        <v>7126</v>
      </c>
      <c r="T3908">
        <v>159789</v>
      </c>
      <c r="U3908">
        <v>1723</v>
      </c>
      <c r="V3908">
        <v>36901</v>
      </c>
      <c r="W3908">
        <v>12.3</v>
      </c>
      <c r="X3908">
        <v>36</v>
      </c>
      <c r="Y3908">
        <v>31.1</v>
      </c>
      <c r="Z3908">
        <v>41.3</v>
      </c>
      <c r="AA3908">
        <v>54.4</v>
      </c>
      <c r="AB3908">
        <v>46.1</v>
      </c>
      <c r="AC3908">
        <v>11.7</v>
      </c>
      <c r="AD3908">
        <v>40.1</v>
      </c>
    </row>
    <row r="3909" spans="1:30" x14ac:dyDescent="0.45">
      <c r="A3909" t="s">
        <v>270</v>
      </c>
      <c r="B3909">
        <v>31180</v>
      </c>
      <c r="C3909" t="s">
        <v>684</v>
      </c>
      <c r="E3909">
        <v>61</v>
      </c>
      <c r="F3909" t="s">
        <v>52</v>
      </c>
      <c r="H3909">
        <v>1</v>
      </c>
      <c r="I3909" t="s">
        <v>32</v>
      </c>
      <c r="J3909">
        <v>1</v>
      </c>
      <c r="K3909" t="s">
        <v>32</v>
      </c>
      <c r="L3909">
        <v>0</v>
      </c>
      <c r="M3909" t="s">
        <v>32</v>
      </c>
      <c r="N3909">
        <v>2012</v>
      </c>
      <c r="O3909">
        <v>623</v>
      </c>
      <c r="P3909">
        <v>88790</v>
      </c>
      <c r="Q3909">
        <v>73</v>
      </c>
      <c r="R3909">
        <v>83186</v>
      </c>
      <c r="S3909">
        <v>1612</v>
      </c>
      <c r="T3909">
        <v>33486</v>
      </c>
      <c r="U3909">
        <v>549</v>
      </c>
      <c r="W3909">
        <v>41.8</v>
      </c>
      <c r="X3909">
        <v>5.6</v>
      </c>
      <c r="Y3909">
        <v>15</v>
      </c>
      <c r="Z3909">
        <v>3.4</v>
      </c>
      <c r="AA3909">
        <v>3.8</v>
      </c>
      <c r="AB3909">
        <v>1.9</v>
      </c>
      <c r="AC3909">
        <v>44.7</v>
      </c>
    </row>
    <row r="3910" spans="1:30" x14ac:dyDescent="0.45">
      <c r="A3910" t="s">
        <v>270</v>
      </c>
      <c r="B3910">
        <v>31180</v>
      </c>
      <c r="C3910" t="s">
        <v>684</v>
      </c>
      <c r="E3910">
        <v>62</v>
      </c>
      <c r="F3910" t="s">
        <v>53</v>
      </c>
      <c r="H3910">
        <v>1</v>
      </c>
      <c r="I3910" t="s">
        <v>32</v>
      </c>
      <c r="J3910">
        <v>1</v>
      </c>
      <c r="K3910" t="s">
        <v>32</v>
      </c>
      <c r="L3910">
        <v>0</v>
      </c>
      <c r="M3910" t="s">
        <v>32</v>
      </c>
      <c r="N3910">
        <v>2012</v>
      </c>
      <c r="O3910">
        <v>2356</v>
      </c>
      <c r="P3910">
        <v>2818033</v>
      </c>
      <c r="Q3910">
        <v>874</v>
      </c>
      <c r="R3910">
        <v>2723313</v>
      </c>
      <c r="S3910">
        <v>22436</v>
      </c>
      <c r="T3910">
        <v>882846</v>
      </c>
      <c r="U3910">
        <v>1482</v>
      </c>
      <c r="V3910">
        <v>94721</v>
      </c>
      <c r="W3910">
        <v>9.4</v>
      </c>
      <c r="X3910">
        <v>31</v>
      </c>
      <c r="Y3910">
        <v>16.100000000000001</v>
      </c>
      <c r="Z3910">
        <v>33.700000000000003</v>
      </c>
      <c r="AA3910">
        <v>23.6</v>
      </c>
      <c r="AB3910">
        <v>23.5</v>
      </c>
      <c r="AC3910">
        <v>8.6999999999999993</v>
      </c>
      <c r="AD3910">
        <v>32.1</v>
      </c>
    </row>
    <row r="3911" spans="1:30" x14ac:dyDescent="0.45">
      <c r="A3911" t="s">
        <v>270</v>
      </c>
      <c r="B3911">
        <v>31180</v>
      </c>
      <c r="C3911" t="s">
        <v>684</v>
      </c>
      <c r="E3911">
        <v>71</v>
      </c>
      <c r="F3911" t="s">
        <v>54</v>
      </c>
      <c r="H3911">
        <v>1</v>
      </c>
      <c r="I3911" t="s">
        <v>32</v>
      </c>
      <c r="J3911">
        <v>1</v>
      </c>
      <c r="K3911" t="s">
        <v>32</v>
      </c>
      <c r="L3911">
        <v>0</v>
      </c>
      <c r="M3911" t="s">
        <v>32</v>
      </c>
      <c r="N3911">
        <v>2012</v>
      </c>
      <c r="O3911">
        <v>961</v>
      </c>
      <c r="P3911">
        <v>61572</v>
      </c>
      <c r="Q3911">
        <v>62</v>
      </c>
      <c r="R3911">
        <v>44512</v>
      </c>
      <c r="S3911">
        <v>935</v>
      </c>
      <c r="T3911">
        <v>14490</v>
      </c>
      <c r="U3911">
        <v>899</v>
      </c>
      <c r="V3911">
        <v>17060</v>
      </c>
      <c r="W3911">
        <v>10.5</v>
      </c>
      <c r="X3911">
        <v>13.3</v>
      </c>
      <c r="Y3911">
        <v>23.4</v>
      </c>
      <c r="Z3911">
        <v>18.100000000000001</v>
      </c>
      <c r="AA3911">
        <v>21.1</v>
      </c>
      <c r="AB3911">
        <v>17.600000000000001</v>
      </c>
      <c r="AC3911">
        <v>9.9</v>
      </c>
      <c r="AD3911">
        <v>38.1</v>
      </c>
    </row>
    <row r="3912" spans="1:30" x14ac:dyDescent="0.45">
      <c r="A3912" t="s">
        <v>270</v>
      </c>
      <c r="B3912">
        <v>31180</v>
      </c>
      <c r="C3912" t="s">
        <v>684</v>
      </c>
      <c r="E3912">
        <v>72</v>
      </c>
      <c r="F3912" t="s">
        <v>55</v>
      </c>
      <c r="H3912">
        <v>1</v>
      </c>
      <c r="I3912" t="s">
        <v>32</v>
      </c>
      <c r="J3912">
        <v>1</v>
      </c>
      <c r="K3912" t="s">
        <v>32</v>
      </c>
      <c r="L3912">
        <v>0</v>
      </c>
      <c r="M3912" t="s">
        <v>32</v>
      </c>
      <c r="N3912">
        <v>2012</v>
      </c>
      <c r="O3912">
        <v>682</v>
      </c>
      <c r="P3912">
        <v>659627</v>
      </c>
      <c r="Q3912">
        <v>504</v>
      </c>
      <c r="R3912">
        <v>650068</v>
      </c>
      <c r="S3912">
        <v>12913</v>
      </c>
      <c r="T3912">
        <v>169827</v>
      </c>
      <c r="U3912">
        <v>178</v>
      </c>
      <c r="V3912">
        <v>9560</v>
      </c>
      <c r="W3912">
        <v>18.899999999999999</v>
      </c>
      <c r="X3912">
        <v>17.399999999999999</v>
      </c>
      <c r="Y3912">
        <v>24.5</v>
      </c>
      <c r="Z3912">
        <v>18.399999999999999</v>
      </c>
      <c r="AA3912">
        <v>21.1</v>
      </c>
      <c r="AB3912">
        <v>17.3</v>
      </c>
      <c r="AC3912">
        <v>24.3</v>
      </c>
      <c r="AD3912">
        <v>37.799999999999997</v>
      </c>
    </row>
    <row r="3913" spans="1:30" x14ac:dyDescent="0.45">
      <c r="A3913" t="s">
        <v>270</v>
      </c>
      <c r="B3913">
        <v>31180</v>
      </c>
      <c r="C3913" t="s">
        <v>684</v>
      </c>
      <c r="E3913">
        <v>81</v>
      </c>
      <c r="F3913" t="s">
        <v>56</v>
      </c>
      <c r="G3913" t="s">
        <v>57</v>
      </c>
      <c r="H3913">
        <v>1</v>
      </c>
      <c r="I3913" t="s">
        <v>32</v>
      </c>
      <c r="J3913">
        <v>1</v>
      </c>
      <c r="K3913" t="s">
        <v>32</v>
      </c>
      <c r="L3913">
        <v>0</v>
      </c>
      <c r="M3913" t="s">
        <v>32</v>
      </c>
      <c r="N3913">
        <v>2012</v>
      </c>
      <c r="O3913">
        <v>2969</v>
      </c>
      <c r="P3913">
        <v>380752</v>
      </c>
      <c r="Q3913">
        <v>254</v>
      </c>
      <c r="R3913">
        <v>218023</v>
      </c>
      <c r="S3913">
        <v>2095</v>
      </c>
      <c r="T3913">
        <v>61703</v>
      </c>
      <c r="U3913">
        <v>2715</v>
      </c>
      <c r="V3913">
        <v>162729</v>
      </c>
      <c r="W3913">
        <v>8.4</v>
      </c>
      <c r="X3913">
        <v>27.8</v>
      </c>
      <c r="Y3913">
        <v>23.5</v>
      </c>
      <c r="Z3913">
        <v>29.2</v>
      </c>
      <c r="AA3913">
        <v>25.7</v>
      </c>
      <c r="AB3913">
        <v>29.2</v>
      </c>
      <c r="AC3913">
        <v>7.5</v>
      </c>
      <c r="AD3913">
        <v>41.2</v>
      </c>
    </row>
    <row r="3914" spans="1:30" x14ac:dyDescent="0.45">
      <c r="A3914" t="s">
        <v>271</v>
      </c>
      <c r="B3914">
        <v>31340</v>
      </c>
      <c r="C3914" t="s">
        <v>685</v>
      </c>
      <c r="E3914">
        <v>0</v>
      </c>
      <c r="F3914" t="s">
        <v>31</v>
      </c>
      <c r="H3914">
        <v>1</v>
      </c>
      <c r="I3914" t="s">
        <v>32</v>
      </c>
      <c r="J3914">
        <v>1</v>
      </c>
      <c r="K3914" t="s">
        <v>32</v>
      </c>
      <c r="L3914">
        <v>0</v>
      </c>
      <c r="M3914" t="s">
        <v>32</v>
      </c>
      <c r="N3914">
        <v>2012</v>
      </c>
      <c r="O3914">
        <v>17441</v>
      </c>
      <c r="P3914">
        <v>19603508</v>
      </c>
      <c r="Q3914">
        <v>4806</v>
      </c>
      <c r="R3914">
        <v>19111428</v>
      </c>
      <c r="S3914">
        <v>91043</v>
      </c>
      <c r="T3914">
        <v>3440444</v>
      </c>
      <c r="U3914">
        <v>12635</v>
      </c>
      <c r="V3914">
        <v>492081</v>
      </c>
      <c r="W3914">
        <v>4.0999999999999996</v>
      </c>
      <c r="X3914">
        <v>5.2</v>
      </c>
      <c r="Y3914">
        <v>8.6999999999999993</v>
      </c>
      <c r="Z3914">
        <v>5.3</v>
      </c>
      <c r="AA3914">
        <v>4.2</v>
      </c>
      <c r="AB3914">
        <v>3.9</v>
      </c>
      <c r="AC3914">
        <v>4.0999999999999996</v>
      </c>
      <c r="AD3914">
        <v>16.2</v>
      </c>
    </row>
    <row r="3915" spans="1:30" x14ac:dyDescent="0.45">
      <c r="A3915" t="s">
        <v>271</v>
      </c>
      <c r="B3915">
        <v>31340</v>
      </c>
      <c r="C3915" t="s">
        <v>685</v>
      </c>
      <c r="E3915">
        <v>11</v>
      </c>
      <c r="F3915" t="s">
        <v>33</v>
      </c>
      <c r="G3915" t="s">
        <v>34</v>
      </c>
      <c r="H3915">
        <v>1</v>
      </c>
      <c r="I3915" t="s">
        <v>32</v>
      </c>
      <c r="J3915">
        <v>1</v>
      </c>
      <c r="K3915" t="s">
        <v>32</v>
      </c>
      <c r="L3915">
        <v>0</v>
      </c>
      <c r="M3915" t="s">
        <v>32</v>
      </c>
      <c r="N3915">
        <v>2012</v>
      </c>
      <c r="O3915">
        <v>299</v>
      </c>
      <c r="P3915">
        <v>49505</v>
      </c>
      <c r="Q3915">
        <v>51</v>
      </c>
      <c r="R3915">
        <v>38003</v>
      </c>
      <c r="S3915">
        <v>200</v>
      </c>
      <c r="T3915">
        <v>6236</v>
      </c>
      <c r="U3915">
        <v>248</v>
      </c>
      <c r="V3915">
        <v>11502</v>
      </c>
      <c r="W3915">
        <v>27.7</v>
      </c>
      <c r="X3915">
        <v>26.2</v>
      </c>
      <c r="Y3915">
        <v>40.9</v>
      </c>
      <c r="Z3915">
        <v>36.200000000000003</v>
      </c>
      <c r="AA3915">
        <v>45</v>
      </c>
      <c r="AB3915">
        <v>53</v>
      </c>
      <c r="AC3915">
        <v>30.4</v>
      </c>
      <c r="AD3915">
        <v>40.5</v>
      </c>
    </row>
    <row r="3916" spans="1:30" x14ac:dyDescent="0.45">
      <c r="A3916" t="s">
        <v>271</v>
      </c>
      <c r="B3916">
        <v>31340</v>
      </c>
      <c r="C3916" t="s">
        <v>685</v>
      </c>
      <c r="E3916">
        <v>23</v>
      </c>
      <c r="F3916" t="s">
        <v>37</v>
      </c>
      <c r="H3916">
        <v>1</v>
      </c>
      <c r="I3916" t="s">
        <v>32</v>
      </c>
      <c r="J3916">
        <v>1</v>
      </c>
      <c r="K3916" t="s">
        <v>32</v>
      </c>
      <c r="L3916">
        <v>0</v>
      </c>
      <c r="M3916" t="s">
        <v>32</v>
      </c>
      <c r="N3916">
        <v>2012</v>
      </c>
      <c r="O3916">
        <v>2356</v>
      </c>
      <c r="P3916">
        <v>710729</v>
      </c>
      <c r="Q3916">
        <v>828</v>
      </c>
      <c r="R3916">
        <v>672972</v>
      </c>
      <c r="S3916">
        <v>4506</v>
      </c>
      <c r="T3916">
        <v>157020</v>
      </c>
      <c r="U3916">
        <v>1528</v>
      </c>
      <c r="V3916">
        <v>37757</v>
      </c>
      <c r="W3916">
        <v>11.8</v>
      </c>
      <c r="X3916">
        <v>7.9</v>
      </c>
      <c r="Y3916">
        <v>26.1</v>
      </c>
      <c r="Z3916">
        <v>9.1</v>
      </c>
      <c r="AA3916">
        <v>17.100000000000001</v>
      </c>
      <c r="AB3916">
        <v>11.9</v>
      </c>
      <c r="AC3916">
        <v>17.8</v>
      </c>
      <c r="AD3916">
        <v>19.100000000000001</v>
      </c>
    </row>
    <row r="3917" spans="1:30" x14ac:dyDescent="0.45">
      <c r="A3917" t="s">
        <v>271</v>
      </c>
      <c r="B3917">
        <v>31340</v>
      </c>
      <c r="C3917" t="s">
        <v>685</v>
      </c>
      <c r="E3917" t="s">
        <v>38</v>
      </c>
      <c r="F3917" t="s">
        <v>39</v>
      </c>
      <c r="H3917">
        <v>1</v>
      </c>
      <c r="I3917" t="s">
        <v>32</v>
      </c>
      <c r="J3917">
        <v>1</v>
      </c>
      <c r="K3917" t="s">
        <v>32</v>
      </c>
      <c r="L3917">
        <v>0</v>
      </c>
      <c r="M3917" t="s">
        <v>32</v>
      </c>
      <c r="N3917">
        <v>2012</v>
      </c>
      <c r="O3917">
        <v>543</v>
      </c>
      <c r="P3917">
        <v>6939934</v>
      </c>
      <c r="Q3917">
        <v>321</v>
      </c>
      <c r="R3917">
        <v>6924699</v>
      </c>
      <c r="S3917">
        <v>17462</v>
      </c>
      <c r="T3917">
        <v>982821</v>
      </c>
      <c r="U3917">
        <v>223</v>
      </c>
      <c r="W3917">
        <v>12.7</v>
      </c>
      <c r="X3917">
        <v>2.4</v>
      </c>
      <c r="Y3917">
        <v>9.9</v>
      </c>
      <c r="Z3917">
        <v>2.5</v>
      </c>
      <c r="AA3917">
        <v>5.2</v>
      </c>
      <c r="AB3917">
        <v>4</v>
      </c>
      <c r="AC3917">
        <v>33.9</v>
      </c>
    </row>
    <row r="3918" spans="1:30" x14ac:dyDescent="0.45">
      <c r="A3918" t="s">
        <v>271</v>
      </c>
      <c r="B3918">
        <v>31340</v>
      </c>
      <c r="C3918" t="s">
        <v>685</v>
      </c>
      <c r="E3918">
        <v>42</v>
      </c>
      <c r="F3918" t="s">
        <v>40</v>
      </c>
      <c r="H3918">
        <v>1</v>
      </c>
      <c r="I3918" t="s">
        <v>32</v>
      </c>
      <c r="J3918">
        <v>1</v>
      </c>
      <c r="K3918" t="s">
        <v>32</v>
      </c>
      <c r="L3918">
        <v>0</v>
      </c>
      <c r="M3918" t="s">
        <v>32</v>
      </c>
      <c r="N3918">
        <v>2012</v>
      </c>
      <c r="O3918">
        <v>371</v>
      </c>
      <c r="P3918">
        <v>1279790</v>
      </c>
      <c r="Q3918">
        <v>152</v>
      </c>
      <c r="R3918">
        <v>1258520</v>
      </c>
      <c r="S3918">
        <v>1978</v>
      </c>
      <c r="T3918">
        <v>87394</v>
      </c>
      <c r="U3918">
        <v>219</v>
      </c>
      <c r="V3918">
        <v>21270</v>
      </c>
      <c r="W3918">
        <v>20.7</v>
      </c>
      <c r="X3918">
        <v>40.1</v>
      </c>
      <c r="Y3918">
        <v>28.3</v>
      </c>
      <c r="Z3918">
        <v>42.5</v>
      </c>
      <c r="AA3918">
        <v>32.299999999999997</v>
      </c>
      <c r="AB3918">
        <v>30.8</v>
      </c>
      <c r="AC3918">
        <v>38.9</v>
      </c>
      <c r="AD3918">
        <v>18.2</v>
      </c>
    </row>
    <row r="3919" spans="1:30" x14ac:dyDescent="0.45">
      <c r="A3919" t="s">
        <v>271</v>
      </c>
      <c r="B3919">
        <v>31340</v>
      </c>
      <c r="C3919" t="s">
        <v>685</v>
      </c>
      <c r="E3919" t="s">
        <v>41</v>
      </c>
      <c r="F3919" t="s">
        <v>42</v>
      </c>
      <c r="H3919">
        <v>1</v>
      </c>
      <c r="I3919" t="s">
        <v>32</v>
      </c>
      <c r="J3919">
        <v>1</v>
      </c>
      <c r="K3919" t="s">
        <v>32</v>
      </c>
      <c r="L3919">
        <v>0</v>
      </c>
      <c r="M3919" t="s">
        <v>32</v>
      </c>
      <c r="N3919">
        <v>2012</v>
      </c>
      <c r="O3919">
        <v>1792</v>
      </c>
      <c r="P3919">
        <v>4115836</v>
      </c>
      <c r="Q3919">
        <v>697</v>
      </c>
      <c r="R3919">
        <v>4051976</v>
      </c>
      <c r="S3919">
        <v>14038</v>
      </c>
      <c r="T3919">
        <v>349406</v>
      </c>
      <c r="U3919">
        <v>1094</v>
      </c>
      <c r="W3919">
        <v>10.6</v>
      </c>
      <c r="X3919">
        <v>17.5</v>
      </c>
      <c r="Y3919">
        <v>15.2</v>
      </c>
      <c r="Z3919">
        <v>18</v>
      </c>
      <c r="AA3919">
        <v>13.1</v>
      </c>
      <c r="AB3919">
        <v>20.5</v>
      </c>
      <c r="AC3919">
        <v>14.2</v>
      </c>
    </row>
    <row r="3920" spans="1:30" x14ac:dyDescent="0.45">
      <c r="A3920" t="s">
        <v>271</v>
      </c>
      <c r="B3920">
        <v>31340</v>
      </c>
      <c r="C3920" t="s">
        <v>685</v>
      </c>
      <c r="E3920" t="s">
        <v>43</v>
      </c>
      <c r="F3920" t="s">
        <v>44</v>
      </c>
      <c r="G3920" t="s">
        <v>45</v>
      </c>
      <c r="H3920">
        <v>1</v>
      </c>
      <c r="I3920" t="s">
        <v>32</v>
      </c>
      <c r="J3920">
        <v>1</v>
      </c>
      <c r="K3920" t="s">
        <v>32</v>
      </c>
      <c r="L3920">
        <v>0</v>
      </c>
      <c r="M3920" t="s">
        <v>32</v>
      </c>
      <c r="N3920">
        <v>2012</v>
      </c>
      <c r="O3920">
        <v>649</v>
      </c>
      <c r="P3920">
        <v>393453</v>
      </c>
      <c r="Q3920">
        <v>167</v>
      </c>
      <c r="R3920">
        <v>360208</v>
      </c>
      <c r="S3920">
        <v>2025</v>
      </c>
      <c r="T3920">
        <v>93662</v>
      </c>
      <c r="U3920">
        <v>482</v>
      </c>
      <c r="V3920">
        <v>33245</v>
      </c>
      <c r="W3920">
        <v>20.9</v>
      </c>
      <c r="X3920">
        <v>8</v>
      </c>
      <c r="Y3920">
        <v>22</v>
      </c>
      <c r="Z3920">
        <v>6.6</v>
      </c>
      <c r="AA3920">
        <v>13.7</v>
      </c>
      <c r="AB3920">
        <v>5.7</v>
      </c>
      <c r="AC3920">
        <v>26.3</v>
      </c>
      <c r="AD3920">
        <v>32.6</v>
      </c>
    </row>
    <row r="3921" spans="1:30" x14ac:dyDescent="0.45">
      <c r="A3921" t="s">
        <v>271</v>
      </c>
      <c r="B3921">
        <v>31340</v>
      </c>
      <c r="C3921" t="s">
        <v>685</v>
      </c>
      <c r="E3921">
        <v>51</v>
      </c>
      <c r="F3921" t="s">
        <v>46</v>
      </c>
      <c r="H3921">
        <v>1</v>
      </c>
      <c r="I3921" t="s">
        <v>32</v>
      </c>
      <c r="J3921">
        <v>1</v>
      </c>
      <c r="K3921" t="s">
        <v>32</v>
      </c>
      <c r="L3921">
        <v>0</v>
      </c>
      <c r="M3921" t="s">
        <v>32</v>
      </c>
      <c r="N3921">
        <v>2012</v>
      </c>
      <c r="O3921">
        <v>185</v>
      </c>
      <c r="P3921">
        <v>165561</v>
      </c>
      <c r="Q3921">
        <v>51</v>
      </c>
      <c r="R3921">
        <v>163023</v>
      </c>
      <c r="S3921">
        <v>974</v>
      </c>
      <c r="T3921">
        <v>37801</v>
      </c>
      <c r="U3921">
        <v>134</v>
      </c>
      <c r="V3921">
        <v>2538</v>
      </c>
      <c r="W3921">
        <v>30.3</v>
      </c>
      <c r="X3921">
        <v>6</v>
      </c>
      <c r="Y3921">
        <v>61.2</v>
      </c>
      <c r="Z3921">
        <v>6.3</v>
      </c>
      <c r="AA3921">
        <v>12.8</v>
      </c>
      <c r="AB3921">
        <v>8.6999999999999993</v>
      </c>
      <c r="AC3921">
        <v>30.8</v>
      </c>
      <c r="AD3921">
        <v>8.6999999999999993</v>
      </c>
    </row>
    <row r="3922" spans="1:30" x14ac:dyDescent="0.45">
      <c r="A3922" t="s">
        <v>271</v>
      </c>
      <c r="B3922">
        <v>31340</v>
      </c>
      <c r="C3922" t="s">
        <v>685</v>
      </c>
      <c r="E3922">
        <v>52</v>
      </c>
      <c r="F3922" t="s">
        <v>47</v>
      </c>
      <c r="G3922" t="s">
        <v>48</v>
      </c>
      <c r="H3922">
        <v>1</v>
      </c>
      <c r="I3922" t="s">
        <v>32</v>
      </c>
      <c r="J3922">
        <v>1</v>
      </c>
      <c r="K3922" t="s">
        <v>32</v>
      </c>
      <c r="L3922">
        <v>0</v>
      </c>
      <c r="M3922" t="s">
        <v>32</v>
      </c>
      <c r="N3922">
        <v>2012</v>
      </c>
      <c r="O3922">
        <v>664</v>
      </c>
      <c r="P3922">
        <v>1682348</v>
      </c>
      <c r="Q3922">
        <v>229</v>
      </c>
      <c r="R3922">
        <v>1655929</v>
      </c>
      <c r="S3922">
        <v>4263</v>
      </c>
      <c r="T3922">
        <v>194946</v>
      </c>
      <c r="U3922">
        <v>435</v>
      </c>
      <c r="W3922">
        <v>26.9</v>
      </c>
      <c r="X3922">
        <v>8</v>
      </c>
      <c r="Y3922">
        <v>25</v>
      </c>
      <c r="Z3922">
        <v>8.5</v>
      </c>
      <c r="AA3922">
        <v>16.8</v>
      </c>
      <c r="AB3922">
        <v>17.899999999999999</v>
      </c>
      <c r="AC3922">
        <v>37.5</v>
      </c>
    </row>
    <row r="3923" spans="1:30" x14ac:dyDescent="0.45">
      <c r="A3923" t="s">
        <v>271</v>
      </c>
      <c r="B3923">
        <v>31340</v>
      </c>
      <c r="C3923" t="s">
        <v>685</v>
      </c>
      <c r="E3923">
        <v>53</v>
      </c>
      <c r="F3923" t="s">
        <v>49</v>
      </c>
      <c r="H3923">
        <v>1</v>
      </c>
      <c r="I3923" t="s">
        <v>32</v>
      </c>
      <c r="J3923">
        <v>1</v>
      </c>
      <c r="K3923" t="s">
        <v>32</v>
      </c>
      <c r="L3923">
        <v>0</v>
      </c>
      <c r="M3923" t="s">
        <v>32</v>
      </c>
      <c r="N3923">
        <v>2012</v>
      </c>
      <c r="O3923">
        <v>2086</v>
      </c>
      <c r="P3923">
        <v>251033</v>
      </c>
      <c r="Q3923">
        <v>230</v>
      </c>
      <c r="R3923">
        <v>113844</v>
      </c>
      <c r="S3923">
        <v>637</v>
      </c>
      <c r="T3923">
        <v>22022</v>
      </c>
      <c r="U3923">
        <v>1856</v>
      </c>
      <c r="V3923">
        <v>137188</v>
      </c>
      <c r="W3923">
        <v>8.9</v>
      </c>
      <c r="X3923">
        <v>16.600000000000001</v>
      </c>
      <c r="Y3923">
        <v>23.2</v>
      </c>
      <c r="Z3923">
        <v>18.399999999999999</v>
      </c>
      <c r="AA3923">
        <v>22.5</v>
      </c>
      <c r="AB3923">
        <v>27.6</v>
      </c>
      <c r="AC3923">
        <v>9.3000000000000007</v>
      </c>
      <c r="AD3923">
        <v>25.5</v>
      </c>
    </row>
    <row r="3924" spans="1:30" x14ac:dyDescent="0.45">
      <c r="A3924" t="s">
        <v>271</v>
      </c>
      <c r="B3924">
        <v>31340</v>
      </c>
      <c r="C3924" t="s">
        <v>685</v>
      </c>
      <c r="E3924">
        <v>54</v>
      </c>
      <c r="F3924" t="s">
        <v>50</v>
      </c>
      <c r="H3924">
        <v>1</v>
      </c>
      <c r="I3924" t="s">
        <v>32</v>
      </c>
      <c r="J3924">
        <v>1</v>
      </c>
      <c r="K3924" t="s">
        <v>32</v>
      </c>
      <c r="L3924">
        <v>0</v>
      </c>
      <c r="M3924" t="s">
        <v>32</v>
      </c>
      <c r="N3924">
        <v>2012</v>
      </c>
      <c r="O3924">
        <v>1967</v>
      </c>
      <c r="P3924">
        <v>1208220</v>
      </c>
      <c r="Q3924">
        <v>580</v>
      </c>
      <c r="R3924">
        <v>1170580</v>
      </c>
      <c r="S3924">
        <v>5676</v>
      </c>
      <c r="T3924">
        <v>378601</v>
      </c>
      <c r="U3924">
        <v>1387</v>
      </c>
      <c r="V3924">
        <v>37640</v>
      </c>
      <c r="W3924">
        <v>8.8000000000000007</v>
      </c>
      <c r="X3924">
        <v>7.8</v>
      </c>
      <c r="Y3924">
        <v>12.3</v>
      </c>
      <c r="Z3924">
        <v>8.4</v>
      </c>
      <c r="AA3924">
        <v>10.9</v>
      </c>
      <c r="AB3924">
        <v>12.7</v>
      </c>
      <c r="AC3924">
        <v>13.1</v>
      </c>
      <c r="AD3924">
        <v>32.9</v>
      </c>
    </row>
    <row r="3925" spans="1:30" x14ac:dyDescent="0.45">
      <c r="A3925" t="s">
        <v>271</v>
      </c>
      <c r="B3925">
        <v>31340</v>
      </c>
      <c r="C3925" t="s">
        <v>685</v>
      </c>
      <c r="E3925">
        <v>56</v>
      </c>
      <c r="F3925" t="s">
        <v>51</v>
      </c>
      <c r="H3925">
        <v>1</v>
      </c>
      <c r="I3925" t="s">
        <v>32</v>
      </c>
      <c r="J3925">
        <v>1</v>
      </c>
      <c r="K3925" t="s">
        <v>32</v>
      </c>
      <c r="L3925">
        <v>0</v>
      </c>
      <c r="M3925" t="s">
        <v>32</v>
      </c>
      <c r="N3925">
        <v>2012</v>
      </c>
      <c r="O3925">
        <v>1420</v>
      </c>
      <c r="P3925">
        <v>162617</v>
      </c>
      <c r="Q3925">
        <v>256</v>
      </c>
      <c r="R3925">
        <v>144703</v>
      </c>
      <c r="S3925">
        <v>3525</v>
      </c>
      <c r="T3925">
        <v>68940</v>
      </c>
      <c r="U3925">
        <v>1164</v>
      </c>
      <c r="V3925">
        <v>17914</v>
      </c>
      <c r="W3925">
        <v>10.1</v>
      </c>
      <c r="X3925">
        <v>7.5</v>
      </c>
      <c r="Y3925">
        <v>23.3</v>
      </c>
      <c r="Z3925">
        <v>8.8000000000000007</v>
      </c>
      <c r="AA3925">
        <v>11.8</v>
      </c>
      <c r="AB3925">
        <v>8.1</v>
      </c>
      <c r="AC3925">
        <v>9.4</v>
      </c>
      <c r="AD3925">
        <v>13.5</v>
      </c>
    </row>
    <row r="3926" spans="1:30" x14ac:dyDescent="0.45">
      <c r="A3926" t="s">
        <v>271</v>
      </c>
      <c r="B3926">
        <v>31340</v>
      </c>
      <c r="C3926" t="s">
        <v>685</v>
      </c>
      <c r="E3926">
        <v>61</v>
      </c>
      <c r="F3926" t="s">
        <v>52</v>
      </c>
      <c r="H3926">
        <v>1</v>
      </c>
      <c r="I3926" t="s">
        <v>32</v>
      </c>
      <c r="J3926">
        <v>1</v>
      </c>
      <c r="K3926" t="s">
        <v>32</v>
      </c>
      <c r="L3926">
        <v>0</v>
      </c>
      <c r="M3926" t="s">
        <v>32</v>
      </c>
      <c r="N3926">
        <v>2012</v>
      </c>
      <c r="O3926">
        <v>454</v>
      </c>
      <c r="P3926">
        <v>537984</v>
      </c>
      <c r="Q3926">
        <v>63</v>
      </c>
      <c r="R3926">
        <v>533088</v>
      </c>
      <c r="S3926">
        <v>9616</v>
      </c>
      <c r="T3926">
        <v>255691</v>
      </c>
      <c r="U3926">
        <v>391</v>
      </c>
      <c r="V3926">
        <v>4896</v>
      </c>
      <c r="W3926">
        <v>27.9</v>
      </c>
      <c r="X3926">
        <v>4.4000000000000004</v>
      </c>
      <c r="Y3926">
        <v>20</v>
      </c>
      <c r="Z3926">
        <v>4.5999999999999996</v>
      </c>
      <c r="AA3926">
        <v>3.5</v>
      </c>
      <c r="AB3926">
        <v>4.7</v>
      </c>
      <c r="AC3926">
        <v>30.8</v>
      </c>
      <c r="AD3926">
        <v>16</v>
      </c>
    </row>
    <row r="3927" spans="1:30" x14ac:dyDescent="0.45">
      <c r="A3927" t="s">
        <v>271</v>
      </c>
      <c r="B3927">
        <v>31340</v>
      </c>
      <c r="C3927" t="s">
        <v>685</v>
      </c>
      <c r="E3927">
        <v>62</v>
      </c>
      <c r="F3927" t="s">
        <v>53</v>
      </c>
      <c r="H3927">
        <v>1</v>
      </c>
      <c r="I3927" t="s">
        <v>32</v>
      </c>
      <c r="J3927">
        <v>1</v>
      </c>
      <c r="K3927" t="s">
        <v>32</v>
      </c>
      <c r="L3927">
        <v>0</v>
      </c>
      <c r="M3927" t="s">
        <v>32</v>
      </c>
      <c r="N3927">
        <v>2012</v>
      </c>
      <c r="O3927">
        <v>1154</v>
      </c>
      <c r="P3927">
        <v>1287743</v>
      </c>
      <c r="Q3927">
        <v>373</v>
      </c>
      <c r="R3927">
        <v>1271173</v>
      </c>
      <c r="S3927">
        <v>13360</v>
      </c>
      <c r="T3927">
        <v>508047</v>
      </c>
      <c r="U3927">
        <v>780</v>
      </c>
      <c r="V3927">
        <v>16569</v>
      </c>
      <c r="W3927">
        <v>11.5</v>
      </c>
      <c r="X3927">
        <v>7.6</v>
      </c>
      <c r="Y3927">
        <v>25.4</v>
      </c>
      <c r="Z3927">
        <v>8.1</v>
      </c>
      <c r="AA3927">
        <v>11.5</v>
      </c>
      <c r="AB3927">
        <v>9.1</v>
      </c>
      <c r="AC3927">
        <v>11.7</v>
      </c>
      <c r="AD3927">
        <v>26.9</v>
      </c>
    </row>
    <row r="3928" spans="1:30" x14ac:dyDescent="0.45">
      <c r="A3928" t="s">
        <v>271</v>
      </c>
      <c r="B3928">
        <v>31340</v>
      </c>
      <c r="C3928" t="s">
        <v>685</v>
      </c>
      <c r="E3928">
        <v>71</v>
      </c>
      <c r="F3928" t="s">
        <v>54</v>
      </c>
      <c r="H3928">
        <v>1</v>
      </c>
      <c r="I3928" t="s">
        <v>32</v>
      </c>
      <c r="J3928">
        <v>1</v>
      </c>
      <c r="K3928" t="s">
        <v>32</v>
      </c>
      <c r="L3928">
        <v>0</v>
      </c>
      <c r="M3928" t="s">
        <v>32</v>
      </c>
      <c r="N3928">
        <v>2012</v>
      </c>
      <c r="O3928">
        <v>683</v>
      </c>
      <c r="P3928">
        <v>62333</v>
      </c>
      <c r="Q3928">
        <v>88</v>
      </c>
      <c r="R3928">
        <v>50092</v>
      </c>
      <c r="S3928">
        <v>1015</v>
      </c>
      <c r="T3928">
        <v>17398</v>
      </c>
      <c r="U3928">
        <v>595</v>
      </c>
      <c r="V3928">
        <v>12241</v>
      </c>
      <c r="W3928">
        <v>13.8</v>
      </c>
      <c r="X3928">
        <v>30.4</v>
      </c>
      <c r="Y3928">
        <v>33.6</v>
      </c>
      <c r="Z3928">
        <v>40.5</v>
      </c>
      <c r="AA3928">
        <v>29.6</v>
      </c>
      <c r="AB3928">
        <v>35.6</v>
      </c>
      <c r="AC3928">
        <v>17.100000000000001</v>
      </c>
      <c r="AD3928">
        <v>24.1</v>
      </c>
    </row>
    <row r="3929" spans="1:30" x14ac:dyDescent="0.45">
      <c r="A3929" t="s">
        <v>271</v>
      </c>
      <c r="B3929">
        <v>31340</v>
      </c>
      <c r="C3929" t="s">
        <v>685</v>
      </c>
      <c r="E3929">
        <v>72</v>
      </c>
      <c r="F3929" t="s">
        <v>55</v>
      </c>
      <c r="H3929">
        <v>1</v>
      </c>
      <c r="I3929" t="s">
        <v>32</v>
      </c>
      <c r="J3929">
        <v>1</v>
      </c>
      <c r="K3929" t="s">
        <v>32</v>
      </c>
      <c r="L3929">
        <v>0</v>
      </c>
      <c r="M3929" t="s">
        <v>32</v>
      </c>
      <c r="N3929">
        <v>2012</v>
      </c>
      <c r="O3929">
        <v>576</v>
      </c>
      <c r="P3929">
        <v>362058</v>
      </c>
      <c r="Q3929">
        <v>414</v>
      </c>
      <c r="R3929">
        <v>350696</v>
      </c>
      <c r="S3929">
        <v>8512</v>
      </c>
      <c r="T3929">
        <v>96988</v>
      </c>
      <c r="U3929">
        <v>162</v>
      </c>
      <c r="W3929">
        <v>22.7</v>
      </c>
      <c r="X3929">
        <v>17</v>
      </c>
      <c r="Y3929">
        <v>28.5</v>
      </c>
      <c r="Z3929">
        <v>18.5</v>
      </c>
      <c r="AA3929">
        <v>19.3</v>
      </c>
      <c r="AB3929">
        <v>18.899999999999999</v>
      </c>
      <c r="AC3929">
        <v>43.2</v>
      </c>
    </row>
    <row r="3930" spans="1:30" x14ac:dyDescent="0.45">
      <c r="A3930" t="s">
        <v>271</v>
      </c>
      <c r="B3930">
        <v>31340</v>
      </c>
      <c r="C3930" t="s">
        <v>685</v>
      </c>
      <c r="E3930">
        <v>81</v>
      </c>
      <c r="F3930" t="s">
        <v>56</v>
      </c>
      <c r="G3930" t="s">
        <v>57</v>
      </c>
      <c r="H3930">
        <v>1</v>
      </c>
      <c r="I3930" t="s">
        <v>32</v>
      </c>
      <c r="J3930">
        <v>1</v>
      </c>
      <c r="K3930" t="s">
        <v>32</v>
      </c>
      <c r="L3930">
        <v>0</v>
      </c>
      <c r="M3930" t="s">
        <v>32</v>
      </c>
      <c r="N3930">
        <v>2012</v>
      </c>
      <c r="O3930">
        <v>2274</v>
      </c>
      <c r="P3930">
        <v>181200</v>
      </c>
      <c r="Q3930">
        <v>343</v>
      </c>
      <c r="R3930">
        <v>139103</v>
      </c>
      <c r="S3930">
        <v>1872</v>
      </c>
      <c r="T3930">
        <v>44906</v>
      </c>
      <c r="U3930">
        <v>1931</v>
      </c>
      <c r="V3930">
        <v>42097</v>
      </c>
      <c r="W3930">
        <v>7.8</v>
      </c>
      <c r="X3930">
        <v>11.5</v>
      </c>
      <c r="Y3930">
        <v>18.2</v>
      </c>
      <c r="Z3930">
        <v>15.3</v>
      </c>
      <c r="AA3930">
        <v>22.4</v>
      </c>
      <c r="AB3930">
        <v>17.3</v>
      </c>
      <c r="AC3930">
        <v>8</v>
      </c>
      <c r="AD3930">
        <v>23.4</v>
      </c>
    </row>
    <row r="3931" spans="1:30" x14ac:dyDescent="0.45">
      <c r="A3931" t="s">
        <v>272</v>
      </c>
      <c r="B3931">
        <v>31420</v>
      </c>
      <c r="C3931" s="1" t="s">
        <v>686</v>
      </c>
      <c r="E3931">
        <v>0</v>
      </c>
      <c r="F3931" t="s">
        <v>31</v>
      </c>
      <c r="H3931">
        <v>1</v>
      </c>
      <c r="I3931" t="s">
        <v>32</v>
      </c>
      <c r="J3931">
        <v>1</v>
      </c>
      <c r="K3931" t="s">
        <v>32</v>
      </c>
      <c r="L3931">
        <v>0</v>
      </c>
      <c r="M3931" t="s">
        <v>32</v>
      </c>
      <c r="N3931">
        <v>2012</v>
      </c>
      <c r="O3931">
        <v>21571</v>
      </c>
      <c r="P3931">
        <v>15705739</v>
      </c>
      <c r="Q3931">
        <v>4035</v>
      </c>
      <c r="R3931">
        <v>15113130</v>
      </c>
      <c r="S3931">
        <v>72701</v>
      </c>
      <c r="T3931">
        <v>2441604</v>
      </c>
      <c r="U3931">
        <v>17536</v>
      </c>
      <c r="V3931">
        <v>592610</v>
      </c>
      <c r="W3931">
        <v>3.2</v>
      </c>
      <c r="X3931">
        <v>2.7</v>
      </c>
      <c r="Y3931">
        <v>7.4</v>
      </c>
      <c r="Z3931">
        <v>2.9</v>
      </c>
      <c r="AA3931">
        <v>5.8</v>
      </c>
      <c r="AB3931">
        <v>3.4</v>
      </c>
      <c r="AC3931">
        <v>3.3</v>
      </c>
      <c r="AD3931">
        <v>16.2</v>
      </c>
    </row>
    <row r="3932" spans="1:30" x14ac:dyDescent="0.45">
      <c r="A3932" t="s">
        <v>272</v>
      </c>
      <c r="B3932">
        <v>31420</v>
      </c>
      <c r="C3932" s="1" t="s">
        <v>686</v>
      </c>
      <c r="E3932">
        <v>11</v>
      </c>
      <c r="F3932" t="s">
        <v>33</v>
      </c>
      <c r="G3932" t="s">
        <v>34</v>
      </c>
      <c r="H3932">
        <v>1</v>
      </c>
      <c r="I3932" t="s">
        <v>32</v>
      </c>
      <c r="J3932">
        <v>1</v>
      </c>
      <c r="K3932" t="s">
        <v>32</v>
      </c>
      <c r="L3932">
        <v>0</v>
      </c>
      <c r="M3932" t="s">
        <v>32</v>
      </c>
      <c r="N3932">
        <v>2012</v>
      </c>
      <c r="O3932">
        <v>148</v>
      </c>
      <c r="Q3932">
        <v>64</v>
      </c>
      <c r="U3932">
        <v>84</v>
      </c>
      <c r="W3932">
        <v>32.299999999999997</v>
      </c>
      <c r="Y3932">
        <v>45.5</v>
      </c>
      <c r="AC3932">
        <v>32</v>
      </c>
    </row>
    <row r="3933" spans="1:30" x14ac:dyDescent="0.45">
      <c r="A3933" t="s">
        <v>272</v>
      </c>
      <c r="B3933">
        <v>31420</v>
      </c>
      <c r="C3933" s="1" t="s">
        <v>686</v>
      </c>
      <c r="E3933">
        <v>23</v>
      </c>
      <c r="F3933" t="s">
        <v>37</v>
      </c>
      <c r="H3933">
        <v>1</v>
      </c>
      <c r="I3933" t="s">
        <v>32</v>
      </c>
      <c r="J3933">
        <v>1</v>
      </c>
      <c r="K3933" t="s">
        <v>32</v>
      </c>
      <c r="L3933">
        <v>0</v>
      </c>
      <c r="M3933" t="s">
        <v>32</v>
      </c>
      <c r="N3933">
        <v>2012</v>
      </c>
      <c r="O3933">
        <v>1763</v>
      </c>
      <c r="P3933">
        <v>428076</v>
      </c>
      <c r="Q3933">
        <v>358</v>
      </c>
      <c r="R3933">
        <v>371027</v>
      </c>
      <c r="S3933">
        <v>1720</v>
      </c>
      <c r="T3933">
        <v>66565</v>
      </c>
      <c r="U3933">
        <v>1405</v>
      </c>
      <c r="V3933">
        <v>57049</v>
      </c>
      <c r="W3933">
        <v>11.2</v>
      </c>
      <c r="X3933">
        <v>8.9</v>
      </c>
      <c r="Y3933">
        <v>24.1</v>
      </c>
      <c r="Z3933">
        <v>11.6</v>
      </c>
      <c r="AA3933">
        <v>20.399999999999999</v>
      </c>
      <c r="AB3933">
        <v>16.2</v>
      </c>
      <c r="AC3933">
        <v>9.8000000000000007</v>
      </c>
      <c r="AD3933">
        <v>34.9</v>
      </c>
    </row>
    <row r="3934" spans="1:30" x14ac:dyDescent="0.45">
      <c r="A3934" t="s">
        <v>272</v>
      </c>
      <c r="B3934">
        <v>31420</v>
      </c>
      <c r="C3934" s="1" t="s">
        <v>686</v>
      </c>
      <c r="E3934" t="s">
        <v>38</v>
      </c>
      <c r="F3934" t="s">
        <v>39</v>
      </c>
      <c r="H3934">
        <v>1</v>
      </c>
      <c r="I3934" t="s">
        <v>32</v>
      </c>
      <c r="J3934">
        <v>1</v>
      </c>
      <c r="K3934" t="s">
        <v>32</v>
      </c>
      <c r="L3934">
        <v>0</v>
      </c>
      <c r="M3934" t="s">
        <v>32</v>
      </c>
      <c r="N3934">
        <v>2012</v>
      </c>
      <c r="O3934">
        <v>332</v>
      </c>
      <c r="P3934">
        <v>1752624</v>
      </c>
      <c r="Q3934">
        <v>158</v>
      </c>
      <c r="R3934">
        <v>1744445</v>
      </c>
      <c r="S3934">
        <v>5162</v>
      </c>
      <c r="T3934">
        <v>239006</v>
      </c>
      <c r="U3934">
        <v>174</v>
      </c>
      <c r="V3934">
        <v>8179</v>
      </c>
      <c r="W3934">
        <v>15.4</v>
      </c>
      <c r="X3934">
        <v>3.9</v>
      </c>
      <c r="Y3934">
        <v>14.9</v>
      </c>
      <c r="Z3934">
        <v>4.0999999999999996</v>
      </c>
      <c r="AA3934">
        <v>5.0999999999999996</v>
      </c>
      <c r="AB3934">
        <v>5</v>
      </c>
      <c r="AC3934">
        <v>28.1</v>
      </c>
      <c r="AD3934">
        <v>25.7</v>
      </c>
    </row>
    <row r="3935" spans="1:30" x14ac:dyDescent="0.45">
      <c r="A3935" t="s">
        <v>272</v>
      </c>
      <c r="B3935">
        <v>31420</v>
      </c>
      <c r="C3935" s="1" t="s">
        <v>686</v>
      </c>
      <c r="E3935">
        <v>42</v>
      </c>
      <c r="F3935" t="s">
        <v>40</v>
      </c>
      <c r="H3935">
        <v>1</v>
      </c>
      <c r="I3935" t="s">
        <v>32</v>
      </c>
      <c r="J3935">
        <v>1</v>
      </c>
      <c r="K3935" t="s">
        <v>32</v>
      </c>
      <c r="L3935">
        <v>0</v>
      </c>
      <c r="M3935" t="s">
        <v>32</v>
      </c>
      <c r="N3935">
        <v>2012</v>
      </c>
      <c r="O3935">
        <v>387</v>
      </c>
      <c r="P3935">
        <v>2716257</v>
      </c>
      <c r="Q3935">
        <v>196</v>
      </c>
      <c r="R3935">
        <v>2700078</v>
      </c>
      <c r="S3935">
        <v>2782</v>
      </c>
      <c r="T3935">
        <v>135936</v>
      </c>
      <c r="U3935">
        <v>191</v>
      </c>
      <c r="W3935">
        <v>16.8</v>
      </c>
      <c r="X3935">
        <v>4.3</v>
      </c>
      <c r="Y3935">
        <v>14.4</v>
      </c>
      <c r="Z3935">
        <v>4.4000000000000004</v>
      </c>
      <c r="AA3935">
        <v>8.4</v>
      </c>
      <c r="AB3935">
        <v>7</v>
      </c>
      <c r="AC3935">
        <v>24.1</v>
      </c>
    </row>
    <row r="3936" spans="1:30" x14ac:dyDescent="0.45">
      <c r="A3936" t="s">
        <v>272</v>
      </c>
      <c r="B3936">
        <v>31420</v>
      </c>
      <c r="C3936" s="1" t="s">
        <v>686</v>
      </c>
      <c r="E3936" t="s">
        <v>41</v>
      </c>
      <c r="F3936" t="s">
        <v>42</v>
      </c>
      <c r="H3936">
        <v>1</v>
      </c>
      <c r="I3936" t="s">
        <v>32</v>
      </c>
      <c r="J3936">
        <v>1</v>
      </c>
      <c r="K3936" t="s">
        <v>32</v>
      </c>
      <c r="L3936">
        <v>0</v>
      </c>
      <c r="M3936" t="s">
        <v>32</v>
      </c>
      <c r="N3936">
        <v>2012</v>
      </c>
      <c r="O3936">
        <v>1748</v>
      </c>
      <c r="P3936">
        <v>2766508</v>
      </c>
      <c r="Q3936">
        <v>725</v>
      </c>
      <c r="R3936">
        <v>2739266</v>
      </c>
      <c r="S3936">
        <v>10896</v>
      </c>
      <c r="T3936">
        <v>244695</v>
      </c>
      <c r="U3936">
        <v>1023</v>
      </c>
      <c r="V3936">
        <v>27242</v>
      </c>
      <c r="W3936">
        <v>8.6999999999999993</v>
      </c>
      <c r="X3936">
        <v>4.7</v>
      </c>
      <c r="Y3936">
        <v>13.9</v>
      </c>
      <c r="Z3936">
        <v>4.7</v>
      </c>
      <c r="AA3936">
        <v>4.5</v>
      </c>
      <c r="AB3936">
        <v>4.5</v>
      </c>
      <c r="AC3936">
        <v>10.9</v>
      </c>
      <c r="AD3936">
        <v>21.5</v>
      </c>
    </row>
    <row r="3937" spans="1:30" x14ac:dyDescent="0.45">
      <c r="A3937" t="s">
        <v>272</v>
      </c>
      <c r="B3937">
        <v>31420</v>
      </c>
      <c r="C3937" s="1" t="s">
        <v>686</v>
      </c>
      <c r="E3937" t="s">
        <v>43</v>
      </c>
      <c r="F3937" t="s">
        <v>44</v>
      </c>
      <c r="G3937" t="s">
        <v>45</v>
      </c>
      <c r="H3937">
        <v>1</v>
      </c>
      <c r="I3937" t="s">
        <v>32</v>
      </c>
      <c r="J3937">
        <v>1</v>
      </c>
      <c r="K3937" t="s">
        <v>32</v>
      </c>
      <c r="L3937">
        <v>0</v>
      </c>
      <c r="M3937" t="s">
        <v>32</v>
      </c>
      <c r="N3937">
        <v>2012</v>
      </c>
      <c r="O3937">
        <v>1007</v>
      </c>
      <c r="P3937">
        <v>446607</v>
      </c>
      <c r="Q3937">
        <v>155</v>
      </c>
      <c r="R3937">
        <v>391207</v>
      </c>
      <c r="S3937">
        <v>2513</v>
      </c>
      <c r="T3937">
        <v>96970</v>
      </c>
      <c r="U3937">
        <v>852</v>
      </c>
      <c r="V3937">
        <v>55399</v>
      </c>
      <c r="W3937">
        <v>13.5</v>
      </c>
      <c r="X3937">
        <v>8.4</v>
      </c>
      <c r="Y3937">
        <v>14</v>
      </c>
      <c r="Z3937">
        <v>8.6999999999999993</v>
      </c>
      <c r="AA3937">
        <v>5.5</v>
      </c>
      <c r="AB3937">
        <v>4.9000000000000004</v>
      </c>
      <c r="AC3937">
        <v>14.3</v>
      </c>
      <c r="AD3937">
        <v>22.4</v>
      </c>
    </row>
    <row r="3938" spans="1:30" x14ac:dyDescent="0.45">
      <c r="A3938" t="s">
        <v>272</v>
      </c>
      <c r="B3938">
        <v>31420</v>
      </c>
      <c r="C3938" s="1" t="s">
        <v>686</v>
      </c>
      <c r="E3938">
        <v>51</v>
      </c>
      <c r="F3938" t="s">
        <v>46</v>
      </c>
      <c r="H3938">
        <v>1</v>
      </c>
      <c r="I3938" t="s">
        <v>32</v>
      </c>
      <c r="J3938">
        <v>1</v>
      </c>
      <c r="K3938" t="s">
        <v>32</v>
      </c>
      <c r="L3938">
        <v>0</v>
      </c>
      <c r="M3938" t="s">
        <v>32</v>
      </c>
      <c r="N3938">
        <v>2012</v>
      </c>
      <c r="O3938">
        <v>293</v>
      </c>
      <c r="P3938">
        <v>476033</v>
      </c>
      <c r="Q3938">
        <v>45</v>
      </c>
      <c r="R3938">
        <v>471806</v>
      </c>
      <c r="S3938">
        <v>1336</v>
      </c>
      <c r="T3938">
        <v>66134</v>
      </c>
      <c r="U3938">
        <v>249</v>
      </c>
      <c r="V3938">
        <v>4227</v>
      </c>
      <c r="W3938">
        <v>29.4</v>
      </c>
      <c r="X3938">
        <v>1.4</v>
      </c>
      <c r="Y3938">
        <v>18.2</v>
      </c>
      <c r="Z3938">
        <v>1.4</v>
      </c>
      <c r="AA3938">
        <v>4.2</v>
      </c>
      <c r="AB3938">
        <v>3.1</v>
      </c>
      <c r="AC3938">
        <v>31.6</v>
      </c>
      <c r="AD3938">
        <v>25.9</v>
      </c>
    </row>
    <row r="3939" spans="1:30" x14ac:dyDescent="0.45">
      <c r="A3939" t="s">
        <v>272</v>
      </c>
      <c r="B3939">
        <v>31420</v>
      </c>
      <c r="C3939" s="1" t="s">
        <v>686</v>
      </c>
      <c r="E3939">
        <v>52</v>
      </c>
      <c r="F3939" t="s">
        <v>47</v>
      </c>
      <c r="G3939" t="s">
        <v>48</v>
      </c>
      <c r="H3939">
        <v>1</v>
      </c>
      <c r="I3939" t="s">
        <v>32</v>
      </c>
      <c r="J3939">
        <v>1</v>
      </c>
      <c r="K3939" t="s">
        <v>32</v>
      </c>
      <c r="L3939">
        <v>0</v>
      </c>
      <c r="M3939" t="s">
        <v>32</v>
      </c>
      <c r="N3939">
        <v>2012</v>
      </c>
      <c r="O3939">
        <v>811</v>
      </c>
      <c r="P3939">
        <v>3187793</v>
      </c>
      <c r="Q3939">
        <v>237</v>
      </c>
      <c r="R3939">
        <v>3159586</v>
      </c>
      <c r="S3939">
        <v>7930</v>
      </c>
      <c r="T3939">
        <v>363602</v>
      </c>
      <c r="U3939">
        <v>574</v>
      </c>
      <c r="W3939">
        <v>22.8</v>
      </c>
      <c r="X3939">
        <v>5.6</v>
      </c>
      <c r="Y3939">
        <v>20.5</v>
      </c>
      <c r="Z3939">
        <v>5.9</v>
      </c>
      <c r="AA3939">
        <v>5</v>
      </c>
      <c r="AB3939">
        <v>4.8</v>
      </c>
      <c r="AC3939">
        <v>25.1</v>
      </c>
    </row>
    <row r="3940" spans="1:30" x14ac:dyDescent="0.45">
      <c r="A3940" t="s">
        <v>272</v>
      </c>
      <c r="B3940">
        <v>31420</v>
      </c>
      <c r="C3940" s="1" t="s">
        <v>686</v>
      </c>
      <c r="E3940">
        <v>53</v>
      </c>
      <c r="F3940" t="s">
        <v>49</v>
      </c>
      <c r="H3940">
        <v>1</v>
      </c>
      <c r="I3940" t="s">
        <v>32</v>
      </c>
      <c r="J3940">
        <v>1</v>
      </c>
      <c r="K3940" t="s">
        <v>32</v>
      </c>
      <c r="L3940">
        <v>0</v>
      </c>
      <c r="M3940" t="s">
        <v>32</v>
      </c>
      <c r="N3940">
        <v>2012</v>
      </c>
      <c r="O3940">
        <v>1653</v>
      </c>
      <c r="P3940">
        <v>298491</v>
      </c>
      <c r="Q3940">
        <v>220</v>
      </c>
      <c r="R3940">
        <v>158708</v>
      </c>
      <c r="S3940">
        <v>1042</v>
      </c>
      <c r="T3940">
        <v>30325</v>
      </c>
      <c r="U3940">
        <v>1433</v>
      </c>
      <c r="W3940">
        <v>28.6</v>
      </c>
      <c r="X3940">
        <v>26.3</v>
      </c>
      <c r="Y3940">
        <v>16.8</v>
      </c>
      <c r="Z3940">
        <v>8.4</v>
      </c>
      <c r="AA3940">
        <v>7.3</v>
      </c>
      <c r="AB3940">
        <v>8</v>
      </c>
      <c r="AC3940">
        <v>29.7</v>
      </c>
    </row>
    <row r="3941" spans="1:30" x14ac:dyDescent="0.45">
      <c r="A3941" t="s">
        <v>272</v>
      </c>
      <c r="B3941">
        <v>31420</v>
      </c>
      <c r="C3941" s="1" t="s">
        <v>686</v>
      </c>
      <c r="E3941">
        <v>54</v>
      </c>
      <c r="F3941" t="s">
        <v>50</v>
      </c>
      <c r="H3941">
        <v>1</v>
      </c>
      <c r="I3941" t="s">
        <v>32</v>
      </c>
      <c r="J3941">
        <v>1</v>
      </c>
      <c r="K3941" t="s">
        <v>32</v>
      </c>
      <c r="L3941">
        <v>0</v>
      </c>
      <c r="M3941" t="s">
        <v>32</v>
      </c>
      <c r="N3941">
        <v>2012</v>
      </c>
      <c r="O3941">
        <v>1604</v>
      </c>
      <c r="P3941">
        <v>431279</v>
      </c>
      <c r="Q3941">
        <v>457</v>
      </c>
      <c r="R3941">
        <v>397227</v>
      </c>
      <c r="S3941">
        <v>3179</v>
      </c>
      <c r="T3941">
        <v>136816</v>
      </c>
      <c r="U3941">
        <v>1147</v>
      </c>
      <c r="V3941">
        <v>34052</v>
      </c>
      <c r="W3941">
        <v>11.2</v>
      </c>
      <c r="X3941">
        <v>16.899999999999999</v>
      </c>
      <c r="Y3941">
        <v>19.600000000000001</v>
      </c>
      <c r="Z3941">
        <v>20</v>
      </c>
      <c r="AA3941">
        <v>22.8</v>
      </c>
      <c r="AB3941">
        <v>16.399999999999999</v>
      </c>
      <c r="AC3941">
        <v>14.5</v>
      </c>
      <c r="AD3941">
        <v>27.1</v>
      </c>
    </row>
    <row r="3942" spans="1:30" x14ac:dyDescent="0.45">
      <c r="A3942" t="s">
        <v>272</v>
      </c>
      <c r="B3942">
        <v>31420</v>
      </c>
      <c r="C3942" s="1" t="s">
        <v>686</v>
      </c>
      <c r="E3942">
        <v>55</v>
      </c>
      <c r="F3942" t="s">
        <v>59</v>
      </c>
      <c r="H3942">
        <v>1</v>
      </c>
      <c r="I3942" t="s">
        <v>32</v>
      </c>
      <c r="J3942">
        <v>1</v>
      </c>
      <c r="K3942" t="s">
        <v>32</v>
      </c>
      <c r="L3942">
        <v>0</v>
      </c>
      <c r="M3942" t="s">
        <v>32</v>
      </c>
      <c r="N3942">
        <v>2012</v>
      </c>
      <c r="O3942">
        <v>34</v>
      </c>
      <c r="P3942">
        <v>55228</v>
      </c>
      <c r="Q3942">
        <v>34</v>
      </c>
      <c r="R3942">
        <v>55228</v>
      </c>
      <c r="S3942">
        <v>1299</v>
      </c>
      <c r="T3942">
        <v>65212</v>
      </c>
      <c r="U3942">
        <v>0</v>
      </c>
      <c r="V3942">
        <v>0</v>
      </c>
      <c r="W3942">
        <v>0</v>
      </c>
      <c r="X3942">
        <v>0.1</v>
      </c>
      <c r="Y3942">
        <v>0</v>
      </c>
      <c r="Z3942">
        <v>0.1</v>
      </c>
      <c r="AA3942">
        <v>3.5</v>
      </c>
      <c r="AB3942">
        <v>2.9</v>
      </c>
      <c r="AC3942">
        <v>0</v>
      </c>
      <c r="AD3942">
        <v>0</v>
      </c>
    </row>
    <row r="3943" spans="1:30" x14ac:dyDescent="0.45">
      <c r="A3943" t="s">
        <v>272</v>
      </c>
      <c r="B3943">
        <v>31420</v>
      </c>
      <c r="C3943" s="1" t="s">
        <v>686</v>
      </c>
      <c r="E3943">
        <v>56</v>
      </c>
      <c r="F3943" t="s">
        <v>51</v>
      </c>
      <c r="H3943">
        <v>1</v>
      </c>
      <c r="I3943" t="s">
        <v>32</v>
      </c>
      <c r="J3943">
        <v>1</v>
      </c>
      <c r="K3943" t="s">
        <v>32</v>
      </c>
      <c r="L3943">
        <v>0</v>
      </c>
      <c r="M3943" t="s">
        <v>32</v>
      </c>
      <c r="N3943">
        <v>2012</v>
      </c>
      <c r="O3943">
        <v>2608</v>
      </c>
      <c r="P3943">
        <v>339000</v>
      </c>
      <c r="Q3943">
        <v>276</v>
      </c>
      <c r="R3943">
        <v>302795</v>
      </c>
      <c r="S3943">
        <v>9786</v>
      </c>
      <c r="T3943">
        <v>154781</v>
      </c>
      <c r="U3943">
        <v>2331</v>
      </c>
      <c r="V3943">
        <v>36205</v>
      </c>
      <c r="W3943">
        <v>9.6999999999999993</v>
      </c>
      <c r="X3943">
        <v>13.8</v>
      </c>
      <c r="Y3943">
        <v>22.5</v>
      </c>
      <c r="Z3943">
        <v>14.5</v>
      </c>
      <c r="AA3943">
        <v>10.5</v>
      </c>
      <c r="AB3943">
        <v>8.1999999999999993</v>
      </c>
      <c r="AC3943">
        <v>10</v>
      </c>
      <c r="AD3943">
        <v>36.200000000000003</v>
      </c>
    </row>
    <row r="3944" spans="1:30" x14ac:dyDescent="0.45">
      <c r="A3944" t="s">
        <v>272</v>
      </c>
      <c r="B3944">
        <v>31420</v>
      </c>
      <c r="C3944" s="1" t="s">
        <v>686</v>
      </c>
      <c r="E3944">
        <v>61</v>
      </c>
      <c r="F3944" t="s">
        <v>52</v>
      </c>
      <c r="H3944">
        <v>1</v>
      </c>
      <c r="I3944" t="s">
        <v>32</v>
      </c>
      <c r="J3944">
        <v>1</v>
      </c>
      <c r="K3944" t="s">
        <v>32</v>
      </c>
      <c r="L3944">
        <v>0</v>
      </c>
      <c r="M3944" t="s">
        <v>32</v>
      </c>
      <c r="N3944">
        <v>2012</v>
      </c>
      <c r="O3944">
        <v>547</v>
      </c>
      <c r="P3944">
        <v>237880</v>
      </c>
      <c r="Q3944">
        <v>66</v>
      </c>
      <c r="R3944">
        <v>235373</v>
      </c>
      <c r="S3944">
        <v>2720</v>
      </c>
      <c r="T3944">
        <v>114007</v>
      </c>
      <c r="U3944">
        <v>481</v>
      </c>
      <c r="V3944">
        <v>2508</v>
      </c>
      <c r="W3944">
        <v>15.7</v>
      </c>
      <c r="X3944">
        <v>5.2</v>
      </c>
      <c r="Y3944">
        <v>32.700000000000003</v>
      </c>
      <c r="Z3944">
        <v>5.5</v>
      </c>
      <c r="AA3944">
        <v>4.9000000000000004</v>
      </c>
      <c r="AB3944">
        <v>5.6</v>
      </c>
      <c r="AC3944">
        <v>17.8</v>
      </c>
      <c r="AD3944">
        <v>26.8</v>
      </c>
    </row>
    <row r="3945" spans="1:30" x14ac:dyDescent="0.45">
      <c r="A3945" t="s">
        <v>272</v>
      </c>
      <c r="B3945">
        <v>31420</v>
      </c>
      <c r="C3945" s="1" t="s">
        <v>686</v>
      </c>
      <c r="E3945">
        <v>62</v>
      </c>
      <c r="F3945" t="s">
        <v>53</v>
      </c>
      <c r="H3945">
        <v>1</v>
      </c>
      <c r="I3945" t="s">
        <v>32</v>
      </c>
      <c r="J3945">
        <v>1</v>
      </c>
      <c r="K3945" t="s">
        <v>32</v>
      </c>
      <c r="L3945">
        <v>0</v>
      </c>
      <c r="M3945" t="s">
        <v>32</v>
      </c>
      <c r="N3945">
        <v>2012</v>
      </c>
      <c r="O3945">
        <v>2572</v>
      </c>
      <c r="P3945">
        <v>1255100</v>
      </c>
      <c r="Q3945">
        <v>523</v>
      </c>
      <c r="R3945">
        <v>1162420</v>
      </c>
      <c r="S3945">
        <v>10430</v>
      </c>
      <c r="T3945">
        <v>445501</v>
      </c>
      <c r="U3945">
        <v>2049</v>
      </c>
      <c r="V3945">
        <v>92680</v>
      </c>
      <c r="W3945">
        <v>3.8</v>
      </c>
      <c r="X3945">
        <v>9.1</v>
      </c>
      <c r="Y3945">
        <v>13.5</v>
      </c>
      <c r="Z3945">
        <v>10.4</v>
      </c>
      <c r="AA3945">
        <v>8.9</v>
      </c>
      <c r="AB3945">
        <v>11.8</v>
      </c>
      <c r="AC3945">
        <v>5.8</v>
      </c>
      <c r="AD3945">
        <v>16</v>
      </c>
    </row>
    <row r="3946" spans="1:30" x14ac:dyDescent="0.45">
      <c r="A3946" t="s">
        <v>272</v>
      </c>
      <c r="B3946">
        <v>31420</v>
      </c>
      <c r="C3946" s="1" t="s">
        <v>686</v>
      </c>
      <c r="E3946">
        <v>71</v>
      </c>
      <c r="F3946" t="s">
        <v>54</v>
      </c>
      <c r="H3946">
        <v>1</v>
      </c>
      <c r="I3946" t="s">
        <v>32</v>
      </c>
      <c r="J3946">
        <v>1</v>
      </c>
      <c r="K3946" t="s">
        <v>32</v>
      </c>
      <c r="L3946">
        <v>0</v>
      </c>
      <c r="M3946" t="s">
        <v>32</v>
      </c>
      <c r="N3946">
        <v>2012</v>
      </c>
      <c r="O3946">
        <v>751</v>
      </c>
      <c r="Q3946">
        <v>63</v>
      </c>
      <c r="U3946">
        <v>689</v>
      </c>
      <c r="W3946">
        <v>14.2</v>
      </c>
      <c r="Y3946">
        <v>41.2</v>
      </c>
      <c r="AC3946">
        <v>13.5</v>
      </c>
    </row>
    <row r="3947" spans="1:30" x14ac:dyDescent="0.45">
      <c r="A3947" t="s">
        <v>272</v>
      </c>
      <c r="B3947">
        <v>31420</v>
      </c>
      <c r="C3947" s="1" t="s">
        <v>686</v>
      </c>
      <c r="E3947">
        <v>72</v>
      </c>
      <c r="F3947" t="s">
        <v>55</v>
      </c>
      <c r="H3947">
        <v>1</v>
      </c>
      <c r="I3947" t="s">
        <v>32</v>
      </c>
      <c r="J3947">
        <v>1</v>
      </c>
      <c r="K3947" t="s">
        <v>32</v>
      </c>
      <c r="L3947">
        <v>0</v>
      </c>
      <c r="M3947" t="s">
        <v>32</v>
      </c>
      <c r="N3947">
        <v>2012</v>
      </c>
      <c r="O3947">
        <v>666</v>
      </c>
      <c r="P3947">
        <v>402599</v>
      </c>
      <c r="Q3947">
        <v>341</v>
      </c>
      <c r="R3947">
        <v>387304</v>
      </c>
      <c r="S3947">
        <v>8260</v>
      </c>
      <c r="T3947">
        <v>105299</v>
      </c>
      <c r="U3947">
        <v>325</v>
      </c>
      <c r="V3947">
        <v>15296</v>
      </c>
      <c r="W3947">
        <v>14.3</v>
      </c>
      <c r="X3947">
        <v>23.4</v>
      </c>
      <c r="Y3947">
        <v>27.7</v>
      </c>
      <c r="Z3947">
        <v>25.6</v>
      </c>
      <c r="AA3947">
        <v>32.5</v>
      </c>
      <c r="AB3947">
        <v>24.5</v>
      </c>
      <c r="AC3947">
        <v>19.2</v>
      </c>
      <c r="AD3947">
        <v>31.4</v>
      </c>
    </row>
    <row r="3948" spans="1:30" x14ac:dyDescent="0.45">
      <c r="A3948" t="s">
        <v>272</v>
      </c>
      <c r="B3948">
        <v>31420</v>
      </c>
      <c r="C3948" s="1" t="s">
        <v>686</v>
      </c>
      <c r="E3948">
        <v>81</v>
      </c>
      <c r="F3948" t="s">
        <v>56</v>
      </c>
      <c r="G3948" t="s">
        <v>57</v>
      </c>
      <c r="H3948">
        <v>1</v>
      </c>
      <c r="I3948" t="s">
        <v>32</v>
      </c>
      <c r="J3948">
        <v>1</v>
      </c>
      <c r="K3948" t="s">
        <v>32</v>
      </c>
      <c r="L3948">
        <v>0</v>
      </c>
      <c r="M3948" t="s">
        <v>32</v>
      </c>
      <c r="N3948">
        <v>2012</v>
      </c>
      <c r="O3948">
        <v>4690</v>
      </c>
      <c r="P3948">
        <v>186642</v>
      </c>
      <c r="Q3948">
        <v>177</v>
      </c>
      <c r="R3948">
        <v>122988</v>
      </c>
      <c r="S3948">
        <v>1081</v>
      </c>
      <c r="T3948">
        <v>34181</v>
      </c>
      <c r="U3948">
        <v>4513</v>
      </c>
      <c r="V3948">
        <v>63654</v>
      </c>
      <c r="W3948">
        <v>5.7</v>
      </c>
      <c r="X3948">
        <v>15.4</v>
      </c>
      <c r="Y3948">
        <v>19.600000000000001</v>
      </c>
      <c r="Z3948">
        <v>17.3</v>
      </c>
      <c r="AA3948">
        <v>18.5</v>
      </c>
      <c r="AB3948">
        <v>16.399999999999999</v>
      </c>
      <c r="AC3948">
        <v>5.6</v>
      </c>
      <c r="AD3948">
        <v>14.3</v>
      </c>
    </row>
    <row r="3949" spans="1:30" x14ac:dyDescent="0.45">
      <c r="A3949" t="s">
        <v>273</v>
      </c>
      <c r="B3949">
        <v>31460</v>
      </c>
      <c r="C3949" t="s">
        <v>687</v>
      </c>
      <c r="E3949">
        <v>0</v>
      </c>
      <c r="F3949" t="s">
        <v>31</v>
      </c>
      <c r="H3949">
        <v>1</v>
      </c>
      <c r="I3949" t="s">
        <v>32</v>
      </c>
      <c r="J3949">
        <v>1</v>
      </c>
      <c r="K3949" t="s">
        <v>32</v>
      </c>
      <c r="L3949">
        <v>0</v>
      </c>
      <c r="M3949" t="s">
        <v>32</v>
      </c>
      <c r="N3949">
        <v>2012</v>
      </c>
      <c r="O3949">
        <v>8094</v>
      </c>
      <c r="P3949">
        <v>5528368</v>
      </c>
      <c r="Q3949">
        <v>1663</v>
      </c>
      <c r="R3949">
        <v>5214802</v>
      </c>
      <c r="S3949">
        <v>24611</v>
      </c>
      <c r="T3949">
        <v>948111</v>
      </c>
      <c r="U3949">
        <v>6431</v>
      </c>
      <c r="V3949">
        <v>313567</v>
      </c>
      <c r="W3949">
        <v>6.6</v>
      </c>
      <c r="X3949">
        <v>8.5</v>
      </c>
      <c r="Y3949">
        <v>8.9</v>
      </c>
      <c r="Z3949">
        <v>9.4</v>
      </c>
      <c r="AA3949">
        <v>8</v>
      </c>
      <c r="AB3949">
        <v>14.8</v>
      </c>
      <c r="AC3949">
        <v>7.6</v>
      </c>
      <c r="AD3949">
        <v>19.600000000000001</v>
      </c>
    </row>
    <row r="3950" spans="1:30" x14ac:dyDescent="0.45">
      <c r="A3950" t="s">
        <v>273</v>
      </c>
      <c r="B3950">
        <v>31460</v>
      </c>
      <c r="C3950" t="s">
        <v>687</v>
      </c>
      <c r="E3950">
        <v>11</v>
      </c>
      <c r="F3950" t="s">
        <v>33</v>
      </c>
      <c r="G3950" t="s">
        <v>34</v>
      </c>
      <c r="H3950">
        <v>1</v>
      </c>
      <c r="I3950" t="s">
        <v>32</v>
      </c>
      <c r="J3950">
        <v>1</v>
      </c>
      <c r="K3950" t="s">
        <v>32</v>
      </c>
      <c r="L3950">
        <v>0</v>
      </c>
      <c r="M3950" t="s">
        <v>32</v>
      </c>
      <c r="N3950">
        <v>2012</v>
      </c>
      <c r="O3950">
        <v>177</v>
      </c>
      <c r="P3950">
        <v>114947</v>
      </c>
      <c r="Q3950">
        <v>22</v>
      </c>
      <c r="R3950">
        <v>93548</v>
      </c>
      <c r="S3950">
        <v>2525</v>
      </c>
      <c r="T3950">
        <v>33633</v>
      </c>
      <c r="U3950">
        <v>154</v>
      </c>
      <c r="W3950">
        <v>34.299999999999997</v>
      </c>
      <c r="X3950">
        <v>15.5</v>
      </c>
      <c r="Y3950">
        <v>52.5</v>
      </c>
      <c r="Z3950">
        <v>7.1</v>
      </c>
      <c r="AA3950">
        <v>8.1999999999999993</v>
      </c>
      <c r="AB3950">
        <v>6.4</v>
      </c>
      <c r="AC3950">
        <v>36.5</v>
      </c>
    </row>
    <row r="3951" spans="1:30" x14ac:dyDescent="0.45">
      <c r="A3951" t="s">
        <v>273</v>
      </c>
      <c r="B3951">
        <v>31460</v>
      </c>
      <c r="C3951" t="s">
        <v>687</v>
      </c>
      <c r="E3951">
        <v>23</v>
      </c>
      <c r="F3951" t="s">
        <v>37</v>
      </c>
      <c r="H3951">
        <v>1</v>
      </c>
      <c r="I3951" t="s">
        <v>32</v>
      </c>
      <c r="J3951">
        <v>1</v>
      </c>
      <c r="K3951" t="s">
        <v>32</v>
      </c>
      <c r="L3951">
        <v>0</v>
      </c>
      <c r="M3951" t="s">
        <v>32</v>
      </c>
      <c r="N3951">
        <v>2012</v>
      </c>
      <c r="O3951">
        <v>954</v>
      </c>
      <c r="P3951">
        <v>374754</v>
      </c>
      <c r="Q3951">
        <v>206</v>
      </c>
      <c r="R3951">
        <v>341191</v>
      </c>
      <c r="S3951">
        <v>1050</v>
      </c>
      <c r="T3951">
        <v>44671</v>
      </c>
      <c r="U3951">
        <v>748</v>
      </c>
      <c r="V3951">
        <v>33563</v>
      </c>
      <c r="W3951">
        <v>18.3</v>
      </c>
      <c r="X3951">
        <v>22.6</v>
      </c>
      <c r="Y3951">
        <v>31.5</v>
      </c>
      <c r="Z3951">
        <v>26.8</v>
      </c>
      <c r="AA3951">
        <v>34.200000000000003</v>
      </c>
      <c r="AB3951">
        <v>40.299999999999997</v>
      </c>
      <c r="AC3951">
        <v>21.7</v>
      </c>
      <c r="AD3951">
        <v>37.1</v>
      </c>
    </row>
    <row r="3952" spans="1:30" x14ac:dyDescent="0.45">
      <c r="A3952" t="s">
        <v>273</v>
      </c>
      <c r="B3952">
        <v>31460</v>
      </c>
      <c r="C3952" t="s">
        <v>687</v>
      </c>
      <c r="E3952" t="s">
        <v>38</v>
      </c>
      <c r="F3952" t="s">
        <v>39</v>
      </c>
      <c r="H3952">
        <v>1</v>
      </c>
      <c r="I3952" t="s">
        <v>32</v>
      </c>
      <c r="J3952">
        <v>1</v>
      </c>
      <c r="K3952" t="s">
        <v>32</v>
      </c>
      <c r="L3952">
        <v>0</v>
      </c>
      <c r="M3952" t="s">
        <v>32</v>
      </c>
      <c r="N3952">
        <v>2012</v>
      </c>
      <c r="O3952">
        <v>233</v>
      </c>
      <c r="P3952">
        <v>1637408</v>
      </c>
      <c r="Q3952">
        <v>132</v>
      </c>
      <c r="R3952">
        <v>1629851</v>
      </c>
      <c r="S3952">
        <v>4293</v>
      </c>
      <c r="T3952">
        <v>218160</v>
      </c>
      <c r="U3952">
        <v>101</v>
      </c>
      <c r="W3952">
        <v>13.9</v>
      </c>
      <c r="X3952">
        <v>11.2</v>
      </c>
      <c r="Y3952">
        <v>24.5</v>
      </c>
      <c r="Z3952">
        <v>11.8</v>
      </c>
      <c r="AA3952">
        <v>17.899999999999999</v>
      </c>
      <c r="AB3952">
        <v>19.8</v>
      </c>
      <c r="AC3952">
        <v>28.6</v>
      </c>
    </row>
    <row r="3953" spans="1:30" x14ac:dyDescent="0.45">
      <c r="A3953" t="s">
        <v>273</v>
      </c>
      <c r="B3953">
        <v>31460</v>
      </c>
      <c r="C3953" t="s">
        <v>687</v>
      </c>
      <c r="E3953">
        <v>42</v>
      </c>
      <c r="F3953" t="s">
        <v>40</v>
      </c>
      <c r="H3953">
        <v>1</v>
      </c>
      <c r="I3953" t="s">
        <v>32</v>
      </c>
      <c r="J3953">
        <v>1</v>
      </c>
      <c r="K3953" t="s">
        <v>32</v>
      </c>
      <c r="L3953">
        <v>0</v>
      </c>
      <c r="M3953" t="s">
        <v>32</v>
      </c>
      <c r="N3953">
        <v>2012</v>
      </c>
      <c r="O3953">
        <v>186</v>
      </c>
      <c r="P3953">
        <v>670339</v>
      </c>
      <c r="Q3953">
        <v>87</v>
      </c>
      <c r="R3953">
        <v>663268</v>
      </c>
      <c r="S3953">
        <v>1452</v>
      </c>
      <c r="T3953">
        <v>95124</v>
      </c>
      <c r="U3953">
        <v>99</v>
      </c>
      <c r="V3953">
        <v>7072</v>
      </c>
      <c r="W3953">
        <v>37.9</v>
      </c>
      <c r="X3953">
        <v>47.2</v>
      </c>
      <c r="Y3953">
        <v>42.9</v>
      </c>
      <c r="Z3953">
        <v>49.2</v>
      </c>
      <c r="AA3953">
        <v>91.5</v>
      </c>
      <c r="AB3953">
        <v>102.4</v>
      </c>
      <c r="AC3953">
        <v>48.7</v>
      </c>
      <c r="AD3953">
        <v>39.700000000000003</v>
      </c>
    </row>
    <row r="3954" spans="1:30" x14ac:dyDescent="0.45">
      <c r="A3954" t="s">
        <v>273</v>
      </c>
      <c r="B3954">
        <v>31460</v>
      </c>
      <c r="C3954" t="s">
        <v>687</v>
      </c>
      <c r="E3954" t="s">
        <v>41</v>
      </c>
      <c r="F3954" t="s">
        <v>42</v>
      </c>
      <c r="H3954">
        <v>1</v>
      </c>
      <c r="I3954" t="s">
        <v>32</v>
      </c>
      <c r="J3954">
        <v>1</v>
      </c>
      <c r="K3954" t="s">
        <v>32</v>
      </c>
      <c r="L3954">
        <v>0</v>
      </c>
      <c r="M3954" t="s">
        <v>32</v>
      </c>
      <c r="N3954">
        <v>2012</v>
      </c>
      <c r="O3954">
        <v>951</v>
      </c>
      <c r="P3954">
        <v>979936</v>
      </c>
      <c r="Q3954">
        <v>267</v>
      </c>
      <c r="R3954">
        <v>942307</v>
      </c>
      <c r="S3954">
        <v>2943</v>
      </c>
      <c r="T3954">
        <v>71406</v>
      </c>
      <c r="U3954">
        <v>684</v>
      </c>
      <c r="W3954">
        <v>18.600000000000001</v>
      </c>
      <c r="X3954">
        <v>15.8</v>
      </c>
      <c r="Y3954">
        <v>22.9</v>
      </c>
      <c r="Z3954">
        <v>15.9</v>
      </c>
      <c r="AA3954">
        <v>9.5</v>
      </c>
      <c r="AB3954">
        <v>10.1</v>
      </c>
      <c r="AC3954">
        <v>25</v>
      </c>
    </row>
    <row r="3955" spans="1:30" x14ac:dyDescent="0.45">
      <c r="A3955" t="s">
        <v>273</v>
      </c>
      <c r="B3955">
        <v>31460</v>
      </c>
      <c r="C3955" t="s">
        <v>687</v>
      </c>
      <c r="E3955" t="s">
        <v>43</v>
      </c>
      <c r="F3955" t="s">
        <v>44</v>
      </c>
      <c r="G3955" t="s">
        <v>45</v>
      </c>
      <c r="H3955">
        <v>1</v>
      </c>
      <c r="I3955" t="s">
        <v>32</v>
      </c>
      <c r="J3955">
        <v>1</v>
      </c>
      <c r="K3955" t="s">
        <v>32</v>
      </c>
      <c r="L3955">
        <v>0</v>
      </c>
      <c r="M3955" t="s">
        <v>32</v>
      </c>
      <c r="N3955">
        <v>2012</v>
      </c>
      <c r="O3955">
        <v>450</v>
      </c>
      <c r="P3955">
        <v>85859</v>
      </c>
      <c r="Q3955">
        <v>45</v>
      </c>
      <c r="U3955">
        <v>406</v>
      </c>
      <c r="V3955">
        <v>37347</v>
      </c>
      <c r="W3955">
        <v>28.2</v>
      </c>
      <c r="X3955">
        <v>33.299999999999997</v>
      </c>
      <c r="Y3955">
        <v>71.2</v>
      </c>
      <c r="AC3955">
        <v>31.4</v>
      </c>
      <c r="AD3955">
        <v>47.2</v>
      </c>
    </row>
    <row r="3956" spans="1:30" x14ac:dyDescent="0.45">
      <c r="A3956" t="s">
        <v>273</v>
      </c>
      <c r="B3956">
        <v>31460</v>
      </c>
      <c r="C3956" t="s">
        <v>687</v>
      </c>
      <c r="E3956">
        <v>51</v>
      </c>
      <c r="F3956" t="s">
        <v>46</v>
      </c>
      <c r="H3956">
        <v>1</v>
      </c>
      <c r="I3956" t="s">
        <v>32</v>
      </c>
      <c r="J3956">
        <v>1</v>
      </c>
      <c r="K3956" t="s">
        <v>32</v>
      </c>
      <c r="L3956">
        <v>0</v>
      </c>
      <c r="M3956" t="s">
        <v>32</v>
      </c>
      <c r="N3956">
        <v>2012</v>
      </c>
      <c r="O3956">
        <v>71</v>
      </c>
      <c r="P3956">
        <v>107691</v>
      </c>
      <c r="Q3956">
        <v>14</v>
      </c>
      <c r="R3956">
        <v>107101</v>
      </c>
      <c r="S3956">
        <v>364</v>
      </c>
      <c r="T3956">
        <v>25694</v>
      </c>
      <c r="U3956">
        <v>57</v>
      </c>
      <c r="V3956">
        <v>590</v>
      </c>
      <c r="W3956">
        <v>26.4</v>
      </c>
      <c r="X3956">
        <v>0.8</v>
      </c>
      <c r="Y3956">
        <v>71.2</v>
      </c>
      <c r="Z3956">
        <v>0.8</v>
      </c>
      <c r="AA3956">
        <v>3.8</v>
      </c>
      <c r="AB3956">
        <v>2.5</v>
      </c>
      <c r="AC3956">
        <v>31.8</v>
      </c>
      <c r="AD3956">
        <v>33.4</v>
      </c>
    </row>
    <row r="3957" spans="1:30" x14ac:dyDescent="0.45">
      <c r="A3957" t="s">
        <v>273</v>
      </c>
      <c r="B3957">
        <v>31460</v>
      </c>
      <c r="C3957" t="s">
        <v>687</v>
      </c>
      <c r="E3957">
        <v>52</v>
      </c>
      <c r="F3957" t="s">
        <v>47</v>
      </c>
      <c r="G3957" t="s">
        <v>48</v>
      </c>
      <c r="H3957">
        <v>1</v>
      </c>
      <c r="I3957" t="s">
        <v>32</v>
      </c>
      <c r="J3957">
        <v>1</v>
      </c>
      <c r="K3957" t="s">
        <v>32</v>
      </c>
      <c r="L3957">
        <v>0</v>
      </c>
      <c r="M3957" t="s">
        <v>32</v>
      </c>
      <c r="N3957">
        <v>2012</v>
      </c>
      <c r="O3957">
        <v>185</v>
      </c>
      <c r="P3957">
        <v>96560</v>
      </c>
      <c r="Q3957">
        <v>72</v>
      </c>
      <c r="U3957">
        <v>113</v>
      </c>
      <c r="V3957">
        <v>2749</v>
      </c>
      <c r="W3957">
        <v>32.200000000000003</v>
      </c>
      <c r="X3957">
        <v>48.5</v>
      </c>
      <c r="Y3957">
        <v>31.3</v>
      </c>
      <c r="AC3957">
        <v>52.9</v>
      </c>
      <c r="AD3957">
        <v>36.299999999999997</v>
      </c>
    </row>
    <row r="3958" spans="1:30" x14ac:dyDescent="0.45">
      <c r="A3958" t="s">
        <v>273</v>
      </c>
      <c r="B3958">
        <v>31460</v>
      </c>
      <c r="C3958" t="s">
        <v>687</v>
      </c>
      <c r="E3958">
        <v>53</v>
      </c>
      <c r="F3958" t="s">
        <v>49</v>
      </c>
      <c r="H3958">
        <v>1</v>
      </c>
      <c r="I3958" t="s">
        <v>32</v>
      </c>
      <c r="J3958">
        <v>1</v>
      </c>
      <c r="K3958" t="s">
        <v>32</v>
      </c>
      <c r="L3958">
        <v>0</v>
      </c>
      <c r="M3958" t="s">
        <v>32</v>
      </c>
      <c r="N3958">
        <v>2012</v>
      </c>
      <c r="O3958">
        <v>706</v>
      </c>
      <c r="P3958">
        <v>79709</v>
      </c>
      <c r="Q3958">
        <v>44</v>
      </c>
      <c r="R3958">
        <v>13681</v>
      </c>
      <c r="S3958">
        <v>109</v>
      </c>
      <c r="T3958">
        <v>3973</v>
      </c>
      <c r="U3958">
        <v>662</v>
      </c>
      <c r="V3958">
        <v>66028</v>
      </c>
      <c r="W3958">
        <v>18.600000000000001</v>
      </c>
      <c r="X3958">
        <v>42.4</v>
      </c>
      <c r="Y3958">
        <v>93.8</v>
      </c>
      <c r="Z3958">
        <v>39</v>
      </c>
      <c r="AA3958">
        <v>57.6</v>
      </c>
      <c r="AB3958">
        <v>70.2</v>
      </c>
      <c r="AC3958">
        <v>20.5</v>
      </c>
      <c r="AD3958">
        <v>49.9</v>
      </c>
    </row>
    <row r="3959" spans="1:30" x14ac:dyDescent="0.45">
      <c r="A3959" t="s">
        <v>273</v>
      </c>
      <c r="B3959">
        <v>31460</v>
      </c>
      <c r="C3959" t="s">
        <v>687</v>
      </c>
      <c r="E3959">
        <v>54</v>
      </c>
      <c r="F3959" t="s">
        <v>50</v>
      </c>
      <c r="H3959">
        <v>1</v>
      </c>
      <c r="I3959" t="s">
        <v>32</v>
      </c>
      <c r="J3959">
        <v>1</v>
      </c>
      <c r="K3959" t="s">
        <v>32</v>
      </c>
      <c r="L3959">
        <v>0</v>
      </c>
      <c r="M3959" t="s">
        <v>32</v>
      </c>
      <c r="N3959">
        <v>2012</v>
      </c>
      <c r="O3959">
        <v>728</v>
      </c>
      <c r="P3959">
        <v>62916</v>
      </c>
      <c r="Q3959">
        <v>129</v>
      </c>
      <c r="R3959">
        <v>48635</v>
      </c>
      <c r="S3959">
        <v>312</v>
      </c>
      <c r="T3959">
        <v>14527</v>
      </c>
      <c r="U3959">
        <v>599</v>
      </c>
      <c r="V3959">
        <v>14281</v>
      </c>
      <c r="W3959">
        <v>19.3</v>
      </c>
      <c r="X3959">
        <v>21</v>
      </c>
      <c r="Y3959">
        <v>31.1</v>
      </c>
      <c r="Z3959">
        <v>22.3</v>
      </c>
      <c r="AA3959">
        <v>26.1</v>
      </c>
      <c r="AB3959">
        <v>15.5</v>
      </c>
      <c r="AC3959">
        <v>20.7</v>
      </c>
      <c r="AD3959">
        <v>29.8</v>
      </c>
    </row>
    <row r="3960" spans="1:30" x14ac:dyDescent="0.45">
      <c r="A3960" t="s">
        <v>273</v>
      </c>
      <c r="B3960">
        <v>31460</v>
      </c>
      <c r="C3960" t="s">
        <v>687</v>
      </c>
      <c r="E3960">
        <v>56</v>
      </c>
      <c r="F3960" t="s">
        <v>51</v>
      </c>
      <c r="H3960">
        <v>1</v>
      </c>
      <c r="I3960" t="s">
        <v>32</v>
      </c>
      <c r="J3960">
        <v>1</v>
      </c>
      <c r="K3960" t="s">
        <v>32</v>
      </c>
      <c r="L3960">
        <v>0</v>
      </c>
      <c r="M3960" t="s">
        <v>32</v>
      </c>
      <c r="N3960">
        <v>2012</v>
      </c>
      <c r="O3960">
        <v>729</v>
      </c>
      <c r="P3960">
        <v>69849</v>
      </c>
      <c r="Q3960">
        <v>81</v>
      </c>
      <c r="R3960">
        <v>50025</v>
      </c>
      <c r="S3960">
        <v>1339</v>
      </c>
      <c r="T3960">
        <v>25686</v>
      </c>
      <c r="U3960">
        <v>648</v>
      </c>
      <c r="V3960">
        <v>19824</v>
      </c>
      <c r="W3960">
        <v>17.2</v>
      </c>
      <c r="X3960">
        <v>26.9</v>
      </c>
      <c r="Y3960">
        <v>71.900000000000006</v>
      </c>
      <c r="Z3960">
        <v>27.3</v>
      </c>
      <c r="AA3960">
        <v>17.100000000000001</v>
      </c>
      <c r="AB3960">
        <v>15.8</v>
      </c>
      <c r="AC3960">
        <v>16.899999999999999</v>
      </c>
      <c r="AD3960">
        <v>34.6</v>
      </c>
    </row>
    <row r="3961" spans="1:30" x14ac:dyDescent="0.45">
      <c r="A3961" t="s">
        <v>273</v>
      </c>
      <c r="B3961">
        <v>31460</v>
      </c>
      <c r="C3961" t="s">
        <v>687</v>
      </c>
      <c r="E3961">
        <v>61</v>
      </c>
      <c r="F3961" t="s">
        <v>52</v>
      </c>
      <c r="H3961">
        <v>1</v>
      </c>
      <c r="I3961" t="s">
        <v>32</v>
      </c>
      <c r="J3961">
        <v>1</v>
      </c>
      <c r="K3961" t="s">
        <v>32</v>
      </c>
      <c r="L3961">
        <v>0</v>
      </c>
      <c r="M3961" t="s">
        <v>32</v>
      </c>
      <c r="N3961">
        <v>2012</v>
      </c>
      <c r="O3961">
        <v>179</v>
      </c>
      <c r="P3961">
        <v>27203</v>
      </c>
      <c r="Q3961">
        <v>36</v>
      </c>
      <c r="R3961">
        <v>25397</v>
      </c>
      <c r="S3961">
        <v>418</v>
      </c>
      <c r="T3961">
        <v>8936</v>
      </c>
      <c r="U3961">
        <v>143</v>
      </c>
      <c r="V3961">
        <v>1807</v>
      </c>
      <c r="W3961">
        <v>41.1</v>
      </c>
      <c r="X3961">
        <v>38.5</v>
      </c>
      <c r="Y3961">
        <v>72.5</v>
      </c>
      <c r="Z3961">
        <v>43.3</v>
      </c>
      <c r="AA3961">
        <v>54.9</v>
      </c>
      <c r="AB3961">
        <v>29.1</v>
      </c>
      <c r="AC3961">
        <v>48</v>
      </c>
      <c r="AD3961">
        <v>48.2</v>
      </c>
    </row>
    <row r="3962" spans="1:30" x14ac:dyDescent="0.45">
      <c r="A3962" t="s">
        <v>273</v>
      </c>
      <c r="B3962">
        <v>31460</v>
      </c>
      <c r="C3962" t="s">
        <v>687</v>
      </c>
      <c r="E3962">
        <v>62</v>
      </c>
      <c r="F3962" t="s">
        <v>53</v>
      </c>
      <c r="H3962">
        <v>1</v>
      </c>
      <c r="I3962" t="s">
        <v>32</v>
      </c>
      <c r="J3962">
        <v>1</v>
      </c>
      <c r="K3962" t="s">
        <v>32</v>
      </c>
      <c r="L3962">
        <v>0</v>
      </c>
      <c r="M3962" t="s">
        <v>32</v>
      </c>
      <c r="N3962">
        <v>2012</v>
      </c>
      <c r="O3962">
        <v>915</v>
      </c>
      <c r="P3962">
        <v>859517</v>
      </c>
      <c r="Q3962">
        <v>157</v>
      </c>
      <c r="R3962">
        <v>833945</v>
      </c>
      <c r="S3962">
        <v>5382</v>
      </c>
      <c r="T3962">
        <v>302371</v>
      </c>
      <c r="U3962">
        <v>757</v>
      </c>
      <c r="W3962">
        <v>13.8</v>
      </c>
      <c r="X3962">
        <v>7.2</v>
      </c>
      <c r="Y3962">
        <v>35.1</v>
      </c>
      <c r="Z3962">
        <v>7.4</v>
      </c>
      <c r="AA3962">
        <v>8.1</v>
      </c>
      <c r="AB3962">
        <v>6.6</v>
      </c>
      <c r="AC3962">
        <v>16.7</v>
      </c>
    </row>
    <row r="3963" spans="1:30" x14ac:dyDescent="0.45">
      <c r="A3963" t="s">
        <v>273</v>
      </c>
      <c r="B3963">
        <v>31460</v>
      </c>
      <c r="C3963" t="s">
        <v>687</v>
      </c>
      <c r="E3963">
        <v>71</v>
      </c>
      <c r="F3963" t="s">
        <v>54</v>
      </c>
      <c r="H3963">
        <v>1</v>
      </c>
      <c r="I3963" t="s">
        <v>32</v>
      </c>
      <c r="J3963">
        <v>1</v>
      </c>
      <c r="K3963" t="s">
        <v>32</v>
      </c>
      <c r="L3963">
        <v>0</v>
      </c>
      <c r="M3963" t="s">
        <v>32</v>
      </c>
      <c r="N3963">
        <v>2012</v>
      </c>
      <c r="O3963">
        <v>273</v>
      </c>
      <c r="P3963">
        <v>8083</v>
      </c>
      <c r="Q3963">
        <v>28</v>
      </c>
      <c r="R3963">
        <v>5939</v>
      </c>
      <c r="S3963">
        <v>93</v>
      </c>
      <c r="T3963">
        <v>1521</v>
      </c>
      <c r="U3963">
        <v>245</v>
      </c>
      <c r="W3963">
        <v>24.5</v>
      </c>
      <c r="X3963">
        <v>24.9</v>
      </c>
      <c r="Y3963">
        <v>30.9</v>
      </c>
      <c r="Z3963">
        <v>35.4</v>
      </c>
      <c r="AA3963">
        <v>42.1</v>
      </c>
      <c r="AB3963">
        <v>25.3</v>
      </c>
      <c r="AC3963">
        <v>28.2</v>
      </c>
    </row>
    <row r="3964" spans="1:30" x14ac:dyDescent="0.45">
      <c r="A3964" t="s">
        <v>273</v>
      </c>
      <c r="B3964">
        <v>31460</v>
      </c>
      <c r="C3964" t="s">
        <v>687</v>
      </c>
      <c r="E3964">
        <v>72</v>
      </c>
      <c r="F3964" t="s">
        <v>55</v>
      </c>
      <c r="H3964">
        <v>1</v>
      </c>
      <c r="I3964" t="s">
        <v>32</v>
      </c>
      <c r="J3964">
        <v>1</v>
      </c>
      <c r="K3964" t="s">
        <v>32</v>
      </c>
      <c r="L3964">
        <v>0</v>
      </c>
      <c r="M3964" t="s">
        <v>32</v>
      </c>
      <c r="N3964">
        <v>2012</v>
      </c>
      <c r="O3964">
        <v>319</v>
      </c>
      <c r="P3964">
        <v>178773</v>
      </c>
      <c r="Q3964">
        <v>243</v>
      </c>
      <c r="R3964">
        <v>166545</v>
      </c>
      <c r="S3964">
        <v>2881</v>
      </c>
      <c r="T3964">
        <v>38012</v>
      </c>
      <c r="U3964">
        <v>76</v>
      </c>
      <c r="W3964">
        <v>23.3</v>
      </c>
      <c r="X3964">
        <v>18.899999999999999</v>
      </c>
      <c r="Y3964">
        <v>27</v>
      </c>
      <c r="Z3964">
        <v>22.6</v>
      </c>
      <c r="AA3964">
        <v>29.3</v>
      </c>
      <c r="AB3964">
        <v>24</v>
      </c>
      <c r="AC3964">
        <v>44.1</v>
      </c>
    </row>
    <row r="3965" spans="1:30" x14ac:dyDescent="0.45">
      <c r="A3965" t="s">
        <v>273</v>
      </c>
      <c r="B3965">
        <v>31460</v>
      </c>
      <c r="C3965" t="s">
        <v>687</v>
      </c>
      <c r="E3965">
        <v>81</v>
      </c>
      <c r="F3965" t="s">
        <v>56</v>
      </c>
      <c r="G3965" t="s">
        <v>57</v>
      </c>
      <c r="H3965">
        <v>1</v>
      </c>
      <c r="I3965" t="s">
        <v>32</v>
      </c>
      <c r="J3965">
        <v>1</v>
      </c>
      <c r="K3965" t="s">
        <v>32</v>
      </c>
      <c r="L3965">
        <v>0</v>
      </c>
      <c r="M3965" t="s">
        <v>32</v>
      </c>
      <c r="N3965">
        <v>2012</v>
      </c>
      <c r="O3965">
        <v>1012</v>
      </c>
      <c r="P3965">
        <v>51356</v>
      </c>
      <c r="Q3965">
        <v>81</v>
      </c>
      <c r="U3965">
        <v>931</v>
      </c>
      <c r="V3965">
        <v>23457</v>
      </c>
      <c r="W3965">
        <v>15.5</v>
      </c>
      <c r="X3965">
        <v>49.8</v>
      </c>
      <c r="Y3965">
        <v>63.7</v>
      </c>
      <c r="AC3965">
        <v>13.9</v>
      </c>
      <c r="AD3965">
        <v>30.2</v>
      </c>
    </row>
    <row r="3966" spans="1:30" x14ac:dyDescent="0.45">
      <c r="A3966" t="s">
        <v>274</v>
      </c>
      <c r="B3966">
        <v>31540</v>
      </c>
      <c r="C3966" t="s">
        <v>688</v>
      </c>
      <c r="E3966">
        <v>0</v>
      </c>
      <c r="F3966" t="s">
        <v>31</v>
      </c>
      <c r="H3966">
        <v>1</v>
      </c>
      <c r="I3966" t="s">
        <v>32</v>
      </c>
      <c r="J3966">
        <v>1</v>
      </c>
      <c r="K3966" t="s">
        <v>32</v>
      </c>
      <c r="L3966">
        <v>0</v>
      </c>
      <c r="M3966" t="s">
        <v>32</v>
      </c>
      <c r="N3966">
        <v>2012</v>
      </c>
      <c r="O3966">
        <v>55555</v>
      </c>
      <c r="P3966">
        <v>73287386</v>
      </c>
      <c r="Q3966">
        <v>12544</v>
      </c>
      <c r="R3966">
        <v>71369173</v>
      </c>
      <c r="S3966">
        <v>270758</v>
      </c>
      <c r="T3966">
        <v>12001663</v>
      </c>
      <c r="U3966">
        <v>43011</v>
      </c>
      <c r="V3966">
        <v>1918212</v>
      </c>
      <c r="W3966">
        <v>2.1</v>
      </c>
      <c r="X3966">
        <v>1.3</v>
      </c>
      <c r="Y3966">
        <v>3.3</v>
      </c>
      <c r="Z3966">
        <v>1.4</v>
      </c>
      <c r="AA3966">
        <v>1.4</v>
      </c>
      <c r="AB3966">
        <v>1.6</v>
      </c>
      <c r="AC3966">
        <v>2.4</v>
      </c>
      <c r="AD3966">
        <v>5.3</v>
      </c>
    </row>
    <row r="3967" spans="1:30" x14ac:dyDescent="0.45">
      <c r="A3967" t="s">
        <v>274</v>
      </c>
      <c r="B3967">
        <v>31540</v>
      </c>
      <c r="C3967" t="s">
        <v>688</v>
      </c>
      <c r="E3967">
        <v>11</v>
      </c>
      <c r="F3967" t="s">
        <v>33</v>
      </c>
      <c r="G3967" t="s">
        <v>34</v>
      </c>
      <c r="H3967">
        <v>1</v>
      </c>
      <c r="I3967" t="s">
        <v>32</v>
      </c>
      <c r="J3967">
        <v>1</v>
      </c>
      <c r="K3967" t="s">
        <v>32</v>
      </c>
      <c r="L3967">
        <v>0</v>
      </c>
      <c r="M3967" t="s">
        <v>32</v>
      </c>
      <c r="N3967">
        <v>2012</v>
      </c>
      <c r="O3967">
        <v>667</v>
      </c>
      <c r="P3967">
        <v>214992</v>
      </c>
      <c r="Q3967">
        <v>75</v>
      </c>
      <c r="R3967">
        <v>190223</v>
      </c>
      <c r="S3967">
        <v>823</v>
      </c>
      <c r="T3967">
        <v>45256</v>
      </c>
      <c r="U3967">
        <v>592</v>
      </c>
      <c r="V3967">
        <v>24769</v>
      </c>
      <c r="W3967">
        <v>18</v>
      </c>
      <c r="X3967">
        <v>14.6</v>
      </c>
      <c r="Y3967">
        <v>50</v>
      </c>
      <c r="Z3967">
        <v>18.399999999999999</v>
      </c>
      <c r="AA3967">
        <v>24.6</v>
      </c>
      <c r="AB3967">
        <v>19.3</v>
      </c>
      <c r="AC3967">
        <v>19.399999999999999</v>
      </c>
      <c r="AD3967">
        <v>32.5</v>
      </c>
    </row>
    <row r="3968" spans="1:30" x14ac:dyDescent="0.45">
      <c r="A3968" t="s">
        <v>274</v>
      </c>
      <c r="B3968">
        <v>31540</v>
      </c>
      <c r="C3968" t="s">
        <v>688</v>
      </c>
      <c r="E3968">
        <v>21</v>
      </c>
      <c r="F3968" t="s">
        <v>35</v>
      </c>
      <c r="H3968">
        <v>1</v>
      </c>
      <c r="I3968" t="s">
        <v>32</v>
      </c>
      <c r="J3968">
        <v>1</v>
      </c>
      <c r="K3968" t="s">
        <v>32</v>
      </c>
      <c r="L3968">
        <v>0</v>
      </c>
      <c r="M3968" t="s">
        <v>32</v>
      </c>
      <c r="N3968">
        <v>2012</v>
      </c>
      <c r="O3968">
        <v>27</v>
      </c>
      <c r="P3968">
        <v>65942</v>
      </c>
      <c r="Q3968">
        <v>16</v>
      </c>
      <c r="R3968">
        <v>65107</v>
      </c>
      <c r="S3968">
        <v>178</v>
      </c>
      <c r="T3968">
        <v>10616</v>
      </c>
      <c r="U3968">
        <v>10</v>
      </c>
      <c r="V3968">
        <v>835</v>
      </c>
      <c r="W3968">
        <v>37.1</v>
      </c>
      <c r="X3968">
        <v>10.5</v>
      </c>
      <c r="Y3968">
        <v>63.5</v>
      </c>
      <c r="Z3968">
        <v>11.1</v>
      </c>
      <c r="AA3968">
        <v>11.5</v>
      </c>
      <c r="AB3968">
        <v>13.2</v>
      </c>
      <c r="AC3968">
        <v>23.5</v>
      </c>
      <c r="AD3968">
        <v>17.8</v>
      </c>
    </row>
    <row r="3969" spans="1:30" x14ac:dyDescent="0.45">
      <c r="A3969" t="s">
        <v>274</v>
      </c>
      <c r="B3969">
        <v>31540</v>
      </c>
      <c r="C3969" t="s">
        <v>688</v>
      </c>
      <c r="E3969">
        <v>23</v>
      </c>
      <c r="F3969" t="s">
        <v>37</v>
      </c>
      <c r="H3969">
        <v>1</v>
      </c>
      <c r="I3969" t="s">
        <v>32</v>
      </c>
      <c r="J3969">
        <v>1</v>
      </c>
      <c r="K3969" t="s">
        <v>32</v>
      </c>
      <c r="L3969">
        <v>0</v>
      </c>
      <c r="M3969" t="s">
        <v>32</v>
      </c>
      <c r="N3969">
        <v>2012</v>
      </c>
      <c r="O3969">
        <v>5623</v>
      </c>
      <c r="P3969">
        <v>3202882</v>
      </c>
      <c r="Q3969">
        <v>1392</v>
      </c>
      <c r="R3969">
        <v>2942607</v>
      </c>
      <c r="S3969">
        <v>12324</v>
      </c>
      <c r="T3969">
        <v>703443</v>
      </c>
      <c r="U3969">
        <v>4231</v>
      </c>
      <c r="V3969">
        <v>260275</v>
      </c>
      <c r="W3969">
        <v>6.6</v>
      </c>
      <c r="X3969">
        <v>8.8000000000000007</v>
      </c>
      <c r="Y3969">
        <v>11.4</v>
      </c>
      <c r="Z3969">
        <v>10.9</v>
      </c>
      <c r="AA3969">
        <v>15.9</v>
      </c>
      <c r="AB3969">
        <v>16.2</v>
      </c>
      <c r="AC3969">
        <v>7.9</v>
      </c>
      <c r="AD3969">
        <v>17.3</v>
      </c>
    </row>
    <row r="3970" spans="1:30" x14ac:dyDescent="0.45">
      <c r="A3970" t="s">
        <v>274</v>
      </c>
      <c r="B3970">
        <v>31540</v>
      </c>
      <c r="C3970" t="s">
        <v>688</v>
      </c>
      <c r="E3970" t="s">
        <v>38</v>
      </c>
      <c r="F3970" t="s">
        <v>39</v>
      </c>
      <c r="H3970">
        <v>1</v>
      </c>
      <c r="I3970" t="s">
        <v>32</v>
      </c>
      <c r="J3970">
        <v>1</v>
      </c>
      <c r="K3970" t="s">
        <v>32</v>
      </c>
      <c r="L3970">
        <v>0</v>
      </c>
      <c r="M3970" t="s">
        <v>32</v>
      </c>
      <c r="N3970">
        <v>2012</v>
      </c>
      <c r="O3970">
        <v>1398</v>
      </c>
      <c r="P3970">
        <v>12841656</v>
      </c>
      <c r="Q3970">
        <v>742</v>
      </c>
      <c r="R3970">
        <v>12811225</v>
      </c>
      <c r="S3970">
        <v>32856</v>
      </c>
      <c r="T3970">
        <v>1629400</v>
      </c>
      <c r="U3970">
        <v>656</v>
      </c>
      <c r="W3970">
        <v>8.8000000000000007</v>
      </c>
      <c r="X3970">
        <v>6</v>
      </c>
      <c r="Y3970">
        <v>10.9</v>
      </c>
      <c r="Z3970">
        <v>6.3</v>
      </c>
      <c r="AA3970">
        <v>8.4</v>
      </c>
      <c r="AB3970">
        <v>6.7</v>
      </c>
      <c r="AC3970">
        <v>13.5</v>
      </c>
    </row>
    <row r="3971" spans="1:30" x14ac:dyDescent="0.45">
      <c r="A3971" t="s">
        <v>274</v>
      </c>
      <c r="B3971">
        <v>31540</v>
      </c>
      <c r="C3971" t="s">
        <v>688</v>
      </c>
      <c r="E3971">
        <v>42</v>
      </c>
      <c r="F3971" t="s">
        <v>40</v>
      </c>
      <c r="H3971">
        <v>1</v>
      </c>
      <c r="I3971" t="s">
        <v>32</v>
      </c>
      <c r="J3971">
        <v>1</v>
      </c>
      <c r="K3971" t="s">
        <v>32</v>
      </c>
      <c r="L3971">
        <v>0</v>
      </c>
      <c r="M3971" t="s">
        <v>32</v>
      </c>
      <c r="N3971">
        <v>2012</v>
      </c>
      <c r="O3971">
        <v>1470</v>
      </c>
      <c r="P3971">
        <v>11373432</v>
      </c>
      <c r="Q3971">
        <v>743</v>
      </c>
      <c r="R3971">
        <v>11320833</v>
      </c>
      <c r="S3971">
        <v>13223</v>
      </c>
      <c r="T3971">
        <v>703993</v>
      </c>
      <c r="U3971">
        <v>727</v>
      </c>
      <c r="V3971">
        <v>52599</v>
      </c>
      <c r="W3971">
        <v>15.2</v>
      </c>
      <c r="X3971">
        <v>4.2</v>
      </c>
      <c r="Y3971">
        <v>15.8</v>
      </c>
      <c r="Z3971">
        <v>4.4000000000000004</v>
      </c>
      <c r="AA3971">
        <v>10.5</v>
      </c>
      <c r="AB3971">
        <v>7.1</v>
      </c>
      <c r="AC3971">
        <v>18.7</v>
      </c>
      <c r="AD3971">
        <v>28.1</v>
      </c>
    </row>
    <row r="3972" spans="1:30" x14ac:dyDescent="0.45">
      <c r="A3972" t="s">
        <v>274</v>
      </c>
      <c r="B3972">
        <v>31540</v>
      </c>
      <c r="C3972" t="s">
        <v>688</v>
      </c>
      <c r="E3972" t="s">
        <v>41</v>
      </c>
      <c r="F3972" t="s">
        <v>42</v>
      </c>
      <c r="H3972">
        <v>1</v>
      </c>
      <c r="I3972" t="s">
        <v>32</v>
      </c>
      <c r="J3972">
        <v>1</v>
      </c>
      <c r="K3972" t="s">
        <v>32</v>
      </c>
      <c r="L3972">
        <v>0</v>
      </c>
      <c r="M3972" t="s">
        <v>32</v>
      </c>
      <c r="N3972">
        <v>2012</v>
      </c>
      <c r="O3972">
        <v>5576</v>
      </c>
      <c r="P3972">
        <v>11865120</v>
      </c>
      <c r="Q3972">
        <v>1454</v>
      </c>
      <c r="R3972">
        <v>11693110</v>
      </c>
      <c r="S3972">
        <v>38254</v>
      </c>
      <c r="T3972">
        <v>1038870</v>
      </c>
      <c r="U3972">
        <v>4121</v>
      </c>
      <c r="V3972">
        <v>172010</v>
      </c>
      <c r="W3972">
        <v>6.6</v>
      </c>
      <c r="X3972">
        <v>5.9</v>
      </c>
      <c r="Y3972">
        <v>9.4</v>
      </c>
      <c r="Z3972">
        <v>6.3</v>
      </c>
      <c r="AA3972">
        <v>3.7</v>
      </c>
      <c r="AB3972">
        <v>4.5</v>
      </c>
      <c r="AC3972">
        <v>7.1</v>
      </c>
      <c r="AD3972">
        <v>14.5</v>
      </c>
    </row>
    <row r="3973" spans="1:30" x14ac:dyDescent="0.45">
      <c r="A3973" t="s">
        <v>274</v>
      </c>
      <c r="B3973">
        <v>31540</v>
      </c>
      <c r="C3973" t="s">
        <v>688</v>
      </c>
      <c r="E3973" t="s">
        <v>43</v>
      </c>
      <c r="F3973" t="s">
        <v>44</v>
      </c>
      <c r="G3973" t="s">
        <v>45</v>
      </c>
      <c r="H3973">
        <v>1</v>
      </c>
      <c r="I3973" t="s">
        <v>32</v>
      </c>
      <c r="J3973">
        <v>1</v>
      </c>
      <c r="K3973" t="s">
        <v>32</v>
      </c>
      <c r="L3973">
        <v>0</v>
      </c>
      <c r="M3973" t="s">
        <v>32</v>
      </c>
      <c r="N3973">
        <v>2012</v>
      </c>
      <c r="O3973">
        <v>1508</v>
      </c>
      <c r="P3973">
        <v>1021008</v>
      </c>
      <c r="Q3973">
        <v>450</v>
      </c>
      <c r="R3973">
        <v>952086</v>
      </c>
      <c r="S3973">
        <v>7879</v>
      </c>
      <c r="T3973">
        <v>252202</v>
      </c>
      <c r="U3973">
        <v>1059</v>
      </c>
      <c r="V3973">
        <v>68921</v>
      </c>
      <c r="W3973">
        <v>10.4</v>
      </c>
      <c r="X3973">
        <v>13.3</v>
      </c>
      <c r="Y3973">
        <v>21.2</v>
      </c>
      <c r="Z3973">
        <v>15.1</v>
      </c>
      <c r="AA3973">
        <v>13.8</v>
      </c>
      <c r="AB3973">
        <v>11.7</v>
      </c>
      <c r="AC3973">
        <v>11.3</v>
      </c>
      <c r="AD3973">
        <v>17.3</v>
      </c>
    </row>
    <row r="3974" spans="1:30" x14ac:dyDescent="0.45">
      <c r="A3974" t="s">
        <v>274</v>
      </c>
      <c r="B3974">
        <v>31540</v>
      </c>
      <c r="C3974" t="s">
        <v>688</v>
      </c>
      <c r="E3974">
        <v>51</v>
      </c>
      <c r="F3974" t="s">
        <v>46</v>
      </c>
      <c r="H3974">
        <v>1</v>
      </c>
      <c r="I3974" t="s">
        <v>32</v>
      </c>
      <c r="J3974">
        <v>1</v>
      </c>
      <c r="K3974" t="s">
        <v>32</v>
      </c>
      <c r="L3974">
        <v>0</v>
      </c>
      <c r="M3974" t="s">
        <v>32</v>
      </c>
      <c r="N3974">
        <v>2012</v>
      </c>
      <c r="O3974">
        <v>915</v>
      </c>
      <c r="P3974">
        <v>4043651</v>
      </c>
      <c r="Q3974">
        <v>220</v>
      </c>
      <c r="R3974">
        <v>4030743</v>
      </c>
      <c r="S3974">
        <v>13215</v>
      </c>
      <c r="T3974">
        <v>1006289</v>
      </c>
      <c r="U3974">
        <v>695</v>
      </c>
      <c r="V3974">
        <v>12908</v>
      </c>
      <c r="W3974">
        <v>6.8</v>
      </c>
      <c r="X3974">
        <v>2.7</v>
      </c>
      <c r="Y3974">
        <v>9.5</v>
      </c>
      <c r="Z3974">
        <v>2.8</v>
      </c>
      <c r="AA3974">
        <v>5</v>
      </c>
      <c r="AB3974">
        <v>4.4000000000000004</v>
      </c>
      <c r="AC3974">
        <v>8.6999999999999993</v>
      </c>
      <c r="AD3974">
        <v>7.8</v>
      </c>
    </row>
    <row r="3975" spans="1:30" x14ac:dyDescent="0.45">
      <c r="A3975" t="s">
        <v>274</v>
      </c>
      <c r="B3975">
        <v>31540</v>
      </c>
      <c r="C3975" t="s">
        <v>688</v>
      </c>
      <c r="E3975">
        <v>52</v>
      </c>
      <c r="F3975" t="s">
        <v>47</v>
      </c>
      <c r="G3975" t="s">
        <v>48</v>
      </c>
      <c r="H3975">
        <v>1</v>
      </c>
      <c r="I3975" t="s">
        <v>32</v>
      </c>
      <c r="J3975">
        <v>1</v>
      </c>
      <c r="K3975" t="s">
        <v>32</v>
      </c>
      <c r="L3975">
        <v>0</v>
      </c>
      <c r="M3975" t="s">
        <v>32</v>
      </c>
      <c r="N3975">
        <v>2012</v>
      </c>
      <c r="O3975">
        <v>2295</v>
      </c>
      <c r="P3975">
        <v>13408360</v>
      </c>
      <c r="Q3975">
        <v>684</v>
      </c>
      <c r="R3975">
        <v>13313371</v>
      </c>
      <c r="S3975">
        <v>23726</v>
      </c>
      <c r="T3975">
        <v>1661674</v>
      </c>
      <c r="U3975">
        <v>1611</v>
      </c>
      <c r="V3975">
        <v>94989</v>
      </c>
      <c r="W3975">
        <v>8.5</v>
      </c>
      <c r="X3975">
        <v>3.3</v>
      </c>
      <c r="Y3975">
        <v>9.5</v>
      </c>
      <c r="Z3975">
        <v>3.4</v>
      </c>
      <c r="AA3975">
        <v>2.5</v>
      </c>
      <c r="AB3975">
        <v>3.3</v>
      </c>
      <c r="AC3975">
        <v>8.4</v>
      </c>
      <c r="AD3975">
        <v>18.7</v>
      </c>
    </row>
    <row r="3976" spans="1:30" x14ac:dyDescent="0.45">
      <c r="A3976" t="s">
        <v>274</v>
      </c>
      <c r="B3976">
        <v>31540</v>
      </c>
      <c r="C3976" t="s">
        <v>688</v>
      </c>
      <c r="E3976">
        <v>53</v>
      </c>
      <c r="F3976" t="s">
        <v>49</v>
      </c>
      <c r="H3976">
        <v>1</v>
      </c>
      <c r="I3976" t="s">
        <v>32</v>
      </c>
      <c r="J3976">
        <v>1</v>
      </c>
      <c r="K3976" t="s">
        <v>32</v>
      </c>
      <c r="L3976">
        <v>0</v>
      </c>
      <c r="M3976" t="s">
        <v>32</v>
      </c>
      <c r="N3976">
        <v>2012</v>
      </c>
      <c r="O3976">
        <v>6279</v>
      </c>
      <c r="P3976">
        <v>1517655</v>
      </c>
      <c r="Q3976">
        <v>697</v>
      </c>
      <c r="R3976">
        <v>958974</v>
      </c>
      <c r="S3976">
        <v>4464</v>
      </c>
      <c r="T3976">
        <v>154539</v>
      </c>
      <c r="U3976">
        <v>5582</v>
      </c>
      <c r="V3976">
        <v>558681</v>
      </c>
      <c r="W3976">
        <v>12.6</v>
      </c>
      <c r="X3976">
        <v>9.1999999999999993</v>
      </c>
      <c r="Y3976">
        <v>19.7</v>
      </c>
      <c r="Z3976">
        <v>7.9</v>
      </c>
      <c r="AA3976">
        <v>13</v>
      </c>
      <c r="AB3976">
        <v>8.1999999999999993</v>
      </c>
      <c r="AC3976">
        <v>13.6</v>
      </c>
      <c r="AD3976">
        <v>15.6</v>
      </c>
    </row>
    <row r="3977" spans="1:30" x14ac:dyDescent="0.45">
      <c r="A3977" t="s">
        <v>274</v>
      </c>
      <c r="B3977">
        <v>31540</v>
      </c>
      <c r="C3977" t="s">
        <v>688</v>
      </c>
      <c r="E3977">
        <v>54</v>
      </c>
      <c r="F3977" t="s">
        <v>50</v>
      </c>
      <c r="H3977">
        <v>1</v>
      </c>
      <c r="I3977" t="s">
        <v>32</v>
      </c>
      <c r="J3977">
        <v>1</v>
      </c>
      <c r="K3977" t="s">
        <v>32</v>
      </c>
      <c r="L3977">
        <v>0</v>
      </c>
      <c r="M3977" t="s">
        <v>32</v>
      </c>
      <c r="N3977">
        <v>2012</v>
      </c>
      <c r="O3977">
        <v>9988</v>
      </c>
      <c r="P3977">
        <v>3793390</v>
      </c>
      <c r="Q3977">
        <v>1799</v>
      </c>
      <c r="R3977">
        <v>3522110</v>
      </c>
      <c r="S3977">
        <v>19609</v>
      </c>
      <c r="T3977">
        <v>1309549</v>
      </c>
      <c r="U3977">
        <v>8190</v>
      </c>
      <c r="V3977">
        <v>271279</v>
      </c>
      <c r="W3977">
        <v>4.5999999999999996</v>
      </c>
      <c r="X3977">
        <v>2</v>
      </c>
      <c r="Y3977">
        <v>8.3000000000000007</v>
      </c>
      <c r="Z3977">
        <v>1.9</v>
      </c>
      <c r="AA3977">
        <v>3.2</v>
      </c>
      <c r="AB3977">
        <v>2.9</v>
      </c>
      <c r="AC3977">
        <v>5.3</v>
      </c>
      <c r="AD3977">
        <v>7.7</v>
      </c>
    </row>
    <row r="3978" spans="1:30" x14ac:dyDescent="0.45">
      <c r="A3978" t="s">
        <v>274</v>
      </c>
      <c r="B3978">
        <v>31540</v>
      </c>
      <c r="C3978" t="s">
        <v>688</v>
      </c>
      <c r="E3978">
        <v>55</v>
      </c>
      <c r="F3978" t="s">
        <v>59</v>
      </c>
      <c r="H3978">
        <v>1</v>
      </c>
      <c r="I3978" t="s">
        <v>32</v>
      </c>
      <c r="J3978">
        <v>1</v>
      </c>
      <c r="K3978" t="s">
        <v>32</v>
      </c>
      <c r="L3978">
        <v>0</v>
      </c>
      <c r="M3978" t="s">
        <v>32</v>
      </c>
      <c r="N3978">
        <v>2012</v>
      </c>
      <c r="O3978">
        <v>93</v>
      </c>
      <c r="P3978">
        <v>681465</v>
      </c>
      <c r="Q3978">
        <v>93</v>
      </c>
      <c r="R3978">
        <v>681465</v>
      </c>
      <c r="S3978">
        <v>5808</v>
      </c>
      <c r="T3978">
        <v>460986</v>
      </c>
      <c r="U3978">
        <v>0</v>
      </c>
      <c r="V3978">
        <v>0</v>
      </c>
      <c r="W3978">
        <v>10.6</v>
      </c>
      <c r="X3978">
        <v>5.8</v>
      </c>
      <c r="Y3978">
        <v>11</v>
      </c>
      <c r="Z3978">
        <v>6</v>
      </c>
      <c r="AA3978">
        <v>2.6</v>
      </c>
      <c r="AB3978">
        <v>2.8</v>
      </c>
      <c r="AC3978">
        <v>0</v>
      </c>
      <c r="AD3978">
        <v>0</v>
      </c>
    </row>
    <row r="3979" spans="1:30" x14ac:dyDescent="0.45">
      <c r="A3979" t="s">
        <v>274</v>
      </c>
      <c r="B3979">
        <v>31540</v>
      </c>
      <c r="C3979" t="s">
        <v>688</v>
      </c>
      <c r="E3979">
        <v>56</v>
      </c>
      <c r="F3979" t="s">
        <v>51</v>
      </c>
      <c r="H3979">
        <v>1</v>
      </c>
      <c r="I3979" t="s">
        <v>32</v>
      </c>
      <c r="J3979">
        <v>1</v>
      </c>
      <c r="K3979" t="s">
        <v>32</v>
      </c>
      <c r="L3979">
        <v>0</v>
      </c>
      <c r="M3979" t="s">
        <v>32</v>
      </c>
      <c r="N3979">
        <v>2012</v>
      </c>
      <c r="O3979">
        <v>3345</v>
      </c>
      <c r="P3979">
        <v>1119769</v>
      </c>
      <c r="Q3979">
        <v>693</v>
      </c>
      <c r="R3979">
        <v>1061120</v>
      </c>
      <c r="S3979">
        <v>17145</v>
      </c>
      <c r="T3979">
        <v>482957</v>
      </c>
      <c r="U3979">
        <v>2651</v>
      </c>
      <c r="V3979">
        <v>58649</v>
      </c>
      <c r="W3979">
        <v>6.8</v>
      </c>
      <c r="X3979">
        <v>7.6</v>
      </c>
      <c r="Y3979">
        <v>11.2</v>
      </c>
      <c r="Z3979">
        <v>8.6</v>
      </c>
      <c r="AA3979">
        <v>8.3000000000000007</v>
      </c>
      <c r="AB3979">
        <v>5.7</v>
      </c>
      <c r="AC3979">
        <v>8.1999999999999993</v>
      </c>
      <c r="AD3979">
        <v>16</v>
      </c>
    </row>
    <row r="3980" spans="1:30" x14ac:dyDescent="0.45">
      <c r="A3980" t="s">
        <v>274</v>
      </c>
      <c r="B3980">
        <v>31540</v>
      </c>
      <c r="C3980" t="s">
        <v>688</v>
      </c>
      <c r="E3980">
        <v>61</v>
      </c>
      <c r="F3980" t="s">
        <v>52</v>
      </c>
      <c r="H3980">
        <v>1</v>
      </c>
      <c r="I3980" t="s">
        <v>32</v>
      </c>
      <c r="J3980">
        <v>1</v>
      </c>
      <c r="K3980" t="s">
        <v>32</v>
      </c>
      <c r="L3980">
        <v>0</v>
      </c>
      <c r="M3980" t="s">
        <v>32</v>
      </c>
      <c r="N3980">
        <v>2012</v>
      </c>
      <c r="O3980">
        <v>2130</v>
      </c>
      <c r="P3980">
        <v>253397</v>
      </c>
      <c r="Q3980">
        <v>218</v>
      </c>
      <c r="R3980">
        <v>230469</v>
      </c>
      <c r="S3980">
        <v>3784</v>
      </c>
      <c r="T3980">
        <v>91865</v>
      </c>
      <c r="U3980">
        <v>1912</v>
      </c>
      <c r="V3980">
        <v>22929</v>
      </c>
      <c r="W3980">
        <v>10.6</v>
      </c>
      <c r="X3980">
        <v>13.6</v>
      </c>
      <c r="Y3980">
        <v>15.4</v>
      </c>
      <c r="Z3980">
        <v>15.9</v>
      </c>
      <c r="AA3980">
        <v>12.8</v>
      </c>
      <c r="AB3980">
        <v>16.8</v>
      </c>
      <c r="AC3980">
        <v>10.4</v>
      </c>
      <c r="AD3980">
        <v>13.5</v>
      </c>
    </row>
    <row r="3981" spans="1:30" x14ac:dyDescent="0.45">
      <c r="A3981" t="s">
        <v>274</v>
      </c>
      <c r="B3981">
        <v>31540</v>
      </c>
      <c r="C3981" t="s">
        <v>688</v>
      </c>
      <c r="E3981">
        <v>62</v>
      </c>
      <c r="F3981" t="s">
        <v>53</v>
      </c>
      <c r="H3981">
        <v>1</v>
      </c>
      <c r="I3981" t="s">
        <v>32</v>
      </c>
      <c r="J3981">
        <v>1</v>
      </c>
      <c r="K3981" t="s">
        <v>32</v>
      </c>
      <c r="L3981">
        <v>0</v>
      </c>
      <c r="M3981" t="s">
        <v>32</v>
      </c>
      <c r="N3981">
        <v>2012</v>
      </c>
      <c r="O3981">
        <v>4621</v>
      </c>
      <c r="P3981">
        <v>4284443</v>
      </c>
      <c r="Q3981">
        <v>1203</v>
      </c>
      <c r="R3981">
        <v>4186717</v>
      </c>
      <c r="S3981">
        <v>39386</v>
      </c>
      <c r="T3981">
        <v>1742782</v>
      </c>
      <c r="U3981">
        <v>3418</v>
      </c>
      <c r="V3981">
        <v>97726</v>
      </c>
      <c r="W3981">
        <v>5.5</v>
      </c>
      <c r="X3981">
        <v>5.6</v>
      </c>
      <c r="Y3981">
        <v>11.3</v>
      </c>
      <c r="Z3981">
        <v>5.9</v>
      </c>
      <c r="AA3981">
        <v>4.5999999999999996</v>
      </c>
      <c r="AB3981">
        <v>9.1999999999999993</v>
      </c>
      <c r="AC3981">
        <v>7.3</v>
      </c>
      <c r="AD3981">
        <v>13.5</v>
      </c>
    </row>
    <row r="3982" spans="1:30" x14ac:dyDescent="0.45">
      <c r="A3982" t="s">
        <v>274</v>
      </c>
      <c r="B3982">
        <v>31540</v>
      </c>
      <c r="C3982" t="s">
        <v>688</v>
      </c>
      <c r="E3982">
        <v>71</v>
      </c>
      <c r="F3982" t="s">
        <v>54</v>
      </c>
      <c r="H3982">
        <v>1</v>
      </c>
      <c r="I3982" t="s">
        <v>32</v>
      </c>
      <c r="J3982">
        <v>1</v>
      </c>
      <c r="K3982" t="s">
        <v>32</v>
      </c>
      <c r="L3982">
        <v>0</v>
      </c>
      <c r="M3982" t="s">
        <v>32</v>
      </c>
      <c r="N3982">
        <v>2012</v>
      </c>
      <c r="O3982">
        <v>3261</v>
      </c>
      <c r="P3982">
        <v>365849</v>
      </c>
      <c r="Q3982">
        <v>336</v>
      </c>
      <c r="R3982">
        <v>325035</v>
      </c>
      <c r="S3982">
        <v>5985</v>
      </c>
      <c r="T3982">
        <v>84585</v>
      </c>
      <c r="U3982">
        <v>2925</v>
      </c>
      <c r="V3982">
        <v>40814</v>
      </c>
      <c r="W3982">
        <v>6.1</v>
      </c>
      <c r="X3982">
        <v>18.100000000000001</v>
      </c>
      <c r="Y3982">
        <v>14.9</v>
      </c>
      <c r="Z3982">
        <v>21.8</v>
      </c>
      <c r="AA3982">
        <v>21.4</v>
      </c>
      <c r="AB3982">
        <v>22.7</v>
      </c>
      <c r="AC3982">
        <v>6.2</v>
      </c>
      <c r="AD3982">
        <v>9.6</v>
      </c>
    </row>
    <row r="3983" spans="1:30" x14ac:dyDescent="0.45">
      <c r="A3983" t="s">
        <v>274</v>
      </c>
      <c r="B3983">
        <v>31540</v>
      </c>
      <c r="C3983" t="s">
        <v>688</v>
      </c>
      <c r="E3983">
        <v>72</v>
      </c>
      <c r="F3983" t="s">
        <v>55</v>
      </c>
      <c r="H3983">
        <v>1</v>
      </c>
      <c r="I3983" t="s">
        <v>32</v>
      </c>
      <c r="J3983">
        <v>1</v>
      </c>
      <c r="K3983" t="s">
        <v>32</v>
      </c>
      <c r="L3983">
        <v>0</v>
      </c>
      <c r="M3983" t="s">
        <v>32</v>
      </c>
      <c r="N3983">
        <v>2012</v>
      </c>
      <c r="O3983">
        <v>1632</v>
      </c>
      <c r="P3983">
        <v>1258800</v>
      </c>
      <c r="Q3983">
        <v>1143</v>
      </c>
      <c r="R3983">
        <v>1219732</v>
      </c>
      <c r="S3983">
        <v>24704</v>
      </c>
      <c r="T3983">
        <v>315875</v>
      </c>
      <c r="U3983">
        <v>488</v>
      </c>
      <c r="V3983">
        <v>39068</v>
      </c>
      <c r="W3983">
        <v>12.4</v>
      </c>
      <c r="X3983">
        <v>6.2</v>
      </c>
      <c r="Y3983">
        <v>8.6999999999999993</v>
      </c>
      <c r="Z3983">
        <v>5.7</v>
      </c>
      <c r="AA3983">
        <v>8.5</v>
      </c>
      <c r="AB3983">
        <v>6.4</v>
      </c>
      <c r="AC3983">
        <v>29.7</v>
      </c>
      <c r="AD3983">
        <v>38.700000000000003</v>
      </c>
    </row>
    <row r="3984" spans="1:30" x14ac:dyDescent="0.45">
      <c r="A3984" t="s">
        <v>274</v>
      </c>
      <c r="B3984">
        <v>31540</v>
      </c>
      <c r="C3984" t="s">
        <v>688</v>
      </c>
      <c r="E3984">
        <v>81</v>
      </c>
      <c r="F3984" t="s">
        <v>56</v>
      </c>
      <c r="G3984" t="s">
        <v>57</v>
      </c>
      <c r="H3984">
        <v>1</v>
      </c>
      <c r="I3984" t="s">
        <v>32</v>
      </c>
      <c r="J3984">
        <v>1</v>
      </c>
      <c r="K3984" t="s">
        <v>32</v>
      </c>
      <c r="L3984">
        <v>0</v>
      </c>
      <c r="M3984" t="s">
        <v>32</v>
      </c>
      <c r="N3984">
        <v>2012</v>
      </c>
      <c r="O3984">
        <v>4973</v>
      </c>
      <c r="P3984">
        <v>634000</v>
      </c>
      <c r="Q3984">
        <v>841</v>
      </c>
      <c r="R3984">
        <v>523054</v>
      </c>
      <c r="S3984">
        <v>5887</v>
      </c>
      <c r="T3984">
        <v>173142</v>
      </c>
      <c r="U3984">
        <v>4131</v>
      </c>
      <c r="V3984">
        <v>110945</v>
      </c>
      <c r="W3984">
        <v>7.3</v>
      </c>
      <c r="X3984">
        <v>16.2</v>
      </c>
      <c r="Y3984">
        <v>19.5</v>
      </c>
      <c r="Z3984">
        <v>20.7</v>
      </c>
      <c r="AA3984">
        <v>20.5</v>
      </c>
      <c r="AB3984">
        <v>21</v>
      </c>
      <c r="AC3984">
        <v>6.8</v>
      </c>
      <c r="AD3984">
        <v>10.199999999999999</v>
      </c>
    </row>
    <row r="3985" spans="1:30" x14ac:dyDescent="0.45">
      <c r="A3985" t="s">
        <v>275</v>
      </c>
      <c r="B3985">
        <v>31700</v>
      </c>
      <c r="C3985" t="s">
        <v>689</v>
      </c>
      <c r="E3985">
        <v>0</v>
      </c>
      <c r="F3985" t="s">
        <v>31</v>
      </c>
      <c r="H3985">
        <v>1</v>
      </c>
      <c r="I3985" t="s">
        <v>32</v>
      </c>
      <c r="J3985">
        <v>1</v>
      </c>
      <c r="K3985" t="s">
        <v>32</v>
      </c>
      <c r="L3985">
        <v>0</v>
      </c>
      <c r="M3985" t="s">
        <v>32</v>
      </c>
      <c r="N3985">
        <v>2012</v>
      </c>
      <c r="O3985">
        <v>35658</v>
      </c>
      <c r="P3985">
        <v>41150559</v>
      </c>
      <c r="Q3985">
        <v>8863</v>
      </c>
      <c r="R3985">
        <v>39687654</v>
      </c>
      <c r="S3985">
        <v>191346</v>
      </c>
      <c r="T3985">
        <v>9100993</v>
      </c>
      <c r="U3985">
        <v>26795</v>
      </c>
      <c r="V3985">
        <v>1462905</v>
      </c>
      <c r="W3985">
        <v>2.6</v>
      </c>
      <c r="X3985">
        <v>2.5</v>
      </c>
      <c r="Y3985">
        <v>3.9</v>
      </c>
      <c r="Z3985">
        <v>2.7</v>
      </c>
      <c r="AA3985">
        <v>2.1</v>
      </c>
      <c r="AB3985">
        <v>2</v>
      </c>
      <c r="AC3985">
        <v>3.9</v>
      </c>
      <c r="AD3985">
        <v>7.4</v>
      </c>
    </row>
    <row r="3986" spans="1:30" x14ac:dyDescent="0.45">
      <c r="A3986" t="s">
        <v>275</v>
      </c>
      <c r="B3986">
        <v>31700</v>
      </c>
      <c r="C3986" t="s">
        <v>689</v>
      </c>
      <c r="E3986">
        <v>11</v>
      </c>
      <c r="F3986" t="s">
        <v>33</v>
      </c>
      <c r="G3986" t="s">
        <v>34</v>
      </c>
      <c r="H3986">
        <v>1</v>
      </c>
      <c r="I3986" t="s">
        <v>32</v>
      </c>
      <c r="J3986">
        <v>1</v>
      </c>
      <c r="K3986" t="s">
        <v>32</v>
      </c>
      <c r="L3986">
        <v>0</v>
      </c>
      <c r="M3986" t="s">
        <v>32</v>
      </c>
      <c r="N3986">
        <v>2012</v>
      </c>
      <c r="O3986">
        <v>259</v>
      </c>
      <c r="P3986">
        <v>20488</v>
      </c>
      <c r="Q3986">
        <v>15</v>
      </c>
      <c r="R3986">
        <v>11776</v>
      </c>
      <c r="S3986">
        <v>39</v>
      </c>
      <c r="T3986">
        <v>2237</v>
      </c>
      <c r="U3986">
        <v>244</v>
      </c>
      <c r="V3986">
        <v>8711</v>
      </c>
      <c r="W3986">
        <v>33.799999999999997</v>
      </c>
      <c r="X3986">
        <v>23.7</v>
      </c>
      <c r="Y3986">
        <v>69</v>
      </c>
      <c r="Z3986">
        <v>38.1</v>
      </c>
      <c r="AA3986">
        <v>27.2</v>
      </c>
      <c r="AB3986">
        <v>21.1</v>
      </c>
      <c r="AC3986">
        <v>34.700000000000003</v>
      </c>
      <c r="AD3986">
        <v>36.9</v>
      </c>
    </row>
    <row r="3987" spans="1:30" x14ac:dyDescent="0.45">
      <c r="A3987" t="s">
        <v>275</v>
      </c>
      <c r="B3987">
        <v>31700</v>
      </c>
      <c r="C3987" t="s">
        <v>689</v>
      </c>
      <c r="E3987">
        <v>22</v>
      </c>
      <c r="F3987" t="s">
        <v>36</v>
      </c>
      <c r="H3987">
        <v>1</v>
      </c>
      <c r="I3987" t="s">
        <v>32</v>
      </c>
      <c r="J3987">
        <v>1</v>
      </c>
      <c r="K3987" t="s">
        <v>32</v>
      </c>
      <c r="L3987">
        <v>0</v>
      </c>
      <c r="M3987" t="s">
        <v>32</v>
      </c>
      <c r="N3987">
        <v>2012</v>
      </c>
      <c r="O3987">
        <v>72</v>
      </c>
      <c r="P3987">
        <v>493414</v>
      </c>
      <c r="Q3987">
        <v>8</v>
      </c>
      <c r="R3987">
        <v>492099</v>
      </c>
      <c r="S3987">
        <v>935</v>
      </c>
      <c r="T3987">
        <v>70044</v>
      </c>
      <c r="U3987">
        <v>64</v>
      </c>
      <c r="W3987">
        <v>0</v>
      </c>
      <c r="X3987">
        <v>8.1</v>
      </c>
      <c r="Y3987">
        <v>0</v>
      </c>
      <c r="Z3987">
        <v>8.5</v>
      </c>
      <c r="AA3987">
        <v>7.9</v>
      </c>
      <c r="AB3987">
        <v>8.1999999999999993</v>
      </c>
      <c r="AC3987">
        <v>0</v>
      </c>
    </row>
    <row r="3988" spans="1:30" x14ac:dyDescent="0.45">
      <c r="A3988" t="s">
        <v>275</v>
      </c>
      <c r="B3988">
        <v>31700</v>
      </c>
      <c r="C3988" t="s">
        <v>689</v>
      </c>
      <c r="E3988">
        <v>23</v>
      </c>
      <c r="F3988" t="s">
        <v>37</v>
      </c>
      <c r="H3988">
        <v>1</v>
      </c>
      <c r="I3988" t="s">
        <v>32</v>
      </c>
      <c r="J3988">
        <v>1</v>
      </c>
      <c r="K3988" t="s">
        <v>32</v>
      </c>
      <c r="L3988">
        <v>0</v>
      </c>
      <c r="M3988" t="s">
        <v>32</v>
      </c>
      <c r="N3988">
        <v>2012</v>
      </c>
      <c r="O3988">
        <v>5223</v>
      </c>
      <c r="P3988">
        <v>1892478</v>
      </c>
      <c r="Q3988">
        <v>1125</v>
      </c>
      <c r="R3988">
        <v>1639308</v>
      </c>
      <c r="S3988">
        <v>8533</v>
      </c>
      <c r="T3988">
        <v>441559</v>
      </c>
      <c r="U3988">
        <v>4098</v>
      </c>
      <c r="V3988">
        <v>253169</v>
      </c>
      <c r="W3988">
        <v>6</v>
      </c>
      <c r="X3988">
        <v>13.9</v>
      </c>
      <c r="Y3988">
        <v>12.9</v>
      </c>
      <c r="Z3988">
        <v>17.7</v>
      </c>
      <c r="AA3988">
        <v>19.7</v>
      </c>
      <c r="AB3988">
        <v>21.5</v>
      </c>
      <c r="AC3988">
        <v>7.2</v>
      </c>
      <c r="AD3988">
        <v>12.5</v>
      </c>
    </row>
    <row r="3989" spans="1:30" x14ac:dyDescent="0.45">
      <c r="A3989" t="s">
        <v>275</v>
      </c>
      <c r="B3989">
        <v>31700</v>
      </c>
      <c r="C3989" t="s">
        <v>689</v>
      </c>
      <c r="E3989" t="s">
        <v>38</v>
      </c>
      <c r="F3989" t="s">
        <v>39</v>
      </c>
      <c r="H3989">
        <v>1</v>
      </c>
      <c r="I3989" t="s">
        <v>32</v>
      </c>
      <c r="J3989">
        <v>1</v>
      </c>
      <c r="K3989" t="s">
        <v>32</v>
      </c>
      <c r="L3989">
        <v>0</v>
      </c>
      <c r="M3989" t="s">
        <v>32</v>
      </c>
      <c r="N3989">
        <v>2012</v>
      </c>
      <c r="O3989">
        <v>928</v>
      </c>
      <c r="P3989">
        <v>7520326</v>
      </c>
      <c r="Q3989">
        <v>521</v>
      </c>
      <c r="R3989">
        <v>7492939</v>
      </c>
      <c r="S3989">
        <v>25497</v>
      </c>
      <c r="T3989">
        <v>1720170</v>
      </c>
      <c r="U3989">
        <v>407</v>
      </c>
      <c r="V3989">
        <v>27388</v>
      </c>
      <c r="W3989">
        <v>5.7</v>
      </c>
      <c r="X3989">
        <v>2.4</v>
      </c>
      <c r="Y3989">
        <v>11</v>
      </c>
      <c r="Z3989">
        <v>2.5</v>
      </c>
      <c r="AA3989">
        <v>4.0999999999999996</v>
      </c>
      <c r="AB3989">
        <v>2.5</v>
      </c>
      <c r="AC3989">
        <v>12.7</v>
      </c>
      <c r="AD3989">
        <v>18.2</v>
      </c>
    </row>
    <row r="3990" spans="1:30" x14ac:dyDescent="0.45">
      <c r="A3990" t="s">
        <v>275</v>
      </c>
      <c r="B3990">
        <v>31700</v>
      </c>
      <c r="C3990" t="s">
        <v>689</v>
      </c>
      <c r="E3990">
        <v>42</v>
      </c>
      <c r="F3990" t="s">
        <v>40</v>
      </c>
      <c r="H3990">
        <v>1</v>
      </c>
      <c r="I3990" t="s">
        <v>32</v>
      </c>
      <c r="J3990">
        <v>1</v>
      </c>
      <c r="K3990" t="s">
        <v>32</v>
      </c>
      <c r="L3990">
        <v>0</v>
      </c>
      <c r="M3990" t="s">
        <v>32</v>
      </c>
      <c r="N3990">
        <v>2012</v>
      </c>
      <c r="O3990">
        <v>1155</v>
      </c>
      <c r="P3990">
        <v>7563332</v>
      </c>
      <c r="Q3990">
        <v>604</v>
      </c>
      <c r="R3990">
        <v>7500979</v>
      </c>
      <c r="S3990">
        <v>9277</v>
      </c>
      <c r="T3990">
        <v>726053</v>
      </c>
      <c r="U3990">
        <v>551</v>
      </c>
      <c r="V3990">
        <v>62353</v>
      </c>
      <c r="W3990">
        <v>12.5</v>
      </c>
      <c r="X3990">
        <v>12.7</v>
      </c>
      <c r="Y3990">
        <v>10.3</v>
      </c>
      <c r="Z3990">
        <v>13.4</v>
      </c>
      <c r="AA3990">
        <v>4.9000000000000004</v>
      </c>
      <c r="AB3990">
        <v>5.2</v>
      </c>
      <c r="AC3990">
        <v>23.9</v>
      </c>
      <c r="AD3990">
        <v>42.7</v>
      </c>
    </row>
    <row r="3991" spans="1:30" x14ac:dyDescent="0.45">
      <c r="A3991" t="s">
        <v>275</v>
      </c>
      <c r="B3991">
        <v>31700</v>
      </c>
      <c r="C3991" t="s">
        <v>689</v>
      </c>
      <c r="E3991" t="s">
        <v>41</v>
      </c>
      <c r="F3991" t="s">
        <v>42</v>
      </c>
      <c r="H3991">
        <v>1</v>
      </c>
      <c r="I3991" t="s">
        <v>32</v>
      </c>
      <c r="J3991">
        <v>1</v>
      </c>
      <c r="K3991" t="s">
        <v>32</v>
      </c>
      <c r="L3991">
        <v>0</v>
      </c>
      <c r="M3991" t="s">
        <v>32</v>
      </c>
      <c r="N3991">
        <v>2012</v>
      </c>
      <c r="O3991">
        <v>3462</v>
      </c>
      <c r="P3991">
        <v>7851404</v>
      </c>
      <c r="Q3991">
        <v>1182</v>
      </c>
      <c r="R3991">
        <v>7735720</v>
      </c>
      <c r="S3991">
        <v>27626</v>
      </c>
      <c r="T3991">
        <v>718982</v>
      </c>
      <c r="U3991">
        <v>2280</v>
      </c>
      <c r="V3991">
        <v>115684</v>
      </c>
      <c r="W3991">
        <v>6.8</v>
      </c>
      <c r="X3991">
        <v>3.9</v>
      </c>
      <c r="Y3991">
        <v>5</v>
      </c>
      <c r="Z3991">
        <v>4</v>
      </c>
      <c r="AA3991">
        <v>3.8</v>
      </c>
      <c r="AB3991">
        <v>4.8</v>
      </c>
      <c r="AC3991">
        <v>8.6999999999999993</v>
      </c>
      <c r="AD3991">
        <v>16.399999999999999</v>
      </c>
    </row>
    <row r="3992" spans="1:30" x14ac:dyDescent="0.45">
      <c r="A3992" t="s">
        <v>275</v>
      </c>
      <c r="B3992">
        <v>31700</v>
      </c>
      <c r="C3992" t="s">
        <v>689</v>
      </c>
      <c r="E3992" t="s">
        <v>43</v>
      </c>
      <c r="F3992" t="s">
        <v>44</v>
      </c>
      <c r="G3992" t="s">
        <v>45</v>
      </c>
      <c r="H3992">
        <v>1</v>
      </c>
      <c r="I3992" t="s">
        <v>32</v>
      </c>
      <c r="J3992">
        <v>1</v>
      </c>
      <c r="K3992" t="s">
        <v>32</v>
      </c>
      <c r="L3992">
        <v>0</v>
      </c>
      <c r="M3992" t="s">
        <v>32</v>
      </c>
      <c r="N3992">
        <v>2012</v>
      </c>
      <c r="O3992">
        <v>954</v>
      </c>
      <c r="P3992">
        <v>432247</v>
      </c>
      <c r="Q3992">
        <v>228</v>
      </c>
      <c r="R3992">
        <v>388715</v>
      </c>
      <c r="S3992">
        <v>4239</v>
      </c>
      <c r="T3992">
        <v>123737</v>
      </c>
      <c r="U3992">
        <v>726</v>
      </c>
      <c r="V3992">
        <v>43531</v>
      </c>
      <c r="W3992">
        <v>6.3</v>
      </c>
      <c r="X3992">
        <v>4.5</v>
      </c>
      <c r="Y3992">
        <v>18.100000000000001</v>
      </c>
      <c r="Z3992">
        <v>4.2</v>
      </c>
      <c r="AA3992">
        <v>5.0999999999999996</v>
      </c>
      <c r="AB3992">
        <v>4.3</v>
      </c>
      <c r="AC3992">
        <v>9.1</v>
      </c>
      <c r="AD3992">
        <v>24</v>
      </c>
    </row>
    <row r="3993" spans="1:30" x14ac:dyDescent="0.45">
      <c r="A3993" t="s">
        <v>275</v>
      </c>
      <c r="B3993">
        <v>31700</v>
      </c>
      <c r="C3993" t="s">
        <v>689</v>
      </c>
      <c r="E3993">
        <v>51</v>
      </c>
      <c r="F3993" t="s">
        <v>46</v>
      </c>
      <c r="H3993">
        <v>1</v>
      </c>
      <c r="I3993" t="s">
        <v>32</v>
      </c>
      <c r="J3993">
        <v>1</v>
      </c>
      <c r="K3993" t="s">
        <v>32</v>
      </c>
      <c r="L3993">
        <v>0</v>
      </c>
      <c r="M3993" t="s">
        <v>32</v>
      </c>
      <c r="N3993">
        <v>2012</v>
      </c>
      <c r="O3993">
        <v>687</v>
      </c>
      <c r="P3993">
        <v>2499871</v>
      </c>
      <c r="Q3993">
        <v>210</v>
      </c>
      <c r="R3993">
        <v>2471766</v>
      </c>
      <c r="S3993">
        <v>7275</v>
      </c>
      <c r="T3993">
        <v>624051</v>
      </c>
      <c r="U3993">
        <v>477</v>
      </c>
      <c r="V3993">
        <v>28105</v>
      </c>
      <c r="W3993">
        <v>12.3</v>
      </c>
      <c r="X3993">
        <v>3.3</v>
      </c>
      <c r="Y3993">
        <v>9.8000000000000007</v>
      </c>
      <c r="Z3993">
        <v>3.4</v>
      </c>
      <c r="AA3993">
        <v>3.4</v>
      </c>
      <c r="AB3993">
        <v>3.5</v>
      </c>
      <c r="AC3993">
        <v>18.3</v>
      </c>
      <c r="AD3993">
        <v>40.5</v>
      </c>
    </row>
    <row r="3994" spans="1:30" x14ac:dyDescent="0.45">
      <c r="A3994" t="s">
        <v>275</v>
      </c>
      <c r="B3994">
        <v>31700</v>
      </c>
      <c r="C3994" t="s">
        <v>689</v>
      </c>
      <c r="E3994">
        <v>52</v>
      </c>
      <c r="F3994" t="s">
        <v>47</v>
      </c>
      <c r="G3994" t="s">
        <v>48</v>
      </c>
      <c r="H3994">
        <v>1</v>
      </c>
      <c r="I3994" t="s">
        <v>32</v>
      </c>
      <c r="J3994">
        <v>1</v>
      </c>
      <c r="K3994" t="s">
        <v>32</v>
      </c>
      <c r="L3994">
        <v>0</v>
      </c>
      <c r="M3994" t="s">
        <v>32</v>
      </c>
      <c r="N3994">
        <v>2012</v>
      </c>
      <c r="O3994">
        <v>844</v>
      </c>
      <c r="P3994">
        <v>3031748</v>
      </c>
      <c r="Q3994">
        <v>359</v>
      </c>
      <c r="R3994">
        <v>2991737</v>
      </c>
      <c r="S3994">
        <v>6711</v>
      </c>
      <c r="T3994">
        <v>502792</v>
      </c>
      <c r="U3994">
        <v>485</v>
      </c>
      <c r="V3994">
        <v>40011</v>
      </c>
      <c r="W3994">
        <v>9.9</v>
      </c>
      <c r="X3994">
        <v>3.3</v>
      </c>
      <c r="Y3994">
        <v>12.6</v>
      </c>
      <c r="Z3994">
        <v>3.4</v>
      </c>
      <c r="AA3994">
        <v>5.5</v>
      </c>
      <c r="AB3994">
        <v>5</v>
      </c>
      <c r="AC3994">
        <v>17.100000000000001</v>
      </c>
      <c r="AD3994">
        <v>10.199999999999999</v>
      </c>
    </row>
    <row r="3995" spans="1:30" x14ac:dyDescent="0.45">
      <c r="A3995" t="s">
        <v>275</v>
      </c>
      <c r="B3995">
        <v>31700</v>
      </c>
      <c r="C3995" t="s">
        <v>689</v>
      </c>
      <c r="E3995">
        <v>53</v>
      </c>
      <c r="F3995" t="s">
        <v>49</v>
      </c>
      <c r="H3995">
        <v>1</v>
      </c>
      <c r="I3995" t="s">
        <v>32</v>
      </c>
      <c r="J3995">
        <v>1</v>
      </c>
      <c r="K3995" t="s">
        <v>32</v>
      </c>
      <c r="L3995">
        <v>0</v>
      </c>
      <c r="M3995" t="s">
        <v>32</v>
      </c>
      <c r="N3995">
        <v>2012</v>
      </c>
      <c r="O3995">
        <v>3516</v>
      </c>
      <c r="P3995">
        <v>928117</v>
      </c>
      <c r="Q3995">
        <v>287</v>
      </c>
      <c r="R3995">
        <v>557337</v>
      </c>
      <c r="S3995">
        <v>2648</v>
      </c>
      <c r="T3995">
        <v>128944</v>
      </c>
      <c r="U3995">
        <v>3230</v>
      </c>
      <c r="V3995">
        <v>370780</v>
      </c>
      <c r="W3995">
        <v>9.9</v>
      </c>
      <c r="X3995">
        <v>11.3</v>
      </c>
      <c r="Y3995">
        <v>17</v>
      </c>
      <c r="Z3995">
        <v>8.3000000000000007</v>
      </c>
      <c r="AA3995">
        <v>13.2</v>
      </c>
      <c r="AB3995">
        <v>15.3</v>
      </c>
      <c r="AC3995">
        <v>10.9</v>
      </c>
      <c r="AD3995">
        <v>22.5</v>
      </c>
    </row>
    <row r="3996" spans="1:30" x14ac:dyDescent="0.45">
      <c r="A3996" t="s">
        <v>275</v>
      </c>
      <c r="B3996">
        <v>31700</v>
      </c>
      <c r="C3996" t="s">
        <v>689</v>
      </c>
      <c r="E3996">
        <v>54</v>
      </c>
      <c r="F3996" t="s">
        <v>50</v>
      </c>
      <c r="H3996">
        <v>1</v>
      </c>
      <c r="I3996" t="s">
        <v>32</v>
      </c>
      <c r="J3996">
        <v>1</v>
      </c>
      <c r="K3996" t="s">
        <v>32</v>
      </c>
      <c r="L3996">
        <v>0</v>
      </c>
      <c r="M3996" t="s">
        <v>32</v>
      </c>
      <c r="N3996">
        <v>2012</v>
      </c>
      <c r="O3996">
        <v>6025</v>
      </c>
      <c r="P3996">
        <v>2007333</v>
      </c>
      <c r="Q3996">
        <v>1306</v>
      </c>
      <c r="R3996">
        <v>1785867</v>
      </c>
      <c r="S3996">
        <v>11195</v>
      </c>
      <c r="T3996">
        <v>743785</v>
      </c>
      <c r="U3996">
        <v>4719</v>
      </c>
      <c r="V3996">
        <v>221467</v>
      </c>
      <c r="W3996">
        <v>5.8</v>
      </c>
      <c r="X3996">
        <v>2.4</v>
      </c>
      <c r="Y3996">
        <v>8.1</v>
      </c>
      <c r="Z3996">
        <v>4.2</v>
      </c>
      <c r="AA3996">
        <v>6.3</v>
      </c>
      <c r="AB3996">
        <v>5.9</v>
      </c>
      <c r="AC3996">
        <v>7.3</v>
      </c>
      <c r="AD3996">
        <v>19.399999999999999</v>
      </c>
    </row>
    <row r="3997" spans="1:30" x14ac:dyDescent="0.45">
      <c r="A3997" t="s">
        <v>275</v>
      </c>
      <c r="B3997">
        <v>31700</v>
      </c>
      <c r="C3997" t="s">
        <v>689</v>
      </c>
      <c r="E3997">
        <v>55</v>
      </c>
      <c r="F3997" t="s">
        <v>59</v>
      </c>
      <c r="H3997">
        <v>1</v>
      </c>
      <c r="I3997" t="s">
        <v>32</v>
      </c>
      <c r="J3997">
        <v>1</v>
      </c>
      <c r="K3997" t="s">
        <v>32</v>
      </c>
      <c r="L3997">
        <v>0</v>
      </c>
      <c r="M3997" t="s">
        <v>32</v>
      </c>
      <c r="N3997">
        <v>2012</v>
      </c>
      <c r="O3997">
        <v>63</v>
      </c>
      <c r="P3997">
        <v>284310</v>
      </c>
      <c r="Q3997">
        <v>63</v>
      </c>
      <c r="R3997">
        <v>284310</v>
      </c>
      <c r="S3997">
        <v>3023</v>
      </c>
      <c r="T3997">
        <v>240279</v>
      </c>
      <c r="U3997">
        <v>0</v>
      </c>
      <c r="V3997">
        <v>0</v>
      </c>
      <c r="W3997">
        <v>6.1</v>
      </c>
      <c r="X3997">
        <v>0.8</v>
      </c>
      <c r="Y3997">
        <v>6.4</v>
      </c>
      <c r="Z3997">
        <v>0.8</v>
      </c>
      <c r="AA3997">
        <v>2.9</v>
      </c>
      <c r="AB3997">
        <v>2.4</v>
      </c>
      <c r="AC3997">
        <v>0</v>
      </c>
      <c r="AD3997">
        <v>0</v>
      </c>
    </row>
    <row r="3998" spans="1:30" x14ac:dyDescent="0.45">
      <c r="A3998" t="s">
        <v>275</v>
      </c>
      <c r="B3998">
        <v>31700</v>
      </c>
      <c r="C3998" t="s">
        <v>689</v>
      </c>
      <c r="E3998">
        <v>56</v>
      </c>
      <c r="F3998" t="s">
        <v>51</v>
      </c>
      <c r="H3998">
        <v>1</v>
      </c>
      <c r="I3998" t="s">
        <v>32</v>
      </c>
      <c r="J3998">
        <v>1</v>
      </c>
      <c r="K3998" t="s">
        <v>32</v>
      </c>
      <c r="L3998">
        <v>0</v>
      </c>
      <c r="M3998" t="s">
        <v>32</v>
      </c>
      <c r="N3998">
        <v>2012</v>
      </c>
      <c r="O3998">
        <v>2527</v>
      </c>
      <c r="P3998">
        <v>1657045</v>
      </c>
      <c r="Q3998">
        <v>604</v>
      </c>
      <c r="R3998">
        <v>1582330</v>
      </c>
      <c r="S3998">
        <v>27012</v>
      </c>
      <c r="T3998">
        <v>1153809</v>
      </c>
      <c r="U3998">
        <v>1923</v>
      </c>
      <c r="V3998">
        <v>74715</v>
      </c>
      <c r="W3998">
        <v>4.0999999999999996</v>
      </c>
      <c r="X3998">
        <v>6.4</v>
      </c>
      <c r="Y3998">
        <v>13.1</v>
      </c>
      <c r="Z3998">
        <v>6.8</v>
      </c>
      <c r="AA3998">
        <v>7.7</v>
      </c>
      <c r="AB3998">
        <v>8.3000000000000007</v>
      </c>
      <c r="AC3998">
        <v>6.8</v>
      </c>
      <c r="AD3998">
        <v>37.4</v>
      </c>
    </row>
    <row r="3999" spans="1:30" x14ac:dyDescent="0.45">
      <c r="A3999" t="s">
        <v>275</v>
      </c>
      <c r="B3999">
        <v>31700</v>
      </c>
      <c r="C3999" t="s">
        <v>689</v>
      </c>
      <c r="E3999">
        <v>61</v>
      </c>
      <c r="F3999" t="s">
        <v>52</v>
      </c>
      <c r="H3999">
        <v>1</v>
      </c>
      <c r="I3999" t="s">
        <v>32</v>
      </c>
      <c r="J3999">
        <v>1</v>
      </c>
      <c r="K3999" t="s">
        <v>32</v>
      </c>
      <c r="L3999">
        <v>0</v>
      </c>
      <c r="M3999" t="s">
        <v>32</v>
      </c>
      <c r="N3999">
        <v>2012</v>
      </c>
      <c r="O3999">
        <v>1112</v>
      </c>
      <c r="P3999">
        <v>479362</v>
      </c>
      <c r="Q3999">
        <v>166</v>
      </c>
      <c r="R3999">
        <v>469371</v>
      </c>
      <c r="S3999">
        <v>6128</v>
      </c>
      <c r="T3999">
        <v>177837</v>
      </c>
      <c r="U3999">
        <v>946</v>
      </c>
      <c r="V3999">
        <v>9991</v>
      </c>
      <c r="W3999">
        <v>14.1</v>
      </c>
      <c r="X3999">
        <v>1.4</v>
      </c>
      <c r="Y3999">
        <v>12.2</v>
      </c>
      <c r="Z3999">
        <v>1.5</v>
      </c>
      <c r="AA3999">
        <v>3.6</v>
      </c>
      <c r="AB3999">
        <v>2.9</v>
      </c>
      <c r="AC3999">
        <v>14.8</v>
      </c>
      <c r="AD3999">
        <v>10.7</v>
      </c>
    </row>
    <row r="4000" spans="1:30" x14ac:dyDescent="0.45">
      <c r="A4000" t="s">
        <v>275</v>
      </c>
      <c r="B4000">
        <v>31700</v>
      </c>
      <c r="C4000" t="s">
        <v>689</v>
      </c>
      <c r="E4000">
        <v>62</v>
      </c>
      <c r="F4000" t="s">
        <v>53</v>
      </c>
      <c r="H4000">
        <v>1</v>
      </c>
      <c r="I4000" t="s">
        <v>32</v>
      </c>
      <c r="J4000">
        <v>1</v>
      </c>
      <c r="K4000" t="s">
        <v>32</v>
      </c>
      <c r="L4000">
        <v>0</v>
      </c>
      <c r="M4000" t="s">
        <v>32</v>
      </c>
      <c r="N4000">
        <v>2012</v>
      </c>
      <c r="O4000">
        <v>2644</v>
      </c>
      <c r="P4000">
        <v>3005547</v>
      </c>
      <c r="Q4000">
        <v>815</v>
      </c>
      <c r="R4000">
        <v>2961367</v>
      </c>
      <c r="S4000">
        <v>28931</v>
      </c>
      <c r="T4000">
        <v>1301849</v>
      </c>
      <c r="U4000">
        <v>1830</v>
      </c>
      <c r="V4000">
        <v>44180</v>
      </c>
      <c r="W4000">
        <v>9.5</v>
      </c>
      <c r="X4000">
        <v>4.7</v>
      </c>
      <c r="Y4000">
        <v>11.9</v>
      </c>
      <c r="Z4000">
        <v>4.9000000000000004</v>
      </c>
      <c r="AA4000">
        <v>4.4000000000000004</v>
      </c>
      <c r="AB4000">
        <v>6.2</v>
      </c>
      <c r="AC4000">
        <v>12.9</v>
      </c>
      <c r="AD4000">
        <v>16</v>
      </c>
    </row>
    <row r="4001" spans="1:30" x14ac:dyDescent="0.45">
      <c r="A4001" t="s">
        <v>275</v>
      </c>
      <c r="B4001">
        <v>31700</v>
      </c>
      <c r="C4001" t="s">
        <v>689</v>
      </c>
      <c r="E4001">
        <v>71</v>
      </c>
      <c r="F4001" t="s">
        <v>54</v>
      </c>
      <c r="H4001">
        <v>1</v>
      </c>
      <c r="I4001" t="s">
        <v>32</v>
      </c>
      <c r="J4001">
        <v>1</v>
      </c>
      <c r="K4001" t="s">
        <v>32</v>
      </c>
      <c r="L4001">
        <v>0</v>
      </c>
      <c r="M4001" t="s">
        <v>32</v>
      </c>
      <c r="N4001">
        <v>2012</v>
      </c>
      <c r="O4001">
        <v>1752</v>
      </c>
      <c r="P4001">
        <v>247640</v>
      </c>
      <c r="Q4001">
        <v>196</v>
      </c>
      <c r="R4001">
        <v>191361</v>
      </c>
      <c r="S4001">
        <v>2789</v>
      </c>
      <c r="T4001">
        <v>69446</v>
      </c>
      <c r="U4001">
        <v>1557</v>
      </c>
      <c r="V4001">
        <v>56279</v>
      </c>
      <c r="W4001">
        <v>8.4</v>
      </c>
      <c r="X4001">
        <v>16.2</v>
      </c>
      <c r="Y4001">
        <v>21.9</v>
      </c>
      <c r="Z4001">
        <v>22.1</v>
      </c>
      <c r="AA4001">
        <v>19.8</v>
      </c>
      <c r="AB4001">
        <v>16.399999999999999</v>
      </c>
      <c r="AC4001">
        <v>8.1</v>
      </c>
      <c r="AD4001">
        <v>21.2</v>
      </c>
    </row>
    <row r="4002" spans="1:30" x14ac:dyDescent="0.45">
      <c r="A4002" t="s">
        <v>275</v>
      </c>
      <c r="B4002">
        <v>31700</v>
      </c>
      <c r="C4002" t="s">
        <v>689</v>
      </c>
      <c r="E4002">
        <v>72</v>
      </c>
      <c r="F4002" t="s">
        <v>55</v>
      </c>
      <c r="H4002">
        <v>1</v>
      </c>
      <c r="I4002" t="s">
        <v>32</v>
      </c>
      <c r="J4002">
        <v>1</v>
      </c>
      <c r="K4002" t="s">
        <v>32</v>
      </c>
      <c r="L4002">
        <v>0</v>
      </c>
      <c r="M4002" t="s">
        <v>32</v>
      </c>
      <c r="N4002">
        <v>2012</v>
      </c>
      <c r="O4002">
        <v>1000</v>
      </c>
      <c r="P4002">
        <v>816221</v>
      </c>
      <c r="Q4002">
        <v>803</v>
      </c>
      <c r="R4002">
        <v>791583</v>
      </c>
      <c r="S4002">
        <v>15348</v>
      </c>
      <c r="T4002">
        <v>237194</v>
      </c>
      <c r="U4002">
        <v>197</v>
      </c>
      <c r="V4002">
        <v>24638</v>
      </c>
      <c r="W4002">
        <v>9.5</v>
      </c>
      <c r="X4002">
        <v>5.7</v>
      </c>
      <c r="Y4002">
        <v>7.4</v>
      </c>
      <c r="Z4002">
        <v>6.7</v>
      </c>
      <c r="AA4002">
        <v>6.8</v>
      </c>
      <c r="AB4002">
        <v>6.3</v>
      </c>
      <c r="AC4002">
        <v>43</v>
      </c>
      <c r="AD4002">
        <v>45.9</v>
      </c>
    </row>
    <row r="4003" spans="1:30" x14ac:dyDescent="0.45">
      <c r="A4003" t="s">
        <v>275</v>
      </c>
      <c r="B4003">
        <v>31700</v>
      </c>
      <c r="C4003" t="s">
        <v>689</v>
      </c>
      <c r="E4003">
        <v>81</v>
      </c>
      <c r="F4003" t="s">
        <v>56</v>
      </c>
      <c r="G4003" t="s">
        <v>57</v>
      </c>
      <c r="H4003">
        <v>1</v>
      </c>
      <c r="I4003" t="s">
        <v>32</v>
      </c>
      <c r="J4003">
        <v>1</v>
      </c>
      <c r="K4003" t="s">
        <v>32</v>
      </c>
      <c r="L4003">
        <v>0</v>
      </c>
      <c r="M4003" t="s">
        <v>32</v>
      </c>
      <c r="N4003">
        <v>2012</v>
      </c>
      <c r="O4003">
        <v>3563</v>
      </c>
      <c r="P4003">
        <v>413253</v>
      </c>
      <c r="Q4003">
        <v>507</v>
      </c>
      <c r="R4003">
        <v>332853</v>
      </c>
      <c r="S4003">
        <v>4096</v>
      </c>
      <c r="T4003">
        <v>116739</v>
      </c>
      <c r="U4003">
        <v>3056</v>
      </c>
      <c r="V4003">
        <v>80399</v>
      </c>
      <c r="W4003">
        <v>7.3</v>
      </c>
      <c r="X4003">
        <v>7</v>
      </c>
      <c r="Y4003">
        <v>18.3</v>
      </c>
      <c r="Z4003">
        <v>7.9</v>
      </c>
      <c r="AA4003">
        <v>13.1</v>
      </c>
      <c r="AB4003">
        <v>9.6</v>
      </c>
      <c r="AC4003">
        <v>7.7</v>
      </c>
      <c r="AD4003">
        <v>10.3</v>
      </c>
    </row>
    <row r="4004" spans="1:30" x14ac:dyDescent="0.45">
      <c r="A4004" t="s">
        <v>276</v>
      </c>
      <c r="B4004">
        <v>31740</v>
      </c>
      <c r="C4004" t="s">
        <v>690</v>
      </c>
      <c r="E4004">
        <v>0</v>
      </c>
      <c r="F4004" t="s">
        <v>31</v>
      </c>
      <c r="H4004">
        <v>1</v>
      </c>
      <c r="I4004" t="s">
        <v>32</v>
      </c>
      <c r="J4004">
        <v>1</v>
      </c>
      <c r="K4004" t="s">
        <v>32</v>
      </c>
      <c r="L4004">
        <v>0</v>
      </c>
      <c r="M4004" t="s">
        <v>32</v>
      </c>
      <c r="N4004">
        <v>2012</v>
      </c>
      <c r="O4004">
        <v>6949</v>
      </c>
      <c r="P4004">
        <v>3928797</v>
      </c>
      <c r="Q4004">
        <v>1688</v>
      </c>
      <c r="R4004">
        <v>3625836</v>
      </c>
      <c r="S4004">
        <v>24756</v>
      </c>
      <c r="T4004">
        <v>704302</v>
      </c>
      <c r="U4004">
        <v>5262</v>
      </c>
      <c r="V4004">
        <v>302961</v>
      </c>
      <c r="W4004">
        <v>5.4</v>
      </c>
      <c r="X4004">
        <v>4</v>
      </c>
      <c r="Y4004">
        <v>9.6999999999999993</v>
      </c>
      <c r="Z4004">
        <v>3.6</v>
      </c>
      <c r="AA4004">
        <v>6.4</v>
      </c>
      <c r="AB4004">
        <v>6.4</v>
      </c>
      <c r="AC4004">
        <v>6.7</v>
      </c>
      <c r="AD4004">
        <v>17.7</v>
      </c>
    </row>
    <row r="4005" spans="1:30" x14ac:dyDescent="0.45">
      <c r="A4005" t="s">
        <v>276</v>
      </c>
      <c r="B4005">
        <v>31740</v>
      </c>
      <c r="C4005" t="s">
        <v>690</v>
      </c>
      <c r="E4005">
        <v>11</v>
      </c>
      <c r="F4005" t="s">
        <v>33</v>
      </c>
      <c r="G4005" t="s">
        <v>34</v>
      </c>
      <c r="H4005">
        <v>1</v>
      </c>
      <c r="I4005" t="s">
        <v>32</v>
      </c>
      <c r="J4005">
        <v>1</v>
      </c>
      <c r="K4005" t="s">
        <v>32</v>
      </c>
      <c r="L4005">
        <v>0</v>
      </c>
      <c r="M4005" t="s">
        <v>32</v>
      </c>
      <c r="N4005">
        <v>2012</v>
      </c>
      <c r="O4005">
        <v>146</v>
      </c>
      <c r="Q4005">
        <v>11</v>
      </c>
      <c r="U4005">
        <v>135</v>
      </c>
      <c r="W4005">
        <v>35.1</v>
      </c>
      <c r="Y4005">
        <v>114.2</v>
      </c>
      <c r="AC4005">
        <v>36.9</v>
      </c>
    </row>
    <row r="4006" spans="1:30" x14ac:dyDescent="0.45">
      <c r="A4006" t="s">
        <v>276</v>
      </c>
      <c r="B4006">
        <v>31740</v>
      </c>
      <c r="C4006" t="s">
        <v>690</v>
      </c>
      <c r="E4006">
        <v>21</v>
      </c>
      <c r="F4006" t="s">
        <v>35</v>
      </c>
      <c r="H4006">
        <v>1</v>
      </c>
      <c r="I4006" t="s">
        <v>32</v>
      </c>
      <c r="J4006">
        <v>1</v>
      </c>
      <c r="K4006" t="s">
        <v>32</v>
      </c>
      <c r="L4006">
        <v>0</v>
      </c>
      <c r="M4006" t="s">
        <v>32</v>
      </c>
      <c r="N4006">
        <v>2012</v>
      </c>
      <c r="O4006">
        <v>48</v>
      </c>
      <c r="P4006">
        <v>34511</v>
      </c>
      <c r="Q4006">
        <v>2</v>
      </c>
      <c r="U4006">
        <v>46</v>
      </c>
      <c r="W4006">
        <v>103.6</v>
      </c>
      <c r="X4006">
        <v>10.8</v>
      </c>
      <c r="Y4006">
        <v>0</v>
      </c>
      <c r="AC4006">
        <v>103.1</v>
      </c>
    </row>
    <row r="4007" spans="1:30" x14ac:dyDescent="0.45">
      <c r="A4007" t="s">
        <v>276</v>
      </c>
      <c r="B4007">
        <v>31740</v>
      </c>
      <c r="C4007" t="s">
        <v>690</v>
      </c>
      <c r="E4007">
        <v>23</v>
      </c>
      <c r="F4007" t="s">
        <v>37</v>
      </c>
      <c r="H4007">
        <v>1</v>
      </c>
      <c r="I4007" t="s">
        <v>32</v>
      </c>
      <c r="J4007">
        <v>1</v>
      </c>
      <c r="K4007" t="s">
        <v>32</v>
      </c>
      <c r="L4007">
        <v>0</v>
      </c>
      <c r="M4007" t="s">
        <v>32</v>
      </c>
      <c r="N4007">
        <v>2012</v>
      </c>
      <c r="O4007">
        <v>1006</v>
      </c>
      <c r="P4007">
        <v>246337</v>
      </c>
      <c r="Q4007">
        <v>217</v>
      </c>
      <c r="R4007">
        <v>194399</v>
      </c>
      <c r="S4007">
        <v>1211</v>
      </c>
      <c r="T4007">
        <v>36631</v>
      </c>
      <c r="U4007">
        <v>789</v>
      </c>
      <c r="V4007">
        <v>51938</v>
      </c>
      <c r="W4007">
        <v>15.7</v>
      </c>
      <c r="X4007">
        <v>14.7</v>
      </c>
      <c r="Y4007">
        <v>43.6</v>
      </c>
      <c r="Z4007">
        <v>19.100000000000001</v>
      </c>
      <c r="AA4007">
        <v>28.7</v>
      </c>
      <c r="AB4007">
        <v>15.4</v>
      </c>
      <c r="AC4007">
        <v>16.5</v>
      </c>
      <c r="AD4007">
        <v>21.9</v>
      </c>
    </row>
    <row r="4008" spans="1:30" x14ac:dyDescent="0.45">
      <c r="A4008" t="s">
        <v>276</v>
      </c>
      <c r="B4008">
        <v>31740</v>
      </c>
      <c r="C4008" t="s">
        <v>690</v>
      </c>
      <c r="E4008" t="s">
        <v>38</v>
      </c>
      <c r="F4008" t="s">
        <v>39</v>
      </c>
      <c r="H4008">
        <v>1</v>
      </c>
      <c r="I4008" t="s">
        <v>32</v>
      </c>
      <c r="J4008">
        <v>1</v>
      </c>
      <c r="K4008" t="s">
        <v>32</v>
      </c>
      <c r="L4008">
        <v>0</v>
      </c>
      <c r="M4008" t="s">
        <v>32</v>
      </c>
      <c r="N4008">
        <v>2012</v>
      </c>
      <c r="O4008">
        <v>135</v>
      </c>
      <c r="P4008">
        <v>455203</v>
      </c>
      <c r="Q4008">
        <v>64</v>
      </c>
      <c r="R4008">
        <v>453401</v>
      </c>
      <c r="S4008">
        <v>1641</v>
      </c>
      <c r="T4008">
        <v>86007</v>
      </c>
      <c r="U4008">
        <v>72</v>
      </c>
      <c r="V4008">
        <v>1802</v>
      </c>
      <c r="W4008">
        <v>32.6</v>
      </c>
      <c r="X4008">
        <v>7</v>
      </c>
      <c r="Y4008">
        <v>29.8</v>
      </c>
      <c r="Z4008">
        <v>7.3</v>
      </c>
      <c r="AA4008">
        <v>7.6</v>
      </c>
      <c r="AB4008">
        <v>7.8</v>
      </c>
      <c r="AC4008">
        <v>53.4</v>
      </c>
      <c r="AD4008">
        <v>36.9</v>
      </c>
    </row>
    <row r="4009" spans="1:30" x14ac:dyDescent="0.45">
      <c r="A4009" t="s">
        <v>276</v>
      </c>
      <c r="B4009">
        <v>31740</v>
      </c>
      <c r="C4009" t="s">
        <v>690</v>
      </c>
      <c r="E4009">
        <v>42</v>
      </c>
      <c r="F4009" t="s">
        <v>40</v>
      </c>
      <c r="H4009">
        <v>1</v>
      </c>
      <c r="I4009" t="s">
        <v>32</v>
      </c>
      <c r="J4009">
        <v>1</v>
      </c>
      <c r="K4009" t="s">
        <v>32</v>
      </c>
      <c r="L4009">
        <v>0</v>
      </c>
      <c r="M4009" t="s">
        <v>32</v>
      </c>
      <c r="N4009">
        <v>2012</v>
      </c>
      <c r="O4009">
        <v>110</v>
      </c>
      <c r="P4009">
        <v>246729</v>
      </c>
      <c r="Q4009">
        <v>31</v>
      </c>
      <c r="R4009">
        <v>234266</v>
      </c>
      <c r="S4009">
        <v>524</v>
      </c>
      <c r="T4009">
        <v>21621</v>
      </c>
      <c r="U4009">
        <v>80</v>
      </c>
      <c r="W4009">
        <v>59.4</v>
      </c>
      <c r="X4009">
        <v>5.2</v>
      </c>
      <c r="Y4009">
        <v>24.1</v>
      </c>
      <c r="Z4009">
        <v>3.6</v>
      </c>
      <c r="AA4009">
        <v>4.4000000000000004</v>
      </c>
      <c r="AB4009">
        <v>3.7</v>
      </c>
      <c r="AC4009">
        <v>74.5</v>
      </c>
    </row>
    <row r="4010" spans="1:30" x14ac:dyDescent="0.45">
      <c r="A4010" t="s">
        <v>276</v>
      </c>
      <c r="B4010">
        <v>31740</v>
      </c>
      <c r="C4010" t="s">
        <v>690</v>
      </c>
      <c r="E4010" t="s">
        <v>41</v>
      </c>
      <c r="F4010" t="s">
        <v>42</v>
      </c>
      <c r="H4010">
        <v>1</v>
      </c>
      <c r="I4010" t="s">
        <v>32</v>
      </c>
      <c r="J4010">
        <v>1</v>
      </c>
      <c r="K4010" t="s">
        <v>32</v>
      </c>
      <c r="L4010">
        <v>0</v>
      </c>
      <c r="M4010" t="s">
        <v>32</v>
      </c>
      <c r="N4010">
        <v>2012</v>
      </c>
      <c r="O4010">
        <v>744</v>
      </c>
      <c r="P4010">
        <v>1123123</v>
      </c>
      <c r="Q4010">
        <v>250</v>
      </c>
      <c r="R4010">
        <v>1108344</v>
      </c>
      <c r="S4010">
        <v>5827</v>
      </c>
      <c r="T4010">
        <v>117623</v>
      </c>
      <c r="U4010">
        <v>494</v>
      </c>
      <c r="W4010">
        <v>13.5</v>
      </c>
      <c r="X4010">
        <v>3.2</v>
      </c>
      <c r="Y4010">
        <v>10.3</v>
      </c>
      <c r="Z4010">
        <v>3.5</v>
      </c>
      <c r="AA4010">
        <v>4.9000000000000004</v>
      </c>
      <c r="AB4010">
        <v>4.3</v>
      </c>
      <c r="AC4010">
        <v>21.3</v>
      </c>
    </row>
    <row r="4011" spans="1:30" x14ac:dyDescent="0.45">
      <c r="A4011" t="s">
        <v>276</v>
      </c>
      <c r="B4011">
        <v>31740</v>
      </c>
      <c r="C4011" t="s">
        <v>690</v>
      </c>
      <c r="E4011" t="s">
        <v>43</v>
      </c>
      <c r="F4011" t="s">
        <v>44</v>
      </c>
      <c r="G4011" t="s">
        <v>45</v>
      </c>
      <c r="H4011">
        <v>1</v>
      </c>
      <c r="I4011" t="s">
        <v>32</v>
      </c>
      <c r="J4011">
        <v>1</v>
      </c>
      <c r="K4011" t="s">
        <v>32</v>
      </c>
      <c r="L4011">
        <v>0</v>
      </c>
      <c r="M4011" t="s">
        <v>32</v>
      </c>
      <c r="N4011">
        <v>2012</v>
      </c>
      <c r="O4011">
        <v>114</v>
      </c>
      <c r="P4011">
        <v>52076</v>
      </c>
      <c r="Q4011">
        <v>21</v>
      </c>
      <c r="R4011">
        <v>47063</v>
      </c>
      <c r="S4011">
        <v>312</v>
      </c>
      <c r="T4011">
        <v>12814</v>
      </c>
      <c r="U4011">
        <v>93</v>
      </c>
      <c r="V4011">
        <v>5013</v>
      </c>
      <c r="W4011">
        <v>34</v>
      </c>
      <c r="X4011">
        <v>13.6</v>
      </c>
      <c r="Y4011">
        <v>23.8</v>
      </c>
      <c r="Z4011">
        <v>16</v>
      </c>
      <c r="AA4011">
        <v>13.9</v>
      </c>
      <c r="AB4011">
        <v>16.399999999999999</v>
      </c>
      <c r="AC4011">
        <v>38.1</v>
      </c>
      <c r="AD4011">
        <v>25.1</v>
      </c>
    </row>
    <row r="4012" spans="1:30" x14ac:dyDescent="0.45">
      <c r="A4012" t="s">
        <v>276</v>
      </c>
      <c r="B4012">
        <v>31740</v>
      </c>
      <c r="C4012" t="s">
        <v>690</v>
      </c>
      <c r="E4012">
        <v>51</v>
      </c>
      <c r="F4012" t="s">
        <v>46</v>
      </c>
      <c r="H4012">
        <v>1</v>
      </c>
      <c r="I4012" t="s">
        <v>32</v>
      </c>
      <c r="J4012">
        <v>1</v>
      </c>
      <c r="K4012" t="s">
        <v>32</v>
      </c>
      <c r="L4012">
        <v>0</v>
      </c>
      <c r="M4012" t="s">
        <v>32</v>
      </c>
      <c r="N4012">
        <v>2012</v>
      </c>
      <c r="O4012">
        <v>103</v>
      </c>
      <c r="P4012">
        <v>94072</v>
      </c>
      <c r="Q4012">
        <v>22</v>
      </c>
      <c r="R4012">
        <v>92524</v>
      </c>
      <c r="S4012">
        <v>622</v>
      </c>
      <c r="T4012">
        <v>20407</v>
      </c>
      <c r="U4012">
        <v>81</v>
      </c>
      <c r="V4012">
        <v>1548</v>
      </c>
      <c r="W4012">
        <v>39.4</v>
      </c>
      <c r="X4012">
        <v>2.2999999999999998</v>
      </c>
      <c r="Y4012">
        <v>19.5</v>
      </c>
      <c r="Z4012">
        <v>2.2999999999999998</v>
      </c>
      <c r="AA4012">
        <v>3.8</v>
      </c>
      <c r="AB4012">
        <v>2.8</v>
      </c>
      <c r="AC4012">
        <v>48.8</v>
      </c>
      <c r="AD4012">
        <v>8.4</v>
      </c>
    </row>
    <row r="4013" spans="1:30" x14ac:dyDescent="0.45">
      <c r="A4013" t="s">
        <v>276</v>
      </c>
      <c r="B4013">
        <v>31740</v>
      </c>
      <c r="C4013" t="s">
        <v>690</v>
      </c>
      <c r="E4013">
        <v>52</v>
      </c>
      <c r="F4013" t="s">
        <v>47</v>
      </c>
      <c r="G4013" t="s">
        <v>48</v>
      </c>
      <c r="H4013">
        <v>1</v>
      </c>
      <c r="I4013" t="s">
        <v>32</v>
      </c>
      <c r="J4013">
        <v>1</v>
      </c>
      <c r="K4013" t="s">
        <v>32</v>
      </c>
      <c r="L4013">
        <v>0</v>
      </c>
      <c r="M4013" t="s">
        <v>32</v>
      </c>
      <c r="N4013">
        <v>2012</v>
      </c>
      <c r="O4013">
        <v>341</v>
      </c>
      <c r="P4013">
        <v>229825</v>
      </c>
      <c r="Q4013">
        <v>85</v>
      </c>
      <c r="R4013">
        <v>217433</v>
      </c>
      <c r="S4013">
        <v>976</v>
      </c>
      <c r="T4013">
        <v>50285</v>
      </c>
      <c r="U4013">
        <v>256</v>
      </c>
      <c r="W4013">
        <v>28.5</v>
      </c>
      <c r="X4013">
        <v>22.4</v>
      </c>
      <c r="Y4013">
        <v>30.5</v>
      </c>
      <c r="Z4013">
        <v>25.2</v>
      </c>
      <c r="AA4013">
        <v>32.5</v>
      </c>
      <c r="AB4013">
        <v>36.200000000000003</v>
      </c>
      <c r="AC4013">
        <v>37.5</v>
      </c>
    </row>
    <row r="4014" spans="1:30" x14ac:dyDescent="0.45">
      <c r="A4014" t="s">
        <v>276</v>
      </c>
      <c r="B4014">
        <v>31740</v>
      </c>
      <c r="C4014" t="s">
        <v>690</v>
      </c>
      <c r="E4014">
        <v>53</v>
      </c>
      <c r="F4014" t="s">
        <v>49</v>
      </c>
      <c r="H4014">
        <v>1</v>
      </c>
      <c r="I4014" t="s">
        <v>32</v>
      </c>
      <c r="J4014">
        <v>1</v>
      </c>
      <c r="K4014" t="s">
        <v>32</v>
      </c>
      <c r="L4014">
        <v>0</v>
      </c>
      <c r="M4014" t="s">
        <v>32</v>
      </c>
      <c r="N4014">
        <v>2012</v>
      </c>
      <c r="O4014">
        <v>803</v>
      </c>
      <c r="P4014">
        <v>185291</v>
      </c>
      <c r="Q4014">
        <v>124</v>
      </c>
      <c r="R4014">
        <v>62756</v>
      </c>
      <c r="S4014">
        <v>407</v>
      </c>
      <c r="T4014">
        <v>11392</v>
      </c>
      <c r="U4014">
        <v>679</v>
      </c>
      <c r="W4014">
        <v>27.7</v>
      </c>
      <c r="X4014">
        <v>46.5</v>
      </c>
      <c r="Y4014">
        <v>41.8</v>
      </c>
      <c r="Z4014">
        <v>36.1</v>
      </c>
      <c r="AA4014">
        <v>27.1</v>
      </c>
      <c r="AB4014">
        <v>28.6</v>
      </c>
      <c r="AC4014">
        <v>31</v>
      </c>
    </row>
    <row r="4015" spans="1:30" x14ac:dyDescent="0.45">
      <c r="A4015" t="s">
        <v>276</v>
      </c>
      <c r="B4015">
        <v>31740</v>
      </c>
      <c r="C4015" t="s">
        <v>690</v>
      </c>
      <c r="E4015">
        <v>54</v>
      </c>
      <c r="F4015" t="s">
        <v>50</v>
      </c>
      <c r="H4015">
        <v>1</v>
      </c>
      <c r="I4015" t="s">
        <v>32</v>
      </c>
      <c r="J4015">
        <v>1</v>
      </c>
      <c r="K4015" t="s">
        <v>32</v>
      </c>
      <c r="L4015">
        <v>0</v>
      </c>
      <c r="M4015" t="s">
        <v>32</v>
      </c>
      <c r="N4015">
        <v>2012</v>
      </c>
      <c r="O4015">
        <v>906</v>
      </c>
      <c r="P4015">
        <v>153531</v>
      </c>
      <c r="Q4015">
        <v>227</v>
      </c>
      <c r="R4015">
        <v>139953</v>
      </c>
      <c r="S4015">
        <v>1401</v>
      </c>
      <c r="T4015">
        <v>65338</v>
      </c>
      <c r="U4015">
        <v>678</v>
      </c>
      <c r="V4015">
        <v>13578</v>
      </c>
      <c r="W4015">
        <v>16.2</v>
      </c>
      <c r="X4015">
        <v>26.1</v>
      </c>
      <c r="Y4015">
        <v>24.3</v>
      </c>
      <c r="Z4015">
        <v>29.2</v>
      </c>
      <c r="AA4015">
        <v>31.4</v>
      </c>
      <c r="AB4015">
        <v>36.700000000000003</v>
      </c>
      <c r="AC4015">
        <v>22.1</v>
      </c>
      <c r="AD4015">
        <v>28.5</v>
      </c>
    </row>
    <row r="4016" spans="1:30" x14ac:dyDescent="0.45">
      <c r="A4016" t="s">
        <v>276</v>
      </c>
      <c r="B4016">
        <v>31740</v>
      </c>
      <c r="C4016" t="s">
        <v>690</v>
      </c>
      <c r="E4016">
        <v>56</v>
      </c>
      <c r="F4016" t="s">
        <v>51</v>
      </c>
      <c r="H4016">
        <v>1</v>
      </c>
      <c r="I4016" t="s">
        <v>32</v>
      </c>
      <c r="J4016">
        <v>1</v>
      </c>
      <c r="K4016" t="s">
        <v>32</v>
      </c>
      <c r="L4016">
        <v>0</v>
      </c>
      <c r="M4016" t="s">
        <v>32</v>
      </c>
      <c r="N4016">
        <v>2012</v>
      </c>
      <c r="O4016">
        <v>357</v>
      </c>
      <c r="P4016">
        <v>70602</v>
      </c>
      <c r="Q4016">
        <v>74</v>
      </c>
      <c r="R4016">
        <v>56531</v>
      </c>
      <c r="S4016">
        <v>1402</v>
      </c>
      <c r="T4016">
        <v>26531</v>
      </c>
      <c r="U4016">
        <v>284</v>
      </c>
      <c r="W4016">
        <v>31.2</v>
      </c>
      <c r="X4016">
        <v>21</v>
      </c>
      <c r="Y4016">
        <v>44</v>
      </c>
      <c r="Z4016">
        <v>20.100000000000001</v>
      </c>
      <c r="AA4016">
        <v>32.700000000000003</v>
      </c>
      <c r="AB4016">
        <v>21</v>
      </c>
      <c r="AC4016">
        <v>30.9</v>
      </c>
    </row>
    <row r="4017" spans="1:30" x14ac:dyDescent="0.45">
      <c r="A4017" t="s">
        <v>276</v>
      </c>
      <c r="B4017">
        <v>31740</v>
      </c>
      <c r="C4017" t="s">
        <v>690</v>
      </c>
      <c r="E4017">
        <v>61</v>
      </c>
      <c r="F4017" t="s">
        <v>52</v>
      </c>
      <c r="H4017">
        <v>1</v>
      </c>
      <c r="I4017" t="s">
        <v>32</v>
      </c>
      <c r="J4017">
        <v>1</v>
      </c>
      <c r="K4017" t="s">
        <v>32</v>
      </c>
      <c r="L4017">
        <v>0</v>
      </c>
      <c r="M4017" t="s">
        <v>32</v>
      </c>
      <c r="N4017">
        <v>2012</v>
      </c>
      <c r="O4017">
        <v>313</v>
      </c>
      <c r="P4017">
        <v>32429</v>
      </c>
      <c r="Q4017">
        <v>22</v>
      </c>
      <c r="R4017">
        <v>29460</v>
      </c>
      <c r="S4017">
        <v>544</v>
      </c>
      <c r="T4017">
        <v>11261</v>
      </c>
      <c r="U4017">
        <v>290</v>
      </c>
      <c r="W4017">
        <v>41.3</v>
      </c>
      <c r="X4017">
        <v>9.6999999999999993</v>
      </c>
      <c r="Y4017">
        <v>43.8</v>
      </c>
      <c r="Z4017">
        <v>9</v>
      </c>
      <c r="AA4017">
        <v>22.1</v>
      </c>
      <c r="AB4017">
        <v>6.7</v>
      </c>
      <c r="AC4017">
        <v>42.1</v>
      </c>
    </row>
    <row r="4018" spans="1:30" x14ac:dyDescent="0.45">
      <c r="A4018" t="s">
        <v>276</v>
      </c>
      <c r="B4018">
        <v>31740</v>
      </c>
      <c r="C4018" t="s">
        <v>690</v>
      </c>
      <c r="E4018">
        <v>62</v>
      </c>
      <c r="F4018" t="s">
        <v>53</v>
      </c>
      <c r="H4018">
        <v>1</v>
      </c>
      <c r="I4018" t="s">
        <v>32</v>
      </c>
      <c r="J4018">
        <v>1</v>
      </c>
      <c r="K4018" t="s">
        <v>32</v>
      </c>
      <c r="L4018">
        <v>0</v>
      </c>
      <c r="M4018" t="s">
        <v>32</v>
      </c>
      <c r="N4018">
        <v>2012</v>
      </c>
      <c r="O4018">
        <v>632</v>
      </c>
      <c r="P4018">
        <v>385568</v>
      </c>
      <c r="Q4018">
        <v>233</v>
      </c>
      <c r="R4018">
        <v>365220</v>
      </c>
      <c r="S4018">
        <v>4188</v>
      </c>
      <c r="T4018">
        <v>128906</v>
      </c>
      <c r="U4018">
        <v>399</v>
      </c>
      <c r="V4018">
        <v>20348</v>
      </c>
      <c r="W4018">
        <v>19.899999999999999</v>
      </c>
      <c r="X4018">
        <v>11.3</v>
      </c>
      <c r="Y4018">
        <v>22.6</v>
      </c>
      <c r="Z4018">
        <v>12</v>
      </c>
      <c r="AA4018">
        <v>10.3</v>
      </c>
      <c r="AB4018">
        <v>12.8</v>
      </c>
      <c r="AC4018">
        <v>31.1</v>
      </c>
      <c r="AD4018">
        <v>40.799999999999997</v>
      </c>
    </row>
    <row r="4019" spans="1:30" x14ac:dyDescent="0.45">
      <c r="A4019" t="s">
        <v>276</v>
      </c>
      <c r="B4019">
        <v>31740</v>
      </c>
      <c r="C4019" t="s">
        <v>690</v>
      </c>
      <c r="E4019">
        <v>71</v>
      </c>
      <c r="F4019" t="s">
        <v>54</v>
      </c>
      <c r="H4019">
        <v>1</v>
      </c>
      <c r="I4019" t="s">
        <v>32</v>
      </c>
      <c r="J4019">
        <v>1</v>
      </c>
      <c r="K4019" t="s">
        <v>32</v>
      </c>
      <c r="L4019">
        <v>0</v>
      </c>
      <c r="M4019" t="s">
        <v>32</v>
      </c>
      <c r="N4019">
        <v>2012</v>
      </c>
      <c r="O4019">
        <v>331</v>
      </c>
      <c r="P4019">
        <v>15046</v>
      </c>
      <c r="Q4019">
        <v>12</v>
      </c>
      <c r="R4019">
        <v>13084</v>
      </c>
      <c r="S4019">
        <v>224</v>
      </c>
      <c r="T4019">
        <v>3670</v>
      </c>
      <c r="U4019">
        <v>319</v>
      </c>
      <c r="W4019">
        <v>18.2</v>
      </c>
      <c r="X4019">
        <v>9.1</v>
      </c>
      <c r="Y4019">
        <v>0</v>
      </c>
      <c r="Z4019">
        <v>5</v>
      </c>
      <c r="AA4019">
        <v>5.0999999999999996</v>
      </c>
      <c r="AB4019">
        <v>3.6</v>
      </c>
      <c r="AC4019">
        <v>18</v>
      </c>
    </row>
    <row r="4020" spans="1:30" x14ac:dyDescent="0.45">
      <c r="A4020" t="s">
        <v>276</v>
      </c>
      <c r="B4020">
        <v>31740</v>
      </c>
      <c r="C4020" t="s">
        <v>690</v>
      </c>
      <c r="E4020">
        <v>72</v>
      </c>
      <c r="F4020" t="s">
        <v>55</v>
      </c>
      <c r="H4020">
        <v>1</v>
      </c>
      <c r="I4020" t="s">
        <v>32</v>
      </c>
      <c r="J4020">
        <v>1</v>
      </c>
      <c r="K4020" t="s">
        <v>32</v>
      </c>
      <c r="L4020">
        <v>0</v>
      </c>
      <c r="M4020" t="s">
        <v>32</v>
      </c>
      <c r="N4020">
        <v>2012</v>
      </c>
      <c r="O4020">
        <v>164</v>
      </c>
      <c r="P4020">
        <v>138235</v>
      </c>
      <c r="Q4020">
        <v>140</v>
      </c>
      <c r="R4020">
        <v>133886</v>
      </c>
      <c r="S4020">
        <v>3520</v>
      </c>
      <c r="T4020">
        <v>37622</v>
      </c>
      <c r="U4020">
        <v>24</v>
      </c>
      <c r="V4020">
        <v>4349</v>
      </c>
      <c r="W4020">
        <v>12.5</v>
      </c>
      <c r="X4020">
        <v>9.5</v>
      </c>
      <c r="Y4020">
        <v>15.4</v>
      </c>
      <c r="Z4020">
        <v>10.3</v>
      </c>
      <c r="AA4020">
        <v>11.2</v>
      </c>
      <c r="AB4020">
        <v>11</v>
      </c>
      <c r="AC4020">
        <v>19.2</v>
      </c>
      <c r="AD4020">
        <v>29.1</v>
      </c>
    </row>
    <row r="4021" spans="1:30" x14ac:dyDescent="0.45">
      <c r="A4021" t="s">
        <v>276</v>
      </c>
      <c r="B4021">
        <v>31740</v>
      </c>
      <c r="C4021" t="s">
        <v>690</v>
      </c>
      <c r="E4021">
        <v>81</v>
      </c>
      <c r="F4021" t="s">
        <v>56</v>
      </c>
      <c r="G4021" t="s">
        <v>57</v>
      </c>
      <c r="H4021">
        <v>1</v>
      </c>
      <c r="I4021" t="s">
        <v>32</v>
      </c>
      <c r="J4021">
        <v>1</v>
      </c>
      <c r="K4021" t="s">
        <v>32</v>
      </c>
      <c r="L4021">
        <v>0</v>
      </c>
      <c r="M4021" t="s">
        <v>32</v>
      </c>
      <c r="N4021">
        <v>2012</v>
      </c>
      <c r="O4021">
        <v>698</v>
      </c>
      <c r="P4021">
        <v>81266</v>
      </c>
      <c r="Q4021">
        <v>156</v>
      </c>
      <c r="U4021">
        <v>542</v>
      </c>
      <c r="W4021">
        <v>12</v>
      </c>
      <c r="X4021">
        <v>35.299999999999997</v>
      </c>
      <c r="Y4021">
        <v>38.200000000000003</v>
      </c>
      <c r="AC4021">
        <v>16.7</v>
      </c>
    </row>
    <row r="4022" spans="1:30" x14ac:dyDescent="0.45">
      <c r="A4022" t="s">
        <v>277</v>
      </c>
      <c r="B4022">
        <v>31860</v>
      </c>
      <c r="C4022" t="s">
        <v>691</v>
      </c>
      <c r="E4022">
        <v>0</v>
      </c>
      <c r="F4022" t="s">
        <v>31</v>
      </c>
      <c r="H4022">
        <v>1</v>
      </c>
      <c r="I4022" t="s">
        <v>32</v>
      </c>
      <c r="J4022">
        <v>1</v>
      </c>
      <c r="K4022" t="s">
        <v>32</v>
      </c>
      <c r="L4022">
        <v>0</v>
      </c>
      <c r="M4022" t="s">
        <v>32</v>
      </c>
      <c r="N4022">
        <v>2012</v>
      </c>
      <c r="O4022">
        <v>8127</v>
      </c>
      <c r="P4022">
        <v>12519587</v>
      </c>
      <c r="Q4022">
        <v>2032</v>
      </c>
      <c r="R4022">
        <v>12225062</v>
      </c>
      <c r="S4022">
        <v>47674</v>
      </c>
      <c r="T4022">
        <v>1653787</v>
      </c>
      <c r="U4022">
        <v>6095</v>
      </c>
      <c r="V4022">
        <v>294525</v>
      </c>
      <c r="W4022">
        <v>7</v>
      </c>
      <c r="X4022">
        <v>5.3</v>
      </c>
      <c r="Y4022">
        <v>11.1</v>
      </c>
      <c r="Z4022">
        <v>5.6</v>
      </c>
      <c r="AA4022">
        <v>7.2</v>
      </c>
      <c r="AB4022">
        <v>7.9</v>
      </c>
      <c r="AC4022">
        <v>7.3</v>
      </c>
      <c r="AD4022">
        <v>18.5</v>
      </c>
    </row>
    <row r="4023" spans="1:30" x14ac:dyDescent="0.45">
      <c r="A4023" t="s">
        <v>277</v>
      </c>
      <c r="B4023">
        <v>31860</v>
      </c>
      <c r="C4023" t="s">
        <v>691</v>
      </c>
      <c r="E4023">
        <v>11</v>
      </c>
      <c r="F4023" t="s">
        <v>33</v>
      </c>
      <c r="G4023" t="s">
        <v>34</v>
      </c>
      <c r="H4023">
        <v>1</v>
      </c>
      <c r="I4023" t="s">
        <v>32</v>
      </c>
      <c r="J4023">
        <v>1</v>
      </c>
      <c r="K4023" t="s">
        <v>32</v>
      </c>
      <c r="L4023">
        <v>0</v>
      </c>
      <c r="M4023" t="s">
        <v>32</v>
      </c>
      <c r="N4023">
        <v>2012</v>
      </c>
      <c r="O4023">
        <v>127</v>
      </c>
      <c r="Q4023">
        <v>2</v>
      </c>
      <c r="U4023">
        <v>125</v>
      </c>
      <c r="W4023">
        <v>27.7</v>
      </c>
      <c r="Y4023">
        <v>0</v>
      </c>
      <c r="AC4023">
        <v>26.8</v>
      </c>
    </row>
    <row r="4024" spans="1:30" x14ac:dyDescent="0.45">
      <c r="A4024" t="s">
        <v>277</v>
      </c>
      <c r="B4024">
        <v>31860</v>
      </c>
      <c r="C4024" t="s">
        <v>691</v>
      </c>
      <c r="E4024">
        <v>23</v>
      </c>
      <c r="F4024" t="s">
        <v>37</v>
      </c>
      <c r="H4024">
        <v>1</v>
      </c>
      <c r="I4024" t="s">
        <v>32</v>
      </c>
      <c r="J4024">
        <v>1</v>
      </c>
      <c r="K4024" t="s">
        <v>32</v>
      </c>
      <c r="L4024">
        <v>0</v>
      </c>
      <c r="M4024" t="s">
        <v>32</v>
      </c>
      <c r="N4024">
        <v>2012</v>
      </c>
      <c r="O4024">
        <v>921</v>
      </c>
      <c r="Q4024">
        <v>177</v>
      </c>
      <c r="U4024">
        <v>744</v>
      </c>
      <c r="W4024">
        <v>15.4</v>
      </c>
      <c r="Y4024">
        <v>58.1</v>
      </c>
      <c r="AC4024">
        <v>17.5</v>
      </c>
    </row>
    <row r="4025" spans="1:30" x14ac:dyDescent="0.45">
      <c r="A4025" t="s">
        <v>277</v>
      </c>
      <c r="B4025">
        <v>31860</v>
      </c>
      <c r="C4025" t="s">
        <v>691</v>
      </c>
      <c r="E4025" t="s">
        <v>38</v>
      </c>
      <c r="F4025" t="s">
        <v>39</v>
      </c>
      <c r="H4025">
        <v>1</v>
      </c>
      <c r="I4025" t="s">
        <v>32</v>
      </c>
      <c r="J4025">
        <v>1</v>
      </c>
      <c r="K4025" t="s">
        <v>32</v>
      </c>
      <c r="L4025">
        <v>0</v>
      </c>
      <c r="M4025" t="s">
        <v>32</v>
      </c>
      <c r="N4025">
        <v>2012</v>
      </c>
      <c r="O4025">
        <v>254</v>
      </c>
      <c r="P4025">
        <v>5783684</v>
      </c>
      <c r="Q4025">
        <v>169</v>
      </c>
      <c r="R4025">
        <v>5779364</v>
      </c>
      <c r="S4025">
        <v>10399</v>
      </c>
      <c r="T4025">
        <v>451093</v>
      </c>
      <c r="U4025">
        <v>84</v>
      </c>
      <c r="W4025">
        <v>22</v>
      </c>
      <c r="X4025">
        <v>10.8</v>
      </c>
      <c r="Y4025">
        <v>22.4</v>
      </c>
      <c r="Z4025">
        <v>11.2</v>
      </c>
      <c r="AA4025">
        <v>23.2</v>
      </c>
      <c r="AB4025">
        <v>24.5</v>
      </c>
      <c r="AC4025">
        <v>71.599999999999994</v>
      </c>
    </row>
    <row r="4026" spans="1:30" x14ac:dyDescent="0.45">
      <c r="A4026" t="s">
        <v>277</v>
      </c>
      <c r="B4026">
        <v>31860</v>
      </c>
      <c r="C4026" t="s">
        <v>691</v>
      </c>
      <c r="E4026">
        <v>42</v>
      </c>
      <c r="F4026" t="s">
        <v>40</v>
      </c>
      <c r="H4026">
        <v>1</v>
      </c>
      <c r="I4026" t="s">
        <v>32</v>
      </c>
      <c r="J4026">
        <v>1</v>
      </c>
      <c r="K4026" t="s">
        <v>32</v>
      </c>
      <c r="L4026">
        <v>0</v>
      </c>
      <c r="M4026" t="s">
        <v>32</v>
      </c>
      <c r="N4026">
        <v>2012</v>
      </c>
      <c r="O4026">
        <v>331</v>
      </c>
      <c r="P4026">
        <v>2166129</v>
      </c>
      <c r="Q4026">
        <v>207</v>
      </c>
      <c r="R4026">
        <v>2117208</v>
      </c>
      <c r="S4026">
        <v>2254</v>
      </c>
      <c r="T4026">
        <v>116068</v>
      </c>
      <c r="U4026">
        <v>124</v>
      </c>
      <c r="W4026">
        <v>24.4</v>
      </c>
      <c r="X4026">
        <v>4.7</v>
      </c>
      <c r="Y4026">
        <v>33.299999999999997</v>
      </c>
      <c r="Z4026">
        <v>5.2</v>
      </c>
      <c r="AA4026">
        <v>26.8</v>
      </c>
      <c r="AB4026">
        <v>18.100000000000001</v>
      </c>
      <c r="AC4026">
        <v>43.2</v>
      </c>
    </row>
    <row r="4027" spans="1:30" x14ac:dyDescent="0.45">
      <c r="A4027" t="s">
        <v>277</v>
      </c>
      <c r="B4027">
        <v>31860</v>
      </c>
      <c r="C4027" t="s">
        <v>691</v>
      </c>
      <c r="E4027" t="s">
        <v>41</v>
      </c>
      <c r="F4027" t="s">
        <v>42</v>
      </c>
      <c r="H4027">
        <v>1</v>
      </c>
      <c r="I4027" t="s">
        <v>32</v>
      </c>
      <c r="J4027">
        <v>1</v>
      </c>
      <c r="K4027" t="s">
        <v>32</v>
      </c>
      <c r="L4027">
        <v>0</v>
      </c>
      <c r="M4027" t="s">
        <v>32</v>
      </c>
      <c r="N4027">
        <v>2012</v>
      </c>
      <c r="O4027">
        <v>1012</v>
      </c>
      <c r="P4027">
        <v>1432766</v>
      </c>
      <c r="Q4027">
        <v>306</v>
      </c>
      <c r="R4027">
        <v>1408225</v>
      </c>
      <c r="S4027">
        <v>6311</v>
      </c>
      <c r="T4027">
        <v>131864</v>
      </c>
      <c r="U4027">
        <v>706</v>
      </c>
      <c r="V4027">
        <v>24542</v>
      </c>
      <c r="W4027">
        <v>10.8</v>
      </c>
      <c r="X4027">
        <v>4.5999999999999996</v>
      </c>
      <c r="Y4027">
        <v>21.8</v>
      </c>
      <c r="Z4027">
        <v>4.4000000000000004</v>
      </c>
      <c r="AA4027">
        <v>6.3</v>
      </c>
      <c r="AB4027">
        <v>6.2</v>
      </c>
      <c r="AC4027">
        <v>9.5</v>
      </c>
      <c r="AD4027">
        <v>41.2</v>
      </c>
    </row>
    <row r="4028" spans="1:30" x14ac:dyDescent="0.45">
      <c r="A4028" t="s">
        <v>277</v>
      </c>
      <c r="B4028">
        <v>31860</v>
      </c>
      <c r="C4028" t="s">
        <v>691</v>
      </c>
      <c r="E4028" t="s">
        <v>43</v>
      </c>
      <c r="F4028" t="s">
        <v>44</v>
      </c>
      <c r="G4028" t="s">
        <v>45</v>
      </c>
      <c r="H4028">
        <v>1</v>
      </c>
      <c r="I4028" t="s">
        <v>32</v>
      </c>
      <c r="J4028">
        <v>1</v>
      </c>
      <c r="K4028" t="s">
        <v>32</v>
      </c>
      <c r="L4028">
        <v>0</v>
      </c>
      <c r="M4028" t="s">
        <v>32</v>
      </c>
      <c r="N4028">
        <v>2012</v>
      </c>
      <c r="O4028">
        <v>537</v>
      </c>
      <c r="P4028">
        <v>133701</v>
      </c>
      <c r="Q4028">
        <v>105</v>
      </c>
      <c r="R4028">
        <v>103501</v>
      </c>
      <c r="S4028">
        <v>790</v>
      </c>
      <c r="T4028">
        <v>26843</v>
      </c>
      <c r="U4028">
        <v>432</v>
      </c>
      <c r="V4028">
        <v>30200</v>
      </c>
      <c r="W4028">
        <v>14</v>
      </c>
      <c r="X4028">
        <v>5.8</v>
      </c>
      <c r="Y4028">
        <v>30.9</v>
      </c>
      <c r="Z4028">
        <v>10</v>
      </c>
      <c r="AA4028">
        <v>27.9</v>
      </c>
      <c r="AB4028">
        <v>12</v>
      </c>
      <c r="AC4028">
        <v>16.899999999999999</v>
      </c>
      <c r="AD4028">
        <v>17.5</v>
      </c>
    </row>
    <row r="4029" spans="1:30" x14ac:dyDescent="0.45">
      <c r="A4029" t="s">
        <v>277</v>
      </c>
      <c r="B4029">
        <v>31860</v>
      </c>
      <c r="C4029" t="s">
        <v>691</v>
      </c>
      <c r="E4029">
        <v>51</v>
      </c>
      <c r="F4029" t="s">
        <v>46</v>
      </c>
      <c r="H4029">
        <v>1</v>
      </c>
      <c r="I4029" t="s">
        <v>32</v>
      </c>
      <c r="J4029">
        <v>1</v>
      </c>
      <c r="K4029" t="s">
        <v>32</v>
      </c>
      <c r="L4029">
        <v>0</v>
      </c>
      <c r="M4029" t="s">
        <v>32</v>
      </c>
      <c r="N4029">
        <v>2012</v>
      </c>
      <c r="O4029">
        <v>92</v>
      </c>
      <c r="P4029">
        <v>537223</v>
      </c>
      <c r="Q4029">
        <v>28</v>
      </c>
      <c r="R4029">
        <v>535847</v>
      </c>
      <c r="S4029">
        <v>1494</v>
      </c>
      <c r="T4029">
        <v>63930</v>
      </c>
      <c r="U4029">
        <v>63</v>
      </c>
      <c r="W4029">
        <v>37.6</v>
      </c>
      <c r="X4029">
        <v>6.3</v>
      </c>
      <c r="Y4029">
        <v>17.100000000000001</v>
      </c>
      <c r="Z4029">
        <v>6.5</v>
      </c>
      <c r="AA4029">
        <v>4.8</v>
      </c>
      <c r="AB4029">
        <v>5.6</v>
      </c>
      <c r="AC4029">
        <v>53.6</v>
      </c>
    </row>
    <row r="4030" spans="1:30" x14ac:dyDescent="0.45">
      <c r="A4030" t="s">
        <v>277</v>
      </c>
      <c r="B4030">
        <v>31860</v>
      </c>
      <c r="C4030" t="s">
        <v>691</v>
      </c>
      <c r="E4030">
        <v>52</v>
      </c>
      <c r="F4030" t="s">
        <v>47</v>
      </c>
      <c r="G4030" t="s">
        <v>48</v>
      </c>
      <c r="H4030">
        <v>1</v>
      </c>
      <c r="I4030" t="s">
        <v>32</v>
      </c>
      <c r="J4030">
        <v>1</v>
      </c>
      <c r="K4030" t="s">
        <v>32</v>
      </c>
      <c r="L4030">
        <v>0</v>
      </c>
      <c r="M4030" t="s">
        <v>32</v>
      </c>
      <c r="N4030">
        <v>2012</v>
      </c>
      <c r="O4030">
        <v>401</v>
      </c>
      <c r="P4030">
        <v>201911</v>
      </c>
      <c r="Q4030">
        <v>108</v>
      </c>
      <c r="R4030">
        <v>184945</v>
      </c>
      <c r="S4030">
        <v>837</v>
      </c>
      <c r="T4030">
        <v>49017</v>
      </c>
      <c r="U4030">
        <v>293</v>
      </c>
      <c r="W4030">
        <v>30.6</v>
      </c>
      <c r="X4030">
        <v>10.1</v>
      </c>
      <c r="Y4030">
        <v>36.9</v>
      </c>
      <c r="Z4030">
        <v>8.9</v>
      </c>
      <c r="AA4030">
        <v>12</v>
      </c>
      <c r="AB4030">
        <v>13.7</v>
      </c>
      <c r="AC4030">
        <v>30.5</v>
      </c>
    </row>
    <row r="4031" spans="1:30" x14ac:dyDescent="0.45">
      <c r="A4031" t="s">
        <v>277</v>
      </c>
      <c r="B4031">
        <v>31860</v>
      </c>
      <c r="C4031" t="s">
        <v>691</v>
      </c>
      <c r="E4031">
        <v>53</v>
      </c>
      <c r="F4031" t="s">
        <v>49</v>
      </c>
      <c r="H4031">
        <v>1</v>
      </c>
      <c r="I4031" t="s">
        <v>32</v>
      </c>
      <c r="J4031">
        <v>1</v>
      </c>
      <c r="K4031" t="s">
        <v>32</v>
      </c>
      <c r="L4031">
        <v>0</v>
      </c>
      <c r="M4031" t="s">
        <v>32</v>
      </c>
      <c r="N4031">
        <v>2012</v>
      </c>
      <c r="O4031">
        <v>1044</v>
      </c>
      <c r="P4031">
        <v>167713</v>
      </c>
      <c r="Q4031">
        <v>76</v>
      </c>
      <c r="U4031">
        <v>968</v>
      </c>
      <c r="V4031">
        <v>90645</v>
      </c>
      <c r="W4031">
        <v>13.3</v>
      </c>
      <c r="X4031">
        <v>28.8</v>
      </c>
      <c r="Y4031">
        <v>69.099999999999994</v>
      </c>
      <c r="AC4031">
        <v>15.8</v>
      </c>
      <c r="AD4031">
        <v>27</v>
      </c>
    </row>
    <row r="4032" spans="1:30" x14ac:dyDescent="0.45">
      <c r="A4032" t="s">
        <v>277</v>
      </c>
      <c r="B4032">
        <v>31860</v>
      </c>
      <c r="C4032" t="s">
        <v>691</v>
      </c>
      <c r="E4032">
        <v>54</v>
      </c>
      <c r="F4032" t="s">
        <v>50</v>
      </c>
      <c r="H4032">
        <v>1</v>
      </c>
      <c r="I4032" t="s">
        <v>32</v>
      </c>
      <c r="J4032">
        <v>1</v>
      </c>
      <c r="K4032" t="s">
        <v>32</v>
      </c>
      <c r="L4032">
        <v>0</v>
      </c>
      <c r="M4032" t="s">
        <v>32</v>
      </c>
      <c r="N4032">
        <v>2012</v>
      </c>
      <c r="O4032">
        <v>644</v>
      </c>
      <c r="P4032">
        <v>152097</v>
      </c>
      <c r="Q4032">
        <v>145</v>
      </c>
      <c r="R4032">
        <v>143844</v>
      </c>
      <c r="S4032">
        <v>1189</v>
      </c>
      <c r="T4032">
        <v>65978</v>
      </c>
      <c r="U4032">
        <v>499</v>
      </c>
      <c r="V4032">
        <v>8253</v>
      </c>
      <c r="W4032">
        <v>13.9</v>
      </c>
      <c r="X4032">
        <v>18.399999999999999</v>
      </c>
      <c r="Y4032">
        <v>26</v>
      </c>
      <c r="Z4032">
        <v>20.7</v>
      </c>
      <c r="AA4032">
        <v>18.3</v>
      </c>
      <c r="AB4032">
        <v>13.9</v>
      </c>
      <c r="AC4032">
        <v>17.100000000000001</v>
      </c>
      <c r="AD4032">
        <v>41.2</v>
      </c>
    </row>
    <row r="4033" spans="1:30" x14ac:dyDescent="0.45">
      <c r="A4033" t="s">
        <v>277</v>
      </c>
      <c r="B4033">
        <v>31860</v>
      </c>
      <c r="C4033" t="s">
        <v>691</v>
      </c>
      <c r="E4033">
        <v>56</v>
      </c>
      <c r="F4033" t="s">
        <v>51</v>
      </c>
      <c r="H4033">
        <v>1</v>
      </c>
      <c r="I4033" t="s">
        <v>32</v>
      </c>
      <c r="J4033">
        <v>1</v>
      </c>
      <c r="K4033" t="s">
        <v>32</v>
      </c>
      <c r="L4033">
        <v>0</v>
      </c>
      <c r="M4033" t="s">
        <v>32</v>
      </c>
      <c r="N4033">
        <v>2012</v>
      </c>
      <c r="O4033">
        <v>455</v>
      </c>
      <c r="P4033">
        <v>73628</v>
      </c>
      <c r="Q4033">
        <v>97</v>
      </c>
      <c r="R4033">
        <v>68351</v>
      </c>
      <c r="S4033">
        <v>1199</v>
      </c>
      <c r="T4033">
        <v>29368</v>
      </c>
      <c r="U4033">
        <v>358</v>
      </c>
      <c r="W4033">
        <v>38.5</v>
      </c>
      <c r="X4033">
        <v>16.600000000000001</v>
      </c>
      <c r="Y4033">
        <v>57.9</v>
      </c>
      <c r="Z4033">
        <v>15.6</v>
      </c>
      <c r="AA4033">
        <v>18.100000000000001</v>
      </c>
      <c r="AB4033">
        <v>15.1</v>
      </c>
      <c r="AC4033">
        <v>36.4</v>
      </c>
    </row>
    <row r="4034" spans="1:30" x14ac:dyDescent="0.45">
      <c r="A4034" t="s">
        <v>277</v>
      </c>
      <c r="B4034">
        <v>31860</v>
      </c>
      <c r="C4034" t="s">
        <v>691</v>
      </c>
      <c r="E4034">
        <v>61</v>
      </c>
      <c r="F4034" t="s">
        <v>52</v>
      </c>
      <c r="H4034">
        <v>1</v>
      </c>
      <c r="I4034" t="s">
        <v>32</v>
      </c>
      <c r="J4034">
        <v>1</v>
      </c>
      <c r="K4034" t="s">
        <v>32</v>
      </c>
      <c r="L4034">
        <v>0</v>
      </c>
      <c r="M4034" t="s">
        <v>32</v>
      </c>
      <c r="N4034">
        <v>2012</v>
      </c>
      <c r="O4034">
        <v>190</v>
      </c>
      <c r="P4034">
        <v>106394</v>
      </c>
      <c r="Q4034">
        <v>31</v>
      </c>
      <c r="R4034">
        <v>104735</v>
      </c>
      <c r="S4034">
        <v>1610</v>
      </c>
      <c r="T4034">
        <v>49619</v>
      </c>
      <c r="U4034">
        <v>159</v>
      </c>
      <c r="W4034">
        <v>33.6</v>
      </c>
      <c r="X4034">
        <v>4.9000000000000004</v>
      </c>
      <c r="Y4034">
        <v>27.1</v>
      </c>
      <c r="Z4034">
        <v>5.2</v>
      </c>
      <c r="AA4034">
        <v>4.2</v>
      </c>
      <c r="AB4034">
        <v>4.2</v>
      </c>
      <c r="AC4034">
        <v>38.6</v>
      </c>
    </row>
    <row r="4035" spans="1:30" x14ac:dyDescent="0.45">
      <c r="A4035" t="s">
        <v>277</v>
      </c>
      <c r="B4035">
        <v>31860</v>
      </c>
      <c r="C4035" t="s">
        <v>691</v>
      </c>
      <c r="E4035">
        <v>62</v>
      </c>
      <c r="F4035" t="s">
        <v>53</v>
      </c>
      <c r="H4035">
        <v>1</v>
      </c>
      <c r="I4035" t="s">
        <v>32</v>
      </c>
      <c r="J4035">
        <v>1</v>
      </c>
      <c r="K4035" t="s">
        <v>32</v>
      </c>
      <c r="L4035">
        <v>0</v>
      </c>
      <c r="M4035" t="s">
        <v>32</v>
      </c>
      <c r="N4035">
        <v>2012</v>
      </c>
      <c r="O4035">
        <v>756</v>
      </c>
      <c r="P4035">
        <v>892281</v>
      </c>
      <c r="Q4035">
        <v>244</v>
      </c>
      <c r="R4035">
        <v>878988</v>
      </c>
      <c r="S4035">
        <v>11269</v>
      </c>
      <c r="T4035">
        <v>409449</v>
      </c>
      <c r="U4035">
        <v>511</v>
      </c>
      <c r="V4035">
        <v>13292</v>
      </c>
      <c r="W4035">
        <v>14.5</v>
      </c>
      <c r="X4035">
        <v>13.4</v>
      </c>
      <c r="Y4035">
        <v>25.5</v>
      </c>
      <c r="Z4035">
        <v>14.4</v>
      </c>
      <c r="AA4035">
        <v>8.3000000000000007</v>
      </c>
      <c r="AB4035">
        <v>13.6</v>
      </c>
      <c r="AC4035">
        <v>21</v>
      </c>
      <c r="AD4035">
        <v>42.2</v>
      </c>
    </row>
    <row r="4036" spans="1:30" x14ac:dyDescent="0.45">
      <c r="A4036" t="s">
        <v>277</v>
      </c>
      <c r="B4036">
        <v>31860</v>
      </c>
      <c r="C4036" t="s">
        <v>691</v>
      </c>
      <c r="E4036">
        <v>71</v>
      </c>
      <c r="F4036" t="s">
        <v>54</v>
      </c>
      <c r="H4036">
        <v>1</v>
      </c>
      <c r="I4036" t="s">
        <v>32</v>
      </c>
      <c r="J4036">
        <v>1</v>
      </c>
      <c r="K4036" t="s">
        <v>32</v>
      </c>
      <c r="L4036">
        <v>0</v>
      </c>
      <c r="M4036" t="s">
        <v>32</v>
      </c>
      <c r="N4036">
        <v>2012</v>
      </c>
      <c r="O4036">
        <v>343</v>
      </c>
      <c r="P4036">
        <v>32332</v>
      </c>
      <c r="Q4036">
        <v>49</v>
      </c>
      <c r="R4036">
        <v>29190</v>
      </c>
      <c r="S4036">
        <v>723</v>
      </c>
      <c r="T4036">
        <v>8382</v>
      </c>
      <c r="U4036">
        <v>294</v>
      </c>
      <c r="V4036">
        <v>3143</v>
      </c>
      <c r="W4036">
        <v>25.6</v>
      </c>
      <c r="X4036">
        <v>31.1</v>
      </c>
      <c r="Y4036">
        <v>51.7</v>
      </c>
      <c r="Z4036">
        <v>36.6</v>
      </c>
      <c r="AA4036">
        <v>39.700000000000003</v>
      </c>
      <c r="AB4036">
        <v>38.799999999999997</v>
      </c>
      <c r="AC4036">
        <v>29.5</v>
      </c>
      <c r="AD4036">
        <v>22.5</v>
      </c>
    </row>
    <row r="4037" spans="1:30" x14ac:dyDescent="0.45">
      <c r="A4037" t="s">
        <v>277</v>
      </c>
      <c r="B4037">
        <v>31860</v>
      </c>
      <c r="C4037" t="s">
        <v>691</v>
      </c>
      <c r="E4037">
        <v>72</v>
      </c>
      <c r="F4037" t="s">
        <v>55</v>
      </c>
      <c r="H4037">
        <v>1</v>
      </c>
      <c r="I4037" t="s">
        <v>32</v>
      </c>
      <c r="J4037">
        <v>1</v>
      </c>
      <c r="K4037" t="s">
        <v>32</v>
      </c>
      <c r="L4037">
        <v>0</v>
      </c>
      <c r="M4037" t="s">
        <v>32</v>
      </c>
      <c r="N4037">
        <v>2012</v>
      </c>
      <c r="O4037">
        <v>157</v>
      </c>
      <c r="P4037">
        <v>128746</v>
      </c>
      <c r="Q4037">
        <v>122</v>
      </c>
      <c r="R4037">
        <v>128386</v>
      </c>
      <c r="S4037">
        <v>3202</v>
      </c>
      <c r="T4037">
        <v>36513</v>
      </c>
      <c r="U4037">
        <v>35</v>
      </c>
      <c r="W4037">
        <v>19.8</v>
      </c>
      <c r="X4037">
        <v>11.9</v>
      </c>
      <c r="Y4037">
        <v>25.5</v>
      </c>
      <c r="Z4037">
        <v>12.4</v>
      </c>
      <c r="AA4037">
        <v>10.7</v>
      </c>
      <c r="AB4037">
        <v>14.4</v>
      </c>
      <c r="AC4037">
        <v>50.6</v>
      </c>
    </row>
    <row r="4038" spans="1:30" x14ac:dyDescent="0.45">
      <c r="A4038" t="s">
        <v>277</v>
      </c>
      <c r="B4038">
        <v>31860</v>
      </c>
      <c r="C4038" t="s">
        <v>691</v>
      </c>
      <c r="E4038">
        <v>81</v>
      </c>
      <c r="F4038" t="s">
        <v>56</v>
      </c>
      <c r="G4038" t="s">
        <v>57</v>
      </c>
      <c r="H4038">
        <v>1</v>
      </c>
      <c r="I4038" t="s">
        <v>32</v>
      </c>
      <c r="J4038">
        <v>1</v>
      </c>
      <c r="K4038" t="s">
        <v>32</v>
      </c>
      <c r="L4038">
        <v>0</v>
      </c>
      <c r="M4038" t="s">
        <v>32</v>
      </c>
      <c r="N4038">
        <v>2012</v>
      </c>
      <c r="O4038">
        <v>861</v>
      </c>
      <c r="P4038">
        <v>93610</v>
      </c>
      <c r="Q4038">
        <v>164</v>
      </c>
      <c r="R4038">
        <v>76253</v>
      </c>
      <c r="S4038">
        <v>1238</v>
      </c>
      <c r="T4038">
        <v>27846</v>
      </c>
      <c r="U4038">
        <v>697</v>
      </c>
      <c r="V4038">
        <v>17357</v>
      </c>
      <c r="W4038">
        <v>16.399999999999999</v>
      </c>
      <c r="X4038">
        <v>32.700000000000003</v>
      </c>
      <c r="Y4038">
        <v>47.8</v>
      </c>
      <c r="Z4038">
        <v>39.6</v>
      </c>
      <c r="AA4038">
        <v>48.3</v>
      </c>
      <c r="AB4038">
        <v>42.3</v>
      </c>
      <c r="AC4038">
        <v>14.8</v>
      </c>
      <c r="AD4038">
        <v>19</v>
      </c>
    </row>
    <row r="4039" spans="1:30" x14ac:dyDescent="0.45">
      <c r="A4039" t="s">
        <v>278</v>
      </c>
      <c r="B4039">
        <v>31900</v>
      </c>
      <c r="C4039" t="s">
        <v>692</v>
      </c>
      <c r="E4039">
        <v>0</v>
      </c>
      <c r="F4039" t="s">
        <v>31</v>
      </c>
      <c r="H4039">
        <v>1</v>
      </c>
      <c r="I4039" t="s">
        <v>32</v>
      </c>
      <c r="J4039">
        <v>1</v>
      </c>
      <c r="K4039" t="s">
        <v>32</v>
      </c>
      <c r="L4039">
        <v>0</v>
      </c>
      <c r="M4039" t="s">
        <v>32</v>
      </c>
      <c r="N4039">
        <v>2012</v>
      </c>
      <c r="O4039">
        <v>8585</v>
      </c>
      <c r="P4039">
        <v>8840367</v>
      </c>
      <c r="Q4039">
        <v>2030</v>
      </c>
      <c r="R4039">
        <v>8547108</v>
      </c>
      <c r="S4039">
        <v>41019</v>
      </c>
      <c r="T4039">
        <v>1420088</v>
      </c>
      <c r="U4039">
        <v>6556</v>
      </c>
      <c r="V4039">
        <v>293258</v>
      </c>
      <c r="W4039">
        <v>3.1</v>
      </c>
      <c r="X4039">
        <v>9.3000000000000007</v>
      </c>
      <c r="Y4039">
        <v>4.0999999999999996</v>
      </c>
      <c r="Z4039">
        <v>9.6</v>
      </c>
      <c r="AA4039">
        <v>14</v>
      </c>
      <c r="AB4039">
        <v>19.600000000000001</v>
      </c>
      <c r="AC4039">
        <v>3.7</v>
      </c>
      <c r="AD4039">
        <v>20.3</v>
      </c>
    </row>
    <row r="4040" spans="1:30" x14ac:dyDescent="0.45">
      <c r="A4040" t="s">
        <v>278</v>
      </c>
      <c r="B4040">
        <v>31900</v>
      </c>
      <c r="C4040" t="s">
        <v>692</v>
      </c>
      <c r="E4040">
        <v>11</v>
      </c>
      <c r="F4040" t="s">
        <v>33</v>
      </c>
      <c r="G4040" t="s">
        <v>34</v>
      </c>
      <c r="H4040">
        <v>1</v>
      </c>
      <c r="I4040" t="s">
        <v>32</v>
      </c>
      <c r="J4040">
        <v>1</v>
      </c>
      <c r="K4040" t="s">
        <v>32</v>
      </c>
      <c r="L4040">
        <v>0</v>
      </c>
      <c r="M4040" t="s">
        <v>32</v>
      </c>
      <c r="N4040">
        <v>2012</v>
      </c>
      <c r="O4040">
        <v>68</v>
      </c>
      <c r="Q4040">
        <v>0</v>
      </c>
      <c r="U4040">
        <v>68</v>
      </c>
      <c r="W4040">
        <v>65.8</v>
      </c>
      <c r="Y4040">
        <v>0</v>
      </c>
      <c r="AC4040">
        <v>62.7</v>
      </c>
    </row>
    <row r="4041" spans="1:30" x14ac:dyDescent="0.45">
      <c r="A4041" t="s">
        <v>278</v>
      </c>
      <c r="B4041">
        <v>31900</v>
      </c>
      <c r="C4041" t="s">
        <v>692</v>
      </c>
      <c r="E4041">
        <v>23</v>
      </c>
      <c r="F4041" t="s">
        <v>37</v>
      </c>
      <c r="H4041">
        <v>1</v>
      </c>
      <c r="I4041" t="s">
        <v>32</v>
      </c>
      <c r="J4041">
        <v>1</v>
      </c>
      <c r="K4041" t="s">
        <v>32</v>
      </c>
      <c r="L4041">
        <v>0</v>
      </c>
      <c r="M4041" t="s">
        <v>32</v>
      </c>
      <c r="N4041">
        <v>2012</v>
      </c>
      <c r="O4041">
        <v>1117</v>
      </c>
      <c r="Q4041">
        <v>261</v>
      </c>
      <c r="U4041">
        <v>856</v>
      </c>
      <c r="W4041">
        <v>13.6</v>
      </c>
      <c r="Y4041">
        <v>22</v>
      </c>
      <c r="AC4041">
        <v>16</v>
      </c>
    </row>
    <row r="4042" spans="1:30" x14ac:dyDescent="0.45">
      <c r="A4042" t="s">
        <v>278</v>
      </c>
      <c r="B4042">
        <v>31900</v>
      </c>
      <c r="C4042" t="s">
        <v>692</v>
      </c>
      <c r="E4042" t="s">
        <v>38</v>
      </c>
      <c r="F4042" t="s">
        <v>39</v>
      </c>
      <c r="H4042">
        <v>1</v>
      </c>
      <c r="I4042" t="s">
        <v>32</v>
      </c>
      <c r="J4042">
        <v>1</v>
      </c>
      <c r="K4042" t="s">
        <v>32</v>
      </c>
      <c r="L4042">
        <v>0</v>
      </c>
      <c r="M4042" t="s">
        <v>32</v>
      </c>
      <c r="N4042">
        <v>2012</v>
      </c>
      <c r="O4042">
        <v>264</v>
      </c>
      <c r="P4042">
        <v>2922596</v>
      </c>
      <c r="Q4042">
        <v>120</v>
      </c>
      <c r="R4042">
        <v>2916822</v>
      </c>
      <c r="S4042">
        <v>6577</v>
      </c>
      <c r="T4042">
        <v>336612</v>
      </c>
      <c r="U4042">
        <v>144</v>
      </c>
      <c r="W4042">
        <v>24.3</v>
      </c>
      <c r="X4042">
        <v>6.4</v>
      </c>
      <c r="Y4042">
        <v>34</v>
      </c>
      <c r="Z4042">
        <v>6.6</v>
      </c>
      <c r="AA4042">
        <v>5.9</v>
      </c>
      <c r="AB4042">
        <v>5.4</v>
      </c>
      <c r="AC4042">
        <v>42.1</v>
      </c>
    </row>
    <row r="4043" spans="1:30" x14ac:dyDescent="0.45">
      <c r="A4043" t="s">
        <v>278</v>
      </c>
      <c r="B4043">
        <v>31900</v>
      </c>
      <c r="C4043" t="s">
        <v>692</v>
      </c>
      <c r="E4043">
        <v>42</v>
      </c>
      <c r="F4043" t="s">
        <v>40</v>
      </c>
      <c r="H4043">
        <v>1</v>
      </c>
      <c r="I4043" t="s">
        <v>32</v>
      </c>
      <c r="J4043">
        <v>1</v>
      </c>
      <c r="K4043" t="s">
        <v>32</v>
      </c>
      <c r="L4043">
        <v>0</v>
      </c>
      <c r="M4043" t="s">
        <v>32</v>
      </c>
      <c r="N4043">
        <v>2012</v>
      </c>
      <c r="O4043">
        <v>259</v>
      </c>
      <c r="P4043">
        <v>1088171</v>
      </c>
      <c r="Q4043">
        <v>103</v>
      </c>
      <c r="R4043">
        <v>1075169</v>
      </c>
      <c r="S4043">
        <v>2178</v>
      </c>
      <c r="T4043">
        <v>83269</v>
      </c>
      <c r="U4043">
        <v>156</v>
      </c>
      <c r="W4043">
        <v>29.2</v>
      </c>
      <c r="X4043">
        <v>3.8</v>
      </c>
      <c r="Y4043">
        <v>50.9</v>
      </c>
      <c r="Z4043">
        <v>4.0999999999999996</v>
      </c>
      <c r="AA4043">
        <v>10.8</v>
      </c>
      <c r="AB4043">
        <v>8.1999999999999993</v>
      </c>
      <c r="AC4043">
        <v>46.3</v>
      </c>
    </row>
    <row r="4044" spans="1:30" x14ac:dyDescent="0.45">
      <c r="A4044" t="s">
        <v>278</v>
      </c>
      <c r="B4044">
        <v>31900</v>
      </c>
      <c r="C4044" t="s">
        <v>692</v>
      </c>
      <c r="E4044" t="s">
        <v>41</v>
      </c>
      <c r="F4044" t="s">
        <v>42</v>
      </c>
      <c r="H4044">
        <v>1</v>
      </c>
      <c r="I4044" t="s">
        <v>32</v>
      </c>
      <c r="J4044">
        <v>1</v>
      </c>
      <c r="K4044" t="s">
        <v>32</v>
      </c>
      <c r="L4044">
        <v>0</v>
      </c>
      <c r="M4044" t="s">
        <v>32</v>
      </c>
      <c r="N4044">
        <v>2012</v>
      </c>
      <c r="O4044">
        <v>1057</v>
      </c>
      <c r="P4044">
        <v>1662880</v>
      </c>
      <c r="Q4044">
        <v>327</v>
      </c>
      <c r="R4044">
        <v>1629564</v>
      </c>
      <c r="S4044">
        <v>6111</v>
      </c>
      <c r="T4044">
        <v>139845</v>
      </c>
      <c r="U4044">
        <v>730</v>
      </c>
      <c r="W4044">
        <v>13.4</v>
      </c>
      <c r="X4044">
        <v>19.5</v>
      </c>
      <c r="Y4044">
        <v>14.5</v>
      </c>
      <c r="Z4044">
        <v>20.9</v>
      </c>
      <c r="AA4044">
        <v>8.6999999999999993</v>
      </c>
      <c r="AB4044">
        <v>20.6</v>
      </c>
      <c r="AC4044">
        <v>18.399999999999999</v>
      </c>
    </row>
    <row r="4045" spans="1:30" x14ac:dyDescent="0.45">
      <c r="A4045" t="s">
        <v>278</v>
      </c>
      <c r="B4045">
        <v>31900</v>
      </c>
      <c r="C4045" t="s">
        <v>692</v>
      </c>
      <c r="E4045" t="s">
        <v>43</v>
      </c>
      <c r="F4045" t="s">
        <v>44</v>
      </c>
      <c r="G4045" t="s">
        <v>45</v>
      </c>
      <c r="H4045">
        <v>1</v>
      </c>
      <c r="I4045" t="s">
        <v>32</v>
      </c>
      <c r="J4045">
        <v>1</v>
      </c>
      <c r="K4045" t="s">
        <v>32</v>
      </c>
      <c r="L4045">
        <v>0</v>
      </c>
      <c r="M4045" t="s">
        <v>32</v>
      </c>
      <c r="N4045">
        <v>2012</v>
      </c>
      <c r="O4045">
        <v>372</v>
      </c>
      <c r="P4045">
        <v>302277</v>
      </c>
      <c r="Q4045">
        <v>75</v>
      </c>
      <c r="U4045">
        <v>297</v>
      </c>
      <c r="W4045">
        <v>26.3</v>
      </c>
      <c r="X4045">
        <v>42.4</v>
      </c>
      <c r="Y4045">
        <v>44.1</v>
      </c>
      <c r="AC4045">
        <v>32</v>
      </c>
    </row>
    <row r="4046" spans="1:30" x14ac:dyDescent="0.45">
      <c r="A4046" t="s">
        <v>278</v>
      </c>
      <c r="B4046">
        <v>31900</v>
      </c>
      <c r="C4046" t="s">
        <v>692</v>
      </c>
      <c r="E4046">
        <v>51</v>
      </c>
      <c r="F4046" t="s">
        <v>46</v>
      </c>
      <c r="H4046">
        <v>1</v>
      </c>
      <c r="I4046" t="s">
        <v>32</v>
      </c>
      <c r="J4046">
        <v>1</v>
      </c>
      <c r="K4046" t="s">
        <v>32</v>
      </c>
      <c r="L4046">
        <v>0</v>
      </c>
      <c r="M4046" t="s">
        <v>32</v>
      </c>
      <c r="N4046">
        <v>2012</v>
      </c>
      <c r="O4046">
        <v>167</v>
      </c>
      <c r="P4046">
        <v>245897</v>
      </c>
      <c r="Q4046">
        <v>20</v>
      </c>
      <c r="R4046">
        <v>242564</v>
      </c>
      <c r="S4046">
        <v>1021</v>
      </c>
      <c r="T4046">
        <v>44361</v>
      </c>
      <c r="U4046">
        <v>147</v>
      </c>
      <c r="W4046">
        <v>41.6</v>
      </c>
      <c r="X4046">
        <v>3.8</v>
      </c>
      <c r="Y4046">
        <v>22.1</v>
      </c>
      <c r="Z4046">
        <v>3.8</v>
      </c>
      <c r="AA4046">
        <v>5.6</v>
      </c>
      <c r="AB4046">
        <v>4.5</v>
      </c>
      <c r="AC4046">
        <v>44.8</v>
      </c>
    </row>
    <row r="4047" spans="1:30" x14ac:dyDescent="0.45">
      <c r="A4047" t="s">
        <v>278</v>
      </c>
      <c r="B4047">
        <v>31900</v>
      </c>
      <c r="C4047" t="s">
        <v>692</v>
      </c>
      <c r="E4047">
        <v>52</v>
      </c>
      <c r="F4047" t="s">
        <v>47</v>
      </c>
      <c r="G4047" t="s">
        <v>48</v>
      </c>
      <c r="H4047">
        <v>1</v>
      </c>
      <c r="I4047" t="s">
        <v>32</v>
      </c>
      <c r="J4047">
        <v>1</v>
      </c>
      <c r="K4047" t="s">
        <v>32</v>
      </c>
      <c r="L4047">
        <v>0</v>
      </c>
      <c r="M4047" t="s">
        <v>32</v>
      </c>
      <c r="N4047">
        <v>2012</v>
      </c>
      <c r="O4047">
        <v>361</v>
      </c>
      <c r="P4047">
        <v>225602</v>
      </c>
      <c r="Q4047">
        <v>149</v>
      </c>
      <c r="R4047">
        <v>213374</v>
      </c>
      <c r="S4047">
        <v>949</v>
      </c>
      <c r="T4047">
        <v>40723</v>
      </c>
      <c r="U4047">
        <v>212</v>
      </c>
      <c r="W4047">
        <v>32.799999999999997</v>
      </c>
      <c r="X4047">
        <v>21.9</v>
      </c>
      <c r="Y4047">
        <v>30.3</v>
      </c>
      <c r="Z4047">
        <v>24.6</v>
      </c>
      <c r="AA4047">
        <v>13.2</v>
      </c>
      <c r="AB4047">
        <v>16.8</v>
      </c>
      <c r="AC4047">
        <v>60.3</v>
      </c>
    </row>
    <row r="4048" spans="1:30" x14ac:dyDescent="0.45">
      <c r="A4048" t="s">
        <v>278</v>
      </c>
      <c r="B4048">
        <v>31900</v>
      </c>
      <c r="C4048" t="s">
        <v>692</v>
      </c>
      <c r="E4048">
        <v>53</v>
      </c>
      <c r="F4048" t="s">
        <v>49</v>
      </c>
      <c r="H4048">
        <v>1</v>
      </c>
      <c r="I4048" t="s">
        <v>32</v>
      </c>
      <c r="J4048">
        <v>1</v>
      </c>
      <c r="K4048" t="s">
        <v>32</v>
      </c>
      <c r="L4048">
        <v>0</v>
      </c>
      <c r="M4048" t="s">
        <v>32</v>
      </c>
      <c r="N4048">
        <v>2012</v>
      </c>
      <c r="O4048">
        <v>624</v>
      </c>
      <c r="P4048">
        <v>55945</v>
      </c>
      <c r="Q4048">
        <v>54</v>
      </c>
      <c r="R4048">
        <v>24400</v>
      </c>
      <c r="S4048">
        <v>278</v>
      </c>
      <c r="T4048">
        <v>5059</v>
      </c>
      <c r="U4048">
        <v>570</v>
      </c>
      <c r="V4048">
        <v>31545</v>
      </c>
      <c r="W4048">
        <v>24.7</v>
      </c>
      <c r="X4048">
        <v>29.8</v>
      </c>
      <c r="Y4048">
        <v>52.8</v>
      </c>
      <c r="Z4048">
        <v>6.4</v>
      </c>
      <c r="AA4048">
        <v>11.8</v>
      </c>
      <c r="AB4048">
        <v>4.3</v>
      </c>
      <c r="AC4048">
        <v>24.8</v>
      </c>
      <c r="AD4048">
        <v>49.2</v>
      </c>
    </row>
    <row r="4049" spans="1:30" x14ac:dyDescent="0.45">
      <c r="A4049" t="s">
        <v>278</v>
      </c>
      <c r="B4049">
        <v>31900</v>
      </c>
      <c r="C4049" t="s">
        <v>692</v>
      </c>
      <c r="E4049">
        <v>54</v>
      </c>
      <c r="F4049" t="s">
        <v>50</v>
      </c>
      <c r="H4049">
        <v>1</v>
      </c>
      <c r="I4049" t="s">
        <v>32</v>
      </c>
      <c r="J4049">
        <v>1</v>
      </c>
      <c r="K4049" t="s">
        <v>32</v>
      </c>
      <c r="L4049">
        <v>0</v>
      </c>
      <c r="M4049" t="s">
        <v>32</v>
      </c>
      <c r="N4049">
        <v>2012</v>
      </c>
      <c r="O4049">
        <v>731</v>
      </c>
      <c r="P4049">
        <v>112170</v>
      </c>
      <c r="Q4049">
        <v>210</v>
      </c>
      <c r="R4049">
        <v>98814</v>
      </c>
      <c r="S4049">
        <v>831</v>
      </c>
      <c r="T4049">
        <v>33645</v>
      </c>
      <c r="U4049">
        <v>522</v>
      </c>
      <c r="V4049">
        <v>13356</v>
      </c>
      <c r="W4049">
        <v>24.3</v>
      </c>
      <c r="X4049">
        <v>35.4</v>
      </c>
      <c r="Y4049">
        <v>29.5</v>
      </c>
      <c r="Z4049">
        <v>39.200000000000003</v>
      </c>
      <c r="AA4049">
        <v>49.7</v>
      </c>
      <c r="AB4049">
        <v>42.4</v>
      </c>
      <c r="AC4049">
        <v>25.6</v>
      </c>
      <c r="AD4049">
        <v>35.200000000000003</v>
      </c>
    </row>
    <row r="4050" spans="1:30" x14ac:dyDescent="0.45">
      <c r="A4050" t="s">
        <v>278</v>
      </c>
      <c r="B4050">
        <v>31900</v>
      </c>
      <c r="C4050" t="s">
        <v>692</v>
      </c>
      <c r="E4050">
        <v>56</v>
      </c>
      <c r="F4050" t="s">
        <v>51</v>
      </c>
      <c r="H4050">
        <v>1</v>
      </c>
      <c r="I4050" t="s">
        <v>32</v>
      </c>
      <c r="J4050">
        <v>1</v>
      </c>
      <c r="K4050" t="s">
        <v>32</v>
      </c>
      <c r="L4050">
        <v>0</v>
      </c>
      <c r="M4050" t="s">
        <v>32</v>
      </c>
      <c r="N4050">
        <v>2012</v>
      </c>
      <c r="O4050">
        <v>591</v>
      </c>
      <c r="P4050">
        <v>101057</v>
      </c>
      <c r="Q4050">
        <v>65</v>
      </c>
      <c r="R4050">
        <v>95570</v>
      </c>
      <c r="S4050">
        <v>2814</v>
      </c>
      <c r="T4050">
        <v>47212</v>
      </c>
      <c r="U4050">
        <v>526</v>
      </c>
      <c r="V4050">
        <v>5487</v>
      </c>
      <c r="W4050">
        <v>21</v>
      </c>
      <c r="X4050">
        <v>3.1</v>
      </c>
      <c r="Y4050">
        <v>43.5</v>
      </c>
      <c r="Z4050">
        <v>3.4</v>
      </c>
      <c r="AA4050">
        <v>2</v>
      </c>
      <c r="AB4050">
        <v>2.5</v>
      </c>
      <c r="AC4050">
        <v>19</v>
      </c>
      <c r="AD4050">
        <v>19.3</v>
      </c>
    </row>
    <row r="4051" spans="1:30" x14ac:dyDescent="0.45">
      <c r="A4051" t="s">
        <v>278</v>
      </c>
      <c r="B4051">
        <v>31900</v>
      </c>
      <c r="C4051" t="s">
        <v>692</v>
      </c>
      <c r="E4051">
        <v>61</v>
      </c>
      <c r="F4051" t="s">
        <v>52</v>
      </c>
      <c r="H4051">
        <v>1</v>
      </c>
      <c r="I4051" t="s">
        <v>32</v>
      </c>
      <c r="J4051">
        <v>1</v>
      </c>
      <c r="K4051" t="s">
        <v>32</v>
      </c>
      <c r="L4051">
        <v>0</v>
      </c>
      <c r="M4051" t="s">
        <v>32</v>
      </c>
      <c r="N4051">
        <v>2012</v>
      </c>
      <c r="O4051">
        <v>121</v>
      </c>
      <c r="P4051">
        <v>18766</v>
      </c>
      <c r="Q4051">
        <v>12</v>
      </c>
      <c r="R4051">
        <v>14412</v>
      </c>
      <c r="S4051">
        <v>269</v>
      </c>
      <c r="T4051">
        <v>6676</v>
      </c>
      <c r="U4051">
        <v>109</v>
      </c>
      <c r="W4051">
        <v>48.8</v>
      </c>
      <c r="X4051">
        <v>26.1</v>
      </c>
      <c r="Y4051">
        <v>0</v>
      </c>
      <c r="Z4051">
        <v>6.3</v>
      </c>
      <c r="AA4051">
        <v>5.3</v>
      </c>
      <c r="AB4051">
        <v>6.8</v>
      </c>
      <c r="AC4051">
        <v>51.6</v>
      </c>
    </row>
    <row r="4052" spans="1:30" x14ac:dyDescent="0.45">
      <c r="A4052" t="s">
        <v>278</v>
      </c>
      <c r="B4052">
        <v>31900</v>
      </c>
      <c r="C4052" t="s">
        <v>692</v>
      </c>
      <c r="E4052">
        <v>62</v>
      </c>
      <c r="F4052" t="s">
        <v>53</v>
      </c>
      <c r="H4052">
        <v>1</v>
      </c>
      <c r="I4052" t="s">
        <v>32</v>
      </c>
      <c r="J4052">
        <v>1</v>
      </c>
      <c r="K4052" t="s">
        <v>32</v>
      </c>
      <c r="L4052">
        <v>0</v>
      </c>
      <c r="M4052" t="s">
        <v>32</v>
      </c>
      <c r="N4052">
        <v>2012</v>
      </c>
      <c r="O4052">
        <v>871</v>
      </c>
      <c r="P4052">
        <v>596916</v>
      </c>
      <c r="Q4052">
        <v>213</v>
      </c>
      <c r="R4052">
        <v>580161</v>
      </c>
      <c r="S4052">
        <v>6753</v>
      </c>
      <c r="T4052">
        <v>245745</v>
      </c>
      <c r="U4052">
        <v>658</v>
      </c>
      <c r="V4052">
        <v>16756</v>
      </c>
      <c r="W4052">
        <v>18.100000000000001</v>
      </c>
      <c r="X4052">
        <v>11.3</v>
      </c>
      <c r="Y4052">
        <v>27.5</v>
      </c>
      <c r="Z4052">
        <v>11.3</v>
      </c>
      <c r="AA4052">
        <v>14.5</v>
      </c>
      <c r="AB4052">
        <v>20.7</v>
      </c>
      <c r="AC4052">
        <v>19.600000000000001</v>
      </c>
      <c r="AD4052">
        <v>39</v>
      </c>
    </row>
    <row r="4053" spans="1:30" x14ac:dyDescent="0.45">
      <c r="A4053" t="s">
        <v>278</v>
      </c>
      <c r="B4053">
        <v>31900</v>
      </c>
      <c r="C4053" t="s">
        <v>692</v>
      </c>
      <c r="E4053">
        <v>71</v>
      </c>
      <c r="F4053" t="s">
        <v>54</v>
      </c>
      <c r="H4053">
        <v>1</v>
      </c>
      <c r="I4053" t="s">
        <v>32</v>
      </c>
      <c r="J4053">
        <v>1</v>
      </c>
      <c r="K4053" t="s">
        <v>32</v>
      </c>
      <c r="L4053">
        <v>0</v>
      </c>
      <c r="M4053" t="s">
        <v>32</v>
      </c>
      <c r="N4053">
        <v>2012</v>
      </c>
      <c r="O4053">
        <v>304</v>
      </c>
      <c r="P4053">
        <v>24179</v>
      </c>
      <c r="Q4053">
        <v>16</v>
      </c>
      <c r="R4053">
        <v>20927</v>
      </c>
      <c r="S4053">
        <v>649</v>
      </c>
      <c r="T4053">
        <v>6123</v>
      </c>
      <c r="U4053">
        <v>288</v>
      </c>
      <c r="V4053">
        <v>3252</v>
      </c>
      <c r="W4053">
        <v>33.1</v>
      </c>
      <c r="X4053">
        <v>7</v>
      </c>
      <c r="Y4053">
        <v>0</v>
      </c>
      <c r="Z4053">
        <v>2.9</v>
      </c>
      <c r="AA4053">
        <v>5</v>
      </c>
      <c r="AB4053">
        <v>3.2</v>
      </c>
      <c r="AC4053">
        <v>33.299999999999997</v>
      </c>
      <c r="AD4053">
        <v>47.2</v>
      </c>
    </row>
    <row r="4054" spans="1:30" x14ac:dyDescent="0.45">
      <c r="A4054" t="s">
        <v>278</v>
      </c>
      <c r="B4054">
        <v>31900</v>
      </c>
      <c r="C4054" t="s">
        <v>692</v>
      </c>
      <c r="E4054">
        <v>72</v>
      </c>
      <c r="F4054" t="s">
        <v>55</v>
      </c>
      <c r="H4054">
        <v>1</v>
      </c>
      <c r="I4054" t="s">
        <v>32</v>
      </c>
      <c r="J4054">
        <v>1</v>
      </c>
      <c r="K4054" t="s">
        <v>32</v>
      </c>
      <c r="L4054">
        <v>0</v>
      </c>
      <c r="M4054" t="s">
        <v>32</v>
      </c>
      <c r="N4054">
        <v>2012</v>
      </c>
      <c r="O4054">
        <v>371</v>
      </c>
      <c r="P4054">
        <v>189046</v>
      </c>
      <c r="Q4054">
        <v>208</v>
      </c>
      <c r="R4054">
        <v>183905</v>
      </c>
      <c r="S4054">
        <v>4381</v>
      </c>
      <c r="T4054">
        <v>51601</v>
      </c>
      <c r="U4054">
        <v>163</v>
      </c>
      <c r="W4054">
        <v>26</v>
      </c>
      <c r="X4054">
        <v>24.8</v>
      </c>
      <c r="Y4054">
        <v>28.2</v>
      </c>
      <c r="Z4054">
        <v>26.9</v>
      </c>
      <c r="AA4054">
        <v>29.3</v>
      </c>
      <c r="AB4054">
        <v>25.7</v>
      </c>
      <c r="AC4054">
        <v>48.2</v>
      </c>
    </row>
    <row r="4055" spans="1:30" x14ac:dyDescent="0.45">
      <c r="A4055" t="s">
        <v>278</v>
      </c>
      <c r="B4055">
        <v>31900</v>
      </c>
      <c r="C4055" t="s">
        <v>692</v>
      </c>
      <c r="E4055">
        <v>81</v>
      </c>
      <c r="F4055" t="s">
        <v>56</v>
      </c>
      <c r="G4055" t="s">
        <v>57</v>
      </c>
      <c r="H4055">
        <v>1</v>
      </c>
      <c r="I4055" t="s">
        <v>32</v>
      </c>
      <c r="J4055">
        <v>1</v>
      </c>
      <c r="K4055" t="s">
        <v>32</v>
      </c>
      <c r="L4055">
        <v>0</v>
      </c>
      <c r="M4055" t="s">
        <v>32</v>
      </c>
      <c r="N4055">
        <v>2012</v>
      </c>
      <c r="O4055">
        <v>1317</v>
      </c>
      <c r="P4055">
        <v>131084</v>
      </c>
      <c r="Q4055">
        <v>209</v>
      </c>
      <c r="R4055">
        <v>97843</v>
      </c>
      <c r="S4055">
        <v>897</v>
      </c>
      <c r="T4055">
        <v>24990</v>
      </c>
      <c r="U4055">
        <v>1108</v>
      </c>
      <c r="V4055">
        <v>33241</v>
      </c>
      <c r="W4055">
        <v>17.100000000000001</v>
      </c>
      <c r="X4055">
        <v>29.6</v>
      </c>
      <c r="Y4055">
        <v>39.700000000000003</v>
      </c>
      <c r="Z4055">
        <v>42.8</v>
      </c>
      <c r="AA4055">
        <v>37.4</v>
      </c>
      <c r="AB4055">
        <v>40.5</v>
      </c>
      <c r="AC4055">
        <v>18.7</v>
      </c>
      <c r="AD4055">
        <v>40.200000000000003</v>
      </c>
    </row>
    <row r="4056" spans="1:30" x14ac:dyDescent="0.45">
      <c r="A4056" t="s">
        <v>279</v>
      </c>
      <c r="B4056">
        <v>32580</v>
      </c>
      <c r="C4056" t="s">
        <v>693</v>
      </c>
      <c r="E4056">
        <v>0</v>
      </c>
      <c r="F4056" t="s">
        <v>31</v>
      </c>
      <c r="H4056">
        <v>1</v>
      </c>
      <c r="I4056" t="s">
        <v>32</v>
      </c>
      <c r="J4056">
        <v>1</v>
      </c>
      <c r="K4056" t="s">
        <v>32</v>
      </c>
      <c r="L4056">
        <v>0</v>
      </c>
      <c r="M4056" t="s">
        <v>32</v>
      </c>
      <c r="N4056">
        <v>2012</v>
      </c>
      <c r="O4056">
        <v>82291</v>
      </c>
      <c r="P4056">
        <v>30496541</v>
      </c>
      <c r="Q4056">
        <v>8619</v>
      </c>
      <c r="R4056">
        <v>27726537</v>
      </c>
      <c r="S4056">
        <v>183864</v>
      </c>
      <c r="T4056">
        <v>4866527</v>
      </c>
      <c r="U4056">
        <v>73672</v>
      </c>
      <c r="V4056">
        <v>2770004</v>
      </c>
      <c r="W4056">
        <v>1.9</v>
      </c>
      <c r="X4056">
        <v>3.9</v>
      </c>
      <c r="Y4056">
        <v>5</v>
      </c>
      <c r="Z4056">
        <v>4.5</v>
      </c>
      <c r="AA4056">
        <v>4.4000000000000004</v>
      </c>
      <c r="AB4056">
        <v>7.3</v>
      </c>
      <c r="AC4056">
        <v>2</v>
      </c>
      <c r="AD4056">
        <v>6.7</v>
      </c>
    </row>
    <row r="4057" spans="1:30" x14ac:dyDescent="0.45">
      <c r="A4057" t="s">
        <v>279</v>
      </c>
      <c r="B4057">
        <v>32580</v>
      </c>
      <c r="C4057" t="s">
        <v>693</v>
      </c>
      <c r="E4057">
        <v>11</v>
      </c>
      <c r="F4057" t="s">
        <v>33</v>
      </c>
      <c r="G4057" t="s">
        <v>34</v>
      </c>
      <c r="H4057">
        <v>1</v>
      </c>
      <c r="I4057" t="s">
        <v>32</v>
      </c>
      <c r="J4057">
        <v>1</v>
      </c>
      <c r="K4057" t="s">
        <v>32</v>
      </c>
      <c r="L4057">
        <v>0</v>
      </c>
      <c r="M4057" t="s">
        <v>32</v>
      </c>
      <c r="N4057">
        <v>2012</v>
      </c>
      <c r="O4057">
        <v>1410</v>
      </c>
      <c r="P4057">
        <v>47694</v>
      </c>
      <c r="Q4057">
        <v>23</v>
      </c>
      <c r="R4057">
        <v>24577</v>
      </c>
      <c r="S4057">
        <v>177</v>
      </c>
      <c r="T4057">
        <v>4546</v>
      </c>
      <c r="U4057">
        <v>1387</v>
      </c>
      <c r="V4057">
        <v>23117</v>
      </c>
      <c r="W4057">
        <v>8.9</v>
      </c>
      <c r="X4057">
        <v>15.1</v>
      </c>
      <c r="Y4057">
        <v>28</v>
      </c>
      <c r="Z4057">
        <v>8</v>
      </c>
      <c r="AA4057">
        <v>8.8000000000000007</v>
      </c>
      <c r="AB4057">
        <v>11.5</v>
      </c>
      <c r="AC4057">
        <v>8.6999999999999993</v>
      </c>
      <c r="AD4057">
        <v>24</v>
      </c>
    </row>
    <row r="4058" spans="1:30" x14ac:dyDescent="0.45">
      <c r="A4058" t="s">
        <v>279</v>
      </c>
      <c r="B4058">
        <v>32580</v>
      </c>
      <c r="C4058" t="s">
        <v>693</v>
      </c>
      <c r="E4058">
        <v>21</v>
      </c>
      <c r="F4058" t="s">
        <v>35</v>
      </c>
      <c r="H4058">
        <v>1</v>
      </c>
      <c r="I4058" t="s">
        <v>32</v>
      </c>
      <c r="J4058">
        <v>1</v>
      </c>
      <c r="K4058" t="s">
        <v>32</v>
      </c>
      <c r="L4058">
        <v>0</v>
      </c>
      <c r="M4058" t="s">
        <v>32</v>
      </c>
      <c r="N4058">
        <v>2012</v>
      </c>
      <c r="O4058">
        <v>425</v>
      </c>
      <c r="P4058">
        <v>513749</v>
      </c>
      <c r="Q4058">
        <v>70</v>
      </c>
      <c r="R4058">
        <v>497598</v>
      </c>
      <c r="S4058">
        <v>1587</v>
      </c>
      <c r="T4058">
        <v>86654</v>
      </c>
      <c r="U4058">
        <v>354</v>
      </c>
      <c r="V4058">
        <v>16151</v>
      </c>
      <c r="W4058">
        <v>22.4</v>
      </c>
      <c r="X4058">
        <v>7.4</v>
      </c>
      <c r="Y4058">
        <v>24.6</v>
      </c>
      <c r="Z4058">
        <v>7.3</v>
      </c>
      <c r="AA4058">
        <v>13.5</v>
      </c>
      <c r="AB4058">
        <v>12.3</v>
      </c>
      <c r="AC4058">
        <v>21.6</v>
      </c>
      <c r="AD4058">
        <v>35.4</v>
      </c>
    </row>
    <row r="4059" spans="1:30" x14ac:dyDescent="0.45">
      <c r="A4059" t="s">
        <v>279</v>
      </c>
      <c r="B4059">
        <v>32580</v>
      </c>
      <c r="C4059" t="s">
        <v>693</v>
      </c>
      <c r="E4059">
        <v>22</v>
      </c>
      <c r="F4059" t="s">
        <v>36</v>
      </c>
      <c r="H4059">
        <v>1</v>
      </c>
      <c r="I4059" t="s">
        <v>32</v>
      </c>
      <c r="J4059">
        <v>1</v>
      </c>
      <c r="K4059" t="s">
        <v>32</v>
      </c>
      <c r="L4059">
        <v>0</v>
      </c>
      <c r="M4059" t="s">
        <v>32</v>
      </c>
      <c r="N4059">
        <v>2012</v>
      </c>
      <c r="O4059">
        <v>82</v>
      </c>
      <c r="P4059">
        <v>397131</v>
      </c>
      <c r="Q4059">
        <v>12</v>
      </c>
      <c r="R4059">
        <v>395823</v>
      </c>
      <c r="S4059">
        <v>553</v>
      </c>
      <c r="T4059">
        <v>31269</v>
      </c>
      <c r="U4059">
        <v>70</v>
      </c>
      <c r="V4059">
        <v>1307</v>
      </c>
      <c r="W4059">
        <v>49.4</v>
      </c>
      <c r="X4059">
        <v>9.1999999999999993</v>
      </c>
      <c r="Y4059">
        <v>51.7</v>
      </c>
      <c r="Z4059">
        <v>9.6</v>
      </c>
      <c r="AA4059">
        <v>8.3000000000000007</v>
      </c>
      <c r="AB4059">
        <v>8.5</v>
      </c>
      <c r="AC4059">
        <v>48.6</v>
      </c>
      <c r="AD4059">
        <v>18.399999999999999</v>
      </c>
    </row>
    <row r="4060" spans="1:30" x14ac:dyDescent="0.45">
      <c r="A4060" t="s">
        <v>279</v>
      </c>
      <c r="B4060">
        <v>32580</v>
      </c>
      <c r="C4060" t="s">
        <v>693</v>
      </c>
      <c r="E4060">
        <v>23</v>
      </c>
      <c r="F4060" t="s">
        <v>37</v>
      </c>
      <c r="H4060">
        <v>1</v>
      </c>
      <c r="I4060" t="s">
        <v>32</v>
      </c>
      <c r="J4060">
        <v>1</v>
      </c>
      <c r="K4060" t="s">
        <v>32</v>
      </c>
      <c r="L4060">
        <v>0</v>
      </c>
      <c r="M4060" t="s">
        <v>32</v>
      </c>
      <c r="N4060">
        <v>2012</v>
      </c>
      <c r="O4060">
        <v>12726</v>
      </c>
      <c r="P4060">
        <v>1372990</v>
      </c>
      <c r="Q4060">
        <v>583</v>
      </c>
      <c r="R4060">
        <v>944451</v>
      </c>
      <c r="S4060">
        <v>6395</v>
      </c>
      <c r="T4060">
        <v>162125</v>
      </c>
      <c r="U4060">
        <v>12144</v>
      </c>
      <c r="V4060">
        <v>428539</v>
      </c>
      <c r="W4060">
        <v>4.9000000000000004</v>
      </c>
      <c r="X4060">
        <v>19.3</v>
      </c>
      <c r="Y4060">
        <v>18.899999999999999</v>
      </c>
      <c r="Z4060">
        <v>31.3</v>
      </c>
      <c r="AA4060">
        <v>57.3</v>
      </c>
      <c r="AB4060">
        <v>47.4</v>
      </c>
      <c r="AC4060">
        <v>5.3</v>
      </c>
      <c r="AD4060">
        <v>14.1</v>
      </c>
    </row>
    <row r="4061" spans="1:30" x14ac:dyDescent="0.45">
      <c r="A4061" t="s">
        <v>279</v>
      </c>
      <c r="B4061">
        <v>32580</v>
      </c>
      <c r="C4061" t="s">
        <v>693</v>
      </c>
      <c r="E4061" t="s">
        <v>38</v>
      </c>
      <c r="F4061" t="s">
        <v>39</v>
      </c>
      <c r="H4061">
        <v>1</v>
      </c>
      <c r="I4061" t="s">
        <v>32</v>
      </c>
      <c r="J4061">
        <v>1</v>
      </c>
      <c r="K4061" t="s">
        <v>32</v>
      </c>
      <c r="L4061">
        <v>0</v>
      </c>
      <c r="M4061" t="s">
        <v>32</v>
      </c>
      <c r="N4061">
        <v>2012</v>
      </c>
      <c r="O4061">
        <v>1379</v>
      </c>
      <c r="P4061">
        <v>1555442</v>
      </c>
      <c r="Q4061">
        <v>315</v>
      </c>
      <c r="R4061">
        <v>1523910</v>
      </c>
      <c r="S4061">
        <v>5511</v>
      </c>
      <c r="T4061">
        <v>196524</v>
      </c>
      <c r="U4061">
        <v>1064</v>
      </c>
      <c r="V4061">
        <v>31531</v>
      </c>
      <c r="W4061">
        <v>12.2</v>
      </c>
      <c r="X4061">
        <v>3.2</v>
      </c>
      <c r="Y4061">
        <v>15.9</v>
      </c>
      <c r="Z4061">
        <v>3.3</v>
      </c>
      <c r="AA4061">
        <v>8.6999999999999993</v>
      </c>
      <c r="AB4061">
        <v>5.6</v>
      </c>
      <c r="AC4061">
        <v>13.1</v>
      </c>
      <c r="AD4061">
        <v>15.5</v>
      </c>
    </row>
    <row r="4062" spans="1:30" x14ac:dyDescent="0.45">
      <c r="A4062" t="s">
        <v>279</v>
      </c>
      <c r="B4062">
        <v>32580</v>
      </c>
      <c r="C4062" t="s">
        <v>693</v>
      </c>
      <c r="E4062">
        <v>42</v>
      </c>
      <c r="F4062" t="s">
        <v>40</v>
      </c>
      <c r="H4062">
        <v>1</v>
      </c>
      <c r="I4062" t="s">
        <v>32</v>
      </c>
      <c r="J4062">
        <v>1</v>
      </c>
      <c r="K4062" t="s">
        <v>32</v>
      </c>
      <c r="L4062">
        <v>0</v>
      </c>
      <c r="M4062" t="s">
        <v>32</v>
      </c>
      <c r="N4062">
        <v>2012</v>
      </c>
      <c r="O4062">
        <v>2846</v>
      </c>
      <c r="P4062">
        <v>5646076</v>
      </c>
      <c r="Q4062">
        <v>901</v>
      </c>
      <c r="R4062">
        <v>5482173</v>
      </c>
      <c r="S4062">
        <v>9457</v>
      </c>
      <c r="T4062">
        <v>338905</v>
      </c>
      <c r="U4062">
        <v>1945</v>
      </c>
      <c r="V4062">
        <v>163903</v>
      </c>
      <c r="W4062">
        <v>7.4</v>
      </c>
      <c r="X4062">
        <v>9.4</v>
      </c>
      <c r="Y4062">
        <v>11.5</v>
      </c>
      <c r="Z4062">
        <v>10.5</v>
      </c>
      <c r="AA4062">
        <v>18.399999999999999</v>
      </c>
      <c r="AB4062">
        <v>15.1</v>
      </c>
      <c r="AC4062">
        <v>12.3</v>
      </c>
      <c r="AD4062">
        <v>48.6</v>
      </c>
    </row>
    <row r="4063" spans="1:30" x14ac:dyDescent="0.45">
      <c r="A4063" t="s">
        <v>279</v>
      </c>
      <c r="B4063">
        <v>32580</v>
      </c>
      <c r="C4063" t="s">
        <v>693</v>
      </c>
      <c r="E4063" t="s">
        <v>41</v>
      </c>
      <c r="F4063" t="s">
        <v>42</v>
      </c>
      <c r="H4063">
        <v>1</v>
      </c>
      <c r="I4063" t="s">
        <v>32</v>
      </c>
      <c r="J4063">
        <v>1</v>
      </c>
      <c r="K4063" t="s">
        <v>32</v>
      </c>
      <c r="L4063">
        <v>0</v>
      </c>
      <c r="M4063" t="s">
        <v>32</v>
      </c>
      <c r="N4063">
        <v>2012</v>
      </c>
      <c r="O4063">
        <v>10945</v>
      </c>
      <c r="P4063">
        <v>9487814</v>
      </c>
      <c r="Q4063">
        <v>1201</v>
      </c>
      <c r="R4063">
        <v>9044128</v>
      </c>
      <c r="S4063">
        <v>31697</v>
      </c>
      <c r="T4063">
        <v>701987</v>
      </c>
      <c r="U4063">
        <v>9744</v>
      </c>
      <c r="V4063">
        <v>443686</v>
      </c>
      <c r="W4063">
        <v>2.7</v>
      </c>
      <c r="X4063">
        <v>12</v>
      </c>
      <c r="Y4063">
        <v>12.7</v>
      </c>
      <c r="Z4063">
        <v>13.4</v>
      </c>
      <c r="AA4063">
        <v>6.3</v>
      </c>
      <c r="AB4063">
        <v>10.6</v>
      </c>
      <c r="AC4063">
        <v>3.1</v>
      </c>
      <c r="AD4063">
        <v>27.1</v>
      </c>
    </row>
    <row r="4064" spans="1:30" x14ac:dyDescent="0.45">
      <c r="A4064" t="s">
        <v>279</v>
      </c>
      <c r="B4064">
        <v>32580</v>
      </c>
      <c r="C4064" t="s">
        <v>693</v>
      </c>
      <c r="E4064" t="s">
        <v>43</v>
      </c>
      <c r="F4064" t="s">
        <v>44</v>
      </c>
      <c r="G4064" t="s">
        <v>45</v>
      </c>
      <c r="H4064">
        <v>1</v>
      </c>
      <c r="I4064" t="s">
        <v>32</v>
      </c>
      <c r="J4064">
        <v>1</v>
      </c>
      <c r="K4064" t="s">
        <v>32</v>
      </c>
      <c r="L4064">
        <v>0</v>
      </c>
      <c r="M4064" t="s">
        <v>32</v>
      </c>
      <c r="N4064">
        <v>2012</v>
      </c>
      <c r="O4064">
        <v>5529</v>
      </c>
      <c r="P4064">
        <v>1357238</v>
      </c>
      <c r="Q4064">
        <v>426</v>
      </c>
      <c r="R4064">
        <v>895859</v>
      </c>
      <c r="S4064">
        <v>6683</v>
      </c>
      <c r="T4064">
        <v>259025</v>
      </c>
      <c r="U4064">
        <v>5103</v>
      </c>
      <c r="V4064">
        <v>461379</v>
      </c>
      <c r="W4064">
        <v>8.3000000000000007</v>
      </c>
      <c r="X4064">
        <v>11.1</v>
      </c>
      <c r="Y4064">
        <v>18.8</v>
      </c>
      <c r="Z4064">
        <v>14.2</v>
      </c>
      <c r="AA4064">
        <v>26.3</v>
      </c>
      <c r="AB4064">
        <v>34.4</v>
      </c>
      <c r="AC4064">
        <v>7.9</v>
      </c>
      <c r="AD4064">
        <v>13.8</v>
      </c>
    </row>
    <row r="4065" spans="1:30" x14ac:dyDescent="0.45">
      <c r="A4065" t="s">
        <v>279</v>
      </c>
      <c r="B4065">
        <v>32580</v>
      </c>
      <c r="C4065" t="s">
        <v>693</v>
      </c>
      <c r="E4065">
        <v>51</v>
      </c>
      <c r="F4065" t="s">
        <v>46</v>
      </c>
      <c r="H4065">
        <v>1</v>
      </c>
      <c r="I4065" t="s">
        <v>32</v>
      </c>
      <c r="J4065">
        <v>1</v>
      </c>
      <c r="K4065" t="s">
        <v>32</v>
      </c>
      <c r="L4065">
        <v>0</v>
      </c>
      <c r="M4065" t="s">
        <v>32</v>
      </c>
      <c r="N4065">
        <v>2012</v>
      </c>
      <c r="O4065">
        <v>503</v>
      </c>
      <c r="P4065">
        <v>797665</v>
      </c>
      <c r="Q4065">
        <v>71</v>
      </c>
      <c r="R4065">
        <v>771520</v>
      </c>
      <c r="S4065">
        <v>2777</v>
      </c>
      <c r="T4065">
        <v>97000</v>
      </c>
      <c r="U4065">
        <v>432</v>
      </c>
      <c r="V4065">
        <v>26145</v>
      </c>
      <c r="W4065">
        <v>18.2</v>
      </c>
      <c r="X4065">
        <v>3.4</v>
      </c>
      <c r="Y4065">
        <v>19.2</v>
      </c>
      <c r="Z4065">
        <v>3.4</v>
      </c>
      <c r="AA4065">
        <v>5.7</v>
      </c>
      <c r="AB4065">
        <v>4.4000000000000004</v>
      </c>
      <c r="AC4065">
        <v>21</v>
      </c>
      <c r="AD4065">
        <v>12.4</v>
      </c>
    </row>
    <row r="4066" spans="1:30" x14ac:dyDescent="0.45">
      <c r="A4066" t="s">
        <v>279</v>
      </c>
      <c r="B4066">
        <v>32580</v>
      </c>
      <c r="C4066" t="s">
        <v>693</v>
      </c>
      <c r="E4066">
        <v>52</v>
      </c>
      <c r="F4066" t="s">
        <v>47</v>
      </c>
      <c r="G4066" t="s">
        <v>48</v>
      </c>
      <c r="H4066">
        <v>1</v>
      </c>
      <c r="I4066" t="s">
        <v>32</v>
      </c>
      <c r="J4066">
        <v>1</v>
      </c>
      <c r="K4066" t="s">
        <v>32</v>
      </c>
      <c r="L4066">
        <v>0</v>
      </c>
      <c r="M4066" t="s">
        <v>32</v>
      </c>
      <c r="N4066">
        <v>2012</v>
      </c>
      <c r="O4066">
        <v>1585</v>
      </c>
      <c r="P4066">
        <v>1146778</v>
      </c>
      <c r="Q4066">
        <v>317</v>
      </c>
      <c r="R4066">
        <v>1072866</v>
      </c>
      <c r="S4066">
        <v>6043</v>
      </c>
      <c r="T4066">
        <v>234538</v>
      </c>
      <c r="U4066">
        <v>1267</v>
      </c>
      <c r="V4066">
        <v>73913</v>
      </c>
      <c r="W4066">
        <v>11.2</v>
      </c>
      <c r="X4066">
        <v>4.9000000000000004</v>
      </c>
      <c r="Y4066">
        <v>19.100000000000001</v>
      </c>
      <c r="Z4066">
        <v>5.7</v>
      </c>
      <c r="AA4066">
        <v>7.2</v>
      </c>
      <c r="AB4066">
        <v>6.4</v>
      </c>
      <c r="AC4066">
        <v>11.6</v>
      </c>
      <c r="AD4066">
        <v>31.1</v>
      </c>
    </row>
    <row r="4067" spans="1:30" x14ac:dyDescent="0.45">
      <c r="A4067" t="s">
        <v>279</v>
      </c>
      <c r="B4067">
        <v>32580</v>
      </c>
      <c r="C4067" t="s">
        <v>693</v>
      </c>
      <c r="E4067">
        <v>53</v>
      </c>
      <c r="F4067" t="s">
        <v>49</v>
      </c>
      <c r="H4067">
        <v>1</v>
      </c>
      <c r="I4067" t="s">
        <v>32</v>
      </c>
      <c r="J4067">
        <v>1</v>
      </c>
      <c r="K4067" t="s">
        <v>32</v>
      </c>
      <c r="L4067">
        <v>0</v>
      </c>
      <c r="M4067" t="s">
        <v>32</v>
      </c>
      <c r="N4067">
        <v>2012</v>
      </c>
      <c r="O4067">
        <v>3372</v>
      </c>
      <c r="P4067">
        <v>626055</v>
      </c>
      <c r="Q4067">
        <v>421</v>
      </c>
      <c r="R4067">
        <v>398473</v>
      </c>
      <c r="S4067">
        <v>1923</v>
      </c>
      <c r="T4067">
        <v>52852</v>
      </c>
      <c r="U4067">
        <v>2951</v>
      </c>
      <c r="V4067">
        <v>227582</v>
      </c>
      <c r="W4067">
        <v>13.2</v>
      </c>
      <c r="X4067">
        <v>22.1</v>
      </c>
      <c r="Y4067">
        <v>19.600000000000001</v>
      </c>
      <c r="Z4067">
        <v>13.2</v>
      </c>
      <c r="AA4067">
        <v>19.600000000000001</v>
      </c>
      <c r="AB4067">
        <v>15.5</v>
      </c>
      <c r="AC4067">
        <v>13.5</v>
      </c>
      <c r="AD4067">
        <v>40.200000000000003</v>
      </c>
    </row>
    <row r="4068" spans="1:30" x14ac:dyDescent="0.45">
      <c r="A4068" t="s">
        <v>279</v>
      </c>
      <c r="B4068">
        <v>32580</v>
      </c>
      <c r="C4068" t="s">
        <v>693</v>
      </c>
      <c r="E4068">
        <v>54</v>
      </c>
      <c r="F4068" t="s">
        <v>50</v>
      </c>
      <c r="H4068">
        <v>1</v>
      </c>
      <c r="I4068" t="s">
        <v>32</v>
      </c>
      <c r="J4068">
        <v>1</v>
      </c>
      <c r="K4068" t="s">
        <v>32</v>
      </c>
      <c r="L4068">
        <v>0</v>
      </c>
      <c r="M4068" t="s">
        <v>32</v>
      </c>
      <c r="N4068">
        <v>2012</v>
      </c>
      <c r="O4068">
        <v>4950</v>
      </c>
      <c r="P4068">
        <v>609051</v>
      </c>
      <c r="Q4068">
        <v>585</v>
      </c>
      <c r="R4068">
        <v>396364</v>
      </c>
      <c r="S4068">
        <v>3447</v>
      </c>
      <c r="T4068">
        <v>99462</v>
      </c>
      <c r="U4068">
        <v>4365</v>
      </c>
      <c r="V4068">
        <v>212687</v>
      </c>
      <c r="W4068">
        <v>6.9</v>
      </c>
      <c r="X4068">
        <v>28.5</v>
      </c>
      <c r="Y4068">
        <v>15.3</v>
      </c>
      <c r="Z4068">
        <v>43.7</v>
      </c>
      <c r="AA4068">
        <v>16.399999999999999</v>
      </c>
      <c r="AB4068">
        <v>22.6</v>
      </c>
      <c r="AC4068">
        <v>7</v>
      </c>
      <c r="AD4068">
        <v>31.5</v>
      </c>
    </row>
    <row r="4069" spans="1:30" x14ac:dyDescent="0.45">
      <c r="A4069" t="s">
        <v>279</v>
      </c>
      <c r="B4069">
        <v>32580</v>
      </c>
      <c r="C4069" t="s">
        <v>693</v>
      </c>
      <c r="E4069">
        <v>56</v>
      </c>
      <c r="F4069" t="s">
        <v>51</v>
      </c>
      <c r="H4069">
        <v>1</v>
      </c>
      <c r="I4069" t="s">
        <v>32</v>
      </c>
      <c r="J4069">
        <v>1</v>
      </c>
      <c r="K4069" t="s">
        <v>32</v>
      </c>
      <c r="L4069">
        <v>0</v>
      </c>
      <c r="M4069" t="s">
        <v>32</v>
      </c>
      <c r="N4069">
        <v>2012</v>
      </c>
      <c r="O4069">
        <v>10152</v>
      </c>
      <c r="P4069">
        <v>798895</v>
      </c>
      <c r="Q4069">
        <v>356</v>
      </c>
      <c r="R4069">
        <v>672874</v>
      </c>
      <c r="S4069">
        <v>16468</v>
      </c>
      <c r="T4069">
        <v>330177</v>
      </c>
      <c r="U4069">
        <v>9796</v>
      </c>
      <c r="V4069">
        <v>126021</v>
      </c>
      <c r="W4069">
        <v>5.0999999999999996</v>
      </c>
      <c r="X4069">
        <v>16.399999999999999</v>
      </c>
      <c r="Y4069">
        <v>23.7</v>
      </c>
      <c r="Z4069">
        <v>20.100000000000001</v>
      </c>
      <c r="AA4069">
        <v>14.9</v>
      </c>
      <c r="AB4069">
        <v>35.1</v>
      </c>
      <c r="AC4069">
        <v>4.7</v>
      </c>
      <c r="AD4069">
        <v>7.9</v>
      </c>
    </row>
    <row r="4070" spans="1:30" x14ac:dyDescent="0.45">
      <c r="A4070" t="s">
        <v>279</v>
      </c>
      <c r="B4070">
        <v>32580</v>
      </c>
      <c r="C4070" t="s">
        <v>693</v>
      </c>
      <c r="E4070">
        <v>61</v>
      </c>
      <c r="F4070" t="s">
        <v>52</v>
      </c>
      <c r="H4070">
        <v>1</v>
      </c>
      <c r="I4070" t="s">
        <v>32</v>
      </c>
      <c r="J4070">
        <v>1</v>
      </c>
      <c r="K4070" t="s">
        <v>32</v>
      </c>
      <c r="L4070">
        <v>0</v>
      </c>
      <c r="M4070" t="s">
        <v>32</v>
      </c>
      <c r="N4070">
        <v>2012</v>
      </c>
      <c r="O4070">
        <v>1086</v>
      </c>
      <c r="P4070">
        <v>189061</v>
      </c>
      <c r="Q4070">
        <v>76</v>
      </c>
      <c r="R4070">
        <v>170899</v>
      </c>
      <c r="S4070">
        <v>2640</v>
      </c>
      <c r="T4070">
        <v>84044</v>
      </c>
      <c r="U4070">
        <v>1009</v>
      </c>
      <c r="V4070">
        <v>18162</v>
      </c>
      <c r="W4070">
        <v>12.9</v>
      </c>
      <c r="X4070">
        <v>4.0999999999999996</v>
      </c>
      <c r="Y4070">
        <v>16.8</v>
      </c>
      <c r="Z4070">
        <v>4.5</v>
      </c>
      <c r="AA4070">
        <v>4</v>
      </c>
      <c r="AB4070">
        <v>4.9000000000000004</v>
      </c>
      <c r="AC4070">
        <v>13.2</v>
      </c>
      <c r="AD4070">
        <v>10.4</v>
      </c>
    </row>
    <row r="4071" spans="1:30" x14ac:dyDescent="0.45">
      <c r="A4071" t="s">
        <v>279</v>
      </c>
      <c r="B4071">
        <v>32580</v>
      </c>
      <c r="C4071" t="s">
        <v>693</v>
      </c>
      <c r="E4071">
        <v>62</v>
      </c>
      <c r="F4071" t="s">
        <v>53</v>
      </c>
      <c r="H4071">
        <v>1</v>
      </c>
      <c r="I4071" t="s">
        <v>32</v>
      </c>
      <c r="J4071">
        <v>1</v>
      </c>
      <c r="K4071" t="s">
        <v>32</v>
      </c>
      <c r="L4071">
        <v>0</v>
      </c>
      <c r="M4071" t="s">
        <v>32</v>
      </c>
      <c r="N4071">
        <v>2012</v>
      </c>
      <c r="O4071">
        <v>9294</v>
      </c>
      <c r="P4071">
        <v>4145578</v>
      </c>
      <c r="Q4071">
        <v>1956</v>
      </c>
      <c r="R4071">
        <v>3982608</v>
      </c>
      <c r="S4071">
        <v>62126</v>
      </c>
      <c r="T4071">
        <v>1834994</v>
      </c>
      <c r="U4071">
        <v>7338</v>
      </c>
      <c r="V4071">
        <v>162971</v>
      </c>
      <c r="W4071">
        <v>5.4</v>
      </c>
      <c r="X4071">
        <v>12.7</v>
      </c>
      <c r="Y4071">
        <v>9.1</v>
      </c>
      <c r="Z4071">
        <v>14.1</v>
      </c>
      <c r="AA4071">
        <v>14</v>
      </c>
      <c r="AB4071">
        <v>18.600000000000001</v>
      </c>
      <c r="AC4071">
        <v>5.0999999999999996</v>
      </c>
      <c r="AD4071">
        <v>22.2</v>
      </c>
    </row>
    <row r="4072" spans="1:30" x14ac:dyDescent="0.45">
      <c r="A4072" t="s">
        <v>279</v>
      </c>
      <c r="B4072">
        <v>32580</v>
      </c>
      <c r="C4072" t="s">
        <v>693</v>
      </c>
      <c r="E4072">
        <v>71</v>
      </c>
      <c r="F4072" t="s">
        <v>54</v>
      </c>
      <c r="H4072">
        <v>1</v>
      </c>
      <c r="I4072" t="s">
        <v>32</v>
      </c>
      <c r="J4072">
        <v>1</v>
      </c>
      <c r="K4072" t="s">
        <v>32</v>
      </c>
      <c r="L4072">
        <v>0</v>
      </c>
      <c r="M4072" t="s">
        <v>32</v>
      </c>
      <c r="N4072">
        <v>2012</v>
      </c>
      <c r="O4072">
        <v>1540</v>
      </c>
      <c r="Q4072">
        <v>126</v>
      </c>
      <c r="U4072">
        <v>1414</v>
      </c>
      <c r="W4072">
        <v>16.600000000000001</v>
      </c>
      <c r="Y4072">
        <v>25.3</v>
      </c>
      <c r="AC4072">
        <v>17.8</v>
      </c>
    </row>
    <row r="4073" spans="1:30" x14ac:dyDescent="0.45">
      <c r="A4073" t="s">
        <v>279</v>
      </c>
      <c r="B4073">
        <v>32580</v>
      </c>
      <c r="C4073" t="s">
        <v>693</v>
      </c>
      <c r="E4073">
        <v>72</v>
      </c>
      <c r="F4073" t="s">
        <v>55</v>
      </c>
      <c r="H4073">
        <v>1</v>
      </c>
      <c r="I4073" t="s">
        <v>32</v>
      </c>
      <c r="J4073">
        <v>1</v>
      </c>
      <c r="K4073" t="s">
        <v>32</v>
      </c>
      <c r="L4073">
        <v>0</v>
      </c>
      <c r="M4073" t="s">
        <v>32</v>
      </c>
      <c r="N4073">
        <v>2012</v>
      </c>
      <c r="O4073">
        <v>3105</v>
      </c>
      <c r="P4073">
        <v>1057987</v>
      </c>
      <c r="Q4073">
        <v>759</v>
      </c>
      <c r="R4073">
        <v>934788</v>
      </c>
      <c r="S4073">
        <v>19569</v>
      </c>
      <c r="T4073">
        <v>230216</v>
      </c>
      <c r="U4073">
        <v>2346</v>
      </c>
      <c r="V4073">
        <v>123199</v>
      </c>
      <c r="W4073">
        <v>12.1</v>
      </c>
      <c r="X4073">
        <v>14.2</v>
      </c>
      <c r="Y4073">
        <v>12.7</v>
      </c>
      <c r="Z4073">
        <v>16.3</v>
      </c>
      <c r="AA4073">
        <v>17.600000000000001</v>
      </c>
      <c r="AB4073">
        <v>15.5</v>
      </c>
      <c r="AC4073">
        <v>12.2</v>
      </c>
      <c r="AD4073">
        <v>43.2</v>
      </c>
    </row>
    <row r="4074" spans="1:30" x14ac:dyDescent="0.45">
      <c r="A4074" t="s">
        <v>279</v>
      </c>
      <c r="B4074">
        <v>32580</v>
      </c>
      <c r="C4074" t="s">
        <v>693</v>
      </c>
      <c r="E4074">
        <v>81</v>
      </c>
      <c r="F4074" t="s">
        <v>56</v>
      </c>
      <c r="G4074" t="s">
        <v>57</v>
      </c>
      <c r="H4074">
        <v>1</v>
      </c>
      <c r="I4074" t="s">
        <v>32</v>
      </c>
      <c r="J4074">
        <v>1</v>
      </c>
      <c r="K4074" t="s">
        <v>32</v>
      </c>
      <c r="L4074">
        <v>0</v>
      </c>
      <c r="M4074" t="s">
        <v>32</v>
      </c>
      <c r="N4074">
        <v>2012</v>
      </c>
      <c r="O4074">
        <v>11407</v>
      </c>
      <c r="P4074">
        <v>466390</v>
      </c>
      <c r="Q4074">
        <v>494</v>
      </c>
      <c r="R4074">
        <v>261871</v>
      </c>
      <c r="S4074">
        <v>2302</v>
      </c>
      <c r="T4074">
        <v>57655</v>
      </c>
      <c r="U4074">
        <v>10912</v>
      </c>
      <c r="V4074">
        <v>204519</v>
      </c>
      <c r="W4074">
        <v>3.7</v>
      </c>
      <c r="X4074">
        <v>15.6</v>
      </c>
      <c r="Y4074">
        <v>28.8</v>
      </c>
      <c r="Z4074">
        <v>22.8</v>
      </c>
      <c r="AA4074">
        <v>31.5</v>
      </c>
      <c r="AB4074">
        <v>28.2</v>
      </c>
      <c r="AC4074">
        <v>4</v>
      </c>
      <c r="AD4074">
        <v>10.8</v>
      </c>
    </row>
    <row r="4075" spans="1:30" x14ac:dyDescent="0.45">
      <c r="A4075" t="s">
        <v>279</v>
      </c>
      <c r="B4075">
        <v>32580</v>
      </c>
      <c r="C4075" t="s">
        <v>693</v>
      </c>
      <c r="E4075">
        <v>99</v>
      </c>
      <c r="F4075" t="s">
        <v>76</v>
      </c>
      <c r="H4075">
        <v>1</v>
      </c>
      <c r="I4075" t="s">
        <v>32</v>
      </c>
      <c r="J4075">
        <v>1</v>
      </c>
      <c r="K4075" t="s">
        <v>32</v>
      </c>
      <c r="L4075">
        <v>0</v>
      </c>
      <c r="M4075" t="s">
        <v>32</v>
      </c>
      <c r="N4075">
        <v>2012</v>
      </c>
      <c r="O4075">
        <v>33</v>
      </c>
      <c r="Q4075">
        <v>3</v>
      </c>
      <c r="U4075">
        <v>29</v>
      </c>
      <c r="W4075">
        <v>104</v>
      </c>
      <c r="Y4075">
        <v>110</v>
      </c>
      <c r="AC4075">
        <v>110.6</v>
      </c>
    </row>
    <row r="4076" spans="1:30" x14ac:dyDescent="0.45">
      <c r="A4076" t="s">
        <v>280</v>
      </c>
      <c r="B4076">
        <v>32780</v>
      </c>
      <c r="C4076" t="s">
        <v>694</v>
      </c>
      <c r="E4076">
        <v>0</v>
      </c>
      <c r="F4076" t="s">
        <v>31</v>
      </c>
      <c r="H4076">
        <v>1</v>
      </c>
      <c r="I4076" t="s">
        <v>32</v>
      </c>
      <c r="J4076">
        <v>1</v>
      </c>
      <c r="K4076" t="s">
        <v>32</v>
      </c>
      <c r="L4076">
        <v>0</v>
      </c>
      <c r="M4076" t="s">
        <v>32</v>
      </c>
      <c r="N4076">
        <v>2012</v>
      </c>
      <c r="O4076">
        <v>20226</v>
      </c>
      <c r="P4076">
        <v>11446590</v>
      </c>
      <c r="Q4076">
        <v>4937</v>
      </c>
      <c r="R4076">
        <v>10706402</v>
      </c>
      <c r="S4076">
        <v>58124</v>
      </c>
      <c r="T4076">
        <v>2068958</v>
      </c>
      <c r="U4076">
        <v>15288</v>
      </c>
      <c r="V4076">
        <v>740188</v>
      </c>
      <c r="W4076">
        <v>2.7</v>
      </c>
      <c r="X4076">
        <v>3.7</v>
      </c>
      <c r="Y4076">
        <v>4.5</v>
      </c>
      <c r="Z4076">
        <v>4.2</v>
      </c>
      <c r="AA4076">
        <v>3.8</v>
      </c>
      <c r="AB4076">
        <v>4.9000000000000004</v>
      </c>
      <c r="AC4076">
        <v>3.5</v>
      </c>
      <c r="AD4076">
        <v>12.4</v>
      </c>
    </row>
    <row r="4077" spans="1:30" x14ac:dyDescent="0.45">
      <c r="A4077" t="s">
        <v>280</v>
      </c>
      <c r="B4077">
        <v>32780</v>
      </c>
      <c r="C4077" t="s">
        <v>694</v>
      </c>
      <c r="E4077">
        <v>11</v>
      </c>
      <c r="F4077" t="s">
        <v>33</v>
      </c>
      <c r="G4077" t="s">
        <v>34</v>
      </c>
      <c r="H4077">
        <v>1</v>
      </c>
      <c r="I4077" t="s">
        <v>32</v>
      </c>
      <c r="J4077">
        <v>1</v>
      </c>
      <c r="K4077" t="s">
        <v>32</v>
      </c>
      <c r="L4077">
        <v>0</v>
      </c>
      <c r="M4077" t="s">
        <v>32</v>
      </c>
      <c r="N4077">
        <v>2012</v>
      </c>
      <c r="O4077">
        <v>307</v>
      </c>
      <c r="P4077">
        <v>152364</v>
      </c>
      <c r="Q4077">
        <v>91</v>
      </c>
      <c r="R4077">
        <v>145539</v>
      </c>
      <c r="S4077">
        <v>709</v>
      </c>
      <c r="T4077">
        <v>34810</v>
      </c>
      <c r="U4077">
        <v>216</v>
      </c>
      <c r="W4077">
        <v>22.1</v>
      </c>
      <c r="X4077">
        <v>34.799999999999997</v>
      </c>
      <c r="Y4077">
        <v>44.1</v>
      </c>
      <c r="Z4077">
        <v>38</v>
      </c>
      <c r="AA4077">
        <v>17.100000000000001</v>
      </c>
      <c r="AB4077">
        <v>29.7</v>
      </c>
      <c r="AC4077">
        <v>26.2</v>
      </c>
    </row>
    <row r="4078" spans="1:30" x14ac:dyDescent="0.45">
      <c r="A4078" t="s">
        <v>280</v>
      </c>
      <c r="B4078">
        <v>32780</v>
      </c>
      <c r="C4078" t="s">
        <v>694</v>
      </c>
      <c r="E4078">
        <v>23</v>
      </c>
      <c r="F4078" t="s">
        <v>37</v>
      </c>
      <c r="H4078">
        <v>1</v>
      </c>
      <c r="I4078" t="s">
        <v>32</v>
      </c>
      <c r="J4078">
        <v>1</v>
      </c>
      <c r="K4078" t="s">
        <v>32</v>
      </c>
      <c r="L4078">
        <v>0</v>
      </c>
      <c r="M4078" t="s">
        <v>32</v>
      </c>
      <c r="N4078">
        <v>2012</v>
      </c>
      <c r="O4078">
        <v>1907</v>
      </c>
      <c r="P4078">
        <v>548602</v>
      </c>
      <c r="Q4078">
        <v>497</v>
      </c>
      <c r="R4078">
        <v>477346</v>
      </c>
      <c r="S4078">
        <v>2690</v>
      </c>
      <c r="T4078">
        <v>114346</v>
      </c>
      <c r="U4078">
        <v>1410</v>
      </c>
      <c r="V4078">
        <v>71256</v>
      </c>
      <c r="W4078">
        <v>12.8</v>
      </c>
      <c r="X4078">
        <v>19.3</v>
      </c>
      <c r="Y4078">
        <v>24.4</v>
      </c>
      <c r="Z4078">
        <v>22.1</v>
      </c>
      <c r="AA4078">
        <v>25.8</v>
      </c>
      <c r="AB4078">
        <v>29.1</v>
      </c>
      <c r="AC4078">
        <v>12.7</v>
      </c>
      <c r="AD4078">
        <v>18.600000000000001</v>
      </c>
    </row>
    <row r="4079" spans="1:30" x14ac:dyDescent="0.45">
      <c r="A4079" t="s">
        <v>280</v>
      </c>
      <c r="B4079">
        <v>32780</v>
      </c>
      <c r="C4079" t="s">
        <v>694</v>
      </c>
      <c r="E4079" t="s">
        <v>38</v>
      </c>
      <c r="F4079" t="s">
        <v>39</v>
      </c>
      <c r="H4079">
        <v>1</v>
      </c>
      <c r="I4079" t="s">
        <v>32</v>
      </c>
      <c r="J4079">
        <v>1</v>
      </c>
      <c r="K4079" t="s">
        <v>32</v>
      </c>
      <c r="L4079">
        <v>0</v>
      </c>
      <c r="M4079" t="s">
        <v>32</v>
      </c>
      <c r="N4079">
        <v>2012</v>
      </c>
      <c r="O4079">
        <v>522</v>
      </c>
      <c r="P4079">
        <v>1820619</v>
      </c>
      <c r="Q4079">
        <v>257</v>
      </c>
      <c r="R4079">
        <v>1806016</v>
      </c>
      <c r="S4079">
        <v>5689</v>
      </c>
      <c r="T4079">
        <v>252431</v>
      </c>
      <c r="U4079">
        <v>265</v>
      </c>
      <c r="V4079">
        <v>14603</v>
      </c>
      <c r="W4079">
        <v>16.8</v>
      </c>
      <c r="X4079">
        <v>13.3</v>
      </c>
      <c r="Y4079">
        <v>12.7</v>
      </c>
      <c r="Z4079">
        <v>13.9</v>
      </c>
      <c r="AA4079">
        <v>15.2</v>
      </c>
      <c r="AB4079">
        <v>23.3</v>
      </c>
      <c r="AC4079">
        <v>26.2</v>
      </c>
      <c r="AD4079">
        <v>38</v>
      </c>
    </row>
    <row r="4080" spans="1:30" x14ac:dyDescent="0.45">
      <c r="A4080" t="s">
        <v>280</v>
      </c>
      <c r="B4080">
        <v>32780</v>
      </c>
      <c r="C4080" t="s">
        <v>694</v>
      </c>
      <c r="E4080">
        <v>42</v>
      </c>
      <c r="F4080" t="s">
        <v>40</v>
      </c>
      <c r="H4080">
        <v>1</v>
      </c>
      <c r="I4080" t="s">
        <v>32</v>
      </c>
      <c r="J4080">
        <v>1</v>
      </c>
      <c r="K4080" t="s">
        <v>32</v>
      </c>
      <c r="L4080">
        <v>0</v>
      </c>
      <c r="M4080" t="s">
        <v>32</v>
      </c>
      <c r="N4080">
        <v>2012</v>
      </c>
      <c r="O4080">
        <v>356</v>
      </c>
      <c r="P4080">
        <v>919182</v>
      </c>
      <c r="Q4080">
        <v>202</v>
      </c>
      <c r="R4080">
        <v>903820</v>
      </c>
      <c r="S4080">
        <v>1694</v>
      </c>
      <c r="T4080">
        <v>92651</v>
      </c>
      <c r="U4080">
        <v>154</v>
      </c>
      <c r="W4080">
        <v>17.399999999999999</v>
      </c>
      <c r="X4080">
        <v>10.6</v>
      </c>
      <c r="Y4080">
        <v>14.6</v>
      </c>
      <c r="Z4080">
        <v>9.8000000000000007</v>
      </c>
      <c r="AA4080">
        <v>15.9</v>
      </c>
      <c r="AB4080">
        <v>32.9</v>
      </c>
      <c r="AC4080">
        <v>29.1</v>
      </c>
    </row>
    <row r="4081" spans="1:30" x14ac:dyDescent="0.45">
      <c r="A4081" t="s">
        <v>280</v>
      </c>
      <c r="B4081">
        <v>32780</v>
      </c>
      <c r="C4081" t="s">
        <v>694</v>
      </c>
      <c r="E4081" t="s">
        <v>41</v>
      </c>
      <c r="F4081" t="s">
        <v>42</v>
      </c>
      <c r="H4081">
        <v>1</v>
      </c>
      <c r="I4081" t="s">
        <v>32</v>
      </c>
      <c r="J4081">
        <v>1</v>
      </c>
      <c r="K4081" t="s">
        <v>32</v>
      </c>
      <c r="L4081">
        <v>0</v>
      </c>
      <c r="M4081" t="s">
        <v>32</v>
      </c>
      <c r="N4081">
        <v>2012</v>
      </c>
      <c r="O4081">
        <v>2019</v>
      </c>
      <c r="P4081">
        <v>3102460</v>
      </c>
      <c r="Q4081">
        <v>711</v>
      </c>
      <c r="R4081">
        <v>3020806</v>
      </c>
      <c r="S4081">
        <v>10445</v>
      </c>
      <c r="T4081">
        <v>281224</v>
      </c>
      <c r="U4081">
        <v>1308</v>
      </c>
      <c r="V4081">
        <v>81654</v>
      </c>
      <c r="W4081">
        <v>12</v>
      </c>
      <c r="X4081">
        <v>3.7</v>
      </c>
      <c r="Y4081">
        <v>13</v>
      </c>
      <c r="Z4081">
        <v>3.3</v>
      </c>
      <c r="AA4081">
        <v>4.4000000000000004</v>
      </c>
      <c r="AB4081">
        <v>4.8</v>
      </c>
      <c r="AC4081">
        <v>12.3</v>
      </c>
      <c r="AD4081">
        <v>33.200000000000003</v>
      </c>
    </row>
    <row r="4082" spans="1:30" x14ac:dyDescent="0.45">
      <c r="A4082" t="s">
        <v>280</v>
      </c>
      <c r="B4082">
        <v>32780</v>
      </c>
      <c r="C4082" t="s">
        <v>694</v>
      </c>
      <c r="E4082" t="s">
        <v>43</v>
      </c>
      <c r="F4082" t="s">
        <v>44</v>
      </c>
      <c r="G4082" t="s">
        <v>45</v>
      </c>
      <c r="H4082">
        <v>1</v>
      </c>
      <c r="I4082" t="s">
        <v>32</v>
      </c>
      <c r="J4082">
        <v>1</v>
      </c>
      <c r="K4082" t="s">
        <v>32</v>
      </c>
      <c r="L4082">
        <v>0</v>
      </c>
      <c r="M4082" t="s">
        <v>32</v>
      </c>
      <c r="N4082">
        <v>2012</v>
      </c>
      <c r="O4082">
        <v>568</v>
      </c>
      <c r="P4082">
        <v>543092</v>
      </c>
      <c r="Q4082">
        <v>197</v>
      </c>
      <c r="R4082">
        <v>503972</v>
      </c>
      <c r="S4082">
        <v>2831</v>
      </c>
      <c r="T4082">
        <v>109198</v>
      </c>
      <c r="U4082">
        <v>371</v>
      </c>
      <c r="W4082">
        <v>17.399999999999999</v>
      </c>
      <c r="X4082">
        <v>6.7</v>
      </c>
      <c r="Y4082">
        <v>21.7</v>
      </c>
      <c r="Z4082">
        <v>7.3</v>
      </c>
      <c r="AA4082">
        <v>6.8</v>
      </c>
      <c r="AB4082">
        <v>6.5</v>
      </c>
      <c r="AC4082">
        <v>26.2</v>
      </c>
    </row>
    <row r="4083" spans="1:30" x14ac:dyDescent="0.45">
      <c r="A4083" t="s">
        <v>280</v>
      </c>
      <c r="B4083">
        <v>32780</v>
      </c>
      <c r="C4083" t="s">
        <v>694</v>
      </c>
      <c r="E4083">
        <v>51</v>
      </c>
      <c r="F4083" t="s">
        <v>46</v>
      </c>
      <c r="H4083">
        <v>1</v>
      </c>
      <c r="I4083" t="s">
        <v>32</v>
      </c>
      <c r="J4083">
        <v>1</v>
      </c>
      <c r="K4083" t="s">
        <v>32</v>
      </c>
      <c r="L4083">
        <v>0</v>
      </c>
      <c r="M4083" t="s">
        <v>32</v>
      </c>
      <c r="N4083">
        <v>2012</v>
      </c>
      <c r="O4083">
        <v>394</v>
      </c>
      <c r="P4083">
        <v>329567</v>
      </c>
      <c r="Q4083">
        <v>61</v>
      </c>
      <c r="R4083">
        <v>318205</v>
      </c>
      <c r="S4083">
        <v>1245</v>
      </c>
      <c r="T4083">
        <v>54429</v>
      </c>
      <c r="U4083">
        <v>333</v>
      </c>
      <c r="V4083">
        <v>11363</v>
      </c>
      <c r="W4083">
        <v>23.4</v>
      </c>
      <c r="X4083">
        <v>4.8</v>
      </c>
      <c r="Y4083">
        <v>34.9</v>
      </c>
      <c r="Z4083">
        <v>4.3</v>
      </c>
      <c r="AA4083">
        <v>4.5</v>
      </c>
      <c r="AB4083">
        <v>4.5999999999999996</v>
      </c>
      <c r="AC4083">
        <v>22.8</v>
      </c>
      <c r="AD4083">
        <v>25.4</v>
      </c>
    </row>
    <row r="4084" spans="1:30" x14ac:dyDescent="0.45">
      <c r="A4084" t="s">
        <v>280</v>
      </c>
      <c r="B4084">
        <v>32780</v>
      </c>
      <c r="C4084" t="s">
        <v>694</v>
      </c>
      <c r="E4084">
        <v>52</v>
      </c>
      <c r="F4084" t="s">
        <v>47</v>
      </c>
      <c r="G4084" t="s">
        <v>48</v>
      </c>
      <c r="H4084">
        <v>1</v>
      </c>
      <c r="I4084" t="s">
        <v>32</v>
      </c>
      <c r="J4084">
        <v>1</v>
      </c>
      <c r="K4084" t="s">
        <v>32</v>
      </c>
      <c r="L4084">
        <v>0</v>
      </c>
      <c r="M4084" t="s">
        <v>32</v>
      </c>
      <c r="N4084">
        <v>2012</v>
      </c>
      <c r="O4084">
        <v>564</v>
      </c>
      <c r="P4084">
        <v>485590</v>
      </c>
      <c r="Q4084">
        <v>193</v>
      </c>
      <c r="R4084">
        <v>449927</v>
      </c>
      <c r="S4084">
        <v>2152</v>
      </c>
      <c r="T4084">
        <v>107184</v>
      </c>
      <c r="U4084">
        <v>371</v>
      </c>
      <c r="W4084">
        <v>15.9</v>
      </c>
      <c r="X4084">
        <v>5.3</v>
      </c>
      <c r="Y4084">
        <v>16.899999999999999</v>
      </c>
      <c r="Z4084">
        <v>3.9</v>
      </c>
      <c r="AA4084">
        <v>6.8</v>
      </c>
      <c r="AB4084">
        <v>4</v>
      </c>
      <c r="AC4084">
        <v>23</v>
      </c>
    </row>
    <row r="4085" spans="1:30" x14ac:dyDescent="0.45">
      <c r="A4085" t="s">
        <v>280</v>
      </c>
      <c r="B4085">
        <v>32780</v>
      </c>
      <c r="C4085" t="s">
        <v>694</v>
      </c>
      <c r="E4085">
        <v>53</v>
      </c>
      <c r="F4085" t="s">
        <v>49</v>
      </c>
      <c r="H4085">
        <v>1</v>
      </c>
      <c r="I4085" t="s">
        <v>32</v>
      </c>
      <c r="J4085">
        <v>1</v>
      </c>
      <c r="K4085" t="s">
        <v>32</v>
      </c>
      <c r="L4085">
        <v>0</v>
      </c>
      <c r="M4085" t="s">
        <v>32</v>
      </c>
      <c r="N4085">
        <v>2012</v>
      </c>
      <c r="O4085">
        <v>2154</v>
      </c>
      <c r="P4085">
        <v>374923</v>
      </c>
      <c r="Q4085">
        <v>310</v>
      </c>
      <c r="R4085">
        <v>156599</v>
      </c>
      <c r="S4085">
        <v>1205</v>
      </c>
      <c r="T4085">
        <v>28853</v>
      </c>
      <c r="U4085">
        <v>1843</v>
      </c>
      <c r="V4085">
        <v>218324</v>
      </c>
      <c r="W4085">
        <v>10.6</v>
      </c>
      <c r="X4085">
        <v>18.8</v>
      </c>
      <c r="Y4085">
        <v>23.8</v>
      </c>
      <c r="Z4085">
        <v>20.2</v>
      </c>
      <c r="AA4085">
        <v>24.9</v>
      </c>
      <c r="AB4085">
        <v>20.100000000000001</v>
      </c>
      <c r="AC4085">
        <v>10.199999999999999</v>
      </c>
      <c r="AD4085">
        <v>30.4</v>
      </c>
    </row>
    <row r="4086" spans="1:30" x14ac:dyDescent="0.45">
      <c r="A4086" t="s">
        <v>280</v>
      </c>
      <c r="B4086">
        <v>32780</v>
      </c>
      <c r="C4086" t="s">
        <v>694</v>
      </c>
      <c r="E4086">
        <v>54</v>
      </c>
      <c r="F4086" t="s">
        <v>50</v>
      </c>
      <c r="H4086">
        <v>1</v>
      </c>
      <c r="I4086" t="s">
        <v>32</v>
      </c>
      <c r="J4086">
        <v>1</v>
      </c>
      <c r="K4086" t="s">
        <v>32</v>
      </c>
      <c r="L4086">
        <v>0</v>
      </c>
      <c r="M4086" t="s">
        <v>32</v>
      </c>
      <c r="N4086">
        <v>2012</v>
      </c>
      <c r="O4086">
        <v>3039</v>
      </c>
      <c r="P4086">
        <v>352363</v>
      </c>
      <c r="Q4086">
        <v>590</v>
      </c>
      <c r="R4086">
        <v>273768</v>
      </c>
      <c r="S4086">
        <v>2635</v>
      </c>
      <c r="T4086">
        <v>94737</v>
      </c>
      <c r="U4086">
        <v>2449</v>
      </c>
      <c r="V4086">
        <v>78596</v>
      </c>
      <c r="W4086">
        <v>8.3000000000000007</v>
      </c>
      <c r="X4086">
        <v>16.8</v>
      </c>
      <c r="Y4086">
        <v>15.6</v>
      </c>
      <c r="Z4086">
        <v>20</v>
      </c>
      <c r="AA4086">
        <v>20.3</v>
      </c>
      <c r="AB4086">
        <v>20.399999999999999</v>
      </c>
      <c r="AC4086">
        <v>9.9</v>
      </c>
      <c r="AD4086">
        <v>23.8</v>
      </c>
    </row>
    <row r="4087" spans="1:30" x14ac:dyDescent="0.45">
      <c r="A4087" t="s">
        <v>280</v>
      </c>
      <c r="B4087">
        <v>32780</v>
      </c>
      <c r="C4087" t="s">
        <v>694</v>
      </c>
      <c r="E4087">
        <v>55</v>
      </c>
      <c r="F4087" t="s">
        <v>59</v>
      </c>
      <c r="H4087">
        <v>1</v>
      </c>
      <c r="I4087" t="s">
        <v>32</v>
      </c>
      <c r="J4087">
        <v>1</v>
      </c>
      <c r="K4087" t="s">
        <v>32</v>
      </c>
      <c r="L4087">
        <v>0</v>
      </c>
      <c r="M4087" t="s">
        <v>32</v>
      </c>
      <c r="N4087">
        <v>2012</v>
      </c>
      <c r="O4087">
        <v>34</v>
      </c>
      <c r="P4087">
        <v>71298</v>
      </c>
      <c r="Q4087">
        <v>34</v>
      </c>
      <c r="R4087">
        <v>71298</v>
      </c>
      <c r="S4087">
        <v>2116</v>
      </c>
      <c r="T4087">
        <v>115105</v>
      </c>
      <c r="U4087">
        <v>0</v>
      </c>
      <c r="V4087">
        <v>0</v>
      </c>
      <c r="W4087">
        <v>36.1</v>
      </c>
      <c r="X4087">
        <v>1.6</v>
      </c>
      <c r="Y4087">
        <v>37.6</v>
      </c>
      <c r="Z4087">
        <v>1.6</v>
      </c>
      <c r="AA4087">
        <v>0.6</v>
      </c>
      <c r="AB4087">
        <v>0.8</v>
      </c>
      <c r="AC4087">
        <v>0</v>
      </c>
      <c r="AD4087">
        <v>0</v>
      </c>
    </row>
    <row r="4088" spans="1:30" x14ac:dyDescent="0.45">
      <c r="A4088" t="s">
        <v>280</v>
      </c>
      <c r="B4088">
        <v>32780</v>
      </c>
      <c r="C4088" t="s">
        <v>694</v>
      </c>
      <c r="E4088">
        <v>56</v>
      </c>
      <c r="F4088" t="s">
        <v>51</v>
      </c>
      <c r="H4088">
        <v>1</v>
      </c>
      <c r="I4088" t="s">
        <v>32</v>
      </c>
      <c r="J4088">
        <v>1</v>
      </c>
      <c r="K4088" t="s">
        <v>32</v>
      </c>
      <c r="L4088">
        <v>0</v>
      </c>
      <c r="M4088" t="s">
        <v>32</v>
      </c>
      <c r="N4088">
        <v>2012</v>
      </c>
      <c r="O4088">
        <v>1671</v>
      </c>
      <c r="P4088">
        <v>266126</v>
      </c>
      <c r="Q4088">
        <v>488</v>
      </c>
      <c r="R4088">
        <v>238944</v>
      </c>
      <c r="S4088">
        <v>3486</v>
      </c>
      <c r="T4088">
        <v>97017</v>
      </c>
      <c r="U4088">
        <v>1183</v>
      </c>
      <c r="V4088">
        <v>27182</v>
      </c>
      <c r="W4088">
        <v>13</v>
      </c>
      <c r="X4088">
        <v>32.299999999999997</v>
      </c>
      <c r="Y4088">
        <v>23.6</v>
      </c>
      <c r="Z4088">
        <v>38</v>
      </c>
      <c r="AA4088">
        <v>32.200000000000003</v>
      </c>
      <c r="AB4088">
        <v>36</v>
      </c>
      <c r="AC4088">
        <v>14</v>
      </c>
      <c r="AD4088">
        <v>27.1</v>
      </c>
    </row>
    <row r="4089" spans="1:30" x14ac:dyDescent="0.45">
      <c r="A4089" t="s">
        <v>280</v>
      </c>
      <c r="B4089">
        <v>32780</v>
      </c>
      <c r="C4089" t="s">
        <v>694</v>
      </c>
      <c r="E4089">
        <v>61</v>
      </c>
      <c r="F4089" t="s">
        <v>52</v>
      </c>
      <c r="H4089">
        <v>1</v>
      </c>
      <c r="I4089" t="s">
        <v>32</v>
      </c>
      <c r="J4089">
        <v>1</v>
      </c>
      <c r="K4089" t="s">
        <v>32</v>
      </c>
      <c r="L4089">
        <v>0</v>
      </c>
      <c r="M4089" t="s">
        <v>32</v>
      </c>
      <c r="N4089">
        <v>2012</v>
      </c>
      <c r="O4089">
        <v>552</v>
      </c>
      <c r="P4089">
        <v>46756</v>
      </c>
      <c r="Q4089">
        <v>58</v>
      </c>
      <c r="R4089">
        <v>39259</v>
      </c>
      <c r="S4089">
        <v>704</v>
      </c>
      <c r="T4089">
        <v>16923</v>
      </c>
      <c r="U4089">
        <v>493</v>
      </c>
      <c r="V4089">
        <v>7497</v>
      </c>
      <c r="W4089">
        <v>25.9</v>
      </c>
      <c r="X4089">
        <v>9.6999999999999993</v>
      </c>
      <c r="Y4089">
        <v>24.1</v>
      </c>
      <c r="Z4089">
        <v>8.9</v>
      </c>
      <c r="AA4089">
        <v>6.1</v>
      </c>
      <c r="AB4089">
        <v>5</v>
      </c>
      <c r="AC4089">
        <v>26.5</v>
      </c>
      <c r="AD4089">
        <v>26.9</v>
      </c>
    </row>
    <row r="4090" spans="1:30" x14ac:dyDescent="0.45">
      <c r="A4090" t="s">
        <v>280</v>
      </c>
      <c r="B4090">
        <v>32780</v>
      </c>
      <c r="C4090" t="s">
        <v>694</v>
      </c>
      <c r="E4090">
        <v>62</v>
      </c>
      <c r="F4090" t="s">
        <v>53</v>
      </c>
      <c r="H4090">
        <v>1</v>
      </c>
      <c r="I4090" t="s">
        <v>32</v>
      </c>
      <c r="J4090">
        <v>1</v>
      </c>
      <c r="K4090" t="s">
        <v>32</v>
      </c>
      <c r="L4090">
        <v>0</v>
      </c>
      <c r="M4090" t="s">
        <v>32</v>
      </c>
      <c r="N4090">
        <v>2012</v>
      </c>
      <c r="O4090">
        <v>2271</v>
      </c>
      <c r="P4090">
        <v>1454726</v>
      </c>
      <c r="Q4090">
        <v>587</v>
      </c>
      <c r="R4090">
        <v>1395438</v>
      </c>
      <c r="S4090">
        <v>11939</v>
      </c>
      <c r="T4090">
        <v>496551</v>
      </c>
      <c r="U4090">
        <v>1684</v>
      </c>
      <c r="V4090">
        <v>59288</v>
      </c>
      <c r="W4090">
        <v>13.2</v>
      </c>
      <c r="X4090">
        <v>11.6</v>
      </c>
      <c r="Y4090">
        <v>20.6</v>
      </c>
      <c r="Z4090">
        <v>12.1</v>
      </c>
      <c r="AA4090">
        <v>11</v>
      </c>
      <c r="AB4090">
        <v>11.1</v>
      </c>
      <c r="AC4090">
        <v>14.7</v>
      </c>
      <c r="AD4090">
        <v>24.8</v>
      </c>
    </row>
    <row r="4091" spans="1:30" x14ac:dyDescent="0.45">
      <c r="A4091" t="s">
        <v>280</v>
      </c>
      <c r="B4091">
        <v>32780</v>
      </c>
      <c r="C4091" t="s">
        <v>694</v>
      </c>
      <c r="E4091">
        <v>71</v>
      </c>
      <c r="F4091" t="s">
        <v>54</v>
      </c>
      <c r="H4091">
        <v>1</v>
      </c>
      <c r="I4091" t="s">
        <v>32</v>
      </c>
      <c r="J4091">
        <v>1</v>
      </c>
      <c r="K4091" t="s">
        <v>32</v>
      </c>
      <c r="L4091">
        <v>0</v>
      </c>
      <c r="M4091" t="s">
        <v>32</v>
      </c>
      <c r="N4091">
        <v>2012</v>
      </c>
      <c r="O4091">
        <v>976</v>
      </c>
      <c r="P4091">
        <v>104103</v>
      </c>
      <c r="Q4091">
        <v>108</v>
      </c>
      <c r="R4091">
        <v>92258</v>
      </c>
      <c r="S4091">
        <v>1376</v>
      </c>
      <c r="T4091">
        <v>33649</v>
      </c>
      <c r="U4091">
        <v>867</v>
      </c>
      <c r="V4091">
        <v>11845</v>
      </c>
      <c r="W4091">
        <v>14.1</v>
      </c>
      <c r="X4091">
        <v>9.1999999999999993</v>
      </c>
      <c r="Y4091">
        <v>22.7</v>
      </c>
      <c r="Z4091">
        <v>10.1</v>
      </c>
      <c r="AA4091">
        <v>9.6</v>
      </c>
      <c r="AB4091">
        <v>9.1</v>
      </c>
      <c r="AC4091">
        <v>14.7</v>
      </c>
      <c r="AD4091">
        <v>24</v>
      </c>
    </row>
    <row r="4092" spans="1:30" x14ac:dyDescent="0.45">
      <c r="A4092" t="s">
        <v>280</v>
      </c>
      <c r="B4092">
        <v>32780</v>
      </c>
      <c r="C4092" t="s">
        <v>694</v>
      </c>
      <c r="E4092">
        <v>72</v>
      </c>
      <c r="F4092" t="s">
        <v>55</v>
      </c>
      <c r="H4092">
        <v>1</v>
      </c>
      <c r="I4092" t="s">
        <v>32</v>
      </c>
      <c r="J4092">
        <v>1</v>
      </c>
      <c r="K4092" t="s">
        <v>32</v>
      </c>
      <c r="L4092">
        <v>0</v>
      </c>
      <c r="M4092" t="s">
        <v>32</v>
      </c>
      <c r="N4092">
        <v>2012</v>
      </c>
      <c r="O4092">
        <v>679</v>
      </c>
      <c r="P4092">
        <v>311983</v>
      </c>
      <c r="Q4092">
        <v>444</v>
      </c>
      <c r="R4092">
        <v>296861</v>
      </c>
      <c r="S4092">
        <v>6014</v>
      </c>
      <c r="T4092">
        <v>89187</v>
      </c>
      <c r="U4092">
        <v>235</v>
      </c>
      <c r="V4092">
        <v>15122</v>
      </c>
      <c r="W4092">
        <v>15.2</v>
      </c>
      <c r="X4092">
        <v>16.3</v>
      </c>
      <c r="Y4092">
        <v>23.4</v>
      </c>
      <c r="Z4092">
        <v>17.100000000000001</v>
      </c>
      <c r="AA4092">
        <v>17.5</v>
      </c>
      <c r="AB4092">
        <v>16.399999999999999</v>
      </c>
      <c r="AC4092">
        <v>28.6</v>
      </c>
      <c r="AD4092">
        <v>31</v>
      </c>
    </row>
    <row r="4093" spans="1:30" x14ac:dyDescent="0.45">
      <c r="A4093" t="s">
        <v>280</v>
      </c>
      <c r="B4093">
        <v>32780</v>
      </c>
      <c r="C4093" t="s">
        <v>694</v>
      </c>
      <c r="E4093">
        <v>81</v>
      </c>
      <c r="F4093" t="s">
        <v>56</v>
      </c>
      <c r="G4093" t="s">
        <v>57</v>
      </c>
      <c r="H4093">
        <v>1</v>
      </c>
      <c r="I4093" t="s">
        <v>32</v>
      </c>
      <c r="J4093">
        <v>1</v>
      </c>
      <c r="K4093" t="s">
        <v>32</v>
      </c>
      <c r="L4093">
        <v>0</v>
      </c>
      <c r="M4093" t="s">
        <v>32</v>
      </c>
      <c r="N4093">
        <v>2012</v>
      </c>
      <c r="O4093">
        <v>2254</v>
      </c>
      <c r="P4093">
        <v>150973</v>
      </c>
      <c r="Q4093">
        <v>153</v>
      </c>
      <c r="R4093">
        <v>104578</v>
      </c>
      <c r="S4093">
        <v>916</v>
      </c>
      <c r="T4093">
        <v>30256</v>
      </c>
      <c r="U4093">
        <v>2101</v>
      </c>
      <c r="V4093">
        <v>46395</v>
      </c>
      <c r="W4093">
        <v>7.3</v>
      </c>
      <c r="X4093">
        <v>9.6999999999999993</v>
      </c>
      <c r="Y4093">
        <v>20.2</v>
      </c>
      <c r="Z4093">
        <v>12.5</v>
      </c>
      <c r="AA4093">
        <v>18.3</v>
      </c>
      <c r="AB4093">
        <v>14.1</v>
      </c>
      <c r="AC4093">
        <v>7.7</v>
      </c>
      <c r="AD4093">
        <v>11.5</v>
      </c>
    </row>
    <row r="4094" spans="1:30" x14ac:dyDescent="0.45">
      <c r="A4094" t="s">
        <v>281</v>
      </c>
      <c r="B4094">
        <v>32820</v>
      </c>
      <c r="C4094" t="s">
        <v>695</v>
      </c>
      <c r="E4094">
        <v>0</v>
      </c>
      <c r="F4094" t="s">
        <v>31</v>
      </c>
      <c r="H4094">
        <v>1</v>
      </c>
      <c r="I4094" t="s">
        <v>32</v>
      </c>
      <c r="J4094">
        <v>1</v>
      </c>
      <c r="K4094" t="s">
        <v>32</v>
      </c>
      <c r="L4094">
        <v>0</v>
      </c>
      <c r="M4094" t="s">
        <v>32</v>
      </c>
      <c r="N4094">
        <v>2012</v>
      </c>
      <c r="O4094">
        <v>127279</v>
      </c>
      <c r="P4094">
        <v>171253853</v>
      </c>
      <c r="Q4094">
        <v>17502</v>
      </c>
      <c r="R4094">
        <v>167332023</v>
      </c>
      <c r="S4094">
        <v>513238</v>
      </c>
      <c r="T4094">
        <v>22241965</v>
      </c>
      <c r="U4094">
        <v>109777</v>
      </c>
      <c r="V4094">
        <v>3921829</v>
      </c>
      <c r="W4094">
        <v>0.6</v>
      </c>
      <c r="X4094">
        <v>1.4</v>
      </c>
      <c r="Y4094">
        <v>1.8</v>
      </c>
      <c r="Z4094">
        <v>1.5</v>
      </c>
      <c r="AA4094">
        <v>1.4</v>
      </c>
      <c r="AB4094">
        <v>1.9</v>
      </c>
      <c r="AC4094">
        <v>0.7</v>
      </c>
      <c r="AD4094">
        <v>4.5999999999999996</v>
      </c>
    </row>
    <row r="4095" spans="1:30" x14ac:dyDescent="0.45">
      <c r="A4095" t="s">
        <v>281</v>
      </c>
      <c r="B4095">
        <v>32820</v>
      </c>
      <c r="C4095" t="s">
        <v>695</v>
      </c>
      <c r="E4095">
        <v>11</v>
      </c>
      <c r="F4095" t="s">
        <v>33</v>
      </c>
      <c r="G4095" t="s">
        <v>34</v>
      </c>
      <c r="H4095">
        <v>1</v>
      </c>
      <c r="I4095" t="s">
        <v>32</v>
      </c>
      <c r="J4095">
        <v>1</v>
      </c>
      <c r="K4095" t="s">
        <v>32</v>
      </c>
      <c r="L4095">
        <v>0</v>
      </c>
      <c r="M4095" t="s">
        <v>32</v>
      </c>
      <c r="N4095">
        <v>2012</v>
      </c>
      <c r="O4095">
        <v>412</v>
      </c>
      <c r="P4095">
        <v>86822</v>
      </c>
      <c r="Q4095">
        <v>25</v>
      </c>
      <c r="R4095">
        <v>76019</v>
      </c>
      <c r="S4095">
        <v>381</v>
      </c>
      <c r="T4095">
        <v>11732</v>
      </c>
      <c r="U4095">
        <v>387</v>
      </c>
      <c r="V4095">
        <v>10803</v>
      </c>
      <c r="W4095">
        <v>19.100000000000001</v>
      </c>
      <c r="X4095">
        <v>5.5</v>
      </c>
      <c r="Y4095">
        <v>39.9</v>
      </c>
      <c r="Z4095">
        <v>5.2</v>
      </c>
      <c r="AA4095">
        <v>7.2</v>
      </c>
      <c r="AB4095">
        <v>6.4</v>
      </c>
      <c r="AC4095">
        <v>19.399999999999999</v>
      </c>
      <c r="AD4095">
        <v>32.200000000000003</v>
      </c>
    </row>
    <row r="4096" spans="1:30" x14ac:dyDescent="0.45">
      <c r="A4096" t="s">
        <v>281</v>
      </c>
      <c r="B4096">
        <v>32820</v>
      </c>
      <c r="C4096" t="s">
        <v>695</v>
      </c>
      <c r="E4096">
        <v>21</v>
      </c>
      <c r="F4096" t="s">
        <v>35</v>
      </c>
      <c r="H4096">
        <v>1</v>
      </c>
      <c r="I4096" t="s">
        <v>32</v>
      </c>
      <c r="J4096">
        <v>1</v>
      </c>
      <c r="K4096" t="s">
        <v>32</v>
      </c>
      <c r="L4096">
        <v>0</v>
      </c>
      <c r="M4096" t="s">
        <v>32</v>
      </c>
      <c r="N4096">
        <v>2012</v>
      </c>
      <c r="O4096">
        <v>28</v>
      </c>
      <c r="P4096">
        <v>6692</v>
      </c>
      <c r="Q4096">
        <v>11</v>
      </c>
      <c r="R4096">
        <v>5926</v>
      </c>
      <c r="S4096">
        <v>36</v>
      </c>
      <c r="T4096">
        <v>1829</v>
      </c>
      <c r="U4096">
        <v>18</v>
      </c>
      <c r="V4096">
        <v>766</v>
      </c>
      <c r="W4096">
        <v>55.3</v>
      </c>
      <c r="X4096">
        <v>30.3</v>
      </c>
      <c r="Y4096">
        <v>72.900000000000006</v>
      </c>
      <c r="Z4096">
        <v>34</v>
      </c>
      <c r="AA4096">
        <v>38.1</v>
      </c>
      <c r="AB4096">
        <v>47.8</v>
      </c>
      <c r="AC4096">
        <v>47.1</v>
      </c>
      <c r="AD4096">
        <v>19</v>
      </c>
    </row>
    <row r="4097" spans="1:30" x14ac:dyDescent="0.45">
      <c r="A4097" t="s">
        <v>281</v>
      </c>
      <c r="B4097">
        <v>32820</v>
      </c>
      <c r="C4097" t="s">
        <v>695</v>
      </c>
      <c r="E4097">
        <v>22</v>
      </c>
      <c r="F4097" t="s">
        <v>36</v>
      </c>
      <c r="H4097">
        <v>1</v>
      </c>
      <c r="I4097" t="s">
        <v>32</v>
      </c>
      <c r="J4097">
        <v>1</v>
      </c>
      <c r="K4097" t="s">
        <v>32</v>
      </c>
      <c r="L4097">
        <v>0</v>
      </c>
      <c r="M4097" t="s">
        <v>32</v>
      </c>
      <c r="N4097">
        <v>2012</v>
      </c>
      <c r="O4097">
        <v>101</v>
      </c>
      <c r="P4097">
        <v>285235</v>
      </c>
      <c r="Q4097">
        <v>23</v>
      </c>
      <c r="R4097">
        <v>284588</v>
      </c>
      <c r="S4097">
        <v>404</v>
      </c>
      <c r="T4097">
        <v>23813</v>
      </c>
      <c r="U4097">
        <v>78</v>
      </c>
      <c r="V4097">
        <v>647</v>
      </c>
      <c r="W4097">
        <v>58.2</v>
      </c>
      <c r="X4097">
        <v>0.6</v>
      </c>
      <c r="Y4097">
        <v>5.8</v>
      </c>
      <c r="Z4097">
        <v>0.6</v>
      </c>
      <c r="AA4097">
        <v>1</v>
      </c>
      <c r="AB4097">
        <v>2.8</v>
      </c>
      <c r="AC4097">
        <v>71.7</v>
      </c>
      <c r="AD4097">
        <v>45</v>
      </c>
    </row>
    <row r="4098" spans="1:30" x14ac:dyDescent="0.45">
      <c r="A4098" t="s">
        <v>281</v>
      </c>
      <c r="B4098">
        <v>32820</v>
      </c>
      <c r="C4098" t="s">
        <v>695</v>
      </c>
      <c r="E4098">
        <v>23</v>
      </c>
      <c r="F4098" t="s">
        <v>37</v>
      </c>
      <c r="H4098">
        <v>1</v>
      </c>
      <c r="I4098" t="s">
        <v>32</v>
      </c>
      <c r="J4098">
        <v>1</v>
      </c>
      <c r="K4098" t="s">
        <v>32</v>
      </c>
      <c r="L4098">
        <v>0</v>
      </c>
      <c r="M4098" t="s">
        <v>32</v>
      </c>
      <c r="N4098">
        <v>2012</v>
      </c>
      <c r="O4098">
        <v>12119</v>
      </c>
      <c r="P4098">
        <v>5100309</v>
      </c>
      <c r="Q4098">
        <v>1511</v>
      </c>
      <c r="R4098">
        <v>4564875</v>
      </c>
      <c r="S4098">
        <v>19630</v>
      </c>
      <c r="T4098">
        <v>1000587</v>
      </c>
      <c r="U4098">
        <v>10608</v>
      </c>
      <c r="V4098">
        <v>535434</v>
      </c>
      <c r="W4098">
        <v>4.5999999999999996</v>
      </c>
      <c r="X4098">
        <v>10.3</v>
      </c>
      <c r="Y4098">
        <v>10.9</v>
      </c>
      <c r="Z4098">
        <v>12.3</v>
      </c>
      <c r="AA4098">
        <v>11.5</v>
      </c>
      <c r="AB4098">
        <v>14.4</v>
      </c>
      <c r="AC4098">
        <v>4.4000000000000004</v>
      </c>
      <c r="AD4098">
        <v>22</v>
      </c>
    </row>
    <row r="4099" spans="1:30" x14ac:dyDescent="0.45">
      <c r="A4099" t="s">
        <v>281</v>
      </c>
      <c r="B4099">
        <v>32820</v>
      </c>
      <c r="C4099" t="s">
        <v>695</v>
      </c>
      <c r="E4099" t="s">
        <v>38</v>
      </c>
      <c r="F4099" t="s">
        <v>39</v>
      </c>
      <c r="H4099">
        <v>1</v>
      </c>
      <c r="I4099" t="s">
        <v>32</v>
      </c>
      <c r="J4099">
        <v>1</v>
      </c>
      <c r="K4099" t="s">
        <v>32</v>
      </c>
      <c r="L4099">
        <v>0</v>
      </c>
      <c r="M4099" t="s">
        <v>32</v>
      </c>
      <c r="N4099">
        <v>2012</v>
      </c>
      <c r="O4099">
        <v>2152</v>
      </c>
      <c r="P4099">
        <v>26257157</v>
      </c>
      <c r="Q4099">
        <v>806</v>
      </c>
      <c r="R4099">
        <v>26214486</v>
      </c>
      <c r="S4099">
        <v>35625</v>
      </c>
      <c r="T4099">
        <v>1892149</v>
      </c>
      <c r="U4099">
        <v>1347</v>
      </c>
      <c r="V4099">
        <v>42671</v>
      </c>
      <c r="W4099">
        <v>10.5</v>
      </c>
      <c r="X4099">
        <v>2.1</v>
      </c>
      <c r="Y4099">
        <v>7.6</v>
      </c>
      <c r="Z4099">
        <v>2.2000000000000002</v>
      </c>
      <c r="AA4099">
        <v>3.3</v>
      </c>
      <c r="AB4099">
        <v>3.7</v>
      </c>
      <c r="AC4099">
        <v>15.1</v>
      </c>
      <c r="AD4099">
        <v>23</v>
      </c>
    </row>
    <row r="4100" spans="1:30" x14ac:dyDescent="0.45">
      <c r="A4100" t="s">
        <v>281</v>
      </c>
      <c r="B4100">
        <v>32820</v>
      </c>
      <c r="C4100" t="s">
        <v>695</v>
      </c>
      <c r="E4100">
        <v>42</v>
      </c>
      <c r="F4100" t="s">
        <v>40</v>
      </c>
      <c r="H4100">
        <v>1</v>
      </c>
      <c r="I4100" t="s">
        <v>32</v>
      </c>
      <c r="J4100">
        <v>1</v>
      </c>
      <c r="K4100" t="s">
        <v>32</v>
      </c>
      <c r="L4100">
        <v>0</v>
      </c>
      <c r="M4100" t="s">
        <v>32</v>
      </c>
      <c r="N4100">
        <v>2012</v>
      </c>
      <c r="O4100">
        <v>3081</v>
      </c>
      <c r="P4100">
        <v>66561375</v>
      </c>
      <c r="Q4100">
        <v>1586</v>
      </c>
      <c r="R4100">
        <v>66439864</v>
      </c>
      <c r="S4100">
        <v>37056</v>
      </c>
      <c r="T4100">
        <v>2191549</v>
      </c>
      <c r="U4100">
        <v>1495</v>
      </c>
      <c r="V4100">
        <v>121511</v>
      </c>
      <c r="W4100">
        <v>6.4</v>
      </c>
      <c r="X4100">
        <v>3.4</v>
      </c>
      <c r="Y4100">
        <v>6.2</v>
      </c>
      <c r="Z4100">
        <v>3.6</v>
      </c>
      <c r="AA4100">
        <v>3.3</v>
      </c>
      <c r="AB4100">
        <v>2.5</v>
      </c>
      <c r="AC4100">
        <v>9.9</v>
      </c>
      <c r="AD4100">
        <v>17.5</v>
      </c>
    </row>
    <row r="4101" spans="1:30" x14ac:dyDescent="0.45">
      <c r="A4101" t="s">
        <v>281</v>
      </c>
      <c r="B4101">
        <v>32820</v>
      </c>
      <c r="C4101" t="s">
        <v>695</v>
      </c>
      <c r="E4101" t="s">
        <v>41</v>
      </c>
      <c r="F4101" t="s">
        <v>42</v>
      </c>
      <c r="H4101">
        <v>1</v>
      </c>
      <c r="I4101" t="s">
        <v>32</v>
      </c>
      <c r="J4101">
        <v>1</v>
      </c>
      <c r="K4101" t="s">
        <v>32</v>
      </c>
      <c r="L4101">
        <v>0</v>
      </c>
      <c r="M4101" t="s">
        <v>32</v>
      </c>
      <c r="N4101">
        <v>2012</v>
      </c>
      <c r="O4101">
        <v>10772</v>
      </c>
      <c r="P4101">
        <v>25946818</v>
      </c>
      <c r="Q4101">
        <v>2841</v>
      </c>
      <c r="R4101">
        <v>25528534</v>
      </c>
      <c r="S4101">
        <v>62021</v>
      </c>
      <c r="T4101">
        <v>1605315</v>
      </c>
      <c r="U4101">
        <v>7931</v>
      </c>
      <c r="V4101">
        <v>418284</v>
      </c>
      <c r="W4101">
        <v>3.2</v>
      </c>
      <c r="X4101">
        <v>3.8</v>
      </c>
      <c r="Y4101">
        <v>8.8000000000000007</v>
      </c>
      <c r="Z4101">
        <v>4</v>
      </c>
      <c r="AA4101">
        <v>3.1</v>
      </c>
      <c r="AB4101">
        <v>3.8</v>
      </c>
      <c r="AC4101">
        <v>4.8</v>
      </c>
      <c r="AD4101">
        <v>24.5</v>
      </c>
    </row>
    <row r="4102" spans="1:30" x14ac:dyDescent="0.45">
      <c r="A4102" t="s">
        <v>281</v>
      </c>
      <c r="B4102">
        <v>32820</v>
      </c>
      <c r="C4102" t="s">
        <v>695</v>
      </c>
      <c r="E4102" t="s">
        <v>43</v>
      </c>
      <c r="F4102" t="s">
        <v>44</v>
      </c>
      <c r="G4102" t="s">
        <v>45</v>
      </c>
      <c r="H4102">
        <v>1</v>
      </c>
      <c r="I4102" t="s">
        <v>32</v>
      </c>
      <c r="J4102">
        <v>1</v>
      </c>
      <c r="K4102" t="s">
        <v>32</v>
      </c>
      <c r="L4102">
        <v>0</v>
      </c>
      <c r="M4102" t="s">
        <v>32</v>
      </c>
      <c r="N4102">
        <v>2012</v>
      </c>
      <c r="O4102">
        <v>5005</v>
      </c>
      <c r="P4102">
        <v>10141744</v>
      </c>
      <c r="Q4102">
        <v>768</v>
      </c>
      <c r="R4102">
        <v>9855026</v>
      </c>
      <c r="S4102">
        <v>60428</v>
      </c>
      <c r="T4102">
        <v>2367250</v>
      </c>
      <c r="U4102">
        <v>4237</v>
      </c>
      <c r="V4102">
        <v>286717</v>
      </c>
      <c r="W4102">
        <v>5.4</v>
      </c>
      <c r="X4102">
        <v>3.7</v>
      </c>
      <c r="Y4102">
        <v>9.1999999999999993</v>
      </c>
      <c r="Z4102">
        <v>3.8</v>
      </c>
      <c r="AA4102">
        <v>3.3</v>
      </c>
      <c r="AB4102">
        <v>3.3</v>
      </c>
      <c r="AC4102">
        <v>5.4</v>
      </c>
      <c r="AD4102">
        <v>12.9</v>
      </c>
    </row>
    <row r="4103" spans="1:30" x14ac:dyDescent="0.45">
      <c r="A4103" t="s">
        <v>281</v>
      </c>
      <c r="B4103">
        <v>32820</v>
      </c>
      <c r="C4103" t="s">
        <v>695</v>
      </c>
      <c r="E4103">
        <v>51</v>
      </c>
      <c r="F4103" t="s">
        <v>46</v>
      </c>
      <c r="H4103">
        <v>1</v>
      </c>
      <c r="I4103" t="s">
        <v>32</v>
      </c>
      <c r="J4103">
        <v>1</v>
      </c>
      <c r="K4103" t="s">
        <v>32</v>
      </c>
      <c r="L4103">
        <v>0</v>
      </c>
      <c r="M4103" t="s">
        <v>32</v>
      </c>
      <c r="N4103">
        <v>2012</v>
      </c>
      <c r="O4103">
        <v>1112</v>
      </c>
      <c r="P4103">
        <v>2340478</v>
      </c>
      <c r="Q4103">
        <v>234</v>
      </c>
      <c r="R4103">
        <v>2308747</v>
      </c>
      <c r="S4103">
        <v>7194</v>
      </c>
      <c r="T4103">
        <v>377260</v>
      </c>
      <c r="U4103">
        <v>878</v>
      </c>
      <c r="V4103">
        <v>31731</v>
      </c>
      <c r="W4103">
        <v>5.8</v>
      </c>
      <c r="X4103">
        <v>2.5</v>
      </c>
      <c r="Y4103">
        <v>6.8</v>
      </c>
      <c r="Z4103">
        <v>2.6</v>
      </c>
      <c r="AA4103">
        <v>3.2</v>
      </c>
      <c r="AB4103">
        <v>2.7</v>
      </c>
      <c r="AC4103">
        <v>6.9</v>
      </c>
      <c r="AD4103">
        <v>29</v>
      </c>
    </row>
    <row r="4104" spans="1:30" x14ac:dyDescent="0.45">
      <c r="A4104" t="s">
        <v>281</v>
      </c>
      <c r="B4104">
        <v>32820</v>
      </c>
      <c r="C4104" t="s">
        <v>695</v>
      </c>
      <c r="E4104">
        <v>52</v>
      </c>
      <c r="F4104" t="s">
        <v>47</v>
      </c>
      <c r="G4104" t="s">
        <v>48</v>
      </c>
      <c r="H4104">
        <v>1</v>
      </c>
      <c r="I4104" t="s">
        <v>32</v>
      </c>
      <c r="J4104">
        <v>1</v>
      </c>
      <c r="K4104" t="s">
        <v>32</v>
      </c>
      <c r="L4104">
        <v>0</v>
      </c>
      <c r="M4104" t="s">
        <v>32</v>
      </c>
      <c r="N4104">
        <v>2012</v>
      </c>
      <c r="O4104">
        <v>3711</v>
      </c>
      <c r="P4104">
        <v>7918105</v>
      </c>
      <c r="Q4104">
        <v>900</v>
      </c>
      <c r="R4104">
        <v>7750799</v>
      </c>
      <c r="S4104">
        <v>22068</v>
      </c>
      <c r="T4104">
        <v>1883378</v>
      </c>
      <c r="U4104">
        <v>2811</v>
      </c>
      <c r="V4104">
        <v>167306</v>
      </c>
      <c r="W4104">
        <v>5.5</v>
      </c>
      <c r="X4104">
        <v>2.1</v>
      </c>
      <c r="Y4104">
        <v>7.3</v>
      </c>
      <c r="Z4104">
        <v>2.2999999999999998</v>
      </c>
      <c r="AA4104">
        <v>4.4000000000000004</v>
      </c>
      <c r="AB4104">
        <v>5.3</v>
      </c>
      <c r="AC4104">
        <v>6</v>
      </c>
      <c r="AD4104">
        <v>9</v>
      </c>
    </row>
    <row r="4105" spans="1:30" x14ac:dyDescent="0.45">
      <c r="A4105" t="s">
        <v>281</v>
      </c>
      <c r="B4105">
        <v>32820</v>
      </c>
      <c r="C4105" t="s">
        <v>695</v>
      </c>
      <c r="E4105">
        <v>53</v>
      </c>
      <c r="F4105" t="s">
        <v>49</v>
      </c>
      <c r="H4105">
        <v>1</v>
      </c>
      <c r="I4105" t="s">
        <v>32</v>
      </c>
      <c r="J4105">
        <v>1</v>
      </c>
      <c r="K4105" t="s">
        <v>32</v>
      </c>
      <c r="L4105">
        <v>0</v>
      </c>
      <c r="M4105" t="s">
        <v>32</v>
      </c>
      <c r="N4105">
        <v>2012</v>
      </c>
      <c r="O4105">
        <v>8457</v>
      </c>
      <c r="P4105">
        <v>2405444</v>
      </c>
      <c r="Q4105">
        <v>803</v>
      </c>
      <c r="R4105">
        <v>1694994</v>
      </c>
      <c r="S4105">
        <v>8302</v>
      </c>
      <c r="T4105">
        <v>400918</v>
      </c>
      <c r="U4105">
        <v>7654</v>
      </c>
      <c r="V4105">
        <v>710450</v>
      </c>
      <c r="W4105">
        <v>2.8</v>
      </c>
      <c r="X4105">
        <v>9.1</v>
      </c>
      <c r="Y4105">
        <v>6.2</v>
      </c>
      <c r="Z4105">
        <v>9.6999999999999993</v>
      </c>
      <c r="AA4105">
        <v>8.6</v>
      </c>
      <c r="AB4105">
        <v>20.399999999999999</v>
      </c>
      <c r="AC4105">
        <v>3.2</v>
      </c>
      <c r="AD4105">
        <v>13.6</v>
      </c>
    </row>
    <row r="4106" spans="1:30" x14ac:dyDescent="0.45">
      <c r="A4106" t="s">
        <v>281</v>
      </c>
      <c r="B4106">
        <v>32820</v>
      </c>
      <c r="C4106" t="s">
        <v>695</v>
      </c>
      <c r="E4106">
        <v>54</v>
      </c>
      <c r="F4106" t="s">
        <v>50</v>
      </c>
      <c r="H4106">
        <v>1</v>
      </c>
      <c r="I4106" t="s">
        <v>32</v>
      </c>
      <c r="J4106">
        <v>1</v>
      </c>
      <c r="K4106" t="s">
        <v>32</v>
      </c>
      <c r="L4106">
        <v>0</v>
      </c>
      <c r="M4106" t="s">
        <v>32</v>
      </c>
      <c r="N4106">
        <v>2012</v>
      </c>
      <c r="O4106">
        <v>12330</v>
      </c>
      <c r="P4106">
        <v>3327910</v>
      </c>
      <c r="Q4106">
        <v>1939</v>
      </c>
      <c r="R4106">
        <v>2947068</v>
      </c>
      <c r="S4106">
        <v>19304</v>
      </c>
      <c r="T4106">
        <v>1117727</v>
      </c>
      <c r="U4106">
        <v>10391</v>
      </c>
      <c r="V4106">
        <v>380842</v>
      </c>
      <c r="W4106">
        <v>3.5</v>
      </c>
      <c r="X4106">
        <v>4.3</v>
      </c>
      <c r="Y4106">
        <v>6.6</v>
      </c>
      <c r="Z4106">
        <v>5.4</v>
      </c>
      <c r="AA4106">
        <v>3.4</v>
      </c>
      <c r="AB4106">
        <v>3</v>
      </c>
      <c r="AC4106">
        <v>3.7</v>
      </c>
      <c r="AD4106">
        <v>8.8000000000000007</v>
      </c>
    </row>
    <row r="4107" spans="1:30" x14ac:dyDescent="0.45">
      <c r="A4107" t="s">
        <v>281</v>
      </c>
      <c r="B4107">
        <v>32820</v>
      </c>
      <c r="C4107" t="s">
        <v>695</v>
      </c>
      <c r="E4107">
        <v>55</v>
      </c>
      <c r="F4107" t="s">
        <v>59</v>
      </c>
      <c r="H4107">
        <v>1</v>
      </c>
      <c r="I4107" t="s">
        <v>32</v>
      </c>
      <c r="J4107">
        <v>1</v>
      </c>
      <c r="K4107" t="s">
        <v>32</v>
      </c>
      <c r="L4107">
        <v>0</v>
      </c>
      <c r="M4107" t="s">
        <v>32</v>
      </c>
      <c r="N4107">
        <v>2012</v>
      </c>
      <c r="O4107">
        <v>166</v>
      </c>
      <c r="P4107">
        <v>2265034</v>
      </c>
      <c r="Q4107">
        <v>166</v>
      </c>
      <c r="R4107">
        <v>2265034</v>
      </c>
      <c r="S4107">
        <v>26149</v>
      </c>
      <c r="T4107">
        <v>2869748</v>
      </c>
      <c r="U4107">
        <v>0</v>
      </c>
      <c r="V4107">
        <v>0</v>
      </c>
      <c r="W4107">
        <v>7.2</v>
      </c>
      <c r="X4107">
        <v>4.7</v>
      </c>
      <c r="Y4107">
        <v>7.5</v>
      </c>
      <c r="Z4107">
        <v>4.9000000000000004</v>
      </c>
      <c r="AA4107">
        <v>3.7</v>
      </c>
      <c r="AB4107">
        <v>4.5</v>
      </c>
      <c r="AC4107">
        <v>0</v>
      </c>
      <c r="AD4107">
        <v>0</v>
      </c>
    </row>
    <row r="4108" spans="1:30" x14ac:dyDescent="0.45">
      <c r="A4108" t="s">
        <v>281</v>
      </c>
      <c r="B4108">
        <v>32820</v>
      </c>
      <c r="C4108" t="s">
        <v>695</v>
      </c>
      <c r="E4108">
        <v>56</v>
      </c>
      <c r="F4108" t="s">
        <v>51</v>
      </c>
      <c r="H4108">
        <v>1</v>
      </c>
      <c r="I4108" t="s">
        <v>32</v>
      </c>
      <c r="J4108">
        <v>1</v>
      </c>
      <c r="K4108" t="s">
        <v>32</v>
      </c>
      <c r="L4108">
        <v>0</v>
      </c>
      <c r="M4108" t="s">
        <v>32</v>
      </c>
      <c r="N4108">
        <v>2012</v>
      </c>
      <c r="O4108">
        <v>13196</v>
      </c>
      <c r="P4108">
        <v>3251547</v>
      </c>
      <c r="Q4108">
        <v>954</v>
      </c>
      <c r="R4108">
        <v>3076000</v>
      </c>
      <c r="S4108">
        <v>57496</v>
      </c>
      <c r="T4108">
        <v>1442368</v>
      </c>
      <c r="U4108">
        <v>12242</v>
      </c>
      <c r="V4108">
        <v>175547</v>
      </c>
      <c r="W4108">
        <v>2.4</v>
      </c>
      <c r="X4108">
        <v>3.9</v>
      </c>
      <c r="Y4108">
        <v>10.4</v>
      </c>
      <c r="Z4108">
        <v>4.5</v>
      </c>
      <c r="AA4108">
        <v>4.4000000000000004</v>
      </c>
      <c r="AB4108">
        <v>5.6</v>
      </c>
      <c r="AC4108">
        <v>2.2000000000000002</v>
      </c>
      <c r="AD4108">
        <v>8.5</v>
      </c>
    </row>
    <row r="4109" spans="1:30" x14ac:dyDescent="0.45">
      <c r="A4109" t="s">
        <v>281</v>
      </c>
      <c r="B4109">
        <v>32820</v>
      </c>
      <c r="C4109" t="s">
        <v>695</v>
      </c>
      <c r="E4109">
        <v>61</v>
      </c>
      <c r="F4109" t="s">
        <v>52</v>
      </c>
      <c r="H4109">
        <v>1</v>
      </c>
      <c r="I4109" t="s">
        <v>32</v>
      </c>
      <c r="J4109">
        <v>1</v>
      </c>
      <c r="K4109" t="s">
        <v>32</v>
      </c>
      <c r="L4109">
        <v>0</v>
      </c>
      <c r="M4109" t="s">
        <v>32</v>
      </c>
      <c r="N4109">
        <v>2012</v>
      </c>
      <c r="O4109">
        <v>3077</v>
      </c>
      <c r="P4109">
        <v>793473</v>
      </c>
      <c r="Q4109">
        <v>291</v>
      </c>
      <c r="R4109">
        <v>766911</v>
      </c>
      <c r="S4109">
        <v>11965</v>
      </c>
      <c r="T4109">
        <v>363940</v>
      </c>
      <c r="U4109">
        <v>2785</v>
      </c>
      <c r="V4109">
        <v>26563</v>
      </c>
      <c r="W4109">
        <v>4.5</v>
      </c>
      <c r="X4109">
        <v>2.2000000000000002</v>
      </c>
      <c r="Y4109">
        <v>7.9</v>
      </c>
      <c r="Z4109">
        <v>2.4</v>
      </c>
      <c r="AA4109">
        <v>4.0999999999999996</v>
      </c>
      <c r="AB4109">
        <v>2.5</v>
      </c>
      <c r="AC4109">
        <v>4.7</v>
      </c>
      <c r="AD4109">
        <v>6.3</v>
      </c>
    </row>
    <row r="4110" spans="1:30" x14ac:dyDescent="0.45">
      <c r="A4110" t="s">
        <v>281</v>
      </c>
      <c r="B4110">
        <v>32820</v>
      </c>
      <c r="C4110" t="s">
        <v>695</v>
      </c>
      <c r="E4110">
        <v>62</v>
      </c>
      <c r="F4110" t="s">
        <v>53</v>
      </c>
      <c r="H4110">
        <v>1</v>
      </c>
      <c r="I4110" t="s">
        <v>32</v>
      </c>
      <c r="J4110">
        <v>1</v>
      </c>
      <c r="K4110" t="s">
        <v>32</v>
      </c>
      <c r="L4110">
        <v>0</v>
      </c>
      <c r="M4110" t="s">
        <v>32</v>
      </c>
      <c r="N4110">
        <v>2012</v>
      </c>
      <c r="O4110">
        <v>14346</v>
      </c>
      <c r="P4110">
        <v>9126353</v>
      </c>
      <c r="Q4110">
        <v>2246</v>
      </c>
      <c r="R4110">
        <v>8842746</v>
      </c>
      <c r="S4110">
        <v>76186</v>
      </c>
      <c r="T4110">
        <v>3381799</v>
      </c>
      <c r="U4110">
        <v>12100</v>
      </c>
      <c r="V4110">
        <v>283607</v>
      </c>
      <c r="W4110">
        <v>2.4</v>
      </c>
      <c r="X4110">
        <v>2.4</v>
      </c>
      <c r="Y4110">
        <v>6.5</v>
      </c>
      <c r="Z4110">
        <v>2.5</v>
      </c>
      <c r="AA4110">
        <v>2.8</v>
      </c>
      <c r="AB4110">
        <v>2.7</v>
      </c>
      <c r="AC4110">
        <v>2.6</v>
      </c>
      <c r="AD4110">
        <v>13.5</v>
      </c>
    </row>
    <row r="4111" spans="1:30" x14ac:dyDescent="0.45">
      <c r="A4111" t="s">
        <v>281</v>
      </c>
      <c r="B4111">
        <v>32820</v>
      </c>
      <c r="C4111" t="s">
        <v>695</v>
      </c>
      <c r="E4111">
        <v>71</v>
      </c>
      <c r="F4111" t="s">
        <v>54</v>
      </c>
      <c r="H4111">
        <v>1</v>
      </c>
      <c r="I4111" t="s">
        <v>32</v>
      </c>
      <c r="J4111">
        <v>1</v>
      </c>
      <c r="K4111" t="s">
        <v>32</v>
      </c>
      <c r="L4111">
        <v>0</v>
      </c>
      <c r="M4111" t="s">
        <v>32</v>
      </c>
      <c r="N4111">
        <v>2012</v>
      </c>
      <c r="O4111">
        <v>5730</v>
      </c>
      <c r="P4111">
        <v>667760</v>
      </c>
      <c r="Q4111">
        <v>264</v>
      </c>
      <c r="R4111">
        <v>569515</v>
      </c>
      <c r="S4111">
        <v>5784</v>
      </c>
      <c r="T4111">
        <v>196865</v>
      </c>
      <c r="U4111">
        <v>5466</v>
      </c>
      <c r="V4111">
        <v>98245</v>
      </c>
      <c r="W4111">
        <v>4.3</v>
      </c>
      <c r="X4111">
        <v>2.2000000000000002</v>
      </c>
      <c r="Y4111">
        <v>15.4</v>
      </c>
      <c r="Z4111">
        <v>1.8</v>
      </c>
      <c r="AA4111">
        <v>4.9000000000000004</v>
      </c>
      <c r="AB4111">
        <v>4.4000000000000004</v>
      </c>
      <c r="AC4111">
        <v>4.4000000000000004</v>
      </c>
      <c r="AD4111">
        <v>10.8</v>
      </c>
    </row>
    <row r="4112" spans="1:30" x14ac:dyDescent="0.45">
      <c r="A4112" t="s">
        <v>281</v>
      </c>
      <c r="B4112">
        <v>32820</v>
      </c>
      <c r="C4112" t="s">
        <v>695</v>
      </c>
      <c r="E4112">
        <v>72</v>
      </c>
      <c r="F4112" t="s">
        <v>55</v>
      </c>
      <c r="H4112">
        <v>1</v>
      </c>
      <c r="I4112" t="s">
        <v>32</v>
      </c>
      <c r="J4112">
        <v>1</v>
      </c>
      <c r="K4112" t="s">
        <v>32</v>
      </c>
      <c r="L4112">
        <v>0</v>
      </c>
      <c r="M4112" t="s">
        <v>32</v>
      </c>
      <c r="N4112">
        <v>2012</v>
      </c>
      <c r="O4112">
        <v>3826</v>
      </c>
      <c r="P4112">
        <v>3317217</v>
      </c>
      <c r="Q4112">
        <v>1462</v>
      </c>
      <c r="R4112">
        <v>3238502</v>
      </c>
      <c r="S4112">
        <v>53723</v>
      </c>
      <c r="T4112">
        <v>836805</v>
      </c>
      <c r="U4112">
        <v>2364</v>
      </c>
      <c r="V4112">
        <v>78714</v>
      </c>
      <c r="W4112">
        <v>2.4</v>
      </c>
      <c r="X4112">
        <v>4.8</v>
      </c>
      <c r="Y4112">
        <v>8.5</v>
      </c>
      <c r="Z4112">
        <v>5.4</v>
      </c>
      <c r="AA4112">
        <v>6.2</v>
      </c>
      <c r="AB4112">
        <v>4.7</v>
      </c>
      <c r="AC4112">
        <v>5.0999999999999996</v>
      </c>
      <c r="AD4112">
        <v>20.5</v>
      </c>
    </row>
    <row r="4113" spans="1:30" x14ac:dyDescent="0.45">
      <c r="A4113" t="s">
        <v>281</v>
      </c>
      <c r="B4113">
        <v>32820</v>
      </c>
      <c r="C4113" t="s">
        <v>695</v>
      </c>
      <c r="E4113">
        <v>81</v>
      </c>
      <c r="F4113" t="s">
        <v>56</v>
      </c>
      <c r="G4113" t="s">
        <v>57</v>
      </c>
      <c r="H4113">
        <v>1</v>
      </c>
      <c r="I4113" t="s">
        <v>32</v>
      </c>
      <c r="J4113">
        <v>1</v>
      </c>
      <c r="K4113" t="s">
        <v>32</v>
      </c>
      <c r="L4113">
        <v>0</v>
      </c>
      <c r="M4113" t="s">
        <v>32</v>
      </c>
      <c r="N4113">
        <v>2012</v>
      </c>
      <c r="O4113">
        <v>28105</v>
      </c>
      <c r="P4113">
        <v>1449525</v>
      </c>
      <c r="Q4113">
        <v>1135</v>
      </c>
      <c r="R4113">
        <v>901535</v>
      </c>
      <c r="S4113">
        <v>9482</v>
      </c>
      <c r="T4113">
        <v>276766</v>
      </c>
      <c r="U4113">
        <v>26970</v>
      </c>
      <c r="V4113">
        <v>547990</v>
      </c>
      <c r="W4113">
        <v>1.7</v>
      </c>
      <c r="X4113">
        <v>11.2</v>
      </c>
      <c r="Y4113">
        <v>11.2</v>
      </c>
      <c r="Z4113">
        <v>10.5</v>
      </c>
      <c r="AA4113">
        <v>7.6</v>
      </c>
      <c r="AB4113">
        <v>8.3000000000000007</v>
      </c>
      <c r="AC4113">
        <v>1.5</v>
      </c>
      <c r="AD4113">
        <v>21.6</v>
      </c>
    </row>
    <row r="4114" spans="1:30" x14ac:dyDescent="0.45">
      <c r="A4114" t="s">
        <v>282</v>
      </c>
      <c r="B4114">
        <v>32900</v>
      </c>
      <c r="C4114" t="s">
        <v>696</v>
      </c>
      <c r="E4114">
        <v>0</v>
      </c>
      <c r="F4114" t="s">
        <v>31</v>
      </c>
      <c r="H4114">
        <v>1</v>
      </c>
      <c r="I4114" t="s">
        <v>32</v>
      </c>
      <c r="J4114">
        <v>1</v>
      </c>
      <c r="K4114" t="s">
        <v>32</v>
      </c>
      <c r="L4114">
        <v>0</v>
      </c>
      <c r="M4114" t="s">
        <v>32</v>
      </c>
      <c r="N4114">
        <v>2012</v>
      </c>
      <c r="O4114">
        <v>12853</v>
      </c>
      <c r="P4114">
        <v>12172817</v>
      </c>
      <c r="Q4114">
        <v>2319</v>
      </c>
      <c r="R4114">
        <v>11677593</v>
      </c>
      <c r="S4114">
        <v>42414</v>
      </c>
      <c r="T4114">
        <v>1468429</v>
      </c>
      <c r="U4114">
        <v>10534</v>
      </c>
      <c r="V4114">
        <v>495224</v>
      </c>
      <c r="W4114">
        <v>5.0999999999999996</v>
      </c>
      <c r="X4114">
        <v>4.9000000000000004</v>
      </c>
      <c r="Y4114">
        <v>13.7</v>
      </c>
      <c r="Z4114">
        <v>5.2</v>
      </c>
      <c r="AA4114">
        <v>6.7</v>
      </c>
      <c r="AB4114">
        <v>6.4</v>
      </c>
      <c r="AC4114">
        <v>5.5</v>
      </c>
      <c r="AD4114">
        <v>14.5</v>
      </c>
    </row>
    <row r="4115" spans="1:30" x14ac:dyDescent="0.45">
      <c r="A4115" t="s">
        <v>282</v>
      </c>
      <c r="B4115">
        <v>32900</v>
      </c>
      <c r="C4115" t="s">
        <v>696</v>
      </c>
      <c r="E4115">
        <v>11</v>
      </c>
      <c r="F4115" t="s">
        <v>33</v>
      </c>
      <c r="G4115" t="s">
        <v>34</v>
      </c>
      <c r="H4115">
        <v>1</v>
      </c>
      <c r="I4115" t="s">
        <v>32</v>
      </c>
      <c r="J4115">
        <v>1</v>
      </c>
      <c r="K4115" t="s">
        <v>32</v>
      </c>
      <c r="L4115">
        <v>0</v>
      </c>
      <c r="M4115" t="s">
        <v>32</v>
      </c>
      <c r="N4115">
        <v>2012</v>
      </c>
      <c r="O4115">
        <v>382</v>
      </c>
      <c r="P4115">
        <v>151768</v>
      </c>
      <c r="Q4115">
        <v>47</v>
      </c>
      <c r="R4115">
        <v>137066</v>
      </c>
      <c r="S4115">
        <v>922</v>
      </c>
      <c r="T4115">
        <v>31164</v>
      </c>
      <c r="U4115">
        <v>335</v>
      </c>
      <c r="V4115">
        <v>14702</v>
      </c>
      <c r="W4115">
        <v>22.5</v>
      </c>
      <c r="X4115">
        <v>9.1999999999999993</v>
      </c>
      <c r="Y4115">
        <v>33.1</v>
      </c>
      <c r="Z4115">
        <v>12.8</v>
      </c>
      <c r="AA4115">
        <v>18.600000000000001</v>
      </c>
      <c r="AB4115">
        <v>19.399999999999999</v>
      </c>
      <c r="AC4115">
        <v>23.4</v>
      </c>
      <c r="AD4115">
        <v>45.5</v>
      </c>
    </row>
    <row r="4116" spans="1:30" x14ac:dyDescent="0.45">
      <c r="A4116" t="s">
        <v>282</v>
      </c>
      <c r="B4116">
        <v>32900</v>
      </c>
      <c r="C4116" t="s">
        <v>696</v>
      </c>
      <c r="E4116">
        <v>23</v>
      </c>
      <c r="F4116" t="s">
        <v>37</v>
      </c>
      <c r="H4116">
        <v>1</v>
      </c>
      <c r="I4116" t="s">
        <v>32</v>
      </c>
      <c r="J4116">
        <v>1</v>
      </c>
      <c r="K4116" t="s">
        <v>32</v>
      </c>
      <c r="L4116">
        <v>0</v>
      </c>
      <c r="M4116" t="s">
        <v>32</v>
      </c>
      <c r="N4116">
        <v>2012</v>
      </c>
      <c r="O4116">
        <v>1312</v>
      </c>
      <c r="P4116">
        <v>177502</v>
      </c>
      <c r="Q4116">
        <v>246</v>
      </c>
      <c r="U4116">
        <v>1066</v>
      </c>
      <c r="V4116">
        <v>39760</v>
      </c>
      <c r="W4116">
        <v>19.5</v>
      </c>
      <c r="X4116">
        <v>41.2</v>
      </c>
      <c r="Y4116">
        <v>34.799999999999997</v>
      </c>
      <c r="AC4116">
        <v>20.100000000000001</v>
      </c>
      <c r="AD4116">
        <v>41.4</v>
      </c>
    </row>
    <row r="4117" spans="1:30" x14ac:dyDescent="0.45">
      <c r="A4117" t="s">
        <v>282</v>
      </c>
      <c r="B4117">
        <v>32900</v>
      </c>
      <c r="C4117" t="s">
        <v>696</v>
      </c>
      <c r="E4117" t="s">
        <v>38</v>
      </c>
      <c r="F4117" t="s">
        <v>39</v>
      </c>
      <c r="H4117">
        <v>1</v>
      </c>
      <c r="I4117" t="s">
        <v>32</v>
      </c>
      <c r="J4117">
        <v>1</v>
      </c>
      <c r="K4117" t="s">
        <v>32</v>
      </c>
      <c r="L4117">
        <v>0</v>
      </c>
      <c r="M4117" t="s">
        <v>32</v>
      </c>
      <c r="N4117">
        <v>2012</v>
      </c>
      <c r="O4117">
        <v>410</v>
      </c>
      <c r="P4117">
        <v>4578632</v>
      </c>
      <c r="Q4117">
        <v>138</v>
      </c>
      <c r="R4117">
        <v>4548706</v>
      </c>
      <c r="S4117">
        <v>11508</v>
      </c>
      <c r="T4117">
        <v>473943</v>
      </c>
      <c r="U4117">
        <v>272</v>
      </c>
      <c r="W4117">
        <v>15.3</v>
      </c>
      <c r="X4117">
        <v>6.3</v>
      </c>
      <c r="Y4117">
        <v>20.399999999999999</v>
      </c>
      <c r="Z4117">
        <v>6.6</v>
      </c>
      <c r="AA4117">
        <v>11.6</v>
      </c>
      <c r="AB4117">
        <v>15</v>
      </c>
      <c r="AC4117">
        <v>25.5</v>
      </c>
    </row>
    <row r="4118" spans="1:30" x14ac:dyDescent="0.45">
      <c r="A4118" t="s">
        <v>282</v>
      </c>
      <c r="B4118">
        <v>32900</v>
      </c>
      <c r="C4118" t="s">
        <v>696</v>
      </c>
      <c r="E4118">
        <v>42</v>
      </c>
      <c r="F4118" t="s">
        <v>40</v>
      </c>
      <c r="H4118">
        <v>1</v>
      </c>
      <c r="I4118" t="s">
        <v>32</v>
      </c>
      <c r="J4118">
        <v>1</v>
      </c>
      <c r="K4118" t="s">
        <v>32</v>
      </c>
      <c r="L4118">
        <v>0</v>
      </c>
      <c r="M4118" t="s">
        <v>32</v>
      </c>
      <c r="N4118">
        <v>2012</v>
      </c>
      <c r="O4118">
        <v>272</v>
      </c>
      <c r="P4118">
        <v>2044170</v>
      </c>
      <c r="Q4118">
        <v>109</v>
      </c>
      <c r="R4118">
        <v>2037966</v>
      </c>
      <c r="S4118">
        <v>2427</v>
      </c>
      <c r="T4118">
        <v>85372</v>
      </c>
      <c r="U4118">
        <v>163</v>
      </c>
      <c r="V4118">
        <v>6204</v>
      </c>
      <c r="W4118">
        <v>25.9</v>
      </c>
      <c r="X4118">
        <v>15.6</v>
      </c>
      <c r="Y4118">
        <v>39.9</v>
      </c>
      <c r="Z4118">
        <v>16.3</v>
      </c>
      <c r="AA4118">
        <v>50.3</v>
      </c>
      <c r="AB4118">
        <v>35.5</v>
      </c>
      <c r="AC4118">
        <v>33.200000000000003</v>
      </c>
      <c r="AD4118">
        <v>33.9</v>
      </c>
    </row>
    <row r="4119" spans="1:30" x14ac:dyDescent="0.45">
      <c r="A4119" t="s">
        <v>282</v>
      </c>
      <c r="B4119">
        <v>32900</v>
      </c>
      <c r="C4119" t="s">
        <v>696</v>
      </c>
      <c r="E4119" t="s">
        <v>41</v>
      </c>
      <c r="F4119" t="s">
        <v>42</v>
      </c>
      <c r="H4119">
        <v>1</v>
      </c>
      <c r="I4119" t="s">
        <v>32</v>
      </c>
      <c r="J4119">
        <v>1</v>
      </c>
      <c r="K4119" t="s">
        <v>32</v>
      </c>
      <c r="L4119">
        <v>0</v>
      </c>
      <c r="M4119" t="s">
        <v>32</v>
      </c>
      <c r="N4119">
        <v>2012</v>
      </c>
      <c r="O4119">
        <v>1536</v>
      </c>
      <c r="P4119">
        <v>2412622</v>
      </c>
      <c r="Q4119">
        <v>477</v>
      </c>
      <c r="R4119">
        <v>2358196</v>
      </c>
      <c r="S4119">
        <v>8798</v>
      </c>
      <c r="T4119">
        <v>199412</v>
      </c>
      <c r="U4119">
        <v>1058</v>
      </c>
      <c r="W4119">
        <v>18.600000000000001</v>
      </c>
      <c r="X4119">
        <v>26.6</v>
      </c>
      <c r="Y4119">
        <v>20.6</v>
      </c>
      <c r="Z4119">
        <v>27.2</v>
      </c>
      <c r="AA4119">
        <v>24.8</v>
      </c>
      <c r="AB4119">
        <v>26</v>
      </c>
      <c r="AC4119">
        <v>20.7</v>
      </c>
    </row>
    <row r="4120" spans="1:30" x14ac:dyDescent="0.45">
      <c r="A4120" t="s">
        <v>282</v>
      </c>
      <c r="B4120">
        <v>32900</v>
      </c>
      <c r="C4120" t="s">
        <v>696</v>
      </c>
      <c r="E4120" t="s">
        <v>43</v>
      </c>
      <c r="F4120" t="s">
        <v>44</v>
      </c>
      <c r="G4120" t="s">
        <v>45</v>
      </c>
      <c r="H4120">
        <v>1</v>
      </c>
      <c r="I4120" t="s">
        <v>32</v>
      </c>
      <c r="J4120">
        <v>1</v>
      </c>
      <c r="K4120" t="s">
        <v>32</v>
      </c>
      <c r="L4120">
        <v>0</v>
      </c>
      <c r="M4120" t="s">
        <v>32</v>
      </c>
      <c r="N4120">
        <v>2012</v>
      </c>
      <c r="O4120">
        <v>1356</v>
      </c>
      <c r="P4120">
        <v>432047</v>
      </c>
      <c r="Q4120">
        <v>146</v>
      </c>
      <c r="R4120">
        <v>330021</v>
      </c>
      <c r="S4120">
        <v>2044</v>
      </c>
      <c r="T4120">
        <v>85647</v>
      </c>
      <c r="U4120">
        <v>1209</v>
      </c>
      <c r="V4120">
        <v>102026</v>
      </c>
      <c r="W4120">
        <v>13.3</v>
      </c>
      <c r="X4120">
        <v>22</v>
      </c>
      <c r="Y4120">
        <v>38.700000000000003</v>
      </c>
      <c r="Z4120">
        <v>30.7</v>
      </c>
      <c r="AA4120">
        <v>20</v>
      </c>
      <c r="AB4120">
        <v>32.200000000000003</v>
      </c>
      <c r="AC4120">
        <v>13.9</v>
      </c>
      <c r="AD4120">
        <v>17.3</v>
      </c>
    </row>
    <row r="4121" spans="1:30" x14ac:dyDescent="0.45">
      <c r="A4121" t="s">
        <v>282</v>
      </c>
      <c r="B4121">
        <v>32900</v>
      </c>
      <c r="C4121" t="s">
        <v>696</v>
      </c>
      <c r="E4121">
        <v>51</v>
      </c>
      <c r="F4121" t="s">
        <v>46</v>
      </c>
      <c r="H4121">
        <v>1</v>
      </c>
      <c r="I4121" t="s">
        <v>32</v>
      </c>
      <c r="J4121">
        <v>1</v>
      </c>
      <c r="K4121" t="s">
        <v>32</v>
      </c>
      <c r="L4121">
        <v>0</v>
      </c>
      <c r="M4121" t="s">
        <v>32</v>
      </c>
      <c r="N4121">
        <v>2012</v>
      </c>
      <c r="O4121">
        <v>139</v>
      </c>
      <c r="P4121">
        <v>576830</v>
      </c>
      <c r="Q4121">
        <v>20</v>
      </c>
      <c r="R4121">
        <v>574817</v>
      </c>
      <c r="S4121">
        <v>1129</v>
      </c>
      <c r="T4121">
        <v>43381</v>
      </c>
      <c r="U4121">
        <v>119</v>
      </c>
      <c r="W4121">
        <v>45.3</v>
      </c>
      <c r="X4121">
        <v>6</v>
      </c>
      <c r="Y4121">
        <v>18.7</v>
      </c>
      <c r="Z4121">
        <v>6.3</v>
      </c>
      <c r="AA4121">
        <v>8.9</v>
      </c>
      <c r="AB4121">
        <v>5.3</v>
      </c>
      <c r="AC4121">
        <v>51.3</v>
      </c>
    </row>
    <row r="4122" spans="1:30" x14ac:dyDescent="0.45">
      <c r="A4122" t="s">
        <v>282</v>
      </c>
      <c r="B4122">
        <v>32900</v>
      </c>
      <c r="C4122" t="s">
        <v>696</v>
      </c>
      <c r="E4122">
        <v>52</v>
      </c>
      <c r="F4122" t="s">
        <v>47</v>
      </c>
      <c r="G4122" t="s">
        <v>48</v>
      </c>
      <c r="H4122">
        <v>1</v>
      </c>
      <c r="I4122" t="s">
        <v>32</v>
      </c>
      <c r="J4122">
        <v>1</v>
      </c>
      <c r="K4122" t="s">
        <v>32</v>
      </c>
      <c r="L4122">
        <v>0</v>
      </c>
      <c r="M4122" t="s">
        <v>32</v>
      </c>
      <c r="N4122">
        <v>2012</v>
      </c>
      <c r="O4122">
        <v>273</v>
      </c>
      <c r="P4122">
        <v>187494</v>
      </c>
      <c r="Q4122">
        <v>110</v>
      </c>
      <c r="R4122">
        <v>182544</v>
      </c>
      <c r="S4122">
        <v>1260</v>
      </c>
      <c r="T4122">
        <v>51031</v>
      </c>
      <c r="U4122">
        <v>164</v>
      </c>
      <c r="W4122">
        <v>28.9</v>
      </c>
      <c r="X4122">
        <v>17.600000000000001</v>
      </c>
      <c r="Y4122">
        <v>40.4</v>
      </c>
      <c r="Z4122">
        <v>19</v>
      </c>
      <c r="AA4122">
        <v>42</v>
      </c>
      <c r="AB4122">
        <v>33.1</v>
      </c>
      <c r="AC4122">
        <v>28.1</v>
      </c>
    </row>
    <row r="4123" spans="1:30" x14ac:dyDescent="0.45">
      <c r="A4123" t="s">
        <v>282</v>
      </c>
      <c r="B4123">
        <v>32900</v>
      </c>
      <c r="C4123" t="s">
        <v>696</v>
      </c>
      <c r="E4123">
        <v>53</v>
      </c>
      <c r="F4123" t="s">
        <v>49</v>
      </c>
      <c r="H4123">
        <v>1</v>
      </c>
      <c r="I4123" t="s">
        <v>32</v>
      </c>
      <c r="J4123">
        <v>1</v>
      </c>
      <c r="K4123" t="s">
        <v>32</v>
      </c>
      <c r="L4123">
        <v>0</v>
      </c>
      <c r="M4123" t="s">
        <v>32</v>
      </c>
      <c r="N4123">
        <v>2012</v>
      </c>
      <c r="O4123">
        <v>988</v>
      </c>
      <c r="P4123">
        <v>162729</v>
      </c>
      <c r="Q4123">
        <v>115</v>
      </c>
      <c r="R4123">
        <v>83992</v>
      </c>
      <c r="S4123">
        <v>440</v>
      </c>
      <c r="T4123">
        <v>13013</v>
      </c>
      <c r="U4123">
        <v>873</v>
      </c>
      <c r="V4123">
        <v>78737</v>
      </c>
      <c r="W4123">
        <v>10.3</v>
      </c>
      <c r="X4123">
        <v>30</v>
      </c>
      <c r="Y4123">
        <v>30.8</v>
      </c>
      <c r="Z4123">
        <v>42.2</v>
      </c>
      <c r="AA4123">
        <v>45.5</v>
      </c>
      <c r="AB4123">
        <v>42.4</v>
      </c>
      <c r="AC4123">
        <v>11</v>
      </c>
      <c r="AD4123">
        <v>47.9</v>
      </c>
    </row>
    <row r="4124" spans="1:30" x14ac:dyDescent="0.45">
      <c r="A4124" t="s">
        <v>282</v>
      </c>
      <c r="B4124">
        <v>32900</v>
      </c>
      <c r="C4124" t="s">
        <v>696</v>
      </c>
      <c r="E4124">
        <v>54</v>
      </c>
      <c r="F4124" t="s">
        <v>50</v>
      </c>
      <c r="H4124">
        <v>1</v>
      </c>
      <c r="I4124" t="s">
        <v>32</v>
      </c>
      <c r="J4124">
        <v>1</v>
      </c>
      <c r="K4124" t="s">
        <v>32</v>
      </c>
      <c r="L4124">
        <v>0</v>
      </c>
      <c r="M4124" t="s">
        <v>32</v>
      </c>
      <c r="N4124">
        <v>2012</v>
      </c>
      <c r="O4124">
        <v>736</v>
      </c>
      <c r="Q4124">
        <v>62</v>
      </c>
      <c r="U4124">
        <v>674</v>
      </c>
      <c r="W4124">
        <v>17.7</v>
      </c>
      <c r="Y4124">
        <v>57.2</v>
      </c>
      <c r="AC4124">
        <v>18.2</v>
      </c>
    </row>
    <row r="4125" spans="1:30" x14ac:dyDescent="0.45">
      <c r="A4125" t="s">
        <v>282</v>
      </c>
      <c r="B4125">
        <v>32900</v>
      </c>
      <c r="C4125" t="s">
        <v>696</v>
      </c>
      <c r="E4125">
        <v>56</v>
      </c>
      <c r="F4125" t="s">
        <v>51</v>
      </c>
      <c r="H4125">
        <v>1</v>
      </c>
      <c r="I4125" t="s">
        <v>32</v>
      </c>
      <c r="J4125">
        <v>1</v>
      </c>
      <c r="K4125" t="s">
        <v>32</v>
      </c>
      <c r="L4125">
        <v>0</v>
      </c>
      <c r="M4125" t="s">
        <v>32</v>
      </c>
      <c r="N4125">
        <v>2012</v>
      </c>
      <c r="O4125">
        <v>1281</v>
      </c>
      <c r="Q4125">
        <v>151</v>
      </c>
      <c r="U4125">
        <v>1130</v>
      </c>
      <c r="W4125">
        <v>10.8</v>
      </c>
      <c r="Y4125">
        <v>51.6</v>
      </c>
      <c r="AC4125">
        <v>12.5</v>
      </c>
    </row>
    <row r="4126" spans="1:30" x14ac:dyDescent="0.45">
      <c r="A4126" t="s">
        <v>282</v>
      </c>
      <c r="B4126">
        <v>32900</v>
      </c>
      <c r="C4126" t="s">
        <v>696</v>
      </c>
      <c r="E4126">
        <v>61</v>
      </c>
      <c r="F4126" t="s">
        <v>52</v>
      </c>
      <c r="H4126">
        <v>1</v>
      </c>
      <c r="I4126" t="s">
        <v>32</v>
      </c>
      <c r="J4126">
        <v>1</v>
      </c>
      <c r="K4126" t="s">
        <v>32</v>
      </c>
      <c r="L4126">
        <v>0</v>
      </c>
      <c r="M4126" t="s">
        <v>32</v>
      </c>
      <c r="N4126">
        <v>2012</v>
      </c>
      <c r="O4126">
        <v>320</v>
      </c>
      <c r="P4126">
        <v>6985</v>
      </c>
      <c r="Q4126">
        <v>13</v>
      </c>
      <c r="R4126">
        <v>4573</v>
      </c>
      <c r="S4126">
        <v>131</v>
      </c>
      <c r="T4126">
        <v>2265</v>
      </c>
      <c r="U4126">
        <v>307</v>
      </c>
      <c r="V4126">
        <v>2413</v>
      </c>
      <c r="W4126">
        <v>32.6</v>
      </c>
      <c r="X4126">
        <v>12</v>
      </c>
      <c r="Y4126">
        <v>36.799999999999997</v>
      </c>
      <c r="Z4126">
        <v>5.8</v>
      </c>
      <c r="AA4126">
        <v>19.2</v>
      </c>
      <c r="AB4126">
        <v>3.6</v>
      </c>
      <c r="AC4126">
        <v>32.6</v>
      </c>
      <c r="AD4126">
        <v>34.1</v>
      </c>
    </row>
    <row r="4127" spans="1:30" x14ac:dyDescent="0.45">
      <c r="A4127" t="s">
        <v>282</v>
      </c>
      <c r="B4127">
        <v>32900</v>
      </c>
      <c r="C4127" t="s">
        <v>696</v>
      </c>
      <c r="E4127">
        <v>62</v>
      </c>
      <c r="F4127" t="s">
        <v>53</v>
      </c>
      <c r="H4127">
        <v>1</v>
      </c>
      <c r="I4127" t="s">
        <v>32</v>
      </c>
      <c r="J4127">
        <v>1</v>
      </c>
      <c r="K4127" t="s">
        <v>32</v>
      </c>
      <c r="L4127">
        <v>0</v>
      </c>
      <c r="M4127" t="s">
        <v>32</v>
      </c>
      <c r="N4127">
        <v>2012</v>
      </c>
      <c r="O4127">
        <v>1323</v>
      </c>
      <c r="P4127">
        <v>725142</v>
      </c>
      <c r="Q4127">
        <v>304</v>
      </c>
      <c r="R4127">
        <v>678749</v>
      </c>
      <c r="S4127">
        <v>5467</v>
      </c>
      <c r="T4127">
        <v>260494</v>
      </c>
      <c r="U4127">
        <v>1019</v>
      </c>
      <c r="W4127">
        <v>11.6</v>
      </c>
      <c r="X4127">
        <v>8.1999999999999993</v>
      </c>
      <c r="Y4127">
        <v>30.6</v>
      </c>
      <c r="Z4127">
        <v>8.3000000000000007</v>
      </c>
      <c r="AA4127">
        <v>6.3</v>
      </c>
      <c r="AB4127">
        <v>8.3000000000000007</v>
      </c>
      <c r="AC4127">
        <v>12.1</v>
      </c>
    </row>
    <row r="4128" spans="1:30" x14ac:dyDescent="0.45">
      <c r="A4128" t="s">
        <v>282</v>
      </c>
      <c r="B4128">
        <v>32900</v>
      </c>
      <c r="C4128" t="s">
        <v>696</v>
      </c>
      <c r="E4128">
        <v>71</v>
      </c>
      <c r="F4128" t="s">
        <v>54</v>
      </c>
      <c r="H4128">
        <v>1</v>
      </c>
      <c r="I4128" t="s">
        <v>32</v>
      </c>
      <c r="J4128">
        <v>1</v>
      </c>
      <c r="K4128" t="s">
        <v>32</v>
      </c>
      <c r="L4128">
        <v>0</v>
      </c>
      <c r="M4128" t="s">
        <v>32</v>
      </c>
      <c r="N4128">
        <v>2012</v>
      </c>
      <c r="O4128">
        <v>527</v>
      </c>
      <c r="P4128">
        <v>18528</v>
      </c>
      <c r="Q4128">
        <v>21</v>
      </c>
      <c r="R4128">
        <v>12973</v>
      </c>
      <c r="S4128">
        <v>250</v>
      </c>
      <c r="T4128">
        <v>2917</v>
      </c>
      <c r="U4128">
        <v>506</v>
      </c>
      <c r="V4128">
        <v>5555</v>
      </c>
      <c r="W4128">
        <v>14.3</v>
      </c>
      <c r="X4128">
        <v>15.3</v>
      </c>
      <c r="Y4128">
        <v>38.9</v>
      </c>
      <c r="Z4128">
        <v>18.600000000000001</v>
      </c>
      <c r="AA4128">
        <v>16</v>
      </c>
      <c r="AB4128">
        <v>20.100000000000001</v>
      </c>
      <c r="AC4128">
        <v>14.8</v>
      </c>
      <c r="AD4128">
        <v>25.3</v>
      </c>
    </row>
    <row r="4129" spans="1:30" x14ac:dyDescent="0.45">
      <c r="A4129" t="s">
        <v>282</v>
      </c>
      <c r="B4129">
        <v>32900</v>
      </c>
      <c r="C4129" t="s">
        <v>696</v>
      </c>
      <c r="E4129">
        <v>72</v>
      </c>
      <c r="F4129" t="s">
        <v>55</v>
      </c>
      <c r="H4129">
        <v>1</v>
      </c>
      <c r="I4129" t="s">
        <v>32</v>
      </c>
      <c r="J4129">
        <v>1</v>
      </c>
      <c r="K4129" t="s">
        <v>32</v>
      </c>
      <c r="L4129">
        <v>0</v>
      </c>
      <c r="M4129" t="s">
        <v>32</v>
      </c>
      <c r="N4129">
        <v>2012</v>
      </c>
      <c r="O4129">
        <v>417</v>
      </c>
      <c r="P4129">
        <v>169407</v>
      </c>
      <c r="Q4129">
        <v>231</v>
      </c>
      <c r="R4129">
        <v>151811</v>
      </c>
      <c r="S4129">
        <v>2807</v>
      </c>
      <c r="T4129">
        <v>36204</v>
      </c>
      <c r="U4129">
        <v>186</v>
      </c>
      <c r="W4129">
        <v>31.3</v>
      </c>
      <c r="X4129">
        <v>11</v>
      </c>
      <c r="Y4129">
        <v>35.799999999999997</v>
      </c>
      <c r="Z4129">
        <v>11.1</v>
      </c>
      <c r="AA4129">
        <v>15.1</v>
      </c>
      <c r="AB4129">
        <v>10.199999999999999</v>
      </c>
      <c r="AC4129">
        <v>33</v>
      </c>
    </row>
    <row r="4130" spans="1:30" x14ac:dyDescent="0.45">
      <c r="A4130" t="s">
        <v>282</v>
      </c>
      <c r="B4130">
        <v>32900</v>
      </c>
      <c r="C4130" t="s">
        <v>696</v>
      </c>
      <c r="E4130">
        <v>81</v>
      </c>
      <c r="F4130" t="s">
        <v>56</v>
      </c>
      <c r="G4130" t="s">
        <v>57</v>
      </c>
      <c r="H4130">
        <v>1</v>
      </c>
      <c r="I4130" t="s">
        <v>32</v>
      </c>
      <c r="J4130">
        <v>1</v>
      </c>
      <c r="K4130" t="s">
        <v>32</v>
      </c>
      <c r="L4130">
        <v>0</v>
      </c>
      <c r="M4130" t="s">
        <v>32</v>
      </c>
      <c r="N4130">
        <v>2012</v>
      </c>
      <c r="O4130">
        <v>1574</v>
      </c>
      <c r="P4130">
        <v>113910</v>
      </c>
      <c r="Q4130">
        <v>134</v>
      </c>
      <c r="R4130">
        <v>54914</v>
      </c>
      <c r="S4130">
        <v>782</v>
      </c>
      <c r="T4130">
        <v>18781</v>
      </c>
      <c r="U4130">
        <v>1439</v>
      </c>
      <c r="W4130">
        <v>12</v>
      </c>
      <c r="X4130">
        <v>32</v>
      </c>
      <c r="Y4130">
        <v>41.7</v>
      </c>
      <c r="Z4130">
        <v>33.799999999999997</v>
      </c>
      <c r="AA4130">
        <v>52.2</v>
      </c>
      <c r="AB4130">
        <v>37.1</v>
      </c>
      <c r="AC4130">
        <v>14.1</v>
      </c>
    </row>
    <row r="4131" spans="1:30" x14ac:dyDescent="0.45">
      <c r="A4131" t="s">
        <v>283</v>
      </c>
      <c r="B4131">
        <v>33100</v>
      </c>
      <c r="C4131" t="s">
        <v>697</v>
      </c>
      <c r="E4131">
        <v>0</v>
      </c>
      <c r="F4131" t="s">
        <v>31</v>
      </c>
      <c r="H4131">
        <v>1</v>
      </c>
      <c r="I4131" t="s">
        <v>32</v>
      </c>
      <c r="J4131">
        <v>1</v>
      </c>
      <c r="K4131" t="s">
        <v>32</v>
      </c>
      <c r="L4131">
        <v>0</v>
      </c>
      <c r="M4131" t="s">
        <v>32</v>
      </c>
      <c r="N4131">
        <v>2012</v>
      </c>
      <c r="O4131">
        <v>901027</v>
      </c>
      <c r="P4131">
        <v>549691874</v>
      </c>
      <c r="Q4131">
        <v>149962</v>
      </c>
      <c r="R4131">
        <v>520125185</v>
      </c>
      <c r="S4131">
        <v>2241349</v>
      </c>
      <c r="T4131">
        <v>97321738</v>
      </c>
      <c r="U4131">
        <v>751065</v>
      </c>
      <c r="V4131">
        <v>29566689</v>
      </c>
      <c r="W4131">
        <v>0.3</v>
      </c>
      <c r="X4131">
        <v>1.3</v>
      </c>
      <c r="Y4131">
        <v>0.7</v>
      </c>
      <c r="Z4131">
        <v>1.5</v>
      </c>
      <c r="AA4131">
        <v>1</v>
      </c>
      <c r="AB4131">
        <v>1</v>
      </c>
      <c r="AC4131">
        <v>0.4</v>
      </c>
      <c r="AD4131">
        <v>2</v>
      </c>
    </row>
    <row r="4132" spans="1:30" x14ac:dyDescent="0.45">
      <c r="A4132" t="s">
        <v>283</v>
      </c>
      <c r="B4132">
        <v>33100</v>
      </c>
      <c r="C4132" t="s">
        <v>697</v>
      </c>
      <c r="E4132">
        <v>11</v>
      </c>
      <c r="F4132" t="s">
        <v>33</v>
      </c>
      <c r="G4132" t="s">
        <v>34</v>
      </c>
      <c r="H4132">
        <v>1</v>
      </c>
      <c r="I4132" t="s">
        <v>32</v>
      </c>
      <c r="J4132">
        <v>1</v>
      </c>
      <c r="K4132" t="s">
        <v>32</v>
      </c>
      <c r="L4132">
        <v>0</v>
      </c>
      <c r="M4132" t="s">
        <v>32</v>
      </c>
      <c r="N4132">
        <v>2012</v>
      </c>
      <c r="O4132">
        <v>2738</v>
      </c>
      <c r="P4132">
        <v>222262</v>
      </c>
      <c r="Q4132">
        <v>132</v>
      </c>
      <c r="R4132">
        <v>135994</v>
      </c>
      <c r="S4132">
        <v>852</v>
      </c>
      <c r="T4132">
        <v>27261</v>
      </c>
      <c r="U4132">
        <v>2607</v>
      </c>
      <c r="V4132">
        <v>86268</v>
      </c>
      <c r="W4132">
        <v>8</v>
      </c>
      <c r="X4132">
        <v>11.2</v>
      </c>
      <c r="Y4132">
        <v>17.3</v>
      </c>
      <c r="Z4132">
        <v>12.2</v>
      </c>
      <c r="AA4132">
        <v>9.5</v>
      </c>
      <c r="AB4132">
        <v>11.2</v>
      </c>
      <c r="AC4132">
        <v>7.8</v>
      </c>
      <c r="AD4132">
        <v>25</v>
      </c>
    </row>
    <row r="4133" spans="1:30" x14ac:dyDescent="0.45">
      <c r="A4133" t="s">
        <v>283</v>
      </c>
      <c r="B4133">
        <v>33100</v>
      </c>
      <c r="C4133" t="s">
        <v>697</v>
      </c>
      <c r="E4133">
        <v>21</v>
      </c>
      <c r="F4133" t="s">
        <v>35</v>
      </c>
      <c r="H4133">
        <v>1</v>
      </c>
      <c r="I4133" t="s">
        <v>32</v>
      </c>
      <c r="J4133">
        <v>1</v>
      </c>
      <c r="K4133" t="s">
        <v>32</v>
      </c>
      <c r="L4133">
        <v>0</v>
      </c>
      <c r="M4133" t="s">
        <v>32</v>
      </c>
      <c r="N4133">
        <v>2012</v>
      </c>
      <c r="O4133">
        <v>148</v>
      </c>
      <c r="P4133">
        <v>232794</v>
      </c>
      <c r="Q4133">
        <v>28</v>
      </c>
      <c r="R4133">
        <v>221279</v>
      </c>
      <c r="S4133">
        <v>643</v>
      </c>
      <c r="T4133">
        <v>38735</v>
      </c>
      <c r="U4133">
        <v>119</v>
      </c>
      <c r="W4133">
        <v>20.2</v>
      </c>
      <c r="X4133">
        <v>9</v>
      </c>
      <c r="Y4133">
        <v>11.7</v>
      </c>
      <c r="Z4133">
        <v>9</v>
      </c>
      <c r="AA4133">
        <v>15.9</v>
      </c>
      <c r="AB4133">
        <v>11.2</v>
      </c>
      <c r="AC4133">
        <v>23.9</v>
      </c>
    </row>
    <row r="4134" spans="1:30" x14ac:dyDescent="0.45">
      <c r="A4134" t="s">
        <v>283</v>
      </c>
      <c r="B4134">
        <v>33100</v>
      </c>
      <c r="C4134" t="s">
        <v>697</v>
      </c>
      <c r="E4134">
        <v>22</v>
      </c>
      <c r="F4134" t="s">
        <v>36</v>
      </c>
      <c r="H4134">
        <v>1</v>
      </c>
      <c r="I4134" t="s">
        <v>32</v>
      </c>
      <c r="J4134">
        <v>1</v>
      </c>
      <c r="K4134" t="s">
        <v>32</v>
      </c>
      <c r="L4134">
        <v>0</v>
      </c>
      <c r="M4134" t="s">
        <v>32</v>
      </c>
      <c r="N4134">
        <v>2012</v>
      </c>
      <c r="O4134">
        <v>955</v>
      </c>
      <c r="Q4134">
        <v>42</v>
      </c>
      <c r="U4134">
        <v>913</v>
      </c>
      <c r="W4134">
        <v>8.6</v>
      </c>
      <c r="Y4134">
        <v>28.5</v>
      </c>
      <c r="AC4134">
        <v>8.5</v>
      </c>
    </row>
    <row r="4135" spans="1:30" x14ac:dyDescent="0.45">
      <c r="A4135" t="s">
        <v>283</v>
      </c>
      <c r="B4135">
        <v>33100</v>
      </c>
      <c r="C4135" t="s">
        <v>697</v>
      </c>
      <c r="E4135">
        <v>23</v>
      </c>
      <c r="F4135" t="s">
        <v>37</v>
      </c>
      <c r="H4135">
        <v>1</v>
      </c>
      <c r="I4135" t="s">
        <v>32</v>
      </c>
      <c r="J4135">
        <v>1</v>
      </c>
      <c r="K4135" t="s">
        <v>32</v>
      </c>
      <c r="L4135">
        <v>0</v>
      </c>
      <c r="M4135" t="s">
        <v>32</v>
      </c>
      <c r="N4135">
        <v>2012</v>
      </c>
      <c r="O4135">
        <v>72928</v>
      </c>
      <c r="P4135">
        <v>19818464</v>
      </c>
      <c r="Q4135">
        <v>11420</v>
      </c>
      <c r="R4135">
        <v>17875645</v>
      </c>
      <c r="S4135">
        <v>72175</v>
      </c>
      <c r="T4135">
        <v>3011559</v>
      </c>
      <c r="U4135">
        <v>61508</v>
      </c>
      <c r="V4135">
        <v>1942819</v>
      </c>
      <c r="W4135">
        <v>1.1000000000000001</v>
      </c>
      <c r="X4135">
        <v>7.8</v>
      </c>
      <c r="Y4135">
        <v>3.5</v>
      </c>
      <c r="Z4135">
        <v>9</v>
      </c>
      <c r="AA4135">
        <v>10.5</v>
      </c>
      <c r="AB4135">
        <v>9.1999999999999993</v>
      </c>
      <c r="AC4135">
        <v>1.5</v>
      </c>
      <c r="AD4135">
        <v>7.3</v>
      </c>
    </row>
    <row r="4136" spans="1:30" x14ac:dyDescent="0.45">
      <c r="A4136" t="s">
        <v>283</v>
      </c>
      <c r="B4136">
        <v>33100</v>
      </c>
      <c r="C4136" t="s">
        <v>697</v>
      </c>
      <c r="E4136" t="s">
        <v>38</v>
      </c>
      <c r="F4136" t="s">
        <v>39</v>
      </c>
      <c r="H4136">
        <v>1</v>
      </c>
      <c r="I4136" t="s">
        <v>32</v>
      </c>
      <c r="J4136">
        <v>1</v>
      </c>
      <c r="K4136" t="s">
        <v>32</v>
      </c>
      <c r="L4136">
        <v>0</v>
      </c>
      <c r="M4136" t="s">
        <v>32</v>
      </c>
      <c r="N4136">
        <v>2012</v>
      </c>
      <c r="O4136">
        <v>12550</v>
      </c>
      <c r="P4136">
        <v>17488853</v>
      </c>
      <c r="Q4136">
        <v>4430</v>
      </c>
      <c r="R4136">
        <v>16979108</v>
      </c>
      <c r="S4136">
        <v>65164</v>
      </c>
      <c r="T4136">
        <v>3075732</v>
      </c>
      <c r="U4136">
        <v>8120</v>
      </c>
      <c r="V4136">
        <v>509745</v>
      </c>
      <c r="W4136">
        <v>2.5</v>
      </c>
      <c r="X4136">
        <v>2.9</v>
      </c>
      <c r="Y4136">
        <v>3.7</v>
      </c>
      <c r="Z4136">
        <v>3.4</v>
      </c>
      <c r="AA4136">
        <v>5.5</v>
      </c>
      <c r="AB4136">
        <v>4.5999999999999996</v>
      </c>
      <c r="AC4136">
        <v>2.9</v>
      </c>
      <c r="AD4136">
        <v>33.9</v>
      </c>
    </row>
    <row r="4137" spans="1:30" x14ac:dyDescent="0.45">
      <c r="A4137" t="s">
        <v>283</v>
      </c>
      <c r="B4137">
        <v>33100</v>
      </c>
      <c r="C4137" t="s">
        <v>697</v>
      </c>
      <c r="E4137">
        <v>42</v>
      </c>
      <c r="F4137" t="s">
        <v>40</v>
      </c>
      <c r="H4137">
        <v>1</v>
      </c>
      <c r="I4137" t="s">
        <v>32</v>
      </c>
      <c r="J4137">
        <v>1</v>
      </c>
      <c r="K4137" t="s">
        <v>32</v>
      </c>
      <c r="L4137">
        <v>0</v>
      </c>
      <c r="M4137" t="s">
        <v>32</v>
      </c>
      <c r="N4137">
        <v>2012</v>
      </c>
      <c r="O4137">
        <v>34084</v>
      </c>
      <c r="P4137">
        <v>155872538</v>
      </c>
      <c r="Q4137">
        <v>15386</v>
      </c>
      <c r="R4137">
        <v>153636951</v>
      </c>
      <c r="S4137">
        <v>134611</v>
      </c>
      <c r="T4137">
        <v>6935762</v>
      </c>
      <c r="U4137">
        <v>18698</v>
      </c>
      <c r="V4137">
        <v>2235586</v>
      </c>
      <c r="W4137">
        <v>2.2999999999999998</v>
      </c>
      <c r="X4137">
        <v>3.7</v>
      </c>
      <c r="Y4137">
        <v>3.7</v>
      </c>
      <c r="Z4137">
        <v>3.9</v>
      </c>
      <c r="AA4137">
        <v>4.7</v>
      </c>
      <c r="AB4137">
        <v>4.3</v>
      </c>
      <c r="AC4137">
        <v>3</v>
      </c>
      <c r="AD4137">
        <v>15.6</v>
      </c>
    </row>
    <row r="4138" spans="1:30" x14ac:dyDescent="0.45">
      <c r="A4138" t="s">
        <v>283</v>
      </c>
      <c r="B4138">
        <v>33100</v>
      </c>
      <c r="C4138" t="s">
        <v>697</v>
      </c>
      <c r="E4138" t="s">
        <v>41</v>
      </c>
      <c r="F4138" t="s">
        <v>42</v>
      </c>
      <c r="H4138">
        <v>1</v>
      </c>
      <c r="I4138" t="s">
        <v>32</v>
      </c>
      <c r="J4138">
        <v>1</v>
      </c>
      <c r="K4138" t="s">
        <v>32</v>
      </c>
      <c r="L4138">
        <v>0</v>
      </c>
      <c r="M4138" t="s">
        <v>32</v>
      </c>
      <c r="N4138">
        <v>2012</v>
      </c>
      <c r="O4138">
        <v>65584</v>
      </c>
      <c r="P4138">
        <v>90130642</v>
      </c>
      <c r="Q4138">
        <v>16123</v>
      </c>
      <c r="R4138">
        <v>88132623</v>
      </c>
      <c r="S4138">
        <v>286059</v>
      </c>
      <c r="T4138">
        <v>7682777</v>
      </c>
      <c r="U4138">
        <v>49462</v>
      </c>
      <c r="V4138">
        <v>1998018</v>
      </c>
      <c r="W4138">
        <v>1</v>
      </c>
      <c r="X4138">
        <v>1.7</v>
      </c>
      <c r="Y4138">
        <v>1.7</v>
      </c>
      <c r="Z4138">
        <v>1.7</v>
      </c>
      <c r="AA4138">
        <v>1.8</v>
      </c>
      <c r="AB4138">
        <v>2</v>
      </c>
      <c r="AC4138">
        <v>1.1000000000000001</v>
      </c>
      <c r="AD4138">
        <v>8</v>
      </c>
    </row>
    <row r="4139" spans="1:30" x14ac:dyDescent="0.45">
      <c r="A4139" t="s">
        <v>283</v>
      </c>
      <c r="B4139">
        <v>33100</v>
      </c>
      <c r="C4139" t="s">
        <v>697</v>
      </c>
      <c r="E4139" t="s">
        <v>43</v>
      </c>
      <c r="F4139" t="s">
        <v>44</v>
      </c>
      <c r="G4139" t="s">
        <v>45</v>
      </c>
      <c r="H4139">
        <v>1</v>
      </c>
      <c r="I4139" t="s">
        <v>32</v>
      </c>
      <c r="J4139">
        <v>1</v>
      </c>
      <c r="K4139" t="s">
        <v>32</v>
      </c>
      <c r="L4139">
        <v>0</v>
      </c>
      <c r="M4139" t="s">
        <v>32</v>
      </c>
      <c r="N4139">
        <v>2012</v>
      </c>
      <c r="O4139">
        <v>49217</v>
      </c>
      <c r="P4139">
        <v>29427586</v>
      </c>
      <c r="Q4139">
        <v>5183</v>
      </c>
      <c r="R4139">
        <v>27732892</v>
      </c>
      <c r="S4139">
        <v>82879</v>
      </c>
      <c r="T4139">
        <v>3682915</v>
      </c>
      <c r="U4139">
        <v>44034</v>
      </c>
      <c r="V4139">
        <v>1694694</v>
      </c>
      <c r="W4139">
        <v>1.5</v>
      </c>
      <c r="X4139">
        <v>4.2</v>
      </c>
      <c r="Y4139">
        <v>3.6</v>
      </c>
      <c r="Z4139">
        <v>4.7</v>
      </c>
      <c r="AA4139">
        <v>3.3</v>
      </c>
      <c r="AB4139">
        <v>3.5</v>
      </c>
      <c r="AC4139">
        <v>1.7</v>
      </c>
      <c r="AD4139">
        <v>5.3</v>
      </c>
    </row>
    <row r="4140" spans="1:30" x14ac:dyDescent="0.45">
      <c r="A4140" t="s">
        <v>283</v>
      </c>
      <c r="B4140">
        <v>33100</v>
      </c>
      <c r="C4140" t="s">
        <v>697</v>
      </c>
      <c r="E4140">
        <v>51</v>
      </c>
      <c r="F4140" t="s">
        <v>46</v>
      </c>
      <c r="H4140">
        <v>1</v>
      </c>
      <c r="I4140" t="s">
        <v>32</v>
      </c>
      <c r="J4140">
        <v>1</v>
      </c>
      <c r="K4140" t="s">
        <v>32</v>
      </c>
      <c r="L4140">
        <v>0</v>
      </c>
      <c r="M4140" t="s">
        <v>32</v>
      </c>
      <c r="N4140">
        <v>2012</v>
      </c>
      <c r="O4140">
        <v>10565</v>
      </c>
      <c r="P4140">
        <v>25414711</v>
      </c>
      <c r="Q4140">
        <v>2067</v>
      </c>
      <c r="R4140">
        <v>25072045</v>
      </c>
      <c r="S4140">
        <v>53032</v>
      </c>
      <c r="T4140">
        <v>4189796</v>
      </c>
      <c r="U4140">
        <v>8499</v>
      </c>
      <c r="V4140">
        <v>342666</v>
      </c>
      <c r="W4140">
        <v>2.4</v>
      </c>
      <c r="X4140">
        <v>2.2000000000000002</v>
      </c>
      <c r="Y4140">
        <v>3.9</v>
      </c>
      <c r="Z4140">
        <v>2.2999999999999998</v>
      </c>
      <c r="AA4140">
        <v>2.2999999999999998</v>
      </c>
      <c r="AB4140">
        <v>2.1</v>
      </c>
      <c r="AC4140">
        <v>3</v>
      </c>
      <c r="AD4140">
        <v>6.1</v>
      </c>
    </row>
    <row r="4141" spans="1:30" x14ac:dyDescent="0.45">
      <c r="A4141" t="s">
        <v>283</v>
      </c>
      <c r="B4141">
        <v>33100</v>
      </c>
      <c r="C4141" t="s">
        <v>697</v>
      </c>
      <c r="E4141">
        <v>52</v>
      </c>
      <c r="F4141" t="s">
        <v>47</v>
      </c>
      <c r="G4141" t="s">
        <v>48</v>
      </c>
      <c r="H4141">
        <v>1</v>
      </c>
      <c r="I4141" t="s">
        <v>32</v>
      </c>
      <c r="J4141">
        <v>1</v>
      </c>
      <c r="K4141" t="s">
        <v>32</v>
      </c>
      <c r="L4141">
        <v>0</v>
      </c>
      <c r="M4141" t="s">
        <v>32</v>
      </c>
      <c r="N4141">
        <v>2012</v>
      </c>
      <c r="O4141">
        <v>30696</v>
      </c>
      <c r="P4141">
        <v>43440594</v>
      </c>
      <c r="Q4141">
        <v>7043</v>
      </c>
      <c r="R4141">
        <v>41529816</v>
      </c>
      <c r="S4141">
        <v>103431</v>
      </c>
      <c r="T4141">
        <v>8102363</v>
      </c>
      <c r="U4141">
        <v>23653</v>
      </c>
      <c r="V4141">
        <v>1910777</v>
      </c>
      <c r="W4141">
        <v>1.9</v>
      </c>
      <c r="X4141">
        <v>2.6</v>
      </c>
      <c r="Y4141">
        <v>3</v>
      </c>
      <c r="Z4141">
        <v>2.8</v>
      </c>
      <c r="AA4141">
        <v>4.3</v>
      </c>
      <c r="AB4141">
        <v>3.8</v>
      </c>
      <c r="AC4141">
        <v>1.9</v>
      </c>
      <c r="AD4141">
        <v>8.5</v>
      </c>
    </row>
    <row r="4142" spans="1:30" x14ac:dyDescent="0.45">
      <c r="A4142" t="s">
        <v>283</v>
      </c>
      <c r="B4142">
        <v>33100</v>
      </c>
      <c r="C4142" t="s">
        <v>697</v>
      </c>
      <c r="E4142">
        <v>53</v>
      </c>
      <c r="F4142" t="s">
        <v>49</v>
      </c>
      <c r="H4142">
        <v>1</v>
      </c>
      <c r="I4142" t="s">
        <v>32</v>
      </c>
      <c r="J4142">
        <v>1</v>
      </c>
      <c r="K4142" t="s">
        <v>32</v>
      </c>
      <c r="L4142">
        <v>0</v>
      </c>
      <c r="M4142" t="s">
        <v>32</v>
      </c>
      <c r="N4142">
        <v>2012</v>
      </c>
      <c r="O4142">
        <v>97676</v>
      </c>
      <c r="P4142">
        <v>17938715</v>
      </c>
      <c r="Q4142">
        <v>9231</v>
      </c>
      <c r="R4142">
        <v>10956567</v>
      </c>
      <c r="S4142">
        <v>54163</v>
      </c>
      <c r="T4142">
        <v>2115199</v>
      </c>
      <c r="U4142">
        <v>88446</v>
      </c>
      <c r="V4142">
        <v>6982148</v>
      </c>
      <c r="W4142">
        <v>1.1000000000000001</v>
      </c>
      <c r="X4142">
        <v>3.8</v>
      </c>
      <c r="Y4142">
        <v>4.0999999999999996</v>
      </c>
      <c r="Z4142">
        <v>4.5999999999999996</v>
      </c>
      <c r="AA4142">
        <v>5.0999999999999996</v>
      </c>
      <c r="AB4142">
        <v>4.0999999999999996</v>
      </c>
      <c r="AC4142">
        <v>1.3</v>
      </c>
      <c r="AD4142">
        <v>4.3</v>
      </c>
    </row>
    <row r="4143" spans="1:30" x14ac:dyDescent="0.45">
      <c r="A4143" t="s">
        <v>283</v>
      </c>
      <c r="B4143">
        <v>33100</v>
      </c>
      <c r="C4143" t="s">
        <v>697</v>
      </c>
      <c r="E4143">
        <v>54</v>
      </c>
      <c r="F4143" t="s">
        <v>50</v>
      </c>
      <c r="H4143">
        <v>1</v>
      </c>
      <c r="I4143" t="s">
        <v>32</v>
      </c>
      <c r="J4143">
        <v>1</v>
      </c>
      <c r="K4143" t="s">
        <v>32</v>
      </c>
      <c r="L4143">
        <v>0</v>
      </c>
      <c r="M4143" t="s">
        <v>32</v>
      </c>
      <c r="N4143">
        <v>2012</v>
      </c>
      <c r="O4143">
        <v>118886</v>
      </c>
      <c r="P4143">
        <v>30458774</v>
      </c>
      <c r="Q4143">
        <v>27926</v>
      </c>
      <c r="R4143">
        <v>26427056</v>
      </c>
      <c r="S4143">
        <v>143364</v>
      </c>
      <c r="T4143">
        <v>9185134</v>
      </c>
      <c r="U4143">
        <v>90960</v>
      </c>
      <c r="V4143">
        <v>4031718</v>
      </c>
      <c r="W4143">
        <v>0.9</v>
      </c>
      <c r="X4143">
        <v>2.7</v>
      </c>
      <c r="Y4143">
        <v>1.6</v>
      </c>
      <c r="Z4143">
        <v>3.3</v>
      </c>
      <c r="AA4143">
        <v>4.8</v>
      </c>
      <c r="AB4143">
        <v>3.8</v>
      </c>
      <c r="AC4143">
        <v>1.3</v>
      </c>
      <c r="AD4143">
        <v>4.9000000000000004</v>
      </c>
    </row>
    <row r="4144" spans="1:30" x14ac:dyDescent="0.45">
      <c r="A4144" t="s">
        <v>283</v>
      </c>
      <c r="B4144">
        <v>33100</v>
      </c>
      <c r="C4144" t="s">
        <v>697</v>
      </c>
      <c r="E4144">
        <v>55</v>
      </c>
      <c r="F4144" t="s">
        <v>59</v>
      </c>
      <c r="H4144">
        <v>1</v>
      </c>
      <c r="I4144" t="s">
        <v>32</v>
      </c>
      <c r="J4144">
        <v>1</v>
      </c>
      <c r="K4144" t="s">
        <v>32</v>
      </c>
      <c r="L4144">
        <v>0</v>
      </c>
      <c r="M4144" t="s">
        <v>32</v>
      </c>
      <c r="N4144">
        <v>2012</v>
      </c>
      <c r="O4144">
        <v>562</v>
      </c>
      <c r="P4144">
        <v>3252865</v>
      </c>
      <c r="Q4144">
        <v>562</v>
      </c>
      <c r="R4144">
        <v>3252865</v>
      </c>
      <c r="S4144">
        <v>38907</v>
      </c>
      <c r="T4144">
        <v>3452103</v>
      </c>
      <c r="U4144">
        <v>0</v>
      </c>
      <c r="V4144">
        <v>0</v>
      </c>
      <c r="W4144">
        <v>7.3</v>
      </c>
      <c r="X4144">
        <v>1.9</v>
      </c>
      <c r="Y4144">
        <v>7.6</v>
      </c>
      <c r="Z4144">
        <v>2</v>
      </c>
      <c r="AA4144">
        <v>4.3</v>
      </c>
      <c r="AB4144">
        <v>2.6</v>
      </c>
      <c r="AC4144">
        <v>0</v>
      </c>
      <c r="AD4144">
        <v>0</v>
      </c>
    </row>
    <row r="4145" spans="1:30" x14ac:dyDescent="0.45">
      <c r="A4145" t="s">
        <v>283</v>
      </c>
      <c r="B4145">
        <v>33100</v>
      </c>
      <c r="C4145" t="s">
        <v>697</v>
      </c>
      <c r="E4145">
        <v>56</v>
      </c>
      <c r="F4145" t="s">
        <v>51</v>
      </c>
      <c r="H4145">
        <v>1</v>
      </c>
      <c r="I4145" t="s">
        <v>32</v>
      </c>
      <c r="J4145">
        <v>1</v>
      </c>
      <c r="K4145" t="s">
        <v>32</v>
      </c>
      <c r="L4145">
        <v>0</v>
      </c>
      <c r="M4145" t="s">
        <v>32</v>
      </c>
      <c r="N4145">
        <v>2012</v>
      </c>
      <c r="O4145">
        <v>103843</v>
      </c>
      <c r="P4145">
        <v>37541839</v>
      </c>
      <c r="Q4145">
        <v>9815</v>
      </c>
      <c r="R4145">
        <v>35999973</v>
      </c>
      <c r="S4145">
        <v>533354</v>
      </c>
      <c r="T4145">
        <v>23293158</v>
      </c>
      <c r="U4145">
        <v>94028</v>
      </c>
      <c r="V4145">
        <v>1541866</v>
      </c>
      <c r="W4145">
        <v>1.3</v>
      </c>
      <c r="X4145">
        <v>2.6</v>
      </c>
      <c r="Y4145">
        <v>3.1</v>
      </c>
      <c r="Z4145">
        <v>2.8</v>
      </c>
      <c r="AA4145">
        <v>1.7</v>
      </c>
      <c r="AB4145">
        <v>2.4</v>
      </c>
      <c r="AC4145">
        <v>1.3</v>
      </c>
      <c r="AD4145">
        <v>4.5</v>
      </c>
    </row>
    <row r="4146" spans="1:30" x14ac:dyDescent="0.45">
      <c r="A4146" t="s">
        <v>283</v>
      </c>
      <c r="B4146">
        <v>33100</v>
      </c>
      <c r="C4146" t="s">
        <v>697</v>
      </c>
      <c r="E4146">
        <v>61</v>
      </c>
      <c r="F4146" t="s">
        <v>52</v>
      </c>
      <c r="H4146">
        <v>1</v>
      </c>
      <c r="I4146" t="s">
        <v>32</v>
      </c>
      <c r="J4146">
        <v>1</v>
      </c>
      <c r="K4146" t="s">
        <v>32</v>
      </c>
      <c r="L4146">
        <v>0</v>
      </c>
      <c r="M4146" t="s">
        <v>32</v>
      </c>
      <c r="N4146">
        <v>2012</v>
      </c>
      <c r="O4146">
        <v>17330</v>
      </c>
      <c r="P4146">
        <v>6342948</v>
      </c>
      <c r="Q4146">
        <v>2118</v>
      </c>
      <c r="R4146">
        <v>6153670</v>
      </c>
      <c r="S4146">
        <v>63262</v>
      </c>
      <c r="T4146">
        <v>2731726</v>
      </c>
      <c r="U4146">
        <v>15212</v>
      </c>
      <c r="V4146">
        <v>189278</v>
      </c>
      <c r="W4146">
        <v>2.5</v>
      </c>
      <c r="X4146">
        <v>3.1</v>
      </c>
      <c r="Y4146">
        <v>5.4</v>
      </c>
      <c r="Z4146">
        <v>3.2</v>
      </c>
      <c r="AA4146">
        <v>2.6</v>
      </c>
      <c r="AB4146">
        <v>3.5</v>
      </c>
      <c r="AC4146">
        <v>2.8</v>
      </c>
      <c r="AD4146">
        <v>7.2</v>
      </c>
    </row>
    <row r="4147" spans="1:30" x14ac:dyDescent="0.45">
      <c r="A4147" t="s">
        <v>283</v>
      </c>
      <c r="B4147">
        <v>33100</v>
      </c>
      <c r="C4147" t="s">
        <v>697</v>
      </c>
      <c r="E4147">
        <v>62</v>
      </c>
      <c r="F4147" t="s">
        <v>53</v>
      </c>
      <c r="H4147">
        <v>1</v>
      </c>
      <c r="I4147" t="s">
        <v>32</v>
      </c>
      <c r="J4147">
        <v>1</v>
      </c>
      <c r="K4147" t="s">
        <v>32</v>
      </c>
      <c r="L4147">
        <v>0</v>
      </c>
      <c r="M4147" t="s">
        <v>32</v>
      </c>
      <c r="N4147">
        <v>2012</v>
      </c>
      <c r="O4147">
        <v>90313</v>
      </c>
      <c r="P4147">
        <v>35835344</v>
      </c>
      <c r="Q4147">
        <v>18701</v>
      </c>
      <c r="R4147">
        <v>33946073</v>
      </c>
      <c r="S4147">
        <v>274235</v>
      </c>
      <c r="T4147">
        <v>11642577</v>
      </c>
      <c r="U4147">
        <v>71612</v>
      </c>
      <c r="V4147">
        <v>1889272</v>
      </c>
      <c r="W4147">
        <v>0.9</v>
      </c>
      <c r="X4147">
        <v>2.6</v>
      </c>
      <c r="Y4147">
        <v>3.3</v>
      </c>
      <c r="Z4147">
        <v>2.9</v>
      </c>
      <c r="AA4147">
        <v>3.3</v>
      </c>
      <c r="AB4147">
        <v>3.1</v>
      </c>
      <c r="AC4147">
        <v>0.5</v>
      </c>
      <c r="AD4147">
        <v>5.0999999999999996</v>
      </c>
    </row>
    <row r="4148" spans="1:30" x14ac:dyDescent="0.45">
      <c r="A4148" t="s">
        <v>283</v>
      </c>
      <c r="B4148">
        <v>33100</v>
      </c>
      <c r="C4148" t="s">
        <v>697</v>
      </c>
      <c r="E4148">
        <v>71</v>
      </c>
      <c r="F4148" t="s">
        <v>54</v>
      </c>
      <c r="H4148">
        <v>1</v>
      </c>
      <c r="I4148" t="s">
        <v>32</v>
      </c>
      <c r="J4148">
        <v>1</v>
      </c>
      <c r="K4148" t="s">
        <v>32</v>
      </c>
      <c r="L4148">
        <v>0</v>
      </c>
      <c r="M4148" t="s">
        <v>32</v>
      </c>
      <c r="N4148">
        <v>2012</v>
      </c>
      <c r="O4148">
        <v>30623</v>
      </c>
      <c r="P4148">
        <v>5337713</v>
      </c>
      <c r="Q4148">
        <v>2498</v>
      </c>
      <c r="R4148">
        <v>4441319</v>
      </c>
      <c r="S4148">
        <v>37569</v>
      </c>
      <c r="T4148">
        <v>1495776</v>
      </c>
      <c r="U4148">
        <v>28124</v>
      </c>
      <c r="V4148">
        <v>896394</v>
      </c>
      <c r="W4148">
        <v>1.7</v>
      </c>
      <c r="X4148">
        <v>2.8</v>
      </c>
      <c r="Y4148">
        <v>3.7</v>
      </c>
      <c r="Z4148">
        <v>3.7</v>
      </c>
      <c r="AA4148">
        <v>4.5</v>
      </c>
      <c r="AB4148">
        <v>4.8</v>
      </c>
      <c r="AC4148">
        <v>1.6</v>
      </c>
      <c r="AD4148">
        <v>8.1999999999999993</v>
      </c>
    </row>
    <row r="4149" spans="1:30" x14ac:dyDescent="0.45">
      <c r="A4149" t="s">
        <v>283</v>
      </c>
      <c r="B4149">
        <v>33100</v>
      </c>
      <c r="C4149" t="s">
        <v>697</v>
      </c>
      <c r="E4149">
        <v>72</v>
      </c>
      <c r="F4149" t="s">
        <v>55</v>
      </c>
      <c r="H4149">
        <v>1</v>
      </c>
      <c r="I4149" t="s">
        <v>32</v>
      </c>
      <c r="J4149">
        <v>1</v>
      </c>
      <c r="K4149" t="s">
        <v>32</v>
      </c>
      <c r="L4149">
        <v>0</v>
      </c>
      <c r="M4149" t="s">
        <v>32</v>
      </c>
      <c r="N4149">
        <v>2012</v>
      </c>
      <c r="O4149">
        <v>20844</v>
      </c>
      <c r="P4149">
        <v>16426264</v>
      </c>
      <c r="Q4149">
        <v>9077</v>
      </c>
      <c r="R4149">
        <v>15983534</v>
      </c>
      <c r="S4149">
        <v>237743</v>
      </c>
      <c r="T4149">
        <v>4501999</v>
      </c>
      <c r="U4149">
        <v>11767</v>
      </c>
      <c r="V4149">
        <v>442730</v>
      </c>
      <c r="W4149">
        <v>1.6</v>
      </c>
      <c r="X4149">
        <v>3.5</v>
      </c>
      <c r="Y4149">
        <v>3.5</v>
      </c>
      <c r="Z4149">
        <v>3.9</v>
      </c>
      <c r="AA4149">
        <v>5.4</v>
      </c>
      <c r="AB4149">
        <v>4.2</v>
      </c>
      <c r="AC4149">
        <v>1.6</v>
      </c>
      <c r="AD4149">
        <v>19.899999999999999</v>
      </c>
    </row>
    <row r="4150" spans="1:30" x14ac:dyDescent="0.45">
      <c r="A4150" t="s">
        <v>283</v>
      </c>
      <c r="B4150">
        <v>33100</v>
      </c>
      <c r="C4150" t="s">
        <v>697</v>
      </c>
      <c r="E4150">
        <v>81</v>
      </c>
      <c r="F4150" t="s">
        <v>56</v>
      </c>
      <c r="G4150" t="s">
        <v>57</v>
      </c>
      <c r="H4150">
        <v>1</v>
      </c>
      <c r="I4150" t="s">
        <v>32</v>
      </c>
      <c r="J4150">
        <v>1</v>
      </c>
      <c r="K4150" t="s">
        <v>32</v>
      </c>
      <c r="L4150">
        <v>0</v>
      </c>
      <c r="M4150" t="s">
        <v>32</v>
      </c>
      <c r="N4150">
        <v>2012</v>
      </c>
      <c r="O4150">
        <v>142431</v>
      </c>
      <c r="P4150">
        <v>7295338</v>
      </c>
      <c r="Q4150">
        <v>9156</v>
      </c>
      <c r="R4150">
        <v>4551431</v>
      </c>
      <c r="S4150">
        <v>51080</v>
      </c>
      <c r="T4150">
        <v>1319328</v>
      </c>
      <c r="U4150">
        <v>133275</v>
      </c>
      <c r="V4150">
        <v>2743907</v>
      </c>
      <c r="W4150">
        <v>0.9</v>
      </c>
      <c r="X4150">
        <v>4.2</v>
      </c>
      <c r="Y4150">
        <v>3.6</v>
      </c>
      <c r="Z4150">
        <v>6.5</v>
      </c>
      <c r="AA4150">
        <v>6.3</v>
      </c>
      <c r="AB4150">
        <v>7.2</v>
      </c>
      <c r="AC4150">
        <v>1</v>
      </c>
      <c r="AD4150">
        <v>4.5999999999999996</v>
      </c>
    </row>
    <row r="4151" spans="1:30" x14ac:dyDescent="0.45">
      <c r="A4151" t="s">
        <v>283</v>
      </c>
      <c r="B4151">
        <v>33100</v>
      </c>
      <c r="C4151" t="s">
        <v>697</v>
      </c>
      <c r="E4151">
        <v>99</v>
      </c>
      <c r="F4151" t="s">
        <v>76</v>
      </c>
      <c r="H4151">
        <v>1</v>
      </c>
      <c r="I4151" t="s">
        <v>32</v>
      </c>
      <c r="J4151">
        <v>1</v>
      </c>
      <c r="K4151" t="s">
        <v>32</v>
      </c>
      <c r="L4151">
        <v>0</v>
      </c>
      <c r="M4151" t="s">
        <v>32</v>
      </c>
      <c r="N4151">
        <v>2012</v>
      </c>
      <c r="O4151">
        <v>106</v>
      </c>
      <c r="Q4151">
        <v>76</v>
      </c>
      <c r="U4151">
        <v>30</v>
      </c>
      <c r="W4151">
        <v>25.3</v>
      </c>
      <c r="Y4151">
        <v>19</v>
      </c>
      <c r="AC4151">
        <v>103.3</v>
      </c>
    </row>
    <row r="4152" spans="1:30" x14ac:dyDescent="0.45">
      <c r="A4152" t="s">
        <v>284</v>
      </c>
      <c r="B4152">
        <v>33140</v>
      </c>
      <c r="C4152" t="s">
        <v>698</v>
      </c>
      <c r="E4152">
        <v>0</v>
      </c>
      <c r="F4152" t="s">
        <v>31</v>
      </c>
      <c r="H4152">
        <v>1</v>
      </c>
      <c r="I4152" t="s">
        <v>32</v>
      </c>
      <c r="J4152">
        <v>1</v>
      </c>
      <c r="K4152" t="s">
        <v>32</v>
      </c>
      <c r="L4152">
        <v>0</v>
      </c>
      <c r="M4152" t="s">
        <v>32</v>
      </c>
      <c r="N4152">
        <v>2012</v>
      </c>
      <c r="O4152">
        <v>6891</v>
      </c>
      <c r="P4152">
        <v>7684070</v>
      </c>
      <c r="Q4152">
        <v>1800</v>
      </c>
      <c r="R4152">
        <v>7477578</v>
      </c>
      <c r="S4152">
        <v>35688</v>
      </c>
      <c r="T4152">
        <v>1154058</v>
      </c>
      <c r="U4152">
        <v>5091</v>
      </c>
      <c r="V4152">
        <v>206492</v>
      </c>
      <c r="W4152">
        <v>5.4</v>
      </c>
      <c r="X4152">
        <v>7.9</v>
      </c>
      <c r="Y4152">
        <v>9.1</v>
      </c>
      <c r="Z4152">
        <v>8</v>
      </c>
      <c r="AA4152">
        <v>6.7</v>
      </c>
      <c r="AB4152">
        <v>7.2</v>
      </c>
      <c r="AC4152">
        <v>7.1</v>
      </c>
      <c r="AD4152">
        <v>28.4</v>
      </c>
    </row>
    <row r="4153" spans="1:30" x14ac:dyDescent="0.45">
      <c r="A4153" t="s">
        <v>284</v>
      </c>
      <c r="B4153">
        <v>33140</v>
      </c>
      <c r="C4153" t="s">
        <v>698</v>
      </c>
      <c r="E4153">
        <v>11</v>
      </c>
      <c r="F4153" t="s">
        <v>33</v>
      </c>
      <c r="G4153" t="s">
        <v>34</v>
      </c>
      <c r="H4153">
        <v>1</v>
      </c>
      <c r="I4153" t="s">
        <v>32</v>
      </c>
      <c r="J4153">
        <v>1</v>
      </c>
      <c r="K4153" t="s">
        <v>32</v>
      </c>
      <c r="L4153">
        <v>0</v>
      </c>
      <c r="M4153" t="s">
        <v>32</v>
      </c>
      <c r="N4153">
        <v>2012</v>
      </c>
      <c r="O4153">
        <v>27</v>
      </c>
      <c r="Q4153">
        <v>10</v>
      </c>
      <c r="U4153">
        <v>17</v>
      </c>
      <c r="W4153">
        <v>28.3</v>
      </c>
      <c r="Y4153">
        <v>77.2</v>
      </c>
      <c r="AC4153">
        <v>0</v>
      </c>
    </row>
    <row r="4154" spans="1:30" x14ac:dyDescent="0.45">
      <c r="A4154" t="s">
        <v>284</v>
      </c>
      <c r="B4154">
        <v>33140</v>
      </c>
      <c r="C4154" t="s">
        <v>698</v>
      </c>
      <c r="E4154">
        <v>23</v>
      </c>
      <c r="F4154" t="s">
        <v>37</v>
      </c>
      <c r="H4154">
        <v>1</v>
      </c>
      <c r="I4154" t="s">
        <v>32</v>
      </c>
      <c r="J4154">
        <v>1</v>
      </c>
      <c r="K4154" t="s">
        <v>32</v>
      </c>
      <c r="L4154">
        <v>0</v>
      </c>
      <c r="M4154" t="s">
        <v>32</v>
      </c>
      <c r="N4154">
        <v>2012</v>
      </c>
      <c r="O4154">
        <v>894</v>
      </c>
      <c r="P4154">
        <v>361095</v>
      </c>
      <c r="Q4154">
        <v>238</v>
      </c>
      <c r="R4154">
        <v>348598</v>
      </c>
      <c r="S4154">
        <v>1802</v>
      </c>
      <c r="T4154">
        <v>83006</v>
      </c>
      <c r="U4154">
        <v>655</v>
      </c>
      <c r="V4154">
        <v>12497</v>
      </c>
      <c r="W4154">
        <v>17.600000000000001</v>
      </c>
      <c r="X4154">
        <v>27</v>
      </c>
      <c r="Y4154">
        <v>39.5</v>
      </c>
      <c r="Z4154">
        <v>29.5</v>
      </c>
      <c r="AA4154">
        <v>42.8</v>
      </c>
      <c r="AB4154">
        <v>33</v>
      </c>
      <c r="AC4154">
        <v>20.5</v>
      </c>
      <c r="AD4154">
        <v>33.5</v>
      </c>
    </row>
    <row r="4155" spans="1:30" x14ac:dyDescent="0.45">
      <c r="A4155" t="s">
        <v>284</v>
      </c>
      <c r="B4155">
        <v>33140</v>
      </c>
      <c r="C4155" t="s">
        <v>698</v>
      </c>
      <c r="E4155" t="s">
        <v>38</v>
      </c>
      <c r="F4155" t="s">
        <v>39</v>
      </c>
      <c r="H4155">
        <v>1</v>
      </c>
      <c r="I4155" t="s">
        <v>32</v>
      </c>
      <c r="J4155">
        <v>1</v>
      </c>
      <c r="K4155" t="s">
        <v>32</v>
      </c>
      <c r="L4155">
        <v>0</v>
      </c>
      <c r="M4155" t="s">
        <v>32</v>
      </c>
      <c r="N4155">
        <v>2012</v>
      </c>
      <c r="O4155">
        <v>237</v>
      </c>
      <c r="P4155">
        <v>2814910</v>
      </c>
      <c r="Q4155">
        <v>189</v>
      </c>
      <c r="R4155">
        <v>2813986</v>
      </c>
      <c r="S4155">
        <v>8464</v>
      </c>
      <c r="T4155">
        <v>389380</v>
      </c>
      <c r="U4155">
        <v>48</v>
      </c>
      <c r="V4155">
        <v>924</v>
      </c>
      <c r="W4155">
        <v>21.6</v>
      </c>
      <c r="X4155">
        <v>13.6</v>
      </c>
      <c r="Y4155">
        <v>29.7</v>
      </c>
      <c r="Z4155">
        <v>14.1</v>
      </c>
      <c r="AA4155">
        <v>18.8</v>
      </c>
      <c r="AB4155">
        <v>19.399999999999999</v>
      </c>
      <c r="AC4155">
        <v>22.3</v>
      </c>
      <c r="AD4155">
        <v>3.2</v>
      </c>
    </row>
    <row r="4156" spans="1:30" x14ac:dyDescent="0.45">
      <c r="A4156" t="s">
        <v>284</v>
      </c>
      <c r="B4156">
        <v>33140</v>
      </c>
      <c r="C4156" t="s">
        <v>698</v>
      </c>
      <c r="E4156">
        <v>42</v>
      </c>
      <c r="F4156" t="s">
        <v>40</v>
      </c>
      <c r="H4156">
        <v>1</v>
      </c>
      <c r="I4156" t="s">
        <v>32</v>
      </c>
      <c r="J4156">
        <v>1</v>
      </c>
      <c r="K4156" t="s">
        <v>32</v>
      </c>
      <c r="L4156">
        <v>0</v>
      </c>
      <c r="M4156" t="s">
        <v>32</v>
      </c>
      <c r="N4156">
        <v>2012</v>
      </c>
      <c r="O4156">
        <v>157</v>
      </c>
      <c r="P4156">
        <v>958559</v>
      </c>
      <c r="Q4156">
        <v>63</v>
      </c>
      <c r="R4156">
        <v>940497</v>
      </c>
      <c r="S4156">
        <v>1068</v>
      </c>
      <c r="T4156">
        <v>45014</v>
      </c>
      <c r="U4156">
        <v>94</v>
      </c>
      <c r="W4156">
        <v>31.5</v>
      </c>
      <c r="X4156">
        <v>9.9</v>
      </c>
      <c r="Y4156">
        <v>42.5</v>
      </c>
      <c r="Z4156">
        <v>10.3</v>
      </c>
      <c r="AA4156">
        <v>19.8</v>
      </c>
      <c r="AB4156">
        <v>8.5</v>
      </c>
      <c r="AC4156">
        <v>45.3</v>
      </c>
    </row>
    <row r="4157" spans="1:30" x14ac:dyDescent="0.45">
      <c r="A4157" t="s">
        <v>284</v>
      </c>
      <c r="B4157">
        <v>33140</v>
      </c>
      <c r="C4157" t="s">
        <v>698</v>
      </c>
      <c r="E4157" t="s">
        <v>41</v>
      </c>
      <c r="F4157" t="s">
        <v>42</v>
      </c>
      <c r="H4157">
        <v>1</v>
      </c>
      <c r="I4157" t="s">
        <v>32</v>
      </c>
      <c r="J4157">
        <v>1</v>
      </c>
      <c r="K4157" t="s">
        <v>32</v>
      </c>
      <c r="L4157">
        <v>0</v>
      </c>
      <c r="M4157" t="s">
        <v>32</v>
      </c>
      <c r="N4157">
        <v>2012</v>
      </c>
      <c r="O4157">
        <v>852</v>
      </c>
      <c r="P4157">
        <v>1577248</v>
      </c>
      <c r="Q4157">
        <v>350</v>
      </c>
      <c r="R4157">
        <v>1546453</v>
      </c>
      <c r="S4157">
        <v>6274</v>
      </c>
      <c r="T4157">
        <v>130019</v>
      </c>
      <c r="U4157">
        <v>502</v>
      </c>
      <c r="W4157">
        <v>22.9</v>
      </c>
      <c r="X4157">
        <v>33.1</v>
      </c>
      <c r="Y4157">
        <v>25.6</v>
      </c>
      <c r="Z4157">
        <v>34</v>
      </c>
      <c r="AA4157">
        <v>17.5</v>
      </c>
      <c r="AB4157">
        <v>29.3</v>
      </c>
      <c r="AC4157">
        <v>33.4</v>
      </c>
    </row>
    <row r="4158" spans="1:30" x14ac:dyDescent="0.45">
      <c r="A4158" t="s">
        <v>284</v>
      </c>
      <c r="B4158">
        <v>33140</v>
      </c>
      <c r="C4158" t="s">
        <v>698</v>
      </c>
      <c r="E4158" t="s">
        <v>43</v>
      </c>
      <c r="F4158" t="s">
        <v>44</v>
      </c>
      <c r="G4158" t="s">
        <v>45</v>
      </c>
      <c r="H4158">
        <v>1</v>
      </c>
      <c r="I4158" t="s">
        <v>32</v>
      </c>
      <c r="J4158">
        <v>1</v>
      </c>
      <c r="K4158" t="s">
        <v>32</v>
      </c>
      <c r="L4158">
        <v>0</v>
      </c>
      <c r="M4158" t="s">
        <v>32</v>
      </c>
      <c r="N4158">
        <v>2012</v>
      </c>
      <c r="O4158">
        <v>402</v>
      </c>
      <c r="P4158">
        <v>174966</v>
      </c>
      <c r="Q4158">
        <v>45</v>
      </c>
      <c r="R4158">
        <v>147818</v>
      </c>
      <c r="S4158">
        <v>781</v>
      </c>
      <c r="T4158">
        <v>33296</v>
      </c>
      <c r="U4158">
        <v>357</v>
      </c>
      <c r="V4158">
        <v>27147</v>
      </c>
      <c r="W4158">
        <v>27.2</v>
      </c>
      <c r="X4158">
        <v>20.9</v>
      </c>
      <c r="Y4158">
        <v>39.6</v>
      </c>
      <c r="Z4158">
        <v>25.4</v>
      </c>
      <c r="AA4158">
        <v>23.9</v>
      </c>
      <c r="AB4158">
        <v>20.8</v>
      </c>
      <c r="AC4158">
        <v>27</v>
      </c>
      <c r="AD4158">
        <v>37.299999999999997</v>
      </c>
    </row>
    <row r="4159" spans="1:30" x14ac:dyDescent="0.45">
      <c r="A4159" t="s">
        <v>284</v>
      </c>
      <c r="B4159">
        <v>33140</v>
      </c>
      <c r="C4159" t="s">
        <v>698</v>
      </c>
      <c r="E4159">
        <v>51</v>
      </c>
      <c r="F4159" t="s">
        <v>46</v>
      </c>
      <c r="H4159">
        <v>1</v>
      </c>
      <c r="I4159" t="s">
        <v>32</v>
      </c>
      <c r="J4159">
        <v>1</v>
      </c>
      <c r="K4159" t="s">
        <v>32</v>
      </c>
      <c r="L4159">
        <v>0</v>
      </c>
      <c r="M4159" t="s">
        <v>32</v>
      </c>
      <c r="N4159">
        <v>2012</v>
      </c>
      <c r="O4159">
        <v>77</v>
      </c>
      <c r="P4159">
        <v>70069</v>
      </c>
      <c r="Q4159">
        <v>16</v>
      </c>
      <c r="R4159">
        <v>68128</v>
      </c>
      <c r="S4159">
        <v>305</v>
      </c>
      <c r="T4159">
        <v>10268</v>
      </c>
      <c r="U4159">
        <v>62</v>
      </c>
      <c r="W4159">
        <v>41.4</v>
      </c>
      <c r="X4159">
        <v>3.5</v>
      </c>
      <c r="Y4159">
        <v>26.1</v>
      </c>
      <c r="Z4159">
        <v>2.1</v>
      </c>
      <c r="AA4159">
        <v>9.3000000000000007</v>
      </c>
      <c r="AB4159">
        <v>5.4</v>
      </c>
      <c r="AC4159">
        <v>45.7</v>
      </c>
    </row>
    <row r="4160" spans="1:30" x14ac:dyDescent="0.45">
      <c r="A4160" t="s">
        <v>284</v>
      </c>
      <c r="B4160">
        <v>33140</v>
      </c>
      <c r="C4160" t="s">
        <v>698</v>
      </c>
      <c r="E4160">
        <v>52</v>
      </c>
      <c r="F4160" t="s">
        <v>47</v>
      </c>
      <c r="G4160" t="s">
        <v>48</v>
      </c>
      <c r="H4160">
        <v>1</v>
      </c>
      <c r="I4160" t="s">
        <v>32</v>
      </c>
      <c r="J4160">
        <v>1</v>
      </c>
      <c r="K4160" t="s">
        <v>32</v>
      </c>
      <c r="L4160">
        <v>0</v>
      </c>
      <c r="M4160" t="s">
        <v>32</v>
      </c>
      <c r="N4160">
        <v>2012</v>
      </c>
      <c r="O4160">
        <v>142</v>
      </c>
      <c r="P4160">
        <v>144582</v>
      </c>
      <c r="Q4160">
        <v>37</v>
      </c>
      <c r="R4160">
        <v>139607</v>
      </c>
      <c r="S4160">
        <v>694</v>
      </c>
      <c r="T4160">
        <v>33192</v>
      </c>
      <c r="U4160">
        <v>105</v>
      </c>
      <c r="W4160">
        <v>31.2</v>
      </c>
      <c r="X4160">
        <v>6.6</v>
      </c>
      <c r="Y4160">
        <v>0</v>
      </c>
      <c r="Z4160">
        <v>6.8</v>
      </c>
      <c r="AA4160">
        <v>8.5</v>
      </c>
      <c r="AB4160">
        <v>6.9</v>
      </c>
      <c r="AC4160">
        <v>40.200000000000003</v>
      </c>
    </row>
    <row r="4161" spans="1:30" x14ac:dyDescent="0.45">
      <c r="A4161" t="s">
        <v>284</v>
      </c>
      <c r="B4161">
        <v>33140</v>
      </c>
      <c r="C4161" t="s">
        <v>698</v>
      </c>
      <c r="E4161">
        <v>53</v>
      </c>
      <c r="F4161" t="s">
        <v>49</v>
      </c>
      <c r="H4161">
        <v>1</v>
      </c>
      <c r="I4161" t="s">
        <v>32</v>
      </c>
      <c r="J4161">
        <v>1</v>
      </c>
      <c r="K4161" t="s">
        <v>32</v>
      </c>
      <c r="L4161">
        <v>0</v>
      </c>
      <c r="M4161" t="s">
        <v>32</v>
      </c>
      <c r="N4161">
        <v>2012</v>
      </c>
      <c r="O4161">
        <v>623</v>
      </c>
      <c r="P4161">
        <v>118209</v>
      </c>
      <c r="Q4161">
        <v>54</v>
      </c>
      <c r="R4161">
        <v>68747</v>
      </c>
      <c r="S4161">
        <v>224</v>
      </c>
      <c r="T4161">
        <v>6302</v>
      </c>
      <c r="U4161">
        <v>569</v>
      </c>
      <c r="W4161">
        <v>20.9</v>
      </c>
      <c r="X4161">
        <v>31.8</v>
      </c>
      <c r="Y4161">
        <v>44.3</v>
      </c>
      <c r="Z4161">
        <v>5.9</v>
      </c>
      <c r="AA4161">
        <v>21.5</v>
      </c>
      <c r="AB4161">
        <v>8.5</v>
      </c>
      <c r="AC4161">
        <v>22.2</v>
      </c>
    </row>
    <row r="4162" spans="1:30" x14ac:dyDescent="0.45">
      <c r="A4162" t="s">
        <v>284</v>
      </c>
      <c r="B4162">
        <v>33140</v>
      </c>
      <c r="C4162" t="s">
        <v>698</v>
      </c>
      <c r="E4162">
        <v>54</v>
      </c>
      <c r="F4162" t="s">
        <v>50</v>
      </c>
      <c r="H4162">
        <v>1</v>
      </c>
      <c r="I4162" t="s">
        <v>32</v>
      </c>
      <c r="J4162">
        <v>1</v>
      </c>
      <c r="K4162" t="s">
        <v>32</v>
      </c>
      <c r="L4162">
        <v>0</v>
      </c>
      <c r="M4162" t="s">
        <v>32</v>
      </c>
      <c r="N4162">
        <v>2012</v>
      </c>
      <c r="O4162">
        <v>603</v>
      </c>
      <c r="P4162">
        <v>154184</v>
      </c>
      <c r="Q4162">
        <v>154</v>
      </c>
      <c r="R4162">
        <v>135217</v>
      </c>
      <c r="S4162">
        <v>1253</v>
      </c>
      <c r="T4162">
        <v>41345</v>
      </c>
      <c r="U4162">
        <v>449</v>
      </c>
      <c r="W4162">
        <v>11.2</v>
      </c>
      <c r="X4162">
        <v>31.2</v>
      </c>
      <c r="Y4162">
        <v>34.9</v>
      </c>
      <c r="Z4162">
        <v>37.700000000000003</v>
      </c>
      <c r="AA4162">
        <v>31.1</v>
      </c>
      <c r="AB4162">
        <v>27.7</v>
      </c>
      <c r="AC4162">
        <v>9.4</v>
      </c>
    </row>
    <row r="4163" spans="1:30" x14ac:dyDescent="0.45">
      <c r="A4163" t="s">
        <v>284</v>
      </c>
      <c r="B4163">
        <v>33140</v>
      </c>
      <c r="C4163" t="s">
        <v>698</v>
      </c>
      <c r="E4163">
        <v>56</v>
      </c>
      <c r="F4163" t="s">
        <v>51</v>
      </c>
      <c r="H4163">
        <v>1</v>
      </c>
      <c r="I4163" t="s">
        <v>32</v>
      </c>
      <c r="J4163">
        <v>1</v>
      </c>
      <c r="K4163" t="s">
        <v>32</v>
      </c>
      <c r="L4163">
        <v>0</v>
      </c>
      <c r="M4163" t="s">
        <v>32</v>
      </c>
      <c r="N4163">
        <v>2012</v>
      </c>
      <c r="O4163">
        <v>703</v>
      </c>
      <c r="P4163">
        <v>169789</v>
      </c>
      <c r="Q4163">
        <v>60</v>
      </c>
      <c r="R4163">
        <v>161004</v>
      </c>
      <c r="S4163">
        <v>2107</v>
      </c>
      <c r="T4163">
        <v>45304</v>
      </c>
      <c r="U4163">
        <v>643</v>
      </c>
      <c r="V4163">
        <v>8786</v>
      </c>
      <c r="W4163">
        <v>17.100000000000001</v>
      </c>
      <c r="X4163">
        <v>17</v>
      </c>
      <c r="Y4163">
        <v>44.4</v>
      </c>
      <c r="Z4163">
        <v>18.100000000000001</v>
      </c>
      <c r="AA4163">
        <v>12.6</v>
      </c>
      <c r="AB4163">
        <v>24.2</v>
      </c>
      <c r="AC4163">
        <v>16.2</v>
      </c>
      <c r="AD4163">
        <v>21.8</v>
      </c>
    </row>
    <row r="4164" spans="1:30" x14ac:dyDescent="0.45">
      <c r="A4164" t="s">
        <v>284</v>
      </c>
      <c r="B4164">
        <v>33140</v>
      </c>
      <c r="C4164" t="s">
        <v>698</v>
      </c>
      <c r="E4164">
        <v>61</v>
      </c>
      <c r="F4164" t="s">
        <v>52</v>
      </c>
      <c r="H4164">
        <v>1</v>
      </c>
      <c r="I4164" t="s">
        <v>32</v>
      </c>
      <c r="J4164">
        <v>1</v>
      </c>
      <c r="K4164" t="s">
        <v>32</v>
      </c>
      <c r="L4164">
        <v>0</v>
      </c>
      <c r="M4164" t="s">
        <v>32</v>
      </c>
      <c r="N4164">
        <v>2012</v>
      </c>
      <c r="O4164">
        <v>89</v>
      </c>
      <c r="P4164">
        <v>23042</v>
      </c>
      <c r="Q4164">
        <v>32</v>
      </c>
      <c r="R4164">
        <v>22608</v>
      </c>
      <c r="S4164">
        <v>306</v>
      </c>
      <c r="T4164">
        <v>9107</v>
      </c>
      <c r="U4164">
        <v>57</v>
      </c>
      <c r="V4164">
        <v>435</v>
      </c>
      <c r="W4164">
        <v>34.9</v>
      </c>
      <c r="X4164">
        <v>26.7</v>
      </c>
      <c r="Y4164">
        <v>57.8</v>
      </c>
      <c r="Z4164">
        <v>28.3</v>
      </c>
      <c r="AA4164">
        <v>12.8</v>
      </c>
      <c r="AB4164">
        <v>22.1</v>
      </c>
      <c r="AC4164">
        <v>48</v>
      </c>
      <c r="AD4164">
        <v>13.2</v>
      </c>
    </row>
    <row r="4165" spans="1:30" x14ac:dyDescent="0.45">
      <c r="A4165" t="s">
        <v>284</v>
      </c>
      <c r="B4165">
        <v>33140</v>
      </c>
      <c r="C4165" t="s">
        <v>698</v>
      </c>
      <c r="E4165">
        <v>62</v>
      </c>
      <c r="F4165" t="s">
        <v>53</v>
      </c>
      <c r="H4165">
        <v>1</v>
      </c>
      <c r="I4165" t="s">
        <v>32</v>
      </c>
      <c r="J4165">
        <v>1</v>
      </c>
      <c r="K4165" t="s">
        <v>32</v>
      </c>
      <c r="L4165">
        <v>0</v>
      </c>
      <c r="M4165" t="s">
        <v>32</v>
      </c>
      <c r="N4165">
        <v>2012</v>
      </c>
      <c r="O4165">
        <v>688</v>
      </c>
      <c r="P4165">
        <v>616041</v>
      </c>
      <c r="Q4165">
        <v>260</v>
      </c>
      <c r="R4165">
        <v>609670</v>
      </c>
      <c r="S4165">
        <v>6544</v>
      </c>
      <c r="T4165">
        <v>212516</v>
      </c>
      <c r="U4165">
        <v>428</v>
      </c>
      <c r="V4165">
        <v>6371</v>
      </c>
      <c r="W4165">
        <v>21.3</v>
      </c>
      <c r="X4165">
        <v>8.6</v>
      </c>
      <c r="Y4165">
        <v>23.3</v>
      </c>
      <c r="Z4165">
        <v>9</v>
      </c>
      <c r="AA4165">
        <v>20.8</v>
      </c>
      <c r="AB4165">
        <v>11.9</v>
      </c>
      <c r="AC4165">
        <v>27.6</v>
      </c>
      <c r="AD4165">
        <v>25.5</v>
      </c>
    </row>
    <row r="4166" spans="1:30" x14ac:dyDescent="0.45">
      <c r="A4166" t="s">
        <v>284</v>
      </c>
      <c r="B4166">
        <v>33140</v>
      </c>
      <c r="C4166" t="s">
        <v>698</v>
      </c>
      <c r="E4166">
        <v>71</v>
      </c>
      <c r="F4166" t="s">
        <v>54</v>
      </c>
      <c r="H4166">
        <v>1</v>
      </c>
      <c r="I4166" t="s">
        <v>32</v>
      </c>
      <c r="J4166">
        <v>1</v>
      </c>
      <c r="K4166" t="s">
        <v>32</v>
      </c>
      <c r="L4166">
        <v>0</v>
      </c>
      <c r="M4166" t="s">
        <v>32</v>
      </c>
      <c r="N4166">
        <v>2012</v>
      </c>
      <c r="O4166">
        <v>180</v>
      </c>
      <c r="P4166">
        <v>21913</v>
      </c>
      <c r="Q4166">
        <v>32</v>
      </c>
      <c r="R4166">
        <v>19837</v>
      </c>
      <c r="S4166">
        <v>392</v>
      </c>
      <c r="T4166">
        <v>6473</v>
      </c>
      <c r="U4166">
        <v>148</v>
      </c>
      <c r="W4166">
        <v>32.4</v>
      </c>
      <c r="X4166">
        <v>26</v>
      </c>
      <c r="Y4166">
        <v>39.6</v>
      </c>
      <c r="Z4166">
        <v>30.7</v>
      </c>
      <c r="AA4166">
        <v>40.6</v>
      </c>
      <c r="AB4166">
        <v>26.9</v>
      </c>
      <c r="AC4166">
        <v>38.9</v>
      </c>
    </row>
    <row r="4167" spans="1:30" x14ac:dyDescent="0.45">
      <c r="A4167" t="s">
        <v>284</v>
      </c>
      <c r="B4167">
        <v>33140</v>
      </c>
      <c r="C4167" t="s">
        <v>698</v>
      </c>
      <c r="E4167">
        <v>72</v>
      </c>
      <c r="F4167" t="s">
        <v>55</v>
      </c>
      <c r="H4167">
        <v>1</v>
      </c>
      <c r="I4167" t="s">
        <v>32</v>
      </c>
      <c r="J4167">
        <v>1</v>
      </c>
      <c r="K4167" t="s">
        <v>32</v>
      </c>
      <c r="L4167">
        <v>0</v>
      </c>
      <c r="M4167" t="s">
        <v>32</v>
      </c>
      <c r="N4167">
        <v>2012</v>
      </c>
      <c r="O4167">
        <v>297</v>
      </c>
      <c r="P4167">
        <v>316114</v>
      </c>
      <c r="Q4167">
        <v>211</v>
      </c>
      <c r="R4167">
        <v>313744</v>
      </c>
      <c r="S4167">
        <v>4505</v>
      </c>
      <c r="T4167">
        <v>72203</v>
      </c>
      <c r="U4167">
        <v>86</v>
      </c>
      <c r="W4167">
        <v>21.5</v>
      </c>
      <c r="X4167">
        <v>5.6</v>
      </c>
      <c r="Y4167">
        <v>24.4</v>
      </c>
      <c r="Z4167">
        <v>5.8</v>
      </c>
      <c r="AA4167">
        <v>9.6</v>
      </c>
      <c r="AB4167">
        <v>5.9</v>
      </c>
      <c r="AC4167">
        <v>32.200000000000003</v>
      </c>
    </row>
    <row r="4168" spans="1:30" x14ac:dyDescent="0.45">
      <c r="A4168" t="s">
        <v>284</v>
      </c>
      <c r="B4168">
        <v>33140</v>
      </c>
      <c r="C4168" t="s">
        <v>698</v>
      </c>
      <c r="E4168">
        <v>81</v>
      </c>
      <c r="F4168" t="s">
        <v>56</v>
      </c>
      <c r="G4168" t="s">
        <v>57</v>
      </c>
      <c r="H4168">
        <v>1</v>
      </c>
      <c r="I4168" t="s">
        <v>32</v>
      </c>
      <c r="J4168">
        <v>1</v>
      </c>
      <c r="K4168" t="s">
        <v>32</v>
      </c>
      <c r="L4168">
        <v>0</v>
      </c>
      <c r="M4168" t="s">
        <v>32</v>
      </c>
      <c r="N4168">
        <v>2012</v>
      </c>
      <c r="O4168">
        <v>924</v>
      </c>
      <c r="P4168">
        <v>54290</v>
      </c>
      <c r="Q4168">
        <v>65</v>
      </c>
      <c r="U4168">
        <v>859</v>
      </c>
      <c r="V4168">
        <v>20609</v>
      </c>
      <c r="W4168">
        <v>10.7</v>
      </c>
      <c r="X4168">
        <v>43.4</v>
      </c>
      <c r="Y4168">
        <v>62</v>
      </c>
      <c r="AC4168">
        <v>10.5</v>
      </c>
      <c r="AD4168">
        <v>39.799999999999997</v>
      </c>
    </row>
    <row r="4169" spans="1:30" x14ac:dyDescent="0.45">
      <c r="A4169" t="s">
        <v>285</v>
      </c>
      <c r="B4169">
        <v>33220</v>
      </c>
      <c r="C4169" t="s">
        <v>853</v>
      </c>
      <c r="E4169">
        <v>0</v>
      </c>
      <c r="F4169" t="s">
        <v>31</v>
      </c>
      <c r="H4169">
        <v>1</v>
      </c>
      <c r="I4169" t="s">
        <v>32</v>
      </c>
      <c r="J4169">
        <v>1</v>
      </c>
      <c r="K4169" t="s">
        <v>32</v>
      </c>
      <c r="L4169">
        <v>0</v>
      </c>
      <c r="M4169" t="s">
        <v>32</v>
      </c>
      <c r="N4169">
        <v>2012</v>
      </c>
      <c r="O4169">
        <v>6003</v>
      </c>
      <c r="P4169">
        <v>16960507</v>
      </c>
      <c r="Q4169">
        <v>1472</v>
      </c>
      <c r="R4169">
        <v>16832711</v>
      </c>
      <c r="S4169">
        <v>35003</v>
      </c>
      <c r="T4169">
        <v>1994587</v>
      </c>
      <c r="U4169">
        <v>4531</v>
      </c>
      <c r="V4169">
        <v>127796</v>
      </c>
      <c r="W4169">
        <v>7</v>
      </c>
      <c r="X4169">
        <v>4.2</v>
      </c>
      <c r="Y4169">
        <v>9.8000000000000007</v>
      </c>
      <c r="Z4169">
        <v>4.4000000000000004</v>
      </c>
      <c r="AA4169">
        <v>4.8</v>
      </c>
      <c r="AB4169">
        <v>3.3</v>
      </c>
      <c r="AC4169">
        <v>8</v>
      </c>
      <c r="AD4169">
        <v>12.1</v>
      </c>
    </row>
    <row r="4170" spans="1:30" x14ac:dyDescent="0.45">
      <c r="A4170" t="s">
        <v>285</v>
      </c>
      <c r="B4170">
        <v>33220</v>
      </c>
      <c r="C4170" t="s">
        <v>853</v>
      </c>
      <c r="E4170">
        <v>11</v>
      </c>
      <c r="F4170" t="s">
        <v>33</v>
      </c>
      <c r="G4170" t="s">
        <v>34</v>
      </c>
      <c r="H4170">
        <v>1</v>
      </c>
      <c r="I4170" t="s">
        <v>32</v>
      </c>
      <c r="J4170">
        <v>1</v>
      </c>
      <c r="K4170" t="s">
        <v>32</v>
      </c>
      <c r="L4170">
        <v>0</v>
      </c>
      <c r="M4170" t="s">
        <v>32</v>
      </c>
      <c r="N4170">
        <v>2012</v>
      </c>
      <c r="O4170">
        <v>34</v>
      </c>
      <c r="Q4170">
        <v>0</v>
      </c>
      <c r="U4170">
        <v>34</v>
      </c>
      <c r="W4170">
        <v>54.4</v>
      </c>
      <c r="Y4170">
        <v>0</v>
      </c>
      <c r="AC4170">
        <v>51.8</v>
      </c>
    </row>
    <row r="4171" spans="1:30" x14ac:dyDescent="0.45">
      <c r="A4171" t="s">
        <v>285</v>
      </c>
      <c r="B4171">
        <v>33220</v>
      </c>
      <c r="C4171" t="s">
        <v>853</v>
      </c>
      <c r="E4171">
        <v>21</v>
      </c>
      <c r="F4171" t="s">
        <v>35</v>
      </c>
      <c r="H4171">
        <v>1</v>
      </c>
      <c r="I4171" t="s">
        <v>32</v>
      </c>
      <c r="J4171">
        <v>1</v>
      </c>
      <c r="K4171" t="s">
        <v>32</v>
      </c>
      <c r="L4171">
        <v>0</v>
      </c>
      <c r="M4171" t="s">
        <v>32</v>
      </c>
      <c r="N4171">
        <v>2012</v>
      </c>
      <c r="O4171">
        <v>104</v>
      </c>
      <c r="Q4171">
        <v>0</v>
      </c>
      <c r="U4171">
        <v>104</v>
      </c>
      <c r="W4171">
        <v>63.7</v>
      </c>
      <c r="Y4171">
        <v>0</v>
      </c>
      <c r="AC4171">
        <v>60.7</v>
      </c>
    </row>
    <row r="4172" spans="1:30" x14ac:dyDescent="0.45">
      <c r="A4172" t="s">
        <v>285</v>
      </c>
      <c r="B4172">
        <v>33220</v>
      </c>
      <c r="C4172" t="s">
        <v>853</v>
      </c>
      <c r="E4172">
        <v>23</v>
      </c>
      <c r="F4172" t="s">
        <v>37</v>
      </c>
      <c r="H4172">
        <v>1</v>
      </c>
      <c r="I4172" t="s">
        <v>32</v>
      </c>
      <c r="J4172">
        <v>1</v>
      </c>
      <c r="K4172" t="s">
        <v>32</v>
      </c>
      <c r="L4172">
        <v>0</v>
      </c>
      <c r="M4172" t="s">
        <v>32</v>
      </c>
      <c r="N4172">
        <v>2012</v>
      </c>
      <c r="O4172">
        <v>554</v>
      </c>
      <c r="P4172">
        <v>457940</v>
      </c>
      <c r="Q4172">
        <v>153</v>
      </c>
      <c r="R4172">
        <v>448833</v>
      </c>
      <c r="S4172">
        <v>3017</v>
      </c>
      <c r="T4172">
        <v>132566</v>
      </c>
      <c r="U4172">
        <v>401</v>
      </c>
      <c r="V4172">
        <v>9107</v>
      </c>
      <c r="W4172">
        <v>24.5</v>
      </c>
      <c r="X4172">
        <v>19.3</v>
      </c>
      <c r="Y4172">
        <v>49.8</v>
      </c>
      <c r="Z4172">
        <v>20.6</v>
      </c>
      <c r="AA4172">
        <v>33.9</v>
      </c>
      <c r="AB4172">
        <v>31.7</v>
      </c>
      <c r="AC4172">
        <v>25.5</v>
      </c>
      <c r="AD4172">
        <v>28.8</v>
      </c>
    </row>
    <row r="4173" spans="1:30" x14ac:dyDescent="0.45">
      <c r="A4173" t="s">
        <v>285</v>
      </c>
      <c r="B4173">
        <v>33220</v>
      </c>
      <c r="C4173" t="s">
        <v>853</v>
      </c>
      <c r="E4173" t="s">
        <v>38</v>
      </c>
      <c r="F4173" t="s">
        <v>39</v>
      </c>
      <c r="H4173">
        <v>1</v>
      </c>
      <c r="I4173" t="s">
        <v>32</v>
      </c>
      <c r="J4173">
        <v>1</v>
      </c>
      <c r="K4173" t="s">
        <v>32</v>
      </c>
      <c r="L4173">
        <v>0</v>
      </c>
      <c r="M4173" t="s">
        <v>32</v>
      </c>
      <c r="N4173">
        <v>2012</v>
      </c>
      <c r="O4173">
        <v>135</v>
      </c>
      <c r="P4173">
        <v>3635455</v>
      </c>
      <c r="Q4173">
        <v>61</v>
      </c>
      <c r="R4173">
        <v>3631076</v>
      </c>
      <c r="S4173">
        <v>6173</v>
      </c>
      <c r="T4173">
        <v>471198</v>
      </c>
      <c r="U4173">
        <v>74</v>
      </c>
      <c r="W4173">
        <v>39.5</v>
      </c>
      <c r="X4173">
        <v>2.8</v>
      </c>
      <c r="Y4173">
        <v>38.200000000000003</v>
      </c>
      <c r="Z4173">
        <v>3</v>
      </c>
      <c r="AA4173">
        <v>3.5</v>
      </c>
      <c r="AB4173">
        <v>3.7</v>
      </c>
      <c r="AC4173">
        <v>49.3</v>
      </c>
    </row>
    <row r="4174" spans="1:30" x14ac:dyDescent="0.45">
      <c r="A4174" t="s">
        <v>285</v>
      </c>
      <c r="B4174">
        <v>33220</v>
      </c>
      <c r="C4174" t="s">
        <v>853</v>
      </c>
      <c r="E4174">
        <v>42</v>
      </c>
      <c r="F4174" t="s">
        <v>40</v>
      </c>
      <c r="H4174">
        <v>1</v>
      </c>
      <c r="I4174" t="s">
        <v>32</v>
      </c>
      <c r="J4174">
        <v>1</v>
      </c>
      <c r="K4174" t="s">
        <v>32</v>
      </c>
      <c r="L4174">
        <v>0</v>
      </c>
      <c r="M4174" t="s">
        <v>32</v>
      </c>
      <c r="N4174">
        <v>2012</v>
      </c>
      <c r="O4174">
        <v>195</v>
      </c>
      <c r="P4174">
        <v>9500037</v>
      </c>
      <c r="Q4174">
        <v>62</v>
      </c>
      <c r="R4174">
        <v>9495276</v>
      </c>
      <c r="S4174">
        <v>1242</v>
      </c>
      <c r="T4174">
        <v>152057</v>
      </c>
      <c r="U4174">
        <v>133</v>
      </c>
      <c r="W4174">
        <v>43.6</v>
      </c>
      <c r="X4174">
        <v>7.2</v>
      </c>
      <c r="Y4174">
        <v>57</v>
      </c>
      <c r="Z4174">
        <v>7.5</v>
      </c>
      <c r="AA4174">
        <v>8.3000000000000007</v>
      </c>
      <c r="AB4174">
        <v>6.8</v>
      </c>
      <c r="AC4174">
        <v>47.4</v>
      </c>
    </row>
    <row r="4175" spans="1:30" x14ac:dyDescent="0.45">
      <c r="A4175" t="s">
        <v>285</v>
      </c>
      <c r="B4175">
        <v>33220</v>
      </c>
      <c r="C4175" t="s">
        <v>853</v>
      </c>
      <c r="E4175" t="s">
        <v>41</v>
      </c>
      <c r="F4175" t="s">
        <v>42</v>
      </c>
      <c r="H4175">
        <v>1</v>
      </c>
      <c r="I4175" t="s">
        <v>32</v>
      </c>
      <c r="J4175">
        <v>1</v>
      </c>
      <c r="K4175" t="s">
        <v>32</v>
      </c>
      <c r="L4175">
        <v>0</v>
      </c>
      <c r="M4175" t="s">
        <v>32</v>
      </c>
      <c r="N4175">
        <v>2012</v>
      </c>
      <c r="O4175">
        <v>772</v>
      </c>
      <c r="P4175">
        <v>935506</v>
      </c>
      <c r="Q4175">
        <v>316</v>
      </c>
      <c r="R4175">
        <v>925165</v>
      </c>
      <c r="S4175">
        <v>3596</v>
      </c>
      <c r="T4175">
        <v>73373</v>
      </c>
      <c r="U4175">
        <v>456</v>
      </c>
      <c r="V4175">
        <v>10341</v>
      </c>
      <c r="W4175">
        <v>23.7</v>
      </c>
      <c r="X4175">
        <v>10.199999999999999</v>
      </c>
      <c r="Y4175">
        <v>20.399999999999999</v>
      </c>
      <c r="Z4175">
        <v>10.8</v>
      </c>
      <c r="AA4175">
        <v>6.9</v>
      </c>
      <c r="AB4175">
        <v>8.3000000000000007</v>
      </c>
      <c r="AC4175">
        <v>35</v>
      </c>
      <c r="AD4175">
        <v>42</v>
      </c>
    </row>
    <row r="4176" spans="1:30" x14ac:dyDescent="0.45">
      <c r="A4176" t="s">
        <v>285</v>
      </c>
      <c r="B4176">
        <v>33220</v>
      </c>
      <c r="C4176" t="s">
        <v>853</v>
      </c>
      <c r="E4176" t="s">
        <v>43</v>
      </c>
      <c r="F4176" t="s">
        <v>44</v>
      </c>
      <c r="G4176" t="s">
        <v>45</v>
      </c>
      <c r="H4176">
        <v>1</v>
      </c>
      <c r="I4176" t="s">
        <v>32</v>
      </c>
      <c r="J4176">
        <v>1</v>
      </c>
      <c r="K4176" t="s">
        <v>32</v>
      </c>
      <c r="L4176">
        <v>0</v>
      </c>
      <c r="M4176" t="s">
        <v>32</v>
      </c>
      <c r="N4176">
        <v>2012</v>
      </c>
      <c r="O4176">
        <v>106</v>
      </c>
      <c r="P4176">
        <v>45031</v>
      </c>
      <c r="Q4176">
        <v>7</v>
      </c>
      <c r="R4176">
        <v>41231</v>
      </c>
      <c r="S4176">
        <v>258</v>
      </c>
      <c r="T4176">
        <v>12373</v>
      </c>
      <c r="U4176">
        <v>99</v>
      </c>
      <c r="V4176">
        <v>3800</v>
      </c>
      <c r="W4176">
        <v>50.6</v>
      </c>
      <c r="X4176">
        <v>5.6</v>
      </c>
      <c r="Y4176">
        <v>0</v>
      </c>
      <c r="Z4176">
        <v>4.8</v>
      </c>
      <c r="AA4176">
        <v>5.6</v>
      </c>
      <c r="AB4176">
        <v>4.3</v>
      </c>
      <c r="AC4176">
        <v>51.6</v>
      </c>
      <c r="AD4176">
        <v>42.1</v>
      </c>
    </row>
    <row r="4177" spans="1:30" x14ac:dyDescent="0.45">
      <c r="A4177" t="s">
        <v>285</v>
      </c>
      <c r="B4177">
        <v>33220</v>
      </c>
      <c r="C4177" t="s">
        <v>853</v>
      </c>
      <c r="E4177">
        <v>51</v>
      </c>
      <c r="F4177" t="s">
        <v>46</v>
      </c>
      <c r="H4177">
        <v>1</v>
      </c>
      <c r="I4177" t="s">
        <v>32</v>
      </c>
      <c r="J4177">
        <v>1</v>
      </c>
      <c r="K4177" t="s">
        <v>32</v>
      </c>
      <c r="L4177">
        <v>0</v>
      </c>
      <c r="M4177" t="s">
        <v>32</v>
      </c>
      <c r="N4177">
        <v>2012</v>
      </c>
      <c r="O4177">
        <v>58</v>
      </c>
      <c r="P4177">
        <v>65054</v>
      </c>
      <c r="Q4177">
        <v>40</v>
      </c>
      <c r="R4177">
        <v>64360</v>
      </c>
      <c r="S4177">
        <v>323</v>
      </c>
      <c r="T4177">
        <v>11131</v>
      </c>
      <c r="U4177">
        <v>18</v>
      </c>
      <c r="V4177">
        <v>694</v>
      </c>
      <c r="W4177">
        <v>22.3</v>
      </c>
      <c r="X4177">
        <v>24.3</v>
      </c>
      <c r="Y4177">
        <v>33.700000000000003</v>
      </c>
      <c r="Z4177">
        <v>25.5</v>
      </c>
      <c r="AA4177">
        <v>33.799999999999997</v>
      </c>
      <c r="AB4177">
        <v>27.1</v>
      </c>
      <c r="AC4177">
        <v>0</v>
      </c>
      <c r="AD4177">
        <v>1.6</v>
      </c>
    </row>
    <row r="4178" spans="1:30" x14ac:dyDescent="0.45">
      <c r="A4178" t="s">
        <v>285</v>
      </c>
      <c r="B4178">
        <v>33220</v>
      </c>
      <c r="C4178" t="s">
        <v>853</v>
      </c>
      <c r="E4178">
        <v>52</v>
      </c>
      <c r="F4178" t="s">
        <v>47</v>
      </c>
      <c r="G4178" t="s">
        <v>48</v>
      </c>
      <c r="H4178">
        <v>1</v>
      </c>
      <c r="I4178" t="s">
        <v>32</v>
      </c>
      <c r="J4178">
        <v>1</v>
      </c>
      <c r="K4178" t="s">
        <v>32</v>
      </c>
      <c r="L4178">
        <v>0</v>
      </c>
      <c r="M4178" t="s">
        <v>32</v>
      </c>
      <c r="N4178">
        <v>2012</v>
      </c>
      <c r="O4178">
        <v>140</v>
      </c>
      <c r="P4178">
        <v>477105</v>
      </c>
      <c r="Q4178">
        <v>74</v>
      </c>
      <c r="R4178">
        <v>474119</v>
      </c>
      <c r="S4178">
        <v>882</v>
      </c>
      <c r="T4178">
        <v>51064</v>
      </c>
      <c r="U4178">
        <v>66</v>
      </c>
      <c r="V4178">
        <v>2986</v>
      </c>
      <c r="W4178">
        <v>27.4</v>
      </c>
      <c r="X4178">
        <v>2</v>
      </c>
      <c r="Y4178">
        <v>38.799999999999997</v>
      </c>
      <c r="Z4178">
        <v>2.2000000000000002</v>
      </c>
      <c r="AA4178">
        <v>8.9</v>
      </c>
      <c r="AB4178">
        <v>5.9</v>
      </c>
      <c r="AC4178">
        <v>54.4</v>
      </c>
      <c r="AD4178">
        <v>34.799999999999997</v>
      </c>
    </row>
    <row r="4179" spans="1:30" x14ac:dyDescent="0.45">
      <c r="A4179" t="s">
        <v>285</v>
      </c>
      <c r="B4179">
        <v>33220</v>
      </c>
      <c r="C4179" t="s">
        <v>853</v>
      </c>
      <c r="E4179">
        <v>53</v>
      </c>
      <c r="F4179" t="s">
        <v>49</v>
      </c>
      <c r="H4179">
        <v>1</v>
      </c>
      <c r="I4179" t="s">
        <v>32</v>
      </c>
      <c r="J4179">
        <v>1</v>
      </c>
      <c r="K4179" t="s">
        <v>32</v>
      </c>
      <c r="L4179">
        <v>0</v>
      </c>
      <c r="M4179" t="s">
        <v>32</v>
      </c>
      <c r="N4179">
        <v>2012</v>
      </c>
      <c r="O4179">
        <v>585</v>
      </c>
      <c r="P4179">
        <v>59311</v>
      </c>
      <c r="Q4179">
        <v>49</v>
      </c>
      <c r="R4179">
        <v>28677</v>
      </c>
      <c r="S4179">
        <v>223</v>
      </c>
      <c r="T4179">
        <v>7074</v>
      </c>
      <c r="U4179">
        <v>536</v>
      </c>
      <c r="V4179">
        <v>30633</v>
      </c>
      <c r="W4179">
        <v>33.5</v>
      </c>
      <c r="X4179">
        <v>29.1</v>
      </c>
      <c r="Y4179">
        <v>90.3</v>
      </c>
      <c r="Z4179">
        <v>48.1</v>
      </c>
      <c r="AA4179">
        <v>50.3</v>
      </c>
      <c r="AB4179">
        <v>35.200000000000003</v>
      </c>
      <c r="AC4179">
        <v>35.4</v>
      </c>
      <c r="AD4179">
        <v>41.2</v>
      </c>
    </row>
    <row r="4180" spans="1:30" x14ac:dyDescent="0.45">
      <c r="A4180" t="s">
        <v>285</v>
      </c>
      <c r="B4180">
        <v>33220</v>
      </c>
      <c r="C4180" t="s">
        <v>853</v>
      </c>
      <c r="E4180">
        <v>54</v>
      </c>
      <c r="F4180" t="s">
        <v>50</v>
      </c>
      <c r="H4180">
        <v>1</v>
      </c>
      <c r="I4180" t="s">
        <v>32</v>
      </c>
      <c r="J4180">
        <v>1</v>
      </c>
      <c r="K4180" t="s">
        <v>32</v>
      </c>
      <c r="L4180">
        <v>0</v>
      </c>
      <c r="M4180" t="s">
        <v>32</v>
      </c>
      <c r="N4180">
        <v>2012</v>
      </c>
      <c r="O4180">
        <v>915</v>
      </c>
      <c r="P4180">
        <v>76887</v>
      </c>
      <c r="Q4180">
        <v>116</v>
      </c>
      <c r="R4180">
        <v>58823</v>
      </c>
      <c r="S4180">
        <v>483</v>
      </c>
      <c r="T4180">
        <v>23770</v>
      </c>
      <c r="U4180">
        <v>799</v>
      </c>
      <c r="V4180">
        <v>18064</v>
      </c>
      <c r="W4180">
        <v>18.100000000000001</v>
      </c>
      <c r="X4180">
        <v>14.8</v>
      </c>
      <c r="Y4180">
        <v>37.6</v>
      </c>
      <c r="Z4180">
        <v>14.6</v>
      </c>
      <c r="AA4180">
        <v>14.6</v>
      </c>
      <c r="AB4180">
        <v>15</v>
      </c>
      <c r="AC4180">
        <v>20.8</v>
      </c>
      <c r="AD4180">
        <v>38.700000000000003</v>
      </c>
    </row>
    <row r="4181" spans="1:30" x14ac:dyDescent="0.45">
      <c r="A4181" t="s">
        <v>285</v>
      </c>
      <c r="B4181">
        <v>33220</v>
      </c>
      <c r="C4181" t="s">
        <v>853</v>
      </c>
      <c r="E4181">
        <v>56</v>
      </c>
      <c r="F4181" t="s">
        <v>51</v>
      </c>
      <c r="H4181">
        <v>1</v>
      </c>
      <c r="I4181" t="s">
        <v>32</v>
      </c>
      <c r="J4181">
        <v>1</v>
      </c>
      <c r="K4181" t="s">
        <v>32</v>
      </c>
      <c r="L4181">
        <v>0</v>
      </c>
      <c r="M4181" t="s">
        <v>32</v>
      </c>
      <c r="N4181">
        <v>2012</v>
      </c>
      <c r="O4181">
        <v>294</v>
      </c>
      <c r="P4181">
        <v>167786</v>
      </c>
      <c r="Q4181">
        <v>68</v>
      </c>
      <c r="R4181">
        <v>165702</v>
      </c>
      <c r="S4181">
        <v>2796</v>
      </c>
      <c r="T4181">
        <v>92347</v>
      </c>
      <c r="U4181">
        <v>225</v>
      </c>
      <c r="V4181">
        <v>2084</v>
      </c>
      <c r="W4181">
        <v>26.3</v>
      </c>
      <c r="X4181">
        <v>2.8</v>
      </c>
      <c r="Y4181">
        <v>50.7</v>
      </c>
      <c r="Z4181">
        <v>2.6</v>
      </c>
      <c r="AA4181">
        <v>7.8</v>
      </c>
      <c r="AB4181">
        <v>4.5</v>
      </c>
      <c r="AC4181">
        <v>27.7</v>
      </c>
      <c r="AD4181">
        <v>43.9</v>
      </c>
    </row>
    <row r="4182" spans="1:30" x14ac:dyDescent="0.45">
      <c r="A4182" t="s">
        <v>285</v>
      </c>
      <c r="B4182">
        <v>33220</v>
      </c>
      <c r="C4182" t="s">
        <v>853</v>
      </c>
      <c r="E4182">
        <v>61</v>
      </c>
      <c r="F4182" t="s">
        <v>52</v>
      </c>
      <c r="H4182">
        <v>1</v>
      </c>
      <c r="I4182" t="s">
        <v>32</v>
      </c>
      <c r="J4182">
        <v>1</v>
      </c>
      <c r="K4182" t="s">
        <v>32</v>
      </c>
      <c r="L4182">
        <v>0</v>
      </c>
      <c r="M4182" t="s">
        <v>32</v>
      </c>
      <c r="N4182">
        <v>2012</v>
      </c>
      <c r="O4182">
        <v>213</v>
      </c>
      <c r="P4182">
        <v>51599</v>
      </c>
      <c r="Q4182">
        <v>17</v>
      </c>
      <c r="R4182">
        <v>47663</v>
      </c>
      <c r="S4182">
        <v>923</v>
      </c>
      <c r="T4182">
        <v>22472</v>
      </c>
      <c r="U4182">
        <v>196</v>
      </c>
      <c r="W4182">
        <v>26.2</v>
      </c>
      <c r="X4182">
        <v>7.7</v>
      </c>
      <c r="Y4182">
        <v>51.9</v>
      </c>
      <c r="Z4182">
        <v>6.9</v>
      </c>
      <c r="AA4182">
        <v>10.6</v>
      </c>
      <c r="AB4182">
        <v>5.3</v>
      </c>
      <c r="AC4182">
        <v>28</v>
      </c>
    </row>
    <row r="4183" spans="1:30" x14ac:dyDescent="0.45">
      <c r="A4183" t="s">
        <v>285</v>
      </c>
      <c r="B4183">
        <v>33220</v>
      </c>
      <c r="C4183" t="s">
        <v>853</v>
      </c>
      <c r="E4183">
        <v>62</v>
      </c>
      <c r="F4183" t="s">
        <v>53</v>
      </c>
      <c r="H4183">
        <v>1</v>
      </c>
      <c r="I4183" t="s">
        <v>32</v>
      </c>
      <c r="J4183">
        <v>1</v>
      </c>
      <c r="K4183" t="s">
        <v>32</v>
      </c>
      <c r="L4183">
        <v>0</v>
      </c>
      <c r="M4183" t="s">
        <v>32</v>
      </c>
      <c r="N4183">
        <v>2012</v>
      </c>
      <c r="O4183">
        <v>669</v>
      </c>
      <c r="P4183">
        <v>664196</v>
      </c>
      <c r="Q4183">
        <v>274</v>
      </c>
      <c r="R4183">
        <v>651176</v>
      </c>
      <c r="S4183">
        <v>6184</v>
      </c>
      <c r="T4183">
        <v>236499</v>
      </c>
      <c r="U4183">
        <v>395</v>
      </c>
      <c r="W4183">
        <v>20.8</v>
      </c>
      <c r="X4183">
        <v>10.3</v>
      </c>
      <c r="Y4183">
        <v>27.3</v>
      </c>
      <c r="Z4183">
        <v>11</v>
      </c>
      <c r="AA4183">
        <v>13.8</v>
      </c>
      <c r="AB4183">
        <v>15.5</v>
      </c>
      <c r="AC4183">
        <v>27.8</v>
      </c>
    </row>
    <row r="4184" spans="1:30" x14ac:dyDescent="0.45">
      <c r="A4184" t="s">
        <v>285</v>
      </c>
      <c r="B4184">
        <v>33220</v>
      </c>
      <c r="C4184" t="s">
        <v>853</v>
      </c>
      <c r="E4184">
        <v>71</v>
      </c>
      <c r="F4184" t="s">
        <v>54</v>
      </c>
      <c r="H4184">
        <v>1</v>
      </c>
      <c r="I4184" t="s">
        <v>32</v>
      </c>
      <c r="J4184">
        <v>1</v>
      </c>
      <c r="K4184" t="s">
        <v>32</v>
      </c>
      <c r="L4184">
        <v>0</v>
      </c>
      <c r="M4184" t="s">
        <v>32</v>
      </c>
      <c r="N4184">
        <v>2012</v>
      </c>
      <c r="O4184">
        <v>277</v>
      </c>
      <c r="P4184">
        <v>36875</v>
      </c>
      <c r="Q4184">
        <v>18</v>
      </c>
      <c r="R4184">
        <v>30270</v>
      </c>
      <c r="S4184">
        <v>407</v>
      </c>
      <c r="T4184">
        <v>9689</v>
      </c>
      <c r="U4184">
        <v>259</v>
      </c>
      <c r="V4184">
        <v>6605</v>
      </c>
      <c r="W4184">
        <v>19.3</v>
      </c>
      <c r="X4184">
        <v>1.5</v>
      </c>
      <c r="Y4184">
        <v>31.8</v>
      </c>
      <c r="Z4184">
        <v>1.3</v>
      </c>
      <c r="AA4184">
        <v>2</v>
      </c>
      <c r="AB4184">
        <v>1.9</v>
      </c>
      <c r="AC4184">
        <v>19.3</v>
      </c>
      <c r="AD4184">
        <v>8.5</v>
      </c>
    </row>
    <row r="4185" spans="1:30" x14ac:dyDescent="0.45">
      <c r="A4185" t="s">
        <v>285</v>
      </c>
      <c r="B4185">
        <v>33220</v>
      </c>
      <c r="C4185" t="s">
        <v>853</v>
      </c>
      <c r="E4185">
        <v>72</v>
      </c>
      <c r="F4185" t="s">
        <v>55</v>
      </c>
      <c r="H4185">
        <v>1</v>
      </c>
      <c r="I4185" t="s">
        <v>32</v>
      </c>
      <c r="J4185">
        <v>1</v>
      </c>
      <c r="K4185" t="s">
        <v>32</v>
      </c>
      <c r="L4185">
        <v>0</v>
      </c>
      <c r="M4185" t="s">
        <v>32</v>
      </c>
      <c r="N4185">
        <v>2012</v>
      </c>
      <c r="O4185">
        <v>120</v>
      </c>
      <c r="P4185">
        <v>162425</v>
      </c>
      <c r="Q4185">
        <v>105</v>
      </c>
      <c r="R4185">
        <v>160101</v>
      </c>
      <c r="S4185">
        <v>3341</v>
      </c>
      <c r="T4185">
        <v>46452</v>
      </c>
      <c r="U4185">
        <v>15</v>
      </c>
      <c r="V4185">
        <v>2325</v>
      </c>
      <c r="W4185">
        <v>31.3</v>
      </c>
      <c r="X4185">
        <v>37.1</v>
      </c>
      <c r="Y4185">
        <v>38.1</v>
      </c>
      <c r="Z4185">
        <v>39.200000000000003</v>
      </c>
      <c r="AA4185">
        <v>40.1</v>
      </c>
      <c r="AB4185">
        <v>34.1</v>
      </c>
      <c r="AC4185">
        <v>28.3</v>
      </c>
      <c r="AD4185">
        <v>9</v>
      </c>
    </row>
    <row r="4186" spans="1:30" x14ac:dyDescent="0.45">
      <c r="A4186" t="s">
        <v>285</v>
      </c>
      <c r="B4186">
        <v>33220</v>
      </c>
      <c r="C4186" t="s">
        <v>853</v>
      </c>
      <c r="E4186">
        <v>81</v>
      </c>
      <c r="F4186" t="s">
        <v>56</v>
      </c>
      <c r="G4186" t="s">
        <v>57</v>
      </c>
      <c r="H4186">
        <v>1</v>
      </c>
      <c r="I4186" t="s">
        <v>32</v>
      </c>
      <c r="J4186">
        <v>1</v>
      </c>
      <c r="K4186" t="s">
        <v>32</v>
      </c>
      <c r="L4186">
        <v>0</v>
      </c>
      <c r="M4186" t="s">
        <v>32</v>
      </c>
      <c r="N4186">
        <v>2012</v>
      </c>
      <c r="O4186">
        <v>830</v>
      </c>
      <c r="P4186">
        <v>65521</v>
      </c>
      <c r="Q4186">
        <v>110</v>
      </c>
      <c r="U4186">
        <v>720</v>
      </c>
      <c r="V4186">
        <v>11727</v>
      </c>
      <c r="W4186">
        <v>18.2</v>
      </c>
      <c r="X4186">
        <v>41.8</v>
      </c>
      <c r="Y4186">
        <v>44</v>
      </c>
      <c r="AC4186">
        <v>16</v>
      </c>
      <c r="AD4186">
        <v>16.5</v>
      </c>
    </row>
    <row r="4187" spans="1:30" x14ac:dyDescent="0.45">
      <c r="A4187" t="s">
        <v>286</v>
      </c>
      <c r="B4187">
        <v>33260</v>
      </c>
      <c r="C4187" t="s">
        <v>699</v>
      </c>
      <c r="E4187">
        <v>0</v>
      </c>
      <c r="F4187" t="s">
        <v>31</v>
      </c>
      <c r="H4187">
        <v>1</v>
      </c>
      <c r="I4187" t="s">
        <v>32</v>
      </c>
      <c r="J4187">
        <v>1</v>
      </c>
      <c r="K4187" t="s">
        <v>32</v>
      </c>
      <c r="L4187">
        <v>0</v>
      </c>
      <c r="M4187" t="s">
        <v>32</v>
      </c>
      <c r="N4187">
        <v>2012</v>
      </c>
      <c r="O4187">
        <v>18904</v>
      </c>
      <c r="P4187">
        <v>22460760</v>
      </c>
      <c r="Q4187">
        <v>4040</v>
      </c>
      <c r="R4187">
        <v>21359082</v>
      </c>
      <c r="S4187">
        <v>73777</v>
      </c>
      <c r="T4187">
        <v>3568566</v>
      </c>
      <c r="U4187">
        <v>14864</v>
      </c>
      <c r="V4187">
        <v>1101677</v>
      </c>
      <c r="W4187">
        <v>5.5</v>
      </c>
      <c r="X4187">
        <v>4.7</v>
      </c>
      <c r="Y4187">
        <v>5.3</v>
      </c>
      <c r="Z4187">
        <v>5.2</v>
      </c>
      <c r="AA4187">
        <v>5.2</v>
      </c>
      <c r="AB4187">
        <v>4.7</v>
      </c>
      <c r="AC4187">
        <v>7</v>
      </c>
      <c r="AD4187">
        <v>9.9</v>
      </c>
    </row>
    <row r="4188" spans="1:30" x14ac:dyDescent="0.45">
      <c r="A4188" t="s">
        <v>286</v>
      </c>
      <c r="B4188">
        <v>33260</v>
      </c>
      <c r="C4188" t="s">
        <v>699</v>
      </c>
      <c r="E4188">
        <v>11</v>
      </c>
      <c r="F4188" t="s">
        <v>33</v>
      </c>
      <c r="G4188" t="s">
        <v>34</v>
      </c>
      <c r="H4188">
        <v>1</v>
      </c>
      <c r="I4188" t="s">
        <v>32</v>
      </c>
      <c r="J4188">
        <v>1</v>
      </c>
      <c r="K4188" t="s">
        <v>32</v>
      </c>
      <c r="L4188">
        <v>0</v>
      </c>
      <c r="M4188" t="s">
        <v>32</v>
      </c>
      <c r="N4188">
        <v>2012</v>
      </c>
      <c r="O4188">
        <v>148</v>
      </c>
      <c r="Q4188">
        <v>5</v>
      </c>
      <c r="U4188">
        <v>143</v>
      </c>
      <c r="W4188">
        <v>49.9</v>
      </c>
      <c r="Y4188">
        <v>50.8</v>
      </c>
      <c r="AC4188">
        <v>47.9</v>
      </c>
    </row>
    <row r="4189" spans="1:30" x14ac:dyDescent="0.45">
      <c r="A4189" t="s">
        <v>286</v>
      </c>
      <c r="B4189">
        <v>33260</v>
      </c>
      <c r="C4189" t="s">
        <v>699</v>
      </c>
      <c r="E4189">
        <v>21</v>
      </c>
      <c r="F4189" t="s">
        <v>35</v>
      </c>
      <c r="H4189">
        <v>1</v>
      </c>
      <c r="I4189" t="s">
        <v>32</v>
      </c>
      <c r="J4189">
        <v>1</v>
      </c>
      <c r="K4189" t="s">
        <v>32</v>
      </c>
      <c r="L4189">
        <v>0</v>
      </c>
      <c r="M4189" t="s">
        <v>32</v>
      </c>
      <c r="N4189">
        <v>2012</v>
      </c>
      <c r="O4189">
        <v>3821</v>
      </c>
      <c r="P4189">
        <v>5791503</v>
      </c>
      <c r="Q4189">
        <v>500</v>
      </c>
      <c r="R4189">
        <v>5412332</v>
      </c>
      <c r="S4189">
        <v>20145</v>
      </c>
      <c r="T4189">
        <v>1198460</v>
      </c>
      <c r="U4189">
        <v>3321</v>
      </c>
      <c r="V4189">
        <v>379171</v>
      </c>
      <c r="W4189">
        <v>10</v>
      </c>
      <c r="X4189">
        <v>2.5</v>
      </c>
      <c r="Y4189">
        <v>12.2</v>
      </c>
      <c r="Z4189">
        <v>3.2</v>
      </c>
      <c r="AA4189">
        <v>4.0999999999999996</v>
      </c>
      <c r="AB4189">
        <v>3.6</v>
      </c>
      <c r="AC4189">
        <v>11.1</v>
      </c>
      <c r="AD4189">
        <v>12.1</v>
      </c>
    </row>
    <row r="4190" spans="1:30" x14ac:dyDescent="0.45">
      <c r="A4190" t="s">
        <v>286</v>
      </c>
      <c r="B4190">
        <v>33260</v>
      </c>
      <c r="C4190" t="s">
        <v>699</v>
      </c>
      <c r="E4190">
        <v>22</v>
      </c>
      <c r="F4190" t="s">
        <v>36</v>
      </c>
      <c r="H4190">
        <v>1</v>
      </c>
      <c r="I4190" t="s">
        <v>32</v>
      </c>
      <c r="J4190">
        <v>1</v>
      </c>
      <c r="K4190" t="s">
        <v>32</v>
      </c>
      <c r="L4190">
        <v>0</v>
      </c>
      <c r="M4190" t="s">
        <v>32</v>
      </c>
      <c r="N4190">
        <v>2012</v>
      </c>
      <c r="O4190">
        <v>35</v>
      </c>
      <c r="P4190">
        <v>419107</v>
      </c>
      <c r="Q4190">
        <v>27</v>
      </c>
      <c r="R4190">
        <v>418174</v>
      </c>
      <c r="S4190">
        <v>569</v>
      </c>
      <c r="T4190">
        <v>38227</v>
      </c>
      <c r="U4190">
        <v>7</v>
      </c>
      <c r="V4190">
        <v>933</v>
      </c>
      <c r="W4190">
        <v>66.900000000000006</v>
      </c>
      <c r="X4190">
        <v>7.1</v>
      </c>
      <c r="Y4190">
        <v>91.4</v>
      </c>
      <c r="Z4190">
        <v>7.5</v>
      </c>
      <c r="AA4190">
        <v>22.3</v>
      </c>
      <c r="AB4190">
        <v>6.9</v>
      </c>
      <c r="AC4190">
        <v>65</v>
      </c>
      <c r="AD4190">
        <v>15.2</v>
      </c>
    </row>
    <row r="4191" spans="1:30" x14ac:dyDescent="0.45">
      <c r="A4191" t="s">
        <v>286</v>
      </c>
      <c r="B4191">
        <v>33260</v>
      </c>
      <c r="C4191" t="s">
        <v>699</v>
      </c>
      <c r="E4191">
        <v>23</v>
      </c>
      <c r="F4191" t="s">
        <v>37</v>
      </c>
      <c r="H4191">
        <v>1</v>
      </c>
      <c r="I4191" t="s">
        <v>32</v>
      </c>
      <c r="J4191">
        <v>1</v>
      </c>
      <c r="K4191" t="s">
        <v>32</v>
      </c>
      <c r="L4191">
        <v>0</v>
      </c>
      <c r="M4191" t="s">
        <v>32</v>
      </c>
      <c r="N4191">
        <v>2012</v>
      </c>
      <c r="O4191">
        <v>2390</v>
      </c>
      <c r="P4191">
        <v>1217650</v>
      </c>
      <c r="Q4191">
        <v>441</v>
      </c>
      <c r="R4191">
        <v>1044406</v>
      </c>
      <c r="S4191">
        <v>4391</v>
      </c>
      <c r="T4191">
        <v>236602</v>
      </c>
      <c r="U4191">
        <v>1950</v>
      </c>
      <c r="V4191">
        <v>173244</v>
      </c>
      <c r="W4191">
        <v>7.7</v>
      </c>
      <c r="X4191">
        <v>23</v>
      </c>
      <c r="Y4191">
        <v>22.8</v>
      </c>
      <c r="Z4191">
        <v>27.4</v>
      </c>
      <c r="AA4191">
        <v>29.9</v>
      </c>
      <c r="AB4191">
        <v>30.3</v>
      </c>
      <c r="AC4191">
        <v>5.9</v>
      </c>
      <c r="AD4191">
        <v>33</v>
      </c>
    </row>
    <row r="4192" spans="1:30" x14ac:dyDescent="0.45">
      <c r="A4192" t="s">
        <v>286</v>
      </c>
      <c r="B4192">
        <v>33260</v>
      </c>
      <c r="C4192" t="s">
        <v>699</v>
      </c>
      <c r="E4192" t="s">
        <v>38</v>
      </c>
      <c r="F4192" t="s">
        <v>39</v>
      </c>
      <c r="H4192">
        <v>1</v>
      </c>
      <c r="I4192" t="s">
        <v>32</v>
      </c>
      <c r="J4192">
        <v>1</v>
      </c>
      <c r="K4192" t="s">
        <v>32</v>
      </c>
      <c r="L4192">
        <v>0</v>
      </c>
      <c r="M4192" t="s">
        <v>32</v>
      </c>
      <c r="N4192">
        <v>2012</v>
      </c>
      <c r="O4192">
        <v>460</v>
      </c>
      <c r="P4192">
        <v>1346890</v>
      </c>
      <c r="Q4192">
        <v>150</v>
      </c>
      <c r="R4192">
        <v>1329741</v>
      </c>
      <c r="S4192">
        <v>2940</v>
      </c>
      <c r="T4192">
        <v>152495</v>
      </c>
      <c r="U4192">
        <v>310</v>
      </c>
      <c r="W4192">
        <v>23.4</v>
      </c>
      <c r="X4192">
        <v>7.9</v>
      </c>
      <c r="Y4192">
        <v>20.100000000000001</v>
      </c>
      <c r="Z4192">
        <v>8.5</v>
      </c>
      <c r="AA4192">
        <v>11.8</v>
      </c>
      <c r="AB4192">
        <v>12</v>
      </c>
      <c r="AC4192">
        <v>32.9</v>
      </c>
    </row>
    <row r="4193" spans="1:30" x14ac:dyDescent="0.45">
      <c r="A4193" t="s">
        <v>286</v>
      </c>
      <c r="B4193">
        <v>33260</v>
      </c>
      <c r="C4193" t="s">
        <v>699</v>
      </c>
      <c r="E4193">
        <v>42</v>
      </c>
      <c r="F4193" t="s">
        <v>40</v>
      </c>
      <c r="H4193">
        <v>1</v>
      </c>
      <c r="I4193" t="s">
        <v>32</v>
      </c>
      <c r="J4193">
        <v>1</v>
      </c>
      <c r="K4193" t="s">
        <v>32</v>
      </c>
      <c r="L4193">
        <v>0</v>
      </c>
      <c r="M4193" t="s">
        <v>32</v>
      </c>
      <c r="N4193">
        <v>2012</v>
      </c>
      <c r="O4193">
        <v>518</v>
      </c>
      <c r="P4193">
        <v>4560179</v>
      </c>
      <c r="Q4193">
        <v>274</v>
      </c>
      <c r="R4193">
        <v>4492323</v>
      </c>
      <c r="S4193">
        <v>4765</v>
      </c>
      <c r="T4193">
        <v>291314</v>
      </c>
      <c r="U4193">
        <v>243</v>
      </c>
      <c r="V4193">
        <v>67856</v>
      </c>
      <c r="W4193">
        <v>10.6</v>
      </c>
      <c r="X4193">
        <v>17.7</v>
      </c>
      <c r="Y4193">
        <v>22.5</v>
      </c>
      <c r="Z4193">
        <v>18.8</v>
      </c>
      <c r="AA4193">
        <v>17.3</v>
      </c>
      <c r="AB4193">
        <v>12.6</v>
      </c>
      <c r="AC4193">
        <v>27.7</v>
      </c>
      <c r="AD4193">
        <v>49.8</v>
      </c>
    </row>
    <row r="4194" spans="1:30" x14ac:dyDescent="0.45">
      <c r="A4194" t="s">
        <v>286</v>
      </c>
      <c r="B4194">
        <v>33260</v>
      </c>
      <c r="C4194" t="s">
        <v>699</v>
      </c>
      <c r="E4194" t="s">
        <v>41</v>
      </c>
      <c r="F4194" t="s">
        <v>42</v>
      </c>
      <c r="H4194">
        <v>1</v>
      </c>
      <c r="I4194" t="s">
        <v>32</v>
      </c>
      <c r="J4194">
        <v>1</v>
      </c>
      <c r="K4194" t="s">
        <v>32</v>
      </c>
      <c r="L4194">
        <v>0</v>
      </c>
      <c r="M4194" t="s">
        <v>32</v>
      </c>
      <c r="N4194">
        <v>2012</v>
      </c>
      <c r="O4194">
        <v>1595</v>
      </c>
      <c r="P4194">
        <v>3499762</v>
      </c>
      <c r="Q4194">
        <v>509</v>
      </c>
      <c r="R4194">
        <v>3471930</v>
      </c>
      <c r="S4194">
        <v>8573</v>
      </c>
      <c r="T4194">
        <v>251713</v>
      </c>
      <c r="U4194">
        <v>1086</v>
      </c>
      <c r="V4194">
        <v>27832</v>
      </c>
      <c r="W4194">
        <v>11.7</v>
      </c>
      <c r="X4194">
        <v>21.4</v>
      </c>
      <c r="Y4194">
        <v>16.399999999999999</v>
      </c>
      <c r="Z4194">
        <v>22.3</v>
      </c>
      <c r="AA4194">
        <v>14</v>
      </c>
      <c r="AB4194">
        <v>20.5</v>
      </c>
      <c r="AC4194">
        <v>14</v>
      </c>
      <c r="AD4194">
        <v>13</v>
      </c>
    </row>
    <row r="4195" spans="1:30" x14ac:dyDescent="0.45">
      <c r="A4195" t="s">
        <v>286</v>
      </c>
      <c r="B4195">
        <v>33260</v>
      </c>
      <c r="C4195" t="s">
        <v>699</v>
      </c>
      <c r="E4195" t="s">
        <v>43</v>
      </c>
      <c r="F4195" t="s">
        <v>44</v>
      </c>
      <c r="G4195" t="s">
        <v>45</v>
      </c>
      <c r="H4195">
        <v>1</v>
      </c>
      <c r="I4195" t="s">
        <v>32</v>
      </c>
      <c r="J4195">
        <v>1</v>
      </c>
      <c r="K4195" t="s">
        <v>32</v>
      </c>
      <c r="L4195">
        <v>0</v>
      </c>
      <c r="M4195" t="s">
        <v>32</v>
      </c>
      <c r="N4195">
        <v>2012</v>
      </c>
      <c r="O4195">
        <v>1008</v>
      </c>
      <c r="P4195">
        <v>954751</v>
      </c>
      <c r="Q4195">
        <v>174</v>
      </c>
      <c r="R4195">
        <v>899228</v>
      </c>
      <c r="S4195">
        <v>3757</v>
      </c>
      <c r="T4195">
        <v>219353</v>
      </c>
      <c r="U4195">
        <v>835</v>
      </c>
      <c r="V4195">
        <v>55524</v>
      </c>
      <c r="W4195">
        <v>12.3</v>
      </c>
      <c r="X4195">
        <v>8.3000000000000007</v>
      </c>
      <c r="Y4195">
        <v>24.8</v>
      </c>
      <c r="Z4195">
        <v>9.6</v>
      </c>
      <c r="AA4195">
        <v>19.5</v>
      </c>
      <c r="AB4195">
        <v>14.6</v>
      </c>
      <c r="AC4195">
        <v>14.9</v>
      </c>
      <c r="AD4195">
        <v>22.5</v>
      </c>
    </row>
    <row r="4196" spans="1:30" x14ac:dyDescent="0.45">
      <c r="A4196" t="s">
        <v>286</v>
      </c>
      <c r="B4196">
        <v>33260</v>
      </c>
      <c r="C4196" t="s">
        <v>699</v>
      </c>
      <c r="E4196">
        <v>51</v>
      </c>
      <c r="F4196" t="s">
        <v>46</v>
      </c>
      <c r="H4196">
        <v>1</v>
      </c>
      <c r="I4196" t="s">
        <v>32</v>
      </c>
      <c r="J4196">
        <v>1</v>
      </c>
      <c r="K4196" t="s">
        <v>32</v>
      </c>
      <c r="L4196">
        <v>0</v>
      </c>
      <c r="M4196" t="s">
        <v>32</v>
      </c>
      <c r="N4196">
        <v>2012</v>
      </c>
      <c r="O4196">
        <v>70</v>
      </c>
      <c r="P4196">
        <v>384606</v>
      </c>
      <c r="Q4196">
        <v>35</v>
      </c>
      <c r="R4196">
        <v>382462</v>
      </c>
      <c r="S4196">
        <v>989</v>
      </c>
      <c r="T4196">
        <v>46505</v>
      </c>
      <c r="U4196">
        <v>35</v>
      </c>
      <c r="V4196">
        <v>2144</v>
      </c>
      <c r="W4196">
        <v>26.8</v>
      </c>
      <c r="X4196">
        <v>3.9</v>
      </c>
      <c r="Y4196">
        <v>33.1</v>
      </c>
      <c r="Z4196">
        <v>4.0999999999999996</v>
      </c>
      <c r="AA4196">
        <v>4.5</v>
      </c>
      <c r="AB4196">
        <v>6.5</v>
      </c>
      <c r="AC4196">
        <v>42.8</v>
      </c>
      <c r="AD4196">
        <v>6.6</v>
      </c>
    </row>
    <row r="4197" spans="1:30" x14ac:dyDescent="0.45">
      <c r="A4197" t="s">
        <v>286</v>
      </c>
      <c r="B4197">
        <v>33260</v>
      </c>
      <c r="C4197" t="s">
        <v>699</v>
      </c>
      <c r="E4197">
        <v>52</v>
      </c>
      <c r="F4197" t="s">
        <v>47</v>
      </c>
      <c r="G4197" t="s">
        <v>48</v>
      </c>
      <c r="H4197">
        <v>1</v>
      </c>
      <c r="I4197" t="s">
        <v>32</v>
      </c>
      <c r="J4197">
        <v>1</v>
      </c>
      <c r="K4197" t="s">
        <v>32</v>
      </c>
      <c r="L4197">
        <v>0</v>
      </c>
      <c r="M4197" t="s">
        <v>32</v>
      </c>
      <c r="N4197">
        <v>2012</v>
      </c>
      <c r="O4197">
        <v>704</v>
      </c>
      <c r="Q4197">
        <v>290</v>
      </c>
      <c r="U4197">
        <v>414</v>
      </c>
      <c r="W4197">
        <v>32.1</v>
      </c>
      <c r="Y4197">
        <v>26.8</v>
      </c>
      <c r="AC4197">
        <v>51.6</v>
      </c>
    </row>
    <row r="4198" spans="1:30" x14ac:dyDescent="0.45">
      <c r="A4198" t="s">
        <v>286</v>
      </c>
      <c r="B4198">
        <v>33260</v>
      </c>
      <c r="C4198" t="s">
        <v>699</v>
      </c>
      <c r="E4198">
        <v>53</v>
      </c>
      <c r="F4198" t="s">
        <v>49</v>
      </c>
      <c r="H4198">
        <v>1</v>
      </c>
      <c r="I4198" t="s">
        <v>32</v>
      </c>
      <c r="J4198">
        <v>1</v>
      </c>
      <c r="K4198" t="s">
        <v>32</v>
      </c>
      <c r="L4198">
        <v>0</v>
      </c>
      <c r="M4198" t="s">
        <v>32</v>
      </c>
      <c r="N4198">
        <v>2012</v>
      </c>
      <c r="O4198">
        <v>1101</v>
      </c>
      <c r="P4198">
        <v>448678</v>
      </c>
      <c r="Q4198">
        <v>214</v>
      </c>
      <c r="R4198">
        <v>357573</v>
      </c>
      <c r="S4198">
        <v>1073</v>
      </c>
      <c r="T4198">
        <v>56217</v>
      </c>
      <c r="U4198">
        <v>887</v>
      </c>
      <c r="V4198">
        <v>91105</v>
      </c>
      <c r="W4198">
        <v>19.899999999999999</v>
      </c>
      <c r="X4198">
        <v>9.1999999999999993</v>
      </c>
      <c r="Y4198">
        <v>29.2</v>
      </c>
      <c r="Z4198">
        <v>7.2</v>
      </c>
      <c r="AA4198">
        <v>13.8</v>
      </c>
      <c r="AB4198">
        <v>10.7</v>
      </c>
      <c r="AC4198">
        <v>17.7</v>
      </c>
      <c r="AD4198">
        <v>37.299999999999997</v>
      </c>
    </row>
    <row r="4199" spans="1:30" x14ac:dyDescent="0.45">
      <c r="A4199" t="s">
        <v>286</v>
      </c>
      <c r="B4199">
        <v>33260</v>
      </c>
      <c r="C4199" t="s">
        <v>699</v>
      </c>
      <c r="E4199">
        <v>54</v>
      </c>
      <c r="F4199" t="s">
        <v>50</v>
      </c>
      <c r="H4199">
        <v>1</v>
      </c>
      <c r="I4199" t="s">
        <v>32</v>
      </c>
      <c r="J4199">
        <v>1</v>
      </c>
      <c r="K4199" t="s">
        <v>32</v>
      </c>
      <c r="L4199">
        <v>0</v>
      </c>
      <c r="M4199" t="s">
        <v>32</v>
      </c>
      <c r="N4199">
        <v>2012</v>
      </c>
      <c r="O4199">
        <v>1870</v>
      </c>
      <c r="P4199">
        <v>1065968</v>
      </c>
      <c r="Q4199">
        <v>455</v>
      </c>
      <c r="R4199">
        <v>954035</v>
      </c>
      <c r="S4199">
        <v>4783</v>
      </c>
      <c r="T4199">
        <v>263773</v>
      </c>
      <c r="U4199">
        <v>1415</v>
      </c>
      <c r="V4199">
        <v>111934</v>
      </c>
      <c r="W4199">
        <v>12.2</v>
      </c>
      <c r="X4199">
        <v>11.4</v>
      </c>
      <c r="Y4199">
        <v>17.8</v>
      </c>
      <c r="Z4199">
        <v>10.7</v>
      </c>
      <c r="AA4199">
        <v>9.4</v>
      </c>
      <c r="AB4199">
        <v>15.2</v>
      </c>
      <c r="AC4199">
        <v>14.8</v>
      </c>
      <c r="AD4199">
        <v>27</v>
      </c>
    </row>
    <row r="4200" spans="1:30" x14ac:dyDescent="0.45">
      <c r="A4200" t="s">
        <v>286</v>
      </c>
      <c r="B4200">
        <v>33260</v>
      </c>
      <c r="C4200" t="s">
        <v>699</v>
      </c>
      <c r="E4200">
        <v>55</v>
      </c>
      <c r="F4200" t="s">
        <v>59</v>
      </c>
      <c r="H4200">
        <v>1</v>
      </c>
      <c r="I4200" t="s">
        <v>32</v>
      </c>
      <c r="J4200">
        <v>1</v>
      </c>
      <c r="K4200" t="s">
        <v>32</v>
      </c>
      <c r="L4200">
        <v>0</v>
      </c>
      <c r="M4200" t="s">
        <v>32</v>
      </c>
      <c r="N4200">
        <v>2012</v>
      </c>
      <c r="O4200">
        <v>40</v>
      </c>
      <c r="P4200">
        <v>134187</v>
      </c>
      <c r="Q4200">
        <v>40</v>
      </c>
      <c r="R4200">
        <v>134187</v>
      </c>
      <c r="S4200">
        <v>1699</v>
      </c>
      <c r="T4200">
        <v>159585</v>
      </c>
      <c r="U4200">
        <v>0</v>
      </c>
      <c r="V4200">
        <v>0</v>
      </c>
      <c r="W4200">
        <v>18.2</v>
      </c>
      <c r="X4200">
        <v>17.100000000000001</v>
      </c>
      <c r="Y4200">
        <v>18.899999999999999</v>
      </c>
      <c r="Z4200">
        <v>17.7</v>
      </c>
      <c r="AA4200">
        <v>6.8</v>
      </c>
      <c r="AB4200">
        <v>5.9</v>
      </c>
      <c r="AC4200">
        <v>0</v>
      </c>
      <c r="AD4200">
        <v>0</v>
      </c>
    </row>
    <row r="4201" spans="1:30" x14ac:dyDescent="0.45">
      <c r="A4201" t="s">
        <v>286</v>
      </c>
      <c r="B4201">
        <v>33260</v>
      </c>
      <c r="C4201" t="s">
        <v>699</v>
      </c>
      <c r="E4201">
        <v>56</v>
      </c>
      <c r="F4201" t="s">
        <v>51</v>
      </c>
      <c r="H4201">
        <v>1</v>
      </c>
      <c r="I4201" t="s">
        <v>32</v>
      </c>
      <c r="J4201">
        <v>1</v>
      </c>
      <c r="K4201" t="s">
        <v>32</v>
      </c>
      <c r="L4201">
        <v>0</v>
      </c>
      <c r="M4201" t="s">
        <v>32</v>
      </c>
      <c r="N4201">
        <v>2012</v>
      </c>
      <c r="O4201">
        <v>1395</v>
      </c>
      <c r="P4201">
        <v>578852</v>
      </c>
      <c r="Q4201">
        <v>191</v>
      </c>
      <c r="R4201">
        <v>556125</v>
      </c>
      <c r="S4201">
        <v>2541</v>
      </c>
      <c r="T4201">
        <v>98094</v>
      </c>
      <c r="U4201">
        <v>1204</v>
      </c>
      <c r="V4201">
        <v>22726</v>
      </c>
      <c r="W4201">
        <v>15.8</v>
      </c>
      <c r="X4201">
        <v>14</v>
      </c>
      <c r="Y4201">
        <v>35</v>
      </c>
      <c r="Z4201">
        <v>15</v>
      </c>
      <c r="AA4201">
        <v>32.1</v>
      </c>
      <c r="AB4201">
        <v>41.5</v>
      </c>
      <c r="AC4201">
        <v>14.1</v>
      </c>
      <c r="AD4201">
        <v>28.8</v>
      </c>
    </row>
    <row r="4202" spans="1:30" x14ac:dyDescent="0.45">
      <c r="A4202" t="s">
        <v>286</v>
      </c>
      <c r="B4202">
        <v>33260</v>
      </c>
      <c r="C4202" t="s">
        <v>699</v>
      </c>
      <c r="E4202">
        <v>61</v>
      </c>
      <c r="F4202" t="s">
        <v>52</v>
      </c>
      <c r="H4202">
        <v>1</v>
      </c>
      <c r="I4202" t="s">
        <v>32</v>
      </c>
      <c r="J4202">
        <v>1</v>
      </c>
      <c r="K4202" t="s">
        <v>32</v>
      </c>
      <c r="L4202">
        <v>0</v>
      </c>
      <c r="M4202" t="s">
        <v>32</v>
      </c>
      <c r="N4202">
        <v>2012</v>
      </c>
      <c r="O4202">
        <v>185</v>
      </c>
      <c r="P4202">
        <v>53747</v>
      </c>
      <c r="Q4202">
        <v>29</v>
      </c>
      <c r="R4202">
        <v>51642</v>
      </c>
      <c r="S4202">
        <v>739</v>
      </c>
      <c r="T4202">
        <v>21355</v>
      </c>
      <c r="U4202">
        <v>156</v>
      </c>
      <c r="V4202">
        <v>2105</v>
      </c>
      <c r="W4202">
        <v>28.8</v>
      </c>
      <c r="X4202">
        <v>17.100000000000001</v>
      </c>
      <c r="Y4202">
        <v>25.6</v>
      </c>
      <c r="Z4202">
        <v>19.100000000000001</v>
      </c>
      <c r="AA4202">
        <v>9.8000000000000007</v>
      </c>
      <c r="AB4202">
        <v>12.8</v>
      </c>
      <c r="AC4202">
        <v>34.700000000000003</v>
      </c>
      <c r="AD4202">
        <v>46.9</v>
      </c>
    </row>
    <row r="4203" spans="1:30" x14ac:dyDescent="0.45">
      <c r="A4203" t="s">
        <v>286</v>
      </c>
      <c r="B4203">
        <v>33260</v>
      </c>
      <c r="C4203" t="s">
        <v>699</v>
      </c>
      <c r="E4203">
        <v>62</v>
      </c>
      <c r="F4203" t="s">
        <v>53</v>
      </c>
      <c r="H4203">
        <v>1</v>
      </c>
      <c r="I4203" t="s">
        <v>32</v>
      </c>
      <c r="J4203">
        <v>1</v>
      </c>
      <c r="K4203" t="s">
        <v>32</v>
      </c>
      <c r="L4203">
        <v>0</v>
      </c>
      <c r="M4203" t="s">
        <v>32</v>
      </c>
      <c r="N4203">
        <v>2012</v>
      </c>
      <c r="O4203">
        <v>996</v>
      </c>
      <c r="P4203">
        <v>636274</v>
      </c>
      <c r="Q4203">
        <v>377</v>
      </c>
      <c r="R4203">
        <v>622256</v>
      </c>
      <c r="S4203">
        <v>5352</v>
      </c>
      <c r="T4203">
        <v>242205</v>
      </c>
      <c r="U4203">
        <v>619</v>
      </c>
      <c r="V4203">
        <v>14018</v>
      </c>
      <c r="W4203">
        <v>17.3</v>
      </c>
      <c r="X4203">
        <v>23.8</v>
      </c>
      <c r="Y4203">
        <v>31.4</v>
      </c>
      <c r="Z4203">
        <v>25.3</v>
      </c>
      <c r="AA4203">
        <v>19.5</v>
      </c>
      <c r="AB4203">
        <v>32.200000000000003</v>
      </c>
      <c r="AC4203">
        <v>17.600000000000001</v>
      </c>
      <c r="AD4203">
        <v>26.2</v>
      </c>
    </row>
    <row r="4204" spans="1:30" x14ac:dyDescent="0.45">
      <c r="A4204" t="s">
        <v>286</v>
      </c>
      <c r="B4204">
        <v>33260</v>
      </c>
      <c r="C4204" t="s">
        <v>699</v>
      </c>
      <c r="E4204">
        <v>71</v>
      </c>
      <c r="F4204" t="s">
        <v>54</v>
      </c>
      <c r="H4204">
        <v>1</v>
      </c>
      <c r="I4204" t="s">
        <v>32</v>
      </c>
      <c r="J4204">
        <v>1</v>
      </c>
      <c r="K4204" t="s">
        <v>32</v>
      </c>
      <c r="L4204">
        <v>0</v>
      </c>
      <c r="M4204" t="s">
        <v>32</v>
      </c>
      <c r="N4204">
        <v>2012</v>
      </c>
      <c r="O4204">
        <v>447</v>
      </c>
      <c r="P4204">
        <v>81732</v>
      </c>
      <c r="Q4204">
        <v>45</v>
      </c>
      <c r="R4204">
        <v>64814</v>
      </c>
      <c r="S4204">
        <v>836</v>
      </c>
      <c r="T4204">
        <v>21961</v>
      </c>
      <c r="U4204">
        <v>402</v>
      </c>
      <c r="V4204">
        <v>16917</v>
      </c>
      <c r="W4204">
        <v>26.2</v>
      </c>
      <c r="X4204">
        <v>5.3</v>
      </c>
      <c r="Y4204">
        <v>24.4</v>
      </c>
      <c r="Z4204">
        <v>4.3</v>
      </c>
      <c r="AA4204">
        <v>7.8</v>
      </c>
      <c r="AB4204">
        <v>4.0999999999999996</v>
      </c>
      <c r="AC4204">
        <v>27.2</v>
      </c>
      <c r="AD4204">
        <v>17.100000000000001</v>
      </c>
    </row>
    <row r="4205" spans="1:30" x14ac:dyDescent="0.45">
      <c r="A4205" t="s">
        <v>286</v>
      </c>
      <c r="B4205">
        <v>33260</v>
      </c>
      <c r="C4205" t="s">
        <v>699</v>
      </c>
      <c r="E4205">
        <v>72</v>
      </c>
      <c r="F4205" t="s">
        <v>55</v>
      </c>
      <c r="H4205">
        <v>1</v>
      </c>
      <c r="I4205" t="s">
        <v>32</v>
      </c>
      <c r="J4205">
        <v>1</v>
      </c>
      <c r="K4205" t="s">
        <v>32</v>
      </c>
      <c r="L4205">
        <v>0</v>
      </c>
      <c r="M4205" t="s">
        <v>32</v>
      </c>
      <c r="N4205">
        <v>2012</v>
      </c>
      <c r="O4205">
        <v>372</v>
      </c>
      <c r="P4205">
        <v>370178</v>
      </c>
      <c r="Q4205">
        <v>195</v>
      </c>
      <c r="R4205">
        <v>363659</v>
      </c>
      <c r="S4205">
        <v>7074</v>
      </c>
      <c r="T4205">
        <v>91803</v>
      </c>
      <c r="U4205">
        <v>176</v>
      </c>
      <c r="V4205">
        <v>6519</v>
      </c>
      <c r="W4205">
        <v>23.4</v>
      </c>
      <c r="X4205">
        <v>21.8</v>
      </c>
      <c r="Y4205">
        <v>29.7</v>
      </c>
      <c r="Z4205">
        <v>22.9</v>
      </c>
      <c r="AA4205">
        <v>48.8</v>
      </c>
      <c r="AB4205">
        <v>26.3</v>
      </c>
      <c r="AC4205">
        <v>40.9</v>
      </c>
      <c r="AD4205">
        <v>35.799999999999997</v>
      </c>
    </row>
    <row r="4206" spans="1:30" x14ac:dyDescent="0.45">
      <c r="A4206" t="s">
        <v>286</v>
      </c>
      <c r="B4206">
        <v>33260</v>
      </c>
      <c r="C4206" t="s">
        <v>699</v>
      </c>
      <c r="E4206">
        <v>81</v>
      </c>
      <c r="F4206" t="s">
        <v>56</v>
      </c>
      <c r="G4206" t="s">
        <v>57</v>
      </c>
      <c r="H4206">
        <v>1</v>
      </c>
      <c r="I4206" t="s">
        <v>32</v>
      </c>
      <c r="J4206">
        <v>1</v>
      </c>
      <c r="K4206" t="s">
        <v>32</v>
      </c>
      <c r="L4206">
        <v>0</v>
      </c>
      <c r="M4206" t="s">
        <v>32</v>
      </c>
      <c r="N4206">
        <v>2012</v>
      </c>
      <c r="O4206">
        <v>1816</v>
      </c>
      <c r="P4206">
        <v>227514</v>
      </c>
      <c r="Q4206">
        <v>154</v>
      </c>
      <c r="R4206">
        <v>181326</v>
      </c>
      <c r="S4206">
        <v>1135</v>
      </c>
      <c r="T4206">
        <v>37001</v>
      </c>
      <c r="U4206">
        <v>1661</v>
      </c>
      <c r="V4206">
        <v>46188</v>
      </c>
      <c r="W4206">
        <v>10.4</v>
      </c>
      <c r="X4206">
        <v>8.3000000000000007</v>
      </c>
      <c r="Y4206">
        <v>35.799999999999997</v>
      </c>
      <c r="Z4206">
        <v>11.3</v>
      </c>
      <c r="AA4206">
        <v>35.700000000000003</v>
      </c>
      <c r="AB4206">
        <v>19.5</v>
      </c>
      <c r="AC4206">
        <v>10.7</v>
      </c>
      <c r="AD4206">
        <v>12.5</v>
      </c>
    </row>
    <row r="4207" spans="1:30" x14ac:dyDescent="0.45">
      <c r="A4207" t="s">
        <v>287</v>
      </c>
      <c r="B4207">
        <v>33340</v>
      </c>
      <c r="C4207" t="s">
        <v>700</v>
      </c>
      <c r="E4207">
        <v>0</v>
      </c>
      <c r="F4207" t="s">
        <v>31</v>
      </c>
      <c r="H4207">
        <v>1</v>
      </c>
      <c r="I4207" t="s">
        <v>32</v>
      </c>
      <c r="J4207">
        <v>1</v>
      </c>
      <c r="K4207" t="s">
        <v>32</v>
      </c>
      <c r="L4207">
        <v>0</v>
      </c>
      <c r="M4207" t="s">
        <v>32</v>
      </c>
      <c r="N4207">
        <v>2012</v>
      </c>
      <c r="O4207">
        <v>117327</v>
      </c>
      <c r="P4207">
        <v>201259595</v>
      </c>
      <c r="Q4207">
        <v>29013</v>
      </c>
      <c r="R4207">
        <v>196686954</v>
      </c>
      <c r="S4207">
        <v>752371</v>
      </c>
      <c r="T4207">
        <v>35314199</v>
      </c>
      <c r="U4207">
        <v>88313</v>
      </c>
      <c r="V4207">
        <v>4572641</v>
      </c>
      <c r="W4207">
        <v>1.2</v>
      </c>
      <c r="X4207">
        <v>2.7</v>
      </c>
      <c r="Y4207">
        <v>2.8</v>
      </c>
      <c r="Z4207">
        <v>2.8</v>
      </c>
      <c r="AA4207">
        <v>1.7</v>
      </c>
      <c r="AB4207">
        <v>1.8</v>
      </c>
      <c r="AC4207">
        <v>1.1000000000000001</v>
      </c>
      <c r="AD4207">
        <v>4</v>
      </c>
    </row>
    <row r="4208" spans="1:30" x14ac:dyDescent="0.45">
      <c r="A4208" t="s">
        <v>287</v>
      </c>
      <c r="B4208">
        <v>33340</v>
      </c>
      <c r="C4208" t="s">
        <v>700</v>
      </c>
      <c r="E4208">
        <v>11</v>
      </c>
      <c r="F4208" t="s">
        <v>33</v>
      </c>
      <c r="G4208" t="s">
        <v>34</v>
      </c>
      <c r="H4208">
        <v>1</v>
      </c>
      <c r="I4208" t="s">
        <v>32</v>
      </c>
      <c r="J4208">
        <v>1</v>
      </c>
      <c r="K4208" t="s">
        <v>32</v>
      </c>
      <c r="L4208">
        <v>0</v>
      </c>
      <c r="M4208" t="s">
        <v>32</v>
      </c>
      <c r="N4208">
        <v>2012</v>
      </c>
      <c r="O4208">
        <v>235</v>
      </c>
      <c r="P4208">
        <v>8729</v>
      </c>
      <c r="Q4208">
        <v>2</v>
      </c>
      <c r="U4208">
        <v>233</v>
      </c>
      <c r="V4208">
        <v>8534</v>
      </c>
      <c r="W4208">
        <v>30.3</v>
      </c>
      <c r="X4208">
        <v>45.2</v>
      </c>
      <c r="Y4208">
        <v>0</v>
      </c>
      <c r="AC4208">
        <v>29.1</v>
      </c>
      <c r="AD4208">
        <v>44.1</v>
      </c>
    </row>
    <row r="4209" spans="1:30" x14ac:dyDescent="0.45">
      <c r="A4209" t="s">
        <v>287</v>
      </c>
      <c r="B4209">
        <v>33340</v>
      </c>
      <c r="C4209" t="s">
        <v>700</v>
      </c>
      <c r="E4209">
        <v>21</v>
      </c>
      <c r="F4209" t="s">
        <v>35</v>
      </c>
      <c r="H4209">
        <v>1</v>
      </c>
      <c r="I4209" t="s">
        <v>32</v>
      </c>
      <c r="J4209">
        <v>1</v>
      </c>
      <c r="K4209" t="s">
        <v>32</v>
      </c>
      <c r="L4209">
        <v>0</v>
      </c>
      <c r="M4209" t="s">
        <v>32</v>
      </c>
      <c r="N4209">
        <v>2012</v>
      </c>
      <c r="O4209">
        <v>61</v>
      </c>
      <c r="Q4209">
        <v>22</v>
      </c>
      <c r="U4209">
        <v>40</v>
      </c>
      <c r="W4209">
        <v>49.3</v>
      </c>
      <c r="Y4209">
        <v>63.2</v>
      </c>
      <c r="AC4209">
        <v>72</v>
      </c>
    </row>
    <row r="4210" spans="1:30" x14ac:dyDescent="0.45">
      <c r="A4210" t="s">
        <v>287</v>
      </c>
      <c r="B4210">
        <v>33340</v>
      </c>
      <c r="C4210" t="s">
        <v>700</v>
      </c>
      <c r="E4210">
        <v>22</v>
      </c>
      <c r="F4210" t="s">
        <v>36</v>
      </c>
      <c r="H4210">
        <v>1</v>
      </c>
      <c r="I4210" t="s">
        <v>32</v>
      </c>
      <c r="J4210">
        <v>1</v>
      </c>
      <c r="K4210" t="s">
        <v>32</v>
      </c>
      <c r="L4210">
        <v>0</v>
      </c>
      <c r="M4210" t="s">
        <v>32</v>
      </c>
      <c r="N4210">
        <v>2012</v>
      </c>
      <c r="O4210">
        <v>69</v>
      </c>
      <c r="Q4210">
        <v>10</v>
      </c>
      <c r="U4210">
        <v>59</v>
      </c>
      <c r="W4210">
        <v>71.900000000000006</v>
      </c>
      <c r="Y4210">
        <v>32.5</v>
      </c>
      <c r="AC4210">
        <v>80.8</v>
      </c>
    </row>
    <row r="4211" spans="1:30" x14ac:dyDescent="0.45">
      <c r="A4211" t="s">
        <v>287</v>
      </c>
      <c r="B4211">
        <v>33340</v>
      </c>
      <c r="C4211" t="s">
        <v>700</v>
      </c>
      <c r="E4211">
        <v>23</v>
      </c>
      <c r="F4211" t="s">
        <v>37</v>
      </c>
      <c r="H4211">
        <v>1</v>
      </c>
      <c r="I4211" t="s">
        <v>32</v>
      </c>
      <c r="J4211">
        <v>1</v>
      </c>
      <c r="K4211" t="s">
        <v>32</v>
      </c>
      <c r="L4211">
        <v>0</v>
      </c>
      <c r="M4211" t="s">
        <v>32</v>
      </c>
      <c r="N4211">
        <v>2012</v>
      </c>
      <c r="O4211">
        <v>9452</v>
      </c>
      <c r="P4211">
        <v>6878395</v>
      </c>
      <c r="Q4211">
        <v>3007</v>
      </c>
      <c r="R4211">
        <v>6563448</v>
      </c>
      <c r="S4211">
        <v>27887</v>
      </c>
      <c r="T4211">
        <v>1525954</v>
      </c>
      <c r="U4211">
        <v>6445</v>
      </c>
      <c r="V4211">
        <v>314948</v>
      </c>
      <c r="W4211">
        <v>4.8</v>
      </c>
      <c r="X4211">
        <v>12.7</v>
      </c>
      <c r="Y4211">
        <v>3.7</v>
      </c>
      <c r="Z4211">
        <v>14.2</v>
      </c>
      <c r="AA4211">
        <v>11.7</v>
      </c>
      <c r="AB4211">
        <v>11.9</v>
      </c>
      <c r="AC4211">
        <v>6.2</v>
      </c>
      <c r="AD4211">
        <v>16.5</v>
      </c>
    </row>
    <row r="4212" spans="1:30" x14ac:dyDescent="0.45">
      <c r="A4212" t="s">
        <v>287</v>
      </c>
      <c r="B4212">
        <v>33340</v>
      </c>
      <c r="C4212" t="s">
        <v>700</v>
      </c>
      <c r="E4212" t="s">
        <v>38</v>
      </c>
      <c r="F4212" t="s">
        <v>39</v>
      </c>
      <c r="H4212">
        <v>1</v>
      </c>
      <c r="I4212" t="s">
        <v>32</v>
      </c>
      <c r="J4212">
        <v>1</v>
      </c>
      <c r="K4212" t="s">
        <v>32</v>
      </c>
      <c r="L4212">
        <v>0</v>
      </c>
      <c r="M4212" t="s">
        <v>32</v>
      </c>
      <c r="N4212">
        <v>2012</v>
      </c>
      <c r="O4212">
        <v>3802</v>
      </c>
      <c r="P4212">
        <v>40114600</v>
      </c>
      <c r="Q4212">
        <v>2320</v>
      </c>
      <c r="R4212">
        <v>40051760</v>
      </c>
      <c r="S4212">
        <v>109883</v>
      </c>
      <c r="T4212">
        <v>6408531</v>
      </c>
      <c r="U4212">
        <v>1482</v>
      </c>
      <c r="V4212">
        <v>62840</v>
      </c>
      <c r="W4212">
        <v>6.4</v>
      </c>
      <c r="X4212">
        <v>3.2</v>
      </c>
      <c r="Y4212">
        <v>7.6</v>
      </c>
      <c r="Z4212">
        <v>3.3</v>
      </c>
      <c r="AA4212">
        <v>3.2</v>
      </c>
      <c r="AB4212">
        <v>3.5</v>
      </c>
      <c r="AC4212">
        <v>14.4</v>
      </c>
      <c r="AD4212">
        <v>16</v>
      </c>
    </row>
    <row r="4213" spans="1:30" x14ac:dyDescent="0.45">
      <c r="A4213" t="s">
        <v>287</v>
      </c>
      <c r="B4213">
        <v>33340</v>
      </c>
      <c r="C4213" t="s">
        <v>700</v>
      </c>
      <c r="E4213">
        <v>42</v>
      </c>
      <c r="F4213" t="s">
        <v>40</v>
      </c>
      <c r="H4213">
        <v>1</v>
      </c>
      <c r="I4213" t="s">
        <v>32</v>
      </c>
      <c r="J4213">
        <v>1</v>
      </c>
      <c r="K4213" t="s">
        <v>32</v>
      </c>
      <c r="L4213">
        <v>0</v>
      </c>
      <c r="M4213" t="s">
        <v>32</v>
      </c>
      <c r="N4213">
        <v>2012</v>
      </c>
      <c r="O4213">
        <v>4530</v>
      </c>
      <c r="P4213">
        <v>40692923</v>
      </c>
      <c r="Q4213">
        <v>2443</v>
      </c>
      <c r="R4213">
        <v>40520378</v>
      </c>
      <c r="S4213">
        <v>46865</v>
      </c>
      <c r="T4213">
        <v>2948368</v>
      </c>
      <c r="U4213">
        <v>2087</v>
      </c>
      <c r="V4213">
        <v>172545</v>
      </c>
      <c r="W4213">
        <v>5.5</v>
      </c>
      <c r="X4213">
        <v>2.9</v>
      </c>
      <c r="Y4213">
        <v>6.6</v>
      </c>
      <c r="Z4213">
        <v>3</v>
      </c>
      <c r="AA4213">
        <v>8.5</v>
      </c>
      <c r="AB4213">
        <v>4.9000000000000004</v>
      </c>
      <c r="AC4213">
        <v>8.3000000000000007</v>
      </c>
      <c r="AD4213">
        <v>14.5</v>
      </c>
    </row>
    <row r="4214" spans="1:30" x14ac:dyDescent="0.45">
      <c r="A4214" t="s">
        <v>287</v>
      </c>
      <c r="B4214">
        <v>33340</v>
      </c>
      <c r="C4214" t="s">
        <v>700</v>
      </c>
      <c r="E4214" t="s">
        <v>41</v>
      </c>
      <c r="F4214" t="s">
        <v>42</v>
      </c>
      <c r="H4214">
        <v>1</v>
      </c>
      <c r="I4214" t="s">
        <v>32</v>
      </c>
      <c r="J4214">
        <v>1</v>
      </c>
      <c r="K4214" t="s">
        <v>32</v>
      </c>
      <c r="L4214">
        <v>0</v>
      </c>
      <c r="M4214" t="s">
        <v>32</v>
      </c>
      <c r="N4214">
        <v>2012</v>
      </c>
      <c r="O4214">
        <v>11651</v>
      </c>
      <c r="P4214">
        <v>21333826</v>
      </c>
      <c r="Q4214">
        <v>3282</v>
      </c>
      <c r="R4214">
        <v>20760451</v>
      </c>
      <c r="S4214">
        <v>81659</v>
      </c>
      <c r="T4214">
        <v>1886567</v>
      </c>
      <c r="U4214">
        <v>8369</v>
      </c>
      <c r="V4214">
        <v>573375</v>
      </c>
      <c r="W4214">
        <v>4.5</v>
      </c>
      <c r="X4214">
        <v>6.9</v>
      </c>
      <c r="Y4214">
        <v>7.7</v>
      </c>
      <c r="Z4214">
        <v>7.1</v>
      </c>
      <c r="AA4214">
        <v>4.4000000000000004</v>
      </c>
      <c r="AB4214">
        <v>5.5</v>
      </c>
      <c r="AC4214">
        <v>5</v>
      </c>
      <c r="AD4214">
        <v>18.600000000000001</v>
      </c>
    </row>
    <row r="4215" spans="1:30" x14ac:dyDescent="0.45">
      <c r="A4215" t="s">
        <v>287</v>
      </c>
      <c r="B4215">
        <v>33340</v>
      </c>
      <c r="C4215" t="s">
        <v>700</v>
      </c>
      <c r="E4215" t="s">
        <v>43</v>
      </c>
      <c r="F4215" t="s">
        <v>44</v>
      </c>
      <c r="G4215" t="s">
        <v>45</v>
      </c>
      <c r="H4215">
        <v>1</v>
      </c>
      <c r="I4215" t="s">
        <v>32</v>
      </c>
      <c r="J4215">
        <v>1</v>
      </c>
      <c r="K4215" t="s">
        <v>32</v>
      </c>
      <c r="L4215">
        <v>0</v>
      </c>
      <c r="M4215" t="s">
        <v>32</v>
      </c>
      <c r="N4215">
        <v>2012</v>
      </c>
      <c r="O4215">
        <v>3761</v>
      </c>
      <c r="P4215">
        <v>3874258</v>
      </c>
      <c r="Q4215">
        <v>1035</v>
      </c>
      <c r="R4215">
        <v>3680445</v>
      </c>
      <c r="S4215">
        <v>25154</v>
      </c>
      <c r="T4215">
        <v>972985</v>
      </c>
      <c r="U4215">
        <v>2726</v>
      </c>
      <c r="V4215">
        <v>193813</v>
      </c>
      <c r="W4215">
        <v>6.9</v>
      </c>
      <c r="X4215">
        <v>5.0999999999999996</v>
      </c>
      <c r="Y4215">
        <v>8.5</v>
      </c>
      <c r="Z4215">
        <v>6</v>
      </c>
      <c r="AA4215">
        <v>4.8</v>
      </c>
      <c r="AB4215">
        <v>5.4</v>
      </c>
      <c r="AC4215">
        <v>8.9</v>
      </c>
      <c r="AD4215">
        <v>12.9</v>
      </c>
    </row>
    <row r="4216" spans="1:30" x14ac:dyDescent="0.45">
      <c r="A4216" t="s">
        <v>287</v>
      </c>
      <c r="B4216">
        <v>33340</v>
      </c>
      <c r="C4216" t="s">
        <v>700</v>
      </c>
      <c r="E4216">
        <v>51</v>
      </c>
      <c r="F4216" t="s">
        <v>46</v>
      </c>
      <c r="H4216">
        <v>1</v>
      </c>
      <c r="I4216" t="s">
        <v>32</v>
      </c>
      <c r="J4216">
        <v>1</v>
      </c>
      <c r="K4216" t="s">
        <v>32</v>
      </c>
      <c r="L4216">
        <v>0</v>
      </c>
      <c r="M4216" t="s">
        <v>32</v>
      </c>
      <c r="N4216">
        <v>2012</v>
      </c>
      <c r="O4216">
        <v>1603</v>
      </c>
      <c r="P4216">
        <v>4663565</v>
      </c>
      <c r="Q4216">
        <v>373</v>
      </c>
      <c r="R4216">
        <v>4611380</v>
      </c>
      <c r="S4216">
        <v>18953</v>
      </c>
      <c r="T4216">
        <v>1104589</v>
      </c>
      <c r="U4216">
        <v>1230</v>
      </c>
      <c r="V4216">
        <v>52184</v>
      </c>
      <c r="W4216">
        <v>11.3</v>
      </c>
      <c r="X4216">
        <v>1.1000000000000001</v>
      </c>
      <c r="Y4216">
        <v>9.9</v>
      </c>
      <c r="Z4216">
        <v>1.1000000000000001</v>
      </c>
      <c r="AA4216">
        <v>2.4</v>
      </c>
      <c r="AB4216">
        <v>2.1</v>
      </c>
      <c r="AC4216">
        <v>12.8</v>
      </c>
      <c r="AD4216">
        <v>31.5</v>
      </c>
    </row>
    <row r="4217" spans="1:30" x14ac:dyDescent="0.45">
      <c r="A4217" t="s">
        <v>287</v>
      </c>
      <c r="B4217">
        <v>33340</v>
      </c>
      <c r="C4217" t="s">
        <v>700</v>
      </c>
      <c r="E4217">
        <v>52</v>
      </c>
      <c r="F4217" t="s">
        <v>47</v>
      </c>
      <c r="G4217" t="s">
        <v>48</v>
      </c>
      <c r="H4217">
        <v>1</v>
      </c>
      <c r="I4217" t="s">
        <v>32</v>
      </c>
      <c r="J4217">
        <v>1</v>
      </c>
      <c r="K4217" t="s">
        <v>32</v>
      </c>
      <c r="L4217">
        <v>0</v>
      </c>
      <c r="M4217" t="s">
        <v>32</v>
      </c>
      <c r="N4217">
        <v>2012</v>
      </c>
      <c r="O4217">
        <v>5579</v>
      </c>
      <c r="P4217">
        <v>41923987</v>
      </c>
      <c r="Q4217">
        <v>1553</v>
      </c>
      <c r="R4217">
        <v>41619203</v>
      </c>
      <c r="S4217">
        <v>54858</v>
      </c>
      <c r="T4217">
        <v>4290962</v>
      </c>
      <c r="U4217">
        <v>4026</v>
      </c>
      <c r="V4217">
        <v>304785</v>
      </c>
      <c r="W4217">
        <v>6.9</v>
      </c>
      <c r="X4217">
        <v>6.6</v>
      </c>
      <c r="Y4217">
        <v>6.4</v>
      </c>
      <c r="Z4217">
        <v>6.9</v>
      </c>
      <c r="AA4217">
        <v>4.7</v>
      </c>
      <c r="AB4217">
        <v>5.0999999999999996</v>
      </c>
      <c r="AC4217">
        <v>8.8000000000000007</v>
      </c>
      <c r="AD4217">
        <v>19.5</v>
      </c>
    </row>
    <row r="4218" spans="1:30" x14ac:dyDescent="0.45">
      <c r="A4218" t="s">
        <v>287</v>
      </c>
      <c r="B4218">
        <v>33340</v>
      </c>
      <c r="C4218" t="s">
        <v>700</v>
      </c>
      <c r="E4218">
        <v>53</v>
      </c>
      <c r="F4218" t="s">
        <v>49</v>
      </c>
      <c r="H4218">
        <v>1</v>
      </c>
      <c r="I4218" t="s">
        <v>32</v>
      </c>
      <c r="J4218">
        <v>1</v>
      </c>
      <c r="K4218" t="s">
        <v>32</v>
      </c>
      <c r="L4218">
        <v>0</v>
      </c>
      <c r="M4218" t="s">
        <v>32</v>
      </c>
      <c r="N4218">
        <v>2012</v>
      </c>
      <c r="O4218">
        <v>12584</v>
      </c>
      <c r="P4218">
        <v>3315553</v>
      </c>
      <c r="Q4218">
        <v>1093</v>
      </c>
      <c r="R4218">
        <v>1872620</v>
      </c>
      <c r="S4218">
        <v>10323</v>
      </c>
      <c r="T4218">
        <v>405004</v>
      </c>
      <c r="U4218">
        <v>11490</v>
      </c>
      <c r="V4218">
        <v>1442933</v>
      </c>
      <c r="W4218">
        <v>5.6</v>
      </c>
      <c r="X4218">
        <v>9.5</v>
      </c>
      <c r="Y4218">
        <v>11.3</v>
      </c>
      <c r="Z4218">
        <v>15.4</v>
      </c>
      <c r="AA4218">
        <v>15</v>
      </c>
      <c r="AB4218">
        <v>14.2</v>
      </c>
      <c r="AC4218">
        <v>5.7</v>
      </c>
      <c r="AD4218">
        <v>13.5</v>
      </c>
    </row>
    <row r="4219" spans="1:30" x14ac:dyDescent="0.45">
      <c r="A4219" t="s">
        <v>287</v>
      </c>
      <c r="B4219">
        <v>33340</v>
      </c>
      <c r="C4219" t="s">
        <v>700</v>
      </c>
      <c r="E4219">
        <v>54</v>
      </c>
      <c r="F4219" t="s">
        <v>50</v>
      </c>
      <c r="H4219">
        <v>1</v>
      </c>
      <c r="I4219" t="s">
        <v>32</v>
      </c>
      <c r="J4219">
        <v>1</v>
      </c>
      <c r="K4219" t="s">
        <v>32</v>
      </c>
      <c r="L4219">
        <v>0</v>
      </c>
      <c r="M4219" t="s">
        <v>32</v>
      </c>
      <c r="N4219">
        <v>2012</v>
      </c>
      <c r="O4219">
        <v>17208</v>
      </c>
      <c r="P4219">
        <v>7375113</v>
      </c>
      <c r="Q4219">
        <v>3558</v>
      </c>
      <c r="R4219">
        <v>6849405</v>
      </c>
      <c r="S4219">
        <v>40256</v>
      </c>
      <c r="T4219">
        <v>2651988</v>
      </c>
      <c r="U4219">
        <v>13650</v>
      </c>
      <c r="V4219">
        <v>525708</v>
      </c>
      <c r="W4219">
        <v>3.3</v>
      </c>
      <c r="X4219">
        <v>3.2</v>
      </c>
      <c r="Y4219">
        <v>9</v>
      </c>
      <c r="Z4219">
        <v>3.1</v>
      </c>
      <c r="AA4219">
        <v>4.9000000000000004</v>
      </c>
      <c r="AB4219">
        <v>3.6</v>
      </c>
      <c r="AC4219">
        <v>2.4</v>
      </c>
      <c r="AD4219">
        <v>10</v>
      </c>
    </row>
    <row r="4220" spans="1:30" x14ac:dyDescent="0.45">
      <c r="A4220" t="s">
        <v>287</v>
      </c>
      <c r="B4220">
        <v>33340</v>
      </c>
      <c r="C4220" t="s">
        <v>700</v>
      </c>
      <c r="E4220">
        <v>55</v>
      </c>
      <c r="F4220" t="s">
        <v>59</v>
      </c>
      <c r="H4220">
        <v>1</v>
      </c>
      <c r="I4220" t="s">
        <v>32</v>
      </c>
      <c r="J4220">
        <v>1</v>
      </c>
      <c r="K4220" t="s">
        <v>32</v>
      </c>
      <c r="L4220">
        <v>0</v>
      </c>
      <c r="M4220" t="s">
        <v>32</v>
      </c>
      <c r="N4220">
        <v>2012</v>
      </c>
      <c r="O4220">
        <v>275</v>
      </c>
      <c r="P4220">
        <v>2384102</v>
      </c>
      <c r="Q4220">
        <v>275</v>
      </c>
      <c r="R4220">
        <v>2384102</v>
      </c>
      <c r="S4220">
        <v>31884</v>
      </c>
      <c r="T4220">
        <v>2912106</v>
      </c>
      <c r="U4220">
        <v>0</v>
      </c>
      <c r="V4220">
        <v>0</v>
      </c>
      <c r="W4220">
        <v>13.1</v>
      </c>
      <c r="X4220">
        <v>2.2999999999999998</v>
      </c>
      <c r="Y4220">
        <v>13.6</v>
      </c>
      <c r="Z4220">
        <v>2.4</v>
      </c>
      <c r="AA4220">
        <v>3.6</v>
      </c>
      <c r="AB4220">
        <v>2.7</v>
      </c>
      <c r="AC4220">
        <v>0</v>
      </c>
      <c r="AD4220">
        <v>0</v>
      </c>
    </row>
    <row r="4221" spans="1:30" x14ac:dyDescent="0.45">
      <c r="A4221" t="s">
        <v>287</v>
      </c>
      <c r="B4221">
        <v>33340</v>
      </c>
      <c r="C4221" t="s">
        <v>700</v>
      </c>
      <c r="E4221">
        <v>56</v>
      </c>
      <c r="F4221" t="s">
        <v>51</v>
      </c>
      <c r="H4221">
        <v>1</v>
      </c>
      <c r="I4221" t="s">
        <v>32</v>
      </c>
      <c r="J4221">
        <v>1</v>
      </c>
      <c r="K4221" t="s">
        <v>32</v>
      </c>
      <c r="L4221">
        <v>0</v>
      </c>
      <c r="M4221" t="s">
        <v>32</v>
      </c>
      <c r="N4221">
        <v>2012</v>
      </c>
      <c r="O4221">
        <v>7431</v>
      </c>
      <c r="P4221">
        <v>4097014</v>
      </c>
      <c r="Q4221">
        <v>2106</v>
      </c>
      <c r="R4221">
        <v>3937573</v>
      </c>
      <c r="S4221">
        <v>60039</v>
      </c>
      <c r="T4221">
        <v>2036826</v>
      </c>
      <c r="U4221">
        <v>5325</v>
      </c>
      <c r="V4221">
        <v>159441</v>
      </c>
      <c r="W4221">
        <v>3.3</v>
      </c>
      <c r="X4221">
        <v>6.1</v>
      </c>
      <c r="Y4221">
        <v>6.1</v>
      </c>
      <c r="Z4221">
        <v>6.9</v>
      </c>
      <c r="AA4221">
        <v>4.8</v>
      </c>
      <c r="AB4221">
        <v>5.6</v>
      </c>
      <c r="AC4221">
        <v>3.6</v>
      </c>
      <c r="AD4221">
        <v>20.7</v>
      </c>
    </row>
    <row r="4222" spans="1:30" x14ac:dyDescent="0.45">
      <c r="A4222" t="s">
        <v>287</v>
      </c>
      <c r="B4222">
        <v>33340</v>
      </c>
      <c r="C4222" t="s">
        <v>700</v>
      </c>
      <c r="E4222">
        <v>61</v>
      </c>
      <c r="F4222" t="s">
        <v>52</v>
      </c>
      <c r="H4222">
        <v>1</v>
      </c>
      <c r="I4222" t="s">
        <v>32</v>
      </c>
      <c r="J4222">
        <v>1</v>
      </c>
      <c r="K4222" t="s">
        <v>32</v>
      </c>
      <c r="L4222">
        <v>0</v>
      </c>
      <c r="M4222" t="s">
        <v>32</v>
      </c>
      <c r="N4222">
        <v>2012</v>
      </c>
      <c r="O4222">
        <v>2983</v>
      </c>
      <c r="P4222">
        <v>2713182</v>
      </c>
      <c r="Q4222">
        <v>574</v>
      </c>
      <c r="R4222">
        <v>2677625</v>
      </c>
      <c r="S4222">
        <v>33139</v>
      </c>
      <c r="T4222">
        <v>1258851</v>
      </c>
      <c r="U4222">
        <v>2408</v>
      </c>
      <c r="V4222">
        <v>35557</v>
      </c>
      <c r="W4222">
        <v>10.1</v>
      </c>
      <c r="X4222">
        <v>4</v>
      </c>
      <c r="Y4222">
        <v>8.3000000000000007</v>
      </c>
      <c r="Z4222">
        <v>4.3</v>
      </c>
      <c r="AA4222">
        <v>2.2000000000000002</v>
      </c>
      <c r="AB4222">
        <v>4.4000000000000004</v>
      </c>
      <c r="AC4222">
        <v>11.2</v>
      </c>
      <c r="AD4222">
        <v>26.1</v>
      </c>
    </row>
    <row r="4223" spans="1:30" x14ac:dyDescent="0.45">
      <c r="A4223" t="s">
        <v>287</v>
      </c>
      <c r="B4223">
        <v>33340</v>
      </c>
      <c r="C4223" t="s">
        <v>700</v>
      </c>
      <c r="E4223">
        <v>62</v>
      </c>
      <c r="F4223" t="s">
        <v>53</v>
      </c>
      <c r="H4223">
        <v>1</v>
      </c>
      <c r="I4223" t="s">
        <v>32</v>
      </c>
      <c r="J4223">
        <v>1</v>
      </c>
      <c r="K4223" t="s">
        <v>32</v>
      </c>
      <c r="L4223">
        <v>0</v>
      </c>
      <c r="M4223" t="s">
        <v>32</v>
      </c>
      <c r="N4223">
        <v>2012</v>
      </c>
      <c r="O4223">
        <v>10193</v>
      </c>
      <c r="P4223">
        <v>12621170</v>
      </c>
      <c r="Q4223">
        <v>3262</v>
      </c>
      <c r="R4223">
        <v>12362068</v>
      </c>
      <c r="S4223">
        <v>119624</v>
      </c>
      <c r="T4223">
        <v>4905483</v>
      </c>
      <c r="U4223">
        <v>6931</v>
      </c>
      <c r="V4223">
        <v>259102</v>
      </c>
      <c r="W4223">
        <v>2.2999999999999998</v>
      </c>
      <c r="X4223">
        <v>2.7</v>
      </c>
      <c r="Y4223">
        <v>6.4</v>
      </c>
      <c r="Z4223">
        <v>2.8</v>
      </c>
      <c r="AA4223">
        <v>4.0999999999999996</v>
      </c>
      <c r="AB4223">
        <v>2.9</v>
      </c>
      <c r="AC4223">
        <v>1.8</v>
      </c>
      <c r="AD4223">
        <v>6.1</v>
      </c>
    </row>
    <row r="4224" spans="1:30" x14ac:dyDescent="0.45">
      <c r="A4224" t="s">
        <v>287</v>
      </c>
      <c r="B4224">
        <v>33340</v>
      </c>
      <c r="C4224" t="s">
        <v>700</v>
      </c>
      <c r="E4224">
        <v>71</v>
      </c>
      <c r="F4224" t="s">
        <v>54</v>
      </c>
      <c r="H4224">
        <v>1</v>
      </c>
      <c r="I4224" t="s">
        <v>32</v>
      </c>
      <c r="J4224">
        <v>1</v>
      </c>
      <c r="K4224" t="s">
        <v>32</v>
      </c>
      <c r="L4224">
        <v>0</v>
      </c>
      <c r="M4224" t="s">
        <v>32</v>
      </c>
      <c r="N4224">
        <v>2012</v>
      </c>
      <c r="O4224">
        <v>6396</v>
      </c>
      <c r="P4224">
        <v>933067</v>
      </c>
      <c r="Q4224">
        <v>533</v>
      </c>
      <c r="R4224">
        <v>848058</v>
      </c>
      <c r="S4224">
        <v>11957</v>
      </c>
      <c r="T4224">
        <v>395894</v>
      </c>
      <c r="U4224">
        <v>5863</v>
      </c>
      <c r="V4224">
        <v>85008</v>
      </c>
      <c r="W4224">
        <v>4</v>
      </c>
      <c r="X4224">
        <v>4</v>
      </c>
      <c r="Y4224">
        <v>10.4</v>
      </c>
      <c r="Z4224">
        <v>4.8</v>
      </c>
      <c r="AA4224">
        <v>8.5</v>
      </c>
      <c r="AB4224">
        <v>2.8</v>
      </c>
      <c r="AC4224">
        <v>3.8</v>
      </c>
      <c r="AD4224">
        <v>10.9</v>
      </c>
    </row>
    <row r="4225" spans="1:30" x14ac:dyDescent="0.45">
      <c r="A4225" t="s">
        <v>287</v>
      </c>
      <c r="B4225">
        <v>33340</v>
      </c>
      <c r="C4225" t="s">
        <v>700</v>
      </c>
      <c r="E4225">
        <v>72</v>
      </c>
      <c r="F4225" t="s">
        <v>55</v>
      </c>
      <c r="H4225">
        <v>1</v>
      </c>
      <c r="I4225" t="s">
        <v>32</v>
      </c>
      <c r="J4225">
        <v>1</v>
      </c>
      <c r="K4225" t="s">
        <v>32</v>
      </c>
      <c r="L4225">
        <v>0</v>
      </c>
      <c r="M4225" t="s">
        <v>32</v>
      </c>
      <c r="N4225">
        <v>2012</v>
      </c>
      <c r="O4225">
        <v>3732</v>
      </c>
      <c r="P4225">
        <v>3002351</v>
      </c>
      <c r="Q4225">
        <v>2496</v>
      </c>
      <c r="R4225">
        <v>2942378</v>
      </c>
      <c r="S4225">
        <v>60610</v>
      </c>
      <c r="T4225">
        <v>785880</v>
      </c>
      <c r="U4225">
        <v>1236</v>
      </c>
      <c r="V4225">
        <v>59973</v>
      </c>
      <c r="W4225">
        <v>6.4</v>
      </c>
      <c r="X4225">
        <v>7.9</v>
      </c>
      <c r="Y4225">
        <v>7.7</v>
      </c>
      <c r="Z4225">
        <v>8.5</v>
      </c>
      <c r="AA4225">
        <v>9.6999999999999993</v>
      </c>
      <c r="AB4225">
        <v>8.6999999999999993</v>
      </c>
      <c r="AC4225">
        <v>15.4</v>
      </c>
      <c r="AD4225">
        <v>19.600000000000001</v>
      </c>
    </row>
    <row r="4226" spans="1:30" x14ac:dyDescent="0.45">
      <c r="A4226" t="s">
        <v>287</v>
      </c>
      <c r="B4226">
        <v>33340</v>
      </c>
      <c r="C4226" t="s">
        <v>700</v>
      </c>
      <c r="E4226">
        <v>81</v>
      </c>
      <c r="F4226" t="s">
        <v>56</v>
      </c>
      <c r="G4226" t="s">
        <v>57</v>
      </c>
      <c r="H4226">
        <v>1</v>
      </c>
      <c r="I4226" t="s">
        <v>32</v>
      </c>
      <c r="J4226">
        <v>1</v>
      </c>
      <c r="K4226" t="s">
        <v>32</v>
      </c>
      <c r="L4226">
        <v>0</v>
      </c>
      <c r="M4226" t="s">
        <v>32</v>
      </c>
      <c r="N4226">
        <v>2012</v>
      </c>
      <c r="O4226">
        <v>16469</v>
      </c>
      <c r="P4226">
        <v>1645423</v>
      </c>
      <c r="Q4226">
        <v>1756</v>
      </c>
      <c r="R4226">
        <v>1326198</v>
      </c>
      <c r="S4226">
        <v>15134</v>
      </c>
      <c r="T4226">
        <v>437599</v>
      </c>
      <c r="U4226">
        <v>14713</v>
      </c>
      <c r="V4226">
        <v>319225</v>
      </c>
      <c r="W4226">
        <v>2.2000000000000002</v>
      </c>
      <c r="X4226">
        <v>8.6999999999999993</v>
      </c>
      <c r="Y4226">
        <v>11.8</v>
      </c>
      <c r="Z4226">
        <v>11.4</v>
      </c>
      <c r="AA4226">
        <v>12.5</v>
      </c>
      <c r="AB4226">
        <v>10.199999999999999</v>
      </c>
      <c r="AC4226">
        <v>2.2000000000000002</v>
      </c>
      <c r="AD4226">
        <v>6.6</v>
      </c>
    </row>
    <row r="4227" spans="1:30" x14ac:dyDescent="0.45">
      <c r="A4227" t="s">
        <v>288</v>
      </c>
      <c r="B4227">
        <v>33460</v>
      </c>
      <c r="C4227" t="s">
        <v>701</v>
      </c>
      <c r="E4227">
        <v>0</v>
      </c>
      <c r="F4227" t="s">
        <v>31</v>
      </c>
      <c r="H4227">
        <v>1</v>
      </c>
      <c r="I4227" t="s">
        <v>32</v>
      </c>
      <c r="J4227">
        <v>1</v>
      </c>
      <c r="K4227" t="s">
        <v>32</v>
      </c>
      <c r="L4227">
        <v>0</v>
      </c>
      <c r="M4227" t="s">
        <v>32</v>
      </c>
      <c r="N4227">
        <v>2012</v>
      </c>
      <c r="O4227">
        <v>321740</v>
      </c>
      <c r="P4227">
        <v>513159111</v>
      </c>
      <c r="Q4227">
        <v>70232</v>
      </c>
      <c r="R4227">
        <v>501981405</v>
      </c>
      <c r="S4227">
        <v>1683422</v>
      </c>
      <c r="T4227">
        <v>87613979</v>
      </c>
      <c r="U4227">
        <v>251508</v>
      </c>
      <c r="V4227">
        <v>11177706</v>
      </c>
      <c r="W4227">
        <v>0.6</v>
      </c>
      <c r="X4227">
        <v>0.9</v>
      </c>
      <c r="Y4227">
        <v>1.3</v>
      </c>
      <c r="Z4227">
        <v>1</v>
      </c>
      <c r="AA4227">
        <v>0.6</v>
      </c>
      <c r="AB4227">
        <v>0.5</v>
      </c>
      <c r="AC4227">
        <v>0.6</v>
      </c>
      <c r="AD4227">
        <v>3.6</v>
      </c>
    </row>
    <row r="4228" spans="1:30" x14ac:dyDescent="0.45">
      <c r="A4228" t="s">
        <v>288</v>
      </c>
      <c r="B4228">
        <v>33460</v>
      </c>
      <c r="C4228" t="s">
        <v>701</v>
      </c>
      <c r="E4228">
        <v>11</v>
      </c>
      <c r="F4228" t="s">
        <v>33</v>
      </c>
      <c r="G4228" t="s">
        <v>34</v>
      </c>
      <c r="H4228">
        <v>1</v>
      </c>
      <c r="I4228" t="s">
        <v>32</v>
      </c>
      <c r="J4228">
        <v>1</v>
      </c>
      <c r="K4228" t="s">
        <v>32</v>
      </c>
      <c r="L4228">
        <v>0</v>
      </c>
      <c r="M4228" t="s">
        <v>32</v>
      </c>
      <c r="N4228">
        <v>2012</v>
      </c>
      <c r="O4228">
        <v>1469</v>
      </c>
      <c r="P4228">
        <v>94211</v>
      </c>
      <c r="Q4228">
        <v>115</v>
      </c>
      <c r="R4228">
        <v>59093</v>
      </c>
      <c r="S4228">
        <v>561</v>
      </c>
      <c r="T4228">
        <v>17566</v>
      </c>
      <c r="U4228">
        <v>1354</v>
      </c>
      <c r="V4228">
        <v>35118</v>
      </c>
      <c r="W4228">
        <v>7.9</v>
      </c>
      <c r="X4228">
        <v>13.2</v>
      </c>
      <c r="Y4228">
        <v>41.7</v>
      </c>
      <c r="Z4228">
        <v>22.4</v>
      </c>
      <c r="AA4228">
        <v>34.5</v>
      </c>
      <c r="AB4228">
        <v>43.8</v>
      </c>
      <c r="AC4228">
        <v>8.6999999999999993</v>
      </c>
      <c r="AD4228">
        <v>18.899999999999999</v>
      </c>
    </row>
    <row r="4229" spans="1:30" x14ac:dyDescent="0.45">
      <c r="A4229" t="s">
        <v>288</v>
      </c>
      <c r="B4229">
        <v>33460</v>
      </c>
      <c r="C4229" t="s">
        <v>701</v>
      </c>
      <c r="E4229">
        <v>21</v>
      </c>
      <c r="F4229" t="s">
        <v>35</v>
      </c>
      <c r="H4229">
        <v>1</v>
      </c>
      <c r="I4229" t="s">
        <v>32</v>
      </c>
      <c r="J4229">
        <v>1</v>
      </c>
      <c r="K4229" t="s">
        <v>32</v>
      </c>
      <c r="L4229">
        <v>0</v>
      </c>
      <c r="M4229" t="s">
        <v>32</v>
      </c>
      <c r="N4229">
        <v>2012</v>
      </c>
      <c r="O4229">
        <v>67</v>
      </c>
      <c r="P4229">
        <v>485948</v>
      </c>
      <c r="Q4229">
        <v>33</v>
      </c>
      <c r="R4229">
        <v>483738</v>
      </c>
      <c r="S4229">
        <v>1046</v>
      </c>
      <c r="T4229">
        <v>68103</v>
      </c>
      <c r="U4229">
        <v>34</v>
      </c>
      <c r="V4229">
        <v>2211</v>
      </c>
      <c r="W4229">
        <v>24</v>
      </c>
      <c r="X4229">
        <v>2.5</v>
      </c>
      <c r="Y4229">
        <v>29.6</v>
      </c>
      <c r="Z4229">
        <v>2.7</v>
      </c>
      <c r="AA4229">
        <v>4.2</v>
      </c>
      <c r="AB4229">
        <v>3.8</v>
      </c>
      <c r="AC4229">
        <v>20.2</v>
      </c>
      <c r="AD4229">
        <v>1.6</v>
      </c>
    </row>
    <row r="4230" spans="1:30" x14ac:dyDescent="0.45">
      <c r="A4230" t="s">
        <v>288</v>
      </c>
      <c r="B4230">
        <v>33460</v>
      </c>
      <c r="C4230" t="s">
        <v>701</v>
      </c>
      <c r="E4230">
        <v>22</v>
      </c>
      <c r="F4230" t="s">
        <v>36</v>
      </c>
      <c r="H4230">
        <v>1</v>
      </c>
      <c r="I4230" t="s">
        <v>32</v>
      </c>
      <c r="J4230">
        <v>1</v>
      </c>
      <c r="K4230" t="s">
        <v>32</v>
      </c>
      <c r="L4230">
        <v>0</v>
      </c>
      <c r="M4230" t="s">
        <v>32</v>
      </c>
      <c r="N4230">
        <v>2012</v>
      </c>
      <c r="O4230">
        <v>232</v>
      </c>
      <c r="P4230">
        <v>7881368</v>
      </c>
      <c r="Q4230">
        <v>50</v>
      </c>
      <c r="R4230">
        <v>7867582</v>
      </c>
      <c r="S4230">
        <v>7967</v>
      </c>
      <c r="T4230">
        <v>798158</v>
      </c>
      <c r="U4230">
        <v>182</v>
      </c>
      <c r="W4230">
        <v>24</v>
      </c>
      <c r="X4230">
        <v>2.4</v>
      </c>
      <c r="Y4230">
        <v>16.8</v>
      </c>
      <c r="Z4230">
        <v>2.5</v>
      </c>
      <c r="AA4230">
        <v>5.8</v>
      </c>
      <c r="AB4230">
        <v>6</v>
      </c>
      <c r="AC4230">
        <v>28.8</v>
      </c>
    </row>
    <row r="4231" spans="1:30" x14ac:dyDescent="0.45">
      <c r="A4231" t="s">
        <v>288</v>
      </c>
      <c r="B4231">
        <v>33460</v>
      </c>
      <c r="C4231" t="s">
        <v>701</v>
      </c>
      <c r="E4231">
        <v>23</v>
      </c>
      <c r="F4231" t="s">
        <v>37</v>
      </c>
      <c r="H4231">
        <v>1</v>
      </c>
      <c r="I4231" t="s">
        <v>32</v>
      </c>
      <c r="J4231">
        <v>1</v>
      </c>
      <c r="K4231" t="s">
        <v>32</v>
      </c>
      <c r="L4231">
        <v>0</v>
      </c>
      <c r="M4231" t="s">
        <v>32</v>
      </c>
      <c r="N4231">
        <v>2012</v>
      </c>
      <c r="O4231">
        <v>32789</v>
      </c>
      <c r="P4231">
        <v>24365927</v>
      </c>
      <c r="Q4231">
        <v>9209</v>
      </c>
      <c r="R4231">
        <v>23157424</v>
      </c>
      <c r="S4231">
        <v>69945</v>
      </c>
      <c r="T4231">
        <v>4081637</v>
      </c>
      <c r="U4231">
        <v>23580</v>
      </c>
      <c r="V4231">
        <v>1208503</v>
      </c>
      <c r="W4231">
        <v>2.1</v>
      </c>
      <c r="X4231">
        <v>12.3</v>
      </c>
      <c r="Y4231">
        <v>3.9</v>
      </c>
      <c r="Z4231">
        <v>13.4</v>
      </c>
      <c r="AA4231">
        <v>5.9</v>
      </c>
      <c r="AB4231">
        <v>5.4</v>
      </c>
      <c r="AC4231">
        <v>2.2999999999999998</v>
      </c>
      <c r="AD4231">
        <v>7.6</v>
      </c>
    </row>
    <row r="4232" spans="1:30" x14ac:dyDescent="0.45">
      <c r="A4232" t="s">
        <v>288</v>
      </c>
      <c r="B4232">
        <v>33460</v>
      </c>
      <c r="C4232" t="s">
        <v>701</v>
      </c>
      <c r="E4232" t="s">
        <v>38</v>
      </c>
      <c r="F4232" t="s">
        <v>39</v>
      </c>
      <c r="H4232">
        <v>1</v>
      </c>
      <c r="I4232" t="s">
        <v>32</v>
      </c>
      <c r="J4232">
        <v>1</v>
      </c>
      <c r="K4232" t="s">
        <v>32</v>
      </c>
      <c r="L4232">
        <v>0</v>
      </c>
      <c r="M4232" t="s">
        <v>32</v>
      </c>
      <c r="N4232">
        <v>2012</v>
      </c>
      <c r="O4232">
        <v>8900</v>
      </c>
      <c r="P4232">
        <v>73108511</v>
      </c>
      <c r="Q4232">
        <v>4428</v>
      </c>
      <c r="R4232">
        <v>72847437</v>
      </c>
      <c r="S4232">
        <v>176732</v>
      </c>
      <c r="T4232">
        <v>10473312</v>
      </c>
      <c r="U4232">
        <v>4473</v>
      </c>
      <c r="V4232">
        <v>261075</v>
      </c>
      <c r="W4232">
        <v>4.0999999999999996</v>
      </c>
      <c r="X4232">
        <v>2.4</v>
      </c>
      <c r="Y4232">
        <v>3.5</v>
      </c>
      <c r="Z4232">
        <v>2.5</v>
      </c>
      <c r="AA4232">
        <v>2.7</v>
      </c>
      <c r="AB4232">
        <v>2</v>
      </c>
      <c r="AC4232">
        <v>6</v>
      </c>
      <c r="AD4232">
        <v>18.600000000000001</v>
      </c>
    </row>
    <row r="4233" spans="1:30" x14ac:dyDescent="0.45">
      <c r="A4233" t="s">
        <v>288</v>
      </c>
      <c r="B4233">
        <v>33460</v>
      </c>
      <c r="C4233" t="s">
        <v>701</v>
      </c>
      <c r="E4233">
        <v>42</v>
      </c>
      <c r="F4233" t="s">
        <v>40</v>
      </c>
      <c r="H4233">
        <v>1</v>
      </c>
      <c r="I4233" t="s">
        <v>32</v>
      </c>
      <c r="J4233">
        <v>1</v>
      </c>
      <c r="K4233" t="s">
        <v>32</v>
      </c>
      <c r="L4233">
        <v>0</v>
      </c>
      <c r="M4233" t="s">
        <v>32</v>
      </c>
      <c r="N4233">
        <v>2012</v>
      </c>
      <c r="O4233">
        <v>9925</v>
      </c>
      <c r="P4233">
        <v>127193453</v>
      </c>
      <c r="Q4233">
        <v>5404</v>
      </c>
      <c r="R4233">
        <v>126820324</v>
      </c>
      <c r="S4233">
        <v>103527</v>
      </c>
      <c r="T4233">
        <v>7809173</v>
      </c>
      <c r="U4233">
        <v>4521</v>
      </c>
      <c r="V4233">
        <v>373129</v>
      </c>
      <c r="W4233">
        <v>4.5999999999999996</v>
      </c>
      <c r="X4233">
        <v>2</v>
      </c>
      <c r="Y4233">
        <v>3.9</v>
      </c>
      <c r="Z4233">
        <v>2.1</v>
      </c>
      <c r="AA4233">
        <v>3.8</v>
      </c>
      <c r="AB4233">
        <v>2.9</v>
      </c>
      <c r="AC4233">
        <v>6.5</v>
      </c>
      <c r="AD4233">
        <v>18.7</v>
      </c>
    </row>
    <row r="4234" spans="1:30" x14ac:dyDescent="0.45">
      <c r="A4234" t="s">
        <v>288</v>
      </c>
      <c r="B4234">
        <v>33460</v>
      </c>
      <c r="C4234" t="s">
        <v>701</v>
      </c>
      <c r="E4234" t="s">
        <v>41</v>
      </c>
      <c r="F4234" t="s">
        <v>42</v>
      </c>
      <c r="H4234">
        <v>1</v>
      </c>
      <c r="I4234" t="s">
        <v>32</v>
      </c>
      <c r="J4234">
        <v>1</v>
      </c>
      <c r="K4234" t="s">
        <v>32</v>
      </c>
      <c r="L4234">
        <v>0</v>
      </c>
      <c r="M4234" t="s">
        <v>32</v>
      </c>
      <c r="N4234">
        <v>2012</v>
      </c>
      <c r="O4234">
        <v>28706</v>
      </c>
      <c r="P4234">
        <v>51069673</v>
      </c>
      <c r="Q4234">
        <v>6136</v>
      </c>
      <c r="R4234">
        <v>50298872</v>
      </c>
      <c r="S4234">
        <v>177440</v>
      </c>
      <c r="T4234">
        <v>4447795</v>
      </c>
      <c r="U4234">
        <v>22571</v>
      </c>
      <c r="V4234">
        <v>770801</v>
      </c>
      <c r="W4234">
        <v>2.6</v>
      </c>
      <c r="X4234">
        <v>1.9</v>
      </c>
      <c r="Y4234">
        <v>3.1</v>
      </c>
      <c r="Z4234">
        <v>2</v>
      </c>
      <c r="AA4234">
        <v>1.8</v>
      </c>
      <c r="AB4234">
        <v>2.2999999999999998</v>
      </c>
      <c r="AC4234">
        <v>2.9</v>
      </c>
      <c r="AD4234">
        <v>7.9</v>
      </c>
    </row>
    <row r="4235" spans="1:30" x14ac:dyDescent="0.45">
      <c r="A4235" t="s">
        <v>288</v>
      </c>
      <c r="B4235">
        <v>33460</v>
      </c>
      <c r="C4235" t="s">
        <v>701</v>
      </c>
      <c r="E4235" t="s">
        <v>43</v>
      </c>
      <c r="F4235" t="s">
        <v>44</v>
      </c>
      <c r="G4235" t="s">
        <v>45</v>
      </c>
      <c r="H4235">
        <v>1</v>
      </c>
      <c r="I4235" t="s">
        <v>32</v>
      </c>
      <c r="J4235">
        <v>1</v>
      </c>
      <c r="K4235" t="s">
        <v>32</v>
      </c>
      <c r="L4235">
        <v>0</v>
      </c>
      <c r="M4235" t="s">
        <v>32</v>
      </c>
      <c r="N4235">
        <v>2012</v>
      </c>
      <c r="O4235">
        <v>13005</v>
      </c>
      <c r="P4235">
        <v>13023471</v>
      </c>
      <c r="Q4235">
        <v>2042</v>
      </c>
      <c r="R4235">
        <v>12412348</v>
      </c>
      <c r="S4235">
        <v>57788</v>
      </c>
      <c r="T4235">
        <v>2540554</v>
      </c>
      <c r="U4235">
        <v>10963</v>
      </c>
      <c r="V4235">
        <v>611123</v>
      </c>
      <c r="W4235">
        <v>2.7</v>
      </c>
      <c r="X4235">
        <v>3.8</v>
      </c>
      <c r="Y4235">
        <v>6.4</v>
      </c>
      <c r="Z4235">
        <v>4.2</v>
      </c>
      <c r="AA4235">
        <v>2.8</v>
      </c>
      <c r="AB4235">
        <v>3.2</v>
      </c>
      <c r="AC4235">
        <v>2.7</v>
      </c>
      <c r="AD4235">
        <v>3.6</v>
      </c>
    </row>
    <row r="4236" spans="1:30" x14ac:dyDescent="0.45">
      <c r="A4236" t="s">
        <v>288</v>
      </c>
      <c r="B4236">
        <v>33460</v>
      </c>
      <c r="C4236" t="s">
        <v>701</v>
      </c>
      <c r="E4236">
        <v>51</v>
      </c>
      <c r="F4236" t="s">
        <v>46</v>
      </c>
      <c r="H4236">
        <v>1</v>
      </c>
      <c r="I4236" t="s">
        <v>32</v>
      </c>
      <c r="J4236">
        <v>1</v>
      </c>
      <c r="K4236" t="s">
        <v>32</v>
      </c>
      <c r="L4236">
        <v>0</v>
      </c>
      <c r="M4236" t="s">
        <v>32</v>
      </c>
      <c r="N4236">
        <v>2012</v>
      </c>
      <c r="O4236">
        <v>5333</v>
      </c>
      <c r="P4236">
        <v>16583725</v>
      </c>
      <c r="Q4236">
        <v>1264</v>
      </c>
      <c r="R4236">
        <v>16468520</v>
      </c>
      <c r="S4236">
        <v>51334</v>
      </c>
      <c r="T4236">
        <v>4180029</v>
      </c>
      <c r="U4236">
        <v>4068</v>
      </c>
      <c r="V4236">
        <v>115205</v>
      </c>
      <c r="W4236">
        <v>3.4</v>
      </c>
      <c r="X4236">
        <v>1.7</v>
      </c>
      <c r="Y4236">
        <v>3.9</v>
      </c>
      <c r="Z4236">
        <v>1.8</v>
      </c>
      <c r="AA4236">
        <v>1.8</v>
      </c>
      <c r="AB4236">
        <v>1.9</v>
      </c>
      <c r="AC4236">
        <v>3.8</v>
      </c>
      <c r="AD4236">
        <v>9.8000000000000007</v>
      </c>
    </row>
    <row r="4237" spans="1:30" x14ac:dyDescent="0.45">
      <c r="A4237" t="s">
        <v>288</v>
      </c>
      <c r="B4237">
        <v>33460</v>
      </c>
      <c r="C4237" t="s">
        <v>701</v>
      </c>
      <c r="E4237">
        <v>52</v>
      </c>
      <c r="F4237" t="s">
        <v>47</v>
      </c>
      <c r="G4237" t="s">
        <v>48</v>
      </c>
      <c r="H4237">
        <v>1</v>
      </c>
      <c r="I4237" t="s">
        <v>32</v>
      </c>
      <c r="J4237">
        <v>1</v>
      </c>
      <c r="K4237" t="s">
        <v>32</v>
      </c>
      <c r="L4237">
        <v>0</v>
      </c>
      <c r="M4237" t="s">
        <v>32</v>
      </c>
      <c r="N4237">
        <v>2012</v>
      </c>
      <c r="O4237">
        <v>13488</v>
      </c>
      <c r="P4237">
        <v>103631028</v>
      </c>
      <c r="Q4237">
        <v>3786</v>
      </c>
      <c r="R4237">
        <v>102793700</v>
      </c>
      <c r="S4237">
        <v>129313</v>
      </c>
      <c r="T4237">
        <v>12045352</v>
      </c>
      <c r="U4237">
        <v>9702</v>
      </c>
      <c r="V4237">
        <v>837327</v>
      </c>
      <c r="W4237">
        <v>3</v>
      </c>
      <c r="X4237">
        <v>0.6</v>
      </c>
      <c r="Y4237">
        <v>3.9</v>
      </c>
      <c r="Z4237">
        <v>0.6</v>
      </c>
      <c r="AA4237">
        <v>2.4</v>
      </c>
      <c r="AB4237">
        <v>1.6</v>
      </c>
      <c r="AC4237">
        <v>3.7</v>
      </c>
      <c r="AD4237">
        <v>10.6</v>
      </c>
    </row>
    <row r="4238" spans="1:30" x14ac:dyDescent="0.45">
      <c r="A4238" t="s">
        <v>288</v>
      </c>
      <c r="B4238">
        <v>33460</v>
      </c>
      <c r="C4238" t="s">
        <v>701</v>
      </c>
      <c r="E4238">
        <v>53</v>
      </c>
      <c r="F4238" t="s">
        <v>49</v>
      </c>
      <c r="H4238">
        <v>1</v>
      </c>
      <c r="I4238" t="s">
        <v>32</v>
      </c>
      <c r="J4238">
        <v>1</v>
      </c>
      <c r="K4238" t="s">
        <v>32</v>
      </c>
      <c r="L4238">
        <v>0</v>
      </c>
      <c r="M4238" t="s">
        <v>32</v>
      </c>
      <c r="N4238">
        <v>2012</v>
      </c>
      <c r="O4238">
        <v>30282</v>
      </c>
      <c r="P4238">
        <v>9727680</v>
      </c>
      <c r="Q4238">
        <v>3716</v>
      </c>
      <c r="R4238">
        <v>6860264</v>
      </c>
      <c r="S4238">
        <v>26082</v>
      </c>
      <c r="T4238">
        <v>1183995</v>
      </c>
      <c r="U4238">
        <v>26565</v>
      </c>
      <c r="V4238">
        <v>2867416</v>
      </c>
      <c r="W4238">
        <v>1.9</v>
      </c>
      <c r="X4238">
        <v>3.9</v>
      </c>
      <c r="Y4238">
        <v>5.9</v>
      </c>
      <c r="Z4238">
        <v>2.1</v>
      </c>
      <c r="AA4238">
        <v>2.4</v>
      </c>
      <c r="AB4238">
        <v>2.1</v>
      </c>
      <c r="AC4238">
        <v>2.1</v>
      </c>
      <c r="AD4238">
        <v>10.5</v>
      </c>
    </row>
    <row r="4239" spans="1:30" x14ac:dyDescent="0.45">
      <c r="A4239" t="s">
        <v>288</v>
      </c>
      <c r="B4239">
        <v>33460</v>
      </c>
      <c r="C4239" t="s">
        <v>701</v>
      </c>
      <c r="E4239">
        <v>54</v>
      </c>
      <c r="F4239" t="s">
        <v>50</v>
      </c>
      <c r="H4239">
        <v>1</v>
      </c>
      <c r="I4239" t="s">
        <v>32</v>
      </c>
      <c r="J4239">
        <v>1</v>
      </c>
      <c r="K4239" t="s">
        <v>32</v>
      </c>
      <c r="L4239">
        <v>0</v>
      </c>
      <c r="M4239" t="s">
        <v>32</v>
      </c>
      <c r="N4239">
        <v>2012</v>
      </c>
      <c r="O4239">
        <v>57183</v>
      </c>
      <c r="P4239">
        <v>23661405</v>
      </c>
      <c r="Q4239">
        <v>12395</v>
      </c>
      <c r="R4239">
        <v>21968063</v>
      </c>
      <c r="S4239">
        <v>114285</v>
      </c>
      <c r="T4239">
        <v>8295325</v>
      </c>
      <c r="U4239">
        <v>44788</v>
      </c>
      <c r="V4239">
        <v>1693342</v>
      </c>
      <c r="W4239">
        <v>1</v>
      </c>
      <c r="X4239">
        <v>1.5</v>
      </c>
      <c r="Y4239">
        <v>1.8</v>
      </c>
      <c r="Z4239">
        <v>1.7</v>
      </c>
      <c r="AA4239">
        <v>2.1</v>
      </c>
      <c r="AB4239">
        <v>1.6</v>
      </c>
      <c r="AC4239">
        <v>1.1000000000000001</v>
      </c>
      <c r="AD4239">
        <v>3.9</v>
      </c>
    </row>
    <row r="4240" spans="1:30" x14ac:dyDescent="0.45">
      <c r="A4240" t="s">
        <v>288</v>
      </c>
      <c r="B4240">
        <v>33460</v>
      </c>
      <c r="C4240" t="s">
        <v>701</v>
      </c>
      <c r="E4240">
        <v>55</v>
      </c>
      <c r="F4240" t="s">
        <v>59</v>
      </c>
      <c r="H4240">
        <v>1</v>
      </c>
      <c r="I4240" t="s">
        <v>32</v>
      </c>
      <c r="J4240">
        <v>1</v>
      </c>
      <c r="K4240" t="s">
        <v>32</v>
      </c>
      <c r="L4240">
        <v>0</v>
      </c>
      <c r="M4240" t="s">
        <v>32</v>
      </c>
      <c r="N4240">
        <v>2012</v>
      </c>
      <c r="O4240">
        <v>591</v>
      </c>
      <c r="P4240">
        <v>8173843</v>
      </c>
      <c r="Q4240">
        <v>591</v>
      </c>
      <c r="R4240">
        <v>8173843</v>
      </c>
      <c r="S4240">
        <v>105592</v>
      </c>
      <c r="T4240">
        <v>10476384</v>
      </c>
      <c r="U4240">
        <v>0</v>
      </c>
      <c r="V4240">
        <v>0</v>
      </c>
      <c r="W4240">
        <v>3.9</v>
      </c>
      <c r="X4240">
        <v>0.8</v>
      </c>
      <c r="Y4240">
        <v>4.0999999999999996</v>
      </c>
      <c r="Z4240">
        <v>0.8</v>
      </c>
      <c r="AA4240">
        <v>0.5</v>
      </c>
      <c r="AB4240">
        <v>1.2</v>
      </c>
      <c r="AC4240">
        <v>0</v>
      </c>
      <c r="AD4240">
        <v>0</v>
      </c>
    </row>
    <row r="4241" spans="1:30" x14ac:dyDescent="0.45">
      <c r="A4241" t="s">
        <v>288</v>
      </c>
      <c r="B4241">
        <v>33460</v>
      </c>
      <c r="C4241" t="s">
        <v>701</v>
      </c>
      <c r="E4241">
        <v>56</v>
      </c>
      <c r="F4241" t="s">
        <v>51</v>
      </c>
      <c r="H4241">
        <v>1</v>
      </c>
      <c r="I4241" t="s">
        <v>32</v>
      </c>
      <c r="J4241">
        <v>1</v>
      </c>
      <c r="K4241" t="s">
        <v>32</v>
      </c>
      <c r="L4241">
        <v>0</v>
      </c>
      <c r="M4241" t="s">
        <v>32</v>
      </c>
      <c r="N4241">
        <v>2012</v>
      </c>
      <c r="O4241">
        <v>22115</v>
      </c>
      <c r="P4241">
        <v>10240332</v>
      </c>
      <c r="Q4241">
        <v>4742</v>
      </c>
      <c r="R4241">
        <v>9838907</v>
      </c>
      <c r="S4241">
        <v>143768</v>
      </c>
      <c r="T4241">
        <v>4741333</v>
      </c>
      <c r="U4241">
        <v>17373</v>
      </c>
      <c r="V4241">
        <v>401425</v>
      </c>
      <c r="W4241">
        <v>1.6</v>
      </c>
      <c r="X4241">
        <v>3.9</v>
      </c>
      <c r="Y4241">
        <v>3.1</v>
      </c>
      <c r="Z4241">
        <v>4.2</v>
      </c>
      <c r="AA4241">
        <v>5.4</v>
      </c>
      <c r="AB4241">
        <v>3.7</v>
      </c>
      <c r="AC4241">
        <v>2</v>
      </c>
      <c r="AD4241">
        <v>6</v>
      </c>
    </row>
    <row r="4242" spans="1:30" x14ac:dyDescent="0.45">
      <c r="A4242" t="s">
        <v>288</v>
      </c>
      <c r="B4242">
        <v>33460</v>
      </c>
      <c r="C4242" t="s">
        <v>701</v>
      </c>
      <c r="E4242">
        <v>61</v>
      </c>
      <c r="F4242" t="s">
        <v>52</v>
      </c>
      <c r="H4242">
        <v>1</v>
      </c>
      <c r="I4242" t="s">
        <v>32</v>
      </c>
      <c r="J4242">
        <v>1</v>
      </c>
      <c r="K4242" t="s">
        <v>32</v>
      </c>
      <c r="L4242">
        <v>0</v>
      </c>
      <c r="M4242" t="s">
        <v>32</v>
      </c>
      <c r="N4242">
        <v>2012</v>
      </c>
      <c r="O4242">
        <v>10222</v>
      </c>
      <c r="P4242">
        <v>3243416</v>
      </c>
      <c r="Q4242">
        <v>1292</v>
      </c>
      <c r="R4242">
        <v>3128001</v>
      </c>
      <c r="S4242">
        <v>47738</v>
      </c>
      <c r="T4242">
        <v>1365489</v>
      </c>
      <c r="U4242">
        <v>8931</v>
      </c>
      <c r="V4242">
        <v>115415</v>
      </c>
      <c r="W4242">
        <v>3.6</v>
      </c>
      <c r="X4242">
        <v>2.5</v>
      </c>
      <c r="Y4242">
        <v>3.9</v>
      </c>
      <c r="Z4242">
        <v>2.7</v>
      </c>
      <c r="AA4242">
        <v>3.5</v>
      </c>
      <c r="AB4242">
        <v>1.7</v>
      </c>
      <c r="AC4242">
        <v>3.8</v>
      </c>
      <c r="AD4242">
        <v>13.1</v>
      </c>
    </row>
    <row r="4243" spans="1:30" x14ac:dyDescent="0.45">
      <c r="A4243" t="s">
        <v>288</v>
      </c>
      <c r="B4243">
        <v>33460</v>
      </c>
      <c r="C4243" t="s">
        <v>701</v>
      </c>
      <c r="E4243">
        <v>62</v>
      </c>
      <c r="F4243" t="s">
        <v>53</v>
      </c>
      <c r="H4243">
        <v>1</v>
      </c>
      <c r="I4243" t="s">
        <v>32</v>
      </c>
      <c r="J4243">
        <v>1</v>
      </c>
      <c r="K4243" t="s">
        <v>32</v>
      </c>
      <c r="L4243">
        <v>0</v>
      </c>
      <c r="M4243" t="s">
        <v>32</v>
      </c>
      <c r="N4243">
        <v>2012</v>
      </c>
      <c r="O4243">
        <v>27058</v>
      </c>
      <c r="P4243">
        <v>27014318</v>
      </c>
      <c r="Q4243">
        <v>6086</v>
      </c>
      <c r="R4243">
        <v>26398325</v>
      </c>
      <c r="S4243">
        <v>268339</v>
      </c>
      <c r="T4243">
        <v>11055122</v>
      </c>
      <c r="U4243">
        <v>20972</v>
      </c>
      <c r="V4243">
        <v>615993</v>
      </c>
      <c r="W4243">
        <v>2</v>
      </c>
      <c r="X4243">
        <v>1.9</v>
      </c>
      <c r="Y4243">
        <v>3.2</v>
      </c>
      <c r="Z4243">
        <v>2</v>
      </c>
      <c r="AA4243">
        <v>3.8</v>
      </c>
      <c r="AB4243">
        <v>2.4</v>
      </c>
      <c r="AC4243">
        <v>2.1</v>
      </c>
      <c r="AD4243">
        <v>7</v>
      </c>
    </row>
    <row r="4244" spans="1:30" x14ac:dyDescent="0.45">
      <c r="A4244" t="s">
        <v>288</v>
      </c>
      <c r="B4244">
        <v>33460</v>
      </c>
      <c r="C4244" t="s">
        <v>701</v>
      </c>
      <c r="E4244">
        <v>71</v>
      </c>
      <c r="F4244" t="s">
        <v>54</v>
      </c>
      <c r="H4244">
        <v>1</v>
      </c>
      <c r="I4244" t="s">
        <v>32</v>
      </c>
      <c r="J4244">
        <v>1</v>
      </c>
      <c r="K4244" t="s">
        <v>32</v>
      </c>
      <c r="L4244">
        <v>0</v>
      </c>
      <c r="M4244" t="s">
        <v>32</v>
      </c>
      <c r="N4244">
        <v>2012</v>
      </c>
      <c r="O4244">
        <v>21376</v>
      </c>
      <c r="P4244">
        <v>2913437</v>
      </c>
      <c r="Q4244">
        <v>1394</v>
      </c>
      <c r="R4244">
        <v>2544292</v>
      </c>
      <c r="S4244">
        <v>32581</v>
      </c>
      <c r="T4244">
        <v>1046466</v>
      </c>
      <c r="U4244">
        <v>19981</v>
      </c>
      <c r="V4244">
        <v>369145</v>
      </c>
      <c r="W4244">
        <v>1.4</v>
      </c>
      <c r="X4244">
        <v>4.3</v>
      </c>
      <c r="Y4244">
        <v>6.3</v>
      </c>
      <c r="Z4244">
        <v>5.6</v>
      </c>
      <c r="AA4244">
        <v>8.9</v>
      </c>
      <c r="AB4244">
        <v>4.7</v>
      </c>
      <c r="AC4244">
        <v>1.3</v>
      </c>
      <c r="AD4244">
        <v>7.9</v>
      </c>
    </row>
    <row r="4245" spans="1:30" x14ac:dyDescent="0.45">
      <c r="A4245" t="s">
        <v>288</v>
      </c>
      <c r="B4245">
        <v>33460</v>
      </c>
      <c r="C4245" t="s">
        <v>701</v>
      </c>
      <c r="E4245">
        <v>72</v>
      </c>
      <c r="F4245" t="s">
        <v>55</v>
      </c>
      <c r="H4245">
        <v>1</v>
      </c>
      <c r="I4245" t="s">
        <v>32</v>
      </c>
      <c r="J4245">
        <v>1</v>
      </c>
      <c r="K4245" t="s">
        <v>32</v>
      </c>
      <c r="L4245">
        <v>0</v>
      </c>
      <c r="M4245" t="s">
        <v>32</v>
      </c>
      <c r="N4245">
        <v>2012</v>
      </c>
      <c r="O4245">
        <v>6667</v>
      </c>
      <c r="P4245">
        <v>7025511</v>
      </c>
      <c r="Q4245">
        <v>4447</v>
      </c>
      <c r="R4245">
        <v>6877667</v>
      </c>
      <c r="S4245">
        <v>132048</v>
      </c>
      <c r="T4245">
        <v>1989496</v>
      </c>
      <c r="U4245">
        <v>2220</v>
      </c>
      <c r="V4245">
        <v>147844</v>
      </c>
      <c r="W4245">
        <v>3.4</v>
      </c>
      <c r="X4245">
        <v>3.5</v>
      </c>
      <c r="Y4245">
        <v>4.7</v>
      </c>
      <c r="Z4245">
        <v>3.6</v>
      </c>
      <c r="AA4245">
        <v>4.5</v>
      </c>
      <c r="AB4245">
        <v>4</v>
      </c>
      <c r="AC4245">
        <v>4.7</v>
      </c>
      <c r="AD4245">
        <v>27.3</v>
      </c>
    </row>
    <row r="4246" spans="1:30" x14ac:dyDescent="0.45">
      <c r="A4246" t="s">
        <v>288</v>
      </c>
      <c r="B4246">
        <v>33460</v>
      </c>
      <c r="C4246" t="s">
        <v>701</v>
      </c>
      <c r="E4246">
        <v>81</v>
      </c>
      <c r="F4246" t="s">
        <v>56</v>
      </c>
      <c r="G4246" t="s">
        <v>57</v>
      </c>
      <c r="H4246">
        <v>1</v>
      </c>
      <c r="I4246" t="s">
        <v>32</v>
      </c>
      <c r="J4246">
        <v>1</v>
      </c>
      <c r="K4246" t="s">
        <v>32</v>
      </c>
      <c r="L4246">
        <v>0</v>
      </c>
      <c r="M4246" t="s">
        <v>32</v>
      </c>
      <c r="N4246">
        <v>2012</v>
      </c>
      <c r="O4246">
        <v>33618</v>
      </c>
      <c r="P4246">
        <v>3716564</v>
      </c>
      <c r="Q4246">
        <v>4388</v>
      </c>
      <c r="R4246">
        <v>2977715</v>
      </c>
      <c r="S4246">
        <v>37287</v>
      </c>
      <c r="T4246">
        <v>997603</v>
      </c>
      <c r="U4246">
        <v>29230</v>
      </c>
      <c r="V4246">
        <v>738848</v>
      </c>
      <c r="W4246">
        <v>1.6</v>
      </c>
      <c r="X4246">
        <v>4.2</v>
      </c>
      <c r="Y4246">
        <v>4.5999999999999996</v>
      </c>
      <c r="Z4246">
        <v>4.4000000000000004</v>
      </c>
      <c r="AA4246">
        <v>5.4</v>
      </c>
      <c r="AB4246">
        <v>4.5</v>
      </c>
      <c r="AC4246">
        <v>1.7</v>
      </c>
      <c r="AD4246">
        <v>7.8</v>
      </c>
    </row>
    <row r="4247" spans="1:30" x14ac:dyDescent="0.45">
      <c r="A4247" t="s">
        <v>288</v>
      </c>
      <c r="B4247">
        <v>33460</v>
      </c>
      <c r="C4247" t="s">
        <v>701</v>
      </c>
      <c r="E4247">
        <v>99</v>
      </c>
      <c r="F4247" t="s">
        <v>76</v>
      </c>
      <c r="H4247">
        <v>1</v>
      </c>
      <c r="I4247" t="s">
        <v>32</v>
      </c>
      <c r="J4247">
        <v>1</v>
      </c>
      <c r="K4247" t="s">
        <v>32</v>
      </c>
      <c r="L4247">
        <v>0</v>
      </c>
      <c r="M4247" t="s">
        <v>32</v>
      </c>
      <c r="N4247">
        <v>2012</v>
      </c>
      <c r="O4247">
        <v>50</v>
      </c>
      <c r="P4247">
        <v>5292</v>
      </c>
      <c r="Q4247">
        <v>50</v>
      </c>
      <c r="R4247">
        <v>5292</v>
      </c>
      <c r="S4247">
        <v>50</v>
      </c>
      <c r="T4247">
        <v>1086</v>
      </c>
      <c r="U4247">
        <v>0</v>
      </c>
      <c r="V4247">
        <v>0</v>
      </c>
      <c r="W4247">
        <v>29.3</v>
      </c>
      <c r="X4247">
        <v>16.7</v>
      </c>
      <c r="Y4247">
        <v>30.5</v>
      </c>
      <c r="Z4247">
        <v>17.399999999999999</v>
      </c>
      <c r="AA4247">
        <v>21.5</v>
      </c>
      <c r="AB4247">
        <v>16.399999999999999</v>
      </c>
      <c r="AC4247">
        <v>0</v>
      </c>
      <c r="AD4247">
        <v>0</v>
      </c>
    </row>
    <row r="4248" spans="1:30" x14ac:dyDescent="0.45">
      <c r="A4248" t="s">
        <v>289</v>
      </c>
      <c r="B4248">
        <v>33540</v>
      </c>
      <c r="C4248" t="s">
        <v>702</v>
      </c>
      <c r="E4248">
        <v>0</v>
      </c>
      <c r="F4248" t="s">
        <v>31</v>
      </c>
      <c r="H4248">
        <v>1</v>
      </c>
      <c r="I4248" t="s">
        <v>32</v>
      </c>
      <c r="J4248">
        <v>1</v>
      </c>
      <c r="K4248" t="s">
        <v>32</v>
      </c>
      <c r="L4248">
        <v>0</v>
      </c>
      <c r="M4248" t="s">
        <v>32</v>
      </c>
      <c r="N4248">
        <v>2012</v>
      </c>
      <c r="O4248">
        <v>13219</v>
      </c>
      <c r="P4248">
        <v>8913320</v>
      </c>
      <c r="Q4248">
        <v>3600</v>
      </c>
      <c r="R4248">
        <v>8427816</v>
      </c>
      <c r="S4248">
        <v>46933</v>
      </c>
      <c r="T4248">
        <v>1529524</v>
      </c>
      <c r="U4248">
        <v>9619</v>
      </c>
      <c r="V4248">
        <v>485504</v>
      </c>
      <c r="W4248">
        <v>3.1</v>
      </c>
      <c r="X4248">
        <v>2.1</v>
      </c>
      <c r="Y4248">
        <v>5</v>
      </c>
      <c r="Z4248">
        <v>2.2000000000000002</v>
      </c>
      <c r="AA4248">
        <v>2.8</v>
      </c>
      <c r="AB4248">
        <v>2.7</v>
      </c>
      <c r="AC4248">
        <v>4.0999999999999996</v>
      </c>
      <c r="AD4248">
        <v>13</v>
      </c>
    </row>
    <row r="4249" spans="1:30" x14ac:dyDescent="0.45">
      <c r="A4249" t="s">
        <v>289</v>
      </c>
      <c r="B4249">
        <v>33540</v>
      </c>
      <c r="C4249" t="s">
        <v>702</v>
      </c>
      <c r="E4249">
        <v>11</v>
      </c>
      <c r="F4249" t="s">
        <v>33</v>
      </c>
      <c r="G4249" t="s">
        <v>34</v>
      </c>
      <c r="H4249">
        <v>1</v>
      </c>
      <c r="I4249" t="s">
        <v>32</v>
      </c>
      <c r="J4249">
        <v>1</v>
      </c>
      <c r="K4249" t="s">
        <v>32</v>
      </c>
      <c r="L4249">
        <v>0</v>
      </c>
      <c r="M4249" t="s">
        <v>32</v>
      </c>
      <c r="N4249">
        <v>2012</v>
      </c>
      <c r="O4249">
        <v>219</v>
      </c>
      <c r="P4249">
        <v>55084</v>
      </c>
      <c r="Q4249">
        <v>51</v>
      </c>
      <c r="R4249">
        <v>50655</v>
      </c>
      <c r="S4249">
        <v>234</v>
      </c>
      <c r="T4249">
        <v>8384</v>
      </c>
      <c r="U4249">
        <v>168</v>
      </c>
      <c r="V4249">
        <v>4429</v>
      </c>
      <c r="W4249">
        <v>19</v>
      </c>
      <c r="X4249">
        <v>27.6</v>
      </c>
      <c r="Y4249">
        <v>51.3</v>
      </c>
      <c r="Z4249">
        <v>31.5</v>
      </c>
      <c r="AA4249">
        <v>30.8</v>
      </c>
      <c r="AB4249">
        <v>28.3</v>
      </c>
      <c r="AC4249">
        <v>26</v>
      </c>
      <c r="AD4249">
        <v>11.3</v>
      </c>
    </row>
    <row r="4250" spans="1:30" x14ac:dyDescent="0.45">
      <c r="A4250" t="s">
        <v>289</v>
      </c>
      <c r="B4250">
        <v>33540</v>
      </c>
      <c r="C4250" t="s">
        <v>702</v>
      </c>
      <c r="E4250">
        <v>21</v>
      </c>
      <c r="F4250" t="s">
        <v>35</v>
      </c>
      <c r="H4250">
        <v>1</v>
      </c>
      <c r="I4250" t="s">
        <v>32</v>
      </c>
      <c r="J4250">
        <v>1</v>
      </c>
      <c r="K4250" t="s">
        <v>32</v>
      </c>
      <c r="L4250">
        <v>0</v>
      </c>
      <c r="M4250" t="s">
        <v>32</v>
      </c>
      <c r="N4250">
        <v>2012</v>
      </c>
      <c r="O4250">
        <v>28</v>
      </c>
      <c r="P4250">
        <v>386411</v>
      </c>
      <c r="Q4250">
        <v>2</v>
      </c>
      <c r="U4250">
        <v>26</v>
      </c>
      <c r="W4250">
        <v>70.599999999999994</v>
      </c>
      <c r="X4250">
        <v>6.2</v>
      </c>
      <c r="Y4250">
        <v>0</v>
      </c>
      <c r="AC4250">
        <v>72.5</v>
      </c>
    </row>
    <row r="4251" spans="1:30" x14ac:dyDescent="0.45">
      <c r="A4251" t="s">
        <v>289</v>
      </c>
      <c r="B4251">
        <v>33540</v>
      </c>
      <c r="C4251" t="s">
        <v>702</v>
      </c>
      <c r="E4251">
        <v>23</v>
      </c>
      <c r="F4251" t="s">
        <v>37</v>
      </c>
      <c r="H4251">
        <v>1</v>
      </c>
      <c r="I4251" t="s">
        <v>32</v>
      </c>
      <c r="J4251">
        <v>1</v>
      </c>
      <c r="K4251" t="s">
        <v>32</v>
      </c>
      <c r="L4251">
        <v>0</v>
      </c>
      <c r="M4251" t="s">
        <v>32</v>
      </c>
      <c r="N4251">
        <v>2012</v>
      </c>
      <c r="O4251">
        <v>1620</v>
      </c>
      <c r="P4251">
        <v>614660</v>
      </c>
      <c r="Q4251">
        <v>426</v>
      </c>
      <c r="R4251">
        <v>547511</v>
      </c>
      <c r="S4251">
        <v>2703</v>
      </c>
      <c r="T4251">
        <v>100759</v>
      </c>
      <c r="U4251">
        <v>1194</v>
      </c>
      <c r="V4251">
        <v>67149</v>
      </c>
      <c r="W4251">
        <v>9.1999999999999993</v>
      </c>
      <c r="X4251">
        <v>11.2</v>
      </c>
      <c r="Y4251">
        <v>28</v>
      </c>
      <c r="Z4251">
        <v>13.6</v>
      </c>
      <c r="AA4251">
        <v>22.2</v>
      </c>
      <c r="AB4251">
        <v>15.9</v>
      </c>
      <c r="AC4251">
        <v>10.199999999999999</v>
      </c>
      <c r="AD4251">
        <v>21.2</v>
      </c>
    </row>
    <row r="4252" spans="1:30" x14ac:dyDescent="0.45">
      <c r="A4252" t="s">
        <v>289</v>
      </c>
      <c r="B4252">
        <v>33540</v>
      </c>
      <c r="C4252" t="s">
        <v>702</v>
      </c>
      <c r="E4252" t="s">
        <v>38</v>
      </c>
      <c r="F4252" t="s">
        <v>39</v>
      </c>
      <c r="H4252">
        <v>1</v>
      </c>
      <c r="I4252" t="s">
        <v>32</v>
      </c>
      <c r="J4252">
        <v>1</v>
      </c>
      <c r="K4252" t="s">
        <v>32</v>
      </c>
      <c r="L4252">
        <v>0</v>
      </c>
      <c r="M4252" t="s">
        <v>32</v>
      </c>
      <c r="N4252">
        <v>2012</v>
      </c>
      <c r="O4252">
        <v>332</v>
      </c>
      <c r="P4252">
        <v>287718</v>
      </c>
      <c r="Q4252">
        <v>77</v>
      </c>
      <c r="R4252">
        <v>280152</v>
      </c>
      <c r="S4252">
        <v>1179</v>
      </c>
      <c r="T4252">
        <v>43637</v>
      </c>
      <c r="U4252">
        <v>255</v>
      </c>
      <c r="V4252">
        <v>7566</v>
      </c>
      <c r="W4252">
        <v>27.3</v>
      </c>
      <c r="X4252">
        <v>4.5999999999999996</v>
      </c>
      <c r="Y4252">
        <v>39.200000000000003</v>
      </c>
      <c r="Z4252">
        <v>5.0999999999999996</v>
      </c>
      <c r="AA4252">
        <v>8.6</v>
      </c>
      <c r="AB4252">
        <v>7.6</v>
      </c>
      <c r="AC4252">
        <v>35.5</v>
      </c>
      <c r="AD4252">
        <v>36.200000000000003</v>
      </c>
    </row>
    <row r="4253" spans="1:30" x14ac:dyDescent="0.45">
      <c r="A4253" t="s">
        <v>289</v>
      </c>
      <c r="B4253">
        <v>33540</v>
      </c>
      <c r="C4253" t="s">
        <v>702</v>
      </c>
      <c r="E4253">
        <v>42</v>
      </c>
      <c r="F4253" t="s">
        <v>40</v>
      </c>
      <c r="H4253">
        <v>1</v>
      </c>
      <c r="I4253" t="s">
        <v>32</v>
      </c>
      <c r="J4253">
        <v>1</v>
      </c>
      <c r="K4253" t="s">
        <v>32</v>
      </c>
      <c r="L4253">
        <v>0</v>
      </c>
      <c r="M4253" t="s">
        <v>32</v>
      </c>
      <c r="N4253">
        <v>2012</v>
      </c>
      <c r="O4253">
        <v>235</v>
      </c>
      <c r="P4253">
        <v>1346067</v>
      </c>
      <c r="Q4253">
        <v>139</v>
      </c>
      <c r="R4253">
        <v>1328576</v>
      </c>
      <c r="S4253">
        <v>1743</v>
      </c>
      <c r="T4253">
        <v>80978</v>
      </c>
      <c r="U4253">
        <v>96</v>
      </c>
      <c r="W4253">
        <v>26.5</v>
      </c>
      <c r="X4253">
        <v>5.3</v>
      </c>
      <c r="Y4253">
        <v>13.8</v>
      </c>
      <c r="Z4253">
        <v>5.6</v>
      </c>
      <c r="AA4253">
        <v>5.0999999999999996</v>
      </c>
      <c r="AB4253">
        <v>5.2</v>
      </c>
      <c r="AC4253">
        <v>60.5</v>
      </c>
    </row>
    <row r="4254" spans="1:30" x14ac:dyDescent="0.45">
      <c r="A4254" t="s">
        <v>289</v>
      </c>
      <c r="B4254">
        <v>33540</v>
      </c>
      <c r="C4254" t="s">
        <v>702</v>
      </c>
      <c r="E4254" t="s">
        <v>41</v>
      </c>
      <c r="F4254" t="s">
        <v>42</v>
      </c>
      <c r="H4254">
        <v>1</v>
      </c>
      <c r="I4254" t="s">
        <v>32</v>
      </c>
      <c r="J4254">
        <v>1</v>
      </c>
      <c r="K4254" t="s">
        <v>32</v>
      </c>
      <c r="L4254">
        <v>0</v>
      </c>
      <c r="M4254" t="s">
        <v>32</v>
      </c>
      <c r="N4254">
        <v>2012</v>
      </c>
      <c r="O4254">
        <v>1427</v>
      </c>
      <c r="P4254">
        <v>1935366</v>
      </c>
      <c r="Q4254">
        <v>477</v>
      </c>
      <c r="R4254">
        <v>1871674</v>
      </c>
      <c r="S4254">
        <v>6993</v>
      </c>
      <c r="T4254">
        <v>163774</v>
      </c>
      <c r="U4254">
        <v>949</v>
      </c>
      <c r="W4254">
        <v>17.3</v>
      </c>
      <c r="X4254">
        <v>4.4000000000000004</v>
      </c>
      <c r="Y4254">
        <v>9.3000000000000007</v>
      </c>
      <c r="Z4254">
        <v>5.0999999999999996</v>
      </c>
      <c r="AA4254">
        <v>3.4</v>
      </c>
      <c r="AB4254">
        <v>2.8</v>
      </c>
      <c r="AC4254">
        <v>24.5</v>
      </c>
    </row>
    <row r="4255" spans="1:30" x14ac:dyDescent="0.45">
      <c r="A4255" t="s">
        <v>289</v>
      </c>
      <c r="B4255">
        <v>33540</v>
      </c>
      <c r="C4255" t="s">
        <v>702</v>
      </c>
      <c r="E4255" t="s">
        <v>43</v>
      </c>
      <c r="F4255" t="s">
        <v>44</v>
      </c>
      <c r="G4255" t="s">
        <v>45</v>
      </c>
      <c r="H4255">
        <v>1</v>
      </c>
      <c r="I4255" t="s">
        <v>32</v>
      </c>
      <c r="J4255">
        <v>1</v>
      </c>
      <c r="K4255" t="s">
        <v>32</v>
      </c>
      <c r="L4255">
        <v>0</v>
      </c>
      <c r="M4255" t="s">
        <v>32</v>
      </c>
      <c r="N4255">
        <v>2012</v>
      </c>
      <c r="O4255">
        <v>504</v>
      </c>
      <c r="P4255">
        <v>328299</v>
      </c>
      <c r="Q4255">
        <v>110</v>
      </c>
      <c r="R4255">
        <v>286734</v>
      </c>
      <c r="S4255">
        <v>1983</v>
      </c>
      <c r="T4255">
        <v>73417</v>
      </c>
      <c r="U4255">
        <v>394</v>
      </c>
      <c r="V4255">
        <v>41565</v>
      </c>
      <c r="W4255">
        <v>18</v>
      </c>
      <c r="X4255">
        <v>8.9</v>
      </c>
      <c r="Y4255">
        <v>36.4</v>
      </c>
      <c r="Z4255">
        <v>7.2</v>
      </c>
      <c r="AA4255">
        <v>9.5</v>
      </c>
      <c r="AB4255">
        <v>8.1999999999999993</v>
      </c>
      <c r="AC4255">
        <v>19.7</v>
      </c>
      <c r="AD4255">
        <v>43.2</v>
      </c>
    </row>
    <row r="4256" spans="1:30" x14ac:dyDescent="0.45">
      <c r="A4256" t="s">
        <v>289</v>
      </c>
      <c r="B4256">
        <v>33540</v>
      </c>
      <c r="C4256" t="s">
        <v>702</v>
      </c>
      <c r="E4256">
        <v>51</v>
      </c>
      <c r="F4256" t="s">
        <v>46</v>
      </c>
      <c r="H4256">
        <v>1</v>
      </c>
      <c r="I4256" t="s">
        <v>32</v>
      </c>
      <c r="J4256">
        <v>1</v>
      </c>
      <c r="K4256" t="s">
        <v>32</v>
      </c>
      <c r="L4256">
        <v>0</v>
      </c>
      <c r="M4256" t="s">
        <v>32</v>
      </c>
      <c r="N4256">
        <v>2012</v>
      </c>
      <c r="O4256">
        <v>223</v>
      </c>
      <c r="P4256">
        <v>836577</v>
      </c>
      <c r="Q4256">
        <v>55</v>
      </c>
      <c r="R4256">
        <v>832666</v>
      </c>
      <c r="S4256">
        <v>1918</v>
      </c>
      <c r="T4256">
        <v>67797</v>
      </c>
      <c r="U4256">
        <v>168</v>
      </c>
      <c r="V4256">
        <v>3911</v>
      </c>
      <c r="W4256">
        <v>19.7</v>
      </c>
      <c r="X4256">
        <v>5.3</v>
      </c>
      <c r="Y4256">
        <v>21.2</v>
      </c>
      <c r="Z4256">
        <v>5.6</v>
      </c>
      <c r="AA4256">
        <v>4</v>
      </c>
      <c r="AB4256">
        <v>2.1</v>
      </c>
      <c r="AC4256">
        <v>24.8</v>
      </c>
      <c r="AD4256">
        <v>35.5</v>
      </c>
    </row>
    <row r="4257" spans="1:30" x14ac:dyDescent="0.45">
      <c r="A4257" t="s">
        <v>289</v>
      </c>
      <c r="B4257">
        <v>33540</v>
      </c>
      <c r="C4257" t="s">
        <v>702</v>
      </c>
      <c r="E4257">
        <v>52</v>
      </c>
      <c r="F4257" t="s">
        <v>47</v>
      </c>
      <c r="G4257" t="s">
        <v>48</v>
      </c>
      <c r="H4257">
        <v>1</v>
      </c>
      <c r="I4257" t="s">
        <v>32</v>
      </c>
      <c r="J4257">
        <v>1</v>
      </c>
      <c r="K4257" t="s">
        <v>32</v>
      </c>
      <c r="L4257">
        <v>0</v>
      </c>
      <c r="M4257" t="s">
        <v>32</v>
      </c>
      <c r="N4257">
        <v>2012</v>
      </c>
      <c r="O4257">
        <v>399</v>
      </c>
      <c r="P4257">
        <v>579283</v>
      </c>
      <c r="Q4257">
        <v>172</v>
      </c>
      <c r="R4257">
        <v>563213</v>
      </c>
      <c r="S4257">
        <v>2318</v>
      </c>
      <c r="T4257">
        <v>146832</v>
      </c>
      <c r="U4257">
        <v>228</v>
      </c>
      <c r="V4257">
        <v>16070</v>
      </c>
      <c r="W4257">
        <v>18.399999999999999</v>
      </c>
      <c r="X4257">
        <v>4.4000000000000004</v>
      </c>
      <c r="Y4257">
        <v>22</v>
      </c>
      <c r="Z4257">
        <v>4.4000000000000004</v>
      </c>
      <c r="AA4257">
        <v>5.2</v>
      </c>
      <c r="AB4257">
        <v>3.7</v>
      </c>
      <c r="AC4257">
        <v>23.7</v>
      </c>
      <c r="AD4257">
        <v>32</v>
      </c>
    </row>
    <row r="4258" spans="1:30" x14ac:dyDescent="0.45">
      <c r="A4258" t="s">
        <v>289</v>
      </c>
      <c r="B4258">
        <v>33540</v>
      </c>
      <c r="C4258" t="s">
        <v>702</v>
      </c>
      <c r="E4258">
        <v>53</v>
      </c>
      <c r="F4258" t="s">
        <v>49</v>
      </c>
      <c r="H4258">
        <v>1</v>
      </c>
      <c r="I4258" t="s">
        <v>32</v>
      </c>
      <c r="J4258">
        <v>1</v>
      </c>
      <c r="K4258" t="s">
        <v>32</v>
      </c>
      <c r="L4258">
        <v>0</v>
      </c>
      <c r="M4258" t="s">
        <v>32</v>
      </c>
      <c r="N4258">
        <v>2012</v>
      </c>
      <c r="O4258">
        <v>1536</v>
      </c>
      <c r="P4258">
        <v>248194</v>
      </c>
      <c r="Q4258">
        <v>228</v>
      </c>
      <c r="R4258">
        <v>119218</v>
      </c>
      <c r="S4258">
        <v>853</v>
      </c>
      <c r="T4258">
        <v>29118</v>
      </c>
      <c r="U4258">
        <v>1308</v>
      </c>
      <c r="V4258">
        <v>128976</v>
      </c>
      <c r="W4258">
        <v>13.9</v>
      </c>
      <c r="X4258">
        <v>18.100000000000001</v>
      </c>
      <c r="Y4258">
        <v>24.6</v>
      </c>
      <c r="Z4258">
        <v>9.6</v>
      </c>
      <c r="AA4258">
        <v>13.8</v>
      </c>
      <c r="AB4258">
        <v>9.5</v>
      </c>
      <c r="AC4258">
        <v>13.7</v>
      </c>
      <c r="AD4258">
        <v>33.799999999999997</v>
      </c>
    </row>
    <row r="4259" spans="1:30" x14ac:dyDescent="0.45">
      <c r="A4259" t="s">
        <v>289</v>
      </c>
      <c r="B4259">
        <v>33540</v>
      </c>
      <c r="C4259" t="s">
        <v>702</v>
      </c>
      <c r="E4259">
        <v>54</v>
      </c>
      <c r="F4259" t="s">
        <v>50</v>
      </c>
      <c r="H4259">
        <v>1</v>
      </c>
      <c r="I4259" t="s">
        <v>32</v>
      </c>
      <c r="J4259">
        <v>1</v>
      </c>
      <c r="K4259" t="s">
        <v>32</v>
      </c>
      <c r="L4259">
        <v>0</v>
      </c>
      <c r="M4259" t="s">
        <v>32</v>
      </c>
      <c r="N4259">
        <v>2012</v>
      </c>
      <c r="O4259">
        <v>2138</v>
      </c>
      <c r="P4259">
        <v>441847</v>
      </c>
      <c r="Q4259">
        <v>499</v>
      </c>
      <c r="R4259">
        <v>373952</v>
      </c>
      <c r="S4259">
        <v>4542</v>
      </c>
      <c r="T4259">
        <v>159117</v>
      </c>
      <c r="U4259">
        <v>1639</v>
      </c>
      <c r="V4259">
        <v>67894</v>
      </c>
      <c r="W4259">
        <v>10.3</v>
      </c>
      <c r="X4259">
        <v>10.1</v>
      </c>
      <c r="Y4259">
        <v>11.4</v>
      </c>
      <c r="Z4259">
        <v>12</v>
      </c>
      <c r="AA4259">
        <v>9.6999999999999993</v>
      </c>
      <c r="AB4259">
        <v>8</v>
      </c>
      <c r="AC4259">
        <v>13</v>
      </c>
      <c r="AD4259">
        <v>33.799999999999997</v>
      </c>
    </row>
    <row r="4260" spans="1:30" x14ac:dyDescent="0.45">
      <c r="A4260" t="s">
        <v>289</v>
      </c>
      <c r="B4260">
        <v>33540</v>
      </c>
      <c r="C4260" t="s">
        <v>702</v>
      </c>
      <c r="E4260">
        <v>55</v>
      </c>
      <c r="F4260" t="s">
        <v>59</v>
      </c>
      <c r="H4260">
        <v>1</v>
      </c>
      <c r="I4260" t="s">
        <v>32</v>
      </c>
      <c r="J4260">
        <v>1</v>
      </c>
      <c r="K4260" t="s">
        <v>32</v>
      </c>
      <c r="L4260">
        <v>0</v>
      </c>
      <c r="M4260" t="s">
        <v>32</v>
      </c>
      <c r="N4260">
        <v>2012</v>
      </c>
      <c r="O4260">
        <v>26</v>
      </c>
      <c r="P4260">
        <v>13873</v>
      </c>
      <c r="Q4260">
        <v>26</v>
      </c>
      <c r="R4260">
        <v>13873</v>
      </c>
      <c r="S4260">
        <v>381</v>
      </c>
      <c r="T4260">
        <v>21542</v>
      </c>
      <c r="U4260">
        <v>0</v>
      </c>
      <c r="V4260">
        <v>0</v>
      </c>
      <c r="W4260">
        <v>39.799999999999997</v>
      </c>
      <c r="X4260">
        <v>2.4</v>
      </c>
      <c r="Y4260">
        <v>41.4</v>
      </c>
      <c r="Z4260">
        <v>2.5</v>
      </c>
      <c r="AA4260">
        <v>3.1</v>
      </c>
      <c r="AB4260">
        <v>1.5</v>
      </c>
      <c r="AC4260">
        <v>0</v>
      </c>
      <c r="AD4260">
        <v>0</v>
      </c>
    </row>
    <row r="4261" spans="1:30" x14ac:dyDescent="0.45">
      <c r="A4261" t="s">
        <v>289</v>
      </c>
      <c r="B4261">
        <v>33540</v>
      </c>
      <c r="C4261" t="s">
        <v>702</v>
      </c>
      <c r="E4261">
        <v>56</v>
      </c>
      <c r="F4261" t="s">
        <v>51</v>
      </c>
      <c r="H4261">
        <v>1</v>
      </c>
      <c r="I4261" t="s">
        <v>32</v>
      </c>
      <c r="J4261">
        <v>1</v>
      </c>
      <c r="K4261" t="s">
        <v>32</v>
      </c>
      <c r="L4261">
        <v>0</v>
      </c>
      <c r="M4261" t="s">
        <v>32</v>
      </c>
      <c r="N4261">
        <v>2012</v>
      </c>
      <c r="O4261">
        <v>710</v>
      </c>
      <c r="P4261">
        <v>187571</v>
      </c>
      <c r="Q4261">
        <v>188</v>
      </c>
      <c r="R4261">
        <v>179591</v>
      </c>
      <c r="S4261">
        <v>3052</v>
      </c>
      <c r="T4261">
        <v>60452</v>
      </c>
      <c r="U4261">
        <v>521</v>
      </c>
      <c r="V4261">
        <v>7980</v>
      </c>
      <c r="W4261">
        <v>16.600000000000001</v>
      </c>
      <c r="X4261">
        <v>13.2</v>
      </c>
      <c r="Y4261">
        <v>23.5</v>
      </c>
      <c r="Z4261">
        <v>13.8</v>
      </c>
      <c r="AA4261">
        <v>18.399999999999999</v>
      </c>
      <c r="AB4261">
        <v>15.8</v>
      </c>
      <c r="AC4261">
        <v>21.2</v>
      </c>
      <c r="AD4261">
        <v>16.899999999999999</v>
      </c>
    </row>
    <row r="4262" spans="1:30" x14ac:dyDescent="0.45">
      <c r="A4262" t="s">
        <v>289</v>
      </c>
      <c r="B4262">
        <v>33540</v>
      </c>
      <c r="C4262" t="s">
        <v>702</v>
      </c>
      <c r="E4262">
        <v>61</v>
      </c>
      <c r="F4262" t="s">
        <v>52</v>
      </c>
      <c r="H4262">
        <v>1</v>
      </c>
      <c r="I4262" t="s">
        <v>32</v>
      </c>
      <c r="J4262">
        <v>1</v>
      </c>
      <c r="K4262" t="s">
        <v>32</v>
      </c>
      <c r="L4262">
        <v>0</v>
      </c>
      <c r="M4262" t="s">
        <v>32</v>
      </c>
      <c r="N4262">
        <v>2012</v>
      </c>
      <c r="O4262">
        <v>261</v>
      </c>
      <c r="P4262">
        <v>26878</v>
      </c>
      <c r="Q4262">
        <v>56</v>
      </c>
      <c r="R4262">
        <v>24441</v>
      </c>
      <c r="S4262">
        <v>575</v>
      </c>
      <c r="T4262">
        <v>9753</v>
      </c>
      <c r="U4262">
        <v>205</v>
      </c>
      <c r="V4262">
        <v>2436</v>
      </c>
      <c r="W4262">
        <v>25.4</v>
      </c>
      <c r="X4262">
        <v>10.9</v>
      </c>
      <c r="Y4262">
        <v>28.3</v>
      </c>
      <c r="Z4262">
        <v>10.5</v>
      </c>
      <c r="AA4262">
        <v>22.8</v>
      </c>
      <c r="AB4262">
        <v>6.7</v>
      </c>
      <c r="AC4262">
        <v>28.1</v>
      </c>
      <c r="AD4262">
        <v>24.3</v>
      </c>
    </row>
    <row r="4263" spans="1:30" x14ac:dyDescent="0.45">
      <c r="A4263" t="s">
        <v>289</v>
      </c>
      <c r="B4263">
        <v>33540</v>
      </c>
      <c r="C4263" t="s">
        <v>702</v>
      </c>
      <c r="E4263">
        <v>62</v>
      </c>
      <c r="F4263" t="s">
        <v>53</v>
      </c>
      <c r="H4263">
        <v>1</v>
      </c>
      <c r="I4263" t="s">
        <v>32</v>
      </c>
      <c r="J4263">
        <v>1</v>
      </c>
      <c r="K4263" t="s">
        <v>32</v>
      </c>
      <c r="L4263">
        <v>0</v>
      </c>
      <c r="M4263" t="s">
        <v>32</v>
      </c>
      <c r="N4263">
        <v>2012</v>
      </c>
      <c r="O4263">
        <v>1304</v>
      </c>
      <c r="P4263">
        <v>1078837</v>
      </c>
      <c r="Q4263">
        <v>513</v>
      </c>
      <c r="R4263">
        <v>1057231</v>
      </c>
      <c r="S4263">
        <v>10104</v>
      </c>
      <c r="T4263">
        <v>393070</v>
      </c>
      <c r="U4263">
        <v>791</v>
      </c>
      <c r="V4263">
        <v>21606</v>
      </c>
      <c r="W4263">
        <v>15</v>
      </c>
      <c r="X4263">
        <v>8</v>
      </c>
      <c r="Y4263">
        <v>18.8</v>
      </c>
      <c r="Z4263">
        <v>8.4</v>
      </c>
      <c r="AA4263">
        <v>9.1</v>
      </c>
      <c r="AB4263">
        <v>10.1</v>
      </c>
      <c r="AC4263">
        <v>19.600000000000001</v>
      </c>
      <c r="AD4263">
        <v>12.2</v>
      </c>
    </row>
    <row r="4264" spans="1:30" x14ac:dyDescent="0.45">
      <c r="A4264" t="s">
        <v>289</v>
      </c>
      <c r="B4264">
        <v>33540</v>
      </c>
      <c r="C4264" t="s">
        <v>702</v>
      </c>
      <c r="E4264">
        <v>71</v>
      </c>
      <c r="F4264" t="s">
        <v>54</v>
      </c>
      <c r="H4264">
        <v>1</v>
      </c>
      <c r="I4264" t="s">
        <v>32</v>
      </c>
      <c r="J4264">
        <v>1</v>
      </c>
      <c r="K4264" t="s">
        <v>32</v>
      </c>
      <c r="L4264">
        <v>0</v>
      </c>
      <c r="M4264" t="s">
        <v>32</v>
      </c>
      <c r="N4264">
        <v>2012</v>
      </c>
      <c r="O4264">
        <v>676</v>
      </c>
      <c r="P4264">
        <v>84264</v>
      </c>
      <c r="Q4264">
        <v>89</v>
      </c>
      <c r="R4264">
        <v>74284</v>
      </c>
      <c r="S4264">
        <v>1295</v>
      </c>
      <c r="T4264">
        <v>18621</v>
      </c>
      <c r="U4264">
        <v>587</v>
      </c>
      <c r="V4264">
        <v>9980</v>
      </c>
      <c r="W4264">
        <v>21.5</v>
      </c>
      <c r="X4264">
        <v>14.4</v>
      </c>
      <c r="Y4264">
        <v>31.7</v>
      </c>
      <c r="Z4264">
        <v>16.399999999999999</v>
      </c>
      <c r="AA4264">
        <v>25.5</v>
      </c>
      <c r="AB4264">
        <v>17.600000000000001</v>
      </c>
      <c r="AC4264">
        <v>20.6</v>
      </c>
      <c r="AD4264">
        <v>22.4</v>
      </c>
    </row>
    <row r="4265" spans="1:30" x14ac:dyDescent="0.45">
      <c r="A4265" t="s">
        <v>289</v>
      </c>
      <c r="B4265">
        <v>33540</v>
      </c>
      <c r="C4265" t="s">
        <v>702</v>
      </c>
      <c r="E4265">
        <v>72</v>
      </c>
      <c r="F4265" t="s">
        <v>55</v>
      </c>
      <c r="H4265">
        <v>1</v>
      </c>
      <c r="I4265" t="s">
        <v>32</v>
      </c>
      <c r="J4265">
        <v>1</v>
      </c>
      <c r="K4265" t="s">
        <v>32</v>
      </c>
      <c r="L4265">
        <v>0</v>
      </c>
      <c r="M4265" t="s">
        <v>32</v>
      </c>
      <c r="N4265">
        <v>2012</v>
      </c>
      <c r="O4265">
        <v>381</v>
      </c>
      <c r="P4265">
        <v>247778</v>
      </c>
      <c r="Q4265">
        <v>303</v>
      </c>
      <c r="R4265">
        <v>245299</v>
      </c>
      <c r="S4265">
        <v>5323</v>
      </c>
      <c r="T4265">
        <v>67988</v>
      </c>
      <c r="U4265">
        <v>78</v>
      </c>
      <c r="V4265">
        <v>2479</v>
      </c>
      <c r="W4265">
        <v>17.5</v>
      </c>
      <c r="X4265">
        <v>16.8</v>
      </c>
      <c r="Y4265">
        <v>21.2</v>
      </c>
      <c r="Z4265">
        <v>17.7</v>
      </c>
      <c r="AA4265">
        <v>17.8</v>
      </c>
      <c r="AB4265">
        <v>20.100000000000001</v>
      </c>
      <c r="AC4265">
        <v>26.9</v>
      </c>
      <c r="AD4265">
        <v>17.600000000000001</v>
      </c>
    </row>
    <row r="4266" spans="1:30" x14ac:dyDescent="0.45">
      <c r="A4266" t="s">
        <v>289</v>
      </c>
      <c r="B4266">
        <v>33540</v>
      </c>
      <c r="C4266" t="s">
        <v>702</v>
      </c>
      <c r="E4266">
        <v>81</v>
      </c>
      <c r="F4266" t="s">
        <v>56</v>
      </c>
      <c r="G4266" t="s">
        <v>57</v>
      </c>
      <c r="H4266">
        <v>1</v>
      </c>
      <c r="I4266" t="s">
        <v>32</v>
      </c>
      <c r="J4266">
        <v>1</v>
      </c>
      <c r="K4266" t="s">
        <v>32</v>
      </c>
      <c r="L4266">
        <v>0</v>
      </c>
      <c r="M4266" t="s">
        <v>32</v>
      </c>
      <c r="N4266">
        <v>2012</v>
      </c>
      <c r="O4266">
        <v>1254</v>
      </c>
      <c r="P4266">
        <v>123249</v>
      </c>
      <c r="Q4266">
        <v>244</v>
      </c>
      <c r="R4266">
        <v>103020</v>
      </c>
      <c r="S4266">
        <v>1181</v>
      </c>
      <c r="T4266">
        <v>31326</v>
      </c>
      <c r="U4266">
        <v>1010</v>
      </c>
      <c r="V4266">
        <v>20229</v>
      </c>
      <c r="W4266">
        <v>13.6</v>
      </c>
      <c r="X4266">
        <v>20.399999999999999</v>
      </c>
      <c r="Y4266">
        <v>26.6</v>
      </c>
      <c r="Z4266">
        <v>23</v>
      </c>
      <c r="AA4266">
        <v>15.2</v>
      </c>
      <c r="AB4266">
        <v>16.5</v>
      </c>
      <c r="AC4266">
        <v>14.1</v>
      </c>
      <c r="AD4266">
        <v>18.899999999999999</v>
      </c>
    </row>
    <row r="4267" spans="1:30" x14ac:dyDescent="0.45">
      <c r="A4267" t="s">
        <v>290</v>
      </c>
      <c r="B4267">
        <v>33660</v>
      </c>
      <c r="C4267" t="s">
        <v>703</v>
      </c>
      <c r="E4267">
        <v>0</v>
      </c>
      <c r="F4267" t="s">
        <v>31</v>
      </c>
      <c r="H4267">
        <v>1</v>
      </c>
      <c r="I4267" t="s">
        <v>32</v>
      </c>
      <c r="J4267">
        <v>1</v>
      </c>
      <c r="K4267" t="s">
        <v>32</v>
      </c>
      <c r="L4267">
        <v>0</v>
      </c>
      <c r="M4267" t="s">
        <v>32</v>
      </c>
      <c r="N4267">
        <v>2012</v>
      </c>
      <c r="O4267">
        <v>35912</v>
      </c>
      <c r="P4267">
        <v>33252890</v>
      </c>
      <c r="Q4267">
        <v>6193</v>
      </c>
      <c r="R4267">
        <v>32269896</v>
      </c>
      <c r="S4267">
        <v>148870</v>
      </c>
      <c r="T4267">
        <v>5567771</v>
      </c>
      <c r="U4267">
        <v>29719</v>
      </c>
      <c r="V4267">
        <v>982994</v>
      </c>
      <c r="W4267">
        <v>1.5</v>
      </c>
      <c r="X4267">
        <v>3</v>
      </c>
      <c r="Y4267">
        <v>3.7</v>
      </c>
      <c r="Z4267">
        <v>3.2</v>
      </c>
      <c r="AA4267">
        <v>8.3000000000000007</v>
      </c>
      <c r="AB4267">
        <v>2.9</v>
      </c>
      <c r="AC4267">
        <v>1.7</v>
      </c>
      <c r="AD4267">
        <v>9.1</v>
      </c>
    </row>
    <row r="4268" spans="1:30" x14ac:dyDescent="0.45">
      <c r="A4268" t="s">
        <v>290</v>
      </c>
      <c r="B4268">
        <v>33660</v>
      </c>
      <c r="C4268" t="s">
        <v>703</v>
      </c>
      <c r="E4268">
        <v>11</v>
      </c>
      <c r="F4268" t="s">
        <v>33</v>
      </c>
      <c r="G4268" t="s">
        <v>34</v>
      </c>
      <c r="H4268">
        <v>1</v>
      </c>
      <c r="I4268" t="s">
        <v>32</v>
      </c>
      <c r="J4268">
        <v>1</v>
      </c>
      <c r="K4268" t="s">
        <v>32</v>
      </c>
      <c r="L4268">
        <v>0</v>
      </c>
      <c r="M4268" t="s">
        <v>32</v>
      </c>
      <c r="N4268">
        <v>2012</v>
      </c>
      <c r="O4268">
        <v>774</v>
      </c>
      <c r="P4268">
        <v>78925</v>
      </c>
      <c r="Q4268">
        <v>30</v>
      </c>
      <c r="R4268">
        <v>43108</v>
      </c>
      <c r="S4268">
        <v>447</v>
      </c>
      <c r="T4268">
        <v>10696</v>
      </c>
      <c r="U4268">
        <v>744</v>
      </c>
      <c r="V4268">
        <v>35817</v>
      </c>
      <c r="W4268">
        <v>12.7</v>
      </c>
      <c r="X4268">
        <v>11.4</v>
      </c>
      <c r="Y4268">
        <v>48.7</v>
      </c>
      <c r="Z4268">
        <v>24.2</v>
      </c>
      <c r="AA4268">
        <v>12.3</v>
      </c>
      <c r="AB4268">
        <v>29.4</v>
      </c>
      <c r="AC4268">
        <v>12.9</v>
      </c>
      <c r="AD4268">
        <v>17.600000000000001</v>
      </c>
    </row>
    <row r="4269" spans="1:30" x14ac:dyDescent="0.45">
      <c r="A4269" t="s">
        <v>290</v>
      </c>
      <c r="B4269">
        <v>33660</v>
      </c>
      <c r="C4269" t="s">
        <v>703</v>
      </c>
      <c r="E4269">
        <v>21</v>
      </c>
      <c r="F4269" t="s">
        <v>35</v>
      </c>
      <c r="H4269">
        <v>1</v>
      </c>
      <c r="I4269" t="s">
        <v>32</v>
      </c>
      <c r="J4269">
        <v>1</v>
      </c>
      <c r="K4269" t="s">
        <v>32</v>
      </c>
      <c r="L4269">
        <v>0</v>
      </c>
      <c r="M4269" t="s">
        <v>32</v>
      </c>
      <c r="N4269">
        <v>2012</v>
      </c>
      <c r="O4269">
        <v>94</v>
      </c>
      <c r="P4269">
        <v>81067</v>
      </c>
      <c r="Q4269">
        <v>6</v>
      </c>
      <c r="R4269">
        <v>74455</v>
      </c>
      <c r="S4269">
        <v>340</v>
      </c>
      <c r="T4269">
        <v>17157</v>
      </c>
      <c r="U4269">
        <v>88</v>
      </c>
      <c r="W4269">
        <v>60.5</v>
      </c>
      <c r="X4269">
        <v>5.3</v>
      </c>
      <c r="Y4269">
        <v>34.799999999999997</v>
      </c>
      <c r="Z4269">
        <v>1.4</v>
      </c>
      <c r="AA4269">
        <v>7.1</v>
      </c>
      <c r="AB4269">
        <v>6.1</v>
      </c>
      <c r="AC4269">
        <v>59.6</v>
      </c>
    </row>
    <row r="4270" spans="1:30" x14ac:dyDescent="0.45">
      <c r="A4270" t="s">
        <v>290</v>
      </c>
      <c r="B4270">
        <v>33660</v>
      </c>
      <c r="C4270" t="s">
        <v>703</v>
      </c>
      <c r="E4270">
        <v>23</v>
      </c>
      <c r="F4270" t="s">
        <v>37</v>
      </c>
      <c r="H4270">
        <v>1</v>
      </c>
      <c r="I4270" t="s">
        <v>32</v>
      </c>
      <c r="J4270">
        <v>1</v>
      </c>
      <c r="K4270" t="s">
        <v>32</v>
      </c>
      <c r="L4270">
        <v>0</v>
      </c>
      <c r="M4270" t="s">
        <v>32</v>
      </c>
      <c r="N4270">
        <v>2012</v>
      </c>
      <c r="O4270">
        <v>3744</v>
      </c>
      <c r="P4270">
        <v>2298088</v>
      </c>
      <c r="Q4270">
        <v>460</v>
      </c>
      <c r="R4270">
        <v>2167672</v>
      </c>
      <c r="S4270">
        <v>7970</v>
      </c>
      <c r="T4270">
        <v>361403</v>
      </c>
      <c r="U4270">
        <v>3284</v>
      </c>
      <c r="V4270">
        <v>130416</v>
      </c>
      <c r="W4270">
        <v>8.3000000000000007</v>
      </c>
      <c r="X4270">
        <v>38.799999999999997</v>
      </c>
      <c r="Y4270">
        <v>23.2</v>
      </c>
      <c r="Z4270">
        <v>42.9</v>
      </c>
      <c r="AA4270">
        <v>12.2</v>
      </c>
      <c r="AB4270">
        <v>15.4</v>
      </c>
      <c r="AC4270">
        <v>9.3000000000000007</v>
      </c>
      <c r="AD4270">
        <v>25.2</v>
      </c>
    </row>
    <row r="4271" spans="1:30" x14ac:dyDescent="0.45">
      <c r="A4271" t="s">
        <v>290</v>
      </c>
      <c r="B4271">
        <v>33660</v>
      </c>
      <c r="C4271" t="s">
        <v>703</v>
      </c>
      <c r="E4271" t="s">
        <v>38</v>
      </c>
      <c r="F4271" t="s">
        <v>39</v>
      </c>
      <c r="H4271">
        <v>1</v>
      </c>
      <c r="I4271" t="s">
        <v>32</v>
      </c>
      <c r="J4271">
        <v>1</v>
      </c>
      <c r="K4271" t="s">
        <v>32</v>
      </c>
      <c r="L4271">
        <v>0</v>
      </c>
      <c r="M4271" t="s">
        <v>32</v>
      </c>
      <c r="N4271">
        <v>2012</v>
      </c>
      <c r="O4271">
        <v>756</v>
      </c>
      <c r="P4271">
        <v>10677976</v>
      </c>
      <c r="Q4271">
        <v>338</v>
      </c>
      <c r="R4271">
        <v>10667518</v>
      </c>
      <c r="S4271">
        <v>15071</v>
      </c>
      <c r="T4271">
        <v>848821</v>
      </c>
      <c r="U4271">
        <v>418</v>
      </c>
      <c r="V4271">
        <v>10459</v>
      </c>
      <c r="W4271">
        <v>14.2</v>
      </c>
      <c r="X4271">
        <v>3.1</v>
      </c>
      <c r="Y4271">
        <v>14.1</v>
      </c>
      <c r="Z4271">
        <v>3.2</v>
      </c>
      <c r="AA4271">
        <v>4.0999999999999996</v>
      </c>
      <c r="AB4271">
        <v>3.2</v>
      </c>
      <c r="AC4271">
        <v>16.600000000000001</v>
      </c>
      <c r="AD4271">
        <v>16.8</v>
      </c>
    </row>
    <row r="4272" spans="1:30" x14ac:dyDescent="0.45">
      <c r="A4272" t="s">
        <v>290</v>
      </c>
      <c r="B4272">
        <v>33660</v>
      </c>
      <c r="C4272" t="s">
        <v>703</v>
      </c>
      <c r="E4272">
        <v>42</v>
      </c>
      <c r="F4272" t="s">
        <v>40</v>
      </c>
      <c r="H4272">
        <v>1</v>
      </c>
      <c r="I4272" t="s">
        <v>32</v>
      </c>
      <c r="J4272">
        <v>1</v>
      </c>
      <c r="K4272" t="s">
        <v>32</v>
      </c>
      <c r="L4272">
        <v>0</v>
      </c>
      <c r="M4272" t="s">
        <v>32</v>
      </c>
      <c r="N4272">
        <v>2012</v>
      </c>
      <c r="O4272">
        <v>1166</v>
      </c>
      <c r="P4272">
        <v>4027220</v>
      </c>
      <c r="Q4272">
        <v>603</v>
      </c>
      <c r="R4272">
        <v>3977543</v>
      </c>
      <c r="S4272">
        <v>6922</v>
      </c>
      <c r="T4272">
        <v>325219</v>
      </c>
      <c r="U4272">
        <v>562</v>
      </c>
      <c r="W4272">
        <v>8.6</v>
      </c>
      <c r="X4272">
        <v>5.9</v>
      </c>
      <c r="Y4272">
        <v>9.9</v>
      </c>
      <c r="Z4272">
        <v>6.6</v>
      </c>
      <c r="AA4272">
        <v>9.3000000000000007</v>
      </c>
      <c r="AB4272">
        <v>8.1999999999999993</v>
      </c>
      <c r="AC4272">
        <v>19.8</v>
      </c>
    </row>
    <row r="4273" spans="1:30" x14ac:dyDescent="0.45">
      <c r="A4273" t="s">
        <v>290</v>
      </c>
      <c r="B4273">
        <v>33660</v>
      </c>
      <c r="C4273" t="s">
        <v>703</v>
      </c>
      <c r="E4273" t="s">
        <v>41</v>
      </c>
      <c r="F4273" t="s">
        <v>42</v>
      </c>
      <c r="H4273">
        <v>1</v>
      </c>
      <c r="I4273" t="s">
        <v>32</v>
      </c>
      <c r="J4273">
        <v>1</v>
      </c>
      <c r="K4273" t="s">
        <v>32</v>
      </c>
      <c r="L4273">
        <v>0</v>
      </c>
      <c r="M4273" t="s">
        <v>32</v>
      </c>
      <c r="N4273">
        <v>2012</v>
      </c>
      <c r="O4273">
        <v>2796</v>
      </c>
      <c r="P4273">
        <v>5104090</v>
      </c>
      <c r="Q4273">
        <v>971</v>
      </c>
      <c r="R4273">
        <v>5016684</v>
      </c>
      <c r="S4273">
        <v>18501</v>
      </c>
      <c r="T4273">
        <v>428808</v>
      </c>
      <c r="U4273">
        <v>1825</v>
      </c>
      <c r="V4273">
        <v>87406</v>
      </c>
      <c r="W4273">
        <v>9.3000000000000007</v>
      </c>
      <c r="X4273">
        <v>4.2</v>
      </c>
      <c r="Y4273">
        <v>5.8</v>
      </c>
      <c r="Z4273">
        <v>4.3</v>
      </c>
      <c r="AA4273">
        <v>2.2999999999999998</v>
      </c>
      <c r="AB4273">
        <v>2.2999999999999998</v>
      </c>
      <c r="AC4273">
        <v>12.6</v>
      </c>
      <c r="AD4273">
        <v>13.1</v>
      </c>
    </row>
    <row r="4274" spans="1:30" x14ac:dyDescent="0.45">
      <c r="A4274" t="s">
        <v>290</v>
      </c>
      <c r="B4274">
        <v>33660</v>
      </c>
      <c r="C4274" t="s">
        <v>703</v>
      </c>
      <c r="E4274" t="s">
        <v>43</v>
      </c>
      <c r="F4274" t="s">
        <v>44</v>
      </c>
      <c r="G4274" t="s">
        <v>45</v>
      </c>
      <c r="H4274">
        <v>1</v>
      </c>
      <c r="I4274" t="s">
        <v>32</v>
      </c>
      <c r="J4274">
        <v>1</v>
      </c>
      <c r="K4274" t="s">
        <v>32</v>
      </c>
      <c r="L4274">
        <v>0</v>
      </c>
      <c r="M4274" t="s">
        <v>32</v>
      </c>
      <c r="N4274">
        <v>2012</v>
      </c>
      <c r="O4274">
        <v>1312</v>
      </c>
      <c r="P4274">
        <v>1180172</v>
      </c>
      <c r="Q4274">
        <v>296</v>
      </c>
      <c r="R4274">
        <v>1108833</v>
      </c>
      <c r="S4274">
        <v>6374</v>
      </c>
      <c r="T4274">
        <v>295863</v>
      </c>
      <c r="U4274">
        <v>1016</v>
      </c>
      <c r="V4274">
        <v>71339</v>
      </c>
      <c r="W4274">
        <v>7</v>
      </c>
      <c r="X4274">
        <v>6.6</v>
      </c>
      <c r="Y4274">
        <v>13.7</v>
      </c>
      <c r="Z4274">
        <v>6.9</v>
      </c>
      <c r="AA4274">
        <v>9.8000000000000007</v>
      </c>
      <c r="AB4274">
        <v>9</v>
      </c>
      <c r="AC4274">
        <v>9.9</v>
      </c>
      <c r="AD4274">
        <v>28.1</v>
      </c>
    </row>
    <row r="4275" spans="1:30" x14ac:dyDescent="0.45">
      <c r="A4275" t="s">
        <v>290</v>
      </c>
      <c r="B4275">
        <v>33660</v>
      </c>
      <c r="C4275" t="s">
        <v>703</v>
      </c>
      <c r="E4275">
        <v>51</v>
      </c>
      <c r="F4275" t="s">
        <v>46</v>
      </c>
      <c r="H4275">
        <v>1</v>
      </c>
      <c r="I4275" t="s">
        <v>32</v>
      </c>
      <c r="J4275">
        <v>1</v>
      </c>
      <c r="K4275" t="s">
        <v>32</v>
      </c>
      <c r="L4275">
        <v>0</v>
      </c>
      <c r="M4275" t="s">
        <v>32</v>
      </c>
      <c r="N4275">
        <v>2012</v>
      </c>
      <c r="O4275">
        <v>218</v>
      </c>
      <c r="P4275">
        <v>862379</v>
      </c>
      <c r="Q4275">
        <v>75</v>
      </c>
      <c r="R4275">
        <v>856876</v>
      </c>
      <c r="S4275">
        <v>2833</v>
      </c>
      <c r="T4275">
        <v>147092</v>
      </c>
      <c r="U4275">
        <v>143</v>
      </c>
      <c r="V4275">
        <v>5503</v>
      </c>
      <c r="W4275">
        <v>9.6</v>
      </c>
      <c r="X4275">
        <v>2.6</v>
      </c>
      <c r="Y4275">
        <v>24.2</v>
      </c>
      <c r="Z4275">
        <v>2.8</v>
      </c>
      <c r="AA4275">
        <v>5.2</v>
      </c>
      <c r="AB4275">
        <v>5.3</v>
      </c>
      <c r="AC4275">
        <v>11.5</v>
      </c>
      <c r="AD4275">
        <v>3.9</v>
      </c>
    </row>
    <row r="4276" spans="1:30" x14ac:dyDescent="0.45">
      <c r="A4276" t="s">
        <v>290</v>
      </c>
      <c r="B4276">
        <v>33660</v>
      </c>
      <c r="C4276" t="s">
        <v>703</v>
      </c>
      <c r="E4276">
        <v>52</v>
      </c>
      <c r="F4276" t="s">
        <v>47</v>
      </c>
      <c r="G4276" t="s">
        <v>48</v>
      </c>
      <c r="H4276">
        <v>1</v>
      </c>
      <c r="I4276" t="s">
        <v>32</v>
      </c>
      <c r="J4276">
        <v>1</v>
      </c>
      <c r="K4276" t="s">
        <v>32</v>
      </c>
      <c r="L4276">
        <v>0</v>
      </c>
      <c r="M4276" t="s">
        <v>32</v>
      </c>
      <c r="N4276">
        <v>2012</v>
      </c>
      <c r="O4276">
        <v>969</v>
      </c>
      <c r="P4276">
        <v>1358793</v>
      </c>
      <c r="Q4276">
        <v>301</v>
      </c>
      <c r="R4276">
        <v>1322056</v>
      </c>
      <c r="S4276">
        <v>5498</v>
      </c>
      <c r="T4276">
        <v>399545</v>
      </c>
      <c r="U4276">
        <v>668</v>
      </c>
      <c r="V4276">
        <v>36738</v>
      </c>
      <c r="W4276">
        <v>12.2</v>
      </c>
      <c r="X4276">
        <v>4.9000000000000004</v>
      </c>
      <c r="Y4276">
        <v>13.7</v>
      </c>
      <c r="Z4276">
        <v>5.0999999999999996</v>
      </c>
      <c r="AA4276">
        <v>6.1</v>
      </c>
      <c r="AB4276">
        <v>9.8000000000000007</v>
      </c>
      <c r="AC4276">
        <v>15</v>
      </c>
      <c r="AD4276">
        <v>34.700000000000003</v>
      </c>
    </row>
    <row r="4277" spans="1:30" x14ac:dyDescent="0.45">
      <c r="A4277" t="s">
        <v>290</v>
      </c>
      <c r="B4277">
        <v>33660</v>
      </c>
      <c r="C4277" t="s">
        <v>703</v>
      </c>
      <c r="E4277">
        <v>53</v>
      </c>
      <c r="F4277" t="s">
        <v>49</v>
      </c>
      <c r="H4277">
        <v>1</v>
      </c>
      <c r="I4277" t="s">
        <v>32</v>
      </c>
      <c r="J4277">
        <v>1</v>
      </c>
      <c r="K4277" t="s">
        <v>32</v>
      </c>
      <c r="L4277">
        <v>0</v>
      </c>
      <c r="M4277" t="s">
        <v>32</v>
      </c>
      <c r="N4277">
        <v>2012</v>
      </c>
      <c r="O4277">
        <v>3008</v>
      </c>
      <c r="P4277">
        <v>635518</v>
      </c>
      <c r="Q4277">
        <v>354</v>
      </c>
      <c r="R4277">
        <v>410324</v>
      </c>
      <c r="S4277">
        <v>2426</v>
      </c>
      <c r="T4277">
        <v>101365</v>
      </c>
      <c r="U4277">
        <v>2654</v>
      </c>
      <c r="V4277">
        <v>225194</v>
      </c>
      <c r="W4277">
        <v>15.6</v>
      </c>
      <c r="X4277">
        <v>12.6</v>
      </c>
      <c r="Y4277">
        <v>14.2</v>
      </c>
      <c r="Z4277">
        <v>8.6</v>
      </c>
      <c r="AA4277">
        <v>18.899999999999999</v>
      </c>
      <c r="AB4277">
        <v>23.4</v>
      </c>
      <c r="AC4277">
        <v>17.100000000000001</v>
      </c>
      <c r="AD4277">
        <v>31.5</v>
      </c>
    </row>
    <row r="4278" spans="1:30" x14ac:dyDescent="0.45">
      <c r="A4278" t="s">
        <v>290</v>
      </c>
      <c r="B4278">
        <v>33660</v>
      </c>
      <c r="C4278" t="s">
        <v>703</v>
      </c>
      <c r="E4278">
        <v>54</v>
      </c>
      <c r="F4278" t="s">
        <v>50</v>
      </c>
      <c r="H4278">
        <v>1</v>
      </c>
      <c r="I4278" t="s">
        <v>32</v>
      </c>
      <c r="J4278">
        <v>1</v>
      </c>
      <c r="K4278" t="s">
        <v>32</v>
      </c>
      <c r="L4278">
        <v>0</v>
      </c>
      <c r="M4278" t="s">
        <v>32</v>
      </c>
      <c r="N4278">
        <v>2012</v>
      </c>
      <c r="O4278">
        <v>3331</v>
      </c>
      <c r="P4278">
        <v>1275507</v>
      </c>
      <c r="Q4278">
        <v>886</v>
      </c>
      <c r="R4278">
        <v>1204139</v>
      </c>
      <c r="S4278">
        <v>9155</v>
      </c>
      <c r="T4278">
        <v>490752</v>
      </c>
      <c r="U4278">
        <v>2445</v>
      </c>
      <c r="V4278">
        <v>71368</v>
      </c>
      <c r="W4278">
        <v>6.5</v>
      </c>
      <c r="X4278">
        <v>6.3</v>
      </c>
      <c r="Y4278">
        <v>13.1</v>
      </c>
      <c r="Z4278">
        <v>7.2</v>
      </c>
      <c r="AA4278">
        <v>7.9</v>
      </c>
      <c r="AB4278">
        <v>8.6999999999999993</v>
      </c>
      <c r="AC4278">
        <v>8.8000000000000007</v>
      </c>
      <c r="AD4278">
        <v>14.9</v>
      </c>
    </row>
    <row r="4279" spans="1:30" x14ac:dyDescent="0.45">
      <c r="A4279" t="s">
        <v>290</v>
      </c>
      <c r="B4279">
        <v>33660</v>
      </c>
      <c r="C4279" t="s">
        <v>703</v>
      </c>
      <c r="E4279">
        <v>55</v>
      </c>
      <c r="F4279" t="s">
        <v>59</v>
      </c>
      <c r="H4279">
        <v>1</v>
      </c>
      <c r="I4279" t="s">
        <v>32</v>
      </c>
      <c r="J4279">
        <v>1</v>
      </c>
      <c r="K4279" t="s">
        <v>32</v>
      </c>
      <c r="L4279">
        <v>0</v>
      </c>
      <c r="M4279" t="s">
        <v>32</v>
      </c>
      <c r="N4279">
        <v>2012</v>
      </c>
      <c r="O4279">
        <v>75</v>
      </c>
      <c r="P4279">
        <v>153626</v>
      </c>
      <c r="Q4279">
        <v>75</v>
      </c>
      <c r="R4279">
        <v>153626</v>
      </c>
      <c r="S4279">
        <v>2021</v>
      </c>
      <c r="T4279">
        <v>177521</v>
      </c>
      <c r="U4279">
        <v>0</v>
      </c>
      <c r="V4279">
        <v>0</v>
      </c>
      <c r="W4279">
        <v>17.399999999999999</v>
      </c>
      <c r="X4279">
        <v>3</v>
      </c>
      <c r="Y4279">
        <v>18.100000000000001</v>
      </c>
      <c r="Z4279">
        <v>3.1</v>
      </c>
      <c r="AA4279">
        <v>5.2</v>
      </c>
      <c r="AB4279">
        <v>5.2</v>
      </c>
      <c r="AC4279">
        <v>0</v>
      </c>
      <c r="AD4279">
        <v>0</v>
      </c>
    </row>
    <row r="4280" spans="1:30" x14ac:dyDescent="0.45">
      <c r="A4280" t="s">
        <v>290</v>
      </c>
      <c r="B4280">
        <v>33660</v>
      </c>
      <c r="C4280" t="s">
        <v>703</v>
      </c>
      <c r="E4280">
        <v>56</v>
      </c>
      <c r="F4280" t="s">
        <v>51</v>
      </c>
      <c r="H4280">
        <v>1</v>
      </c>
      <c r="I4280" t="s">
        <v>32</v>
      </c>
      <c r="J4280">
        <v>1</v>
      </c>
      <c r="K4280" t="s">
        <v>32</v>
      </c>
      <c r="L4280">
        <v>0</v>
      </c>
      <c r="M4280" t="s">
        <v>32</v>
      </c>
      <c r="N4280">
        <v>2012</v>
      </c>
      <c r="O4280">
        <v>4318</v>
      </c>
      <c r="P4280">
        <v>1177150</v>
      </c>
      <c r="Q4280">
        <v>390</v>
      </c>
      <c r="R4280">
        <v>1124372</v>
      </c>
      <c r="S4280">
        <v>25233</v>
      </c>
      <c r="T4280">
        <v>565472</v>
      </c>
      <c r="U4280">
        <v>3928</v>
      </c>
      <c r="V4280">
        <v>52778</v>
      </c>
      <c r="W4280">
        <v>4</v>
      </c>
      <c r="X4280">
        <v>12</v>
      </c>
      <c r="Y4280">
        <v>20.7</v>
      </c>
      <c r="Z4280">
        <v>13</v>
      </c>
      <c r="AA4280">
        <v>48.9</v>
      </c>
      <c r="AB4280">
        <v>18.600000000000001</v>
      </c>
      <c r="AC4280">
        <v>4</v>
      </c>
      <c r="AD4280">
        <v>8.1</v>
      </c>
    </row>
    <row r="4281" spans="1:30" x14ac:dyDescent="0.45">
      <c r="A4281" t="s">
        <v>290</v>
      </c>
      <c r="B4281">
        <v>33660</v>
      </c>
      <c r="C4281" t="s">
        <v>703</v>
      </c>
      <c r="E4281">
        <v>61</v>
      </c>
      <c r="F4281" t="s">
        <v>52</v>
      </c>
      <c r="H4281">
        <v>1</v>
      </c>
      <c r="I4281" t="s">
        <v>32</v>
      </c>
      <c r="J4281">
        <v>1</v>
      </c>
      <c r="K4281" t="s">
        <v>32</v>
      </c>
      <c r="L4281">
        <v>0</v>
      </c>
      <c r="M4281" t="s">
        <v>32</v>
      </c>
      <c r="N4281">
        <v>2012</v>
      </c>
      <c r="O4281">
        <v>548</v>
      </c>
      <c r="P4281">
        <v>539718</v>
      </c>
      <c r="Q4281">
        <v>91</v>
      </c>
      <c r="R4281">
        <v>535106</v>
      </c>
      <c r="S4281">
        <v>7223</v>
      </c>
      <c r="T4281">
        <v>256976</v>
      </c>
      <c r="U4281">
        <v>457</v>
      </c>
      <c r="V4281">
        <v>4612</v>
      </c>
      <c r="W4281">
        <v>22</v>
      </c>
      <c r="X4281">
        <v>6</v>
      </c>
      <c r="Y4281">
        <v>21.7</v>
      </c>
      <c r="Z4281">
        <v>6.3</v>
      </c>
      <c r="AA4281">
        <v>4.9000000000000004</v>
      </c>
      <c r="AB4281">
        <v>6.3</v>
      </c>
      <c r="AC4281">
        <v>24.6</v>
      </c>
      <c r="AD4281">
        <v>47.5</v>
      </c>
    </row>
    <row r="4282" spans="1:30" x14ac:dyDescent="0.45">
      <c r="A4282" t="s">
        <v>290</v>
      </c>
      <c r="B4282">
        <v>33660</v>
      </c>
      <c r="C4282" t="s">
        <v>703</v>
      </c>
      <c r="E4282">
        <v>62</v>
      </c>
      <c r="F4282" t="s">
        <v>53</v>
      </c>
      <c r="H4282">
        <v>1</v>
      </c>
      <c r="I4282" t="s">
        <v>32</v>
      </c>
      <c r="J4282">
        <v>1</v>
      </c>
      <c r="K4282" t="s">
        <v>32</v>
      </c>
      <c r="L4282">
        <v>0</v>
      </c>
      <c r="M4282" t="s">
        <v>32</v>
      </c>
      <c r="N4282">
        <v>2012</v>
      </c>
      <c r="O4282">
        <v>3472</v>
      </c>
      <c r="P4282">
        <v>2089854</v>
      </c>
      <c r="Q4282">
        <v>474</v>
      </c>
      <c r="R4282">
        <v>2047876</v>
      </c>
      <c r="S4282">
        <v>17954</v>
      </c>
      <c r="T4282">
        <v>774756</v>
      </c>
      <c r="U4282">
        <v>2998</v>
      </c>
      <c r="V4282">
        <v>41979</v>
      </c>
      <c r="W4282">
        <v>2.7</v>
      </c>
      <c r="X4282">
        <v>8.4</v>
      </c>
      <c r="Y4282">
        <v>15.4</v>
      </c>
      <c r="Z4282">
        <v>9</v>
      </c>
      <c r="AA4282">
        <v>4.2</v>
      </c>
      <c r="AB4282">
        <v>10.199999999999999</v>
      </c>
      <c r="AC4282">
        <v>3.6</v>
      </c>
      <c r="AD4282">
        <v>8.8000000000000007</v>
      </c>
    </row>
    <row r="4283" spans="1:30" x14ac:dyDescent="0.45">
      <c r="A4283" t="s">
        <v>290</v>
      </c>
      <c r="B4283">
        <v>33660</v>
      </c>
      <c r="C4283" t="s">
        <v>703</v>
      </c>
      <c r="E4283">
        <v>71</v>
      </c>
      <c r="F4283" t="s">
        <v>54</v>
      </c>
      <c r="H4283">
        <v>1</v>
      </c>
      <c r="I4283" t="s">
        <v>32</v>
      </c>
      <c r="J4283">
        <v>1</v>
      </c>
      <c r="K4283" t="s">
        <v>32</v>
      </c>
      <c r="L4283">
        <v>0</v>
      </c>
      <c r="M4283" t="s">
        <v>32</v>
      </c>
      <c r="N4283">
        <v>2012</v>
      </c>
      <c r="O4283">
        <v>1218</v>
      </c>
      <c r="P4283">
        <v>95408</v>
      </c>
      <c r="Q4283">
        <v>94</v>
      </c>
      <c r="R4283">
        <v>82283</v>
      </c>
      <c r="S4283">
        <v>2254</v>
      </c>
      <c r="T4283">
        <v>25854</v>
      </c>
      <c r="U4283">
        <v>1124</v>
      </c>
      <c r="V4283">
        <v>13124</v>
      </c>
      <c r="W4283">
        <v>7.8</v>
      </c>
      <c r="X4283">
        <v>8</v>
      </c>
      <c r="Y4283">
        <v>9.6999999999999993</v>
      </c>
      <c r="Z4283">
        <v>8.8000000000000007</v>
      </c>
      <c r="AA4283">
        <v>7.1</v>
      </c>
      <c r="AB4283">
        <v>10.1</v>
      </c>
      <c r="AC4283">
        <v>7.7</v>
      </c>
      <c r="AD4283">
        <v>13.7</v>
      </c>
    </row>
    <row r="4284" spans="1:30" x14ac:dyDescent="0.45">
      <c r="A4284" t="s">
        <v>290</v>
      </c>
      <c r="B4284">
        <v>33660</v>
      </c>
      <c r="C4284" t="s">
        <v>703</v>
      </c>
      <c r="E4284">
        <v>72</v>
      </c>
      <c r="F4284" t="s">
        <v>55</v>
      </c>
      <c r="H4284">
        <v>1</v>
      </c>
      <c r="I4284" t="s">
        <v>32</v>
      </c>
      <c r="J4284">
        <v>1</v>
      </c>
      <c r="K4284" t="s">
        <v>32</v>
      </c>
      <c r="L4284">
        <v>0</v>
      </c>
      <c r="M4284" t="s">
        <v>32</v>
      </c>
      <c r="N4284">
        <v>2012</v>
      </c>
      <c r="O4284">
        <v>1147</v>
      </c>
      <c r="P4284">
        <v>714150</v>
      </c>
      <c r="Q4284">
        <v>497</v>
      </c>
      <c r="R4284">
        <v>683731</v>
      </c>
      <c r="S4284">
        <v>14362</v>
      </c>
      <c r="T4284">
        <v>175536</v>
      </c>
      <c r="U4284">
        <v>650</v>
      </c>
      <c r="V4284">
        <v>30420</v>
      </c>
      <c r="W4284">
        <v>7.6</v>
      </c>
      <c r="X4284">
        <v>12.9</v>
      </c>
      <c r="Y4284">
        <v>13.4</v>
      </c>
      <c r="Z4284">
        <v>12.8</v>
      </c>
      <c r="AA4284">
        <v>15.9</v>
      </c>
      <c r="AB4284">
        <v>12.8</v>
      </c>
      <c r="AC4284">
        <v>9.1</v>
      </c>
      <c r="AD4284">
        <v>39.1</v>
      </c>
    </row>
    <row r="4285" spans="1:30" x14ac:dyDescent="0.45">
      <c r="A4285" t="s">
        <v>290</v>
      </c>
      <c r="B4285">
        <v>33660</v>
      </c>
      <c r="C4285" t="s">
        <v>703</v>
      </c>
      <c r="E4285">
        <v>81</v>
      </c>
      <c r="F4285" t="s">
        <v>56</v>
      </c>
      <c r="G4285" t="s">
        <v>57</v>
      </c>
      <c r="H4285">
        <v>1</v>
      </c>
      <c r="I4285" t="s">
        <v>32</v>
      </c>
      <c r="J4285">
        <v>1</v>
      </c>
      <c r="K4285" t="s">
        <v>32</v>
      </c>
      <c r="L4285">
        <v>0</v>
      </c>
      <c r="M4285" t="s">
        <v>32</v>
      </c>
      <c r="N4285">
        <v>2012</v>
      </c>
      <c r="O4285">
        <v>7089</v>
      </c>
      <c r="P4285">
        <v>376275</v>
      </c>
      <c r="Q4285">
        <v>378</v>
      </c>
      <c r="R4285">
        <v>266752</v>
      </c>
      <c r="S4285">
        <v>3228</v>
      </c>
      <c r="T4285">
        <v>81582</v>
      </c>
      <c r="U4285">
        <v>6710</v>
      </c>
      <c r="V4285">
        <v>109522</v>
      </c>
      <c r="W4285">
        <v>2.8</v>
      </c>
      <c r="X4285">
        <v>10.3</v>
      </c>
      <c r="Y4285">
        <v>19</v>
      </c>
      <c r="Z4285">
        <v>15.4</v>
      </c>
      <c r="AA4285">
        <v>17.2</v>
      </c>
      <c r="AB4285">
        <v>15.5</v>
      </c>
      <c r="AC4285">
        <v>3.1</v>
      </c>
      <c r="AD4285">
        <v>13</v>
      </c>
    </row>
    <row r="4286" spans="1:30" x14ac:dyDescent="0.45">
      <c r="A4286" t="s">
        <v>291</v>
      </c>
      <c r="B4286">
        <v>33700</v>
      </c>
      <c r="C4286" t="s">
        <v>704</v>
      </c>
      <c r="E4286">
        <v>0</v>
      </c>
      <c r="F4286" t="s">
        <v>31</v>
      </c>
      <c r="H4286">
        <v>1</v>
      </c>
      <c r="I4286" t="s">
        <v>32</v>
      </c>
      <c r="J4286">
        <v>1</v>
      </c>
      <c r="K4286" t="s">
        <v>32</v>
      </c>
      <c r="L4286">
        <v>0</v>
      </c>
      <c r="M4286" t="s">
        <v>32</v>
      </c>
      <c r="N4286">
        <v>2012</v>
      </c>
      <c r="O4286">
        <v>33036</v>
      </c>
      <c r="P4286">
        <v>37863604</v>
      </c>
      <c r="Q4286">
        <v>6390</v>
      </c>
      <c r="R4286">
        <v>36541525</v>
      </c>
      <c r="S4286">
        <v>122056</v>
      </c>
      <c r="T4286">
        <v>4940145</v>
      </c>
      <c r="U4286">
        <v>26646</v>
      </c>
      <c r="V4286">
        <v>1322079</v>
      </c>
      <c r="W4286">
        <v>3</v>
      </c>
      <c r="X4286">
        <v>9.8000000000000007</v>
      </c>
      <c r="Y4286">
        <v>5.0999999999999996</v>
      </c>
      <c r="Z4286">
        <v>10</v>
      </c>
      <c r="AA4286">
        <v>4.8</v>
      </c>
      <c r="AB4286">
        <v>7.6</v>
      </c>
      <c r="AC4286">
        <v>3.8</v>
      </c>
      <c r="AD4286">
        <v>15.4</v>
      </c>
    </row>
    <row r="4287" spans="1:30" x14ac:dyDescent="0.45">
      <c r="A4287" t="s">
        <v>291</v>
      </c>
      <c r="B4287">
        <v>33700</v>
      </c>
      <c r="C4287" t="s">
        <v>704</v>
      </c>
      <c r="E4287">
        <v>11</v>
      </c>
      <c r="F4287" t="s">
        <v>33</v>
      </c>
      <c r="G4287" t="s">
        <v>34</v>
      </c>
      <c r="H4287">
        <v>1</v>
      </c>
      <c r="I4287" t="s">
        <v>32</v>
      </c>
      <c r="J4287">
        <v>1</v>
      </c>
      <c r="K4287" t="s">
        <v>32</v>
      </c>
      <c r="L4287">
        <v>0</v>
      </c>
      <c r="M4287" t="s">
        <v>32</v>
      </c>
      <c r="N4287">
        <v>2012</v>
      </c>
      <c r="O4287">
        <v>361</v>
      </c>
      <c r="P4287">
        <v>88329</v>
      </c>
      <c r="Q4287">
        <v>41</v>
      </c>
      <c r="R4287">
        <v>68678</v>
      </c>
      <c r="S4287">
        <v>459</v>
      </c>
      <c r="T4287">
        <v>11605</v>
      </c>
      <c r="U4287">
        <v>321</v>
      </c>
      <c r="W4287">
        <v>25.7</v>
      </c>
      <c r="X4287">
        <v>45.4</v>
      </c>
      <c r="Y4287">
        <v>32.700000000000003</v>
      </c>
      <c r="Z4287">
        <v>44.5</v>
      </c>
      <c r="AA4287">
        <v>12.4</v>
      </c>
      <c r="AB4287">
        <v>28.6</v>
      </c>
      <c r="AC4287">
        <v>28.6</v>
      </c>
    </row>
    <row r="4288" spans="1:30" x14ac:dyDescent="0.45">
      <c r="A4288" t="s">
        <v>291</v>
      </c>
      <c r="B4288">
        <v>33700</v>
      </c>
      <c r="C4288" t="s">
        <v>704</v>
      </c>
      <c r="E4288">
        <v>21</v>
      </c>
      <c r="F4288" t="s">
        <v>35</v>
      </c>
      <c r="H4288">
        <v>1</v>
      </c>
      <c r="I4288" t="s">
        <v>32</v>
      </c>
      <c r="J4288">
        <v>1</v>
      </c>
      <c r="K4288" t="s">
        <v>32</v>
      </c>
      <c r="L4288">
        <v>0</v>
      </c>
      <c r="M4288" t="s">
        <v>32</v>
      </c>
      <c r="N4288">
        <v>2012</v>
      </c>
      <c r="O4288">
        <v>29</v>
      </c>
      <c r="P4288">
        <v>2636</v>
      </c>
      <c r="Q4288">
        <v>2</v>
      </c>
      <c r="U4288">
        <v>27</v>
      </c>
      <c r="W4288">
        <v>25.1</v>
      </c>
      <c r="X4288">
        <v>25</v>
      </c>
      <c r="Y4288">
        <v>0</v>
      </c>
      <c r="AC4288">
        <v>25.7</v>
      </c>
    </row>
    <row r="4289" spans="1:30" x14ac:dyDescent="0.45">
      <c r="A4289" t="s">
        <v>291</v>
      </c>
      <c r="B4289">
        <v>33700</v>
      </c>
      <c r="C4289" t="s">
        <v>704</v>
      </c>
      <c r="E4289">
        <v>23</v>
      </c>
      <c r="F4289" t="s">
        <v>37</v>
      </c>
      <c r="H4289">
        <v>1</v>
      </c>
      <c r="I4289" t="s">
        <v>32</v>
      </c>
      <c r="J4289">
        <v>1</v>
      </c>
      <c r="K4289" t="s">
        <v>32</v>
      </c>
      <c r="L4289">
        <v>0</v>
      </c>
      <c r="M4289" t="s">
        <v>32</v>
      </c>
      <c r="N4289">
        <v>2012</v>
      </c>
      <c r="O4289">
        <v>2945</v>
      </c>
      <c r="P4289">
        <v>946076</v>
      </c>
      <c r="Q4289">
        <v>693</v>
      </c>
      <c r="R4289">
        <v>824465</v>
      </c>
      <c r="S4289">
        <v>4430</v>
      </c>
      <c r="T4289">
        <v>183235</v>
      </c>
      <c r="U4289">
        <v>2251</v>
      </c>
      <c r="V4289">
        <v>121610</v>
      </c>
      <c r="W4289">
        <v>8</v>
      </c>
      <c r="X4289">
        <v>17.600000000000001</v>
      </c>
      <c r="Y4289">
        <v>18.100000000000001</v>
      </c>
      <c r="Z4289">
        <v>20.7</v>
      </c>
      <c r="AA4289">
        <v>33</v>
      </c>
      <c r="AB4289">
        <v>25.3</v>
      </c>
      <c r="AC4289">
        <v>11.8</v>
      </c>
      <c r="AD4289">
        <v>26.6</v>
      </c>
    </row>
    <row r="4290" spans="1:30" x14ac:dyDescent="0.45">
      <c r="A4290" t="s">
        <v>291</v>
      </c>
      <c r="B4290">
        <v>33700</v>
      </c>
      <c r="C4290" t="s">
        <v>704</v>
      </c>
      <c r="E4290" t="s">
        <v>38</v>
      </c>
      <c r="F4290" t="s">
        <v>39</v>
      </c>
      <c r="H4290">
        <v>1</v>
      </c>
      <c r="I4290" t="s">
        <v>32</v>
      </c>
      <c r="J4290">
        <v>1</v>
      </c>
      <c r="K4290" t="s">
        <v>32</v>
      </c>
      <c r="L4290">
        <v>0</v>
      </c>
      <c r="M4290" t="s">
        <v>32</v>
      </c>
      <c r="N4290">
        <v>2012</v>
      </c>
      <c r="O4290">
        <v>749</v>
      </c>
      <c r="P4290">
        <v>12417920</v>
      </c>
      <c r="Q4290">
        <v>303</v>
      </c>
      <c r="R4290">
        <v>12401336</v>
      </c>
      <c r="S4290">
        <v>19065</v>
      </c>
      <c r="T4290">
        <v>988367</v>
      </c>
      <c r="U4290">
        <v>447</v>
      </c>
      <c r="V4290">
        <v>16584</v>
      </c>
      <c r="W4290">
        <v>11</v>
      </c>
      <c r="X4290">
        <v>5.6</v>
      </c>
      <c r="Y4290">
        <v>11.1</v>
      </c>
      <c r="Z4290">
        <v>5.8</v>
      </c>
      <c r="AA4290">
        <v>4.2</v>
      </c>
      <c r="AB4290">
        <v>4.4000000000000004</v>
      </c>
      <c r="AC4290">
        <v>17.2</v>
      </c>
      <c r="AD4290">
        <v>26.4</v>
      </c>
    </row>
    <row r="4291" spans="1:30" x14ac:dyDescent="0.45">
      <c r="A4291" t="s">
        <v>291</v>
      </c>
      <c r="B4291">
        <v>33700</v>
      </c>
      <c r="C4291" t="s">
        <v>704</v>
      </c>
      <c r="E4291">
        <v>42</v>
      </c>
      <c r="F4291" t="s">
        <v>40</v>
      </c>
      <c r="H4291">
        <v>1</v>
      </c>
      <c r="I4291" t="s">
        <v>32</v>
      </c>
      <c r="J4291">
        <v>1</v>
      </c>
      <c r="K4291" t="s">
        <v>32</v>
      </c>
      <c r="L4291">
        <v>0</v>
      </c>
      <c r="M4291" t="s">
        <v>32</v>
      </c>
      <c r="N4291">
        <v>2012</v>
      </c>
      <c r="O4291">
        <v>1013</v>
      </c>
      <c r="P4291">
        <v>7089179</v>
      </c>
      <c r="Q4291">
        <v>447</v>
      </c>
      <c r="R4291">
        <v>7033231</v>
      </c>
      <c r="S4291">
        <v>8095</v>
      </c>
      <c r="T4291">
        <v>466182</v>
      </c>
      <c r="U4291">
        <v>566</v>
      </c>
      <c r="W4291">
        <v>18.7</v>
      </c>
      <c r="X4291">
        <v>19.5</v>
      </c>
      <c r="Y4291">
        <v>16.899999999999999</v>
      </c>
      <c r="Z4291">
        <v>20.3</v>
      </c>
      <c r="AA4291">
        <v>19.2</v>
      </c>
      <c r="AB4291">
        <v>18.600000000000001</v>
      </c>
      <c r="AC4291">
        <v>27.5</v>
      </c>
    </row>
    <row r="4292" spans="1:30" x14ac:dyDescent="0.45">
      <c r="A4292" t="s">
        <v>291</v>
      </c>
      <c r="B4292">
        <v>33700</v>
      </c>
      <c r="C4292" t="s">
        <v>704</v>
      </c>
      <c r="E4292" t="s">
        <v>41</v>
      </c>
      <c r="F4292" t="s">
        <v>42</v>
      </c>
      <c r="H4292">
        <v>1</v>
      </c>
      <c r="I4292" t="s">
        <v>32</v>
      </c>
      <c r="J4292">
        <v>1</v>
      </c>
      <c r="K4292" t="s">
        <v>32</v>
      </c>
      <c r="L4292">
        <v>0</v>
      </c>
      <c r="M4292" t="s">
        <v>32</v>
      </c>
      <c r="N4292">
        <v>2012</v>
      </c>
      <c r="O4292">
        <v>4245</v>
      </c>
      <c r="P4292">
        <v>8569975</v>
      </c>
      <c r="Q4292">
        <v>975</v>
      </c>
      <c r="R4292">
        <v>8298813</v>
      </c>
      <c r="S4292">
        <v>23531</v>
      </c>
      <c r="T4292">
        <v>736822</v>
      </c>
      <c r="U4292">
        <v>3270</v>
      </c>
      <c r="W4292">
        <v>7.7</v>
      </c>
      <c r="X4292">
        <v>45</v>
      </c>
      <c r="Y4292">
        <v>11.6</v>
      </c>
      <c r="Z4292">
        <v>46.1</v>
      </c>
      <c r="AA4292">
        <v>23.9</v>
      </c>
      <c r="AB4292">
        <v>45.9</v>
      </c>
      <c r="AC4292">
        <v>9.4</v>
      </c>
    </row>
    <row r="4293" spans="1:30" x14ac:dyDescent="0.45">
      <c r="A4293" t="s">
        <v>291</v>
      </c>
      <c r="B4293">
        <v>33700</v>
      </c>
      <c r="C4293" t="s">
        <v>704</v>
      </c>
      <c r="E4293" t="s">
        <v>43</v>
      </c>
      <c r="F4293" t="s">
        <v>44</v>
      </c>
      <c r="G4293" t="s">
        <v>45</v>
      </c>
      <c r="H4293">
        <v>1</v>
      </c>
      <c r="I4293" t="s">
        <v>32</v>
      </c>
      <c r="J4293">
        <v>1</v>
      </c>
      <c r="K4293" t="s">
        <v>32</v>
      </c>
      <c r="L4293">
        <v>0</v>
      </c>
      <c r="M4293" t="s">
        <v>32</v>
      </c>
      <c r="N4293">
        <v>2012</v>
      </c>
      <c r="O4293">
        <v>2248</v>
      </c>
      <c r="P4293">
        <v>890080</v>
      </c>
      <c r="Q4293">
        <v>279</v>
      </c>
      <c r="R4293">
        <v>678627</v>
      </c>
      <c r="S4293">
        <v>5324</v>
      </c>
      <c r="T4293">
        <v>200257</v>
      </c>
      <c r="U4293">
        <v>1969</v>
      </c>
      <c r="V4293">
        <v>211452</v>
      </c>
      <c r="W4293">
        <v>14.4</v>
      </c>
      <c r="X4293">
        <v>5.9</v>
      </c>
      <c r="Y4293">
        <v>23</v>
      </c>
      <c r="Z4293">
        <v>5.3</v>
      </c>
      <c r="AA4293">
        <v>10.8</v>
      </c>
      <c r="AB4293">
        <v>5.7</v>
      </c>
      <c r="AC4293">
        <v>16.100000000000001</v>
      </c>
      <c r="AD4293">
        <v>18.7</v>
      </c>
    </row>
    <row r="4294" spans="1:30" x14ac:dyDescent="0.45">
      <c r="A4294" t="s">
        <v>291</v>
      </c>
      <c r="B4294">
        <v>33700</v>
      </c>
      <c r="C4294" t="s">
        <v>704</v>
      </c>
      <c r="E4294">
        <v>51</v>
      </c>
      <c r="F4294" t="s">
        <v>46</v>
      </c>
      <c r="H4294">
        <v>1</v>
      </c>
      <c r="I4294" t="s">
        <v>32</v>
      </c>
      <c r="J4294">
        <v>1</v>
      </c>
      <c r="K4294" t="s">
        <v>32</v>
      </c>
      <c r="L4294">
        <v>0</v>
      </c>
      <c r="M4294" t="s">
        <v>32</v>
      </c>
      <c r="N4294">
        <v>2012</v>
      </c>
      <c r="O4294">
        <v>394</v>
      </c>
      <c r="P4294">
        <v>416535</v>
      </c>
      <c r="Q4294">
        <v>52</v>
      </c>
      <c r="R4294">
        <v>393894</v>
      </c>
      <c r="S4294">
        <v>1248</v>
      </c>
      <c r="T4294">
        <v>58467</v>
      </c>
      <c r="U4294">
        <v>342</v>
      </c>
      <c r="W4294">
        <v>17.399999999999999</v>
      </c>
      <c r="X4294">
        <v>5</v>
      </c>
      <c r="Y4294">
        <v>21.4</v>
      </c>
      <c r="Z4294">
        <v>3</v>
      </c>
      <c r="AA4294">
        <v>3.7</v>
      </c>
      <c r="AB4294">
        <v>3.2</v>
      </c>
      <c r="AC4294">
        <v>18.7</v>
      </c>
    </row>
    <row r="4295" spans="1:30" x14ac:dyDescent="0.45">
      <c r="A4295" t="s">
        <v>291</v>
      </c>
      <c r="B4295">
        <v>33700</v>
      </c>
      <c r="C4295" t="s">
        <v>704</v>
      </c>
      <c r="E4295">
        <v>52</v>
      </c>
      <c r="F4295" t="s">
        <v>47</v>
      </c>
      <c r="G4295" t="s">
        <v>48</v>
      </c>
      <c r="H4295">
        <v>1</v>
      </c>
      <c r="I4295" t="s">
        <v>32</v>
      </c>
      <c r="J4295">
        <v>1</v>
      </c>
      <c r="K4295" t="s">
        <v>32</v>
      </c>
      <c r="L4295">
        <v>0</v>
      </c>
      <c r="M4295" t="s">
        <v>32</v>
      </c>
      <c r="N4295">
        <v>2012</v>
      </c>
      <c r="O4295">
        <v>1051</v>
      </c>
      <c r="P4295">
        <v>739391</v>
      </c>
      <c r="Q4295">
        <v>331</v>
      </c>
      <c r="R4295">
        <v>706195</v>
      </c>
      <c r="S4295">
        <v>3711</v>
      </c>
      <c r="T4295">
        <v>196230</v>
      </c>
      <c r="U4295">
        <v>720</v>
      </c>
      <c r="V4295">
        <v>33196</v>
      </c>
      <c r="W4295">
        <v>15.5</v>
      </c>
      <c r="X4295">
        <v>6.2</v>
      </c>
      <c r="Y4295">
        <v>26.4</v>
      </c>
      <c r="Z4295">
        <v>6.2</v>
      </c>
      <c r="AA4295">
        <v>13.7</v>
      </c>
      <c r="AB4295">
        <v>12.5</v>
      </c>
      <c r="AC4295">
        <v>19.2</v>
      </c>
      <c r="AD4295">
        <v>40.9</v>
      </c>
    </row>
    <row r="4296" spans="1:30" x14ac:dyDescent="0.45">
      <c r="A4296" t="s">
        <v>291</v>
      </c>
      <c r="B4296">
        <v>33700</v>
      </c>
      <c r="C4296" t="s">
        <v>704</v>
      </c>
      <c r="E4296">
        <v>53</v>
      </c>
      <c r="F4296" t="s">
        <v>49</v>
      </c>
      <c r="H4296">
        <v>1</v>
      </c>
      <c r="I4296" t="s">
        <v>32</v>
      </c>
      <c r="J4296">
        <v>1</v>
      </c>
      <c r="K4296" t="s">
        <v>32</v>
      </c>
      <c r="L4296">
        <v>0</v>
      </c>
      <c r="M4296" t="s">
        <v>32</v>
      </c>
      <c r="N4296">
        <v>2012</v>
      </c>
      <c r="O4296">
        <v>3028</v>
      </c>
      <c r="P4296">
        <v>566760</v>
      </c>
      <c r="Q4296">
        <v>316</v>
      </c>
      <c r="R4296">
        <v>378206</v>
      </c>
      <c r="S4296">
        <v>1493</v>
      </c>
      <c r="T4296">
        <v>53561</v>
      </c>
      <c r="U4296">
        <v>2711</v>
      </c>
      <c r="V4296">
        <v>188554</v>
      </c>
      <c r="W4296">
        <v>8.6999999999999993</v>
      </c>
      <c r="X4296">
        <v>20</v>
      </c>
      <c r="Y4296">
        <v>18.899999999999999</v>
      </c>
      <c r="Z4296">
        <v>30.5</v>
      </c>
      <c r="AA4296">
        <v>17.600000000000001</v>
      </c>
      <c r="AB4296">
        <v>18.100000000000001</v>
      </c>
      <c r="AC4296">
        <v>9</v>
      </c>
      <c r="AD4296">
        <v>24.4</v>
      </c>
    </row>
    <row r="4297" spans="1:30" x14ac:dyDescent="0.45">
      <c r="A4297" t="s">
        <v>291</v>
      </c>
      <c r="B4297">
        <v>33700</v>
      </c>
      <c r="C4297" t="s">
        <v>704</v>
      </c>
      <c r="E4297">
        <v>54</v>
      </c>
      <c r="F4297" t="s">
        <v>50</v>
      </c>
      <c r="H4297">
        <v>1</v>
      </c>
      <c r="I4297" t="s">
        <v>32</v>
      </c>
      <c r="J4297">
        <v>1</v>
      </c>
      <c r="K4297" t="s">
        <v>32</v>
      </c>
      <c r="L4297">
        <v>0</v>
      </c>
      <c r="M4297" t="s">
        <v>32</v>
      </c>
      <c r="N4297">
        <v>2012</v>
      </c>
      <c r="O4297">
        <v>3476</v>
      </c>
      <c r="P4297">
        <v>616588</v>
      </c>
      <c r="Q4297">
        <v>595</v>
      </c>
      <c r="R4297">
        <v>501479</v>
      </c>
      <c r="S4297">
        <v>4733</v>
      </c>
      <c r="T4297">
        <v>197409</v>
      </c>
      <c r="U4297">
        <v>2881</v>
      </c>
      <c r="V4297">
        <v>115110</v>
      </c>
      <c r="W4297">
        <v>5.8</v>
      </c>
      <c r="X4297">
        <v>17.399999999999999</v>
      </c>
      <c r="Y4297">
        <v>19.100000000000001</v>
      </c>
      <c r="Z4297">
        <v>20.399999999999999</v>
      </c>
      <c r="AA4297">
        <v>15.3</v>
      </c>
      <c r="AB4297">
        <v>18.399999999999999</v>
      </c>
      <c r="AC4297">
        <v>6.5</v>
      </c>
      <c r="AD4297">
        <v>21.3</v>
      </c>
    </row>
    <row r="4298" spans="1:30" x14ac:dyDescent="0.45">
      <c r="A4298" t="s">
        <v>291</v>
      </c>
      <c r="B4298">
        <v>33700</v>
      </c>
      <c r="C4298" t="s">
        <v>704</v>
      </c>
      <c r="E4298">
        <v>55</v>
      </c>
      <c r="F4298" t="s">
        <v>59</v>
      </c>
      <c r="H4298">
        <v>1</v>
      </c>
      <c r="I4298" t="s">
        <v>32</v>
      </c>
      <c r="J4298">
        <v>1</v>
      </c>
      <c r="K4298" t="s">
        <v>32</v>
      </c>
      <c r="L4298">
        <v>0</v>
      </c>
      <c r="M4298" t="s">
        <v>32</v>
      </c>
      <c r="N4298">
        <v>2012</v>
      </c>
      <c r="O4298">
        <v>28</v>
      </c>
      <c r="P4298">
        <v>75884</v>
      </c>
      <c r="Q4298">
        <v>28</v>
      </c>
      <c r="R4298">
        <v>75884</v>
      </c>
      <c r="S4298">
        <v>1889</v>
      </c>
      <c r="T4298">
        <v>108560</v>
      </c>
      <c r="U4298">
        <v>0</v>
      </c>
      <c r="V4298">
        <v>0</v>
      </c>
      <c r="W4298">
        <v>9.3000000000000007</v>
      </c>
      <c r="X4298">
        <v>4.7</v>
      </c>
      <c r="Y4298">
        <v>9.6</v>
      </c>
      <c r="Z4298">
        <v>4.8</v>
      </c>
      <c r="AA4298">
        <v>14.4</v>
      </c>
      <c r="AB4298">
        <v>6.4</v>
      </c>
      <c r="AC4298">
        <v>0</v>
      </c>
      <c r="AD4298">
        <v>0</v>
      </c>
    </row>
    <row r="4299" spans="1:30" x14ac:dyDescent="0.45">
      <c r="A4299" t="s">
        <v>291</v>
      </c>
      <c r="B4299">
        <v>33700</v>
      </c>
      <c r="C4299" t="s">
        <v>704</v>
      </c>
      <c r="E4299">
        <v>56</v>
      </c>
      <c r="F4299" t="s">
        <v>51</v>
      </c>
      <c r="H4299">
        <v>1</v>
      </c>
      <c r="I4299" t="s">
        <v>32</v>
      </c>
      <c r="J4299">
        <v>1</v>
      </c>
      <c r="K4299" t="s">
        <v>32</v>
      </c>
      <c r="L4299">
        <v>0</v>
      </c>
      <c r="M4299" t="s">
        <v>32</v>
      </c>
      <c r="N4299">
        <v>2012</v>
      </c>
      <c r="O4299">
        <v>2799</v>
      </c>
      <c r="P4299">
        <v>554326</v>
      </c>
      <c r="Q4299">
        <v>277</v>
      </c>
      <c r="R4299">
        <v>504470</v>
      </c>
      <c r="S4299">
        <v>5198</v>
      </c>
      <c r="T4299">
        <v>145588</v>
      </c>
      <c r="U4299">
        <v>2522</v>
      </c>
      <c r="V4299">
        <v>49855</v>
      </c>
      <c r="W4299">
        <v>10.4</v>
      </c>
      <c r="X4299">
        <v>26.8</v>
      </c>
      <c r="Y4299">
        <v>32.299999999999997</v>
      </c>
      <c r="Z4299">
        <v>30.9</v>
      </c>
      <c r="AA4299">
        <v>20.399999999999999</v>
      </c>
      <c r="AB4299">
        <v>14.2</v>
      </c>
      <c r="AC4299">
        <v>11</v>
      </c>
      <c r="AD4299">
        <v>19</v>
      </c>
    </row>
    <row r="4300" spans="1:30" x14ac:dyDescent="0.45">
      <c r="A4300" t="s">
        <v>291</v>
      </c>
      <c r="B4300">
        <v>33700</v>
      </c>
      <c r="C4300" t="s">
        <v>704</v>
      </c>
      <c r="E4300">
        <v>61</v>
      </c>
      <c r="F4300" t="s">
        <v>52</v>
      </c>
      <c r="H4300">
        <v>1</v>
      </c>
      <c r="I4300" t="s">
        <v>32</v>
      </c>
      <c r="J4300">
        <v>1</v>
      </c>
      <c r="K4300" t="s">
        <v>32</v>
      </c>
      <c r="L4300">
        <v>0</v>
      </c>
      <c r="M4300" t="s">
        <v>32</v>
      </c>
      <c r="N4300">
        <v>2012</v>
      </c>
      <c r="O4300">
        <v>603</v>
      </c>
      <c r="P4300">
        <v>127707</v>
      </c>
      <c r="Q4300">
        <v>122</v>
      </c>
      <c r="R4300">
        <v>120578</v>
      </c>
      <c r="S4300">
        <v>1992</v>
      </c>
      <c r="T4300">
        <v>50797</v>
      </c>
      <c r="U4300">
        <v>480</v>
      </c>
      <c r="V4300">
        <v>7129</v>
      </c>
      <c r="W4300">
        <v>23.7</v>
      </c>
      <c r="X4300">
        <v>16.7</v>
      </c>
      <c r="Y4300">
        <v>37.4</v>
      </c>
      <c r="Z4300">
        <v>19.100000000000001</v>
      </c>
      <c r="AA4300">
        <v>17.5</v>
      </c>
      <c r="AB4300">
        <v>9</v>
      </c>
      <c r="AC4300">
        <v>29</v>
      </c>
      <c r="AD4300">
        <v>47.3</v>
      </c>
    </row>
    <row r="4301" spans="1:30" x14ac:dyDescent="0.45">
      <c r="A4301" t="s">
        <v>291</v>
      </c>
      <c r="B4301">
        <v>33700</v>
      </c>
      <c r="C4301" t="s">
        <v>704</v>
      </c>
      <c r="E4301">
        <v>62</v>
      </c>
      <c r="F4301" t="s">
        <v>53</v>
      </c>
      <c r="H4301">
        <v>1</v>
      </c>
      <c r="I4301" t="s">
        <v>32</v>
      </c>
      <c r="J4301">
        <v>1</v>
      </c>
      <c r="K4301" t="s">
        <v>32</v>
      </c>
      <c r="L4301">
        <v>0</v>
      </c>
      <c r="M4301" t="s">
        <v>32</v>
      </c>
      <c r="N4301">
        <v>2012</v>
      </c>
      <c r="O4301">
        <v>2702</v>
      </c>
      <c r="P4301">
        <v>3502277</v>
      </c>
      <c r="Q4301">
        <v>730</v>
      </c>
      <c r="R4301">
        <v>3439496</v>
      </c>
      <c r="S4301">
        <v>23520</v>
      </c>
      <c r="T4301">
        <v>1217850</v>
      </c>
      <c r="U4301">
        <v>1972</v>
      </c>
      <c r="V4301">
        <v>62781</v>
      </c>
      <c r="W4301">
        <v>7.2</v>
      </c>
      <c r="X4301">
        <v>3.9</v>
      </c>
      <c r="Y4301">
        <v>14.3</v>
      </c>
      <c r="Z4301">
        <v>4</v>
      </c>
      <c r="AA4301">
        <v>8.3000000000000007</v>
      </c>
      <c r="AB4301">
        <v>6.9</v>
      </c>
      <c r="AC4301">
        <v>9.8000000000000007</v>
      </c>
      <c r="AD4301">
        <v>29.4</v>
      </c>
    </row>
    <row r="4302" spans="1:30" x14ac:dyDescent="0.45">
      <c r="A4302" t="s">
        <v>291</v>
      </c>
      <c r="B4302">
        <v>33700</v>
      </c>
      <c r="C4302" t="s">
        <v>704</v>
      </c>
      <c r="E4302">
        <v>71</v>
      </c>
      <c r="F4302" t="s">
        <v>54</v>
      </c>
      <c r="H4302">
        <v>1</v>
      </c>
      <c r="I4302" t="s">
        <v>32</v>
      </c>
      <c r="J4302">
        <v>1</v>
      </c>
      <c r="K4302" t="s">
        <v>32</v>
      </c>
      <c r="L4302">
        <v>0</v>
      </c>
      <c r="M4302" t="s">
        <v>32</v>
      </c>
      <c r="N4302">
        <v>2012</v>
      </c>
      <c r="O4302">
        <v>1094</v>
      </c>
      <c r="P4302">
        <v>73676</v>
      </c>
      <c r="Q4302">
        <v>43</v>
      </c>
      <c r="R4302">
        <v>59221</v>
      </c>
      <c r="S4302">
        <v>935</v>
      </c>
      <c r="T4302">
        <v>16670</v>
      </c>
      <c r="U4302">
        <v>1051</v>
      </c>
      <c r="V4302">
        <v>14455</v>
      </c>
      <c r="W4302">
        <v>5.3</v>
      </c>
      <c r="X4302">
        <v>6.5</v>
      </c>
      <c r="Y4302">
        <v>20.7</v>
      </c>
      <c r="Z4302">
        <v>4</v>
      </c>
      <c r="AA4302">
        <v>4.3</v>
      </c>
      <c r="AB4302">
        <v>4</v>
      </c>
      <c r="AC4302">
        <v>4.9000000000000004</v>
      </c>
      <c r="AD4302">
        <v>23.8</v>
      </c>
    </row>
    <row r="4303" spans="1:30" x14ac:dyDescent="0.45">
      <c r="A4303" t="s">
        <v>291</v>
      </c>
      <c r="B4303">
        <v>33700</v>
      </c>
      <c r="C4303" t="s">
        <v>704</v>
      </c>
      <c r="E4303">
        <v>72</v>
      </c>
      <c r="F4303" t="s">
        <v>55</v>
      </c>
      <c r="H4303">
        <v>1</v>
      </c>
      <c r="I4303" t="s">
        <v>32</v>
      </c>
      <c r="J4303">
        <v>1</v>
      </c>
      <c r="K4303" t="s">
        <v>32</v>
      </c>
      <c r="L4303">
        <v>0</v>
      </c>
      <c r="M4303" t="s">
        <v>32</v>
      </c>
      <c r="N4303">
        <v>2012</v>
      </c>
      <c r="O4303">
        <v>1088</v>
      </c>
      <c r="P4303">
        <v>638346</v>
      </c>
      <c r="Q4303">
        <v>680</v>
      </c>
      <c r="R4303">
        <v>622755</v>
      </c>
      <c r="S4303">
        <v>12159</v>
      </c>
      <c r="T4303">
        <v>176949</v>
      </c>
      <c r="U4303">
        <v>408</v>
      </c>
      <c r="V4303">
        <v>15591</v>
      </c>
      <c r="W4303">
        <v>16.100000000000001</v>
      </c>
      <c r="X4303">
        <v>11.7</v>
      </c>
      <c r="Y4303">
        <v>21.1</v>
      </c>
      <c r="Z4303">
        <v>12.3</v>
      </c>
      <c r="AA4303">
        <v>12.5</v>
      </c>
      <c r="AB4303">
        <v>13.6</v>
      </c>
      <c r="AC4303">
        <v>18.2</v>
      </c>
      <c r="AD4303">
        <v>33.200000000000003</v>
      </c>
    </row>
    <row r="4304" spans="1:30" x14ac:dyDescent="0.45">
      <c r="A4304" t="s">
        <v>291</v>
      </c>
      <c r="B4304">
        <v>33700</v>
      </c>
      <c r="C4304" t="s">
        <v>704</v>
      </c>
      <c r="E4304">
        <v>81</v>
      </c>
      <c r="F4304" t="s">
        <v>56</v>
      </c>
      <c r="G4304" t="s">
        <v>57</v>
      </c>
      <c r="H4304">
        <v>1</v>
      </c>
      <c r="I4304" t="s">
        <v>32</v>
      </c>
      <c r="J4304">
        <v>1</v>
      </c>
      <c r="K4304" t="s">
        <v>32</v>
      </c>
      <c r="L4304">
        <v>0</v>
      </c>
      <c r="M4304" t="s">
        <v>32</v>
      </c>
      <c r="N4304">
        <v>2012</v>
      </c>
      <c r="O4304">
        <v>5281</v>
      </c>
      <c r="P4304">
        <v>411261</v>
      </c>
      <c r="Q4304">
        <v>581</v>
      </c>
      <c r="R4304">
        <v>295962</v>
      </c>
      <c r="S4304">
        <v>4079</v>
      </c>
      <c r="T4304">
        <v>108086</v>
      </c>
      <c r="U4304">
        <v>4700</v>
      </c>
      <c r="V4304">
        <v>115299</v>
      </c>
      <c r="W4304">
        <v>7.2</v>
      </c>
      <c r="X4304">
        <v>16.899999999999999</v>
      </c>
      <c r="Y4304">
        <v>15</v>
      </c>
      <c r="Z4304">
        <v>24.3</v>
      </c>
      <c r="AA4304">
        <v>37.9</v>
      </c>
      <c r="AB4304">
        <v>24.8</v>
      </c>
      <c r="AC4304">
        <v>8.6</v>
      </c>
      <c r="AD4304">
        <v>9.1999999999999993</v>
      </c>
    </row>
    <row r="4305" spans="1:30" x14ac:dyDescent="0.45">
      <c r="A4305" t="s">
        <v>292</v>
      </c>
      <c r="B4305">
        <v>33740</v>
      </c>
      <c r="C4305" t="s">
        <v>705</v>
      </c>
      <c r="E4305">
        <v>0</v>
      </c>
      <c r="F4305" t="s">
        <v>31</v>
      </c>
      <c r="H4305">
        <v>1</v>
      </c>
      <c r="I4305" t="s">
        <v>32</v>
      </c>
      <c r="J4305">
        <v>1</v>
      </c>
      <c r="K4305" t="s">
        <v>32</v>
      </c>
      <c r="L4305">
        <v>0</v>
      </c>
      <c r="M4305" t="s">
        <v>32</v>
      </c>
      <c r="N4305">
        <v>2012</v>
      </c>
      <c r="O4305">
        <v>16202</v>
      </c>
      <c r="P4305">
        <v>13548811</v>
      </c>
      <c r="Q4305">
        <v>3626</v>
      </c>
      <c r="R4305">
        <v>13030778</v>
      </c>
      <c r="S4305">
        <v>66923</v>
      </c>
      <c r="T4305">
        <v>2314777</v>
      </c>
      <c r="U4305">
        <v>12577</v>
      </c>
      <c r="V4305">
        <v>518034</v>
      </c>
      <c r="W4305">
        <v>3.5</v>
      </c>
      <c r="X4305">
        <v>5.8</v>
      </c>
      <c r="Y4305">
        <v>4.4000000000000004</v>
      </c>
      <c r="Z4305">
        <v>6.3</v>
      </c>
      <c r="AA4305">
        <v>5.4</v>
      </c>
      <c r="AB4305">
        <v>7.2</v>
      </c>
      <c r="AC4305">
        <v>4.3</v>
      </c>
      <c r="AD4305">
        <v>9.1</v>
      </c>
    </row>
    <row r="4306" spans="1:30" x14ac:dyDescent="0.45">
      <c r="A4306" t="s">
        <v>292</v>
      </c>
      <c r="B4306">
        <v>33740</v>
      </c>
      <c r="C4306" t="s">
        <v>705</v>
      </c>
      <c r="E4306">
        <v>11</v>
      </c>
      <c r="F4306" t="s">
        <v>33</v>
      </c>
      <c r="G4306" t="s">
        <v>34</v>
      </c>
      <c r="H4306">
        <v>1</v>
      </c>
      <c r="I4306" t="s">
        <v>32</v>
      </c>
      <c r="J4306">
        <v>1</v>
      </c>
      <c r="K4306" t="s">
        <v>32</v>
      </c>
      <c r="L4306">
        <v>0</v>
      </c>
      <c r="M4306" t="s">
        <v>32</v>
      </c>
      <c r="N4306">
        <v>2012</v>
      </c>
      <c r="O4306">
        <v>202</v>
      </c>
      <c r="P4306">
        <v>51060</v>
      </c>
      <c r="Q4306">
        <v>36</v>
      </c>
      <c r="R4306">
        <v>45124</v>
      </c>
      <c r="S4306">
        <v>264</v>
      </c>
      <c r="T4306">
        <v>9113</v>
      </c>
      <c r="U4306">
        <v>166</v>
      </c>
      <c r="W4306">
        <v>38.200000000000003</v>
      </c>
      <c r="X4306">
        <v>20.399999999999999</v>
      </c>
      <c r="Y4306">
        <v>25.8</v>
      </c>
      <c r="Z4306">
        <v>22.7</v>
      </c>
      <c r="AA4306">
        <v>23.9</v>
      </c>
      <c r="AB4306">
        <v>24.3</v>
      </c>
      <c r="AC4306">
        <v>44.8</v>
      </c>
    </row>
    <row r="4307" spans="1:30" x14ac:dyDescent="0.45">
      <c r="A4307" t="s">
        <v>292</v>
      </c>
      <c r="B4307">
        <v>33740</v>
      </c>
      <c r="C4307" t="s">
        <v>705</v>
      </c>
      <c r="E4307">
        <v>21</v>
      </c>
      <c r="F4307" t="s">
        <v>35</v>
      </c>
      <c r="H4307">
        <v>1</v>
      </c>
      <c r="I4307" t="s">
        <v>32</v>
      </c>
      <c r="J4307">
        <v>1</v>
      </c>
      <c r="K4307" t="s">
        <v>32</v>
      </c>
      <c r="L4307">
        <v>0</v>
      </c>
      <c r="M4307" t="s">
        <v>32</v>
      </c>
      <c r="N4307">
        <v>2012</v>
      </c>
      <c r="O4307">
        <v>173</v>
      </c>
      <c r="P4307">
        <v>18650</v>
      </c>
      <c r="Q4307">
        <v>23</v>
      </c>
      <c r="U4307">
        <v>150</v>
      </c>
      <c r="V4307">
        <v>13397</v>
      </c>
      <c r="W4307">
        <v>24.9</v>
      </c>
      <c r="X4307">
        <v>36.9</v>
      </c>
      <c r="Y4307">
        <v>66.2</v>
      </c>
      <c r="AC4307">
        <v>23.1</v>
      </c>
      <c r="AD4307">
        <v>46.3</v>
      </c>
    </row>
    <row r="4308" spans="1:30" x14ac:dyDescent="0.45">
      <c r="A4308" t="s">
        <v>292</v>
      </c>
      <c r="B4308">
        <v>33740</v>
      </c>
      <c r="C4308" t="s">
        <v>705</v>
      </c>
      <c r="E4308">
        <v>22</v>
      </c>
      <c r="F4308" t="s">
        <v>36</v>
      </c>
      <c r="H4308">
        <v>1</v>
      </c>
      <c r="I4308" t="s">
        <v>32</v>
      </c>
      <c r="J4308">
        <v>1</v>
      </c>
      <c r="K4308" t="s">
        <v>32</v>
      </c>
      <c r="L4308">
        <v>0</v>
      </c>
      <c r="M4308" t="s">
        <v>32</v>
      </c>
      <c r="N4308">
        <v>2012</v>
      </c>
      <c r="O4308">
        <v>66</v>
      </c>
      <c r="P4308">
        <v>268787</v>
      </c>
      <c r="Q4308">
        <v>37</v>
      </c>
      <c r="R4308">
        <v>267634</v>
      </c>
      <c r="S4308">
        <v>569</v>
      </c>
      <c r="T4308">
        <v>33247</v>
      </c>
      <c r="U4308">
        <v>29</v>
      </c>
      <c r="V4308">
        <v>1153</v>
      </c>
      <c r="W4308">
        <v>44</v>
      </c>
      <c r="X4308">
        <v>7.6</v>
      </c>
      <c r="Y4308">
        <v>37.5</v>
      </c>
      <c r="Z4308">
        <v>7.9</v>
      </c>
      <c r="AA4308">
        <v>8.4</v>
      </c>
      <c r="AB4308">
        <v>8</v>
      </c>
      <c r="AC4308">
        <v>86.3</v>
      </c>
      <c r="AD4308">
        <v>17.8</v>
      </c>
    </row>
    <row r="4309" spans="1:30" x14ac:dyDescent="0.45">
      <c r="A4309" t="s">
        <v>292</v>
      </c>
      <c r="B4309">
        <v>33740</v>
      </c>
      <c r="C4309" t="s">
        <v>705</v>
      </c>
      <c r="E4309">
        <v>23</v>
      </c>
      <c r="F4309" t="s">
        <v>37</v>
      </c>
      <c r="H4309">
        <v>1</v>
      </c>
      <c r="I4309" t="s">
        <v>32</v>
      </c>
      <c r="J4309">
        <v>1</v>
      </c>
      <c r="K4309" t="s">
        <v>32</v>
      </c>
      <c r="L4309">
        <v>0</v>
      </c>
      <c r="M4309" t="s">
        <v>32</v>
      </c>
      <c r="N4309">
        <v>2012</v>
      </c>
      <c r="O4309">
        <v>1819</v>
      </c>
      <c r="P4309">
        <v>981717</v>
      </c>
      <c r="Q4309">
        <v>339</v>
      </c>
      <c r="R4309">
        <v>909677</v>
      </c>
      <c r="S4309">
        <v>5750</v>
      </c>
      <c r="T4309">
        <v>237205</v>
      </c>
      <c r="U4309">
        <v>1480</v>
      </c>
      <c r="V4309">
        <v>72040</v>
      </c>
      <c r="W4309">
        <v>18.7</v>
      </c>
      <c r="X4309">
        <v>34.9</v>
      </c>
      <c r="Y4309">
        <v>22.6</v>
      </c>
      <c r="Z4309">
        <v>38.4</v>
      </c>
      <c r="AA4309">
        <v>34.5</v>
      </c>
      <c r="AB4309">
        <v>51.9</v>
      </c>
      <c r="AC4309">
        <v>22.2</v>
      </c>
      <c r="AD4309">
        <v>45.7</v>
      </c>
    </row>
    <row r="4310" spans="1:30" x14ac:dyDescent="0.45">
      <c r="A4310" t="s">
        <v>292</v>
      </c>
      <c r="B4310">
        <v>33740</v>
      </c>
      <c r="C4310" t="s">
        <v>705</v>
      </c>
      <c r="E4310" t="s">
        <v>38</v>
      </c>
      <c r="F4310" t="s">
        <v>39</v>
      </c>
      <c r="H4310">
        <v>1</v>
      </c>
      <c r="I4310" t="s">
        <v>32</v>
      </c>
      <c r="J4310">
        <v>1</v>
      </c>
      <c r="K4310" t="s">
        <v>32</v>
      </c>
      <c r="L4310">
        <v>0</v>
      </c>
      <c r="M4310" t="s">
        <v>32</v>
      </c>
      <c r="N4310">
        <v>2012</v>
      </c>
      <c r="O4310">
        <v>293</v>
      </c>
      <c r="P4310">
        <v>2485251</v>
      </c>
      <c r="Q4310">
        <v>136</v>
      </c>
      <c r="R4310">
        <v>2474682</v>
      </c>
      <c r="S4310">
        <v>6553</v>
      </c>
      <c r="T4310">
        <v>304403</v>
      </c>
      <c r="U4310">
        <v>157</v>
      </c>
      <c r="W4310">
        <v>13</v>
      </c>
      <c r="X4310">
        <v>5</v>
      </c>
      <c r="Y4310">
        <v>22.7</v>
      </c>
      <c r="Z4310">
        <v>5.3</v>
      </c>
      <c r="AA4310">
        <v>11.8</v>
      </c>
      <c r="AB4310">
        <v>12.9</v>
      </c>
      <c r="AC4310">
        <v>20</v>
      </c>
    </row>
    <row r="4311" spans="1:30" x14ac:dyDescent="0.45">
      <c r="A4311" t="s">
        <v>292</v>
      </c>
      <c r="B4311">
        <v>33740</v>
      </c>
      <c r="C4311" t="s">
        <v>705</v>
      </c>
      <c r="E4311">
        <v>42</v>
      </c>
      <c r="F4311" t="s">
        <v>40</v>
      </c>
      <c r="H4311">
        <v>1</v>
      </c>
      <c r="I4311" t="s">
        <v>32</v>
      </c>
      <c r="J4311">
        <v>1</v>
      </c>
      <c r="K4311" t="s">
        <v>32</v>
      </c>
      <c r="L4311">
        <v>0</v>
      </c>
      <c r="M4311" t="s">
        <v>32</v>
      </c>
      <c r="N4311">
        <v>2012</v>
      </c>
      <c r="O4311">
        <v>272</v>
      </c>
      <c r="P4311">
        <v>1950556</v>
      </c>
      <c r="Q4311">
        <v>192</v>
      </c>
      <c r="R4311">
        <v>1947644</v>
      </c>
      <c r="S4311">
        <v>2634</v>
      </c>
      <c r="T4311">
        <v>113294</v>
      </c>
      <c r="U4311">
        <v>80</v>
      </c>
      <c r="V4311">
        <v>2912</v>
      </c>
      <c r="W4311">
        <v>16</v>
      </c>
      <c r="X4311">
        <v>8.5</v>
      </c>
      <c r="Y4311">
        <v>26.4</v>
      </c>
      <c r="Z4311">
        <v>8.8000000000000007</v>
      </c>
      <c r="AA4311">
        <v>24.4</v>
      </c>
      <c r="AB4311">
        <v>26.7</v>
      </c>
      <c r="AC4311">
        <v>20.5</v>
      </c>
      <c r="AD4311">
        <v>26.3</v>
      </c>
    </row>
    <row r="4312" spans="1:30" x14ac:dyDescent="0.45">
      <c r="A4312" t="s">
        <v>292</v>
      </c>
      <c r="B4312">
        <v>33740</v>
      </c>
      <c r="C4312" t="s">
        <v>705</v>
      </c>
      <c r="E4312" t="s">
        <v>41</v>
      </c>
      <c r="F4312" t="s">
        <v>42</v>
      </c>
      <c r="H4312">
        <v>1</v>
      </c>
      <c r="I4312" t="s">
        <v>32</v>
      </c>
      <c r="J4312">
        <v>1</v>
      </c>
      <c r="K4312" t="s">
        <v>32</v>
      </c>
      <c r="L4312">
        <v>0</v>
      </c>
      <c r="M4312" t="s">
        <v>32</v>
      </c>
      <c r="N4312">
        <v>2012</v>
      </c>
      <c r="O4312">
        <v>1552</v>
      </c>
      <c r="P4312">
        <v>2785809</v>
      </c>
      <c r="Q4312">
        <v>616</v>
      </c>
      <c r="R4312">
        <v>2715305</v>
      </c>
      <c r="S4312">
        <v>10539</v>
      </c>
      <c r="T4312">
        <v>246335</v>
      </c>
      <c r="U4312">
        <v>935</v>
      </c>
      <c r="V4312">
        <v>70504</v>
      </c>
      <c r="W4312">
        <v>10</v>
      </c>
      <c r="X4312">
        <v>28.4</v>
      </c>
      <c r="Y4312">
        <v>10.4</v>
      </c>
      <c r="Z4312">
        <v>30.5</v>
      </c>
      <c r="AA4312">
        <v>15.8</v>
      </c>
      <c r="AB4312">
        <v>28.4</v>
      </c>
      <c r="AC4312">
        <v>13.2</v>
      </c>
      <c r="AD4312">
        <v>35.799999999999997</v>
      </c>
    </row>
    <row r="4313" spans="1:30" x14ac:dyDescent="0.45">
      <c r="A4313" t="s">
        <v>292</v>
      </c>
      <c r="B4313">
        <v>33740</v>
      </c>
      <c r="C4313" t="s">
        <v>705</v>
      </c>
      <c r="E4313" t="s">
        <v>43</v>
      </c>
      <c r="F4313" t="s">
        <v>44</v>
      </c>
      <c r="G4313" t="s">
        <v>45</v>
      </c>
      <c r="H4313">
        <v>1</v>
      </c>
      <c r="I4313" t="s">
        <v>32</v>
      </c>
      <c r="J4313">
        <v>1</v>
      </c>
      <c r="K4313" t="s">
        <v>32</v>
      </c>
      <c r="L4313">
        <v>0</v>
      </c>
      <c r="M4313" t="s">
        <v>32</v>
      </c>
      <c r="N4313">
        <v>2012</v>
      </c>
      <c r="O4313">
        <v>442</v>
      </c>
      <c r="P4313">
        <v>226802</v>
      </c>
      <c r="Q4313">
        <v>141</v>
      </c>
      <c r="R4313">
        <v>200220</v>
      </c>
      <c r="S4313">
        <v>1379</v>
      </c>
      <c r="T4313">
        <v>47990</v>
      </c>
      <c r="U4313">
        <v>301</v>
      </c>
      <c r="V4313">
        <v>26582</v>
      </c>
      <c r="W4313">
        <v>11.4</v>
      </c>
      <c r="X4313">
        <v>8.6</v>
      </c>
      <c r="Y4313">
        <v>23.5</v>
      </c>
      <c r="Z4313">
        <v>8.3000000000000007</v>
      </c>
      <c r="AA4313">
        <v>15.2</v>
      </c>
      <c r="AB4313">
        <v>7.4</v>
      </c>
      <c r="AC4313">
        <v>15.9</v>
      </c>
      <c r="AD4313">
        <v>30.1</v>
      </c>
    </row>
    <row r="4314" spans="1:30" x14ac:dyDescent="0.45">
      <c r="A4314" t="s">
        <v>292</v>
      </c>
      <c r="B4314">
        <v>33740</v>
      </c>
      <c r="C4314" t="s">
        <v>705</v>
      </c>
      <c r="E4314">
        <v>51</v>
      </c>
      <c r="F4314" t="s">
        <v>46</v>
      </c>
      <c r="H4314">
        <v>1</v>
      </c>
      <c r="I4314" t="s">
        <v>32</v>
      </c>
      <c r="J4314">
        <v>1</v>
      </c>
      <c r="K4314" t="s">
        <v>32</v>
      </c>
      <c r="L4314">
        <v>0</v>
      </c>
      <c r="M4314" t="s">
        <v>32</v>
      </c>
      <c r="N4314">
        <v>2012</v>
      </c>
      <c r="O4314">
        <v>102</v>
      </c>
      <c r="P4314">
        <v>1004337</v>
      </c>
      <c r="Q4314">
        <v>54</v>
      </c>
      <c r="R4314">
        <v>1002038</v>
      </c>
      <c r="S4314">
        <v>2571</v>
      </c>
      <c r="T4314">
        <v>187188</v>
      </c>
      <c r="U4314">
        <v>48</v>
      </c>
      <c r="V4314">
        <v>2299</v>
      </c>
      <c r="W4314">
        <v>22.4</v>
      </c>
      <c r="X4314">
        <v>6.4</v>
      </c>
      <c r="Y4314">
        <v>49.2</v>
      </c>
      <c r="Z4314">
        <v>6.6</v>
      </c>
      <c r="AA4314">
        <v>6.4</v>
      </c>
      <c r="AB4314">
        <v>6.8</v>
      </c>
      <c r="AC4314">
        <v>12.3</v>
      </c>
      <c r="AD4314">
        <v>2.1</v>
      </c>
    </row>
    <row r="4315" spans="1:30" x14ac:dyDescent="0.45">
      <c r="A4315" t="s">
        <v>292</v>
      </c>
      <c r="B4315">
        <v>33740</v>
      </c>
      <c r="C4315" t="s">
        <v>705</v>
      </c>
      <c r="E4315">
        <v>52</v>
      </c>
      <c r="F4315" t="s">
        <v>47</v>
      </c>
      <c r="G4315" t="s">
        <v>48</v>
      </c>
      <c r="H4315">
        <v>1</v>
      </c>
      <c r="I4315" t="s">
        <v>32</v>
      </c>
      <c r="J4315">
        <v>1</v>
      </c>
      <c r="K4315" t="s">
        <v>32</v>
      </c>
      <c r="L4315">
        <v>0</v>
      </c>
      <c r="M4315" t="s">
        <v>32</v>
      </c>
      <c r="N4315">
        <v>2012</v>
      </c>
      <c r="O4315">
        <v>520</v>
      </c>
      <c r="P4315">
        <v>759496</v>
      </c>
      <c r="Q4315">
        <v>192</v>
      </c>
      <c r="R4315">
        <v>740789</v>
      </c>
      <c r="S4315">
        <v>4829</v>
      </c>
      <c r="T4315">
        <v>189661</v>
      </c>
      <c r="U4315">
        <v>328</v>
      </c>
      <c r="W4315">
        <v>25.8</v>
      </c>
      <c r="X4315">
        <v>13.5</v>
      </c>
      <c r="Y4315">
        <v>34.700000000000003</v>
      </c>
      <c r="Z4315">
        <v>13.2</v>
      </c>
      <c r="AA4315">
        <v>16.899999999999999</v>
      </c>
      <c r="AB4315">
        <v>18</v>
      </c>
      <c r="AC4315">
        <v>22.7</v>
      </c>
    </row>
    <row r="4316" spans="1:30" x14ac:dyDescent="0.45">
      <c r="A4316" t="s">
        <v>292</v>
      </c>
      <c r="B4316">
        <v>33740</v>
      </c>
      <c r="C4316" t="s">
        <v>705</v>
      </c>
      <c r="E4316">
        <v>53</v>
      </c>
      <c r="F4316" t="s">
        <v>49</v>
      </c>
      <c r="H4316">
        <v>1</v>
      </c>
      <c r="I4316" t="s">
        <v>32</v>
      </c>
      <c r="J4316">
        <v>1</v>
      </c>
      <c r="K4316" t="s">
        <v>32</v>
      </c>
      <c r="L4316">
        <v>0</v>
      </c>
      <c r="M4316" t="s">
        <v>32</v>
      </c>
      <c r="N4316">
        <v>2012</v>
      </c>
      <c r="O4316">
        <v>1628</v>
      </c>
      <c r="P4316">
        <v>341173</v>
      </c>
      <c r="Q4316">
        <v>149</v>
      </c>
      <c r="R4316">
        <v>215697</v>
      </c>
      <c r="S4316">
        <v>1066</v>
      </c>
      <c r="T4316">
        <v>36621</v>
      </c>
      <c r="U4316">
        <v>1480</v>
      </c>
      <c r="V4316">
        <v>125477</v>
      </c>
      <c r="W4316">
        <v>17.3</v>
      </c>
      <c r="X4316">
        <v>17.600000000000001</v>
      </c>
      <c r="Y4316">
        <v>25.5</v>
      </c>
      <c r="Z4316">
        <v>17.100000000000001</v>
      </c>
      <c r="AA4316">
        <v>12.8</v>
      </c>
      <c r="AB4316">
        <v>12.1</v>
      </c>
      <c r="AC4316">
        <v>17.2</v>
      </c>
      <c r="AD4316">
        <v>28.3</v>
      </c>
    </row>
    <row r="4317" spans="1:30" x14ac:dyDescent="0.45">
      <c r="A4317" t="s">
        <v>292</v>
      </c>
      <c r="B4317">
        <v>33740</v>
      </c>
      <c r="C4317" t="s">
        <v>705</v>
      </c>
      <c r="E4317">
        <v>54</v>
      </c>
      <c r="F4317" t="s">
        <v>50</v>
      </c>
      <c r="H4317">
        <v>1</v>
      </c>
      <c r="I4317" t="s">
        <v>32</v>
      </c>
      <c r="J4317">
        <v>1</v>
      </c>
      <c r="K4317" t="s">
        <v>32</v>
      </c>
      <c r="L4317">
        <v>0</v>
      </c>
      <c r="M4317" t="s">
        <v>32</v>
      </c>
      <c r="N4317">
        <v>2012</v>
      </c>
      <c r="O4317">
        <v>1502</v>
      </c>
      <c r="P4317">
        <v>383994</v>
      </c>
      <c r="Q4317">
        <v>408</v>
      </c>
      <c r="R4317">
        <v>332502</v>
      </c>
      <c r="S4317">
        <v>2635</v>
      </c>
      <c r="T4317">
        <v>113180</v>
      </c>
      <c r="U4317">
        <v>1093</v>
      </c>
      <c r="V4317">
        <v>51492</v>
      </c>
      <c r="W4317">
        <v>12.3</v>
      </c>
      <c r="X4317">
        <v>14.4</v>
      </c>
      <c r="Y4317">
        <v>23.8</v>
      </c>
      <c r="Z4317">
        <v>18.7</v>
      </c>
      <c r="AA4317">
        <v>14</v>
      </c>
      <c r="AB4317">
        <v>17.399999999999999</v>
      </c>
      <c r="AC4317">
        <v>18.600000000000001</v>
      </c>
      <c r="AD4317">
        <v>21.8</v>
      </c>
    </row>
    <row r="4318" spans="1:30" x14ac:dyDescent="0.45">
      <c r="A4318" t="s">
        <v>292</v>
      </c>
      <c r="B4318">
        <v>33740</v>
      </c>
      <c r="C4318" t="s">
        <v>705</v>
      </c>
      <c r="E4318">
        <v>56</v>
      </c>
      <c r="F4318" t="s">
        <v>51</v>
      </c>
      <c r="H4318">
        <v>1</v>
      </c>
      <c r="I4318" t="s">
        <v>32</v>
      </c>
      <c r="J4318">
        <v>1</v>
      </c>
      <c r="K4318" t="s">
        <v>32</v>
      </c>
      <c r="L4318">
        <v>0</v>
      </c>
      <c r="M4318" t="s">
        <v>32</v>
      </c>
      <c r="N4318">
        <v>2012</v>
      </c>
      <c r="O4318">
        <v>1815</v>
      </c>
      <c r="P4318">
        <v>247852</v>
      </c>
      <c r="Q4318">
        <v>212</v>
      </c>
      <c r="R4318">
        <v>223332</v>
      </c>
      <c r="S4318">
        <v>3371</v>
      </c>
      <c r="T4318">
        <v>88746</v>
      </c>
      <c r="U4318">
        <v>1603</v>
      </c>
      <c r="V4318">
        <v>24519</v>
      </c>
      <c r="W4318">
        <v>8.8000000000000007</v>
      </c>
      <c r="X4318">
        <v>10.5</v>
      </c>
      <c r="Y4318">
        <v>22.8</v>
      </c>
      <c r="Z4318">
        <v>11.6</v>
      </c>
      <c r="AA4318">
        <v>20.399999999999999</v>
      </c>
      <c r="AB4318">
        <v>17.5</v>
      </c>
      <c r="AC4318">
        <v>9.1999999999999993</v>
      </c>
      <c r="AD4318">
        <v>17.899999999999999</v>
      </c>
    </row>
    <row r="4319" spans="1:30" x14ac:dyDescent="0.45">
      <c r="A4319" t="s">
        <v>292</v>
      </c>
      <c r="B4319">
        <v>33740</v>
      </c>
      <c r="C4319" t="s">
        <v>705</v>
      </c>
      <c r="E4319">
        <v>61</v>
      </c>
      <c r="F4319" t="s">
        <v>52</v>
      </c>
      <c r="H4319">
        <v>1</v>
      </c>
      <c r="I4319" t="s">
        <v>32</v>
      </c>
      <c r="J4319">
        <v>1</v>
      </c>
      <c r="K4319" t="s">
        <v>32</v>
      </c>
      <c r="L4319">
        <v>0</v>
      </c>
      <c r="M4319" t="s">
        <v>32</v>
      </c>
      <c r="N4319">
        <v>2012</v>
      </c>
      <c r="O4319">
        <v>258</v>
      </c>
      <c r="P4319">
        <v>38925</v>
      </c>
      <c r="Q4319">
        <v>33</v>
      </c>
      <c r="R4319">
        <v>37523</v>
      </c>
      <c r="S4319">
        <v>646</v>
      </c>
      <c r="T4319">
        <v>15545</v>
      </c>
      <c r="U4319">
        <v>224</v>
      </c>
      <c r="V4319">
        <v>1403</v>
      </c>
      <c r="W4319">
        <v>20.9</v>
      </c>
      <c r="X4319">
        <v>7.2</v>
      </c>
      <c r="Y4319">
        <v>20.399999999999999</v>
      </c>
      <c r="Z4319">
        <v>7.8</v>
      </c>
      <c r="AA4319">
        <v>8.8000000000000007</v>
      </c>
      <c r="AB4319">
        <v>7.1</v>
      </c>
      <c r="AC4319">
        <v>23.2</v>
      </c>
      <c r="AD4319">
        <v>24</v>
      </c>
    </row>
    <row r="4320" spans="1:30" x14ac:dyDescent="0.45">
      <c r="A4320" t="s">
        <v>292</v>
      </c>
      <c r="B4320">
        <v>33740</v>
      </c>
      <c r="C4320" t="s">
        <v>705</v>
      </c>
      <c r="E4320">
        <v>62</v>
      </c>
      <c r="F4320" t="s">
        <v>53</v>
      </c>
      <c r="H4320">
        <v>1</v>
      </c>
      <c r="I4320" t="s">
        <v>32</v>
      </c>
      <c r="J4320">
        <v>1</v>
      </c>
      <c r="K4320" t="s">
        <v>32</v>
      </c>
      <c r="L4320">
        <v>0</v>
      </c>
      <c r="M4320" t="s">
        <v>32</v>
      </c>
      <c r="N4320">
        <v>2012</v>
      </c>
      <c r="O4320">
        <v>2009</v>
      </c>
      <c r="P4320">
        <v>1381036</v>
      </c>
      <c r="Q4320">
        <v>568</v>
      </c>
      <c r="R4320">
        <v>1346115</v>
      </c>
      <c r="S4320">
        <v>15231</v>
      </c>
      <c r="T4320">
        <v>536743</v>
      </c>
      <c r="U4320">
        <v>1441</v>
      </c>
      <c r="V4320">
        <v>34921</v>
      </c>
      <c r="W4320">
        <v>6.3</v>
      </c>
      <c r="X4320">
        <v>10.8</v>
      </c>
      <c r="Y4320">
        <v>8.9</v>
      </c>
      <c r="Z4320">
        <v>11.2</v>
      </c>
      <c r="AA4320">
        <v>10.3</v>
      </c>
      <c r="AB4320">
        <v>14.6</v>
      </c>
      <c r="AC4320">
        <v>6.1</v>
      </c>
      <c r="AD4320">
        <v>34.6</v>
      </c>
    </row>
    <row r="4321" spans="1:30" x14ac:dyDescent="0.45">
      <c r="A4321" t="s">
        <v>292</v>
      </c>
      <c r="B4321">
        <v>33740</v>
      </c>
      <c r="C4321" t="s">
        <v>705</v>
      </c>
      <c r="E4321">
        <v>71</v>
      </c>
      <c r="F4321" t="s">
        <v>54</v>
      </c>
      <c r="H4321">
        <v>1</v>
      </c>
      <c r="I4321" t="s">
        <v>32</v>
      </c>
      <c r="J4321">
        <v>1</v>
      </c>
      <c r="K4321" t="s">
        <v>32</v>
      </c>
      <c r="L4321">
        <v>0</v>
      </c>
      <c r="M4321" t="s">
        <v>32</v>
      </c>
      <c r="N4321">
        <v>2012</v>
      </c>
      <c r="O4321">
        <v>386</v>
      </c>
      <c r="P4321">
        <v>44150</v>
      </c>
      <c r="Q4321">
        <v>64</v>
      </c>
      <c r="R4321">
        <v>39762</v>
      </c>
      <c r="S4321">
        <v>853</v>
      </c>
      <c r="T4321">
        <v>10368</v>
      </c>
      <c r="U4321">
        <v>322</v>
      </c>
      <c r="V4321">
        <v>4388</v>
      </c>
      <c r="W4321">
        <v>16.5</v>
      </c>
      <c r="X4321">
        <v>32.9</v>
      </c>
      <c r="Y4321">
        <v>27.7</v>
      </c>
      <c r="Z4321">
        <v>38.4</v>
      </c>
      <c r="AA4321">
        <v>49.6</v>
      </c>
      <c r="AB4321">
        <v>51.3</v>
      </c>
      <c r="AC4321">
        <v>16.600000000000001</v>
      </c>
      <c r="AD4321">
        <v>15.2</v>
      </c>
    </row>
    <row r="4322" spans="1:30" x14ac:dyDescent="0.45">
      <c r="A4322" t="s">
        <v>292</v>
      </c>
      <c r="B4322">
        <v>33740</v>
      </c>
      <c r="C4322" t="s">
        <v>705</v>
      </c>
      <c r="E4322">
        <v>72</v>
      </c>
      <c r="F4322" t="s">
        <v>55</v>
      </c>
      <c r="H4322">
        <v>1</v>
      </c>
      <c r="I4322" t="s">
        <v>32</v>
      </c>
      <c r="J4322">
        <v>1</v>
      </c>
      <c r="K4322" t="s">
        <v>32</v>
      </c>
      <c r="L4322">
        <v>0</v>
      </c>
      <c r="M4322" t="s">
        <v>32</v>
      </c>
      <c r="N4322">
        <v>2012</v>
      </c>
      <c r="O4322">
        <v>458</v>
      </c>
      <c r="P4322">
        <v>297424</v>
      </c>
      <c r="Q4322">
        <v>252</v>
      </c>
      <c r="R4322">
        <v>288285</v>
      </c>
      <c r="S4322">
        <v>6128</v>
      </c>
      <c r="T4322">
        <v>71702</v>
      </c>
      <c r="U4322">
        <v>206</v>
      </c>
      <c r="V4322">
        <v>9139</v>
      </c>
      <c r="W4322">
        <v>18.399999999999999</v>
      </c>
      <c r="X4322">
        <v>11.8</v>
      </c>
      <c r="Y4322">
        <v>17.600000000000001</v>
      </c>
      <c r="Z4322">
        <v>12.5</v>
      </c>
      <c r="AA4322">
        <v>15.4</v>
      </c>
      <c r="AB4322">
        <v>15.6</v>
      </c>
      <c r="AC4322">
        <v>27</v>
      </c>
      <c r="AD4322">
        <v>35.700000000000003</v>
      </c>
    </row>
    <row r="4323" spans="1:30" x14ac:dyDescent="0.45">
      <c r="A4323" t="s">
        <v>292</v>
      </c>
      <c r="B4323">
        <v>33740</v>
      </c>
      <c r="C4323" t="s">
        <v>705</v>
      </c>
      <c r="E4323">
        <v>81</v>
      </c>
      <c r="F4323" t="s">
        <v>56</v>
      </c>
      <c r="G4323" t="s">
        <v>57</v>
      </c>
      <c r="H4323">
        <v>1</v>
      </c>
      <c r="I4323" t="s">
        <v>32</v>
      </c>
      <c r="J4323">
        <v>1</v>
      </c>
      <c r="K4323" t="s">
        <v>32</v>
      </c>
      <c r="L4323">
        <v>0</v>
      </c>
      <c r="M4323" t="s">
        <v>32</v>
      </c>
      <c r="N4323">
        <v>2012</v>
      </c>
      <c r="O4323">
        <v>2734</v>
      </c>
      <c r="P4323">
        <v>134318</v>
      </c>
      <c r="Q4323">
        <v>200</v>
      </c>
      <c r="R4323">
        <v>91723</v>
      </c>
      <c r="S4323">
        <v>985</v>
      </c>
      <c r="T4323">
        <v>24775</v>
      </c>
      <c r="U4323">
        <v>2534</v>
      </c>
      <c r="V4323">
        <v>42596</v>
      </c>
      <c r="W4323">
        <v>6.2</v>
      </c>
      <c r="X4323">
        <v>13</v>
      </c>
      <c r="Y4323">
        <v>28</v>
      </c>
      <c r="Z4323">
        <v>16</v>
      </c>
      <c r="AA4323">
        <v>21.4</v>
      </c>
      <c r="AB4323">
        <v>15.5</v>
      </c>
      <c r="AC4323">
        <v>6</v>
      </c>
      <c r="AD4323">
        <v>11.3</v>
      </c>
    </row>
    <row r="4324" spans="1:30" x14ac:dyDescent="0.45">
      <c r="A4324" t="s">
        <v>293</v>
      </c>
      <c r="B4324">
        <v>33780</v>
      </c>
      <c r="C4324" t="s">
        <v>706</v>
      </c>
      <c r="E4324">
        <v>0</v>
      </c>
      <c r="F4324" t="s">
        <v>31</v>
      </c>
      <c r="H4324">
        <v>1</v>
      </c>
      <c r="I4324" t="s">
        <v>32</v>
      </c>
      <c r="J4324">
        <v>1</v>
      </c>
      <c r="K4324" t="s">
        <v>32</v>
      </c>
      <c r="L4324">
        <v>0</v>
      </c>
      <c r="M4324" t="s">
        <v>32</v>
      </c>
      <c r="N4324">
        <v>2012</v>
      </c>
      <c r="O4324">
        <v>10438</v>
      </c>
      <c r="P4324">
        <v>11069836</v>
      </c>
      <c r="Q4324">
        <v>2132</v>
      </c>
      <c r="R4324">
        <v>10701027</v>
      </c>
      <c r="S4324">
        <v>38044</v>
      </c>
      <c r="T4324">
        <v>1526695</v>
      </c>
      <c r="U4324">
        <v>8305</v>
      </c>
      <c r="V4324">
        <v>368809</v>
      </c>
      <c r="W4324">
        <v>9.1</v>
      </c>
      <c r="X4324">
        <v>13.3</v>
      </c>
      <c r="Y4324">
        <v>11.3</v>
      </c>
      <c r="Z4324">
        <v>14.2</v>
      </c>
      <c r="AA4324">
        <v>12.7</v>
      </c>
      <c r="AB4324">
        <v>15.6</v>
      </c>
      <c r="AC4324">
        <v>9.1999999999999993</v>
      </c>
      <c r="AD4324">
        <v>20.9</v>
      </c>
    </row>
    <row r="4325" spans="1:30" x14ac:dyDescent="0.45">
      <c r="A4325" t="s">
        <v>293</v>
      </c>
      <c r="B4325">
        <v>33780</v>
      </c>
      <c r="C4325" t="s">
        <v>706</v>
      </c>
      <c r="E4325">
        <v>11</v>
      </c>
      <c r="F4325" t="s">
        <v>33</v>
      </c>
      <c r="G4325" t="s">
        <v>34</v>
      </c>
      <c r="H4325">
        <v>1</v>
      </c>
      <c r="I4325" t="s">
        <v>32</v>
      </c>
      <c r="J4325">
        <v>1</v>
      </c>
      <c r="K4325" t="s">
        <v>32</v>
      </c>
      <c r="L4325">
        <v>0</v>
      </c>
      <c r="M4325" t="s">
        <v>32</v>
      </c>
      <c r="N4325">
        <v>2012</v>
      </c>
      <c r="O4325">
        <v>62</v>
      </c>
      <c r="Q4325">
        <v>0</v>
      </c>
      <c r="U4325">
        <v>62</v>
      </c>
      <c r="W4325">
        <v>38.700000000000003</v>
      </c>
      <c r="Y4325">
        <v>0</v>
      </c>
      <c r="AC4325">
        <v>36.9</v>
      </c>
    </row>
    <row r="4326" spans="1:30" x14ac:dyDescent="0.45">
      <c r="A4326" t="s">
        <v>293</v>
      </c>
      <c r="B4326">
        <v>33780</v>
      </c>
      <c r="C4326" t="s">
        <v>706</v>
      </c>
      <c r="E4326">
        <v>23</v>
      </c>
      <c r="F4326" t="s">
        <v>37</v>
      </c>
      <c r="H4326">
        <v>1</v>
      </c>
      <c r="I4326" t="s">
        <v>32</v>
      </c>
      <c r="J4326">
        <v>1</v>
      </c>
      <c r="K4326" t="s">
        <v>32</v>
      </c>
      <c r="L4326">
        <v>0</v>
      </c>
      <c r="M4326" t="s">
        <v>32</v>
      </c>
      <c r="N4326">
        <v>2012</v>
      </c>
      <c r="O4326">
        <v>1213</v>
      </c>
      <c r="P4326">
        <v>352046</v>
      </c>
      <c r="Q4326">
        <v>284</v>
      </c>
      <c r="R4326">
        <v>290491</v>
      </c>
      <c r="S4326">
        <v>1089</v>
      </c>
      <c r="T4326">
        <v>51713</v>
      </c>
      <c r="U4326">
        <v>929</v>
      </c>
      <c r="W4326">
        <v>21.4</v>
      </c>
      <c r="X4326">
        <v>39.799999999999997</v>
      </c>
      <c r="Y4326">
        <v>27.2</v>
      </c>
      <c r="Z4326">
        <v>49.2</v>
      </c>
      <c r="AA4326">
        <v>55.3</v>
      </c>
      <c r="AB4326">
        <v>54.9</v>
      </c>
      <c r="AC4326">
        <v>22</v>
      </c>
    </row>
    <row r="4327" spans="1:30" x14ac:dyDescent="0.45">
      <c r="A4327" t="s">
        <v>293</v>
      </c>
      <c r="B4327">
        <v>33780</v>
      </c>
      <c r="C4327" t="s">
        <v>706</v>
      </c>
      <c r="E4327" t="s">
        <v>38</v>
      </c>
      <c r="F4327" t="s">
        <v>39</v>
      </c>
      <c r="H4327">
        <v>1</v>
      </c>
      <c r="I4327" t="s">
        <v>32</v>
      </c>
      <c r="J4327">
        <v>1</v>
      </c>
      <c r="K4327" t="s">
        <v>32</v>
      </c>
      <c r="L4327">
        <v>0</v>
      </c>
      <c r="M4327" t="s">
        <v>32</v>
      </c>
      <c r="N4327">
        <v>2012</v>
      </c>
      <c r="O4327">
        <v>424</v>
      </c>
      <c r="P4327">
        <v>4346539</v>
      </c>
      <c r="Q4327">
        <v>221</v>
      </c>
      <c r="R4327">
        <v>4333106</v>
      </c>
      <c r="S4327">
        <v>10209</v>
      </c>
      <c r="T4327">
        <v>571212</v>
      </c>
      <c r="U4327">
        <v>203</v>
      </c>
      <c r="W4327">
        <v>40</v>
      </c>
      <c r="X4327">
        <v>26.3</v>
      </c>
      <c r="Y4327">
        <v>28.1</v>
      </c>
      <c r="Z4327">
        <v>27.3</v>
      </c>
      <c r="AA4327">
        <v>26.6</v>
      </c>
      <c r="AB4327">
        <v>30.7</v>
      </c>
      <c r="AC4327">
        <v>56</v>
      </c>
    </row>
    <row r="4328" spans="1:30" x14ac:dyDescent="0.45">
      <c r="A4328" t="s">
        <v>293</v>
      </c>
      <c r="B4328">
        <v>33780</v>
      </c>
      <c r="C4328" t="s">
        <v>706</v>
      </c>
      <c r="E4328">
        <v>42</v>
      </c>
      <c r="F4328" t="s">
        <v>40</v>
      </c>
      <c r="H4328">
        <v>1</v>
      </c>
      <c r="I4328" t="s">
        <v>32</v>
      </c>
      <c r="J4328">
        <v>1</v>
      </c>
      <c r="K4328" t="s">
        <v>32</v>
      </c>
      <c r="L4328">
        <v>0</v>
      </c>
      <c r="M4328" t="s">
        <v>32</v>
      </c>
      <c r="N4328">
        <v>2012</v>
      </c>
      <c r="O4328">
        <v>205</v>
      </c>
      <c r="P4328">
        <v>1994640</v>
      </c>
      <c r="Q4328">
        <v>94</v>
      </c>
      <c r="R4328">
        <v>1989812</v>
      </c>
      <c r="S4328">
        <v>1376</v>
      </c>
      <c r="T4328">
        <v>83992</v>
      </c>
      <c r="U4328">
        <v>111</v>
      </c>
      <c r="V4328">
        <v>4827</v>
      </c>
      <c r="W4328">
        <v>33.4</v>
      </c>
      <c r="X4328">
        <v>18.100000000000001</v>
      </c>
      <c r="Y4328">
        <v>52.1</v>
      </c>
      <c r="Z4328">
        <v>18.899999999999999</v>
      </c>
      <c r="AA4328">
        <v>66.8</v>
      </c>
      <c r="AB4328">
        <v>78.400000000000006</v>
      </c>
      <c r="AC4328">
        <v>34.9</v>
      </c>
      <c r="AD4328">
        <v>19.8</v>
      </c>
    </row>
    <row r="4329" spans="1:30" x14ac:dyDescent="0.45">
      <c r="A4329" t="s">
        <v>293</v>
      </c>
      <c r="B4329">
        <v>33780</v>
      </c>
      <c r="C4329" t="s">
        <v>706</v>
      </c>
      <c r="E4329" t="s">
        <v>41</v>
      </c>
      <c r="F4329" t="s">
        <v>42</v>
      </c>
      <c r="H4329">
        <v>1</v>
      </c>
      <c r="I4329" t="s">
        <v>32</v>
      </c>
      <c r="J4329">
        <v>1</v>
      </c>
      <c r="K4329" t="s">
        <v>32</v>
      </c>
      <c r="L4329">
        <v>0</v>
      </c>
      <c r="M4329" t="s">
        <v>32</v>
      </c>
      <c r="N4329">
        <v>2012</v>
      </c>
      <c r="O4329">
        <v>1226</v>
      </c>
      <c r="P4329">
        <v>1329732</v>
      </c>
      <c r="Q4329">
        <v>337</v>
      </c>
      <c r="R4329">
        <v>1286377</v>
      </c>
      <c r="S4329">
        <v>4516</v>
      </c>
      <c r="T4329">
        <v>94545</v>
      </c>
      <c r="U4329">
        <v>889</v>
      </c>
      <c r="W4329">
        <v>19</v>
      </c>
      <c r="X4329">
        <v>17.3</v>
      </c>
      <c r="Y4329">
        <v>21.5</v>
      </c>
      <c r="Z4329">
        <v>18.7</v>
      </c>
      <c r="AA4329">
        <v>13.8</v>
      </c>
      <c r="AB4329">
        <v>13.5</v>
      </c>
      <c r="AC4329">
        <v>22.5</v>
      </c>
    </row>
    <row r="4330" spans="1:30" x14ac:dyDescent="0.45">
      <c r="A4330" t="s">
        <v>293</v>
      </c>
      <c r="B4330">
        <v>33780</v>
      </c>
      <c r="C4330" t="s">
        <v>706</v>
      </c>
      <c r="E4330" t="s">
        <v>43</v>
      </c>
      <c r="F4330" t="s">
        <v>44</v>
      </c>
      <c r="G4330" t="s">
        <v>45</v>
      </c>
      <c r="H4330">
        <v>1</v>
      </c>
      <c r="I4330" t="s">
        <v>32</v>
      </c>
      <c r="J4330">
        <v>1</v>
      </c>
      <c r="K4330" t="s">
        <v>32</v>
      </c>
      <c r="L4330">
        <v>0</v>
      </c>
      <c r="M4330" t="s">
        <v>32</v>
      </c>
      <c r="N4330">
        <v>2012</v>
      </c>
      <c r="O4330">
        <v>787</v>
      </c>
      <c r="P4330">
        <v>289926</v>
      </c>
      <c r="Q4330">
        <v>80</v>
      </c>
      <c r="R4330">
        <v>245692</v>
      </c>
      <c r="S4330">
        <v>1965</v>
      </c>
      <c r="T4330">
        <v>62018</v>
      </c>
      <c r="U4330">
        <v>708</v>
      </c>
      <c r="V4330">
        <v>44235</v>
      </c>
      <c r="W4330">
        <v>24.7</v>
      </c>
      <c r="X4330">
        <v>13.7</v>
      </c>
      <c r="Y4330">
        <v>52.9</v>
      </c>
      <c r="Z4330">
        <v>17.2</v>
      </c>
      <c r="AA4330">
        <v>33.799999999999997</v>
      </c>
      <c r="AB4330">
        <v>16.2</v>
      </c>
      <c r="AC4330">
        <v>27.5</v>
      </c>
      <c r="AD4330">
        <v>41.8</v>
      </c>
    </row>
    <row r="4331" spans="1:30" x14ac:dyDescent="0.45">
      <c r="A4331" t="s">
        <v>293</v>
      </c>
      <c r="B4331">
        <v>33780</v>
      </c>
      <c r="C4331" t="s">
        <v>706</v>
      </c>
      <c r="E4331">
        <v>51</v>
      </c>
      <c r="F4331" t="s">
        <v>46</v>
      </c>
      <c r="H4331">
        <v>1</v>
      </c>
      <c r="I4331" t="s">
        <v>32</v>
      </c>
      <c r="J4331">
        <v>1</v>
      </c>
      <c r="K4331" t="s">
        <v>32</v>
      </c>
      <c r="L4331">
        <v>0</v>
      </c>
      <c r="M4331" t="s">
        <v>32</v>
      </c>
      <c r="N4331">
        <v>2012</v>
      </c>
      <c r="O4331">
        <v>105</v>
      </c>
      <c r="P4331">
        <v>54005</v>
      </c>
      <c r="Q4331">
        <v>12</v>
      </c>
      <c r="R4331">
        <v>52474</v>
      </c>
      <c r="S4331">
        <v>185</v>
      </c>
      <c r="T4331">
        <v>10880</v>
      </c>
      <c r="U4331">
        <v>94</v>
      </c>
      <c r="V4331">
        <v>1531</v>
      </c>
      <c r="W4331">
        <v>51</v>
      </c>
      <c r="X4331">
        <v>2.5</v>
      </c>
      <c r="Y4331">
        <v>23.5</v>
      </c>
      <c r="Z4331">
        <v>2.4</v>
      </c>
      <c r="AA4331">
        <v>6.4</v>
      </c>
      <c r="AB4331">
        <v>3</v>
      </c>
      <c r="AC4331">
        <v>52.6</v>
      </c>
      <c r="AD4331">
        <v>32.799999999999997</v>
      </c>
    </row>
    <row r="4332" spans="1:30" x14ac:dyDescent="0.45">
      <c r="A4332" t="s">
        <v>293</v>
      </c>
      <c r="B4332">
        <v>33780</v>
      </c>
      <c r="C4332" t="s">
        <v>706</v>
      </c>
      <c r="E4332">
        <v>52</v>
      </c>
      <c r="F4332" t="s">
        <v>47</v>
      </c>
      <c r="G4332" t="s">
        <v>48</v>
      </c>
      <c r="H4332">
        <v>1</v>
      </c>
      <c r="I4332" t="s">
        <v>32</v>
      </c>
      <c r="J4332">
        <v>1</v>
      </c>
      <c r="K4332" t="s">
        <v>32</v>
      </c>
      <c r="L4332">
        <v>0</v>
      </c>
      <c r="M4332" t="s">
        <v>32</v>
      </c>
      <c r="N4332">
        <v>2012</v>
      </c>
      <c r="O4332">
        <v>161</v>
      </c>
      <c r="P4332">
        <v>113252</v>
      </c>
      <c r="Q4332">
        <v>54</v>
      </c>
      <c r="R4332">
        <v>108611</v>
      </c>
      <c r="S4332">
        <v>707</v>
      </c>
      <c r="T4332">
        <v>28041</v>
      </c>
      <c r="U4332">
        <v>107</v>
      </c>
      <c r="W4332">
        <v>42</v>
      </c>
      <c r="X4332">
        <v>5.6</v>
      </c>
      <c r="Y4332">
        <v>37.9</v>
      </c>
      <c r="Z4332">
        <v>5.2</v>
      </c>
      <c r="AA4332">
        <v>14.8</v>
      </c>
      <c r="AB4332">
        <v>7.9</v>
      </c>
      <c r="AC4332">
        <v>53.8</v>
      </c>
    </row>
    <row r="4333" spans="1:30" x14ac:dyDescent="0.45">
      <c r="A4333" t="s">
        <v>293</v>
      </c>
      <c r="B4333">
        <v>33780</v>
      </c>
      <c r="C4333" t="s">
        <v>706</v>
      </c>
      <c r="E4333">
        <v>53</v>
      </c>
      <c r="F4333" t="s">
        <v>49</v>
      </c>
      <c r="H4333">
        <v>1</v>
      </c>
      <c r="I4333" t="s">
        <v>32</v>
      </c>
      <c r="J4333">
        <v>1</v>
      </c>
      <c r="K4333" t="s">
        <v>32</v>
      </c>
      <c r="L4333">
        <v>0</v>
      </c>
      <c r="M4333" t="s">
        <v>32</v>
      </c>
      <c r="N4333">
        <v>2012</v>
      </c>
      <c r="O4333">
        <v>796</v>
      </c>
      <c r="P4333">
        <v>70623</v>
      </c>
      <c r="Q4333">
        <v>69</v>
      </c>
      <c r="R4333">
        <v>31718</v>
      </c>
      <c r="S4333">
        <v>201</v>
      </c>
      <c r="T4333">
        <v>5921</v>
      </c>
      <c r="U4333">
        <v>727</v>
      </c>
      <c r="V4333">
        <v>38905</v>
      </c>
      <c r="W4333">
        <v>24.8</v>
      </c>
      <c r="X4333">
        <v>21.9</v>
      </c>
      <c r="Y4333">
        <v>51.9</v>
      </c>
      <c r="Z4333">
        <v>11.2</v>
      </c>
      <c r="AA4333">
        <v>19.8</v>
      </c>
      <c r="AB4333">
        <v>10.5</v>
      </c>
      <c r="AC4333">
        <v>25.2</v>
      </c>
      <c r="AD4333">
        <v>36.5</v>
      </c>
    </row>
    <row r="4334" spans="1:30" x14ac:dyDescent="0.45">
      <c r="A4334" t="s">
        <v>293</v>
      </c>
      <c r="B4334">
        <v>33780</v>
      </c>
      <c r="C4334" t="s">
        <v>706</v>
      </c>
      <c r="E4334">
        <v>54</v>
      </c>
      <c r="F4334" t="s">
        <v>50</v>
      </c>
      <c r="H4334">
        <v>1</v>
      </c>
      <c r="I4334" t="s">
        <v>32</v>
      </c>
      <c r="J4334">
        <v>1</v>
      </c>
      <c r="K4334" t="s">
        <v>32</v>
      </c>
      <c r="L4334">
        <v>0</v>
      </c>
      <c r="M4334" t="s">
        <v>32</v>
      </c>
      <c r="N4334">
        <v>2012</v>
      </c>
      <c r="O4334">
        <v>1147</v>
      </c>
      <c r="P4334">
        <v>122796</v>
      </c>
      <c r="Q4334">
        <v>113</v>
      </c>
      <c r="R4334">
        <v>75734</v>
      </c>
      <c r="S4334">
        <v>463</v>
      </c>
      <c r="T4334">
        <v>28268</v>
      </c>
      <c r="U4334">
        <v>1035</v>
      </c>
      <c r="V4334">
        <v>47061</v>
      </c>
      <c r="W4334">
        <v>15.8</v>
      </c>
      <c r="X4334">
        <v>17.399999999999999</v>
      </c>
      <c r="Y4334">
        <v>35.6</v>
      </c>
      <c r="Z4334">
        <v>12.7</v>
      </c>
      <c r="AA4334">
        <v>12.8</v>
      </c>
      <c r="AB4334">
        <v>9.6999999999999993</v>
      </c>
      <c r="AC4334">
        <v>14.5</v>
      </c>
      <c r="AD4334">
        <v>39.4</v>
      </c>
    </row>
    <row r="4335" spans="1:30" x14ac:dyDescent="0.45">
      <c r="A4335" t="s">
        <v>293</v>
      </c>
      <c r="B4335">
        <v>33780</v>
      </c>
      <c r="C4335" t="s">
        <v>706</v>
      </c>
      <c r="E4335">
        <v>56</v>
      </c>
      <c r="F4335" t="s">
        <v>51</v>
      </c>
      <c r="H4335">
        <v>1</v>
      </c>
      <c r="I4335" t="s">
        <v>32</v>
      </c>
      <c r="J4335">
        <v>1</v>
      </c>
      <c r="K4335" t="s">
        <v>32</v>
      </c>
      <c r="L4335">
        <v>0</v>
      </c>
      <c r="M4335" t="s">
        <v>32</v>
      </c>
      <c r="N4335">
        <v>2012</v>
      </c>
      <c r="O4335">
        <v>1014</v>
      </c>
      <c r="P4335">
        <v>185764</v>
      </c>
      <c r="Q4335">
        <v>91</v>
      </c>
      <c r="R4335">
        <v>127758</v>
      </c>
      <c r="S4335">
        <v>1781</v>
      </c>
      <c r="T4335">
        <v>48403</v>
      </c>
      <c r="U4335">
        <v>922</v>
      </c>
      <c r="W4335">
        <v>17.7</v>
      </c>
      <c r="X4335">
        <v>24.6</v>
      </c>
      <c r="Y4335">
        <v>41.5</v>
      </c>
      <c r="Z4335">
        <v>10.8</v>
      </c>
      <c r="AA4335">
        <v>6.7</v>
      </c>
      <c r="AB4335">
        <v>18.5</v>
      </c>
      <c r="AC4335">
        <v>19</v>
      </c>
    </row>
    <row r="4336" spans="1:30" x14ac:dyDescent="0.45">
      <c r="A4336" t="s">
        <v>293</v>
      </c>
      <c r="B4336">
        <v>33780</v>
      </c>
      <c r="C4336" t="s">
        <v>706</v>
      </c>
      <c r="E4336">
        <v>61</v>
      </c>
      <c r="F4336" t="s">
        <v>52</v>
      </c>
      <c r="H4336">
        <v>1</v>
      </c>
      <c r="I4336" t="s">
        <v>32</v>
      </c>
      <c r="J4336">
        <v>1</v>
      </c>
      <c r="K4336" t="s">
        <v>32</v>
      </c>
      <c r="L4336">
        <v>0</v>
      </c>
      <c r="M4336" t="s">
        <v>32</v>
      </c>
      <c r="N4336">
        <v>2012</v>
      </c>
      <c r="O4336">
        <v>199</v>
      </c>
      <c r="P4336">
        <v>14636</v>
      </c>
      <c r="Q4336">
        <v>12</v>
      </c>
      <c r="R4336">
        <v>13469</v>
      </c>
      <c r="S4336">
        <v>227</v>
      </c>
      <c r="T4336">
        <v>5904</v>
      </c>
      <c r="U4336">
        <v>187</v>
      </c>
      <c r="V4336">
        <v>1167</v>
      </c>
      <c r="W4336">
        <v>25.4</v>
      </c>
      <c r="X4336">
        <v>17.3</v>
      </c>
      <c r="Y4336">
        <v>25.4</v>
      </c>
      <c r="Z4336">
        <v>20.100000000000001</v>
      </c>
      <c r="AA4336">
        <v>8.6999999999999993</v>
      </c>
      <c r="AB4336">
        <v>11.8</v>
      </c>
      <c r="AC4336">
        <v>26.2</v>
      </c>
      <c r="AD4336">
        <v>27.9</v>
      </c>
    </row>
    <row r="4337" spans="1:30" x14ac:dyDescent="0.45">
      <c r="A4337" t="s">
        <v>293</v>
      </c>
      <c r="B4337">
        <v>33780</v>
      </c>
      <c r="C4337" t="s">
        <v>706</v>
      </c>
      <c r="E4337">
        <v>62</v>
      </c>
      <c r="F4337" t="s">
        <v>53</v>
      </c>
      <c r="H4337">
        <v>1</v>
      </c>
      <c r="I4337" t="s">
        <v>32</v>
      </c>
      <c r="J4337">
        <v>1</v>
      </c>
      <c r="K4337" t="s">
        <v>32</v>
      </c>
      <c r="L4337">
        <v>0</v>
      </c>
      <c r="M4337" t="s">
        <v>32</v>
      </c>
      <c r="N4337">
        <v>2012</v>
      </c>
      <c r="O4337">
        <v>769</v>
      </c>
      <c r="P4337">
        <v>360867</v>
      </c>
      <c r="Q4337">
        <v>216</v>
      </c>
      <c r="R4337">
        <v>348070</v>
      </c>
      <c r="S4337">
        <v>4306</v>
      </c>
      <c r="T4337">
        <v>143384</v>
      </c>
      <c r="U4337">
        <v>553</v>
      </c>
      <c r="V4337">
        <v>12797</v>
      </c>
      <c r="W4337">
        <v>11.2</v>
      </c>
      <c r="X4337">
        <v>8.4</v>
      </c>
      <c r="Y4337">
        <v>23.8</v>
      </c>
      <c r="Z4337">
        <v>8.9</v>
      </c>
      <c r="AA4337">
        <v>8.8000000000000007</v>
      </c>
      <c r="AB4337">
        <v>9</v>
      </c>
      <c r="AC4337">
        <v>9.6999999999999993</v>
      </c>
      <c r="AD4337">
        <v>45</v>
      </c>
    </row>
    <row r="4338" spans="1:30" x14ac:dyDescent="0.45">
      <c r="A4338" t="s">
        <v>293</v>
      </c>
      <c r="B4338">
        <v>33780</v>
      </c>
      <c r="C4338" t="s">
        <v>706</v>
      </c>
      <c r="E4338">
        <v>71</v>
      </c>
      <c r="F4338" t="s">
        <v>54</v>
      </c>
      <c r="H4338">
        <v>1</v>
      </c>
      <c r="I4338" t="s">
        <v>32</v>
      </c>
      <c r="J4338">
        <v>1</v>
      </c>
      <c r="K4338" t="s">
        <v>32</v>
      </c>
      <c r="L4338">
        <v>0</v>
      </c>
      <c r="M4338" t="s">
        <v>32</v>
      </c>
      <c r="N4338">
        <v>2012</v>
      </c>
      <c r="O4338">
        <v>485</v>
      </c>
      <c r="P4338">
        <v>23489</v>
      </c>
      <c r="Q4338">
        <v>92</v>
      </c>
      <c r="U4338">
        <v>394</v>
      </c>
      <c r="V4338">
        <v>6703</v>
      </c>
      <c r="W4338">
        <v>22.3</v>
      </c>
      <c r="X4338">
        <v>40.700000000000003</v>
      </c>
      <c r="Y4338">
        <v>64.2</v>
      </c>
      <c r="AC4338">
        <v>19.100000000000001</v>
      </c>
      <c r="AD4338">
        <v>15.1</v>
      </c>
    </row>
    <row r="4339" spans="1:30" x14ac:dyDescent="0.45">
      <c r="A4339" t="s">
        <v>293</v>
      </c>
      <c r="B4339">
        <v>33780</v>
      </c>
      <c r="C4339" t="s">
        <v>706</v>
      </c>
      <c r="E4339">
        <v>72</v>
      </c>
      <c r="F4339" t="s">
        <v>55</v>
      </c>
      <c r="H4339">
        <v>1</v>
      </c>
      <c r="I4339" t="s">
        <v>32</v>
      </c>
      <c r="J4339">
        <v>1</v>
      </c>
      <c r="K4339" t="s">
        <v>32</v>
      </c>
      <c r="L4339">
        <v>0</v>
      </c>
      <c r="M4339" t="s">
        <v>32</v>
      </c>
      <c r="N4339">
        <v>2012</v>
      </c>
      <c r="O4339">
        <v>416</v>
      </c>
      <c r="P4339">
        <v>297271</v>
      </c>
      <c r="Q4339">
        <v>299</v>
      </c>
      <c r="R4339">
        <v>295012</v>
      </c>
      <c r="S4339">
        <v>6994</v>
      </c>
      <c r="T4339">
        <v>79374</v>
      </c>
      <c r="U4339">
        <v>116</v>
      </c>
      <c r="W4339">
        <v>23.7</v>
      </c>
      <c r="X4339">
        <v>40.6</v>
      </c>
      <c r="Y4339">
        <v>35</v>
      </c>
      <c r="Z4339">
        <v>42.7</v>
      </c>
      <c r="AA4339">
        <v>47.4</v>
      </c>
      <c r="AB4339">
        <v>39.9</v>
      </c>
      <c r="AC4339">
        <v>50.2</v>
      </c>
    </row>
    <row r="4340" spans="1:30" x14ac:dyDescent="0.45">
      <c r="A4340" t="s">
        <v>293</v>
      </c>
      <c r="B4340">
        <v>33780</v>
      </c>
      <c r="C4340" t="s">
        <v>706</v>
      </c>
      <c r="E4340">
        <v>81</v>
      </c>
      <c r="F4340" t="s">
        <v>56</v>
      </c>
      <c r="G4340" t="s">
        <v>57</v>
      </c>
      <c r="H4340">
        <v>1</v>
      </c>
      <c r="I4340" t="s">
        <v>32</v>
      </c>
      <c r="J4340">
        <v>1</v>
      </c>
      <c r="K4340" t="s">
        <v>32</v>
      </c>
      <c r="L4340">
        <v>0</v>
      </c>
      <c r="M4340" t="s">
        <v>32</v>
      </c>
      <c r="N4340">
        <v>2012</v>
      </c>
      <c r="O4340">
        <v>1422</v>
      </c>
      <c r="P4340">
        <v>85413</v>
      </c>
      <c r="Q4340">
        <v>161</v>
      </c>
      <c r="R4340">
        <v>61750</v>
      </c>
      <c r="S4340">
        <v>651</v>
      </c>
      <c r="T4340">
        <v>19054</v>
      </c>
      <c r="U4340">
        <v>1260</v>
      </c>
      <c r="V4340">
        <v>23664</v>
      </c>
      <c r="W4340">
        <v>12.8</v>
      </c>
      <c r="X4340">
        <v>34.9</v>
      </c>
      <c r="Y4340">
        <v>44.1</v>
      </c>
      <c r="Z4340">
        <v>43.5</v>
      </c>
      <c r="AA4340">
        <v>39.6</v>
      </c>
      <c r="AB4340">
        <v>47.4</v>
      </c>
      <c r="AC4340">
        <v>12.4</v>
      </c>
      <c r="AD4340">
        <v>27.4</v>
      </c>
    </row>
    <row r="4341" spans="1:30" x14ac:dyDescent="0.45">
      <c r="A4341" t="s">
        <v>294</v>
      </c>
      <c r="B4341">
        <v>33860</v>
      </c>
      <c r="C4341" t="s">
        <v>707</v>
      </c>
      <c r="E4341">
        <v>0</v>
      </c>
      <c r="F4341" t="s">
        <v>31</v>
      </c>
      <c r="H4341">
        <v>1</v>
      </c>
      <c r="I4341" t="s">
        <v>32</v>
      </c>
      <c r="J4341">
        <v>1</v>
      </c>
      <c r="K4341" t="s">
        <v>32</v>
      </c>
      <c r="L4341">
        <v>0</v>
      </c>
      <c r="M4341" t="s">
        <v>32</v>
      </c>
      <c r="N4341">
        <v>2012</v>
      </c>
      <c r="O4341">
        <v>28762</v>
      </c>
      <c r="P4341">
        <v>36667240</v>
      </c>
      <c r="Q4341">
        <v>5751</v>
      </c>
      <c r="R4341">
        <v>35765069</v>
      </c>
      <c r="S4341">
        <v>117498</v>
      </c>
      <c r="T4341">
        <v>4313513</v>
      </c>
      <c r="U4341">
        <v>23011</v>
      </c>
      <c r="V4341">
        <v>902172</v>
      </c>
      <c r="W4341">
        <v>3.1</v>
      </c>
      <c r="X4341">
        <v>3.6</v>
      </c>
      <c r="Y4341">
        <v>6.1</v>
      </c>
      <c r="Z4341">
        <v>3.9</v>
      </c>
      <c r="AA4341">
        <v>2.1</v>
      </c>
      <c r="AB4341">
        <v>2.4</v>
      </c>
      <c r="AC4341">
        <v>4.0999999999999996</v>
      </c>
      <c r="AD4341">
        <v>10.7</v>
      </c>
    </row>
    <row r="4342" spans="1:30" x14ac:dyDescent="0.45">
      <c r="A4342" t="s">
        <v>294</v>
      </c>
      <c r="B4342">
        <v>33860</v>
      </c>
      <c r="C4342" t="s">
        <v>707</v>
      </c>
      <c r="E4342">
        <v>11</v>
      </c>
      <c r="F4342" t="s">
        <v>33</v>
      </c>
      <c r="G4342" t="s">
        <v>34</v>
      </c>
      <c r="H4342">
        <v>1</v>
      </c>
      <c r="I4342" t="s">
        <v>32</v>
      </c>
      <c r="J4342">
        <v>1</v>
      </c>
      <c r="K4342" t="s">
        <v>32</v>
      </c>
      <c r="L4342">
        <v>0</v>
      </c>
      <c r="M4342" t="s">
        <v>32</v>
      </c>
      <c r="N4342">
        <v>2012</v>
      </c>
      <c r="O4342">
        <v>232</v>
      </c>
      <c r="P4342">
        <v>37883</v>
      </c>
      <c r="Q4342">
        <v>29</v>
      </c>
      <c r="R4342">
        <v>31739</v>
      </c>
      <c r="S4342">
        <v>133</v>
      </c>
      <c r="T4342">
        <v>6327</v>
      </c>
      <c r="U4342">
        <v>203</v>
      </c>
      <c r="V4342">
        <v>6144</v>
      </c>
      <c r="W4342">
        <v>34.200000000000003</v>
      </c>
      <c r="X4342">
        <v>39</v>
      </c>
      <c r="Y4342">
        <v>64.2</v>
      </c>
      <c r="Z4342">
        <v>49.5</v>
      </c>
      <c r="AA4342">
        <v>28.3</v>
      </c>
      <c r="AB4342">
        <v>39.6</v>
      </c>
      <c r="AC4342">
        <v>37.799999999999997</v>
      </c>
      <c r="AD4342">
        <v>29.9</v>
      </c>
    </row>
    <row r="4343" spans="1:30" x14ac:dyDescent="0.45">
      <c r="A4343" t="s">
        <v>294</v>
      </c>
      <c r="B4343">
        <v>33860</v>
      </c>
      <c r="C4343" t="s">
        <v>707</v>
      </c>
      <c r="E4343">
        <v>22</v>
      </c>
      <c r="F4343" t="s">
        <v>36</v>
      </c>
      <c r="H4343">
        <v>1</v>
      </c>
      <c r="I4343" t="s">
        <v>32</v>
      </c>
      <c r="J4343">
        <v>1</v>
      </c>
      <c r="K4343" t="s">
        <v>32</v>
      </c>
      <c r="L4343">
        <v>0</v>
      </c>
      <c r="M4343" t="s">
        <v>32</v>
      </c>
      <c r="N4343">
        <v>2012</v>
      </c>
      <c r="O4343">
        <v>30</v>
      </c>
      <c r="P4343">
        <v>514054</v>
      </c>
      <c r="Q4343">
        <v>14</v>
      </c>
      <c r="R4343">
        <v>513893</v>
      </c>
      <c r="S4343">
        <v>850</v>
      </c>
      <c r="T4343">
        <v>65951</v>
      </c>
      <c r="U4343">
        <v>16</v>
      </c>
      <c r="V4343">
        <v>162</v>
      </c>
      <c r="W4343">
        <v>15.9</v>
      </c>
      <c r="X4343">
        <v>3.8</v>
      </c>
      <c r="Y4343">
        <v>0</v>
      </c>
      <c r="Z4343">
        <v>4</v>
      </c>
      <c r="AA4343">
        <v>4.4000000000000004</v>
      </c>
      <c r="AB4343">
        <v>4.5</v>
      </c>
      <c r="AC4343">
        <v>28.5</v>
      </c>
      <c r="AD4343">
        <v>42.7</v>
      </c>
    </row>
    <row r="4344" spans="1:30" x14ac:dyDescent="0.45">
      <c r="A4344" t="s">
        <v>294</v>
      </c>
      <c r="B4344">
        <v>33860</v>
      </c>
      <c r="C4344" t="s">
        <v>707</v>
      </c>
      <c r="E4344">
        <v>23</v>
      </c>
      <c r="F4344" t="s">
        <v>37</v>
      </c>
      <c r="H4344">
        <v>1</v>
      </c>
      <c r="I4344" t="s">
        <v>32</v>
      </c>
      <c r="J4344">
        <v>1</v>
      </c>
      <c r="K4344" t="s">
        <v>32</v>
      </c>
      <c r="L4344">
        <v>0</v>
      </c>
      <c r="M4344" t="s">
        <v>32</v>
      </c>
      <c r="N4344">
        <v>2012</v>
      </c>
      <c r="O4344">
        <v>2597</v>
      </c>
      <c r="P4344">
        <v>1698020</v>
      </c>
      <c r="Q4344">
        <v>649</v>
      </c>
      <c r="R4344">
        <v>1609397</v>
      </c>
      <c r="S4344">
        <v>6070</v>
      </c>
      <c r="T4344">
        <v>236020</v>
      </c>
      <c r="U4344">
        <v>1948</v>
      </c>
      <c r="V4344">
        <v>88623</v>
      </c>
      <c r="W4344">
        <v>10.7</v>
      </c>
      <c r="X4344">
        <v>13.7</v>
      </c>
      <c r="Y4344">
        <v>14.8</v>
      </c>
      <c r="Z4344">
        <v>15.6</v>
      </c>
      <c r="AA4344">
        <v>22.5</v>
      </c>
      <c r="AB4344">
        <v>17.8</v>
      </c>
      <c r="AC4344">
        <v>12.2</v>
      </c>
      <c r="AD4344">
        <v>29.2</v>
      </c>
    </row>
    <row r="4345" spans="1:30" x14ac:dyDescent="0.45">
      <c r="A4345" t="s">
        <v>294</v>
      </c>
      <c r="B4345">
        <v>33860</v>
      </c>
      <c r="C4345" t="s">
        <v>707</v>
      </c>
      <c r="E4345" t="s">
        <v>38</v>
      </c>
      <c r="F4345" t="s">
        <v>39</v>
      </c>
      <c r="H4345">
        <v>1</v>
      </c>
      <c r="I4345" t="s">
        <v>32</v>
      </c>
      <c r="J4345">
        <v>1</v>
      </c>
      <c r="K4345" t="s">
        <v>32</v>
      </c>
      <c r="L4345">
        <v>0</v>
      </c>
      <c r="M4345" t="s">
        <v>32</v>
      </c>
      <c r="N4345">
        <v>2012</v>
      </c>
      <c r="O4345">
        <v>603</v>
      </c>
      <c r="P4345">
        <v>14035819</v>
      </c>
      <c r="Q4345">
        <v>289</v>
      </c>
      <c r="R4345">
        <v>14024989</v>
      </c>
      <c r="S4345">
        <v>16251</v>
      </c>
      <c r="T4345">
        <v>869742</v>
      </c>
      <c r="U4345">
        <v>314</v>
      </c>
      <c r="V4345">
        <v>10830</v>
      </c>
      <c r="W4345">
        <v>14.6</v>
      </c>
      <c r="X4345">
        <v>4.4000000000000004</v>
      </c>
      <c r="Y4345">
        <v>9.1</v>
      </c>
      <c r="Z4345">
        <v>4.5999999999999996</v>
      </c>
      <c r="AA4345">
        <v>3.3</v>
      </c>
      <c r="AB4345">
        <v>3.7</v>
      </c>
      <c r="AC4345">
        <v>26.7</v>
      </c>
      <c r="AD4345">
        <v>48.2</v>
      </c>
    </row>
    <row r="4346" spans="1:30" x14ac:dyDescent="0.45">
      <c r="A4346" t="s">
        <v>294</v>
      </c>
      <c r="B4346">
        <v>33860</v>
      </c>
      <c r="C4346" t="s">
        <v>707</v>
      </c>
      <c r="E4346">
        <v>42</v>
      </c>
      <c r="F4346" t="s">
        <v>40</v>
      </c>
      <c r="H4346">
        <v>1</v>
      </c>
      <c r="I4346" t="s">
        <v>32</v>
      </c>
      <c r="J4346">
        <v>1</v>
      </c>
      <c r="K4346" t="s">
        <v>32</v>
      </c>
      <c r="L4346">
        <v>0</v>
      </c>
      <c r="M4346" t="s">
        <v>32</v>
      </c>
      <c r="N4346">
        <v>2012</v>
      </c>
      <c r="O4346">
        <v>765</v>
      </c>
      <c r="P4346">
        <v>7399510</v>
      </c>
      <c r="Q4346">
        <v>405</v>
      </c>
      <c r="R4346">
        <v>7376015</v>
      </c>
      <c r="S4346">
        <v>5798</v>
      </c>
      <c r="T4346">
        <v>276693</v>
      </c>
      <c r="U4346">
        <v>360</v>
      </c>
      <c r="V4346">
        <v>23494</v>
      </c>
      <c r="W4346">
        <v>10.9</v>
      </c>
      <c r="X4346">
        <v>8</v>
      </c>
      <c r="Y4346">
        <v>13.3</v>
      </c>
      <c r="Z4346">
        <v>8.4</v>
      </c>
      <c r="AA4346">
        <v>6.1</v>
      </c>
      <c r="AB4346">
        <v>5.5</v>
      </c>
      <c r="AC4346">
        <v>26.2</v>
      </c>
      <c r="AD4346">
        <v>32.299999999999997</v>
      </c>
    </row>
    <row r="4347" spans="1:30" x14ac:dyDescent="0.45">
      <c r="A4347" t="s">
        <v>294</v>
      </c>
      <c r="B4347">
        <v>33860</v>
      </c>
      <c r="C4347" t="s">
        <v>707</v>
      </c>
      <c r="E4347" t="s">
        <v>41</v>
      </c>
      <c r="F4347" t="s">
        <v>42</v>
      </c>
      <c r="H4347">
        <v>1</v>
      </c>
      <c r="I4347" t="s">
        <v>32</v>
      </c>
      <c r="J4347">
        <v>1</v>
      </c>
      <c r="K4347" t="s">
        <v>32</v>
      </c>
      <c r="L4347">
        <v>0</v>
      </c>
      <c r="M4347" t="s">
        <v>32</v>
      </c>
      <c r="N4347">
        <v>2012</v>
      </c>
      <c r="O4347">
        <v>2714</v>
      </c>
      <c r="P4347">
        <v>5078820</v>
      </c>
      <c r="Q4347">
        <v>934</v>
      </c>
      <c r="R4347">
        <v>4983774</v>
      </c>
      <c r="S4347">
        <v>17862</v>
      </c>
      <c r="T4347">
        <v>447812</v>
      </c>
      <c r="U4347">
        <v>1780</v>
      </c>
      <c r="V4347">
        <v>95046</v>
      </c>
      <c r="W4347">
        <v>10</v>
      </c>
      <c r="X4347">
        <v>11.3</v>
      </c>
      <c r="Y4347">
        <v>8.6999999999999993</v>
      </c>
      <c r="Z4347">
        <v>12.1</v>
      </c>
      <c r="AA4347">
        <v>5.4</v>
      </c>
      <c r="AB4347">
        <v>9.6</v>
      </c>
      <c r="AC4347">
        <v>12.8</v>
      </c>
      <c r="AD4347">
        <v>30</v>
      </c>
    </row>
    <row r="4348" spans="1:30" x14ac:dyDescent="0.45">
      <c r="A4348" t="s">
        <v>294</v>
      </c>
      <c r="B4348">
        <v>33860</v>
      </c>
      <c r="C4348" t="s">
        <v>707</v>
      </c>
      <c r="E4348" t="s">
        <v>43</v>
      </c>
      <c r="F4348" t="s">
        <v>44</v>
      </c>
      <c r="G4348" t="s">
        <v>45</v>
      </c>
      <c r="H4348">
        <v>1</v>
      </c>
      <c r="I4348" t="s">
        <v>32</v>
      </c>
      <c r="J4348">
        <v>1</v>
      </c>
      <c r="K4348" t="s">
        <v>32</v>
      </c>
      <c r="L4348">
        <v>0</v>
      </c>
      <c r="M4348" t="s">
        <v>32</v>
      </c>
      <c r="N4348">
        <v>2012</v>
      </c>
      <c r="O4348">
        <v>763</v>
      </c>
      <c r="P4348">
        <v>650591</v>
      </c>
      <c r="Q4348">
        <v>129</v>
      </c>
      <c r="R4348">
        <v>612119</v>
      </c>
      <c r="S4348">
        <v>4346</v>
      </c>
      <c r="T4348">
        <v>155387</v>
      </c>
      <c r="U4348">
        <v>635</v>
      </c>
      <c r="V4348">
        <v>38472</v>
      </c>
      <c r="W4348">
        <v>11.9</v>
      </c>
      <c r="X4348">
        <v>2.9</v>
      </c>
      <c r="Y4348">
        <v>17.600000000000001</v>
      </c>
      <c r="Z4348">
        <v>3.3</v>
      </c>
      <c r="AA4348">
        <v>2.1</v>
      </c>
      <c r="AB4348">
        <v>2.5</v>
      </c>
      <c r="AC4348">
        <v>13.8</v>
      </c>
      <c r="AD4348">
        <v>19.899999999999999</v>
      </c>
    </row>
    <row r="4349" spans="1:30" x14ac:dyDescent="0.45">
      <c r="A4349" t="s">
        <v>294</v>
      </c>
      <c r="B4349">
        <v>33860</v>
      </c>
      <c r="C4349" t="s">
        <v>707</v>
      </c>
      <c r="E4349">
        <v>51</v>
      </c>
      <c r="F4349" t="s">
        <v>46</v>
      </c>
      <c r="H4349">
        <v>1</v>
      </c>
      <c r="I4349" t="s">
        <v>32</v>
      </c>
      <c r="J4349">
        <v>1</v>
      </c>
      <c r="K4349" t="s">
        <v>32</v>
      </c>
      <c r="L4349">
        <v>0</v>
      </c>
      <c r="M4349" t="s">
        <v>32</v>
      </c>
      <c r="N4349">
        <v>2012</v>
      </c>
      <c r="O4349">
        <v>303</v>
      </c>
      <c r="P4349">
        <v>579148</v>
      </c>
      <c r="Q4349">
        <v>93</v>
      </c>
      <c r="R4349">
        <v>572447</v>
      </c>
      <c r="S4349">
        <v>2152</v>
      </c>
      <c r="T4349">
        <v>99895</v>
      </c>
      <c r="U4349">
        <v>210</v>
      </c>
      <c r="V4349">
        <v>6701</v>
      </c>
      <c r="W4349">
        <v>18.399999999999999</v>
      </c>
      <c r="X4349">
        <v>3.8</v>
      </c>
      <c r="Y4349">
        <v>18.2</v>
      </c>
      <c r="Z4349">
        <v>4</v>
      </c>
      <c r="AA4349">
        <v>5.0999999999999996</v>
      </c>
      <c r="AB4349">
        <v>5.6</v>
      </c>
      <c r="AC4349">
        <v>20.9</v>
      </c>
      <c r="AD4349">
        <v>4.5</v>
      </c>
    </row>
    <row r="4350" spans="1:30" x14ac:dyDescent="0.45">
      <c r="A4350" t="s">
        <v>294</v>
      </c>
      <c r="B4350">
        <v>33860</v>
      </c>
      <c r="C4350" t="s">
        <v>707</v>
      </c>
      <c r="E4350">
        <v>52</v>
      </c>
      <c r="F4350" t="s">
        <v>47</v>
      </c>
      <c r="G4350" t="s">
        <v>48</v>
      </c>
      <c r="H4350">
        <v>1</v>
      </c>
      <c r="I4350" t="s">
        <v>32</v>
      </c>
      <c r="J4350">
        <v>1</v>
      </c>
      <c r="K4350" t="s">
        <v>32</v>
      </c>
      <c r="L4350">
        <v>0</v>
      </c>
      <c r="M4350" t="s">
        <v>32</v>
      </c>
      <c r="N4350">
        <v>2012</v>
      </c>
      <c r="O4350">
        <v>939</v>
      </c>
      <c r="P4350">
        <v>1306547</v>
      </c>
      <c r="Q4350">
        <v>320</v>
      </c>
      <c r="R4350">
        <v>1251076</v>
      </c>
      <c r="S4350">
        <v>5157</v>
      </c>
      <c r="T4350">
        <v>329048</v>
      </c>
      <c r="U4350">
        <v>619</v>
      </c>
      <c r="V4350">
        <v>55471</v>
      </c>
      <c r="W4350">
        <v>19.600000000000001</v>
      </c>
      <c r="X4350">
        <v>4.5</v>
      </c>
      <c r="Y4350">
        <v>15.6</v>
      </c>
      <c r="Z4350">
        <v>4.7</v>
      </c>
      <c r="AA4350">
        <v>6.2</v>
      </c>
      <c r="AB4350">
        <v>5.0999999999999996</v>
      </c>
      <c r="AC4350">
        <v>25.5</v>
      </c>
      <c r="AD4350">
        <v>35.5</v>
      </c>
    </row>
    <row r="4351" spans="1:30" x14ac:dyDescent="0.45">
      <c r="A4351" t="s">
        <v>294</v>
      </c>
      <c r="B4351">
        <v>33860</v>
      </c>
      <c r="C4351" t="s">
        <v>707</v>
      </c>
      <c r="E4351">
        <v>53</v>
      </c>
      <c r="F4351" t="s">
        <v>49</v>
      </c>
      <c r="H4351">
        <v>1</v>
      </c>
      <c r="I4351" t="s">
        <v>32</v>
      </c>
      <c r="J4351">
        <v>1</v>
      </c>
      <c r="K4351" t="s">
        <v>32</v>
      </c>
      <c r="L4351">
        <v>0</v>
      </c>
      <c r="M4351" t="s">
        <v>32</v>
      </c>
      <c r="N4351">
        <v>2012</v>
      </c>
      <c r="O4351">
        <v>2402</v>
      </c>
      <c r="P4351">
        <v>600466</v>
      </c>
      <c r="Q4351">
        <v>260</v>
      </c>
      <c r="R4351">
        <v>364511</v>
      </c>
      <c r="S4351">
        <v>2749</v>
      </c>
      <c r="T4351">
        <v>89693</v>
      </c>
      <c r="U4351">
        <v>2142</v>
      </c>
      <c r="V4351">
        <v>235955</v>
      </c>
      <c r="W4351">
        <v>17</v>
      </c>
      <c r="X4351">
        <v>19.399999999999999</v>
      </c>
      <c r="Y4351">
        <v>13.3</v>
      </c>
      <c r="Z4351">
        <v>8.6</v>
      </c>
      <c r="AA4351">
        <v>28.3</v>
      </c>
      <c r="AB4351">
        <v>25.1</v>
      </c>
      <c r="AC4351">
        <v>17.899999999999999</v>
      </c>
      <c r="AD4351">
        <v>43.4</v>
      </c>
    </row>
    <row r="4352" spans="1:30" x14ac:dyDescent="0.45">
      <c r="A4352" t="s">
        <v>294</v>
      </c>
      <c r="B4352">
        <v>33860</v>
      </c>
      <c r="C4352" t="s">
        <v>707</v>
      </c>
      <c r="E4352">
        <v>54</v>
      </c>
      <c r="F4352" t="s">
        <v>50</v>
      </c>
      <c r="H4352">
        <v>1</v>
      </c>
      <c r="I4352" t="s">
        <v>32</v>
      </c>
      <c r="J4352">
        <v>1</v>
      </c>
      <c r="K4352" t="s">
        <v>32</v>
      </c>
      <c r="L4352">
        <v>0</v>
      </c>
      <c r="M4352" t="s">
        <v>32</v>
      </c>
      <c r="N4352">
        <v>2012</v>
      </c>
      <c r="O4352">
        <v>3216</v>
      </c>
      <c r="P4352">
        <v>1223048</v>
      </c>
      <c r="Q4352">
        <v>651</v>
      </c>
      <c r="R4352">
        <v>1131878</v>
      </c>
      <c r="S4352">
        <v>6356</v>
      </c>
      <c r="T4352">
        <v>406955</v>
      </c>
      <c r="U4352">
        <v>2565</v>
      </c>
      <c r="V4352">
        <v>91170</v>
      </c>
      <c r="W4352">
        <v>5.2</v>
      </c>
      <c r="X4352">
        <v>3.2</v>
      </c>
      <c r="Y4352">
        <v>9.3000000000000007</v>
      </c>
      <c r="Z4352">
        <v>3.6</v>
      </c>
      <c r="AA4352">
        <v>4.9000000000000004</v>
      </c>
      <c r="AB4352">
        <v>4.4000000000000004</v>
      </c>
      <c r="AC4352">
        <v>6.6</v>
      </c>
      <c r="AD4352">
        <v>20.3</v>
      </c>
    </row>
    <row r="4353" spans="1:30" x14ac:dyDescent="0.45">
      <c r="A4353" t="s">
        <v>294</v>
      </c>
      <c r="B4353">
        <v>33860</v>
      </c>
      <c r="C4353" t="s">
        <v>707</v>
      </c>
      <c r="E4353">
        <v>55</v>
      </c>
      <c r="F4353" t="s">
        <v>59</v>
      </c>
      <c r="H4353">
        <v>1</v>
      </c>
      <c r="I4353" t="s">
        <v>32</v>
      </c>
      <c r="J4353">
        <v>1</v>
      </c>
      <c r="K4353" t="s">
        <v>32</v>
      </c>
      <c r="L4353">
        <v>0</v>
      </c>
      <c r="M4353" t="s">
        <v>32</v>
      </c>
      <c r="N4353">
        <v>2012</v>
      </c>
      <c r="O4353">
        <v>35</v>
      </c>
      <c r="P4353">
        <v>39667</v>
      </c>
      <c r="Q4353">
        <v>35</v>
      </c>
      <c r="R4353">
        <v>39667</v>
      </c>
      <c r="S4353">
        <v>2000</v>
      </c>
      <c r="T4353">
        <v>93566</v>
      </c>
      <c r="U4353">
        <v>0</v>
      </c>
      <c r="V4353">
        <v>0</v>
      </c>
      <c r="W4353">
        <v>0</v>
      </c>
      <c r="X4353">
        <v>0.8</v>
      </c>
      <c r="Y4353">
        <v>0</v>
      </c>
      <c r="Z4353">
        <v>0.9</v>
      </c>
      <c r="AA4353">
        <v>6</v>
      </c>
      <c r="AB4353">
        <v>5.6</v>
      </c>
      <c r="AC4353">
        <v>0</v>
      </c>
      <c r="AD4353">
        <v>0</v>
      </c>
    </row>
    <row r="4354" spans="1:30" x14ac:dyDescent="0.45">
      <c r="A4354" t="s">
        <v>294</v>
      </c>
      <c r="B4354">
        <v>33860</v>
      </c>
      <c r="C4354" t="s">
        <v>707</v>
      </c>
      <c r="E4354">
        <v>56</v>
      </c>
      <c r="F4354" t="s">
        <v>51</v>
      </c>
      <c r="H4354">
        <v>1</v>
      </c>
      <c r="I4354" t="s">
        <v>32</v>
      </c>
      <c r="J4354">
        <v>1</v>
      </c>
      <c r="K4354" t="s">
        <v>32</v>
      </c>
      <c r="L4354">
        <v>0</v>
      </c>
      <c r="M4354" t="s">
        <v>32</v>
      </c>
      <c r="N4354">
        <v>2012</v>
      </c>
      <c r="O4354">
        <v>3346</v>
      </c>
      <c r="P4354">
        <v>808214</v>
      </c>
      <c r="Q4354">
        <v>395</v>
      </c>
      <c r="R4354">
        <v>764656</v>
      </c>
      <c r="S4354">
        <v>11942</v>
      </c>
      <c r="T4354">
        <v>333173</v>
      </c>
      <c r="U4354">
        <v>2951</v>
      </c>
      <c r="V4354">
        <v>43558</v>
      </c>
      <c r="W4354">
        <v>4.8</v>
      </c>
      <c r="X4354">
        <v>9.1999999999999993</v>
      </c>
      <c r="Y4354">
        <v>22.2</v>
      </c>
      <c r="Z4354">
        <v>10</v>
      </c>
      <c r="AA4354">
        <v>6.4</v>
      </c>
      <c r="AB4354">
        <v>8.3000000000000007</v>
      </c>
      <c r="AC4354">
        <v>5</v>
      </c>
      <c r="AD4354">
        <v>8.3000000000000007</v>
      </c>
    </row>
    <row r="4355" spans="1:30" x14ac:dyDescent="0.45">
      <c r="A4355" t="s">
        <v>294</v>
      </c>
      <c r="B4355">
        <v>33860</v>
      </c>
      <c r="C4355" t="s">
        <v>707</v>
      </c>
      <c r="E4355">
        <v>61</v>
      </c>
      <c r="F4355" t="s">
        <v>52</v>
      </c>
      <c r="H4355">
        <v>1</v>
      </c>
      <c r="I4355" t="s">
        <v>32</v>
      </c>
      <c r="J4355">
        <v>1</v>
      </c>
      <c r="K4355" t="s">
        <v>32</v>
      </c>
      <c r="L4355">
        <v>0</v>
      </c>
      <c r="M4355" t="s">
        <v>32</v>
      </c>
      <c r="N4355">
        <v>2012</v>
      </c>
      <c r="O4355">
        <v>730</v>
      </c>
      <c r="P4355">
        <v>166881</v>
      </c>
      <c r="Q4355">
        <v>80</v>
      </c>
      <c r="R4355">
        <v>161529</v>
      </c>
      <c r="S4355">
        <v>2714</v>
      </c>
      <c r="T4355">
        <v>76354</v>
      </c>
      <c r="U4355">
        <v>649</v>
      </c>
      <c r="V4355">
        <v>5352</v>
      </c>
      <c r="W4355">
        <v>14.1</v>
      </c>
      <c r="X4355">
        <v>4.4000000000000004</v>
      </c>
      <c r="Y4355">
        <v>22</v>
      </c>
      <c r="Z4355">
        <v>4.5999999999999996</v>
      </c>
      <c r="AA4355">
        <v>5.8</v>
      </c>
      <c r="AB4355">
        <v>5.8</v>
      </c>
      <c r="AC4355">
        <v>14.8</v>
      </c>
      <c r="AD4355">
        <v>19.5</v>
      </c>
    </row>
    <row r="4356" spans="1:30" x14ac:dyDescent="0.45">
      <c r="A4356" t="s">
        <v>294</v>
      </c>
      <c r="B4356">
        <v>33860</v>
      </c>
      <c r="C4356" t="s">
        <v>707</v>
      </c>
      <c r="E4356">
        <v>62</v>
      </c>
      <c r="F4356" t="s">
        <v>53</v>
      </c>
      <c r="H4356">
        <v>1</v>
      </c>
      <c r="I4356" t="s">
        <v>32</v>
      </c>
      <c r="J4356">
        <v>1</v>
      </c>
      <c r="K4356" t="s">
        <v>32</v>
      </c>
      <c r="L4356">
        <v>0</v>
      </c>
      <c r="M4356" t="s">
        <v>32</v>
      </c>
      <c r="N4356">
        <v>2012</v>
      </c>
      <c r="O4356">
        <v>2860</v>
      </c>
      <c r="P4356">
        <v>1391532</v>
      </c>
      <c r="Q4356">
        <v>693</v>
      </c>
      <c r="R4356">
        <v>1323035</v>
      </c>
      <c r="S4356">
        <v>14935</v>
      </c>
      <c r="T4356">
        <v>533011</v>
      </c>
      <c r="U4356">
        <v>2167</v>
      </c>
      <c r="V4356">
        <v>68497</v>
      </c>
      <c r="W4356">
        <v>3.3</v>
      </c>
      <c r="X4356">
        <v>4.5</v>
      </c>
      <c r="Y4356">
        <v>13.7</v>
      </c>
      <c r="Z4356">
        <v>5</v>
      </c>
      <c r="AA4356">
        <v>4.5999999999999996</v>
      </c>
      <c r="AB4356">
        <v>4.9000000000000004</v>
      </c>
      <c r="AC4356">
        <v>4</v>
      </c>
      <c r="AD4356">
        <v>16.2</v>
      </c>
    </row>
    <row r="4357" spans="1:30" x14ac:dyDescent="0.45">
      <c r="A4357" t="s">
        <v>294</v>
      </c>
      <c r="B4357">
        <v>33860</v>
      </c>
      <c r="C4357" t="s">
        <v>707</v>
      </c>
      <c r="E4357">
        <v>71</v>
      </c>
      <c r="F4357" t="s">
        <v>54</v>
      </c>
      <c r="H4357">
        <v>1</v>
      </c>
      <c r="I4357" t="s">
        <v>32</v>
      </c>
      <c r="J4357">
        <v>1</v>
      </c>
      <c r="K4357" t="s">
        <v>32</v>
      </c>
      <c r="L4357">
        <v>0</v>
      </c>
      <c r="M4357" t="s">
        <v>32</v>
      </c>
      <c r="N4357">
        <v>2012</v>
      </c>
      <c r="O4357">
        <v>807</v>
      </c>
      <c r="P4357">
        <v>76755</v>
      </c>
      <c r="Q4357">
        <v>54</v>
      </c>
      <c r="R4357">
        <v>65329</v>
      </c>
      <c r="S4357">
        <v>1501</v>
      </c>
      <c r="T4357">
        <v>23503</v>
      </c>
      <c r="U4357">
        <v>753</v>
      </c>
      <c r="V4357">
        <v>11427</v>
      </c>
      <c r="W4357">
        <v>16.100000000000001</v>
      </c>
      <c r="X4357">
        <v>6.6</v>
      </c>
      <c r="Y4357">
        <v>21.5</v>
      </c>
      <c r="Z4357">
        <v>3.3</v>
      </c>
      <c r="AA4357">
        <v>5.4</v>
      </c>
      <c r="AB4357">
        <v>3.3</v>
      </c>
      <c r="AC4357">
        <v>17.100000000000001</v>
      </c>
      <c r="AD4357">
        <v>33.6</v>
      </c>
    </row>
    <row r="4358" spans="1:30" x14ac:dyDescent="0.45">
      <c r="A4358" t="s">
        <v>294</v>
      </c>
      <c r="B4358">
        <v>33860</v>
      </c>
      <c r="C4358" t="s">
        <v>707</v>
      </c>
      <c r="E4358">
        <v>72</v>
      </c>
      <c r="F4358" t="s">
        <v>55</v>
      </c>
      <c r="H4358">
        <v>1</v>
      </c>
      <c r="I4358" t="s">
        <v>32</v>
      </c>
      <c r="J4358">
        <v>1</v>
      </c>
      <c r="K4358" t="s">
        <v>32</v>
      </c>
      <c r="L4358">
        <v>0</v>
      </c>
      <c r="M4358" t="s">
        <v>32</v>
      </c>
      <c r="N4358">
        <v>2012</v>
      </c>
      <c r="O4358">
        <v>961</v>
      </c>
      <c r="P4358">
        <v>650946</v>
      </c>
      <c r="Q4358">
        <v>491</v>
      </c>
      <c r="R4358">
        <v>631159</v>
      </c>
      <c r="S4358">
        <v>13858</v>
      </c>
      <c r="T4358">
        <v>179954</v>
      </c>
      <c r="U4358">
        <v>470</v>
      </c>
      <c r="V4358">
        <v>19787</v>
      </c>
      <c r="W4358">
        <v>7.9</v>
      </c>
      <c r="X4358">
        <v>10</v>
      </c>
      <c r="Y4358">
        <v>12.8</v>
      </c>
      <c r="Z4358">
        <v>10.3</v>
      </c>
      <c r="AA4358">
        <v>9.6999999999999993</v>
      </c>
      <c r="AB4358">
        <v>10.6</v>
      </c>
      <c r="AC4358">
        <v>10.1</v>
      </c>
      <c r="AD4358">
        <v>22.9</v>
      </c>
    </row>
    <row r="4359" spans="1:30" x14ac:dyDescent="0.45">
      <c r="A4359" t="s">
        <v>294</v>
      </c>
      <c r="B4359">
        <v>33860</v>
      </c>
      <c r="C4359" t="s">
        <v>707</v>
      </c>
      <c r="E4359">
        <v>81</v>
      </c>
      <c r="F4359" t="s">
        <v>56</v>
      </c>
      <c r="G4359" t="s">
        <v>57</v>
      </c>
      <c r="H4359">
        <v>1</v>
      </c>
      <c r="I4359" t="s">
        <v>32</v>
      </c>
      <c r="J4359">
        <v>1</v>
      </c>
      <c r="K4359" t="s">
        <v>32</v>
      </c>
      <c r="L4359">
        <v>0</v>
      </c>
      <c r="M4359" t="s">
        <v>32</v>
      </c>
      <c r="N4359">
        <v>2012</v>
      </c>
      <c r="O4359">
        <v>5553</v>
      </c>
      <c r="P4359">
        <v>375559</v>
      </c>
      <c r="Q4359">
        <v>330</v>
      </c>
      <c r="R4359">
        <v>274464</v>
      </c>
      <c r="S4359">
        <v>2681</v>
      </c>
      <c r="T4359">
        <v>83485</v>
      </c>
      <c r="U4359">
        <v>5223</v>
      </c>
      <c r="V4359">
        <v>101095</v>
      </c>
      <c r="W4359">
        <v>3.8</v>
      </c>
      <c r="X4359">
        <v>9.1</v>
      </c>
      <c r="Y4359">
        <v>23.8</v>
      </c>
      <c r="Z4359">
        <v>13.1</v>
      </c>
      <c r="AA4359">
        <v>13.9</v>
      </c>
      <c r="AB4359">
        <v>13.8</v>
      </c>
      <c r="AC4359">
        <v>3.4</v>
      </c>
      <c r="AD4359">
        <v>8.3000000000000007</v>
      </c>
    </row>
    <row r="4360" spans="1:30" x14ac:dyDescent="0.45">
      <c r="A4360" t="s">
        <v>295</v>
      </c>
      <c r="B4360">
        <v>34060</v>
      </c>
      <c r="C4360" t="s">
        <v>708</v>
      </c>
      <c r="E4360">
        <v>0</v>
      </c>
      <c r="F4360" t="s">
        <v>31</v>
      </c>
      <c r="H4360">
        <v>1</v>
      </c>
      <c r="I4360" t="s">
        <v>32</v>
      </c>
      <c r="J4360">
        <v>1</v>
      </c>
      <c r="K4360" t="s">
        <v>32</v>
      </c>
      <c r="L4360">
        <v>0</v>
      </c>
      <c r="M4360" t="s">
        <v>32</v>
      </c>
      <c r="N4360">
        <v>2012</v>
      </c>
      <c r="O4360">
        <v>8958</v>
      </c>
      <c r="P4360">
        <v>9479555</v>
      </c>
      <c r="Q4360">
        <v>2141</v>
      </c>
      <c r="R4360">
        <v>9140260</v>
      </c>
      <c r="S4360">
        <v>47186</v>
      </c>
      <c r="T4360">
        <v>1742441</v>
      </c>
      <c r="U4360">
        <v>6817</v>
      </c>
      <c r="V4360">
        <v>339296</v>
      </c>
      <c r="W4360">
        <v>2.5</v>
      </c>
      <c r="X4360">
        <v>2.5</v>
      </c>
      <c r="Y4360">
        <v>4.3</v>
      </c>
      <c r="Z4360">
        <v>2.4</v>
      </c>
      <c r="AA4360">
        <v>2.6</v>
      </c>
      <c r="AB4360">
        <v>1.5</v>
      </c>
      <c r="AC4360">
        <v>3.2</v>
      </c>
      <c r="AD4360">
        <v>12.2</v>
      </c>
    </row>
    <row r="4361" spans="1:30" x14ac:dyDescent="0.45">
      <c r="A4361" t="s">
        <v>295</v>
      </c>
      <c r="B4361">
        <v>34060</v>
      </c>
      <c r="C4361" t="s">
        <v>708</v>
      </c>
      <c r="E4361">
        <v>11</v>
      </c>
      <c r="F4361" t="s">
        <v>33</v>
      </c>
      <c r="G4361" t="s">
        <v>34</v>
      </c>
      <c r="H4361">
        <v>1</v>
      </c>
      <c r="I4361" t="s">
        <v>32</v>
      </c>
      <c r="J4361">
        <v>1</v>
      </c>
      <c r="K4361" t="s">
        <v>32</v>
      </c>
      <c r="L4361">
        <v>0</v>
      </c>
      <c r="M4361" t="s">
        <v>32</v>
      </c>
      <c r="N4361">
        <v>2012</v>
      </c>
      <c r="O4361">
        <v>38</v>
      </c>
      <c r="Q4361">
        <v>11</v>
      </c>
      <c r="U4361">
        <v>27</v>
      </c>
      <c r="W4361">
        <v>31.5</v>
      </c>
      <c r="Y4361">
        <v>116.2</v>
      </c>
      <c r="AC4361">
        <v>2.2000000000000002</v>
      </c>
    </row>
    <row r="4362" spans="1:30" x14ac:dyDescent="0.45">
      <c r="A4362" t="s">
        <v>295</v>
      </c>
      <c r="B4362">
        <v>34060</v>
      </c>
      <c r="C4362" t="s">
        <v>708</v>
      </c>
      <c r="E4362">
        <v>21</v>
      </c>
      <c r="F4362" t="s">
        <v>35</v>
      </c>
      <c r="H4362">
        <v>1</v>
      </c>
      <c r="I4362" t="s">
        <v>32</v>
      </c>
      <c r="J4362">
        <v>1</v>
      </c>
      <c r="K4362" t="s">
        <v>32</v>
      </c>
      <c r="L4362">
        <v>0</v>
      </c>
      <c r="M4362" t="s">
        <v>32</v>
      </c>
      <c r="N4362">
        <v>2012</v>
      </c>
      <c r="O4362">
        <v>200</v>
      </c>
      <c r="P4362">
        <v>519494</v>
      </c>
      <c r="Q4362">
        <v>37</v>
      </c>
      <c r="R4362">
        <v>507686</v>
      </c>
      <c r="S4362">
        <v>1563</v>
      </c>
      <c r="T4362">
        <v>98215</v>
      </c>
      <c r="U4362">
        <v>164</v>
      </c>
      <c r="W4362">
        <v>36.6</v>
      </c>
      <c r="X4362">
        <v>13.5</v>
      </c>
      <c r="Y4362">
        <v>28.2</v>
      </c>
      <c r="Z4362">
        <v>13.4</v>
      </c>
      <c r="AA4362">
        <v>10.3</v>
      </c>
      <c r="AB4362">
        <v>8.9</v>
      </c>
      <c r="AC4362">
        <v>42.5</v>
      </c>
    </row>
    <row r="4363" spans="1:30" x14ac:dyDescent="0.45">
      <c r="A4363" t="s">
        <v>295</v>
      </c>
      <c r="B4363">
        <v>34060</v>
      </c>
      <c r="C4363" t="s">
        <v>708</v>
      </c>
      <c r="E4363">
        <v>23</v>
      </c>
      <c r="F4363" t="s">
        <v>37</v>
      </c>
      <c r="H4363">
        <v>1</v>
      </c>
      <c r="I4363" t="s">
        <v>32</v>
      </c>
      <c r="J4363">
        <v>1</v>
      </c>
      <c r="K4363" t="s">
        <v>32</v>
      </c>
      <c r="L4363">
        <v>0</v>
      </c>
      <c r="M4363" t="s">
        <v>32</v>
      </c>
      <c r="N4363">
        <v>2012</v>
      </c>
      <c r="O4363">
        <v>1022</v>
      </c>
      <c r="P4363">
        <v>371083</v>
      </c>
      <c r="Q4363">
        <v>283</v>
      </c>
      <c r="R4363">
        <v>317218</v>
      </c>
      <c r="S4363">
        <v>1956</v>
      </c>
      <c r="T4363">
        <v>78410</v>
      </c>
      <c r="U4363">
        <v>739</v>
      </c>
      <c r="V4363">
        <v>53865</v>
      </c>
      <c r="W4363">
        <v>15.2</v>
      </c>
      <c r="X4363">
        <v>9.1</v>
      </c>
      <c r="Y4363">
        <v>26</v>
      </c>
      <c r="Z4363">
        <v>11.7</v>
      </c>
      <c r="AA4363">
        <v>18.399999999999999</v>
      </c>
      <c r="AB4363">
        <v>14.7</v>
      </c>
      <c r="AC4363">
        <v>15.5</v>
      </c>
      <c r="AD4363">
        <v>28.6</v>
      </c>
    </row>
    <row r="4364" spans="1:30" x14ac:dyDescent="0.45">
      <c r="A4364" t="s">
        <v>295</v>
      </c>
      <c r="B4364">
        <v>34060</v>
      </c>
      <c r="C4364" t="s">
        <v>708</v>
      </c>
      <c r="E4364" t="s">
        <v>38</v>
      </c>
      <c r="F4364" t="s">
        <v>39</v>
      </c>
      <c r="H4364">
        <v>1</v>
      </c>
      <c r="I4364" t="s">
        <v>32</v>
      </c>
      <c r="J4364">
        <v>1</v>
      </c>
      <c r="K4364" t="s">
        <v>32</v>
      </c>
      <c r="L4364">
        <v>0</v>
      </c>
      <c r="M4364" t="s">
        <v>32</v>
      </c>
      <c r="N4364">
        <v>2012</v>
      </c>
      <c r="O4364">
        <v>217</v>
      </c>
      <c r="P4364">
        <v>2378327</v>
      </c>
      <c r="Q4364">
        <v>87</v>
      </c>
      <c r="R4364">
        <v>2374292</v>
      </c>
      <c r="S4364">
        <v>4975</v>
      </c>
      <c r="T4364">
        <v>316864</v>
      </c>
      <c r="U4364">
        <v>130</v>
      </c>
      <c r="V4364">
        <v>4034</v>
      </c>
      <c r="W4364">
        <v>22.7</v>
      </c>
      <c r="X4364">
        <v>5.3</v>
      </c>
      <c r="Y4364">
        <v>24.6</v>
      </c>
      <c r="Z4364">
        <v>5.6</v>
      </c>
      <c r="AA4364">
        <v>8.3000000000000007</v>
      </c>
      <c r="AB4364">
        <v>6.8</v>
      </c>
      <c r="AC4364">
        <v>31.1</v>
      </c>
      <c r="AD4364">
        <v>10.7</v>
      </c>
    </row>
    <row r="4365" spans="1:30" x14ac:dyDescent="0.45">
      <c r="A4365" t="s">
        <v>295</v>
      </c>
      <c r="B4365">
        <v>34060</v>
      </c>
      <c r="C4365" t="s">
        <v>708</v>
      </c>
      <c r="E4365">
        <v>42</v>
      </c>
      <c r="F4365" t="s">
        <v>40</v>
      </c>
      <c r="H4365">
        <v>1</v>
      </c>
      <c r="I4365" t="s">
        <v>32</v>
      </c>
      <c r="J4365">
        <v>1</v>
      </c>
      <c r="K4365" t="s">
        <v>32</v>
      </c>
      <c r="L4365">
        <v>0</v>
      </c>
      <c r="M4365" t="s">
        <v>32</v>
      </c>
      <c r="N4365">
        <v>2012</v>
      </c>
      <c r="O4365">
        <v>141</v>
      </c>
      <c r="P4365">
        <v>441508</v>
      </c>
      <c r="Q4365">
        <v>89</v>
      </c>
      <c r="R4365">
        <v>437563</v>
      </c>
      <c r="S4365">
        <v>475</v>
      </c>
      <c r="T4365">
        <v>18884</v>
      </c>
      <c r="U4365">
        <v>53</v>
      </c>
      <c r="V4365">
        <v>3945</v>
      </c>
      <c r="W4365">
        <v>22</v>
      </c>
      <c r="X4365">
        <v>7</v>
      </c>
      <c r="Y4365">
        <v>21.4</v>
      </c>
      <c r="Z4365">
        <v>7.3</v>
      </c>
      <c r="AA4365">
        <v>16.3</v>
      </c>
      <c r="AB4365">
        <v>15.7</v>
      </c>
      <c r="AC4365">
        <v>49</v>
      </c>
      <c r="AD4365">
        <v>7.3</v>
      </c>
    </row>
    <row r="4366" spans="1:30" x14ac:dyDescent="0.45">
      <c r="A4366" t="s">
        <v>295</v>
      </c>
      <c r="B4366">
        <v>34060</v>
      </c>
      <c r="C4366" t="s">
        <v>708</v>
      </c>
      <c r="E4366" t="s">
        <v>41</v>
      </c>
      <c r="F4366" t="s">
        <v>42</v>
      </c>
      <c r="H4366">
        <v>1</v>
      </c>
      <c r="I4366" t="s">
        <v>32</v>
      </c>
      <c r="J4366">
        <v>1</v>
      </c>
      <c r="K4366" t="s">
        <v>32</v>
      </c>
      <c r="L4366">
        <v>0</v>
      </c>
      <c r="M4366" t="s">
        <v>32</v>
      </c>
      <c r="N4366">
        <v>2012</v>
      </c>
      <c r="O4366">
        <v>994</v>
      </c>
      <c r="P4366">
        <v>1973963</v>
      </c>
      <c r="Q4366">
        <v>305</v>
      </c>
      <c r="R4366">
        <v>1952229</v>
      </c>
      <c r="S4366">
        <v>7396</v>
      </c>
      <c r="T4366">
        <v>157201</v>
      </c>
      <c r="U4366">
        <v>689</v>
      </c>
      <c r="V4366">
        <v>21734</v>
      </c>
      <c r="W4366">
        <v>26.6</v>
      </c>
      <c r="X4366">
        <v>14.5</v>
      </c>
      <c r="Y4366">
        <v>13.1</v>
      </c>
      <c r="Z4366">
        <v>15.3</v>
      </c>
      <c r="AA4366">
        <v>13.1</v>
      </c>
      <c r="AB4366">
        <v>15.7</v>
      </c>
      <c r="AC4366">
        <v>35.6</v>
      </c>
      <c r="AD4366">
        <v>20.6</v>
      </c>
    </row>
    <row r="4367" spans="1:30" x14ac:dyDescent="0.45">
      <c r="A4367" t="s">
        <v>295</v>
      </c>
      <c r="B4367">
        <v>34060</v>
      </c>
      <c r="C4367" t="s">
        <v>708</v>
      </c>
      <c r="E4367" t="s">
        <v>43</v>
      </c>
      <c r="F4367" t="s">
        <v>44</v>
      </c>
      <c r="G4367" t="s">
        <v>45</v>
      </c>
      <c r="H4367">
        <v>1</v>
      </c>
      <c r="I4367" t="s">
        <v>32</v>
      </c>
      <c r="J4367">
        <v>1</v>
      </c>
      <c r="K4367" t="s">
        <v>32</v>
      </c>
      <c r="L4367">
        <v>0</v>
      </c>
      <c r="M4367" t="s">
        <v>32</v>
      </c>
      <c r="N4367">
        <v>2012</v>
      </c>
      <c r="O4367">
        <v>364</v>
      </c>
      <c r="P4367">
        <v>158972</v>
      </c>
      <c r="Q4367">
        <v>123</v>
      </c>
      <c r="R4367">
        <v>132286</v>
      </c>
      <c r="S4367">
        <v>768</v>
      </c>
      <c r="T4367">
        <v>23035</v>
      </c>
      <c r="U4367">
        <v>241</v>
      </c>
      <c r="W4367">
        <v>26.5</v>
      </c>
      <c r="X4367">
        <v>35.700000000000003</v>
      </c>
      <c r="Y4367">
        <v>35.4</v>
      </c>
      <c r="Z4367">
        <v>43.9</v>
      </c>
      <c r="AA4367">
        <v>37</v>
      </c>
      <c r="AB4367">
        <v>35.799999999999997</v>
      </c>
      <c r="AC4367">
        <v>41.1</v>
      </c>
    </row>
    <row r="4368" spans="1:30" x14ac:dyDescent="0.45">
      <c r="A4368" t="s">
        <v>295</v>
      </c>
      <c r="B4368">
        <v>34060</v>
      </c>
      <c r="C4368" t="s">
        <v>708</v>
      </c>
      <c r="E4368">
        <v>51</v>
      </c>
      <c r="F4368" t="s">
        <v>46</v>
      </c>
      <c r="H4368">
        <v>1</v>
      </c>
      <c r="I4368" t="s">
        <v>32</v>
      </c>
      <c r="J4368">
        <v>1</v>
      </c>
      <c r="K4368" t="s">
        <v>32</v>
      </c>
      <c r="L4368">
        <v>0</v>
      </c>
      <c r="M4368" t="s">
        <v>32</v>
      </c>
      <c r="N4368">
        <v>2012</v>
      </c>
      <c r="O4368">
        <v>153</v>
      </c>
      <c r="P4368">
        <v>171127</v>
      </c>
      <c r="Q4368">
        <v>32</v>
      </c>
      <c r="R4368">
        <v>168937</v>
      </c>
      <c r="S4368">
        <v>822</v>
      </c>
      <c r="T4368">
        <v>33106</v>
      </c>
      <c r="U4368">
        <v>121</v>
      </c>
      <c r="V4368">
        <v>2190</v>
      </c>
      <c r="W4368">
        <v>42.4</v>
      </c>
      <c r="X4368">
        <v>6.6</v>
      </c>
      <c r="Y4368">
        <v>36.299999999999997</v>
      </c>
      <c r="Z4368">
        <v>6.9</v>
      </c>
      <c r="AA4368">
        <v>33.5</v>
      </c>
      <c r="AB4368">
        <v>12.4</v>
      </c>
      <c r="AC4368">
        <v>44.4</v>
      </c>
      <c r="AD4368">
        <v>18.100000000000001</v>
      </c>
    </row>
    <row r="4369" spans="1:30" x14ac:dyDescent="0.45">
      <c r="A4369" t="s">
        <v>295</v>
      </c>
      <c r="B4369">
        <v>34060</v>
      </c>
      <c r="C4369" t="s">
        <v>708</v>
      </c>
      <c r="E4369">
        <v>52</v>
      </c>
      <c r="F4369" t="s">
        <v>47</v>
      </c>
      <c r="G4369" t="s">
        <v>48</v>
      </c>
      <c r="H4369">
        <v>1</v>
      </c>
      <c r="I4369" t="s">
        <v>32</v>
      </c>
      <c r="J4369">
        <v>1</v>
      </c>
      <c r="K4369" t="s">
        <v>32</v>
      </c>
      <c r="L4369">
        <v>0</v>
      </c>
      <c r="M4369" t="s">
        <v>32</v>
      </c>
      <c r="N4369">
        <v>2012</v>
      </c>
      <c r="O4369">
        <v>256</v>
      </c>
      <c r="P4369">
        <v>178665</v>
      </c>
      <c r="Q4369">
        <v>48</v>
      </c>
      <c r="R4369">
        <v>172906</v>
      </c>
      <c r="S4369">
        <v>872</v>
      </c>
      <c r="T4369">
        <v>46091</v>
      </c>
      <c r="U4369">
        <v>207</v>
      </c>
      <c r="V4369">
        <v>5759</v>
      </c>
      <c r="W4369">
        <v>39.799999999999997</v>
      </c>
      <c r="X4369">
        <v>7.3</v>
      </c>
      <c r="Y4369">
        <v>43.9</v>
      </c>
      <c r="Z4369">
        <v>7.4</v>
      </c>
      <c r="AA4369">
        <v>15.2</v>
      </c>
      <c r="AB4369">
        <v>13.6</v>
      </c>
      <c r="AC4369">
        <v>45.2</v>
      </c>
      <c r="AD4369">
        <v>37.9</v>
      </c>
    </row>
    <row r="4370" spans="1:30" x14ac:dyDescent="0.45">
      <c r="A4370" t="s">
        <v>295</v>
      </c>
      <c r="B4370">
        <v>34060</v>
      </c>
      <c r="C4370" t="s">
        <v>708</v>
      </c>
      <c r="E4370">
        <v>53</v>
      </c>
      <c r="F4370" t="s">
        <v>49</v>
      </c>
      <c r="H4370">
        <v>1</v>
      </c>
      <c r="I4370" t="s">
        <v>32</v>
      </c>
      <c r="J4370">
        <v>1</v>
      </c>
      <c r="K4370" t="s">
        <v>32</v>
      </c>
      <c r="L4370">
        <v>0</v>
      </c>
      <c r="M4370" t="s">
        <v>32</v>
      </c>
      <c r="N4370">
        <v>2012</v>
      </c>
      <c r="O4370">
        <v>1231</v>
      </c>
      <c r="P4370">
        <v>245369</v>
      </c>
      <c r="Q4370">
        <v>183</v>
      </c>
      <c r="R4370">
        <v>143165</v>
      </c>
      <c r="S4370">
        <v>702</v>
      </c>
      <c r="T4370">
        <v>20438</v>
      </c>
      <c r="U4370">
        <v>1048</v>
      </c>
      <c r="V4370">
        <v>102204</v>
      </c>
      <c r="W4370">
        <v>20.6</v>
      </c>
      <c r="X4370">
        <v>30</v>
      </c>
      <c r="Y4370">
        <v>19.3</v>
      </c>
      <c r="Z4370">
        <v>23.2</v>
      </c>
      <c r="AA4370">
        <v>13.5</v>
      </c>
      <c r="AB4370">
        <v>11</v>
      </c>
      <c r="AC4370">
        <v>23.1</v>
      </c>
      <c r="AD4370">
        <v>46.5</v>
      </c>
    </row>
    <row r="4371" spans="1:30" x14ac:dyDescent="0.45">
      <c r="A4371" t="s">
        <v>295</v>
      </c>
      <c r="B4371">
        <v>34060</v>
      </c>
      <c r="C4371" t="s">
        <v>708</v>
      </c>
      <c r="E4371">
        <v>54</v>
      </c>
      <c r="F4371" t="s">
        <v>50</v>
      </c>
      <c r="H4371">
        <v>1</v>
      </c>
      <c r="I4371" t="s">
        <v>32</v>
      </c>
      <c r="J4371">
        <v>1</v>
      </c>
      <c r="K4371" t="s">
        <v>32</v>
      </c>
      <c r="L4371">
        <v>0</v>
      </c>
      <c r="M4371" t="s">
        <v>32</v>
      </c>
      <c r="N4371">
        <v>2012</v>
      </c>
      <c r="O4371">
        <v>1224</v>
      </c>
      <c r="P4371">
        <v>435607</v>
      </c>
      <c r="Q4371">
        <v>237</v>
      </c>
      <c r="R4371">
        <v>394990</v>
      </c>
      <c r="S4371">
        <v>2390</v>
      </c>
      <c r="T4371">
        <v>106893</v>
      </c>
      <c r="U4371">
        <v>987</v>
      </c>
      <c r="V4371">
        <v>40617</v>
      </c>
      <c r="W4371">
        <v>14.1</v>
      </c>
      <c r="X4371">
        <v>6.5</v>
      </c>
      <c r="Y4371">
        <v>20.9</v>
      </c>
      <c r="Z4371">
        <v>6.9</v>
      </c>
      <c r="AA4371">
        <v>6.2</v>
      </c>
      <c r="AB4371">
        <v>5.3</v>
      </c>
      <c r="AC4371">
        <v>14.2</v>
      </c>
      <c r="AD4371">
        <v>18.2</v>
      </c>
    </row>
    <row r="4372" spans="1:30" x14ac:dyDescent="0.45">
      <c r="A4372" t="s">
        <v>295</v>
      </c>
      <c r="B4372">
        <v>34060</v>
      </c>
      <c r="C4372" t="s">
        <v>708</v>
      </c>
      <c r="E4372">
        <v>56</v>
      </c>
      <c r="F4372" t="s">
        <v>51</v>
      </c>
      <c r="H4372">
        <v>1</v>
      </c>
      <c r="I4372" t="s">
        <v>32</v>
      </c>
      <c r="J4372">
        <v>1</v>
      </c>
      <c r="K4372" t="s">
        <v>32</v>
      </c>
      <c r="L4372">
        <v>0</v>
      </c>
      <c r="M4372" t="s">
        <v>32</v>
      </c>
      <c r="N4372">
        <v>2012</v>
      </c>
      <c r="O4372">
        <v>495</v>
      </c>
      <c r="P4372">
        <v>142706</v>
      </c>
      <c r="Q4372">
        <v>89</v>
      </c>
      <c r="R4372">
        <v>132050</v>
      </c>
      <c r="S4372">
        <v>2666</v>
      </c>
      <c r="T4372">
        <v>66220</v>
      </c>
      <c r="U4372">
        <v>407</v>
      </c>
      <c r="W4372">
        <v>25.3</v>
      </c>
      <c r="X4372">
        <v>16</v>
      </c>
      <c r="Y4372">
        <v>37.299999999999997</v>
      </c>
      <c r="Z4372">
        <v>18.100000000000001</v>
      </c>
      <c r="AA4372">
        <v>14.6</v>
      </c>
      <c r="AB4372">
        <v>17.5</v>
      </c>
      <c r="AC4372">
        <v>26.4</v>
      </c>
    </row>
    <row r="4373" spans="1:30" x14ac:dyDescent="0.45">
      <c r="A4373" t="s">
        <v>295</v>
      </c>
      <c r="B4373">
        <v>34060</v>
      </c>
      <c r="C4373" t="s">
        <v>708</v>
      </c>
      <c r="E4373">
        <v>61</v>
      </c>
      <c r="F4373" t="s">
        <v>52</v>
      </c>
      <c r="H4373">
        <v>1</v>
      </c>
      <c r="I4373" t="s">
        <v>32</v>
      </c>
      <c r="J4373">
        <v>1</v>
      </c>
      <c r="K4373" t="s">
        <v>32</v>
      </c>
      <c r="L4373">
        <v>0</v>
      </c>
      <c r="M4373" t="s">
        <v>32</v>
      </c>
      <c r="N4373">
        <v>2012</v>
      </c>
      <c r="O4373">
        <v>193</v>
      </c>
      <c r="P4373">
        <v>18519</v>
      </c>
      <c r="Q4373">
        <v>25</v>
      </c>
      <c r="R4373">
        <v>17079</v>
      </c>
      <c r="S4373">
        <v>345</v>
      </c>
      <c r="T4373">
        <v>7770</v>
      </c>
      <c r="U4373">
        <v>168</v>
      </c>
      <c r="V4373">
        <v>1440</v>
      </c>
      <c r="W4373">
        <v>28.9</v>
      </c>
      <c r="X4373">
        <v>36</v>
      </c>
      <c r="Y4373">
        <v>44.2</v>
      </c>
      <c r="Z4373">
        <v>40.799999999999997</v>
      </c>
      <c r="AA4373">
        <v>34.5</v>
      </c>
      <c r="AB4373">
        <v>42.4</v>
      </c>
      <c r="AC4373">
        <v>32.299999999999997</v>
      </c>
      <c r="AD4373">
        <v>17.7</v>
      </c>
    </row>
    <row r="4374" spans="1:30" x14ac:dyDescent="0.45">
      <c r="A4374" t="s">
        <v>295</v>
      </c>
      <c r="B4374">
        <v>34060</v>
      </c>
      <c r="C4374" t="s">
        <v>708</v>
      </c>
      <c r="E4374">
        <v>62</v>
      </c>
      <c r="F4374" t="s">
        <v>53</v>
      </c>
      <c r="H4374">
        <v>1</v>
      </c>
      <c r="I4374" t="s">
        <v>32</v>
      </c>
      <c r="J4374">
        <v>1</v>
      </c>
      <c r="K4374" t="s">
        <v>32</v>
      </c>
      <c r="L4374">
        <v>0</v>
      </c>
      <c r="M4374" t="s">
        <v>32</v>
      </c>
      <c r="N4374">
        <v>2012</v>
      </c>
      <c r="O4374">
        <v>773</v>
      </c>
      <c r="P4374">
        <v>1668289</v>
      </c>
      <c r="Q4374">
        <v>219</v>
      </c>
      <c r="R4374">
        <v>1642450</v>
      </c>
      <c r="S4374">
        <v>14478</v>
      </c>
      <c r="T4374">
        <v>590689</v>
      </c>
      <c r="U4374">
        <v>554</v>
      </c>
      <c r="W4374">
        <v>14.4</v>
      </c>
      <c r="X4374">
        <v>3.7</v>
      </c>
      <c r="Y4374">
        <v>13.9</v>
      </c>
      <c r="Z4374">
        <v>3.8</v>
      </c>
      <c r="AA4374">
        <v>4.5999999999999996</v>
      </c>
      <c r="AB4374">
        <v>2.5</v>
      </c>
      <c r="AC4374">
        <v>17.399999999999999</v>
      </c>
    </row>
    <row r="4375" spans="1:30" x14ac:dyDescent="0.45">
      <c r="A4375" t="s">
        <v>295</v>
      </c>
      <c r="B4375">
        <v>34060</v>
      </c>
      <c r="C4375" t="s">
        <v>708</v>
      </c>
      <c r="E4375">
        <v>71</v>
      </c>
      <c r="F4375" t="s">
        <v>54</v>
      </c>
      <c r="H4375">
        <v>1</v>
      </c>
      <c r="I4375" t="s">
        <v>32</v>
      </c>
      <c r="J4375">
        <v>1</v>
      </c>
      <c r="K4375" t="s">
        <v>32</v>
      </c>
      <c r="L4375">
        <v>0</v>
      </c>
      <c r="M4375" t="s">
        <v>32</v>
      </c>
      <c r="N4375">
        <v>2012</v>
      </c>
      <c r="O4375">
        <v>492</v>
      </c>
      <c r="P4375">
        <v>33021</v>
      </c>
      <c r="Q4375">
        <v>59</v>
      </c>
      <c r="R4375">
        <v>24664</v>
      </c>
      <c r="S4375">
        <v>319</v>
      </c>
      <c r="T4375">
        <v>5053</v>
      </c>
      <c r="U4375">
        <v>433</v>
      </c>
      <c r="V4375">
        <v>8357</v>
      </c>
      <c r="W4375">
        <v>18.7</v>
      </c>
      <c r="X4375">
        <v>6.2</v>
      </c>
      <c r="Y4375">
        <v>20.399999999999999</v>
      </c>
      <c r="Z4375">
        <v>7.6</v>
      </c>
      <c r="AA4375">
        <v>19.7</v>
      </c>
      <c r="AB4375">
        <v>11.8</v>
      </c>
      <c r="AC4375">
        <v>20.399999999999999</v>
      </c>
      <c r="AD4375">
        <v>13.6</v>
      </c>
    </row>
    <row r="4376" spans="1:30" x14ac:dyDescent="0.45">
      <c r="A4376" t="s">
        <v>295</v>
      </c>
      <c r="B4376">
        <v>34060</v>
      </c>
      <c r="C4376" t="s">
        <v>708</v>
      </c>
      <c r="E4376">
        <v>72</v>
      </c>
      <c r="F4376" t="s">
        <v>55</v>
      </c>
      <c r="H4376">
        <v>1</v>
      </c>
      <c r="I4376" t="s">
        <v>32</v>
      </c>
      <c r="J4376">
        <v>1</v>
      </c>
      <c r="K4376" t="s">
        <v>32</v>
      </c>
      <c r="L4376">
        <v>0</v>
      </c>
      <c r="M4376" t="s">
        <v>32</v>
      </c>
      <c r="N4376">
        <v>2012</v>
      </c>
      <c r="O4376">
        <v>326</v>
      </c>
      <c r="P4376">
        <v>244278</v>
      </c>
      <c r="Q4376">
        <v>241</v>
      </c>
      <c r="R4376">
        <v>240073</v>
      </c>
      <c r="S4376">
        <v>5625</v>
      </c>
      <c r="T4376">
        <v>67409</v>
      </c>
      <c r="U4376">
        <v>84</v>
      </c>
      <c r="V4376">
        <v>4205</v>
      </c>
      <c r="W4376">
        <v>19.899999999999999</v>
      </c>
      <c r="X4376">
        <v>11.6</v>
      </c>
      <c r="Y4376">
        <v>14.9</v>
      </c>
      <c r="Z4376">
        <v>12.3</v>
      </c>
      <c r="AA4376">
        <v>14.9</v>
      </c>
      <c r="AB4376">
        <v>13.7</v>
      </c>
      <c r="AC4376">
        <v>51.7</v>
      </c>
      <c r="AD4376">
        <v>5.0999999999999996</v>
      </c>
    </row>
    <row r="4377" spans="1:30" x14ac:dyDescent="0.45">
      <c r="A4377" t="s">
        <v>295</v>
      </c>
      <c r="B4377">
        <v>34060</v>
      </c>
      <c r="C4377" t="s">
        <v>708</v>
      </c>
      <c r="E4377">
        <v>81</v>
      </c>
      <c r="F4377" t="s">
        <v>56</v>
      </c>
      <c r="G4377" t="s">
        <v>57</v>
      </c>
      <c r="H4377">
        <v>1</v>
      </c>
      <c r="I4377" t="s">
        <v>32</v>
      </c>
      <c r="J4377">
        <v>1</v>
      </c>
      <c r="K4377" t="s">
        <v>32</v>
      </c>
      <c r="L4377">
        <v>0</v>
      </c>
      <c r="M4377" t="s">
        <v>32</v>
      </c>
      <c r="N4377">
        <v>2012</v>
      </c>
      <c r="O4377">
        <v>852</v>
      </c>
      <c r="P4377">
        <v>72657</v>
      </c>
      <c r="Q4377">
        <v>90</v>
      </c>
      <c r="R4377">
        <v>58088</v>
      </c>
      <c r="S4377">
        <v>666</v>
      </c>
      <c r="T4377">
        <v>17822</v>
      </c>
      <c r="U4377">
        <v>763</v>
      </c>
      <c r="V4377">
        <v>14569</v>
      </c>
      <c r="W4377">
        <v>22.7</v>
      </c>
      <c r="X4377">
        <v>17.8</v>
      </c>
      <c r="Y4377">
        <v>24.6</v>
      </c>
      <c r="Z4377">
        <v>22.4</v>
      </c>
      <c r="AA4377">
        <v>15.2</v>
      </c>
      <c r="AB4377">
        <v>18.3</v>
      </c>
      <c r="AC4377">
        <v>24.5</v>
      </c>
      <c r="AD4377">
        <v>37.9</v>
      </c>
    </row>
    <row r="4378" spans="1:30" x14ac:dyDescent="0.45">
      <c r="A4378" t="s">
        <v>296</v>
      </c>
      <c r="B4378">
        <v>34100</v>
      </c>
      <c r="C4378" t="s">
        <v>709</v>
      </c>
      <c r="E4378">
        <v>0</v>
      </c>
      <c r="F4378" t="s">
        <v>31</v>
      </c>
      <c r="H4378">
        <v>1</v>
      </c>
      <c r="I4378" t="s">
        <v>32</v>
      </c>
      <c r="J4378">
        <v>1</v>
      </c>
      <c r="K4378" t="s">
        <v>32</v>
      </c>
      <c r="L4378">
        <v>0</v>
      </c>
      <c r="M4378" t="s">
        <v>32</v>
      </c>
      <c r="N4378">
        <v>2012</v>
      </c>
      <c r="O4378">
        <v>7752</v>
      </c>
      <c r="P4378">
        <v>9320124</v>
      </c>
      <c r="Q4378">
        <v>1562</v>
      </c>
      <c r="R4378">
        <v>9042390</v>
      </c>
      <c r="S4378">
        <v>35838</v>
      </c>
      <c r="T4378">
        <v>1200188</v>
      </c>
      <c r="U4378">
        <v>6190</v>
      </c>
      <c r="V4378">
        <v>277734</v>
      </c>
      <c r="W4378">
        <v>4.9000000000000004</v>
      </c>
      <c r="X4378">
        <v>6.7</v>
      </c>
      <c r="Y4378">
        <v>8.6</v>
      </c>
      <c r="Z4378">
        <v>7.2</v>
      </c>
      <c r="AA4378">
        <v>5.3</v>
      </c>
      <c r="AB4378">
        <v>7.5</v>
      </c>
      <c r="AC4378">
        <v>6.2</v>
      </c>
      <c r="AD4378">
        <v>17</v>
      </c>
    </row>
    <row r="4379" spans="1:30" x14ac:dyDescent="0.45">
      <c r="A4379" t="s">
        <v>296</v>
      </c>
      <c r="B4379">
        <v>34100</v>
      </c>
      <c r="C4379" t="s">
        <v>709</v>
      </c>
      <c r="E4379">
        <v>11</v>
      </c>
      <c r="F4379" t="s">
        <v>33</v>
      </c>
      <c r="G4379" t="s">
        <v>34</v>
      </c>
      <c r="H4379">
        <v>1</v>
      </c>
      <c r="I4379" t="s">
        <v>32</v>
      </c>
      <c r="J4379">
        <v>1</v>
      </c>
      <c r="K4379" t="s">
        <v>32</v>
      </c>
      <c r="L4379">
        <v>0</v>
      </c>
      <c r="M4379" t="s">
        <v>32</v>
      </c>
      <c r="N4379">
        <v>2012</v>
      </c>
      <c r="O4379">
        <v>63</v>
      </c>
      <c r="Q4379">
        <v>0</v>
      </c>
      <c r="U4379">
        <v>63</v>
      </c>
      <c r="W4379">
        <v>57.8</v>
      </c>
      <c r="Y4379">
        <v>0</v>
      </c>
      <c r="AC4379">
        <v>55.1</v>
      </c>
    </row>
    <row r="4380" spans="1:30" x14ac:dyDescent="0.45">
      <c r="A4380" t="s">
        <v>296</v>
      </c>
      <c r="B4380">
        <v>34100</v>
      </c>
      <c r="C4380" t="s">
        <v>709</v>
      </c>
      <c r="E4380">
        <v>23</v>
      </c>
      <c r="F4380" t="s">
        <v>37</v>
      </c>
      <c r="H4380">
        <v>1</v>
      </c>
      <c r="I4380" t="s">
        <v>32</v>
      </c>
      <c r="J4380">
        <v>1</v>
      </c>
      <c r="K4380" t="s">
        <v>32</v>
      </c>
      <c r="L4380">
        <v>0</v>
      </c>
      <c r="M4380" t="s">
        <v>32</v>
      </c>
      <c r="N4380">
        <v>2012</v>
      </c>
      <c r="O4380">
        <v>989</v>
      </c>
      <c r="P4380">
        <v>102770</v>
      </c>
      <c r="Q4380">
        <v>66</v>
      </c>
      <c r="R4380">
        <v>45073</v>
      </c>
      <c r="S4380">
        <v>486</v>
      </c>
      <c r="T4380">
        <v>15870</v>
      </c>
      <c r="U4380">
        <v>923</v>
      </c>
      <c r="W4380">
        <v>18.5</v>
      </c>
      <c r="X4380">
        <v>29.3</v>
      </c>
      <c r="Y4380">
        <v>55.1</v>
      </c>
      <c r="Z4380">
        <v>18.8</v>
      </c>
      <c r="AA4380">
        <v>29</v>
      </c>
      <c r="AB4380">
        <v>17.8</v>
      </c>
      <c r="AC4380">
        <v>19.100000000000001</v>
      </c>
    </row>
    <row r="4381" spans="1:30" x14ac:dyDescent="0.45">
      <c r="A4381" t="s">
        <v>296</v>
      </c>
      <c r="B4381">
        <v>34100</v>
      </c>
      <c r="C4381" t="s">
        <v>709</v>
      </c>
      <c r="E4381" t="s">
        <v>38</v>
      </c>
      <c r="F4381" t="s">
        <v>39</v>
      </c>
      <c r="H4381">
        <v>1</v>
      </c>
      <c r="I4381" t="s">
        <v>32</v>
      </c>
      <c r="J4381">
        <v>1</v>
      </c>
      <c r="K4381" t="s">
        <v>32</v>
      </c>
      <c r="L4381">
        <v>0</v>
      </c>
      <c r="M4381" t="s">
        <v>32</v>
      </c>
      <c r="N4381">
        <v>2012</v>
      </c>
      <c r="O4381">
        <v>164</v>
      </c>
      <c r="P4381">
        <v>4028614</v>
      </c>
      <c r="Q4381">
        <v>113</v>
      </c>
      <c r="R4381">
        <v>4025727</v>
      </c>
      <c r="S4381">
        <v>9481</v>
      </c>
      <c r="T4381">
        <v>385632</v>
      </c>
      <c r="U4381">
        <v>52</v>
      </c>
      <c r="V4381">
        <v>2887</v>
      </c>
      <c r="W4381">
        <v>14.6</v>
      </c>
      <c r="X4381">
        <v>1.8</v>
      </c>
      <c r="Y4381">
        <v>25.7</v>
      </c>
      <c r="Z4381">
        <v>1.8</v>
      </c>
      <c r="AA4381">
        <v>2.2999999999999998</v>
      </c>
      <c r="AB4381">
        <v>1.8</v>
      </c>
      <c r="AC4381">
        <v>18.7</v>
      </c>
      <c r="AD4381">
        <v>7.1</v>
      </c>
    </row>
    <row r="4382" spans="1:30" x14ac:dyDescent="0.45">
      <c r="A4382" t="s">
        <v>296</v>
      </c>
      <c r="B4382">
        <v>34100</v>
      </c>
      <c r="C4382" t="s">
        <v>709</v>
      </c>
      <c r="E4382">
        <v>42</v>
      </c>
      <c r="F4382" t="s">
        <v>40</v>
      </c>
      <c r="H4382">
        <v>1</v>
      </c>
      <c r="I4382" t="s">
        <v>32</v>
      </c>
      <c r="J4382">
        <v>1</v>
      </c>
      <c r="K4382" t="s">
        <v>32</v>
      </c>
      <c r="L4382">
        <v>0</v>
      </c>
      <c r="M4382" t="s">
        <v>32</v>
      </c>
      <c r="N4382">
        <v>2012</v>
      </c>
      <c r="O4382">
        <v>168</v>
      </c>
      <c r="P4382">
        <v>1138905</v>
      </c>
      <c r="Q4382">
        <v>83</v>
      </c>
      <c r="R4382">
        <v>1136733</v>
      </c>
      <c r="S4382">
        <v>1079</v>
      </c>
      <c r="T4382">
        <v>47044</v>
      </c>
      <c r="U4382">
        <v>85</v>
      </c>
      <c r="V4382">
        <v>2173</v>
      </c>
      <c r="W4382">
        <v>27.9</v>
      </c>
      <c r="X4382">
        <v>2.7</v>
      </c>
      <c r="Y4382">
        <v>39.299999999999997</v>
      </c>
      <c r="Z4382">
        <v>2.8</v>
      </c>
      <c r="AA4382">
        <v>21.9</v>
      </c>
      <c r="AB4382">
        <v>21.8</v>
      </c>
      <c r="AC4382">
        <v>42.2</v>
      </c>
      <c r="AD4382">
        <v>25</v>
      </c>
    </row>
    <row r="4383" spans="1:30" x14ac:dyDescent="0.45">
      <c r="A4383" t="s">
        <v>296</v>
      </c>
      <c r="B4383">
        <v>34100</v>
      </c>
      <c r="C4383" t="s">
        <v>709</v>
      </c>
      <c r="E4383" t="s">
        <v>41</v>
      </c>
      <c r="F4383" t="s">
        <v>42</v>
      </c>
      <c r="H4383">
        <v>1</v>
      </c>
      <c r="I4383" t="s">
        <v>32</v>
      </c>
      <c r="J4383">
        <v>1</v>
      </c>
      <c r="K4383" t="s">
        <v>32</v>
      </c>
      <c r="L4383">
        <v>0</v>
      </c>
      <c r="M4383" t="s">
        <v>32</v>
      </c>
      <c r="N4383">
        <v>2012</v>
      </c>
      <c r="O4383">
        <v>1024</v>
      </c>
      <c r="P4383">
        <v>2215100</v>
      </c>
      <c r="Q4383">
        <v>341</v>
      </c>
      <c r="R4383">
        <v>2171094</v>
      </c>
      <c r="S4383">
        <v>6912</v>
      </c>
      <c r="T4383">
        <v>188061</v>
      </c>
      <c r="U4383">
        <v>682</v>
      </c>
      <c r="W4383">
        <v>14.2</v>
      </c>
      <c r="X4383">
        <v>28.6</v>
      </c>
      <c r="Y4383">
        <v>22.8</v>
      </c>
      <c r="Z4383">
        <v>30.2</v>
      </c>
      <c r="AA4383">
        <v>17.2</v>
      </c>
      <c r="AB4383">
        <v>31</v>
      </c>
      <c r="AC4383">
        <v>20.6</v>
      </c>
    </row>
    <row r="4384" spans="1:30" x14ac:dyDescent="0.45">
      <c r="A4384" t="s">
        <v>296</v>
      </c>
      <c r="B4384">
        <v>34100</v>
      </c>
      <c r="C4384" t="s">
        <v>709</v>
      </c>
      <c r="E4384" t="s">
        <v>43</v>
      </c>
      <c r="F4384" t="s">
        <v>44</v>
      </c>
      <c r="G4384" t="s">
        <v>45</v>
      </c>
      <c r="H4384">
        <v>1</v>
      </c>
      <c r="I4384" t="s">
        <v>32</v>
      </c>
      <c r="J4384">
        <v>1</v>
      </c>
      <c r="K4384" t="s">
        <v>32</v>
      </c>
      <c r="L4384">
        <v>0</v>
      </c>
      <c r="M4384" t="s">
        <v>32</v>
      </c>
      <c r="N4384">
        <v>2012</v>
      </c>
      <c r="O4384">
        <v>288</v>
      </c>
      <c r="P4384">
        <v>224416</v>
      </c>
      <c r="Q4384">
        <v>57</v>
      </c>
      <c r="R4384">
        <v>204726</v>
      </c>
      <c r="S4384">
        <v>1665</v>
      </c>
      <c r="T4384">
        <v>89676</v>
      </c>
      <c r="U4384">
        <v>231</v>
      </c>
      <c r="V4384">
        <v>19690</v>
      </c>
      <c r="W4384">
        <v>20.100000000000001</v>
      </c>
      <c r="X4384">
        <v>5.3</v>
      </c>
      <c r="Y4384">
        <v>33.700000000000003</v>
      </c>
      <c r="Z4384">
        <v>5.7</v>
      </c>
      <c r="AA4384">
        <v>3.8</v>
      </c>
      <c r="AB4384">
        <v>4.0999999999999996</v>
      </c>
      <c r="AC4384">
        <v>24.8</v>
      </c>
      <c r="AD4384">
        <v>29.4</v>
      </c>
    </row>
    <row r="4385" spans="1:30" x14ac:dyDescent="0.45">
      <c r="A4385" t="s">
        <v>296</v>
      </c>
      <c r="B4385">
        <v>34100</v>
      </c>
      <c r="C4385" t="s">
        <v>709</v>
      </c>
      <c r="E4385">
        <v>51</v>
      </c>
      <c r="F4385" t="s">
        <v>46</v>
      </c>
      <c r="H4385">
        <v>1</v>
      </c>
      <c r="I4385" t="s">
        <v>32</v>
      </c>
      <c r="J4385">
        <v>1</v>
      </c>
      <c r="K4385" t="s">
        <v>32</v>
      </c>
      <c r="L4385">
        <v>0</v>
      </c>
      <c r="M4385" t="s">
        <v>32</v>
      </c>
      <c r="N4385">
        <v>2012</v>
      </c>
      <c r="O4385">
        <v>124</v>
      </c>
      <c r="P4385">
        <v>82018</v>
      </c>
      <c r="Q4385">
        <v>17</v>
      </c>
      <c r="R4385">
        <v>80856</v>
      </c>
      <c r="S4385">
        <v>402</v>
      </c>
      <c r="T4385">
        <v>12748</v>
      </c>
      <c r="U4385">
        <v>108</v>
      </c>
      <c r="V4385">
        <v>1162</v>
      </c>
      <c r="W4385">
        <v>42.5</v>
      </c>
      <c r="X4385">
        <v>7.7</v>
      </c>
      <c r="Y4385">
        <v>75.5</v>
      </c>
      <c r="Z4385">
        <v>8.3000000000000007</v>
      </c>
      <c r="AA4385">
        <v>32.6</v>
      </c>
      <c r="AB4385">
        <v>21.4</v>
      </c>
      <c r="AC4385">
        <v>50</v>
      </c>
      <c r="AD4385">
        <v>23.9</v>
      </c>
    </row>
    <row r="4386" spans="1:30" x14ac:dyDescent="0.45">
      <c r="A4386" t="s">
        <v>296</v>
      </c>
      <c r="B4386">
        <v>34100</v>
      </c>
      <c r="C4386" t="s">
        <v>709</v>
      </c>
      <c r="E4386">
        <v>52</v>
      </c>
      <c r="F4386" t="s">
        <v>47</v>
      </c>
      <c r="G4386" t="s">
        <v>48</v>
      </c>
      <c r="H4386">
        <v>1</v>
      </c>
      <c r="I4386" t="s">
        <v>32</v>
      </c>
      <c r="J4386">
        <v>1</v>
      </c>
      <c r="K4386" t="s">
        <v>32</v>
      </c>
      <c r="L4386">
        <v>0</v>
      </c>
      <c r="M4386" t="s">
        <v>32</v>
      </c>
      <c r="N4386">
        <v>2012</v>
      </c>
      <c r="O4386">
        <v>311</v>
      </c>
      <c r="P4386">
        <v>126070</v>
      </c>
      <c r="Q4386">
        <v>114</v>
      </c>
      <c r="R4386">
        <v>120879</v>
      </c>
      <c r="S4386">
        <v>729</v>
      </c>
      <c r="T4386">
        <v>28394</v>
      </c>
      <c r="U4386">
        <v>198</v>
      </c>
      <c r="V4386">
        <v>5191</v>
      </c>
      <c r="W4386">
        <v>35.799999999999997</v>
      </c>
      <c r="X4386">
        <v>22.6</v>
      </c>
      <c r="Y4386">
        <v>36.299999999999997</v>
      </c>
      <c r="Z4386">
        <v>24.9</v>
      </c>
      <c r="AA4386">
        <v>21.8</v>
      </c>
      <c r="AB4386">
        <v>28.6</v>
      </c>
      <c r="AC4386">
        <v>43.7</v>
      </c>
      <c r="AD4386">
        <v>37.1</v>
      </c>
    </row>
    <row r="4387" spans="1:30" x14ac:dyDescent="0.45">
      <c r="A4387" t="s">
        <v>296</v>
      </c>
      <c r="B4387">
        <v>34100</v>
      </c>
      <c r="C4387" t="s">
        <v>709</v>
      </c>
      <c r="E4387">
        <v>53</v>
      </c>
      <c r="F4387" t="s">
        <v>49</v>
      </c>
      <c r="H4387">
        <v>1</v>
      </c>
      <c r="I4387" t="s">
        <v>32</v>
      </c>
      <c r="J4387">
        <v>1</v>
      </c>
      <c r="K4387" t="s">
        <v>32</v>
      </c>
      <c r="L4387">
        <v>0</v>
      </c>
      <c r="M4387" t="s">
        <v>32</v>
      </c>
      <c r="N4387">
        <v>2012</v>
      </c>
      <c r="O4387">
        <v>542</v>
      </c>
      <c r="P4387">
        <v>123167</v>
      </c>
      <c r="Q4387">
        <v>66</v>
      </c>
      <c r="R4387">
        <v>57992</v>
      </c>
      <c r="S4387">
        <v>264</v>
      </c>
      <c r="T4387">
        <v>7349</v>
      </c>
      <c r="U4387">
        <v>475</v>
      </c>
      <c r="V4387">
        <v>65175</v>
      </c>
      <c r="W4387">
        <v>25.5</v>
      </c>
      <c r="X4387">
        <v>24.7</v>
      </c>
      <c r="Y4387">
        <v>51.7</v>
      </c>
      <c r="Z4387">
        <v>12.3</v>
      </c>
      <c r="AA4387">
        <v>21.1</v>
      </c>
      <c r="AB4387">
        <v>10.6</v>
      </c>
      <c r="AC4387">
        <v>31.5</v>
      </c>
      <c r="AD4387">
        <v>48.3</v>
      </c>
    </row>
    <row r="4388" spans="1:30" x14ac:dyDescent="0.45">
      <c r="A4388" t="s">
        <v>296</v>
      </c>
      <c r="B4388">
        <v>34100</v>
      </c>
      <c r="C4388" t="s">
        <v>709</v>
      </c>
      <c r="E4388">
        <v>54</v>
      </c>
      <c r="F4388" t="s">
        <v>50</v>
      </c>
      <c r="H4388">
        <v>1</v>
      </c>
      <c r="I4388" t="s">
        <v>32</v>
      </c>
      <c r="J4388">
        <v>1</v>
      </c>
      <c r="K4388" t="s">
        <v>32</v>
      </c>
      <c r="L4388">
        <v>0</v>
      </c>
      <c r="M4388" t="s">
        <v>32</v>
      </c>
      <c r="N4388">
        <v>2012</v>
      </c>
      <c r="O4388">
        <v>460</v>
      </c>
      <c r="P4388">
        <v>40545</v>
      </c>
      <c r="Q4388">
        <v>38</v>
      </c>
      <c r="R4388">
        <v>25187</v>
      </c>
      <c r="S4388">
        <v>202</v>
      </c>
      <c r="T4388">
        <v>6856</v>
      </c>
      <c r="U4388">
        <v>422</v>
      </c>
      <c r="V4388">
        <v>15358</v>
      </c>
      <c r="W4388">
        <v>24</v>
      </c>
      <c r="X4388">
        <v>26.3</v>
      </c>
      <c r="Y4388">
        <v>64.3</v>
      </c>
      <c r="Z4388">
        <v>37.5</v>
      </c>
      <c r="AA4388">
        <v>61.7</v>
      </c>
      <c r="AB4388">
        <v>66.099999999999994</v>
      </c>
      <c r="AC4388">
        <v>25.7</v>
      </c>
      <c r="AD4388">
        <v>46.8</v>
      </c>
    </row>
    <row r="4389" spans="1:30" x14ac:dyDescent="0.45">
      <c r="A4389" t="s">
        <v>296</v>
      </c>
      <c r="B4389">
        <v>34100</v>
      </c>
      <c r="C4389" t="s">
        <v>709</v>
      </c>
      <c r="E4389">
        <v>56</v>
      </c>
      <c r="F4389" t="s">
        <v>51</v>
      </c>
      <c r="H4389">
        <v>1</v>
      </c>
      <c r="I4389" t="s">
        <v>32</v>
      </c>
      <c r="J4389">
        <v>1</v>
      </c>
      <c r="K4389" t="s">
        <v>32</v>
      </c>
      <c r="L4389">
        <v>0</v>
      </c>
      <c r="M4389" t="s">
        <v>32</v>
      </c>
      <c r="N4389">
        <v>2012</v>
      </c>
      <c r="O4389">
        <v>908</v>
      </c>
      <c r="P4389">
        <v>85134</v>
      </c>
      <c r="Q4389">
        <v>113</v>
      </c>
      <c r="R4389">
        <v>74228</v>
      </c>
      <c r="S4389">
        <v>2057</v>
      </c>
      <c r="T4389">
        <v>44074</v>
      </c>
      <c r="U4389">
        <v>795</v>
      </c>
      <c r="V4389">
        <v>10906</v>
      </c>
      <c r="W4389">
        <v>15.4</v>
      </c>
      <c r="X4389">
        <v>10.7</v>
      </c>
      <c r="Y4389">
        <v>35.799999999999997</v>
      </c>
      <c r="Z4389">
        <v>12.8</v>
      </c>
      <c r="AA4389">
        <v>5.6</v>
      </c>
      <c r="AB4389">
        <v>4.5999999999999996</v>
      </c>
      <c r="AC4389">
        <v>15.3</v>
      </c>
      <c r="AD4389">
        <v>23.6</v>
      </c>
    </row>
    <row r="4390" spans="1:30" x14ac:dyDescent="0.45">
      <c r="A4390" t="s">
        <v>296</v>
      </c>
      <c r="B4390">
        <v>34100</v>
      </c>
      <c r="C4390" t="s">
        <v>709</v>
      </c>
      <c r="E4390">
        <v>61</v>
      </c>
      <c r="F4390" t="s">
        <v>52</v>
      </c>
      <c r="H4390">
        <v>1</v>
      </c>
      <c r="I4390" t="s">
        <v>32</v>
      </c>
      <c r="J4390">
        <v>1</v>
      </c>
      <c r="K4390" t="s">
        <v>32</v>
      </c>
      <c r="L4390">
        <v>0</v>
      </c>
      <c r="M4390" t="s">
        <v>32</v>
      </c>
      <c r="N4390">
        <v>2012</v>
      </c>
      <c r="O4390">
        <v>67</v>
      </c>
      <c r="P4390">
        <v>30475</v>
      </c>
      <c r="Q4390">
        <v>6</v>
      </c>
      <c r="R4390">
        <v>30160</v>
      </c>
      <c r="S4390">
        <v>746</v>
      </c>
      <c r="T4390">
        <v>14300</v>
      </c>
      <c r="U4390">
        <v>61</v>
      </c>
      <c r="V4390">
        <v>316</v>
      </c>
      <c r="W4390">
        <v>49.6</v>
      </c>
      <c r="X4390">
        <v>4.4000000000000004</v>
      </c>
      <c r="Y4390">
        <v>0</v>
      </c>
      <c r="Z4390">
        <v>4.7</v>
      </c>
      <c r="AA4390">
        <v>5.2</v>
      </c>
      <c r="AB4390">
        <v>4.9000000000000004</v>
      </c>
      <c r="AC4390">
        <v>52</v>
      </c>
      <c r="AD4390">
        <v>35.200000000000003</v>
      </c>
    </row>
    <row r="4391" spans="1:30" x14ac:dyDescent="0.45">
      <c r="A4391" t="s">
        <v>296</v>
      </c>
      <c r="B4391">
        <v>34100</v>
      </c>
      <c r="C4391" t="s">
        <v>709</v>
      </c>
      <c r="E4391">
        <v>62</v>
      </c>
      <c r="F4391" t="s">
        <v>53</v>
      </c>
      <c r="H4391">
        <v>1</v>
      </c>
      <c r="I4391" t="s">
        <v>32</v>
      </c>
      <c r="J4391">
        <v>1</v>
      </c>
      <c r="K4391" t="s">
        <v>32</v>
      </c>
      <c r="L4391">
        <v>0</v>
      </c>
      <c r="M4391" t="s">
        <v>32</v>
      </c>
      <c r="N4391">
        <v>2012</v>
      </c>
      <c r="O4391">
        <v>521</v>
      </c>
      <c r="P4391">
        <v>513727</v>
      </c>
      <c r="Q4391">
        <v>211</v>
      </c>
      <c r="R4391">
        <v>504977</v>
      </c>
      <c r="S4391">
        <v>5939</v>
      </c>
      <c r="T4391">
        <v>209712</v>
      </c>
      <c r="U4391">
        <v>310</v>
      </c>
      <c r="V4391">
        <v>8750</v>
      </c>
      <c r="W4391">
        <v>11.4</v>
      </c>
      <c r="X4391">
        <v>27.3</v>
      </c>
      <c r="Y4391">
        <v>37.200000000000003</v>
      </c>
      <c r="Z4391">
        <v>29.1</v>
      </c>
      <c r="AA4391">
        <v>23.9</v>
      </c>
      <c r="AB4391">
        <v>34.799999999999997</v>
      </c>
      <c r="AC4391">
        <v>18.8</v>
      </c>
      <c r="AD4391">
        <v>48.5</v>
      </c>
    </row>
    <row r="4392" spans="1:30" x14ac:dyDescent="0.45">
      <c r="A4392" t="s">
        <v>296</v>
      </c>
      <c r="B4392">
        <v>34100</v>
      </c>
      <c r="C4392" t="s">
        <v>709</v>
      </c>
      <c r="E4392">
        <v>71</v>
      </c>
      <c r="F4392" t="s">
        <v>54</v>
      </c>
      <c r="H4392">
        <v>1</v>
      </c>
      <c r="I4392" t="s">
        <v>32</v>
      </c>
      <c r="J4392">
        <v>1</v>
      </c>
      <c r="K4392" t="s">
        <v>32</v>
      </c>
      <c r="L4392">
        <v>0</v>
      </c>
      <c r="M4392" t="s">
        <v>32</v>
      </c>
      <c r="N4392">
        <v>2012</v>
      </c>
      <c r="O4392">
        <v>284</v>
      </c>
      <c r="P4392">
        <v>16938</v>
      </c>
      <c r="Q4392">
        <v>46</v>
      </c>
      <c r="U4392">
        <v>238</v>
      </c>
      <c r="W4392">
        <v>38.5</v>
      </c>
      <c r="X4392">
        <v>41.8</v>
      </c>
      <c r="Y4392">
        <v>49.3</v>
      </c>
      <c r="AC4392">
        <v>40.299999999999997</v>
      </c>
    </row>
    <row r="4393" spans="1:30" x14ac:dyDescent="0.45">
      <c r="A4393" t="s">
        <v>296</v>
      </c>
      <c r="B4393">
        <v>34100</v>
      </c>
      <c r="C4393" t="s">
        <v>709</v>
      </c>
      <c r="E4393">
        <v>72</v>
      </c>
      <c r="F4393" t="s">
        <v>55</v>
      </c>
      <c r="H4393">
        <v>1</v>
      </c>
      <c r="I4393" t="s">
        <v>32</v>
      </c>
      <c r="J4393">
        <v>1</v>
      </c>
      <c r="K4393" t="s">
        <v>32</v>
      </c>
      <c r="L4393">
        <v>0</v>
      </c>
      <c r="M4393" t="s">
        <v>32</v>
      </c>
      <c r="N4393">
        <v>2012</v>
      </c>
      <c r="O4393">
        <v>329</v>
      </c>
      <c r="P4393">
        <v>217834</v>
      </c>
      <c r="Q4393">
        <v>204</v>
      </c>
      <c r="R4393">
        <v>212981</v>
      </c>
      <c r="S4393">
        <v>4128</v>
      </c>
      <c r="T4393">
        <v>55501</v>
      </c>
      <c r="U4393">
        <v>126</v>
      </c>
      <c r="W4393">
        <v>36.4</v>
      </c>
      <c r="X4393">
        <v>26.8</v>
      </c>
      <c r="Y4393">
        <v>35.1</v>
      </c>
      <c r="Z4393">
        <v>28.8</v>
      </c>
      <c r="AA4393">
        <v>27.3</v>
      </c>
      <c r="AB4393">
        <v>28.7</v>
      </c>
      <c r="AC4393">
        <v>74.099999999999994</v>
      </c>
    </row>
    <row r="4394" spans="1:30" x14ac:dyDescent="0.45">
      <c r="A4394" t="s">
        <v>296</v>
      </c>
      <c r="B4394">
        <v>34100</v>
      </c>
      <c r="C4394" t="s">
        <v>709</v>
      </c>
      <c r="E4394">
        <v>81</v>
      </c>
      <c r="F4394" t="s">
        <v>56</v>
      </c>
      <c r="G4394" t="s">
        <v>57</v>
      </c>
      <c r="H4394">
        <v>1</v>
      </c>
      <c r="I4394" t="s">
        <v>32</v>
      </c>
      <c r="J4394">
        <v>1</v>
      </c>
      <c r="K4394" t="s">
        <v>32</v>
      </c>
      <c r="L4394">
        <v>0</v>
      </c>
      <c r="M4394" t="s">
        <v>32</v>
      </c>
      <c r="N4394">
        <v>2012</v>
      </c>
      <c r="O4394">
        <v>1512</v>
      </c>
      <c r="P4394">
        <v>56196</v>
      </c>
      <c r="Q4394">
        <v>96</v>
      </c>
      <c r="U4394">
        <v>1416</v>
      </c>
      <c r="V4394">
        <v>32695</v>
      </c>
      <c r="W4394">
        <v>18.899999999999999</v>
      </c>
      <c r="X4394">
        <v>25.9</v>
      </c>
      <c r="Y4394">
        <v>62.3</v>
      </c>
      <c r="AC4394">
        <v>19.600000000000001</v>
      </c>
      <c r="AD4394">
        <v>29</v>
      </c>
    </row>
    <row r="4395" spans="1:30" x14ac:dyDescent="0.45">
      <c r="A4395" t="s">
        <v>297</v>
      </c>
      <c r="B4395">
        <v>34580</v>
      </c>
      <c r="C4395" t="s">
        <v>710</v>
      </c>
      <c r="E4395">
        <v>0</v>
      </c>
      <c r="F4395" t="s">
        <v>31</v>
      </c>
      <c r="H4395">
        <v>1</v>
      </c>
      <c r="I4395" t="s">
        <v>32</v>
      </c>
      <c r="J4395">
        <v>1</v>
      </c>
      <c r="K4395" t="s">
        <v>32</v>
      </c>
      <c r="L4395">
        <v>0</v>
      </c>
      <c r="M4395" t="s">
        <v>32</v>
      </c>
      <c r="N4395">
        <v>2012</v>
      </c>
      <c r="O4395">
        <v>9501</v>
      </c>
      <c r="P4395">
        <v>18049674</v>
      </c>
      <c r="Q4395">
        <v>2741</v>
      </c>
      <c r="R4395">
        <v>17660620</v>
      </c>
      <c r="S4395">
        <v>30586</v>
      </c>
      <c r="T4395">
        <v>1210571</v>
      </c>
      <c r="U4395">
        <v>6761</v>
      </c>
      <c r="V4395">
        <v>389055</v>
      </c>
      <c r="W4395">
        <v>6.1</v>
      </c>
      <c r="X4395">
        <v>4.8</v>
      </c>
      <c r="Y4395">
        <v>9.1999999999999993</v>
      </c>
      <c r="Z4395">
        <v>5.0999999999999996</v>
      </c>
      <c r="AA4395">
        <v>4.8</v>
      </c>
      <c r="AB4395">
        <v>3.4</v>
      </c>
      <c r="AC4395">
        <v>9</v>
      </c>
      <c r="AD4395">
        <v>25.9</v>
      </c>
    </row>
    <row r="4396" spans="1:30" x14ac:dyDescent="0.45">
      <c r="A4396" t="s">
        <v>297</v>
      </c>
      <c r="B4396">
        <v>34580</v>
      </c>
      <c r="C4396" t="s">
        <v>710</v>
      </c>
      <c r="E4396">
        <v>11</v>
      </c>
      <c r="F4396" t="s">
        <v>33</v>
      </c>
      <c r="G4396" t="s">
        <v>34</v>
      </c>
      <c r="H4396">
        <v>1</v>
      </c>
      <c r="I4396" t="s">
        <v>32</v>
      </c>
      <c r="J4396">
        <v>1</v>
      </c>
      <c r="K4396" t="s">
        <v>32</v>
      </c>
      <c r="L4396">
        <v>0</v>
      </c>
      <c r="M4396" t="s">
        <v>32</v>
      </c>
      <c r="N4396">
        <v>2012</v>
      </c>
      <c r="O4396">
        <v>531</v>
      </c>
      <c r="P4396">
        <v>104622</v>
      </c>
      <c r="Q4396">
        <v>39</v>
      </c>
      <c r="R4396">
        <v>67069</v>
      </c>
      <c r="S4396">
        <v>484</v>
      </c>
      <c r="T4396">
        <v>22848</v>
      </c>
      <c r="U4396">
        <v>492</v>
      </c>
      <c r="V4396">
        <v>37553</v>
      </c>
      <c r="W4396">
        <v>21.2</v>
      </c>
      <c r="X4396">
        <v>28.1</v>
      </c>
      <c r="Y4396">
        <v>72.5</v>
      </c>
      <c r="Z4396">
        <v>38.700000000000003</v>
      </c>
      <c r="AA4396">
        <v>86.2</v>
      </c>
      <c r="AB4396">
        <v>78.2</v>
      </c>
      <c r="AC4396">
        <v>20.399999999999999</v>
      </c>
      <c r="AD4396">
        <v>30.5</v>
      </c>
    </row>
    <row r="4397" spans="1:30" x14ac:dyDescent="0.45">
      <c r="A4397" t="s">
        <v>297</v>
      </c>
      <c r="B4397">
        <v>34580</v>
      </c>
      <c r="C4397" t="s">
        <v>710</v>
      </c>
      <c r="E4397">
        <v>22</v>
      </c>
      <c r="F4397" t="s">
        <v>36</v>
      </c>
      <c r="H4397">
        <v>1</v>
      </c>
      <c r="I4397" t="s">
        <v>32</v>
      </c>
      <c r="J4397">
        <v>1</v>
      </c>
      <c r="K4397" t="s">
        <v>32</v>
      </c>
      <c r="L4397">
        <v>0</v>
      </c>
      <c r="M4397" t="s">
        <v>32</v>
      </c>
      <c r="N4397">
        <v>2012</v>
      </c>
      <c r="O4397">
        <v>38</v>
      </c>
      <c r="P4397">
        <v>122524</v>
      </c>
      <c r="Q4397">
        <v>7</v>
      </c>
      <c r="R4397">
        <v>121680</v>
      </c>
      <c r="S4397">
        <v>182</v>
      </c>
      <c r="T4397">
        <v>13660</v>
      </c>
      <c r="U4397">
        <v>31</v>
      </c>
      <c r="W4397">
        <v>99.1</v>
      </c>
      <c r="X4397">
        <v>6.4</v>
      </c>
      <c r="Y4397">
        <v>0</v>
      </c>
      <c r="Z4397">
        <v>6.7</v>
      </c>
      <c r="AA4397">
        <v>6</v>
      </c>
      <c r="AB4397">
        <v>5.4</v>
      </c>
      <c r="AC4397">
        <v>115.8</v>
      </c>
    </row>
    <row r="4398" spans="1:30" x14ac:dyDescent="0.45">
      <c r="A4398" t="s">
        <v>297</v>
      </c>
      <c r="B4398">
        <v>34580</v>
      </c>
      <c r="C4398" t="s">
        <v>710</v>
      </c>
      <c r="E4398">
        <v>23</v>
      </c>
      <c r="F4398" t="s">
        <v>37</v>
      </c>
      <c r="H4398">
        <v>1</v>
      </c>
      <c r="I4398" t="s">
        <v>32</v>
      </c>
      <c r="J4398">
        <v>1</v>
      </c>
      <c r="K4398" t="s">
        <v>32</v>
      </c>
      <c r="L4398">
        <v>0</v>
      </c>
      <c r="M4398" t="s">
        <v>32</v>
      </c>
      <c r="N4398">
        <v>2012</v>
      </c>
      <c r="O4398">
        <v>1083</v>
      </c>
      <c r="P4398">
        <v>815315</v>
      </c>
      <c r="Q4398">
        <v>425</v>
      </c>
      <c r="R4398">
        <v>764909</v>
      </c>
      <c r="S4398">
        <v>2939</v>
      </c>
      <c r="T4398">
        <v>159844</v>
      </c>
      <c r="U4398">
        <v>658</v>
      </c>
      <c r="V4398">
        <v>50407</v>
      </c>
      <c r="W4398">
        <v>18.5</v>
      </c>
      <c r="X4398">
        <v>31.1</v>
      </c>
      <c r="Y4398">
        <v>27.2</v>
      </c>
      <c r="Z4398">
        <v>34.200000000000003</v>
      </c>
      <c r="AA4398">
        <v>23.9</v>
      </c>
      <c r="AB4398">
        <v>24.8</v>
      </c>
      <c r="AC4398">
        <v>20.3</v>
      </c>
      <c r="AD4398">
        <v>32.700000000000003</v>
      </c>
    </row>
    <row r="4399" spans="1:30" x14ac:dyDescent="0.45">
      <c r="A4399" t="s">
        <v>297</v>
      </c>
      <c r="B4399">
        <v>34580</v>
      </c>
      <c r="C4399" t="s">
        <v>710</v>
      </c>
      <c r="E4399" t="s">
        <v>38</v>
      </c>
      <c r="F4399" t="s">
        <v>39</v>
      </c>
      <c r="H4399">
        <v>1</v>
      </c>
      <c r="I4399" t="s">
        <v>32</v>
      </c>
      <c r="J4399">
        <v>1</v>
      </c>
      <c r="K4399" t="s">
        <v>32</v>
      </c>
      <c r="L4399">
        <v>0</v>
      </c>
      <c r="M4399" t="s">
        <v>32</v>
      </c>
      <c r="N4399">
        <v>2012</v>
      </c>
      <c r="O4399">
        <v>311</v>
      </c>
      <c r="P4399">
        <v>12215820</v>
      </c>
      <c r="Q4399">
        <v>142</v>
      </c>
      <c r="R4399">
        <v>12206917</v>
      </c>
      <c r="S4399">
        <v>5459</v>
      </c>
      <c r="T4399">
        <v>296643</v>
      </c>
      <c r="U4399">
        <v>169</v>
      </c>
      <c r="W4399">
        <v>34.700000000000003</v>
      </c>
      <c r="X4399">
        <v>7</v>
      </c>
      <c r="Y4399">
        <v>13.4</v>
      </c>
      <c r="Z4399">
        <v>7.3</v>
      </c>
      <c r="AA4399">
        <v>10</v>
      </c>
      <c r="AB4399">
        <v>7.4</v>
      </c>
      <c r="AC4399">
        <v>64.8</v>
      </c>
    </row>
    <row r="4400" spans="1:30" x14ac:dyDescent="0.45">
      <c r="A4400" t="s">
        <v>297</v>
      </c>
      <c r="B4400">
        <v>34580</v>
      </c>
      <c r="C4400" t="s">
        <v>710</v>
      </c>
      <c r="E4400">
        <v>42</v>
      </c>
      <c r="F4400" t="s">
        <v>40</v>
      </c>
      <c r="H4400">
        <v>1</v>
      </c>
      <c r="I4400" t="s">
        <v>32</v>
      </c>
      <c r="J4400">
        <v>1</v>
      </c>
      <c r="K4400" t="s">
        <v>32</v>
      </c>
      <c r="L4400">
        <v>0</v>
      </c>
      <c r="M4400" t="s">
        <v>32</v>
      </c>
      <c r="N4400">
        <v>2012</v>
      </c>
      <c r="O4400">
        <v>203</v>
      </c>
      <c r="P4400">
        <v>1190592</v>
      </c>
      <c r="Q4400">
        <v>108</v>
      </c>
      <c r="R4400">
        <v>1183427</v>
      </c>
      <c r="S4400">
        <v>1254</v>
      </c>
      <c r="T4400">
        <v>61793</v>
      </c>
      <c r="U4400">
        <v>95</v>
      </c>
      <c r="V4400">
        <v>7166</v>
      </c>
      <c r="W4400">
        <v>16</v>
      </c>
      <c r="X4400">
        <v>11.9</v>
      </c>
      <c r="Y4400">
        <v>21.5</v>
      </c>
      <c r="Z4400">
        <v>12.5</v>
      </c>
      <c r="AA4400">
        <v>17.600000000000001</v>
      </c>
      <c r="AB4400">
        <v>14.7</v>
      </c>
      <c r="AC4400">
        <v>33.5</v>
      </c>
      <c r="AD4400">
        <v>15.4</v>
      </c>
    </row>
    <row r="4401" spans="1:30" x14ac:dyDescent="0.45">
      <c r="A4401" t="s">
        <v>297</v>
      </c>
      <c r="B4401">
        <v>34580</v>
      </c>
      <c r="C4401" t="s">
        <v>710</v>
      </c>
      <c r="E4401" t="s">
        <v>41</v>
      </c>
      <c r="F4401" t="s">
        <v>42</v>
      </c>
      <c r="H4401">
        <v>1</v>
      </c>
      <c r="I4401" t="s">
        <v>32</v>
      </c>
      <c r="J4401">
        <v>1</v>
      </c>
      <c r="K4401" t="s">
        <v>32</v>
      </c>
      <c r="L4401">
        <v>0</v>
      </c>
      <c r="M4401" t="s">
        <v>32</v>
      </c>
      <c r="N4401">
        <v>2012</v>
      </c>
      <c r="O4401">
        <v>1051</v>
      </c>
      <c r="P4401">
        <v>1718545</v>
      </c>
      <c r="Q4401">
        <v>430</v>
      </c>
      <c r="R4401">
        <v>1694552</v>
      </c>
      <c r="S4401">
        <v>6337</v>
      </c>
      <c r="T4401">
        <v>164789</v>
      </c>
      <c r="U4401">
        <v>622</v>
      </c>
      <c r="V4401">
        <v>23993</v>
      </c>
      <c r="W4401">
        <v>15.6</v>
      </c>
      <c r="X4401">
        <v>7.8</v>
      </c>
      <c r="Y4401">
        <v>14.7</v>
      </c>
      <c r="Z4401">
        <v>8.1</v>
      </c>
      <c r="AA4401">
        <v>8.5</v>
      </c>
      <c r="AB4401">
        <v>10.5</v>
      </c>
      <c r="AC4401">
        <v>19.3</v>
      </c>
      <c r="AD4401">
        <v>23.6</v>
      </c>
    </row>
    <row r="4402" spans="1:30" x14ac:dyDescent="0.45">
      <c r="A4402" t="s">
        <v>297</v>
      </c>
      <c r="B4402">
        <v>34580</v>
      </c>
      <c r="C4402" t="s">
        <v>710</v>
      </c>
      <c r="E4402" t="s">
        <v>43</v>
      </c>
      <c r="F4402" t="s">
        <v>44</v>
      </c>
      <c r="G4402" t="s">
        <v>45</v>
      </c>
      <c r="H4402">
        <v>1</v>
      </c>
      <c r="I4402" t="s">
        <v>32</v>
      </c>
      <c r="J4402">
        <v>1</v>
      </c>
      <c r="K4402" t="s">
        <v>32</v>
      </c>
      <c r="L4402">
        <v>0</v>
      </c>
      <c r="M4402" t="s">
        <v>32</v>
      </c>
      <c r="N4402">
        <v>2012</v>
      </c>
      <c r="O4402">
        <v>300</v>
      </c>
      <c r="P4402">
        <v>178308</v>
      </c>
      <c r="Q4402">
        <v>115</v>
      </c>
      <c r="R4402">
        <v>159834</v>
      </c>
      <c r="S4402">
        <v>1066</v>
      </c>
      <c r="T4402">
        <v>45936</v>
      </c>
      <c r="U4402">
        <v>186</v>
      </c>
      <c r="V4402">
        <v>18473</v>
      </c>
      <c r="W4402">
        <v>20.100000000000001</v>
      </c>
      <c r="X4402">
        <v>11.2</v>
      </c>
      <c r="Y4402">
        <v>23</v>
      </c>
      <c r="Z4402">
        <v>13</v>
      </c>
      <c r="AA4402">
        <v>12</v>
      </c>
      <c r="AB4402">
        <v>10.199999999999999</v>
      </c>
      <c r="AC4402">
        <v>26.1</v>
      </c>
      <c r="AD4402">
        <v>36</v>
      </c>
    </row>
    <row r="4403" spans="1:30" x14ac:dyDescent="0.45">
      <c r="A4403" t="s">
        <v>297</v>
      </c>
      <c r="B4403">
        <v>34580</v>
      </c>
      <c r="C4403" t="s">
        <v>710</v>
      </c>
      <c r="E4403">
        <v>51</v>
      </c>
      <c r="F4403" t="s">
        <v>46</v>
      </c>
      <c r="H4403">
        <v>1</v>
      </c>
      <c r="I4403" t="s">
        <v>32</v>
      </c>
      <c r="J4403">
        <v>1</v>
      </c>
      <c r="K4403" t="s">
        <v>32</v>
      </c>
      <c r="L4403">
        <v>0</v>
      </c>
      <c r="M4403" t="s">
        <v>32</v>
      </c>
      <c r="N4403">
        <v>2012</v>
      </c>
      <c r="O4403">
        <v>48</v>
      </c>
      <c r="P4403">
        <v>80950</v>
      </c>
      <c r="Q4403">
        <v>17</v>
      </c>
      <c r="R4403">
        <v>80041</v>
      </c>
      <c r="S4403">
        <v>249</v>
      </c>
      <c r="T4403">
        <v>12372</v>
      </c>
      <c r="U4403">
        <v>31</v>
      </c>
      <c r="V4403">
        <v>910</v>
      </c>
      <c r="W4403">
        <v>22.3</v>
      </c>
      <c r="X4403">
        <v>2.5</v>
      </c>
      <c r="Y4403">
        <v>35.5</v>
      </c>
      <c r="Z4403">
        <v>2.5</v>
      </c>
      <c r="AA4403">
        <v>6.3</v>
      </c>
      <c r="AB4403">
        <v>3.1</v>
      </c>
      <c r="AC4403">
        <v>23.7</v>
      </c>
      <c r="AD4403">
        <v>34.1</v>
      </c>
    </row>
    <row r="4404" spans="1:30" x14ac:dyDescent="0.45">
      <c r="A4404" t="s">
        <v>297</v>
      </c>
      <c r="B4404">
        <v>34580</v>
      </c>
      <c r="C4404" t="s">
        <v>710</v>
      </c>
      <c r="E4404">
        <v>52</v>
      </c>
      <c r="F4404" t="s">
        <v>47</v>
      </c>
      <c r="G4404" t="s">
        <v>48</v>
      </c>
      <c r="H4404">
        <v>1</v>
      </c>
      <c r="I4404" t="s">
        <v>32</v>
      </c>
      <c r="J4404">
        <v>1</v>
      </c>
      <c r="K4404" t="s">
        <v>32</v>
      </c>
      <c r="L4404">
        <v>0</v>
      </c>
      <c r="M4404" t="s">
        <v>32</v>
      </c>
      <c r="N4404">
        <v>2012</v>
      </c>
      <c r="O4404">
        <v>318</v>
      </c>
      <c r="P4404">
        <v>331759</v>
      </c>
      <c r="Q4404">
        <v>160</v>
      </c>
      <c r="R4404">
        <v>319556</v>
      </c>
      <c r="S4404">
        <v>1475</v>
      </c>
      <c r="T4404">
        <v>70237</v>
      </c>
      <c r="U4404">
        <v>158</v>
      </c>
      <c r="W4404">
        <v>29.2</v>
      </c>
      <c r="X4404">
        <v>7.5</v>
      </c>
      <c r="Y4404">
        <v>30.2</v>
      </c>
      <c r="Z4404">
        <v>8.1</v>
      </c>
      <c r="AA4404">
        <v>15.7</v>
      </c>
      <c r="AB4404">
        <v>9.9</v>
      </c>
      <c r="AC4404">
        <v>55.2</v>
      </c>
    </row>
    <row r="4405" spans="1:30" x14ac:dyDescent="0.45">
      <c r="A4405" t="s">
        <v>297</v>
      </c>
      <c r="B4405">
        <v>34580</v>
      </c>
      <c r="C4405" t="s">
        <v>710</v>
      </c>
      <c r="E4405">
        <v>53</v>
      </c>
      <c r="F4405" t="s">
        <v>49</v>
      </c>
      <c r="H4405">
        <v>1</v>
      </c>
      <c r="I4405" t="s">
        <v>32</v>
      </c>
      <c r="J4405">
        <v>1</v>
      </c>
      <c r="K4405" t="s">
        <v>32</v>
      </c>
      <c r="L4405">
        <v>0</v>
      </c>
      <c r="M4405" t="s">
        <v>32</v>
      </c>
      <c r="N4405">
        <v>2012</v>
      </c>
      <c r="O4405">
        <v>1147</v>
      </c>
      <c r="P4405">
        <v>195504</v>
      </c>
      <c r="Q4405">
        <v>150</v>
      </c>
      <c r="R4405">
        <v>64831</v>
      </c>
      <c r="S4405">
        <v>445</v>
      </c>
      <c r="T4405">
        <v>12322</v>
      </c>
      <c r="U4405">
        <v>997</v>
      </c>
      <c r="W4405">
        <v>17.600000000000001</v>
      </c>
      <c r="X4405">
        <v>36.799999999999997</v>
      </c>
      <c r="Y4405">
        <v>32.5</v>
      </c>
      <c r="Z4405">
        <v>18</v>
      </c>
      <c r="AA4405">
        <v>33.6</v>
      </c>
      <c r="AB4405">
        <v>28.6</v>
      </c>
      <c r="AC4405">
        <v>20.5</v>
      </c>
    </row>
    <row r="4406" spans="1:30" x14ac:dyDescent="0.45">
      <c r="A4406" t="s">
        <v>297</v>
      </c>
      <c r="B4406">
        <v>34580</v>
      </c>
      <c r="C4406" t="s">
        <v>710</v>
      </c>
      <c r="E4406">
        <v>54</v>
      </c>
      <c r="F4406" t="s">
        <v>50</v>
      </c>
      <c r="H4406">
        <v>1</v>
      </c>
      <c r="I4406" t="s">
        <v>32</v>
      </c>
      <c r="J4406">
        <v>1</v>
      </c>
      <c r="K4406" t="s">
        <v>32</v>
      </c>
      <c r="L4406">
        <v>0</v>
      </c>
      <c r="M4406" t="s">
        <v>32</v>
      </c>
      <c r="N4406">
        <v>2012</v>
      </c>
      <c r="O4406">
        <v>1294</v>
      </c>
      <c r="P4406">
        <v>303592</v>
      </c>
      <c r="Q4406">
        <v>332</v>
      </c>
      <c r="R4406">
        <v>266107</v>
      </c>
      <c r="S4406">
        <v>1671</v>
      </c>
      <c r="T4406">
        <v>86981</v>
      </c>
      <c r="U4406">
        <v>962</v>
      </c>
      <c r="V4406">
        <v>37485</v>
      </c>
      <c r="W4406">
        <v>14.8</v>
      </c>
      <c r="X4406">
        <v>22.4</v>
      </c>
      <c r="Y4406">
        <v>14.8</v>
      </c>
      <c r="Z4406">
        <v>25.9</v>
      </c>
      <c r="AA4406">
        <v>15.8</v>
      </c>
      <c r="AB4406">
        <v>14.3</v>
      </c>
      <c r="AC4406">
        <v>19</v>
      </c>
      <c r="AD4406">
        <v>36.799999999999997</v>
      </c>
    </row>
    <row r="4407" spans="1:30" x14ac:dyDescent="0.45">
      <c r="A4407" t="s">
        <v>297</v>
      </c>
      <c r="B4407">
        <v>34580</v>
      </c>
      <c r="C4407" t="s">
        <v>710</v>
      </c>
      <c r="E4407">
        <v>56</v>
      </c>
      <c r="F4407" t="s">
        <v>51</v>
      </c>
      <c r="H4407">
        <v>1</v>
      </c>
      <c r="I4407" t="s">
        <v>32</v>
      </c>
      <c r="J4407">
        <v>1</v>
      </c>
      <c r="K4407" t="s">
        <v>32</v>
      </c>
      <c r="L4407">
        <v>0</v>
      </c>
      <c r="M4407" t="s">
        <v>32</v>
      </c>
      <c r="N4407">
        <v>2012</v>
      </c>
      <c r="O4407">
        <v>526</v>
      </c>
      <c r="P4407">
        <v>73393</v>
      </c>
      <c r="Q4407">
        <v>68</v>
      </c>
      <c r="R4407">
        <v>58843</v>
      </c>
      <c r="S4407">
        <v>813</v>
      </c>
      <c r="T4407">
        <v>23364</v>
      </c>
      <c r="U4407">
        <v>458</v>
      </c>
      <c r="W4407">
        <v>22</v>
      </c>
      <c r="X4407">
        <v>18.8</v>
      </c>
      <c r="Y4407">
        <v>42.1</v>
      </c>
      <c r="Z4407">
        <v>23</v>
      </c>
      <c r="AA4407">
        <v>20.100000000000001</v>
      </c>
      <c r="AB4407">
        <v>21.5</v>
      </c>
      <c r="AC4407">
        <v>24.9</v>
      </c>
    </row>
    <row r="4408" spans="1:30" x14ac:dyDescent="0.45">
      <c r="A4408" t="s">
        <v>297</v>
      </c>
      <c r="B4408">
        <v>34580</v>
      </c>
      <c r="C4408" t="s">
        <v>710</v>
      </c>
      <c r="E4408">
        <v>61</v>
      </c>
      <c r="F4408" t="s">
        <v>52</v>
      </c>
      <c r="H4408">
        <v>1</v>
      </c>
      <c r="I4408" t="s">
        <v>32</v>
      </c>
      <c r="J4408">
        <v>1</v>
      </c>
      <c r="K4408" t="s">
        <v>32</v>
      </c>
      <c r="L4408">
        <v>0</v>
      </c>
      <c r="M4408" t="s">
        <v>32</v>
      </c>
      <c r="N4408">
        <v>2012</v>
      </c>
      <c r="O4408">
        <v>116</v>
      </c>
      <c r="P4408">
        <v>18927</v>
      </c>
      <c r="Q4408">
        <v>32</v>
      </c>
      <c r="R4408">
        <v>18380</v>
      </c>
      <c r="S4408">
        <v>288</v>
      </c>
      <c r="T4408">
        <v>7718</v>
      </c>
      <c r="U4408">
        <v>83</v>
      </c>
      <c r="V4408">
        <v>546</v>
      </c>
      <c r="W4408">
        <v>29.4</v>
      </c>
      <c r="X4408">
        <v>12</v>
      </c>
      <c r="Y4408">
        <v>45.1</v>
      </c>
      <c r="Z4408">
        <v>12.4</v>
      </c>
      <c r="AA4408">
        <v>17.8</v>
      </c>
      <c r="AB4408">
        <v>16.600000000000001</v>
      </c>
      <c r="AC4408">
        <v>32.700000000000003</v>
      </c>
      <c r="AD4408">
        <v>34.9</v>
      </c>
    </row>
    <row r="4409" spans="1:30" x14ac:dyDescent="0.45">
      <c r="A4409" t="s">
        <v>297</v>
      </c>
      <c r="B4409">
        <v>34580</v>
      </c>
      <c r="C4409" t="s">
        <v>710</v>
      </c>
      <c r="E4409">
        <v>62</v>
      </c>
      <c r="F4409" t="s">
        <v>53</v>
      </c>
      <c r="H4409">
        <v>1</v>
      </c>
      <c r="I4409" t="s">
        <v>32</v>
      </c>
      <c r="J4409">
        <v>1</v>
      </c>
      <c r="K4409" t="s">
        <v>32</v>
      </c>
      <c r="L4409">
        <v>0</v>
      </c>
      <c r="M4409" t="s">
        <v>32</v>
      </c>
      <c r="N4409">
        <v>2012</v>
      </c>
      <c r="O4409">
        <v>799</v>
      </c>
      <c r="P4409">
        <v>359361</v>
      </c>
      <c r="Q4409">
        <v>249</v>
      </c>
      <c r="R4409">
        <v>338969</v>
      </c>
      <c r="S4409">
        <v>3829</v>
      </c>
      <c r="T4409">
        <v>154554</v>
      </c>
      <c r="U4409">
        <v>549</v>
      </c>
      <c r="V4409">
        <v>20393</v>
      </c>
      <c r="W4409">
        <v>16.600000000000001</v>
      </c>
      <c r="X4409">
        <v>7.9</v>
      </c>
      <c r="Y4409">
        <v>21.9</v>
      </c>
      <c r="Z4409">
        <v>8.5</v>
      </c>
      <c r="AA4409">
        <v>8.6999999999999993</v>
      </c>
      <c r="AB4409">
        <v>8.1</v>
      </c>
      <c r="AC4409">
        <v>18.100000000000001</v>
      </c>
      <c r="AD4409">
        <v>36.200000000000003</v>
      </c>
    </row>
    <row r="4410" spans="1:30" x14ac:dyDescent="0.45">
      <c r="A4410" t="s">
        <v>297</v>
      </c>
      <c r="B4410">
        <v>34580</v>
      </c>
      <c r="C4410" t="s">
        <v>710</v>
      </c>
      <c r="E4410">
        <v>71</v>
      </c>
      <c r="F4410" t="s">
        <v>54</v>
      </c>
      <c r="H4410">
        <v>1</v>
      </c>
      <c r="I4410" t="s">
        <v>32</v>
      </c>
      <c r="J4410">
        <v>1</v>
      </c>
      <c r="K4410" t="s">
        <v>32</v>
      </c>
      <c r="L4410">
        <v>0</v>
      </c>
      <c r="M4410" t="s">
        <v>32</v>
      </c>
      <c r="N4410">
        <v>2012</v>
      </c>
      <c r="O4410">
        <v>456</v>
      </c>
      <c r="Q4410">
        <v>77</v>
      </c>
      <c r="U4410">
        <v>379</v>
      </c>
      <c r="W4410">
        <v>24.7</v>
      </c>
      <c r="Y4410">
        <v>35.4</v>
      </c>
      <c r="AC4410">
        <v>24</v>
      </c>
    </row>
    <row r="4411" spans="1:30" x14ac:dyDescent="0.45">
      <c r="A4411" t="s">
        <v>297</v>
      </c>
      <c r="B4411">
        <v>34580</v>
      </c>
      <c r="C4411" t="s">
        <v>710</v>
      </c>
      <c r="E4411">
        <v>72</v>
      </c>
      <c r="F4411" t="s">
        <v>55</v>
      </c>
      <c r="H4411">
        <v>1</v>
      </c>
      <c r="I4411" t="s">
        <v>32</v>
      </c>
      <c r="J4411">
        <v>1</v>
      </c>
      <c r="K4411" t="s">
        <v>32</v>
      </c>
      <c r="L4411">
        <v>0</v>
      </c>
      <c r="M4411" t="s">
        <v>32</v>
      </c>
      <c r="N4411">
        <v>2012</v>
      </c>
      <c r="O4411">
        <v>337</v>
      </c>
      <c r="P4411">
        <v>185805</v>
      </c>
      <c r="Q4411">
        <v>255</v>
      </c>
      <c r="R4411">
        <v>181455</v>
      </c>
      <c r="S4411">
        <v>3096</v>
      </c>
      <c r="T4411">
        <v>47167</v>
      </c>
      <c r="U4411">
        <v>81</v>
      </c>
      <c r="V4411">
        <v>4350</v>
      </c>
      <c r="W4411">
        <v>25.9</v>
      </c>
      <c r="X4411">
        <v>34</v>
      </c>
      <c r="Y4411">
        <v>31.6</v>
      </c>
      <c r="Z4411">
        <v>36.4</v>
      </c>
      <c r="AA4411">
        <v>39.4</v>
      </c>
      <c r="AB4411">
        <v>30.6</v>
      </c>
      <c r="AC4411">
        <v>40.200000000000003</v>
      </c>
      <c r="AD4411">
        <v>31.9</v>
      </c>
    </row>
    <row r="4412" spans="1:30" x14ac:dyDescent="0.45">
      <c r="A4412" t="s">
        <v>297</v>
      </c>
      <c r="B4412">
        <v>34580</v>
      </c>
      <c r="C4412" t="s">
        <v>710</v>
      </c>
      <c r="E4412">
        <v>81</v>
      </c>
      <c r="F4412" t="s">
        <v>56</v>
      </c>
      <c r="G4412" t="s">
        <v>57</v>
      </c>
      <c r="H4412">
        <v>1</v>
      </c>
      <c r="I4412" t="s">
        <v>32</v>
      </c>
      <c r="J4412">
        <v>1</v>
      </c>
      <c r="K4412" t="s">
        <v>32</v>
      </c>
      <c r="L4412">
        <v>0</v>
      </c>
      <c r="M4412" t="s">
        <v>32</v>
      </c>
      <c r="N4412">
        <v>2012</v>
      </c>
      <c r="O4412">
        <v>945</v>
      </c>
      <c r="P4412">
        <v>70818</v>
      </c>
      <c r="Q4412">
        <v>139</v>
      </c>
      <c r="R4412">
        <v>56544</v>
      </c>
      <c r="S4412">
        <v>493</v>
      </c>
      <c r="T4412">
        <v>13486</v>
      </c>
      <c r="U4412">
        <v>806</v>
      </c>
      <c r="V4412">
        <v>14274</v>
      </c>
      <c r="W4412">
        <v>18.399999999999999</v>
      </c>
      <c r="X4412">
        <v>32.799999999999997</v>
      </c>
      <c r="Y4412">
        <v>34.1</v>
      </c>
      <c r="Z4412">
        <v>37.9</v>
      </c>
      <c r="AA4412">
        <v>30.5</v>
      </c>
      <c r="AB4412">
        <v>32.799999999999997</v>
      </c>
      <c r="AC4412">
        <v>19</v>
      </c>
      <c r="AD4412">
        <v>31.6</v>
      </c>
    </row>
    <row r="4413" spans="1:30" x14ac:dyDescent="0.45">
      <c r="A4413" t="s">
        <v>298</v>
      </c>
      <c r="B4413">
        <v>34620</v>
      </c>
      <c r="C4413" t="s">
        <v>711</v>
      </c>
      <c r="E4413">
        <v>0</v>
      </c>
      <c r="F4413" t="s">
        <v>31</v>
      </c>
      <c r="H4413">
        <v>1</v>
      </c>
      <c r="I4413" t="s">
        <v>32</v>
      </c>
      <c r="J4413">
        <v>1</v>
      </c>
      <c r="K4413" t="s">
        <v>32</v>
      </c>
      <c r="L4413">
        <v>0</v>
      </c>
      <c r="M4413" t="s">
        <v>32</v>
      </c>
      <c r="N4413">
        <v>2012</v>
      </c>
      <c r="O4413">
        <v>7079</v>
      </c>
      <c r="P4413">
        <v>6831247</v>
      </c>
      <c r="Q4413">
        <v>1742</v>
      </c>
      <c r="R4413">
        <v>6643113</v>
      </c>
      <c r="S4413">
        <v>32467</v>
      </c>
      <c r="T4413">
        <v>1051869</v>
      </c>
      <c r="U4413">
        <v>5336</v>
      </c>
      <c r="V4413">
        <v>188134</v>
      </c>
      <c r="W4413">
        <v>7.1</v>
      </c>
      <c r="X4413">
        <v>3</v>
      </c>
      <c r="Y4413">
        <v>7.3</v>
      </c>
      <c r="Z4413">
        <v>3.3</v>
      </c>
      <c r="AA4413">
        <v>6.3</v>
      </c>
      <c r="AB4413">
        <v>7.6</v>
      </c>
      <c r="AC4413">
        <v>8.6</v>
      </c>
      <c r="AD4413">
        <v>16.899999999999999</v>
      </c>
    </row>
    <row r="4414" spans="1:30" x14ac:dyDescent="0.45">
      <c r="A4414" t="s">
        <v>298</v>
      </c>
      <c r="B4414">
        <v>34620</v>
      </c>
      <c r="C4414" t="s">
        <v>711</v>
      </c>
      <c r="E4414">
        <v>11</v>
      </c>
      <c r="F4414" t="s">
        <v>33</v>
      </c>
      <c r="G4414" t="s">
        <v>34</v>
      </c>
      <c r="H4414">
        <v>1</v>
      </c>
      <c r="I4414" t="s">
        <v>32</v>
      </c>
      <c r="J4414">
        <v>1</v>
      </c>
      <c r="K4414" t="s">
        <v>32</v>
      </c>
      <c r="L4414">
        <v>0</v>
      </c>
      <c r="M4414" t="s">
        <v>32</v>
      </c>
      <c r="N4414">
        <v>2012</v>
      </c>
      <c r="O4414">
        <v>59</v>
      </c>
      <c r="P4414">
        <v>2179</v>
      </c>
      <c r="Q4414">
        <v>1</v>
      </c>
      <c r="U4414">
        <v>58</v>
      </c>
      <c r="W4414">
        <v>66</v>
      </c>
      <c r="X4414">
        <v>16.3</v>
      </c>
      <c r="Y4414">
        <v>0</v>
      </c>
      <c r="AC4414">
        <v>64</v>
      </c>
    </row>
    <row r="4415" spans="1:30" x14ac:dyDescent="0.45">
      <c r="A4415" t="s">
        <v>298</v>
      </c>
      <c r="B4415">
        <v>34620</v>
      </c>
      <c r="C4415" t="s">
        <v>711</v>
      </c>
      <c r="E4415">
        <v>23</v>
      </c>
      <c r="F4415" t="s">
        <v>37</v>
      </c>
      <c r="H4415">
        <v>1</v>
      </c>
      <c r="I4415" t="s">
        <v>32</v>
      </c>
      <c r="J4415">
        <v>1</v>
      </c>
      <c r="K4415" t="s">
        <v>32</v>
      </c>
      <c r="L4415">
        <v>0</v>
      </c>
      <c r="M4415" t="s">
        <v>32</v>
      </c>
      <c r="N4415">
        <v>2012</v>
      </c>
      <c r="O4415">
        <v>943</v>
      </c>
      <c r="P4415">
        <v>194119</v>
      </c>
      <c r="Q4415">
        <v>162</v>
      </c>
      <c r="R4415">
        <v>163911</v>
      </c>
      <c r="S4415">
        <v>1284</v>
      </c>
      <c r="T4415">
        <v>38905</v>
      </c>
      <c r="U4415">
        <v>781</v>
      </c>
      <c r="V4415">
        <v>30208</v>
      </c>
      <c r="W4415">
        <v>24.7</v>
      </c>
      <c r="X4415">
        <v>25.6</v>
      </c>
      <c r="Y4415">
        <v>54.8</v>
      </c>
      <c r="Z4415">
        <v>32</v>
      </c>
      <c r="AA4415">
        <v>69</v>
      </c>
      <c r="AB4415">
        <v>51.8</v>
      </c>
      <c r="AC4415">
        <v>26.6</v>
      </c>
      <c r="AD4415">
        <v>49.7</v>
      </c>
    </row>
    <row r="4416" spans="1:30" x14ac:dyDescent="0.45">
      <c r="A4416" t="s">
        <v>298</v>
      </c>
      <c r="B4416">
        <v>34620</v>
      </c>
      <c r="C4416" t="s">
        <v>711</v>
      </c>
      <c r="E4416" t="s">
        <v>38</v>
      </c>
      <c r="F4416" t="s">
        <v>39</v>
      </c>
      <c r="H4416">
        <v>1</v>
      </c>
      <c r="I4416" t="s">
        <v>32</v>
      </c>
      <c r="J4416">
        <v>1</v>
      </c>
      <c r="K4416" t="s">
        <v>32</v>
      </c>
      <c r="L4416">
        <v>0</v>
      </c>
      <c r="M4416" t="s">
        <v>32</v>
      </c>
      <c r="N4416">
        <v>2012</v>
      </c>
      <c r="O4416">
        <v>216</v>
      </c>
      <c r="P4416">
        <v>1523287</v>
      </c>
      <c r="Q4416">
        <v>143</v>
      </c>
      <c r="R4416">
        <v>1521249</v>
      </c>
      <c r="S4416">
        <v>4467</v>
      </c>
      <c r="T4416">
        <v>208866</v>
      </c>
      <c r="U4416">
        <v>72</v>
      </c>
      <c r="V4416">
        <v>2039</v>
      </c>
      <c r="W4416">
        <v>39.299999999999997</v>
      </c>
      <c r="X4416">
        <v>13.5</v>
      </c>
      <c r="Y4416">
        <v>36</v>
      </c>
      <c r="Z4416">
        <v>14.1</v>
      </c>
      <c r="AA4416">
        <v>30.3</v>
      </c>
      <c r="AB4416">
        <v>32.4</v>
      </c>
      <c r="AC4416">
        <v>57.7</v>
      </c>
      <c r="AD4416">
        <v>10.4</v>
      </c>
    </row>
    <row r="4417" spans="1:30" x14ac:dyDescent="0.45">
      <c r="A4417" t="s">
        <v>298</v>
      </c>
      <c r="B4417">
        <v>34620</v>
      </c>
      <c r="C4417" t="s">
        <v>711</v>
      </c>
      <c r="E4417">
        <v>42</v>
      </c>
      <c r="F4417" t="s">
        <v>40</v>
      </c>
      <c r="H4417">
        <v>1</v>
      </c>
      <c r="I4417" t="s">
        <v>32</v>
      </c>
      <c r="J4417">
        <v>1</v>
      </c>
      <c r="K4417" t="s">
        <v>32</v>
      </c>
      <c r="L4417">
        <v>0</v>
      </c>
      <c r="M4417" t="s">
        <v>32</v>
      </c>
      <c r="N4417">
        <v>2012</v>
      </c>
      <c r="O4417">
        <v>169</v>
      </c>
      <c r="P4417">
        <v>1394193</v>
      </c>
      <c r="Q4417">
        <v>69</v>
      </c>
      <c r="R4417">
        <v>1384802</v>
      </c>
      <c r="S4417">
        <v>692</v>
      </c>
      <c r="T4417">
        <v>33416</v>
      </c>
      <c r="U4417">
        <v>101</v>
      </c>
      <c r="W4417">
        <v>34.200000000000003</v>
      </c>
      <c r="X4417">
        <v>6</v>
      </c>
      <c r="Y4417">
        <v>37.9</v>
      </c>
      <c r="Z4417">
        <v>6.3</v>
      </c>
      <c r="AA4417">
        <v>20.5</v>
      </c>
      <c r="AB4417">
        <v>14.1</v>
      </c>
      <c r="AC4417">
        <v>43.2</v>
      </c>
    </row>
    <row r="4418" spans="1:30" x14ac:dyDescent="0.45">
      <c r="A4418" t="s">
        <v>298</v>
      </c>
      <c r="B4418">
        <v>34620</v>
      </c>
      <c r="C4418" t="s">
        <v>711</v>
      </c>
      <c r="E4418" t="s">
        <v>41</v>
      </c>
      <c r="F4418" t="s">
        <v>42</v>
      </c>
      <c r="H4418">
        <v>1</v>
      </c>
      <c r="I4418" t="s">
        <v>32</v>
      </c>
      <c r="J4418">
        <v>1</v>
      </c>
      <c r="K4418" t="s">
        <v>32</v>
      </c>
      <c r="L4418">
        <v>0</v>
      </c>
      <c r="M4418" t="s">
        <v>32</v>
      </c>
      <c r="N4418">
        <v>2012</v>
      </c>
      <c r="O4418">
        <v>836</v>
      </c>
      <c r="P4418">
        <v>1272549</v>
      </c>
      <c r="Q4418">
        <v>316</v>
      </c>
      <c r="R4418">
        <v>1256432</v>
      </c>
      <c r="S4418">
        <v>5548</v>
      </c>
      <c r="T4418">
        <v>114773</v>
      </c>
      <c r="U4418">
        <v>521</v>
      </c>
      <c r="V4418">
        <v>16118</v>
      </c>
      <c r="W4418">
        <v>8.9</v>
      </c>
      <c r="X4418">
        <v>3.2</v>
      </c>
      <c r="Y4418">
        <v>18.899999999999999</v>
      </c>
      <c r="Z4418">
        <v>3.4</v>
      </c>
      <c r="AA4418">
        <v>7</v>
      </c>
      <c r="AB4418">
        <v>6.7</v>
      </c>
      <c r="AC4418">
        <v>16.2</v>
      </c>
      <c r="AD4418">
        <v>16.5</v>
      </c>
    </row>
    <row r="4419" spans="1:30" x14ac:dyDescent="0.45">
      <c r="A4419" t="s">
        <v>298</v>
      </c>
      <c r="B4419">
        <v>34620</v>
      </c>
      <c r="C4419" t="s">
        <v>711</v>
      </c>
      <c r="E4419" t="s">
        <v>43</v>
      </c>
      <c r="F4419" t="s">
        <v>44</v>
      </c>
      <c r="G4419" t="s">
        <v>45</v>
      </c>
      <c r="H4419">
        <v>1</v>
      </c>
      <c r="I4419" t="s">
        <v>32</v>
      </c>
      <c r="J4419">
        <v>1</v>
      </c>
      <c r="K4419" t="s">
        <v>32</v>
      </c>
      <c r="L4419">
        <v>0</v>
      </c>
      <c r="M4419" t="s">
        <v>32</v>
      </c>
      <c r="N4419">
        <v>2012</v>
      </c>
      <c r="O4419">
        <v>282</v>
      </c>
      <c r="P4419">
        <v>244337</v>
      </c>
      <c r="Q4419">
        <v>47</v>
      </c>
      <c r="R4419">
        <v>233789</v>
      </c>
      <c r="S4419">
        <v>1208</v>
      </c>
      <c r="T4419">
        <v>42800</v>
      </c>
      <c r="U4419">
        <v>235</v>
      </c>
      <c r="V4419">
        <v>10549</v>
      </c>
      <c r="W4419">
        <v>36.1</v>
      </c>
      <c r="X4419">
        <v>41.8</v>
      </c>
      <c r="Y4419">
        <v>38.200000000000003</v>
      </c>
      <c r="Z4419">
        <v>45.3</v>
      </c>
      <c r="AA4419">
        <v>28.9</v>
      </c>
      <c r="AB4419">
        <v>24.6</v>
      </c>
      <c r="AC4419">
        <v>38.200000000000003</v>
      </c>
      <c r="AD4419">
        <v>26.4</v>
      </c>
    </row>
    <row r="4420" spans="1:30" x14ac:dyDescent="0.45">
      <c r="A4420" t="s">
        <v>298</v>
      </c>
      <c r="B4420">
        <v>34620</v>
      </c>
      <c r="C4420" t="s">
        <v>711</v>
      </c>
      <c r="E4420">
        <v>51</v>
      </c>
      <c r="F4420" t="s">
        <v>46</v>
      </c>
      <c r="H4420">
        <v>1</v>
      </c>
      <c r="I4420" t="s">
        <v>32</v>
      </c>
      <c r="J4420">
        <v>1</v>
      </c>
      <c r="K4420" t="s">
        <v>32</v>
      </c>
      <c r="L4420">
        <v>0</v>
      </c>
      <c r="M4420" t="s">
        <v>32</v>
      </c>
      <c r="N4420">
        <v>2012</v>
      </c>
      <c r="O4420">
        <v>41</v>
      </c>
      <c r="P4420">
        <v>82719</v>
      </c>
      <c r="Q4420">
        <v>9</v>
      </c>
      <c r="R4420">
        <v>82437</v>
      </c>
      <c r="S4420">
        <v>354</v>
      </c>
      <c r="T4420">
        <v>14608</v>
      </c>
      <c r="U4420">
        <v>32</v>
      </c>
      <c r="V4420">
        <v>282</v>
      </c>
      <c r="W4420">
        <v>29.4</v>
      </c>
      <c r="X4420">
        <v>2.2999999999999998</v>
      </c>
      <c r="Y4420">
        <v>0</v>
      </c>
      <c r="Z4420">
        <v>2.4</v>
      </c>
      <c r="AA4420">
        <v>2.2000000000000002</v>
      </c>
      <c r="AB4420">
        <v>3</v>
      </c>
      <c r="AC4420">
        <v>35.799999999999997</v>
      </c>
      <c r="AD4420">
        <v>12.7</v>
      </c>
    </row>
    <row r="4421" spans="1:30" x14ac:dyDescent="0.45">
      <c r="A4421" t="s">
        <v>298</v>
      </c>
      <c r="B4421">
        <v>34620</v>
      </c>
      <c r="C4421" t="s">
        <v>711</v>
      </c>
      <c r="E4421">
        <v>52</v>
      </c>
      <c r="F4421" t="s">
        <v>47</v>
      </c>
      <c r="G4421" t="s">
        <v>48</v>
      </c>
      <c r="H4421">
        <v>1</v>
      </c>
      <c r="I4421" t="s">
        <v>32</v>
      </c>
      <c r="J4421">
        <v>1</v>
      </c>
      <c r="K4421" t="s">
        <v>32</v>
      </c>
      <c r="L4421">
        <v>0</v>
      </c>
      <c r="M4421" t="s">
        <v>32</v>
      </c>
      <c r="N4421">
        <v>2012</v>
      </c>
      <c r="O4421">
        <v>232</v>
      </c>
      <c r="P4421">
        <v>411286</v>
      </c>
      <c r="Q4421">
        <v>72</v>
      </c>
      <c r="R4421">
        <v>406637</v>
      </c>
      <c r="S4421">
        <v>1559</v>
      </c>
      <c r="T4421">
        <v>82378</v>
      </c>
      <c r="U4421">
        <v>161</v>
      </c>
      <c r="W4421">
        <v>35</v>
      </c>
      <c r="X4421">
        <v>3.8</v>
      </c>
      <c r="Y4421">
        <v>27.6</v>
      </c>
      <c r="Z4421">
        <v>3.9</v>
      </c>
      <c r="AA4421">
        <v>5.4</v>
      </c>
      <c r="AB4421">
        <v>4.9000000000000004</v>
      </c>
      <c r="AC4421">
        <v>46.8</v>
      </c>
    </row>
    <row r="4422" spans="1:30" x14ac:dyDescent="0.45">
      <c r="A4422" t="s">
        <v>298</v>
      </c>
      <c r="B4422">
        <v>34620</v>
      </c>
      <c r="C4422" t="s">
        <v>711</v>
      </c>
      <c r="E4422">
        <v>53</v>
      </c>
      <c r="F4422" t="s">
        <v>49</v>
      </c>
      <c r="H4422">
        <v>1</v>
      </c>
      <c r="I4422" t="s">
        <v>32</v>
      </c>
      <c r="J4422">
        <v>1</v>
      </c>
      <c r="K4422" t="s">
        <v>32</v>
      </c>
      <c r="L4422">
        <v>0</v>
      </c>
      <c r="M4422" t="s">
        <v>32</v>
      </c>
      <c r="N4422">
        <v>2012</v>
      </c>
      <c r="O4422">
        <v>628</v>
      </c>
      <c r="P4422">
        <v>166648</v>
      </c>
      <c r="Q4422">
        <v>66</v>
      </c>
      <c r="U4422">
        <v>562</v>
      </c>
      <c r="W4422">
        <v>34.799999999999997</v>
      </c>
      <c r="X4422">
        <v>41.8</v>
      </c>
      <c r="Y4422">
        <v>42.1</v>
      </c>
      <c r="AC4422">
        <v>35.299999999999997</v>
      </c>
    </row>
    <row r="4423" spans="1:30" x14ac:dyDescent="0.45">
      <c r="A4423" t="s">
        <v>298</v>
      </c>
      <c r="B4423">
        <v>34620</v>
      </c>
      <c r="C4423" t="s">
        <v>711</v>
      </c>
      <c r="E4423">
        <v>54</v>
      </c>
      <c r="F4423" t="s">
        <v>50</v>
      </c>
      <c r="H4423">
        <v>1</v>
      </c>
      <c r="I4423" t="s">
        <v>32</v>
      </c>
      <c r="J4423">
        <v>1</v>
      </c>
      <c r="K4423" t="s">
        <v>32</v>
      </c>
      <c r="L4423">
        <v>0</v>
      </c>
      <c r="M4423" t="s">
        <v>32</v>
      </c>
      <c r="N4423">
        <v>2012</v>
      </c>
      <c r="O4423">
        <v>472</v>
      </c>
      <c r="P4423">
        <v>243754</v>
      </c>
      <c r="Q4423">
        <v>139</v>
      </c>
      <c r="R4423">
        <v>236253</v>
      </c>
      <c r="S4423">
        <v>1384</v>
      </c>
      <c r="T4423">
        <v>53942</v>
      </c>
      <c r="U4423">
        <v>333</v>
      </c>
      <c r="V4423">
        <v>7501</v>
      </c>
      <c r="W4423">
        <v>22.7</v>
      </c>
      <c r="X4423">
        <v>8.1999999999999993</v>
      </c>
      <c r="Y4423">
        <v>26.5</v>
      </c>
      <c r="Z4423">
        <v>8.6</v>
      </c>
      <c r="AA4423">
        <v>11.8</v>
      </c>
      <c r="AB4423">
        <v>7.8</v>
      </c>
      <c r="AC4423">
        <v>30</v>
      </c>
      <c r="AD4423">
        <v>27.9</v>
      </c>
    </row>
    <row r="4424" spans="1:30" x14ac:dyDescent="0.45">
      <c r="A4424" t="s">
        <v>298</v>
      </c>
      <c r="B4424">
        <v>34620</v>
      </c>
      <c r="C4424" t="s">
        <v>711</v>
      </c>
      <c r="E4424">
        <v>56</v>
      </c>
      <c r="F4424" t="s">
        <v>51</v>
      </c>
      <c r="H4424">
        <v>1</v>
      </c>
      <c r="I4424" t="s">
        <v>32</v>
      </c>
      <c r="J4424">
        <v>1</v>
      </c>
      <c r="K4424" t="s">
        <v>32</v>
      </c>
      <c r="L4424">
        <v>0</v>
      </c>
      <c r="M4424" t="s">
        <v>32</v>
      </c>
      <c r="N4424">
        <v>2012</v>
      </c>
      <c r="O4424">
        <v>755</v>
      </c>
      <c r="P4424">
        <v>94699</v>
      </c>
      <c r="Q4424">
        <v>153</v>
      </c>
      <c r="R4424">
        <v>88022</v>
      </c>
      <c r="S4424">
        <v>1938</v>
      </c>
      <c r="T4424">
        <v>42436</v>
      </c>
      <c r="U4424">
        <v>602</v>
      </c>
      <c r="V4424">
        <v>6677</v>
      </c>
      <c r="W4424">
        <v>16</v>
      </c>
      <c r="X4424">
        <v>12.7</v>
      </c>
      <c r="Y4424">
        <v>44.8</v>
      </c>
      <c r="Z4424">
        <v>14.8</v>
      </c>
      <c r="AA4424">
        <v>32.5</v>
      </c>
      <c r="AB4424">
        <v>16.8</v>
      </c>
      <c r="AC4424">
        <v>16.2</v>
      </c>
      <c r="AD4424">
        <v>26.8</v>
      </c>
    </row>
    <row r="4425" spans="1:30" x14ac:dyDescent="0.45">
      <c r="A4425" t="s">
        <v>298</v>
      </c>
      <c r="B4425">
        <v>34620</v>
      </c>
      <c r="C4425" t="s">
        <v>711</v>
      </c>
      <c r="E4425">
        <v>61</v>
      </c>
      <c r="F4425" t="s">
        <v>52</v>
      </c>
      <c r="H4425">
        <v>1</v>
      </c>
      <c r="I4425" t="s">
        <v>32</v>
      </c>
      <c r="J4425">
        <v>1</v>
      </c>
      <c r="K4425" t="s">
        <v>32</v>
      </c>
      <c r="L4425">
        <v>0</v>
      </c>
      <c r="M4425" t="s">
        <v>32</v>
      </c>
      <c r="N4425">
        <v>2012</v>
      </c>
      <c r="O4425">
        <v>196</v>
      </c>
      <c r="P4425">
        <v>13059</v>
      </c>
      <c r="Q4425">
        <v>31</v>
      </c>
      <c r="R4425">
        <v>10174</v>
      </c>
      <c r="S4425">
        <v>236</v>
      </c>
      <c r="T4425">
        <v>3556</v>
      </c>
      <c r="U4425">
        <v>165</v>
      </c>
      <c r="W4425">
        <v>25.4</v>
      </c>
      <c r="X4425">
        <v>30.7</v>
      </c>
      <c r="Y4425">
        <v>35.1</v>
      </c>
      <c r="Z4425">
        <v>34.6</v>
      </c>
      <c r="AA4425">
        <v>71.099999999999994</v>
      </c>
      <c r="AB4425">
        <v>27.7</v>
      </c>
      <c r="AC4425">
        <v>28.1</v>
      </c>
    </row>
    <row r="4426" spans="1:30" x14ac:dyDescent="0.45">
      <c r="A4426" t="s">
        <v>298</v>
      </c>
      <c r="B4426">
        <v>34620</v>
      </c>
      <c r="C4426" t="s">
        <v>711</v>
      </c>
      <c r="E4426">
        <v>62</v>
      </c>
      <c r="F4426" t="s">
        <v>53</v>
      </c>
      <c r="H4426">
        <v>1</v>
      </c>
      <c r="I4426" t="s">
        <v>32</v>
      </c>
      <c r="J4426">
        <v>1</v>
      </c>
      <c r="K4426" t="s">
        <v>32</v>
      </c>
      <c r="L4426">
        <v>0</v>
      </c>
      <c r="M4426" t="s">
        <v>32</v>
      </c>
      <c r="N4426">
        <v>2012</v>
      </c>
      <c r="O4426">
        <v>712</v>
      </c>
      <c r="P4426">
        <v>839644</v>
      </c>
      <c r="Q4426">
        <v>302</v>
      </c>
      <c r="R4426">
        <v>831543</v>
      </c>
      <c r="S4426">
        <v>8497</v>
      </c>
      <c r="T4426">
        <v>278645</v>
      </c>
      <c r="U4426">
        <v>410</v>
      </c>
      <c r="V4426">
        <v>8101</v>
      </c>
      <c r="W4426">
        <v>22.2</v>
      </c>
      <c r="X4426">
        <v>7</v>
      </c>
      <c r="Y4426">
        <v>16</v>
      </c>
      <c r="Z4426">
        <v>7.3</v>
      </c>
      <c r="AA4426">
        <v>7.9</v>
      </c>
      <c r="AB4426">
        <v>8.6</v>
      </c>
      <c r="AC4426">
        <v>33</v>
      </c>
      <c r="AD4426">
        <v>17.8</v>
      </c>
    </row>
    <row r="4427" spans="1:30" x14ac:dyDescent="0.45">
      <c r="A4427" t="s">
        <v>298</v>
      </c>
      <c r="B4427">
        <v>34620</v>
      </c>
      <c r="C4427" t="s">
        <v>711</v>
      </c>
      <c r="E4427">
        <v>71</v>
      </c>
      <c r="F4427" t="s">
        <v>54</v>
      </c>
      <c r="H4427">
        <v>1</v>
      </c>
      <c r="I4427" t="s">
        <v>32</v>
      </c>
      <c r="J4427">
        <v>1</v>
      </c>
      <c r="K4427" t="s">
        <v>32</v>
      </c>
      <c r="L4427">
        <v>0</v>
      </c>
      <c r="M4427" t="s">
        <v>32</v>
      </c>
      <c r="N4427">
        <v>2012</v>
      </c>
      <c r="O4427">
        <v>260</v>
      </c>
      <c r="P4427">
        <v>28258</v>
      </c>
      <c r="Q4427">
        <v>43</v>
      </c>
      <c r="U4427">
        <v>217</v>
      </c>
      <c r="V4427">
        <v>2987</v>
      </c>
      <c r="W4427">
        <v>19.399999999999999</v>
      </c>
      <c r="X4427">
        <v>46.6</v>
      </c>
      <c r="Y4427">
        <v>24.2</v>
      </c>
      <c r="AC4427">
        <v>21.5</v>
      </c>
      <c r="AD4427">
        <v>46.8</v>
      </c>
    </row>
    <row r="4428" spans="1:30" x14ac:dyDescent="0.45">
      <c r="A4428" t="s">
        <v>298</v>
      </c>
      <c r="B4428">
        <v>34620</v>
      </c>
      <c r="C4428" t="s">
        <v>711</v>
      </c>
      <c r="E4428">
        <v>72</v>
      </c>
      <c r="F4428" t="s">
        <v>55</v>
      </c>
      <c r="H4428">
        <v>1</v>
      </c>
      <c r="I4428" t="s">
        <v>32</v>
      </c>
      <c r="J4428">
        <v>1</v>
      </c>
      <c r="K4428" t="s">
        <v>32</v>
      </c>
      <c r="L4428">
        <v>0</v>
      </c>
      <c r="M4428" t="s">
        <v>32</v>
      </c>
      <c r="N4428">
        <v>2012</v>
      </c>
      <c r="O4428">
        <v>190</v>
      </c>
      <c r="P4428">
        <v>132006</v>
      </c>
      <c r="Q4428">
        <v>139</v>
      </c>
      <c r="R4428">
        <v>131157</v>
      </c>
      <c r="S4428">
        <v>3050</v>
      </c>
      <c r="T4428">
        <v>38485</v>
      </c>
      <c r="U4428">
        <v>51</v>
      </c>
      <c r="V4428">
        <v>849</v>
      </c>
      <c r="W4428">
        <v>24.3</v>
      </c>
      <c r="X4428">
        <v>15.1</v>
      </c>
      <c r="Y4428">
        <v>31.5</v>
      </c>
      <c r="Z4428">
        <v>15.8</v>
      </c>
      <c r="AA4428">
        <v>20.2</v>
      </c>
      <c r="AB4428">
        <v>17.7</v>
      </c>
      <c r="AC4428">
        <v>51.5</v>
      </c>
      <c r="AD4428">
        <v>30.9</v>
      </c>
    </row>
    <row r="4429" spans="1:30" x14ac:dyDescent="0.45">
      <c r="A4429" t="s">
        <v>298</v>
      </c>
      <c r="B4429">
        <v>34620</v>
      </c>
      <c r="C4429" t="s">
        <v>711</v>
      </c>
      <c r="E4429">
        <v>81</v>
      </c>
      <c r="F4429" t="s">
        <v>56</v>
      </c>
      <c r="G4429" t="s">
        <v>57</v>
      </c>
      <c r="H4429">
        <v>1</v>
      </c>
      <c r="I4429" t="s">
        <v>32</v>
      </c>
      <c r="J4429">
        <v>1</v>
      </c>
      <c r="K4429" t="s">
        <v>32</v>
      </c>
      <c r="L4429">
        <v>0</v>
      </c>
      <c r="M4429" t="s">
        <v>32</v>
      </c>
      <c r="N4429">
        <v>2012</v>
      </c>
      <c r="O4429">
        <v>1097</v>
      </c>
      <c r="P4429">
        <v>46440</v>
      </c>
      <c r="Q4429">
        <v>64</v>
      </c>
      <c r="R4429">
        <v>20402</v>
      </c>
      <c r="S4429">
        <v>280</v>
      </c>
      <c r="T4429">
        <v>6439</v>
      </c>
      <c r="U4429">
        <v>1034</v>
      </c>
      <c r="V4429">
        <v>26038</v>
      </c>
      <c r="W4429">
        <v>15.4</v>
      </c>
      <c r="X4429">
        <v>20.100000000000001</v>
      </c>
      <c r="Y4429">
        <v>52.8</v>
      </c>
      <c r="Z4429">
        <v>15.8</v>
      </c>
      <c r="AA4429">
        <v>22.6</v>
      </c>
      <c r="AB4429">
        <v>19.2</v>
      </c>
      <c r="AC4429">
        <v>14.5</v>
      </c>
      <c r="AD4429">
        <v>33.200000000000003</v>
      </c>
    </row>
    <row r="4430" spans="1:30" x14ac:dyDescent="0.45">
      <c r="A4430" t="s">
        <v>299</v>
      </c>
      <c r="B4430">
        <v>34740</v>
      </c>
      <c r="C4430" t="s">
        <v>712</v>
      </c>
      <c r="E4430">
        <v>0</v>
      </c>
      <c r="F4430" t="s">
        <v>31</v>
      </c>
      <c r="H4430">
        <v>1</v>
      </c>
      <c r="I4430" t="s">
        <v>32</v>
      </c>
      <c r="J4430">
        <v>1</v>
      </c>
      <c r="K4430" t="s">
        <v>32</v>
      </c>
      <c r="L4430">
        <v>0</v>
      </c>
      <c r="M4430" t="s">
        <v>32</v>
      </c>
      <c r="N4430">
        <v>2012</v>
      </c>
      <c r="O4430">
        <v>11563</v>
      </c>
      <c r="P4430">
        <v>11603209</v>
      </c>
      <c r="Q4430">
        <v>2598</v>
      </c>
      <c r="R4430">
        <v>11298255</v>
      </c>
      <c r="S4430">
        <v>49468</v>
      </c>
      <c r="T4430">
        <v>1775618</v>
      </c>
      <c r="U4430">
        <v>8966</v>
      </c>
      <c r="V4430">
        <v>304954</v>
      </c>
      <c r="W4430">
        <v>4.0999999999999996</v>
      </c>
      <c r="X4430">
        <v>6.5</v>
      </c>
      <c r="Y4430">
        <v>8.1999999999999993</v>
      </c>
      <c r="Z4430">
        <v>6.7</v>
      </c>
      <c r="AA4430">
        <v>7</v>
      </c>
      <c r="AB4430">
        <v>6.3</v>
      </c>
      <c r="AC4430">
        <v>4</v>
      </c>
      <c r="AD4430">
        <v>22.7</v>
      </c>
    </row>
    <row r="4431" spans="1:30" x14ac:dyDescent="0.45">
      <c r="A4431" t="s">
        <v>299</v>
      </c>
      <c r="B4431">
        <v>34740</v>
      </c>
      <c r="C4431" t="s">
        <v>712</v>
      </c>
      <c r="E4431">
        <v>11</v>
      </c>
      <c r="F4431" t="s">
        <v>33</v>
      </c>
      <c r="G4431" t="s">
        <v>34</v>
      </c>
      <c r="H4431">
        <v>1</v>
      </c>
      <c r="I4431" t="s">
        <v>32</v>
      </c>
      <c r="J4431">
        <v>1</v>
      </c>
      <c r="K4431" t="s">
        <v>32</v>
      </c>
      <c r="L4431">
        <v>0</v>
      </c>
      <c r="M4431" t="s">
        <v>32</v>
      </c>
      <c r="N4431">
        <v>2012</v>
      </c>
      <c r="O4431">
        <v>86</v>
      </c>
      <c r="P4431">
        <v>1628</v>
      </c>
      <c r="Q4431">
        <v>0</v>
      </c>
      <c r="R4431">
        <v>0</v>
      </c>
      <c r="S4431">
        <v>0</v>
      </c>
      <c r="T4431">
        <v>0</v>
      </c>
      <c r="U4431">
        <v>86</v>
      </c>
      <c r="V4431">
        <v>1628</v>
      </c>
      <c r="W4431">
        <v>37.1</v>
      </c>
      <c r="X4431">
        <v>39.700000000000003</v>
      </c>
      <c r="Y4431">
        <v>0</v>
      </c>
      <c r="Z4431">
        <v>0</v>
      </c>
      <c r="AA4431">
        <v>0</v>
      </c>
      <c r="AB4431">
        <v>0</v>
      </c>
      <c r="AC4431">
        <v>35.4</v>
      </c>
      <c r="AD4431">
        <v>37.9</v>
      </c>
    </row>
    <row r="4432" spans="1:30" x14ac:dyDescent="0.45">
      <c r="A4432" t="s">
        <v>299</v>
      </c>
      <c r="B4432">
        <v>34740</v>
      </c>
      <c r="C4432" t="s">
        <v>712</v>
      </c>
      <c r="E4432">
        <v>23</v>
      </c>
      <c r="F4432" t="s">
        <v>37</v>
      </c>
      <c r="H4432">
        <v>1</v>
      </c>
      <c r="I4432" t="s">
        <v>32</v>
      </c>
      <c r="J4432">
        <v>1</v>
      </c>
      <c r="K4432" t="s">
        <v>32</v>
      </c>
      <c r="L4432">
        <v>0</v>
      </c>
      <c r="M4432" t="s">
        <v>32</v>
      </c>
      <c r="N4432">
        <v>2012</v>
      </c>
      <c r="O4432">
        <v>1222</v>
      </c>
      <c r="Q4432">
        <v>272</v>
      </c>
      <c r="U4432">
        <v>950</v>
      </c>
      <c r="W4432">
        <v>13.5</v>
      </c>
      <c r="Y4432">
        <v>27.2</v>
      </c>
      <c r="AC4432">
        <v>17.7</v>
      </c>
    </row>
    <row r="4433" spans="1:30" x14ac:dyDescent="0.45">
      <c r="A4433" t="s">
        <v>299</v>
      </c>
      <c r="B4433">
        <v>34740</v>
      </c>
      <c r="C4433" t="s">
        <v>712</v>
      </c>
      <c r="E4433" t="s">
        <v>38</v>
      </c>
      <c r="F4433" t="s">
        <v>39</v>
      </c>
      <c r="H4433">
        <v>1</v>
      </c>
      <c r="I4433" t="s">
        <v>32</v>
      </c>
      <c r="J4433">
        <v>1</v>
      </c>
      <c r="K4433" t="s">
        <v>32</v>
      </c>
      <c r="L4433">
        <v>0</v>
      </c>
      <c r="M4433" t="s">
        <v>32</v>
      </c>
      <c r="N4433">
        <v>2012</v>
      </c>
      <c r="O4433">
        <v>598</v>
      </c>
      <c r="P4433">
        <v>3712019</v>
      </c>
      <c r="Q4433">
        <v>300</v>
      </c>
      <c r="R4433">
        <v>3684610</v>
      </c>
      <c r="S4433">
        <v>11921</v>
      </c>
      <c r="T4433">
        <v>580951</v>
      </c>
      <c r="U4433">
        <v>299</v>
      </c>
      <c r="V4433">
        <v>27409</v>
      </c>
      <c r="W4433">
        <v>17.5</v>
      </c>
      <c r="X4433">
        <v>5.6</v>
      </c>
      <c r="Y4433">
        <v>13</v>
      </c>
      <c r="Z4433">
        <v>5.7</v>
      </c>
      <c r="AA4433">
        <v>5.0999999999999996</v>
      </c>
      <c r="AB4433">
        <v>5.0999999999999996</v>
      </c>
      <c r="AC4433">
        <v>31.3</v>
      </c>
      <c r="AD4433">
        <v>46.8</v>
      </c>
    </row>
    <row r="4434" spans="1:30" x14ac:dyDescent="0.45">
      <c r="A4434" t="s">
        <v>299</v>
      </c>
      <c r="B4434">
        <v>34740</v>
      </c>
      <c r="C4434" t="s">
        <v>712</v>
      </c>
      <c r="E4434">
        <v>42</v>
      </c>
      <c r="F4434" t="s">
        <v>40</v>
      </c>
      <c r="H4434">
        <v>1</v>
      </c>
      <c r="I4434" t="s">
        <v>32</v>
      </c>
      <c r="J4434">
        <v>1</v>
      </c>
      <c r="K4434" t="s">
        <v>32</v>
      </c>
      <c r="L4434">
        <v>0</v>
      </c>
      <c r="M4434" t="s">
        <v>32</v>
      </c>
      <c r="N4434">
        <v>2012</v>
      </c>
      <c r="O4434">
        <v>224</v>
      </c>
      <c r="P4434">
        <v>2663456</v>
      </c>
      <c r="Q4434">
        <v>102</v>
      </c>
      <c r="R4434">
        <v>2655195</v>
      </c>
      <c r="S4434">
        <v>1138</v>
      </c>
      <c r="T4434">
        <v>57026</v>
      </c>
      <c r="U4434">
        <v>122</v>
      </c>
      <c r="W4434">
        <v>42.9</v>
      </c>
      <c r="X4434">
        <v>6.8</v>
      </c>
      <c r="Y4434">
        <v>50.3</v>
      </c>
      <c r="Z4434">
        <v>7</v>
      </c>
      <c r="AA4434">
        <v>34.4</v>
      </c>
      <c r="AB4434">
        <v>18.2</v>
      </c>
      <c r="AC4434">
        <v>43</v>
      </c>
    </row>
    <row r="4435" spans="1:30" x14ac:dyDescent="0.45">
      <c r="A4435" t="s">
        <v>299</v>
      </c>
      <c r="B4435">
        <v>34740</v>
      </c>
      <c r="C4435" t="s">
        <v>712</v>
      </c>
      <c r="E4435" t="s">
        <v>41</v>
      </c>
      <c r="F4435" t="s">
        <v>42</v>
      </c>
      <c r="H4435">
        <v>1</v>
      </c>
      <c r="I4435" t="s">
        <v>32</v>
      </c>
      <c r="J4435">
        <v>1</v>
      </c>
      <c r="K4435" t="s">
        <v>32</v>
      </c>
      <c r="L4435">
        <v>0</v>
      </c>
      <c r="M4435" t="s">
        <v>32</v>
      </c>
      <c r="N4435">
        <v>2012</v>
      </c>
      <c r="O4435">
        <v>1275</v>
      </c>
      <c r="P4435">
        <v>2001852</v>
      </c>
      <c r="Q4435">
        <v>440</v>
      </c>
      <c r="R4435">
        <v>1955617</v>
      </c>
      <c r="S4435">
        <v>7530</v>
      </c>
      <c r="T4435">
        <v>174564</v>
      </c>
      <c r="U4435">
        <v>835</v>
      </c>
      <c r="W4435">
        <v>10.9</v>
      </c>
      <c r="X4435">
        <v>27.4</v>
      </c>
      <c r="Y4435">
        <v>18.100000000000001</v>
      </c>
      <c r="Z4435">
        <v>29</v>
      </c>
      <c r="AA4435">
        <v>15.5</v>
      </c>
      <c r="AB4435">
        <v>25.5</v>
      </c>
      <c r="AC4435">
        <v>18.3</v>
      </c>
    </row>
    <row r="4436" spans="1:30" x14ac:dyDescent="0.45">
      <c r="A4436" t="s">
        <v>299</v>
      </c>
      <c r="B4436">
        <v>34740</v>
      </c>
      <c r="C4436" t="s">
        <v>712</v>
      </c>
      <c r="E4436" t="s">
        <v>43</v>
      </c>
      <c r="F4436" t="s">
        <v>44</v>
      </c>
      <c r="G4436" t="s">
        <v>45</v>
      </c>
      <c r="H4436">
        <v>1</v>
      </c>
      <c r="I4436" t="s">
        <v>32</v>
      </c>
      <c r="J4436">
        <v>1</v>
      </c>
      <c r="K4436" t="s">
        <v>32</v>
      </c>
      <c r="L4436">
        <v>0</v>
      </c>
      <c r="M4436" t="s">
        <v>32</v>
      </c>
      <c r="N4436">
        <v>2012</v>
      </c>
      <c r="O4436">
        <v>373</v>
      </c>
      <c r="P4436">
        <v>152105</v>
      </c>
      <c r="Q4436">
        <v>48</v>
      </c>
      <c r="R4436">
        <v>143508</v>
      </c>
      <c r="S4436">
        <v>701</v>
      </c>
      <c r="T4436">
        <v>36834</v>
      </c>
      <c r="U4436">
        <v>325</v>
      </c>
      <c r="V4436">
        <v>8596</v>
      </c>
      <c r="W4436">
        <v>22.2</v>
      </c>
      <c r="X4436">
        <v>36.1</v>
      </c>
      <c r="Y4436">
        <v>60.7</v>
      </c>
      <c r="Z4436">
        <v>40.1</v>
      </c>
      <c r="AA4436">
        <v>35.4</v>
      </c>
      <c r="AB4436">
        <v>33.9</v>
      </c>
      <c r="AC4436">
        <v>26.4</v>
      </c>
      <c r="AD4436">
        <v>21.5</v>
      </c>
    </row>
    <row r="4437" spans="1:30" x14ac:dyDescent="0.45">
      <c r="A4437" t="s">
        <v>299</v>
      </c>
      <c r="B4437">
        <v>34740</v>
      </c>
      <c r="C4437" t="s">
        <v>712</v>
      </c>
      <c r="E4437">
        <v>51</v>
      </c>
      <c r="F4437" t="s">
        <v>46</v>
      </c>
      <c r="H4437">
        <v>1</v>
      </c>
      <c r="I4437" t="s">
        <v>32</v>
      </c>
      <c r="J4437">
        <v>1</v>
      </c>
      <c r="K4437" t="s">
        <v>32</v>
      </c>
      <c r="L4437">
        <v>0</v>
      </c>
      <c r="M4437" t="s">
        <v>32</v>
      </c>
      <c r="N4437">
        <v>2012</v>
      </c>
      <c r="O4437">
        <v>144</v>
      </c>
      <c r="P4437">
        <v>111618</v>
      </c>
      <c r="Q4437">
        <v>40</v>
      </c>
      <c r="R4437">
        <v>110155</v>
      </c>
      <c r="S4437">
        <v>427</v>
      </c>
      <c r="T4437">
        <v>18681</v>
      </c>
      <c r="U4437">
        <v>104</v>
      </c>
      <c r="W4437">
        <v>34.5</v>
      </c>
      <c r="X4437">
        <v>4.0999999999999996</v>
      </c>
      <c r="Y4437">
        <v>19.5</v>
      </c>
      <c r="Z4437">
        <v>4.3</v>
      </c>
      <c r="AA4437">
        <v>15.6</v>
      </c>
      <c r="AB4437">
        <v>9.1999999999999993</v>
      </c>
      <c r="AC4437">
        <v>47.6</v>
      </c>
    </row>
    <row r="4438" spans="1:30" x14ac:dyDescent="0.45">
      <c r="A4438" t="s">
        <v>299</v>
      </c>
      <c r="B4438">
        <v>34740</v>
      </c>
      <c r="C4438" t="s">
        <v>712</v>
      </c>
      <c r="E4438">
        <v>52</v>
      </c>
      <c r="F4438" t="s">
        <v>47</v>
      </c>
      <c r="G4438" t="s">
        <v>48</v>
      </c>
      <c r="H4438">
        <v>1</v>
      </c>
      <c r="I4438" t="s">
        <v>32</v>
      </c>
      <c r="J4438">
        <v>1</v>
      </c>
      <c r="K4438" t="s">
        <v>32</v>
      </c>
      <c r="L4438">
        <v>0</v>
      </c>
      <c r="M4438" t="s">
        <v>32</v>
      </c>
      <c r="N4438">
        <v>2012</v>
      </c>
      <c r="O4438">
        <v>163</v>
      </c>
      <c r="P4438">
        <v>145336</v>
      </c>
      <c r="Q4438">
        <v>52</v>
      </c>
      <c r="R4438">
        <v>137904</v>
      </c>
      <c r="S4438">
        <v>876</v>
      </c>
      <c r="T4438">
        <v>38568</v>
      </c>
      <c r="U4438">
        <v>110</v>
      </c>
      <c r="V4438">
        <v>7432</v>
      </c>
      <c r="W4438">
        <v>22.8</v>
      </c>
      <c r="X4438">
        <v>7.3</v>
      </c>
      <c r="Y4438">
        <v>29.7</v>
      </c>
      <c r="Z4438">
        <v>8.1</v>
      </c>
      <c r="AA4438">
        <v>23.1</v>
      </c>
      <c r="AB4438">
        <v>15.5</v>
      </c>
      <c r="AC4438">
        <v>30.6</v>
      </c>
      <c r="AD4438">
        <v>43.8</v>
      </c>
    </row>
    <row r="4439" spans="1:30" x14ac:dyDescent="0.45">
      <c r="A4439" t="s">
        <v>299</v>
      </c>
      <c r="B4439">
        <v>34740</v>
      </c>
      <c r="C4439" t="s">
        <v>712</v>
      </c>
      <c r="E4439">
        <v>53</v>
      </c>
      <c r="F4439" t="s">
        <v>49</v>
      </c>
      <c r="H4439">
        <v>1</v>
      </c>
      <c r="I4439" t="s">
        <v>32</v>
      </c>
      <c r="J4439">
        <v>1</v>
      </c>
      <c r="K4439" t="s">
        <v>32</v>
      </c>
      <c r="L4439">
        <v>0</v>
      </c>
      <c r="M4439" t="s">
        <v>32</v>
      </c>
      <c r="N4439">
        <v>2012</v>
      </c>
      <c r="O4439">
        <v>837</v>
      </c>
      <c r="P4439">
        <v>139407</v>
      </c>
      <c r="Q4439">
        <v>81</v>
      </c>
      <c r="U4439">
        <v>756</v>
      </c>
      <c r="V4439">
        <v>32760</v>
      </c>
      <c r="W4439">
        <v>23.4</v>
      </c>
      <c r="X4439">
        <v>35.9</v>
      </c>
      <c r="Y4439">
        <v>59.5</v>
      </c>
      <c r="AC4439">
        <v>23</v>
      </c>
      <c r="AD4439">
        <v>44</v>
      </c>
    </row>
    <row r="4440" spans="1:30" x14ac:dyDescent="0.45">
      <c r="A4440" t="s">
        <v>299</v>
      </c>
      <c r="B4440">
        <v>34740</v>
      </c>
      <c r="C4440" t="s">
        <v>712</v>
      </c>
      <c r="E4440">
        <v>54</v>
      </c>
      <c r="F4440" t="s">
        <v>50</v>
      </c>
      <c r="H4440">
        <v>1</v>
      </c>
      <c r="I4440" t="s">
        <v>32</v>
      </c>
      <c r="J4440">
        <v>1</v>
      </c>
      <c r="K4440" t="s">
        <v>32</v>
      </c>
      <c r="L4440">
        <v>0</v>
      </c>
      <c r="M4440" t="s">
        <v>32</v>
      </c>
      <c r="N4440">
        <v>2012</v>
      </c>
      <c r="O4440">
        <v>1083</v>
      </c>
      <c r="P4440">
        <v>162634</v>
      </c>
      <c r="Q4440">
        <v>257</v>
      </c>
      <c r="R4440">
        <v>145149</v>
      </c>
      <c r="S4440">
        <v>1305</v>
      </c>
      <c r="T4440">
        <v>55187</v>
      </c>
      <c r="U4440">
        <v>826</v>
      </c>
      <c r="V4440">
        <v>17486</v>
      </c>
      <c r="W4440">
        <v>22.1</v>
      </c>
      <c r="X4440">
        <v>12.9</v>
      </c>
      <c r="Y4440">
        <v>25</v>
      </c>
      <c r="Z4440">
        <v>15.6</v>
      </c>
      <c r="AA4440">
        <v>17.8</v>
      </c>
      <c r="AB4440">
        <v>22.3</v>
      </c>
      <c r="AC4440">
        <v>27.9</v>
      </c>
      <c r="AD4440">
        <v>21.9</v>
      </c>
    </row>
    <row r="4441" spans="1:30" x14ac:dyDescent="0.45">
      <c r="A4441" t="s">
        <v>299</v>
      </c>
      <c r="B4441">
        <v>34740</v>
      </c>
      <c r="C4441" t="s">
        <v>712</v>
      </c>
      <c r="E4441">
        <v>56</v>
      </c>
      <c r="F4441" t="s">
        <v>51</v>
      </c>
      <c r="H4441">
        <v>1</v>
      </c>
      <c r="I4441" t="s">
        <v>32</v>
      </c>
      <c r="J4441">
        <v>1</v>
      </c>
      <c r="K4441" t="s">
        <v>32</v>
      </c>
      <c r="L4441">
        <v>0</v>
      </c>
      <c r="M4441" t="s">
        <v>32</v>
      </c>
      <c r="N4441">
        <v>2012</v>
      </c>
      <c r="O4441">
        <v>891</v>
      </c>
      <c r="P4441">
        <v>102253</v>
      </c>
      <c r="Q4441">
        <v>143</v>
      </c>
      <c r="R4441">
        <v>90022</v>
      </c>
      <c r="S4441">
        <v>2077</v>
      </c>
      <c r="T4441">
        <v>44065</v>
      </c>
      <c r="U4441">
        <v>748</v>
      </c>
      <c r="V4441">
        <v>12231</v>
      </c>
      <c r="W4441">
        <v>22.2</v>
      </c>
      <c r="X4441">
        <v>12</v>
      </c>
      <c r="Y4441">
        <v>40.299999999999997</v>
      </c>
      <c r="Z4441">
        <v>13.1</v>
      </c>
      <c r="AA4441">
        <v>7.1</v>
      </c>
      <c r="AB4441">
        <v>6.9</v>
      </c>
      <c r="AC4441">
        <v>25.3</v>
      </c>
      <c r="AD4441">
        <v>44</v>
      </c>
    </row>
    <row r="4442" spans="1:30" x14ac:dyDescent="0.45">
      <c r="A4442" t="s">
        <v>299</v>
      </c>
      <c r="B4442">
        <v>34740</v>
      </c>
      <c r="C4442" t="s">
        <v>712</v>
      </c>
      <c r="E4442">
        <v>61</v>
      </c>
      <c r="F4442" t="s">
        <v>52</v>
      </c>
      <c r="H4442">
        <v>1</v>
      </c>
      <c r="I4442" t="s">
        <v>32</v>
      </c>
      <c r="J4442">
        <v>1</v>
      </c>
      <c r="K4442" t="s">
        <v>32</v>
      </c>
      <c r="L4442">
        <v>0</v>
      </c>
      <c r="M4442" t="s">
        <v>32</v>
      </c>
      <c r="N4442">
        <v>2012</v>
      </c>
      <c r="O4442">
        <v>175</v>
      </c>
      <c r="P4442">
        <v>38099</v>
      </c>
      <c r="Q4442">
        <v>23</v>
      </c>
      <c r="R4442">
        <v>37549</v>
      </c>
      <c r="S4442">
        <v>783</v>
      </c>
      <c r="T4442">
        <v>16346</v>
      </c>
      <c r="U4442">
        <v>152</v>
      </c>
      <c r="V4442">
        <v>550</v>
      </c>
      <c r="W4442">
        <v>23.4</v>
      </c>
      <c r="X4442">
        <v>7.5</v>
      </c>
      <c r="Y4442">
        <v>40.4</v>
      </c>
      <c r="Z4442">
        <v>8</v>
      </c>
      <c r="AA4442">
        <v>18</v>
      </c>
      <c r="AB4442">
        <v>5.7</v>
      </c>
      <c r="AC4442">
        <v>27.7</v>
      </c>
      <c r="AD4442">
        <v>14.2</v>
      </c>
    </row>
    <row r="4443" spans="1:30" x14ac:dyDescent="0.45">
      <c r="A4443" t="s">
        <v>299</v>
      </c>
      <c r="B4443">
        <v>34740</v>
      </c>
      <c r="C4443" t="s">
        <v>712</v>
      </c>
      <c r="E4443">
        <v>62</v>
      </c>
      <c r="F4443" t="s">
        <v>53</v>
      </c>
      <c r="H4443">
        <v>1</v>
      </c>
      <c r="I4443" t="s">
        <v>32</v>
      </c>
      <c r="J4443">
        <v>1</v>
      </c>
      <c r="K4443" t="s">
        <v>32</v>
      </c>
      <c r="L4443">
        <v>0</v>
      </c>
      <c r="M4443" t="s">
        <v>32</v>
      </c>
      <c r="N4443">
        <v>2012</v>
      </c>
      <c r="O4443">
        <v>1519</v>
      </c>
      <c r="P4443">
        <v>925851</v>
      </c>
      <c r="Q4443">
        <v>282</v>
      </c>
      <c r="R4443">
        <v>908968</v>
      </c>
      <c r="S4443">
        <v>10888</v>
      </c>
      <c r="T4443">
        <v>451946</v>
      </c>
      <c r="U4443">
        <v>1237</v>
      </c>
      <c r="V4443">
        <v>16883</v>
      </c>
      <c r="W4443">
        <v>12.6</v>
      </c>
      <c r="X4443">
        <v>7.1</v>
      </c>
      <c r="Y4443">
        <v>28.6</v>
      </c>
      <c r="Z4443">
        <v>7.3</v>
      </c>
      <c r="AA4443">
        <v>9.6</v>
      </c>
      <c r="AB4443">
        <v>8</v>
      </c>
      <c r="AC4443">
        <v>11.2</v>
      </c>
      <c r="AD4443">
        <v>13.8</v>
      </c>
    </row>
    <row r="4444" spans="1:30" x14ac:dyDescent="0.45">
      <c r="A4444" t="s">
        <v>299</v>
      </c>
      <c r="B4444">
        <v>34740</v>
      </c>
      <c r="C4444" t="s">
        <v>712</v>
      </c>
      <c r="E4444">
        <v>71</v>
      </c>
      <c r="F4444" t="s">
        <v>54</v>
      </c>
      <c r="H4444">
        <v>1</v>
      </c>
      <c r="I4444" t="s">
        <v>32</v>
      </c>
      <c r="J4444">
        <v>1</v>
      </c>
      <c r="K4444" t="s">
        <v>32</v>
      </c>
      <c r="L4444">
        <v>0</v>
      </c>
      <c r="M4444" t="s">
        <v>32</v>
      </c>
      <c r="N4444">
        <v>2012</v>
      </c>
      <c r="O4444">
        <v>610</v>
      </c>
      <c r="Q4444">
        <v>103</v>
      </c>
      <c r="U4444">
        <v>507</v>
      </c>
      <c r="W4444">
        <v>16.100000000000001</v>
      </c>
      <c r="Y4444">
        <v>36.6</v>
      </c>
      <c r="AC4444">
        <v>16.2</v>
      </c>
    </row>
    <row r="4445" spans="1:30" x14ac:dyDescent="0.45">
      <c r="A4445" t="s">
        <v>299</v>
      </c>
      <c r="B4445">
        <v>34740</v>
      </c>
      <c r="C4445" t="s">
        <v>712</v>
      </c>
      <c r="E4445">
        <v>72</v>
      </c>
      <c r="F4445" t="s">
        <v>55</v>
      </c>
      <c r="H4445">
        <v>1</v>
      </c>
      <c r="I4445" t="s">
        <v>32</v>
      </c>
      <c r="J4445">
        <v>1</v>
      </c>
      <c r="K4445" t="s">
        <v>32</v>
      </c>
      <c r="L4445">
        <v>0</v>
      </c>
      <c r="M4445" t="s">
        <v>32</v>
      </c>
      <c r="N4445">
        <v>2012</v>
      </c>
      <c r="O4445">
        <v>387</v>
      </c>
      <c r="P4445">
        <v>209682</v>
      </c>
      <c r="Q4445">
        <v>215</v>
      </c>
      <c r="R4445">
        <v>207167</v>
      </c>
      <c r="S4445">
        <v>4334</v>
      </c>
      <c r="T4445">
        <v>56730</v>
      </c>
      <c r="U4445">
        <v>172</v>
      </c>
      <c r="W4445">
        <v>22.7</v>
      </c>
      <c r="X4445">
        <v>21.2</v>
      </c>
      <c r="Y4445">
        <v>31.6</v>
      </c>
      <c r="Z4445">
        <v>22.4</v>
      </c>
      <c r="AA4445">
        <v>18</v>
      </c>
      <c r="AB4445">
        <v>23.2</v>
      </c>
      <c r="AC4445">
        <v>37.299999999999997</v>
      </c>
    </row>
    <row r="4446" spans="1:30" x14ac:dyDescent="0.45">
      <c r="A4446" t="s">
        <v>299</v>
      </c>
      <c r="B4446">
        <v>34740</v>
      </c>
      <c r="C4446" t="s">
        <v>712</v>
      </c>
      <c r="E4446">
        <v>81</v>
      </c>
      <c r="F4446" t="s">
        <v>56</v>
      </c>
      <c r="G4446" t="s">
        <v>57</v>
      </c>
      <c r="H4446">
        <v>1</v>
      </c>
      <c r="I4446" t="s">
        <v>32</v>
      </c>
      <c r="J4446">
        <v>1</v>
      </c>
      <c r="K4446" t="s">
        <v>32</v>
      </c>
      <c r="L4446">
        <v>0</v>
      </c>
      <c r="M4446" t="s">
        <v>32</v>
      </c>
      <c r="N4446">
        <v>2012</v>
      </c>
      <c r="O4446">
        <v>1981</v>
      </c>
      <c r="P4446">
        <v>144390</v>
      </c>
      <c r="Q4446">
        <v>246</v>
      </c>
      <c r="R4446">
        <v>109828</v>
      </c>
      <c r="S4446">
        <v>1774</v>
      </c>
      <c r="T4446">
        <v>37774</v>
      </c>
      <c r="U4446">
        <v>1735</v>
      </c>
      <c r="V4446">
        <v>34562</v>
      </c>
      <c r="W4446">
        <v>4.8</v>
      </c>
      <c r="X4446">
        <v>17.8</v>
      </c>
      <c r="Y4446">
        <v>25.9</v>
      </c>
      <c r="Z4446">
        <v>25.5</v>
      </c>
      <c r="AA4446">
        <v>29.3</v>
      </c>
      <c r="AB4446">
        <v>26.4</v>
      </c>
      <c r="AC4446">
        <v>6.7</v>
      </c>
      <c r="AD4446">
        <v>17.8</v>
      </c>
    </row>
    <row r="4447" spans="1:30" x14ac:dyDescent="0.45">
      <c r="A4447" t="s">
        <v>300</v>
      </c>
      <c r="B4447">
        <v>34820</v>
      </c>
      <c r="C4447" t="s">
        <v>713</v>
      </c>
      <c r="E4447">
        <v>0</v>
      </c>
      <c r="F4447" t="s">
        <v>31</v>
      </c>
      <c r="H4447">
        <v>1</v>
      </c>
      <c r="I4447" t="s">
        <v>32</v>
      </c>
      <c r="J4447">
        <v>1</v>
      </c>
      <c r="K4447" t="s">
        <v>32</v>
      </c>
      <c r="L4447">
        <v>0</v>
      </c>
      <c r="M4447" t="s">
        <v>32</v>
      </c>
      <c r="N4447">
        <v>2012</v>
      </c>
      <c r="O4447">
        <v>38432</v>
      </c>
      <c r="P4447">
        <v>19774300</v>
      </c>
      <c r="Q4447">
        <v>8389</v>
      </c>
      <c r="R4447">
        <v>18508373</v>
      </c>
      <c r="S4447">
        <v>111435</v>
      </c>
      <c r="T4447">
        <v>3136471</v>
      </c>
      <c r="U4447">
        <v>30044</v>
      </c>
      <c r="V4447">
        <v>1265927</v>
      </c>
      <c r="W4447">
        <v>1.9</v>
      </c>
      <c r="X4447">
        <v>4.4000000000000004</v>
      </c>
      <c r="Y4447">
        <v>5.3</v>
      </c>
      <c r="Z4447">
        <v>4.8</v>
      </c>
      <c r="AA4447">
        <v>3.9</v>
      </c>
      <c r="AB4447">
        <v>4.2</v>
      </c>
      <c r="AC4447">
        <v>2.1</v>
      </c>
      <c r="AD4447">
        <v>6</v>
      </c>
    </row>
    <row r="4448" spans="1:30" x14ac:dyDescent="0.45">
      <c r="A4448" t="s">
        <v>300</v>
      </c>
      <c r="B4448">
        <v>34820</v>
      </c>
      <c r="C4448" t="s">
        <v>713</v>
      </c>
      <c r="E4448">
        <v>11</v>
      </c>
      <c r="F4448" t="s">
        <v>33</v>
      </c>
      <c r="G4448" t="s">
        <v>34</v>
      </c>
      <c r="H4448">
        <v>1</v>
      </c>
      <c r="I4448" t="s">
        <v>32</v>
      </c>
      <c r="J4448">
        <v>1</v>
      </c>
      <c r="K4448" t="s">
        <v>32</v>
      </c>
      <c r="L4448">
        <v>0</v>
      </c>
      <c r="M4448" t="s">
        <v>32</v>
      </c>
      <c r="N4448">
        <v>2012</v>
      </c>
      <c r="O4448">
        <v>395</v>
      </c>
      <c r="Q4448">
        <v>20</v>
      </c>
      <c r="U4448">
        <v>375</v>
      </c>
      <c r="W4448">
        <v>25.2</v>
      </c>
      <c r="Y4448">
        <v>91.2</v>
      </c>
      <c r="AC4448">
        <v>26.5</v>
      </c>
    </row>
    <row r="4449" spans="1:30" x14ac:dyDescent="0.45">
      <c r="A4449" t="s">
        <v>300</v>
      </c>
      <c r="B4449">
        <v>34820</v>
      </c>
      <c r="C4449" t="s">
        <v>713</v>
      </c>
      <c r="E4449">
        <v>22</v>
      </c>
      <c r="F4449" t="s">
        <v>36</v>
      </c>
      <c r="H4449">
        <v>1</v>
      </c>
      <c r="I4449" t="s">
        <v>32</v>
      </c>
      <c r="J4449">
        <v>1</v>
      </c>
      <c r="K4449" t="s">
        <v>32</v>
      </c>
      <c r="L4449">
        <v>0</v>
      </c>
      <c r="M4449" t="s">
        <v>32</v>
      </c>
      <c r="N4449">
        <v>2012</v>
      </c>
      <c r="O4449">
        <v>47</v>
      </c>
      <c r="P4449">
        <v>495124</v>
      </c>
      <c r="Q4449">
        <v>7</v>
      </c>
      <c r="R4449">
        <v>494714</v>
      </c>
      <c r="S4449">
        <v>1185</v>
      </c>
      <c r="T4449">
        <v>114412</v>
      </c>
      <c r="U4449">
        <v>40</v>
      </c>
      <c r="V4449">
        <v>410</v>
      </c>
      <c r="W4449">
        <v>88.3</v>
      </c>
      <c r="X4449">
        <v>4.5999999999999996</v>
      </c>
      <c r="Y4449">
        <v>0</v>
      </c>
      <c r="Z4449">
        <v>4.8</v>
      </c>
      <c r="AA4449">
        <v>6.6</v>
      </c>
      <c r="AB4449">
        <v>8.3000000000000007</v>
      </c>
      <c r="AC4449">
        <v>98.8</v>
      </c>
      <c r="AD4449">
        <v>29.4</v>
      </c>
    </row>
    <row r="4450" spans="1:30" x14ac:dyDescent="0.45">
      <c r="A4450" t="s">
        <v>300</v>
      </c>
      <c r="B4450">
        <v>34820</v>
      </c>
      <c r="C4450" t="s">
        <v>713</v>
      </c>
      <c r="E4450">
        <v>23</v>
      </c>
      <c r="F4450" t="s">
        <v>37</v>
      </c>
      <c r="H4450">
        <v>1</v>
      </c>
      <c r="I4450" t="s">
        <v>32</v>
      </c>
      <c r="J4450">
        <v>1</v>
      </c>
      <c r="K4450" t="s">
        <v>32</v>
      </c>
      <c r="L4450">
        <v>0</v>
      </c>
      <c r="M4450" t="s">
        <v>32</v>
      </c>
      <c r="N4450">
        <v>2012</v>
      </c>
      <c r="O4450">
        <v>5286</v>
      </c>
      <c r="P4450">
        <v>1379925</v>
      </c>
      <c r="Q4450">
        <v>1097</v>
      </c>
      <c r="R4450">
        <v>1090669</v>
      </c>
      <c r="S4450">
        <v>5334</v>
      </c>
      <c r="T4450">
        <v>178660</v>
      </c>
      <c r="U4450">
        <v>4189</v>
      </c>
      <c r="V4450">
        <v>289257</v>
      </c>
      <c r="W4450">
        <v>10.4</v>
      </c>
      <c r="X4450">
        <v>13.9</v>
      </c>
      <c r="Y4450">
        <v>17</v>
      </c>
      <c r="Z4450">
        <v>15.9</v>
      </c>
      <c r="AA4450">
        <v>14.6</v>
      </c>
      <c r="AB4450">
        <v>15.3</v>
      </c>
      <c r="AC4450">
        <v>10.5</v>
      </c>
      <c r="AD4450">
        <v>23.4</v>
      </c>
    </row>
    <row r="4451" spans="1:30" x14ac:dyDescent="0.45">
      <c r="A4451" t="s">
        <v>300</v>
      </c>
      <c r="B4451">
        <v>34820</v>
      </c>
      <c r="C4451" t="s">
        <v>713</v>
      </c>
      <c r="E4451" t="s">
        <v>38</v>
      </c>
      <c r="F4451" t="s">
        <v>39</v>
      </c>
      <c r="H4451">
        <v>1</v>
      </c>
      <c r="I4451" t="s">
        <v>32</v>
      </c>
      <c r="J4451">
        <v>1</v>
      </c>
      <c r="K4451" t="s">
        <v>32</v>
      </c>
      <c r="L4451">
        <v>0</v>
      </c>
      <c r="M4451" t="s">
        <v>32</v>
      </c>
      <c r="N4451">
        <v>2012</v>
      </c>
      <c r="O4451">
        <v>427</v>
      </c>
      <c r="P4451">
        <v>2634087</v>
      </c>
      <c r="Q4451">
        <v>150</v>
      </c>
      <c r="R4451">
        <v>2624121</v>
      </c>
      <c r="S4451">
        <v>3977</v>
      </c>
      <c r="T4451">
        <v>213246</v>
      </c>
      <c r="U4451">
        <v>277</v>
      </c>
      <c r="V4451">
        <v>9967</v>
      </c>
      <c r="W4451">
        <v>20.5</v>
      </c>
      <c r="X4451">
        <v>3.9</v>
      </c>
      <c r="Y4451">
        <v>22.6</v>
      </c>
      <c r="Z4451">
        <v>4.0999999999999996</v>
      </c>
      <c r="AA4451">
        <v>7.3</v>
      </c>
      <c r="AB4451">
        <v>6.3</v>
      </c>
      <c r="AC4451">
        <v>23.8</v>
      </c>
      <c r="AD4451">
        <v>37.1</v>
      </c>
    </row>
    <row r="4452" spans="1:30" x14ac:dyDescent="0.45">
      <c r="A4452" t="s">
        <v>300</v>
      </c>
      <c r="B4452">
        <v>34820</v>
      </c>
      <c r="C4452" t="s">
        <v>713</v>
      </c>
      <c r="E4452">
        <v>42</v>
      </c>
      <c r="F4452" t="s">
        <v>40</v>
      </c>
      <c r="H4452">
        <v>1</v>
      </c>
      <c r="I4452" t="s">
        <v>32</v>
      </c>
      <c r="J4452">
        <v>1</v>
      </c>
      <c r="K4452" t="s">
        <v>32</v>
      </c>
      <c r="L4452">
        <v>0</v>
      </c>
      <c r="M4452" t="s">
        <v>32</v>
      </c>
      <c r="N4452">
        <v>2012</v>
      </c>
      <c r="O4452">
        <v>666</v>
      </c>
      <c r="P4452">
        <v>877617</v>
      </c>
      <c r="Q4452">
        <v>288</v>
      </c>
      <c r="R4452">
        <v>857204</v>
      </c>
      <c r="S4452">
        <v>2277</v>
      </c>
      <c r="T4452">
        <v>80411</v>
      </c>
      <c r="U4452">
        <v>378</v>
      </c>
      <c r="V4452">
        <v>20413</v>
      </c>
      <c r="W4452">
        <v>16.399999999999999</v>
      </c>
      <c r="X4452">
        <v>7.2</v>
      </c>
      <c r="Y4452">
        <v>18.8</v>
      </c>
      <c r="Z4452">
        <v>7.9</v>
      </c>
      <c r="AA4452">
        <v>25.7</v>
      </c>
      <c r="AB4452">
        <v>19.100000000000001</v>
      </c>
      <c r="AC4452">
        <v>26.3</v>
      </c>
      <c r="AD4452">
        <v>31.8</v>
      </c>
    </row>
    <row r="4453" spans="1:30" x14ac:dyDescent="0.45">
      <c r="A4453" t="s">
        <v>300</v>
      </c>
      <c r="B4453">
        <v>34820</v>
      </c>
      <c r="C4453" t="s">
        <v>713</v>
      </c>
      <c r="E4453" t="s">
        <v>41</v>
      </c>
      <c r="F4453" t="s">
        <v>42</v>
      </c>
      <c r="H4453">
        <v>1</v>
      </c>
      <c r="I4453" t="s">
        <v>32</v>
      </c>
      <c r="J4453">
        <v>1</v>
      </c>
      <c r="K4453" t="s">
        <v>32</v>
      </c>
      <c r="L4453">
        <v>0</v>
      </c>
      <c r="M4453" t="s">
        <v>32</v>
      </c>
      <c r="N4453">
        <v>2012</v>
      </c>
      <c r="O4453">
        <v>4318</v>
      </c>
      <c r="P4453">
        <v>6865981</v>
      </c>
      <c r="Q4453">
        <v>1388</v>
      </c>
      <c r="R4453">
        <v>6743503</v>
      </c>
      <c r="S4453">
        <v>25473</v>
      </c>
      <c r="T4453">
        <v>579560</v>
      </c>
      <c r="U4453">
        <v>2930</v>
      </c>
      <c r="V4453">
        <v>122478</v>
      </c>
      <c r="W4453">
        <v>8.8000000000000007</v>
      </c>
      <c r="X4453">
        <v>8.9</v>
      </c>
      <c r="Y4453">
        <v>11</v>
      </c>
      <c r="Z4453">
        <v>9.5</v>
      </c>
      <c r="AA4453">
        <v>5.5</v>
      </c>
      <c r="AB4453">
        <v>8.6</v>
      </c>
      <c r="AC4453">
        <v>10.6</v>
      </c>
      <c r="AD4453">
        <v>22.6</v>
      </c>
    </row>
    <row r="4454" spans="1:30" x14ac:dyDescent="0.45">
      <c r="A4454" t="s">
        <v>300</v>
      </c>
      <c r="B4454">
        <v>34820</v>
      </c>
      <c r="C4454" t="s">
        <v>713</v>
      </c>
      <c r="E4454" t="s">
        <v>43</v>
      </c>
      <c r="F4454" t="s">
        <v>44</v>
      </c>
      <c r="G4454" t="s">
        <v>45</v>
      </c>
      <c r="H4454">
        <v>1</v>
      </c>
      <c r="I4454" t="s">
        <v>32</v>
      </c>
      <c r="J4454">
        <v>1</v>
      </c>
      <c r="K4454" t="s">
        <v>32</v>
      </c>
      <c r="L4454">
        <v>0</v>
      </c>
      <c r="M4454" t="s">
        <v>32</v>
      </c>
      <c r="N4454">
        <v>2012</v>
      </c>
      <c r="O4454">
        <v>1032</v>
      </c>
      <c r="P4454">
        <v>274658</v>
      </c>
      <c r="Q4454">
        <v>168</v>
      </c>
      <c r="R4454">
        <v>226979</v>
      </c>
      <c r="S4454">
        <v>1410</v>
      </c>
      <c r="T4454">
        <v>48462</v>
      </c>
      <c r="U4454">
        <v>863</v>
      </c>
      <c r="V4454">
        <v>47679</v>
      </c>
      <c r="W4454">
        <v>15.7</v>
      </c>
      <c r="X4454">
        <v>6.9</v>
      </c>
      <c r="Y4454">
        <v>23.1</v>
      </c>
      <c r="Z4454">
        <v>7.8</v>
      </c>
      <c r="AA4454">
        <v>10.1</v>
      </c>
      <c r="AB4454">
        <v>7.8</v>
      </c>
      <c r="AC4454">
        <v>19</v>
      </c>
      <c r="AD4454">
        <v>19.3</v>
      </c>
    </row>
    <row r="4455" spans="1:30" x14ac:dyDescent="0.45">
      <c r="A4455" t="s">
        <v>300</v>
      </c>
      <c r="B4455">
        <v>34820</v>
      </c>
      <c r="C4455" t="s">
        <v>713</v>
      </c>
      <c r="E4455">
        <v>51</v>
      </c>
      <c r="F4455" t="s">
        <v>46</v>
      </c>
      <c r="H4455">
        <v>1</v>
      </c>
      <c r="I4455" t="s">
        <v>32</v>
      </c>
      <c r="J4455">
        <v>1</v>
      </c>
      <c r="K4455" t="s">
        <v>32</v>
      </c>
      <c r="L4455">
        <v>0</v>
      </c>
      <c r="M4455" t="s">
        <v>32</v>
      </c>
      <c r="N4455">
        <v>2012</v>
      </c>
      <c r="O4455">
        <v>310</v>
      </c>
      <c r="P4455">
        <v>490403</v>
      </c>
      <c r="Q4455">
        <v>78</v>
      </c>
      <c r="R4455">
        <v>486221</v>
      </c>
      <c r="S4455">
        <v>2060</v>
      </c>
      <c r="T4455">
        <v>93810</v>
      </c>
      <c r="U4455">
        <v>231</v>
      </c>
      <c r="V4455">
        <v>4182</v>
      </c>
      <c r="W4455">
        <v>18.8</v>
      </c>
      <c r="X4455">
        <v>2.5</v>
      </c>
      <c r="Y4455">
        <v>24.8</v>
      </c>
      <c r="Z4455">
        <v>2.5</v>
      </c>
      <c r="AA4455">
        <v>2</v>
      </c>
      <c r="AB4455">
        <v>1.9</v>
      </c>
      <c r="AC4455">
        <v>22.5</v>
      </c>
      <c r="AD4455">
        <v>33.9</v>
      </c>
    </row>
    <row r="4456" spans="1:30" x14ac:dyDescent="0.45">
      <c r="A4456" t="s">
        <v>300</v>
      </c>
      <c r="B4456">
        <v>34820</v>
      </c>
      <c r="C4456" t="s">
        <v>713</v>
      </c>
      <c r="E4456">
        <v>52</v>
      </c>
      <c r="F4456" t="s">
        <v>47</v>
      </c>
      <c r="G4456" t="s">
        <v>48</v>
      </c>
      <c r="H4456">
        <v>1</v>
      </c>
      <c r="I4456" t="s">
        <v>32</v>
      </c>
      <c r="J4456">
        <v>1</v>
      </c>
      <c r="K4456" t="s">
        <v>32</v>
      </c>
      <c r="L4456">
        <v>0</v>
      </c>
      <c r="M4456" t="s">
        <v>32</v>
      </c>
      <c r="N4456">
        <v>2012</v>
      </c>
      <c r="O4456">
        <v>1178</v>
      </c>
      <c r="P4456">
        <v>668147</v>
      </c>
      <c r="Q4456">
        <v>251</v>
      </c>
      <c r="R4456">
        <v>631991</v>
      </c>
      <c r="S4456">
        <v>3871</v>
      </c>
      <c r="T4456">
        <v>166964</v>
      </c>
      <c r="U4456">
        <v>927</v>
      </c>
      <c r="V4456">
        <v>36156</v>
      </c>
      <c r="W4456">
        <v>13</v>
      </c>
      <c r="X4456">
        <v>4.0999999999999996</v>
      </c>
      <c r="Y4456">
        <v>12.1</v>
      </c>
      <c r="Z4456">
        <v>4.3</v>
      </c>
      <c r="AA4456">
        <v>6.8</v>
      </c>
      <c r="AB4456">
        <v>4.9000000000000004</v>
      </c>
      <c r="AC4456">
        <v>15.5</v>
      </c>
      <c r="AD4456">
        <v>19.100000000000001</v>
      </c>
    </row>
    <row r="4457" spans="1:30" x14ac:dyDescent="0.45">
      <c r="A4457" t="s">
        <v>300</v>
      </c>
      <c r="B4457">
        <v>34820</v>
      </c>
      <c r="C4457" t="s">
        <v>713</v>
      </c>
      <c r="E4457">
        <v>53</v>
      </c>
      <c r="F4457" t="s">
        <v>49</v>
      </c>
      <c r="H4457">
        <v>1</v>
      </c>
      <c r="I4457" t="s">
        <v>32</v>
      </c>
      <c r="J4457">
        <v>1</v>
      </c>
      <c r="K4457" t="s">
        <v>32</v>
      </c>
      <c r="L4457">
        <v>0</v>
      </c>
      <c r="M4457" t="s">
        <v>32</v>
      </c>
      <c r="N4457">
        <v>2012</v>
      </c>
      <c r="O4457">
        <v>5659</v>
      </c>
      <c r="P4457">
        <v>824174</v>
      </c>
      <c r="Q4457">
        <v>668</v>
      </c>
      <c r="R4457">
        <v>508790</v>
      </c>
      <c r="S4457">
        <v>3856</v>
      </c>
      <c r="T4457">
        <v>125656</v>
      </c>
      <c r="U4457">
        <v>4991</v>
      </c>
      <c r="V4457">
        <v>315384</v>
      </c>
      <c r="W4457">
        <v>5.0999999999999996</v>
      </c>
      <c r="X4457">
        <v>8.1</v>
      </c>
      <c r="Y4457">
        <v>13.1</v>
      </c>
      <c r="Z4457">
        <v>9.4</v>
      </c>
      <c r="AA4457">
        <v>7.2</v>
      </c>
      <c r="AB4457">
        <v>8.4</v>
      </c>
      <c r="AC4457">
        <v>5.4</v>
      </c>
      <c r="AD4457">
        <v>11.9</v>
      </c>
    </row>
    <row r="4458" spans="1:30" x14ac:dyDescent="0.45">
      <c r="A4458" t="s">
        <v>300</v>
      </c>
      <c r="B4458">
        <v>34820</v>
      </c>
      <c r="C4458" t="s">
        <v>713</v>
      </c>
      <c r="E4458">
        <v>54</v>
      </c>
      <c r="F4458" t="s">
        <v>50</v>
      </c>
      <c r="H4458">
        <v>1</v>
      </c>
      <c r="I4458" t="s">
        <v>32</v>
      </c>
      <c r="J4458">
        <v>1</v>
      </c>
      <c r="K4458" t="s">
        <v>32</v>
      </c>
      <c r="L4458">
        <v>0</v>
      </c>
      <c r="M4458" t="s">
        <v>32</v>
      </c>
      <c r="N4458">
        <v>2012</v>
      </c>
      <c r="O4458">
        <v>4351</v>
      </c>
      <c r="P4458">
        <v>547364</v>
      </c>
      <c r="Q4458">
        <v>929</v>
      </c>
      <c r="R4458">
        <v>432700</v>
      </c>
      <c r="S4458">
        <v>3789</v>
      </c>
      <c r="T4458">
        <v>144973</v>
      </c>
      <c r="U4458">
        <v>3421</v>
      </c>
      <c r="V4458">
        <v>114664</v>
      </c>
      <c r="W4458">
        <v>10</v>
      </c>
      <c r="X4458">
        <v>9.6999999999999993</v>
      </c>
      <c r="Y4458">
        <v>11.3</v>
      </c>
      <c r="Z4458">
        <v>13.9</v>
      </c>
      <c r="AA4458">
        <v>12.5</v>
      </c>
      <c r="AB4458">
        <v>18.2</v>
      </c>
      <c r="AC4458">
        <v>10.9</v>
      </c>
      <c r="AD4458">
        <v>12.4</v>
      </c>
    </row>
    <row r="4459" spans="1:30" x14ac:dyDescent="0.45">
      <c r="A4459" t="s">
        <v>300</v>
      </c>
      <c r="B4459">
        <v>34820</v>
      </c>
      <c r="C4459" t="s">
        <v>713</v>
      </c>
      <c r="E4459">
        <v>55</v>
      </c>
      <c r="F4459" t="s">
        <v>59</v>
      </c>
      <c r="H4459">
        <v>1</v>
      </c>
      <c r="I4459" t="s">
        <v>32</v>
      </c>
      <c r="J4459">
        <v>1</v>
      </c>
      <c r="K4459" t="s">
        <v>32</v>
      </c>
      <c r="L4459">
        <v>0</v>
      </c>
      <c r="M4459" t="s">
        <v>32</v>
      </c>
      <c r="N4459">
        <v>2012</v>
      </c>
      <c r="O4459">
        <v>42</v>
      </c>
      <c r="P4459">
        <v>36612</v>
      </c>
      <c r="Q4459">
        <v>42</v>
      </c>
      <c r="R4459">
        <v>36612</v>
      </c>
      <c r="S4459">
        <v>833</v>
      </c>
      <c r="T4459">
        <v>38652</v>
      </c>
      <c r="U4459">
        <v>0</v>
      </c>
      <c r="V4459">
        <v>0</v>
      </c>
      <c r="W4459">
        <v>21.4</v>
      </c>
      <c r="X4459">
        <v>7.7</v>
      </c>
      <c r="Y4459">
        <v>22.2</v>
      </c>
      <c r="Z4459">
        <v>8</v>
      </c>
      <c r="AA4459">
        <v>7.2</v>
      </c>
      <c r="AB4459">
        <v>7.4</v>
      </c>
      <c r="AC4459">
        <v>0</v>
      </c>
      <c r="AD4459">
        <v>0</v>
      </c>
    </row>
    <row r="4460" spans="1:30" x14ac:dyDescent="0.45">
      <c r="A4460" t="s">
        <v>300</v>
      </c>
      <c r="B4460">
        <v>34820</v>
      </c>
      <c r="C4460" t="s">
        <v>713</v>
      </c>
      <c r="E4460">
        <v>56</v>
      </c>
      <c r="F4460" t="s">
        <v>51</v>
      </c>
      <c r="H4460">
        <v>1</v>
      </c>
      <c r="I4460" t="s">
        <v>32</v>
      </c>
      <c r="J4460">
        <v>1</v>
      </c>
      <c r="K4460" t="s">
        <v>32</v>
      </c>
      <c r="L4460">
        <v>0</v>
      </c>
      <c r="M4460" t="s">
        <v>32</v>
      </c>
      <c r="N4460">
        <v>2012</v>
      </c>
      <c r="O4460">
        <v>3643</v>
      </c>
      <c r="P4460">
        <v>530016</v>
      </c>
      <c r="Q4460">
        <v>586</v>
      </c>
      <c r="R4460">
        <v>479874</v>
      </c>
      <c r="S4460">
        <v>6993</v>
      </c>
      <c r="T4460">
        <v>162399</v>
      </c>
      <c r="U4460">
        <v>3057</v>
      </c>
      <c r="V4460">
        <v>50142</v>
      </c>
      <c r="W4460">
        <v>6</v>
      </c>
      <c r="X4460">
        <v>21.9</v>
      </c>
      <c r="Y4460">
        <v>18.3</v>
      </c>
      <c r="Z4460">
        <v>25.2</v>
      </c>
      <c r="AA4460">
        <v>16.399999999999999</v>
      </c>
      <c r="AB4460">
        <v>20.399999999999999</v>
      </c>
      <c r="AC4460">
        <v>6.2</v>
      </c>
      <c r="AD4460">
        <v>10.7</v>
      </c>
    </row>
    <row r="4461" spans="1:30" x14ac:dyDescent="0.45">
      <c r="A4461" t="s">
        <v>300</v>
      </c>
      <c r="B4461">
        <v>34820</v>
      </c>
      <c r="C4461" t="s">
        <v>713</v>
      </c>
      <c r="E4461">
        <v>61</v>
      </c>
      <c r="F4461" t="s">
        <v>52</v>
      </c>
      <c r="H4461">
        <v>1</v>
      </c>
      <c r="I4461" t="s">
        <v>32</v>
      </c>
      <c r="J4461">
        <v>1</v>
      </c>
      <c r="K4461" t="s">
        <v>32</v>
      </c>
      <c r="L4461">
        <v>0</v>
      </c>
      <c r="M4461" t="s">
        <v>32</v>
      </c>
      <c r="N4461">
        <v>2012</v>
      </c>
      <c r="O4461">
        <v>537</v>
      </c>
      <c r="P4461">
        <v>66103</v>
      </c>
      <c r="Q4461">
        <v>119</v>
      </c>
      <c r="R4461">
        <v>62370</v>
      </c>
      <c r="S4461">
        <v>939</v>
      </c>
      <c r="T4461">
        <v>24357</v>
      </c>
      <c r="U4461">
        <v>418</v>
      </c>
      <c r="V4461">
        <v>3733</v>
      </c>
      <c r="W4461">
        <v>11.4</v>
      </c>
      <c r="X4461">
        <v>8.6</v>
      </c>
      <c r="Y4461">
        <v>26</v>
      </c>
      <c r="Z4461">
        <v>9.6</v>
      </c>
      <c r="AA4461">
        <v>12</v>
      </c>
      <c r="AB4461">
        <v>12.9</v>
      </c>
      <c r="AC4461">
        <v>14</v>
      </c>
      <c r="AD4461">
        <v>17.7</v>
      </c>
    </row>
    <row r="4462" spans="1:30" x14ac:dyDescent="0.45">
      <c r="A4462" t="s">
        <v>300</v>
      </c>
      <c r="B4462">
        <v>34820</v>
      </c>
      <c r="C4462" t="s">
        <v>713</v>
      </c>
      <c r="E4462">
        <v>62</v>
      </c>
      <c r="F4462" t="s">
        <v>53</v>
      </c>
      <c r="H4462">
        <v>1</v>
      </c>
      <c r="I4462" t="s">
        <v>32</v>
      </c>
      <c r="J4462">
        <v>1</v>
      </c>
      <c r="K4462" t="s">
        <v>32</v>
      </c>
      <c r="L4462">
        <v>0</v>
      </c>
      <c r="M4462" t="s">
        <v>32</v>
      </c>
      <c r="N4462">
        <v>2012</v>
      </c>
      <c r="O4462">
        <v>2124</v>
      </c>
      <c r="P4462">
        <v>1433028</v>
      </c>
      <c r="Q4462">
        <v>758</v>
      </c>
      <c r="R4462">
        <v>1382016</v>
      </c>
      <c r="S4462">
        <v>13429</v>
      </c>
      <c r="T4462">
        <v>513278</v>
      </c>
      <c r="U4462">
        <v>1366</v>
      </c>
      <c r="V4462">
        <v>51012</v>
      </c>
      <c r="W4462">
        <v>7.4</v>
      </c>
      <c r="X4462">
        <v>8.3000000000000007</v>
      </c>
      <c r="Y4462">
        <v>11</v>
      </c>
      <c r="Z4462">
        <v>8.1999999999999993</v>
      </c>
      <c r="AA4462">
        <v>10.6</v>
      </c>
      <c r="AB4462">
        <v>10.199999999999999</v>
      </c>
      <c r="AC4462">
        <v>8.6999999999999993</v>
      </c>
      <c r="AD4462">
        <v>28.3</v>
      </c>
    </row>
    <row r="4463" spans="1:30" x14ac:dyDescent="0.45">
      <c r="A4463" t="s">
        <v>300</v>
      </c>
      <c r="B4463">
        <v>34820</v>
      </c>
      <c r="C4463" t="s">
        <v>713</v>
      </c>
      <c r="E4463">
        <v>71</v>
      </c>
      <c r="F4463" t="s">
        <v>54</v>
      </c>
      <c r="H4463">
        <v>1</v>
      </c>
      <c r="I4463" t="s">
        <v>32</v>
      </c>
      <c r="J4463">
        <v>1</v>
      </c>
      <c r="K4463" t="s">
        <v>32</v>
      </c>
      <c r="L4463">
        <v>0</v>
      </c>
      <c r="M4463" t="s">
        <v>32</v>
      </c>
      <c r="N4463">
        <v>2012</v>
      </c>
      <c r="O4463">
        <v>1694</v>
      </c>
      <c r="P4463">
        <v>437594</v>
      </c>
      <c r="Q4463">
        <v>179</v>
      </c>
      <c r="R4463">
        <v>405366</v>
      </c>
      <c r="S4463">
        <v>5762</v>
      </c>
      <c r="T4463">
        <v>108808</v>
      </c>
      <c r="U4463">
        <v>1515</v>
      </c>
      <c r="V4463">
        <v>32228</v>
      </c>
      <c r="W4463">
        <v>7.5</v>
      </c>
      <c r="X4463">
        <v>9.9</v>
      </c>
      <c r="Y4463">
        <v>17.8</v>
      </c>
      <c r="Z4463">
        <v>10.3</v>
      </c>
      <c r="AA4463">
        <v>13.1</v>
      </c>
      <c r="AB4463">
        <v>12</v>
      </c>
      <c r="AC4463">
        <v>7.7</v>
      </c>
      <c r="AD4463">
        <v>17.100000000000001</v>
      </c>
    </row>
    <row r="4464" spans="1:30" x14ac:dyDescent="0.45">
      <c r="A4464" t="s">
        <v>300</v>
      </c>
      <c r="B4464">
        <v>34820</v>
      </c>
      <c r="C4464" t="s">
        <v>713</v>
      </c>
      <c r="E4464">
        <v>72</v>
      </c>
      <c r="F4464" t="s">
        <v>55</v>
      </c>
      <c r="H4464">
        <v>1</v>
      </c>
      <c r="I4464" t="s">
        <v>32</v>
      </c>
      <c r="J4464">
        <v>1</v>
      </c>
      <c r="K4464" t="s">
        <v>32</v>
      </c>
      <c r="L4464">
        <v>0</v>
      </c>
      <c r="M4464" t="s">
        <v>32</v>
      </c>
      <c r="N4464">
        <v>2012</v>
      </c>
      <c r="O4464">
        <v>1591</v>
      </c>
      <c r="P4464">
        <v>1865671</v>
      </c>
      <c r="Q4464">
        <v>1196</v>
      </c>
      <c r="R4464">
        <v>1847098</v>
      </c>
      <c r="S4464">
        <v>27364</v>
      </c>
      <c r="T4464">
        <v>479783</v>
      </c>
      <c r="U4464">
        <v>396</v>
      </c>
      <c r="V4464">
        <v>18573</v>
      </c>
      <c r="W4464">
        <v>8.9</v>
      </c>
      <c r="X4464">
        <v>9.1</v>
      </c>
      <c r="Y4464">
        <v>10.3</v>
      </c>
      <c r="Z4464">
        <v>9.6999999999999993</v>
      </c>
      <c r="AA4464">
        <v>8.6999999999999993</v>
      </c>
      <c r="AB4464">
        <v>9.3000000000000007</v>
      </c>
      <c r="AC4464">
        <v>18.100000000000001</v>
      </c>
      <c r="AD4464">
        <v>29.7</v>
      </c>
    </row>
    <row r="4465" spans="1:30" x14ac:dyDescent="0.45">
      <c r="A4465" t="s">
        <v>300</v>
      </c>
      <c r="B4465">
        <v>34820</v>
      </c>
      <c r="C4465" t="s">
        <v>713</v>
      </c>
      <c r="E4465">
        <v>81</v>
      </c>
      <c r="F4465" t="s">
        <v>56</v>
      </c>
      <c r="G4465" t="s">
        <v>57</v>
      </c>
      <c r="H4465">
        <v>1</v>
      </c>
      <c r="I4465" t="s">
        <v>32</v>
      </c>
      <c r="J4465">
        <v>1</v>
      </c>
      <c r="K4465" t="s">
        <v>32</v>
      </c>
      <c r="L4465">
        <v>0</v>
      </c>
      <c r="M4465" t="s">
        <v>32</v>
      </c>
      <c r="N4465">
        <v>2012</v>
      </c>
      <c r="O4465">
        <v>5202</v>
      </c>
      <c r="P4465">
        <v>293266</v>
      </c>
      <c r="Q4465">
        <v>544</v>
      </c>
      <c r="R4465">
        <v>177674</v>
      </c>
      <c r="S4465">
        <v>2737</v>
      </c>
      <c r="T4465">
        <v>58183</v>
      </c>
      <c r="U4465">
        <v>4658</v>
      </c>
      <c r="V4465">
        <v>115592</v>
      </c>
      <c r="W4465">
        <v>5.0999999999999996</v>
      </c>
      <c r="X4465">
        <v>12</v>
      </c>
      <c r="Y4465">
        <v>14.1</v>
      </c>
      <c r="Z4465">
        <v>17.899999999999999</v>
      </c>
      <c r="AA4465">
        <v>18.8</v>
      </c>
      <c r="AB4465">
        <v>21.9</v>
      </c>
      <c r="AC4465">
        <v>4.9000000000000004</v>
      </c>
      <c r="AD4465">
        <v>10.9</v>
      </c>
    </row>
    <row r="4466" spans="1:30" x14ac:dyDescent="0.45">
      <c r="A4466" t="s">
        <v>301</v>
      </c>
      <c r="B4466">
        <v>34900</v>
      </c>
      <c r="C4466" t="s">
        <v>714</v>
      </c>
      <c r="E4466">
        <v>0</v>
      </c>
      <c r="F4466" t="s">
        <v>31</v>
      </c>
      <c r="H4466">
        <v>1</v>
      </c>
      <c r="I4466" t="s">
        <v>32</v>
      </c>
      <c r="J4466">
        <v>1</v>
      </c>
      <c r="K4466" t="s">
        <v>32</v>
      </c>
      <c r="L4466">
        <v>0</v>
      </c>
      <c r="M4466" t="s">
        <v>32</v>
      </c>
      <c r="N4466">
        <v>2012</v>
      </c>
      <c r="O4466">
        <v>14255</v>
      </c>
      <c r="P4466">
        <v>13009478</v>
      </c>
      <c r="Q4466">
        <v>3496</v>
      </c>
      <c r="R4466">
        <v>12315553</v>
      </c>
      <c r="S4466">
        <v>53573</v>
      </c>
      <c r="T4466">
        <v>2288082</v>
      </c>
      <c r="U4466">
        <v>10759</v>
      </c>
      <c r="V4466">
        <v>693925</v>
      </c>
      <c r="W4466">
        <v>5.0999999999999996</v>
      </c>
      <c r="X4466">
        <v>6.2</v>
      </c>
      <c r="Y4466">
        <v>9.9</v>
      </c>
      <c r="Z4466">
        <v>7.2</v>
      </c>
      <c r="AA4466">
        <v>9.6</v>
      </c>
      <c r="AB4466">
        <v>9.4</v>
      </c>
      <c r="AC4466">
        <v>4.5999999999999996</v>
      </c>
      <c r="AD4466">
        <v>10.4</v>
      </c>
    </row>
    <row r="4467" spans="1:30" x14ac:dyDescent="0.45">
      <c r="A4467" t="s">
        <v>301</v>
      </c>
      <c r="B4467">
        <v>34900</v>
      </c>
      <c r="C4467" t="s">
        <v>714</v>
      </c>
      <c r="E4467">
        <v>11</v>
      </c>
      <c r="F4467" t="s">
        <v>33</v>
      </c>
      <c r="G4467" t="s">
        <v>34</v>
      </c>
      <c r="H4467">
        <v>1</v>
      </c>
      <c r="I4467" t="s">
        <v>32</v>
      </c>
      <c r="J4467">
        <v>1</v>
      </c>
      <c r="K4467" t="s">
        <v>32</v>
      </c>
      <c r="L4467">
        <v>0</v>
      </c>
      <c r="M4467" t="s">
        <v>32</v>
      </c>
      <c r="N4467">
        <v>2012</v>
      </c>
      <c r="O4467">
        <v>252</v>
      </c>
      <c r="P4467">
        <v>66405</v>
      </c>
      <c r="Q4467">
        <v>38</v>
      </c>
      <c r="R4467">
        <v>61311</v>
      </c>
      <c r="S4467">
        <v>392</v>
      </c>
      <c r="T4467">
        <v>16340</v>
      </c>
      <c r="U4467">
        <v>215</v>
      </c>
      <c r="V4467">
        <v>5094</v>
      </c>
      <c r="W4467">
        <v>25.1</v>
      </c>
      <c r="X4467">
        <v>13.4</v>
      </c>
      <c r="Y4467">
        <v>27.7</v>
      </c>
      <c r="Z4467">
        <v>14.5</v>
      </c>
      <c r="AA4467">
        <v>9.8000000000000007</v>
      </c>
      <c r="AB4467">
        <v>9.8000000000000007</v>
      </c>
      <c r="AC4467">
        <v>27</v>
      </c>
      <c r="AD4467">
        <v>11.7</v>
      </c>
    </row>
    <row r="4468" spans="1:30" x14ac:dyDescent="0.45">
      <c r="A4468" t="s">
        <v>301</v>
      </c>
      <c r="B4468">
        <v>34900</v>
      </c>
      <c r="C4468" t="s">
        <v>714</v>
      </c>
      <c r="E4468">
        <v>23</v>
      </c>
      <c r="F4468" t="s">
        <v>37</v>
      </c>
      <c r="H4468">
        <v>1</v>
      </c>
      <c r="I4468" t="s">
        <v>32</v>
      </c>
      <c r="J4468">
        <v>1</v>
      </c>
      <c r="K4468" t="s">
        <v>32</v>
      </c>
      <c r="L4468">
        <v>0</v>
      </c>
      <c r="M4468" t="s">
        <v>32</v>
      </c>
      <c r="N4468">
        <v>2012</v>
      </c>
      <c r="O4468">
        <v>1397</v>
      </c>
      <c r="P4468">
        <v>405212</v>
      </c>
      <c r="Q4468">
        <v>364</v>
      </c>
      <c r="R4468">
        <v>334212</v>
      </c>
      <c r="S4468">
        <v>1529</v>
      </c>
      <c r="T4468">
        <v>78927</v>
      </c>
      <c r="U4468">
        <v>1033</v>
      </c>
      <c r="V4468">
        <v>71000</v>
      </c>
      <c r="W4468">
        <v>11.1</v>
      </c>
      <c r="X4468">
        <v>26.1</v>
      </c>
      <c r="Y4468">
        <v>27.6</v>
      </c>
      <c r="Z4468">
        <v>32.1</v>
      </c>
      <c r="AA4468">
        <v>50.3</v>
      </c>
      <c r="AB4468">
        <v>44.1</v>
      </c>
      <c r="AC4468">
        <v>8.9</v>
      </c>
      <c r="AD4468">
        <v>36.1</v>
      </c>
    </row>
    <row r="4469" spans="1:30" x14ac:dyDescent="0.45">
      <c r="A4469" t="s">
        <v>301</v>
      </c>
      <c r="B4469">
        <v>34900</v>
      </c>
      <c r="C4469" t="s">
        <v>714</v>
      </c>
      <c r="E4469" t="s">
        <v>38</v>
      </c>
      <c r="F4469" t="s">
        <v>39</v>
      </c>
      <c r="H4469">
        <v>1</v>
      </c>
      <c r="I4469" t="s">
        <v>32</v>
      </c>
      <c r="J4469">
        <v>1</v>
      </c>
      <c r="K4469" t="s">
        <v>32</v>
      </c>
      <c r="L4469">
        <v>0</v>
      </c>
      <c r="M4469" t="s">
        <v>32</v>
      </c>
      <c r="N4469">
        <v>2012</v>
      </c>
      <c r="O4469">
        <v>831</v>
      </c>
      <c r="P4469">
        <v>4102416</v>
      </c>
      <c r="Q4469">
        <v>307</v>
      </c>
      <c r="R4469">
        <v>4054633</v>
      </c>
      <c r="S4469">
        <v>8452</v>
      </c>
      <c r="T4469">
        <v>511408</v>
      </c>
      <c r="U4469">
        <v>523</v>
      </c>
      <c r="V4469">
        <v>47783</v>
      </c>
      <c r="W4469">
        <v>14.7</v>
      </c>
      <c r="X4469">
        <v>4.4000000000000004</v>
      </c>
      <c r="Y4469">
        <v>19.8</v>
      </c>
      <c r="Z4469">
        <v>4.5999999999999996</v>
      </c>
      <c r="AA4469">
        <v>4.3</v>
      </c>
      <c r="AB4469">
        <v>4.0999999999999996</v>
      </c>
      <c r="AC4469">
        <v>18.2</v>
      </c>
      <c r="AD4469">
        <v>20.100000000000001</v>
      </c>
    </row>
    <row r="4470" spans="1:30" x14ac:dyDescent="0.45">
      <c r="A4470" t="s">
        <v>301</v>
      </c>
      <c r="B4470">
        <v>34900</v>
      </c>
      <c r="C4470" t="s">
        <v>714</v>
      </c>
      <c r="E4470">
        <v>42</v>
      </c>
      <c r="F4470" t="s">
        <v>40</v>
      </c>
      <c r="H4470">
        <v>1</v>
      </c>
      <c r="I4470" t="s">
        <v>32</v>
      </c>
      <c r="J4470">
        <v>1</v>
      </c>
      <c r="K4470" t="s">
        <v>32</v>
      </c>
      <c r="L4470">
        <v>0</v>
      </c>
      <c r="M4470" t="s">
        <v>32</v>
      </c>
      <c r="N4470">
        <v>2012</v>
      </c>
      <c r="O4470">
        <v>436</v>
      </c>
      <c r="P4470">
        <v>2233234</v>
      </c>
      <c r="Q4470">
        <v>164</v>
      </c>
      <c r="R4470">
        <v>2148456</v>
      </c>
      <c r="S4470">
        <v>1710</v>
      </c>
      <c r="T4470">
        <v>109437</v>
      </c>
      <c r="U4470">
        <v>271</v>
      </c>
      <c r="W4470">
        <v>22.9</v>
      </c>
      <c r="X4470">
        <v>24.7</v>
      </c>
      <c r="Y4470">
        <v>27.7</v>
      </c>
      <c r="Z4470">
        <v>26</v>
      </c>
      <c r="AA4470">
        <v>42.4</v>
      </c>
      <c r="AB4470">
        <v>37</v>
      </c>
      <c r="AC4470">
        <v>29.7</v>
      </c>
    </row>
    <row r="4471" spans="1:30" x14ac:dyDescent="0.45">
      <c r="A4471" t="s">
        <v>301</v>
      </c>
      <c r="B4471">
        <v>34900</v>
      </c>
      <c r="C4471" t="s">
        <v>714</v>
      </c>
      <c r="E4471" t="s">
        <v>41</v>
      </c>
      <c r="F4471" t="s">
        <v>42</v>
      </c>
      <c r="H4471">
        <v>1</v>
      </c>
      <c r="I4471" t="s">
        <v>32</v>
      </c>
      <c r="J4471">
        <v>1</v>
      </c>
      <c r="K4471" t="s">
        <v>32</v>
      </c>
      <c r="L4471">
        <v>0</v>
      </c>
      <c r="M4471" t="s">
        <v>32</v>
      </c>
      <c r="N4471">
        <v>2012</v>
      </c>
      <c r="O4471">
        <v>1142</v>
      </c>
      <c r="P4471">
        <v>1850347</v>
      </c>
      <c r="Q4471">
        <v>503</v>
      </c>
      <c r="R4471">
        <v>1824984</v>
      </c>
      <c r="S4471">
        <v>7068</v>
      </c>
      <c r="T4471">
        <v>212926</v>
      </c>
      <c r="U4471">
        <v>639</v>
      </c>
      <c r="V4471">
        <v>25363</v>
      </c>
      <c r="W4471">
        <v>17.2</v>
      </c>
      <c r="X4471">
        <v>25.1</v>
      </c>
      <c r="Y4471">
        <v>20.6</v>
      </c>
      <c r="Z4471">
        <v>26.2</v>
      </c>
      <c r="AA4471">
        <v>22.3</v>
      </c>
      <c r="AB4471">
        <v>25.2</v>
      </c>
      <c r="AC4471">
        <v>20.6</v>
      </c>
      <c r="AD4471">
        <v>35.299999999999997</v>
      </c>
    </row>
    <row r="4472" spans="1:30" x14ac:dyDescent="0.45">
      <c r="A4472" t="s">
        <v>301</v>
      </c>
      <c r="B4472">
        <v>34900</v>
      </c>
      <c r="C4472" t="s">
        <v>714</v>
      </c>
      <c r="E4472" t="s">
        <v>43</v>
      </c>
      <c r="F4472" t="s">
        <v>44</v>
      </c>
      <c r="G4472" t="s">
        <v>45</v>
      </c>
      <c r="H4472">
        <v>1</v>
      </c>
      <c r="I4472" t="s">
        <v>32</v>
      </c>
      <c r="J4472">
        <v>1</v>
      </c>
      <c r="K4472" t="s">
        <v>32</v>
      </c>
      <c r="L4472">
        <v>0</v>
      </c>
      <c r="M4472" t="s">
        <v>32</v>
      </c>
      <c r="N4472">
        <v>2012</v>
      </c>
      <c r="O4472">
        <v>295</v>
      </c>
      <c r="P4472">
        <v>151931</v>
      </c>
      <c r="Q4472">
        <v>91</v>
      </c>
      <c r="R4472">
        <v>141864</v>
      </c>
      <c r="S4472">
        <v>911</v>
      </c>
      <c r="T4472">
        <v>39361</v>
      </c>
      <c r="U4472">
        <v>204</v>
      </c>
      <c r="V4472">
        <v>10067</v>
      </c>
      <c r="W4472">
        <v>19.100000000000001</v>
      </c>
      <c r="X4472">
        <v>6</v>
      </c>
      <c r="Y4472">
        <v>33.799999999999997</v>
      </c>
      <c r="Z4472">
        <v>6.2</v>
      </c>
      <c r="AA4472">
        <v>15.7</v>
      </c>
      <c r="AB4472">
        <v>6.3</v>
      </c>
      <c r="AC4472">
        <v>21.9</v>
      </c>
      <c r="AD4472">
        <v>35.4</v>
      </c>
    </row>
    <row r="4473" spans="1:30" x14ac:dyDescent="0.45">
      <c r="A4473" t="s">
        <v>301</v>
      </c>
      <c r="B4473">
        <v>34900</v>
      </c>
      <c r="C4473" t="s">
        <v>714</v>
      </c>
      <c r="E4473">
        <v>51</v>
      </c>
      <c r="F4473" t="s">
        <v>46</v>
      </c>
      <c r="H4473">
        <v>1</v>
      </c>
      <c r="I4473" t="s">
        <v>32</v>
      </c>
      <c r="J4473">
        <v>1</v>
      </c>
      <c r="K4473" t="s">
        <v>32</v>
      </c>
      <c r="L4473">
        <v>0</v>
      </c>
      <c r="M4473" t="s">
        <v>32</v>
      </c>
      <c r="N4473">
        <v>2012</v>
      </c>
      <c r="O4473">
        <v>177</v>
      </c>
      <c r="P4473">
        <v>157000</v>
      </c>
      <c r="Q4473">
        <v>23</v>
      </c>
      <c r="R4473">
        <v>152957</v>
      </c>
      <c r="S4473">
        <v>530</v>
      </c>
      <c r="T4473">
        <v>31283</v>
      </c>
      <c r="U4473">
        <v>154</v>
      </c>
      <c r="V4473">
        <v>4043</v>
      </c>
      <c r="W4473">
        <v>22.3</v>
      </c>
      <c r="X4473">
        <v>4.5999999999999996</v>
      </c>
      <c r="Y4473">
        <v>25</v>
      </c>
      <c r="Z4473">
        <v>5.0999999999999996</v>
      </c>
      <c r="AA4473">
        <v>12.6</v>
      </c>
      <c r="AB4473">
        <v>5.0999999999999996</v>
      </c>
      <c r="AC4473">
        <v>26.5</v>
      </c>
      <c r="AD4473">
        <v>24.4</v>
      </c>
    </row>
    <row r="4474" spans="1:30" x14ac:dyDescent="0.45">
      <c r="A4474" t="s">
        <v>301</v>
      </c>
      <c r="B4474">
        <v>34900</v>
      </c>
      <c r="C4474" t="s">
        <v>714</v>
      </c>
      <c r="E4474">
        <v>52</v>
      </c>
      <c r="F4474" t="s">
        <v>47</v>
      </c>
      <c r="G4474" t="s">
        <v>48</v>
      </c>
      <c r="H4474">
        <v>1</v>
      </c>
      <c r="I4474" t="s">
        <v>32</v>
      </c>
      <c r="J4474">
        <v>1</v>
      </c>
      <c r="K4474" t="s">
        <v>32</v>
      </c>
      <c r="L4474">
        <v>0</v>
      </c>
      <c r="M4474" t="s">
        <v>32</v>
      </c>
      <c r="N4474">
        <v>2012</v>
      </c>
      <c r="O4474">
        <v>473</v>
      </c>
      <c r="P4474">
        <v>616113</v>
      </c>
      <c r="Q4474">
        <v>143</v>
      </c>
      <c r="R4474">
        <v>580922</v>
      </c>
      <c r="S4474">
        <v>1512</v>
      </c>
      <c r="T4474">
        <v>138755</v>
      </c>
      <c r="U4474">
        <v>330</v>
      </c>
      <c r="V4474">
        <v>35191</v>
      </c>
      <c r="W4474">
        <v>35.6</v>
      </c>
      <c r="X4474">
        <v>11</v>
      </c>
      <c r="Y4474">
        <v>45.7</v>
      </c>
      <c r="Z4474">
        <v>10.7</v>
      </c>
      <c r="AA4474">
        <v>16.5</v>
      </c>
      <c r="AB4474">
        <v>9.1999999999999993</v>
      </c>
      <c r="AC4474">
        <v>45</v>
      </c>
      <c r="AD4474">
        <v>43.8</v>
      </c>
    </row>
    <row r="4475" spans="1:30" x14ac:dyDescent="0.45">
      <c r="A4475" t="s">
        <v>301</v>
      </c>
      <c r="B4475">
        <v>34900</v>
      </c>
      <c r="C4475" t="s">
        <v>714</v>
      </c>
      <c r="E4475">
        <v>53</v>
      </c>
      <c r="F4475" t="s">
        <v>49</v>
      </c>
      <c r="H4475">
        <v>1</v>
      </c>
      <c r="I4475" t="s">
        <v>32</v>
      </c>
      <c r="J4475">
        <v>1</v>
      </c>
      <c r="K4475" t="s">
        <v>32</v>
      </c>
      <c r="L4475">
        <v>0</v>
      </c>
      <c r="M4475" t="s">
        <v>32</v>
      </c>
      <c r="N4475">
        <v>2012</v>
      </c>
      <c r="O4475">
        <v>1101</v>
      </c>
      <c r="P4475">
        <v>265286</v>
      </c>
      <c r="Q4475">
        <v>198</v>
      </c>
      <c r="R4475">
        <v>132668</v>
      </c>
      <c r="S4475">
        <v>861</v>
      </c>
      <c r="T4475">
        <v>39242</v>
      </c>
      <c r="U4475">
        <v>904</v>
      </c>
      <c r="V4475">
        <v>132618</v>
      </c>
      <c r="W4475">
        <v>23.3</v>
      </c>
      <c r="X4475">
        <v>24.8</v>
      </c>
      <c r="Y4475">
        <v>37.299999999999997</v>
      </c>
      <c r="Z4475">
        <v>20.2</v>
      </c>
      <c r="AA4475">
        <v>26.3</v>
      </c>
      <c r="AB4475">
        <v>31</v>
      </c>
      <c r="AC4475">
        <v>22.4</v>
      </c>
      <c r="AD4475">
        <v>34.299999999999997</v>
      </c>
    </row>
    <row r="4476" spans="1:30" x14ac:dyDescent="0.45">
      <c r="A4476" t="s">
        <v>301</v>
      </c>
      <c r="B4476">
        <v>34900</v>
      </c>
      <c r="C4476" t="s">
        <v>714</v>
      </c>
      <c r="E4476">
        <v>54</v>
      </c>
      <c r="F4476" t="s">
        <v>50</v>
      </c>
      <c r="H4476">
        <v>1</v>
      </c>
      <c r="I4476" t="s">
        <v>32</v>
      </c>
      <c r="J4476">
        <v>1</v>
      </c>
      <c r="K4476" t="s">
        <v>32</v>
      </c>
      <c r="L4476">
        <v>0</v>
      </c>
      <c r="M4476" t="s">
        <v>32</v>
      </c>
      <c r="N4476">
        <v>2012</v>
      </c>
      <c r="O4476">
        <v>2711</v>
      </c>
      <c r="P4476">
        <v>319397</v>
      </c>
      <c r="Q4476">
        <v>367</v>
      </c>
      <c r="R4476">
        <v>166686</v>
      </c>
      <c r="S4476">
        <v>1201</v>
      </c>
      <c r="T4476">
        <v>61373</v>
      </c>
      <c r="U4476">
        <v>2344</v>
      </c>
      <c r="V4476">
        <v>152711</v>
      </c>
      <c r="W4476">
        <v>9.6</v>
      </c>
      <c r="X4476">
        <v>19.600000000000001</v>
      </c>
      <c r="Y4476">
        <v>28.1</v>
      </c>
      <c r="Z4476">
        <v>27.9</v>
      </c>
      <c r="AA4476">
        <v>26.9</v>
      </c>
      <c r="AB4476">
        <v>27.1</v>
      </c>
      <c r="AC4476">
        <v>8.5</v>
      </c>
      <c r="AD4476">
        <v>16.899999999999999</v>
      </c>
    </row>
    <row r="4477" spans="1:30" x14ac:dyDescent="0.45">
      <c r="A4477" t="s">
        <v>301</v>
      </c>
      <c r="B4477">
        <v>34900</v>
      </c>
      <c r="C4477" t="s">
        <v>714</v>
      </c>
      <c r="E4477">
        <v>55</v>
      </c>
      <c r="F4477" t="s">
        <v>59</v>
      </c>
      <c r="H4477">
        <v>1</v>
      </c>
      <c r="I4477" t="s">
        <v>32</v>
      </c>
      <c r="J4477">
        <v>1</v>
      </c>
      <c r="K4477" t="s">
        <v>32</v>
      </c>
      <c r="L4477">
        <v>0</v>
      </c>
      <c r="M4477" t="s">
        <v>32</v>
      </c>
      <c r="N4477">
        <v>2012</v>
      </c>
      <c r="O4477">
        <v>34</v>
      </c>
      <c r="Q4477">
        <v>34</v>
      </c>
      <c r="U4477">
        <v>0</v>
      </c>
      <c r="W4477">
        <v>75.400000000000006</v>
      </c>
      <c r="Y4477">
        <v>78.400000000000006</v>
      </c>
      <c r="AC4477">
        <v>0</v>
      </c>
    </row>
    <row r="4478" spans="1:30" x14ac:dyDescent="0.45">
      <c r="A4478" t="s">
        <v>301</v>
      </c>
      <c r="B4478">
        <v>34900</v>
      </c>
      <c r="C4478" t="s">
        <v>714</v>
      </c>
      <c r="E4478">
        <v>56</v>
      </c>
      <c r="F4478" t="s">
        <v>51</v>
      </c>
      <c r="H4478">
        <v>1</v>
      </c>
      <c r="I4478" t="s">
        <v>32</v>
      </c>
      <c r="J4478">
        <v>1</v>
      </c>
      <c r="K4478" t="s">
        <v>32</v>
      </c>
      <c r="L4478">
        <v>0</v>
      </c>
      <c r="M4478" t="s">
        <v>32</v>
      </c>
      <c r="N4478">
        <v>2012</v>
      </c>
      <c r="O4478">
        <v>1096</v>
      </c>
      <c r="P4478">
        <v>278612</v>
      </c>
      <c r="Q4478">
        <v>293</v>
      </c>
      <c r="R4478">
        <v>261947</v>
      </c>
      <c r="S4478">
        <v>4433</v>
      </c>
      <c r="T4478">
        <v>133753</v>
      </c>
      <c r="U4478">
        <v>803</v>
      </c>
      <c r="V4478">
        <v>16665</v>
      </c>
      <c r="W4478">
        <v>11.3</v>
      </c>
      <c r="X4478">
        <v>23</v>
      </c>
      <c r="Y4478">
        <v>29.2</v>
      </c>
      <c r="Z4478">
        <v>25.8</v>
      </c>
      <c r="AA4478">
        <v>20.399999999999999</v>
      </c>
      <c r="AB4478">
        <v>23.6</v>
      </c>
      <c r="AC4478">
        <v>11.6</v>
      </c>
      <c r="AD4478">
        <v>21.3</v>
      </c>
    </row>
    <row r="4479" spans="1:30" x14ac:dyDescent="0.45">
      <c r="A4479" t="s">
        <v>301</v>
      </c>
      <c r="B4479">
        <v>34900</v>
      </c>
      <c r="C4479" t="s">
        <v>714</v>
      </c>
      <c r="E4479">
        <v>61</v>
      </c>
      <c r="F4479" t="s">
        <v>52</v>
      </c>
      <c r="H4479">
        <v>1</v>
      </c>
      <c r="I4479" t="s">
        <v>32</v>
      </c>
      <c r="J4479">
        <v>1</v>
      </c>
      <c r="K4479" t="s">
        <v>32</v>
      </c>
      <c r="L4479">
        <v>0</v>
      </c>
      <c r="M4479" t="s">
        <v>32</v>
      </c>
      <c r="N4479">
        <v>2012</v>
      </c>
      <c r="O4479">
        <v>356</v>
      </c>
      <c r="P4479">
        <v>100581</v>
      </c>
      <c r="Q4479">
        <v>43</v>
      </c>
      <c r="R4479">
        <v>89261</v>
      </c>
      <c r="S4479">
        <v>1466</v>
      </c>
      <c r="T4479">
        <v>41323</v>
      </c>
      <c r="U4479">
        <v>313</v>
      </c>
      <c r="W4479">
        <v>29.8</v>
      </c>
      <c r="X4479">
        <v>19.5</v>
      </c>
      <c r="Y4479">
        <v>52.1</v>
      </c>
      <c r="Z4479">
        <v>13</v>
      </c>
      <c r="AA4479">
        <v>8.4</v>
      </c>
      <c r="AB4479">
        <v>8.5</v>
      </c>
      <c r="AC4479">
        <v>29.8</v>
      </c>
    </row>
    <row r="4480" spans="1:30" x14ac:dyDescent="0.45">
      <c r="A4480" t="s">
        <v>301</v>
      </c>
      <c r="B4480">
        <v>34900</v>
      </c>
      <c r="C4480" t="s">
        <v>714</v>
      </c>
      <c r="E4480">
        <v>62</v>
      </c>
      <c r="F4480" t="s">
        <v>53</v>
      </c>
      <c r="H4480">
        <v>1</v>
      </c>
      <c r="I4480" t="s">
        <v>32</v>
      </c>
      <c r="J4480">
        <v>1</v>
      </c>
      <c r="K4480" t="s">
        <v>32</v>
      </c>
      <c r="L4480">
        <v>0</v>
      </c>
      <c r="M4480" t="s">
        <v>32</v>
      </c>
      <c r="N4480">
        <v>2012</v>
      </c>
      <c r="O4480">
        <v>1154</v>
      </c>
      <c r="P4480">
        <v>1340803</v>
      </c>
      <c r="Q4480">
        <v>364</v>
      </c>
      <c r="R4480">
        <v>1313590</v>
      </c>
      <c r="S4480">
        <v>9685</v>
      </c>
      <c r="T4480">
        <v>496103</v>
      </c>
      <c r="U4480">
        <v>790</v>
      </c>
      <c r="V4480">
        <v>27213</v>
      </c>
      <c r="W4480">
        <v>18.600000000000001</v>
      </c>
      <c r="X4480">
        <v>21.4</v>
      </c>
      <c r="Y4480">
        <v>24.2</v>
      </c>
      <c r="Z4480">
        <v>22.6</v>
      </c>
      <c r="AA4480">
        <v>23.5</v>
      </c>
      <c r="AB4480">
        <v>30.2</v>
      </c>
      <c r="AC4480">
        <v>21.4</v>
      </c>
      <c r="AD4480">
        <v>32.299999999999997</v>
      </c>
    </row>
    <row r="4481" spans="1:30" x14ac:dyDescent="0.45">
      <c r="A4481" t="s">
        <v>301</v>
      </c>
      <c r="B4481">
        <v>34900</v>
      </c>
      <c r="C4481" t="s">
        <v>714</v>
      </c>
      <c r="E4481">
        <v>71</v>
      </c>
      <c r="F4481" t="s">
        <v>54</v>
      </c>
      <c r="H4481">
        <v>1</v>
      </c>
      <c r="I4481" t="s">
        <v>32</v>
      </c>
      <c r="J4481">
        <v>1</v>
      </c>
      <c r="K4481" t="s">
        <v>32</v>
      </c>
      <c r="L4481">
        <v>0</v>
      </c>
      <c r="M4481" t="s">
        <v>32</v>
      </c>
      <c r="N4481">
        <v>2012</v>
      </c>
      <c r="O4481">
        <v>746</v>
      </c>
      <c r="P4481">
        <v>87766</v>
      </c>
      <c r="Q4481">
        <v>91</v>
      </c>
      <c r="R4481">
        <v>77309</v>
      </c>
      <c r="S4481">
        <v>1096</v>
      </c>
      <c r="T4481">
        <v>21480</v>
      </c>
      <c r="U4481">
        <v>654</v>
      </c>
      <c r="V4481">
        <v>10458</v>
      </c>
      <c r="W4481">
        <v>11.9</v>
      </c>
      <c r="X4481">
        <v>36.5</v>
      </c>
      <c r="Y4481">
        <v>36.299999999999997</v>
      </c>
      <c r="Z4481">
        <v>43.8</v>
      </c>
      <c r="AA4481">
        <v>37.200000000000003</v>
      </c>
      <c r="AB4481">
        <v>34</v>
      </c>
      <c r="AC4481">
        <v>14.7</v>
      </c>
      <c r="AD4481">
        <v>15</v>
      </c>
    </row>
    <row r="4482" spans="1:30" x14ac:dyDescent="0.45">
      <c r="A4482" t="s">
        <v>301</v>
      </c>
      <c r="B4482">
        <v>34900</v>
      </c>
      <c r="C4482" t="s">
        <v>714</v>
      </c>
      <c r="E4482">
        <v>72</v>
      </c>
      <c r="F4482" t="s">
        <v>55</v>
      </c>
      <c r="H4482">
        <v>1</v>
      </c>
      <c r="I4482" t="s">
        <v>32</v>
      </c>
      <c r="J4482">
        <v>1</v>
      </c>
      <c r="K4482" t="s">
        <v>32</v>
      </c>
      <c r="L4482">
        <v>0</v>
      </c>
      <c r="M4482" t="s">
        <v>32</v>
      </c>
      <c r="N4482">
        <v>2012</v>
      </c>
      <c r="O4482">
        <v>581</v>
      </c>
      <c r="P4482">
        <v>712520</v>
      </c>
      <c r="Q4482">
        <v>384</v>
      </c>
      <c r="R4482">
        <v>703182</v>
      </c>
      <c r="S4482">
        <v>10610</v>
      </c>
      <c r="T4482">
        <v>244205</v>
      </c>
      <c r="U4482">
        <v>197</v>
      </c>
      <c r="V4482">
        <v>9337</v>
      </c>
      <c r="W4482">
        <v>18.8</v>
      </c>
      <c r="X4482">
        <v>16.3</v>
      </c>
      <c r="Y4482">
        <v>28.3</v>
      </c>
      <c r="Z4482">
        <v>17.399999999999999</v>
      </c>
      <c r="AA4482">
        <v>24.5</v>
      </c>
      <c r="AB4482">
        <v>20.100000000000001</v>
      </c>
      <c r="AC4482">
        <v>20.3</v>
      </c>
      <c r="AD4482">
        <v>38.5</v>
      </c>
    </row>
    <row r="4483" spans="1:30" x14ac:dyDescent="0.45">
      <c r="A4483" t="s">
        <v>301</v>
      </c>
      <c r="B4483">
        <v>34900</v>
      </c>
      <c r="C4483" t="s">
        <v>714</v>
      </c>
      <c r="E4483">
        <v>81</v>
      </c>
      <c r="F4483" t="s">
        <v>56</v>
      </c>
      <c r="G4483" t="s">
        <v>57</v>
      </c>
      <c r="H4483">
        <v>1</v>
      </c>
      <c r="I4483" t="s">
        <v>32</v>
      </c>
      <c r="J4483">
        <v>1</v>
      </c>
      <c r="K4483" t="s">
        <v>32</v>
      </c>
      <c r="L4483">
        <v>0</v>
      </c>
      <c r="M4483" t="s">
        <v>32</v>
      </c>
      <c r="N4483">
        <v>2012</v>
      </c>
      <c r="O4483">
        <v>1523</v>
      </c>
      <c r="P4483">
        <v>124709</v>
      </c>
      <c r="Q4483">
        <v>139</v>
      </c>
      <c r="U4483">
        <v>1384</v>
      </c>
      <c r="V4483">
        <v>50276</v>
      </c>
      <c r="W4483">
        <v>10</v>
      </c>
      <c r="X4483">
        <v>29.7</v>
      </c>
      <c r="Y4483">
        <v>37.6</v>
      </c>
      <c r="AC4483">
        <v>11</v>
      </c>
      <c r="AD4483">
        <v>21.9</v>
      </c>
    </row>
    <row r="4484" spans="1:30" x14ac:dyDescent="0.45">
      <c r="A4484" t="s">
        <v>302</v>
      </c>
      <c r="B4484">
        <v>34940</v>
      </c>
      <c r="C4484" t="s">
        <v>715</v>
      </c>
      <c r="E4484">
        <v>0</v>
      </c>
      <c r="F4484" t="s">
        <v>31</v>
      </c>
      <c r="H4484">
        <v>1</v>
      </c>
      <c r="I4484" t="s">
        <v>32</v>
      </c>
      <c r="J4484">
        <v>1</v>
      </c>
      <c r="K4484" t="s">
        <v>32</v>
      </c>
      <c r="L4484">
        <v>0</v>
      </c>
      <c r="M4484" t="s">
        <v>32</v>
      </c>
      <c r="N4484">
        <v>2012</v>
      </c>
      <c r="O4484">
        <v>40669</v>
      </c>
      <c r="P4484">
        <v>22077100</v>
      </c>
      <c r="Q4484">
        <v>9144</v>
      </c>
      <c r="R4484">
        <v>20301662</v>
      </c>
      <c r="S4484">
        <v>116194</v>
      </c>
      <c r="T4484">
        <v>4405073</v>
      </c>
      <c r="U4484">
        <v>31525</v>
      </c>
      <c r="V4484">
        <v>1775439</v>
      </c>
      <c r="W4484">
        <v>1.7</v>
      </c>
      <c r="X4484">
        <v>6.2</v>
      </c>
      <c r="Y4484">
        <v>4.2</v>
      </c>
      <c r="Z4484">
        <v>6.5</v>
      </c>
      <c r="AA4484">
        <v>6.6</v>
      </c>
      <c r="AB4484">
        <v>7.4</v>
      </c>
      <c r="AC4484">
        <v>2.2000000000000002</v>
      </c>
      <c r="AD4484">
        <v>10</v>
      </c>
    </row>
    <row r="4485" spans="1:30" x14ac:dyDescent="0.45">
      <c r="A4485" t="s">
        <v>302</v>
      </c>
      <c r="B4485">
        <v>34940</v>
      </c>
      <c r="C4485" t="s">
        <v>715</v>
      </c>
      <c r="E4485">
        <v>11</v>
      </c>
      <c r="F4485" t="s">
        <v>33</v>
      </c>
      <c r="G4485" t="s">
        <v>34</v>
      </c>
      <c r="H4485">
        <v>1</v>
      </c>
      <c r="I4485" t="s">
        <v>32</v>
      </c>
      <c r="J4485">
        <v>1</v>
      </c>
      <c r="K4485" t="s">
        <v>32</v>
      </c>
      <c r="L4485">
        <v>0</v>
      </c>
      <c r="M4485" t="s">
        <v>32</v>
      </c>
      <c r="N4485">
        <v>2012</v>
      </c>
      <c r="O4485">
        <v>813</v>
      </c>
      <c r="P4485">
        <v>252635</v>
      </c>
      <c r="Q4485">
        <v>12</v>
      </c>
      <c r="R4485">
        <v>236306</v>
      </c>
      <c r="S4485">
        <v>2086</v>
      </c>
      <c r="T4485">
        <v>49257</v>
      </c>
      <c r="U4485">
        <v>801</v>
      </c>
      <c r="V4485">
        <v>16329</v>
      </c>
      <c r="W4485">
        <v>19</v>
      </c>
      <c r="X4485">
        <v>5.8</v>
      </c>
      <c r="Y4485">
        <v>58.1</v>
      </c>
      <c r="Z4485">
        <v>6.3</v>
      </c>
      <c r="AA4485">
        <v>4.5999999999999996</v>
      </c>
      <c r="AB4485">
        <v>5.9</v>
      </c>
      <c r="AC4485">
        <v>18.600000000000001</v>
      </c>
      <c r="AD4485">
        <v>23.8</v>
      </c>
    </row>
    <row r="4486" spans="1:30" x14ac:dyDescent="0.45">
      <c r="A4486" t="s">
        <v>302</v>
      </c>
      <c r="B4486">
        <v>34940</v>
      </c>
      <c r="C4486" t="s">
        <v>715</v>
      </c>
      <c r="E4486">
        <v>21</v>
      </c>
      <c r="F4486" t="s">
        <v>35</v>
      </c>
      <c r="H4486">
        <v>1</v>
      </c>
      <c r="I4486" t="s">
        <v>32</v>
      </c>
      <c r="J4486">
        <v>1</v>
      </c>
      <c r="K4486" t="s">
        <v>32</v>
      </c>
      <c r="L4486">
        <v>0</v>
      </c>
      <c r="M4486" t="s">
        <v>32</v>
      </c>
      <c r="N4486">
        <v>2012</v>
      </c>
      <c r="O4486">
        <v>305</v>
      </c>
      <c r="Q4486">
        <v>22</v>
      </c>
      <c r="U4486">
        <v>283</v>
      </c>
      <c r="W4486">
        <v>26</v>
      </c>
      <c r="Y4486">
        <v>56</v>
      </c>
      <c r="AC4486">
        <v>25.4</v>
      </c>
    </row>
    <row r="4487" spans="1:30" x14ac:dyDescent="0.45">
      <c r="A4487" t="s">
        <v>302</v>
      </c>
      <c r="B4487">
        <v>34940</v>
      </c>
      <c r="C4487" t="s">
        <v>715</v>
      </c>
      <c r="E4487">
        <v>22</v>
      </c>
      <c r="F4487" t="s">
        <v>36</v>
      </c>
      <c r="H4487">
        <v>1</v>
      </c>
      <c r="I4487" t="s">
        <v>32</v>
      </c>
      <c r="J4487">
        <v>1</v>
      </c>
      <c r="K4487" t="s">
        <v>32</v>
      </c>
      <c r="L4487">
        <v>0</v>
      </c>
      <c r="M4487" t="s">
        <v>32</v>
      </c>
      <c r="N4487">
        <v>2012</v>
      </c>
      <c r="O4487">
        <v>36</v>
      </c>
      <c r="Q4487">
        <v>4</v>
      </c>
      <c r="U4487">
        <v>32</v>
      </c>
      <c r="W4487">
        <v>73.5</v>
      </c>
      <c r="Y4487">
        <v>0</v>
      </c>
      <c r="AC4487">
        <v>78.7</v>
      </c>
    </row>
    <row r="4488" spans="1:30" x14ac:dyDescent="0.45">
      <c r="A4488" t="s">
        <v>302</v>
      </c>
      <c r="B4488">
        <v>34940</v>
      </c>
      <c r="C4488" t="s">
        <v>715</v>
      </c>
      <c r="E4488">
        <v>23</v>
      </c>
      <c r="F4488" t="s">
        <v>37</v>
      </c>
      <c r="H4488">
        <v>1</v>
      </c>
      <c r="I4488" t="s">
        <v>32</v>
      </c>
      <c r="J4488">
        <v>1</v>
      </c>
      <c r="K4488" t="s">
        <v>32</v>
      </c>
      <c r="L4488">
        <v>0</v>
      </c>
      <c r="M4488" t="s">
        <v>32</v>
      </c>
      <c r="N4488">
        <v>2012</v>
      </c>
      <c r="O4488">
        <v>3642</v>
      </c>
      <c r="P4488">
        <v>2265399</v>
      </c>
      <c r="Q4488">
        <v>1299</v>
      </c>
      <c r="R4488">
        <v>2173683</v>
      </c>
      <c r="S4488">
        <v>9233</v>
      </c>
      <c r="T4488">
        <v>392591</v>
      </c>
      <c r="U4488">
        <v>2343</v>
      </c>
      <c r="V4488">
        <v>91716</v>
      </c>
      <c r="W4488">
        <v>10.6</v>
      </c>
      <c r="X4488">
        <v>22.4</v>
      </c>
      <c r="Y4488">
        <v>13.3</v>
      </c>
      <c r="Z4488">
        <v>24</v>
      </c>
      <c r="AA4488">
        <v>40.700000000000003</v>
      </c>
      <c r="AB4488">
        <v>38.1</v>
      </c>
      <c r="AC4488">
        <v>14.4</v>
      </c>
      <c r="AD4488">
        <v>22.2</v>
      </c>
    </row>
    <row r="4489" spans="1:30" x14ac:dyDescent="0.45">
      <c r="A4489" t="s">
        <v>302</v>
      </c>
      <c r="B4489">
        <v>34940</v>
      </c>
      <c r="C4489" t="s">
        <v>715</v>
      </c>
      <c r="E4489" t="s">
        <v>38</v>
      </c>
      <c r="F4489" t="s">
        <v>39</v>
      </c>
      <c r="H4489">
        <v>1</v>
      </c>
      <c r="I4489" t="s">
        <v>32</v>
      </c>
      <c r="J4489">
        <v>1</v>
      </c>
      <c r="K4489" t="s">
        <v>32</v>
      </c>
      <c r="L4489">
        <v>0</v>
      </c>
      <c r="M4489" t="s">
        <v>32</v>
      </c>
      <c r="N4489">
        <v>2012</v>
      </c>
      <c r="O4489">
        <v>488</v>
      </c>
      <c r="P4489">
        <v>672515</v>
      </c>
      <c r="Q4489">
        <v>188</v>
      </c>
      <c r="R4489">
        <v>613784</v>
      </c>
      <c r="S4489">
        <v>2533</v>
      </c>
      <c r="T4489">
        <v>119861</v>
      </c>
      <c r="U4489">
        <v>301</v>
      </c>
      <c r="V4489">
        <v>58732</v>
      </c>
      <c r="W4489">
        <v>9.1</v>
      </c>
      <c r="X4489">
        <v>8.9</v>
      </c>
      <c r="Y4489">
        <v>14.9</v>
      </c>
      <c r="Z4489">
        <v>7.6</v>
      </c>
      <c r="AA4489">
        <v>8</v>
      </c>
      <c r="AB4489">
        <v>5.7</v>
      </c>
      <c r="AC4489">
        <v>10.4</v>
      </c>
      <c r="AD4489">
        <v>38.1</v>
      </c>
    </row>
    <row r="4490" spans="1:30" x14ac:dyDescent="0.45">
      <c r="A4490" t="s">
        <v>302</v>
      </c>
      <c r="B4490">
        <v>34940</v>
      </c>
      <c r="C4490" t="s">
        <v>715</v>
      </c>
      <c r="E4490">
        <v>42</v>
      </c>
      <c r="F4490" t="s">
        <v>40</v>
      </c>
      <c r="H4490">
        <v>1</v>
      </c>
      <c r="I4490" t="s">
        <v>32</v>
      </c>
      <c r="J4490">
        <v>1</v>
      </c>
      <c r="K4490" t="s">
        <v>32</v>
      </c>
      <c r="L4490">
        <v>0</v>
      </c>
      <c r="M4490" t="s">
        <v>32</v>
      </c>
      <c r="N4490">
        <v>2012</v>
      </c>
      <c r="O4490">
        <v>872</v>
      </c>
      <c r="P4490">
        <v>3351491</v>
      </c>
      <c r="Q4490">
        <v>321</v>
      </c>
      <c r="R4490">
        <v>3317399</v>
      </c>
      <c r="S4490">
        <v>4065</v>
      </c>
      <c r="T4490">
        <v>214582</v>
      </c>
      <c r="U4490">
        <v>551</v>
      </c>
      <c r="V4490">
        <v>34092</v>
      </c>
      <c r="W4490">
        <v>12.9</v>
      </c>
      <c r="X4490">
        <v>26.7</v>
      </c>
      <c r="Y4490">
        <v>22.8</v>
      </c>
      <c r="Z4490">
        <v>28.2</v>
      </c>
      <c r="AA4490">
        <v>25.5</v>
      </c>
      <c r="AB4490">
        <v>17.5</v>
      </c>
      <c r="AC4490">
        <v>21.7</v>
      </c>
      <c r="AD4490">
        <v>42.6</v>
      </c>
    </row>
    <row r="4491" spans="1:30" x14ac:dyDescent="0.45">
      <c r="A4491" t="s">
        <v>302</v>
      </c>
      <c r="B4491">
        <v>34940</v>
      </c>
      <c r="C4491" t="s">
        <v>715</v>
      </c>
      <c r="E4491" t="s">
        <v>41</v>
      </c>
      <c r="F4491" t="s">
        <v>42</v>
      </c>
      <c r="H4491">
        <v>1</v>
      </c>
      <c r="I4491" t="s">
        <v>32</v>
      </c>
      <c r="J4491">
        <v>1</v>
      </c>
      <c r="K4491" t="s">
        <v>32</v>
      </c>
      <c r="L4491">
        <v>0</v>
      </c>
      <c r="M4491" t="s">
        <v>32</v>
      </c>
      <c r="N4491">
        <v>2012</v>
      </c>
      <c r="O4491">
        <v>2986</v>
      </c>
      <c r="P4491">
        <v>5129438</v>
      </c>
      <c r="Q4491">
        <v>1107</v>
      </c>
      <c r="R4491">
        <v>5050309</v>
      </c>
      <c r="S4491">
        <v>18780</v>
      </c>
      <c r="T4491">
        <v>486766</v>
      </c>
      <c r="U4491">
        <v>1878</v>
      </c>
      <c r="V4491">
        <v>79129</v>
      </c>
      <c r="W4491">
        <v>5.4</v>
      </c>
      <c r="X4491">
        <v>8.4</v>
      </c>
      <c r="Y4491">
        <v>4.8</v>
      </c>
      <c r="Z4491">
        <v>9</v>
      </c>
      <c r="AA4491">
        <v>9.6</v>
      </c>
      <c r="AB4491">
        <v>6.8</v>
      </c>
      <c r="AC4491">
        <v>9.5</v>
      </c>
      <c r="AD4491">
        <v>30.9</v>
      </c>
    </row>
    <row r="4492" spans="1:30" x14ac:dyDescent="0.45">
      <c r="A4492" t="s">
        <v>302</v>
      </c>
      <c r="B4492">
        <v>34940</v>
      </c>
      <c r="C4492" t="s">
        <v>715</v>
      </c>
      <c r="E4492" t="s">
        <v>43</v>
      </c>
      <c r="F4492" t="s">
        <v>44</v>
      </c>
      <c r="G4492" t="s">
        <v>45</v>
      </c>
      <c r="H4492">
        <v>1</v>
      </c>
      <c r="I4492" t="s">
        <v>32</v>
      </c>
      <c r="J4492">
        <v>1</v>
      </c>
      <c r="K4492" t="s">
        <v>32</v>
      </c>
      <c r="L4492">
        <v>0</v>
      </c>
      <c r="M4492" t="s">
        <v>32</v>
      </c>
      <c r="N4492">
        <v>2012</v>
      </c>
      <c r="O4492">
        <v>1341</v>
      </c>
      <c r="P4492">
        <v>165451</v>
      </c>
      <c r="Q4492">
        <v>197</v>
      </c>
      <c r="R4492">
        <v>108807</v>
      </c>
      <c r="S4492">
        <v>1202</v>
      </c>
      <c r="T4492">
        <v>35864</v>
      </c>
      <c r="U4492">
        <v>1144</v>
      </c>
      <c r="V4492">
        <v>56644</v>
      </c>
      <c r="W4492">
        <v>9.3000000000000007</v>
      </c>
      <c r="X4492">
        <v>10.5</v>
      </c>
      <c r="Y4492">
        <v>23.7</v>
      </c>
      <c r="Z4492">
        <v>11.5</v>
      </c>
      <c r="AA4492">
        <v>15.8</v>
      </c>
      <c r="AB4492">
        <v>12.4</v>
      </c>
      <c r="AC4492">
        <v>10.1</v>
      </c>
      <c r="AD4492">
        <v>12.1</v>
      </c>
    </row>
    <row r="4493" spans="1:30" x14ac:dyDescent="0.45">
      <c r="A4493" t="s">
        <v>302</v>
      </c>
      <c r="B4493">
        <v>34940</v>
      </c>
      <c r="C4493" t="s">
        <v>715</v>
      </c>
      <c r="E4493">
        <v>51</v>
      </c>
      <c r="F4493" t="s">
        <v>46</v>
      </c>
      <c r="H4493">
        <v>1</v>
      </c>
      <c r="I4493" t="s">
        <v>32</v>
      </c>
      <c r="J4493">
        <v>1</v>
      </c>
      <c r="K4493" t="s">
        <v>32</v>
      </c>
      <c r="L4493">
        <v>0</v>
      </c>
      <c r="M4493" t="s">
        <v>32</v>
      </c>
      <c r="N4493">
        <v>2012</v>
      </c>
      <c r="O4493">
        <v>328</v>
      </c>
      <c r="P4493">
        <v>485176</v>
      </c>
      <c r="Q4493">
        <v>94</v>
      </c>
      <c r="R4493">
        <v>478278</v>
      </c>
      <c r="S4493">
        <v>1973</v>
      </c>
      <c r="T4493">
        <v>127738</v>
      </c>
      <c r="U4493">
        <v>234</v>
      </c>
      <c r="V4493">
        <v>6899</v>
      </c>
      <c r="W4493">
        <v>19.7</v>
      </c>
      <c r="X4493">
        <v>6.2</v>
      </c>
      <c r="Y4493">
        <v>19.100000000000001</v>
      </c>
      <c r="Z4493">
        <v>6.6</v>
      </c>
      <c r="AA4493">
        <v>11.6</v>
      </c>
      <c r="AB4493">
        <v>8.6999999999999993</v>
      </c>
      <c r="AC4493">
        <v>26.2</v>
      </c>
      <c r="AD4493">
        <v>38</v>
      </c>
    </row>
    <row r="4494" spans="1:30" x14ac:dyDescent="0.45">
      <c r="A4494" t="s">
        <v>302</v>
      </c>
      <c r="B4494">
        <v>34940</v>
      </c>
      <c r="C4494" t="s">
        <v>715</v>
      </c>
      <c r="E4494">
        <v>52</v>
      </c>
      <c r="F4494" t="s">
        <v>47</v>
      </c>
      <c r="G4494" t="s">
        <v>48</v>
      </c>
      <c r="H4494">
        <v>1</v>
      </c>
      <c r="I4494" t="s">
        <v>32</v>
      </c>
      <c r="J4494">
        <v>1</v>
      </c>
      <c r="K4494" t="s">
        <v>32</v>
      </c>
      <c r="L4494">
        <v>0</v>
      </c>
      <c r="M4494" t="s">
        <v>32</v>
      </c>
      <c r="N4494">
        <v>2012</v>
      </c>
      <c r="O4494">
        <v>1994</v>
      </c>
      <c r="P4494">
        <v>1009778</v>
      </c>
      <c r="Q4494">
        <v>420</v>
      </c>
      <c r="R4494">
        <v>859046</v>
      </c>
      <c r="S4494">
        <v>3674</v>
      </c>
      <c r="T4494">
        <v>297353</v>
      </c>
      <c r="U4494">
        <v>1574</v>
      </c>
      <c r="W4494">
        <v>17.100000000000001</v>
      </c>
      <c r="X4494">
        <v>11</v>
      </c>
      <c r="Y4494">
        <v>17.399999999999999</v>
      </c>
      <c r="Z4494">
        <v>5.2</v>
      </c>
      <c r="AA4494">
        <v>8.6</v>
      </c>
      <c r="AB4494">
        <v>4.4000000000000004</v>
      </c>
      <c r="AC4494">
        <v>21.3</v>
      </c>
    </row>
    <row r="4495" spans="1:30" x14ac:dyDescent="0.45">
      <c r="A4495" t="s">
        <v>302</v>
      </c>
      <c r="B4495">
        <v>34940</v>
      </c>
      <c r="C4495" t="s">
        <v>715</v>
      </c>
      <c r="E4495">
        <v>53</v>
      </c>
      <c r="F4495" t="s">
        <v>49</v>
      </c>
      <c r="H4495">
        <v>1</v>
      </c>
      <c r="I4495" t="s">
        <v>32</v>
      </c>
      <c r="J4495">
        <v>1</v>
      </c>
      <c r="K4495" t="s">
        <v>32</v>
      </c>
      <c r="L4495">
        <v>0</v>
      </c>
      <c r="M4495" t="s">
        <v>32</v>
      </c>
      <c r="N4495">
        <v>2012</v>
      </c>
      <c r="O4495">
        <v>7068</v>
      </c>
      <c r="P4495">
        <v>1152405</v>
      </c>
      <c r="Q4495">
        <v>766</v>
      </c>
      <c r="R4495">
        <v>659200</v>
      </c>
      <c r="S4495">
        <v>4691</v>
      </c>
      <c r="T4495">
        <v>184217</v>
      </c>
      <c r="U4495">
        <v>6301</v>
      </c>
      <c r="V4495">
        <v>493205</v>
      </c>
      <c r="W4495">
        <v>8.6999999999999993</v>
      </c>
      <c r="X4495">
        <v>13.9</v>
      </c>
      <c r="Y4495">
        <v>20.6</v>
      </c>
      <c r="Z4495">
        <v>31.3</v>
      </c>
      <c r="AA4495">
        <v>51.4</v>
      </c>
      <c r="AB4495">
        <v>51.8</v>
      </c>
      <c r="AC4495">
        <v>7.8</v>
      </c>
      <c r="AD4495">
        <v>13.2</v>
      </c>
    </row>
    <row r="4496" spans="1:30" x14ac:dyDescent="0.45">
      <c r="A4496" t="s">
        <v>302</v>
      </c>
      <c r="B4496">
        <v>34940</v>
      </c>
      <c r="C4496" t="s">
        <v>715</v>
      </c>
      <c r="E4496">
        <v>54</v>
      </c>
      <c r="F4496" t="s">
        <v>50</v>
      </c>
      <c r="H4496">
        <v>1</v>
      </c>
      <c r="I4496" t="s">
        <v>32</v>
      </c>
      <c r="J4496">
        <v>1</v>
      </c>
      <c r="K4496" t="s">
        <v>32</v>
      </c>
      <c r="L4496">
        <v>0</v>
      </c>
      <c r="M4496" t="s">
        <v>32</v>
      </c>
      <c r="N4496">
        <v>2012</v>
      </c>
      <c r="O4496">
        <v>5765</v>
      </c>
      <c r="P4496">
        <v>1419796</v>
      </c>
      <c r="Q4496">
        <v>1374</v>
      </c>
      <c r="R4496">
        <v>1056147</v>
      </c>
      <c r="S4496">
        <v>5632</v>
      </c>
      <c r="T4496">
        <v>384324</v>
      </c>
      <c r="U4496">
        <v>4392</v>
      </c>
      <c r="V4496">
        <v>363650</v>
      </c>
      <c r="W4496">
        <v>6.2</v>
      </c>
      <c r="X4496">
        <v>18.7</v>
      </c>
      <c r="Y4496">
        <v>12.3</v>
      </c>
      <c r="Z4496">
        <v>26.3</v>
      </c>
      <c r="AA4496">
        <v>25.7</v>
      </c>
      <c r="AB4496">
        <v>41.8</v>
      </c>
      <c r="AC4496">
        <v>7.2</v>
      </c>
      <c r="AD4496">
        <v>17.5</v>
      </c>
    </row>
    <row r="4497" spans="1:30" x14ac:dyDescent="0.45">
      <c r="A4497" t="s">
        <v>302</v>
      </c>
      <c r="B4497">
        <v>34940</v>
      </c>
      <c r="C4497" t="s">
        <v>715</v>
      </c>
      <c r="E4497">
        <v>55</v>
      </c>
      <c r="F4497" t="s">
        <v>59</v>
      </c>
      <c r="H4497">
        <v>1</v>
      </c>
      <c r="I4497" t="s">
        <v>32</v>
      </c>
      <c r="J4497">
        <v>1</v>
      </c>
      <c r="K4497" t="s">
        <v>32</v>
      </c>
      <c r="L4497">
        <v>0</v>
      </c>
      <c r="M4497" t="s">
        <v>32</v>
      </c>
      <c r="N4497">
        <v>2012</v>
      </c>
      <c r="O4497">
        <v>28</v>
      </c>
      <c r="P4497">
        <v>114951</v>
      </c>
      <c r="Q4497">
        <v>28</v>
      </c>
      <c r="R4497">
        <v>114951</v>
      </c>
      <c r="S4497">
        <v>955</v>
      </c>
      <c r="T4497">
        <v>162408</v>
      </c>
      <c r="U4497">
        <v>0</v>
      </c>
      <c r="V4497">
        <v>0</v>
      </c>
      <c r="W4497">
        <v>28.1</v>
      </c>
      <c r="X4497">
        <v>8.3000000000000007</v>
      </c>
      <c r="Y4497">
        <v>29.2</v>
      </c>
      <c r="Z4497">
        <v>8.6</v>
      </c>
      <c r="AA4497">
        <v>7.2</v>
      </c>
      <c r="AB4497">
        <v>8.9</v>
      </c>
      <c r="AC4497">
        <v>0</v>
      </c>
      <c r="AD4497">
        <v>0</v>
      </c>
    </row>
    <row r="4498" spans="1:30" x14ac:dyDescent="0.45">
      <c r="A4498" t="s">
        <v>302</v>
      </c>
      <c r="B4498">
        <v>34940</v>
      </c>
      <c r="C4498" t="s">
        <v>715</v>
      </c>
      <c r="E4498">
        <v>56</v>
      </c>
      <c r="F4498" t="s">
        <v>51</v>
      </c>
      <c r="H4498">
        <v>1</v>
      </c>
      <c r="I4498" t="s">
        <v>32</v>
      </c>
      <c r="J4498">
        <v>1</v>
      </c>
      <c r="K4498" t="s">
        <v>32</v>
      </c>
      <c r="L4498">
        <v>0</v>
      </c>
      <c r="M4498" t="s">
        <v>32</v>
      </c>
      <c r="N4498">
        <v>2012</v>
      </c>
      <c r="O4498">
        <v>4479</v>
      </c>
      <c r="P4498">
        <v>876477</v>
      </c>
      <c r="Q4498">
        <v>1029</v>
      </c>
      <c r="R4498">
        <v>799723</v>
      </c>
      <c r="S4498">
        <v>9723</v>
      </c>
      <c r="T4498">
        <v>280837</v>
      </c>
      <c r="U4498">
        <v>3450</v>
      </c>
      <c r="V4498">
        <v>76755</v>
      </c>
      <c r="W4498">
        <v>5.7</v>
      </c>
      <c r="X4498">
        <v>28</v>
      </c>
      <c r="Y4498">
        <v>17.2</v>
      </c>
      <c r="Z4498">
        <v>31.9</v>
      </c>
      <c r="AA4498">
        <v>43.9</v>
      </c>
      <c r="AB4498">
        <v>42.9</v>
      </c>
      <c r="AC4498">
        <v>3.9</v>
      </c>
      <c r="AD4498">
        <v>17.899999999999999</v>
      </c>
    </row>
    <row r="4499" spans="1:30" x14ac:dyDescent="0.45">
      <c r="A4499" t="s">
        <v>302</v>
      </c>
      <c r="B4499">
        <v>34940</v>
      </c>
      <c r="C4499" t="s">
        <v>715</v>
      </c>
      <c r="E4499">
        <v>61</v>
      </c>
      <c r="F4499" t="s">
        <v>52</v>
      </c>
      <c r="H4499">
        <v>1</v>
      </c>
      <c r="I4499" t="s">
        <v>32</v>
      </c>
      <c r="J4499">
        <v>1</v>
      </c>
      <c r="K4499" t="s">
        <v>32</v>
      </c>
      <c r="L4499">
        <v>0</v>
      </c>
      <c r="M4499" t="s">
        <v>32</v>
      </c>
      <c r="N4499">
        <v>2012</v>
      </c>
      <c r="O4499">
        <v>543</v>
      </c>
      <c r="P4499">
        <v>159753</v>
      </c>
      <c r="Q4499">
        <v>101</v>
      </c>
      <c r="R4499">
        <v>154834</v>
      </c>
      <c r="S4499">
        <v>1841</v>
      </c>
      <c r="T4499">
        <v>74941</v>
      </c>
      <c r="U4499">
        <v>442</v>
      </c>
      <c r="V4499">
        <v>4919</v>
      </c>
      <c r="W4499">
        <v>19.5</v>
      </c>
      <c r="X4499">
        <v>6.3</v>
      </c>
      <c r="Y4499">
        <v>25.4</v>
      </c>
      <c r="Z4499">
        <v>6.9</v>
      </c>
      <c r="AA4499">
        <v>6.9</v>
      </c>
      <c r="AB4499">
        <v>7.3</v>
      </c>
      <c r="AC4499">
        <v>26</v>
      </c>
      <c r="AD4499">
        <v>28.8</v>
      </c>
    </row>
    <row r="4500" spans="1:30" x14ac:dyDescent="0.45">
      <c r="A4500" t="s">
        <v>302</v>
      </c>
      <c r="B4500">
        <v>34940</v>
      </c>
      <c r="C4500" t="s">
        <v>715</v>
      </c>
      <c r="E4500">
        <v>62</v>
      </c>
      <c r="F4500" t="s">
        <v>53</v>
      </c>
      <c r="H4500">
        <v>1</v>
      </c>
      <c r="I4500" t="s">
        <v>32</v>
      </c>
      <c r="J4500">
        <v>1</v>
      </c>
      <c r="K4500" t="s">
        <v>32</v>
      </c>
      <c r="L4500">
        <v>0</v>
      </c>
      <c r="M4500" t="s">
        <v>32</v>
      </c>
      <c r="N4500">
        <v>2012</v>
      </c>
      <c r="O4500">
        <v>2438</v>
      </c>
      <c r="P4500">
        <v>2496559</v>
      </c>
      <c r="Q4500">
        <v>766</v>
      </c>
      <c r="R4500">
        <v>2399996</v>
      </c>
      <c r="S4500">
        <v>20045</v>
      </c>
      <c r="T4500">
        <v>879061</v>
      </c>
      <c r="U4500">
        <v>1673</v>
      </c>
      <c r="V4500">
        <v>96564</v>
      </c>
      <c r="W4500">
        <v>8.3000000000000007</v>
      </c>
      <c r="X4500">
        <v>21.6</v>
      </c>
      <c r="Y4500">
        <v>17.100000000000001</v>
      </c>
      <c r="Z4500">
        <v>23.4</v>
      </c>
      <c r="AA4500">
        <v>29.2</v>
      </c>
      <c r="AB4500">
        <v>24.1</v>
      </c>
      <c r="AC4500">
        <v>6.8</v>
      </c>
      <c r="AD4500">
        <v>36.299999999999997</v>
      </c>
    </row>
    <row r="4501" spans="1:30" x14ac:dyDescent="0.45">
      <c r="A4501" t="s">
        <v>302</v>
      </c>
      <c r="B4501">
        <v>34940</v>
      </c>
      <c r="C4501" t="s">
        <v>715</v>
      </c>
      <c r="E4501">
        <v>71</v>
      </c>
      <c r="F4501" t="s">
        <v>54</v>
      </c>
      <c r="H4501">
        <v>1</v>
      </c>
      <c r="I4501" t="s">
        <v>32</v>
      </c>
      <c r="J4501">
        <v>1</v>
      </c>
      <c r="K4501" t="s">
        <v>32</v>
      </c>
      <c r="L4501">
        <v>0</v>
      </c>
      <c r="M4501" t="s">
        <v>32</v>
      </c>
      <c r="N4501">
        <v>2012</v>
      </c>
      <c r="O4501">
        <v>1496</v>
      </c>
      <c r="P4501">
        <v>575617</v>
      </c>
      <c r="Q4501">
        <v>159</v>
      </c>
      <c r="R4501">
        <v>523102</v>
      </c>
      <c r="S4501">
        <v>6032</v>
      </c>
      <c r="T4501">
        <v>193112</v>
      </c>
      <c r="U4501">
        <v>1337</v>
      </c>
      <c r="V4501">
        <v>52515</v>
      </c>
      <c r="W4501">
        <v>8.4</v>
      </c>
      <c r="X4501">
        <v>6.7</v>
      </c>
      <c r="Y4501">
        <v>14.4</v>
      </c>
      <c r="Z4501">
        <v>7.2</v>
      </c>
      <c r="AA4501">
        <v>12.9</v>
      </c>
      <c r="AB4501">
        <v>7.2</v>
      </c>
      <c r="AC4501">
        <v>8.8000000000000007</v>
      </c>
      <c r="AD4501">
        <v>43.5</v>
      </c>
    </row>
    <row r="4502" spans="1:30" x14ac:dyDescent="0.45">
      <c r="A4502" t="s">
        <v>302</v>
      </c>
      <c r="B4502">
        <v>34940</v>
      </c>
      <c r="C4502" t="s">
        <v>715</v>
      </c>
      <c r="E4502">
        <v>72</v>
      </c>
      <c r="F4502" t="s">
        <v>55</v>
      </c>
      <c r="H4502">
        <v>1</v>
      </c>
      <c r="I4502" t="s">
        <v>32</v>
      </c>
      <c r="J4502">
        <v>1</v>
      </c>
      <c r="K4502" t="s">
        <v>32</v>
      </c>
      <c r="L4502">
        <v>0</v>
      </c>
      <c r="M4502" t="s">
        <v>32</v>
      </c>
      <c r="N4502">
        <v>2012</v>
      </c>
      <c r="O4502">
        <v>1214</v>
      </c>
      <c r="P4502">
        <v>1428086</v>
      </c>
      <c r="Q4502">
        <v>809</v>
      </c>
      <c r="R4502">
        <v>1403455</v>
      </c>
      <c r="S4502">
        <v>21282</v>
      </c>
      <c r="T4502">
        <v>452623</v>
      </c>
      <c r="U4502">
        <v>405</v>
      </c>
      <c r="W4502">
        <v>12.6</v>
      </c>
      <c r="X4502">
        <v>11.1</v>
      </c>
      <c r="Y4502">
        <v>16.399999999999999</v>
      </c>
      <c r="Z4502">
        <v>11.6</v>
      </c>
      <c r="AA4502">
        <v>13.8</v>
      </c>
      <c r="AB4502">
        <v>20.399999999999999</v>
      </c>
      <c r="AC4502">
        <v>16.2</v>
      </c>
    </row>
    <row r="4503" spans="1:30" x14ac:dyDescent="0.45">
      <c r="A4503" t="s">
        <v>302</v>
      </c>
      <c r="B4503">
        <v>34940</v>
      </c>
      <c r="C4503" t="s">
        <v>715</v>
      </c>
      <c r="E4503">
        <v>81</v>
      </c>
      <c r="F4503" t="s">
        <v>56</v>
      </c>
      <c r="G4503" t="s">
        <v>57</v>
      </c>
      <c r="H4503">
        <v>1</v>
      </c>
      <c r="I4503" t="s">
        <v>32</v>
      </c>
      <c r="J4503">
        <v>1</v>
      </c>
      <c r="K4503" t="s">
        <v>32</v>
      </c>
      <c r="L4503">
        <v>0</v>
      </c>
      <c r="M4503" t="s">
        <v>32</v>
      </c>
      <c r="N4503">
        <v>2012</v>
      </c>
      <c r="O4503">
        <v>4927</v>
      </c>
      <c r="P4503">
        <v>370326</v>
      </c>
      <c r="Q4503">
        <v>543</v>
      </c>
      <c r="R4503">
        <v>220438</v>
      </c>
      <c r="S4503">
        <v>2303</v>
      </c>
      <c r="T4503">
        <v>56936</v>
      </c>
      <c r="U4503">
        <v>4384</v>
      </c>
      <c r="V4503">
        <v>149888</v>
      </c>
      <c r="W4503">
        <v>7.1</v>
      </c>
      <c r="X4503">
        <v>16.899999999999999</v>
      </c>
      <c r="Y4503">
        <v>22.8</v>
      </c>
      <c r="Z4503">
        <v>24.2</v>
      </c>
      <c r="AA4503">
        <v>18.3</v>
      </c>
      <c r="AB4503">
        <v>20.2</v>
      </c>
      <c r="AC4503">
        <v>6.5</v>
      </c>
      <c r="AD4503">
        <v>25.5</v>
      </c>
    </row>
    <row r="4504" spans="1:30" x14ac:dyDescent="0.45">
      <c r="A4504" t="s">
        <v>303</v>
      </c>
      <c r="B4504">
        <v>34980</v>
      </c>
      <c r="C4504" t="s">
        <v>716</v>
      </c>
      <c r="E4504">
        <v>0</v>
      </c>
      <c r="F4504" t="s">
        <v>31</v>
      </c>
      <c r="H4504">
        <v>1</v>
      </c>
      <c r="I4504" t="s">
        <v>32</v>
      </c>
      <c r="J4504">
        <v>1</v>
      </c>
      <c r="K4504" t="s">
        <v>32</v>
      </c>
      <c r="L4504">
        <v>0</v>
      </c>
      <c r="M4504" t="s">
        <v>32</v>
      </c>
      <c r="N4504">
        <v>2012</v>
      </c>
      <c r="O4504">
        <v>167645</v>
      </c>
      <c r="P4504">
        <v>207608962</v>
      </c>
      <c r="Q4504">
        <v>28503</v>
      </c>
      <c r="R4504">
        <v>199886491</v>
      </c>
      <c r="S4504">
        <v>684938</v>
      </c>
      <c r="T4504">
        <v>30667729</v>
      </c>
      <c r="U4504">
        <v>139142</v>
      </c>
      <c r="V4504">
        <v>7722471</v>
      </c>
      <c r="W4504">
        <v>1.1000000000000001</v>
      </c>
      <c r="X4504">
        <v>0.6</v>
      </c>
      <c r="Y4504">
        <v>2.8</v>
      </c>
      <c r="Z4504">
        <v>0.6</v>
      </c>
      <c r="AA4504">
        <v>1</v>
      </c>
      <c r="AB4504">
        <v>0.5</v>
      </c>
      <c r="AC4504">
        <v>1.2</v>
      </c>
      <c r="AD4504">
        <v>7.1</v>
      </c>
    </row>
    <row r="4505" spans="1:30" x14ac:dyDescent="0.45">
      <c r="A4505" t="s">
        <v>303</v>
      </c>
      <c r="B4505">
        <v>34980</v>
      </c>
      <c r="C4505" t="s">
        <v>716</v>
      </c>
      <c r="E4505">
        <v>11</v>
      </c>
      <c r="F4505" t="s">
        <v>33</v>
      </c>
      <c r="G4505" t="s">
        <v>34</v>
      </c>
      <c r="H4505">
        <v>1</v>
      </c>
      <c r="I4505" t="s">
        <v>32</v>
      </c>
      <c r="J4505">
        <v>1</v>
      </c>
      <c r="K4505" t="s">
        <v>32</v>
      </c>
      <c r="L4505">
        <v>0</v>
      </c>
      <c r="M4505" t="s">
        <v>32</v>
      </c>
      <c r="N4505">
        <v>2012</v>
      </c>
      <c r="O4505">
        <v>867</v>
      </c>
      <c r="P4505">
        <v>30134</v>
      </c>
      <c r="Q4505">
        <v>21</v>
      </c>
      <c r="R4505">
        <v>11294</v>
      </c>
      <c r="S4505">
        <v>73</v>
      </c>
      <c r="T4505">
        <v>3969</v>
      </c>
      <c r="U4505">
        <v>846</v>
      </c>
      <c r="V4505">
        <v>18840</v>
      </c>
      <c r="W4505">
        <v>13.5</v>
      </c>
      <c r="X4505">
        <v>15.9</v>
      </c>
      <c r="Y4505">
        <v>55.6</v>
      </c>
      <c r="Z4505">
        <v>20</v>
      </c>
      <c r="AA4505">
        <v>60.5</v>
      </c>
      <c r="AB4505">
        <v>31.8</v>
      </c>
      <c r="AC4505">
        <v>12.4</v>
      </c>
      <c r="AD4505">
        <v>17.7</v>
      </c>
    </row>
    <row r="4506" spans="1:30" x14ac:dyDescent="0.45">
      <c r="A4506" t="s">
        <v>303</v>
      </c>
      <c r="B4506">
        <v>34980</v>
      </c>
      <c r="C4506" t="s">
        <v>716</v>
      </c>
      <c r="E4506">
        <v>21</v>
      </c>
      <c r="F4506" t="s">
        <v>35</v>
      </c>
      <c r="H4506">
        <v>1</v>
      </c>
      <c r="I4506" t="s">
        <v>32</v>
      </c>
      <c r="J4506">
        <v>1</v>
      </c>
      <c r="K4506" t="s">
        <v>32</v>
      </c>
      <c r="L4506">
        <v>0</v>
      </c>
      <c r="M4506" t="s">
        <v>32</v>
      </c>
      <c r="N4506">
        <v>2012</v>
      </c>
      <c r="O4506">
        <v>32</v>
      </c>
      <c r="P4506">
        <v>327272</v>
      </c>
      <c r="Q4506">
        <v>12</v>
      </c>
      <c r="R4506">
        <v>325587</v>
      </c>
      <c r="S4506">
        <v>623</v>
      </c>
      <c r="T4506">
        <v>33434</v>
      </c>
      <c r="U4506">
        <v>20</v>
      </c>
      <c r="V4506">
        <v>1685</v>
      </c>
      <c r="W4506">
        <v>9.1</v>
      </c>
      <c r="X4506">
        <v>9.1</v>
      </c>
      <c r="Y4506">
        <v>13.5</v>
      </c>
      <c r="Z4506">
        <v>9.5</v>
      </c>
      <c r="AA4506">
        <v>11.2</v>
      </c>
      <c r="AB4506">
        <v>9.6999999999999993</v>
      </c>
      <c r="AC4506">
        <v>14.3</v>
      </c>
      <c r="AD4506">
        <v>3.1</v>
      </c>
    </row>
    <row r="4507" spans="1:30" x14ac:dyDescent="0.45">
      <c r="A4507" t="s">
        <v>303</v>
      </c>
      <c r="B4507">
        <v>34980</v>
      </c>
      <c r="C4507" t="s">
        <v>716</v>
      </c>
      <c r="E4507">
        <v>22</v>
      </c>
      <c r="F4507" t="s">
        <v>36</v>
      </c>
      <c r="H4507">
        <v>1</v>
      </c>
      <c r="I4507" t="s">
        <v>32</v>
      </c>
      <c r="J4507">
        <v>1</v>
      </c>
      <c r="K4507" t="s">
        <v>32</v>
      </c>
      <c r="L4507">
        <v>0</v>
      </c>
      <c r="M4507" t="s">
        <v>32</v>
      </c>
      <c r="N4507">
        <v>2012</v>
      </c>
      <c r="O4507">
        <v>125</v>
      </c>
      <c r="P4507">
        <v>1008006</v>
      </c>
      <c r="Q4507">
        <v>17</v>
      </c>
      <c r="R4507">
        <v>1004123</v>
      </c>
      <c r="S4507">
        <v>1040</v>
      </c>
      <c r="T4507">
        <v>69661</v>
      </c>
      <c r="U4507">
        <v>108</v>
      </c>
      <c r="V4507">
        <v>3883</v>
      </c>
      <c r="W4507">
        <v>36.1</v>
      </c>
      <c r="X4507">
        <v>7.2</v>
      </c>
      <c r="Y4507">
        <v>0</v>
      </c>
      <c r="Z4507">
        <v>7.5</v>
      </c>
      <c r="AA4507">
        <v>7.3</v>
      </c>
      <c r="AB4507">
        <v>6.8</v>
      </c>
      <c r="AC4507">
        <v>39.799999999999997</v>
      </c>
      <c r="AD4507">
        <v>41.6</v>
      </c>
    </row>
    <row r="4508" spans="1:30" x14ac:dyDescent="0.45">
      <c r="A4508" t="s">
        <v>303</v>
      </c>
      <c r="B4508">
        <v>34980</v>
      </c>
      <c r="C4508" t="s">
        <v>716</v>
      </c>
      <c r="E4508">
        <v>23</v>
      </c>
      <c r="F4508" t="s">
        <v>37</v>
      </c>
      <c r="H4508">
        <v>1</v>
      </c>
      <c r="I4508" t="s">
        <v>32</v>
      </c>
      <c r="J4508">
        <v>1</v>
      </c>
      <c r="K4508" t="s">
        <v>32</v>
      </c>
      <c r="L4508">
        <v>0</v>
      </c>
      <c r="M4508" t="s">
        <v>32</v>
      </c>
      <c r="N4508">
        <v>2012</v>
      </c>
      <c r="O4508">
        <v>19634</v>
      </c>
      <c r="P4508">
        <v>11045229</v>
      </c>
      <c r="Q4508">
        <v>2849</v>
      </c>
      <c r="R4508">
        <v>9753662</v>
      </c>
      <c r="S4508">
        <v>34948</v>
      </c>
      <c r="T4508">
        <v>1646304</v>
      </c>
      <c r="U4508">
        <v>16784</v>
      </c>
      <c r="V4508">
        <v>1291568</v>
      </c>
      <c r="W4508">
        <v>3.2</v>
      </c>
      <c r="X4508">
        <v>7.3</v>
      </c>
      <c r="Y4508">
        <v>9.9</v>
      </c>
      <c r="Z4508">
        <v>8</v>
      </c>
      <c r="AA4508">
        <v>9</v>
      </c>
      <c r="AB4508">
        <v>8.1999999999999993</v>
      </c>
      <c r="AC4508">
        <v>3.4</v>
      </c>
      <c r="AD4508">
        <v>21.4</v>
      </c>
    </row>
    <row r="4509" spans="1:30" x14ac:dyDescent="0.45">
      <c r="A4509" t="s">
        <v>303</v>
      </c>
      <c r="B4509">
        <v>34980</v>
      </c>
      <c r="C4509" t="s">
        <v>716</v>
      </c>
      <c r="E4509" t="s">
        <v>38</v>
      </c>
      <c r="F4509" t="s">
        <v>39</v>
      </c>
      <c r="H4509">
        <v>1</v>
      </c>
      <c r="I4509" t="s">
        <v>32</v>
      </c>
      <c r="J4509">
        <v>1</v>
      </c>
      <c r="K4509" t="s">
        <v>32</v>
      </c>
      <c r="L4509">
        <v>0</v>
      </c>
      <c r="M4509" t="s">
        <v>32</v>
      </c>
      <c r="N4509">
        <v>2012</v>
      </c>
      <c r="O4509">
        <v>3166</v>
      </c>
      <c r="P4509">
        <v>30661398</v>
      </c>
      <c r="Q4509">
        <v>1448</v>
      </c>
      <c r="R4509">
        <v>30586904</v>
      </c>
      <c r="S4509">
        <v>64458</v>
      </c>
      <c r="T4509">
        <v>3128429</v>
      </c>
      <c r="U4509">
        <v>1718</v>
      </c>
      <c r="V4509">
        <v>74495</v>
      </c>
      <c r="W4509">
        <v>7.3</v>
      </c>
      <c r="X4509">
        <v>1.3</v>
      </c>
      <c r="Y4509">
        <v>8.6999999999999993</v>
      </c>
      <c r="Z4509">
        <v>1.4</v>
      </c>
      <c r="AA4509">
        <v>3.3</v>
      </c>
      <c r="AB4509">
        <v>2.8</v>
      </c>
      <c r="AC4509">
        <v>14.3</v>
      </c>
      <c r="AD4509">
        <v>16.899999999999999</v>
      </c>
    </row>
    <row r="4510" spans="1:30" x14ac:dyDescent="0.45">
      <c r="A4510" t="s">
        <v>303</v>
      </c>
      <c r="B4510">
        <v>34980</v>
      </c>
      <c r="C4510" t="s">
        <v>716</v>
      </c>
      <c r="E4510">
        <v>42</v>
      </c>
      <c r="F4510" t="s">
        <v>40</v>
      </c>
      <c r="H4510">
        <v>1</v>
      </c>
      <c r="I4510" t="s">
        <v>32</v>
      </c>
      <c r="J4510">
        <v>1</v>
      </c>
      <c r="K4510" t="s">
        <v>32</v>
      </c>
      <c r="L4510">
        <v>0</v>
      </c>
      <c r="M4510" t="s">
        <v>32</v>
      </c>
      <c r="N4510">
        <v>2012</v>
      </c>
      <c r="O4510">
        <v>3806</v>
      </c>
      <c r="P4510">
        <v>62663587</v>
      </c>
      <c r="Q4510">
        <v>1855</v>
      </c>
      <c r="R4510">
        <v>62469283</v>
      </c>
      <c r="S4510">
        <v>39613</v>
      </c>
      <c r="T4510">
        <v>2275884</v>
      </c>
      <c r="U4510">
        <v>1951</v>
      </c>
      <c r="V4510">
        <v>194304</v>
      </c>
      <c r="W4510">
        <v>6</v>
      </c>
      <c r="X4510">
        <v>2</v>
      </c>
      <c r="Y4510">
        <v>6.1</v>
      </c>
      <c r="Z4510">
        <v>2.1</v>
      </c>
      <c r="AA4510">
        <v>5.6</v>
      </c>
      <c r="AB4510">
        <v>4.5</v>
      </c>
      <c r="AC4510">
        <v>11.1</v>
      </c>
      <c r="AD4510">
        <v>21.1</v>
      </c>
    </row>
    <row r="4511" spans="1:30" x14ac:dyDescent="0.45">
      <c r="A4511" t="s">
        <v>303</v>
      </c>
      <c r="B4511">
        <v>34980</v>
      </c>
      <c r="C4511" t="s">
        <v>716</v>
      </c>
      <c r="E4511" t="s">
        <v>41</v>
      </c>
      <c r="F4511" t="s">
        <v>42</v>
      </c>
      <c r="H4511">
        <v>1</v>
      </c>
      <c r="I4511" t="s">
        <v>32</v>
      </c>
      <c r="J4511">
        <v>1</v>
      </c>
      <c r="K4511" t="s">
        <v>32</v>
      </c>
      <c r="L4511">
        <v>0</v>
      </c>
      <c r="M4511" t="s">
        <v>32</v>
      </c>
      <c r="N4511">
        <v>2012</v>
      </c>
      <c r="O4511">
        <v>14498</v>
      </c>
      <c r="P4511">
        <v>21878281</v>
      </c>
      <c r="Q4511">
        <v>3613</v>
      </c>
      <c r="R4511">
        <v>21105791</v>
      </c>
      <c r="S4511">
        <v>79287</v>
      </c>
      <c r="T4511">
        <v>1957089</v>
      </c>
      <c r="U4511">
        <v>10885</v>
      </c>
      <c r="V4511">
        <v>772490</v>
      </c>
      <c r="W4511">
        <v>3.1</v>
      </c>
      <c r="X4511">
        <v>3.4</v>
      </c>
      <c r="Y4511">
        <v>4.7</v>
      </c>
      <c r="Z4511">
        <v>2.9</v>
      </c>
      <c r="AA4511">
        <v>3.2</v>
      </c>
      <c r="AB4511">
        <v>4.9000000000000004</v>
      </c>
      <c r="AC4511">
        <v>3.6</v>
      </c>
      <c r="AD4511">
        <v>26.9</v>
      </c>
    </row>
    <row r="4512" spans="1:30" x14ac:dyDescent="0.45">
      <c r="A4512" t="s">
        <v>303</v>
      </c>
      <c r="B4512">
        <v>34980</v>
      </c>
      <c r="C4512" t="s">
        <v>716</v>
      </c>
      <c r="E4512" t="s">
        <v>43</v>
      </c>
      <c r="F4512" t="s">
        <v>44</v>
      </c>
      <c r="G4512" t="s">
        <v>45</v>
      </c>
      <c r="H4512">
        <v>1</v>
      </c>
      <c r="I4512" t="s">
        <v>32</v>
      </c>
      <c r="J4512">
        <v>1</v>
      </c>
      <c r="K4512" t="s">
        <v>32</v>
      </c>
      <c r="L4512">
        <v>0</v>
      </c>
      <c r="M4512" t="s">
        <v>32</v>
      </c>
      <c r="N4512">
        <v>2012</v>
      </c>
      <c r="O4512">
        <v>6972</v>
      </c>
      <c r="P4512">
        <v>5805701</v>
      </c>
      <c r="Q4512">
        <v>827</v>
      </c>
      <c r="R4512">
        <v>5458627</v>
      </c>
      <c r="S4512">
        <v>32346</v>
      </c>
      <c r="T4512">
        <v>1368002</v>
      </c>
      <c r="U4512">
        <v>6145</v>
      </c>
      <c r="V4512">
        <v>347074</v>
      </c>
      <c r="W4512">
        <v>4.8</v>
      </c>
      <c r="X4512">
        <v>3.1</v>
      </c>
      <c r="Y4512">
        <v>8.8000000000000007</v>
      </c>
      <c r="Z4512">
        <v>3.8</v>
      </c>
      <c r="AA4512">
        <v>4.5</v>
      </c>
      <c r="AB4512">
        <v>4</v>
      </c>
      <c r="AC4512">
        <v>5.7</v>
      </c>
      <c r="AD4512">
        <v>11.7</v>
      </c>
    </row>
    <row r="4513" spans="1:30" x14ac:dyDescent="0.45">
      <c r="A4513" t="s">
        <v>303</v>
      </c>
      <c r="B4513">
        <v>34980</v>
      </c>
      <c r="C4513" t="s">
        <v>716</v>
      </c>
      <c r="E4513">
        <v>51</v>
      </c>
      <c r="F4513" t="s">
        <v>46</v>
      </c>
      <c r="H4513">
        <v>1</v>
      </c>
      <c r="I4513" t="s">
        <v>32</v>
      </c>
      <c r="J4513">
        <v>1</v>
      </c>
      <c r="K4513" t="s">
        <v>32</v>
      </c>
      <c r="L4513">
        <v>0</v>
      </c>
      <c r="M4513" t="s">
        <v>32</v>
      </c>
      <c r="N4513">
        <v>2012</v>
      </c>
      <c r="O4513">
        <v>4037</v>
      </c>
      <c r="P4513">
        <v>7651156</v>
      </c>
      <c r="Q4513">
        <v>699</v>
      </c>
      <c r="R4513">
        <v>7453735</v>
      </c>
      <c r="S4513">
        <v>21809</v>
      </c>
      <c r="T4513">
        <v>1378750</v>
      </c>
      <c r="U4513">
        <v>3337</v>
      </c>
      <c r="V4513">
        <v>197421</v>
      </c>
      <c r="W4513">
        <v>6.8</v>
      </c>
      <c r="X4513">
        <v>1</v>
      </c>
      <c r="Y4513">
        <v>7</v>
      </c>
      <c r="Z4513">
        <v>0.8</v>
      </c>
      <c r="AA4513">
        <v>0.8</v>
      </c>
      <c r="AB4513">
        <v>1.2</v>
      </c>
      <c r="AC4513">
        <v>7.6</v>
      </c>
      <c r="AD4513">
        <v>39.4</v>
      </c>
    </row>
    <row r="4514" spans="1:30" x14ac:dyDescent="0.45">
      <c r="A4514" t="s">
        <v>303</v>
      </c>
      <c r="B4514">
        <v>34980</v>
      </c>
      <c r="C4514" t="s">
        <v>716</v>
      </c>
      <c r="E4514">
        <v>52</v>
      </c>
      <c r="F4514" t="s">
        <v>47</v>
      </c>
      <c r="G4514" t="s">
        <v>48</v>
      </c>
      <c r="H4514">
        <v>1</v>
      </c>
      <c r="I4514" t="s">
        <v>32</v>
      </c>
      <c r="J4514">
        <v>1</v>
      </c>
      <c r="K4514" t="s">
        <v>32</v>
      </c>
      <c r="L4514">
        <v>0</v>
      </c>
      <c r="M4514" t="s">
        <v>32</v>
      </c>
      <c r="N4514">
        <v>2012</v>
      </c>
      <c r="O4514">
        <v>6338</v>
      </c>
      <c r="P4514">
        <v>23973632</v>
      </c>
      <c r="Q4514">
        <v>1425</v>
      </c>
      <c r="R4514">
        <v>23625531</v>
      </c>
      <c r="S4514">
        <v>40538</v>
      </c>
      <c r="T4514">
        <v>2899982</v>
      </c>
      <c r="U4514">
        <v>4913</v>
      </c>
      <c r="V4514">
        <v>348102</v>
      </c>
      <c r="W4514">
        <v>5.5</v>
      </c>
      <c r="X4514">
        <v>0.7</v>
      </c>
      <c r="Y4514">
        <v>6.7</v>
      </c>
      <c r="Z4514">
        <v>0.8</v>
      </c>
      <c r="AA4514">
        <v>2.6</v>
      </c>
      <c r="AB4514">
        <v>2</v>
      </c>
      <c r="AC4514">
        <v>7.5</v>
      </c>
      <c r="AD4514">
        <v>11.2</v>
      </c>
    </row>
    <row r="4515" spans="1:30" x14ac:dyDescent="0.45">
      <c r="A4515" t="s">
        <v>303</v>
      </c>
      <c r="B4515">
        <v>34980</v>
      </c>
      <c r="C4515" t="s">
        <v>716</v>
      </c>
      <c r="E4515">
        <v>53</v>
      </c>
      <c r="F4515" t="s">
        <v>49</v>
      </c>
      <c r="H4515">
        <v>1</v>
      </c>
      <c r="I4515" t="s">
        <v>32</v>
      </c>
      <c r="J4515">
        <v>1</v>
      </c>
      <c r="K4515" t="s">
        <v>32</v>
      </c>
      <c r="L4515">
        <v>0</v>
      </c>
      <c r="M4515" t="s">
        <v>32</v>
      </c>
      <c r="N4515">
        <v>2012</v>
      </c>
      <c r="O4515">
        <v>15084</v>
      </c>
      <c r="P4515">
        <v>3973819</v>
      </c>
      <c r="Q4515">
        <v>1424</v>
      </c>
      <c r="R4515">
        <v>2542540</v>
      </c>
      <c r="S4515">
        <v>10675</v>
      </c>
      <c r="T4515">
        <v>465412</v>
      </c>
      <c r="U4515">
        <v>13660</v>
      </c>
      <c r="V4515">
        <v>1431279</v>
      </c>
      <c r="W4515">
        <v>6.1</v>
      </c>
      <c r="X4515">
        <v>5.2</v>
      </c>
      <c r="Y4515">
        <v>10.5</v>
      </c>
      <c r="Z4515">
        <v>6.4</v>
      </c>
      <c r="AA4515">
        <v>9.8000000000000007</v>
      </c>
      <c r="AB4515">
        <v>6.3</v>
      </c>
      <c r="AC4515">
        <v>6.2</v>
      </c>
      <c r="AD4515">
        <v>10.5</v>
      </c>
    </row>
    <row r="4516" spans="1:30" x14ac:dyDescent="0.45">
      <c r="A4516" t="s">
        <v>303</v>
      </c>
      <c r="B4516">
        <v>34980</v>
      </c>
      <c r="C4516" t="s">
        <v>716</v>
      </c>
      <c r="E4516">
        <v>54</v>
      </c>
      <c r="F4516" t="s">
        <v>50</v>
      </c>
      <c r="H4516">
        <v>1</v>
      </c>
      <c r="I4516" t="s">
        <v>32</v>
      </c>
      <c r="J4516">
        <v>1</v>
      </c>
      <c r="K4516" t="s">
        <v>32</v>
      </c>
      <c r="L4516">
        <v>0</v>
      </c>
      <c r="M4516" t="s">
        <v>32</v>
      </c>
      <c r="N4516">
        <v>2012</v>
      </c>
      <c r="O4516">
        <v>23080</v>
      </c>
      <c r="P4516">
        <v>7474695</v>
      </c>
      <c r="Q4516">
        <v>3658</v>
      </c>
      <c r="R4516">
        <v>6604385</v>
      </c>
      <c r="S4516">
        <v>37807</v>
      </c>
      <c r="T4516">
        <v>2451661</v>
      </c>
      <c r="U4516">
        <v>19422</v>
      </c>
      <c r="V4516">
        <v>870310</v>
      </c>
      <c r="W4516">
        <v>2.7</v>
      </c>
      <c r="X4516">
        <v>2.7</v>
      </c>
      <c r="Y4516">
        <v>5</v>
      </c>
      <c r="Z4516">
        <v>3.1</v>
      </c>
      <c r="AA4516">
        <v>3.7</v>
      </c>
      <c r="AB4516">
        <v>2.7</v>
      </c>
      <c r="AC4516">
        <v>2.9</v>
      </c>
      <c r="AD4516">
        <v>8.9</v>
      </c>
    </row>
    <row r="4517" spans="1:30" x14ac:dyDescent="0.45">
      <c r="A4517" t="s">
        <v>303</v>
      </c>
      <c r="B4517">
        <v>34980</v>
      </c>
      <c r="C4517" t="s">
        <v>716</v>
      </c>
      <c r="E4517">
        <v>55</v>
      </c>
      <c r="F4517" t="s">
        <v>59</v>
      </c>
      <c r="H4517">
        <v>1</v>
      </c>
      <c r="I4517" t="s">
        <v>32</v>
      </c>
      <c r="J4517">
        <v>1</v>
      </c>
      <c r="K4517" t="s">
        <v>32</v>
      </c>
      <c r="L4517">
        <v>0</v>
      </c>
      <c r="M4517" t="s">
        <v>32</v>
      </c>
      <c r="N4517">
        <v>2012</v>
      </c>
      <c r="O4517">
        <v>268</v>
      </c>
      <c r="P4517">
        <v>2415070</v>
      </c>
      <c r="Q4517">
        <v>268</v>
      </c>
      <c r="R4517">
        <v>2415070</v>
      </c>
      <c r="S4517">
        <v>34443</v>
      </c>
      <c r="T4517">
        <v>3367620</v>
      </c>
      <c r="U4517">
        <v>0</v>
      </c>
      <c r="V4517">
        <v>0</v>
      </c>
      <c r="W4517">
        <v>5.9</v>
      </c>
      <c r="X4517">
        <v>5.2</v>
      </c>
      <c r="Y4517">
        <v>6.2</v>
      </c>
      <c r="Z4517">
        <v>5.4</v>
      </c>
      <c r="AA4517">
        <v>1.5</v>
      </c>
      <c r="AB4517">
        <v>1.6</v>
      </c>
      <c r="AC4517">
        <v>0</v>
      </c>
      <c r="AD4517">
        <v>0</v>
      </c>
    </row>
    <row r="4518" spans="1:30" x14ac:dyDescent="0.45">
      <c r="A4518" t="s">
        <v>303</v>
      </c>
      <c r="B4518">
        <v>34980</v>
      </c>
      <c r="C4518" t="s">
        <v>716</v>
      </c>
      <c r="E4518">
        <v>56</v>
      </c>
      <c r="F4518" t="s">
        <v>51</v>
      </c>
      <c r="H4518">
        <v>1</v>
      </c>
      <c r="I4518" t="s">
        <v>32</v>
      </c>
      <c r="J4518">
        <v>1</v>
      </c>
      <c r="K4518" t="s">
        <v>32</v>
      </c>
      <c r="L4518">
        <v>0</v>
      </c>
      <c r="M4518" t="s">
        <v>32</v>
      </c>
      <c r="N4518">
        <v>2012</v>
      </c>
      <c r="O4518">
        <v>14792</v>
      </c>
      <c r="P4518">
        <v>4908339</v>
      </c>
      <c r="Q4518">
        <v>1959</v>
      </c>
      <c r="R4518">
        <v>4539556</v>
      </c>
      <c r="S4518">
        <v>57447</v>
      </c>
      <c r="T4518">
        <v>1966152</v>
      </c>
      <c r="U4518">
        <v>12833</v>
      </c>
      <c r="V4518">
        <v>368783</v>
      </c>
      <c r="W4518">
        <v>4.8</v>
      </c>
      <c r="X4518">
        <v>4.8</v>
      </c>
      <c r="Y4518">
        <v>6.7</v>
      </c>
      <c r="Z4518">
        <v>4.9000000000000004</v>
      </c>
      <c r="AA4518">
        <v>4</v>
      </c>
      <c r="AB4518">
        <v>3.9</v>
      </c>
      <c r="AC4518">
        <v>5.3</v>
      </c>
      <c r="AD4518">
        <v>25.7</v>
      </c>
    </row>
    <row r="4519" spans="1:30" x14ac:dyDescent="0.45">
      <c r="A4519" t="s">
        <v>303</v>
      </c>
      <c r="B4519">
        <v>34980</v>
      </c>
      <c r="C4519" t="s">
        <v>716</v>
      </c>
      <c r="E4519">
        <v>61</v>
      </c>
      <c r="F4519" t="s">
        <v>52</v>
      </c>
      <c r="H4519">
        <v>1</v>
      </c>
      <c r="I4519" t="s">
        <v>32</v>
      </c>
      <c r="J4519">
        <v>1</v>
      </c>
      <c r="K4519" t="s">
        <v>32</v>
      </c>
      <c r="L4519">
        <v>0</v>
      </c>
      <c r="M4519" t="s">
        <v>32</v>
      </c>
      <c r="N4519">
        <v>2012</v>
      </c>
      <c r="O4519">
        <v>3558</v>
      </c>
      <c r="P4519">
        <v>2003162</v>
      </c>
      <c r="Q4519">
        <v>468</v>
      </c>
      <c r="R4519">
        <v>1959216</v>
      </c>
      <c r="S4519">
        <v>23016</v>
      </c>
      <c r="T4519">
        <v>908180</v>
      </c>
      <c r="U4519">
        <v>3089</v>
      </c>
      <c r="V4519">
        <v>43947</v>
      </c>
      <c r="W4519">
        <v>5.0999999999999996</v>
      </c>
      <c r="X4519">
        <v>5.4</v>
      </c>
      <c r="Y4519">
        <v>10.1</v>
      </c>
      <c r="Z4519">
        <v>5.7</v>
      </c>
      <c r="AA4519">
        <v>5.6</v>
      </c>
      <c r="AB4519">
        <v>6</v>
      </c>
      <c r="AC4519">
        <v>4.5999999999999996</v>
      </c>
      <c r="AD4519">
        <v>15.2</v>
      </c>
    </row>
    <row r="4520" spans="1:30" x14ac:dyDescent="0.45">
      <c r="A4520" t="s">
        <v>303</v>
      </c>
      <c r="B4520">
        <v>34980</v>
      </c>
      <c r="C4520" t="s">
        <v>716</v>
      </c>
      <c r="E4520">
        <v>62</v>
      </c>
      <c r="F4520" t="s">
        <v>53</v>
      </c>
      <c r="H4520">
        <v>1</v>
      </c>
      <c r="I4520" t="s">
        <v>32</v>
      </c>
      <c r="J4520">
        <v>1</v>
      </c>
      <c r="K4520" t="s">
        <v>32</v>
      </c>
      <c r="L4520">
        <v>0</v>
      </c>
      <c r="M4520" t="s">
        <v>32</v>
      </c>
      <c r="N4520">
        <v>2012</v>
      </c>
      <c r="O4520">
        <v>12154</v>
      </c>
      <c r="P4520">
        <v>12866731</v>
      </c>
      <c r="Q4520">
        <v>3357</v>
      </c>
      <c r="R4520">
        <v>12403484</v>
      </c>
      <c r="S4520">
        <v>100536</v>
      </c>
      <c r="T4520">
        <v>4414005</v>
      </c>
      <c r="U4520">
        <v>8798</v>
      </c>
      <c r="V4520">
        <v>463247</v>
      </c>
      <c r="W4520">
        <v>4.3</v>
      </c>
      <c r="X4520">
        <v>3.2</v>
      </c>
      <c r="Y4520">
        <v>8.3000000000000007</v>
      </c>
      <c r="Z4520">
        <v>3.1</v>
      </c>
      <c r="AA4520">
        <v>3.6</v>
      </c>
      <c r="AB4520">
        <v>3.5</v>
      </c>
      <c r="AC4520">
        <v>3.9</v>
      </c>
      <c r="AD4520">
        <v>23.5</v>
      </c>
    </row>
    <row r="4521" spans="1:30" x14ac:dyDescent="0.45">
      <c r="A4521" t="s">
        <v>303</v>
      </c>
      <c r="B4521">
        <v>34980</v>
      </c>
      <c r="C4521" t="s">
        <v>716</v>
      </c>
      <c r="E4521">
        <v>71</v>
      </c>
      <c r="F4521" t="s">
        <v>54</v>
      </c>
      <c r="H4521">
        <v>1</v>
      </c>
      <c r="I4521" t="s">
        <v>32</v>
      </c>
      <c r="J4521">
        <v>1</v>
      </c>
      <c r="K4521" t="s">
        <v>32</v>
      </c>
      <c r="L4521">
        <v>0</v>
      </c>
      <c r="M4521" t="s">
        <v>32</v>
      </c>
      <c r="N4521">
        <v>2012</v>
      </c>
      <c r="O4521">
        <v>15625</v>
      </c>
      <c r="P4521">
        <v>2504652</v>
      </c>
      <c r="Q4521">
        <v>1086</v>
      </c>
      <c r="R4521">
        <v>1877815</v>
      </c>
      <c r="S4521">
        <v>13660</v>
      </c>
      <c r="T4521">
        <v>670694</v>
      </c>
      <c r="U4521">
        <v>14539</v>
      </c>
      <c r="V4521">
        <v>626837</v>
      </c>
      <c r="W4521">
        <v>3</v>
      </c>
      <c r="X4521">
        <v>2.9</v>
      </c>
      <c r="Y4521">
        <v>5.2</v>
      </c>
      <c r="Z4521">
        <v>3.4</v>
      </c>
      <c r="AA4521">
        <v>6.8</v>
      </c>
      <c r="AB4521">
        <v>4</v>
      </c>
      <c r="AC4521">
        <v>3</v>
      </c>
      <c r="AD4521">
        <v>10</v>
      </c>
    </row>
    <row r="4522" spans="1:30" x14ac:dyDescent="0.45">
      <c r="A4522" t="s">
        <v>303</v>
      </c>
      <c r="B4522">
        <v>34980</v>
      </c>
      <c r="C4522" t="s">
        <v>716</v>
      </c>
      <c r="E4522">
        <v>72</v>
      </c>
      <c r="F4522" t="s">
        <v>55</v>
      </c>
      <c r="H4522">
        <v>1</v>
      </c>
      <c r="I4522" t="s">
        <v>32</v>
      </c>
      <c r="J4522">
        <v>1</v>
      </c>
      <c r="K4522" t="s">
        <v>32</v>
      </c>
      <c r="L4522">
        <v>0</v>
      </c>
      <c r="M4522" t="s">
        <v>32</v>
      </c>
      <c r="N4522">
        <v>2012</v>
      </c>
      <c r="O4522">
        <v>4645</v>
      </c>
      <c r="P4522">
        <v>4533958</v>
      </c>
      <c r="Q4522">
        <v>2541</v>
      </c>
      <c r="R4522">
        <v>4400184</v>
      </c>
      <c r="S4522">
        <v>77644</v>
      </c>
      <c r="T4522">
        <v>1238259</v>
      </c>
      <c r="U4522">
        <v>2104</v>
      </c>
      <c r="V4522">
        <v>133774</v>
      </c>
      <c r="W4522">
        <v>6.2</v>
      </c>
      <c r="X4522">
        <v>5.9</v>
      </c>
      <c r="Y4522">
        <v>9.4</v>
      </c>
      <c r="Z4522">
        <v>6.5</v>
      </c>
      <c r="AA4522">
        <v>7.9</v>
      </c>
      <c r="AB4522">
        <v>6.9</v>
      </c>
      <c r="AC4522">
        <v>7.1</v>
      </c>
      <c r="AD4522">
        <v>17.2</v>
      </c>
    </row>
    <row r="4523" spans="1:30" x14ac:dyDescent="0.45">
      <c r="A4523" t="s">
        <v>303</v>
      </c>
      <c r="B4523">
        <v>34980</v>
      </c>
      <c r="C4523" t="s">
        <v>716</v>
      </c>
      <c r="E4523">
        <v>81</v>
      </c>
      <c r="F4523" t="s">
        <v>56</v>
      </c>
      <c r="G4523" t="s">
        <v>57</v>
      </c>
      <c r="H4523">
        <v>1</v>
      </c>
      <c r="I4523" t="s">
        <v>32</v>
      </c>
      <c r="J4523">
        <v>1</v>
      </c>
      <c r="K4523" t="s">
        <v>32</v>
      </c>
      <c r="L4523">
        <v>0</v>
      </c>
      <c r="M4523" t="s">
        <v>32</v>
      </c>
      <c r="N4523">
        <v>2012</v>
      </c>
      <c r="O4523">
        <v>19553</v>
      </c>
      <c r="P4523">
        <v>1880774</v>
      </c>
      <c r="Q4523">
        <v>1565</v>
      </c>
      <c r="R4523">
        <v>1346766</v>
      </c>
      <c r="S4523">
        <v>14963</v>
      </c>
      <c r="T4523">
        <v>423673</v>
      </c>
      <c r="U4523">
        <v>17988</v>
      </c>
      <c r="V4523">
        <v>534008</v>
      </c>
      <c r="W4523">
        <v>3.1</v>
      </c>
      <c r="X4523">
        <v>5.0999999999999996</v>
      </c>
      <c r="Y4523">
        <v>12.5</v>
      </c>
      <c r="Z4523">
        <v>6.4</v>
      </c>
      <c r="AA4523">
        <v>7.2</v>
      </c>
      <c r="AB4523">
        <v>7.2</v>
      </c>
      <c r="AC4523">
        <v>3.2</v>
      </c>
      <c r="AD4523">
        <v>7.2</v>
      </c>
    </row>
    <row r="4524" spans="1:30" x14ac:dyDescent="0.45">
      <c r="A4524" t="s">
        <v>303</v>
      </c>
      <c r="B4524">
        <v>34980</v>
      </c>
      <c r="C4524" t="s">
        <v>716</v>
      </c>
      <c r="E4524">
        <v>99</v>
      </c>
      <c r="F4524" t="s">
        <v>76</v>
      </c>
      <c r="H4524">
        <v>1</v>
      </c>
      <c r="I4524" t="s">
        <v>32</v>
      </c>
      <c r="J4524">
        <v>1</v>
      </c>
      <c r="K4524" t="s">
        <v>32</v>
      </c>
      <c r="L4524">
        <v>0</v>
      </c>
      <c r="M4524" t="s">
        <v>32</v>
      </c>
      <c r="N4524">
        <v>2012</v>
      </c>
      <c r="O4524">
        <v>31</v>
      </c>
      <c r="P4524">
        <v>3364</v>
      </c>
      <c r="Q4524">
        <v>28</v>
      </c>
      <c r="R4524">
        <v>2938</v>
      </c>
      <c r="S4524">
        <v>13</v>
      </c>
      <c r="T4524">
        <v>570</v>
      </c>
      <c r="U4524">
        <v>3</v>
      </c>
      <c r="W4524">
        <v>16.8</v>
      </c>
      <c r="X4524">
        <v>16.8</v>
      </c>
      <c r="Y4524">
        <v>14.1</v>
      </c>
      <c r="Z4524">
        <v>11.5</v>
      </c>
      <c r="AA4524">
        <v>30.2</v>
      </c>
      <c r="AB4524">
        <v>11.5</v>
      </c>
      <c r="AC4524">
        <v>98.9</v>
      </c>
    </row>
    <row r="4525" spans="1:30" x14ac:dyDescent="0.45">
      <c r="A4525" t="s">
        <v>304</v>
      </c>
      <c r="B4525">
        <v>35100</v>
      </c>
      <c r="C4525" t="s">
        <v>854</v>
      </c>
      <c r="E4525">
        <v>0</v>
      </c>
      <c r="F4525" t="s">
        <v>31</v>
      </c>
      <c r="H4525">
        <v>1</v>
      </c>
      <c r="I4525" t="s">
        <v>32</v>
      </c>
      <c r="J4525">
        <v>1</v>
      </c>
      <c r="K4525" t="s">
        <v>32</v>
      </c>
      <c r="L4525">
        <v>0</v>
      </c>
      <c r="M4525" t="s">
        <v>32</v>
      </c>
      <c r="N4525">
        <v>2012</v>
      </c>
      <c r="O4525">
        <v>8206</v>
      </c>
      <c r="P4525">
        <v>6206920</v>
      </c>
      <c r="Q4525">
        <v>1920</v>
      </c>
      <c r="R4525">
        <v>5980169</v>
      </c>
      <c r="S4525">
        <v>27999</v>
      </c>
      <c r="T4525">
        <v>941902</v>
      </c>
      <c r="U4525">
        <v>6286</v>
      </c>
      <c r="V4525">
        <v>226751</v>
      </c>
      <c r="W4525">
        <v>3.8</v>
      </c>
      <c r="X4525">
        <v>5.2</v>
      </c>
      <c r="Y4525">
        <v>9.1</v>
      </c>
      <c r="Z4525">
        <v>5.4</v>
      </c>
      <c r="AA4525">
        <v>7</v>
      </c>
      <c r="AB4525">
        <v>7.9</v>
      </c>
      <c r="AC4525">
        <v>5.4</v>
      </c>
      <c r="AD4525">
        <v>23.9</v>
      </c>
    </row>
    <row r="4526" spans="1:30" x14ac:dyDescent="0.45">
      <c r="A4526" t="s">
        <v>304</v>
      </c>
      <c r="B4526">
        <v>35100</v>
      </c>
      <c r="C4526" t="s">
        <v>854</v>
      </c>
      <c r="E4526">
        <v>11</v>
      </c>
      <c r="F4526" t="s">
        <v>33</v>
      </c>
      <c r="G4526" t="s">
        <v>34</v>
      </c>
      <c r="H4526">
        <v>1</v>
      </c>
      <c r="I4526" t="s">
        <v>32</v>
      </c>
      <c r="J4526">
        <v>1</v>
      </c>
      <c r="K4526" t="s">
        <v>32</v>
      </c>
      <c r="L4526">
        <v>0</v>
      </c>
      <c r="M4526" t="s">
        <v>32</v>
      </c>
      <c r="N4526">
        <v>2012</v>
      </c>
      <c r="O4526">
        <v>283</v>
      </c>
      <c r="P4526">
        <v>72815</v>
      </c>
      <c r="Q4526">
        <v>19</v>
      </c>
      <c r="U4526">
        <v>264</v>
      </c>
      <c r="W4526">
        <v>31</v>
      </c>
      <c r="X4526">
        <v>42</v>
      </c>
      <c r="Y4526">
        <v>94.7</v>
      </c>
      <c r="AC4526">
        <v>26.9</v>
      </c>
    </row>
    <row r="4527" spans="1:30" x14ac:dyDescent="0.45">
      <c r="A4527" t="s">
        <v>304</v>
      </c>
      <c r="B4527">
        <v>35100</v>
      </c>
      <c r="C4527" t="s">
        <v>854</v>
      </c>
      <c r="E4527">
        <v>23</v>
      </c>
      <c r="F4527" t="s">
        <v>37</v>
      </c>
      <c r="H4527">
        <v>1</v>
      </c>
      <c r="I4527" t="s">
        <v>32</v>
      </c>
      <c r="J4527">
        <v>1</v>
      </c>
      <c r="K4527" t="s">
        <v>32</v>
      </c>
      <c r="L4527">
        <v>0</v>
      </c>
      <c r="M4527" t="s">
        <v>32</v>
      </c>
      <c r="N4527">
        <v>2012</v>
      </c>
      <c r="O4527">
        <v>1137</v>
      </c>
      <c r="P4527">
        <v>281082</v>
      </c>
      <c r="Q4527">
        <v>211</v>
      </c>
      <c r="R4527">
        <v>243015</v>
      </c>
      <c r="S4527">
        <v>1363</v>
      </c>
      <c r="T4527">
        <v>47632</v>
      </c>
      <c r="U4527">
        <v>925</v>
      </c>
      <c r="V4527">
        <v>38067</v>
      </c>
      <c r="W4527">
        <v>20.9</v>
      </c>
      <c r="X4527">
        <v>38.1</v>
      </c>
      <c r="Y4527">
        <v>49.1</v>
      </c>
      <c r="Z4527">
        <v>42.2</v>
      </c>
      <c r="AA4527">
        <v>47.5</v>
      </c>
      <c r="AB4527">
        <v>43.5</v>
      </c>
      <c r="AC4527">
        <v>21.1</v>
      </c>
      <c r="AD4527">
        <v>45.2</v>
      </c>
    </row>
    <row r="4528" spans="1:30" x14ac:dyDescent="0.45">
      <c r="A4528" t="s">
        <v>304</v>
      </c>
      <c r="B4528">
        <v>35100</v>
      </c>
      <c r="C4528" t="s">
        <v>854</v>
      </c>
      <c r="E4528" t="s">
        <v>38</v>
      </c>
      <c r="F4528" t="s">
        <v>39</v>
      </c>
      <c r="H4528">
        <v>1</v>
      </c>
      <c r="I4528" t="s">
        <v>32</v>
      </c>
      <c r="J4528">
        <v>1</v>
      </c>
      <c r="K4528" t="s">
        <v>32</v>
      </c>
      <c r="L4528">
        <v>0</v>
      </c>
      <c r="M4528" t="s">
        <v>32</v>
      </c>
      <c r="N4528">
        <v>2012</v>
      </c>
      <c r="O4528">
        <v>184</v>
      </c>
      <c r="P4528">
        <v>1506600</v>
      </c>
      <c r="Q4528">
        <v>97</v>
      </c>
      <c r="R4528">
        <v>1504778</v>
      </c>
      <c r="S4528">
        <v>4578</v>
      </c>
      <c r="T4528">
        <v>188712</v>
      </c>
      <c r="U4528">
        <v>87</v>
      </c>
      <c r="W4528">
        <v>32.799999999999997</v>
      </c>
      <c r="X4528">
        <v>15.2</v>
      </c>
      <c r="Y4528">
        <v>42.8</v>
      </c>
      <c r="Z4528">
        <v>15.8</v>
      </c>
      <c r="AA4528">
        <v>31.1</v>
      </c>
      <c r="AB4528">
        <v>23.6</v>
      </c>
      <c r="AC4528">
        <v>44.3</v>
      </c>
    </row>
    <row r="4529" spans="1:30" x14ac:dyDescent="0.45">
      <c r="A4529" t="s">
        <v>304</v>
      </c>
      <c r="B4529">
        <v>35100</v>
      </c>
      <c r="C4529" t="s">
        <v>854</v>
      </c>
      <c r="E4529">
        <v>42</v>
      </c>
      <c r="F4529" t="s">
        <v>40</v>
      </c>
      <c r="H4529">
        <v>1</v>
      </c>
      <c r="I4529" t="s">
        <v>32</v>
      </c>
      <c r="J4529">
        <v>1</v>
      </c>
      <c r="K4529" t="s">
        <v>32</v>
      </c>
      <c r="L4529">
        <v>0</v>
      </c>
      <c r="M4529" t="s">
        <v>32</v>
      </c>
      <c r="N4529">
        <v>2012</v>
      </c>
      <c r="O4529">
        <v>192</v>
      </c>
      <c r="P4529">
        <v>1434605</v>
      </c>
      <c r="Q4529">
        <v>89</v>
      </c>
      <c r="R4529">
        <v>1434087</v>
      </c>
      <c r="S4529">
        <v>722</v>
      </c>
      <c r="T4529">
        <v>29443</v>
      </c>
      <c r="U4529">
        <v>103</v>
      </c>
      <c r="V4529">
        <v>518</v>
      </c>
      <c r="W4529">
        <v>36.299999999999997</v>
      </c>
      <c r="X4529">
        <v>11</v>
      </c>
      <c r="Y4529">
        <v>41.7</v>
      </c>
      <c r="Z4529">
        <v>11.5</v>
      </c>
      <c r="AA4529">
        <v>12.8</v>
      </c>
      <c r="AB4529">
        <v>13.1</v>
      </c>
      <c r="AC4529">
        <v>66.3</v>
      </c>
      <c r="AD4529">
        <v>43.3</v>
      </c>
    </row>
    <row r="4530" spans="1:30" x14ac:dyDescent="0.45">
      <c r="A4530" t="s">
        <v>304</v>
      </c>
      <c r="B4530">
        <v>35100</v>
      </c>
      <c r="C4530" t="s">
        <v>854</v>
      </c>
      <c r="E4530" t="s">
        <v>41</v>
      </c>
      <c r="F4530" t="s">
        <v>42</v>
      </c>
      <c r="H4530">
        <v>1</v>
      </c>
      <c r="I4530" t="s">
        <v>32</v>
      </c>
      <c r="J4530">
        <v>1</v>
      </c>
      <c r="K4530" t="s">
        <v>32</v>
      </c>
      <c r="L4530">
        <v>0</v>
      </c>
      <c r="M4530" t="s">
        <v>32</v>
      </c>
      <c r="N4530">
        <v>2012</v>
      </c>
      <c r="O4530">
        <v>943</v>
      </c>
      <c r="P4530">
        <v>1139994</v>
      </c>
      <c r="Q4530">
        <v>330</v>
      </c>
      <c r="R4530">
        <v>1121880</v>
      </c>
      <c r="S4530">
        <v>4606</v>
      </c>
      <c r="T4530">
        <v>96809</v>
      </c>
      <c r="U4530">
        <v>614</v>
      </c>
      <c r="V4530">
        <v>18114</v>
      </c>
      <c r="W4530">
        <v>13</v>
      </c>
      <c r="X4530">
        <v>6.4</v>
      </c>
      <c r="Y4530">
        <v>12.2</v>
      </c>
      <c r="Z4530">
        <v>6.7</v>
      </c>
      <c r="AA4530">
        <v>4.7</v>
      </c>
      <c r="AB4530">
        <v>6.8</v>
      </c>
      <c r="AC4530">
        <v>16.100000000000001</v>
      </c>
      <c r="AD4530">
        <v>26.5</v>
      </c>
    </row>
    <row r="4531" spans="1:30" x14ac:dyDescent="0.45">
      <c r="A4531" t="s">
        <v>304</v>
      </c>
      <c r="B4531">
        <v>35100</v>
      </c>
      <c r="C4531" t="s">
        <v>854</v>
      </c>
      <c r="E4531" t="s">
        <v>43</v>
      </c>
      <c r="F4531" t="s">
        <v>44</v>
      </c>
      <c r="G4531" t="s">
        <v>45</v>
      </c>
      <c r="H4531">
        <v>1</v>
      </c>
      <c r="I4531" t="s">
        <v>32</v>
      </c>
      <c r="J4531">
        <v>1</v>
      </c>
      <c r="K4531" t="s">
        <v>32</v>
      </c>
      <c r="L4531">
        <v>0</v>
      </c>
      <c r="M4531" t="s">
        <v>32</v>
      </c>
      <c r="N4531">
        <v>2012</v>
      </c>
      <c r="O4531">
        <v>341</v>
      </c>
      <c r="P4531">
        <v>174876</v>
      </c>
      <c r="Q4531">
        <v>73</v>
      </c>
      <c r="R4531">
        <v>154877</v>
      </c>
      <c r="S4531">
        <v>951</v>
      </c>
      <c r="T4531">
        <v>39391</v>
      </c>
      <c r="U4531">
        <v>268</v>
      </c>
      <c r="W4531">
        <v>28.1</v>
      </c>
      <c r="X4531">
        <v>9.1999999999999993</v>
      </c>
      <c r="Y4531">
        <v>15.1</v>
      </c>
      <c r="Z4531">
        <v>8.8000000000000007</v>
      </c>
      <c r="AA4531">
        <v>6.9</v>
      </c>
      <c r="AB4531">
        <v>7.7</v>
      </c>
      <c r="AC4531">
        <v>31.9</v>
      </c>
    </row>
    <row r="4532" spans="1:30" x14ac:dyDescent="0.45">
      <c r="A4532" t="s">
        <v>304</v>
      </c>
      <c r="B4532">
        <v>35100</v>
      </c>
      <c r="C4532" t="s">
        <v>854</v>
      </c>
      <c r="E4532">
        <v>51</v>
      </c>
      <c r="F4532" t="s">
        <v>46</v>
      </c>
      <c r="H4532">
        <v>1</v>
      </c>
      <c r="I4532" t="s">
        <v>32</v>
      </c>
      <c r="J4532">
        <v>1</v>
      </c>
      <c r="K4532" t="s">
        <v>32</v>
      </c>
      <c r="L4532">
        <v>0</v>
      </c>
      <c r="M4532" t="s">
        <v>32</v>
      </c>
      <c r="N4532">
        <v>2012</v>
      </c>
      <c r="O4532">
        <v>38</v>
      </c>
      <c r="P4532">
        <v>77879</v>
      </c>
      <c r="Q4532">
        <v>16</v>
      </c>
      <c r="R4532">
        <v>76766</v>
      </c>
      <c r="S4532">
        <v>400</v>
      </c>
      <c r="T4532">
        <v>15606</v>
      </c>
      <c r="U4532">
        <v>22</v>
      </c>
      <c r="V4532">
        <v>1113</v>
      </c>
      <c r="W4532">
        <v>19.2</v>
      </c>
      <c r="X4532">
        <v>6</v>
      </c>
      <c r="Y4532">
        <v>39.5</v>
      </c>
      <c r="Z4532">
        <v>6.3</v>
      </c>
      <c r="AA4532">
        <v>15.3</v>
      </c>
      <c r="AB4532">
        <v>9.8000000000000007</v>
      </c>
      <c r="AC4532">
        <v>22.9</v>
      </c>
      <c r="AD4532">
        <v>2.6</v>
      </c>
    </row>
    <row r="4533" spans="1:30" x14ac:dyDescent="0.45">
      <c r="A4533" t="s">
        <v>304</v>
      </c>
      <c r="B4533">
        <v>35100</v>
      </c>
      <c r="C4533" t="s">
        <v>854</v>
      </c>
      <c r="E4533">
        <v>52</v>
      </c>
      <c r="F4533" t="s">
        <v>47</v>
      </c>
      <c r="G4533" t="s">
        <v>48</v>
      </c>
      <c r="H4533">
        <v>1</v>
      </c>
      <c r="I4533" t="s">
        <v>32</v>
      </c>
      <c r="J4533">
        <v>1</v>
      </c>
      <c r="K4533" t="s">
        <v>32</v>
      </c>
      <c r="L4533">
        <v>0</v>
      </c>
      <c r="M4533" t="s">
        <v>32</v>
      </c>
      <c r="N4533">
        <v>2012</v>
      </c>
      <c r="O4533">
        <v>251</v>
      </c>
      <c r="P4533">
        <v>144113</v>
      </c>
      <c r="Q4533">
        <v>51</v>
      </c>
      <c r="R4533">
        <v>107097</v>
      </c>
      <c r="S4533">
        <v>566</v>
      </c>
      <c r="T4533">
        <v>27795</v>
      </c>
      <c r="U4533">
        <v>200</v>
      </c>
      <c r="W4533">
        <v>45.7</v>
      </c>
      <c r="X4533">
        <v>29.6</v>
      </c>
      <c r="Y4533">
        <v>51.4</v>
      </c>
      <c r="Z4533">
        <v>3.8</v>
      </c>
      <c r="AA4533">
        <v>19.600000000000001</v>
      </c>
      <c r="AB4533">
        <v>6.2</v>
      </c>
      <c r="AC4533">
        <v>55.4</v>
      </c>
    </row>
    <row r="4534" spans="1:30" x14ac:dyDescent="0.45">
      <c r="A4534" t="s">
        <v>304</v>
      </c>
      <c r="B4534">
        <v>35100</v>
      </c>
      <c r="C4534" t="s">
        <v>854</v>
      </c>
      <c r="E4534">
        <v>53</v>
      </c>
      <c r="F4534" t="s">
        <v>49</v>
      </c>
      <c r="H4534">
        <v>1</v>
      </c>
      <c r="I4534" t="s">
        <v>32</v>
      </c>
      <c r="J4534">
        <v>1</v>
      </c>
      <c r="K4534" t="s">
        <v>32</v>
      </c>
      <c r="L4534">
        <v>0</v>
      </c>
      <c r="M4534" t="s">
        <v>32</v>
      </c>
      <c r="N4534">
        <v>2012</v>
      </c>
      <c r="O4534">
        <v>797</v>
      </c>
      <c r="P4534">
        <v>75163</v>
      </c>
      <c r="Q4534">
        <v>57</v>
      </c>
      <c r="U4534">
        <v>740</v>
      </c>
      <c r="V4534">
        <v>35122</v>
      </c>
      <c r="W4534">
        <v>19.399999999999999</v>
      </c>
      <c r="X4534">
        <v>33.6</v>
      </c>
      <c r="Y4534">
        <v>59</v>
      </c>
      <c r="AC4534">
        <v>19.100000000000001</v>
      </c>
      <c r="AD4534">
        <v>21.2</v>
      </c>
    </row>
    <row r="4535" spans="1:30" x14ac:dyDescent="0.45">
      <c r="A4535" t="s">
        <v>304</v>
      </c>
      <c r="B4535">
        <v>35100</v>
      </c>
      <c r="C4535" t="s">
        <v>854</v>
      </c>
      <c r="E4535">
        <v>54</v>
      </c>
      <c r="F4535" t="s">
        <v>50</v>
      </c>
      <c r="H4535">
        <v>1</v>
      </c>
      <c r="I4535" t="s">
        <v>32</v>
      </c>
      <c r="J4535">
        <v>1</v>
      </c>
      <c r="K4535" t="s">
        <v>32</v>
      </c>
      <c r="L4535">
        <v>0</v>
      </c>
      <c r="M4535" t="s">
        <v>32</v>
      </c>
      <c r="N4535">
        <v>2012</v>
      </c>
      <c r="O4535">
        <v>795</v>
      </c>
      <c r="P4535">
        <v>232965</v>
      </c>
      <c r="Q4535">
        <v>205</v>
      </c>
      <c r="R4535">
        <v>215933</v>
      </c>
      <c r="S4535">
        <v>2093</v>
      </c>
      <c r="T4535">
        <v>96233</v>
      </c>
      <c r="U4535">
        <v>590</v>
      </c>
      <c r="V4535">
        <v>17031</v>
      </c>
      <c r="W4535">
        <v>15.3</v>
      </c>
      <c r="X4535">
        <v>13.5</v>
      </c>
      <c r="Y4535">
        <v>28.7</v>
      </c>
      <c r="Z4535">
        <v>15.4</v>
      </c>
      <c r="AA4535">
        <v>29.3</v>
      </c>
      <c r="AB4535">
        <v>13.7</v>
      </c>
      <c r="AC4535">
        <v>15.5</v>
      </c>
      <c r="AD4535">
        <v>22</v>
      </c>
    </row>
    <row r="4536" spans="1:30" x14ac:dyDescent="0.45">
      <c r="A4536" t="s">
        <v>304</v>
      </c>
      <c r="B4536">
        <v>35100</v>
      </c>
      <c r="C4536" t="s">
        <v>854</v>
      </c>
      <c r="E4536">
        <v>56</v>
      </c>
      <c r="F4536" t="s">
        <v>51</v>
      </c>
      <c r="H4536">
        <v>1</v>
      </c>
      <c r="I4536" t="s">
        <v>32</v>
      </c>
      <c r="J4536">
        <v>1</v>
      </c>
      <c r="K4536" t="s">
        <v>32</v>
      </c>
      <c r="L4536">
        <v>0</v>
      </c>
      <c r="M4536" t="s">
        <v>32</v>
      </c>
      <c r="N4536">
        <v>2012</v>
      </c>
      <c r="O4536">
        <v>900</v>
      </c>
      <c r="P4536">
        <v>135786</v>
      </c>
      <c r="Q4536">
        <v>109</v>
      </c>
      <c r="R4536">
        <v>128817</v>
      </c>
      <c r="S4536">
        <v>2248</v>
      </c>
      <c r="T4536">
        <v>73824</v>
      </c>
      <c r="U4536">
        <v>792</v>
      </c>
      <c r="V4536">
        <v>6969</v>
      </c>
      <c r="W4536">
        <v>13</v>
      </c>
      <c r="X4536">
        <v>43.2</v>
      </c>
      <c r="Y4536">
        <v>30.2</v>
      </c>
      <c r="Z4536">
        <v>47.2</v>
      </c>
      <c r="AA4536">
        <v>53.6</v>
      </c>
      <c r="AB4536">
        <v>64.599999999999994</v>
      </c>
      <c r="AC4536">
        <v>12.9</v>
      </c>
      <c r="AD4536">
        <v>19.100000000000001</v>
      </c>
    </row>
    <row r="4537" spans="1:30" x14ac:dyDescent="0.45">
      <c r="A4537" t="s">
        <v>304</v>
      </c>
      <c r="B4537">
        <v>35100</v>
      </c>
      <c r="C4537" t="s">
        <v>854</v>
      </c>
      <c r="E4537">
        <v>61</v>
      </c>
      <c r="F4537" t="s">
        <v>52</v>
      </c>
      <c r="H4537">
        <v>1</v>
      </c>
      <c r="I4537" t="s">
        <v>32</v>
      </c>
      <c r="J4537">
        <v>1</v>
      </c>
      <c r="K4537" t="s">
        <v>32</v>
      </c>
      <c r="L4537">
        <v>0</v>
      </c>
      <c r="M4537" t="s">
        <v>32</v>
      </c>
      <c r="N4537">
        <v>2012</v>
      </c>
      <c r="O4537">
        <v>111</v>
      </c>
      <c r="P4537">
        <v>14609</v>
      </c>
      <c r="Q4537">
        <v>24</v>
      </c>
      <c r="R4537">
        <v>13807</v>
      </c>
      <c r="S4537">
        <v>264</v>
      </c>
      <c r="T4537">
        <v>6754</v>
      </c>
      <c r="U4537">
        <v>87</v>
      </c>
      <c r="V4537">
        <v>802</v>
      </c>
      <c r="W4537">
        <v>38.299999999999997</v>
      </c>
      <c r="X4537">
        <v>10.3</v>
      </c>
      <c r="Y4537">
        <v>46.3</v>
      </c>
      <c r="Z4537">
        <v>10.7</v>
      </c>
      <c r="AA4537">
        <v>5.2</v>
      </c>
      <c r="AB4537">
        <v>5.9</v>
      </c>
      <c r="AC4537">
        <v>36.4</v>
      </c>
      <c r="AD4537">
        <v>11</v>
      </c>
    </row>
    <row r="4538" spans="1:30" x14ac:dyDescent="0.45">
      <c r="A4538" t="s">
        <v>304</v>
      </c>
      <c r="B4538">
        <v>35100</v>
      </c>
      <c r="C4538" t="s">
        <v>854</v>
      </c>
      <c r="E4538">
        <v>62</v>
      </c>
      <c r="F4538" t="s">
        <v>53</v>
      </c>
      <c r="H4538">
        <v>1</v>
      </c>
      <c r="I4538" t="s">
        <v>32</v>
      </c>
      <c r="J4538">
        <v>1</v>
      </c>
      <c r="K4538" t="s">
        <v>32</v>
      </c>
      <c r="L4538">
        <v>0</v>
      </c>
      <c r="M4538" t="s">
        <v>32</v>
      </c>
      <c r="N4538">
        <v>2012</v>
      </c>
      <c r="O4538">
        <v>709</v>
      </c>
      <c r="P4538">
        <v>513837</v>
      </c>
      <c r="Q4538">
        <v>309</v>
      </c>
      <c r="R4538">
        <v>507966</v>
      </c>
      <c r="S4538">
        <v>5031</v>
      </c>
      <c r="T4538">
        <v>214830</v>
      </c>
      <c r="U4538">
        <v>400</v>
      </c>
      <c r="V4538">
        <v>5871</v>
      </c>
      <c r="W4538">
        <v>9.9</v>
      </c>
      <c r="X4538">
        <v>15.6</v>
      </c>
      <c r="Y4538">
        <v>16.600000000000001</v>
      </c>
      <c r="Z4538">
        <v>16.5</v>
      </c>
      <c r="AA4538">
        <v>11.2</v>
      </c>
      <c r="AB4538">
        <v>23.4</v>
      </c>
      <c r="AC4538">
        <v>18.399999999999999</v>
      </c>
      <c r="AD4538">
        <v>14.3</v>
      </c>
    </row>
    <row r="4539" spans="1:30" x14ac:dyDescent="0.45">
      <c r="A4539" t="s">
        <v>304</v>
      </c>
      <c r="B4539">
        <v>35100</v>
      </c>
      <c r="C4539" t="s">
        <v>854</v>
      </c>
      <c r="E4539">
        <v>71</v>
      </c>
      <c r="F4539" t="s">
        <v>54</v>
      </c>
      <c r="H4539">
        <v>1</v>
      </c>
      <c r="I4539" t="s">
        <v>32</v>
      </c>
      <c r="J4539">
        <v>1</v>
      </c>
      <c r="K4539" t="s">
        <v>32</v>
      </c>
      <c r="L4539">
        <v>0</v>
      </c>
      <c r="M4539" t="s">
        <v>32</v>
      </c>
      <c r="N4539">
        <v>2012</v>
      </c>
      <c r="O4539">
        <v>254</v>
      </c>
      <c r="P4539">
        <v>45595</v>
      </c>
      <c r="Q4539">
        <v>52</v>
      </c>
      <c r="R4539">
        <v>42852</v>
      </c>
      <c r="S4539">
        <v>396</v>
      </c>
      <c r="T4539">
        <v>5537</v>
      </c>
      <c r="U4539">
        <v>202</v>
      </c>
      <c r="W4539">
        <v>39.299999999999997</v>
      </c>
      <c r="X4539">
        <v>23.1</v>
      </c>
      <c r="Y4539">
        <v>66.2</v>
      </c>
      <c r="Z4539">
        <v>24.1</v>
      </c>
      <c r="AA4539">
        <v>68.5</v>
      </c>
      <c r="AB4539">
        <v>58.2</v>
      </c>
      <c r="AC4539">
        <v>38.9</v>
      </c>
    </row>
    <row r="4540" spans="1:30" x14ac:dyDescent="0.45">
      <c r="A4540" t="s">
        <v>304</v>
      </c>
      <c r="B4540">
        <v>35100</v>
      </c>
      <c r="C4540" t="s">
        <v>854</v>
      </c>
      <c r="E4540">
        <v>72</v>
      </c>
      <c r="F4540" t="s">
        <v>55</v>
      </c>
      <c r="H4540">
        <v>1</v>
      </c>
      <c r="I4540" t="s">
        <v>32</v>
      </c>
      <c r="J4540">
        <v>1</v>
      </c>
      <c r="K4540" t="s">
        <v>32</v>
      </c>
      <c r="L4540">
        <v>0</v>
      </c>
      <c r="M4540" t="s">
        <v>32</v>
      </c>
      <c r="N4540">
        <v>2012</v>
      </c>
      <c r="O4540">
        <v>281</v>
      </c>
      <c r="P4540">
        <v>208791</v>
      </c>
      <c r="Q4540">
        <v>180</v>
      </c>
      <c r="R4540">
        <v>201214</v>
      </c>
      <c r="S4540">
        <v>3698</v>
      </c>
      <c r="T4540">
        <v>52226</v>
      </c>
      <c r="U4540">
        <v>100</v>
      </c>
      <c r="W4540">
        <v>21.6</v>
      </c>
      <c r="X4540">
        <v>20</v>
      </c>
      <c r="Y4540">
        <v>30</v>
      </c>
      <c r="Z4540">
        <v>20.6</v>
      </c>
      <c r="AA4540">
        <v>18.600000000000001</v>
      </c>
      <c r="AB4540">
        <v>26.9</v>
      </c>
      <c r="AC4540">
        <v>33.9</v>
      </c>
    </row>
    <row r="4541" spans="1:30" x14ac:dyDescent="0.45">
      <c r="A4541" t="s">
        <v>304</v>
      </c>
      <c r="B4541">
        <v>35100</v>
      </c>
      <c r="C4541" t="s">
        <v>854</v>
      </c>
      <c r="E4541">
        <v>81</v>
      </c>
      <c r="F4541" t="s">
        <v>56</v>
      </c>
      <c r="G4541" t="s">
        <v>57</v>
      </c>
      <c r="H4541">
        <v>1</v>
      </c>
      <c r="I4541" t="s">
        <v>32</v>
      </c>
      <c r="J4541">
        <v>1</v>
      </c>
      <c r="K4541" t="s">
        <v>32</v>
      </c>
      <c r="L4541">
        <v>0</v>
      </c>
      <c r="M4541" t="s">
        <v>32</v>
      </c>
      <c r="N4541">
        <v>2012</v>
      </c>
      <c r="O4541">
        <v>989</v>
      </c>
      <c r="P4541">
        <v>56065</v>
      </c>
      <c r="Q4541">
        <v>110</v>
      </c>
      <c r="R4541">
        <v>41444</v>
      </c>
      <c r="S4541">
        <v>427</v>
      </c>
      <c r="T4541">
        <v>13658</v>
      </c>
      <c r="U4541">
        <v>879</v>
      </c>
      <c r="V4541">
        <v>14621</v>
      </c>
      <c r="W4541">
        <v>13.7</v>
      </c>
      <c r="X4541">
        <v>34.700000000000003</v>
      </c>
      <c r="Y4541">
        <v>36.5</v>
      </c>
      <c r="Z4541">
        <v>47.4</v>
      </c>
      <c r="AA4541">
        <v>39.700000000000003</v>
      </c>
      <c r="AB4541">
        <v>47.2</v>
      </c>
      <c r="AC4541">
        <v>12.8</v>
      </c>
      <c r="AD4541">
        <v>22.2</v>
      </c>
    </row>
    <row r="4542" spans="1:30" x14ac:dyDescent="0.45">
      <c r="A4542" t="s">
        <v>305</v>
      </c>
      <c r="B4542">
        <v>35300</v>
      </c>
      <c r="C4542" t="s">
        <v>717</v>
      </c>
      <c r="E4542">
        <v>0</v>
      </c>
      <c r="F4542" t="s">
        <v>31</v>
      </c>
      <c r="H4542">
        <v>1</v>
      </c>
      <c r="I4542" t="s">
        <v>32</v>
      </c>
      <c r="J4542">
        <v>1</v>
      </c>
      <c r="K4542" t="s">
        <v>32</v>
      </c>
      <c r="L4542">
        <v>0</v>
      </c>
      <c r="M4542" t="s">
        <v>32</v>
      </c>
      <c r="N4542">
        <v>2012</v>
      </c>
      <c r="O4542">
        <v>73035</v>
      </c>
      <c r="P4542">
        <v>74801635</v>
      </c>
      <c r="Q4542">
        <v>16221</v>
      </c>
      <c r="R4542">
        <v>70339465</v>
      </c>
      <c r="S4542">
        <v>321059</v>
      </c>
      <c r="T4542">
        <v>14691498</v>
      </c>
      <c r="U4542">
        <v>56814</v>
      </c>
      <c r="V4542">
        <v>4462170</v>
      </c>
      <c r="W4542">
        <v>1.8</v>
      </c>
      <c r="X4542">
        <v>1.1000000000000001</v>
      </c>
      <c r="Y4542">
        <v>2.1</v>
      </c>
      <c r="Z4542">
        <v>1.5</v>
      </c>
      <c r="AA4542">
        <v>1.9</v>
      </c>
      <c r="AB4542">
        <v>1.6</v>
      </c>
      <c r="AC4542">
        <v>2.4</v>
      </c>
      <c r="AD4542">
        <v>4.7</v>
      </c>
    </row>
    <row r="4543" spans="1:30" x14ac:dyDescent="0.45">
      <c r="A4543" t="s">
        <v>305</v>
      </c>
      <c r="B4543">
        <v>35300</v>
      </c>
      <c r="C4543" t="s">
        <v>717</v>
      </c>
      <c r="E4543">
        <v>11</v>
      </c>
      <c r="F4543" t="s">
        <v>33</v>
      </c>
      <c r="G4543" t="s">
        <v>34</v>
      </c>
      <c r="H4543">
        <v>1</v>
      </c>
      <c r="I4543" t="s">
        <v>32</v>
      </c>
      <c r="J4543">
        <v>1</v>
      </c>
      <c r="K4543" t="s">
        <v>32</v>
      </c>
      <c r="L4543">
        <v>0</v>
      </c>
      <c r="M4543" t="s">
        <v>32</v>
      </c>
      <c r="N4543">
        <v>2012</v>
      </c>
      <c r="O4543">
        <v>216</v>
      </c>
      <c r="P4543">
        <v>7086</v>
      </c>
      <c r="Q4543">
        <v>4</v>
      </c>
      <c r="R4543">
        <v>3828</v>
      </c>
      <c r="S4543">
        <v>14</v>
      </c>
      <c r="T4543">
        <v>581</v>
      </c>
      <c r="U4543">
        <v>212</v>
      </c>
      <c r="V4543">
        <v>3258</v>
      </c>
      <c r="W4543">
        <v>43.9</v>
      </c>
      <c r="X4543">
        <v>13.8</v>
      </c>
      <c r="Y4543">
        <v>0</v>
      </c>
      <c r="Z4543">
        <v>5.0999999999999996</v>
      </c>
      <c r="AA4543">
        <v>9.5</v>
      </c>
      <c r="AB4543">
        <v>5.9</v>
      </c>
      <c r="AC4543">
        <v>42.7</v>
      </c>
      <c r="AD4543">
        <v>27.8</v>
      </c>
    </row>
    <row r="4544" spans="1:30" x14ac:dyDescent="0.45">
      <c r="A4544" t="s">
        <v>305</v>
      </c>
      <c r="B4544">
        <v>35300</v>
      </c>
      <c r="C4544" t="s">
        <v>717</v>
      </c>
      <c r="E4544">
        <v>22</v>
      </c>
      <c r="F4544" t="s">
        <v>36</v>
      </c>
      <c r="H4544">
        <v>1</v>
      </c>
      <c r="I4544" t="s">
        <v>32</v>
      </c>
      <c r="J4544">
        <v>1</v>
      </c>
      <c r="K4544" t="s">
        <v>32</v>
      </c>
      <c r="L4544">
        <v>0</v>
      </c>
      <c r="M4544" t="s">
        <v>32</v>
      </c>
      <c r="N4544">
        <v>2012</v>
      </c>
      <c r="O4544">
        <v>63</v>
      </c>
      <c r="P4544">
        <v>1440121</v>
      </c>
      <c r="Q4544">
        <v>13</v>
      </c>
      <c r="R4544">
        <v>1439455</v>
      </c>
      <c r="S4544">
        <v>1778</v>
      </c>
      <c r="T4544">
        <v>144013</v>
      </c>
      <c r="U4544">
        <v>50</v>
      </c>
      <c r="W4544">
        <v>48.2</v>
      </c>
      <c r="X4544">
        <v>1</v>
      </c>
      <c r="Y4544">
        <v>0</v>
      </c>
      <c r="Z4544">
        <v>1</v>
      </c>
      <c r="AA4544">
        <v>0.8</v>
      </c>
      <c r="AB4544">
        <v>0.1</v>
      </c>
      <c r="AC4544">
        <v>57.8</v>
      </c>
    </row>
    <row r="4545" spans="1:30" x14ac:dyDescent="0.45">
      <c r="A4545" t="s">
        <v>305</v>
      </c>
      <c r="B4545">
        <v>35300</v>
      </c>
      <c r="C4545" t="s">
        <v>717</v>
      </c>
      <c r="E4545">
        <v>23</v>
      </c>
      <c r="F4545" t="s">
        <v>37</v>
      </c>
      <c r="H4545">
        <v>1</v>
      </c>
      <c r="I4545" t="s">
        <v>32</v>
      </c>
      <c r="J4545">
        <v>1</v>
      </c>
      <c r="K4545" t="s">
        <v>32</v>
      </c>
      <c r="L4545">
        <v>0</v>
      </c>
      <c r="M4545" t="s">
        <v>32</v>
      </c>
      <c r="N4545">
        <v>2012</v>
      </c>
      <c r="O4545">
        <v>8398</v>
      </c>
      <c r="P4545">
        <v>3406603</v>
      </c>
      <c r="Q4545">
        <v>1729</v>
      </c>
      <c r="R4545">
        <v>2928838</v>
      </c>
      <c r="S4545">
        <v>14054</v>
      </c>
      <c r="T4545">
        <v>665844</v>
      </c>
      <c r="U4545">
        <v>6669</v>
      </c>
      <c r="V4545">
        <v>477766</v>
      </c>
      <c r="W4545">
        <v>4.8</v>
      </c>
      <c r="X4545">
        <v>5.3</v>
      </c>
      <c r="Y4545">
        <v>9.9</v>
      </c>
      <c r="Z4545">
        <v>6.7</v>
      </c>
      <c r="AA4545">
        <v>14.3</v>
      </c>
      <c r="AB4545">
        <v>10.5</v>
      </c>
      <c r="AC4545">
        <v>5.3</v>
      </c>
      <c r="AD4545">
        <v>12.4</v>
      </c>
    </row>
    <row r="4546" spans="1:30" x14ac:dyDescent="0.45">
      <c r="A4546" t="s">
        <v>305</v>
      </c>
      <c r="B4546">
        <v>35300</v>
      </c>
      <c r="C4546" t="s">
        <v>717</v>
      </c>
      <c r="E4546" t="s">
        <v>38</v>
      </c>
      <c r="F4546" t="s">
        <v>39</v>
      </c>
      <c r="H4546">
        <v>1</v>
      </c>
      <c r="I4546" t="s">
        <v>32</v>
      </c>
      <c r="J4546">
        <v>1</v>
      </c>
      <c r="K4546" t="s">
        <v>32</v>
      </c>
      <c r="L4546">
        <v>0</v>
      </c>
      <c r="M4546" t="s">
        <v>32</v>
      </c>
      <c r="N4546">
        <v>2012</v>
      </c>
      <c r="O4546">
        <v>1928</v>
      </c>
      <c r="P4546">
        <v>10922523</v>
      </c>
      <c r="Q4546">
        <v>1058</v>
      </c>
      <c r="R4546">
        <v>10861844</v>
      </c>
      <c r="S4546">
        <v>31122</v>
      </c>
      <c r="T4546">
        <v>1891019</v>
      </c>
      <c r="U4546">
        <v>869</v>
      </c>
      <c r="V4546">
        <v>60679</v>
      </c>
      <c r="W4546">
        <v>7.5</v>
      </c>
      <c r="X4546">
        <v>4.7</v>
      </c>
      <c r="Y4546">
        <v>13.9</v>
      </c>
      <c r="Z4546">
        <v>4.9000000000000004</v>
      </c>
      <c r="AA4546">
        <v>7.7</v>
      </c>
      <c r="AB4546">
        <v>8</v>
      </c>
      <c r="AC4546">
        <v>7.4</v>
      </c>
      <c r="AD4546">
        <v>10.3</v>
      </c>
    </row>
    <row r="4547" spans="1:30" x14ac:dyDescent="0.45">
      <c r="A4547" t="s">
        <v>305</v>
      </c>
      <c r="B4547">
        <v>35300</v>
      </c>
      <c r="C4547" t="s">
        <v>717</v>
      </c>
      <c r="E4547">
        <v>42</v>
      </c>
      <c r="F4547" t="s">
        <v>40</v>
      </c>
      <c r="H4547">
        <v>1</v>
      </c>
      <c r="I4547" t="s">
        <v>32</v>
      </c>
      <c r="J4547">
        <v>1</v>
      </c>
      <c r="K4547" t="s">
        <v>32</v>
      </c>
      <c r="L4547">
        <v>0</v>
      </c>
      <c r="M4547" t="s">
        <v>32</v>
      </c>
      <c r="N4547">
        <v>2012</v>
      </c>
      <c r="O4547">
        <v>2082</v>
      </c>
      <c r="P4547">
        <v>14089160</v>
      </c>
      <c r="Q4547">
        <v>1135</v>
      </c>
      <c r="R4547">
        <v>13980997</v>
      </c>
      <c r="S4547">
        <v>16420</v>
      </c>
      <c r="T4547">
        <v>940592</v>
      </c>
      <c r="U4547">
        <v>947</v>
      </c>
      <c r="V4547">
        <v>108163</v>
      </c>
      <c r="W4547">
        <v>7.3</v>
      </c>
      <c r="X4547">
        <v>6.3</v>
      </c>
      <c r="Y4547">
        <v>8.6</v>
      </c>
      <c r="Z4547">
        <v>6.6</v>
      </c>
      <c r="AA4547">
        <v>8.6999999999999993</v>
      </c>
      <c r="AB4547">
        <v>8.3000000000000007</v>
      </c>
      <c r="AC4547">
        <v>15.6</v>
      </c>
      <c r="AD4547">
        <v>20.7</v>
      </c>
    </row>
    <row r="4548" spans="1:30" x14ac:dyDescent="0.45">
      <c r="A4548" t="s">
        <v>305</v>
      </c>
      <c r="B4548">
        <v>35300</v>
      </c>
      <c r="C4548" t="s">
        <v>717</v>
      </c>
      <c r="E4548" t="s">
        <v>41</v>
      </c>
      <c r="F4548" t="s">
        <v>42</v>
      </c>
      <c r="H4548">
        <v>1</v>
      </c>
      <c r="I4548" t="s">
        <v>32</v>
      </c>
      <c r="J4548">
        <v>1</v>
      </c>
      <c r="K4548" t="s">
        <v>32</v>
      </c>
      <c r="L4548">
        <v>0</v>
      </c>
      <c r="M4548" t="s">
        <v>32</v>
      </c>
      <c r="N4548">
        <v>2012</v>
      </c>
      <c r="O4548">
        <v>6488</v>
      </c>
      <c r="P4548">
        <v>12603831</v>
      </c>
      <c r="Q4548">
        <v>2238</v>
      </c>
      <c r="R4548">
        <v>12265116</v>
      </c>
      <c r="S4548">
        <v>43453</v>
      </c>
      <c r="T4548">
        <v>1148502</v>
      </c>
      <c r="U4548">
        <v>4250</v>
      </c>
      <c r="V4548">
        <v>338715</v>
      </c>
      <c r="W4548">
        <v>2.8</v>
      </c>
      <c r="X4548">
        <v>6.5</v>
      </c>
      <c r="Y4548">
        <v>5.3</v>
      </c>
      <c r="Z4548">
        <v>6.9</v>
      </c>
      <c r="AA4548">
        <v>3.9</v>
      </c>
      <c r="AB4548">
        <v>5.0999999999999996</v>
      </c>
      <c r="AC4548">
        <v>4.7</v>
      </c>
      <c r="AD4548">
        <v>10.199999999999999</v>
      </c>
    </row>
    <row r="4549" spans="1:30" x14ac:dyDescent="0.45">
      <c r="A4549" t="s">
        <v>305</v>
      </c>
      <c r="B4549">
        <v>35300</v>
      </c>
      <c r="C4549" t="s">
        <v>717</v>
      </c>
      <c r="E4549" t="s">
        <v>43</v>
      </c>
      <c r="F4549" t="s">
        <v>44</v>
      </c>
      <c r="G4549" t="s">
        <v>45</v>
      </c>
      <c r="H4549">
        <v>1</v>
      </c>
      <c r="I4549" t="s">
        <v>32</v>
      </c>
      <c r="J4549">
        <v>1</v>
      </c>
      <c r="K4549" t="s">
        <v>32</v>
      </c>
      <c r="L4549">
        <v>0</v>
      </c>
      <c r="M4549" t="s">
        <v>32</v>
      </c>
      <c r="N4549">
        <v>2012</v>
      </c>
      <c r="O4549">
        <v>1735</v>
      </c>
      <c r="P4549">
        <v>1371690</v>
      </c>
      <c r="Q4549">
        <v>296</v>
      </c>
      <c r="R4549">
        <v>1272240</v>
      </c>
      <c r="S4549">
        <v>8918</v>
      </c>
      <c r="T4549">
        <v>298990</v>
      </c>
      <c r="U4549">
        <v>1438</v>
      </c>
      <c r="V4549">
        <v>99450</v>
      </c>
      <c r="W4549">
        <v>7.9</v>
      </c>
      <c r="X4549">
        <v>7</v>
      </c>
      <c r="Y4549">
        <v>17</v>
      </c>
      <c r="Z4549">
        <v>8.6</v>
      </c>
      <c r="AA4549">
        <v>9.8000000000000007</v>
      </c>
      <c r="AB4549">
        <v>10.7</v>
      </c>
      <c r="AC4549">
        <v>10.5</v>
      </c>
      <c r="AD4549">
        <v>23.5</v>
      </c>
    </row>
    <row r="4550" spans="1:30" x14ac:dyDescent="0.45">
      <c r="A4550" t="s">
        <v>305</v>
      </c>
      <c r="B4550">
        <v>35300</v>
      </c>
      <c r="C4550" t="s">
        <v>717</v>
      </c>
      <c r="E4550">
        <v>51</v>
      </c>
      <c r="F4550" t="s">
        <v>46</v>
      </c>
      <c r="H4550">
        <v>1</v>
      </c>
      <c r="I4550" t="s">
        <v>32</v>
      </c>
      <c r="J4550">
        <v>1</v>
      </c>
      <c r="K4550" t="s">
        <v>32</v>
      </c>
      <c r="L4550">
        <v>0</v>
      </c>
      <c r="M4550" t="s">
        <v>32</v>
      </c>
      <c r="N4550">
        <v>2012</v>
      </c>
      <c r="O4550">
        <v>954</v>
      </c>
      <c r="P4550">
        <v>2688280</v>
      </c>
      <c r="Q4550">
        <v>161</v>
      </c>
      <c r="R4550">
        <v>2657270</v>
      </c>
      <c r="S4550">
        <v>8210</v>
      </c>
      <c r="T4550">
        <v>515589</v>
      </c>
      <c r="U4550">
        <v>792</v>
      </c>
      <c r="V4550">
        <v>31010</v>
      </c>
      <c r="W4550">
        <v>7.9</v>
      </c>
      <c r="X4550">
        <v>0.4</v>
      </c>
      <c r="Y4550">
        <v>11.8</v>
      </c>
      <c r="Z4550">
        <v>0.5</v>
      </c>
      <c r="AA4550">
        <v>2.1</v>
      </c>
      <c r="AB4550">
        <v>2.2000000000000002</v>
      </c>
      <c r="AC4550">
        <v>8.4</v>
      </c>
      <c r="AD4550">
        <v>12.7</v>
      </c>
    </row>
    <row r="4551" spans="1:30" x14ac:dyDescent="0.45">
      <c r="A4551" t="s">
        <v>305</v>
      </c>
      <c r="B4551">
        <v>35300</v>
      </c>
      <c r="C4551" t="s">
        <v>717</v>
      </c>
      <c r="E4551">
        <v>52</v>
      </c>
      <c r="F4551" t="s">
        <v>47</v>
      </c>
      <c r="G4551" t="s">
        <v>48</v>
      </c>
      <c r="H4551">
        <v>1</v>
      </c>
      <c r="I4551" t="s">
        <v>32</v>
      </c>
      <c r="J4551">
        <v>1</v>
      </c>
      <c r="K4551" t="s">
        <v>32</v>
      </c>
      <c r="L4551">
        <v>0</v>
      </c>
      <c r="M4551" t="s">
        <v>32</v>
      </c>
      <c r="N4551">
        <v>2012</v>
      </c>
      <c r="O4551">
        <v>2789</v>
      </c>
      <c r="P4551">
        <v>5839704</v>
      </c>
      <c r="Q4551">
        <v>615</v>
      </c>
      <c r="R4551">
        <v>5654733</v>
      </c>
      <c r="S4551">
        <v>10394</v>
      </c>
      <c r="T4551">
        <v>847534</v>
      </c>
      <c r="U4551">
        <v>2175</v>
      </c>
      <c r="V4551">
        <v>184971</v>
      </c>
      <c r="W4551">
        <v>9.4</v>
      </c>
      <c r="X4551">
        <v>6.6</v>
      </c>
      <c r="Y4551">
        <v>10.1</v>
      </c>
      <c r="Z4551">
        <v>7.2</v>
      </c>
      <c r="AA4551">
        <v>3.1</v>
      </c>
      <c r="AB4551">
        <v>2.7</v>
      </c>
      <c r="AC4551">
        <v>12</v>
      </c>
      <c r="AD4551">
        <v>12.9</v>
      </c>
    </row>
    <row r="4552" spans="1:30" x14ac:dyDescent="0.45">
      <c r="A4552" t="s">
        <v>305</v>
      </c>
      <c r="B4552">
        <v>35300</v>
      </c>
      <c r="C4552" t="s">
        <v>717</v>
      </c>
      <c r="E4552">
        <v>53</v>
      </c>
      <c r="F4552" t="s">
        <v>49</v>
      </c>
      <c r="H4552">
        <v>1</v>
      </c>
      <c r="I4552" t="s">
        <v>32</v>
      </c>
      <c r="J4552">
        <v>1</v>
      </c>
      <c r="K4552" t="s">
        <v>32</v>
      </c>
      <c r="L4552">
        <v>0</v>
      </c>
      <c r="M4552" t="s">
        <v>32</v>
      </c>
      <c r="N4552">
        <v>2012</v>
      </c>
      <c r="O4552">
        <v>7671</v>
      </c>
      <c r="P4552">
        <v>2806299</v>
      </c>
      <c r="Q4552">
        <v>541</v>
      </c>
      <c r="R4552">
        <v>857407</v>
      </c>
      <c r="S4552">
        <v>4197</v>
      </c>
      <c r="T4552">
        <v>154828</v>
      </c>
      <c r="U4552">
        <v>7130</v>
      </c>
      <c r="V4552">
        <v>1948892</v>
      </c>
      <c r="W4552">
        <v>2.8</v>
      </c>
      <c r="X4552">
        <v>7.4</v>
      </c>
      <c r="Y4552">
        <v>18</v>
      </c>
      <c r="Z4552">
        <v>11.2</v>
      </c>
      <c r="AA4552">
        <v>10</v>
      </c>
      <c r="AB4552">
        <v>8.1999999999999993</v>
      </c>
      <c r="AC4552">
        <v>3</v>
      </c>
      <c r="AD4552">
        <v>7.9</v>
      </c>
    </row>
    <row r="4553" spans="1:30" x14ac:dyDescent="0.45">
      <c r="A4553" t="s">
        <v>305</v>
      </c>
      <c r="B4553">
        <v>35300</v>
      </c>
      <c r="C4553" t="s">
        <v>717</v>
      </c>
      <c r="E4553">
        <v>54</v>
      </c>
      <c r="F4553" t="s">
        <v>50</v>
      </c>
      <c r="H4553">
        <v>1</v>
      </c>
      <c r="I4553" t="s">
        <v>32</v>
      </c>
      <c r="J4553">
        <v>1</v>
      </c>
      <c r="K4553" t="s">
        <v>32</v>
      </c>
      <c r="L4553">
        <v>0</v>
      </c>
      <c r="M4553" t="s">
        <v>32</v>
      </c>
      <c r="N4553">
        <v>2012</v>
      </c>
      <c r="O4553">
        <v>11103</v>
      </c>
      <c r="P4553">
        <v>3733154</v>
      </c>
      <c r="Q4553">
        <v>1943</v>
      </c>
      <c r="R4553">
        <v>3251075</v>
      </c>
      <c r="S4553">
        <v>16528</v>
      </c>
      <c r="T4553">
        <v>1199899</v>
      </c>
      <c r="U4553">
        <v>9160</v>
      </c>
      <c r="V4553">
        <v>482078</v>
      </c>
      <c r="W4553">
        <v>4.7</v>
      </c>
      <c r="X4553">
        <v>4.3</v>
      </c>
      <c r="Y4553">
        <v>4.5</v>
      </c>
      <c r="Z4553">
        <v>4.5</v>
      </c>
      <c r="AA4553">
        <v>4.5999999999999996</v>
      </c>
      <c r="AB4553">
        <v>3.8</v>
      </c>
      <c r="AC4553">
        <v>5.4</v>
      </c>
      <c r="AD4553">
        <v>12.2</v>
      </c>
    </row>
    <row r="4554" spans="1:30" x14ac:dyDescent="0.45">
      <c r="A4554" t="s">
        <v>305</v>
      </c>
      <c r="B4554">
        <v>35300</v>
      </c>
      <c r="C4554" t="s">
        <v>717</v>
      </c>
      <c r="E4554">
        <v>55</v>
      </c>
      <c r="F4554" t="s">
        <v>59</v>
      </c>
      <c r="H4554">
        <v>1</v>
      </c>
      <c r="I4554" t="s">
        <v>32</v>
      </c>
      <c r="J4554">
        <v>1</v>
      </c>
      <c r="K4554" t="s">
        <v>32</v>
      </c>
      <c r="L4554">
        <v>0</v>
      </c>
      <c r="M4554" t="s">
        <v>32</v>
      </c>
      <c r="N4554">
        <v>2012</v>
      </c>
      <c r="O4554">
        <v>84</v>
      </c>
      <c r="P4554">
        <v>889591</v>
      </c>
      <c r="Q4554">
        <v>84</v>
      </c>
      <c r="R4554">
        <v>889591</v>
      </c>
      <c r="S4554">
        <v>11048</v>
      </c>
      <c r="T4554">
        <v>1084221</v>
      </c>
      <c r="U4554">
        <v>0</v>
      </c>
      <c r="V4554">
        <v>0</v>
      </c>
      <c r="W4554">
        <v>0</v>
      </c>
      <c r="X4554">
        <v>0.8</v>
      </c>
      <c r="Y4554">
        <v>0</v>
      </c>
      <c r="Z4554">
        <v>0.8</v>
      </c>
      <c r="AA4554">
        <v>0.7</v>
      </c>
      <c r="AB4554">
        <v>1</v>
      </c>
      <c r="AC4554">
        <v>0</v>
      </c>
      <c r="AD4554">
        <v>0</v>
      </c>
    </row>
    <row r="4555" spans="1:30" x14ac:dyDescent="0.45">
      <c r="A4555" t="s">
        <v>305</v>
      </c>
      <c r="B4555">
        <v>35300</v>
      </c>
      <c r="C4555" t="s">
        <v>717</v>
      </c>
      <c r="E4555">
        <v>56</v>
      </c>
      <c r="F4555" t="s">
        <v>51</v>
      </c>
      <c r="H4555">
        <v>1</v>
      </c>
      <c r="I4555" t="s">
        <v>32</v>
      </c>
      <c r="J4555">
        <v>1</v>
      </c>
      <c r="K4555" t="s">
        <v>32</v>
      </c>
      <c r="L4555">
        <v>0</v>
      </c>
      <c r="M4555" t="s">
        <v>32</v>
      </c>
      <c r="N4555">
        <v>2012</v>
      </c>
      <c r="O4555">
        <v>5221</v>
      </c>
      <c r="P4555">
        <v>1443782</v>
      </c>
      <c r="Q4555">
        <v>1032</v>
      </c>
      <c r="R4555">
        <v>1332317</v>
      </c>
      <c r="S4555">
        <v>17272</v>
      </c>
      <c r="T4555">
        <v>532836</v>
      </c>
      <c r="U4555">
        <v>4188</v>
      </c>
      <c r="V4555">
        <v>111465</v>
      </c>
      <c r="W4555">
        <v>3.9</v>
      </c>
      <c r="X4555">
        <v>8.6999999999999993</v>
      </c>
      <c r="Y4555">
        <v>13.6</v>
      </c>
      <c r="Z4555">
        <v>9.8000000000000007</v>
      </c>
      <c r="AA4555">
        <v>9.5</v>
      </c>
      <c r="AB4555">
        <v>11.1</v>
      </c>
      <c r="AC4555">
        <v>6.5</v>
      </c>
      <c r="AD4555">
        <v>11.5</v>
      </c>
    </row>
    <row r="4556" spans="1:30" x14ac:dyDescent="0.45">
      <c r="A4556" t="s">
        <v>305</v>
      </c>
      <c r="B4556">
        <v>35300</v>
      </c>
      <c r="C4556" t="s">
        <v>717</v>
      </c>
      <c r="E4556">
        <v>61</v>
      </c>
      <c r="F4556" t="s">
        <v>52</v>
      </c>
      <c r="H4556">
        <v>1</v>
      </c>
      <c r="I4556" t="s">
        <v>32</v>
      </c>
      <c r="J4556">
        <v>1</v>
      </c>
      <c r="K4556" t="s">
        <v>32</v>
      </c>
      <c r="L4556">
        <v>0</v>
      </c>
      <c r="M4556" t="s">
        <v>32</v>
      </c>
      <c r="N4556">
        <v>2012</v>
      </c>
      <c r="O4556">
        <v>2525</v>
      </c>
      <c r="P4556">
        <v>3312458</v>
      </c>
      <c r="Q4556">
        <v>287</v>
      </c>
      <c r="R4556">
        <v>3276311</v>
      </c>
      <c r="S4556">
        <v>28827</v>
      </c>
      <c r="T4556">
        <v>1580036</v>
      </c>
      <c r="U4556">
        <v>2237</v>
      </c>
      <c r="V4556">
        <v>36147</v>
      </c>
      <c r="W4556">
        <v>8.4</v>
      </c>
      <c r="X4556">
        <v>5.9</v>
      </c>
      <c r="Y4556">
        <v>11.8</v>
      </c>
      <c r="Z4556">
        <v>6.2</v>
      </c>
      <c r="AA4556">
        <v>5.3</v>
      </c>
      <c r="AB4556">
        <v>6.2</v>
      </c>
      <c r="AC4556">
        <v>9</v>
      </c>
      <c r="AD4556">
        <v>23.2</v>
      </c>
    </row>
    <row r="4557" spans="1:30" x14ac:dyDescent="0.45">
      <c r="A4557" t="s">
        <v>305</v>
      </c>
      <c r="B4557">
        <v>35300</v>
      </c>
      <c r="C4557" t="s">
        <v>717</v>
      </c>
      <c r="E4557">
        <v>62</v>
      </c>
      <c r="F4557" t="s">
        <v>53</v>
      </c>
      <c r="H4557">
        <v>1</v>
      </c>
      <c r="I4557" t="s">
        <v>32</v>
      </c>
      <c r="J4557">
        <v>1</v>
      </c>
      <c r="K4557" t="s">
        <v>32</v>
      </c>
      <c r="L4557">
        <v>0</v>
      </c>
      <c r="M4557" t="s">
        <v>32</v>
      </c>
      <c r="N4557">
        <v>2012</v>
      </c>
      <c r="O4557">
        <v>7861</v>
      </c>
      <c r="P4557">
        <v>7658324</v>
      </c>
      <c r="Q4557">
        <v>2017</v>
      </c>
      <c r="R4557">
        <v>7397947</v>
      </c>
      <c r="S4557">
        <v>72544</v>
      </c>
      <c r="T4557">
        <v>3029731</v>
      </c>
      <c r="U4557">
        <v>5844</v>
      </c>
      <c r="V4557">
        <v>260378</v>
      </c>
      <c r="W4557">
        <v>3.9</v>
      </c>
      <c r="X4557">
        <v>3.9</v>
      </c>
      <c r="Y4557">
        <v>6.2</v>
      </c>
      <c r="Z4557">
        <v>4.0999999999999996</v>
      </c>
      <c r="AA4557">
        <v>3.2</v>
      </c>
      <c r="AB4557">
        <v>4</v>
      </c>
      <c r="AC4557">
        <v>5.5</v>
      </c>
      <c r="AD4557">
        <v>19.899999999999999</v>
      </c>
    </row>
    <row r="4558" spans="1:30" x14ac:dyDescent="0.45">
      <c r="A4558" t="s">
        <v>305</v>
      </c>
      <c r="B4558">
        <v>35300</v>
      </c>
      <c r="C4558" t="s">
        <v>717</v>
      </c>
      <c r="E4558">
        <v>71</v>
      </c>
      <c r="F4558" t="s">
        <v>54</v>
      </c>
      <c r="H4558">
        <v>1</v>
      </c>
      <c r="I4558" t="s">
        <v>32</v>
      </c>
      <c r="J4558">
        <v>1</v>
      </c>
      <c r="K4558" t="s">
        <v>32</v>
      </c>
      <c r="L4558">
        <v>0</v>
      </c>
      <c r="M4558" t="s">
        <v>32</v>
      </c>
      <c r="N4558">
        <v>2012</v>
      </c>
      <c r="O4558">
        <v>3862</v>
      </c>
      <c r="P4558">
        <v>288770</v>
      </c>
      <c r="Q4558">
        <v>268</v>
      </c>
      <c r="R4558">
        <v>217343</v>
      </c>
      <c r="S4558">
        <v>3036</v>
      </c>
      <c r="T4558">
        <v>62989</v>
      </c>
      <c r="U4558">
        <v>3594</v>
      </c>
      <c r="V4558">
        <v>71427</v>
      </c>
      <c r="W4558">
        <v>5.8</v>
      </c>
      <c r="X4558">
        <v>9.5</v>
      </c>
      <c r="Y4558">
        <v>15.7</v>
      </c>
      <c r="Z4558">
        <v>8.6</v>
      </c>
      <c r="AA4558">
        <v>12.5</v>
      </c>
      <c r="AB4558">
        <v>5.7</v>
      </c>
      <c r="AC4558">
        <v>5.4</v>
      </c>
      <c r="AD4558">
        <v>16.2</v>
      </c>
    </row>
    <row r="4559" spans="1:30" x14ac:dyDescent="0.45">
      <c r="A4559" t="s">
        <v>305</v>
      </c>
      <c r="B4559">
        <v>35300</v>
      </c>
      <c r="C4559" t="s">
        <v>717</v>
      </c>
      <c r="E4559">
        <v>72</v>
      </c>
      <c r="F4559" t="s">
        <v>55</v>
      </c>
      <c r="H4559">
        <v>1</v>
      </c>
      <c r="I4559" t="s">
        <v>32</v>
      </c>
      <c r="J4559">
        <v>1</v>
      </c>
      <c r="K4559" t="s">
        <v>32</v>
      </c>
      <c r="L4559">
        <v>0</v>
      </c>
      <c r="M4559" t="s">
        <v>32</v>
      </c>
      <c r="N4559">
        <v>2012</v>
      </c>
      <c r="O4559">
        <v>2493</v>
      </c>
      <c r="P4559">
        <v>1433365</v>
      </c>
      <c r="Q4559">
        <v>1699</v>
      </c>
      <c r="R4559">
        <v>1368533</v>
      </c>
      <c r="S4559">
        <v>25298</v>
      </c>
      <c r="T4559">
        <v>383181</v>
      </c>
      <c r="U4559">
        <v>794</v>
      </c>
      <c r="V4559">
        <v>64832</v>
      </c>
      <c r="W4559">
        <v>6.4</v>
      </c>
      <c r="X4559">
        <v>8.8000000000000007</v>
      </c>
      <c r="Y4559">
        <v>7.7</v>
      </c>
      <c r="Z4559">
        <v>9.1999999999999993</v>
      </c>
      <c r="AA4559">
        <v>12.8</v>
      </c>
      <c r="AB4559">
        <v>10.8</v>
      </c>
      <c r="AC4559">
        <v>16.2</v>
      </c>
      <c r="AD4559">
        <v>33.700000000000003</v>
      </c>
    </row>
    <row r="4560" spans="1:30" x14ac:dyDescent="0.45">
      <c r="A4560" t="s">
        <v>305</v>
      </c>
      <c r="B4560">
        <v>35300</v>
      </c>
      <c r="C4560" t="s">
        <v>717</v>
      </c>
      <c r="E4560">
        <v>81</v>
      </c>
      <c r="F4560" t="s">
        <v>56</v>
      </c>
      <c r="G4560" t="s">
        <v>57</v>
      </c>
      <c r="H4560">
        <v>1</v>
      </c>
      <c r="I4560" t="s">
        <v>32</v>
      </c>
      <c r="J4560">
        <v>1</v>
      </c>
      <c r="K4560" t="s">
        <v>32</v>
      </c>
      <c r="L4560">
        <v>0</v>
      </c>
      <c r="M4560" t="s">
        <v>32</v>
      </c>
      <c r="N4560">
        <v>2012</v>
      </c>
      <c r="O4560">
        <v>7727</v>
      </c>
      <c r="P4560">
        <v>819564</v>
      </c>
      <c r="Q4560">
        <v>1272</v>
      </c>
      <c r="R4560">
        <v>637892</v>
      </c>
      <c r="S4560">
        <v>7800</v>
      </c>
      <c r="T4560">
        <v>203097</v>
      </c>
      <c r="U4560">
        <v>6455</v>
      </c>
      <c r="V4560">
        <v>181671</v>
      </c>
      <c r="W4560">
        <v>5.2</v>
      </c>
      <c r="X4560">
        <v>10.7</v>
      </c>
      <c r="Y4560">
        <v>8.5</v>
      </c>
      <c r="Z4560">
        <v>12.9</v>
      </c>
      <c r="AA4560">
        <v>11.9</v>
      </c>
      <c r="AB4560">
        <v>12.7</v>
      </c>
      <c r="AC4560">
        <v>5.7</v>
      </c>
      <c r="AD4560">
        <v>18.7</v>
      </c>
    </row>
    <row r="4561" spans="1:30" x14ac:dyDescent="0.45">
      <c r="A4561" t="s">
        <v>306</v>
      </c>
      <c r="B4561">
        <v>35380</v>
      </c>
      <c r="C4561" t="s">
        <v>718</v>
      </c>
      <c r="E4561">
        <v>0</v>
      </c>
      <c r="F4561" t="s">
        <v>31</v>
      </c>
      <c r="H4561">
        <v>1</v>
      </c>
      <c r="I4561" t="s">
        <v>32</v>
      </c>
      <c r="J4561">
        <v>1</v>
      </c>
      <c r="K4561" t="s">
        <v>32</v>
      </c>
      <c r="L4561">
        <v>0</v>
      </c>
      <c r="M4561" t="s">
        <v>32</v>
      </c>
      <c r="N4561">
        <v>2012</v>
      </c>
      <c r="O4561">
        <v>132361</v>
      </c>
      <c r="P4561">
        <v>220943226</v>
      </c>
      <c r="Q4561">
        <v>23285</v>
      </c>
      <c r="R4561">
        <v>216111242</v>
      </c>
      <c r="S4561">
        <v>470756</v>
      </c>
      <c r="T4561">
        <v>20602191</v>
      </c>
      <c r="U4561">
        <v>109077</v>
      </c>
      <c r="V4561">
        <v>4831985</v>
      </c>
      <c r="W4561">
        <v>1.5</v>
      </c>
      <c r="X4561">
        <v>2.7</v>
      </c>
      <c r="Y4561">
        <v>2.2999999999999998</v>
      </c>
      <c r="Z4561">
        <v>2.9</v>
      </c>
      <c r="AA4561">
        <v>2.2000000000000002</v>
      </c>
      <c r="AB4561">
        <v>1.6</v>
      </c>
      <c r="AC4561">
        <v>1.5</v>
      </c>
      <c r="AD4561">
        <v>4.7</v>
      </c>
    </row>
    <row r="4562" spans="1:30" x14ac:dyDescent="0.45">
      <c r="A4562" t="s">
        <v>306</v>
      </c>
      <c r="B4562">
        <v>35380</v>
      </c>
      <c r="C4562" t="s">
        <v>718</v>
      </c>
      <c r="E4562">
        <v>11</v>
      </c>
      <c r="F4562" t="s">
        <v>33</v>
      </c>
      <c r="G4562" t="s">
        <v>34</v>
      </c>
      <c r="H4562">
        <v>1</v>
      </c>
      <c r="I4562" t="s">
        <v>32</v>
      </c>
      <c r="J4562">
        <v>1</v>
      </c>
      <c r="K4562" t="s">
        <v>32</v>
      </c>
      <c r="L4562">
        <v>0</v>
      </c>
      <c r="M4562" t="s">
        <v>32</v>
      </c>
      <c r="N4562">
        <v>2012</v>
      </c>
      <c r="O4562">
        <v>2877</v>
      </c>
      <c r="P4562">
        <v>189574</v>
      </c>
      <c r="Q4562">
        <v>55</v>
      </c>
      <c r="R4562">
        <v>16801</v>
      </c>
      <c r="S4562">
        <v>168</v>
      </c>
      <c r="T4562">
        <v>2971</v>
      </c>
      <c r="U4562">
        <v>2822</v>
      </c>
      <c r="V4562">
        <v>172773</v>
      </c>
      <c r="W4562">
        <v>6</v>
      </c>
      <c r="X4562">
        <v>19.899999999999999</v>
      </c>
      <c r="Y4562">
        <v>46.8</v>
      </c>
      <c r="Z4562">
        <v>47.4</v>
      </c>
      <c r="AA4562">
        <v>44.4</v>
      </c>
      <c r="AB4562">
        <v>47.8</v>
      </c>
      <c r="AC4562">
        <v>6.1</v>
      </c>
      <c r="AD4562">
        <v>22.3</v>
      </c>
    </row>
    <row r="4563" spans="1:30" x14ac:dyDescent="0.45">
      <c r="A4563" t="s">
        <v>306</v>
      </c>
      <c r="B4563">
        <v>35380</v>
      </c>
      <c r="C4563" t="s">
        <v>718</v>
      </c>
      <c r="E4563">
        <v>21</v>
      </c>
      <c r="F4563" t="s">
        <v>35</v>
      </c>
      <c r="H4563">
        <v>1</v>
      </c>
      <c r="I4563" t="s">
        <v>32</v>
      </c>
      <c r="J4563">
        <v>1</v>
      </c>
      <c r="K4563" t="s">
        <v>32</v>
      </c>
      <c r="L4563">
        <v>0</v>
      </c>
      <c r="M4563" t="s">
        <v>32</v>
      </c>
      <c r="N4563">
        <v>2012</v>
      </c>
      <c r="O4563">
        <v>832</v>
      </c>
      <c r="P4563">
        <v>1216179</v>
      </c>
      <c r="Q4563">
        <v>108</v>
      </c>
      <c r="R4563">
        <v>1155989</v>
      </c>
      <c r="S4563">
        <v>3782</v>
      </c>
      <c r="T4563">
        <v>242040</v>
      </c>
      <c r="U4563">
        <v>724</v>
      </c>
      <c r="V4563">
        <v>60190</v>
      </c>
      <c r="W4563">
        <v>12</v>
      </c>
      <c r="X4563">
        <v>6.5</v>
      </c>
      <c r="Y4563">
        <v>24</v>
      </c>
      <c r="Z4563">
        <v>7.1</v>
      </c>
      <c r="AA4563">
        <v>7.1</v>
      </c>
      <c r="AB4563">
        <v>8.3000000000000007</v>
      </c>
      <c r="AC4563">
        <v>11.7</v>
      </c>
      <c r="AD4563">
        <v>40.299999999999997</v>
      </c>
    </row>
    <row r="4564" spans="1:30" x14ac:dyDescent="0.45">
      <c r="A4564" t="s">
        <v>306</v>
      </c>
      <c r="B4564">
        <v>35380</v>
      </c>
      <c r="C4564" t="s">
        <v>718</v>
      </c>
      <c r="E4564">
        <v>22</v>
      </c>
      <c r="F4564" t="s">
        <v>36</v>
      </c>
      <c r="H4564">
        <v>1</v>
      </c>
      <c r="I4564" t="s">
        <v>32</v>
      </c>
      <c r="J4564">
        <v>1</v>
      </c>
      <c r="K4564" t="s">
        <v>32</v>
      </c>
      <c r="L4564">
        <v>0</v>
      </c>
      <c r="M4564" t="s">
        <v>32</v>
      </c>
      <c r="N4564">
        <v>2012</v>
      </c>
      <c r="O4564">
        <v>106</v>
      </c>
      <c r="P4564">
        <v>2818092</v>
      </c>
      <c r="Q4564">
        <v>23</v>
      </c>
      <c r="R4564">
        <v>2815095</v>
      </c>
      <c r="S4564">
        <v>3505</v>
      </c>
      <c r="T4564">
        <v>337774</v>
      </c>
      <c r="U4564">
        <v>83</v>
      </c>
      <c r="W4564">
        <v>32</v>
      </c>
      <c r="X4564">
        <v>7.7</v>
      </c>
      <c r="Y4564">
        <v>44.7</v>
      </c>
      <c r="Z4564">
        <v>8.1</v>
      </c>
      <c r="AA4564">
        <v>8.4</v>
      </c>
      <c r="AB4564">
        <v>8.1</v>
      </c>
      <c r="AC4564">
        <v>39.4</v>
      </c>
    </row>
    <row r="4565" spans="1:30" x14ac:dyDescent="0.45">
      <c r="A4565" t="s">
        <v>306</v>
      </c>
      <c r="B4565">
        <v>35380</v>
      </c>
      <c r="C4565" t="s">
        <v>718</v>
      </c>
      <c r="E4565">
        <v>23</v>
      </c>
      <c r="F4565" t="s">
        <v>37</v>
      </c>
      <c r="H4565">
        <v>1</v>
      </c>
      <c r="I4565" t="s">
        <v>32</v>
      </c>
      <c r="J4565">
        <v>1</v>
      </c>
      <c r="K4565" t="s">
        <v>32</v>
      </c>
      <c r="L4565">
        <v>0</v>
      </c>
      <c r="M4565" t="s">
        <v>32</v>
      </c>
      <c r="N4565">
        <v>2012</v>
      </c>
      <c r="O4565">
        <v>14147</v>
      </c>
      <c r="P4565">
        <v>7151922</v>
      </c>
      <c r="Q4565">
        <v>2264</v>
      </c>
      <c r="R4565">
        <v>6517995</v>
      </c>
      <c r="S4565">
        <v>28212</v>
      </c>
      <c r="T4565">
        <v>1347834</v>
      </c>
      <c r="U4565">
        <v>11883</v>
      </c>
      <c r="V4565">
        <v>633927</v>
      </c>
      <c r="W4565">
        <v>4</v>
      </c>
      <c r="X4565">
        <v>4.5</v>
      </c>
      <c r="Y4565">
        <v>6.8</v>
      </c>
      <c r="Z4565">
        <v>4.8</v>
      </c>
      <c r="AA4565">
        <v>8.3000000000000007</v>
      </c>
      <c r="AB4565">
        <v>5.9</v>
      </c>
      <c r="AC4565">
        <v>3.9</v>
      </c>
      <c r="AD4565">
        <v>16.3</v>
      </c>
    </row>
    <row r="4566" spans="1:30" x14ac:dyDescent="0.45">
      <c r="A4566" t="s">
        <v>306</v>
      </c>
      <c r="B4566">
        <v>35380</v>
      </c>
      <c r="C4566" t="s">
        <v>718</v>
      </c>
      <c r="E4566" t="s">
        <v>38</v>
      </c>
      <c r="F4566" t="s">
        <v>39</v>
      </c>
      <c r="H4566">
        <v>1</v>
      </c>
      <c r="I4566" t="s">
        <v>32</v>
      </c>
      <c r="J4566">
        <v>1</v>
      </c>
      <c r="K4566" t="s">
        <v>32</v>
      </c>
      <c r="L4566">
        <v>0</v>
      </c>
      <c r="M4566" t="s">
        <v>32</v>
      </c>
      <c r="N4566">
        <v>2012</v>
      </c>
      <c r="O4566">
        <v>1687</v>
      </c>
      <c r="P4566">
        <v>109169721</v>
      </c>
      <c r="Q4566">
        <v>676</v>
      </c>
      <c r="R4566">
        <v>109106288</v>
      </c>
      <c r="S4566">
        <v>32939</v>
      </c>
      <c r="T4566">
        <v>2368086</v>
      </c>
      <c r="U4566">
        <v>1011</v>
      </c>
      <c r="V4566">
        <v>63432</v>
      </c>
      <c r="W4566">
        <v>3.7</v>
      </c>
      <c r="X4566">
        <v>4.2</v>
      </c>
      <c r="Y4566">
        <v>9.3000000000000007</v>
      </c>
      <c r="Z4566">
        <v>4.4000000000000004</v>
      </c>
      <c r="AA4566">
        <v>3.1</v>
      </c>
      <c r="AB4566">
        <v>2.1</v>
      </c>
      <c r="AC4566">
        <v>5.8</v>
      </c>
      <c r="AD4566">
        <v>33.799999999999997</v>
      </c>
    </row>
    <row r="4567" spans="1:30" x14ac:dyDescent="0.45">
      <c r="A4567" t="s">
        <v>306</v>
      </c>
      <c r="B4567">
        <v>35380</v>
      </c>
      <c r="C4567" t="s">
        <v>718</v>
      </c>
      <c r="E4567">
        <v>42</v>
      </c>
      <c r="F4567" t="s">
        <v>40</v>
      </c>
      <c r="H4567">
        <v>1</v>
      </c>
      <c r="I4567" t="s">
        <v>32</v>
      </c>
      <c r="J4567">
        <v>1</v>
      </c>
      <c r="K4567" t="s">
        <v>32</v>
      </c>
      <c r="L4567">
        <v>0</v>
      </c>
      <c r="M4567" t="s">
        <v>32</v>
      </c>
      <c r="N4567">
        <v>2012</v>
      </c>
      <c r="O4567">
        <v>2792</v>
      </c>
      <c r="P4567">
        <v>37695535</v>
      </c>
      <c r="Q4567">
        <v>1461</v>
      </c>
      <c r="R4567">
        <v>37564180</v>
      </c>
      <c r="S4567">
        <v>24742</v>
      </c>
      <c r="T4567">
        <v>1361283</v>
      </c>
      <c r="U4567">
        <v>1331</v>
      </c>
      <c r="V4567">
        <v>131355</v>
      </c>
      <c r="W4567">
        <v>5.7</v>
      </c>
      <c r="X4567">
        <v>2.9</v>
      </c>
      <c r="Y4567">
        <v>5.4</v>
      </c>
      <c r="Z4567">
        <v>3</v>
      </c>
      <c r="AA4567">
        <v>7.6</v>
      </c>
      <c r="AB4567">
        <v>7</v>
      </c>
      <c r="AC4567">
        <v>8.3000000000000007</v>
      </c>
      <c r="AD4567">
        <v>23.8</v>
      </c>
    </row>
    <row r="4568" spans="1:30" x14ac:dyDescent="0.45">
      <c r="A4568" t="s">
        <v>306</v>
      </c>
      <c r="B4568">
        <v>35380</v>
      </c>
      <c r="C4568" t="s">
        <v>718</v>
      </c>
      <c r="E4568" t="s">
        <v>41</v>
      </c>
      <c r="F4568" t="s">
        <v>42</v>
      </c>
      <c r="H4568">
        <v>1</v>
      </c>
      <c r="I4568" t="s">
        <v>32</v>
      </c>
      <c r="J4568">
        <v>1</v>
      </c>
      <c r="K4568" t="s">
        <v>32</v>
      </c>
      <c r="L4568">
        <v>0</v>
      </c>
      <c r="M4568" t="s">
        <v>32</v>
      </c>
      <c r="N4568">
        <v>2012</v>
      </c>
      <c r="O4568">
        <v>9909</v>
      </c>
      <c r="P4568">
        <v>17496467</v>
      </c>
      <c r="Q4568">
        <v>3137</v>
      </c>
      <c r="R4568">
        <v>17164573</v>
      </c>
      <c r="S4568">
        <v>59035</v>
      </c>
      <c r="T4568">
        <v>1546683</v>
      </c>
      <c r="U4568">
        <v>6772</v>
      </c>
      <c r="V4568">
        <v>331895</v>
      </c>
      <c r="W4568">
        <v>4.5</v>
      </c>
      <c r="X4568">
        <v>5.0999999999999996</v>
      </c>
      <c r="Y4568">
        <v>3.9</v>
      </c>
      <c r="Z4568">
        <v>5.5</v>
      </c>
      <c r="AA4568">
        <v>2.7</v>
      </c>
      <c r="AB4568">
        <v>4.5999999999999996</v>
      </c>
      <c r="AC4568">
        <v>5.3</v>
      </c>
      <c r="AD4568">
        <v>18</v>
      </c>
    </row>
    <row r="4569" spans="1:30" x14ac:dyDescent="0.45">
      <c r="A4569" t="s">
        <v>306</v>
      </c>
      <c r="B4569">
        <v>35380</v>
      </c>
      <c r="C4569" t="s">
        <v>718</v>
      </c>
      <c r="E4569" t="s">
        <v>43</v>
      </c>
      <c r="F4569" t="s">
        <v>44</v>
      </c>
      <c r="G4569" t="s">
        <v>45</v>
      </c>
      <c r="H4569">
        <v>1</v>
      </c>
      <c r="I4569" t="s">
        <v>32</v>
      </c>
      <c r="J4569">
        <v>1</v>
      </c>
      <c r="K4569" t="s">
        <v>32</v>
      </c>
      <c r="L4569">
        <v>0</v>
      </c>
      <c r="M4569" t="s">
        <v>32</v>
      </c>
      <c r="N4569">
        <v>2012</v>
      </c>
      <c r="O4569">
        <v>6011</v>
      </c>
      <c r="P4569">
        <v>6179354</v>
      </c>
      <c r="Q4569">
        <v>890</v>
      </c>
      <c r="R4569">
        <v>5869897</v>
      </c>
      <c r="S4569">
        <v>25317</v>
      </c>
      <c r="T4569">
        <v>1476169</v>
      </c>
      <c r="U4569">
        <v>5121</v>
      </c>
      <c r="V4569">
        <v>309457</v>
      </c>
      <c r="W4569">
        <v>3.5</v>
      </c>
      <c r="X4569">
        <v>1.4</v>
      </c>
      <c r="Y4569">
        <v>4.0999999999999996</v>
      </c>
      <c r="Z4569">
        <v>1.8</v>
      </c>
      <c r="AA4569">
        <v>3.3</v>
      </c>
      <c r="AB4569">
        <v>2.2999999999999998</v>
      </c>
      <c r="AC4569">
        <v>3.4</v>
      </c>
      <c r="AD4569">
        <v>12.7</v>
      </c>
    </row>
    <row r="4570" spans="1:30" x14ac:dyDescent="0.45">
      <c r="A4570" t="s">
        <v>306</v>
      </c>
      <c r="B4570">
        <v>35380</v>
      </c>
      <c r="C4570" t="s">
        <v>718</v>
      </c>
      <c r="E4570">
        <v>51</v>
      </c>
      <c r="F4570" t="s">
        <v>46</v>
      </c>
      <c r="H4570">
        <v>1</v>
      </c>
      <c r="I4570" t="s">
        <v>32</v>
      </c>
      <c r="J4570">
        <v>1</v>
      </c>
      <c r="K4570" t="s">
        <v>32</v>
      </c>
      <c r="L4570">
        <v>0</v>
      </c>
      <c r="M4570" t="s">
        <v>32</v>
      </c>
      <c r="N4570">
        <v>2012</v>
      </c>
      <c r="O4570">
        <v>1618</v>
      </c>
      <c r="P4570">
        <v>2036261</v>
      </c>
      <c r="Q4570">
        <v>255</v>
      </c>
      <c r="R4570">
        <v>1985849</v>
      </c>
      <c r="S4570">
        <v>6454</v>
      </c>
      <c r="T4570">
        <v>377530</v>
      </c>
      <c r="U4570">
        <v>1364</v>
      </c>
      <c r="V4570">
        <v>50411</v>
      </c>
      <c r="W4570">
        <v>6.8</v>
      </c>
      <c r="X4570">
        <v>2</v>
      </c>
      <c r="Y4570">
        <v>9.6</v>
      </c>
      <c r="Z4570">
        <v>2.1</v>
      </c>
      <c r="AA4570">
        <v>4.0999999999999996</v>
      </c>
      <c r="AB4570">
        <v>3.2</v>
      </c>
      <c r="AC4570">
        <v>8.3000000000000007</v>
      </c>
      <c r="AD4570">
        <v>20.2</v>
      </c>
    </row>
    <row r="4571" spans="1:30" x14ac:dyDescent="0.45">
      <c r="A4571" t="s">
        <v>306</v>
      </c>
      <c r="B4571">
        <v>35380</v>
      </c>
      <c r="C4571" t="s">
        <v>718</v>
      </c>
      <c r="E4571">
        <v>52</v>
      </c>
      <c r="F4571" t="s">
        <v>47</v>
      </c>
      <c r="G4571" t="s">
        <v>48</v>
      </c>
      <c r="H4571">
        <v>1</v>
      </c>
      <c r="I4571" t="s">
        <v>32</v>
      </c>
      <c r="J4571">
        <v>1</v>
      </c>
      <c r="K4571" t="s">
        <v>32</v>
      </c>
      <c r="L4571">
        <v>0</v>
      </c>
      <c r="M4571" t="s">
        <v>32</v>
      </c>
      <c r="N4571">
        <v>2012</v>
      </c>
      <c r="O4571">
        <v>4097</v>
      </c>
      <c r="P4571">
        <v>7491616</v>
      </c>
      <c r="Q4571">
        <v>1156</v>
      </c>
      <c r="R4571">
        <v>7296442</v>
      </c>
      <c r="S4571">
        <v>19371</v>
      </c>
      <c r="T4571">
        <v>1380024</v>
      </c>
      <c r="U4571">
        <v>2941</v>
      </c>
      <c r="V4571">
        <v>195174</v>
      </c>
      <c r="W4571">
        <v>4.2</v>
      </c>
      <c r="X4571">
        <v>4.2</v>
      </c>
      <c r="Y4571">
        <v>9</v>
      </c>
      <c r="Z4571">
        <v>4.4000000000000004</v>
      </c>
      <c r="AA4571">
        <v>4.7</v>
      </c>
      <c r="AB4571">
        <v>4.8</v>
      </c>
      <c r="AC4571">
        <v>5.2</v>
      </c>
      <c r="AD4571">
        <v>6.3</v>
      </c>
    </row>
    <row r="4572" spans="1:30" x14ac:dyDescent="0.45">
      <c r="A4572" t="s">
        <v>306</v>
      </c>
      <c r="B4572">
        <v>35380</v>
      </c>
      <c r="C4572" t="s">
        <v>718</v>
      </c>
      <c r="E4572">
        <v>53</v>
      </c>
      <c r="F4572" t="s">
        <v>49</v>
      </c>
      <c r="H4572">
        <v>1</v>
      </c>
      <c r="I4572" t="s">
        <v>32</v>
      </c>
      <c r="J4572">
        <v>1</v>
      </c>
      <c r="K4572" t="s">
        <v>32</v>
      </c>
      <c r="L4572">
        <v>0</v>
      </c>
      <c r="M4572" t="s">
        <v>32</v>
      </c>
      <c r="N4572">
        <v>2012</v>
      </c>
      <c r="O4572">
        <v>12299</v>
      </c>
      <c r="P4572">
        <v>2802499</v>
      </c>
      <c r="Q4572">
        <v>855</v>
      </c>
      <c r="R4572">
        <v>1871600</v>
      </c>
      <c r="S4572">
        <v>7849</v>
      </c>
      <c r="T4572">
        <v>415065</v>
      </c>
      <c r="U4572">
        <v>11444</v>
      </c>
      <c r="V4572">
        <v>930899</v>
      </c>
      <c r="W4572">
        <v>6.2</v>
      </c>
      <c r="X4572">
        <v>6.3</v>
      </c>
      <c r="Y4572">
        <v>10.6</v>
      </c>
      <c r="Z4572">
        <v>7.3</v>
      </c>
      <c r="AA4572">
        <v>4.5</v>
      </c>
      <c r="AB4572">
        <v>4.0999999999999996</v>
      </c>
      <c r="AC4572">
        <v>6.1</v>
      </c>
      <c r="AD4572">
        <v>15.3</v>
      </c>
    </row>
    <row r="4573" spans="1:30" x14ac:dyDescent="0.45">
      <c r="A4573" t="s">
        <v>306</v>
      </c>
      <c r="B4573">
        <v>35380</v>
      </c>
      <c r="C4573" t="s">
        <v>718</v>
      </c>
      <c r="E4573">
        <v>54</v>
      </c>
      <c r="F4573" t="s">
        <v>50</v>
      </c>
      <c r="H4573">
        <v>1</v>
      </c>
      <c r="I4573" t="s">
        <v>32</v>
      </c>
      <c r="J4573">
        <v>1</v>
      </c>
      <c r="K4573" t="s">
        <v>32</v>
      </c>
      <c r="L4573">
        <v>0</v>
      </c>
      <c r="M4573" t="s">
        <v>32</v>
      </c>
      <c r="N4573">
        <v>2012</v>
      </c>
      <c r="O4573">
        <v>16594</v>
      </c>
      <c r="P4573">
        <v>6556397</v>
      </c>
      <c r="Q4573">
        <v>3584</v>
      </c>
      <c r="R4573">
        <v>5836951</v>
      </c>
      <c r="S4573">
        <v>32635</v>
      </c>
      <c r="T4573">
        <v>2109027</v>
      </c>
      <c r="U4573">
        <v>13010</v>
      </c>
      <c r="V4573">
        <v>719447</v>
      </c>
      <c r="W4573">
        <v>3.8</v>
      </c>
      <c r="X4573">
        <v>6.4</v>
      </c>
      <c r="Y4573">
        <v>6</v>
      </c>
      <c r="Z4573">
        <v>5.4</v>
      </c>
      <c r="AA4573">
        <v>5.0999999999999996</v>
      </c>
      <c r="AB4573">
        <v>4.4000000000000004</v>
      </c>
      <c r="AC4573">
        <v>3.6</v>
      </c>
      <c r="AD4573">
        <v>18.7</v>
      </c>
    </row>
    <row r="4574" spans="1:30" x14ac:dyDescent="0.45">
      <c r="A4574" t="s">
        <v>306</v>
      </c>
      <c r="B4574">
        <v>35380</v>
      </c>
      <c r="C4574" t="s">
        <v>718</v>
      </c>
      <c r="E4574">
        <v>55</v>
      </c>
      <c r="F4574" t="s">
        <v>59</v>
      </c>
      <c r="H4574">
        <v>1</v>
      </c>
      <c r="I4574" t="s">
        <v>32</v>
      </c>
      <c r="J4574">
        <v>1</v>
      </c>
      <c r="K4574" t="s">
        <v>32</v>
      </c>
      <c r="L4574">
        <v>0</v>
      </c>
      <c r="M4574" t="s">
        <v>32</v>
      </c>
      <c r="N4574">
        <v>2012</v>
      </c>
      <c r="O4574">
        <v>143</v>
      </c>
      <c r="P4574">
        <v>886364</v>
      </c>
      <c r="Q4574">
        <v>143</v>
      </c>
      <c r="R4574">
        <v>886364</v>
      </c>
      <c r="S4574">
        <v>10553</v>
      </c>
      <c r="T4574">
        <v>1140526</v>
      </c>
      <c r="U4574">
        <v>0</v>
      </c>
      <c r="V4574">
        <v>0</v>
      </c>
      <c r="W4574">
        <v>7.8</v>
      </c>
      <c r="X4574">
        <v>2.5</v>
      </c>
      <c r="Y4574">
        <v>8.1</v>
      </c>
      <c r="Z4574">
        <v>2.6</v>
      </c>
      <c r="AA4574">
        <v>3.4</v>
      </c>
      <c r="AB4574">
        <v>3.3</v>
      </c>
      <c r="AC4574">
        <v>0</v>
      </c>
      <c r="AD4574">
        <v>0</v>
      </c>
    </row>
    <row r="4575" spans="1:30" x14ac:dyDescent="0.45">
      <c r="A4575" t="s">
        <v>306</v>
      </c>
      <c r="B4575">
        <v>35380</v>
      </c>
      <c r="C4575" t="s">
        <v>718</v>
      </c>
      <c r="E4575">
        <v>56</v>
      </c>
      <c r="F4575" t="s">
        <v>51</v>
      </c>
      <c r="H4575">
        <v>1</v>
      </c>
      <c r="I4575" t="s">
        <v>32</v>
      </c>
      <c r="J4575">
        <v>1</v>
      </c>
      <c r="K4575" t="s">
        <v>32</v>
      </c>
      <c r="L4575">
        <v>0</v>
      </c>
      <c r="M4575" t="s">
        <v>32</v>
      </c>
      <c r="N4575">
        <v>2012</v>
      </c>
      <c r="O4575">
        <v>12845</v>
      </c>
      <c r="P4575">
        <v>2517196</v>
      </c>
      <c r="Q4575">
        <v>1290</v>
      </c>
      <c r="R4575">
        <v>2325835</v>
      </c>
      <c r="S4575">
        <v>38012</v>
      </c>
      <c r="T4575">
        <v>958815</v>
      </c>
      <c r="U4575">
        <v>11555</v>
      </c>
      <c r="V4575">
        <v>191361</v>
      </c>
      <c r="W4575">
        <v>2.4</v>
      </c>
      <c r="X4575">
        <v>13.2</v>
      </c>
      <c r="Y4575">
        <v>7.3</v>
      </c>
      <c r="Z4575">
        <v>14.7</v>
      </c>
      <c r="AA4575">
        <v>18.100000000000001</v>
      </c>
      <c r="AB4575">
        <v>9.1</v>
      </c>
      <c r="AC4575">
        <v>2.4</v>
      </c>
      <c r="AD4575">
        <v>4</v>
      </c>
    </row>
    <row r="4576" spans="1:30" x14ac:dyDescent="0.45">
      <c r="A4576" t="s">
        <v>306</v>
      </c>
      <c r="B4576">
        <v>35380</v>
      </c>
      <c r="C4576" t="s">
        <v>718</v>
      </c>
      <c r="E4576">
        <v>61</v>
      </c>
      <c r="F4576" t="s">
        <v>52</v>
      </c>
      <c r="H4576">
        <v>1</v>
      </c>
      <c r="I4576" t="s">
        <v>32</v>
      </c>
      <c r="J4576">
        <v>1</v>
      </c>
      <c r="K4576" t="s">
        <v>32</v>
      </c>
      <c r="L4576">
        <v>0</v>
      </c>
      <c r="M4576" t="s">
        <v>32</v>
      </c>
      <c r="N4576">
        <v>2012</v>
      </c>
      <c r="O4576">
        <v>2645</v>
      </c>
      <c r="P4576">
        <v>1878656</v>
      </c>
      <c r="Q4576">
        <v>396</v>
      </c>
      <c r="R4576">
        <v>1845014</v>
      </c>
      <c r="S4576">
        <v>22155</v>
      </c>
      <c r="T4576">
        <v>885453</v>
      </c>
      <c r="U4576">
        <v>2249</v>
      </c>
      <c r="V4576">
        <v>33642</v>
      </c>
      <c r="W4576">
        <v>4.5</v>
      </c>
      <c r="X4576">
        <v>2.2000000000000002</v>
      </c>
      <c r="Y4576">
        <v>5.5</v>
      </c>
      <c r="Z4576">
        <v>2.2999999999999998</v>
      </c>
      <c r="AA4576">
        <v>1.8</v>
      </c>
      <c r="AB4576">
        <v>2.2000000000000002</v>
      </c>
      <c r="AC4576">
        <v>4.8</v>
      </c>
      <c r="AD4576">
        <v>9.9</v>
      </c>
    </row>
    <row r="4577" spans="1:30" x14ac:dyDescent="0.45">
      <c r="A4577" t="s">
        <v>306</v>
      </c>
      <c r="B4577">
        <v>35380</v>
      </c>
      <c r="C4577" t="s">
        <v>718</v>
      </c>
      <c r="E4577">
        <v>62</v>
      </c>
      <c r="F4577" t="s">
        <v>53</v>
      </c>
      <c r="H4577">
        <v>1</v>
      </c>
      <c r="I4577" t="s">
        <v>32</v>
      </c>
      <c r="J4577">
        <v>1</v>
      </c>
      <c r="K4577" t="s">
        <v>32</v>
      </c>
      <c r="L4577">
        <v>0</v>
      </c>
      <c r="M4577" t="s">
        <v>32</v>
      </c>
      <c r="N4577">
        <v>2012</v>
      </c>
      <c r="O4577">
        <v>11696</v>
      </c>
      <c r="P4577">
        <v>6739953</v>
      </c>
      <c r="Q4577">
        <v>2834</v>
      </c>
      <c r="R4577">
        <v>6378316</v>
      </c>
      <c r="S4577">
        <v>59353</v>
      </c>
      <c r="T4577">
        <v>2434713</v>
      </c>
      <c r="U4577">
        <v>8862</v>
      </c>
      <c r="V4577">
        <v>361637</v>
      </c>
      <c r="W4577">
        <v>2.2999999999999998</v>
      </c>
      <c r="X4577">
        <v>3.6</v>
      </c>
      <c r="Y4577">
        <v>4.7</v>
      </c>
      <c r="Z4577">
        <v>4.2</v>
      </c>
      <c r="AA4577">
        <v>5.2</v>
      </c>
      <c r="AB4577">
        <v>5.7</v>
      </c>
      <c r="AC4577">
        <v>2.6</v>
      </c>
      <c r="AD4577">
        <v>10.7</v>
      </c>
    </row>
    <row r="4578" spans="1:30" x14ac:dyDescent="0.45">
      <c r="A4578" t="s">
        <v>306</v>
      </c>
      <c r="B4578">
        <v>35380</v>
      </c>
      <c r="C4578" t="s">
        <v>718</v>
      </c>
      <c r="E4578">
        <v>71</v>
      </c>
      <c r="F4578" t="s">
        <v>54</v>
      </c>
      <c r="H4578">
        <v>1</v>
      </c>
      <c r="I4578" t="s">
        <v>32</v>
      </c>
      <c r="J4578">
        <v>1</v>
      </c>
      <c r="K4578" t="s">
        <v>32</v>
      </c>
      <c r="L4578">
        <v>0</v>
      </c>
      <c r="M4578" t="s">
        <v>32</v>
      </c>
      <c r="N4578">
        <v>2012</v>
      </c>
      <c r="O4578">
        <v>7040</v>
      </c>
      <c r="P4578">
        <v>1609763</v>
      </c>
      <c r="Q4578">
        <v>482</v>
      </c>
      <c r="R4578">
        <v>1463194</v>
      </c>
      <c r="S4578">
        <v>11400</v>
      </c>
      <c r="T4578">
        <v>505219</v>
      </c>
      <c r="U4578">
        <v>6558</v>
      </c>
      <c r="V4578">
        <v>146568</v>
      </c>
      <c r="W4578">
        <v>2.9</v>
      </c>
      <c r="X4578">
        <v>2</v>
      </c>
      <c r="Y4578">
        <v>7.7</v>
      </c>
      <c r="Z4578">
        <v>2</v>
      </c>
      <c r="AA4578">
        <v>3.4</v>
      </c>
      <c r="AB4578">
        <v>1.9</v>
      </c>
      <c r="AC4578">
        <v>3</v>
      </c>
      <c r="AD4578">
        <v>12.1</v>
      </c>
    </row>
    <row r="4579" spans="1:30" x14ac:dyDescent="0.45">
      <c r="A4579" t="s">
        <v>306</v>
      </c>
      <c r="B4579">
        <v>35380</v>
      </c>
      <c r="C4579" t="s">
        <v>718</v>
      </c>
      <c r="E4579">
        <v>72</v>
      </c>
      <c r="F4579" t="s">
        <v>55</v>
      </c>
      <c r="H4579">
        <v>1</v>
      </c>
      <c r="I4579" t="s">
        <v>32</v>
      </c>
      <c r="J4579">
        <v>1</v>
      </c>
      <c r="K4579" t="s">
        <v>32</v>
      </c>
      <c r="L4579">
        <v>0</v>
      </c>
      <c r="M4579" t="s">
        <v>32</v>
      </c>
      <c r="N4579">
        <v>2012</v>
      </c>
      <c r="O4579">
        <v>5517</v>
      </c>
      <c r="P4579">
        <v>4789969</v>
      </c>
      <c r="Q4579">
        <v>2656</v>
      </c>
      <c r="R4579">
        <v>4677234</v>
      </c>
      <c r="S4579">
        <v>72975</v>
      </c>
      <c r="T4579">
        <v>1338697</v>
      </c>
      <c r="U4579">
        <v>2861</v>
      </c>
      <c r="V4579">
        <v>112734</v>
      </c>
      <c r="W4579">
        <v>3.5</v>
      </c>
      <c r="X4579">
        <v>4</v>
      </c>
      <c r="Y4579">
        <v>5.0999999999999996</v>
      </c>
      <c r="Z4579">
        <v>4</v>
      </c>
      <c r="AA4579">
        <v>5.5</v>
      </c>
      <c r="AB4579">
        <v>4.2</v>
      </c>
      <c r="AC4579">
        <v>4</v>
      </c>
      <c r="AD4579">
        <v>19.8</v>
      </c>
    </row>
    <row r="4580" spans="1:30" x14ac:dyDescent="0.45">
      <c r="A4580" t="s">
        <v>306</v>
      </c>
      <c r="B4580">
        <v>35380</v>
      </c>
      <c r="C4580" t="s">
        <v>718</v>
      </c>
      <c r="E4580">
        <v>81</v>
      </c>
      <c r="F4580" t="s">
        <v>56</v>
      </c>
      <c r="G4580" t="s">
        <v>57</v>
      </c>
      <c r="H4580">
        <v>1</v>
      </c>
      <c r="I4580" t="s">
        <v>32</v>
      </c>
      <c r="J4580">
        <v>1</v>
      </c>
      <c r="K4580" t="s">
        <v>32</v>
      </c>
      <c r="L4580">
        <v>0</v>
      </c>
      <c r="M4580" t="s">
        <v>32</v>
      </c>
      <c r="N4580">
        <v>2012</v>
      </c>
      <c r="O4580">
        <v>19861</v>
      </c>
      <c r="P4580">
        <v>1715265</v>
      </c>
      <c r="Q4580">
        <v>1376</v>
      </c>
      <c r="R4580">
        <v>1331373</v>
      </c>
      <c r="S4580">
        <v>12283</v>
      </c>
      <c r="T4580">
        <v>373864</v>
      </c>
      <c r="U4580">
        <v>18486</v>
      </c>
      <c r="V4580">
        <v>383892</v>
      </c>
      <c r="W4580">
        <v>1.6</v>
      </c>
      <c r="X4580">
        <v>10</v>
      </c>
      <c r="Y4580">
        <v>7.1</v>
      </c>
      <c r="Z4580">
        <v>12.9</v>
      </c>
      <c r="AA4580">
        <v>10.199999999999999</v>
      </c>
      <c r="AB4580">
        <v>10</v>
      </c>
      <c r="AC4580">
        <v>1.9</v>
      </c>
      <c r="AD4580">
        <v>4.4000000000000004</v>
      </c>
    </row>
    <row r="4581" spans="1:30" x14ac:dyDescent="0.45">
      <c r="A4581" t="s">
        <v>307</v>
      </c>
      <c r="B4581">
        <v>35620</v>
      </c>
      <c r="C4581" t="s">
        <v>719</v>
      </c>
      <c r="E4581">
        <v>0</v>
      </c>
      <c r="F4581" t="s">
        <v>31</v>
      </c>
      <c r="H4581">
        <v>1</v>
      </c>
      <c r="I4581" t="s">
        <v>32</v>
      </c>
      <c r="J4581">
        <v>1</v>
      </c>
      <c r="K4581" t="s">
        <v>32</v>
      </c>
      <c r="L4581">
        <v>0</v>
      </c>
      <c r="M4581" t="s">
        <v>32</v>
      </c>
      <c r="N4581">
        <v>2012</v>
      </c>
      <c r="O4581">
        <v>2202062</v>
      </c>
      <c r="P4581">
        <v>2694731698</v>
      </c>
      <c r="Q4581">
        <v>468920</v>
      </c>
      <c r="R4581">
        <v>2602729262</v>
      </c>
      <c r="S4581">
        <v>7931623</v>
      </c>
      <c r="T4581">
        <v>496657688</v>
      </c>
      <c r="U4581">
        <v>1733142</v>
      </c>
      <c r="V4581">
        <v>92002435</v>
      </c>
      <c r="W4581">
        <v>0.2</v>
      </c>
      <c r="X4581">
        <v>0.5</v>
      </c>
      <c r="Y4581">
        <v>0.3</v>
      </c>
      <c r="Z4581">
        <v>0.6</v>
      </c>
      <c r="AA4581">
        <v>0.6</v>
      </c>
      <c r="AB4581">
        <v>0.4</v>
      </c>
      <c r="AC4581">
        <v>0.2</v>
      </c>
      <c r="AD4581">
        <v>1.4</v>
      </c>
    </row>
    <row r="4582" spans="1:30" x14ac:dyDescent="0.45">
      <c r="A4582" t="s">
        <v>307</v>
      </c>
      <c r="B4582">
        <v>35620</v>
      </c>
      <c r="C4582" t="s">
        <v>719</v>
      </c>
      <c r="E4582">
        <v>11</v>
      </c>
      <c r="F4582" t="s">
        <v>33</v>
      </c>
      <c r="G4582" t="s">
        <v>34</v>
      </c>
      <c r="H4582">
        <v>1</v>
      </c>
      <c r="I4582" t="s">
        <v>32</v>
      </c>
      <c r="J4582">
        <v>1</v>
      </c>
      <c r="K4582" t="s">
        <v>32</v>
      </c>
      <c r="L4582">
        <v>0</v>
      </c>
      <c r="M4582" t="s">
        <v>32</v>
      </c>
      <c r="N4582">
        <v>2012</v>
      </c>
      <c r="O4582">
        <v>3366</v>
      </c>
      <c r="P4582">
        <v>375670</v>
      </c>
      <c r="Q4582">
        <v>311</v>
      </c>
      <c r="R4582">
        <v>240319</v>
      </c>
      <c r="S4582">
        <v>1631</v>
      </c>
      <c r="T4582">
        <v>49997</v>
      </c>
      <c r="U4582">
        <v>3055</v>
      </c>
      <c r="V4582">
        <v>135350</v>
      </c>
      <c r="W4582">
        <v>5.7</v>
      </c>
      <c r="X4582">
        <v>10.3</v>
      </c>
      <c r="Y4582">
        <v>19</v>
      </c>
      <c r="Z4582">
        <v>11.8</v>
      </c>
      <c r="AA4582">
        <v>7.2</v>
      </c>
      <c r="AB4582">
        <v>5.9</v>
      </c>
      <c r="AC4582">
        <v>5.7</v>
      </c>
      <c r="AD4582">
        <v>14.3</v>
      </c>
    </row>
    <row r="4583" spans="1:30" x14ac:dyDescent="0.45">
      <c r="A4583" t="s">
        <v>307</v>
      </c>
      <c r="B4583">
        <v>35620</v>
      </c>
      <c r="C4583" t="s">
        <v>719</v>
      </c>
      <c r="E4583">
        <v>21</v>
      </c>
      <c r="F4583" t="s">
        <v>35</v>
      </c>
      <c r="H4583">
        <v>1</v>
      </c>
      <c r="I4583" t="s">
        <v>32</v>
      </c>
      <c r="J4583">
        <v>1</v>
      </c>
      <c r="K4583" t="s">
        <v>32</v>
      </c>
      <c r="L4583">
        <v>0</v>
      </c>
      <c r="M4583" t="s">
        <v>32</v>
      </c>
      <c r="N4583">
        <v>2012</v>
      </c>
      <c r="O4583">
        <v>322</v>
      </c>
      <c r="P4583">
        <v>562146</v>
      </c>
      <c r="Q4583">
        <v>86</v>
      </c>
      <c r="R4583">
        <v>547527</v>
      </c>
      <c r="S4583">
        <v>1955</v>
      </c>
      <c r="T4583">
        <v>102554</v>
      </c>
      <c r="U4583">
        <v>236</v>
      </c>
      <c r="V4583">
        <v>14620</v>
      </c>
      <c r="W4583">
        <v>17.600000000000001</v>
      </c>
      <c r="X4583">
        <v>6.2</v>
      </c>
      <c r="Y4583">
        <v>15.8</v>
      </c>
      <c r="Z4583">
        <v>5.8</v>
      </c>
      <c r="AA4583">
        <v>10</v>
      </c>
      <c r="AB4583">
        <v>8.9</v>
      </c>
      <c r="AC4583">
        <v>24.2</v>
      </c>
      <c r="AD4583">
        <v>42.3</v>
      </c>
    </row>
    <row r="4584" spans="1:30" x14ac:dyDescent="0.45">
      <c r="A4584" t="s">
        <v>307</v>
      </c>
      <c r="B4584">
        <v>35620</v>
      </c>
      <c r="C4584" t="s">
        <v>719</v>
      </c>
      <c r="E4584">
        <v>22</v>
      </c>
      <c r="F4584" t="s">
        <v>36</v>
      </c>
      <c r="H4584">
        <v>1</v>
      </c>
      <c r="I4584" t="s">
        <v>32</v>
      </c>
      <c r="J4584">
        <v>1</v>
      </c>
      <c r="K4584" t="s">
        <v>32</v>
      </c>
      <c r="L4584">
        <v>0</v>
      </c>
      <c r="M4584" t="s">
        <v>32</v>
      </c>
      <c r="N4584">
        <v>2012</v>
      </c>
      <c r="O4584">
        <v>1524</v>
      </c>
      <c r="P4584">
        <v>33451103</v>
      </c>
      <c r="Q4584">
        <v>161</v>
      </c>
      <c r="R4584">
        <v>33412377</v>
      </c>
      <c r="S4584">
        <v>39629</v>
      </c>
      <c r="T4584">
        <v>3839257</v>
      </c>
      <c r="U4584">
        <v>1363</v>
      </c>
      <c r="V4584">
        <v>38727</v>
      </c>
      <c r="W4584">
        <v>7.9</v>
      </c>
      <c r="X4584">
        <v>3.6</v>
      </c>
      <c r="Y4584">
        <v>9.9</v>
      </c>
      <c r="Z4584">
        <v>3.8</v>
      </c>
      <c r="AA4584">
        <v>4.9000000000000004</v>
      </c>
      <c r="AB4584">
        <v>4.5999999999999996</v>
      </c>
      <c r="AC4584">
        <v>8.9</v>
      </c>
      <c r="AD4584">
        <v>13.3</v>
      </c>
    </row>
    <row r="4585" spans="1:30" x14ac:dyDescent="0.45">
      <c r="A4585" t="s">
        <v>307</v>
      </c>
      <c r="B4585">
        <v>35620</v>
      </c>
      <c r="C4585" t="s">
        <v>719</v>
      </c>
      <c r="E4585">
        <v>23</v>
      </c>
      <c r="F4585" t="s">
        <v>37</v>
      </c>
      <c r="H4585">
        <v>1</v>
      </c>
      <c r="I4585" t="s">
        <v>32</v>
      </c>
      <c r="J4585">
        <v>1</v>
      </c>
      <c r="K4585" t="s">
        <v>32</v>
      </c>
      <c r="L4585">
        <v>0</v>
      </c>
      <c r="M4585" t="s">
        <v>32</v>
      </c>
      <c r="N4585">
        <v>2012</v>
      </c>
      <c r="O4585">
        <v>175041</v>
      </c>
      <c r="P4585">
        <v>101322126</v>
      </c>
      <c r="Q4585">
        <v>45606</v>
      </c>
      <c r="R4585">
        <v>95272710</v>
      </c>
      <c r="S4585">
        <v>343480</v>
      </c>
      <c r="T4585">
        <v>20380949</v>
      </c>
      <c r="U4585">
        <v>129435</v>
      </c>
      <c r="V4585">
        <v>6049416</v>
      </c>
      <c r="W4585">
        <v>0.6</v>
      </c>
      <c r="X4585">
        <v>1.8</v>
      </c>
      <c r="Y4585">
        <v>1.6</v>
      </c>
      <c r="Z4585">
        <v>2.1</v>
      </c>
      <c r="AA4585">
        <v>2.4</v>
      </c>
      <c r="AB4585">
        <v>2.6</v>
      </c>
      <c r="AC4585">
        <v>0.7</v>
      </c>
      <c r="AD4585">
        <v>4.2</v>
      </c>
    </row>
    <row r="4586" spans="1:30" x14ac:dyDescent="0.45">
      <c r="A4586" t="s">
        <v>307</v>
      </c>
      <c r="B4586">
        <v>35620</v>
      </c>
      <c r="C4586" t="s">
        <v>719</v>
      </c>
      <c r="E4586" t="s">
        <v>38</v>
      </c>
      <c r="F4586" t="s">
        <v>39</v>
      </c>
      <c r="H4586">
        <v>1</v>
      </c>
      <c r="I4586" t="s">
        <v>32</v>
      </c>
      <c r="J4586">
        <v>1</v>
      </c>
      <c r="K4586" t="s">
        <v>32</v>
      </c>
      <c r="L4586">
        <v>0</v>
      </c>
      <c r="M4586" t="s">
        <v>32</v>
      </c>
      <c r="N4586">
        <v>2012</v>
      </c>
      <c r="O4586">
        <v>32485</v>
      </c>
      <c r="P4586">
        <v>130536426</v>
      </c>
      <c r="Q4586">
        <v>16188</v>
      </c>
      <c r="R4586">
        <v>129500881</v>
      </c>
      <c r="S4586">
        <v>353166</v>
      </c>
      <c r="T4586">
        <v>19726668</v>
      </c>
      <c r="U4586">
        <v>16297</v>
      </c>
      <c r="V4586">
        <v>1035545</v>
      </c>
      <c r="W4586">
        <v>1.1000000000000001</v>
      </c>
      <c r="X4586">
        <v>1.2</v>
      </c>
      <c r="Y4586">
        <v>1.9</v>
      </c>
      <c r="Z4586">
        <v>1.2</v>
      </c>
      <c r="AA4586">
        <v>2.1</v>
      </c>
      <c r="AB4586">
        <v>1.6</v>
      </c>
      <c r="AC4586">
        <v>1.7</v>
      </c>
      <c r="AD4586">
        <v>4.0999999999999996</v>
      </c>
    </row>
    <row r="4587" spans="1:30" x14ac:dyDescent="0.45">
      <c r="A4587" t="s">
        <v>307</v>
      </c>
      <c r="B4587">
        <v>35620</v>
      </c>
      <c r="C4587" t="s">
        <v>719</v>
      </c>
      <c r="E4587">
        <v>42</v>
      </c>
      <c r="F4587" t="s">
        <v>40</v>
      </c>
      <c r="H4587">
        <v>1</v>
      </c>
      <c r="I4587" t="s">
        <v>32</v>
      </c>
      <c r="J4587">
        <v>1</v>
      </c>
      <c r="K4587" t="s">
        <v>32</v>
      </c>
      <c r="L4587">
        <v>0</v>
      </c>
      <c r="M4587" t="s">
        <v>32</v>
      </c>
      <c r="N4587">
        <v>2012</v>
      </c>
      <c r="O4587">
        <v>71172</v>
      </c>
      <c r="P4587">
        <v>675132084</v>
      </c>
      <c r="Q4587">
        <v>35691</v>
      </c>
      <c r="R4587">
        <v>670846380</v>
      </c>
      <c r="S4587">
        <v>519687</v>
      </c>
      <c r="T4587">
        <v>37048880</v>
      </c>
      <c r="U4587">
        <v>35481</v>
      </c>
      <c r="V4587">
        <v>4285705</v>
      </c>
      <c r="W4587">
        <v>0.6</v>
      </c>
      <c r="X4587">
        <v>1.9</v>
      </c>
      <c r="Y4587">
        <v>1.1000000000000001</v>
      </c>
      <c r="Z4587">
        <v>2</v>
      </c>
      <c r="AA4587">
        <v>3.6</v>
      </c>
      <c r="AB4587">
        <v>2.8</v>
      </c>
      <c r="AC4587">
        <v>1.1000000000000001</v>
      </c>
      <c r="AD4587">
        <v>3.9</v>
      </c>
    </row>
    <row r="4588" spans="1:30" x14ac:dyDescent="0.45">
      <c r="A4588" t="s">
        <v>307</v>
      </c>
      <c r="B4588">
        <v>35620</v>
      </c>
      <c r="C4588" t="s">
        <v>719</v>
      </c>
      <c r="E4588" t="s">
        <v>41</v>
      </c>
      <c r="F4588" t="s">
        <v>42</v>
      </c>
      <c r="H4588">
        <v>1</v>
      </c>
      <c r="I4588" t="s">
        <v>32</v>
      </c>
      <c r="J4588">
        <v>1</v>
      </c>
      <c r="K4588" t="s">
        <v>32</v>
      </c>
      <c r="L4588">
        <v>0</v>
      </c>
      <c r="M4588" t="s">
        <v>32</v>
      </c>
      <c r="N4588">
        <v>2012</v>
      </c>
      <c r="O4588">
        <v>173798</v>
      </c>
      <c r="P4588">
        <v>280111248</v>
      </c>
      <c r="Q4588">
        <v>61177</v>
      </c>
      <c r="R4588">
        <v>274011579</v>
      </c>
      <c r="S4588">
        <v>881783</v>
      </c>
      <c r="T4588">
        <v>25758197</v>
      </c>
      <c r="U4588">
        <v>112621</v>
      </c>
      <c r="V4588">
        <v>6099670</v>
      </c>
      <c r="W4588">
        <v>0.7</v>
      </c>
      <c r="X4588">
        <v>2.8</v>
      </c>
      <c r="Y4588">
        <v>1.1000000000000001</v>
      </c>
      <c r="Z4588">
        <v>2.9</v>
      </c>
      <c r="AA4588">
        <v>1.5</v>
      </c>
      <c r="AB4588">
        <v>2</v>
      </c>
      <c r="AC4588">
        <v>0.6</v>
      </c>
      <c r="AD4588">
        <v>6.5</v>
      </c>
    </row>
    <row r="4589" spans="1:30" x14ac:dyDescent="0.45">
      <c r="A4589" t="s">
        <v>307</v>
      </c>
      <c r="B4589">
        <v>35620</v>
      </c>
      <c r="C4589" t="s">
        <v>719</v>
      </c>
      <c r="E4589" t="s">
        <v>43</v>
      </c>
      <c r="F4589" t="s">
        <v>44</v>
      </c>
      <c r="G4589" t="s">
        <v>45</v>
      </c>
      <c r="H4589">
        <v>1</v>
      </c>
      <c r="I4589" t="s">
        <v>32</v>
      </c>
      <c r="J4589">
        <v>1</v>
      </c>
      <c r="K4589" t="s">
        <v>32</v>
      </c>
      <c r="L4589">
        <v>0</v>
      </c>
      <c r="M4589" t="s">
        <v>32</v>
      </c>
      <c r="N4589">
        <v>2012</v>
      </c>
      <c r="O4589">
        <v>131661</v>
      </c>
      <c r="P4589">
        <v>68889820</v>
      </c>
      <c r="Q4589">
        <v>13297</v>
      </c>
      <c r="R4589">
        <v>63135759</v>
      </c>
      <c r="S4589">
        <v>303077</v>
      </c>
      <c r="T4589">
        <v>13357868</v>
      </c>
      <c r="U4589">
        <v>118363</v>
      </c>
      <c r="V4589">
        <v>5754061</v>
      </c>
      <c r="W4589">
        <v>0.5</v>
      </c>
      <c r="X4589">
        <v>0.9</v>
      </c>
      <c r="Y4589">
        <v>1.2</v>
      </c>
      <c r="Z4589">
        <v>1</v>
      </c>
      <c r="AA4589">
        <v>1.1000000000000001</v>
      </c>
      <c r="AB4589">
        <v>1.3</v>
      </c>
      <c r="AC4589">
        <v>0.4</v>
      </c>
      <c r="AD4589">
        <v>1.4</v>
      </c>
    </row>
    <row r="4590" spans="1:30" x14ac:dyDescent="0.45">
      <c r="A4590" t="s">
        <v>307</v>
      </c>
      <c r="B4590">
        <v>35620</v>
      </c>
      <c r="C4590" t="s">
        <v>719</v>
      </c>
      <c r="E4590">
        <v>51</v>
      </c>
      <c r="F4590" t="s">
        <v>46</v>
      </c>
      <c r="H4590">
        <v>1</v>
      </c>
      <c r="I4590" t="s">
        <v>32</v>
      </c>
      <c r="J4590">
        <v>1</v>
      </c>
      <c r="K4590" t="s">
        <v>32</v>
      </c>
      <c r="L4590">
        <v>0</v>
      </c>
      <c r="M4590" t="s">
        <v>32</v>
      </c>
      <c r="N4590">
        <v>2012</v>
      </c>
      <c r="O4590">
        <v>40210</v>
      </c>
      <c r="P4590">
        <v>160982314</v>
      </c>
      <c r="Q4590">
        <v>7553</v>
      </c>
      <c r="R4590">
        <v>159615722</v>
      </c>
      <c r="S4590">
        <v>340642</v>
      </c>
      <c r="T4590">
        <v>30937434</v>
      </c>
      <c r="U4590">
        <v>32657</v>
      </c>
      <c r="V4590">
        <v>1366592</v>
      </c>
      <c r="W4590">
        <v>1.2</v>
      </c>
      <c r="X4590">
        <v>1.3</v>
      </c>
      <c r="Y4590">
        <v>2.1</v>
      </c>
      <c r="Z4590">
        <v>1.4</v>
      </c>
      <c r="AA4590">
        <v>1.5</v>
      </c>
      <c r="AB4590">
        <v>1.3</v>
      </c>
      <c r="AC4590">
        <v>1.1000000000000001</v>
      </c>
      <c r="AD4590">
        <v>3.6</v>
      </c>
    </row>
    <row r="4591" spans="1:30" x14ac:dyDescent="0.45">
      <c r="A4591" t="s">
        <v>307</v>
      </c>
      <c r="B4591">
        <v>35620</v>
      </c>
      <c r="C4591" t="s">
        <v>719</v>
      </c>
      <c r="E4591">
        <v>52</v>
      </c>
      <c r="F4591" t="s">
        <v>47</v>
      </c>
      <c r="G4591" t="s">
        <v>48</v>
      </c>
      <c r="H4591">
        <v>1</v>
      </c>
      <c r="I4591" t="s">
        <v>32</v>
      </c>
      <c r="J4591">
        <v>1</v>
      </c>
      <c r="K4591" t="s">
        <v>32</v>
      </c>
      <c r="L4591">
        <v>0</v>
      </c>
      <c r="M4591" t="s">
        <v>32</v>
      </c>
      <c r="N4591">
        <v>2012</v>
      </c>
      <c r="O4591">
        <v>78949</v>
      </c>
      <c r="P4591">
        <v>588016653</v>
      </c>
      <c r="Q4591">
        <v>16682</v>
      </c>
      <c r="R4591">
        <v>581355231</v>
      </c>
      <c r="S4591">
        <v>586453</v>
      </c>
      <c r="T4591">
        <v>111378552</v>
      </c>
      <c r="U4591">
        <v>62267</v>
      </c>
      <c r="V4591">
        <v>6661423</v>
      </c>
      <c r="W4591">
        <v>1</v>
      </c>
      <c r="X4591">
        <v>0.7</v>
      </c>
      <c r="Y4591">
        <v>0.9</v>
      </c>
      <c r="Z4591">
        <v>0.7</v>
      </c>
      <c r="AA4591">
        <v>1</v>
      </c>
      <c r="AB4591">
        <v>1.2</v>
      </c>
      <c r="AC4591">
        <v>1.2</v>
      </c>
      <c r="AD4591">
        <v>5.6</v>
      </c>
    </row>
    <row r="4592" spans="1:30" x14ac:dyDescent="0.45">
      <c r="A4592" t="s">
        <v>307</v>
      </c>
      <c r="B4592">
        <v>35620</v>
      </c>
      <c r="C4592" t="s">
        <v>719</v>
      </c>
      <c r="E4592">
        <v>53</v>
      </c>
      <c r="F4592" t="s">
        <v>49</v>
      </c>
      <c r="H4592">
        <v>1</v>
      </c>
      <c r="I4592" t="s">
        <v>32</v>
      </c>
      <c r="J4592">
        <v>1</v>
      </c>
      <c r="K4592" t="s">
        <v>32</v>
      </c>
      <c r="L4592">
        <v>0</v>
      </c>
      <c r="M4592" t="s">
        <v>32</v>
      </c>
      <c r="N4592">
        <v>2012</v>
      </c>
      <c r="O4592">
        <v>247692</v>
      </c>
      <c r="P4592">
        <v>90345523</v>
      </c>
      <c r="Q4592">
        <v>30522</v>
      </c>
      <c r="R4592">
        <v>64727912</v>
      </c>
      <c r="S4592">
        <v>179232</v>
      </c>
      <c r="T4592">
        <v>10137478</v>
      </c>
      <c r="U4592">
        <v>217170</v>
      </c>
      <c r="V4592">
        <v>25617611</v>
      </c>
      <c r="W4592">
        <v>0.4</v>
      </c>
      <c r="X4592">
        <v>3.2</v>
      </c>
      <c r="Y4592">
        <v>1.4</v>
      </c>
      <c r="Z4592">
        <v>5</v>
      </c>
      <c r="AA4592">
        <v>3.9</v>
      </c>
      <c r="AB4592">
        <v>5.0999999999999996</v>
      </c>
      <c r="AC4592">
        <v>0.5</v>
      </c>
      <c r="AD4592">
        <v>1.8</v>
      </c>
    </row>
    <row r="4593" spans="1:30" x14ac:dyDescent="0.45">
      <c r="A4593" t="s">
        <v>307</v>
      </c>
      <c r="B4593">
        <v>35620</v>
      </c>
      <c r="C4593" t="s">
        <v>719</v>
      </c>
      <c r="E4593">
        <v>54</v>
      </c>
      <c r="F4593" t="s">
        <v>50</v>
      </c>
      <c r="H4593">
        <v>1</v>
      </c>
      <c r="I4593" t="s">
        <v>32</v>
      </c>
      <c r="J4593">
        <v>1</v>
      </c>
      <c r="K4593" t="s">
        <v>32</v>
      </c>
      <c r="L4593">
        <v>0</v>
      </c>
      <c r="M4593" t="s">
        <v>32</v>
      </c>
      <c r="N4593">
        <v>2012</v>
      </c>
      <c r="O4593">
        <v>342462</v>
      </c>
      <c r="P4593">
        <v>188004298</v>
      </c>
      <c r="Q4593">
        <v>67062</v>
      </c>
      <c r="R4593">
        <v>173748548</v>
      </c>
      <c r="S4593">
        <v>722740</v>
      </c>
      <c r="T4593">
        <v>61456681</v>
      </c>
      <c r="U4593">
        <v>275400</v>
      </c>
      <c r="V4593">
        <v>14255751</v>
      </c>
      <c r="W4593">
        <v>0.4</v>
      </c>
      <c r="X4593">
        <v>0.8</v>
      </c>
      <c r="Y4593">
        <v>0.6</v>
      </c>
      <c r="Z4593">
        <v>0.7</v>
      </c>
      <c r="AA4593">
        <v>1.2</v>
      </c>
      <c r="AB4593">
        <v>1</v>
      </c>
      <c r="AC4593">
        <v>0.4</v>
      </c>
      <c r="AD4593">
        <v>3.1</v>
      </c>
    </row>
    <row r="4594" spans="1:30" x14ac:dyDescent="0.45">
      <c r="A4594" t="s">
        <v>307</v>
      </c>
      <c r="B4594">
        <v>35620</v>
      </c>
      <c r="C4594" t="s">
        <v>719</v>
      </c>
      <c r="E4594">
        <v>55</v>
      </c>
      <c r="F4594" t="s">
        <v>59</v>
      </c>
      <c r="H4594">
        <v>1</v>
      </c>
      <c r="I4594" t="s">
        <v>32</v>
      </c>
      <c r="J4594">
        <v>1</v>
      </c>
      <c r="K4594" t="s">
        <v>32</v>
      </c>
      <c r="L4594">
        <v>0</v>
      </c>
      <c r="M4594" t="s">
        <v>32</v>
      </c>
      <c r="N4594">
        <v>2012</v>
      </c>
      <c r="O4594">
        <v>1905</v>
      </c>
      <c r="P4594">
        <v>32907291</v>
      </c>
      <c r="Q4594">
        <v>1905</v>
      </c>
      <c r="R4594">
        <v>32907291</v>
      </c>
      <c r="S4594">
        <v>269350</v>
      </c>
      <c r="T4594">
        <v>33664533</v>
      </c>
      <c r="U4594">
        <v>0</v>
      </c>
      <c r="V4594">
        <v>0</v>
      </c>
      <c r="W4594">
        <v>2.7</v>
      </c>
      <c r="X4594">
        <v>1.9</v>
      </c>
      <c r="Y4594">
        <v>2.8</v>
      </c>
      <c r="Z4594">
        <v>2</v>
      </c>
      <c r="AA4594">
        <v>0.7</v>
      </c>
      <c r="AB4594">
        <v>1</v>
      </c>
      <c r="AC4594">
        <v>0</v>
      </c>
      <c r="AD4594">
        <v>0</v>
      </c>
    </row>
    <row r="4595" spans="1:30" x14ac:dyDescent="0.45">
      <c r="A4595" t="s">
        <v>307</v>
      </c>
      <c r="B4595">
        <v>35620</v>
      </c>
      <c r="C4595" t="s">
        <v>719</v>
      </c>
      <c r="E4595">
        <v>56</v>
      </c>
      <c r="F4595" t="s">
        <v>51</v>
      </c>
      <c r="H4595">
        <v>1</v>
      </c>
      <c r="I4595" t="s">
        <v>32</v>
      </c>
      <c r="J4595">
        <v>1</v>
      </c>
      <c r="K4595" t="s">
        <v>32</v>
      </c>
      <c r="L4595">
        <v>0</v>
      </c>
      <c r="M4595" t="s">
        <v>32</v>
      </c>
      <c r="N4595">
        <v>2012</v>
      </c>
      <c r="O4595">
        <v>143321</v>
      </c>
      <c r="P4595">
        <v>59826022</v>
      </c>
      <c r="Q4595">
        <v>26185</v>
      </c>
      <c r="R4595">
        <v>57272286</v>
      </c>
      <c r="S4595">
        <v>694102</v>
      </c>
      <c r="T4595">
        <v>28534210</v>
      </c>
      <c r="U4595">
        <v>117136</v>
      </c>
      <c r="V4595">
        <v>2553736</v>
      </c>
      <c r="W4595">
        <v>0.6</v>
      </c>
      <c r="X4595">
        <v>2</v>
      </c>
      <c r="Y4595">
        <v>1.6</v>
      </c>
      <c r="Z4595">
        <v>2.1</v>
      </c>
      <c r="AA4595">
        <v>5.9</v>
      </c>
      <c r="AB4595">
        <v>2</v>
      </c>
      <c r="AC4595">
        <v>0.8</v>
      </c>
      <c r="AD4595">
        <v>4.5</v>
      </c>
    </row>
    <row r="4596" spans="1:30" x14ac:dyDescent="0.45">
      <c r="A4596" t="s">
        <v>307</v>
      </c>
      <c r="B4596">
        <v>35620</v>
      </c>
      <c r="C4596" t="s">
        <v>719</v>
      </c>
      <c r="E4596">
        <v>61</v>
      </c>
      <c r="F4596" t="s">
        <v>52</v>
      </c>
      <c r="H4596">
        <v>1</v>
      </c>
      <c r="I4596" t="s">
        <v>32</v>
      </c>
      <c r="J4596">
        <v>1</v>
      </c>
      <c r="K4596" t="s">
        <v>32</v>
      </c>
      <c r="L4596">
        <v>0</v>
      </c>
      <c r="M4596" t="s">
        <v>32</v>
      </c>
      <c r="N4596">
        <v>2012</v>
      </c>
      <c r="O4596">
        <v>63106</v>
      </c>
      <c r="P4596">
        <v>30950713</v>
      </c>
      <c r="Q4596">
        <v>8127</v>
      </c>
      <c r="R4596">
        <v>30074283</v>
      </c>
      <c r="S4596">
        <v>335120</v>
      </c>
      <c r="T4596">
        <v>13698575</v>
      </c>
      <c r="U4596">
        <v>54979</v>
      </c>
      <c r="V4596">
        <v>876430</v>
      </c>
      <c r="W4596">
        <v>1.3</v>
      </c>
      <c r="X4596">
        <v>0.6</v>
      </c>
      <c r="Y4596">
        <v>1.6</v>
      </c>
      <c r="Z4596">
        <v>0.5</v>
      </c>
      <c r="AA4596">
        <v>0.7</v>
      </c>
      <c r="AB4596">
        <v>0.6</v>
      </c>
      <c r="AC4596">
        <v>1.4</v>
      </c>
      <c r="AD4596">
        <v>4.8</v>
      </c>
    </row>
    <row r="4597" spans="1:30" x14ac:dyDescent="0.45">
      <c r="A4597" t="s">
        <v>307</v>
      </c>
      <c r="B4597">
        <v>35620</v>
      </c>
      <c r="C4597" t="s">
        <v>719</v>
      </c>
      <c r="E4597">
        <v>62</v>
      </c>
      <c r="F4597" t="s">
        <v>53</v>
      </c>
      <c r="H4597">
        <v>1</v>
      </c>
      <c r="I4597" t="s">
        <v>32</v>
      </c>
      <c r="J4597">
        <v>1</v>
      </c>
      <c r="K4597" t="s">
        <v>32</v>
      </c>
      <c r="L4597">
        <v>0</v>
      </c>
      <c r="M4597" t="s">
        <v>32</v>
      </c>
      <c r="N4597">
        <v>2012</v>
      </c>
      <c r="O4597">
        <v>233219</v>
      </c>
      <c r="P4597">
        <v>155561065</v>
      </c>
      <c r="Q4597">
        <v>51978</v>
      </c>
      <c r="R4597">
        <v>148119517</v>
      </c>
      <c r="S4597">
        <v>1356701</v>
      </c>
      <c r="T4597">
        <v>60964346</v>
      </c>
      <c r="U4597">
        <v>181241</v>
      </c>
      <c r="V4597">
        <v>7441548</v>
      </c>
      <c r="W4597">
        <v>0.6</v>
      </c>
      <c r="X4597">
        <v>1.2</v>
      </c>
      <c r="Y4597">
        <v>1.2</v>
      </c>
      <c r="Z4597">
        <v>1.3</v>
      </c>
      <c r="AA4597">
        <v>1.3</v>
      </c>
      <c r="AB4597">
        <v>1.3</v>
      </c>
      <c r="AC4597">
        <v>0.5</v>
      </c>
      <c r="AD4597">
        <v>3.7</v>
      </c>
    </row>
    <row r="4598" spans="1:30" x14ac:dyDescent="0.45">
      <c r="A4598" t="s">
        <v>307</v>
      </c>
      <c r="B4598">
        <v>35620</v>
      </c>
      <c r="C4598" t="s">
        <v>719</v>
      </c>
      <c r="E4598">
        <v>71</v>
      </c>
      <c r="F4598" t="s">
        <v>54</v>
      </c>
      <c r="H4598">
        <v>1</v>
      </c>
      <c r="I4598" t="s">
        <v>32</v>
      </c>
      <c r="J4598">
        <v>1</v>
      </c>
      <c r="K4598" t="s">
        <v>32</v>
      </c>
      <c r="L4598">
        <v>0</v>
      </c>
      <c r="M4598" t="s">
        <v>32</v>
      </c>
      <c r="N4598">
        <v>2012</v>
      </c>
      <c r="O4598">
        <v>135417</v>
      </c>
      <c r="P4598">
        <v>25550526</v>
      </c>
      <c r="Q4598">
        <v>10447</v>
      </c>
      <c r="R4598">
        <v>21686121</v>
      </c>
      <c r="S4598">
        <v>163076</v>
      </c>
      <c r="T4598">
        <v>7078557</v>
      </c>
      <c r="U4598">
        <v>124970</v>
      </c>
      <c r="V4598">
        <v>3864405</v>
      </c>
      <c r="W4598">
        <v>0.6</v>
      </c>
      <c r="X4598">
        <v>1.8</v>
      </c>
      <c r="Y4598">
        <v>2.5</v>
      </c>
      <c r="Z4598">
        <v>2.2999999999999998</v>
      </c>
      <c r="AA4598">
        <v>2.2000000000000002</v>
      </c>
      <c r="AB4598">
        <v>1.6</v>
      </c>
      <c r="AC4598">
        <v>0.6</v>
      </c>
      <c r="AD4598">
        <v>3.1</v>
      </c>
    </row>
    <row r="4599" spans="1:30" x14ac:dyDescent="0.45">
      <c r="A4599" t="s">
        <v>307</v>
      </c>
      <c r="B4599">
        <v>35620</v>
      </c>
      <c r="C4599" t="s">
        <v>719</v>
      </c>
      <c r="E4599">
        <v>72</v>
      </c>
      <c r="F4599" t="s">
        <v>55</v>
      </c>
      <c r="H4599">
        <v>1</v>
      </c>
      <c r="I4599" t="s">
        <v>32</v>
      </c>
      <c r="J4599">
        <v>1</v>
      </c>
      <c r="K4599" t="s">
        <v>32</v>
      </c>
      <c r="L4599">
        <v>0</v>
      </c>
      <c r="M4599" t="s">
        <v>32</v>
      </c>
      <c r="N4599">
        <v>2012</v>
      </c>
      <c r="O4599">
        <v>73645</v>
      </c>
      <c r="P4599">
        <v>50114392</v>
      </c>
      <c r="Q4599">
        <v>42687</v>
      </c>
      <c r="R4599">
        <v>49129397</v>
      </c>
      <c r="S4599">
        <v>649159</v>
      </c>
      <c r="T4599">
        <v>13571367</v>
      </c>
      <c r="U4599">
        <v>30958</v>
      </c>
      <c r="V4599">
        <v>984995</v>
      </c>
      <c r="W4599">
        <v>0.7</v>
      </c>
      <c r="X4599">
        <v>2.8</v>
      </c>
      <c r="Y4599">
        <v>1.1000000000000001</v>
      </c>
      <c r="Z4599">
        <v>3</v>
      </c>
      <c r="AA4599">
        <v>2.2999999999999998</v>
      </c>
      <c r="AB4599">
        <v>2.6</v>
      </c>
      <c r="AC4599">
        <v>1</v>
      </c>
      <c r="AD4599">
        <v>7.9</v>
      </c>
    </row>
    <row r="4600" spans="1:30" x14ac:dyDescent="0.45">
      <c r="A4600" t="s">
        <v>307</v>
      </c>
      <c r="B4600">
        <v>35620</v>
      </c>
      <c r="C4600" t="s">
        <v>719</v>
      </c>
      <c r="E4600">
        <v>81</v>
      </c>
      <c r="F4600" t="s">
        <v>56</v>
      </c>
      <c r="G4600" t="s">
        <v>57</v>
      </c>
      <c r="H4600">
        <v>1</v>
      </c>
      <c r="I4600" t="s">
        <v>32</v>
      </c>
      <c r="J4600">
        <v>1</v>
      </c>
      <c r="K4600" t="s">
        <v>32</v>
      </c>
      <c r="L4600">
        <v>0</v>
      </c>
      <c r="M4600" t="s">
        <v>32</v>
      </c>
      <c r="N4600">
        <v>2012</v>
      </c>
      <c r="O4600">
        <v>256251</v>
      </c>
      <c r="P4600">
        <v>21971794</v>
      </c>
      <c r="Q4600">
        <v>36775</v>
      </c>
      <c r="R4600">
        <v>17023361</v>
      </c>
      <c r="S4600">
        <v>190094</v>
      </c>
      <c r="T4600">
        <v>4951826</v>
      </c>
      <c r="U4600">
        <v>219476</v>
      </c>
      <c r="V4600">
        <v>4948433</v>
      </c>
      <c r="W4600">
        <v>0.5</v>
      </c>
      <c r="X4600">
        <v>2.2000000000000002</v>
      </c>
      <c r="Y4600">
        <v>1.1000000000000001</v>
      </c>
      <c r="Z4600">
        <v>2.8</v>
      </c>
      <c r="AA4600">
        <v>3.1</v>
      </c>
      <c r="AB4600">
        <v>2.7</v>
      </c>
      <c r="AC4600">
        <v>0.5</v>
      </c>
      <c r="AD4600">
        <v>2.2999999999999998</v>
      </c>
    </row>
    <row r="4601" spans="1:30" x14ac:dyDescent="0.45">
      <c r="A4601" t="s">
        <v>307</v>
      </c>
      <c r="B4601">
        <v>35620</v>
      </c>
      <c r="C4601" t="s">
        <v>719</v>
      </c>
      <c r="E4601">
        <v>99</v>
      </c>
      <c r="F4601" t="s">
        <v>76</v>
      </c>
      <c r="H4601">
        <v>1</v>
      </c>
      <c r="I4601" t="s">
        <v>32</v>
      </c>
      <c r="J4601">
        <v>1</v>
      </c>
      <c r="K4601" t="s">
        <v>32</v>
      </c>
      <c r="L4601">
        <v>0</v>
      </c>
      <c r="M4601" t="s">
        <v>32</v>
      </c>
      <c r="N4601">
        <v>2012</v>
      </c>
      <c r="O4601">
        <v>501</v>
      </c>
      <c r="P4601">
        <v>120482</v>
      </c>
      <c r="Q4601">
        <v>465</v>
      </c>
      <c r="R4601">
        <v>102064</v>
      </c>
      <c r="S4601">
        <v>544</v>
      </c>
      <c r="T4601">
        <v>19759</v>
      </c>
      <c r="U4601">
        <v>36</v>
      </c>
      <c r="V4601">
        <v>18419</v>
      </c>
      <c r="W4601">
        <v>9.1</v>
      </c>
      <c r="X4601">
        <v>8.5</v>
      </c>
      <c r="Y4601">
        <v>8.5</v>
      </c>
      <c r="Z4601">
        <v>8.6999999999999993</v>
      </c>
      <c r="AA4601">
        <v>25.5</v>
      </c>
      <c r="AB4601">
        <v>8.6999999999999993</v>
      </c>
      <c r="AC4601">
        <v>66.5</v>
      </c>
      <c r="AD4601">
        <v>43.8</v>
      </c>
    </row>
    <row r="4602" spans="1:30" x14ac:dyDescent="0.45">
      <c r="A4602" t="s">
        <v>308</v>
      </c>
      <c r="B4602">
        <v>35660</v>
      </c>
      <c r="C4602" t="s">
        <v>720</v>
      </c>
      <c r="E4602">
        <v>0</v>
      </c>
      <c r="F4602" t="s">
        <v>31</v>
      </c>
      <c r="H4602">
        <v>1</v>
      </c>
      <c r="I4602" t="s">
        <v>32</v>
      </c>
      <c r="J4602">
        <v>1</v>
      </c>
      <c r="K4602" t="s">
        <v>32</v>
      </c>
      <c r="L4602">
        <v>0</v>
      </c>
      <c r="M4602" t="s">
        <v>32</v>
      </c>
      <c r="N4602">
        <v>2012</v>
      </c>
      <c r="O4602">
        <v>13394</v>
      </c>
      <c r="P4602">
        <v>11397066</v>
      </c>
      <c r="Q4602">
        <v>3085</v>
      </c>
      <c r="R4602">
        <v>10987036</v>
      </c>
      <c r="S4602">
        <v>51828</v>
      </c>
      <c r="T4602">
        <v>1967369</v>
      </c>
      <c r="U4602">
        <v>10309</v>
      </c>
      <c r="V4602">
        <v>410030</v>
      </c>
      <c r="W4602">
        <v>5.4</v>
      </c>
      <c r="X4602">
        <v>10.3</v>
      </c>
      <c r="Y4602">
        <v>4.5999999999999996</v>
      </c>
      <c r="Z4602">
        <v>10.8</v>
      </c>
      <c r="AA4602">
        <v>8.6</v>
      </c>
      <c r="AB4602">
        <v>8.6999999999999993</v>
      </c>
      <c r="AC4602">
        <v>6.1</v>
      </c>
      <c r="AD4602">
        <v>12.8</v>
      </c>
    </row>
    <row r="4603" spans="1:30" x14ac:dyDescent="0.45">
      <c r="A4603" t="s">
        <v>308</v>
      </c>
      <c r="B4603">
        <v>35660</v>
      </c>
      <c r="C4603" t="s">
        <v>720</v>
      </c>
      <c r="E4603">
        <v>11</v>
      </c>
      <c r="F4603" t="s">
        <v>33</v>
      </c>
      <c r="G4603" t="s">
        <v>34</v>
      </c>
      <c r="H4603">
        <v>1</v>
      </c>
      <c r="I4603" t="s">
        <v>32</v>
      </c>
      <c r="J4603">
        <v>1</v>
      </c>
      <c r="K4603" t="s">
        <v>32</v>
      </c>
      <c r="L4603">
        <v>0</v>
      </c>
      <c r="M4603" t="s">
        <v>32</v>
      </c>
      <c r="N4603">
        <v>2012</v>
      </c>
      <c r="O4603">
        <v>119</v>
      </c>
      <c r="Q4603">
        <v>19</v>
      </c>
      <c r="U4603">
        <v>100</v>
      </c>
      <c r="W4603">
        <v>42.1</v>
      </c>
      <c r="Y4603">
        <v>130.30000000000001</v>
      </c>
      <c r="AC4603">
        <v>43</v>
      </c>
    </row>
    <row r="4604" spans="1:30" x14ac:dyDescent="0.45">
      <c r="A4604" t="s">
        <v>308</v>
      </c>
      <c r="B4604">
        <v>35660</v>
      </c>
      <c r="C4604" t="s">
        <v>720</v>
      </c>
      <c r="E4604">
        <v>23</v>
      </c>
      <c r="F4604" t="s">
        <v>37</v>
      </c>
      <c r="H4604">
        <v>1</v>
      </c>
      <c r="I4604" t="s">
        <v>32</v>
      </c>
      <c r="J4604">
        <v>1</v>
      </c>
      <c r="K4604" t="s">
        <v>32</v>
      </c>
      <c r="L4604">
        <v>0</v>
      </c>
      <c r="M4604" t="s">
        <v>32</v>
      </c>
      <c r="N4604">
        <v>2012</v>
      </c>
      <c r="O4604">
        <v>1754</v>
      </c>
      <c r="P4604">
        <v>349020</v>
      </c>
      <c r="Q4604">
        <v>343</v>
      </c>
      <c r="R4604">
        <v>261389</v>
      </c>
      <c r="S4604">
        <v>1212</v>
      </c>
      <c r="T4604">
        <v>52251</v>
      </c>
      <c r="U4604">
        <v>1412</v>
      </c>
      <c r="W4604">
        <v>16.7</v>
      </c>
      <c r="X4604">
        <v>23.4</v>
      </c>
      <c r="Y4604">
        <v>27.7</v>
      </c>
      <c r="Z4604">
        <v>23.9</v>
      </c>
      <c r="AA4604">
        <v>25.3</v>
      </c>
      <c r="AB4604">
        <v>21.1</v>
      </c>
      <c r="AC4604">
        <v>17.2</v>
      </c>
    </row>
    <row r="4605" spans="1:30" x14ac:dyDescent="0.45">
      <c r="A4605" t="s">
        <v>308</v>
      </c>
      <c r="B4605">
        <v>35660</v>
      </c>
      <c r="C4605" t="s">
        <v>720</v>
      </c>
      <c r="E4605" t="s">
        <v>38</v>
      </c>
      <c r="F4605" t="s">
        <v>39</v>
      </c>
      <c r="H4605">
        <v>1</v>
      </c>
      <c r="I4605" t="s">
        <v>32</v>
      </c>
      <c r="J4605">
        <v>1</v>
      </c>
      <c r="K4605" t="s">
        <v>32</v>
      </c>
      <c r="L4605">
        <v>0</v>
      </c>
      <c r="M4605" t="s">
        <v>32</v>
      </c>
      <c r="N4605">
        <v>2012</v>
      </c>
      <c r="O4605">
        <v>617</v>
      </c>
      <c r="P4605">
        <v>2310058</v>
      </c>
      <c r="Q4605">
        <v>295</v>
      </c>
      <c r="R4605">
        <v>2289270</v>
      </c>
      <c r="S4605">
        <v>9681</v>
      </c>
      <c r="T4605">
        <v>434115</v>
      </c>
      <c r="U4605">
        <v>322</v>
      </c>
      <c r="V4605">
        <v>20788</v>
      </c>
      <c r="W4605">
        <v>14.7</v>
      </c>
      <c r="X4605">
        <v>26.6</v>
      </c>
      <c r="Y4605">
        <v>19.2</v>
      </c>
      <c r="Z4605">
        <v>27.9</v>
      </c>
      <c r="AA4605">
        <v>38</v>
      </c>
      <c r="AB4605">
        <v>32.700000000000003</v>
      </c>
      <c r="AC4605">
        <v>31.4</v>
      </c>
      <c r="AD4605">
        <v>20.9</v>
      </c>
    </row>
    <row r="4606" spans="1:30" x14ac:dyDescent="0.45">
      <c r="A4606" t="s">
        <v>308</v>
      </c>
      <c r="B4606">
        <v>35660</v>
      </c>
      <c r="C4606" t="s">
        <v>720</v>
      </c>
      <c r="E4606">
        <v>42</v>
      </c>
      <c r="F4606" t="s">
        <v>40</v>
      </c>
      <c r="H4606">
        <v>1</v>
      </c>
      <c r="I4606" t="s">
        <v>32</v>
      </c>
      <c r="J4606">
        <v>1</v>
      </c>
      <c r="K4606" t="s">
        <v>32</v>
      </c>
      <c r="L4606">
        <v>0</v>
      </c>
      <c r="M4606" t="s">
        <v>32</v>
      </c>
      <c r="N4606">
        <v>2012</v>
      </c>
      <c r="O4606">
        <v>259</v>
      </c>
      <c r="P4606">
        <v>2488495</v>
      </c>
      <c r="Q4606">
        <v>144</v>
      </c>
      <c r="R4606">
        <v>2475937</v>
      </c>
      <c r="S4606">
        <v>1229</v>
      </c>
      <c r="T4606">
        <v>54128</v>
      </c>
      <c r="U4606">
        <v>114</v>
      </c>
      <c r="W4606">
        <v>19.600000000000001</v>
      </c>
      <c r="X4606">
        <v>7</v>
      </c>
      <c r="Y4606">
        <v>28.3</v>
      </c>
      <c r="Z4606">
        <v>7.2</v>
      </c>
      <c r="AA4606">
        <v>21</v>
      </c>
      <c r="AB4606">
        <v>11.4</v>
      </c>
      <c r="AC4606">
        <v>28.8</v>
      </c>
    </row>
    <row r="4607" spans="1:30" x14ac:dyDescent="0.45">
      <c r="A4607" t="s">
        <v>308</v>
      </c>
      <c r="B4607">
        <v>35660</v>
      </c>
      <c r="C4607" t="s">
        <v>720</v>
      </c>
      <c r="E4607" t="s">
        <v>41</v>
      </c>
      <c r="F4607" t="s">
        <v>42</v>
      </c>
      <c r="H4607">
        <v>1</v>
      </c>
      <c r="I4607" t="s">
        <v>32</v>
      </c>
      <c r="J4607">
        <v>1</v>
      </c>
      <c r="K4607" t="s">
        <v>32</v>
      </c>
      <c r="L4607">
        <v>0</v>
      </c>
      <c r="M4607" t="s">
        <v>32</v>
      </c>
      <c r="N4607">
        <v>2012</v>
      </c>
      <c r="O4607">
        <v>1532</v>
      </c>
      <c r="P4607">
        <v>2228861</v>
      </c>
      <c r="Q4607">
        <v>495</v>
      </c>
      <c r="R4607">
        <v>2146364</v>
      </c>
      <c r="S4607">
        <v>7650</v>
      </c>
      <c r="T4607">
        <v>192339</v>
      </c>
      <c r="U4607">
        <v>1037</v>
      </c>
      <c r="V4607">
        <v>82497</v>
      </c>
      <c r="W4607">
        <v>13.2</v>
      </c>
      <c r="X4607">
        <v>27.2</v>
      </c>
      <c r="Y4607">
        <v>13.4</v>
      </c>
      <c r="Z4607">
        <v>29.5</v>
      </c>
      <c r="AA4607">
        <v>16.399999999999999</v>
      </c>
      <c r="AB4607">
        <v>27.6</v>
      </c>
      <c r="AC4607">
        <v>17.5</v>
      </c>
      <c r="AD4607">
        <v>25.1</v>
      </c>
    </row>
    <row r="4608" spans="1:30" x14ac:dyDescent="0.45">
      <c r="A4608" t="s">
        <v>308</v>
      </c>
      <c r="B4608">
        <v>35660</v>
      </c>
      <c r="C4608" t="s">
        <v>720</v>
      </c>
      <c r="E4608" t="s">
        <v>43</v>
      </c>
      <c r="F4608" t="s">
        <v>44</v>
      </c>
      <c r="G4608" t="s">
        <v>45</v>
      </c>
      <c r="H4608">
        <v>1</v>
      </c>
      <c r="I4608" t="s">
        <v>32</v>
      </c>
      <c r="J4608">
        <v>1</v>
      </c>
      <c r="K4608" t="s">
        <v>32</v>
      </c>
      <c r="L4608">
        <v>0</v>
      </c>
      <c r="M4608" t="s">
        <v>32</v>
      </c>
      <c r="N4608">
        <v>2012</v>
      </c>
      <c r="O4608">
        <v>493</v>
      </c>
      <c r="P4608">
        <v>325476</v>
      </c>
      <c r="Q4608">
        <v>74</v>
      </c>
      <c r="R4608">
        <v>302394</v>
      </c>
      <c r="S4608">
        <v>1112</v>
      </c>
      <c r="T4608">
        <v>55088</v>
      </c>
      <c r="U4608">
        <v>419</v>
      </c>
      <c r="V4608">
        <v>23082</v>
      </c>
      <c r="W4608">
        <v>18.899999999999999</v>
      </c>
      <c r="X4608">
        <v>8.3000000000000007</v>
      </c>
      <c r="Y4608">
        <v>41.6</v>
      </c>
      <c r="Z4608">
        <v>8.5</v>
      </c>
      <c r="AA4608">
        <v>16.399999999999999</v>
      </c>
      <c r="AB4608">
        <v>8.6999999999999993</v>
      </c>
      <c r="AC4608">
        <v>18.399999999999999</v>
      </c>
      <c r="AD4608">
        <v>37.700000000000003</v>
      </c>
    </row>
    <row r="4609" spans="1:30" x14ac:dyDescent="0.45">
      <c r="A4609" t="s">
        <v>308</v>
      </c>
      <c r="B4609">
        <v>35660</v>
      </c>
      <c r="C4609" t="s">
        <v>720</v>
      </c>
      <c r="E4609">
        <v>51</v>
      </c>
      <c r="F4609" t="s">
        <v>46</v>
      </c>
      <c r="H4609">
        <v>1</v>
      </c>
      <c r="I4609" t="s">
        <v>32</v>
      </c>
      <c r="J4609">
        <v>1</v>
      </c>
      <c r="K4609" t="s">
        <v>32</v>
      </c>
      <c r="L4609">
        <v>0</v>
      </c>
      <c r="M4609" t="s">
        <v>32</v>
      </c>
      <c r="N4609">
        <v>2012</v>
      </c>
      <c r="O4609">
        <v>149</v>
      </c>
      <c r="P4609">
        <v>91209</v>
      </c>
      <c r="Q4609">
        <v>19</v>
      </c>
      <c r="R4609">
        <v>88951</v>
      </c>
      <c r="S4609">
        <v>474</v>
      </c>
      <c r="T4609">
        <v>17823</v>
      </c>
      <c r="U4609">
        <v>130</v>
      </c>
      <c r="V4609">
        <v>2257</v>
      </c>
      <c r="W4609">
        <v>38.799999999999997</v>
      </c>
      <c r="X4609">
        <v>3.4</v>
      </c>
      <c r="Y4609">
        <v>21</v>
      </c>
      <c r="Z4609">
        <v>3.6</v>
      </c>
      <c r="AA4609">
        <v>4.8</v>
      </c>
      <c r="AB4609">
        <v>3.4</v>
      </c>
      <c r="AC4609">
        <v>42.7</v>
      </c>
      <c r="AD4609">
        <v>14.5</v>
      </c>
    </row>
    <row r="4610" spans="1:30" x14ac:dyDescent="0.45">
      <c r="A4610" t="s">
        <v>308</v>
      </c>
      <c r="B4610">
        <v>35660</v>
      </c>
      <c r="C4610" t="s">
        <v>720</v>
      </c>
      <c r="E4610">
        <v>52</v>
      </c>
      <c r="F4610" t="s">
        <v>47</v>
      </c>
      <c r="G4610" t="s">
        <v>48</v>
      </c>
      <c r="H4610">
        <v>1</v>
      </c>
      <c r="I4610" t="s">
        <v>32</v>
      </c>
      <c r="J4610">
        <v>1</v>
      </c>
      <c r="K4610" t="s">
        <v>32</v>
      </c>
      <c r="L4610">
        <v>0</v>
      </c>
      <c r="M4610" t="s">
        <v>32</v>
      </c>
      <c r="N4610">
        <v>2012</v>
      </c>
      <c r="O4610">
        <v>365</v>
      </c>
      <c r="P4610">
        <v>290954</v>
      </c>
      <c r="Q4610">
        <v>167</v>
      </c>
      <c r="R4610">
        <v>283433</v>
      </c>
      <c r="S4610">
        <v>1417</v>
      </c>
      <c r="T4610">
        <v>71450</v>
      </c>
      <c r="U4610">
        <v>199</v>
      </c>
      <c r="V4610">
        <v>7521</v>
      </c>
      <c r="W4610">
        <v>26.8</v>
      </c>
      <c r="X4610">
        <v>6.7</v>
      </c>
      <c r="Y4610">
        <v>42.9</v>
      </c>
      <c r="Z4610">
        <v>6.9</v>
      </c>
      <c r="AA4610">
        <v>11.5</v>
      </c>
      <c r="AB4610">
        <v>14.9</v>
      </c>
      <c r="AC4610">
        <v>36.1</v>
      </c>
      <c r="AD4610">
        <v>39.1</v>
      </c>
    </row>
    <row r="4611" spans="1:30" x14ac:dyDescent="0.45">
      <c r="A4611" t="s">
        <v>308</v>
      </c>
      <c r="B4611">
        <v>35660</v>
      </c>
      <c r="C4611" t="s">
        <v>720</v>
      </c>
      <c r="E4611">
        <v>53</v>
      </c>
      <c r="F4611" t="s">
        <v>49</v>
      </c>
      <c r="H4611">
        <v>1</v>
      </c>
      <c r="I4611" t="s">
        <v>32</v>
      </c>
      <c r="J4611">
        <v>1</v>
      </c>
      <c r="K4611" t="s">
        <v>32</v>
      </c>
      <c r="L4611">
        <v>0</v>
      </c>
      <c r="M4611" t="s">
        <v>32</v>
      </c>
      <c r="N4611">
        <v>2012</v>
      </c>
      <c r="O4611">
        <v>1129</v>
      </c>
      <c r="P4611">
        <v>113702</v>
      </c>
      <c r="Q4611">
        <v>148</v>
      </c>
      <c r="R4611">
        <v>61035</v>
      </c>
      <c r="S4611">
        <v>384</v>
      </c>
      <c r="T4611">
        <v>12601</v>
      </c>
      <c r="U4611">
        <v>981</v>
      </c>
      <c r="V4611">
        <v>52667</v>
      </c>
      <c r="W4611">
        <v>16.3</v>
      </c>
      <c r="X4611">
        <v>15.5</v>
      </c>
      <c r="Y4611">
        <v>43.9</v>
      </c>
      <c r="Z4611">
        <v>34.200000000000003</v>
      </c>
      <c r="AA4611">
        <v>26</v>
      </c>
      <c r="AB4611">
        <v>22.6</v>
      </c>
      <c r="AC4611">
        <v>19.3</v>
      </c>
      <c r="AD4611">
        <v>24.4</v>
      </c>
    </row>
    <row r="4612" spans="1:30" x14ac:dyDescent="0.45">
      <c r="A4612" t="s">
        <v>308</v>
      </c>
      <c r="B4612">
        <v>35660</v>
      </c>
      <c r="C4612" t="s">
        <v>720</v>
      </c>
      <c r="E4612">
        <v>54</v>
      </c>
      <c r="F4612" t="s">
        <v>50</v>
      </c>
      <c r="H4612">
        <v>1</v>
      </c>
      <c r="I4612" t="s">
        <v>32</v>
      </c>
      <c r="J4612">
        <v>1</v>
      </c>
      <c r="K4612" t="s">
        <v>32</v>
      </c>
      <c r="L4612">
        <v>0</v>
      </c>
      <c r="M4612" t="s">
        <v>32</v>
      </c>
      <c r="N4612">
        <v>2012</v>
      </c>
      <c r="O4612">
        <v>1399</v>
      </c>
      <c r="P4612">
        <v>332110</v>
      </c>
      <c r="Q4612">
        <v>182</v>
      </c>
      <c r="R4612">
        <v>304744</v>
      </c>
      <c r="S4612">
        <v>1966</v>
      </c>
      <c r="T4612">
        <v>111244</v>
      </c>
      <c r="U4612">
        <v>1217</v>
      </c>
      <c r="V4612">
        <v>27367</v>
      </c>
      <c r="W4612">
        <v>15.2</v>
      </c>
      <c r="X4612">
        <v>7.2</v>
      </c>
      <c r="Y4612">
        <v>24.1</v>
      </c>
      <c r="Z4612">
        <v>7.9</v>
      </c>
      <c r="AA4612">
        <v>8.4</v>
      </c>
      <c r="AB4612">
        <v>8.1999999999999993</v>
      </c>
      <c r="AC4612">
        <v>15.7</v>
      </c>
      <c r="AD4612">
        <v>15.7</v>
      </c>
    </row>
    <row r="4613" spans="1:30" x14ac:dyDescent="0.45">
      <c r="A4613" t="s">
        <v>308</v>
      </c>
      <c r="B4613">
        <v>35660</v>
      </c>
      <c r="C4613" t="s">
        <v>720</v>
      </c>
      <c r="E4613">
        <v>56</v>
      </c>
      <c r="F4613" t="s">
        <v>51</v>
      </c>
      <c r="H4613">
        <v>1</v>
      </c>
      <c r="I4613" t="s">
        <v>32</v>
      </c>
      <c r="J4613">
        <v>1</v>
      </c>
      <c r="K4613" t="s">
        <v>32</v>
      </c>
      <c r="L4613">
        <v>0</v>
      </c>
      <c r="M4613" t="s">
        <v>32</v>
      </c>
      <c r="N4613">
        <v>2012</v>
      </c>
      <c r="O4613">
        <v>1306</v>
      </c>
      <c r="P4613">
        <v>246958</v>
      </c>
      <c r="Q4613">
        <v>302</v>
      </c>
      <c r="R4613">
        <v>231261</v>
      </c>
      <c r="S4613">
        <v>3532</v>
      </c>
      <c r="T4613">
        <v>96825</v>
      </c>
      <c r="U4613">
        <v>1004</v>
      </c>
      <c r="V4613">
        <v>15697</v>
      </c>
      <c r="W4613">
        <v>26.4</v>
      </c>
      <c r="X4613">
        <v>16.7</v>
      </c>
      <c r="Y4613">
        <v>20.3</v>
      </c>
      <c r="Z4613">
        <v>18.8</v>
      </c>
      <c r="AA4613">
        <v>32.299999999999997</v>
      </c>
      <c r="AB4613">
        <v>29.1</v>
      </c>
      <c r="AC4613">
        <v>30.2</v>
      </c>
      <c r="AD4613">
        <v>29.1</v>
      </c>
    </row>
    <row r="4614" spans="1:30" x14ac:dyDescent="0.45">
      <c r="A4614" t="s">
        <v>308</v>
      </c>
      <c r="B4614">
        <v>35660</v>
      </c>
      <c r="C4614" t="s">
        <v>720</v>
      </c>
      <c r="E4614">
        <v>61</v>
      </c>
      <c r="F4614" t="s">
        <v>52</v>
      </c>
      <c r="H4614">
        <v>1</v>
      </c>
      <c r="I4614" t="s">
        <v>32</v>
      </c>
      <c r="J4614">
        <v>1</v>
      </c>
      <c r="K4614" t="s">
        <v>32</v>
      </c>
      <c r="L4614">
        <v>0</v>
      </c>
      <c r="M4614" t="s">
        <v>32</v>
      </c>
      <c r="N4614">
        <v>2012</v>
      </c>
      <c r="O4614">
        <v>202</v>
      </c>
      <c r="P4614">
        <v>85161</v>
      </c>
      <c r="Q4614">
        <v>14</v>
      </c>
      <c r="U4614">
        <v>188</v>
      </c>
      <c r="W4614">
        <v>30.3</v>
      </c>
      <c r="X4614">
        <v>11.6</v>
      </c>
      <c r="Y4614">
        <v>0</v>
      </c>
      <c r="AC4614">
        <v>31</v>
      </c>
    </row>
    <row r="4615" spans="1:30" x14ac:dyDescent="0.45">
      <c r="A4615" t="s">
        <v>308</v>
      </c>
      <c r="B4615">
        <v>35660</v>
      </c>
      <c r="C4615" t="s">
        <v>720</v>
      </c>
      <c r="E4615">
        <v>62</v>
      </c>
      <c r="F4615" t="s">
        <v>53</v>
      </c>
      <c r="H4615">
        <v>1</v>
      </c>
      <c r="I4615" t="s">
        <v>32</v>
      </c>
      <c r="J4615">
        <v>1</v>
      </c>
      <c r="K4615" t="s">
        <v>32</v>
      </c>
      <c r="L4615">
        <v>0</v>
      </c>
      <c r="M4615" t="s">
        <v>32</v>
      </c>
      <c r="N4615">
        <v>2012</v>
      </c>
      <c r="O4615">
        <v>1196</v>
      </c>
      <c r="P4615">
        <v>817416</v>
      </c>
      <c r="Q4615">
        <v>290</v>
      </c>
      <c r="R4615">
        <v>785559</v>
      </c>
      <c r="S4615">
        <v>9001</v>
      </c>
      <c r="T4615">
        <v>311491</v>
      </c>
      <c r="U4615">
        <v>906</v>
      </c>
      <c r="V4615">
        <v>31857</v>
      </c>
      <c r="W4615">
        <v>10.3</v>
      </c>
      <c r="X4615">
        <v>7.5</v>
      </c>
      <c r="Y4615">
        <v>16.399999999999999</v>
      </c>
      <c r="Z4615">
        <v>7.9</v>
      </c>
      <c r="AA4615">
        <v>5.5</v>
      </c>
      <c r="AB4615">
        <v>9</v>
      </c>
      <c r="AC4615">
        <v>12.4</v>
      </c>
      <c r="AD4615">
        <v>34.6</v>
      </c>
    </row>
    <row r="4616" spans="1:30" x14ac:dyDescent="0.45">
      <c r="A4616" t="s">
        <v>308</v>
      </c>
      <c r="B4616">
        <v>35660</v>
      </c>
      <c r="C4616" t="s">
        <v>720</v>
      </c>
      <c r="E4616">
        <v>71</v>
      </c>
      <c r="F4616" t="s">
        <v>54</v>
      </c>
      <c r="H4616">
        <v>1</v>
      </c>
      <c r="I4616" t="s">
        <v>32</v>
      </c>
      <c r="J4616">
        <v>1</v>
      </c>
      <c r="K4616" t="s">
        <v>32</v>
      </c>
      <c r="L4616">
        <v>0</v>
      </c>
      <c r="M4616" t="s">
        <v>32</v>
      </c>
      <c r="N4616">
        <v>2012</v>
      </c>
      <c r="O4616">
        <v>552</v>
      </c>
      <c r="P4616">
        <v>43529</v>
      </c>
      <c r="Q4616">
        <v>103</v>
      </c>
      <c r="R4616">
        <v>37302</v>
      </c>
      <c r="S4616">
        <v>1050</v>
      </c>
      <c r="T4616">
        <v>11630</v>
      </c>
      <c r="U4616">
        <v>449</v>
      </c>
      <c r="V4616">
        <v>6227</v>
      </c>
      <c r="W4616">
        <v>19.2</v>
      </c>
      <c r="X4616">
        <v>18.399999999999999</v>
      </c>
      <c r="Y4616">
        <v>49.1</v>
      </c>
      <c r="Z4616">
        <v>24.1</v>
      </c>
      <c r="AA4616">
        <v>30</v>
      </c>
      <c r="AB4616">
        <v>17.399999999999999</v>
      </c>
      <c r="AC4616">
        <v>22.1</v>
      </c>
      <c r="AD4616">
        <v>35.700000000000003</v>
      </c>
    </row>
    <row r="4617" spans="1:30" x14ac:dyDescent="0.45">
      <c r="A4617" t="s">
        <v>308</v>
      </c>
      <c r="B4617">
        <v>35660</v>
      </c>
      <c r="C4617" t="s">
        <v>720</v>
      </c>
      <c r="E4617">
        <v>72</v>
      </c>
      <c r="F4617" t="s">
        <v>55</v>
      </c>
      <c r="H4617">
        <v>1</v>
      </c>
      <c r="I4617" t="s">
        <v>32</v>
      </c>
      <c r="J4617">
        <v>1</v>
      </c>
      <c r="K4617" t="s">
        <v>32</v>
      </c>
      <c r="L4617">
        <v>0</v>
      </c>
      <c r="M4617" t="s">
        <v>32</v>
      </c>
      <c r="N4617">
        <v>2012</v>
      </c>
      <c r="O4617">
        <v>499</v>
      </c>
      <c r="P4617">
        <v>235189</v>
      </c>
      <c r="Q4617">
        <v>305</v>
      </c>
      <c r="R4617">
        <v>226354</v>
      </c>
      <c r="S4617">
        <v>4977</v>
      </c>
      <c r="T4617">
        <v>69379</v>
      </c>
      <c r="U4617">
        <v>195</v>
      </c>
      <c r="V4617">
        <v>8835</v>
      </c>
      <c r="W4617">
        <v>26.3</v>
      </c>
      <c r="X4617">
        <v>22.2</v>
      </c>
      <c r="Y4617">
        <v>24.7</v>
      </c>
      <c r="Z4617">
        <v>24.1</v>
      </c>
      <c r="AA4617">
        <v>25.6</v>
      </c>
      <c r="AB4617">
        <v>29.6</v>
      </c>
      <c r="AC4617">
        <v>49.1</v>
      </c>
      <c r="AD4617">
        <v>23.5</v>
      </c>
    </row>
    <row r="4618" spans="1:30" x14ac:dyDescent="0.45">
      <c r="A4618" t="s">
        <v>308</v>
      </c>
      <c r="B4618">
        <v>35660</v>
      </c>
      <c r="C4618" t="s">
        <v>720</v>
      </c>
      <c r="E4618">
        <v>81</v>
      </c>
      <c r="F4618" t="s">
        <v>56</v>
      </c>
      <c r="G4618" t="s">
        <v>57</v>
      </c>
      <c r="H4618">
        <v>1</v>
      </c>
      <c r="I4618" t="s">
        <v>32</v>
      </c>
      <c r="J4618">
        <v>1</v>
      </c>
      <c r="K4618" t="s">
        <v>32</v>
      </c>
      <c r="L4618">
        <v>0</v>
      </c>
      <c r="M4618" t="s">
        <v>32</v>
      </c>
      <c r="N4618">
        <v>2012</v>
      </c>
      <c r="O4618">
        <v>1819</v>
      </c>
      <c r="P4618">
        <v>157886</v>
      </c>
      <c r="Q4618">
        <v>195</v>
      </c>
      <c r="U4618">
        <v>1623</v>
      </c>
      <c r="V4618">
        <v>26067</v>
      </c>
      <c r="W4618">
        <v>11.7</v>
      </c>
      <c r="X4618">
        <v>45.8</v>
      </c>
      <c r="Y4618">
        <v>45.6</v>
      </c>
      <c r="AC4618">
        <v>10.6</v>
      </c>
      <c r="AD4618">
        <v>18.8</v>
      </c>
    </row>
    <row r="4619" spans="1:30" x14ac:dyDescent="0.45">
      <c r="A4619" t="s">
        <v>309</v>
      </c>
      <c r="B4619">
        <v>35840</v>
      </c>
      <c r="C4619" t="s">
        <v>721</v>
      </c>
      <c r="E4619">
        <v>0</v>
      </c>
      <c r="F4619" t="s">
        <v>31</v>
      </c>
      <c r="H4619">
        <v>1</v>
      </c>
      <c r="I4619" t="s">
        <v>32</v>
      </c>
      <c r="J4619">
        <v>1</v>
      </c>
      <c r="K4619" t="s">
        <v>32</v>
      </c>
      <c r="L4619">
        <v>0</v>
      </c>
      <c r="M4619" t="s">
        <v>32</v>
      </c>
      <c r="N4619">
        <v>2012</v>
      </c>
      <c r="O4619">
        <v>73211</v>
      </c>
      <c r="P4619">
        <v>40339751</v>
      </c>
      <c r="Q4619">
        <v>17138</v>
      </c>
      <c r="R4619">
        <v>37794894</v>
      </c>
      <c r="S4619">
        <v>212529</v>
      </c>
      <c r="T4619">
        <v>7572172</v>
      </c>
      <c r="U4619">
        <v>56073</v>
      </c>
      <c r="V4619">
        <v>2544857</v>
      </c>
      <c r="W4619">
        <v>2.2000000000000002</v>
      </c>
      <c r="X4619">
        <v>2.6</v>
      </c>
      <c r="Y4619">
        <v>4.2</v>
      </c>
      <c r="Z4619">
        <v>2.9</v>
      </c>
      <c r="AA4619">
        <v>2.7</v>
      </c>
      <c r="AB4619">
        <v>2.1</v>
      </c>
      <c r="AC4619">
        <v>2.4</v>
      </c>
      <c r="AD4619">
        <v>3.2</v>
      </c>
    </row>
    <row r="4620" spans="1:30" x14ac:dyDescent="0.45">
      <c r="A4620" t="s">
        <v>309</v>
      </c>
      <c r="B4620">
        <v>35840</v>
      </c>
      <c r="C4620" t="s">
        <v>721</v>
      </c>
      <c r="E4620">
        <v>11</v>
      </c>
      <c r="F4620" t="s">
        <v>33</v>
      </c>
      <c r="G4620" t="s">
        <v>34</v>
      </c>
      <c r="H4620">
        <v>1</v>
      </c>
      <c r="I4620" t="s">
        <v>32</v>
      </c>
      <c r="J4620">
        <v>1</v>
      </c>
      <c r="K4620" t="s">
        <v>32</v>
      </c>
      <c r="L4620">
        <v>0</v>
      </c>
      <c r="M4620" t="s">
        <v>32</v>
      </c>
      <c r="N4620">
        <v>2012</v>
      </c>
      <c r="O4620">
        <v>417</v>
      </c>
      <c r="P4620">
        <v>160395</v>
      </c>
      <c r="Q4620">
        <v>27</v>
      </c>
      <c r="R4620">
        <v>151125</v>
      </c>
      <c r="S4620">
        <v>1736</v>
      </c>
      <c r="T4620">
        <v>33469</v>
      </c>
      <c r="U4620">
        <v>389</v>
      </c>
      <c r="V4620">
        <v>9270</v>
      </c>
      <c r="W4620">
        <v>21.2</v>
      </c>
      <c r="X4620">
        <v>7.7</v>
      </c>
      <c r="Y4620">
        <v>95.9</v>
      </c>
      <c r="Z4620">
        <v>8</v>
      </c>
      <c r="AA4620">
        <v>8.1999999999999993</v>
      </c>
      <c r="AB4620">
        <v>8</v>
      </c>
      <c r="AC4620">
        <v>19</v>
      </c>
      <c r="AD4620">
        <v>39.9</v>
      </c>
    </row>
    <row r="4621" spans="1:30" x14ac:dyDescent="0.45">
      <c r="A4621" t="s">
        <v>309</v>
      </c>
      <c r="B4621">
        <v>35840</v>
      </c>
      <c r="C4621" t="s">
        <v>721</v>
      </c>
      <c r="E4621">
        <v>21</v>
      </c>
      <c r="F4621" t="s">
        <v>35</v>
      </c>
      <c r="H4621">
        <v>1</v>
      </c>
      <c r="I4621" t="s">
        <v>32</v>
      </c>
      <c r="J4621">
        <v>1</v>
      </c>
      <c r="K4621" t="s">
        <v>32</v>
      </c>
      <c r="L4621">
        <v>0</v>
      </c>
      <c r="M4621" t="s">
        <v>32</v>
      </c>
      <c r="N4621">
        <v>2012</v>
      </c>
      <c r="O4621">
        <v>43</v>
      </c>
      <c r="P4621">
        <v>201304</v>
      </c>
      <c r="Q4621">
        <v>10</v>
      </c>
      <c r="R4621">
        <v>199146</v>
      </c>
      <c r="S4621">
        <v>211</v>
      </c>
      <c r="T4621">
        <v>13123</v>
      </c>
      <c r="U4621">
        <v>33</v>
      </c>
      <c r="V4621">
        <v>2158</v>
      </c>
      <c r="W4621">
        <v>43.5</v>
      </c>
      <c r="X4621">
        <v>9.4</v>
      </c>
      <c r="Y4621">
        <v>29.2</v>
      </c>
      <c r="Z4621">
        <v>9.9</v>
      </c>
      <c r="AA4621">
        <v>8.6999999999999993</v>
      </c>
      <c r="AB4621">
        <v>8.3000000000000007</v>
      </c>
      <c r="AC4621">
        <v>56.7</v>
      </c>
      <c r="AD4621">
        <v>41.7</v>
      </c>
    </row>
    <row r="4622" spans="1:30" x14ac:dyDescent="0.45">
      <c r="A4622" t="s">
        <v>309</v>
      </c>
      <c r="B4622">
        <v>35840</v>
      </c>
      <c r="C4622" t="s">
        <v>721</v>
      </c>
      <c r="E4622">
        <v>23</v>
      </c>
      <c r="F4622" t="s">
        <v>37</v>
      </c>
      <c r="H4622">
        <v>1</v>
      </c>
      <c r="I4622" t="s">
        <v>32</v>
      </c>
      <c r="J4622">
        <v>1</v>
      </c>
      <c r="K4622" t="s">
        <v>32</v>
      </c>
      <c r="L4622">
        <v>0</v>
      </c>
      <c r="M4622" t="s">
        <v>32</v>
      </c>
      <c r="N4622">
        <v>2012</v>
      </c>
      <c r="O4622">
        <v>7213</v>
      </c>
      <c r="P4622">
        <v>3013523</v>
      </c>
      <c r="Q4622">
        <v>2446</v>
      </c>
      <c r="R4622">
        <v>2794946</v>
      </c>
      <c r="S4622">
        <v>12546</v>
      </c>
      <c r="T4622">
        <v>485915</v>
      </c>
      <c r="U4622">
        <v>4768</v>
      </c>
      <c r="V4622">
        <v>218577</v>
      </c>
      <c r="W4622">
        <v>6.5</v>
      </c>
      <c r="X4622">
        <v>19.8</v>
      </c>
      <c r="Y4622">
        <v>9.4</v>
      </c>
      <c r="Z4622">
        <v>22.1</v>
      </c>
      <c r="AA4622">
        <v>14.6</v>
      </c>
      <c r="AB4622">
        <v>17.899999999999999</v>
      </c>
      <c r="AC4622">
        <v>7.1</v>
      </c>
      <c r="AD4622">
        <v>11.5</v>
      </c>
    </row>
    <row r="4623" spans="1:30" x14ac:dyDescent="0.45">
      <c r="A4623" t="s">
        <v>309</v>
      </c>
      <c r="B4623">
        <v>35840</v>
      </c>
      <c r="C4623" t="s">
        <v>721</v>
      </c>
      <c r="E4623" t="s">
        <v>38</v>
      </c>
      <c r="F4623" t="s">
        <v>39</v>
      </c>
      <c r="H4623">
        <v>1</v>
      </c>
      <c r="I4623" t="s">
        <v>32</v>
      </c>
      <c r="J4623">
        <v>1</v>
      </c>
      <c r="K4623" t="s">
        <v>32</v>
      </c>
      <c r="L4623">
        <v>0</v>
      </c>
      <c r="M4623" t="s">
        <v>32</v>
      </c>
      <c r="N4623">
        <v>2012</v>
      </c>
      <c r="O4623">
        <v>1371</v>
      </c>
      <c r="P4623">
        <v>3782059</v>
      </c>
      <c r="Q4623">
        <v>606</v>
      </c>
      <c r="R4623">
        <v>3739230</v>
      </c>
      <c r="S4623">
        <v>14390</v>
      </c>
      <c r="T4623">
        <v>700764</v>
      </c>
      <c r="U4623">
        <v>765</v>
      </c>
      <c r="V4623">
        <v>42829</v>
      </c>
      <c r="W4623">
        <v>12.3</v>
      </c>
      <c r="X4623">
        <v>4.7</v>
      </c>
      <c r="Y4623">
        <v>7.4</v>
      </c>
      <c r="Z4623">
        <v>5.0999999999999996</v>
      </c>
      <c r="AA4623">
        <v>4</v>
      </c>
      <c r="AB4623">
        <v>3.5</v>
      </c>
      <c r="AC4623">
        <v>20</v>
      </c>
      <c r="AD4623">
        <v>38.9</v>
      </c>
    </row>
    <row r="4624" spans="1:30" x14ac:dyDescent="0.45">
      <c r="A4624" t="s">
        <v>309</v>
      </c>
      <c r="B4624">
        <v>35840</v>
      </c>
      <c r="C4624" t="s">
        <v>721</v>
      </c>
      <c r="E4624">
        <v>42</v>
      </c>
      <c r="F4624" t="s">
        <v>40</v>
      </c>
      <c r="H4624">
        <v>1</v>
      </c>
      <c r="I4624" t="s">
        <v>32</v>
      </c>
      <c r="J4624">
        <v>1</v>
      </c>
      <c r="K4624" t="s">
        <v>32</v>
      </c>
      <c r="L4624">
        <v>0</v>
      </c>
      <c r="M4624" t="s">
        <v>32</v>
      </c>
      <c r="N4624">
        <v>2012</v>
      </c>
      <c r="O4624">
        <v>1780</v>
      </c>
      <c r="P4624">
        <v>5725253</v>
      </c>
      <c r="Q4624">
        <v>851</v>
      </c>
      <c r="R4624">
        <v>5663434</v>
      </c>
      <c r="S4624">
        <v>8602</v>
      </c>
      <c r="T4624">
        <v>349005</v>
      </c>
      <c r="U4624">
        <v>929</v>
      </c>
      <c r="V4624">
        <v>61820</v>
      </c>
      <c r="W4624">
        <v>12</v>
      </c>
      <c r="X4624">
        <v>6.3</v>
      </c>
      <c r="Y4624">
        <v>10.3</v>
      </c>
      <c r="Z4624">
        <v>6.7</v>
      </c>
      <c r="AA4624">
        <v>9.4</v>
      </c>
      <c r="AB4624">
        <v>9.3000000000000007</v>
      </c>
      <c r="AC4624">
        <v>16.600000000000001</v>
      </c>
      <c r="AD4624">
        <v>26</v>
      </c>
    </row>
    <row r="4625" spans="1:30" x14ac:dyDescent="0.45">
      <c r="A4625" t="s">
        <v>309</v>
      </c>
      <c r="B4625">
        <v>35840</v>
      </c>
      <c r="C4625" t="s">
        <v>721</v>
      </c>
      <c r="E4625" t="s">
        <v>41</v>
      </c>
      <c r="F4625" t="s">
        <v>42</v>
      </c>
      <c r="H4625">
        <v>1</v>
      </c>
      <c r="I4625" t="s">
        <v>32</v>
      </c>
      <c r="J4625">
        <v>1</v>
      </c>
      <c r="K4625" t="s">
        <v>32</v>
      </c>
      <c r="L4625">
        <v>0</v>
      </c>
      <c r="M4625" t="s">
        <v>32</v>
      </c>
      <c r="N4625">
        <v>2012</v>
      </c>
      <c r="O4625">
        <v>6102</v>
      </c>
      <c r="P4625">
        <v>9732757</v>
      </c>
      <c r="Q4625">
        <v>1942</v>
      </c>
      <c r="R4625">
        <v>9534659</v>
      </c>
      <c r="S4625">
        <v>36309</v>
      </c>
      <c r="T4625">
        <v>888645</v>
      </c>
      <c r="U4625">
        <v>4160</v>
      </c>
      <c r="V4625">
        <v>198098</v>
      </c>
      <c r="W4625">
        <v>4</v>
      </c>
      <c r="X4625">
        <v>5.5</v>
      </c>
      <c r="Y4625">
        <v>7.1</v>
      </c>
      <c r="Z4625">
        <v>5.5</v>
      </c>
      <c r="AA4625">
        <v>2.8</v>
      </c>
      <c r="AB4625">
        <v>3.6</v>
      </c>
      <c r="AC4625">
        <v>5.0999999999999996</v>
      </c>
      <c r="AD4625">
        <v>19.899999999999999</v>
      </c>
    </row>
    <row r="4626" spans="1:30" x14ac:dyDescent="0.45">
      <c r="A4626" t="s">
        <v>309</v>
      </c>
      <c r="B4626">
        <v>35840</v>
      </c>
      <c r="C4626" t="s">
        <v>721</v>
      </c>
      <c r="E4626" t="s">
        <v>43</v>
      </c>
      <c r="F4626" t="s">
        <v>44</v>
      </c>
      <c r="G4626" t="s">
        <v>45</v>
      </c>
      <c r="H4626">
        <v>1</v>
      </c>
      <c r="I4626" t="s">
        <v>32</v>
      </c>
      <c r="J4626">
        <v>1</v>
      </c>
      <c r="K4626" t="s">
        <v>32</v>
      </c>
      <c r="L4626">
        <v>0</v>
      </c>
      <c r="M4626" t="s">
        <v>32</v>
      </c>
      <c r="N4626">
        <v>2012</v>
      </c>
      <c r="O4626">
        <v>1759</v>
      </c>
      <c r="P4626">
        <v>466020</v>
      </c>
      <c r="Q4626">
        <v>328</v>
      </c>
      <c r="R4626">
        <v>373775</v>
      </c>
      <c r="S4626">
        <v>3412</v>
      </c>
      <c r="T4626">
        <v>95920</v>
      </c>
      <c r="U4626">
        <v>1432</v>
      </c>
      <c r="V4626">
        <v>92245</v>
      </c>
      <c r="W4626">
        <v>6.4</v>
      </c>
      <c r="X4626">
        <v>6.4</v>
      </c>
      <c r="Y4626">
        <v>14.9</v>
      </c>
      <c r="Z4626">
        <v>7.3</v>
      </c>
      <c r="AA4626">
        <v>8.6</v>
      </c>
      <c r="AB4626">
        <v>7</v>
      </c>
      <c r="AC4626">
        <v>7.1</v>
      </c>
      <c r="AD4626">
        <v>32</v>
      </c>
    </row>
    <row r="4627" spans="1:30" x14ac:dyDescent="0.45">
      <c r="A4627" t="s">
        <v>309</v>
      </c>
      <c r="B4627">
        <v>35840</v>
      </c>
      <c r="C4627" t="s">
        <v>721</v>
      </c>
      <c r="E4627">
        <v>51</v>
      </c>
      <c r="F4627" t="s">
        <v>46</v>
      </c>
      <c r="H4627">
        <v>1</v>
      </c>
      <c r="I4627" t="s">
        <v>32</v>
      </c>
      <c r="J4627">
        <v>1</v>
      </c>
      <c r="K4627" t="s">
        <v>32</v>
      </c>
      <c r="L4627">
        <v>0</v>
      </c>
      <c r="M4627" t="s">
        <v>32</v>
      </c>
      <c r="N4627">
        <v>2012</v>
      </c>
      <c r="O4627">
        <v>951</v>
      </c>
      <c r="P4627">
        <v>821444</v>
      </c>
      <c r="Q4627">
        <v>196</v>
      </c>
      <c r="R4627">
        <v>795274</v>
      </c>
      <c r="S4627">
        <v>3532</v>
      </c>
      <c r="T4627">
        <v>170336</v>
      </c>
      <c r="U4627">
        <v>755</v>
      </c>
      <c r="V4627">
        <v>26169</v>
      </c>
      <c r="W4627">
        <v>17.2</v>
      </c>
      <c r="X4627">
        <v>3.4</v>
      </c>
      <c r="Y4627">
        <v>13.9</v>
      </c>
      <c r="Z4627">
        <v>3.5</v>
      </c>
      <c r="AA4627">
        <v>6.1</v>
      </c>
      <c r="AB4627">
        <v>5.6</v>
      </c>
      <c r="AC4627">
        <v>21</v>
      </c>
      <c r="AD4627">
        <v>34.5</v>
      </c>
    </row>
    <row r="4628" spans="1:30" x14ac:dyDescent="0.45">
      <c r="A4628" t="s">
        <v>309</v>
      </c>
      <c r="B4628">
        <v>35840</v>
      </c>
      <c r="C4628" t="s">
        <v>721</v>
      </c>
      <c r="E4628">
        <v>52</v>
      </c>
      <c r="F4628" t="s">
        <v>47</v>
      </c>
      <c r="G4628" t="s">
        <v>48</v>
      </c>
      <c r="H4628">
        <v>1</v>
      </c>
      <c r="I4628" t="s">
        <v>32</v>
      </c>
      <c r="J4628">
        <v>1</v>
      </c>
      <c r="K4628" t="s">
        <v>32</v>
      </c>
      <c r="L4628">
        <v>0</v>
      </c>
      <c r="M4628" t="s">
        <v>32</v>
      </c>
      <c r="N4628">
        <v>2012</v>
      </c>
      <c r="O4628">
        <v>3467</v>
      </c>
      <c r="P4628">
        <v>2459073</v>
      </c>
      <c r="Q4628">
        <v>778</v>
      </c>
      <c r="R4628">
        <v>2232174</v>
      </c>
      <c r="S4628">
        <v>8001</v>
      </c>
      <c r="T4628">
        <v>522897</v>
      </c>
      <c r="U4628">
        <v>2688</v>
      </c>
      <c r="V4628">
        <v>226899</v>
      </c>
      <c r="W4628">
        <v>8.4</v>
      </c>
      <c r="X4628">
        <v>4</v>
      </c>
      <c r="Y4628">
        <v>14.9</v>
      </c>
      <c r="Z4628">
        <v>4.5</v>
      </c>
      <c r="AA4628">
        <v>5.5</v>
      </c>
      <c r="AB4628">
        <v>4.2</v>
      </c>
      <c r="AC4628">
        <v>11.2</v>
      </c>
      <c r="AD4628">
        <v>16</v>
      </c>
    </row>
    <row r="4629" spans="1:30" x14ac:dyDescent="0.45">
      <c r="A4629" t="s">
        <v>309</v>
      </c>
      <c r="B4629">
        <v>35840</v>
      </c>
      <c r="C4629" t="s">
        <v>721</v>
      </c>
      <c r="E4629">
        <v>53</v>
      </c>
      <c r="F4629" t="s">
        <v>49</v>
      </c>
      <c r="H4629">
        <v>1</v>
      </c>
      <c r="I4629" t="s">
        <v>32</v>
      </c>
      <c r="J4629">
        <v>1</v>
      </c>
      <c r="K4629" t="s">
        <v>32</v>
      </c>
      <c r="L4629">
        <v>0</v>
      </c>
      <c r="M4629" t="s">
        <v>32</v>
      </c>
      <c r="N4629">
        <v>2012</v>
      </c>
      <c r="O4629">
        <v>10154</v>
      </c>
      <c r="P4629">
        <v>1676354</v>
      </c>
      <c r="Q4629">
        <v>1106</v>
      </c>
      <c r="R4629">
        <v>1030737</v>
      </c>
      <c r="S4629">
        <v>5601</v>
      </c>
      <c r="T4629">
        <v>200797</v>
      </c>
      <c r="U4629">
        <v>9048</v>
      </c>
      <c r="V4629">
        <v>645617</v>
      </c>
      <c r="W4629">
        <v>6.5</v>
      </c>
      <c r="X4629">
        <v>9.8000000000000007</v>
      </c>
      <c r="Y4629">
        <v>11.2</v>
      </c>
      <c r="Z4629">
        <v>13.5</v>
      </c>
      <c r="AA4629">
        <v>25.2</v>
      </c>
      <c r="AB4629">
        <v>19.3</v>
      </c>
      <c r="AC4629">
        <v>6.8</v>
      </c>
      <c r="AD4629">
        <v>11.1</v>
      </c>
    </row>
    <row r="4630" spans="1:30" x14ac:dyDescent="0.45">
      <c r="A4630" t="s">
        <v>309</v>
      </c>
      <c r="B4630">
        <v>35840</v>
      </c>
      <c r="C4630" t="s">
        <v>721</v>
      </c>
      <c r="E4630">
        <v>54</v>
      </c>
      <c r="F4630" t="s">
        <v>50</v>
      </c>
      <c r="H4630">
        <v>1</v>
      </c>
      <c r="I4630" t="s">
        <v>32</v>
      </c>
      <c r="J4630">
        <v>1</v>
      </c>
      <c r="K4630" t="s">
        <v>32</v>
      </c>
      <c r="L4630">
        <v>0</v>
      </c>
      <c r="M4630" t="s">
        <v>32</v>
      </c>
      <c r="N4630">
        <v>2012</v>
      </c>
      <c r="O4630">
        <v>10700</v>
      </c>
      <c r="P4630">
        <v>2292662</v>
      </c>
      <c r="Q4630">
        <v>2657</v>
      </c>
      <c r="R4630">
        <v>1943921</v>
      </c>
      <c r="S4630">
        <v>20110</v>
      </c>
      <c r="T4630">
        <v>814849</v>
      </c>
      <c r="U4630">
        <v>8043</v>
      </c>
      <c r="V4630">
        <v>348741</v>
      </c>
      <c r="W4630">
        <v>6.2</v>
      </c>
      <c r="X4630">
        <v>9.1999999999999993</v>
      </c>
      <c r="Y4630">
        <v>6.7</v>
      </c>
      <c r="Z4630">
        <v>10.8</v>
      </c>
      <c r="AA4630">
        <v>7.3</v>
      </c>
      <c r="AB4630">
        <v>9.3000000000000007</v>
      </c>
      <c r="AC4630">
        <v>7.4</v>
      </c>
      <c r="AD4630">
        <v>13.1</v>
      </c>
    </row>
    <row r="4631" spans="1:30" x14ac:dyDescent="0.45">
      <c r="A4631" t="s">
        <v>309</v>
      </c>
      <c r="B4631">
        <v>35840</v>
      </c>
      <c r="C4631" t="s">
        <v>721</v>
      </c>
      <c r="E4631">
        <v>55</v>
      </c>
      <c r="F4631" t="s">
        <v>59</v>
      </c>
      <c r="H4631">
        <v>1</v>
      </c>
      <c r="I4631" t="s">
        <v>32</v>
      </c>
      <c r="J4631">
        <v>1</v>
      </c>
      <c r="K4631" t="s">
        <v>32</v>
      </c>
      <c r="L4631">
        <v>0</v>
      </c>
      <c r="M4631" t="s">
        <v>32</v>
      </c>
      <c r="N4631">
        <v>2012</v>
      </c>
      <c r="O4631">
        <v>50</v>
      </c>
      <c r="P4631">
        <v>224621</v>
      </c>
      <c r="Q4631">
        <v>50</v>
      </c>
      <c r="R4631">
        <v>224621</v>
      </c>
      <c r="S4631">
        <v>2726</v>
      </c>
      <c r="T4631">
        <v>162465</v>
      </c>
      <c r="U4631">
        <v>0</v>
      </c>
      <c r="V4631">
        <v>0</v>
      </c>
      <c r="W4631">
        <v>0</v>
      </c>
      <c r="X4631">
        <v>2.7</v>
      </c>
      <c r="Y4631">
        <v>0</v>
      </c>
      <c r="Z4631">
        <v>2.8</v>
      </c>
      <c r="AA4631">
        <v>1.5</v>
      </c>
      <c r="AB4631">
        <v>2.9</v>
      </c>
      <c r="AC4631">
        <v>0</v>
      </c>
      <c r="AD4631">
        <v>0</v>
      </c>
    </row>
    <row r="4632" spans="1:30" x14ac:dyDescent="0.45">
      <c r="A4632" t="s">
        <v>309</v>
      </c>
      <c r="B4632">
        <v>35840</v>
      </c>
      <c r="C4632" t="s">
        <v>721</v>
      </c>
      <c r="E4632">
        <v>56</v>
      </c>
      <c r="F4632" t="s">
        <v>51</v>
      </c>
      <c r="H4632">
        <v>1</v>
      </c>
      <c r="I4632" t="s">
        <v>32</v>
      </c>
      <c r="J4632">
        <v>1</v>
      </c>
      <c r="K4632" t="s">
        <v>32</v>
      </c>
      <c r="L4632">
        <v>0</v>
      </c>
      <c r="M4632" t="s">
        <v>32</v>
      </c>
      <c r="N4632">
        <v>2012</v>
      </c>
      <c r="O4632">
        <v>7185</v>
      </c>
      <c r="P4632">
        <v>2047208</v>
      </c>
      <c r="Q4632">
        <v>1484</v>
      </c>
      <c r="R4632">
        <v>1890601</v>
      </c>
      <c r="S4632">
        <v>20854</v>
      </c>
      <c r="T4632">
        <v>902231</v>
      </c>
      <c r="U4632">
        <v>5701</v>
      </c>
      <c r="V4632">
        <v>156607</v>
      </c>
      <c r="W4632">
        <v>3.6</v>
      </c>
      <c r="X4632">
        <v>7.8</v>
      </c>
      <c r="Y4632">
        <v>14</v>
      </c>
      <c r="Z4632">
        <v>9.1</v>
      </c>
      <c r="AA4632">
        <v>9.1</v>
      </c>
      <c r="AB4632">
        <v>8.9</v>
      </c>
      <c r="AC4632">
        <v>5</v>
      </c>
      <c r="AD4632">
        <v>36.299999999999997</v>
      </c>
    </row>
    <row r="4633" spans="1:30" x14ac:dyDescent="0.45">
      <c r="A4633" t="s">
        <v>309</v>
      </c>
      <c r="B4633">
        <v>35840</v>
      </c>
      <c r="C4633" t="s">
        <v>721</v>
      </c>
      <c r="E4633">
        <v>61</v>
      </c>
      <c r="F4633" t="s">
        <v>52</v>
      </c>
      <c r="H4633">
        <v>1</v>
      </c>
      <c r="I4633" t="s">
        <v>32</v>
      </c>
      <c r="J4633">
        <v>1</v>
      </c>
      <c r="K4633" t="s">
        <v>32</v>
      </c>
      <c r="L4633">
        <v>0</v>
      </c>
      <c r="M4633" t="s">
        <v>32</v>
      </c>
      <c r="N4633">
        <v>2012</v>
      </c>
      <c r="O4633">
        <v>1504</v>
      </c>
      <c r="P4633">
        <v>386071</v>
      </c>
      <c r="Q4633">
        <v>261</v>
      </c>
      <c r="R4633">
        <v>354661</v>
      </c>
      <c r="S4633">
        <v>4707</v>
      </c>
      <c r="T4633">
        <v>136706</v>
      </c>
      <c r="U4633">
        <v>1243</v>
      </c>
      <c r="V4633">
        <v>31409</v>
      </c>
      <c r="W4633">
        <v>8.5</v>
      </c>
      <c r="X4633">
        <v>8.5</v>
      </c>
      <c r="Y4633">
        <v>16.3</v>
      </c>
      <c r="Z4633">
        <v>8</v>
      </c>
      <c r="AA4633">
        <v>13.3</v>
      </c>
      <c r="AB4633">
        <v>7</v>
      </c>
      <c r="AC4633">
        <v>9</v>
      </c>
      <c r="AD4633">
        <v>24.8</v>
      </c>
    </row>
    <row r="4634" spans="1:30" x14ac:dyDescent="0.45">
      <c r="A4634" t="s">
        <v>309</v>
      </c>
      <c r="B4634">
        <v>35840</v>
      </c>
      <c r="C4634" t="s">
        <v>721</v>
      </c>
      <c r="E4634">
        <v>62</v>
      </c>
      <c r="F4634" t="s">
        <v>53</v>
      </c>
      <c r="H4634">
        <v>1</v>
      </c>
      <c r="I4634" t="s">
        <v>32</v>
      </c>
      <c r="J4634">
        <v>1</v>
      </c>
      <c r="K4634" t="s">
        <v>32</v>
      </c>
      <c r="L4634">
        <v>0</v>
      </c>
      <c r="M4634" t="s">
        <v>32</v>
      </c>
      <c r="N4634">
        <v>2012</v>
      </c>
      <c r="O4634">
        <v>5880</v>
      </c>
      <c r="P4634">
        <v>4034449</v>
      </c>
      <c r="Q4634">
        <v>1954</v>
      </c>
      <c r="R4634">
        <v>3910051</v>
      </c>
      <c r="S4634">
        <v>35829</v>
      </c>
      <c r="T4634">
        <v>1443318</v>
      </c>
      <c r="U4634">
        <v>3926</v>
      </c>
      <c r="V4634">
        <v>124398</v>
      </c>
      <c r="W4634">
        <v>7.3</v>
      </c>
      <c r="X4634">
        <v>4.5</v>
      </c>
      <c r="Y4634">
        <v>10.6</v>
      </c>
      <c r="Z4634">
        <v>4.7</v>
      </c>
      <c r="AA4634">
        <v>4.9000000000000004</v>
      </c>
      <c r="AB4634">
        <v>6.5</v>
      </c>
      <c r="AC4634">
        <v>7.6</v>
      </c>
      <c r="AD4634">
        <v>21</v>
      </c>
    </row>
    <row r="4635" spans="1:30" x14ac:dyDescent="0.45">
      <c r="A4635" t="s">
        <v>309</v>
      </c>
      <c r="B4635">
        <v>35840</v>
      </c>
      <c r="C4635" t="s">
        <v>721</v>
      </c>
      <c r="E4635">
        <v>71</v>
      </c>
      <c r="F4635" t="s">
        <v>54</v>
      </c>
      <c r="H4635">
        <v>1</v>
      </c>
      <c r="I4635" t="s">
        <v>32</v>
      </c>
      <c r="J4635">
        <v>1</v>
      </c>
      <c r="K4635" t="s">
        <v>32</v>
      </c>
      <c r="L4635">
        <v>0</v>
      </c>
      <c r="M4635" t="s">
        <v>32</v>
      </c>
      <c r="N4635">
        <v>2012</v>
      </c>
      <c r="O4635">
        <v>3537</v>
      </c>
      <c r="P4635">
        <v>407013</v>
      </c>
      <c r="Q4635">
        <v>289</v>
      </c>
      <c r="R4635">
        <v>324417</v>
      </c>
      <c r="S4635">
        <v>5237</v>
      </c>
      <c r="T4635">
        <v>118732</v>
      </c>
      <c r="U4635">
        <v>3248</v>
      </c>
      <c r="V4635">
        <v>82596</v>
      </c>
      <c r="W4635">
        <v>7.5</v>
      </c>
      <c r="X4635">
        <v>17.399999999999999</v>
      </c>
      <c r="Y4635">
        <v>11.7</v>
      </c>
      <c r="Z4635">
        <v>22.5</v>
      </c>
      <c r="AA4635">
        <v>22.5</v>
      </c>
      <c r="AB4635">
        <v>21.3</v>
      </c>
      <c r="AC4635">
        <v>7.9</v>
      </c>
      <c r="AD4635">
        <v>14.9</v>
      </c>
    </row>
    <row r="4636" spans="1:30" x14ac:dyDescent="0.45">
      <c r="A4636" t="s">
        <v>309</v>
      </c>
      <c r="B4636">
        <v>35840</v>
      </c>
      <c r="C4636" t="s">
        <v>721</v>
      </c>
      <c r="E4636">
        <v>72</v>
      </c>
      <c r="F4636" t="s">
        <v>55</v>
      </c>
      <c r="H4636">
        <v>1</v>
      </c>
      <c r="I4636" t="s">
        <v>32</v>
      </c>
      <c r="J4636">
        <v>1</v>
      </c>
      <c r="K4636" t="s">
        <v>32</v>
      </c>
      <c r="L4636">
        <v>0</v>
      </c>
      <c r="M4636" t="s">
        <v>32</v>
      </c>
      <c r="N4636">
        <v>2012</v>
      </c>
      <c r="O4636">
        <v>2276</v>
      </c>
      <c r="P4636">
        <v>1361622</v>
      </c>
      <c r="Q4636">
        <v>1337</v>
      </c>
      <c r="R4636">
        <v>1326294</v>
      </c>
      <c r="S4636">
        <v>23013</v>
      </c>
      <c r="T4636">
        <v>364148</v>
      </c>
      <c r="U4636">
        <v>940</v>
      </c>
      <c r="V4636">
        <v>35328</v>
      </c>
      <c r="W4636">
        <v>12.1</v>
      </c>
      <c r="X4636">
        <v>10.4</v>
      </c>
      <c r="Y4636">
        <v>11.1</v>
      </c>
      <c r="Z4636">
        <v>10.8</v>
      </c>
      <c r="AA4636">
        <v>12.5</v>
      </c>
      <c r="AB4636">
        <v>11.7</v>
      </c>
      <c r="AC4636">
        <v>19.3</v>
      </c>
      <c r="AD4636">
        <v>44.2</v>
      </c>
    </row>
    <row r="4637" spans="1:30" x14ac:dyDescent="0.45">
      <c r="A4637" t="s">
        <v>309</v>
      </c>
      <c r="B4637">
        <v>35840</v>
      </c>
      <c r="C4637" t="s">
        <v>721</v>
      </c>
      <c r="E4637">
        <v>81</v>
      </c>
      <c r="F4637" t="s">
        <v>56</v>
      </c>
      <c r="G4637" t="s">
        <v>57</v>
      </c>
      <c r="H4637">
        <v>1</v>
      </c>
      <c r="I4637" t="s">
        <v>32</v>
      </c>
      <c r="J4637">
        <v>1</v>
      </c>
      <c r="K4637" t="s">
        <v>32</v>
      </c>
      <c r="L4637">
        <v>0</v>
      </c>
      <c r="M4637" t="s">
        <v>32</v>
      </c>
      <c r="N4637">
        <v>2012</v>
      </c>
      <c r="O4637">
        <v>8913</v>
      </c>
      <c r="P4637">
        <v>591299</v>
      </c>
      <c r="Q4637">
        <v>917</v>
      </c>
      <c r="R4637">
        <v>350907</v>
      </c>
      <c r="S4637">
        <v>5104</v>
      </c>
      <c r="T4637">
        <v>119872</v>
      </c>
      <c r="U4637">
        <v>7996</v>
      </c>
      <c r="V4637">
        <v>240392</v>
      </c>
      <c r="W4637">
        <v>6.1</v>
      </c>
      <c r="X4637">
        <v>15.1</v>
      </c>
      <c r="Y4637">
        <v>17.100000000000001</v>
      </c>
      <c r="Z4637">
        <v>24</v>
      </c>
      <c r="AA4637">
        <v>22.2</v>
      </c>
      <c r="AB4637">
        <v>22.9</v>
      </c>
      <c r="AC4637">
        <v>5.5</v>
      </c>
      <c r="AD4637">
        <v>17.5</v>
      </c>
    </row>
    <row r="4638" spans="1:30" x14ac:dyDescent="0.45">
      <c r="A4638" t="s">
        <v>310</v>
      </c>
      <c r="B4638">
        <v>35980</v>
      </c>
      <c r="C4638" t="s">
        <v>722</v>
      </c>
      <c r="E4638">
        <v>0</v>
      </c>
      <c r="F4638" t="s">
        <v>31</v>
      </c>
      <c r="H4638">
        <v>1</v>
      </c>
      <c r="I4638" t="s">
        <v>32</v>
      </c>
      <c r="J4638">
        <v>1</v>
      </c>
      <c r="K4638" t="s">
        <v>32</v>
      </c>
      <c r="L4638">
        <v>0</v>
      </c>
      <c r="M4638" t="s">
        <v>32</v>
      </c>
      <c r="N4638">
        <v>2012</v>
      </c>
      <c r="O4638">
        <v>20244</v>
      </c>
      <c r="P4638">
        <v>22901228</v>
      </c>
      <c r="Q4638">
        <v>4489</v>
      </c>
      <c r="R4638">
        <v>22095098</v>
      </c>
      <c r="S4638">
        <v>87251</v>
      </c>
      <c r="T4638">
        <v>4502588</v>
      </c>
      <c r="U4638">
        <v>15754</v>
      </c>
      <c r="V4638">
        <v>806129</v>
      </c>
      <c r="W4638">
        <v>2.5</v>
      </c>
      <c r="X4638">
        <v>3.7</v>
      </c>
      <c r="Y4638">
        <v>5.7</v>
      </c>
      <c r="Z4638">
        <v>3.9</v>
      </c>
      <c r="AA4638">
        <v>2.2000000000000002</v>
      </c>
      <c r="AB4638">
        <v>1.7</v>
      </c>
      <c r="AC4638">
        <v>3.3</v>
      </c>
      <c r="AD4638">
        <v>13.1</v>
      </c>
    </row>
    <row r="4639" spans="1:30" x14ac:dyDescent="0.45">
      <c r="A4639" t="s">
        <v>310</v>
      </c>
      <c r="B4639">
        <v>35980</v>
      </c>
      <c r="C4639" t="s">
        <v>722</v>
      </c>
      <c r="E4639">
        <v>11</v>
      </c>
      <c r="F4639" t="s">
        <v>33</v>
      </c>
      <c r="G4639" t="s">
        <v>34</v>
      </c>
      <c r="H4639">
        <v>1</v>
      </c>
      <c r="I4639" t="s">
        <v>32</v>
      </c>
      <c r="J4639">
        <v>1</v>
      </c>
      <c r="K4639" t="s">
        <v>32</v>
      </c>
      <c r="L4639">
        <v>0</v>
      </c>
      <c r="M4639" t="s">
        <v>32</v>
      </c>
      <c r="N4639">
        <v>2012</v>
      </c>
      <c r="O4639">
        <v>176</v>
      </c>
      <c r="P4639">
        <v>15536</v>
      </c>
      <c r="Q4639">
        <v>14</v>
      </c>
      <c r="R4639">
        <v>7032</v>
      </c>
      <c r="S4639">
        <v>84</v>
      </c>
      <c r="T4639">
        <v>2417</v>
      </c>
      <c r="U4639">
        <v>163</v>
      </c>
      <c r="V4639">
        <v>8504</v>
      </c>
      <c r="W4639">
        <v>31.2</v>
      </c>
      <c r="X4639">
        <v>14.3</v>
      </c>
      <c r="Y4639">
        <v>64.5</v>
      </c>
      <c r="Z4639">
        <v>27.9</v>
      </c>
      <c r="AA4639">
        <v>107.9</v>
      </c>
      <c r="AB4639">
        <v>72</v>
      </c>
      <c r="AC4639">
        <v>33.5</v>
      </c>
      <c r="AD4639">
        <v>17.600000000000001</v>
      </c>
    </row>
    <row r="4640" spans="1:30" x14ac:dyDescent="0.45">
      <c r="A4640" t="s">
        <v>310</v>
      </c>
      <c r="B4640">
        <v>35980</v>
      </c>
      <c r="C4640" t="s">
        <v>722</v>
      </c>
      <c r="E4640">
        <v>22</v>
      </c>
      <c r="F4640" t="s">
        <v>36</v>
      </c>
      <c r="H4640">
        <v>1</v>
      </c>
      <c r="I4640" t="s">
        <v>32</v>
      </c>
      <c r="J4640">
        <v>1</v>
      </c>
      <c r="K4640" t="s">
        <v>32</v>
      </c>
      <c r="L4640">
        <v>0</v>
      </c>
      <c r="M4640" t="s">
        <v>32</v>
      </c>
      <c r="N4640">
        <v>2012</v>
      </c>
      <c r="O4640">
        <v>25</v>
      </c>
      <c r="P4640">
        <v>845199</v>
      </c>
      <c r="Q4640">
        <v>14</v>
      </c>
      <c r="R4640">
        <v>845125</v>
      </c>
      <c r="S4640">
        <v>1433</v>
      </c>
      <c r="T4640">
        <v>160282</v>
      </c>
      <c r="U4640">
        <v>11</v>
      </c>
      <c r="W4640">
        <v>44.3</v>
      </c>
      <c r="X4640">
        <v>6.6</v>
      </c>
      <c r="Y4640">
        <v>73.599999999999994</v>
      </c>
      <c r="Z4640">
        <v>6.9</v>
      </c>
      <c r="AA4640">
        <v>7.6</v>
      </c>
      <c r="AB4640">
        <v>7</v>
      </c>
      <c r="AC4640">
        <v>31.6</v>
      </c>
    </row>
    <row r="4641" spans="1:30" x14ac:dyDescent="0.45">
      <c r="A4641" t="s">
        <v>310</v>
      </c>
      <c r="B4641">
        <v>35980</v>
      </c>
      <c r="C4641" t="s">
        <v>722</v>
      </c>
      <c r="E4641">
        <v>23</v>
      </c>
      <c r="F4641" t="s">
        <v>37</v>
      </c>
      <c r="H4641">
        <v>1</v>
      </c>
      <c r="I4641" t="s">
        <v>32</v>
      </c>
      <c r="J4641">
        <v>1</v>
      </c>
      <c r="K4641" t="s">
        <v>32</v>
      </c>
      <c r="L4641">
        <v>0</v>
      </c>
      <c r="M4641" t="s">
        <v>32</v>
      </c>
      <c r="N4641">
        <v>2012</v>
      </c>
      <c r="O4641">
        <v>2626</v>
      </c>
      <c r="P4641">
        <v>1174639</v>
      </c>
      <c r="Q4641">
        <v>525</v>
      </c>
      <c r="R4641">
        <v>996310</v>
      </c>
      <c r="S4641">
        <v>3300</v>
      </c>
      <c r="T4641">
        <v>189303</v>
      </c>
      <c r="U4641">
        <v>2101</v>
      </c>
      <c r="V4641">
        <v>178329</v>
      </c>
      <c r="W4641">
        <v>10.6</v>
      </c>
      <c r="X4641">
        <v>34.6</v>
      </c>
      <c r="Y4641">
        <v>22</v>
      </c>
      <c r="Z4641">
        <v>41.2</v>
      </c>
      <c r="AA4641">
        <v>26.1</v>
      </c>
      <c r="AB4641">
        <v>27.1</v>
      </c>
      <c r="AC4641">
        <v>10.1</v>
      </c>
      <c r="AD4641">
        <v>39.1</v>
      </c>
    </row>
    <row r="4642" spans="1:30" x14ac:dyDescent="0.45">
      <c r="A4642" t="s">
        <v>310</v>
      </c>
      <c r="B4642">
        <v>35980</v>
      </c>
      <c r="C4642" t="s">
        <v>722</v>
      </c>
      <c r="E4642" t="s">
        <v>38</v>
      </c>
      <c r="F4642" t="s">
        <v>39</v>
      </c>
      <c r="H4642">
        <v>1</v>
      </c>
      <c r="I4642" t="s">
        <v>32</v>
      </c>
      <c r="J4642">
        <v>1</v>
      </c>
      <c r="K4642" t="s">
        <v>32</v>
      </c>
      <c r="L4642">
        <v>0</v>
      </c>
      <c r="M4642" t="s">
        <v>32</v>
      </c>
      <c r="N4642">
        <v>2012</v>
      </c>
      <c r="O4642">
        <v>399</v>
      </c>
      <c r="P4642">
        <v>7534217</v>
      </c>
      <c r="Q4642">
        <v>168</v>
      </c>
      <c r="R4642">
        <v>7525380</v>
      </c>
      <c r="S4642">
        <v>14788</v>
      </c>
      <c r="T4642">
        <v>1255239</v>
      </c>
      <c r="U4642">
        <v>231</v>
      </c>
      <c r="V4642">
        <v>8837</v>
      </c>
      <c r="W4642">
        <v>18.3</v>
      </c>
      <c r="X4642">
        <v>3</v>
      </c>
      <c r="Y4642">
        <v>18.100000000000001</v>
      </c>
      <c r="Z4642">
        <v>3.1</v>
      </c>
      <c r="AA4642">
        <v>7.3</v>
      </c>
      <c r="AB4642">
        <v>5.7</v>
      </c>
      <c r="AC4642">
        <v>31.1</v>
      </c>
      <c r="AD4642">
        <v>43.3</v>
      </c>
    </row>
    <row r="4643" spans="1:30" x14ac:dyDescent="0.45">
      <c r="A4643" t="s">
        <v>310</v>
      </c>
      <c r="B4643">
        <v>35980</v>
      </c>
      <c r="C4643" t="s">
        <v>722</v>
      </c>
      <c r="E4643">
        <v>42</v>
      </c>
      <c r="F4643" t="s">
        <v>40</v>
      </c>
      <c r="H4643">
        <v>1</v>
      </c>
      <c r="I4643" t="s">
        <v>32</v>
      </c>
      <c r="J4643">
        <v>1</v>
      </c>
      <c r="K4643" t="s">
        <v>32</v>
      </c>
      <c r="L4643">
        <v>0</v>
      </c>
      <c r="M4643" t="s">
        <v>32</v>
      </c>
      <c r="N4643">
        <v>2012</v>
      </c>
      <c r="O4643">
        <v>404</v>
      </c>
      <c r="P4643">
        <v>2317850</v>
      </c>
      <c r="Q4643">
        <v>200</v>
      </c>
      <c r="R4643">
        <v>2301250</v>
      </c>
      <c r="S4643">
        <v>3198</v>
      </c>
      <c r="T4643">
        <v>168653</v>
      </c>
      <c r="U4643">
        <v>204</v>
      </c>
      <c r="V4643">
        <v>16601</v>
      </c>
      <c r="W4643">
        <v>16</v>
      </c>
      <c r="X4643">
        <v>23.4</v>
      </c>
      <c r="Y4643">
        <v>29.4</v>
      </c>
      <c r="Z4643">
        <v>24.7</v>
      </c>
      <c r="AA4643">
        <v>33.200000000000003</v>
      </c>
      <c r="AB4643">
        <v>23.7</v>
      </c>
      <c r="AC4643">
        <v>33.6</v>
      </c>
      <c r="AD4643">
        <v>44</v>
      </c>
    </row>
    <row r="4644" spans="1:30" x14ac:dyDescent="0.45">
      <c r="A4644" t="s">
        <v>310</v>
      </c>
      <c r="B4644">
        <v>35980</v>
      </c>
      <c r="C4644" t="s">
        <v>722</v>
      </c>
      <c r="E4644" t="s">
        <v>41</v>
      </c>
      <c r="F4644" t="s">
        <v>42</v>
      </c>
      <c r="H4644">
        <v>1</v>
      </c>
      <c r="I4644" t="s">
        <v>32</v>
      </c>
      <c r="J4644">
        <v>1</v>
      </c>
      <c r="K4644" t="s">
        <v>32</v>
      </c>
      <c r="L4644">
        <v>0</v>
      </c>
      <c r="M4644" t="s">
        <v>32</v>
      </c>
      <c r="N4644">
        <v>2012</v>
      </c>
      <c r="O4644">
        <v>2473</v>
      </c>
      <c r="P4644">
        <v>4053956</v>
      </c>
      <c r="Q4644">
        <v>804</v>
      </c>
      <c r="R4644">
        <v>3930347</v>
      </c>
      <c r="S4644">
        <v>14116</v>
      </c>
      <c r="T4644">
        <v>378429</v>
      </c>
      <c r="U4644">
        <v>1670</v>
      </c>
      <c r="V4644">
        <v>123610</v>
      </c>
      <c r="W4644">
        <v>10.9</v>
      </c>
      <c r="X4644">
        <v>11.8</v>
      </c>
      <c r="Y4644">
        <v>9.9</v>
      </c>
      <c r="Z4644">
        <v>13.1</v>
      </c>
      <c r="AA4644">
        <v>6.3</v>
      </c>
      <c r="AB4644">
        <v>9.6999999999999993</v>
      </c>
      <c r="AC4644">
        <v>15.4</v>
      </c>
      <c r="AD4644">
        <v>48.9</v>
      </c>
    </row>
    <row r="4645" spans="1:30" x14ac:dyDescent="0.45">
      <c r="A4645" t="s">
        <v>310</v>
      </c>
      <c r="B4645">
        <v>35980</v>
      </c>
      <c r="C4645" t="s">
        <v>722</v>
      </c>
      <c r="E4645" t="s">
        <v>43</v>
      </c>
      <c r="F4645" t="s">
        <v>44</v>
      </c>
      <c r="G4645" t="s">
        <v>45</v>
      </c>
      <c r="H4645">
        <v>1</v>
      </c>
      <c r="I4645" t="s">
        <v>32</v>
      </c>
      <c r="J4645">
        <v>1</v>
      </c>
      <c r="K4645" t="s">
        <v>32</v>
      </c>
      <c r="L4645">
        <v>0</v>
      </c>
      <c r="M4645" t="s">
        <v>32</v>
      </c>
      <c r="N4645">
        <v>2012</v>
      </c>
      <c r="O4645">
        <v>359</v>
      </c>
      <c r="P4645">
        <v>361236</v>
      </c>
      <c r="Q4645">
        <v>85</v>
      </c>
      <c r="R4645">
        <v>350181</v>
      </c>
      <c r="S4645">
        <v>3462</v>
      </c>
      <c r="T4645">
        <v>121825</v>
      </c>
      <c r="U4645">
        <v>273</v>
      </c>
      <c r="V4645">
        <v>11055</v>
      </c>
      <c r="W4645">
        <v>28.4</v>
      </c>
      <c r="X4645">
        <v>26.4</v>
      </c>
      <c r="Y4645">
        <v>33.6</v>
      </c>
      <c r="Z4645">
        <v>27.8</v>
      </c>
      <c r="AA4645">
        <v>14.7</v>
      </c>
      <c r="AB4645">
        <v>29.1</v>
      </c>
      <c r="AC4645">
        <v>32</v>
      </c>
      <c r="AD4645">
        <v>22</v>
      </c>
    </row>
    <row r="4646" spans="1:30" x14ac:dyDescent="0.45">
      <c r="A4646" t="s">
        <v>310</v>
      </c>
      <c r="B4646">
        <v>35980</v>
      </c>
      <c r="C4646" t="s">
        <v>722</v>
      </c>
      <c r="E4646">
        <v>51</v>
      </c>
      <c r="F4646" t="s">
        <v>46</v>
      </c>
      <c r="H4646">
        <v>1</v>
      </c>
      <c r="I4646" t="s">
        <v>32</v>
      </c>
      <c r="J4646">
        <v>1</v>
      </c>
      <c r="K4646" t="s">
        <v>32</v>
      </c>
      <c r="L4646">
        <v>0</v>
      </c>
      <c r="M4646" t="s">
        <v>32</v>
      </c>
      <c r="N4646">
        <v>2012</v>
      </c>
      <c r="O4646">
        <v>347</v>
      </c>
      <c r="P4646">
        <v>369094</v>
      </c>
      <c r="Q4646">
        <v>55</v>
      </c>
      <c r="R4646">
        <v>359752</v>
      </c>
      <c r="S4646">
        <v>1608</v>
      </c>
      <c r="T4646">
        <v>76509</v>
      </c>
      <c r="U4646">
        <v>292</v>
      </c>
      <c r="W4646">
        <v>26</v>
      </c>
      <c r="X4646">
        <v>4</v>
      </c>
      <c r="Y4646">
        <v>23.5</v>
      </c>
      <c r="Z4646">
        <v>4.0999999999999996</v>
      </c>
      <c r="AA4646">
        <v>3.2</v>
      </c>
      <c r="AB4646">
        <v>3.5</v>
      </c>
      <c r="AC4646">
        <v>29.8</v>
      </c>
    </row>
    <row r="4647" spans="1:30" x14ac:dyDescent="0.45">
      <c r="A4647" t="s">
        <v>310</v>
      </c>
      <c r="B4647">
        <v>35980</v>
      </c>
      <c r="C4647" t="s">
        <v>722</v>
      </c>
      <c r="E4647">
        <v>52</v>
      </c>
      <c r="F4647" t="s">
        <v>47</v>
      </c>
      <c r="G4647" t="s">
        <v>48</v>
      </c>
      <c r="H4647">
        <v>1</v>
      </c>
      <c r="I4647" t="s">
        <v>32</v>
      </c>
      <c r="J4647">
        <v>1</v>
      </c>
      <c r="K4647" t="s">
        <v>32</v>
      </c>
      <c r="L4647">
        <v>0</v>
      </c>
      <c r="M4647" t="s">
        <v>32</v>
      </c>
      <c r="N4647">
        <v>2012</v>
      </c>
      <c r="O4647">
        <v>558</v>
      </c>
      <c r="P4647">
        <v>401141</v>
      </c>
      <c r="Q4647">
        <v>168</v>
      </c>
      <c r="R4647">
        <v>382704</v>
      </c>
      <c r="S4647">
        <v>1844</v>
      </c>
      <c r="T4647">
        <v>114149</v>
      </c>
      <c r="U4647">
        <v>390</v>
      </c>
      <c r="V4647">
        <v>18437</v>
      </c>
      <c r="W4647">
        <v>26.4</v>
      </c>
      <c r="X4647">
        <v>4.5</v>
      </c>
      <c r="Y4647">
        <v>27</v>
      </c>
      <c r="Z4647">
        <v>4.9000000000000004</v>
      </c>
      <c r="AA4647">
        <v>11.4</v>
      </c>
      <c r="AB4647">
        <v>7.4</v>
      </c>
      <c r="AC4647">
        <v>33.299999999999997</v>
      </c>
      <c r="AD4647">
        <v>28.5</v>
      </c>
    </row>
    <row r="4648" spans="1:30" x14ac:dyDescent="0.45">
      <c r="A4648" t="s">
        <v>310</v>
      </c>
      <c r="B4648">
        <v>35980</v>
      </c>
      <c r="C4648" t="s">
        <v>722</v>
      </c>
      <c r="E4648">
        <v>53</v>
      </c>
      <c r="F4648" t="s">
        <v>49</v>
      </c>
      <c r="H4648">
        <v>1</v>
      </c>
      <c r="I4648" t="s">
        <v>32</v>
      </c>
      <c r="J4648">
        <v>1</v>
      </c>
      <c r="K4648" t="s">
        <v>32</v>
      </c>
      <c r="L4648">
        <v>0</v>
      </c>
      <c r="M4648" t="s">
        <v>32</v>
      </c>
      <c r="N4648">
        <v>2012</v>
      </c>
      <c r="O4648">
        <v>2264</v>
      </c>
      <c r="P4648">
        <v>364044</v>
      </c>
      <c r="Q4648">
        <v>146</v>
      </c>
      <c r="R4648">
        <v>175677</v>
      </c>
      <c r="S4648">
        <v>648</v>
      </c>
      <c r="T4648">
        <v>28928</v>
      </c>
      <c r="U4648">
        <v>2118</v>
      </c>
      <c r="V4648">
        <v>188367</v>
      </c>
      <c r="W4648">
        <v>12.9</v>
      </c>
      <c r="X4648">
        <v>18.8</v>
      </c>
      <c r="Y4648">
        <v>29.4</v>
      </c>
      <c r="Z4648">
        <v>14</v>
      </c>
      <c r="AA4648">
        <v>17.5</v>
      </c>
      <c r="AB4648">
        <v>15.9</v>
      </c>
      <c r="AC4648">
        <v>13.4</v>
      </c>
      <c r="AD4648">
        <v>32.4</v>
      </c>
    </row>
    <row r="4649" spans="1:30" x14ac:dyDescent="0.45">
      <c r="A4649" t="s">
        <v>310</v>
      </c>
      <c r="B4649">
        <v>35980</v>
      </c>
      <c r="C4649" t="s">
        <v>722</v>
      </c>
      <c r="E4649">
        <v>54</v>
      </c>
      <c r="F4649" t="s">
        <v>50</v>
      </c>
      <c r="H4649">
        <v>1</v>
      </c>
      <c r="I4649" t="s">
        <v>32</v>
      </c>
      <c r="J4649">
        <v>1</v>
      </c>
      <c r="K4649" t="s">
        <v>32</v>
      </c>
      <c r="L4649">
        <v>0</v>
      </c>
      <c r="M4649" t="s">
        <v>32</v>
      </c>
      <c r="N4649">
        <v>2012</v>
      </c>
      <c r="O4649">
        <v>2884</v>
      </c>
      <c r="P4649">
        <v>2263214</v>
      </c>
      <c r="Q4649">
        <v>490</v>
      </c>
      <c r="R4649">
        <v>2162067</v>
      </c>
      <c r="S4649">
        <v>8071</v>
      </c>
      <c r="T4649">
        <v>836934</v>
      </c>
      <c r="U4649">
        <v>2393</v>
      </c>
      <c r="V4649">
        <v>101147</v>
      </c>
      <c r="W4649">
        <v>11.1</v>
      </c>
      <c r="X4649">
        <v>6.8</v>
      </c>
      <c r="Y4649">
        <v>17.899999999999999</v>
      </c>
      <c r="Z4649">
        <v>7.3</v>
      </c>
      <c r="AA4649">
        <v>7.7</v>
      </c>
      <c r="AB4649">
        <v>7.2</v>
      </c>
      <c r="AC4649">
        <v>12.3</v>
      </c>
      <c r="AD4649">
        <v>20.3</v>
      </c>
    </row>
    <row r="4650" spans="1:30" x14ac:dyDescent="0.45">
      <c r="A4650" t="s">
        <v>310</v>
      </c>
      <c r="B4650">
        <v>35980</v>
      </c>
      <c r="C4650" t="s">
        <v>722</v>
      </c>
      <c r="E4650">
        <v>56</v>
      </c>
      <c r="F4650" t="s">
        <v>51</v>
      </c>
      <c r="H4650">
        <v>1</v>
      </c>
      <c r="I4650" t="s">
        <v>32</v>
      </c>
      <c r="J4650">
        <v>1</v>
      </c>
      <c r="K4650" t="s">
        <v>32</v>
      </c>
      <c r="L4650">
        <v>0</v>
      </c>
      <c r="M4650" t="s">
        <v>32</v>
      </c>
      <c r="N4650">
        <v>2012</v>
      </c>
      <c r="O4650">
        <v>1482</v>
      </c>
      <c r="P4650">
        <v>237536</v>
      </c>
      <c r="Q4650">
        <v>184</v>
      </c>
      <c r="R4650">
        <v>207650</v>
      </c>
      <c r="S4650">
        <v>2466</v>
      </c>
      <c r="T4650">
        <v>67221</v>
      </c>
      <c r="U4650">
        <v>1297</v>
      </c>
      <c r="V4650">
        <v>29886</v>
      </c>
      <c r="W4650">
        <v>11.1</v>
      </c>
      <c r="X4650">
        <v>16.8</v>
      </c>
      <c r="Y4650">
        <v>36.200000000000003</v>
      </c>
      <c r="Z4650">
        <v>19.5</v>
      </c>
      <c r="AA4650">
        <v>15.7</v>
      </c>
      <c r="AB4650">
        <v>19.100000000000001</v>
      </c>
      <c r="AC4650">
        <v>9.5</v>
      </c>
      <c r="AD4650">
        <v>19.8</v>
      </c>
    </row>
    <row r="4651" spans="1:30" x14ac:dyDescent="0.45">
      <c r="A4651" t="s">
        <v>310</v>
      </c>
      <c r="B4651">
        <v>35980</v>
      </c>
      <c r="C4651" t="s">
        <v>722</v>
      </c>
      <c r="E4651">
        <v>61</v>
      </c>
      <c r="F4651" t="s">
        <v>52</v>
      </c>
      <c r="H4651">
        <v>1</v>
      </c>
      <c r="I4651" t="s">
        <v>32</v>
      </c>
      <c r="J4651">
        <v>1</v>
      </c>
      <c r="K4651" t="s">
        <v>32</v>
      </c>
      <c r="L4651">
        <v>0</v>
      </c>
      <c r="M4651" t="s">
        <v>32</v>
      </c>
      <c r="N4651">
        <v>2012</v>
      </c>
      <c r="O4651">
        <v>555</v>
      </c>
      <c r="P4651">
        <v>285818</v>
      </c>
      <c r="Q4651">
        <v>92</v>
      </c>
      <c r="R4651">
        <v>280925</v>
      </c>
      <c r="S4651">
        <v>2782</v>
      </c>
      <c r="T4651">
        <v>105347</v>
      </c>
      <c r="U4651">
        <v>463</v>
      </c>
      <c r="V4651">
        <v>4893</v>
      </c>
      <c r="W4651">
        <v>18.7</v>
      </c>
      <c r="X4651">
        <v>25.6</v>
      </c>
      <c r="Y4651">
        <v>33.700000000000003</v>
      </c>
      <c r="Z4651">
        <v>27.2</v>
      </c>
      <c r="AA4651">
        <v>15.3</v>
      </c>
      <c r="AB4651">
        <v>9.1</v>
      </c>
      <c r="AC4651">
        <v>22.5</v>
      </c>
      <c r="AD4651">
        <v>32.799999999999997</v>
      </c>
    </row>
    <row r="4652" spans="1:30" x14ac:dyDescent="0.45">
      <c r="A4652" t="s">
        <v>310</v>
      </c>
      <c r="B4652">
        <v>35980</v>
      </c>
      <c r="C4652" t="s">
        <v>722</v>
      </c>
      <c r="E4652">
        <v>62</v>
      </c>
      <c r="F4652" t="s">
        <v>53</v>
      </c>
      <c r="H4652">
        <v>1</v>
      </c>
      <c r="I4652" t="s">
        <v>32</v>
      </c>
      <c r="J4652">
        <v>1</v>
      </c>
      <c r="K4652" t="s">
        <v>32</v>
      </c>
      <c r="L4652">
        <v>0</v>
      </c>
      <c r="M4652" t="s">
        <v>32</v>
      </c>
      <c r="N4652">
        <v>2012</v>
      </c>
      <c r="O4652">
        <v>1605</v>
      </c>
      <c r="P4652">
        <v>1670613</v>
      </c>
      <c r="Q4652">
        <v>549</v>
      </c>
      <c r="R4652">
        <v>1641774</v>
      </c>
      <c r="S4652">
        <v>15586</v>
      </c>
      <c r="T4652">
        <v>706584</v>
      </c>
      <c r="U4652">
        <v>1056</v>
      </c>
      <c r="V4652">
        <v>28840</v>
      </c>
      <c r="W4652">
        <v>10.7</v>
      </c>
      <c r="X4652">
        <v>7.8</v>
      </c>
      <c r="Y4652">
        <v>18.3</v>
      </c>
      <c r="Z4652">
        <v>8.4</v>
      </c>
      <c r="AA4652">
        <v>8.6</v>
      </c>
      <c r="AB4652">
        <v>8.5</v>
      </c>
      <c r="AC4652">
        <v>9.8000000000000007</v>
      </c>
      <c r="AD4652">
        <v>18.7</v>
      </c>
    </row>
    <row r="4653" spans="1:30" x14ac:dyDescent="0.45">
      <c r="A4653" t="s">
        <v>310</v>
      </c>
      <c r="B4653">
        <v>35980</v>
      </c>
      <c r="C4653" t="s">
        <v>722</v>
      </c>
      <c r="E4653">
        <v>71</v>
      </c>
      <c r="F4653" t="s">
        <v>54</v>
      </c>
      <c r="H4653">
        <v>1</v>
      </c>
      <c r="I4653" t="s">
        <v>32</v>
      </c>
      <c r="J4653">
        <v>1</v>
      </c>
      <c r="K4653" t="s">
        <v>32</v>
      </c>
      <c r="L4653">
        <v>0</v>
      </c>
      <c r="M4653" t="s">
        <v>32</v>
      </c>
      <c r="N4653">
        <v>2012</v>
      </c>
      <c r="O4653">
        <v>1232</v>
      </c>
      <c r="P4653">
        <v>182602</v>
      </c>
      <c r="Q4653">
        <v>133</v>
      </c>
      <c r="R4653">
        <v>161700</v>
      </c>
      <c r="S4653">
        <v>2054</v>
      </c>
      <c r="T4653">
        <v>55674</v>
      </c>
      <c r="U4653">
        <v>1099</v>
      </c>
      <c r="V4653">
        <v>20901</v>
      </c>
      <c r="W4653">
        <v>11.7</v>
      </c>
      <c r="X4653">
        <v>14.1</v>
      </c>
      <c r="Y4653">
        <v>29.8</v>
      </c>
      <c r="Z4653">
        <v>16.3</v>
      </c>
      <c r="AA4653">
        <v>31.4</v>
      </c>
      <c r="AB4653">
        <v>17.100000000000001</v>
      </c>
      <c r="AC4653">
        <v>10.3</v>
      </c>
      <c r="AD4653">
        <v>20.3</v>
      </c>
    </row>
    <row r="4654" spans="1:30" x14ac:dyDescent="0.45">
      <c r="A4654" t="s">
        <v>310</v>
      </c>
      <c r="B4654">
        <v>35980</v>
      </c>
      <c r="C4654" t="s">
        <v>722</v>
      </c>
      <c r="E4654">
        <v>72</v>
      </c>
      <c r="F4654" t="s">
        <v>55</v>
      </c>
      <c r="H4654">
        <v>1</v>
      </c>
      <c r="I4654" t="s">
        <v>32</v>
      </c>
      <c r="J4654">
        <v>1</v>
      </c>
      <c r="K4654" t="s">
        <v>32</v>
      </c>
      <c r="L4654">
        <v>0</v>
      </c>
      <c r="M4654" t="s">
        <v>32</v>
      </c>
      <c r="N4654">
        <v>2012</v>
      </c>
      <c r="O4654">
        <v>775</v>
      </c>
      <c r="P4654">
        <v>591672</v>
      </c>
      <c r="Q4654">
        <v>604</v>
      </c>
      <c r="R4654">
        <v>584618</v>
      </c>
      <c r="S4654">
        <v>9594</v>
      </c>
      <c r="T4654">
        <v>169231</v>
      </c>
      <c r="U4654">
        <v>171</v>
      </c>
      <c r="V4654">
        <v>7054</v>
      </c>
      <c r="W4654">
        <v>12.7</v>
      </c>
      <c r="X4654">
        <v>12.2</v>
      </c>
      <c r="Y4654">
        <v>14.4</v>
      </c>
      <c r="Z4654">
        <v>12.8</v>
      </c>
      <c r="AA4654">
        <v>12.2</v>
      </c>
      <c r="AB4654">
        <v>12.7</v>
      </c>
      <c r="AC4654">
        <v>20.6</v>
      </c>
      <c r="AD4654">
        <v>28.6</v>
      </c>
    </row>
    <row r="4655" spans="1:30" x14ac:dyDescent="0.45">
      <c r="A4655" t="s">
        <v>310</v>
      </c>
      <c r="B4655">
        <v>35980</v>
      </c>
      <c r="C4655" t="s">
        <v>722</v>
      </c>
      <c r="E4655">
        <v>81</v>
      </c>
      <c r="F4655" t="s">
        <v>56</v>
      </c>
      <c r="G4655" t="s">
        <v>57</v>
      </c>
      <c r="H4655">
        <v>1</v>
      </c>
      <c r="I4655" t="s">
        <v>32</v>
      </c>
      <c r="J4655">
        <v>1</v>
      </c>
      <c r="K4655" t="s">
        <v>32</v>
      </c>
      <c r="L4655">
        <v>0</v>
      </c>
      <c r="M4655" t="s">
        <v>32</v>
      </c>
      <c r="N4655">
        <v>2012</v>
      </c>
      <c r="O4655">
        <v>2089</v>
      </c>
      <c r="P4655">
        <v>193583</v>
      </c>
      <c r="Q4655">
        <v>281</v>
      </c>
      <c r="R4655">
        <v>149003</v>
      </c>
      <c r="S4655">
        <v>1685</v>
      </c>
      <c r="T4655">
        <v>40550</v>
      </c>
      <c r="U4655">
        <v>1808</v>
      </c>
      <c r="V4655">
        <v>44580</v>
      </c>
      <c r="W4655">
        <v>11.3</v>
      </c>
      <c r="X4655">
        <v>23.8</v>
      </c>
      <c r="Y4655">
        <v>28.9</v>
      </c>
      <c r="Z4655">
        <v>30.9</v>
      </c>
      <c r="AA4655">
        <v>21</v>
      </c>
      <c r="AB4655">
        <v>20.3</v>
      </c>
      <c r="AC4655">
        <v>11.3</v>
      </c>
      <c r="AD4655">
        <v>14.9</v>
      </c>
    </row>
    <row r="4656" spans="1:30" x14ac:dyDescent="0.45">
      <c r="A4656" t="s">
        <v>311</v>
      </c>
      <c r="B4656">
        <v>36100</v>
      </c>
      <c r="C4656" t="s">
        <v>723</v>
      </c>
      <c r="E4656">
        <v>0</v>
      </c>
      <c r="F4656" t="s">
        <v>31</v>
      </c>
      <c r="H4656">
        <v>1</v>
      </c>
      <c r="I4656" t="s">
        <v>32</v>
      </c>
      <c r="J4656">
        <v>1</v>
      </c>
      <c r="K4656" t="s">
        <v>32</v>
      </c>
      <c r="L4656">
        <v>0</v>
      </c>
      <c r="M4656" t="s">
        <v>32</v>
      </c>
      <c r="N4656">
        <v>2012</v>
      </c>
      <c r="O4656">
        <v>25655</v>
      </c>
      <c r="P4656">
        <v>14548260</v>
      </c>
      <c r="Q4656">
        <v>5394</v>
      </c>
      <c r="R4656">
        <v>13793921</v>
      </c>
      <c r="S4656">
        <v>74408</v>
      </c>
      <c r="T4656">
        <v>2399765</v>
      </c>
      <c r="U4656">
        <v>20261</v>
      </c>
      <c r="V4656">
        <v>754339</v>
      </c>
      <c r="W4656">
        <v>3.3</v>
      </c>
      <c r="X4656">
        <v>4.9000000000000004</v>
      </c>
      <c r="Y4656">
        <v>9.1</v>
      </c>
      <c r="Z4656">
        <v>5.3</v>
      </c>
      <c r="AA4656">
        <v>11.7</v>
      </c>
      <c r="AB4656">
        <v>10.5</v>
      </c>
      <c r="AC4656">
        <v>3.1</v>
      </c>
      <c r="AD4656">
        <v>9.1999999999999993</v>
      </c>
    </row>
    <row r="4657" spans="1:30" x14ac:dyDescent="0.45">
      <c r="A4657" t="s">
        <v>311</v>
      </c>
      <c r="B4657">
        <v>36100</v>
      </c>
      <c r="C4657" t="s">
        <v>723</v>
      </c>
      <c r="E4657">
        <v>11</v>
      </c>
      <c r="F4657" t="s">
        <v>33</v>
      </c>
      <c r="G4657" t="s">
        <v>34</v>
      </c>
      <c r="H4657">
        <v>1</v>
      </c>
      <c r="I4657" t="s">
        <v>32</v>
      </c>
      <c r="J4657">
        <v>1</v>
      </c>
      <c r="K4657" t="s">
        <v>32</v>
      </c>
      <c r="L4657">
        <v>0</v>
      </c>
      <c r="M4657" t="s">
        <v>32</v>
      </c>
      <c r="N4657">
        <v>2012</v>
      </c>
      <c r="O4657">
        <v>429</v>
      </c>
      <c r="P4657">
        <v>30742</v>
      </c>
      <c r="Q4657">
        <v>28</v>
      </c>
      <c r="R4657">
        <v>17377</v>
      </c>
      <c r="S4657">
        <v>191</v>
      </c>
      <c r="T4657">
        <v>3788</v>
      </c>
      <c r="U4657">
        <v>401</v>
      </c>
      <c r="V4657">
        <v>13365</v>
      </c>
      <c r="W4657">
        <v>20.3</v>
      </c>
      <c r="X4657">
        <v>27</v>
      </c>
      <c r="Y4657">
        <v>38.9</v>
      </c>
      <c r="Z4657">
        <v>24.4</v>
      </c>
      <c r="AA4657">
        <v>27.4</v>
      </c>
      <c r="AB4657">
        <v>23.1</v>
      </c>
      <c r="AC4657">
        <v>19</v>
      </c>
      <c r="AD4657">
        <v>38</v>
      </c>
    </row>
    <row r="4658" spans="1:30" x14ac:dyDescent="0.45">
      <c r="A4658" t="s">
        <v>311</v>
      </c>
      <c r="B4658">
        <v>36100</v>
      </c>
      <c r="C4658" t="s">
        <v>723</v>
      </c>
      <c r="E4658">
        <v>22</v>
      </c>
      <c r="F4658" t="s">
        <v>36</v>
      </c>
      <c r="H4658">
        <v>1</v>
      </c>
      <c r="I4658" t="s">
        <v>32</v>
      </c>
      <c r="J4658">
        <v>1</v>
      </c>
      <c r="K4658" t="s">
        <v>32</v>
      </c>
      <c r="L4658">
        <v>0</v>
      </c>
      <c r="M4658" t="s">
        <v>32</v>
      </c>
      <c r="N4658">
        <v>2012</v>
      </c>
      <c r="O4658">
        <v>50</v>
      </c>
      <c r="P4658">
        <v>187708</v>
      </c>
      <c r="Q4658">
        <v>21</v>
      </c>
      <c r="R4658">
        <v>186468</v>
      </c>
      <c r="S4658">
        <v>273</v>
      </c>
      <c r="T4658">
        <v>16655</v>
      </c>
      <c r="U4658">
        <v>28</v>
      </c>
      <c r="W4658">
        <v>54.1</v>
      </c>
      <c r="X4658">
        <v>8.6999999999999993</v>
      </c>
      <c r="Y4658">
        <v>56.6</v>
      </c>
      <c r="Z4658">
        <v>9.1999999999999993</v>
      </c>
      <c r="AA4658">
        <v>33.200000000000003</v>
      </c>
      <c r="AB4658">
        <v>18.600000000000001</v>
      </c>
      <c r="AC4658">
        <v>89.8</v>
      </c>
    </row>
    <row r="4659" spans="1:30" x14ac:dyDescent="0.45">
      <c r="A4659" t="s">
        <v>311</v>
      </c>
      <c r="B4659">
        <v>36100</v>
      </c>
      <c r="C4659" t="s">
        <v>723</v>
      </c>
      <c r="E4659">
        <v>23</v>
      </c>
      <c r="F4659" t="s">
        <v>37</v>
      </c>
      <c r="H4659">
        <v>1</v>
      </c>
      <c r="I4659" t="s">
        <v>32</v>
      </c>
      <c r="J4659">
        <v>1</v>
      </c>
      <c r="K4659" t="s">
        <v>32</v>
      </c>
      <c r="L4659">
        <v>0</v>
      </c>
      <c r="M4659" t="s">
        <v>32</v>
      </c>
      <c r="N4659">
        <v>2012</v>
      </c>
      <c r="O4659">
        <v>2484</v>
      </c>
      <c r="P4659">
        <v>1004870</v>
      </c>
      <c r="Q4659">
        <v>747</v>
      </c>
      <c r="R4659">
        <v>909286</v>
      </c>
      <c r="S4659">
        <v>5820</v>
      </c>
      <c r="T4659">
        <v>188534</v>
      </c>
      <c r="U4659">
        <v>1737</v>
      </c>
      <c r="V4659">
        <v>95584</v>
      </c>
      <c r="W4659">
        <v>6.8</v>
      </c>
      <c r="X4659">
        <v>35</v>
      </c>
      <c r="Y4659">
        <v>19.7</v>
      </c>
      <c r="Z4659">
        <v>40.299999999999997</v>
      </c>
      <c r="AA4659">
        <v>39.9</v>
      </c>
      <c r="AB4659">
        <v>41.8</v>
      </c>
      <c r="AC4659">
        <v>8.6</v>
      </c>
      <c r="AD4659">
        <v>27</v>
      </c>
    </row>
    <row r="4660" spans="1:30" x14ac:dyDescent="0.45">
      <c r="A4660" t="s">
        <v>311</v>
      </c>
      <c r="B4660">
        <v>36100</v>
      </c>
      <c r="C4660" t="s">
        <v>723</v>
      </c>
      <c r="E4660" t="s">
        <v>38</v>
      </c>
      <c r="F4660" t="s">
        <v>39</v>
      </c>
      <c r="H4660">
        <v>1</v>
      </c>
      <c r="I4660" t="s">
        <v>32</v>
      </c>
      <c r="J4660">
        <v>1</v>
      </c>
      <c r="K4660" t="s">
        <v>32</v>
      </c>
      <c r="L4660">
        <v>0</v>
      </c>
      <c r="M4660" t="s">
        <v>32</v>
      </c>
      <c r="N4660">
        <v>2012</v>
      </c>
      <c r="O4660">
        <v>465</v>
      </c>
      <c r="P4660">
        <v>1540228</v>
      </c>
      <c r="Q4660">
        <v>175</v>
      </c>
      <c r="R4660">
        <v>1530650</v>
      </c>
      <c r="S4660">
        <v>5186</v>
      </c>
      <c r="T4660">
        <v>225757</v>
      </c>
      <c r="U4660">
        <v>290</v>
      </c>
      <c r="V4660">
        <v>9578</v>
      </c>
      <c r="W4660">
        <v>12.4</v>
      </c>
      <c r="X4660">
        <v>9.4</v>
      </c>
      <c r="Y4660">
        <v>24.8</v>
      </c>
      <c r="Z4660">
        <v>9.9</v>
      </c>
      <c r="AA4660">
        <v>14</v>
      </c>
      <c r="AB4660">
        <v>12.8</v>
      </c>
      <c r="AC4660">
        <v>20.9</v>
      </c>
      <c r="AD4660">
        <v>19.5</v>
      </c>
    </row>
    <row r="4661" spans="1:30" x14ac:dyDescent="0.45">
      <c r="A4661" t="s">
        <v>311</v>
      </c>
      <c r="B4661">
        <v>36100</v>
      </c>
      <c r="C4661" t="s">
        <v>723</v>
      </c>
      <c r="E4661">
        <v>42</v>
      </c>
      <c r="F4661" t="s">
        <v>40</v>
      </c>
      <c r="H4661">
        <v>1</v>
      </c>
      <c r="I4661" t="s">
        <v>32</v>
      </c>
      <c r="J4661">
        <v>1</v>
      </c>
      <c r="K4661" t="s">
        <v>32</v>
      </c>
      <c r="L4661">
        <v>0</v>
      </c>
      <c r="M4661" t="s">
        <v>32</v>
      </c>
      <c r="N4661">
        <v>2012</v>
      </c>
      <c r="O4661">
        <v>813</v>
      </c>
      <c r="P4661">
        <v>2342974</v>
      </c>
      <c r="Q4661">
        <v>276</v>
      </c>
      <c r="R4661">
        <v>2317243</v>
      </c>
      <c r="S4661">
        <v>3206</v>
      </c>
      <c r="T4661">
        <v>141447</v>
      </c>
      <c r="U4661">
        <v>537</v>
      </c>
      <c r="V4661">
        <v>25731</v>
      </c>
      <c r="W4661">
        <v>17.899999999999999</v>
      </c>
      <c r="X4661">
        <v>5.5</v>
      </c>
      <c r="Y4661">
        <v>21.9</v>
      </c>
      <c r="Z4661">
        <v>5.9</v>
      </c>
      <c r="AA4661">
        <v>6</v>
      </c>
      <c r="AB4661">
        <v>4.5</v>
      </c>
      <c r="AC4661">
        <v>31.5</v>
      </c>
      <c r="AD4661">
        <v>46.9</v>
      </c>
    </row>
    <row r="4662" spans="1:30" x14ac:dyDescent="0.45">
      <c r="A4662" t="s">
        <v>311</v>
      </c>
      <c r="B4662">
        <v>36100</v>
      </c>
      <c r="C4662" t="s">
        <v>723</v>
      </c>
      <c r="E4662" t="s">
        <v>41</v>
      </c>
      <c r="F4662" t="s">
        <v>42</v>
      </c>
      <c r="H4662">
        <v>1</v>
      </c>
      <c r="I4662" t="s">
        <v>32</v>
      </c>
      <c r="J4662">
        <v>1</v>
      </c>
      <c r="K4662" t="s">
        <v>32</v>
      </c>
      <c r="L4662">
        <v>0</v>
      </c>
      <c r="M4662" t="s">
        <v>32</v>
      </c>
      <c r="N4662">
        <v>2012</v>
      </c>
      <c r="O4662">
        <v>2505</v>
      </c>
      <c r="P4662">
        <v>4269496</v>
      </c>
      <c r="Q4662">
        <v>850</v>
      </c>
      <c r="R4662">
        <v>4225012</v>
      </c>
      <c r="S4662">
        <v>14136</v>
      </c>
      <c r="T4662">
        <v>350409</v>
      </c>
      <c r="U4662">
        <v>1655</v>
      </c>
      <c r="V4662">
        <v>44485</v>
      </c>
      <c r="W4662">
        <v>10.1</v>
      </c>
      <c r="X4662">
        <v>16</v>
      </c>
      <c r="Y4662">
        <v>10.7</v>
      </c>
      <c r="Z4662">
        <v>16.899999999999999</v>
      </c>
      <c r="AA4662">
        <v>6.7</v>
      </c>
      <c r="AB4662">
        <v>14.9</v>
      </c>
      <c r="AC4662">
        <v>15.1</v>
      </c>
      <c r="AD4662">
        <v>11.8</v>
      </c>
    </row>
    <row r="4663" spans="1:30" x14ac:dyDescent="0.45">
      <c r="A4663" t="s">
        <v>311</v>
      </c>
      <c r="B4663">
        <v>36100</v>
      </c>
      <c r="C4663" t="s">
        <v>723</v>
      </c>
      <c r="E4663" t="s">
        <v>43</v>
      </c>
      <c r="F4663" t="s">
        <v>44</v>
      </c>
      <c r="G4663" t="s">
        <v>45</v>
      </c>
      <c r="H4663">
        <v>1</v>
      </c>
      <c r="I4663" t="s">
        <v>32</v>
      </c>
      <c r="J4663">
        <v>1</v>
      </c>
      <c r="K4663" t="s">
        <v>32</v>
      </c>
      <c r="L4663">
        <v>0</v>
      </c>
      <c r="M4663" t="s">
        <v>32</v>
      </c>
      <c r="N4663">
        <v>2012</v>
      </c>
      <c r="O4663">
        <v>1305</v>
      </c>
      <c r="P4663">
        <v>457245</v>
      </c>
      <c r="Q4663">
        <v>211</v>
      </c>
      <c r="R4663">
        <v>372047</v>
      </c>
      <c r="S4663">
        <v>2140</v>
      </c>
      <c r="T4663">
        <v>78712</v>
      </c>
      <c r="U4663">
        <v>1094</v>
      </c>
      <c r="V4663">
        <v>85198</v>
      </c>
      <c r="W4663">
        <v>14</v>
      </c>
      <c r="X4663">
        <v>15.4</v>
      </c>
      <c r="Y4663">
        <v>25.5</v>
      </c>
      <c r="Z4663">
        <v>16.899999999999999</v>
      </c>
      <c r="AA4663">
        <v>13.8</v>
      </c>
      <c r="AB4663">
        <v>15.5</v>
      </c>
      <c r="AC4663">
        <v>15.7</v>
      </c>
      <c r="AD4663">
        <v>34.6</v>
      </c>
    </row>
    <row r="4664" spans="1:30" x14ac:dyDescent="0.45">
      <c r="A4664" t="s">
        <v>311</v>
      </c>
      <c r="B4664">
        <v>36100</v>
      </c>
      <c r="C4664" t="s">
        <v>723</v>
      </c>
      <c r="E4664">
        <v>51</v>
      </c>
      <c r="F4664" t="s">
        <v>46</v>
      </c>
      <c r="H4664">
        <v>1</v>
      </c>
      <c r="I4664" t="s">
        <v>32</v>
      </c>
      <c r="J4664">
        <v>1</v>
      </c>
      <c r="K4664" t="s">
        <v>32</v>
      </c>
      <c r="L4664">
        <v>0</v>
      </c>
      <c r="M4664" t="s">
        <v>32</v>
      </c>
      <c r="N4664">
        <v>2012</v>
      </c>
      <c r="O4664">
        <v>240</v>
      </c>
      <c r="P4664">
        <v>584306</v>
      </c>
      <c r="Q4664">
        <v>51</v>
      </c>
      <c r="R4664">
        <v>580773</v>
      </c>
      <c r="S4664">
        <v>1400</v>
      </c>
      <c r="T4664">
        <v>55187</v>
      </c>
      <c r="U4664">
        <v>189</v>
      </c>
      <c r="V4664">
        <v>3533</v>
      </c>
      <c r="W4664">
        <v>23.8</v>
      </c>
      <c r="X4664">
        <v>5</v>
      </c>
      <c r="Y4664">
        <v>20.399999999999999</v>
      </c>
      <c r="Z4664">
        <v>5.2</v>
      </c>
      <c r="AA4664">
        <v>7.8</v>
      </c>
      <c r="AB4664">
        <v>6</v>
      </c>
      <c r="AC4664">
        <v>30.1</v>
      </c>
      <c r="AD4664">
        <v>33.4</v>
      </c>
    </row>
    <row r="4665" spans="1:30" x14ac:dyDescent="0.45">
      <c r="A4665" t="s">
        <v>311</v>
      </c>
      <c r="B4665">
        <v>36100</v>
      </c>
      <c r="C4665" t="s">
        <v>723</v>
      </c>
      <c r="E4665">
        <v>52</v>
      </c>
      <c r="F4665" t="s">
        <v>47</v>
      </c>
      <c r="G4665" t="s">
        <v>48</v>
      </c>
      <c r="H4665">
        <v>1</v>
      </c>
      <c r="I4665" t="s">
        <v>32</v>
      </c>
      <c r="J4665">
        <v>1</v>
      </c>
      <c r="K4665" t="s">
        <v>32</v>
      </c>
      <c r="L4665">
        <v>0</v>
      </c>
      <c r="M4665" t="s">
        <v>32</v>
      </c>
      <c r="N4665">
        <v>2012</v>
      </c>
      <c r="O4665">
        <v>1081</v>
      </c>
      <c r="P4665">
        <v>414894</v>
      </c>
      <c r="Q4665">
        <v>252</v>
      </c>
      <c r="R4665">
        <v>391991</v>
      </c>
      <c r="S4665">
        <v>2080</v>
      </c>
      <c r="T4665">
        <v>97299</v>
      </c>
      <c r="U4665">
        <v>829</v>
      </c>
      <c r="V4665">
        <v>22903</v>
      </c>
      <c r="W4665">
        <v>20.7</v>
      </c>
      <c r="X4665">
        <v>4.8</v>
      </c>
      <c r="Y4665">
        <v>21</v>
      </c>
      <c r="Z4665">
        <v>4.7</v>
      </c>
      <c r="AA4665">
        <v>8.5</v>
      </c>
      <c r="AB4665">
        <v>8.6</v>
      </c>
      <c r="AC4665">
        <v>24.2</v>
      </c>
      <c r="AD4665">
        <v>20.5</v>
      </c>
    </row>
    <row r="4666" spans="1:30" x14ac:dyDescent="0.45">
      <c r="A4666" t="s">
        <v>311</v>
      </c>
      <c r="B4666">
        <v>36100</v>
      </c>
      <c r="C4666" t="s">
        <v>723</v>
      </c>
      <c r="E4666">
        <v>53</v>
      </c>
      <c r="F4666" t="s">
        <v>49</v>
      </c>
      <c r="H4666">
        <v>1</v>
      </c>
      <c r="I4666" t="s">
        <v>32</v>
      </c>
      <c r="J4666">
        <v>1</v>
      </c>
      <c r="K4666" t="s">
        <v>32</v>
      </c>
      <c r="L4666">
        <v>0</v>
      </c>
      <c r="M4666" t="s">
        <v>32</v>
      </c>
      <c r="N4666">
        <v>2012</v>
      </c>
      <c r="O4666">
        <v>2739</v>
      </c>
      <c r="P4666">
        <v>363666</v>
      </c>
      <c r="Q4666">
        <v>316</v>
      </c>
      <c r="R4666">
        <v>188135</v>
      </c>
      <c r="S4666">
        <v>1606</v>
      </c>
      <c r="T4666">
        <v>46136</v>
      </c>
      <c r="U4666">
        <v>2423</v>
      </c>
      <c r="V4666">
        <v>175532</v>
      </c>
      <c r="W4666">
        <v>8.6999999999999993</v>
      </c>
      <c r="X4666">
        <v>11.8</v>
      </c>
      <c r="Y4666">
        <v>30.1</v>
      </c>
      <c r="Z4666">
        <v>17.899999999999999</v>
      </c>
      <c r="AA4666">
        <v>29.1</v>
      </c>
      <c r="AB4666">
        <v>24.7</v>
      </c>
      <c r="AC4666">
        <v>10.5</v>
      </c>
      <c r="AD4666">
        <v>27.3</v>
      </c>
    </row>
    <row r="4667" spans="1:30" x14ac:dyDescent="0.45">
      <c r="A4667" t="s">
        <v>311</v>
      </c>
      <c r="B4667">
        <v>36100</v>
      </c>
      <c r="C4667" t="s">
        <v>723</v>
      </c>
      <c r="E4667">
        <v>54</v>
      </c>
      <c r="F4667" t="s">
        <v>50</v>
      </c>
      <c r="H4667">
        <v>1</v>
      </c>
      <c r="I4667" t="s">
        <v>32</v>
      </c>
      <c r="J4667">
        <v>1</v>
      </c>
      <c r="K4667" t="s">
        <v>32</v>
      </c>
      <c r="L4667">
        <v>0</v>
      </c>
      <c r="M4667" t="s">
        <v>32</v>
      </c>
      <c r="N4667">
        <v>2012</v>
      </c>
      <c r="O4667">
        <v>2652</v>
      </c>
      <c r="P4667">
        <v>423664</v>
      </c>
      <c r="Q4667">
        <v>594</v>
      </c>
      <c r="R4667">
        <v>378152</v>
      </c>
      <c r="S4667">
        <v>3417</v>
      </c>
      <c r="T4667">
        <v>149529</v>
      </c>
      <c r="U4667">
        <v>2058</v>
      </c>
      <c r="V4667">
        <v>45512</v>
      </c>
      <c r="W4667">
        <v>9.9</v>
      </c>
      <c r="X4667">
        <v>13.3</v>
      </c>
      <c r="Y4667">
        <v>14.5</v>
      </c>
      <c r="Z4667">
        <v>15</v>
      </c>
      <c r="AA4667">
        <v>15.4</v>
      </c>
      <c r="AB4667">
        <v>22.5</v>
      </c>
      <c r="AC4667">
        <v>10.4</v>
      </c>
      <c r="AD4667">
        <v>19.100000000000001</v>
      </c>
    </row>
    <row r="4668" spans="1:30" x14ac:dyDescent="0.45">
      <c r="A4668" t="s">
        <v>311</v>
      </c>
      <c r="B4668">
        <v>36100</v>
      </c>
      <c r="C4668" t="s">
        <v>723</v>
      </c>
      <c r="E4668">
        <v>55</v>
      </c>
      <c r="F4668" t="s">
        <v>59</v>
      </c>
      <c r="H4668">
        <v>1</v>
      </c>
      <c r="I4668" t="s">
        <v>32</v>
      </c>
      <c r="J4668">
        <v>1</v>
      </c>
      <c r="K4668" t="s">
        <v>32</v>
      </c>
      <c r="L4668">
        <v>0</v>
      </c>
      <c r="M4668" t="s">
        <v>32</v>
      </c>
      <c r="N4668">
        <v>2012</v>
      </c>
      <c r="O4668">
        <v>53</v>
      </c>
      <c r="Q4668">
        <v>53</v>
      </c>
      <c r="U4668">
        <v>0</v>
      </c>
      <c r="W4668">
        <v>54.7</v>
      </c>
      <c r="Y4668">
        <v>56.9</v>
      </c>
      <c r="AC4668">
        <v>0</v>
      </c>
    </row>
    <row r="4669" spans="1:30" x14ac:dyDescent="0.45">
      <c r="A4669" t="s">
        <v>311</v>
      </c>
      <c r="B4669">
        <v>36100</v>
      </c>
      <c r="C4669" t="s">
        <v>723</v>
      </c>
      <c r="E4669">
        <v>56</v>
      </c>
      <c r="F4669" t="s">
        <v>51</v>
      </c>
      <c r="H4669">
        <v>1</v>
      </c>
      <c r="I4669" t="s">
        <v>32</v>
      </c>
      <c r="J4669">
        <v>1</v>
      </c>
      <c r="K4669" t="s">
        <v>32</v>
      </c>
      <c r="L4669">
        <v>0</v>
      </c>
      <c r="M4669" t="s">
        <v>32</v>
      </c>
      <c r="N4669">
        <v>2012</v>
      </c>
      <c r="O4669">
        <v>2818</v>
      </c>
      <c r="P4669">
        <v>323881</v>
      </c>
      <c r="Q4669">
        <v>421</v>
      </c>
      <c r="R4669">
        <v>280293</v>
      </c>
      <c r="S4669">
        <v>6837</v>
      </c>
      <c r="T4669">
        <v>156740</v>
      </c>
      <c r="U4669">
        <v>2397</v>
      </c>
      <c r="V4669">
        <v>43587</v>
      </c>
      <c r="W4669">
        <v>7.4</v>
      </c>
      <c r="X4669">
        <v>13.5</v>
      </c>
      <c r="Y4669">
        <v>21</v>
      </c>
      <c r="Z4669">
        <v>17.2</v>
      </c>
      <c r="AA4669">
        <v>40.200000000000003</v>
      </c>
      <c r="AB4669">
        <v>16.5</v>
      </c>
      <c r="AC4669">
        <v>8.6</v>
      </c>
      <c r="AD4669">
        <v>21.7</v>
      </c>
    </row>
    <row r="4670" spans="1:30" x14ac:dyDescent="0.45">
      <c r="A4670" t="s">
        <v>311</v>
      </c>
      <c r="B4670">
        <v>36100</v>
      </c>
      <c r="C4670" t="s">
        <v>723</v>
      </c>
      <c r="E4670">
        <v>61</v>
      </c>
      <c r="F4670" t="s">
        <v>52</v>
      </c>
      <c r="H4670">
        <v>1</v>
      </c>
      <c r="I4670" t="s">
        <v>32</v>
      </c>
      <c r="J4670">
        <v>1</v>
      </c>
      <c r="K4670" t="s">
        <v>32</v>
      </c>
      <c r="L4670">
        <v>0</v>
      </c>
      <c r="M4670" t="s">
        <v>32</v>
      </c>
      <c r="N4670">
        <v>2012</v>
      </c>
      <c r="O4670">
        <v>441</v>
      </c>
      <c r="P4670">
        <v>54169</v>
      </c>
      <c r="Q4670">
        <v>62</v>
      </c>
      <c r="R4670">
        <v>49974</v>
      </c>
      <c r="S4670">
        <v>908</v>
      </c>
      <c r="T4670">
        <v>24834</v>
      </c>
      <c r="U4670">
        <v>379</v>
      </c>
      <c r="V4670">
        <v>4195</v>
      </c>
      <c r="W4670">
        <v>18</v>
      </c>
      <c r="X4670">
        <v>11.8</v>
      </c>
      <c r="Y4670">
        <v>39</v>
      </c>
      <c r="Z4670">
        <v>13.9</v>
      </c>
      <c r="AA4670">
        <v>17.2</v>
      </c>
      <c r="AB4670">
        <v>13.2</v>
      </c>
      <c r="AC4670">
        <v>20.8</v>
      </c>
      <c r="AD4670">
        <v>41.9</v>
      </c>
    </row>
    <row r="4671" spans="1:30" x14ac:dyDescent="0.45">
      <c r="A4671" t="s">
        <v>311</v>
      </c>
      <c r="B4671">
        <v>36100</v>
      </c>
      <c r="C4671" t="s">
        <v>723</v>
      </c>
      <c r="E4671">
        <v>62</v>
      </c>
      <c r="F4671" t="s">
        <v>53</v>
      </c>
      <c r="H4671">
        <v>1</v>
      </c>
      <c r="I4671" t="s">
        <v>32</v>
      </c>
      <c r="J4671">
        <v>1</v>
      </c>
      <c r="K4671" t="s">
        <v>32</v>
      </c>
      <c r="L4671">
        <v>0</v>
      </c>
      <c r="M4671" t="s">
        <v>32</v>
      </c>
      <c r="N4671">
        <v>2012</v>
      </c>
      <c r="O4671">
        <v>2428</v>
      </c>
      <c r="P4671">
        <v>1638151</v>
      </c>
      <c r="Q4671">
        <v>653</v>
      </c>
      <c r="R4671">
        <v>1582850</v>
      </c>
      <c r="S4671">
        <v>12405</v>
      </c>
      <c r="T4671">
        <v>613889</v>
      </c>
      <c r="U4671">
        <v>1775</v>
      </c>
      <c r="V4671">
        <v>55300</v>
      </c>
      <c r="W4671">
        <v>10.199999999999999</v>
      </c>
      <c r="X4671">
        <v>16.8</v>
      </c>
      <c r="Y4671">
        <v>20.399999999999999</v>
      </c>
      <c r="Z4671">
        <v>18</v>
      </c>
      <c r="AA4671">
        <v>15.1</v>
      </c>
      <c r="AB4671">
        <v>26.3</v>
      </c>
      <c r="AC4671">
        <v>10.199999999999999</v>
      </c>
      <c r="AD4671">
        <v>39</v>
      </c>
    </row>
    <row r="4672" spans="1:30" x14ac:dyDescent="0.45">
      <c r="A4672" t="s">
        <v>311</v>
      </c>
      <c r="B4672">
        <v>36100</v>
      </c>
      <c r="C4672" t="s">
        <v>723</v>
      </c>
      <c r="E4672">
        <v>71</v>
      </c>
      <c r="F4672" t="s">
        <v>54</v>
      </c>
      <c r="H4672">
        <v>1</v>
      </c>
      <c r="I4672" t="s">
        <v>32</v>
      </c>
      <c r="J4672">
        <v>1</v>
      </c>
      <c r="K4672" t="s">
        <v>32</v>
      </c>
      <c r="L4672">
        <v>0</v>
      </c>
      <c r="M4672" t="s">
        <v>32</v>
      </c>
      <c r="N4672">
        <v>2012</v>
      </c>
      <c r="O4672">
        <v>1019</v>
      </c>
      <c r="P4672">
        <v>110701</v>
      </c>
      <c r="Q4672">
        <v>64</v>
      </c>
      <c r="R4672">
        <v>67096</v>
      </c>
      <c r="S4672">
        <v>1335</v>
      </c>
      <c r="T4672">
        <v>22981</v>
      </c>
      <c r="U4672">
        <v>955</v>
      </c>
      <c r="V4672">
        <v>43605</v>
      </c>
      <c r="W4672">
        <v>10.5</v>
      </c>
      <c r="X4672">
        <v>24.4</v>
      </c>
      <c r="Y4672">
        <v>30.5</v>
      </c>
      <c r="Z4672">
        <v>19.399999999999999</v>
      </c>
      <c r="AA4672">
        <v>25.9</v>
      </c>
      <c r="AB4672">
        <v>22.4</v>
      </c>
      <c r="AC4672">
        <v>12</v>
      </c>
      <c r="AD4672">
        <v>35.299999999999997</v>
      </c>
    </row>
    <row r="4673" spans="1:30" x14ac:dyDescent="0.45">
      <c r="A4673" t="s">
        <v>311</v>
      </c>
      <c r="B4673">
        <v>36100</v>
      </c>
      <c r="C4673" t="s">
        <v>723</v>
      </c>
      <c r="E4673">
        <v>72</v>
      </c>
      <c r="F4673" t="s">
        <v>55</v>
      </c>
      <c r="H4673">
        <v>1</v>
      </c>
      <c r="I4673" t="s">
        <v>32</v>
      </c>
      <c r="J4673">
        <v>1</v>
      </c>
      <c r="K4673" t="s">
        <v>32</v>
      </c>
      <c r="L4673">
        <v>0</v>
      </c>
      <c r="M4673" t="s">
        <v>32</v>
      </c>
      <c r="N4673">
        <v>2012</v>
      </c>
      <c r="O4673">
        <v>550</v>
      </c>
      <c r="P4673">
        <v>557203</v>
      </c>
      <c r="Q4673">
        <v>289</v>
      </c>
      <c r="U4673">
        <v>261</v>
      </c>
      <c r="V4673">
        <v>25980</v>
      </c>
      <c r="W4673">
        <v>20</v>
      </c>
      <c r="X4673">
        <v>45.6</v>
      </c>
      <c r="Y4673">
        <v>20.100000000000001</v>
      </c>
      <c r="AC4673">
        <v>26.7</v>
      </c>
      <c r="AD4673">
        <v>43</v>
      </c>
    </row>
    <row r="4674" spans="1:30" x14ac:dyDescent="0.45">
      <c r="A4674" t="s">
        <v>311</v>
      </c>
      <c r="B4674">
        <v>36100</v>
      </c>
      <c r="C4674" t="s">
        <v>723</v>
      </c>
      <c r="E4674">
        <v>81</v>
      </c>
      <c r="F4674" t="s">
        <v>56</v>
      </c>
      <c r="G4674" t="s">
        <v>57</v>
      </c>
      <c r="H4674">
        <v>1</v>
      </c>
      <c r="I4674" t="s">
        <v>32</v>
      </c>
      <c r="J4674">
        <v>1</v>
      </c>
      <c r="K4674" t="s">
        <v>32</v>
      </c>
      <c r="L4674">
        <v>0</v>
      </c>
      <c r="M4674" t="s">
        <v>32</v>
      </c>
      <c r="N4674">
        <v>2012</v>
      </c>
      <c r="O4674">
        <v>3638</v>
      </c>
      <c r="P4674">
        <v>191429</v>
      </c>
      <c r="Q4674">
        <v>398</v>
      </c>
      <c r="R4674">
        <v>132718</v>
      </c>
      <c r="S4674">
        <v>2097</v>
      </c>
      <c r="T4674">
        <v>48055</v>
      </c>
      <c r="U4674">
        <v>3240</v>
      </c>
      <c r="V4674">
        <v>58711</v>
      </c>
      <c r="W4674">
        <v>6.7</v>
      </c>
      <c r="X4674">
        <v>22.8</v>
      </c>
      <c r="Y4674">
        <v>39.200000000000003</v>
      </c>
      <c r="Z4674">
        <v>34</v>
      </c>
      <c r="AA4674">
        <v>30.5</v>
      </c>
      <c r="AB4674">
        <v>37.799999999999997</v>
      </c>
      <c r="AC4674">
        <v>5.3</v>
      </c>
      <c r="AD4674">
        <v>12.1</v>
      </c>
    </row>
    <row r="4675" spans="1:30" x14ac:dyDescent="0.45">
      <c r="A4675" t="s">
        <v>312</v>
      </c>
      <c r="B4675">
        <v>36140</v>
      </c>
      <c r="C4675" t="s">
        <v>724</v>
      </c>
      <c r="E4675">
        <v>0</v>
      </c>
      <c r="F4675" t="s">
        <v>31</v>
      </c>
      <c r="H4675">
        <v>1</v>
      </c>
      <c r="I4675" t="s">
        <v>32</v>
      </c>
      <c r="J4675">
        <v>1</v>
      </c>
      <c r="K4675" t="s">
        <v>32</v>
      </c>
      <c r="L4675">
        <v>0</v>
      </c>
      <c r="M4675" t="s">
        <v>32</v>
      </c>
      <c r="N4675">
        <v>2012</v>
      </c>
      <c r="O4675">
        <v>10928</v>
      </c>
      <c r="P4675">
        <v>4674379</v>
      </c>
      <c r="Q4675">
        <v>3527</v>
      </c>
      <c r="R4675">
        <v>4327095</v>
      </c>
      <c r="S4675">
        <v>28337</v>
      </c>
      <c r="T4675">
        <v>995883</v>
      </c>
      <c r="U4675">
        <v>7401</v>
      </c>
      <c r="V4675">
        <v>347283</v>
      </c>
      <c r="W4675">
        <v>6.2</v>
      </c>
      <c r="X4675">
        <v>10.199999999999999</v>
      </c>
      <c r="Y4675">
        <v>8.1999999999999993</v>
      </c>
      <c r="Z4675">
        <v>10.9</v>
      </c>
      <c r="AA4675">
        <v>15.5</v>
      </c>
      <c r="AB4675">
        <v>17.100000000000001</v>
      </c>
      <c r="AC4675">
        <v>6.9</v>
      </c>
      <c r="AD4675">
        <v>11.3</v>
      </c>
    </row>
    <row r="4676" spans="1:30" x14ac:dyDescent="0.45">
      <c r="A4676" t="s">
        <v>312</v>
      </c>
      <c r="B4676">
        <v>36140</v>
      </c>
      <c r="C4676" t="s">
        <v>724</v>
      </c>
      <c r="E4676">
        <v>11</v>
      </c>
      <c r="F4676" t="s">
        <v>33</v>
      </c>
      <c r="G4676" t="s">
        <v>34</v>
      </c>
      <c r="H4676">
        <v>1</v>
      </c>
      <c r="I4676" t="s">
        <v>32</v>
      </c>
      <c r="J4676">
        <v>1</v>
      </c>
      <c r="K4676" t="s">
        <v>32</v>
      </c>
      <c r="L4676">
        <v>0</v>
      </c>
      <c r="M4676" t="s">
        <v>32</v>
      </c>
      <c r="N4676">
        <v>2012</v>
      </c>
      <c r="O4676">
        <v>426</v>
      </c>
      <c r="P4676">
        <v>74191</v>
      </c>
      <c r="Q4676">
        <v>17</v>
      </c>
      <c r="R4676">
        <v>46720</v>
      </c>
      <c r="S4676">
        <v>76</v>
      </c>
      <c r="T4676">
        <v>5577</v>
      </c>
      <c r="U4676">
        <v>410</v>
      </c>
      <c r="V4676">
        <v>27471</v>
      </c>
      <c r="W4676">
        <v>26.4</v>
      </c>
      <c r="X4676">
        <v>7.9</v>
      </c>
      <c r="Y4676">
        <v>66.3</v>
      </c>
      <c r="Z4676">
        <v>7.4</v>
      </c>
      <c r="AA4676">
        <v>23.4</v>
      </c>
      <c r="AB4676">
        <v>9.1999999999999993</v>
      </c>
      <c r="AC4676">
        <v>26.8</v>
      </c>
      <c r="AD4676">
        <v>19</v>
      </c>
    </row>
    <row r="4677" spans="1:30" x14ac:dyDescent="0.45">
      <c r="A4677" t="s">
        <v>312</v>
      </c>
      <c r="B4677">
        <v>36140</v>
      </c>
      <c r="C4677" t="s">
        <v>724</v>
      </c>
      <c r="E4677">
        <v>23</v>
      </c>
      <c r="F4677" t="s">
        <v>37</v>
      </c>
      <c r="H4677">
        <v>1</v>
      </c>
      <c r="I4677" t="s">
        <v>32</v>
      </c>
      <c r="J4677">
        <v>1</v>
      </c>
      <c r="K4677" t="s">
        <v>32</v>
      </c>
      <c r="L4677">
        <v>0</v>
      </c>
      <c r="M4677" t="s">
        <v>32</v>
      </c>
      <c r="N4677">
        <v>2012</v>
      </c>
      <c r="O4677">
        <v>1392</v>
      </c>
      <c r="P4677">
        <v>343890</v>
      </c>
      <c r="Q4677">
        <v>463</v>
      </c>
      <c r="R4677">
        <v>304392</v>
      </c>
      <c r="S4677">
        <v>1715</v>
      </c>
      <c r="T4677">
        <v>63864</v>
      </c>
      <c r="U4677">
        <v>930</v>
      </c>
      <c r="V4677">
        <v>39498</v>
      </c>
      <c r="W4677">
        <v>18.5</v>
      </c>
      <c r="X4677">
        <v>35.799999999999997</v>
      </c>
      <c r="Y4677">
        <v>23</v>
      </c>
      <c r="Z4677">
        <v>40</v>
      </c>
      <c r="AA4677">
        <v>32.1</v>
      </c>
      <c r="AB4677">
        <v>36.299999999999997</v>
      </c>
      <c r="AC4677">
        <v>22.3</v>
      </c>
      <c r="AD4677">
        <v>21.1</v>
      </c>
    </row>
    <row r="4678" spans="1:30" x14ac:dyDescent="0.45">
      <c r="A4678" t="s">
        <v>312</v>
      </c>
      <c r="B4678">
        <v>36140</v>
      </c>
      <c r="C4678" t="s">
        <v>724</v>
      </c>
      <c r="E4678" t="s">
        <v>38</v>
      </c>
      <c r="F4678" t="s">
        <v>39</v>
      </c>
      <c r="H4678">
        <v>1</v>
      </c>
      <c r="I4678" t="s">
        <v>32</v>
      </c>
      <c r="J4678">
        <v>1</v>
      </c>
      <c r="K4678" t="s">
        <v>32</v>
      </c>
      <c r="L4678">
        <v>0</v>
      </c>
      <c r="M4678" t="s">
        <v>32</v>
      </c>
      <c r="N4678">
        <v>2012</v>
      </c>
      <c r="O4678">
        <v>77</v>
      </c>
      <c r="P4678">
        <v>68003</v>
      </c>
      <c r="Q4678">
        <v>41</v>
      </c>
      <c r="R4678">
        <v>65873</v>
      </c>
      <c r="S4678">
        <v>204</v>
      </c>
      <c r="T4678">
        <v>9147</v>
      </c>
      <c r="U4678">
        <v>37</v>
      </c>
      <c r="V4678">
        <v>2130</v>
      </c>
      <c r="W4678">
        <v>28</v>
      </c>
      <c r="X4678">
        <v>8.3000000000000007</v>
      </c>
      <c r="Y4678">
        <v>42.3</v>
      </c>
      <c r="Z4678">
        <v>8.9</v>
      </c>
      <c r="AA4678">
        <v>15.5</v>
      </c>
      <c r="AB4678">
        <v>13.5</v>
      </c>
      <c r="AC4678">
        <v>37.1</v>
      </c>
      <c r="AD4678">
        <v>7.2</v>
      </c>
    </row>
    <row r="4679" spans="1:30" x14ac:dyDescent="0.45">
      <c r="A4679" t="s">
        <v>312</v>
      </c>
      <c r="B4679">
        <v>36140</v>
      </c>
      <c r="C4679" t="s">
        <v>724</v>
      </c>
      <c r="E4679">
        <v>42</v>
      </c>
      <c r="F4679" t="s">
        <v>40</v>
      </c>
      <c r="H4679">
        <v>1</v>
      </c>
      <c r="I4679" t="s">
        <v>32</v>
      </c>
      <c r="J4679">
        <v>1</v>
      </c>
      <c r="K4679" t="s">
        <v>32</v>
      </c>
      <c r="L4679">
        <v>0</v>
      </c>
      <c r="M4679" t="s">
        <v>32</v>
      </c>
      <c r="N4679">
        <v>2012</v>
      </c>
      <c r="O4679">
        <v>105</v>
      </c>
      <c r="P4679">
        <v>141168</v>
      </c>
      <c r="Q4679">
        <v>54</v>
      </c>
      <c r="R4679">
        <v>138351</v>
      </c>
      <c r="S4679">
        <v>384</v>
      </c>
      <c r="T4679">
        <v>14550</v>
      </c>
      <c r="U4679">
        <v>51</v>
      </c>
      <c r="V4679">
        <v>2816</v>
      </c>
      <c r="W4679">
        <v>26.4</v>
      </c>
      <c r="X4679">
        <v>20.5</v>
      </c>
      <c r="Y4679">
        <v>28</v>
      </c>
      <c r="Z4679">
        <v>21.9</v>
      </c>
      <c r="AA4679">
        <v>30.9</v>
      </c>
      <c r="AB4679">
        <v>37.4</v>
      </c>
      <c r="AC4679">
        <v>53.9</v>
      </c>
      <c r="AD4679">
        <v>34.200000000000003</v>
      </c>
    </row>
    <row r="4680" spans="1:30" x14ac:dyDescent="0.45">
      <c r="A4680" t="s">
        <v>312</v>
      </c>
      <c r="B4680">
        <v>36140</v>
      </c>
      <c r="C4680" t="s">
        <v>724</v>
      </c>
      <c r="E4680" t="s">
        <v>41</v>
      </c>
      <c r="F4680" t="s">
        <v>42</v>
      </c>
      <c r="H4680">
        <v>1</v>
      </c>
      <c r="I4680" t="s">
        <v>32</v>
      </c>
      <c r="J4680">
        <v>1</v>
      </c>
      <c r="K4680" t="s">
        <v>32</v>
      </c>
      <c r="L4680">
        <v>0</v>
      </c>
      <c r="M4680" t="s">
        <v>32</v>
      </c>
      <c r="N4680">
        <v>2012</v>
      </c>
      <c r="O4680">
        <v>1422</v>
      </c>
      <c r="P4680">
        <v>1610472</v>
      </c>
      <c r="Q4680">
        <v>684</v>
      </c>
      <c r="R4680">
        <v>1554401</v>
      </c>
      <c r="S4680">
        <v>6621</v>
      </c>
      <c r="T4680">
        <v>182516</v>
      </c>
      <c r="U4680">
        <v>738</v>
      </c>
      <c r="W4680">
        <v>15.9</v>
      </c>
      <c r="X4680">
        <v>12.3</v>
      </c>
      <c r="Y4680">
        <v>16.3</v>
      </c>
      <c r="Z4680">
        <v>12.3</v>
      </c>
      <c r="AA4680">
        <v>17.100000000000001</v>
      </c>
      <c r="AB4680">
        <v>20.399999999999999</v>
      </c>
      <c r="AC4680">
        <v>18.5</v>
      </c>
    </row>
    <row r="4681" spans="1:30" x14ac:dyDescent="0.45">
      <c r="A4681" t="s">
        <v>312</v>
      </c>
      <c r="B4681">
        <v>36140</v>
      </c>
      <c r="C4681" t="s">
        <v>724</v>
      </c>
      <c r="E4681" t="s">
        <v>43</v>
      </c>
      <c r="F4681" t="s">
        <v>44</v>
      </c>
      <c r="G4681" t="s">
        <v>45</v>
      </c>
      <c r="H4681">
        <v>1</v>
      </c>
      <c r="I4681" t="s">
        <v>32</v>
      </c>
      <c r="J4681">
        <v>1</v>
      </c>
      <c r="K4681" t="s">
        <v>32</v>
      </c>
      <c r="L4681">
        <v>0</v>
      </c>
      <c r="M4681" t="s">
        <v>32</v>
      </c>
      <c r="N4681">
        <v>2012</v>
      </c>
      <c r="O4681">
        <v>201</v>
      </c>
      <c r="Q4681">
        <v>65</v>
      </c>
      <c r="U4681">
        <v>136</v>
      </c>
      <c r="W4681">
        <v>27.2</v>
      </c>
      <c r="Y4681">
        <v>30.6</v>
      </c>
      <c r="AC4681">
        <v>36.700000000000003</v>
      </c>
    </row>
    <row r="4682" spans="1:30" x14ac:dyDescent="0.45">
      <c r="A4682" t="s">
        <v>312</v>
      </c>
      <c r="B4682">
        <v>36140</v>
      </c>
      <c r="C4682" t="s">
        <v>724</v>
      </c>
      <c r="E4682">
        <v>51</v>
      </c>
      <c r="F4682" t="s">
        <v>46</v>
      </c>
      <c r="H4682">
        <v>1</v>
      </c>
      <c r="I4682" t="s">
        <v>32</v>
      </c>
      <c r="J4682">
        <v>1</v>
      </c>
      <c r="K4682" t="s">
        <v>32</v>
      </c>
      <c r="L4682">
        <v>0</v>
      </c>
      <c r="M4682" t="s">
        <v>32</v>
      </c>
      <c r="N4682">
        <v>2012</v>
      </c>
      <c r="O4682">
        <v>57</v>
      </c>
      <c r="P4682">
        <v>58450</v>
      </c>
      <c r="Q4682">
        <v>18</v>
      </c>
      <c r="R4682">
        <v>58014</v>
      </c>
      <c r="S4682">
        <v>274</v>
      </c>
      <c r="T4682">
        <v>13132</v>
      </c>
      <c r="U4682">
        <v>39</v>
      </c>
      <c r="V4682">
        <v>436</v>
      </c>
      <c r="W4682">
        <v>30.4</v>
      </c>
      <c r="X4682">
        <v>6.7</v>
      </c>
      <c r="Y4682">
        <v>37</v>
      </c>
      <c r="Z4682">
        <v>7</v>
      </c>
      <c r="AA4682">
        <v>11.5</v>
      </c>
      <c r="AB4682">
        <v>8.1</v>
      </c>
      <c r="AC4682">
        <v>42.3</v>
      </c>
      <c r="AD4682">
        <v>7.6</v>
      </c>
    </row>
    <row r="4683" spans="1:30" x14ac:dyDescent="0.45">
      <c r="A4683" t="s">
        <v>312</v>
      </c>
      <c r="B4683">
        <v>36140</v>
      </c>
      <c r="C4683" t="s">
        <v>724</v>
      </c>
      <c r="E4683">
        <v>52</v>
      </c>
      <c r="F4683" t="s">
        <v>47</v>
      </c>
      <c r="G4683" t="s">
        <v>48</v>
      </c>
      <c r="H4683">
        <v>1</v>
      </c>
      <c r="I4683" t="s">
        <v>32</v>
      </c>
      <c r="J4683">
        <v>1</v>
      </c>
      <c r="K4683" t="s">
        <v>32</v>
      </c>
      <c r="L4683">
        <v>0</v>
      </c>
      <c r="M4683" t="s">
        <v>32</v>
      </c>
      <c r="N4683">
        <v>2012</v>
      </c>
      <c r="O4683">
        <v>222</v>
      </c>
      <c r="P4683">
        <v>142248</v>
      </c>
      <c r="Q4683">
        <v>81</v>
      </c>
      <c r="R4683">
        <v>137488</v>
      </c>
      <c r="S4683">
        <v>635</v>
      </c>
      <c r="T4683">
        <v>34738</v>
      </c>
      <c r="U4683">
        <v>141</v>
      </c>
      <c r="W4683">
        <v>36.5</v>
      </c>
      <c r="X4683">
        <v>14.1</v>
      </c>
      <c r="Y4683">
        <v>83.9</v>
      </c>
      <c r="Z4683">
        <v>15.4</v>
      </c>
      <c r="AA4683">
        <v>10.8</v>
      </c>
      <c r="AB4683">
        <v>7.4</v>
      </c>
      <c r="AC4683">
        <v>45.3</v>
      </c>
    </row>
    <row r="4684" spans="1:30" x14ac:dyDescent="0.45">
      <c r="A4684" t="s">
        <v>312</v>
      </c>
      <c r="B4684">
        <v>36140</v>
      </c>
      <c r="C4684" t="s">
        <v>724</v>
      </c>
      <c r="E4684">
        <v>53</v>
      </c>
      <c r="F4684" t="s">
        <v>49</v>
      </c>
      <c r="H4684">
        <v>1</v>
      </c>
      <c r="I4684" t="s">
        <v>32</v>
      </c>
      <c r="J4684">
        <v>1</v>
      </c>
      <c r="K4684" t="s">
        <v>32</v>
      </c>
      <c r="L4684">
        <v>0</v>
      </c>
      <c r="M4684" t="s">
        <v>32</v>
      </c>
      <c r="N4684">
        <v>2012</v>
      </c>
      <c r="O4684">
        <v>2123</v>
      </c>
      <c r="P4684">
        <v>241339</v>
      </c>
      <c r="Q4684">
        <v>197</v>
      </c>
      <c r="R4684">
        <v>123572</v>
      </c>
      <c r="S4684">
        <v>702</v>
      </c>
      <c r="T4684">
        <v>27422</v>
      </c>
      <c r="U4684">
        <v>1926</v>
      </c>
      <c r="V4684">
        <v>117767</v>
      </c>
      <c r="W4684">
        <v>14</v>
      </c>
      <c r="X4684">
        <v>16.600000000000001</v>
      </c>
      <c r="Y4684">
        <v>33.200000000000003</v>
      </c>
      <c r="Z4684">
        <v>26.4</v>
      </c>
      <c r="AA4684">
        <v>35.9</v>
      </c>
      <c r="AB4684">
        <v>44.4</v>
      </c>
      <c r="AC4684">
        <v>14.4</v>
      </c>
      <c r="AD4684">
        <v>27.6</v>
      </c>
    </row>
    <row r="4685" spans="1:30" x14ac:dyDescent="0.45">
      <c r="A4685" t="s">
        <v>312</v>
      </c>
      <c r="B4685">
        <v>36140</v>
      </c>
      <c r="C4685" t="s">
        <v>724</v>
      </c>
      <c r="E4685">
        <v>54</v>
      </c>
      <c r="F4685" t="s">
        <v>50</v>
      </c>
      <c r="H4685">
        <v>1</v>
      </c>
      <c r="I4685" t="s">
        <v>32</v>
      </c>
      <c r="J4685">
        <v>1</v>
      </c>
      <c r="K4685" t="s">
        <v>32</v>
      </c>
      <c r="L4685">
        <v>0</v>
      </c>
      <c r="M4685" t="s">
        <v>32</v>
      </c>
      <c r="N4685">
        <v>2012</v>
      </c>
      <c r="O4685">
        <v>950</v>
      </c>
      <c r="P4685">
        <v>124203</v>
      </c>
      <c r="Q4685">
        <v>198</v>
      </c>
      <c r="R4685">
        <v>100706</v>
      </c>
      <c r="S4685">
        <v>963</v>
      </c>
      <c r="T4685">
        <v>48329</v>
      </c>
      <c r="U4685">
        <v>752</v>
      </c>
      <c r="V4685">
        <v>23497</v>
      </c>
      <c r="W4685">
        <v>11.6</v>
      </c>
      <c r="X4685">
        <v>22</v>
      </c>
      <c r="Y4685">
        <v>29.8</v>
      </c>
      <c r="Z4685">
        <v>30.9</v>
      </c>
      <c r="AA4685">
        <v>30.1</v>
      </c>
      <c r="AB4685">
        <v>43.4</v>
      </c>
      <c r="AC4685">
        <v>13.9</v>
      </c>
      <c r="AD4685">
        <v>23</v>
      </c>
    </row>
    <row r="4686" spans="1:30" x14ac:dyDescent="0.45">
      <c r="A4686" t="s">
        <v>312</v>
      </c>
      <c r="B4686">
        <v>36140</v>
      </c>
      <c r="C4686" t="s">
        <v>724</v>
      </c>
      <c r="E4686">
        <v>56</v>
      </c>
      <c r="F4686" t="s">
        <v>51</v>
      </c>
      <c r="H4686">
        <v>1</v>
      </c>
      <c r="I4686" t="s">
        <v>32</v>
      </c>
      <c r="J4686">
        <v>1</v>
      </c>
      <c r="K4686" t="s">
        <v>32</v>
      </c>
      <c r="L4686">
        <v>0</v>
      </c>
      <c r="M4686" t="s">
        <v>32</v>
      </c>
      <c r="N4686">
        <v>2012</v>
      </c>
      <c r="O4686">
        <v>656</v>
      </c>
      <c r="P4686">
        <v>86532</v>
      </c>
      <c r="Q4686">
        <v>157</v>
      </c>
      <c r="U4686">
        <v>499</v>
      </c>
      <c r="V4686">
        <v>11760</v>
      </c>
      <c r="W4686">
        <v>19.600000000000001</v>
      </c>
      <c r="X4686">
        <v>48.4</v>
      </c>
      <c r="Y4686">
        <v>39.299999999999997</v>
      </c>
      <c r="AC4686">
        <v>16.899999999999999</v>
      </c>
      <c r="AD4686">
        <v>21.9</v>
      </c>
    </row>
    <row r="4687" spans="1:30" x14ac:dyDescent="0.45">
      <c r="A4687" t="s">
        <v>312</v>
      </c>
      <c r="B4687">
        <v>36140</v>
      </c>
      <c r="C4687" t="s">
        <v>724</v>
      </c>
      <c r="E4687">
        <v>61</v>
      </c>
      <c r="F4687" t="s">
        <v>52</v>
      </c>
      <c r="H4687">
        <v>1</v>
      </c>
      <c r="I4687" t="s">
        <v>32</v>
      </c>
      <c r="J4687">
        <v>1</v>
      </c>
      <c r="K4687" t="s">
        <v>32</v>
      </c>
      <c r="L4687">
        <v>0</v>
      </c>
      <c r="M4687" t="s">
        <v>32</v>
      </c>
      <c r="N4687">
        <v>2012</v>
      </c>
      <c r="O4687">
        <v>183</v>
      </c>
      <c r="P4687">
        <v>9097</v>
      </c>
      <c r="Q4687">
        <v>28</v>
      </c>
      <c r="R4687">
        <v>7525</v>
      </c>
      <c r="S4687">
        <v>210</v>
      </c>
      <c r="T4687">
        <v>2454</v>
      </c>
      <c r="U4687">
        <v>155</v>
      </c>
      <c r="V4687">
        <v>1572</v>
      </c>
      <c r="W4687">
        <v>24.5</v>
      </c>
      <c r="X4687">
        <v>38.4</v>
      </c>
      <c r="Y4687">
        <v>46.7</v>
      </c>
      <c r="Z4687">
        <v>44.2</v>
      </c>
      <c r="AA4687">
        <v>42.9</v>
      </c>
      <c r="AB4687">
        <v>27.1</v>
      </c>
      <c r="AC4687">
        <v>27.4</v>
      </c>
      <c r="AD4687">
        <v>36.4</v>
      </c>
    </row>
    <row r="4688" spans="1:30" x14ac:dyDescent="0.45">
      <c r="A4688" t="s">
        <v>312</v>
      </c>
      <c r="B4688">
        <v>36140</v>
      </c>
      <c r="C4688" t="s">
        <v>724</v>
      </c>
      <c r="E4688">
        <v>62</v>
      </c>
      <c r="F4688" t="s">
        <v>53</v>
      </c>
      <c r="H4688">
        <v>1</v>
      </c>
      <c r="I4688" t="s">
        <v>32</v>
      </c>
      <c r="J4688">
        <v>1</v>
      </c>
      <c r="K4688" t="s">
        <v>32</v>
      </c>
      <c r="L4688">
        <v>0</v>
      </c>
      <c r="M4688" t="s">
        <v>32</v>
      </c>
      <c r="N4688">
        <v>2012</v>
      </c>
      <c r="O4688">
        <v>712</v>
      </c>
      <c r="P4688">
        <v>695840</v>
      </c>
      <c r="Q4688">
        <v>292</v>
      </c>
      <c r="R4688">
        <v>686815</v>
      </c>
      <c r="S4688">
        <v>7978</v>
      </c>
      <c r="T4688">
        <v>290088</v>
      </c>
      <c r="U4688">
        <v>420</v>
      </c>
      <c r="V4688">
        <v>9025</v>
      </c>
      <c r="W4688">
        <v>19.5</v>
      </c>
      <c r="X4688">
        <v>28.4</v>
      </c>
      <c r="Y4688">
        <v>31.8</v>
      </c>
      <c r="Z4688">
        <v>29.9</v>
      </c>
      <c r="AA4688">
        <v>38.9</v>
      </c>
      <c r="AB4688">
        <v>35</v>
      </c>
      <c r="AC4688">
        <v>20.5</v>
      </c>
      <c r="AD4688">
        <v>29.4</v>
      </c>
    </row>
    <row r="4689" spans="1:30" x14ac:dyDescent="0.45">
      <c r="A4689" t="s">
        <v>312</v>
      </c>
      <c r="B4689">
        <v>36140</v>
      </c>
      <c r="C4689" t="s">
        <v>724</v>
      </c>
      <c r="E4689">
        <v>71</v>
      </c>
      <c r="F4689" t="s">
        <v>54</v>
      </c>
      <c r="H4689">
        <v>1</v>
      </c>
      <c r="I4689" t="s">
        <v>32</v>
      </c>
      <c r="J4689">
        <v>1</v>
      </c>
      <c r="K4689" t="s">
        <v>32</v>
      </c>
      <c r="L4689">
        <v>0</v>
      </c>
      <c r="M4689" t="s">
        <v>32</v>
      </c>
      <c r="N4689">
        <v>2012</v>
      </c>
      <c r="O4689">
        <v>528</v>
      </c>
      <c r="P4689">
        <v>127209</v>
      </c>
      <c r="Q4689">
        <v>135</v>
      </c>
      <c r="R4689">
        <v>114897</v>
      </c>
      <c r="S4689">
        <v>879</v>
      </c>
      <c r="T4689">
        <v>26429</v>
      </c>
      <c r="U4689">
        <v>393</v>
      </c>
      <c r="V4689">
        <v>12312</v>
      </c>
      <c r="W4689">
        <v>13.4</v>
      </c>
      <c r="X4689">
        <v>14.2</v>
      </c>
      <c r="Y4689">
        <v>46.9</v>
      </c>
      <c r="Z4689">
        <v>12.5</v>
      </c>
      <c r="AA4689">
        <v>22.2</v>
      </c>
      <c r="AB4689">
        <v>8.8000000000000007</v>
      </c>
      <c r="AC4689">
        <v>18.2</v>
      </c>
      <c r="AD4689">
        <v>43.6</v>
      </c>
    </row>
    <row r="4690" spans="1:30" x14ac:dyDescent="0.45">
      <c r="A4690" t="s">
        <v>312</v>
      </c>
      <c r="B4690">
        <v>36140</v>
      </c>
      <c r="C4690" t="s">
        <v>724</v>
      </c>
      <c r="E4690">
        <v>72</v>
      </c>
      <c r="F4690" t="s">
        <v>55</v>
      </c>
      <c r="H4690">
        <v>1</v>
      </c>
      <c r="I4690" t="s">
        <v>32</v>
      </c>
      <c r="J4690">
        <v>1</v>
      </c>
      <c r="K4690" t="s">
        <v>32</v>
      </c>
      <c r="L4690">
        <v>0</v>
      </c>
      <c r="M4690" t="s">
        <v>32</v>
      </c>
      <c r="N4690">
        <v>2012</v>
      </c>
      <c r="O4690">
        <v>965</v>
      </c>
      <c r="P4690">
        <v>677974</v>
      </c>
      <c r="Q4690">
        <v>832</v>
      </c>
      <c r="R4690">
        <v>660542</v>
      </c>
      <c r="S4690">
        <v>5027</v>
      </c>
      <c r="T4690">
        <v>178645</v>
      </c>
      <c r="U4690">
        <v>133</v>
      </c>
      <c r="W4690">
        <v>12.2</v>
      </c>
      <c r="X4690">
        <v>21.8</v>
      </c>
      <c r="Y4690">
        <v>15.6</v>
      </c>
      <c r="Z4690">
        <v>23.6</v>
      </c>
      <c r="AA4690">
        <v>25.2</v>
      </c>
      <c r="AB4690">
        <v>24.4</v>
      </c>
      <c r="AC4690">
        <v>38.6</v>
      </c>
    </row>
    <row r="4691" spans="1:30" x14ac:dyDescent="0.45">
      <c r="A4691" t="s">
        <v>312</v>
      </c>
      <c r="B4691">
        <v>36140</v>
      </c>
      <c r="C4691" t="s">
        <v>724</v>
      </c>
      <c r="E4691">
        <v>81</v>
      </c>
      <c r="F4691" t="s">
        <v>56</v>
      </c>
      <c r="G4691" t="s">
        <v>57</v>
      </c>
      <c r="H4691">
        <v>1</v>
      </c>
      <c r="I4691" t="s">
        <v>32</v>
      </c>
      <c r="J4691">
        <v>1</v>
      </c>
      <c r="K4691" t="s">
        <v>32</v>
      </c>
      <c r="L4691">
        <v>0</v>
      </c>
      <c r="M4691" t="s">
        <v>32</v>
      </c>
      <c r="N4691">
        <v>2012</v>
      </c>
      <c r="O4691">
        <v>920</v>
      </c>
      <c r="P4691">
        <v>97649</v>
      </c>
      <c r="Q4691">
        <v>287</v>
      </c>
      <c r="R4691">
        <v>81791</v>
      </c>
      <c r="S4691">
        <v>1316</v>
      </c>
      <c r="T4691">
        <v>32854</v>
      </c>
      <c r="U4691">
        <v>633</v>
      </c>
      <c r="V4691">
        <v>15858</v>
      </c>
      <c r="W4691">
        <v>12.7</v>
      </c>
      <c r="X4691">
        <v>27.7</v>
      </c>
      <c r="Y4691">
        <v>34.1</v>
      </c>
      <c r="Z4691">
        <v>34.799999999999997</v>
      </c>
      <c r="AA4691">
        <v>30.9</v>
      </c>
      <c r="AB4691">
        <v>32.1</v>
      </c>
      <c r="AC4691">
        <v>14.7</v>
      </c>
      <c r="AD4691">
        <v>24.2</v>
      </c>
    </row>
    <row r="4692" spans="1:30" x14ac:dyDescent="0.45">
      <c r="A4692" t="s">
        <v>313</v>
      </c>
      <c r="B4692">
        <v>36220</v>
      </c>
      <c r="C4692" t="s">
        <v>725</v>
      </c>
      <c r="E4692">
        <v>0</v>
      </c>
      <c r="F4692" t="s">
        <v>31</v>
      </c>
      <c r="H4692">
        <v>1</v>
      </c>
      <c r="I4692" t="s">
        <v>32</v>
      </c>
      <c r="J4692">
        <v>1</v>
      </c>
      <c r="K4692" t="s">
        <v>32</v>
      </c>
      <c r="L4692">
        <v>0</v>
      </c>
      <c r="M4692" t="s">
        <v>32</v>
      </c>
      <c r="N4692">
        <v>2012</v>
      </c>
      <c r="O4692">
        <v>14829</v>
      </c>
      <c r="P4692">
        <v>17309894</v>
      </c>
      <c r="Q4692">
        <v>2994</v>
      </c>
      <c r="R4692">
        <v>16245410</v>
      </c>
      <c r="S4692">
        <v>65824</v>
      </c>
      <c r="T4692">
        <v>2793122</v>
      </c>
      <c r="U4692">
        <v>11835</v>
      </c>
      <c r="V4692">
        <v>1064484</v>
      </c>
      <c r="W4692">
        <v>3.5</v>
      </c>
      <c r="X4692">
        <v>6.2</v>
      </c>
      <c r="Y4692">
        <v>8.3000000000000007</v>
      </c>
      <c r="Z4692">
        <v>7.4</v>
      </c>
      <c r="AA4692">
        <v>9.4</v>
      </c>
      <c r="AB4692">
        <v>6.4</v>
      </c>
      <c r="AC4692">
        <v>4.9000000000000004</v>
      </c>
      <c r="AD4692">
        <v>18.399999999999999</v>
      </c>
    </row>
    <row r="4693" spans="1:30" x14ac:dyDescent="0.45">
      <c r="A4693" t="s">
        <v>313</v>
      </c>
      <c r="B4693">
        <v>36220</v>
      </c>
      <c r="C4693" t="s">
        <v>725</v>
      </c>
      <c r="E4693">
        <v>11</v>
      </c>
      <c r="F4693" t="s">
        <v>33</v>
      </c>
      <c r="G4693" t="s">
        <v>34</v>
      </c>
      <c r="H4693">
        <v>1</v>
      </c>
      <c r="I4693" t="s">
        <v>32</v>
      </c>
      <c r="J4693">
        <v>1</v>
      </c>
      <c r="K4693" t="s">
        <v>32</v>
      </c>
      <c r="L4693">
        <v>0</v>
      </c>
      <c r="M4693" t="s">
        <v>32</v>
      </c>
      <c r="N4693">
        <v>2012</v>
      </c>
      <c r="O4693">
        <v>123</v>
      </c>
      <c r="Q4693">
        <v>2</v>
      </c>
      <c r="U4693">
        <v>121</v>
      </c>
      <c r="W4693">
        <v>45.3</v>
      </c>
      <c r="Y4693">
        <v>95.1</v>
      </c>
      <c r="AC4693">
        <v>43.2</v>
      </c>
    </row>
    <row r="4694" spans="1:30" x14ac:dyDescent="0.45">
      <c r="A4694" t="s">
        <v>313</v>
      </c>
      <c r="B4694">
        <v>36220</v>
      </c>
      <c r="C4694" t="s">
        <v>725</v>
      </c>
      <c r="E4694">
        <v>21</v>
      </c>
      <c r="F4694" t="s">
        <v>35</v>
      </c>
      <c r="H4694">
        <v>1</v>
      </c>
      <c r="I4694" t="s">
        <v>32</v>
      </c>
      <c r="J4694">
        <v>1</v>
      </c>
      <c r="K4694" t="s">
        <v>32</v>
      </c>
      <c r="L4694">
        <v>0</v>
      </c>
      <c r="M4694" t="s">
        <v>32</v>
      </c>
      <c r="N4694">
        <v>2012</v>
      </c>
      <c r="O4694">
        <v>1013</v>
      </c>
      <c r="P4694">
        <v>2525764</v>
      </c>
      <c r="Q4694">
        <v>208</v>
      </c>
      <c r="R4694">
        <v>2458102</v>
      </c>
      <c r="S4694">
        <v>7863</v>
      </c>
      <c r="T4694">
        <v>480715</v>
      </c>
      <c r="U4694">
        <v>806</v>
      </c>
      <c r="V4694">
        <v>67662</v>
      </c>
      <c r="W4694">
        <v>23</v>
      </c>
      <c r="X4694">
        <v>8.1999999999999993</v>
      </c>
      <c r="Y4694">
        <v>11</v>
      </c>
      <c r="Z4694">
        <v>9</v>
      </c>
      <c r="AA4694">
        <v>11.7</v>
      </c>
      <c r="AB4694">
        <v>9.8000000000000007</v>
      </c>
      <c r="AC4694">
        <v>28.4</v>
      </c>
      <c r="AD4694">
        <v>27.8</v>
      </c>
    </row>
    <row r="4695" spans="1:30" x14ac:dyDescent="0.45">
      <c r="A4695" t="s">
        <v>313</v>
      </c>
      <c r="B4695">
        <v>36220</v>
      </c>
      <c r="C4695" t="s">
        <v>725</v>
      </c>
      <c r="E4695">
        <v>23</v>
      </c>
      <c r="F4695" t="s">
        <v>37</v>
      </c>
      <c r="H4695">
        <v>1</v>
      </c>
      <c r="I4695" t="s">
        <v>32</v>
      </c>
      <c r="J4695">
        <v>1</v>
      </c>
      <c r="K4695" t="s">
        <v>32</v>
      </c>
      <c r="L4695">
        <v>0</v>
      </c>
      <c r="M4695" t="s">
        <v>32</v>
      </c>
      <c r="N4695">
        <v>2012</v>
      </c>
      <c r="O4695">
        <v>2200</v>
      </c>
      <c r="P4695">
        <v>1601488</v>
      </c>
      <c r="Q4695">
        <v>306</v>
      </c>
      <c r="R4695">
        <v>1411493</v>
      </c>
      <c r="S4695">
        <v>7265</v>
      </c>
      <c r="T4695">
        <v>414019</v>
      </c>
      <c r="U4695">
        <v>1894</v>
      </c>
      <c r="V4695">
        <v>189995</v>
      </c>
      <c r="W4695">
        <v>13.6</v>
      </c>
      <c r="X4695">
        <v>17.5</v>
      </c>
      <c r="Y4695">
        <v>27.1</v>
      </c>
      <c r="Z4695">
        <v>22.1</v>
      </c>
      <c r="AA4695">
        <v>37.4</v>
      </c>
      <c r="AB4695">
        <v>29</v>
      </c>
      <c r="AC4695">
        <v>14.7</v>
      </c>
      <c r="AD4695">
        <v>37</v>
      </c>
    </row>
    <row r="4696" spans="1:30" x14ac:dyDescent="0.45">
      <c r="A4696" t="s">
        <v>313</v>
      </c>
      <c r="B4696">
        <v>36220</v>
      </c>
      <c r="C4696" t="s">
        <v>725</v>
      </c>
      <c r="E4696" t="s">
        <v>38</v>
      </c>
      <c r="F4696" t="s">
        <v>39</v>
      </c>
      <c r="H4696">
        <v>1</v>
      </c>
      <c r="I4696" t="s">
        <v>32</v>
      </c>
      <c r="J4696">
        <v>1</v>
      </c>
      <c r="K4696" t="s">
        <v>32</v>
      </c>
      <c r="L4696">
        <v>0</v>
      </c>
      <c r="M4696" t="s">
        <v>32</v>
      </c>
      <c r="N4696">
        <v>2012</v>
      </c>
      <c r="O4696">
        <v>791</v>
      </c>
      <c r="P4696">
        <v>1744966</v>
      </c>
      <c r="Q4696">
        <v>308</v>
      </c>
      <c r="R4696">
        <v>1716728</v>
      </c>
      <c r="S4696">
        <v>4705</v>
      </c>
      <c r="T4696">
        <v>272187</v>
      </c>
      <c r="U4696">
        <v>483</v>
      </c>
      <c r="V4696">
        <v>28238</v>
      </c>
      <c r="W4696">
        <v>12.1</v>
      </c>
      <c r="X4696">
        <v>12</v>
      </c>
      <c r="Y4696">
        <v>19.3</v>
      </c>
      <c r="Z4696">
        <v>12.3</v>
      </c>
      <c r="AA4696">
        <v>14.6</v>
      </c>
      <c r="AB4696">
        <v>19.7</v>
      </c>
      <c r="AC4696">
        <v>14.7</v>
      </c>
      <c r="AD4696">
        <v>35.1</v>
      </c>
    </row>
    <row r="4697" spans="1:30" x14ac:dyDescent="0.45">
      <c r="A4697" t="s">
        <v>313</v>
      </c>
      <c r="B4697">
        <v>36220</v>
      </c>
      <c r="C4697" t="s">
        <v>725</v>
      </c>
      <c r="E4697">
        <v>42</v>
      </c>
      <c r="F4697" t="s">
        <v>40</v>
      </c>
      <c r="H4697">
        <v>1</v>
      </c>
      <c r="I4697" t="s">
        <v>32</v>
      </c>
      <c r="J4697">
        <v>1</v>
      </c>
      <c r="K4697" t="s">
        <v>32</v>
      </c>
      <c r="L4697">
        <v>0</v>
      </c>
      <c r="M4697" t="s">
        <v>32</v>
      </c>
      <c r="N4697">
        <v>2012</v>
      </c>
      <c r="O4697">
        <v>336</v>
      </c>
      <c r="P4697">
        <v>3202296</v>
      </c>
      <c r="Q4697">
        <v>217</v>
      </c>
      <c r="R4697">
        <v>3199181</v>
      </c>
      <c r="S4697">
        <v>3830</v>
      </c>
      <c r="T4697">
        <v>238410</v>
      </c>
      <c r="U4697">
        <v>119</v>
      </c>
      <c r="V4697">
        <v>3115</v>
      </c>
      <c r="W4697">
        <v>23</v>
      </c>
      <c r="X4697">
        <v>4.9000000000000004</v>
      </c>
      <c r="Y4697">
        <v>27</v>
      </c>
      <c r="Z4697">
        <v>5.0999999999999996</v>
      </c>
      <c r="AA4697">
        <v>11.4</v>
      </c>
      <c r="AB4697">
        <v>9.1999999999999993</v>
      </c>
      <c r="AC4697">
        <v>37.1</v>
      </c>
      <c r="AD4697">
        <v>12.1</v>
      </c>
    </row>
    <row r="4698" spans="1:30" x14ac:dyDescent="0.45">
      <c r="A4698" t="s">
        <v>313</v>
      </c>
      <c r="B4698">
        <v>36220</v>
      </c>
      <c r="C4698" t="s">
        <v>725</v>
      </c>
      <c r="E4698" t="s">
        <v>41</v>
      </c>
      <c r="F4698" t="s">
        <v>42</v>
      </c>
      <c r="H4698">
        <v>1</v>
      </c>
      <c r="I4698" t="s">
        <v>32</v>
      </c>
      <c r="J4698">
        <v>1</v>
      </c>
      <c r="K4698" t="s">
        <v>32</v>
      </c>
      <c r="L4698">
        <v>0</v>
      </c>
      <c r="M4698" t="s">
        <v>32</v>
      </c>
      <c r="N4698">
        <v>2012</v>
      </c>
      <c r="O4698">
        <v>1633</v>
      </c>
      <c r="P4698">
        <v>3572452</v>
      </c>
      <c r="Q4698">
        <v>451</v>
      </c>
      <c r="R4698">
        <v>3481309</v>
      </c>
      <c r="S4698">
        <v>8592</v>
      </c>
      <c r="T4698">
        <v>248663</v>
      </c>
      <c r="U4698">
        <v>1182</v>
      </c>
      <c r="V4698">
        <v>91143</v>
      </c>
      <c r="W4698">
        <v>13.1</v>
      </c>
      <c r="X4698">
        <v>25.9</v>
      </c>
      <c r="Y4698">
        <v>23</v>
      </c>
      <c r="Z4698">
        <v>27.7</v>
      </c>
      <c r="AA4698">
        <v>15.4</v>
      </c>
      <c r="AB4698">
        <v>16.899999999999999</v>
      </c>
      <c r="AC4698">
        <v>13.4</v>
      </c>
      <c r="AD4698">
        <v>47.7</v>
      </c>
    </row>
    <row r="4699" spans="1:30" x14ac:dyDescent="0.45">
      <c r="A4699" t="s">
        <v>313</v>
      </c>
      <c r="B4699">
        <v>36220</v>
      </c>
      <c r="C4699" t="s">
        <v>725</v>
      </c>
      <c r="E4699" t="s">
        <v>43</v>
      </c>
      <c r="F4699" t="s">
        <v>44</v>
      </c>
      <c r="G4699" t="s">
        <v>45</v>
      </c>
      <c r="H4699">
        <v>1</v>
      </c>
      <c r="I4699" t="s">
        <v>32</v>
      </c>
      <c r="J4699">
        <v>1</v>
      </c>
      <c r="K4699" t="s">
        <v>32</v>
      </c>
      <c r="L4699">
        <v>0</v>
      </c>
      <c r="M4699" t="s">
        <v>32</v>
      </c>
      <c r="N4699">
        <v>2012</v>
      </c>
      <c r="O4699">
        <v>1654</v>
      </c>
      <c r="P4699">
        <v>1010661</v>
      </c>
      <c r="Q4699">
        <v>207</v>
      </c>
      <c r="R4699">
        <v>621694</v>
      </c>
      <c r="S4699">
        <v>3581</v>
      </c>
      <c r="T4699">
        <v>183228</v>
      </c>
      <c r="U4699">
        <v>1447</v>
      </c>
      <c r="V4699">
        <v>388967</v>
      </c>
      <c r="W4699">
        <v>11.1</v>
      </c>
      <c r="X4699">
        <v>16.7</v>
      </c>
      <c r="Y4699">
        <v>39.5</v>
      </c>
      <c r="Z4699">
        <v>19.3</v>
      </c>
      <c r="AA4699">
        <v>27.9</v>
      </c>
      <c r="AB4699">
        <v>22.1</v>
      </c>
      <c r="AC4699">
        <v>14</v>
      </c>
      <c r="AD4699">
        <v>36.9</v>
      </c>
    </row>
    <row r="4700" spans="1:30" x14ac:dyDescent="0.45">
      <c r="A4700" t="s">
        <v>313</v>
      </c>
      <c r="B4700">
        <v>36220</v>
      </c>
      <c r="C4700" t="s">
        <v>725</v>
      </c>
      <c r="E4700">
        <v>51</v>
      </c>
      <c r="F4700" t="s">
        <v>46</v>
      </c>
      <c r="H4700">
        <v>1</v>
      </c>
      <c r="I4700" t="s">
        <v>32</v>
      </c>
      <c r="J4700">
        <v>1</v>
      </c>
      <c r="K4700" t="s">
        <v>32</v>
      </c>
      <c r="L4700">
        <v>0</v>
      </c>
      <c r="M4700" t="s">
        <v>32</v>
      </c>
      <c r="N4700">
        <v>2012</v>
      </c>
      <c r="O4700">
        <v>98</v>
      </c>
      <c r="P4700">
        <v>150661</v>
      </c>
      <c r="Q4700">
        <v>20</v>
      </c>
      <c r="R4700">
        <v>147067</v>
      </c>
      <c r="S4700">
        <v>586</v>
      </c>
      <c r="T4700">
        <v>22020</v>
      </c>
      <c r="U4700">
        <v>77</v>
      </c>
      <c r="W4700">
        <v>33.799999999999997</v>
      </c>
      <c r="X4700">
        <v>3.8</v>
      </c>
      <c r="Y4700">
        <v>27.5</v>
      </c>
      <c r="Z4700">
        <v>3.8</v>
      </c>
      <c r="AA4700">
        <v>8.6</v>
      </c>
      <c r="AB4700">
        <v>5.6</v>
      </c>
      <c r="AC4700">
        <v>42.8</v>
      </c>
    </row>
    <row r="4701" spans="1:30" x14ac:dyDescent="0.45">
      <c r="A4701" t="s">
        <v>313</v>
      </c>
      <c r="B4701">
        <v>36220</v>
      </c>
      <c r="C4701" t="s">
        <v>725</v>
      </c>
      <c r="E4701">
        <v>52</v>
      </c>
      <c r="F4701" t="s">
        <v>47</v>
      </c>
      <c r="G4701" t="s">
        <v>48</v>
      </c>
      <c r="H4701">
        <v>1</v>
      </c>
      <c r="I4701" t="s">
        <v>32</v>
      </c>
      <c r="J4701">
        <v>1</v>
      </c>
      <c r="K4701" t="s">
        <v>32</v>
      </c>
      <c r="L4701">
        <v>0</v>
      </c>
      <c r="M4701" t="s">
        <v>32</v>
      </c>
      <c r="N4701">
        <v>2012</v>
      </c>
      <c r="O4701">
        <v>424</v>
      </c>
      <c r="P4701">
        <v>263509</v>
      </c>
      <c r="Q4701">
        <v>119</v>
      </c>
      <c r="R4701">
        <v>250640</v>
      </c>
      <c r="S4701">
        <v>1278</v>
      </c>
      <c r="T4701">
        <v>56934</v>
      </c>
      <c r="U4701">
        <v>305</v>
      </c>
      <c r="V4701">
        <v>12868</v>
      </c>
      <c r="W4701">
        <v>28</v>
      </c>
      <c r="X4701">
        <v>35.4</v>
      </c>
      <c r="Y4701">
        <v>29.5</v>
      </c>
      <c r="Z4701">
        <v>38.299999999999997</v>
      </c>
      <c r="AA4701">
        <v>42.1</v>
      </c>
      <c r="AB4701">
        <v>38.1</v>
      </c>
      <c r="AC4701">
        <v>39.200000000000003</v>
      </c>
      <c r="AD4701">
        <v>32.4</v>
      </c>
    </row>
    <row r="4702" spans="1:30" x14ac:dyDescent="0.45">
      <c r="A4702" t="s">
        <v>313</v>
      </c>
      <c r="B4702">
        <v>36220</v>
      </c>
      <c r="C4702" t="s">
        <v>725</v>
      </c>
      <c r="E4702">
        <v>53</v>
      </c>
      <c r="F4702" t="s">
        <v>49</v>
      </c>
      <c r="H4702">
        <v>1</v>
      </c>
      <c r="I4702" t="s">
        <v>32</v>
      </c>
      <c r="J4702">
        <v>1</v>
      </c>
      <c r="K4702" t="s">
        <v>32</v>
      </c>
      <c r="L4702">
        <v>0</v>
      </c>
      <c r="M4702" t="s">
        <v>32</v>
      </c>
      <c r="N4702">
        <v>2012</v>
      </c>
      <c r="O4702">
        <v>744</v>
      </c>
      <c r="P4702">
        <v>648358</v>
      </c>
      <c r="Q4702">
        <v>172</v>
      </c>
      <c r="R4702">
        <v>607622</v>
      </c>
      <c r="S4702">
        <v>1338</v>
      </c>
      <c r="T4702">
        <v>88833</v>
      </c>
      <c r="U4702">
        <v>573</v>
      </c>
      <c r="V4702">
        <v>40736</v>
      </c>
      <c r="W4702">
        <v>27.1</v>
      </c>
      <c r="X4702">
        <v>6.2</v>
      </c>
      <c r="Y4702">
        <v>27.8</v>
      </c>
      <c r="Z4702">
        <v>7.7</v>
      </c>
      <c r="AA4702">
        <v>15.3</v>
      </c>
      <c r="AB4702">
        <v>7</v>
      </c>
      <c r="AC4702">
        <v>31.5</v>
      </c>
      <c r="AD4702">
        <v>26.2</v>
      </c>
    </row>
    <row r="4703" spans="1:30" x14ac:dyDescent="0.45">
      <c r="A4703" t="s">
        <v>313</v>
      </c>
      <c r="B4703">
        <v>36220</v>
      </c>
      <c r="C4703" t="s">
        <v>725</v>
      </c>
      <c r="E4703">
        <v>54</v>
      </c>
      <c r="F4703" t="s">
        <v>50</v>
      </c>
      <c r="H4703">
        <v>1</v>
      </c>
      <c r="I4703" t="s">
        <v>32</v>
      </c>
      <c r="J4703">
        <v>1</v>
      </c>
      <c r="K4703" t="s">
        <v>32</v>
      </c>
      <c r="L4703">
        <v>0</v>
      </c>
      <c r="M4703" t="s">
        <v>32</v>
      </c>
      <c r="N4703">
        <v>2012</v>
      </c>
      <c r="O4703">
        <v>1423</v>
      </c>
      <c r="P4703">
        <v>483184</v>
      </c>
      <c r="Q4703">
        <v>206</v>
      </c>
      <c r="R4703">
        <v>342891</v>
      </c>
      <c r="S4703">
        <v>2371</v>
      </c>
      <c r="T4703">
        <v>165506</v>
      </c>
      <c r="U4703">
        <v>1217</v>
      </c>
      <c r="V4703">
        <v>140293</v>
      </c>
      <c r="W4703">
        <v>17.3</v>
      </c>
      <c r="X4703">
        <v>31.9</v>
      </c>
      <c r="Y4703">
        <v>25.3</v>
      </c>
      <c r="Z4703">
        <v>49.6</v>
      </c>
      <c r="AA4703">
        <v>36.5</v>
      </c>
      <c r="AB4703">
        <v>55.8</v>
      </c>
      <c r="AC4703">
        <v>20.7</v>
      </c>
      <c r="AD4703">
        <v>49.5</v>
      </c>
    </row>
    <row r="4704" spans="1:30" x14ac:dyDescent="0.45">
      <c r="A4704" t="s">
        <v>313</v>
      </c>
      <c r="B4704">
        <v>36220</v>
      </c>
      <c r="C4704" t="s">
        <v>725</v>
      </c>
      <c r="E4704">
        <v>56</v>
      </c>
      <c r="F4704" t="s">
        <v>51</v>
      </c>
      <c r="H4704">
        <v>1</v>
      </c>
      <c r="I4704" t="s">
        <v>32</v>
      </c>
      <c r="J4704">
        <v>1</v>
      </c>
      <c r="K4704" t="s">
        <v>32</v>
      </c>
      <c r="L4704">
        <v>0</v>
      </c>
      <c r="M4704" t="s">
        <v>32</v>
      </c>
      <c r="N4704">
        <v>2012</v>
      </c>
      <c r="O4704">
        <v>1149</v>
      </c>
      <c r="P4704">
        <v>440110</v>
      </c>
      <c r="Q4704">
        <v>107</v>
      </c>
      <c r="R4704">
        <v>413176</v>
      </c>
      <c r="S4704">
        <v>2780</v>
      </c>
      <c r="T4704">
        <v>80267</v>
      </c>
      <c r="U4704">
        <v>1042</v>
      </c>
      <c r="V4704">
        <v>26933</v>
      </c>
      <c r="W4704">
        <v>11.5</v>
      </c>
      <c r="X4704">
        <v>6.4</v>
      </c>
      <c r="Y4704">
        <v>36.4</v>
      </c>
      <c r="Z4704">
        <v>7.1</v>
      </c>
      <c r="AA4704">
        <v>18.3</v>
      </c>
      <c r="AB4704">
        <v>20</v>
      </c>
      <c r="AC4704">
        <v>12.4</v>
      </c>
      <c r="AD4704">
        <v>33.4</v>
      </c>
    </row>
    <row r="4705" spans="1:30" x14ac:dyDescent="0.45">
      <c r="A4705" t="s">
        <v>313</v>
      </c>
      <c r="B4705">
        <v>36220</v>
      </c>
      <c r="C4705" t="s">
        <v>725</v>
      </c>
      <c r="E4705">
        <v>61</v>
      </c>
      <c r="F4705" t="s">
        <v>52</v>
      </c>
      <c r="H4705">
        <v>1</v>
      </c>
      <c r="I4705" t="s">
        <v>32</v>
      </c>
      <c r="J4705">
        <v>1</v>
      </c>
      <c r="K4705" t="s">
        <v>32</v>
      </c>
      <c r="L4705">
        <v>0</v>
      </c>
      <c r="M4705" t="s">
        <v>32</v>
      </c>
      <c r="N4705">
        <v>2012</v>
      </c>
      <c r="O4705">
        <v>134</v>
      </c>
      <c r="P4705">
        <v>15027</v>
      </c>
      <c r="Q4705">
        <v>14</v>
      </c>
      <c r="R4705">
        <v>13485</v>
      </c>
      <c r="S4705">
        <v>262</v>
      </c>
      <c r="T4705">
        <v>6930</v>
      </c>
      <c r="U4705">
        <v>121</v>
      </c>
      <c r="W4705">
        <v>49.8</v>
      </c>
      <c r="X4705">
        <v>9</v>
      </c>
      <c r="Y4705">
        <v>40.200000000000003</v>
      </c>
      <c r="Z4705">
        <v>5.7</v>
      </c>
      <c r="AA4705">
        <v>5.7</v>
      </c>
      <c r="AB4705">
        <v>5.8</v>
      </c>
      <c r="AC4705">
        <v>53.5</v>
      </c>
    </row>
    <row r="4706" spans="1:30" x14ac:dyDescent="0.45">
      <c r="A4706" t="s">
        <v>313</v>
      </c>
      <c r="B4706">
        <v>36220</v>
      </c>
      <c r="C4706" t="s">
        <v>725</v>
      </c>
      <c r="E4706">
        <v>62</v>
      </c>
      <c r="F4706" t="s">
        <v>53</v>
      </c>
      <c r="H4706">
        <v>1</v>
      </c>
      <c r="I4706" t="s">
        <v>32</v>
      </c>
      <c r="J4706">
        <v>1</v>
      </c>
      <c r="K4706" t="s">
        <v>32</v>
      </c>
      <c r="L4706">
        <v>0</v>
      </c>
      <c r="M4706" t="s">
        <v>32</v>
      </c>
      <c r="N4706">
        <v>2012</v>
      </c>
      <c r="O4706">
        <v>552</v>
      </c>
      <c r="P4706">
        <v>679126</v>
      </c>
      <c r="Q4706">
        <v>223</v>
      </c>
      <c r="R4706">
        <v>655201</v>
      </c>
      <c r="S4706">
        <v>4841</v>
      </c>
      <c r="T4706">
        <v>195470</v>
      </c>
      <c r="U4706">
        <v>328</v>
      </c>
      <c r="W4706">
        <v>14.1</v>
      </c>
      <c r="X4706">
        <v>22.8</v>
      </c>
      <c r="Y4706">
        <v>34.200000000000003</v>
      </c>
      <c r="Z4706">
        <v>23.4</v>
      </c>
      <c r="AA4706">
        <v>11.7</v>
      </c>
      <c r="AB4706">
        <v>22.9</v>
      </c>
      <c r="AC4706">
        <v>18.3</v>
      </c>
    </row>
    <row r="4707" spans="1:30" x14ac:dyDescent="0.45">
      <c r="A4707" t="s">
        <v>313</v>
      </c>
      <c r="B4707">
        <v>36220</v>
      </c>
      <c r="C4707" t="s">
        <v>725</v>
      </c>
      <c r="E4707">
        <v>71</v>
      </c>
      <c r="F4707" t="s">
        <v>54</v>
      </c>
      <c r="H4707">
        <v>1</v>
      </c>
      <c r="I4707" t="s">
        <v>32</v>
      </c>
      <c r="J4707">
        <v>1</v>
      </c>
      <c r="K4707" t="s">
        <v>32</v>
      </c>
      <c r="L4707">
        <v>0</v>
      </c>
      <c r="M4707" t="s">
        <v>32</v>
      </c>
      <c r="N4707">
        <v>2012</v>
      </c>
      <c r="O4707">
        <v>382</v>
      </c>
      <c r="P4707">
        <v>22638</v>
      </c>
      <c r="Q4707">
        <v>30</v>
      </c>
      <c r="R4707">
        <v>18833</v>
      </c>
      <c r="S4707">
        <v>408</v>
      </c>
      <c r="T4707">
        <v>5047</v>
      </c>
      <c r="U4707">
        <v>352</v>
      </c>
      <c r="V4707">
        <v>3805</v>
      </c>
      <c r="W4707">
        <v>27.1</v>
      </c>
      <c r="X4707">
        <v>27.5</v>
      </c>
      <c r="Y4707">
        <v>24.2</v>
      </c>
      <c r="Z4707">
        <v>33.700000000000003</v>
      </c>
      <c r="AA4707">
        <v>27</v>
      </c>
      <c r="AB4707">
        <v>21.5</v>
      </c>
      <c r="AC4707">
        <v>27.4</v>
      </c>
      <c r="AD4707">
        <v>18.600000000000001</v>
      </c>
    </row>
    <row r="4708" spans="1:30" x14ac:dyDescent="0.45">
      <c r="A4708" t="s">
        <v>313</v>
      </c>
      <c r="B4708">
        <v>36220</v>
      </c>
      <c r="C4708" t="s">
        <v>725</v>
      </c>
      <c r="E4708">
        <v>72</v>
      </c>
      <c r="F4708" t="s">
        <v>55</v>
      </c>
      <c r="H4708">
        <v>1</v>
      </c>
      <c r="I4708" t="s">
        <v>32</v>
      </c>
      <c r="J4708">
        <v>1</v>
      </c>
      <c r="K4708" t="s">
        <v>32</v>
      </c>
      <c r="L4708">
        <v>0</v>
      </c>
      <c r="M4708" t="s">
        <v>32</v>
      </c>
      <c r="N4708">
        <v>2012</v>
      </c>
      <c r="O4708">
        <v>518</v>
      </c>
      <c r="P4708">
        <v>607396</v>
      </c>
      <c r="Q4708">
        <v>259</v>
      </c>
      <c r="R4708">
        <v>598646</v>
      </c>
      <c r="S4708">
        <v>13929</v>
      </c>
      <c r="T4708">
        <v>161132</v>
      </c>
      <c r="U4708">
        <v>259</v>
      </c>
      <c r="V4708">
        <v>8749</v>
      </c>
      <c r="W4708">
        <v>29.4</v>
      </c>
      <c r="X4708">
        <v>32.9</v>
      </c>
      <c r="Y4708">
        <v>34.700000000000003</v>
      </c>
      <c r="Z4708">
        <v>34.799999999999997</v>
      </c>
      <c r="AA4708">
        <v>44</v>
      </c>
      <c r="AB4708">
        <v>36.9</v>
      </c>
      <c r="AC4708">
        <v>29.6</v>
      </c>
      <c r="AD4708">
        <v>43</v>
      </c>
    </row>
    <row r="4709" spans="1:30" x14ac:dyDescent="0.45">
      <c r="A4709" t="s">
        <v>313</v>
      </c>
      <c r="B4709">
        <v>36220</v>
      </c>
      <c r="C4709" t="s">
        <v>725</v>
      </c>
      <c r="E4709">
        <v>81</v>
      </c>
      <c r="F4709" t="s">
        <v>56</v>
      </c>
      <c r="G4709" t="s">
        <v>57</v>
      </c>
      <c r="H4709">
        <v>1</v>
      </c>
      <c r="I4709" t="s">
        <v>32</v>
      </c>
      <c r="J4709">
        <v>1</v>
      </c>
      <c r="K4709" t="s">
        <v>32</v>
      </c>
      <c r="L4709">
        <v>0</v>
      </c>
      <c r="M4709" t="s">
        <v>32</v>
      </c>
      <c r="N4709">
        <v>2012</v>
      </c>
      <c r="O4709">
        <v>1681</v>
      </c>
      <c r="P4709">
        <v>253613</v>
      </c>
      <c r="Q4709">
        <v>179</v>
      </c>
      <c r="R4709">
        <v>223116</v>
      </c>
      <c r="S4709">
        <v>1555</v>
      </c>
      <c r="T4709">
        <v>55526</v>
      </c>
      <c r="U4709">
        <v>1503</v>
      </c>
      <c r="V4709">
        <v>30497</v>
      </c>
      <c r="W4709">
        <v>11.2</v>
      </c>
      <c r="X4709">
        <v>19.7</v>
      </c>
      <c r="Y4709">
        <v>27</v>
      </c>
      <c r="Z4709">
        <v>23.1</v>
      </c>
      <c r="AA4709">
        <v>36.200000000000003</v>
      </c>
      <c r="AB4709">
        <v>24.2</v>
      </c>
      <c r="AC4709">
        <v>10.9</v>
      </c>
      <c r="AD4709">
        <v>11.9</v>
      </c>
    </row>
    <row r="4710" spans="1:30" x14ac:dyDescent="0.45">
      <c r="A4710" t="s">
        <v>314</v>
      </c>
      <c r="B4710">
        <v>36260</v>
      </c>
      <c r="C4710" t="s">
        <v>726</v>
      </c>
      <c r="E4710">
        <v>0</v>
      </c>
      <c r="F4710" t="s">
        <v>31</v>
      </c>
      <c r="H4710">
        <v>1</v>
      </c>
      <c r="I4710" t="s">
        <v>32</v>
      </c>
      <c r="J4710">
        <v>1</v>
      </c>
      <c r="K4710" t="s">
        <v>32</v>
      </c>
      <c r="L4710">
        <v>0</v>
      </c>
      <c r="M4710" t="s">
        <v>32</v>
      </c>
      <c r="N4710">
        <v>2012</v>
      </c>
      <c r="O4710">
        <v>44847</v>
      </c>
      <c r="P4710">
        <v>41167202</v>
      </c>
      <c r="Q4710">
        <v>10324</v>
      </c>
      <c r="R4710">
        <v>39836684</v>
      </c>
      <c r="S4710">
        <v>170226</v>
      </c>
      <c r="T4710">
        <v>5950672</v>
      </c>
      <c r="U4710">
        <v>34523</v>
      </c>
      <c r="V4710">
        <v>1330518</v>
      </c>
      <c r="W4710">
        <v>2.9</v>
      </c>
      <c r="X4710">
        <v>2.6</v>
      </c>
      <c r="Y4710">
        <v>2.9</v>
      </c>
      <c r="Z4710">
        <v>2.7</v>
      </c>
      <c r="AA4710">
        <v>4.3</v>
      </c>
      <c r="AB4710">
        <v>3.5</v>
      </c>
      <c r="AC4710">
        <v>3.3</v>
      </c>
      <c r="AD4710">
        <v>9.1</v>
      </c>
    </row>
    <row r="4711" spans="1:30" x14ac:dyDescent="0.45">
      <c r="A4711" t="s">
        <v>314</v>
      </c>
      <c r="B4711">
        <v>36260</v>
      </c>
      <c r="C4711" t="s">
        <v>726</v>
      </c>
      <c r="E4711">
        <v>11</v>
      </c>
      <c r="F4711" t="s">
        <v>33</v>
      </c>
      <c r="G4711" t="s">
        <v>34</v>
      </c>
      <c r="H4711">
        <v>1</v>
      </c>
      <c r="I4711" t="s">
        <v>32</v>
      </c>
      <c r="J4711">
        <v>1</v>
      </c>
      <c r="K4711" t="s">
        <v>32</v>
      </c>
      <c r="L4711">
        <v>0</v>
      </c>
      <c r="M4711" t="s">
        <v>32</v>
      </c>
      <c r="N4711">
        <v>2012</v>
      </c>
      <c r="O4711">
        <v>241</v>
      </c>
      <c r="P4711">
        <v>89307</v>
      </c>
      <c r="Q4711">
        <v>16</v>
      </c>
      <c r="R4711">
        <v>81015</v>
      </c>
      <c r="S4711">
        <v>186</v>
      </c>
      <c r="T4711">
        <v>11449</v>
      </c>
      <c r="U4711">
        <v>226</v>
      </c>
      <c r="W4711">
        <v>29.2</v>
      </c>
      <c r="X4711">
        <v>16.3</v>
      </c>
      <c r="Y4711">
        <v>63.4</v>
      </c>
      <c r="Z4711">
        <v>19</v>
      </c>
      <c r="AA4711">
        <v>58.3</v>
      </c>
      <c r="AB4711">
        <v>31.6</v>
      </c>
      <c r="AC4711">
        <v>31.3</v>
      </c>
    </row>
    <row r="4712" spans="1:30" x14ac:dyDescent="0.45">
      <c r="A4712" t="s">
        <v>314</v>
      </c>
      <c r="B4712">
        <v>36260</v>
      </c>
      <c r="C4712" t="s">
        <v>726</v>
      </c>
      <c r="E4712">
        <v>21</v>
      </c>
      <c r="F4712" t="s">
        <v>35</v>
      </c>
      <c r="H4712">
        <v>1</v>
      </c>
      <c r="I4712" t="s">
        <v>32</v>
      </c>
      <c r="J4712">
        <v>1</v>
      </c>
      <c r="K4712" t="s">
        <v>32</v>
      </c>
      <c r="L4712">
        <v>0</v>
      </c>
      <c r="M4712" t="s">
        <v>32</v>
      </c>
      <c r="N4712">
        <v>2012</v>
      </c>
      <c r="O4712">
        <v>48</v>
      </c>
      <c r="P4712">
        <v>235557</v>
      </c>
      <c r="Q4712">
        <v>20</v>
      </c>
      <c r="R4712">
        <v>233841</v>
      </c>
      <c r="S4712">
        <v>523</v>
      </c>
      <c r="T4712">
        <v>26391</v>
      </c>
      <c r="U4712">
        <v>29</v>
      </c>
      <c r="V4712">
        <v>1716</v>
      </c>
      <c r="W4712">
        <v>26</v>
      </c>
      <c r="X4712">
        <v>8.5</v>
      </c>
      <c r="Y4712">
        <v>35.5</v>
      </c>
      <c r="Z4712">
        <v>9</v>
      </c>
      <c r="AA4712">
        <v>11.6</v>
      </c>
      <c r="AB4712">
        <v>9.1999999999999993</v>
      </c>
      <c r="AC4712">
        <v>45.9</v>
      </c>
      <c r="AD4712">
        <v>22.9</v>
      </c>
    </row>
    <row r="4713" spans="1:30" x14ac:dyDescent="0.45">
      <c r="A4713" t="s">
        <v>314</v>
      </c>
      <c r="B4713">
        <v>36260</v>
      </c>
      <c r="C4713" t="s">
        <v>726</v>
      </c>
      <c r="E4713">
        <v>22</v>
      </c>
      <c r="F4713" t="s">
        <v>36</v>
      </c>
      <c r="H4713">
        <v>1</v>
      </c>
      <c r="I4713" t="s">
        <v>32</v>
      </c>
      <c r="J4713">
        <v>1</v>
      </c>
      <c r="K4713" t="s">
        <v>32</v>
      </c>
      <c r="L4713">
        <v>0</v>
      </c>
      <c r="M4713" t="s">
        <v>32</v>
      </c>
      <c r="N4713">
        <v>2012</v>
      </c>
      <c r="O4713">
        <v>54</v>
      </c>
      <c r="Q4713">
        <v>18</v>
      </c>
      <c r="U4713">
        <v>36</v>
      </c>
      <c r="W4713">
        <v>62.4</v>
      </c>
      <c r="Y4713">
        <v>28.6</v>
      </c>
      <c r="AC4713">
        <v>88.7</v>
      </c>
    </row>
    <row r="4714" spans="1:30" x14ac:dyDescent="0.45">
      <c r="A4714" t="s">
        <v>314</v>
      </c>
      <c r="B4714">
        <v>36260</v>
      </c>
      <c r="C4714" t="s">
        <v>726</v>
      </c>
      <c r="E4714">
        <v>23</v>
      </c>
      <c r="F4714" t="s">
        <v>37</v>
      </c>
      <c r="H4714">
        <v>1</v>
      </c>
      <c r="I4714" t="s">
        <v>32</v>
      </c>
      <c r="J4714">
        <v>1</v>
      </c>
      <c r="K4714" t="s">
        <v>32</v>
      </c>
      <c r="L4714">
        <v>0</v>
      </c>
      <c r="M4714" t="s">
        <v>32</v>
      </c>
      <c r="N4714">
        <v>2012</v>
      </c>
      <c r="O4714">
        <v>3975</v>
      </c>
      <c r="P4714">
        <v>3231835</v>
      </c>
      <c r="Q4714">
        <v>1571</v>
      </c>
      <c r="R4714">
        <v>3100551</v>
      </c>
      <c r="S4714">
        <v>11615</v>
      </c>
      <c r="T4714">
        <v>504811</v>
      </c>
      <c r="U4714">
        <v>2405</v>
      </c>
      <c r="V4714">
        <v>131284</v>
      </c>
      <c r="W4714">
        <v>8.6</v>
      </c>
      <c r="X4714">
        <v>13.6</v>
      </c>
      <c r="Y4714">
        <v>13.1</v>
      </c>
      <c r="Z4714">
        <v>15</v>
      </c>
      <c r="AA4714">
        <v>11</v>
      </c>
      <c r="AB4714">
        <v>13.1</v>
      </c>
      <c r="AC4714">
        <v>10.5</v>
      </c>
      <c r="AD4714">
        <v>13.2</v>
      </c>
    </row>
    <row r="4715" spans="1:30" x14ac:dyDescent="0.45">
      <c r="A4715" t="s">
        <v>314</v>
      </c>
      <c r="B4715">
        <v>36260</v>
      </c>
      <c r="C4715" t="s">
        <v>726</v>
      </c>
      <c r="E4715" t="s">
        <v>38</v>
      </c>
      <c r="F4715" t="s">
        <v>39</v>
      </c>
      <c r="H4715">
        <v>1</v>
      </c>
      <c r="I4715" t="s">
        <v>32</v>
      </c>
      <c r="J4715">
        <v>1</v>
      </c>
      <c r="K4715" t="s">
        <v>32</v>
      </c>
      <c r="L4715">
        <v>0</v>
      </c>
      <c r="M4715" t="s">
        <v>32</v>
      </c>
      <c r="N4715">
        <v>2012</v>
      </c>
      <c r="O4715">
        <v>1105</v>
      </c>
      <c r="P4715">
        <v>14343188</v>
      </c>
      <c r="Q4715">
        <v>483</v>
      </c>
      <c r="R4715">
        <v>14322501</v>
      </c>
      <c r="S4715">
        <v>26569</v>
      </c>
      <c r="T4715">
        <v>1468313</v>
      </c>
      <c r="U4715">
        <v>622</v>
      </c>
      <c r="V4715">
        <v>20687</v>
      </c>
      <c r="W4715">
        <v>14.9</v>
      </c>
      <c r="X4715">
        <v>4</v>
      </c>
      <c r="Y4715">
        <v>16.100000000000001</v>
      </c>
      <c r="Z4715">
        <v>4.2</v>
      </c>
      <c r="AA4715">
        <v>5.5</v>
      </c>
      <c r="AB4715">
        <v>3.9</v>
      </c>
      <c r="AC4715">
        <v>18.8</v>
      </c>
      <c r="AD4715">
        <v>10.1</v>
      </c>
    </row>
    <row r="4716" spans="1:30" x14ac:dyDescent="0.45">
      <c r="A4716" t="s">
        <v>314</v>
      </c>
      <c r="B4716">
        <v>36260</v>
      </c>
      <c r="C4716" t="s">
        <v>726</v>
      </c>
      <c r="E4716">
        <v>42</v>
      </c>
      <c r="F4716" t="s">
        <v>40</v>
      </c>
      <c r="H4716">
        <v>1</v>
      </c>
      <c r="I4716" t="s">
        <v>32</v>
      </c>
      <c r="J4716">
        <v>1</v>
      </c>
      <c r="K4716" t="s">
        <v>32</v>
      </c>
      <c r="L4716">
        <v>0</v>
      </c>
      <c r="M4716" t="s">
        <v>32</v>
      </c>
      <c r="N4716">
        <v>2012</v>
      </c>
      <c r="O4716">
        <v>1230</v>
      </c>
      <c r="P4716">
        <v>5662136</v>
      </c>
      <c r="Q4716">
        <v>549</v>
      </c>
      <c r="R4716">
        <v>5620537</v>
      </c>
      <c r="S4716">
        <v>7471</v>
      </c>
      <c r="T4716">
        <v>305979</v>
      </c>
      <c r="U4716">
        <v>681</v>
      </c>
      <c r="V4716">
        <v>41599</v>
      </c>
      <c r="W4716">
        <v>14.1</v>
      </c>
      <c r="X4716">
        <v>6.6</v>
      </c>
      <c r="Y4716">
        <v>12.3</v>
      </c>
      <c r="Z4716">
        <v>7</v>
      </c>
      <c r="AA4716">
        <v>15.7</v>
      </c>
      <c r="AB4716">
        <v>11.2</v>
      </c>
      <c r="AC4716">
        <v>22.4</v>
      </c>
      <c r="AD4716">
        <v>33.9</v>
      </c>
    </row>
    <row r="4717" spans="1:30" x14ac:dyDescent="0.45">
      <c r="A4717" t="s">
        <v>314</v>
      </c>
      <c r="B4717">
        <v>36260</v>
      </c>
      <c r="C4717" t="s">
        <v>726</v>
      </c>
      <c r="E4717" t="s">
        <v>41</v>
      </c>
      <c r="F4717" t="s">
        <v>42</v>
      </c>
      <c r="H4717">
        <v>1</v>
      </c>
      <c r="I4717" t="s">
        <v>32</v>
      </c>
      <c r="J4717">
        <v>1</v>
      </c>
      <c r="K4717" t="s">
        <v>32</v>
      </c>
      <c r="L4717">
        <v>0</v>
      </c>
      <c r="M4717" t="s">
        <v>32</v>
      </c>
      <c r="N4717">
        <v>2012</v>
      </c>
      <c r="O4717">
        <v>5491</v>
      </c>
      <c r="P4717">
        <v>6925160</v>
      </c>
      <c r="Q4717">
        <v>1275</v>
      </c>
      <c r="R4717">
        <v>6791150</v>
      </c>
      <c r="S4717">
        <v>25694</v>
      </c>
      <c r="T4717">
        <v>588923</v>
      </c>
      <c r="U4717">
        <v>4216</v>
      </c>
      <c r="V4717">
        <v>134011</v>
      </c>
      <c r="W4717">
        <v>3.7</v>
      </c>
      <c r="X4717">
        <v>4.8</v>
      </c>
      <c r="Y4717">
        <v>6.6</v>
      </c>
      <c r="Z4717">
        <v>5.0999999999999996</v>
      </c>
      <c r="AA4717">
        <v>5.0999999999999996</v>
      </c>
      <c r="AB4717">
        <v>6.4</v>
      </c>
      <c r="AC4717">
        <v>4.7</v>
      </c>
      <c r="AD4717">
        <v>15.8</v>
      </c>
    </row>
    <row r="4718" spans="1:30" x14ac:dyDescent="0.45">
      <c r="A4718" t="s">
        <v>314</v>
      </c>
      <c r="B4718">
        <v>36260</v>
      </c>
      <c r="C4718" t="s">
        <v>726</v>
      </c>
      <c r="E4718" t="s">
        <v>43</v>
      </c>
      <c r="F4718" t="s">
        <v>44</v>
      </c>
      <c r="G4718" t="s">
        <v>45</v>
      </c>
      <c r="H4718">
        <v>1</v>
      </c>
      <c r="I4718" t="s">
        <v>32</v>
      </c>
      <c r="J4718">
        <v>1</v>
      </c>
      <c r="K4718" t="s">
        <v>32</v>
      </c>
      <c r="L4718">
        <v>0</v>
      </c>
      <c r="M4718" t="s">
        <v>32</v>
      </c>
      <c r="N4718">
        <v>2012</v>
      </c>
      <c r="O4718">
        <v>1207</v>
      </c>
      <c r="P4718">
        <v>1071733</v>
      </c>
      <c r="Q4718">
        <v>428</v>
      </c>
      <c r="R4718">
        <v>1037255</v>
      </c>
      <c r="S4718">
        <v>7092</v>
      </c>
      <c r="T4718">
        <v>236555</v>
      </c>
      <c r="U4718">
        <v>779</v>
      </c>
      <c r="V4718">
        <v>34479</v>
      </c>
      <c r="W4718">
        <v>14.2</v>
      </c>
      <c r="X4718">
        <v>3.7</v>
      </c>
      <c r="Y4718">
        <v>14.6</v>
      </c>
      <c r="Z4718">
        <v>3.6</v>
      </c>
      <c r="AA4718">
        <v>3.7</v>
      </c>
      <c r="AB4718">
        <v>3.4</v>
      </c>
      <c r="AC4718">
        <v>17</v>
      </c>
      <c r="AD4718">
        <v>18.100000000000001</v>
      </c>
    </row>
    <row r="4719" spans="1:30" x14ac:dyDescent="0.45">
      <c r="A4719" t="s">
        <v>314</v>
      </c>
      <c r="B4719">
        <v>36260</v>
      </c>
      <c r="C4719" t="s">
        <v>726</v>
      </c>
      <c r="E4719">
        <v>51</v>
      </c>
      <c r="F4719" t="s">
        <v>46</v>
      </c>
      <c r="H4719">
        <v>1</v>
      </c>
      <c r="I4719" t="s">
        <v>32</v>
      </c>
      <c r="J4719">
        <v>1</v>
      </c>
      <c r="K4719" t="s">
        <v>32</v>
      </c>
      <c r="L4719">
        <v>0</v>
      </c>
      <c r="M4719" t="s">
        <v>32</v>
      </c>
      <c r="N4719">
        <v>2012</v>
      </c>
      <c r="O4719">
        <v>806</v>
      </c>
      <c r="P4719">
        <v>371888</v>
      </c>
      <c r="Q4719">
        <v>146</v>
      </c>
      <c r="R4719">
        <v>355364</v>
      </c>
      <c r="S4719">
        <v>1984</v>
      </c>
      <c r="T4719">
        <v>73295</v>
      </c>
      <c r="U4719">
        <v>660</v>
      </c>
      <c r="V4719">
        <v>16524</v>
      </c>
      <c r="W4719">
        <v>17.5</v>
      </c>
      <c r="X4719">
        <v>4.0999999999999996</v>
      </c>
      <c r="Y4719">
        <v>24</v>
      </c>
      <c r="Z4719">
        <v>4.0999999999999996</v>
      </c>
      <c r="AA4719">
        <v>10.1</v>
      </c>
      <c r="AB4719">
        <v>13.5</v>
      </c>
      <c r="AC4719">
        <v>20.399999999999999</v>
      </c>
      <c r="AD4719">
        <v>27.6</v>
      </c>
    </row>
    <row r="4720" spans="1:30" x14ac:dyDescent="0.45">
      <c r="A4720" t="s">
        <v>314</v>
      </c>
      <c r="B4720">
        <v>36260</v>
      </c>
      <c r="C4720" t="s">
        <v>726</v>
      </c>
      <c r="E4720">
        <v>52</v>
      </c>
      <c r="F4720" t="s">
        <v>47</v>
      </c>
      <c r="G4720" t="s">
        <v>48</v>
      </c>
      <c r="H4720">
        <v>1</v>
      </c>
      <c r="I4720" t="s">
        <v>32</v>
      </c>
      <c r="J4720">
        <v>1</v>
      </c>
      <c r="K4720" t="s">
        <v>32</v>
      </c>
      <c r="L4720">
        <v>0</v>
      </c>
      <c r="M4720" t="s">
        <v>32</v>
      </c>
      <c r="N4720">
        <v>2012</v>
      </c>
      <c r="O4720">
        <v>2021</v>
      </c>
      <c r="P4720">
        <v>1335822</v>
      </c>
      <c r="Q4720">
        <v>496</v>
      </c>
      <c r="R4720">
        <v>1256649</v>
      </c>
      <c r="S4720">
        <v>5649</v>
      </c>
      <c r="T4720">
        <v>256315</v>
      </c>
      <c r="U4720">
        <v>1525</v>
      </c>
      <c r="V4720">
        <v>79173</v>
      </c>
      <c r="W4720">
        <v>12.2</v>
      </c>
      <c r="X4720">
        <v>3.3</v>
      </c>
      <c r="Y4720">
        <v>20</v>
      </c>
      <c r="Z4720">
        <v>2.9</v>
      </c>
      <c r="AA4720">
        <v>5</v>
      </c>
      <c r="AB4720">
        <v>3</v>
      </c>
      <c r="AC4720">
        <v>14.5</v>
      </c>
      <c r="AD4720">
        <v>22.4</v>
      </c>
    </row>
    <row r="4721" spans="1:30" x14ac:dyDescent="0.45">
      <c r="A4721" t="s">
        <v>314</v>
      </c>
      <c r="B4721">
        <v>36260</v>
      </c>
      <c r="C4721" t="s">
        <v>726</v>
      </c>
      <c r="E4721">
        <v>53</v>
      </c>
      <c r="F4721" t="s">
        <v>49</v>
      </c>
      <c r="H4721">
        <v>1</v>
      </c>
      <c r="I4721" t="s">
        <v>32</v>
      </c>
      <c r="J4721">
        <v>1</v>
      </c>
      <c r="K4721" t="s">
        <v>32</v>
      </c>
      <c r="L4721">
        <v>0</v>
      </c>
      <c r="M4721" t="s">
        <v>32</v>
      </c>
      <c r="N4721">
        <v>2012</v>
      </c>
      <c r="O4721">
        <v>5929</v>
      </c>
      <c r="P4721">
        <v>748545</v>
      </c>
      <c r="Q4721">
        <v>649</v>
      </c>
      <c r="R4721">
        <v>350313</v>
      </c>
      <c r="S4721">
        <v>2099</v>
      </c>
      <c r="T4721">
        <v>58500</v>
      </c>
      <c r="U4721">
        <v>5280</v>
      </c>
      <c r="V4721">
        <v>398231</v>
      </c>
      <c r="W4721">
        <v>8.3000000000000007</v>
      </c>
      <c r="X4721">
        <v>13.7</v>
      </c>
      <c r="Y4721">
        <v>12.8</v>
      </c>
      <c r="Z4721">
        <v>17.2</v>
      </c>
      <c r="AA4721">
        <v>17.899999999999999</v>
      </c>
      <c r="AB4721">
        <v>18.7</v>
      </c>
      <c r="AC4721">
        <v>8.6999999999999993</v>
      </c>
      <c r="AD4721">
        <v>22.1</v>
      </c>
    </row>
    <row r="4722" spans="1:30" x14ac:dyDescent="0.45">
      <c r="A4722" t="s">
        <v>314</v>
      </c>
      <c r="B4722">
        <v>36260</v>
      </c>
      <c r="C4722" t="s">
        <v>726</v>
      </c>
      <c r="E4722">
        <v>54</v>
      </c>
      <c r="F4722" t="s">
        <v>50</v>
      </c>
      <c r="H4722">
        <v>1</v>
      </c>
      <c r="I4722" t="s">
        <v>32</v>
      </c>
      <c r="J4722">
        <v>1</v>
      </c>
      <c r="K4722" t="s">
        <v>32</v>
      </c>
      <c r="L4722">
        <v>0</v>
      </c>
      <c r="M4722" t="s">
        <v>32</v>
      </c>
      <c r="N4722">
        <v>2012</v>
      </c>
      <c r="O4722">
        <v>5984</v>
      </c>
      <c r="P4722">
        <v>1830779</v>
      </c>
      <c r="Q4722">
        <v>1364</v>
      </c>
      <c r="R4722">
        <v>1632915</v>
      </c>
      <c r="S4722">
        <v>11546</v>
      </c>
      <c r="T4722">
        <v>580627</v>
      </c>
      <c r="U4722">
        <v>4620</v>
      </c>
      <c r="V4722">
        <v>197864</v>
      </c>
      <c r="W4722">
        <v>5.2</v>
      </c>
      <c r="X4722">
        <v>9.1999999999999993</v>
      </c>
      <c r="Y4722">
        <v>11.5</v>
      </c>
      <c r="Z4722">
        <v>10.1</v>
      </c>
      <c r="AA4722">
        <v>11</v>
      </c>
      <c r="AB4722">
        <v>13.6</v>
      </c>
      <c r="AC4722">
        <v>6.2</v>
      </c>
      <c r="AD4722">
        <v>11.6</v>
      </c>
    </row>
    <row r="4723" spans="1:30" x14ac:dyDescent="0.45">
      <c r="A4723" t="s">
        <v>314</v>
      </c>
      <c r="B4723">
        <v>36260</v>
      </c>
      <c r="C4723" t="s">
        <v>726</v>
      </c>
      <c r="E4723">
        <v>55</v>
      </c>
      <c r="F4723" t="s">
        <v>59</v>
      </c>
      <c r="H4723">
        <v>1</v>
      </c>
      <c r="I4723" t="s">
        <v>32</v>
      </c>
      <c r="J4723">
        <v>1</v>
      </c>
      <c r="K4723" t="s">
        <v>32</v>
      </c>
      <c r="L4723">
        <v>0</v>
      </c>
      <c r="M4723" t="s">
        <v>32</v>
      </c>
      <c r="N4723">
        <v>2012</v>
      </c>
      <c r="O4723">
        <v>50</v>
      </c>
      <c r="P4723">
        <v>104220</v>
      </c>
      <c r="Q4723">
        <v>50</v>
      </c>
      <c r="R4723">
        <v>104220</v>
      </c>
      <c r="S4723">
        <v>2003</v>
      </c>
      <c r="T4723">
        <v>163950</v>
      </c>
      <c r="U4723">
        <v>0</v>
      </c>
      <c r="V4723">
        <v>0</v>
      </c>
      <c r="W4723">
        <v>14.4</v>
      </c>
      <c r="X4723">
        <v>6.3</v>
      </c>
      <c r="Y4723">
        <v>15</v>
      </c>
      <c r="Z4723">
        <v>6.6</v>
      </c>
      <c r="AA4723">
        <v>7.1</v>
      </c>
      <c r="AB4723">
        <v>6.4</v>
      </c>
      <c r="AC4723">
        <v>0</v>
      </c>
      <c r="AD4723">
        <v>0</v>
      </c>
    </row>
    <row r="4724" spans="1:30" x14ac:dyDescent="0.45">
      <c r="A4724" t="s">
        <v>314</v>
      </c>
      <c r="B4724">
        <v>36260</v>
      </c>
      <c r="C4724" t="s">
        <v>726</v>
      </c>
      <c r="E4724">
        <v>56</v>
      </c>
      <c r="F4724" t="s">
        <v>51</v>
      </c>
      <c r="H4724">
        <v>1</v>
      </c>
      <c r="I4724" t="s">
        <v>32</v>
      </c>
      <c r="J4724">
        <v>1</v>
      </c>
      <c r="K4724" t="s">
        <v>32</v>
      </c>
      <c r="L4724">
        <v>0</v>
      </c>
      <c r="M4724" t="s">
        <v>32</v>
      </c>
      <c r="N4724">
        <v>2012</v>
      </c>
      <c r="O4724">
        <v>3067</v>
      </c>
      <c r="P4724">
        <v>854771</v>
      </c>
      <c r="Q4724">
        <v>827</v>
      </c>
      <c r="R4724">
        <v>804201</v>
      </c>
      <c r="S4724">
        <v>14361</v>
      </c>
      <c r="T4724">
        <v>334292</v>
      </c>
      <c r="U4724">
        <v>2240</v>
      </c>
      <c r="V4724">
        <v>50570</v>
      </c>
      <c r="W4724">
        <v>9</v>
      </c>
      <c r="X4724">
        <v>7.5</v>
      </c>
      <c r="Y4724">
        <v>13.9</v>
      </c>
      <c r="Z4724">
        <v>8.1999999999999993</v>
      </c>
      <c r="AA4724">
        <v>22.5</v>
      </c>
      <c r="AB4724">
        <v>10.6</v>
      </c>
      <c r="AC4724">
        <v>9.4</v>
      </c>
      <c r="AD4724">
        <v>15.2</v>
      </c>
    </row>
    <row r="4725" spans="1:30" x14ac:dyDescent="0.45">
      <c r="A4725" t="s">
        <v>314</v>
      </c>
      <c r="B4725">
        <v>36260</v>
      </c>
      <c r="C4725" t="s">
        <v>726</v>
      </c>
      <c r="E4725">
        <v>61</v>
      </c>
      <c r="F4725" t="s">
        <v>52</v>
      </c>
      <c r="H4725">
        <v>1</v>
      </c>
      <c r="I4725" t="s">
        <v>32</v>
      </c>
      <c r="J4725">
        <v>1</v>
      </c>
      <c r="K4725" t="s">
        <v>32</v>
      </c>
      <c r="L4725">
        <v>0</v>
      </c>
      <c r="M4725" t="s">
        <v>32</v>
      </c>
      <c r="N4725">
        <v>2012</v>
      </c>
      <c r="O4725">
        <v>1371</v>
      </c>
      <c r="P4725">
        <v>138586</v>
      </c>
      <c r="Q4725">
        <v>144</v>
      </c>
      <c r="R4725">
        <v>125136</v>
      </c>
      <c r="S4725">
        <v>2590</v>
      </c>
      <c r="T4725">
        <v>46111</v>
      </c>
      <c r="U4725">
        <v>1228</v>
      </c>
      <c r="V4725">
        <v>13450</v>
      </c>
      <c r="W4725">
        <v>17.7</v>
      </c>
      <c r="X4725">
        <v>9</v>
      </c>
      <c r="Y4725">
        <v>20.9</v>
      </c>
      <c r="Z4725">
        <v>10.7</v>
      </c>
      <c r="AA4725">
        <v>24.4</v>
      </c>
      <c r="AB4725">
        <v>12</v>
      </c>
      <c r="AC4725">
        <v>18.8</v>
      </c>
      <c r="AD4725">
        <v>14.4</v>
      </c>
    </row>
    <row r="4726" spans="1:30" x14ac:dyDescent="0.45">
      <c r="A4726" t="s">
        <v>314</v>
      </c>
      <c r="B4726">
        <v>36260</v>
      </c>
      <c r="C4726" t="s">
        <v>726</v>
      </c>
      <c r="E4726">
        <v>62</v>
      </c>
      <c r="F4726" t="s">
        <v>53</v>
      </c>
      <c r="H4726">
        <v>1</v>
      </c>
      <c r="I4726" t="s">
        <v>32</v>
      </c>
      <c r="J4726">
        <v>1</v>
      </c>
      <c r="K4726" t="s">
        <v>32</v>
      </c>
      <c r="L4726">
        <v>0</v>
      </c>
      <c r="M4726" t="s">
        <v>32</v>
      </c>
      <c r="N4726">
        <v>2012</v>
      </c>
      <c r="O4726">
        <v>3417</v>
      </c>
      <c r="P4726">
        <v>2559074</v>
      </c>
      <c r="Q4726">
        <v>1119</v>
      </c>
      <c r="R4726">
        <v>2505578</v>
      </c>
      <c r="S4726">
        <v>25227</v>
      </c>
      <c r="T4726">
        <v>886059</v>
      </c>
      <c r="U4726">
        <v>2298</v>
      </c>
      <c r="V4726">
        <v>53496</v>
      </c>
      <c r="W4726">
        <v>6.6</v>
      </c>
      <c r="X4726">
        <v>6.2</v>
      </c>
      <c r="Y4726">
        <v>8.8000000000000007</v>
      </c>
      <c r="Z4726">
        <v>6.9</v>
      </c>
      <c r="AA4726">
        <v>11.6</v>
      </c>
      <c r="AB4726">
        <v>9.1999999999999993</v>
      </c>
      <c r="AC4726">
        <v>10.199999999999999</v>
      </c>
      <c r="AD4726">
        <v>20.7</v>
      </c>
    </row>
    <row r="4727" spans="1:30" x14ac:dyDescent="0.45">
      <c r="A4727" t="s">
        <v>314</v>
      </c>
      <c r="B4727">
        <v>36260</v>
      </c>
      <c r="C4727" t="s">
        <v>726</v>
      </c>
      <c r="E4727">
        <v>71</v>
      </c>
      <c r="F4727" t="s">
        <v>54</v>
      </c>
      <c r="H4727">
        <v>1</v>
      </c>
      <c r="I4727" t="s">
        <v>32</v>
      </c>
      <c r="J4727">
        <v>1</v>
      </c>
      <c r="K4727" t="s">
        <v>32</v>
      </c>
      <c r="L4727">
        <v>0</v>
      </c>
      <c r="M4727" t="s">
        <v>32</v>
      </c>
      <c r="N4727">
        <v>2012</v>
      </c>
      <c r="O4727">
        <v>1855</v>
      </c>
      <c r="P4727">
        <v>164532</v>
      </c>
      <c r="Q4727">
        <v>97</v>
      </c>
      <c r="R4727">
        <v>131891</v>
      </c>
      <c r="S4727">
        <v>2398</v>
      </c>
      <c r="T4727">
        <v>41174</v>
      </c>
      <c r="U4727">
        <v>1758</v>
      </c>
      <c r="V4727">
        <v>32641</v>
      </c>
      <c r="W4727">
        <v>15.4</v>
      </c>
      <c r="X4727">
        <v>11</v>
      </c>
      <c r="Y4727">
        <v>31.8</v>
      </c>
      <c r="Z4727">
        <v>11.5</v>
      </c>
      <c r="AA4727">
        <v>10.199999999999999</v>
      </c>
      <c r="AB4727">
        <v>7.9</v>
      </c>
      <c r="AC4727">
        <v>15.1</v>
      </c>
      <c r="AD4727">
        <v>32.700000000000003</v>
      </c>
    </row>
    <row r="4728" spans="1:30" x14ac:dyDescent="0.45">
      <c r="A4728" t="s">
        <v>314</v>
      </c>
      <c r="B4728">
        <v>36260</v>
      </c>
      <c r="C4728" t="s">
        <v>726</v>
      </c>
      <c r="E4728">
        <v>72</v>
      </c>
      <c r="F4728" t="s">
        <v>55</v>
      </c>
      <c r="H4728">
        <v>1</v>
      </c>
      <c r="I4728" t="s">
        <v>32</v>
      </c>
      <c r="J4728">
        <v>1</v>
      </c>
      <c r="K4728" t="s">
        <v>32</v>
      </c>
      <c r="L4728">
        <v>0</v>
      </c>
      <c r="M4728" t="s">
        <v>32</v>
      </c>
      <c r="N4728">
        <v>2012</v>
      </c>
      <c r="O4728">
        <v>959</v>
      </c>
      <c r="P4728">
        <v>749537</v>
      </c>
      <c r="Q4728">
        <v>630</v>
      </c>
      <c r="R4728">
        <v>737055</v>
      </c>
      <c r="S4728">
        <v>17663</v>
      </c>
      <c r="T4728">
        <v>214401</v>
      </c>
      <c r="U4728">
        <v>330</v>
      </c>
      <c r="V4728">
        <v>12482</v>
      </c>
      <c r="W4728">
        <v>11.3</v>
      </c>
      <c r="X4728">
        <v>10.8</v>
      </c>
      <c r="Y4728">
        <v>9.6</v>
      </c>
      <c r="Z4728">
        <v>11.2</v>
      </c>
      <c r="AA4728">
        <v>11.1</v>
      </c>
      <c r="AB4728">
        <v>11.1</v>
      </c>
      <c r="AC4728">
        <v>33</v>
      </c>
      <c r="AD4728">
        <v>49.2</v>
      </c>
    </row>
    <row r="4729" spans="1:30" x14ac:dyDescent="0.45">
      <c r="A4729" t="s">
        <v>314</v>
      </c>
      <c r="B4729">
        <v>36260</v>
      </c>
      <c r="C4729" t="s">
        <v>726</v>
      </c>
      <c r="E4729">
        <v>81</v>
      </c>
      <c r="F4729" t="s">
        <v>56</v>
      </c>
      <c r="G4729" t="s">
        <v>57</v>
      </c>
      <c r="H4729">
        <v>1</v>
      </c>
      <c r="I4729" t="s">
        <v>32</v>
      </c>
      <c r="J4729">
        <v>1</v>
      </c>
      <c r="K4729" t="s">
        <v>32</v>
      </c>
      <c r="L4729">
        <v>0</v>
      </c>
      <c r="M4729" t="s">
        <v>32</v>
      </c>
      <c r="N4729">
        <v>2012</v>
      </c>
      <c r="O4729">
        <v>6146</v>
      </c>
      <c r="P4729">
        <v>596107</v>
      </c>
      <c r="Q4729">
        <v>573</v>
      </c>
      <c r="R4729">
        <v>494147</v>
      </c>
      <c r="S4729">
        <v>5350</v>
      </c>
      <c r="T4729">
        <v>137240</v>
      </c>
      <c r="U4729">
        <v>5572</v>
      </c>
      <c r="V4729">
        <v>101960</v>
      </c>
      <c r="W4729">
        <v>6.5</v>
      </c>
      <c r="X4729">
        <v>20.9</v>
      </c>
      <c r="Y4729">
        <v>14.5</v>
      </c>
      <c r="Z4729">
        <v>26.9</v>
      </c>
      <c r="AA4729">
        <v>23.3</v>
      </c>
      <c r="AB4729">
        <v>25.3</v>
      </c>
      <c r="AC4729">
        <v>7.2</v>
      </c>
      <c r="AD4729">
        <v>10.9</v>
      </c>
    </row>
    <row r="4730" spans="1:30" x14ac:dyDescent="0.45">
      <c r="A4730" t="s">
        <v>315</v>
      </c>
      <c r="B4730">
        <v>36420</v>
      </c>
      <c r="C4730" t="s">
        <v>728</v>
      </c>
      <c r="E4730">
        <v>0</v>
      </c>
      <c r="F4730" t="s">
        <v>31</v>
      </c>
      <c r="H4730">
        <v>1</v>
      </c>
      <c r="I4730" t="s">
        <v>32</v>
      </c>
      <c r="J4730">
        <v>1</v>
      </c>
      <c r="K4730" t="s">
        <v>32</v>
      </c>
      <c r="L4730">
        <v>0</v>
      </c>
      <c r="M4730" t="s">
        <v>32</v>
      </c>
      <c r="N4730">
        <v>2012</v>
      </c>
      <c r="O4730">
        <v>121302</v>
      </c>
      <c r="P4730">
        <v>165837118</v>
      </c>
      <c r="Q4730">
        <v>25920</v>
      </c>
      <c r="R4730">
        <v>160870590</v>
      </c>
      <c r="S4730">
        <v>470005</v>
      </c>
      <c r="T4730">
        <v>19310644</v>
      </c>
      <c r="U4730">
        <v>95382</v>
      </c>
      <c r="V4730">
        <v>4966528</v>
      </c>
      <c r="W4730">
        <v>1.4</v>
      </c>
      <c r="X4730">
        <v>1.2</v>
      </c>
      <c r="Y4730">
        <v>2.7</v>
      </c>
      <c r="Z4730">
        <v>1.3</v>
      </c>
      <c r="AA4730">
        <v>1.8</v>
      </c>
      <c r="AB4730">
        <v>1.1000000000000001</v>
      </c>
      <c r="AC4730">
        <v>1.5</v>
      </c>
      <c r="AD4730">
        <v>4.0999999999999996</v>
      </c>
    </row>
    <row r="4731" spans="1:30" x14ac:dyDescent="0.45">
      <c r="A4731" t="s">
        <v>315</v>
      </c>
      <c r="B4731">
        <v>36420</v>
      </c>
      <c r="C4731" t="s">
        <v>728</v>
      </c>
      <c r="E4731">
        <v>11</v>
      </c>
      <c r="F4731" t="s">
        <v>33</v>
      </c>
      <c r="G4731" t="s">
        <v>34</v>
      </c>
      <c r="H4731">
        <v>1</v>
      </c>
      <c r="I4731" t="s">
        <v>32</v>
      </c>
      <c r="J4731">
        <v>1</v>
      </c>
      <c r="K4731" t="s">
        <v>32</v>
      </c>
      <c r="L4731">
        <v>0</v>
      </c>
      <c r="M4731" t="s">
        <v>32</v>
      </c>
      <c r="N4731">
        <v>2012</v>
      </c>
      <c r="O4731">
        <v>494</v>
      </c>
      <c r="Q4731">
        <v>16</v>
      </c>
      <c r="U4731">
        <v>478</v>
      </c>
      <c r="W4731">
        <v>17</v>
      </c>
      <c r="Y4731">
        <v>63.8</v>
      </c>
      <c r="AC4731">
        <v>17.5</v>
      </c>
    </row>
    <row r="4732" spans="1:30" x14ac:dyDescent="0.45">
      <c r="A4732" t="s">
        <v>315</v>
      </c>
      <c r="B4732">
        <v>36420</v>
      </c>
      <c r="C4732" t="s">
        <v>728</v>
      </c>
      <c r="E4732">
        <v>21</v>
      </c>
      <c r="F4732" t="s">
        <v>35</v>
      </c>
      <c r="H4732">
        <v>1</v>
      </c>
      <c r="I4732" t="s">
        <v>32</v>
      </c>
      <c r="J4732">
        <v>1</v>
      </c>
      <c r="K4732" t="s">
        <v>32</v>
      </c>
      <c r="L4732">
        <v>0</v>
      </c>
      <c r="M4732" t="s">
        <v>32</v>
      </c>
      <c r="N4732">
        <v>2012</v>
      </c>
      <c r="O4732">
        <v>6307</v>
      </c>
      <c r="P4732">
        <v>17368423</v>
      </c>
      <c r="Q4732">
        <v>768</v>
      </c>
      <c r="R4732">
        <v>16905600</v>
      </c>
      <c r="S4732">
        <v>16816</v>
      </c>
      <c r="T4732">
        <v>1467666</v>
      </c>
      <c r="U4732">
        <v>5539</v>
      </c>
      <c r="V4732">
        <v>462824</v>
      </c>
      <c r="W4732">
        <v>8.6999999999999993</v>
      </c>
      <c r="X4732">
        <v>5.8</v>
      </c>
      <c r="Y4732">
        <v>14</v>
      </c>
      <c r="Z4732">
        <v>6.1</v>
      </c>
      <c r="AA4732">
        <v>7.9</v>
      </c>
      <c r="AB4732">
        <v>6.2</v>
      </c>
      <c r="AC4732">
        <v>8.9</v>
      </c>
      <c r="AD4732">
        <v>15.4</v>
      </c>
    </row>
    <row r="4733" spans="1:30" x14ac:dyDescent="0.45">
      <c r="A4733" t="s">
        <v>315</v>
      </c>
      <c r="B4733">
        <v>36420</v>
      </c>
      <c r="C4733" t="s">
        <v>728</v>
      </c>
      <c r="E4733">
        <v>22</v>
      </c>
      <c r="F4733" t="s">
        <v>36</v>
      </c>
      <c r="H4733">
        <v>1</v>
      </c>
      <c r="I4733" t="s">
        <v>32</v>
      </c>
      <c r="J4733">
        <v>1</v>
      </c>
      <c r="K4733" t="s">
        <v>32</v>
      </c>
      <c r="L4733">
        <v>0</v>
      </c>
      <c r="M4733" t="s">
        <v>32</v>
      </c>
      <c r="N4733">
        <v>2012</v>
      </c>
      <c r="O4733">
        <v>96</v>
      </c>
      <c r="P4733">
        <v>2336321</v>
      </c>
      <c r="Q4733">
        <v>29</v>
      </c>
      <c r="R4733">
        <v>2334463</v>
      </c>
      <c r="S4733">
        <v>2261</v>
      </c>
      <c r="T4733">
        <v>199840</v>
      </c>
      <c r="U4733">
        <v>67</v>
      </c>
      <c r="V4733">
        <v>1858</v>
      </c>
      <c r="W4733">
        <v>29</v>
      </c>
      <c r="X4733">
        <v>6.6</v>
      </c>
      <c r="Y4733">
        <v>15.5</v>
      </c>
      <c r="Z4733">
        <v>6.9</v>
      </c>
      <c r="AA4733">
        <v>10.4</v>
      </c>
      <c r="AB4733">
        <v>9.4</v>
      </c>
      <c r="AC4733">
        <v>39.5</v>
      </c>
      <c r="AD4733">
        <v>20.7</v>
      </c>
    </row>
    <row r="4734" spans="1:30" x14ac:dyDescent="0.45">
      <c r="A4734" t="s">
        <v>315</v>
      </c>
      <c r="B4734">
        <v>36420</v>
      </c>
      <c r="C4734" t="s">
        <v>728</v>
      </c>
      <c r="E4734">
        <v>23</v>
      </c>
      <c r="F4734" t="s">
        <v>37</v>
      </c>
      <c r="H4734">
        <v>1</v>
      </c>
      <c r="I4734" t="s">
        <v>32</v>
      </c>
      <c r="J4734">
        <v>1</v>
      </c>
      <c r="K4734" t="s">
        <v>32</v>
      </c>
      <c r="L4734">
        <v>0</v>
      </c>
      <c r="M4734" t="s">
        <v>32</v>
      </c>
      <c r="N4734">
        <v>2012</v>
      </c>
      <c r="O4734">
        <v>15044</v>
      </c>
      <c r="P4734">
        <v>7493222</v>
      </c>
      <c r="Q4734">
        <v>3089</v>
      </c>
      <c r="R4734">
        <v>6613805</v>
      </c>
      <c r="S4734">
        <v>27206</v>
      </c>
      <c r="T4734">
        <v>1182634</v>
      </c>
      <c r="U4734">
        <v>11954</v>
      </c>
      <c r="V4734">
        <v>879418</v>
      </c>
      <c r="W4734">
        <v>3.6</v>
      </c>
      <c r="X4734">
        <v>4.0999999999999996</v>
      </c>
      <c r="Y4734">
        <v>5.0999999999999996</v>
      </c>
      <c r="Z4734">
        <v>4.2</v>
      </c>
      <c r="AA4734">
        <v>5.0999999999999996</v>
      </c>
      <c r="AB4734">
        <v>4.9000000000000004</v>
      </c>
      <c r="AC4734">
        <v>3.8</v>
      </c>
      <c r="AD4734">
        <v>10.8</v>
      </c>
    </row>
    <row r="4735" spans="1:30" x14ac:dyDescent="0.45">
      <c r="A4735" t="s">
        <v>315</v>
      </c>
      <c r="B4735">
        <v>36420</v>
      </c>
      <c r="C4735" t="s">
        <v>728</v>
      </c>
      <c r="E4735" t="s">
        <v>38</v>
      </c>
      <c r="F4735" t="s">
        <v>39</v>
      </c>
      <c r="H4735">
        <v>1</v>
      </c>
      <c r="I4735" t="s">
        <v>32</v>
      </c>
      <c r="J4735">
        <v>1</v>
      </c>
      <c r="K4735" t="s">
        <v>32</v>
      </c>
      <c r="L4735">
        <v>0</v>
      </c>
      <c r="M4735" t="s">
        <v>32</v>
      </c>
      <c r="N4735">
        <v>2012</v>
      </c>
      <c r="O4735">
        <v>2073</v>
      </c>
      <c r="P4735">
        <v>11339605</v>
      </c>
      <c r="Q4735">
        <v>924</v>
      </c>
      <c r="R4735">
        <v>11273093</v>
      </c>
      <c r="S4735">
        <v>31162</v>
      </c>
      <c r="T4735">
        <v>1314247</v>
      </c>
      <c r="U4735">
        <v>1149</v>
      </c>
      <c r="V4735">
        <v>66512</v>
      </c>
      <c r="W4735">
        <v>4.9000000000000004</v>
      </c>
      <c r="X4735">
        <v>1.9</v>
      </c>
      <c r="Y4735">
        <v>6.2</v>
      </c>
      <c r="Z4735">
        <v>2</v>
      </c>
      <c r="AA4735">
        <v>3.6</v>
      </c>
      <c r="AB4735">
        <v>2.9</v>
      </c>
      <c r="AC4735">
        <v>10.7</v>
      </c>
      <c r="AD4735">
        <v>33.200000000000003</v>
      </c>
    </row>
    <row r="4736" spans="1:30" x14ac:dyDescent="0.45">
      <c r="A4736" t="s">
        <v>315</v>
      </c>
      <c r="B4736">
        <v>36420</v>
      </c>
      <c r="C4736" t="s">
        <v>728</v>
      </c>
      <c r="E4736">
        <v>42</v>
      </c>
      <c r="F4736" t="s">
        <v>40</v>
      </c>
      <c r="H4736">
        <v>1</v>
      </c>
      <c r="I4736" t="s">
        <v>32</v>
      </c>
      <c r="J4736">
        <v>1</v>
      </c>
      <c r="K4736" t="s">
        <v>32</v>
      </c>
      <c r="L4736">
        <v>0</v>
      </c>
      <c r="M4736" t="s">
        <v>32</v>
      </c>
      <c r="N4736">
        <v>2012</v>
      </c>
      <c r="O4736">
        <v>2901</v>
      </c>
      <c r="P4736">
        <v>66096182</v>
      </c>
      <c r="Q4736">
        <v>1568</v>
      </c>
      <c r="R4736">
        <v>65998133</v>
      </c>
      <c r="S4736">
        <v>26258</v>
      </c>
      <c r="T4736">
        <v>1477877</v>
      </c>
      <c r="U4736">
        <v>1333</v>
      </c>
      <c r="V4736">
        <v>98049</v>
      </c>
      <c r="W4736">
        <v>6.8</v>
      </c>
      <c r="X4736">
        <v>2.2999999999999998</v>
      </c>
      <c r="Y4736">
        <v>8.4</v>
      </c>
      <c r="Z4736">
        <v>2.4</v>
      </c>
      <c r="AA4736">
        <v>7.6</v>
      </c>
      <c r="AB4736">
        <v>7.4</v>
      </c>
      <c r="AC4736">
        <v>9.4</v>
      </c>
      <c r="AD4736">
        <v>21.5</v>
      </c>
    </row>
    <row r="4737" spans="1:30" x14ac:dyDescent="0.45">
      <c r="A4737" t="s">
        <v>315</v>
      </c>
      <c r="B4737">
        <v>36420</v>
      </c>
      <c r="C4737" t="s">
        <v>728</v>
      </c>
      <c r="E4737" t="s">
        <v>41</v>
      </c>
      <c r="F4737" t="s">
        <v>42</v>
      </c>
      <c r="H4737">
        <v>1</v>
      </c>
      <c r="I4737" t="s">
        <v>32</v>
      </c>
      <c r="J4737">
        <v>1</v>
      </c>
      <c r="K4737" t="s">
        <v>32</v>
      </c>
      <c r="L4737">
        <v>0</v>
      </c>
      <c r="M4737" t="s">
        <v>32</v>
      </c>
      <c r="N4737">
        <v>2012</v>
      </c>
      <c r="O4737">
        <v>10689</v>
      </c>
      <c r="P4737">
        <v>19675988</v>
      </c>
      <c r="Q4737">
        <v>2869</v>
      </c>
      <c r="R4737">
        <v>19239981</v>
      </c>
      <c r="S4737">
        <v>62420</v>
      </c>
      <c r="T4737">
        <v>1588917</v>
      </c>
      <c r="U4737">
        <v>7820</v>
      </c>
      <c r="V4737">
        <v>436008</v>
      </c>
      <c r="W4737">
        <v>2.8</v>
      </c>
      <c r="X4737">
        <v>2.2999999999999998</v>
      </c>
      <c r="Y4737">
        <v>3.3</v>
      </c>
      <c r="Z4737">
        <v>2.2999999999999998</v>
      </c>
      <c r="AA4737">
        <v>2.1</v>
      </c>
      <c r="AB4737">
        <v>2.7</v>
      </c>
      <c r="AC4737">
        <v>3.6</v>
      </c>
      <c r="AD4737">
        <v>13.7</v>
      </c>
    </row>
    <row r="4738" spans="1:30" x14ac:dyDescent="0.45">
      <c r="A4738" t="s">
        <v>315</v>
      </c>
      <c r="B4738">
        <v>36420</v>
      </c>
      <c r="C4738" t="s">
        <v>728</v>
      </c>
      <c r="E4738" t="s">
        <v>43</v>
      </c>
      <c r="F4738" t="s">
        <v>44</v>
      </c>
      <c r="G4738" t="s">
        <v>45</v>
      </c>
      <c r="H4738">
        <v>1</v>
      </c>
      <c r="I4738" t="s">
        <v>32</v>
      </c>
      <c r="J4738">
        <v>1</v>
      </c>
      <c r="K4738" t="s">
        <v>32</v>
      </c>
      <c r="L4738">
        <v>0</v>
      </c>
      <c r="M4738" t="s">
        <v>32</v>
      </c>
      <c r="N4738">
        <v>2012</v>
      </c>
      <c r="O4738">
        <v>4012</v>
      </c>
      <c r="P4738">
        <v>3234167</v>
      </c>
      <c r="Q4738">
        <v>764</v>
      </c>
      <c r="R4738">
        <v>3010657</v>
      </c>
      <c r="S4738">
        <v>12969</v>
      </c>
      <c r="T4738">
        <v>605268</v>
      </c>
      <c r="U4738">
        <v>3247</v>
      </c>
      <c r="V4738">
        <v>223510</v>
      </c>
      <c r="W4738">
        <v>5.5</v>
      </c>
      <c r="X4738">
        <v>11.9</v>
      </c>
      <c r="Y4738">
        <v>9.5</v>
      </c>
      <c r="Z4738">
        <v>13.4</v>
      </c>
      <c r="AA4738">
        <v>7.3</v>
      </c>
      <c r="AB4738">
        <v>8</v>
      </c>
      <c r="AC4738">
        <v>6.9</v>
      </c>
      <c r="AD4738">
        <v>7.2</v>
      </c>
    </row>
    <row r="4739" spans="1:30" x14ac:dyDescent="0.45">
      <c r="A4739" t="s">
        <v>315</v>
      </c>
      <c r="B4739">
        <v>36420</v>
      </c>
      <c r="C4739" t="s">
        <v>728</v>
      </c>
      <c r="E4739">
        <v>51</v>
      </c>
      <c r="F4739" t="s">
        <v>46</v>
      </c>
      <c r="H4739">
        <v>1</v>
      </c>
      <c r="I4739" t="s">
        <v>32</v>
      </c>
      <c r="J4739">
        <v>1</v>
      </c>
      <c r="K4739" t="s">
        <v>32</v>
      </c>
      <c r="L4739">
        <v>0</v>
      </c>
      <c r="M4739" t="s">
        <v>32</v>
      </c>
      <c r="N4739">
        <v>2012</v>
      </c>
      <c r="O4739">
        <v>1396</v>
      </c>
      <c r="P4739">
        <v>3974264</v>
      </c>
      <c r="Q4739">
        <v>272</v>
      </c>
      <c r="R4739">
        <v>3945021</v>
      </c>
      <c r="S4739">
        <v>11570</v>
      </c>
      <c r="T4739">
        <v>557200</v>
      </c>
      <c r="U4739">
        <v>1125</v>
      </c>
      <c r="V4739">
        <v>29244</v>
      </c>
      <c r="W4739">
        <v>8.1</v>
      </c>
      <c r="X4739">
        <v>3.2</v>
      </c>
      <c r="Y4739">
        <v>13.5</v>
      </c>
      <c r="Z4739">
        <v>3.3</v>
      </c>
      <c r="AA4739">
        <v>2.7</v>
      </c>
      <c r="AB4739">
        <v>2.1</v>
      </c>
      <c r="AC4739">
        <v>8.3000000000000007</v>
      </c>
      <c r="AD4739">
        <v>5.7</v>
      </c>
    </row>
    <row r="4740" spans="1:30" x14ac:dyDescent="0.45">
      <c r="A4740" t="s">
        <v>315</v>
      </c>
      <c r="B4740">
        <v>36420</v>
      </c>
      <c r="C4740" t="s">
        <v>728</v>
      </c>
      <c r="E4740">
        <v>52</v>
      </c>
      <c r="F4740" t="s">
        <v>47</v>
      </c>
      <c r="G4740" t="s">
        <v>48</v>
      </c>
      <c r="H4740">
        <v>1</v>
      </c>
      <c r="I4740" t="s">
        <v>32</v>
      </c>
      <c r="J4740">
        <v>1</v>
      </c>
      <c r="K4740" t="s">
        <v>32</v>
      </c>
      <c r="L4740">
        <v>0</v>
      </c>
      <c r="M4740" t="s">
        <v>32</v>
      </c>
      <c r="N4740">
        <v>2012</v>
      </c>
      <c r="O4740">
        <v>5200</v>
      </c>
      <c r="P4740">
        <v>7440533</v>
      </c>
      <c r="Q4740">
        <v>1671</v>
      </c>
      <c r="R4740">
        <v>7177022</v>
      </c>
      <c r="S4740">
        <v>23321</v>
      </c>
      <c r="T4740">
        <v>1310693</v>
      </c>
      <c r="U4740">
        <v>3529</v>
      </c>
      <c r="V4740">
        <v>263511</v>
      </c>
      <c r="W4740">
        <v>2.7</v>
      </c>
      <c r="X4740">
        <v>1.9</v>
      </c>
      <c r="Y4740">
        <v>6</v>
      </c>
      <c r="Z4740">
        <v>1.7</v>
      </c>
      <c r="AA4740">
        <v>5</v>
      </c>
      <c r="AB4740">
        <v>3.1</v>
      </c>
      <c r="AC4740">
        <v>3.1</v>
      </c>
      <c r="AD4740">
        <v>15.5</v>
      </c>
    </row>
    <row r="4741" spans="1:30" x14ac:dyDescent="0.45">
      <c r="A4741" t="s">
        <v>315</v>
      </c>
      <c r="B4741">
        <v>36420</v>
      </c>
      <c r="C4741" t="s">
        <v>728</v>
      </c>
      <c r="E4741">
        <v>53</v>
      </c>
      <c r="F4741" t="s">
        <v>49</v>
      </c>
      <c r="H4741">
        <v>1</v>
      </c>
      <c r="I4741" t="s">
        <v>32</v>
      </c>
      <c r="J4741">
        <v>1</v>
      </c>
      <c r="K4741" t="s">
        <v>32</v>
      </c>
      <c r="L4741">
        <v>0</v>
      </c>
      <c r="M4741" t="s">
        <v>32</v>
      </c>
      <c r="N4741">
        <v>2012</v>
      </c>
      <c r="O4741">
        <v>10405</v>
      </c>
      <c r="P4741">
        <v>2835573</v>
      </c>
      <c r="Q4741">
        <v>1363</v>
      </c>
      <c r="R4741">
        <v>1921745</v>
      </c>
      <c r="S4741">
        <v>8626</v>
      </c>
      <c r="T4741">
        <v>406651</v>
      </c>
      <c r="U4741">
        <v>9042</v>
      </c>
      <c r="V4741">
        <v>913829</v>
      </c>
      <c r="W4741">
        <v>2.5</v>
      </c>
      <c r="X4741">
        <v>4.4000000000000004</v>
      </c>
      <c r="Y4741">
        <v>8.5</v>
      </c>
      <c r="Z4741">
        <v>3.4</v>
      </c>
      <c r="AA4741">
        <v>6.4</v>
      </c>
      <c r="AB4741">
        <v>7.4</v>
      </c>
      <c r="AC4741">
        <v>2.2000000000000002</v>
      </c>
      <c r="AD4741">
        <v>12.2</v>
      </c>
    </row>
    <row r="4742" spans="1:30" x14ac:dyDescent="0.45">
      <c r="A4742" t="s">
        <v>315</v>
      </c>
      <c r="B4742">
        <v>36420</v>
      </c>
      <c r="C4742" t="s">
        <v>728</v>
      </c>
      <c r="E4742">
        <v>54</v>
      </c>
      <c r="F4742" t="s">
        <v>50</v>
      </c>
      <c r="H4742">
        <v>1</v>
      </c>
      <c r="I4742" t="s">
        <v>32</v>
      </c>
      <c r="J4742">
        <v>1</v>
      </c>
      <c r="K4742" t="s">
        <v>32</v>
      </c>
      <c r="L4742">
        <v>0</v>
      </c>
      <c r="M4742" t="s">
        <v>32</v>
      </c>
      <c r="N4742">
        <v>2012</v>
      </c>
      <c r="O4742">
        <v>15925</v>
      </c>
      <c r="P4742">
        <v>4401083</v>
      </c>
      <c r="Q4742">
        <v>3865</v>
      </c>
      <c r="R4742">
        <v>3888170</v>
      </c>
      <c r="S4742">
        <v>27262</v>
      </c>
      <c r="T4742">
        <v>1551138</v>
      </c>
      <c r="U4742">
        <v>12061</v>
      </c>
      <c r="V4742">
        <v>512914</v>
      </c>
      <c r="W4742">
        <v>2.4</v>
      </c>
      <c r="X4742">
        <v>2.1</v>
      </c>
      <c r="Y4742">
        <v>3.9</v>
      </c>
      <c r="Z4742">
        <v>2.5</v>
      </c>
      <c r="AA4742">
        <v>3.4</v>
      </c>
      <c r="AB4742">
        <v>3.3</v>
      </c>
      <c r="AC4742">
        <v>2.2999999999999998</v>
      </c>
      <c r="AD4742">
        <v>10.6</v>
      </c>
    </row>
    <row r="4743" spans="1:30" x14ac:dyDescent="0.45">
      <c r="A4743" t="s">
        <v>315</v>
      </c>
      <c r="B4743">
        <v>36420</v>
      </c>
      <c r="C4743" t="s">
        <v>728</v>
      </c>
      <c r="E4743">
        <v>55</v>
      </c>
      <c r="F4743" t="s">
        <v>59</v>
      </c>
      <c r="H4743">
        <v>1</v>
      </c>
      <c r="I4743" t="s">
        <v>32</v>
      </c>
      <c r="J4743">
        <v>1</v>
      </c>
      <c r="K4743" t="s">
        <v>32</v>
      </c>
      <c r="L4743">
        <v>0</v>
      </c>
      <c r="M4743" t="s">
        <v>32</v>
      </c>
      <c r="N4743">
        <v>2012</v>
      </c>
      <c r="O4743">
        <v>230</v>
      </c>
      <c r="P4743">
        <v>1196855</v>
      </c>
      <c r="Q4743">
        <v>230</v>
      </c>
      <c r="R4743">
        <v>1196855</v>
      </c>
      <c r="S4743">
        <v>13994</v>
      </c>
      <c r="T4743">
        <v>1352184</v>
      </c>
      <c r="U4743">
        <v>0</v>
      </c>
      <c r="V4743">
        <v>0</v>
      </c>
      <c r="W4743">
        <v>17.3</v>
      </c>
      <c r="X4743">
        <v>7.3</v>
      </c>
      <c r="Y4743">
        <v>18</v>
      </c>
      <c r="Z4743">
        <v>7.6</v>
      </c>
      <c r="AA4743">
        <v>7.1</v>
      </c>
      <c r="AB4743">
        <v>6.8</v>
      </c>
      <c r="AC4743">
        <v>0</v>
      </c>
      <c r="AD4743">
        <v>0</v>
      </c>
    </row>
    <row r="4744" spans="1:30" x14ac:dyDescent="0.45">
      <c r="A4744" t="s">
        <v>315</v>
      </c>
      <c r="B4744">
        <v>36420</v>
      </c>
      <c r="C4744" t="s">
        <v>728</v>
      </c>
      <c r="E4744">
        <v>56</v>
      </c>
      <c r="F4744" t="s">
        <v>51</v>
      </c>
      <c r="H4744">
        <v>1</v>
      </c>
      <c r="I4744" t="s">
        <v>32</v>
      </c>
      <c r="J4744">
        <v>1</v>
      </c>
      <c r="K4744" t="s">
        <v>32</v>
      </c>
      <c r="L4744">
        <v>0</v>
      </c>
      <c r="M4744" t="s">
        <v>32</v>
      </c>
      <c r="N4744">
        <v>2012</v>
      </c>
      <c r="O4744">
        <v>10984</v>
      </c>
      <c r="P4744">
        <v>3714551</v>
      </c>
      <c r="Q4744">
        <v>1810</v>
      </c>
      <c r="R4744">
        <v>3478466</v>
      </c>
      <c r="S4744">
        <v>50242</v>
      </c>
      <c r="T4744">
        <v>1842439</v>
      </c>
      <c r="U4744">
        <v>9174</v>
      </c>
      <c r="V4744">
        <v>236085</v>
      </c>
      <c r="W4744">
        <v>3.5</v>
      </c>
      <c r="X4744">
        <v>4.7</v>
      </c>
      <c r="Y4744">
        <v>9.9</v>
      </c>
      <c r="Z4744">
        <v>5.2</v>
      </c>
      <c r="AA4744">
        <v>6.4</v>
      </c>
      <c r="AB4744">
        <v>5.5</v>
      </c>
      <c r="AC4744">
        <v>3</v>
      </c>
      <c r="AD4744">
        <v>9.4</v>
      </c>
    </row>
    <row r="4745" spans="1:30" x14ac:dyDescent="0.45">
      <c r="A4745" t="s">
        <v>315</v>
      </c>
      <c r="B4745">
        <v>36420</v>
      </c>
      <c r="C4745" t="s">
        <v>728</v>
      </c>
      <c r="E4745">
        <v>61</v>
      </c>
      <c r="F4745" t="s">
        <v>52</v>
      </c>
      <c r="H4745">
        <v>1</v>
      </c>
      <c r="I4745" t="s">
        <v>32</v>
      </c>
      <c r="J4745">
        <v>1</v>
      </c>
      <c r="K4745" t="s">
        <v>32</v>
      </c>
      <c r="L4745">
        <v>0</v>
      </c>
      <c r="M4745" t="s">
        <v>32</v>
      </c>
      <c r="N4745">
        <v>2012</v>
      </c>
      <c r="O4745">
        <v>2309</v>
      </c>
      <c r="P4745">
        <v>607257</v>
      </c>
      <c r="Q4745">
        <v>307</v>
      </c>
      <c r="R4745">
        <v>581446</v>
      </c>
      <c r="S4745">
        <v>10047</v>
      </c>
      <c r="T4745">
        <v>289478</v>
      </c>
      <c r="U4745">
        <v>2002</v>
      </c>
      <c r="V4745">
        <v>25810</v>
      </c>
      <c r="W4745">
        <v>8.4</v>
      </c>
      <c r="X4745">
        <v>2.4</v>
      </c>
      <c r="Y4745">
        <v>5.4</v>
      </c>
      <c r="Z4745">
        <v>2.2999999999999998</v>
      </c>
      <c r="AA4745">
        <v>1.9</v>
      </c>
      <c r="AB4745">
        <v>2.2999999999999998</v>
      </c>
      <c r="AC4745">
        <v>9</v>
      </c>
      <c r="AD4745">
        <v>17.600000000000001</v>
      </c>
    </row>
    <row r="4746" spans="1:30" x14ac:dyDescent="0.45">
      <c r="A4746" t="s">
        <v>315</v>
      </c>
      <c r="B4746">
        <v>36420</v>
      </c>
      <c r="C4746" t="s">
        <v>728</v>
      </c>
      <c r="E4746">
        <v>62</v>
      </c>
      <c r="F4746" t="s">
        <v>53</v>
      </c>
      <c r="H4746">
        <v>1</v>
      </c>
      <c r="I4746" t="s">
        <v>32</v>
      </c>
      <c r="J4746">
        <v>1</v>
      </c>
      <c r="K4746" t="s">
        <v>32</v>
      </c>
      <c r="L4746">
        <v>0</v>
      </c>
      <c r="M4746" t="s">
        <v>32</v>
      </c>
      <c r="N4746">
        <v>2012</v>
      </c>
      <c r="O4746">
        <v>10135</v>
      </c>
      <c r="P4746">
        <v>9043945</v>
      </c>
      <c r="Q4746">
        <v>3250</v>
      </c>
      <c r="R4746">
        <v>8826702</v>
      </c>
      <c r="S4746">
        <v>71862</v>
      </c>
      <c r="T4746">
        <v>2943628</v>
      </c>
      <c r="U4746">
        <v>6885</v>
      </c>
      <c r="V4746">
        <v>217243</v>
      </c>
      <c r="W4746">
        <v>3.2</v>
      </c>
      <c r="X4746">
        <v>3.4</v>
      </c>
      <c r="Y4746">
        <v>6</v>
      </c>
      <c r="Z4746">
        <v>3.5</v>
      </c>
      <c r="AA4746">
        <v>4</v>
      </c>
      <c r="AB4746">
        <v>3.6</v>
      </c>
      <c r="AC4746">
        <v>3.2</v>
      </c>
      <c r="AD4746">
        <v>9.8000000000000007</v>
      </c>
    </row>
    <row r="4747" spans="1:30" x14ac:dyDescent="0.45">
      <c r="A4747" t="s">
        <v>315</v>
      </c>
      <c r="B4747">
        <v>36420</v>
      </c>
      <c r="C4747" t="s">
        <v>728</v>
      </c>
      <c r="E4747">
        <v>71</v>
      </c>
      <c r="F4747" t="s">
        <v>54</v>
      </c>
      <c r="H4747">
        <v>1</v>
      </c>
      <c r="I4747" t="s">
        <v>32</v>
      </c>
      <c r="J4747">
        <v>1</v>
      </c>
      <c r="K4747" t="s">
        <v>32</v>
      </c>
      <c r="L4747">
        <v>0</v>
      </c>
      <c r="M4747" t="s">
        <v>32</v>
      </c>
      <c r="N4747">
        <v>2012</v>
      </c>
      <c r="O4747">
        <v>4329</v>
      </c>
      <c r="P4747">
        <v>766463</v>
      </c>
      <c r="Q4747">
        <v>337</v>
      </c>
      <c r="R4747">
        <v>664752</v>
      </c>
      <c r="S4747">
        <v>5188</v>
      </c>
      <c r="T4747">
        <v>192009</v>
      </c>
      <c r="U4747">
        <v>3992</v>
      </c>
      <c r="V4747">
        <v>101711</v>
      </c>
      <c r="W4747">
        <v>4.0999999999999996</v>
      </c>
      <c r="X4747">
        <v>4.9000000000000004</v>
      </c>
      <c r="Y4747">
        <v>7.7</v>
      </c>
      <c r="Z4747">
        <v>6.3</v>
      </c>
      <c r="AA4747">
        <v>3.9</v>
      </c>
      <c r="AB4747">
        <v>4.5</v>
      </c>
      <c r="AC4747">
        <v>4.5</v>
      </c>
      <c r="AD4747">
        <v>10.8</v>
      </c>
    </row>
    <row r="4748" spans="1:30" x14ac:dyDescent="0.45">
      <c r="A4748" t="s">
        <v>315</v>
      </c>
      <c r="B4748">
        <v>36420</v>
      </c>
      <c r="C4748" t="s">
        <v>728</v>
      </c>
      <c r="E4748">
        <v>72</v>
      </c>
      <c r="F4748" t="s">
        <v>55</v>
      </c>
      <c r="H4748">
        <v>1</v>
      </c>
      <c r="I4748" t="s">
        <v>32</v>
      </c>
      <c r="J4748">
        <v>1</v>
      </c>
      <c r="K4748" t="s">
        <v>32</v>
      </c>
      <c r="L4748">
        <v>0</v>
      </c>
      <c r="M4748" t="s">
        <v>32</v>
      </c>
      <c r="N4748">
        <v>2012</v>
      </c>
      <c r="O4748">
        <v>2849</v>
      </c>
      <c r="P4748">
        <v>2766691</v>
      </c>
      <c r="Q4748">
        <v>1803</v>
      </c>
      <c r="R4748">
        <v>2724749</v>
      </c>
      <c r="S4748">
        <v>58107</v>
      </c>
      <c r="T4748">
        <v>744326</v>
      </c>
      <c r="U4748">
        <v>1046</v>
      </c>
      <c r="V4748">
        <v>41942</v>
      </c>
      <c r="W4748">
        <v>4.2</v>
      </c>
      <c r="X4748">
        <v>6.2</v>
      </c>
      <c r="Y4748">
        <v>7.1</v>
      </c>
      <c r="Z4748">
        <v>6.6</v>
      </c>
      <c r="AA4748">
        <v>10.6</v>
      </c>
      <c r="AB4748">
        <v>8.6999999999999993</v>
      </c>
      <c r="AC4748">
        <v>5.4</v>
      </c>
      <c r="AD4748">
        <v>12.6</v>
      </c>
    </row>
    <row r="4749" spans="1:30" x14ac:dyDescent="0.45">
      <c r="A4749" t="s">
        <v>315</v>
      </c>
      <c r="B4749">
        <v>36420</v>
      </c>
      <c r="C4749" t="s">
        <v>728</v>
      </c>
      <c r="E4749">
        <v>81</v>
      </c>
      <c r="F4749" t="s">
        <v>56</v>
      </c>
      <c r="G4749" t="s">
        <v>57</v>
      </c>
      <c r="H4749">
        <v>1</v>
      </c>
      <c r="I4749" t="s">
        <v>32</v>
      </c>
      <c r="J4749">
        <v>1</v>
      </c>
      <c r="K4749" t="s">
        <v>32</v>
      </c>
      <c r="L4749">
        <v>0</v>
      </c>
      <c r="M4749" t="s">
        <v>32</v>
      </c>
      <c r="N4749">
        <v>2012</v>
      </c>
      <c r="O4749">
        <v>16405</v>
      </c>
      <c r="P4749">
        <v>1511665</v>
      </c>
      <c r="Q4749">
        <v>1467</v>
      </c>
      <c r="R4749">
        <v>1079791</v>
      </c>
      <c r="S4749">
        <v>10665</v>
      </c>
      <c r="T4749">
        <v>283072</v>
      </c>
      <c r="U4749">
        <v>14938</v>
      </c>
      <c r="V4749">
        <v>431874</v>
      </c>
      <c r="W4749">
        <v>3.5</v>
      </c>
      <c r="X4749">
        <v>4.7</v>
      </c>
      <c r="Y4749">
        <v>8.3000000000000007</v>
      </c>
      <c r="Z4749">
        <v>4.4000000000000004</v>
      </c>
      <c r="AA4749">
        <v>6.2</v>
      </c>
      <c r="AB4749">
        <v>6.1</v>
      </c>
      <c r="AC4749">
        <v>3.5</v>
      </c>
      <c r="AD4749">
        <v>8.8000000000000007</v>
      </c>
    </row>
    <row r="4750" spans="1:30" x14ac:dyDescent="0.45">
      <c r="A4750" t="s">
        <v>316</v>
      </c>
      <c r="B4750">
        <v>36500</v>
      </c>
      <c r="C4750" t="s">
        <v>729</v>
      </c>
      <c r="E4750">
        <v>0</v>
      </c>
      <c r="F4750" t="s">
        <v>31</v>
      </c>
      <c r="H4750">
        <v>1</v>
      </c>
      <c r="I4750" t="s">
        <v>32</v>
      </c>
      <c r="J4750">
        <v>1</v>
      </c>
      <c r="K4750" t="s">
        <v>32</v>
      </c>
      <c r="L4750">
        <v>0</v>
      </c>
      <c r="M4750" t="s">
        <v>32</v>
      </c>
      <c r="N4750">
        <v>2012</v>
      </c>
      <c r="O4750">
        <v>18842</v>
      </c>
      <c r="P4750">
        <v>11645828</v>
      </c>
      <c r="Q4750">
        <v>4884</v>
      </c>
      <c r="R4750">
        <v>11031649</v>
      </c>
      <c r="S4750">
        <v>63647</v>
      </c>
      <c r="T4750">
        <v>2205006</v>
      </c>
      <c r="U4750">
        <v>13957</v>
      </c>
      <c r="V4750">
        <v>614179</v>
      </c>
      <c r="W4750">
        <v>3</v>
      </c>
      <c r="X4750">
        <v>4.7</v>
      </c>
      <c r="Y4750">
        <v>5.7</v>
      </c>
      <c r="Z4750">
        <v>4.5999999999999996</v>
      </c>
      <c r="AA4750">
        <v>5.3</v>
      </c>
      <c r="AB4750">
        <v>5.2</v>
      </c>
      <c r="AC4750">
        <v>3.4</v>
      </c>
      <c r="AD4750">
        <v>12</v>
      </c>
    </row>
    <row r="4751" spans="1:30" x14ac:dyDescent="0.45">
      <c r="A4751" t="s">
        <v>316</v>
      </c>
      <c r="B4751">
        <v>36500</v>
      </c>
      <c r="C4751" t="s">
        <v>729</v>
      </c>
      <c r="E4751">
        <v>11</v>
      </c>
      <c r="F4751" t="s">
        <v>33</v>
      </c>
      <c r="G4751" t="s">
        <v>34</v>
      </c>
      <c r="H4751">
        <v>1</v>
      </c>
      <c r="I4751" t="s">
        <v>32</v>
      </c>
      <c r="J4751">
        <v>1</v>
      </c>
      <c r="K4751" t="s">
        <v>32</v>
      </c>
      <c r="L4751">
        <v>0</v>
      </c>
      <c r="M4751" t="s">
        <v>32</v>
      </c>
      <c r="N4751">
        <v>2012</v>
      </c>
      <c r="O4751">
        <v>316</v>
      </c>
      <c r="P4751">
        <v>111997</v>
      </c>
      <c r="Q4751">
        <v>16</v>
      </c>
      <c r="R4751">
        <v>67187</v>
      </c>
      <c r="S4751">
        <v>234</v>
      </c>
      <c r="T4751">
        <v>13476</v>
      </c>
      <c r="U4751">
        <v>299</v>
      </c>
      <c r="W4751">
        <v>18.100000000000001</v>
      </c>
      <c r="X4751">
        <v>38</v>
      </c>
      <c r="Y4751">
        <v>37.9</v>
      </c>
      <c r="Z4751">
        <v>24.1</v>
      </c>
      <c r="AA4751">
        <v>14.1</v>
      </c>
      <c r="AB4751">
        <v>9.1999999999999993</v>
      </c>
      <c r="AC4751">
        <v>18.8</v>
      </c>
    </row>
    <row r="4752" spans="1:30" x14ac:dyDescent="0.45">
      <c r="A4752" t="s">
        <v>316</v>
      </c>
      <c r="B4752">
        <v>36500</v>
      </c>
      <c r="C4752" t="s">
        <v>729</v>
      </c>
      <c r="E4752">
        <v>22</v>
      </c>
      <c r="F4752" t="s">
        <v>36</v>
      </c>
      <c r="H4752">
        <v>1</v>
      </c>
      <c r="I4752" t="s">
        <v>32</v>
      </c>
      <c r="J4752">
        <v>1</v>
      </c>
      <c r="K4752" t="s">
        <v>32</v>
      </c>
      <c r="L4752">
        <v>0</v>
      </c>
      <c r="M4752" t="s">
        <v>32</v>
      </c>
      <c r="N4752">
        <v>2012</v>
      </c>
      <c r="O4752">
        <v>26</v>
      </c>
      <c r="P4752">
        <v>70335</v>
      </c>
      <c r="Q4752">
        <v>19</v>
      </c>
      <c r="R4752">
        <v>69989</v>
      </c>
      <c r="S4752">
        <v>131</v>
      </c>
      <c r="T4752">
        <v>8873</v>
      </c>
      <c r="U4752">
        <v>7</v>
      </c>
      <c r="V4752">
        <v>346</v>
      </c>
      <c r="W4752">
        <v>57.1</v>
      </c>
      <c r="X4752">
        <v>14.1</v>
      </c>
      <c r="Y4752">
        <v>81.099999999999994</v>
      </c>
      <c r="Z4752">
        <v>14.8</v>
      </c>
      <c r="AA4752">
        <v>35.6</v>
      </c>
      <c r="AB4752">
        <v>21.1</v>
      </c>
      <c r="AC4752">
        <v>0</v>
      </c>
      <c r="AD4752">
        <v>8.4</v>
      </c>
    </row>
    <row r="4753" spans="1:30" x14ac:dyDescent="0.45">
      <c r="A4753" t="s">
        <v>316</v>
      </c>
      <c r="B4753">
        <v>36500</v>
      </c>
      <c r="C4753" t="s">
        <v>729</v>
      </c>
      <c r="E4753">
        <v>23</v>
      </c>
      <c r="F4753" t="s">
        <v>37</v>
      </c>
      <c r="H4753">
        <v>1</v>
      </c>
      <c r="I4753" t="s">
        <v>32</v>
      </c>
      <c r="J4753">
        <v>1</v>
      </c>
      <c r="K4753" t="s">
        <v>32</v>
      </c>
      <c r="L4753">
        <v>0</v>
      </c>
      <c r="M4753" t="s">
        <v>32</v>
      </c>
      <c r="N4753">
        <v>2012</v>
      </c>
      <c r="O4753">
        <v>1728</v>
      </c>
      <c r="P4753">
        <v>885432</v>
      </c>
      <c r="Q4753">
        <v>732</v>
      </c>
      <c r="R4753">
        <v>822687</v>
      </c>
      <c r="S4753">
        <v>2772</v>
      </c>
      <c r="T4753">
        <v>129014</v>
      </c>
      <c r="U4753">
        <v>996</v>
      </c>
      <c r="V4753">
        <v>62745</v>
      </c>
      <c r="W4753">
        <v>15.7</v>
      </c>
      <c r="X4753">
        <v>25.5</v>
      </c>
      <c r="Y4753">
        <v>23.5</v>
      </c>
      <c r="Z4753">
        <v>28.7</v>
      </c>
      <c r="AA4753">
        <v>24.4</v>
      </c>
      <c r="AB4753">
        <v>30.4</v>
      </c>
      <c r="AC4753">
        <v>20.3</v>
      </c>
      <c r="AD4753">
        <v>36</v>
      </c>
    </row>
    <row r="4754" spans="1:30" x14ac:dyDescent="0.45">
      <c r="A4754" t="s">
        <v>316</v>
      </c>
      <c r="B4754">
        <v>36500</v>
      </c>
      <c r="C4754" t="s">
        <v>729</v>
      </c>
      <c r="E4754" t="s">
        <v>38</v>
      </c>
      <c r="F4754" t="s">
        <v>39</v>
      </c>
      <c r="H4754">
        <v>1</v>
      </c>
      <c r="I4754" t="s">
        <v>32</v>
      </c>
      <c r="J4754">
        <v>1</v>
      </c>
      <c r="K4754" t="s">
        <v>32</v>
      </c>
      <c r="L4754">
        <v>0</v>
      </c>
      <c r="M4754" t="s">
        <v>32</v>
      </c>
      <c r="N4754">
        <v>2012</v>
      </c>
      <c r="O4754">
        <v>552</v>
      </c>
      <c r="P4754">
        <v>893678</v>
      </c>
      <c r="Q4754">
        <v>128</v>
      </c>
      <c r="R4754">
        <v>879692</v>
      </c>
      <c r="S4754">
        <v>2664</v>
      </c>
      <c r="T4754">
        <v>116395</v>
      </c>
      <c r="U4754">
        <v>423</v>
      </c>
      <c r="V4754">
        <v>13986</v>
      </c>
      <c r="W4754">
        <v>22</v>
      </c>
      <c r="X4754">
        <v>9.3000000000000007</v>
      </c>
      <c r="Y4754">
        <v>24.7</v>
      </c>
      <c r="Z4754">
        <v>9.9</v>
      </c>
      <c r="AA4754">
        <v>19.3</v>
      </c>
      <c r="AB4754">
        <v>16.5</v>
      </c>
      <c r="AC4754">
        <v>25.5</v>
      </c>
      <c r="AD4754">
        <v>34.5</v>
      </c>
    </row>
    <row r="4755" spans="1:30" x14ac:dyDescent="0.45">
      <c r="A4755" t="s">
        <v>316</v>
      </c>
      <c r="B4755">
        <v>36500</v>
      </c>
      <c r="C4755" t="s">
        <v>729</v>
      </c>
      <c r="E4755">
        <v>42</v>
      </c>
      <c r="F4755" t="s">
        <v>40</v>
      </c>
      <c r="H4755">
        <v>1</v>
      </c>
      <c r="I4755" t="s">
        <v>32</v>
      </c>
      <c r="J4755">
        <v>1</v>
      </c>
      <c r="K4755" t="s">
        <v>32</v>
      </c>
      <c r="L4755">
        <v>0</v>
      </c>
      <c r="M4755" t="s">
        <v>32</v>
      </c>
      <c r="N4755">
        <v>2012</v>
      </c>
      <c r="O4755">
        <v>372</v>
      </c>
      <c r="P4755">
        <v>1371426</v>
      </c>
      <c r="Q4755">
        <v>175</v>
      </c>
      <c r="R4755">
        <v>1351763</v>
      </c>
      <c r="S4755">
        <v>2166</v>
      </c>
      <c r="T4755">
        <v>108448</v>
      </c>
      <c r="U4755">
        <v>197</v>
      </c>
      <c r="V4755">
        <v>19663</v>
      </c>
      <c r="W4755">
        <v>20.399999999999999</v>
      </c>
      <c r="X4755">
        <v>8.9</v>
      </c>
      <c r="Y4755">
        <v>18.399999999999999</v>
      </c>
      <c r="Z4755">
        <v>9.4</v>
      </c>
      <c r="AA4755">
        <v>19.7</v>
      </c>
      <c r="AB4755">
        <v>16.100000000000001</v>
      </c>
      <c r="AC4755">
        <v>33.6</v>
      </c>
      <c r="AD4755">
        <v>22</v>
      </c>
    </row>
    <row r="4756" spans="1:30" x14ac:dyDescent="0.45">
      <c r="A4756" t="s">
        <v>316</v>
      </c>
      <c r="B4756">
        <v>36500</v>
      </c>
      <c r="C4756" t="s">
        <v>729</v>
      </c>
      <c r="E4756" t="s">
        <v>41</v>
      </c>
      <c r="F4756" t="s">
        <v>42</v>
      </c>
      <c r="H4756">
        <v>1</v>
      </c>
      <c r="I4756" t="s">
        <v>32</v>
      </c>
      <c r="J4756">
        <v>1</v>
      </c>
      <c r="K4756" t="s">
        <v>32</v>
      </c>
      <c r="L4756">
        <v>0</v>
      </c>
      <c r="M4756" t="s">
        <v>32</v>
      </c>
      <c r="N4756">
        <v>2012</v>
      </c>
      <c r="O4756">
        <v>2321</v>
      </c>
      <c r="P4756">
        <v>3539643</v>
      </c>
      <c r="Q4756">
        <v>651</v>
      </c>
      <c r="R4756">
        <v>3498257</v>
      </c>
      <c r="S4756">
        <v>12596</v>
      </c>
      <c r="T4756">
        <v>330229</v>
      </c>
      <c r="U4756">
        <v>1670</v>
      </c>
      <c r="V4756">
        <v>41385</v>
      </c>
      <c r="W4756">
        <v>8.4</v>
      </c>
      <c r="X4756">
        <v>13.1</v>
      </c>
      <c r="Y4756">
        <v>17.399999999999999</v>
      </c>
      <c r="Z4756">
        <v>13.6</v>
      </c>
      <c r="AA4756">
        <v>11.3</v>
      </c>
      <c r="AB4756">
        <v>12.3</v>
      </c>
      <c r="AC4756">
        <v>8.8000000000000007</v>
      </c>
      <c r="AD4756">
        <v>23.7</v>
      </c>
    </row>
    <row r="4757" spans="1:30" x14ac:dyDescent="0.45">
      <c r="A4757" t="s">
        <v>316</v>
      </c>
      <c r="B4757">
        <v>36500</v>
      </c>
      <c r="C4757" t="s">
        <v>729</v>
      </c>
      <c r="E4757" t="s">
        <v>43</v>
      </c>
      <c r="F4757" t="s">
        <v>44</v>
      </c>
      <c r="G4757" t="s">
        <v>45</v>
      </c>
      <c r="H4757">
        <v>1</v>
      </c>
      <c r="I4757" t="s">
        <v>32</v>
      </c>
      <c r="J4757">
        <v>1</v>
      </c>
      <c r="K4757" t="s">
        <v>32</v>
      </c>
      <c r="L4757">
        <v>0</v>
      </c>
      <c r="M4757" t="s">
        <v>32</v>
      </c>
      <c r="N4757">
        <v>2012</v>
      </c>
      <c r="O4757">
        <v>478</v>
      </c>
      <c r="P4757">
        <v>183340</v>
      </c>
      <c r="Q4757">
        <v>83</v>
      </c>
      <c r="R4757">
        <v>151981</v>
      </c>
      <c r="S4757">
        <v>1137</v>
      </c>
      <c r="T4757">
        <v>42509</v>
      </c>
      <c r="U4757">
        <v>395</v>
      </c>
      <c r="V4757">
        <v>31359</v>
      </c>
      <c r="W4757">
        <v>14</v>
      </c>
      <c r="X4757">
        <v>6.8</v>
      </c>
      <c r="Y4757">
        <v>24.4</v>
      </c>
      <c r="Z4757">
        <v>6.7</v>
      </c>
      <c r="AA4757">
        <v>12.4</v>
      </c>
      <c r="AB4757">
        <v>6.7</v>
      </c>
      <c r="AC4757">
        <v>18.899999999999999</v>
      </c>
      <c r="AD4757">
        <v>31.1</v>
      </c>
    </row>
    <row r="4758" spans="1:30" x14ac:dyDescent="0.45">
      <c r="A4758" t="s">
        <v>316</v>
      </c>
      <c r="B4758">
        <v>36500</v>
      </c>
      <c r="C4758" t="s">
        <v>729</v>
      </c>
      <c r="E4758">
        <v>51</v>
      </c>
      <c r="F4758" t="s">
        <v>46</v>
      </c>
      <c r="H4758">
        <v>1</v>
      </c>
      <c r="I4758" t="s">
        <v>32</v>
      </c>
      <c r="J4758">
        <v>1</v>
      </c>
      <c r="K4758" t="s">
        <v>32</v>
      </c>
      <c r="L4758">
        <v>0</v>
      </c>
      <c r="M4758" t="s">
        <v>32</v>
      </c>
      <c r="N4758">
        <v>2012</v>
      </c>
      <c r="O4758">
        <v>354</v>
      </c>
      <c r="P4758">
        <v>472506</v>
      </c>
      <c r="Q4758">
        <v>87</v>
      </c>
      <c r="R4758">
        <v>467587</v>
      </c>
      <c r="S4758">
        <v>3630</v>
      </c>
      <c r="T4758">
        <v>106411</v>
      </c>
      <c r="U4758">
        <v>267</v>
      </c>
      <c r="V4758">
        <v>4919</v>
      </c>
      <c r="W4758">
        <v>19.7</v>
      </c>
      <c r="X4758">
        <v>3.9</v>
      </c>
      <c r="Y4758">
        <v>34.200000000000003</v>
      </c>
      <c r="Z4758">
        <v>4</v>
      </c>
      <c r="AA4758">
        <v>18.899999999999999</v>
      </c>
      <c r="AB4758">
        <v>9.3000000000000007</v>
      </c>
      <c r="AC4758">
        <v>25.5</v>
      </c>
      <c r="AD4758">
        <v>42.7</v>
      </c>
    </row>
    <row r="4759" spans="1:30" x14ac:dyDescent="0.45">
      <c r="A4759" t="s">
        <v>316</v>
      </c>
      <c r="B4759">
        <v>36500</v>
      </c>
      <c r="C4759" t="s">
        <v>729</v>
      </c>
      <c r="E4759">
        <v>52</v>
      </c>
      <c r="F4759" t="s">
        <v>47</v>
      </c>
      <c r="G4759" t="s">
        <v>48</v>
      </c>
      <c r="H4759">
        <v>1</v>
      </c>
      <c r="I4759" t="s">
        <v>32</v>
      </c>
      <c r="J4759">
        <v>1</v>
      </c>
      <c r="K4759" t="s">
        <v>32</v>
      </c>
      <c r="L4759">
        <v>0</v>
      </c>
      <c r="M4759" t="s">
        <v>32</v>
      </c>
      <c r="N4759">
        <v>2012</v>
      </c>
      <c r="O4759">
        <v>469</v>
      </c>
      <c r="P4759">
        <v>456525</v>
      </c>
      <c r="Q4759">
        <v>183</v>
      </c>
      <c r="R4759">
        <v>420080</v>
      </c>
      <c r="S4759">
        <v>2311</v>
      </c>
      <c r="T4759">
        <v>124558</v>
      </c>
      <c r="U4759">
        <v>285</v>
      </c>
      <c r="V4759">
        <v>36445</v>
      </c>
      <c r="W4759">
        <v>15</v>
      </c>
      <c r="X4759">
        <v>5.7</v>
      </c>
      <c r="Y4759">
        <v>17.399999999999999</v>
      </c>
      <c r="Z4759">
        <v>5.9</v>
      </c>
      <c r="AA4759">
        <v>4.5</v>
      </c>
      <c r="AB4759">
        <v>6.2</v>
      </c>
      <c r="AC4759">
        <v>21.6</v>
      </c>
      <c r="AD4759">
        <v>31.7</v>
      </c>
    </row>
    <row r="4760" spans="1:30" x14ac:dyDescent="0.45">
      <c r="A4760" t="s">
        <v>316</v>
      </c>
      <c r="B4760">
        <v>36500</v>
      </c>
      <c r="C4760" t="s">
        <v>729</v>
      </c>
      <c r="E4760">
        <v>53</v>
      </c>
      <c r="F4760" t="s">
        <v>49</v>
      </c>
      <c r="H4760">
        <v>1</v>
      </c>
      <c r="I4760" t="s">
        <v>32</v>
      </c>
      <c r="J4760">
        <v>1</v>
      </c>
      <c r="K4760" t="s">
        <v>32</v>
      </c>
      <c r="L4760">
        <v>0</v>
      </c>
      <c r="M4760" t="s">
        <v>32</v>
      </c>
      <c r="N4760">
        <v>2012</v>
      </c>
      <c r="O4760">
        <v>1724</v>
      </c>
      <c r="P4760">
        <v>277758</v>
      </c>
      <c r="Q4760">
        <v>238</v>
      </c>
      <c r="R4760">
        <v>151021</v>
      </c>
      <c r="S4760">
        <v>764</v>
      </c>
      <c r="T4760">
        <v>23296</v>
      </c>
      <c r="U4760">
        <v>1486</v>
      </c>
      <c r="V4760">
        <v>126736</v>
      </c>
      <c r="W4760">
        <v>10.3</v>
      </c>
      <c r="X4760">
        <v>16.8</v>
      </c>
      <c r="Y4760">
        <v>31.8</v>
      </c>
      <c r="Z4760">
        <v>24.1</v>
      </c>
      <c r="AA4760">
        <v>26.3</v>
      </c>
      <c r="AB4760">
        <v>16.2</v>
      </c>
      <c r="AC4760">
        <v>8.4</v>
      </c>
      <c r="AD4760">
        <v>20.5</v>
      </c>
    </row>
    <row r="4761" spans="1:30" x14ac:dyDescent="0.45">
      <c r="A4761" t="s">
        <v>316</v>
      </c>
      <c r="B4761">
        <v>36500</v>
      </c>
      <c r="C4761" t="s">
        <v>729</v>
      </c>
      <c r="E4761">
        <v>54</v>
      </c>
      <c r="F4761" t="s">
        <v>50</v>
      </c>
      <c r="H4761">
        <v>1</v>
      </c>
      <c r="I4761" t="s">
        <v>32</v>
      </c>
      <c r="J4761">
        <v>1</v>
      </c>
      <c r="K4761" t="s">
        <v>32</v>
      </c>
      <c r="L4761">
        <v>0</v>
      </c>
      <c r="M4761" t="s">
        <v>32</v>
      </c>
      <c r="N4761">
        <v>2012</v>
      </c>
      <c r="O4761">
        <v>3011</v>
      </c>
      <c r="P4761">
        <v>855433</v>
      </c>
      <c r="Q4761">
        <v>659</v>
      </c>
      <c r="R4761">
        <v>779452</v>
      </c>
      <c r="S4761">
        <v>5470</v>
      </c>
      <c r="T4761">
        <v>322414</v>
      </c>
      <c r="U4761">
        <v>2352</v>
      </c>
      <c r="V4761">
        <v>75980</v>
      </c>
      <c r="W4761">
        <v>8.6999999999999993</v>
      </c>
      <c r="X4761">
        <v>15</v>
      </c>
      <c r="Y4761">
        <v>17.399999999999999</v>
      </c>
      <c r="Z4761">
        <v>16.8</v>
      </c>
      <c r="AA4761">
        <v>17.100000000000001</v>
      </c>
      <c r="AB4761">
        <v>16.100000000000001</v>
      </c>
      <c r="AC4761">
        <v>11.2</v>
      </c>
      <c r="AD4761">
        <v>22.3</v>
      </c>
    </row>
    <row r="4762" spans="1:30" x14ac:dyDescent="0.45">
      <c r="A4762" t="s">
        <v>316</v>
      </c>
      <c r="B4762">
        <v>36500</v>
      </c>
      <c r="C4762" t="s">
        <v>729</v>
      </c>
      <c r="E4762">
        <v>56</v>
      </c>
      <c r="F4762" t="s">
        <v>51</v>
      </c>
      <c r="H4762">
        <v>1</v>
      </c>
      <c r="I4762" t="s">
        <v>32</v>
      </c>
      <c r="J4762">
        <v>1</v>
      </c>
      <c r="K4762" t="s">
        <v>32</v>
      </c>
      <c r="L4762">
        <v>0</v>
      </c>
      <c r="M4762" t="s">
        <v>32</v>
      </c>
      <c r="N4762">
        <v>2012</v>
      </c>
      <c r="O4762">
        <v>1205</v>
      </c>
      <c r="P4762">
        <v>228102</v>
      </c>
      <c r="Q4762">
        <v>342</v>
      </c>
      <c r="R4762">
        <v>207706</v>
      </c>
      <c r="S4762">
        <v>4540</v>
      </c>
      <c r="T4762">
        <v>94074</v>
      </c>
      <c r="U4762">
        <v>862</v>
      </c>
      <c r="V4762">
        <v>20396</v>
      </c>
      <c r="W4762">
        <v>9.6</v>
      </c>
      <c r="X4762">
        <v>32.799999999999997</v>
      </c>
      <c r="Y4762">
        <v>22.5</v>
      </c>
      <c r="Z4762">
        <v>37.299999999999997</v>
      </c>
      <c r="AA4762">
        <v>17.600000000000001</v>
      </c>
      <c r="AB4762">
        <v>37.299999999999997</v>
      </c>
      <c r="AC4762">
        <v>12.9</v>
      </c>
      <c r="AD4762">
        <v>15.8</v>
      </c>
    </row>
    <row r="4763" spans="1:30" x14ac:dyDescent="0.45">
      <c r="A4763" t="s">
        <v>316</v>
      </c>
      <c r="B4763">
        <v>36500</v>
      </c>
      <c r="C4763" t="s">
        <v>729</v>
      </c>
      <c r="E4763">
        <v>61</v>
      </c>
      <c r="F4763" t="s">
        <v>52</v>
      </c>
      <c r="H4763">
        <v>1</v>
      </c>
      <c r="I4763" t="s">
        <v>32</v>
      </c>
      <c r="J4763">
        <v>1</v>
      </c>
      <c r="K4763" t="s">
        <v>32</v>
      </c>
      <c r="L4763">
        <v>0</v>
      </c>
      <c r="M4763" t="s">
        <v>32</v>
      </c>
      <c r="N4763">
        <v>2012</v>
      </c>
      <c r="O4763">
        <v>735</v>
      </c>
      <c r="P4763">
        <v>82448</v>
      </c>
      <c r="Q4763">
        <v>80</v>
      </c>
      <c r="R4763">
        <v>72905</v>
      </c>
      <c r="S4763">
        <v>1379</v>
      </c>
      <c r="T4763">
        <v>31592</v>
      </c>
      <c r="U4763">
        <v>654</v>
      </c>
      <c r="V4763">
        <v>9543</v>
      </c>
      <c r="W4763">
        <v>20.7</v>
      </c>
      <c r="X4763">
        <v>10.7</v>
      </c>
      <c r="Y4763">
        <v>20.7</v>
      </c>
      <c r="Z4763">
        <v>11.4</v>
      </c>
      <c r="AA4763">
        <v>7.7</v>
      </c>
      <c r="AB4763">
        <v>6.8</v>
      </c>
      <c r="AC4763">
        <v>21.1</v>
      </c>
      <c r="AD4763">
        <v>37.6</v>
      </c>
    </row>
    <row r="4764" spans="1:30" x14ac:dyDescent="0.45">
      <c r="A4764" t="s">
        <v>316</v>
      </c>
      <c r="B4764">
        <v>36500</v>
      </c>
      <c r="C4764" t="s">
        <v>729</v>
      </c>
      <c r="E4764">
        <v>62</v>
      </c>
      <c r="F4764" t="s">
        <v>53</v>
      </c>
      <c r="H4764">
        <v>1</v>
      </c>
      <c r="I4764" t="s">
        <v>32</v>
      </c>
      <c r="J4764">
        <v>1</v>
      </c>
      <c r="K4764" t="s">
        <v>32</v>
      </c>
      <c r="L4764">
        <v>0</v>
      </c>
      <c r="M4764" t="s">
        <v>32</v>
      </c>
      <c r="N4764">
        <v>2012</v>
      </c>
      <c r="O4764">
        <v>1932</v>
      </c>
      <c r="P4764">
        <v>1448559</v>
      </c>
      <c r="Q4764">
        <v>664</v>
      </c>
      <c r="R4764">
        <v>1406901</v>
      </c>
      <c r="S4764">
        <v>11692</v>
      </c>
      <c r="T4764">
        <v>534583</v>
      </c>
      <c r="U4764">
        <v>1269</v>
      </c>
      <c r="V4764">
        <v>41659</v>
      </c>
      <c r="W4764">
        <v>10.8</v>
      </c>
      <c r="X4764">
        <v>9.5</v>
      </c>
      <c r="Y4764">
        <v>15.7</v>
      </c>
      <c r="Z4764">
        <v>10.199999999999999</v>
      </c>
      <c r="AA4764">
        <v>8.1</v>
      </c>
      <c r="AB4764">
        <v>8.9</v>
      </c>
      <c r="AC4764">
        <v>10.7</v>
      </c>
      <c r="AD4764">
        <v>13.1</v>
      </c>
    </row>
    <row r="4765" spans="1:30" x14ac:dyDescent="0.45">
      <c r="A4765" t="s">
        <v>316</v>
      </c>
      <c r="B4765">
        <v>36500</v>
      </c>
      <c r="C4765" t="s">
        <v>729</v>
      </c>
      <c r="E4765">
        <v>71</v>
      </c>
      <c r="F4765" t="s">
        <v>54</v>
      </c>
      <c r="H4765">
        <v>1</v>
      </c>
      <c r="I4765" t="s">
        <v>32</v>
      </c>
      <c r="J4765">
        <v>1</v>
      </c>
      <c r="K4765" t="s">
        <v>32</v>
      </c>
      <c r="L4765">
        <v>0</v>
      </c>
      <c r="M4765" t="s">
        <v>32</v>
      </c>
      <c r="N4765">
        <v>2012</v>
      </c>
      <c r="O4765">
        <v>1069</v>
      </c>
      <c r="P4765">
        <v>88248</v>
      </c>
      <c r="Q4765">
        <v>95</v>
      </c>
      <c r="R4765">
        <v>71900</v>
      </c>
      <c r="S4765">
        <v>1246</v>
      </c>
      <c r="T4765">
        <v>18559</v>
      </c>
      <c r="U4765">
        <v>974</v>
      </c>
      <c r="V4765">
        <v>16349</v>
      </c>
      <c r="W4765">
        <v>14.8</v>
      </c>
      <c r="X4765">
        <v>10.1</v>
      </c>
      <c r="Y4765">
        <v>30</v>
      </c>
      <c r="Z4765">
        <v>15</v>
      </c>
      <c r="AA4765">
        <v>29.4</v>
      </c>
      <c r="AB4765">
        <v>14.9</v>
      </c>
      <c r="AC4765">
        <v>16</v>
      </c>
      <c r="AD4765">
        <v>25.2</v>
      </c>
    </row>
    <row r="4766" spans="1:30" x14ac:dyDescent="0.45">
      <c r="A4766" t="s">
        <v>316</v>
      </c>
      <c r="B4766">
        <v>36500</v>
      </c>
      <c r="C4766" t="s">
        <v>729</v>
      </c>
      <c r="E4766">
        <v>72</v>
      </c>
      <c r="F4766" t="s">
        <v>55</v>
      </c>
      <c r="H4766">
        <v>1</v>
      </c>
      <c r="I4766" t="s">
        <v>32</v>
      </c>
      <c r="J4766">
        <v>1</v>
      </c>
      <c r="K4766" t="s">
        <v>32</v>
      </c>
      <c r="L4766">
        <v>0</v>
      </c>
      <c r="M4766" t="s">
        <v>32</v>
      </c>
      <c r="N4766">
        <v>2012</v>
      </c>
      <c r="O4766">
        <v>621</v>
      </c>
      <c r="P4766">
        <v>459692</v>
      </c>
      <c r="Q4766">
        <v>504</v>
      </c>
      <c r="R4766">
        <v>453086</v>
      </c>
      <c r="S4766">
        <v>9029</v>
      </c>
      <c r="T4766">
        <v>141755</v>
      </c>
      <c r="U4766">
        <v>117</v>
      </c>
      <c r="W4766">
        <v>16.600000000000001</v>
      </c>
      <c r="X4766">
        <v>20.5</v>
      </c>
      <c r="Y4766">
        <v>21.6</v>
      </c>
      <c r="Z4766">
        <v>22</v>
      </c>
      <c r="AA4766">
        <v>24.6</v>
      </c>
      <c r="AB4766">
        <v>27.4</v>
      </c>
      <c r="AC4766">
        <v>33.700000000000003</v>
      </c>
    </row>
    <row r="4767" spans="1:30" x14ac:dyDescent="0.45">
      <c r="A4767" t="s">
        <v>316</v>
      </c>
      <c r="B4767">
        <v>36500</v>
      </c>
      <c r="C4767" t="s">
        <v>729</v>
      </c>
      <c r="E4767">
        <v>81</v>
      </c>
      <c r="F4767" t="s">
        <v>56</v>
      </c>
      <c r="G4767" t="s">
        <v>57</v>
      </c>
      <c r="H4767">
        <v>1</v>
      </c>
      <c r="I4767" t="s">
        <v>32</v>
      </c>
      <c r="J4767">
        <v>1</v>
      </c>
      <c r="K4767" t="s">
        <v>32</v>
      </c>
      <c r="L4767">
        <v>0</v>
      </c>
      <c r="M4767" t="s">
        <v>32</v>
      </c>
      <c r="N4767">
        <v>2012</v>
      </c>
      <c r="O4767">
        <v>1946</v>
      </c>
      <c r="P4767">
        <v>169703</v>
      </c>
      <c r="Q4767">
        <v>248</v>
      </c>
      <c r="R4767">
        <v>108495</v>
      </c>
      <c r="S4767">
        <v>1526</v>
      </c>
      <c r="T4767">
        <v>34248</v>
      </c>
      <c r="U4767">
        <v>1698</v>
      </c>
      <c r="V4767">
        <v>61208</v>
      </c>
      <c r="W4767">
        <v>10.5</v>
      </c>
      <c r="X4767">
        <v>26.5</v>
      </c>
      <c r="Y4767">
        <v>29.8</v>
      </c>
      <c r="Z4767">
        <v>32</v>
      </c>
      <c r="AA4767">
        <v>39.6</v>
      </c>
      <c r="AB4767">
        <v>31.5</v>
      </c>
      <c r="AC4767">
        <v>10.3</v>
      </c>
      <c r="AD4767">
        <v>26.3</v>
      </c>
    </row>
    <row r="4768" spans="1:30" x14ac:dyDescent="0.45">
      <c r="A4768" t="s">
        <v>317</v>
      </c>
      <c r="B4768">
        <v>36540</v>
      </c>
      <c r="C4768" t="s">
        <v>730</v>
      </c>
      <c r="E4768">
        <v>0</v>
      </c>
      <c r="F4768" t="s">
        <v>31</v>
      </c>
      <c r="H4768">
        <v>1</v>
      </c>
      <c r="I4768" t="s">
        <v>32</v>
      </c>
      <c r="J4768">
        <v>1</v>
      </c>
      <c r="K4768" t="s">
        <v>32</v>
      </c>
      <c r="L4768">
        <v>0</v>
      </c>
      <c r="M4768" t="s">
        <v>32</v>
      </c>
      <c r="N4768">
        <v>2012</v>
      </c>
      <c r="O4768">
        <v>74157</v>
      </c>
      <c r="P4768">
        <v>125298363</v>
      </c>
      <c r="Q4768">
        <v>17294</v>
      </c>
      <c r="R4768">
        <v>122885089</v>
      </c>
      <c r="S4768">
        <v>431282</v>
      </c>
      <c r="T4768">
        <v>18320869</v>
      </c>
      <c r="U4768">
        <v>56864</v>
      </c>
      <c r="V4768">
        <v>2413274</v>
      </c>
      <c r="W4768">
        <v>1.4</v>
      </c>
      <c r="X4768">
        <v>1.2</v>
      </c>
      <c r="Y4768">
        <v>1.7</v>
      </c>
      <c r="Z4768">
        <v>1.3</v>
      </c>
      <c r="AA4768">
        <v>1.8</v>
      </c>
      <c r="AB4768">
        <v>1.6</v>
      </c>
      <c r="AC4768">
        <v>1.8</v>
      </c>
      <c r="AD4768">
        <v>4.7</v>
      </c>
    </row>
    <row r="4769" spans="1:30" x14ac:dyDescent="0.45">
      <c r="A4769" t="s">
        <v>317</v>
      </c>
      <c r="B4769">
        <v>36540</v>
      </c>
      <c r="C4769" t="s">
        <v>730</v>
      </c>
      <c r="E4769">
        <v>11</v>
      </c>
      <c r="F4769" t="s">
        <v>33</v>
      </c>
      <c r="G4769" t="s">
        <v>34</v>
      </c>
      <c r="H4769">
        <v>1</v>
      </c>
      <c r="I4769" t="s">
        <v>32</v>
      </c>
      <c r="J4769">
        <v>1</v>
      </c>
      <c r="K4769" t="s">
        <v>32</v>
      </c>
      <c r="L4769">
        <v>0</v>
      </c>
      <c r="M4769" t="s">
        <v>32</v>
      </c>
      <c r="N4769">
        <v>2012</v>
      </c>
      <c r="O4769">
        <v>666</v>
      </c>
      <c r="Q4769">
        <v>32</v>
      </c>
      <c r="U4769">
        <v>634</v>
      </c>
      <c r="W4769">
        <v>22.3</v>
      </c>
      <c r="Y4769">
        <v>66</v>
      </c>
      <c r="AC4769">
        <v>21.5</v>
      </c>
    </row>
    <row r="4770" spans="1:30" x14ac:dyDescent="0.45">
      <c r="A4770" t="s">
        <v>317</v>
      </c>
      <c r="B4770">
        <v>36540</v>
      </c>
      <c r="C4770" t="s">
        <v>730</v>
      </c>
      <c r="E4770">
        <v>22</v>
      </c>
      <c r="F4770" t="s">
        <v>36</v>
      </c>
      <c r="H4770">
        <v>1</v>
      </c>
      <c r="I4770" t="s">
        <v>32</v>
      </c>
      <c r="J4770">
        <v>1</v>
      </c>
      <c r="K4770" t="s">
        <v>32</v>
      </c>
      <c r="L4770">
        <v>0</v>
      </c>
      <c r="M4770" t="s">
        <v>32</v>
      </c>
      <c r="N4770">
        <v>2012</v>
      </c>
      <c r="O4770">
        <v>55</v>
      </c>
      <c r="P4770">
        <v>6030965</v>
      </c>
      <c r="Q4770">
        <v>15</v>
      </c>
      <c r="R4770">
        <v>6028226</v>
      </c>
      <c r="S4770">
        <v>806</v>
      </c>
      <c r="T4770">
        <v>76672</v>
      </c>
      <c r="U4770">
        <v>40</v>
      </c>
      <c r="V4770">
        <v>2739</v>
      </c>
      <c r="W4770">
        <v>0</v>
      </c>
      <c r="X4770">
        <v>6.6</v>
      </c>
      <c r="Y4770">
        <v>0</v>
      </c>
      <c r="Z4770">
        <v>6.9</v>
      </c>
      <c r="AA4770">
        <v>2.8</v>
      </c>
      <c r="AB4770">
        <v>0</v>
      </c>
      <c r="AC4770">
        <v>0</v>
      </c>
      <c r="AD4770">
        <v>25</v>
      </c>
    </row>
    <row r="4771" spans="1:30" x14ac:dyDescent="0.45">
      <c r="A4771" t="s">
        <v>317</v>
      </c>
      <c r="B4771">
        <v>36540</v>
      </c>
      <c r="C4771" t="s">
        <v>730</v>
      </c>
      <c r="E4771">
        <v>23</v>
      </c>
      <c r="F4771" t="s">
        <v>37</v>
      </c>
      <c r="H4771">
        <v>1</v>
      </c>
      <c r="I4771" t="s">
        <v>32</v>
      </c>
      <c r="J4771">
        <v>1</v>
      </c>
      <c r="K4771" t="s">
        <v>32</v>
      </c>
      <c r="L4771">
        <v>0</v>
      </c>
      <c r="M4771" t="s">
        <v>32</v>
      </c>
      <c r="N4771">
        <v>2012</v>
      </c>
      <c r="O4771">
        <v>8748</v>
      </c>
      <c r="P4771">
        <v>5135797</v>
      </c>
      <c r="Q4771">
        <v>2535</v>
      </c>
      <c r="R4771">
        <v>4723139</v>
      </c>
      <c r="S4771">
        <v>22029</v>
      </c>
      <c r="T4771">
        <v>991114</v>
      </c>
      <c r="U4771">
        <v>6213</v>
      </c>
      <c r="V4771">
        <v>412658</v>
      </c>
      <c r="W4771">
        <v>6</v>
      </c>
      <c r="X4771">
        <v>9.9</v>
      </c>
      <c r="Y4771">
        <v>7.2</v>
      </c>
      <c r="Z4771">
        <v>10.5</v>
      </c>
      <c r="AA4771">
        <v>11.9</v>
      </c>
      <c r="AB4771">
        <v>10.8</v>
      </c>
      <c r="AC4771">
        <v>6.2</v>
      </c>
      <c r="AD4771">
        <v>14.5</v>
      </c>
    </row>
    <row r="4772" spans="1:30" x14ac:dyDescent="0.45">
      <c r="A4772" t="s">
        <v>317</v>
      </c>
      <c r="B4772">
        <v>36540</v>
      </c>
      <c r="C4772" t="s">
        <v>730</v>
      </c>
      <c r="E4772" t="s">
        <v>38</v>
      </c>
      <c r="F4772" t="s">
        <v>39</v>
      </c>
      <c r="H4772">
        <v>1</v>
      </c>
      <c r="I4772" t="s">
        <v>32</v>
      </c>
      <c r="J4772">
        <v>1</v>
      </c>
      <c r="K4772" t="s">
        <v>32</v>
      </c>
      <c r="L4772">
        <v>0</v>
      </c>
      <c r="M4772" t="s">
        <v>32</v>
      </c>
      <c r="N4772">
        <v>2012</v>
      </c>
      <c r="O4772">
        <v>1233</v>
      </c>
      <c r="P4772">
        <v>17610717</v>
      </c>
      <c r="Q4772">
        <v>637</v>
      </c>
      <c r="R4772">
        <v>17586691</v>
      </c>
      <c r="S4772">
        <v>30235</v>
      </c>
      <c r="T4772">
        <v>1346317</v>
      </c>
      <c r="U4772">
        <v>596</v>
      </c>
      <c r="V4772">
        <v>24026</v>
      </c>
      <c r="W4772">
        <v>7.6</v>
      </c>
      <c r="X4772">
        <v>0.9</v>
      </c>
      <c r="Y4772">
        <v>11.3</v>
      </c>
      <c r="Z4772">
        <v>0.9</v>
      </c>
      <c r="AA4772">
        <v>3.5</v>
      </c>
      <c r="AB4772">
        <v>3.5</v>
      </c>
      <c r="AC4772">
        <v>8.8000000000000007</v>
      </c>
      <c r="AD4772">
        <v>8</v>
      </c>
    </row>
    <row r="4773" spans="1:30" x14ac:dyDescent="0.45">
      <c r="A4773" t="s">
        <v>317</v>
      </c>
      <c r="B4773">
        <v>36540</v>
      </c>
      <c r="C4773" t="s">
        <v>730</v>
      </c>
      <c r="E4773">
        <v>42</v>
      </c>
      <c r="F4773" t="s">
        <v>40</v>
      </c>
      <c r="H4773">
        <v>1</v>
      </c>
      <c r="I4773" t="s">
        <v>32</v>
      </c>
      <c r="J4773">
        <v>1</v>
      </c>
      <c r="K4773" t="s">
        <v>32</v>
      </c>
      <c r="L4773">
        <v>0</v>
      </c>
      <c r="M4773" t="s">
        <v>32</v>
      </c>
      <c r="N4773">
        <v>2012</v>
      </c>
      <c r="O4773">
        <v>2076</v>
      </c>
      <c r="P4773">
        <v>31022168</v>
      </c>
      <c r="Q4773">
        <v>1212</v>
      </c>
      <c r="R4773">
        <v>30979934</v>
      </c>
      <c r="S4773">
        <v>21545</v>
      </c>
      <c r="T4773">
        <v>1252209</v>
      </c>
      <c r="U4773">
        <v>864</v>
      </c>
      <c r="V4773">
        <v>42234</v>
      </c>
      <c r="W4773">
        <v>9.9</v>
      </c>
      <c r="X4773">
        <v>3.7</v>
      </c>
      <c r="Y4773">
        <v>10.1</v>
      </c>
      <c r="Z4773">
        <v>3.9</v>
      </c>
      <c r="AA4773">
        <v>8.6999999999999993</v>
      </c>
      <c r="AB4773">
        <v>8.1</v>
      </c>
      <c r="AC4773">
        <v>16.899999999999999</v>
      </c>
      <c r="AD4773">
        <v>34</v>
      </c>
    </row>
    <row r="4774" spans="1:30" x14ac:dyDescent="0.45">
      <c r="A4774" t="s">
        <v>317</v>
      </c>
      <c r="B4774">
        <v>36540</v>
      </c>
      <c r="C4774" t="s">
        <v>730</v>
      </c>
      <c r="E4774" t="s">
        <v>41</v>
      </c>
      <c r="F4774" t="s">
        <v>42</v>
      </c>
      <c r="H4774">
        <v>1</v>
      </c>
      <c r="I4774" t="s">
        <v>32</v>
      </c>
      <c r="J4774">
        <v>1</v>
      </c>
      <c r="K4774" t="s">
        <v>32</v>
      </c>
      <c r="L4774">
        <v>0</v>
      </c>
      <c r="M4774" t="s">
        <v>32</v>
      </c>
      <c r="N4774">
        <v>2012</v>
      </c>
      <c r="O4774">
        <v>7361</v>
      </c>
      <c r="P4774">
        <v>14464534</v>
      </c>
      <c r="Q4774">
        <v>1749</v>
      </c>
      <c r="R4774">
        <v>14272524</v>
      </c>
      <c r="S4774">
        <v>51318</v>
      </c>
      <c r="T4774">
        <v>1275363</v>
      </c>
      <c r="U4774">
        <v>5612</v>
      </c>
      <c r="V4774">
        <v>192010</v>
      </c>
      <c r="W4774">
        <v>3.6</v>
      </c>
      <c r="X4774">
        <v>3.8</v>
      </c>
      <c r="Y4774">
        <v>7.5</v>
      </c>
      <c r="Z4774">
        <v>3.8</v>
      </c>
      <c r="AA4774">
        <v>4.5999999999999996</v>
      </c>
      <c r="AB4774">
        <v>4.5</v>
      </c>
      <c r="AC4774">
        <v>5.3</v>
      </c>
      <c r="AD4774">
        <v>20.100000000000001</v>
      </c>
    </row>
    <row r="4775" spans="1:30" x14ac:dyDescent="0.45">
      <c r="A4775" t="s">
        <v>317</v>
      </c>
      <c r="B4775">
        <v>36540</v>
      </c>
      <c r="C4775" t="s">
        <v>730</v>
      </c>
      <c r="E4775" t="s">
        <v>43</v>
      </c>
      <c r="F4775" t="s">
        <v>44</v>
      </c>
      <c r="G4775" t="s">
        <v>45</v>
      </c>
      <c r="H4775">
        <v>1</v>
      </c>
      <c r="I4775" t="s">
        <v>32</v>
      </c>
      <c r="J4775">
        <v>1</v>
      </c>
      <c r="K4775" t="s">
        <v>32</v>
      </c>
      <c r="L4775">
        <v>0</v>
      </c>
      <c r="M4775" t="s">
        <v>32</v>
      </c>
      <c r="N4775">
        <v>2012</v>
      </c>
      <c r="O4775">
        <v>2691</v>
      </c>
      <c r="P4775">
        <v>4196105</v>
      </c>
      <c r="Q4775">
        <v>730</v>
      </c>
      <c r="R4775">
        <v>4035139</v>
      </c>
      <c r="S4775">
        <v>13566</v>
      </c>
      <c r="T4775">
        <v>556261</v>
      </c>
      <c r="U4775">
        <v>1961</v>
      </c>
      <c r="V4775">
        <v>160966</v>
      </c>
      <c r="W4775">
        <v>7.5</v>
      </c>
      <c r="X4775">
        <v>3.4</v>
      </c>
      <c r="Y4775">
        <v>11.1</v>
      </c>
      <c r="Z4775">
        <v>3.6</v>
      </c>
      <c r="AA4775">
        <v>3.7</v>
      </c>
      <c r="AB4775">
        <v>4</v>
      </c>
      <c r="AC4775">
        <v>8.6</v>
      </c>
      <c r="AD4775">
        <v>14</v>
      </c>
    </row>
    <row r="4776" spans="1:30" x14ac:dyDescent="0.45">
      <c r="A4776" t="s">
        <v>317</v>
      </c>
      <c r="B4776">
        <v>36540</v>
      </c>
      <c r="C4776" t="s">
        <v>730</v>
      </c>
      <c r="E4776">
        <v>51</v>
      </c>
      <c r="F4776" t="s">
        <v>46</v>
      </c>
      <c r="H4776">
        <v>1</v>
      </c>
      <c r="I4776" t="s">
        <v>32</v>
      </c>
      <c r="J4776">
        <v>1</v>
      </c>
      <c r="K4776" t="s">
        <v>32</v>
      </c>
      <c r="L4776">
        <v>0</v>
      </c>
      <c r="M4776" t="s">
        <v>32</v>
      </c>
      <c r="N4776">
        <v>2012</v>
      </c>
      <c r="O4776">
        <v>1012</v>
      </c>
      <c r="P4776">
        <v>3194611</v>
      </c>
      <c r="Q4776">
        <v>257</v>
      </c>
      <c r="R4776">
        <v>3179779</v>
      </c>
      <c r="S4776">
        <v>12676</v>
      </c>
      <c r="T4776">
        <v>805612</v>
      </c>
      <c r="U4776">
        <v>755</v>
      </c>
      <c r="V4776">
        <v>14833</v>
      </c>
      <c r="W4776">
        <v>11</v>
      </c>
      <c r="X4776">
        <v>2.4</v>
      </c>
      <c r="Y4776">
        <v>16</v>
      </c>
      <c r="Z4776">
        <v>2.5</v>
      </c>
      <c r="AA4776">
        <v>6</v>
      </c>
      <c r="AB4776">
        <v>3</v>
      </c>
      <c r="AC4776">
        <v>12</v>
      </c>
      <c r="AD4776">
        <v>16.7</v>
      </c>
    </row>
    <row r="4777" spans="1:30" x14ac:dyDescent="0.45">
      <c r="A4777" t="s">
        <v>317</v>
      </c>
      <c r="B4777">
        <v>36540</v>
      </c>
      <c r="C4777" t="s">
        <v>730</v>
      </c>
      <c r="E4777">
        <v>52</v>
      </c>
      <c r="F4777" t="s">
        <v>47</v>
      </c>
      <c r="G4777" t="s">
        <v>48</v>
      </c>
      <c r="H4777">
        <v>1</v>
      </c>
      <c r="I4777" t="s">
        <v>32</v>
      </c>
      <c r="J4777">
        <v>1</v>
      </c>
      <c r="K4777" t="s">
        <v>32</v>
      </c>
      <c r="L4777">
        <v>0</v>
      </c>
      <c r="M4777" t="s">
        <v>32</v>
      </c>
      <c r="N4777">
        <v>2012</v>
      </c>
      <c r="O4777">
        <v>3669</v>
      </c>
      <c r="P4777">
        <v>20412203</v>
      </c>
      <c r="Q4777">
        <v>1113</v>
      </c>
      <c r="R4777">
        <v>20249751</v>
      </c>
      <c r="S4777">
        <v>39912</v>
      </c>
      <c r="T4777">
        <v>2656272</v>
      </c>
      <c r="U4777">
        <v>2556</v>
      </c>
      <c r="V4777">
        <v>162453</v>
      </c>
      <c r="W4777">
        <v>6.9</v>
      </c>
      <c r="X4777">
        <v>3.1</v>
      </c>
      <c r="Y4777">
        <v>6.6</v>
      </c>
      <c r="Z4777">
        <v>3.3</v>
      </c>
      <c r="AA4777">
        <v>1.6</v>
      </c>
      <c r="AB4777">
        <v>1.2</v>
      </c>
      <c r="AC4777">
        <v>8.6</v>
      </c>
      <c r="AD4777">
        <v>19.8</v>
      </c>
    </row>
    <row r="4778" spans="1:30" x14ac:dyDescent="0.45">
      <c r="A4778" t="s">
        <v>317</v>
      </c>
      <c r="B4778">
        <v>36540</v>
      </c>
      <c r="C4778" t="s">
        <v>730</v>
      </c>
      <c r="E4778">
        <v>53</v>
      </c>
      <c r="F4778" t="s">
        <v>49</v>
      </c>
      <c r="H4778">
        <v>1</v>
      </c>
      <c r="I4778" t="s">
        <v>32</v>
      </c>
      <c r="J4778">
        <v>1</v>
      </c>
      <c r="K4778" t="s">
        <v>32</v>
      </c>
      <c r="L4778">
        <v>0</v>
      </c>
      <c r="M4778" t="s">
        <v>32</v>
      </c>
      <c r="N4778">
        <v>2012</v>
      </c>
      <c r="O4778">
        <v>7723</v>
      </c>
      <c r="P4778">
        <v>1840424</v>
      </c>
      <c r="Q4778">
        <v>904</v>
      </c>
      <c r="R4778">
        <v>1193396</v>
      </c>
      <c r="S4778">
        <v>6655</v>
      </c>
      <c r="T4778">
        <v>290797</v>
      </c>
      <c r="U4778">
        <v>6820</v>
      </c>
      <c r="V4778">
        <v>647028</v>
      </c>
      <c r="W4778">
        <v>6.2</v>
      </c>
      <c r="X4778">
        <v>6.9</v>
      </c>
      <c r="Y4778">
        <v>8.8000000000000007</v>
      </c>
      <c r="Z4778">
        <v>4.5999999999999996</v>
      </c>
      <c r="AA4778">
        <v>6</v>
      </c>
      <c r="AB4778">
        <v>4.9000000000000004</v>
      </c>
      <c r="AC4778">
        <v>7.2</v>
      </c>
      <c r="AD4778">
        <v>16.3</v>
      </c>
    </row>
    <row r="4779" spans="1:30" x14ac:dyDescent="0.45">
      <c r="A4779" t="s">
        <v>317</v>
      </c>
      <c r="B4779">
        <v>36540</v>
      </c>
      <c r="C4779" t="s">
        <v>730</v>
      </c>
      <c r="E4779">
        <v>54</v>
      </c>
      <c r="F4779" t="s">
        <v>50</v>
      </c>
      <c r="H4779">
        <v>1</v>
      </c>
      <c r="I4779" t="s">
        <v>32</v>
      </c>
      <c r="J4779">
        <v>1</v>
      </c>
      <c r="K4779" t="s">
        <v>32</v>
      </c>
      <c r="L4779">
        <v>0</v>
      </c>
      <c r="M4779" t="s">
        <v>32</v>
      </c>
      <c r="N4779">
        <v>2012</v>
      </c>
      <c r="O4779">
        <v>9371</v>
      </c>
      <c r="P4779">
        <v>6519559</v>
      </c>
      <c r="Q4779">
        <v>2323</v>
      </c>
      <c r="R4779">
        <v>6342995</v>
      </c>
      <c r="S4779">
        <v>57374</v>
      </c>
      <c r="T4779">
        <v>2847667</v>
      </c>
      <c r="U4779">
        <v>7048</v>
      </c>
      <c r="V4779">
        <v>176564</v>
      </c>
      <c r="W4779">
        <v>3.9</v>
      </c>
      <c r="X4779">
        <v>5.3</v>
      </c>
      <c r="Y4779">
        <v>5.8</v>
      </c>
      <c r="Z4779">
        <v>5.6</v>
      </c>
      <c r="AA4779">
        <v>7.8</v>
      </c>
      <c r="AB4779">
        <v>6.8</v>
      </c>
      <c r="AC4779">
        <v>5</v>
      </c>
      <c r="AD4779">
        <v>6.5</v>
      </c>
    </row>
    <row r="4780" spans="1:30" x14ac:dyDescent="0.45">
      <c r="A4780" t="s">
        <v>317</v>
      </c>
      <c r="B4780">
        <v>36540</v>
      </c>
      <c r="C4780" t="s">
        <v>730</v>
      </c>
      <c r="E4780">
        <v>55</v>
      </c>
      <c r="F4780" t="s">
        <v>59</v>
      </c>
      <c r="H4780">
        <v>1</v>
      </c>
      <c r="I4780" t="s">
        <v>32</v>
      </c>
      <c r="J4780">
        <v>1</v>
      </c>
      <c r="K4780" t="s">
        <v>32</v>
      </c>
      <c r="L4780">
        <v>0</v>
      </c>
      <c r="M4780" t="s">
        <v>32</v>
      </c>
      <c r="N4780">
        <v>2012</v>
      </c>
      <c r="O4780">
        <v>172</v>
      </c>
      <c r="P4780">
        <v>915767</v>
      </c>
      <c r="Q4780">
        <v>172</v>
      </c>
      <c r="R4780">
        <v>915767</v>
      </c>
      <c r="S4780">
        <v>12947</v>
      </c>
      <c r="T4780">
        <v>1173629</v>
      </c>
      <c r="U4780">
        <v>0</v>
      </c>
      <c r="V4780">
        <v>0</v>
      </c>
      <c r="W4780">
        <v>6.7</v>
      </c>
      <c r="X4780">
        <v>2.2999999999999998</v>
      </c>
      <c r="Y4780">
        <v>6.9</v>
      </c>
      <c r="Z4780">
        <v>2.4</v>
      </c>
      <c r="AA4780">
        <v>3</v>
      </c>
      <c r="AB4780">
        <v>2</v>
      </c>
      <c r="AC4780">
        <v>0</v>
      </c>
      <c r="AD4780">
        <v>0</v>
      </c>
    </row>
    <row r="4781" spans="1:30" x14ac:dyDescent="0.45">
      <c r="A4781" t="s">
        <v>317</v>
      </c>
      <c r="B4781">
        <v>36540</v>
      </c>
      <c r="C4781" t="s">
        <v>730</v>
      </c>
      <c r="E4781">
        <v>56</v>
      </c>
      <c r="F4781" t="s">
        <v>51</v>
      </c>
      <c r="H4781">
        <v>1</v>
      </c>
      <c r="I4781" t="s">
        <v>32</v>
      </c>
      <c r="J4781">
        <v>1</v>
      </c>
      <c r="K4781" t="s">
        <v>32</v>
      </c>
      <c r="L4781">
        <v>0</v>
      </c>
      <c r="M4781" t="s">
        <v>32</v>
      </c>
      <c r="N4781">
        <v>2012</v>
      </c>
      <c r="O4781">
        <v>5466</v>
      </c>
      <c r="P4781">
        <v>2579071</v>
      </c>
      <c r="Q4781">
        <v>1171</v>
      </c>
      <c r="R4781">
        <v>2482730</v>
      </c>
      <c r="S4781">
        <v>38771</v>
      </c>
      <c r="T4781">
        <v>1216972</v>
      </c>
      <c r="U4781">
        <v>4295</v>
      </c>
      <c r="V4781">
        <v>96341</v>
      </c>
      <c r="W4781">
        <v>4.0999999999999996</v>
      </c>
      <c r="X4781">
        <v>2.2999999999999998</v>
      </c>
      <c r="Y4781">
        <v>8</v>
      </c>
      <c r="Z4781">
        <v>2.5</v>
      </c>
      <c r="AA4781">
        <v>2.8</v>
      </c>
      <c r="AB4781">
        <v>1.7</v>
      </c>
      <c r="AC4781">
        <v>4.5</v>
      </c>
      <c r="AD4781">
        <v>20.7</v>
      </c>
    </row>
    <row r="4782" spans="1:30" x14ac:dyDescent="0.45">
      <c r="A4782" t="s">
        <v>317</v>
      </c>
      <c r="B4782">
        <v>36540</v>
      </c>
      <c r="C4782" t="s">
        <v>730</v>
      </c>
      <c r="E4782">
        <v>61</v>
      </c>
      <c r="F4782" t="s">
        <v>52</v>
      </c>
      <c r="H4782">
        <v>1</v>
      </c>
      <c r="I4782" t="s">
        <v>32</v>
      </c>
      <c r="J4782">
        <v>1</v>
      </c>
      <c r="K4782" t="s">
        <v>32</v>
      </c>
      <c r="L4782">
        <v>0</v>
      </c>
      <c r="M4782" t="s">
        <v>32</v>
      </c>
      <c r="N4782">
        <v>2012</v>
      </c>
      <c r="O4782">
        <v>1624</v>
      </c>
      <c r="P4782">
        <v>759073</v>
      </c>
      <c r="Q4782">
        <v>256</v>
      </c>
      <c r="R4782">
        <v>742520</v>
      </c>
      <c r="S4782">
        <v>10799</v>
      </c>
      <c r="T4782">
        <v>346206</v>
      </c>
      <c r="U4782">
        <v>1368</v>
      </c>
      <c r="V4782">
        <v>16552</v>
      </c>
      <c r="W4782">
        <v>11.1</v>
      </c>
      <c r="X4782">
        <v>6.3</v>
      </c>
      <c r="Y4782">
        <v>3.7</v>
      </c>
      <c r="Z4782">
        <v>6.7</v>
      </c>
      <c r="AA4782">
        <v>6.5</v>
      </c>
      <c r="AB4782">
        <v>6.9</v>
      </c>
      <c r="AC4782">
        <v>12.7</v>
      </c>
      <c r="AD4782">
        <v>16.8</v>
      </c>
    </row>
    <row r="4783" spans="1:30" x14ac:dyDescent="0.45">
      <c r="A4783" t="s">
        <v>317</v>
      </c>
      <c r="B4783">
        <v>36540</v>
      </c>
      <c r="C4783" t="s">
        <v>730</v>
      </c>
      <c r="E4783">
        <v>62</v>
      </c>
      <c r="F4783" t="s">
        <v>53</v>
      </c>
      <c r="H4783">
        <v>1</v>
      </c>
      <c r="I4783" t="s">
        <v>32</v>
      </c>
      <c r="J4783">
        <v>1</v>
      </c>
      <c r="K4783" t="s">
        <v>32</v>
      </c>
      <c r="L4783">
        <v>0</v>
      </c>
      <c r="M4783" t="s">
        <v>32</v>
      </c>
      <c r="N4783">
        <v>2012</v>
      </c>
      <c r="O4783">
        <v>8121</v>
      </c>
      <c r="P4783">
        <v>6987948</v>
      </c>
      <c r="Q4783">
        <v>1946</v>
      </c>
      <c r="R4783">
        <v>6845862</v>
      </c>
      <c r="S4783">
        <v>61035</v>
      </c>
      <c r="T4783">
        <v>2591086</v>
      </c>
      <c r="U4783">
        <v>6175</v>
      </c>
      <c r="V4783">
        <v>142086</v>
      </c>
      <c r="W4783">
        <v>4.5</v>
      </c>
      <c r="X4783">
        <v>3.6</v>
      </c>
      <c r="Y4783">
        <v>5.8</v>
      </c>
      <c r="Z4783">
        <v>3.8</v>
      </c>
      <c r="AA4783">
        <v>3.8</v>
      </c>
      <c r="AB4783">
        <v>5.4</v>
      </c>
      <c r="AC4783">
        <v>5.8</v>
      </c>
      <c r="AD4783">
        <v>9.6</v>
      </c>
    </row>
    <row r="4784" spans="1:30" x14ac:dyDescent="0.45">
      <c r="A4784" t="s">
        <v>317</v>
      </c>
      <c r="B4784">
        <v>36540</v>
      </c>
      <c r="C4784" t="s">
        <v>730</v>
      </c>
      <c r="E4784">
        <v>71</v>
      </c>
      <c r="F4784" t="s">
        <v>54</v>
      </c>
      <c r="H4784">
        <v>1</v>
      </c>
      <c r="I4784" t="s">
        <v>32</v>
      </c>
      <c r="J4784">
        <v>1</v>
      </c>
      <c r="K4784" t="s">
        <v>32</v>
      </c>
      <c r="L4784">
        <v>0</v>
      </c>
      <c r="M4784" t="s">
        <v>32</v>
      </c>
      <c r="N4784">
        <v>2012</v>
      </c>
      <c r="O4784">
        <v>3376</v>
      </c>
      <c r="P4784">
        <v>675422</v>
      </c>
      <c r="Q4784">
        <v>286</v>
      </c>
      <c r="R4784">
        <v>630229</v>
      </c>
      <c r="S4784">
        <v>8049</v>
      </c>
      <c r="T4784">
        <v>133928</v>
      </c>
      <c r="U4784">
        <v>3090</v>
      </c>
      <c r="V4784">
        <v>45193</v>
      </c>
      <c r="W4784">
        <v>5.7</v>
      </c>
      <c r="X4784">
        <v>3.2</v>
      </c>
      <c r="Y4784">
        <v>14.1</v>
      </c>
      <c r="Z4784">
        <v>3</v>
      </c>
      <c r="AA4784">
        <v>3.5</v>
      </c>
      <c r="AB4784">
        <v>2.7</v>
      </c>
      <c r="AC4784">
        <v>5.2</v>
      </c>
      <c r="AD4784">
        <v>11.7</v>
      </c>
    </row>
    <row r="4785" spans="1:30" x14ac:dyDescent="0.45">
      <c r="A4785" t="s">
        <v>317</v>
      </c>
      <c r="B4785">
        <v>36540</v>
      </c>
      <c r="C4785" t="s">
        <v>730</v>
      </c>
      <c r="E4785">
        <v>72</v>
      </c>
      <c r="F4785" t="s">
        <v>55</v>
      </c>
      <c r="H4785">
        <v>1</v>
      </c>
      <c r="I4785" t="s">
        <v>32</v>
      </c>
      <c r="J4785">
        <v>1</v>
      </c>
      <c r="K4785" t="s">
        <v>32</v>
      </c>
      <c r="L4785">
        <v>0</v>
      </c>
      <c r="M4785" t="s">
        <v>32</v>
      </c>
      <c r="N4785">
        <v>2012</v>
      </c>
      <c r="O4785">
        <v>1862</v>
      </c>
      <c r="P4785">
        <v>1827237</v>
      </c>
      <c r="Q4785">
        <v>1349</v>
      </c>
      <c r="R4785">
        <v>1805226</v>
      </c>
      <c r="S4785">
        <v>34721</v>
      </c>
      <c r="T4785">
        <v>504275</v>
      </c>
      <c r="U4785">
        <v>513</v>
      </c>
      <c r="V4785">
        <v>22011</v>
      </c>
      <c r="W4785">
        <v>5</v>
      </c>
      <c r="X4785">
        <v>4</v>
      </c>
      <c r="Y4785">
        <v>4.5999999999999996</v>
      </c>
      <c r="Z4785">
        <v>4.0999999999999996</v>
      </c>
      <c r="AA4785">
        <v>5.9</v>
      </c>
      <c r="AB4785">
        <v>8.1</v>
      </c>
      <c r="AC4785">
        <v>14.5</v>
      </c>
      <c r="AD4785">
        <v>31.7</v>
      </c>
    </row>
    <row r="4786" spans="1:30" x14ac:dyDescent="0.45">
      <c r="A4786" t="s">
        <v>317</v>
      </c>
      <c r="B4786">
        <v>36540</v>
      </c>
      <c r="C4786" t="s">
        <v>730</v>
      </c>
      <c r="E4786">
        <v>81</v>
      </c>
      <c r="F4786" t="s">
        <v>56</v>
      </c>
      <c r="G4786" t="s">
        <v>57</v>
      </c>
      <c r="H4786">
        <v>1</v>
      </c>
      <c r="I4786" t="s">
        <v>32</v>
      </c>
      <c r="J4786">
        <v>1</v>
      </c>
      <c r="K4786" t="s">
        <v>32</v>
      </c>
      <c r="L4786">
        <v>0</v>
      </c>
      <c r="M4786" t="s">
        <v>32</v>
      </c>
      <c r="N4786">
        <v>2012</v>
      </c>
      <c r="O4786">
        <v>9301</v>
      </c>
      <c r="P4786">
        <v>939843</v>
      </c>
      <c r="Q4786">
        <v>984</v>
      </c>
      <c r="R4786">
        <v>735646</v>
      </c>
      <c r="S4786">
        <v>8371</v>
      </c>
      <c r="T4786">
        <v>233638</v>
      </c>
      <c r="U4786">
        <v>8317</v>
      </c>
      <c r="V4786">
        <v>204197</v>
      </c>
      <c r="W4786">
        <v>4.4000000000000004</v>
      </c>
      <c r="X4786">
        <v>6.2</v>
      </c>
      <c r="Y4786">
        <v>8.1999999999999993</v>
      </c>
      <c r="Z4786">
        <v>7.9</v>
      </c>
      <c r="AA4786">
        <v>7.7</v>
      </c>
      <c r="AB4786">
        <v>6.6</v>
      </c>
      <c r="AC4786">
        <v>4.8</v>
      </c>
      <c r="AD4786">
        <v>10.6</v>
      </c>
    </row>
    <row r="4787" spans="1:30" x14ac:dyDescent="0.45">
      <c r="A4787" t="s">
        <v>318</v>
      </c>
      <c r="B4787">
        <v>36740</v>
      </c>
      <c r="C4787" t="s">
        <v>731</v>
      </c>
      <c r="E4787">
        <v>0</v>
      </c>
      <c r="F4787" t="s">
        <v>31</v>
      </c>
      <c r="H4787">
        <v>1</v>
      </c>
      <c r="I4787" t="s">
        <v>32</v>
      </c>
      <c r="J4787">
        <v>1</v>
      </c>
      <c r="K4787" t="s">
        <v>32</v>
      </c>
      <c r="L4787">
        <v>0</v>
      </c>
      <c r="M4787" t="s">
        <v>32</v>
      </c>
      <c r="N4787">
        <v>2012</v>
      </c>
      <c r="O4787">
        <v>232555</v>
      </c>
      <c r="P4787">
        <v>200487699</v>
      </c>
      <c r="Q4787">
        <v>45120</v>
      </c>
      <c r="R4787">
        <v>193911464</v>
      </c>
      <c r="S4787">
        <v>906781</v>
      </c>
      <c r="T4787">
        <v>35229616</v>
      </c>
      <c r="U4787">
        <v>187435</v>
      </c>
      <c r="V4787">
        <v>6576235</v>
      </c>
      <c r="W4787">
        <v>1.2</v>
      </c>
      <c r="X4787">
        <v>1.7</v>
      </c>
      <c r="Y4787">
        <v>2.1</v>
      </c>
      <c r="Z4787">
        <v>1.8</v>
      </c>
      <c r="AA4787">
        <v>1.2</v>
      </c>
      <c r="AB4787">
        <v>1.2</v>
      </c>
      <c r="AC4787">
        <v>1.3</v>
      </c>
      <c r="AD4787">
        <v>4.2</v>
      </c>
    </row>
    <row r="4788" spans="1:30" x14ac:dyDescent="0.45">
      <c r="A4788" t="s">
        <v>318</v>
      </c>
      <c r="B4788">
        <v>36740</v>
      </c>
      <c r="C4788" t="s">
        <v>731</v>
      </c>
      <c r="E4788">
        <v>11</v>
      </c>
      <c r="F4788" t="s">
        <v>33</v>
      </c>
      <c r="G4788" t="s">
        <v>34</v>
      </c>
      <c r="H4788">
        <v>1</v>
      </c>
      <c r="I4788" t="s">
        <v>32</v>
      </c>
      <c r="J4788">
        <v>1</v>
      </c>
      <c r="K4788" t="s">
        <v>32</v>
      </c>
      <c r="L4788">
        <v>0</v>
      </c>
      <c r="M4788" t="s">
        <v>32</v>
      </c>
      <c r="N4788">
        <v>2012</v>
      </c>
      <c r="O4788">
        <v>503</v>
      </c>
      <c r="P4788">
        <v>129453</v>
      </c>
      <c r="Q4788">
        <v>53</v>
      </c>
      <c r="R4788">
        <v>118100</v>
      </c>
      <c r="S4788">
        <v>715</v>
      </c>
      <c r="T4788">
        <v>25079</v>
      </c>
      <c r="U4788">
        <v>450</v>
      </c>
      <c r="V4788">
        <v>11353</v>
      </c>
      <c r="W4788">
        <v>31.2</v>
      </c>
      <c r="X4788">
        <v>18.399999999999999</v>
      </c>
      <c r="Y4788">
        <v>60.8</v>
      </c>
      <c r="Z4788">
        <v>21.5</v>
      </c>
      <c r="AA4788">
        <v>19.600000000000001</v>
      </c>
      <c r="AB4788">
        <v>26.3</v>
      </c>
      <c r="AC4788">
        <v>33.700000000000003</v>
      </c>
      <c r="AD4788">
        <v>32</v>
      </c>
    </row>
    <row r="4789" spans="1:30" x14ac:dyDescent="0.45">
      <c r="A4789" t="s">
        <v>318</v>
      </c>
      <c r="B4789">
        <v>36740</v>
      </c>
      <c r="C4789" t="s">
        <v>731</v>
      </c>
      <c r="E4789">
        <v>21</v>
      </c>
      <c r="F4789" t="s">
        <v>35</v>
      </c>
      <c r="H4789">
        <v>1</v>
      </c>
      <c r="I4789" t="s">
        <v>32</v>
      </c>
      <c r="J4789">
        <v>1</v>
      </c>
      <c r="K4789" t="s">
        <v>32</v>
      </c>
      <c r="L4789">
        <v>0</v>
      </c>
      <c r="M4789" t="s">
        <v>32</v>
      </c>
      <c r="N4789">
        <v>2012</v>
      </c>
      <c r="O4789">
        <v>75</v>
      </c>
      <c r="P4789">
        <v>17576</v>
      </c>
      <c r="Q4789">
        <v>12</v>
      </c>
      <c r="R4789">
        <v>16348</v>
      </c>
      <c r="S4789">
        <v>80</v>
      </c>
      <c r="T4789">
        <v>2887</v>
      </c>
      <c r="U4789">
        <v>63</v>
      </c>
      <c r="V4789">
        <v>1228</v>
      </c>
      <c r="W4789">
        <v>29.8</v>
      </c>
      <c r="X4789">
        <v>9.3000000000000007</v>
      </c>
      <c r="Y4789">
        <v>30.9</v>
      </c>
      <c r="Z4789">
        <v>9.9</v>
      </c>
      <c r="AA4789">
        <v>16.2</v>
      </c>
      <c r="AB4789">
        <v>12.9</v>
      </c>
      <c r="AC4789">
        <v>33.9</v>
      </c>
      <c r="AD4789">
        <v>11.4</v>
      </c>
    </row>
    <row r="4790" spans="1:30" x14ac:dyDescent="0.45">
      <c r="A4790" t="s">
        <v>318</v>
      </c>
      <c r="B4790">
        <v>36740</v>
      </c>
      <c r="C4790" t="s">
        <v>731</v>
      </c>
      <c r="E4790">
        <v>22</v>
      </c>
      <c r="F4790" t="s">
        <v>36</v>
      </c>
      <c r="H4790">
        <v>1</v>
      </c>
      <c r="I4790" t="s">
        <v>32</v>
      </c>
      <c r="J4790">
        <v>1</v>
      </c>
      <c r="K4790" t="s">
        <v>32</v>
      </c>
      <c r="L4790">
        <v>0</v>
      </c>
      <c r="M4790" t="s">
        <v>32</v>
      </c>
      <c r="N4790">
        <v>2012</v>
      </c>
      <c r="O4790">
        <v>188</v>
      </c>
      <c r="P4790">
        <v>1503137</v>
      </c>
      <c r="Q4790">
        <v>47</v>
      </c>
      <c r="R4790">
        <v>1496301</v>
      </c>
      <c r="S4790">
        <v>1459</v>
      </c>
      <c r="T4790">
        <v>112785</v>
      </c>
      <c r="U4790">
        <v>142</v>
      </c>
      <c r="W4790">
        <v>26.3</v>
      </c>
      <c r="X4790">
        <v>8.9</v>
      </c>
      <c r="Y4790">
        <v>28.2</v>
      </c>
      <c r="Z4790">
        <v>9.3000000000000007</v>
      </c>
      <c r="AA4790">
        <v>10.1</v>
      </c>
      <c r="AB4790">
        <v>9.5</v>
      </c>
      <c r="AC4790">
        <v>28.4</v>
      </c>
    </row>
    <row r="4791" spans="1:30" x14ac:dyDescent="0.45">
      <c r="A4791" t="s">
        <v>318</v>
      </c>
      <c r="B4791">
        <v>36740</v>
      </c>
      <c r="C4791" t="s">
        <v>731</v>
      </c>
      <c r="E4791">
        <v>23</v>
      </c>
      <c r="F4791" t="s">
        <v>37</v>
      </c>
      <c r="H4791">
        <v>1</v>
      </c>
      <c r="I4791" t="s">
        <v>32</v>
      </c>
      <c r="J4791">
        <v>1</v>
      </c>
      <c r="K4791" t="s">
        <v>32</v>
      </c>
      <c r="L4791">
        <v>0</v>
      </c>
      <c r="M4791" t="s">
        <v>32</v>
      </c>
      <c r="N4791">
        <v>2012</v>
      </c>
      <c r="O4791">
        <v>20504</v>
      </c>
      <c r="P4791">
        <v>10943453</v>
      </c>
      <c r="Q4791">
        <v>5122</v>
      </c>
      <c r="R4791">
        <v>10359008</v>
      </c>
      <c r="S4791">
        <v>43961</v>
      </c>
      <c r="T4791">
        <v>1786519</v>
      </c>
      <c r="U4791">
        <v>15382</v>
      </c>
      <c r="V4791">
        <v>584446</v>
      </c>
      <c r="W4791">
        <v>3.7</v>
      </c>
      <c r="X4791">
        <v>4.7</v>
      </c>
      <c r="Y4791">
        <v>5.3</v>
      </c>
      <c r="Z4791">
        <v>5</v>
      </c>
      <c r="AA4791">
        <v>10.199999999999999</v>
      </c>
      <c r="AB4791">
        <v>6.8</v>
      </c>
      <c r="AC4791">
        <v>4.3</v>
      </c>
      <c r="AD4791">
        <v>12.3</v>
      </c>
    </row>
    <row r="4792" spans="1:30" x14ac:dyDescent="0.45">
      <c r="A4792" t="s">
        <v>318</v>
      </c>
      <c r="B4792">
        <v>36740</v>
      </c>
      <c r="C4792" t="s">
        <v>731</v>
      </c>
      <c r="E4792" t="s">
        <v>38</v>
      </c>
      <c r="F4792" t="s">
        <v>39</v>
      </c>
      <c r="H4792">
        <v>1</v>
      </c>
      <c r="I4792" t="s">
        <v>32</v>
      </c>
      <c r="J4792">
        <v>1</v>
      </c>
      <c r="K4792" t="s">
        <v>32</v>
      </c>
      <c r="L4792">
        <v>0</v>
      </c>
      <c r="M4792" t="s">
        <v>32</v>
      </c>
      <c r="N4792">
        <v>2012</v>
      </c>
      <c r="O4792">
        <v>3324</v>
      </c>
      <c r="P4792">
        <v>10985634</v>
      </c>
      <c r="Q4792">
        <v>1337</v>
      </c>
      <c r="R4792">
        <v>10895918</v>
      </c>
      <c r="S4792">
        <v>32115</v>
      </c>
      <c r="T4792">
        <v>1836801</v>
      </c>
      <c r="U4792">
        <v>1987</v>
      </c>
      <c r="V4792">
        <v>89717</v>
      </c>
      <c r="W4792">
        <v>4.2</v>
      </c>
      <c r="X4792">
        <v>2.8</v>
      </c>
      <c r="Y4792">
        <v>5.8</v>
      </c>
      <c r="Z4792">
        <v>2.9</v>
      </c>
      <c r="AA4792">
        <v>5.8</v>
      </c>
      <c r="AB4792">
        <v>5.0999999999999996</v>
      </c>
      <c r="AC4792">
        <v>7</v>
      </c>
      <c r="AD4792">
        <v>19.100000000000001</v>
      </c>
    </row>
    <row r="4793" spans="1:30" x14ac:dyDescent="0.45">
      <c r="A4793" t="s">
        <v>318</v>
      </c>
      <c r="B4793">
        <v>36740</v>
      </c>
      <c r="C4793" t="s">
        <v>731</v>
      </c>
      <c r="E4793">
        <v>42</v>
      </c>
      <c r="F4793" t="s">
        <v>40</v>
      </c>
      <c r="H4793">
        <v>1</v>
      </c>
      <c r="I4793" t="s">
        <v>32</v>
      </c>
      <c r="J4793">
        <v>1</v>
      </c>
      <c r="K4793" t="s">
        <v>32</v>
      </c>
      <c r="L4793">
        <v>0</v>
      </c>
      <c r="M4793" t="s">
        <v>32</v>
      </c>
      <c r="N4793">
        <v>2012</v>
      </c>
      <c r="O4793">
        <v>5972</v>
      </c>
      <c r="P4793">
        <v>43439355</v>
      </c>
      <c r="Q4793">
        <v>2849</v>
      </c>
      <c r="R4793">
        <v>43200840</v>
      </c>
      <c r="S4793">
        <v>33191</v>
      </c>
      <c r="T4793">
        <v>1747968</v>
      </c>
      <c r="U4793">
        <v>3123</v>
      </c>
      <c r="V4793">
        <v>238515</v>
      </c>
      <c r="W4793">
        <v>6.5</v>
      </c>
      <c r="X4793">
        <v>4.3</v>
      </c>
      <c r="Y4793">
        <v>7.6</v>
      </c>
      <c r="Z4793">
        <v>4.4000000000000004</v>
      </c>
      <c r="AA4793">
        <v>9.8000000000000007</v>
      </c>
      <c r="AB4793">
        <v>10</v>
      </c>
      <c r="AC4793">
        <v>9.3000000000000007</v>
      </c>
      <c r="AD4793">
        <v>15.3</v>
      </c>
    </row>
    <row r="4794" spans="1:30" x14ac:dyDescent="0.45">
      <c r="A4794" t="s">
        <v>318</v>
      </c>
      <c r="B4794">
        <v>36740</v>
      </c>
      <c r="C4794" t="s">
        <v>731</v>
      </c>
      <c r="E4794" t="s">
        <v>41</v>
      </c>
      <c r="F4794" t="s">
        <v>42</v>
      </c>
      <c r="H4794">
        <v>1</v>
      </c>
      <c r="I4794" t="s">
        <v>32</v>
      </c>
      <c r="J4794">
        <v>1</v>
      </c>
      <c r="K4794" t="s">
        <v>32</v>
      </c>
      <c r="L4794">
        <v>0</v>
      </c>
      <c r="M4794" t="s">
        <v>32</v>
      </c>
      <c r="N4794">
        <v>2012</v>
      </c>
      <c r="O4794">
        <v>19420</v>
      </c>
      <c r="P4794">
        <v>38511707</v>
      </c>
      <c r="Q4794">
        <v>5150</v>
      </c>
      <c r="R4794">
        <v>37989697</v>
      </c>
      <c r="S4794">
        <v>128091</v>
      </c>
      <c r="T4794">
        <v>3104549</v>
      </c>
      <c r="U4794">
        <v>14270</v>
      </c>
      <c r="V4794">
        <v>522010</v>
      </c>
      <c r="W4794">
        <v>2.8</v>
      </c>
      <c r="X4794">
        <v>4.3</v>
      </c>
      <c r="Y4794">
        <v>4.8</v>
      </c>
      <c r="Z4794">
        <v>4.5</v>
      </c>
      <c r="AA4794">
        <v>1.6</v>
      </c>
      <c r="AB4794">
        <v>3.2</v>
      </c>
      <c r="AC4794">
        <v>3.8</v>
      </c>
      <c r="AD4794">
        <v>12.6</v>
      </c>
    </row>
    <row r="4795" spans="1:30" x14ac:dyDescent="0.45">
      <c r="A4795" t="s">
        <v>318</v>
      </c>
      <c r="B4795">
        <v>36740</v>
      </c>
      <c r="C4795" t="s">
        <v>731</v>
      </c>
      <c r="E4795" t="s">
        <v>43</v>
      </c>
      <c r="F4795" t="s">
        <v>44</v>
      </c>
      <c r="G4795" t="s">
        <v>45</v>
      </c>
      <c r="H4795">
        <v>1</v>
      </c>
      <c r="I4795" t="s">
        <v>32</v>
      </c>
      <c r="J4795">
        <v>1</v>
      </c>
      <c r="K4795" t="s">
        <v>32</v>
      </c>
      <c r="L4795">
        <v>0</v>
      </c>
      <c r="M4795" t="s">
        <v>32</v>
      </c>
      <c r="N4795">
        <v>2012</v>
      </c>
      <c r="O4795">
        <v>12081</v>
      </c>
      <c r="P4795">
        <v>7502138</v>
      </c>
      <c r="Q4795">
        <v>1313</v>
      </c>
      <c r="R4795">
        <v>7089852</v>
      </c>
      <c r="S4795">
        <v>31991</v>
      </c>
      <c r="T4795">
        <v>1417508</v>
      </c>
      <c r="U4795">
        <v>10768</v>
      </c>
      <c r="V4795">
        <v>412286</v>
      </c>
      <c r="W4795">
        <v>3.1</v>
      </c>
      <c r="X4795">
        <v>2.8</v>
      </c>
      <c r="Y4795">
        <v>7.1</v>
      </c>
      <c r="Z4795">
        <v>2.9</v>
      </c>
      <c r="AA4795">
        <v>2.9</v>
      </c>
      <c r="AB4795">
        <v>2.2999999999999998</v>
      </c>
      <c r="AC4795">
        <v>3.5</v>
      </c>
      <c r="AD4795">
        <v>5.6</v>
      </c>
    </row>
    <row r="4796" spans="1:30" x14ac:dyDescent="0.45">
      <c r="A4796" t="s">
        <v>318</v>
      </c>
      <c r="B4796">
        <v>36740</v>
      </c>
      <c r="C4796" t="s">
        <v>731</v>
      </c>
      <c r="E4796">
        <v>51</v>
      </c>
      <c r="F4796" t="s">
        <v>46</v>
      </c>
      <c r="H4796">
        <v>1</v>
      </c>
      <c r="I4796" t="s">
        <v>32</v>
      </c>
      <c r="J4796">
        <v>1</v>
      </c>
      <c r="K4796" t="s">
        <v>32</v>
      </c>
      <c r="L4796">
        <v>0</v>
      </c>
      <c r="M4796" t="s">
        <v>32</v>
      </c>
      <c r="N4796">
        <v>2012</v>
      </c>
      <c r="O4796">
        <v>4162</v>
      </c>
      <c r="P4796">
        <v>9192385</v>
      </c>
      <c r="Q4796">
        <v>718</v>
      </c>
      <c r="R4796">
        <v>9089634</v>
      </c>
      <c r="S4796">
        <v>26782</v>
      </c>
      <c r="T4796">
        <v>1702329</v>
      </c>
      <c r="U4796">
        <v>3443</v>
      </c>
      <c r="V4796">
        <v>102751</v>
      </c>
      <c r="W4796">
        <v>6.1</v>
      </c>
      <c r="X4796">
        <v>1.9</v>
      </c>
      <c r="Y4796">
        <v>6.3</v>
      </c>
      <c r="Z4796">
        <v>2</v>
      </c>
      <c r="AA4796">
        <v>2.8</v>
      </c>
      <c r="AB4796">
        <v>2.2000000000000002</v>
      </c>
      <c r="AC4796">
        <v>7.4</v>
      </c>
      <c r="AD4796">
        <v>14.5</v>
      </c>
    </row>
    <row r="4797" spans="1:30" x14ac:dyDescent="0.45">
      <c r="A4797" t="s">
        <v>318</v>
      </c>
      <c r="B4797">
        <v>36740</v>
      </c>
      <c r="C4797" t="s">
        <v>731</v>
      </c>
      <c r="E4797">
        <v>52</v>
      </c>
      <c r="F4797" t="s">
        <v>47</v>
      </c>
      <c r="G4797" t="s">
        <v>48</v>
      </c>
      <c r="H4797">
        <v>1</v>
      </c>
      <c r="I4797" t="s">
        <v>32</v>
      </c>
      <c r="J4797">
        <v>1</v>
      </c>
      <c r="K4797" t="s">
        <v>32</v>
      </c>
      <c r="L4797">
        <v>0</v>
      </c>
      <c r="M4797" t="s">
        <v>32</v>
      </c>
      <c r="N4797">
        <v>2012</v>
      </c>
      <c r="O4797">
        <v>7509</v>
      </c>
      <c r="P4797">
        <v>12323112</v>
      </c>
      <c r="Q4797">
        <v>1843</v>
      </c>
      <c r="R4797">
        <v>12064008</v>
      </c>
      <c r="S4797">
        <v>39050</v>
      </c>
      <c r="T4797">
        <v>2291197</v>
      </c>
      <c r="U4797">
        <v>5667</v>
      </c>
      <c r="V4797">
        <v>259104</v>
      </c>
      <c r="W4797">
        <v>5.0999999999999996</v>
      </c>
      <c r="X4797">
        <v>1.5</v>
      </c>
      <c r="Y4797">
        <v>9.4</v>
      </c>
      <c r="Z4797">
        <v>1.6</v>
      </c>
      <c r="AA4797">
        <v>3</v>
      </c>
      <c r="AB4797">
        <v>2.4</v>
      </c>
      <c r="AC4797">
        <v>7</v>
      </c>
      <c r="AD4797">
        <v>13.3</v>
      </c>
    </row>
    <row r="4798" spans="1:30" x14ac:dyDescent="0.45">
      <c r="A4798" t="s">
        <v>318</v>
      </c>
      <c r="B4798">
        <v>36740</v>
      </c>
      <c r="C4798" t="s">
        <v>731</v>
      </c>
      <c r="E4798">
        <v>53</v>
      </c>
      <c r="F4798" t="s">
        <v>49</v>
      </c>
      <c r="H4798">
        <v>1</v>
      </c>
      <c r="I4798" t="s">
        <v>32</v>
      </c>
      <c r="J4798">
        <v>1</v>
      </c>
      <c r="K4798" t="s">
        <v>32</v>
      </c>
      <c r="L4798">
        <v>0</v>
      </c>
      <c r="M4798" t="s">
        <v>32</v>
      </c>
      <c r="N4798">
        <v>2012</v>
      </c>
      <c r="O4798">
        <v>23175</v>
      </c>
      <c r="P4798">
        <v>8285806</v>
      </c>
      <c r="Q4798">
        <v>3114</v>
      </c>
      <c r="R4798">
        <v>6645224</v>
      </c>
      <c r="S4798">
        <v>27899</v>
      </c>
      <c r="T4798">
        <v>1090247</v>
      </c>
      <c r="U4798">
        <v>20061</v>
      </c>
      <c r="V4798">
        <v>1640582</v>
      </c>
      <c r="W4798">
        <v>4.7</v>
      </c>
      <c r="X4798">
        <v>3.4</v>
      </c>
      <c r="Y4798">
        <v>7.4</v>
      </c>
      <c r="Z4798">
        <v>3.9</v>
      </c>
      <c r="AA4798">
        <v>17.2</v>
      </c>
      <c r="AB4798">
        <v>13.1</v>
      </c>
      <c r="AC4798">
        <v>4.5</v>
      </c>
      <c r="AD4798">
        <v>8.1</v>
      </c>
    </row>
    <row r="4799" spans="1:30" x14ac:dyDescent="0.45">
      <c r="A4799" t="s">
        <v>318</v>
      </c>
      <c r="B4799">
        <v>36740</v>
      </c>
      <c r="C4799" t="s">
        <v>731</v>
      </c>
      <c r="E4799">
        <v>54</v>
      </c>
      <c r="F4799" t="s">
        <v>50</v>
      </c>
      <c r="H4799">
        <v>1</v>
      </c>
      <c r="I4799" t="s">
        <v>32</v>
      </c>
      <c r="J4799">
        <v>1</v>
      </c>
      <c r="K4799" t="s">
        <v>32</v>
      </c>
      <c r="L4799">
        <v>0</v>
      </c>
      <c r="M4799" t="s">
        <v>32</v>
      </c>
      <c r="N4799">
        <v>2012</v>
      </c>
      <c r="O4799">
        <v>31404</v>
      </c>
      <c r="P4799">
        <v>10722096</v>
      </c>
      <c r="Q4799">
        <v>8108</v>
      </c>
      <c r="R4799">
        <v>9911858</v>
      </c>
      <c r="S4799">
        <v>60038</v>
      </c>
      <c r="T4799">
        <v>3942496</v>
      </c>
      <c r="U4799">
        <v>23296</v>
      </c>
      <c r="V4799">
        <v>810238</v>
      </c>
      <c r="W4799">
        <v>2.2999999999999998</v>
      </c>
      <c r="X4799">
        <v>3.7</v>
      </c>
      <c r="Y4799">
        <v>2</v>
      </c>
      <c r="Z4799">
        <v>4</v>
      </c>
      <c r="AA4799">
        <v>4.0999999999999996</v>
      </c>
      <c r="AB4799">
        <v>3.9</v>
      </c>
      <c r="AC4799">
        <v>3.1</v>
      </c>
      <c r="AD4799">
        <v>8.3000000000000007</v>
      </c>
    </row>
    <row r="4800" spans="1:30" x14ac:dyDescent="0.45">
      <c r="A4800" t="s">
        <v>318</v>
      </c>
      <c r="B4800">
        <v>36740</v>
      </c>
      <c r="C4800" t="s">
        <v>731</v>
      </c>
      <c r="E4800">
        <v>55</v>
      </c>
      <c r="F4800" t="s">
        <v>59</v>
      </c>
      <c r="H4800">
        <v>1</v>
      </c>
      <c r="I4800" t="s">
        <v>32</v>
      </c>
      <c r="J4800">
        <v>1</v>
      </c>
      <c r="K4800" t="s">
        <v>32</v>
      </c>
      <c r="L4800">
        <v>0</v>
      </c>
      <c r="M4800" t="s">
        <v>32</v>
      </c>
      <c r="N4800">
        <v>2012</v>
      </c>
      <c r="O4800">
        <v>246</v>
      </c>
      <c r="P4800">
        <v>2364132</v>
      </c>
      <c r="Q4800">
        <v>246</v>
      </c>
      <c r="R4800">
        <v>2364132</v>
      </c>
      <c r="S4800">
        <v>29682</v>
      </c>
      <c r="T4800">
        <v>2292812</v>
      </c>
      <c r="U4800">
        <v>0</v>
      </c>
      <c r="V4800">
        <v>0</v>
      </c>
      <c r="W4800">
        <v>6.4</v>
      </c>
      <c r="X4800">
        <v>2.1</v>
      </c>
      <c r="Y4800">
        <v>6.7</v>
      </c>
      <c r="Z4800">
        <v>2.2000000000000002</v>
      </c>
      <c r="AA4800">
        <v>2.1</v>
      </c>
      <c r="AB4800">
        <v>1.9</v>
      </c>
      <c r="AC4800">
        <v>0</v>
      </c>
      <c r="AD4800">
        <v>0</v>
      </c>
    </row>
    <row r="4801" spans="1:30" x14ac:dyDescent="0.45">
      <c r="A4801" t="s">
        <v>318</v>
      </c>
      <c r="B4801">
        <v>36740</v>
      </c>
      <c r="C4801" t="s">
        <v>731</v>
      </c>
      <c r="E4801">
        <v>56</v>
      </c>
      <c r="F4801" t="s">
        <v>51</v>
      </c>
      <c r="H4801">
        <v>1</v>
      </c>
      <c r="I4801" t="s">
        <v>32</v>
      </c>
      <c r="J4801">
        <v>1</v>
      </c>
      <c r="K4801" t="s">
        <v>32</v>
      </c>
      <c r="L4801">
        <v>0</v>
      </c>
      <c r="M4801" t="s">
        <v>32</v>
      </c>
      <c r="N4801">
        <v>2012</v>
      </c>
      <c r="O4801">
        <v>27093</v>
      </c>
      <c r="P4801">
        <v>8425919</v>
      </c>
      <c r="Q4801">
        <v>3870</v>
      </c>
      <c r="R4801">
        <v>8012858</v>
      </c>
      <c r="S4801">
        <v>107005</v>
      </c>
      <c r="T4801">
        <v>3479617</v>
      </c>
      <c r="U4801">
        <v>23224</v>
      </c>
      <c r="V4801">
        <v>413060</v>
      </c>
      <c r="W4801">
        <v>4.0999999999999996</v>
      </c>
      <c r="X4801">
        <v>4.8</v>
      </c>
      <c r="Y4801">
        <v>10.1</v>
      </c>
      <c r="Z4801">
        <v>5.0999999999999996</v>
      </c>
      <c r="AA4801">
        <v>3.9</v>
      </c>
      <c r="AB4801">
        <v>3.6</v>
      </c>
      <c r="AC4801">
        <v>3.2</v>
      </c>
      <c r="AD4801">
        <v>5</v>
      </c>
    </row>
    <row r="4802" spans="1:30" x14ac:dyDescent="0.45">
      <c r="A4802" t="s">
        <v>318</v>
      </c>
      <c r="B4802">
        <v>36740</v>
      </c>
      <c r="C4802" t="s">
        <v>731</v>
      </c>
      <c r="E4802">
        <v>61</v>
      </c>
      <c r="F4802" t="s">
        <v>52</v>
      </c>
      <c r="H4802">
        <v>1</v>
      </c>
      <c r="I4802" t="s">
        <v>32</v>
      </c>
      <c r="J4802">
        <v>1</v>
      </c>
      <c r="K4802" t="s">
        <v>32</v>
      </c>
      <c r="L4802">
        <v>0</v>
      </c>
      <c r="M4802" t="s">
        <v>32</v>
      </c>
      <c r="N4802">
        <v>2012</v>
      </c>
      <c r="O4802">
        <v>5242</v>
      </c>
      <c r="P4802">
        <v>1794646</v>
      </c>
      <c r="Q4802">
        <v>765</v>
      </c>
      <c r="R4802">
        <v>1727606</v>
      </c>
      <c r="S4802">
        <v>18619</v>
      </c>
      <c r="T4802">
        <v>699429</v>
      </c>
      <c r="U4802">
        <v>4477</v>
      </c>
      <c r="V4802">
        <v>67040</v>
      </c>
      <c r="W4802">
        <v>7.1</v>
      </c>
      <c r="X4802">
        <v>3.1</v>
      </c>
      <c r="Y4802">
        <v>11.6</v>
      </c>
      <c r="Z4802">
        <v>2.7</v>
      </c>
      <c r="AA4802">
        <v>2.1</v>
      </c>
      <c r="AB4802">
        <v>2.4</v>
      </c>
      <c r="AC4802">
        <v>7.5</v>
      </c>
      <c r="AD4802">
        <v>25.3</v>
      </c>
    </row>
    <row r="4803" spans="1:30" x14ac:dyDescent="0.45">
      <c r="A4803" t="s">
        <v>318</v>
      </c>
      <c r="B4803">
        <v>36740</v>
      </c>
      <c r="C4803" t="s">
        <v>731</v>
      </c>
      <c r="E4803">
        <v>62</v>
      </c>
      <c r="F4803" t="s">
        <v>53</v>
      </c>
      <c r="H4803">
        <v>1</v>
      </c>
      <c r="I4803" t="s">
        <v>32</v>
      </c>
      <c r="J4803">
        <v>1</v>
      </c>
      <c r="K4803" t="s">
        <v>32</v>
      </c>
      <c r="L4803">
        <v>0</v>
      </c>
      <c r="M4803" t="s">
        <v>32</v>
      </c>
      <c r="N4803">
        <v>2012</v>
      </c>
      <c r="O4803">
        <v>20911</v>
      </c>
      <c r="P4803">
        <v>14528230</v>
      </c>
      <c r="Q4803">
        <v>4712</v>
      </c>
      <c r="R4803">
        <v>14163149</v>
      </c>
      <c r="S4803">
        <v>112531</v>
      </c>
      <c r="T4803">
        <v>4971683</v>
      </c>
      <c r="U4803">
        <v>16200</v>
      </c>
      <c r="V4803">
        <v>365081</v>
      </c>
      <c r="W4803">
        <v>2.4</v>
      </c>
      <c r="X4803">
        <v>3.5</v>
      </c>
      <c r="Y4803">
        <v>8.1</v>
      </c>
      <c r="Z4803">
        <v>3.8</v>
      </c>
      <c r="AA4803">
        <v>7</v>
      </c>
      <c r="AB4803">
        <v>3.3</v>
      </c>
      <c r="AC4803">
        <v>2.8</v>
      </c>
      <c r="AD4803">
        <v>10.3</v>
      </c>
    </row>
    <row r="4804" spans="1:30" x14ac:dyDescent="0.45">
      <c r="A4804" t="s">
        <v>318</v>
      </c>
      <c r="B4804">
        <v>36740</v>
      </c>
      <c r="C4804" t="s">
        <v>731</v>
      </c>
      <c r="E4804">
        <v>71</v>
      </c>
      <c r="F4804" t="s">
        <v>54</v>
      </c>
      <c r="H4804">
        <v>1</v>
      </c>
      <c r="I4804" t="s">
        <v>32</v>
      </c>
      <c r="J4804">
        <v>1</v>
      </c>
      <c r="K4804" t="s">
        <v>32</v>
      </c>
      <c r="L4804">
        <v>0</v>
      </c>
      <c r="M4804" t="s">
        <v>32</v>
      </c>
      <c r="N4804">
        <v>2012</v>
      </c>
      <c r="O4804">
        <v>10939</v>
      </c>
      <c r="P4804">
        <v>5791504</v>
      </c>
      <c r="Q4804">
        <v>782</v>
      </c>
      <c r="R4804">
        <v>5556515</v>
      </c>
      <c r="S4804">
        <v>51320</v>
      </c>
      <c r="T4804">
        <v>1283343</v>
      </c>
      <c r="U4804">
        <v>10157</v>
      </c>
      <c r="V4804">
        <v>234990</v>
      </c>
      <c r="W4804">
        <v>3.7</v>
      </c>
      <c r="X4804">
        <v>1.5</v>
      </c>
      <c r="Y4804">
        <v>6.5</v>
      </c>
      <c r="Z4804">
        <v>1.6</v>
      </c>
      <c r="AA4804">
        <v>3.5</v>
      </c>
      <c r="AB4804">
        <v>3.3</v>
      </c>
      <c r="AC4804">
        <v>3.7</v>
      </c>
      <c r="AD4804">
        <v>10.6</v>
      </c>
    </row>
    <row r="4805" spans="1:30" x14ac:dyDescent="0.45">
      <c r="A4805" t="s">
        <v>318</v>
      </c>
      <c r="B4805">
        <v>36740</v>
      </c>
      <c r="C4805" t="s">
        <v>731</v>
      </c>
      <c r="E4805">
        <v>72</v>
      </c>
      <c r="F4805" t="s">
        <v>55</v>
      </c>
      <c r="H4805">
        <v>1</v>
      </c>
      <c r="I4805" t="s">
        <v>32</v>
      </c>
      <c r="J4805">
        <v>1</v>
      </c>
      <c r="K4805" t="s">
        <v>32</v>
      </c>
      <c r="L4805">
        <v>0</v>
      </c>
      <c r="M4805" t="s">
        <v>32</v>
      </c>
      <c r="N4805">
        <v>2012</v>
      </c>
      <c r="O4805">
        <v>6292</v>
      </c>
      <c r="P4805">
        <v>10789354</v>
      </c>
      <c r="Q4805">
        <v>2979</v>
      </c>
      <c r="R4805">
        <v>10647689</v>
      </c>
      <c r="S4805">
        <v>140936</v>
      </c>
      <c r="T4805">
        <v>2750519</v>
      </c>
      <c r="U4805">
        <v>3314</v>
      </c>
      <c r="V4805">
        <v>141665</v>
      </c>
      <c r="W4805">
        <v>4</v>
      </c>
      <c r="X4805">
        <v>3.8</v>
      </c>
      <c r="Y4805">
        <v>11.4</v>
      </c>
      <c r="Z4805">
        <v>4</v>
      </c>
      <c r="AA4805">
        <v>4.0999999999999996</v>
      </c>
      <c r="AB4805">
        <v>4.3</v>
      </c>
      <c r="AC4805">
        <v>6.3</v>
      </c>
      <c r="AD4805">
        <v>11.6</v>
      </c>
    </row>
    <row r="4806" spans="1:30" x14ac:dyDescent="0.45">
      <c r="A4806" t="s">
        <v>318</v>
      </c>
      <c r="B4806">
        <v>36740</v>
      </c>
      <c r="C4806" t="s">
        <v>731</v>
      </c>
      <c r="E4806">
        <v>81</v>
      </c>
      <c r="F4806" t="s">
        <v>56</v>
      </c>
      <c r="G4806" t="s">
        <v>57</v>
      </c>
      <c r="H4806">
        <v>1</v>
      </c>
      <c r="I4806" t="s">
        <v>32</v>
      </c>
      <c r="J4806">
        <v>1</v>
      </c>
      <c r="K4806" t="s">
        <v>32</v>
      </c>
      <c r="L4806">
        <v>0</v>
      </c>
      <c r="M4806" t="s">
        <v>32</v>
      </c>
      <c r="N4806">
        <v>2012</v>
      </c>
      <c r="O4806">
        <v>34083</v>
      </c>
      <c r="P4806">
        <v>3233629</v>
      </c>
      <c r="Q4806">
        <v>2670</v>
      </c>
      <c r="R4806">
        <v>2558297</v>
      </c>
      <c r="S4806">
        <v>21269</v>
      </c>
      <c r="T4806">
        <v>690991</v>
      </c>
      <c r="U4806">
        <v>31413</v>
      </c>
      <c r="V4806">
        <v>675333</v>
      </c>
      <c r="W4806">
        <v>2.6</v>
      </c>
      <c r="X4806">
        <v>3.4</v>
      </c>
      <c r="Y4806">
        <v>8.1999999999999993</v>
      </c>
      <c r="Z4806">
        <v>4.3</v>
      </c>
      <c r="AA4806">
        <v>6.6</v>
      </c>
      <c r="AB4806">
        <v>5</v>
      </c>
      <c r="AC4806">
        <v>2.6</v>
      </c>
      <c r="AD4806">
        <v>4.0999999999999996</v>
      </c>
    </row>
    <row r="4807" spans="1:30" x14ac:dyDescent="0.45">
      <c r="A4807" t="s">
        <v>318</v>
      </c>
      <c r="B4807">
        <v>36740</v>
      </c>
      <c r="C4807" t="s">
        <v>731</v>
      </c>
      <c r="E4807">
        <v>99</v>
      </c>
      <c r="F4807" t="s">
        <v>76</v>
      </c>
      <c r="H4807">
        <v>1</v>
      </c>
      <c r="I4807" t="s">
        <v>32</v>
      </c>
      <c r="J4807">
        <v>1</v>
      </c>
      <c r="K4807" t="s">
        <v>32</v>
      </c>
      <c r="L4807">
        <v>0</v>
      </c>
      <c r="M4807" t="s">
        <v>32</v>
      </c>
      <c r="N4807">
        <v>2012</v>
      </c>
      <c r="O4807">
        <v>29</v>
      </c>
      <c r="Q4807">
        <v>29</v>
      </c>
      <c r="U4807">
        <v>0</v>
      </c>
      <c r="W4807">
        <v>44</v>
      </c>
      <c r="Y4807">
        <v>45.7</v>
      </c>
      <c r="AC4807">
        <v>0</v>
      </c>
    </row>
    <row r="4808" spans="1:30" x14ac:dyDescent="0.45">
      <c r="A4808" t="s">
        <v>319</v>
      </c>
      <c r="B4808">
        <v>36780</v>
      </c>
      <c r="C4808" t="s">
        <v>732</v>
      </c>
      <c r="E4808">
        <v>0</v>
      </c>
      <c r="F4808" t="s">
        <v>31</v>
      </c>
      <c r="H4808">
        <v>1</v>
      </c>
      <c r="I4808" t="s">
        <v>32</v>
      </c>
      <c r="J4808">
        <v>1</v>
      </c>
      <c r="K4808" t="s">
        <v>32</v>
      </c>
      <c r="L4808">
        <v>0</v>
      </c>
      <c r="M4808" t="s">
        <v>32</v>
      </c>
      <c r="N4808">
        <v>2012</v>
      </c>
      <c r="O4808">
        <v>10556</v>
      </c>
      <c r="P4808">
        <v>24626562</v>
      </c>
      <c r="Q4808">
        <v>3206</v>
      </c>
      <c r="R4808">
        <v>24293010</v>
      </c>
      <c r="S4808">
        <v>83874</v>
      </c>
      <c r="T4808">
        <v>3764599</v>
      </c>
      <c r="U4808">
        <v>7350</v>
      </c>
      <c r="V4808">
        <v>333552</v>
      </c>
      <c r="W4808">
        <v>4.7</v>
      </c>
      <c r="X4808">
        <v>3</v>
      </c>
      <c r="Y4808">
        <v>9.6</v>
      </c>
      <c r="Z4808">
        <v>3.2</v>
      </c>
      <c r="AA4808">
        <v>3</v>
      </c>
      <c r="AB4808">
        <v>3.2</v>
      </c>
      <c r="AC4808">
        <v>6.4</v>
      </c>
      <c r="AD4808">
        <v>13.7</v>
      </c>
    </row>
    <row r="4809" spans="1:30" x14ac:dyDescent="0.45">
      <c r="A4809" t="s">
        <v>319</v>
      </c>
      <c r="B4809">
        <v>36780</v>
      </c>
      <c r="C4809" t="s">
        <v>732</v>
      </c>
      <c r="E4809">
        <v>11</v>
      </c>
      <c r="F4809" t="s">
        <v>33</v>
      </c>
      <c r="G4809" t="s">
        <v>34</v>
      </c>
      <c r="H4809">
        <v>1</v>
      </c>
      <c r="I4809" t="s">
        <v>32</v>
      </c>
      <c r="J4809">
        <v>1</v>
      </c>
      <c r="K4809" t="s">
        <v>32</v>
      </c>
      <c r="L4809">
        <v>0</v>
      </c>
      <c r="M4809" t="s">
        <v>32</v>
      </c>
      <c r="N4809">
        <v>2012</v>
      </c>
      <c r="O4809">
        <v>143</v>
      </c>
      <c r="P4809">
        <v>9448</v>
      </c>
      <c r="Q4809">
        <v>1</v>
      </c>
      <c r="U4809">
        <v>142</v>
      </c>
      <c r="W4809">
        <v>33</v>
      </c>
      <c r="X4809">
        <v>33.200000000000003</v>
      </c>
      <c r="Y4809">
        <v>0</v>
      </c>
      <c r="AC4809">
        <v>31.7</v>
      </c>
    </row>
    <row r="4810" spans="1:30" x14ac:dyDescent="0.45">
      <c r="A4810" t="s">
        <v>319</v>
      </c>
      <c r="B4810">
        <v>36780</v>
      </c>
      <c r="C4810" t="s">
        <v>732</v>
      </c>
      <c r="E4810">
        <v>22</v>
      </c>
      <c r="F4810" t="s">
        <v>36</v>
      </c>
      <c r="H4810">
        <v>1</v>
      </c>
      <c r="I4810" t="s">
        <v>32</v>
      </c>
      <c r="J4810">
        <v>1</v>
      </c>
      <c r="K4810" t="s">
        <v>32</v>
      </c>
      <c r="L4810">
        <v>0</v>
      </c>
      <c r="M4810" t="s">
        <v>32</v>
      </c>
      <c r="N4810">
        <v>2012</v>
      </c>
      <c r="O4810">
        <v>40</v>
      </c>
      <c r="Q4810">
        <v>1</v>
      </c>
      <c r="U4810">
        <v>39</v>
      </c>
      <c r="W4810">
        <v>122.9</v>
      </c>
      <c r="Y4810">
        <v>0</v>
      </c>
      <c r="AC4810">
        <v>120.1</v>
      </c>
    </row>
    <row r="4811" spans="1:30" x14ac:dyDescent="0.45">
      <c r="A4811" t="s">
        <v>319</v>
      </c>
      <c r="B4811">
        <v>36780</v>
      </c>
      <c r="C4811" t="s">
        <v>732</v>
      </c>
      <c r="E4811">
        <v>23</v>
      </c>
      <c r="F4811" t="s">
        <v>37</v>
      </c>
      <c r="H4811">
        <v>1</v>
      </c>
      <c r="I4811" t="s">
        <v>32</v>
      </c>
      <c r="J4811">
        <v>1</v>
      </c>
      <c r="K4811" t="s">
        <v>32</v>
      </c>
      <c r="L4811">
        <v>0</v>
      </c>
      <c r="M4811" t="s">
        <v>32</v>
      </c>
      <c r="N4811">
        <v>2012</v>
      </c>
      <c r="O4811">
        <v>1404</v>
      </c>
      <c r="P4811">
        <v>1322300</v>
      </c>
      <c r="Q4811">
        <v>318</v>
      </c>
      <c r="R4811">
        <v>1258104</v>
      </c>
      <c r="S4811">
        <v>5803</v>
      </c>
      <c r="T4811">
        <v>282753</v>
      </c>
      <c r="U4811">
        <v>1086</v>
      </c>
      <c r="V4811">
        <v>64196</v>
      </c>
      <c r="W4811">
        <v>17.899999999999999</v>
      </c>
      <c r="X4811">
        <v>10.3</v>
      </c>
      <c r="Y4811">
        <v>30.6</v>
      </c>
      <c r="Z4811">
        <v>11.3</v>
      </c>
      <c r="AA4811">
        <v>13.2</v>
      </c>
      <c r="AB4811">
        <v>13.4</v>
      </c>
      <c r="AC4811">
        <v>24.7</v>
      </c>
      <c r="AD4811">
        <v>30.1</v>
      </c>
    </row>
    <row r="4812" spans="1:30" x14ac:dyDescent="0.45">
      <c r="A4812" t="s">
        <v>319</v>
      </c>
      <c r="B4812">
        <v>36780</v>
      </c>
      <c r="C4812" t="s">
        <v>732</v>
      </c>
      <c r="E4812" t="s">
        <v>38</v>
      </c>
      <c r="F4812" t="s">
        <v>39</v>
      </c>
      <c r="H4812">
        <v>1</v>
      </c>
      <c r="I4812" t="s">
        <v>32</v>
      </c>
      <c r="J4812">
        <v>1</v>
      </c>
      <c r="K4812" t="s">
        <v>32</v>
      </c>
      <c r="L4812">
        <v>0</v>
      </c>
      <c r="M4812" t="s">
        <v>32</v>
      </c>
      <c r="N4812">
        <v>2012</v>
      </c>
      <c r="O4812">
        <v>400</v>
      </c>
      <c r="P4812">
        <v>11707874</v>
      </c>
      <c r="Q4812">
        <v>320</v>
      </c>
      <c r="R4812">
        <v>11705271</v>
      </c>
      <c r="S4812">
        <v>24192</v>
      </c>
      <c r="T4812">
        <v>1342005</v>
      </c>
      <c r="U4812">
        <v>80</v>
      </c>
      <c r="V4812">
        <v>2603</v>
      </c>
      <c r="W4812">
        <v>22.8</v>
      </c>
      <c r="X4812">
        <v>3.1</v>
      </c>
      <c r="Y4812">
        <v>24.1</v>
      </c>
      <c r="Z4812">
        <v>3.2</v>
      </c>
      <c r="AA4812">
        <v>8.1</v>
      </c>
      <c r="AB4812">
        <v>6.6</v>
      </c>
      <c r="AC4812">
        <v>37.4</v>
      </c>
      <c r="AD4812">
        <v>19.2</v>
      </c>
    </row>
    <row r="4813" spans="1:30" x14ac:dyDescent="0.45">
      <c r="A4813" t="s">
        <v>319</v>
      </c>
      <c r="B4813">
        <v>36780</v>
      </c>
      <c r="C4813" t="s">
        <v>732</v>
      </c>
      <c r="E4813">
        <v>42</v>
      </c>
      <c r="F4813" t="s">
        <v>40</v>
      </c>
      <c r="H4813">
        <v>1</v>
      </c>
      <c r="I4813" t="s">
        <v>32</v>
      </c>
      <c r="J4813">
        <v>1</v>
      </c>
      <c r="K4813" t="s">
        <v>32</v>
      </c>
      <c r="L4813">
        <v>0</v>
      </c>
      <c r="M4813" t="s">
        <v>32</v>
      </c>
      <c r="N4813">
        <v>2012</v>
      </c>
      <c r="O4813">
        <v>361</v>
      </c>
      <c r="P4813">
        <v>3732832</v>
      </c>
      <c r="Q4813">
        <v>235</v>
      </c>
      <c r="R4813">
        <v>3713739</v>
      </c>
      <c r="S4813">
        <v>4062</v>
      </c>
      <c r="T4813">
        <v>231829</v>
      </c>
      <c r="U4813">
        <v>126</v>
      </c>
      <c r="W4813">
        <v>16</v>
      </c>
      <c r="X4813">
        <v>21.3</v>
      </c>
      <c r="Y4813">
        <v>24.8</v>
      </c>
      <c r="Z4813">
        <v>22.4</v>
      </c>
      <c r="AA4813">
        <v>24.5</v>
      </c>
      <c r="AB4813">
        <v>29.9</v>
      </c>
      <c r="AC4813">
        <v>35.299999999999997</v>
      </c>
    </row>
    <row r="4814" spans="1:30" x14ac:dyDescent="0.45">
      <c r="A4814" t="s">
        <v>319</v>
      </c>
      <c r="B4814">
        <v>36780</v>
      </c>
      <c r="C4814" t="s">
        <v>732</v>
      </c>
      <c r="E4814" t="s">
        <v>41</v>
      </c>
      <c r="F4814" t="s">
        <v>42</v>
      </c>
      <c r="H4814">
        <v>1</v>
      </c>
      <c r="I4814" t="s">
        <v>32</v>
      </c>
      <c r="J4814">
        <v>1</v>
      </c>
      <c r="K4814" t="s">
        <v>32</v>
      </c>
      <c r="L4814">
        <v>0</v>
      </c>
      <c r="M4814" t="s">
        <v>32</v>
      </c>
      <c r="N4814">
        <v>2012</v>
      </c>
      <c r="O4814">
        <v>1297</v>
      </c>
      <c r="P4814">
        <v>2249008</v>
      </c>
      <c r="Q4814">
        <v>438</v>
      </c>
      <c r="R4814">
        <v>2221724</v>
      </c>
      <c r="S4814">
        <v>8429</v>
      </c>
      <c r="T4814">
        <v>197359</v>
      </c>
      <c r="U4814">
        <v>859</v>
      </c>
      <c r="V4814">
        <v>27284</v>
      </c>
      <c r="W4814">
        <v>13.2</v>
      </c>
      <c r="X4814">
        <v>11</v>
      </c>
      <c r="Y4814">
        <v>17</v>
      </c>
      <c r="Z4814">
        <v>11.2</v>
      </c>
      <c r="AA4814">
        <v>10.3</v>
      </c>
      <c r="AB4814">
        <v>15.7</v>
      </c>
      <c r="AC4814">
        <v>17.899999999999999</v>
      </c>
      <c r="AD4814">
        <v>35.299999999999997</v>
      </c>
    </row>
    <row r="4815" spans="1:30" x14ac:dyDescent="0.45">
      <c r="A4815" t="s">
        <v>319</v>
      </c>
      <c r="B4815">
        <v>36780</v>
      </c>
      <c r="C4815" t="s">
        <v>732</v>
      </c>
      <c r="E4815" t="s">
        <v>43</v>
      </c>
      <c r="F4815" t="s">
        <v>44</v>
      </c>
      <c r="G4815" t="s">
        <v>45</v>
      </c>
      <c r="H4815">
        <v>1</v>
      </c>
      <c r="I4815" t="s">
        <v>32</v>
      </c>
      <c r="J4815">
        <v>1</v>
      </c>
      <c r="K4815" t="s">
        <v>32</v>
      </c>
      <c r="L4815">
        <v>0</v>
      </c>
      <c r="M4815" t="s">
        <v>32</v>
      </c>
      <c r="N4815">
        <v>2012</v>
      </c>
      <c r="O4815">
        <v>395</v>
      </c>
      <c r="P4815">
        <v>461240</v>
      </c>
      <c r="Q4815">
        <v>114</v>
      </c>
      <c r="R4815">
        <v>435318</v>
      </c>
      <c r="S4815">
        <v>3465</v>
      </c>
      <c r="T4815">
        <v>127867</v>
      </c>
      <c r="U4815">
        <v>281</v>
      </c>
      <c r="V4815">
        <v>25922</v>
      </c>
      <c r="W4815">
        <v>20.9</v>
      </c>
      <c r="X4815">
        <v>3.1</v>
      </c>
      <c r="Y4815">
        <v>26</v>
      </c>
      <c r="Z4815">
        <v>3.2</v>
      </c>
      <c r="AA4815">
        <v>2.9</v>
      </c>
      <c r="AB4815">
        <v>3.2</v>
      </c>
      <c r="AC4815">
        <v>28.8</v>
      </c>
      <c r="AD4815">
        <v>28.2</v>
      </c>
    </row>
    <row r="4816" spans="1:30" x14ac:dyDescent="0.45">
      <c r="A4816" t="s">
        <v>319</v>
      </c>
      <c r="B4816">
        <v>36780</v>
      </c>
      <c r="C4816" t="s">
        <v>732</v>
      </c>
      <c r="E4816">
        <v>51</v>
      </c>
      <c r="F4816" t="s">
        <v>46</v>
      </c>
      <c r="H4816">
        <v>1</v>
      </c>
      <c r="I4816" t="s">
        <v>32</v>
      </c>
      <c r="J4816">
        <v>1</v>
      </c>
      <c r="K4816" t="s">
        <v>32</v>
      </c>
      <c r="L4816">
        <v>0</v>
      </c>
      <c r="M4816" t="s">
        <v>32</v>
      </c>
      <c r="N4816">
        <v>2012</v>
      </c>
      <c r="O4816">
        <v>79</v>
      </c>
      <c r="P4816">
        <v>295694</v>
      </c>
      <c r="Q4816">
        <v>32</v>
      </c>
      <c r="R4816">
        <v>293752</v>
      </c>
      <c r="S4816">
        <v>1910</v>
      </c>
      <c r="T4816">
        <v>101212</v>
      </c>
      <c r="U4816">
        <v>47</v>
      </c>
      <c r="W4816">
        <v>39.700000000000003</v>
      </c>
      <c r="X4816">
        <v>6.8</v>
      </c>
      <c r="Y4816">
        <v>67.8</v>
      </c>
      <c r="Z4816">
        <v>7.1</v>
      </c>
      <c r="AA4816">
        <v>7.4</v>
      </c>
      <c r="AB4816">
        <v>7.5</v>
      </c>
      <c r="AC4816">
        <v>56.4</v>
      </c>
    </row>
    <row r="4817" spans="1:30" x14ac:dyDescent="0.45">
      <c r="A4817" t="s">
        <v>319</v>
      </c>
      <c r="B4817">
        <v>36780</v>
      </c>
      <c r="C4817" t="s">
        <v>732</v>
      </c>
      <c r="E4817">
        <v>52</v>
      </c>
      <c r="F4817" t="s">
        <v>47</v>
      </c>
      <c r="G4817" t="s">
        <v>48</v>
      </c>
      <c r="H4817">
        <v>1</v>
      </c>
      <c r="I4817" t="s">
        <v>32</v>
      </c>
      <c r="J4817">
        <v>1</v>
      </c>
      <c r="K4817" t="s">
        <v>32</v>
      </c>
      <c r="L4817">
        <v>0</v>
      </c>
      <c r="M4817" t="s">
        <v>32</v>
      </c>
      <c r="N4817">
        <v>2012</v>
      </c>
      <c r="O4817">
        <v>402</v>
      </c>
      <c r="P4817">
        <v>1711585</v>
      </c>
      <c r="Q4817">
        <v>139</v>
      </c>
      <c r="R4817">
        <v>1680228</v>
      </c>
      <c r="S4817">
        <v>3092</v>
      </c>
      <c r="T4817">
        <v>155279</v>
      </c>
      <c r="U4817">
        <v>264</v>
      </c>
      <c r="W4817">
        <v>24</v>
      </c>
      <c r="X4817">
        <v>2.1</v>
      </c>
      <c r="Y4817">
        <v>34.5</v>
      </c>
      <c r="Z4817">
        <v>1.8</v>
      </c>
      <c r="AA4817">
        <v>3.5</v>
      </c>
      <c r="AB4817">
        <v>4.2</v>
      </c>
      <c r="AC4817">
        <v>30.9</v>
      </c>
    </row>
    <row r="4818" spans="1:30" x14ac:dyDescent="0.45">
      <c r="A4818" t="s">
        <v>319</v>
      </c>
      <c r="B4818">
        <v>36780</v>
      </c>
      <c r="C4818" t="s">
        <v>732</v>
      </c>
      <c r="E4818">
        <v>53</v>
      </c>
      <c r="F4818" t="s">
        <v>49</v>
      </c>
      <c r="H4818">
        <v>1</v>
      </c>
      <c r="I4818" t="s">
        <v>32</v>
      </c>
      <c r="J4818">
        <v>1</v>
      </c>
      <c r="K4818" t="s">
        <v>32</v>
      </c>
      <c r="L4818">
        <v>0</v>
      </c>
      <c r="M4818" t="s">
        <v>32</v>
      </c>
      <c r="N4818">
        <v>2012</v>
      </c>
      <c r="O4818">
        <v>1169</v>
      </c>
      <c r="P4818">
        <v>269568</v>
      </c>
      <c r="Q4818">
        <v>162</v>
      </c>
      <c r="R4818">
        <v>199230</v>
      </c>
      <c r="S4818">
        <v>660</v>
      </c>
      <c r="T4818">
        <v>23164</v>
      </c>
      <c r="U4818">
        <v>1007</v>
      </c>
      <c r="V4818">
        <v>70338</v>
      </c>
      <c r="W4818">
        <v>24.7</v>
      </c>
      <c r="X4818">
        <v>12.2</v>
      </c>
      <c r="Y4818">
        <v>37.6</v>
      </c>
      <c r="Z4818">
        <v>11.2</v>
      </c>
      <c r="AA4818">
        <v>29.9</v>
      </c>
      <c r="AB4818">
        <v>40.200000000000003</v>
      </c>
      <c r="AC4818">
        <v>28</v>
      </c>
      <c r="AD4818">
        <v>40.6</v>
      </c>
    </row>
    <row r="4819" spans="1:30" x14ac:dyDescent="0.45">
      <c r="A4819" t="s">
        <v>319</v>
      </c>
      <c r="B4819">
        <v>36780</v>
      </c>
      <c r="C4819" t="s">
        <v>732</v>
      </c>
      <c r="E4819">
        <v>54</v>
      </c>
      <c r="F4819" t="s">
        <v>50</v>
      </c>
      <c r="H4819">
        <v>1</v>
      </c>
      <c r="I4819" t="s">
        <v>32</v>
      </c>
      <c r="J4819">
        <v>1</v>
      </c>
      <c r="K4819" t="s">
        <v>32</v>
      </c>
      <c r="L4819">
        <v>0</v>
      </c>
      <c r="M4819" t="s">
        <v>32</v>
      </c>
      <c r="N4819">
        <v>2012</v>
      </c>
      <c r="O4819">
        <v>1086</v>
      </c>
      <c r="P4819">
        <v>597471</v>
      </c>
      <c r="Q4819">
        <v>249</v>
      </c>
      <c r="R4819">
        <v>578526</v>
      </c>
      <c r="S4819">
        <v>3080</v>
      </c>
      <c r="T4819">
        <v>136679</v>
      </c>
      <c r="U4819">
        <v>837</v>
      </c>
      <c r="V4819">
        <v>18945</v>
      </c>
      <c r="W4819">
        <v>16.899999999999999</v>
      </c>
      <c r="X4819">
        <v>16.100000000000001</v>
      </c>
      <c r="Y4819">
        <v>25.9</v>
      </c>
      <c r="Z4819">
        <v>17.399999999999999</v>
      </c>
      <c r="AA4819">
        <v>28.6</v>
      </c>
      <c r="AB4819">
        <v>22.2</v>
      </c>
      <c r="AC4819">
        <v>17.100000000000001</v>
      </c>
      <c r="AD4819">
        <v>15.9</v>
      </c>
    </row>
    <row r="4820" spans="1:30" x14ac:dyDescent="0.45">
      <c r="A4820" t="s">
        <v>319</v>
      </c>
      <c r="B4820">
        <v>36780</v>
      </c>
      <c r="C4820" t="s">
        <v>732</v>
      </c>
      <c r="E4820">
        <v>56</v>
      </c>
      <c r="F4820" t="s">
        <v>51</v>
      </c>
      <c r="H4820">
        <v>1</v>
      </c>
      <c r="I4820" t="s">
        <v>32</v>
      </c>
      <c r="J4820">
        <v>1</v>
      </c>
      <c r="K4820" t="s">
        <v>32</v>
      </c>
      <c r="L4820">
        <v>0</v>
      </c>
      <c r="M4820" t="s">
        <v>32</v>
      </c>
      <c r="N4820">
        <v>2012</v>
      </c>
      <c r="O4820">
        <v>707</v>
      </c>
      <c r="P4820">
        <v>260096</v>
      </c>
      <c r="Q4820">
        <v>234</v>
      </c>
      <c r="R4820">
        <v>251102</v>
      </c>
      <c r="S4820">
        <v>4658</v>
      </c>
      <c r="T4820">
        <v>115478</v>
      </c>
      <c r="U4820">
        <v>473</v>
      </c>
      <c r="V4820">
        <v>8994</v>
      </c>
      <c r="W4820">
        <v>19.399999999999999</v>
      </c>
      <c r="X4820">
        <v>14</v>
      </c>
      <c r="Y4820">
        <v>29.3</v>
      </c>
      <c r="Z4820">
        <v>14.3</v>
      </c>
      <c r="AA4820">
        <v>16.3</v>
      </c>
      <c r="AB4820">
        <v>15.4</v>
      </c>
      <c r="AC4820">
        <v>25.6</v>
      </c>
      <c r="AD4820">
        <v>34.799999999999997</v>
      </c>
    </row>
    <row r="4821" spans="1:30" x14ac:dyDescent="0.45">
      <c r="A4821" t="s">
        <v>319</v>
      </c>
      <c r="B4821">
        <v>36780</v>
      </c>
      <c r="C4821" t="s">
        <v>732</v>
      </c>
      <c r="E4821">
        <v>61</v>
      </c>
      <c r="F4821" t="s">
        <v>52</v>
      </c>
      <c r="H4821">
        <v>1</v>
      </c>
      <c r="I4821" t="s">
        <v>32</v>
      </c>
      <c r="J4821">
        <v>1</v>
      </c>
      <c r="K4821" t="s">
        <v>32</v>
      </c>
      <c r="L4821">
        <v>0</v>
      </c>
      <c r="M4821" t="s">
        <v>32</v>
      </c>
      <c r="N4821">
        <v>2012</v>
      </c>
      <c r="O4821">
        <v>196</v>
      </c>
      <c r="P4821">
        <v>21906</v>
      </c>
      <c r="Q4821">
        <v>52</v>
      </c>
      <c r="R4821">
        <v>20155</v>
      </c>
      <c r="S4821">
        <v>660</v>
      </c>
      <c r="T4821">
        <v>10432</v>
      </c>
      <c r="U4821">
        <v>144</v>
      </c>
      <c r="W4821">
        <v>35.299999999999997</v>
      </c>
      <c r="X4821">
        <v>30</v>
      </c>
      <c r="Y4821">
        <v>64.099999999999994</v>
      </c>
      <c r="Z4821">
        <v>30.2</v>
      </c>
      <c r="AA4821">
        <v>28.5</v>
      </c>
      <c r="AB4821">
        <v>12.1</v>
      </c>
      <c r="AC4821">
        <v>28.4</v>
      </c>
    </row>
    <row r="4822" spans="1:30" x14ac:dyDescent="0.45">
      <c r="A4822" t="s">
        <v>319</v>
      </c>
      <c r="B4822">
        <v>36780</v>
      </c>
      <c r="C4822" t="s">
        <v>732</v>
      </c>
      <c r="E4822">
        <v>62</v>
      </c>
      <c r="F4822" t="s">
        <v>53</v>
      </c>
      <c r="H4822">
        <v>1</v>
      </c>
      <c r="I4822" t="s">
        <v>32</v>
      </c>
      <c r="J4822">
        <v>1</v>
      </c>
      <c r="K4822" t="s">
        <v>32</v>
      </c>
      <c r="L4822">
        <v>0</v>
      </c>
      <c r="M4822" t="s">
        <v>32</v>
      </c>
      <c r="N4822">
        <v>2012</v>
      </c>
      <c r="O4822">
        <v>720</v>
      </c>
      <c r="P4822">
        <v>1099608</v>
      </c>
      <c r="Q4822">
        <v>360</v>
      </c>
      <c r="R4822">
        <v>1090951</v>
      </c>
      <c r="S4822">
        <v>11604</v>
      </c>
      <c r="T4822">
        <v>446887</v>
      </c>
      <c r="U4822">
        <v>361</v>
      </c>
      <c r="V4822">
        <v>8657</v>
      </c>
      <c r="W4822">
        <v>10.199999999999999</v>
      </c>
      <c r="X4822">
        <v>7.1</v>
      </c>
      <c r="Y4822">
        <v>20.8</v>
      </c>
      <c r="Z4822">
        <v>7.4</v>
      </c>
      <c r="AA4822">
        <v>6</v>
      </c>
      <c r="AB4822">
        <v>6.5</v>
      </c>
      <c r="AC4822">
        <v>10</v>
      </c>
      <c r="AD4822">
        <v>23.2</v>
      </c>
    </row>
    <row r="4823" spans="1:30" x14ac:dyDescent="0.45">
      <c r="A4823" t="s">
        <v>319</v>
      </c>
      <c r="B4823">
        <v>36780</v>
      </c>
      <c r="C4823" t="s">
        <v>732</v>
      </c>
      <c r="E4823">
        <v>71</v>
      </c>
      <c r="F4823" t="s">
        <v>54</v>
      </c>
      <c r="H4823">
        <v>1</v>
      </c>
      <c r="I4823" t="s">
        <v>32</v>
      </c>
      <c r="J4823">
        <v>1</v>
      </c>
      <c r="K4823" t="s">
        <v>32</v>
      </c>
      <c r="L4823">
        <v>0</v>
      </c>
      <c r="M4823" t="s">
        <v>32</v>
      </c>
      <c r="N4823">
        <v>2012</v>
      </c>
      <c r="O4823">
        <v>566</v>
      </c>
      <c r="P4823">
        <v>55081</v>
      </c>
      <c r="Q4823">
        <v>41</v>
      </c>
      <c r="R4823">
        <v>44522</v>
      </c>
      <c r="S4823">
        <v>712</v>
      </c>
      <c r="T4823">
        <v>12350</v>
      </c>
      <c r="U4823">
        <v>525</v>
      </c>
      <c r="V4823">
        <v>10559</v>
      </c>
      <c r="W4823">
        <v>19.899999999999999</v>
      </c>
      <c r="X4823">
        <v>27.3</v>
      </c>
      <c r="Y4823">
        <v>32</v>
      </c>
      <c r="Z4823">
        <v>35.9</v>
      </c>
      <c r="AA4823">
        <v>5.6</v>
      </c>
      <c r="AB4823">
        <v>12.1</v>
      </c>
      <c r="AC4823">
        <v>21.2</v>
      </c>
      <c r="AD4823">
        <v>34.799999999999997</v>
      </c>
    </row>
    <row r="4824" spans="1:30" x14ac:dyDescent="0.45">
      <c r="A4824" t="s">
        <v>319</v>
      </c>
      <c r="B4824">
        <v>36780</v>
      </c>
      <c r="C4824" t="s">
        <v>732</v>
      </c>
      <c r="E4824">
        <v>72</v>
      </c>
      <c r="F4824" t="s">
        <v>55</v>
      </c>
      <c r="H4824">
        <v>1</v>
      </c>
      <c r="I4824" t="s">
        <v>32</v>
      </c>
      <c r="J4824">
        <v>1</v>
      </c>
      <c r="K4824" t="s">
        <v>32</v>
      </c>
      <c r="L4824">
        <v>0</v>
      </c>
      <c r="M4824" t="s">
        <v>32</v>
      </c>
      <c r="N4824">
        <v>2012</v>
      </c>
      <c r="O4824">
        <v>491</v>
      </c>
      <c r="P4824">
        <v>247957</v>
      </c>
      <c r="Q4824">
        <v>355</v>
      </c>
      <c r="R4824">
        <v>230166</v>
      </c>
      <c r="S4824">
        <v>5397</v>
      </c>
      <c r="T4824">
        <v>63241</v>
      </c>
      <c r="U4824">
        <v>137</v>
      </c>
      <c r="W4824">
        <v>29.7</v>
      </c>
      <c r="X4824">
        <v>22.5</v>
      </c>
      <c r="Y4824">
        <v>28.2</v>
      </c>
      <c r="Z4824">
        <v>22.5</v>
      </c>
      <c r="AA4824">
        <v>28.1</v>
      </c>
      <c r="AB4824">
        <v>29.1</v>
      </c>
      <c r="AC4824">
        <v>42.4</v>
      </c>
    </row>
    <row r="4825" spans="1:30" x14ac:dyDescent="0.45">
      <c r="A4825" t="s">
        <v>319</v>
      </c>
      <c r="B4825">
        <v>36780</v>
      </c>
      <c r="C4825" t="s">
        <v>732</v>
      </c>
      <c r="E4825">
        <v>81</v>
      </c>
      <c r="F4825" t="s">
        <v>56</v>
      </c>
      <c r="G4825" t="s">
        <v>57</v>
      </c>
      <c r="H4825">
        <v>1</v>
      </c>
      <c r="I4825" t="s">
        <v>32</v>
      </c>
      <c r="J4825">
        <v>1</v>
      </c>
      <c r="K4825" t="s">
        <v>32</v>
      </c>
      <c r="L4825">
        <v>0</v>
      </c>
      <c r="M4825" t="s">
        <v>32</v>
      </c>
      <c r="N4825">
        <v>2012</v>
      </c>
      <c r="O4825">
        <v>1150</v>
      </c>
      <c r="P4825">
        <v>204811</v>
      </c>
      <c r="Q4825">
        <v>211</v>
      </c>
      <c r="R4825">
        <v>187698</v>
      </c>
      <c r="S4825">
        <v>2240</v>
      </c>
      <c r="T4825">
        <v>61493</v>
      </c>
      <c r="U4825">
        <v>940</v>
      </c>
      <c r="V4825">
        <v>17113</v>
      </c>
      <c r="W4825">
        <v>12.5</v>
      </c>
      <c r="X4825">
        <v>32.299999999999997</v>
      </c>
      <c r="Y4825">
        <v>19.3</v>
      </c>
      <c r="Z4825">
        <v>37.4</v>
      </c>
      <c r="AA4825">
        <v>34.200000000000003</v>
      </c>
      <c r="AB4825">
        <v>42.2</v>
      </c>
      <c r="AC4825">
        <v>13.3</v>
      </c>
      <c r="AD4825">
        <v>17.2</v>
      </c>
    </row>
    <row r="4826" spans="1:30" x14ac:dyDescent="0.45">
      <c r="A4826" t="s">
        <v>320</v>
      </c>
      <c r="B4826">
        <v>36980</v>
      </c>
      <c r="C4826" t="s">
        <v>733</v>
      </c>
      <c r="E4826">
        <v>0</v>
      </c>
      <c r="F4826" t="s">
        <v>31</v>
      </c>
      <c r="H4826">
        <v>1</v>
      </c>
      <c r="I4826" t="s">
        <v>32</v>
      </c>
      <c r="J4826">
        <v>1</v>
      </c>
      <c r="K4826" t="s">
        <v>32</v>
      </c>
      <c r="L4826">
        <v>0</v>
      </c>
      <c r="M4826" t="s">
        <v>32</v>
      </c>
      <c r="N4826">
        <v>2012</v>
      </c>
      <c r="O4826">
        <v>8443</v>
      </c>
      <c r="P4826">
        <v>12544561</v>
      </c>
      <c r="Q4826">
        <v>2024</v>
      </c>
      <c r="R4826">
        <v>12278684</v>
      </c>
      <c r="S4826">
        <v>44162</v>
      </c>
      <c r="T4826">
        <v>1521073</v>
      </c>
      <c r="U4826">
        <v>6419</v>
      </c>
      <c r="V4826">
        <v>265878</v>
      </c>
      <c r="W4826">
        <v>6.6</v>
      </c>
      <c r="X4826">
        <v>3.9</v>
      </c>
      <c r="Y4826">
        <v>15.4</v>
      </c>
      <c r="Z4826">
        <v>4.0999999999999996</v>
      </c>
      <c r="AA4826">
        <v>6.5</v>
      </c>
      <c r="AB4826">
        <v>6.5</v>
      </c>
      <c r="AC4826">
        <v>10</v>
      </c>
      <c r="AD4826">
        <v>13.1</v>
      </c>
    </row>
    <row r="4827" spans="1:30" x14ac:dyDescent="0.45">
      <c r="A4827" t="s">
        <v>320</v>
      </c>
      <c r="B4827">
        <v>36980</v>
      </c>
      <c r="C4827" t="s">
        <v>733</v>
      </c>
      <c r="E4827">
        <v>11</v>
      </c>
      <c r="F4827" t="s">
        <v>33</v>
      </c>
      <c r="G4827" t="s">
        <v>34</v>
      </c>
      <c r="H4827">
        <v>1</v>
      </c>
      <c r="I4827" t="s">
        <v>32</v>
      </c>
      <c r="J4827">
        <v>1</v>
      </c>
      <c r="K4827" t="s">
        <v>32</v>
      </c>
      <c r="L4827">
        <v>0</v>
      </c>
      <c r="M4827" t="s">
        <v>32</v>
      </c>
      <c r="N4827">
        <v>2012</v>
      </c>
      <c r="O4827">
        <v>131</v>
      </c>
      <c r="Q4827">
        <v>20</v>
      </c>
      <c r="U4827">
        <v>111</v>
      </c>
      <c r="W4827">
        <v>44.4</v>
      </c>
      <c r="Y4827">
        <v>129.5</v>
      </c>
      <c r="AC4827">
        <v>36.5</v>
      </c>
    </row>
    <row r="4828" spans="1:30" x14ac:dyDescent="0.45">
      <c r="A4828" t="s">
        <v>320</v>
      </c>
      <c r="B4828">
        <v>36980</v>
      </c>
      <c r="C4828" t="s">
        <v>733</v>
      </c>
      <c r="E4828">
        <v>21</v>
      </c>
      <c r="F4828" t="s">
        <v>35</v>
      </c>
      <c r="H4828">
        <v>1</v>
      </c>
      <c r="I4828" t="s">
        <v>32</v>
      </c>
      <c r="J4828">
        <v>1</v>
      </c>
      <c r="K4828" t="s">
        <v>32</v>
      </c>
      <c r="L4828">
        <v>0</v>
      </c>
      <c r="M4828" t="s">
        <v>32</v>
      </c>
      <c r="N4828">
        <v>2012</v>
      </c>
      <c r="O4828">
        <v>196</v>
      </c>
      <c r="P4828">
        <v>75380</v>
      </c>
      <c r="Q4828">
        <v>9</v>
      </c>
      <c r="U4828">
        <v>187</v>
      </c>
      <c r="V4828">
        <v>6269</v>
      </c>
      <c r="W4828">
        <v>31.2</v>
      </c>
      <c r="X4828">
        <v>7.7</v>
      </c>
      <c r="Y4828">
        <v>82.2</v>
      </c>
      <c r="AC4828">
        <v>29.3</v>
      </c>
      <c r="AD4828">
        <v>26.5</v>
      </c>
    </row>
    <row r="4829" spans="1:30" x14ac:dyDescent="0.45">
      <c r="A4829" t="s">
        <v>320</v>
      </c>
      <c r="B4829">
        <v>36980</v>
      </c>
      <c r="C4829" t="s">
        <v>733</v>
      </c>
      <c r="E4829">
        <v>23</v>
      </c>
      <c r="F4829" t="s">
        <v>37</v>
      </c>
      <c r="H4829">
        <v>1</v>
      </c>
      <c r="I4829" t="s">
        <v>32</v>
      </c>
      <c r="J4829">
        <v>1</v>
      </c>
      <c r="K4829" t="s">
        <v>32</v>
      </c>
      <c r="L4829">
        <v>0</v>
      </c>
      <c r="M4829" t="s">
        <v>32</v>
      </c>
      <c r="N4829">
        <v>2012</v>
      </c>
      <c r="O4829">
        <v>1199</v>
      </c>
      <c r="P4829">
        <v>434858</v>
      </c>
      <c r="Q4829">
        <v>307</v>
      </c>
      <c r="R4829">
        <v>396033</v>
      </c>
      <c r="S4829">
        <v>2207</v>
      </c>
      <c r="T4829">
        <v>95078</v>
      </c>
      <c r="U4829">
        <v>892</v>
      </c>
      <c r="V4829">
        <v>38825</v>
      </c>
      <c r="W4829">
        <v>23.1</v>
      </c>
      <c r="X4829">
        <v>26.2</v>
      </c>
      <c r="Y4829">
        <v>39.200000000000003</v>
      </c>
      <c r="Z4829">
        <v>29</v>
      </c>
      <c r="AA4829">
        <v>29.4</v>
      </c>
      <c r="AB4829">
        <v>28.4</v>
      </c>
      <c r="AC4829">
        <v>19</v>
      </c>
      <c r="AD4829">
        <v>35.6</v>
      </c>
    </row>
    <row r="4830" spans="1:30" x14ac:dyDescent="0.45">
      <c r="A4830" t="s">
        <v>320</v>
      </c>
      <c r="B4830">
        <v>36980</v>
      </c>
      <c r="C4830" t="s">
        <v>733</v>
      </c>
      <c r="E4830" t="s">
        <v>38</v>
      </c>
      <c r="F4830" t="s">
        <v>39</v>
      </c>
      <c r="H4830">
        <v>1</v>
      </c>
      <c r="I4830" t="s">
        <v>32</v>
      </c>
      <c r="J4830">
        <v>1</v>
      </c>
      <c r="K4830" t="s">
        <v>32</v>
      </c>
      <c r="L4830">
        <v>0</v>
      </c>
      <c r="M4830" t="s">
        <v>32</v>
      </c>
      <c r="N4830">
        <v>2012</v>
      </c>
      <c r="O4830">
        <v>145</v>
      </c>
      <c r="P4830">
        <v>5963014</v>
      </c>
      <c r="Q4830">
        <v>91</v>
      </c>
      <c r="R4830">
        <v>5961062</v>
      </c>
      <c r="S4830">
        <v>7421</v>
      </c>
      <c r="T4830">
        <v>417607</v>
      </c>
      <c r="U4830">
        <v>53</v>
      </c>
      <c r="W4830">
        <v>19.399999999999999</v>
      </c>
      <c r="X4830">
        <v>3.6</v>
      </c>
      <c r="Y4830">
        <v>16.399999999999999</v>
      </c>
      <c r="Z4830">
        <v>3.7</v>
      </c>
      <c r="AA4830">
        <v>5.2</v>
      </c>
      <c r="AB4830">
        <v>5.4</v>
      </c>
      <c r="AC4830">
        <v>51.7</v>
      </c>
    </row>
    <row r="4831" spans="1:30" x14ac:dyDescent="0.45">
      <c r="A4831" t="s">
        <v>320</v>
      </c>
      <c r="B4831">
        <v>36980</v>
      </c>
      <c r="C4831" t="s">
        <v>733</v>
      </c>
      <c r="E4831">
        <v>42</v>
      </c>
      <c r="F4831" t="s">
        <v>40</v>
      </c>
      <c r="H4831">
        <v>1</v>
      </c>
      <c r="I4831" t="s">
        <v>32</v>
      </c>
      <c r="J4831">
        <v>1</v>
      </c>
      <c r="K4831" t="s">
        <v>32</v>
      </c>
      <c r="L4831">
        <v>0</v>
      </c>
      <c r="M4831" t="s">
        <v>32</v>
      </c>
      <c r="N4831">
        <v>2012</v>
      </c>
      <c r="O4831">
        <v>164</v>
      </c>
      <c r="P4831">
        <v>1431688</v>
      </c>
      <c r="Q4831">
        <v>99</v>
      </c>
      <c r="R4831">
        <v>1426708</v>
      </c>
      <c r="S4831">
        <v>1357</v>
      </c>
      <c r="T4831">
        <v>58843</v>
      </c>
      <c r="U4831">
        <v>66</v>
      </c>
      <c r="W4831">
        <v>32.1</v>
      </c>
      <c r="X4831">
        <v>4.2</v>
      </c>
      <c r="Y4831">
        <v>33.9</v>
      </c>
      <c r="Z4831">
        <v>4.4000000000000004</v>
      </c>
      <c r="AA4831">
        <v>11.9</v>
      </c>
      <c r="AB4831">
        <v>13.5</v>
      </c>
      <c r="AC4831">
        <v>72.7</v>
      </c>
    </row>
    <row r="4832" spans="1:30" x14ac:dyDescent="0.45">
      <c r="A4832" t="s">
        <v>320</v>
      </c>
      <c r="B4832">
        <v>36980</v>
      </c>
      <c r="C4832" t="s">
        <v>733</v>
      </c>
      <c r="E4832" t="s">
        <v>41</v>
      </c>
      <c r="F4832" t="s">
        <v>42</v>
      </c>
      <c r="H4832">
        <v>1</v>
      </c>
      <c r="I4832" t="s">
        <v>32</v>
      </c>
      <c r="J4832">
        <v>1</v>
      </c>
      <c r="K4832" t="s">
        <v>32</v>
      </c>
      <c r="L4832">
        <v>0</v>
      </c>
      <c r="M4832" t="s">
        <v>32</v>
      </c>
      <c r="N4832">
        <v>2012</v>
      </c>
      <c r="O4832">
        <v>1048</v>
      </c>
      <c r="P4832">
        <v>1437305</v>
      </c>
      <c r="Q4832">
        <v>378</v>
      </c>
      <c r="R4832">
        <v>1407823</v>
      </c>
      <c r="S4832">
        <v>6148</v>
      </c>
      <c r="T4832">
        <v>133770</v>
      </c>
      <c r="U4832">
        <v>671</v>
      </c>
      <c r="V4832">
        <v>29482</v>
      </c>
      <c r="W4832">
        <v>16.5</v>
      </c>
      <c r="X4832">
        <v>4.7</v>
      </c>
      <c r="Y4832">
        <v>16.8</v>
      </c>
      <c r="Z4832">
        <v>5.4</v>
      </c>
      <c r="AA4832">
        <v>9.8000000000000007</v>
      </c>
      <c r="AB4832">
        <v>6.5</v>
      </c>
      <c r="AC4832">
        <v>27.1</v>
      </c>
      <c r="AD4832">
        <v>41.4</v>
      </c>
    </row>
    <row r="4833" spans="1:30" x14ac:dyDescent="0.45">
      <c r="A4833" t="s">
        <v>320</v>
      </c>
      <c r="B4833">
        <v>36980</v>
      </c>
      <c r="C4833" t="s">
        <v>733</v>
      </c>
      <c r="E4833" t="s">
        <v>43</v>
      </c>
      <c r="F4833" t="s">
        <v>44</v>
      </c>
      <c r="G4833" t="s">
        <v>45</v>
      </c>
      <c r="H4833">
        <v>1</v>
      </c>
      <c r="I4833" t="s">
        <v>32</v>
      </c>
      <c r="J4833">
        <v>1</v>
      </c>
      <c r="K4833" t="s">
        <v>32</v>
      </c>
      <c r="L4833">
        <v>0</v>
      </c>
      <c r="M4833" t="s">
        <v>32</v>
      </c>
      <c r="N4833">
        <v>2012</v>
      </c>
      <c r="O4833">
        <v>307</v>
      </c>
      <c r="P4833">
        <v>535689</v>
      </c>
      <c r="Q4833">
        <v>58</v>
      </c>
      <c r="R4833">
        <v>522508</v>
      </c>
      <c r="S4833">
        <v>1745</v>
      </c>
      <c r="T4833">
        <v>86455</v>
      </c>
      <c r="U4833">
        <v>249</v>
      </c>
      <c r="V4833">
        <v>13181</v>
      </c>
      <c r="W4833">
        <v>29.6</v>
      </c>
      <c r="X4833">
        <v>3.5</v>
      </c>
      <c r="Y4833">
        <v>23.5</v>
      </c>
      <c r="Z4833">
        <v>3.7</v>
      </c>
      <c r="AA4833">
        <v>8.1</v>
      </c>
      <c r="AB4833">
        <v>3.4</v>
      </c>
      <c r="AC4833">
        <v>32.9</v>
      </c>
      <c r="AD4833">
        <v>42</v>
      </c>
    </row>
    <row r="4834" spans="1:30" x14ac:dyDescent="0.45">
      <c r="A4834" t="s">
        <v>320</v>
      </c>
      <c r="B4834">
        <v>36980</v>
      </c>
      <c r="C4834" t="s">
        <v>733</v>
      </c>
      <c r="E4834">
        <v>51</v>
      </c>
      <c r="F4834" t="s">
        <v>46</v>
      </c>
      <c r="H4834">
        <v>1</v>
      </c>
      <c r="I4834" t="s">
        <v>32</v>
      </c>
      <c r="J4834">
        <v>1</v>
      </c>
      <c r="K4834" t="s">
        <v>32</v>
      </c>
      <c r="L4834">
        <v>0</v>
      </c>
      <c r="M4834" t="s">
        <v>32</v>
      </c>
      <c r="N4834">
        <v>2012</v>
      </c>
      <c r="O4834">
        <v>88</v>
      </c>
      <c r="P4834">
        <v>83800</v>
      </c>
      <c r="Q4834">
        <v>9</v>
      </c>
      <c r="R4834">
        <v>82749</v>
      </c>
      <c r="S4834">
        <v>357</v>
      </c>
      <c r="T4834">
        <v>13995</v>
      </c>
      <c r="U4834">
        <v>79</v>
      </c>
      <c r="V4834">
        <v>1051</v>
      </c>
      <c r="W4834">
        <v>63.7</v>
      </c>
      <c r="X4834">
        <v>3.6</v>
      </c>
      <c r="Y4834">
        <v>0</v>
      </c>
      <c r="Z4834">
        <v>3.7</v>
      </c>
      <c r="AA4834">
        <v>5.2</v>
      </c>
      <c r="AB4834">
        <v>4.8</v>
      </c>
      <c r="AC4834">
        <v>67.7</v>
      </c>
      <c r="AD4834">
        <v>38.9</v>
      </c>
    </row>
    <row r="4835" spans="1:30" x14ac:dyDescent="0.45">
      <c r="A4835" t="s">
        <v>320</v>
      </c>
      <c r="B4835">
        <v>36980</v>
      </c>
      <c r="C4835" t="s">
        <v>733</v>
      </c>
      <c r="E4835">
        <v>52</v>
      </c>
      <c r="F4835" t="s">
        <v>47</v>
      </c>
      <c r="G4835" t="s">
        <v>48</v>
      </c>
      <c r="H4835">
        <v>1</v>
      </c>
      <c r="I4835" t="s">
        <v>32</v>
      </c>
      <c r="J4835">
        <v>1</v>
      </c>
      <c r="K4835" t="s">
        <v>32</v>
      </c>
      <c r="L4835">
        <v>0</v>
      </c>
      <c r="M4835" t="s">
        <v>32</v>
      </c>
      <c r="N4835">
        <v>2012</v>
      </c>
      <c r="O4835">
        <v>258</v>
      </c>
      <c r="P4835">
        <v>553082</v>
      </c>
      <c r="Q4835">
        <v>103</v>
      </c>
      <c r="R4835">
        <v>547538</v>
      </c>
      <c r="S4835">
        <v>2443</v>
      </c>
      <c r="T4835">
        <v>111635</v>
      </c>
      <c r="U4835">
        <v>155</v>
      </c>
      <c r="V4835">
        <v>5544</v>
      </c>
      <c r="W4835">
        <v>28.5</v>
      </c>
      <c r="X4835">
        <v>6.6</v>
      </c>
      <c r="Y4835">
        <v>23.8</v>
      </c>
      <c r="Z4835">
        <v>6.9</v>
      </c>
      <c r="AA4835">
        <v>7.5</v>
      </c>
      <c r="AB4835">
        <v>6.7</v>
      </c>
      <c r="AC4835">
        <v>45.2</v>
      </c>
      <c r="AD4835">
        <v>44.1</v>
      </c>
    </row>
    <row r="4836" spans="1:30" x14ac:dyDescent="0.45">
      <c r="A4836" t="s">
        <v>320</v>
      </c>
      <c r="B4836">
        <v>36980</v>
      </c>
      <c r="C4836" t="s">
        <v>733</v>
      </c>
      <c r="E4836">
        <v>53</v>
      </c>
      <c r="F4836" t="s">
        <v>49</v>
      </c>
      <c r="H4836">
        <v>1</v>
      </c>
      <c r="I4836" t="s">
        <v>32</v>
      </c>
      <c r="J4836">
        <v>1</v>
      </c>
      <c r="K4836" t="s">
        <v>32</v>
      </c>
      <c r="L4836">
        <v>0</v>
      </c>
      <c r="M4836" t="s">
        <v>32</v>
      </c>
      <c r="N4836">
        <v>2012</v>
      </c>
      <c r="O4836">
        <v>910</v>
      </c>
      <c r="P4836">
        <v>212495</v>
      </c>
      <c r="Q4836">
        <v>108</v>
      </c>
      <c r="R4836">
        <v>132760</v>
      </c>
      <c r="S4836">
        <v>710</v>
      </c>
      <c r="T4836">
        <v>26588</v>
      </c>
      <c r="U4836">
        <v>801</v>
      </c>
      <c r="V4836">
        <v>79735</v>
      </c>
      <c r="W4836">
        <v>17.600000000000001</v>
      </c>
      <c r="X4836">
        <v>38.6</v>
      </c>
      <c r="Y4836">
        <v>46</v>
      </c>
      <c r="Z4836">
        <v>49.2</v>
      </c>
      <c r="AA4836">
        <v>43.3</v>
      </c>
      <c r="AB4836">
        <v>52.8</v>
      </c>
      <c r="AC4836">
        <v>20.100000000000001</v>
      </c>
      <c r="AD4836">
        <v>37.1</v>
      </c>
    </row>
    <row r="4837" spans="1:30" x14ac:dyDescent="0.45">
      <c r="A4837" t="s">
        <v>320</v>
      </c>
      <c r="B4837">
        <v>36980</v>
      </c>
      <c r="C4837" t="s">
        <v>733</v>
      </c>
      <c r="E4837">
        <v>54</v>
      </c>
      <c r="F4837" t="s">
        <v>50</v>
      </c>
      <c r="H4837">
        <v>1</v>
      </c>
      <c r="I4837" t="s">
        <v>32</v>
      </c>
      <c r="J4837">
        <v>1</v>
      </c>
      <c r="K4837" t="s">
        <v>32</v>
      </c>
      <c r="L4837">
        <v>0</v>
      </c>
      <c r="M4837" t="s">
        <v>32</v>
      </c>
      <c r="N4837">
        <v>2012</v>
      </c>
      <c r="O4837">
        <v>1042</v>
      </c>
      <c r="P4837">
        <v>100831</v>
      </c>
      <c r="Q4837">
        <v>82</v>
      </c>
      <c r="R4837">
        <v>62899</v>
      </c>
      <c r="S4837">
        <v>1164</v>
      </c>
      <c r="T4837">
        <v>27697</v>
      </c>
      <c r="U4837">
        <v>959</v>
      </c>
      <c r="V4837">
        <v>37931</v>
      </c>
      <c r="W4837">
        <v>27</v>
      </c>
      <c r="X4837">
        <v>15.4</v>
      </c>
      <c r="Y4837">
        <v>32.6</v>
      </c>
      <c r="Z4837">
        <v>17.3</v>
      </c>
      <c r="AA4837">
        <v>18.100000000000001</v>
      </c>
      <c r="AB4837">
        <v>22.3</v>
      </c>
      <c r="AC4837">
        <v>26.6</v>
      </c>
      <c r="AD4837">
        <v>32.299999999999997</v>
      </c>
    </row>
    <row r="4838" spans="1:30" x14ac:dyDescent="0.45">
      <c r="A4838" t="s">
        <v>320</v>
      </c>
      <c r="B4838">
        <v>36980</v>
      </c>
      <c r="C4838" t="s">
        <v>733</v>
      </c>
      <c r="E4838">
        <v>56</v>
      </c>
      <c r="F4838" t="s">
        <v>51</v>
      </c>
      <c r="H4838">
        <v>1</v>
      </c>
      <c r="I4838" t="s">
        <v>32</v>
      </c>
      <c r="J4838">
        <v>1</v>
      </c>
      <c r="K4838" t="s">
        <v>32</v>
      </c>
      <c r="L4838">
        <v>0</v>
      </c>
      <c r="M4838" t="s">
        <v>32</v>
      </c>
      <c r="N4838">
        <v>2012</v>
      </c>
      <c r="O4838">
        <v>581</v>
      </c>
      <c r="P4838">
        <v>153487</v>
      </c>
      <c r="Q4838">
        <v>121</v>
      </c>
      <c r="R4838">
        <v>147794</v>
      </c>
      <c r="S4838">
        <v>3640</v>
      </c>
      <c r="T4838">
        <v>98159</v>
      </c>
      <c r="U4838">
        <v>460</v>
      </c>
      <c r="V4838">
        <v>5693</v>
      </c>
      <c r="W4838">
        <v>21.4</v>
      </c>
      <c r="X4838">
        <v>43.1</v>
      </c>
      <c r="Y4838">
        <v>67.8</v>
      </c>
      <c r="Z4838">
        <v>46.3</v>
      </c>
      <c r="AA4838">
        <v>33</v>
      </c>
      <c r="AB4838">
        <v>59.1</v>
      </c>
      <c r="AC4838">
        <v>16</v>
      </c>
      <c r="AD4838">
        <v>17.7</v>
      </c>
    </row>
    <row r="4839" spans="1:30" x14ac:dyDescent="0.45">
      <c r="A4839" t="s">
        <v>320</v>
      </c>
      <c r="B4839">
        <v>36980</v>
      </c>
      <c r="C4839" t="s">
        <v>733</v>
      </c>
      <c r="E4839">
        <v>61</v>
      </c>
      <c r="F4839" t="s">
        <v>52</v>
      </c>
      <c r="H4839">
        <v>1</v>
      </c>
      <c r="I4839" t="s">
        <v>32</v>
      </c>
      <c r="J4839">
        <v>1</v>
      </c>
      <c r="K4839" t="s">
        <v>32</v>
      </c>
      <c r="L4839">
        <v>0</v>
      </c>
      <c r="M4839" t="s">
        <v>32</v>
      </c>
      <c r="N4839">
        <v>2012</v>
      </c>
      <c r="O4839">
        <v>70</v>
      </c>
      <c r="P4839">
        <v>80863</v>
      </c>
      <c r="Q4839">
        <v>41</v>
      </c>
      <c r="R4839">
        <v>80709</v>
      </c>
      <c r="S4839">
        <v>1454</v>
      </c>
      <c r="T4839">
        <v>35512</v>
      </c>
      <c r="U4839">
        <v>29</v>
      </c>
      <c r="V4839">
        <v>154</v>
      </c>
      <c r="W4839">
        <v>14</v>
      </c>
      <c r="X4839">
        <v>8.3000000000000007</v>
      </c>
      <c r="Y4839">
        <v>24.8</v>
      </c>
      <c r="Z4839">
        <v>8.6</v>
      </c>
      <c r="AA4839">
        <v>9.1</v>
      </c>
      <c r="AB4839">
        <v>5.4</v>
      </c>
      <c r="AC4839">
        <v>0</v>
      </c>
      <c r="AD4839">
        <v>3.6</v>
      </c>
    </row>
    <row r="4840" spans="1:30" x14ac:dyDescent="0.45">
      <c r="A4840" t="s">
        <v>320</v>
      </c>
      <c r="B4840">
        <v>36980</v>
      </c>
      <c r="C4840" t="s">
        <v>733</v>
      </c>
      <c r="E4840">
        <v>62</v>
      </c>
      <c r="F4840" t="s">
        <v>53</v>
      </c>
      <c r="H4840">
        <v>1</v>
      </c>
      <c r="I4840" t="s">
        <v>32</v>
      </c>
      <c r="J4840">
        <v>1</v>
      </c>
      <c r="K4840" t="s">
        <v>32</v>
      </c>
      <c r="L4840">
        <v>0</v>
      </c>
      <c r="M4840" t="s">
        <v>32</v>
      </c>
      <c r="N4840">
        <v>2012</v>
      </c>
      <c r="O4840">
        <v>584</v>
      </c>
      <c r="P4840">
        <v>691616</v>
      </c>
      <c r="Q4840">
        <v>200</v>
      </c>
      <c r="R4840">
        <v>685085</v>
      </c>
      <c r="S4840">
        <v>7999</v>
      </c>
      <c r="T4840">
        <v>256913</v>
      </c>
      <c r="U4840">
        <v>383</v>
      </c>
      <c r="V4840">
        <v>6531</v>
      </c>
      <c r="W4840">
        <v>15.5</v>
      </c>
      <c r="X4840">
        <v>15.3</v>
      </c>
      <c r="Y4840">
        <v>41.3</v>
      </c>
      <c r="Z4840">
        <v>16.2</v>
      </c>
      <c r="AA4840">
        <v>14.7</v>
      </c>
      <c r="AB4840">
        <v>19.899999999999999</v>
      </c>
      <c r="AC4840">
        <v>23.7</v>
      </c>
      <c r="AD4840">
        <v>26.2</v>
      </c>
    </row>
    <row r="4841" spans="1:30" x14ac:dyDescent="0.45">
      <c r="A4841" t="s">
        <v>320</v>
      </c>
      <c r="B4841">
        <v>36980</v>
      </c>
      <c r="C4841" t="s">
        <v>733</v>
      </c>
      <c r="E4841">
        <v>71</v>
      </c>
      <c r="F4841" t="s">
        <v>54</v>
      </c>
      <c r="H4841">
        <v>1</v>
      </c>
      <c r="I4841" t="s">
        <v>32</v>
      </c>
      <c r="J4841">
        <v>1</v>
      </c>
      <c r="K4841" t="s">
        <v>32</v>
      </c>
      <c r="L4841">
        <v>0</v>
      </c>
      <c r="M4841" t="s">
        <v>32</v>
      </c>
      <c r="N4841">
        <v>2012</v>
      </c>
      <c r="O4841">
        <v>289</v>
      </c>
      <c r="P4841">
        <v>23747</v>
      </c>
      <c r="Q4841">
        <v>36</v>
      </c>
      <c r="R4841">
        <v>21988</v>
      </c>
      <c r="S4841">
        <v>405</v>
      </c>
      <c r="T4841">
        <v>8474</v>
      </c>
      <c r="U4841">
        <v>253</v>
      </c>
      <c r="V4841">
        <v>1759</v>
      </c>
      <c r="W4841">
        <v>22.2</v>
      </c>
      <c r="X4841">
        <v>5.9</v>
      </c>
      <c r="Y4841">
        <v>33.799999999999997</v>
      </c>
      <c r="Z4841">
        <v>6.4</v>
      </c>
      <c r="AA4841">
        <v>14</v>
      </c>
      <c r="AB4841">
        <v>9.4</v>
      </c>
      <c r="AC4841">
        <v>24.2</v>
      </c>
      <c r="AD4841">
        <v>12.6</v>
      </c>
    </row>
    <row r="4842" spans="1:30" x14ac:dyDescent="0.45">
      <c r="A4842" t="s">
        <v>320</v>
      </c>
      <c r="B4842">
        <v>36980</v>
      </c>
      <c r="C4842" t="s">
        <v>733</v>
      </c>
      <c r="E4842">
        <v>72</v>
      </c>
      <c r="F4842" t="s">
        <v>55</v>
      </c>
      <c r="H4842">
        <v>1</v>
      </c>
      <c r="I4842" t="s">
        <v>32</v>
      </c>
      <c r="J4842">
        <v>1</v>
      </c>
      <c r="K4842" t="s">
        <v>32</v>
      </c>
      <c r="L4842">
        <v>0</v>
      </c>
      <c r="M4842" t="s">
        <v>32</v>
      </c>
      <c r="N4842">
        <v>2012</v>
      </c>
      <c r="O4842">
        <v>228</v>
      </c>
      <c r="P4842">
        <v>235813</v>
      </c>
      <c r="Q4842">
        <v>192</v>
      </c>
      <c r="R4842">
        <v>234393</v>
      </c>
      <c r="S4842">
        <v>4817</v>
      </c>
      <c r="T4842">
        <v>64262</v>
      </c>
      <c r="U4842">
        <v>36</v>
      </c>
      <c r="W4842">
        <v>20.3</v>
      </c>
      <c r="X4842">
        <v>31.6</v>
      </c>
      <c r="Y4842">
        <v>25.7</v>
      </c>
      <c r="Z4842">
        <v>33.200000000000003</v>
      </c>
      <c r="AA4842">
        <v>23.3</v>
      </c>
      <c r="AB4842">
        <v>23.4</v>
      </c>
      <c r="AC4842">
        <v>59.6</v>
      </c>
    </row>
    <row r="4843" spans="1:30" x14ac:dyDescent="0.45">
      <c r="A4843" t="s">
        <v>320</v>
      </c>
      <c r="B4843">
        <v>36980</v>
      </c>
      <c r="C4843" t="s">
        <v>733</v>
      </c>
      <c r="E4843">
        <v>81</v>
      </c>
      <c r="F4843" t="s">
        <v>56</v>
      </c>
      <c r="G4843" t="s">
        <v>57</v>
      </c>
      <c r="H4843">
        <v>1</v>
      </c>
      <c r="I4843" t="s">
        <v>32</v>
      </c>
      <c r="J4843">
        <v>1</v>
      </c>
      <c r="K4843" t="s">
        <v>32</v>
      </c>
      <c r="L4843">
        <v>0</v>
      </c>
      <c r="M4843" t="s">
        <v>32</v>
      </c>
      <c r="N4843">
        <v>2012</v>
      </c>
      <c r="O4843">
        <v>1224</v>
      </c>
      <c r="Q4843">
        <v>192</v>
      </c>
      <c r="U4843">
        <v>1032</v>
      </c>
      <c r="W4843">
        <v>14</v>
      </c>
      <c r="Y4843">
        <v>50.9</v>
      </c>
      <c r="AC4843">
        <v>17.2</v>
      </c>
    </row>
    <row r="4844" spans="1:30" x14ac:dyDescent="0.45">
      <c r="A4844" t="s">
        <v>321</v>
      </c>
      <c r="B4844">
        <v>37100</v>
      </c>
      <c r="C4844" t="s">
        <v>734</v>
      </c>
      <c r="E4844">
        <v>0</v>
      </c>
      <c r="F4844" t="s">
        <v>31</v>
      </c>
      <c r="H4844">
        <v>1</v>
      </c>
      <c r="I4844" t="s">
        <v>32</v>
      </c>
      <c r="J4844">
        <v>1</v>
      </c>
      <c r="K4844" t="s">
        <v>32</v>
      </c>
      <c r="L4844">
        <v>0</v>
      </c>
      <c r="M4844" t="s">
        <v>32</v>
      </c>
      <c r="N4844">
        <v>2012</v>
      </c>
      <c r="O4844">
        <v>76283</v>
      </c>
      <c r="P4844">
        <v>78766832</v>
      </c>
      <c r="Q4844">
        <v>17428</v>
      </c>
      <c r="R4844">
        <v>75620785</v>
      </c>
      <c r="S4844">
        <v>247592</v>
      </c>
      <c r="T4844">
        <v>11471586</v>
      </c>
      <c r="U4844">
        <v>58855</v>
      </c>
      <c r="V4844">
        <v>3146047</v>
      </c>
      <c r="W4844">
        <v>1.5</v>
      </c>
      <c r="X4844">
        <v>2.2999999999999998</v>
      </c>
      <c r="Y4844">
        <v>3.8</v>
      </c>
      <c r="Z4844">
        <v>2.4</v>
      </c>
      <c r="AA4844">
        <v>3.3</v>
      </c>
      <c r="AB4844">
        <v>2.8</v>
      </c>
      <c r="AC4844">
        <v>1.6</v>
      </c>
      <c r="AD4844">
        <v>4.2</v>
      </c>
    </row>
    <row r="4845" spans="1:30" x14ac:dyDescent="0.45">
      <c r="A4845" t="s">
        <v>321</v>
      </c>
      <c r="B4845">
        <v>37100</v>
      </c>
      <c r="C4845" t="s">
        <v>734</v>
      </c>
      <c r="E4845">
        <v>11</v>
      </c>
      <c r="F4845" t="s">
        <v>33</v>
      </c>
      <c r="G4845" t="s">
        <v>34</v>
      </c>
      <c r="H4845">
        <v>1</v>
      </c>
      <c r="I4845" t="s">
        <v>32</v>
      </c>
      <c r="J4845">
        <v>1</v>
      </c>
      <c r="K4845" t="s">
        <v>32</v>
      </c>
      <c r="L4845">
        <v>0</v>
      </c>
      <c r="M4845" t="s">
        <v>32</v>
      </c>
      <c r="N4845">
        <v>2012</v>
      </c>
      <c r="O4845">
        <v>434</v>
      </c>
      <c r="P4845">
        <v>169418</v>
      </c>
      <c r="Q4845">
        <v>116</v>
      </c>
      <c r="R4845">
        <v>158045</v>
      </c>
      <c r="S4845">
        <v>1275</v>
      </c>
      <c r="T4845">
        <v>36560</v>
      </c>
      <c r="U4845">
        <v>318</v>
      </c>
      <c r="V4845">
        <v>11373</v>
      </c>
      <c r="W4845">
        <v>18.399999999999999</v>
      </c>
      <c r="X4845">
        <v>39.9</v>
      </c>
      <c r="Y4845">
        <v>29.9</v>
      </c>
      <c r="Z4845">
        <v>45.3</v>
      </c>
      <c r="AA4845">
        <v>61.5</v>
      </c>
      <c r="AB4845">
        <v>41.4</v>
      </c>
      <c r="AC4845">
        <v>23.6</v>
      </c>
      <c r="AD4845">
        <v>21.5</v>
      </c>
    </row>
    <row r="4846" spans="1:30" x14ac:dyDescent="0.45">
      <c r="A4846" t="s">
        <v>321</v>
      </c>
      <c r="B4846">
        <v>37100</v>
      </c>
      <c r="C4846" t="s">
        <v>734</v>
      </c>
      <c r="E4846">
        <v>21</v>
      </c>
      <c r="F4846" t="s">
        <v>35</v>
      </c>
      <c r="H4846">
        <v>1</v>
      </c>
      <c r="I4846" t="s">
        <v>32</v>
      </c>
      <c r="J4846">
        <v>1</v>
      </c>
      <c r="K4846" t="s">
        <v>32</v>
      </c>
      <c r="L4846">
        <v>0</v>
      </c>
      <c r="M4846" t="s">
        <v>32</v>
      </c>
      <c r="N4846">
        <v>2012</v>
      </c>
      <c r="O4846">
        <v>161</v>
      </c>
      <c r="P4846">
        <v>56154</v>
      </c>
      <c r="Q4846">
        <v>12</v>
      </c>
      <c r="R4846">
        <v>51912</v>
      </c>
      <c r="S4846">
        <v>286</v>
      </c>
      <c r="T4846">
        <v>14851</v>
      </c>
      <c r="U4846">
        <v>150</v>
      </c>
      <c r="V4846">
        <v>4243</v>
      </c>
      <c r="W4846">
        <v>26.9</v>
      </c>
      <c r="X4846">
        <v>3.3</v>
      </c>
      <c r="Y4846">
        <v>58</v>
      </c>
      <c r="Z4846">
        <v>3.2</v>
      </c>
      <c r="AA4846">
        <v>0.9</v>
      </c>
      <c r="AB4846">
        <v>1.4</v>
      </c>
      <c r="AC4846">
        <v>28.1</v>
      </c>
      <c r="AD4846">
        <v>19.399999999999999</v>
      </c>
    </row>
    <row r="4847" spans="1:30" x14ac:dyDescent="0.45">
      <c r="A4847" t="s">
        <v>321</v>
      </c>
      <c r="B4847">
        <v>37100</v>
      </c>
      <c r="C4847" t="s">
        <v>734</v>
      </c>
      <c r="E4847">
        <v>22</v>
      </c>
      <c r="F4847" t="s">
        <v>36</v>
      </c>
      <c r="H4847">
        <v>1</v>
      </c>
      <c r="I4847" t="s">
        <v>32</v>
      </c>
      <c r="J4847">
        <v>1</v>
      </c>
      <c r="K4847" t="s">
        <v>32</v>
      </c>
      <c r="L4847">
        <v>0</v>
      </c>
      <c r="M4847" t="s">
        <v>32</v>
      </c>
      <c r="N4847">
        <v>2012</v>
      </c>
      <c r="O4847">
        <v>62</v>
      </c>
      <c r="P4847">
        <v>482461</v>
      </c>
      <c r="Q4847">
        <v>55</v>
      </c>
      <c r="R4847">
        <v>480285</v>
      </c>
      <c r="S4847">
        <v>1231</v>
      </c>
      <c r="T4847">
        <v>99075</v>
      </c>
      <c r="U4847">
        <v>7</v>
      </c>
      <c r="V4847">
        <v>2176</v>
      </c>
      <c r="W4847">
        <v>22.9</v>
      </c>
      <c r="X4847">
        <v>4.0999999999999996</v>
      </c>
      <c r="Y4847">
        <v>26.8</v>
      </c>
      <c r="Z4847">
        <v>4.3</v>
      </c>
      <c r="AA4847">
        <v>9.1</v>
      </c>
      <c r="AB4847">
        <v>4.5</v>
      </c>
      <c r="AC4847">
        <v>0</v>
      </c>
      <c r="AD4847">
        <v>5.2</v>
      </c>
    </row>
    <row r="4848" spans="1:30" x14ac:dyDescent="0.45">
      <c r="A4848" t="s">
        <v>321</v>
      </c>
      <c r="B4848">
        <v>37100</v>
      </c>
      <c r="C4848" t="s">
        <v>734</v>
      </c>
      <c r="E4848">
        <v>23</v>
      </c>
      <c r="F4848" t="s">
        <v>37</v>
      </c>
      <c r="H4848">
        <v>1</v>
      </c>
      <c r="I4848" t="s">
        <v>32</v>
      </c>
      <c r="J4848">
        <v>1</v>
      </c>
      <c r="K4848" t="s">
        <v>32</v>
      </c>
      <c r="L4848">
        <v>0</v>
      </c>
      <c r="M4848" t="s">
        <v>32</v>
      </c>
      <c r="N4848">
        <v>2012</v>
      </c>
      <c r="O4848">
        <v>6516</v>
      </c>
      <c r="P4848">
        <v>2594313</v>
      </c>
      <c r="Q4848">
        <v>1866</v>
      </c>
      <c r="R4848">
        <v>2338328</v>
      </c>
      <c r="S4848">
        <v>10648</v>
      </c>
      <c r="T4848">
        <v>565793</v>
      </c>
      <c r="U4848">
        <v>4649</v>
      </c>
      <c r="V4848">
        <v>255985</v>
      </c>
      <c r="W4848">
        <v>8.5</v>
      </c>
      <c r="X4848">
        <v>15.4</v>
      </c>
      <c r="Y4848">
        <v>8.6999999999999993</v>
      </c>
      <c r="Z4848">
        <v>17.3</v>
      </c>
      <c r="AA4848">
        <v>15.2</v>
      </c>
      <c r="AB4848">
        <v>19.8</v>
      </c>
      <c r="AC4848">
        <v>10</v>
      </c>
      <c r="AD4848">
        <v>18.899999999999999</v>
      </c>
    </row>
    <row r="4849" spans="1:30" x14ac:dyDescent="0.45">
      <c r="A4849" t="s">
        <v>321</v>
      </c>
      <c r="B4849">
        <v>37100</v>
      </c>
      <c r="C4849" t="s">
        <v>734</v>
      </c>
      <c r="E4849" t="s">
        <v>38</v>
      </c>
      <c r="F4849" t="s">
        <v>39</v>
      </c>
      <c r="H4849">
        <v>1</v>
      </c>
      <c r="I4849" t="s">
        <v>32</v>
      </c>
      <c r="J4849">
        <v>1</v>
      </c>
      <c r="K4849" t="s">
        <v>32</v>
      </c>
      <c r="L4849">
        <v>0</v>
      </c>
      <c r="M4849" t="s">
        <v>32</v>
      </c>
      <c r="N4849">
        <v>2012</v>
      </c>
      <c r="O4849">
        <v>1921</v>
      </c>
      <c r="P4849">
        <v>8183099</v>
      </c>
      <c r="Q4849">
        <v>903</v>
      </c>
      <c r="R4849">
        <v>8132203</v>
      </c>
      <c r="S4849">
        <v>24975</v>
      </c>
      <c r="T4849">
        <v>1390479</v>
      </c>
      <c r="U4849">
        <v>1018</v>
      </c>
      <c r="V4849">
        <v>50895</v>
      </c>
      <c r="W4849">
        <v>8.5</v>
      </c>
      <c r="X4849">
        <v>4.5999999999999996</v>
      </c>
      <c r="Y4849">
        <v>8</v>
      </c>
      <c r="Z4849">
        <v>4.9000000000000004</v>
      </c>
      <c r="AA4849">
        <v>6.1</v>
      </c>
      <c r="AB4849">
        <v>6.3</v>
      </c>
      <c r="AC4849">
        <v>10.9</v>
      </c>
      <c r="AD4849">
        <v>13.6</v>
      </c>
    </row>
    <row r="4850" spans="1:30" x14ac:dyDescent="0.45">
      <c r="A4850" t="s">
        <v>321</v>
      </c>
      <c r="B4850">
        <v>37100</v>
      </c>
      <c r="C4850" t="s">
        <v>734</v>
      </c>
      <c r="E4850">
        <v>42</v>
      </c>
      <c r="F4850" t="s">
        <v>40</v>
      </c>
      <c r="H4850">
        <v>1</v>
      </c>
      <c r="I4850" t="s">
        <v>32</v>
      </c>
      <c r="J4850">
        <v>1</v>
      </c>
      <c r="K4850" t="s">
        <v>32</v>
      </c>
      <c r="L4850">
        <v>0</v>
      </c>
      <c r="M4850" t="s">
        <v>32</v>
      </c>
      <c r="N4850">
        <v>2012</v>
      </c>
      <c r="O4850">
        <v>2325</v>
      </c>
      <c r="P4850">
        <v>30311060</v>
      </c>
      <c r="Q4850">
        <v>1026</v>
      </c>
      <c r="R4850">
        <v>30205673</v>
      </c>
      <c r="S4850">
        <v>15190</v>
      </c>
      <c r="T4850">
        <v>950222</v>
      </c>
      <c r="U4850">
        <v>1299</v>
      </c>
      <c r="V4850">
        <v>105386</v>
      </c>
      <c r="W4850">
        <v>14.8</v>
      </c>
      <c r="X4850">
        <v>5.2</v>
      </c>
      <c r="Y4850">
        <v>14.3</v>
      </c>
      <c r="Z4850">
        <v>5.4</v>
      </c>
      <c r="AA4850">
        <v>14.3</v>
      </c>
      <c r="AB4850">
        <v>13</v>
      </c>
      <c r="AC4850">
        <v>16.899999999999999</v>
      </c>
      <c r="AD4850">
        <v>24.1</v>
      </c>
    </row>
    <row r="4851" spans="1:30" x14ac:dyDescent="0.45">
      <c r="A4851" t="s">
        <v>321</v>
      </c>
      <c r="B4851">
        <v>37100</v>
      </c>
      <c r="C4851" t="s">
        <v>734</v>
      </c>
      <c r="E4851" t="s">
        <v>41</v>
      </c>
      <c r="F4851" t="s">
        <v>42</v>
      </c>
      <c r="H4851">
        <v>1</v>
      </c>
      <c r="I4851" t="s">
        <v>32</v>
      </c>
      <c r="J4851">
        <v>1</v>
      </c>
      <c r="K4851" t="s">
        <v>32</v>
      </c>
      <c r="L4851">
        <v>0</v>
      </c>
      <c r="M4851" t="s">
        <v>32</v>
      </c>
      <c r="N4851">
        <v>2012</v>
      </c>
      <c r="O4851">
        <v>6776</v>
      </c>
      <c r="P4851">
        <v>11211131</v>
      </c>
      <c r="Q4851">
        <v>2062</v>
      </c>
      <c r="R4851">
        <v>10983813</v>
      </c>
      <c r="S4851">
        <v>36956</v>
      </c>
      <c r="T4851">
        <v>1041590</v>
      </c>
      <c r="U4851">
        <v>4714</v>
      </c>
      <c r="V4851">
        <v>227318</v>
      </c>
      <c r="W4851">
        <v>3.5</v>
      </c>
      <c r="X4851">
        <v>7.5</v>
      </c>
      <c r="Y4851">
        <v>8.4</v>
      </c>
      <c r="Z4851">
        <v>8</v>
      </c>
      <c r="AA4851">
        <v>5.6</v>
      </c>
      <c r="AB4851">
        <v>16.7</v>
      </c>
      <c r="AC4851">
        <v>3.4</v>
      </c>
      <c r="AD4851">
        <v>12.9</v>
      </c>
    </row>
    <row r="4852" spans="1:30" x14ac:dyDescent="0.45">
      <c r="A4852" t="s">
        <v>321</v>
      </c>
      <c r="B4852">
        <v>37100</v>
      </c>
      <c r="C4852" t="s">
        <v>734</v>
      </c>
      <c r="E4852" t="s">
        <v>43</v>
      </c>
      <c r="F4852" t="s">
        <v>44</v>
      </c>
      <c r="G4852" t="s">
        <v>45</v>
      </c>
      <c r="H4852">
        <v>1</v>
      </c>
      <c r="I4852" t="s">
        <v>32</v>
      </c>
      <c r="J4852">
        <v>1</v>
      </c>
      <c r="K4852" t="s">
        <v>32</v>
      </c>
      <c r="L4852">
        <v>0</v>
      </c>
      <c r="M4852" t="s">
        <v>32</v>
      </c>
      <c r="N4852">
        <v>2012</v>
      </c>
      <c r="O4852">
        <v>1709</v>
      </c>
      <c r="P4852">
        <v>606723</v>
      </c>
      <c r="Q4852">
        <v>329</v>
      </c>
      <c r="R4852">
        <v>512977</v>
      </c>
      <c r="S4852">
        <v>4006</v>
      </c>
      <c r="T4852">
        <v>147976</v>
      </c>
      <c r="U4852">
        <v>1380</v>
      </c>
      <c r="V4852">
        <v>93746</v>
      </c>
      <c r="W4852">
        <v>15.1</v>
      </c>
      <c r="X4852">
        <v>7.5</v>
      </c>
      <c r="Y4852">
        <v>14.1</v>
      </c>
      <c r="Z4852">
        <v>9</v>
      </c>
      <c r="AA4852">
        <v>11</v>
      </c>
      <c r="AB4852">
        <v>9.4</v>
      </c>
      <c r="AC4852">
        <v>18.100000000000001</v>
      </c>
      <c r="AD4852">
        <v>23</v>
      </c>
    </row>
    <row r="4853" spans="1:30" x14ac:dyDescent="0.45">
      <c r="A4853" t="s">
        <v>321</v>
      </c>
      <c r="B4853">
        <v>37100</v>
      </c>
      <c r="C4853" t="s">
        <v>734</v>
      </c>
      <c r="E4853">
        <v>51</v>
      </c>
      <c r="F4853" t="s">
        <v>46</v>
      </c>
      <c r="H4853">
        <v>1</v>
      </c>
      <c r="I4853" t="s">
        <v>32</v>
      </c>
      <c r="J4853">
        <v>1</v>
      </c>
      <c r="K4853" t="s">
        <v>32</v>
      </c>
      <c r="L4853">
        <v>0</v>
      </c>
      <c r="M4853" t="s">
        <v>32</v>
      </c>
      <c r="N4853">
        <v>2012</v>
      </c>
      <c r="O4853">
        <v>1728</v>
      </c>
      <c r="P4853">
        <v>1560615</v>
      </c>
      <c r="Q4853">
        <v>294</v>
      </c>
      <c r="R4853">
        <v>1491500</v>
      </c>
      <c r="S4853">
        <v>4889</v>
      </c>
      <c r="T4853">
        <v>318322</v>
      </c>
      <c r="U4853">
        <v>1434</v>
      </c>
      <c r="V4853">
        <v>69115</v>
      </c>
      <c r="W4853">
        <v>14.6</v>
      </c>
      <c r="X4853">
        <v>3.3</v>
      </c>
      <c r="Y4853">
        <v>23.2</v>
      </c>
      <c r="Z4853">
        <v>3.8</v>
      </c>
      <c r="AA4853">
        <v>4</v>
      </c>
      <c r="AB4853">
        <v>2.8</v>
      </c>
      <c r="AC4853">
        <v>15.9</v>
      </c>
      <c r="AD4853">
        <v>28.2</v>
      </c>
    </row>
    <row r="4854" spans="1:30" x14ac:dyDescent="0.45">
      <c r="A4854" t="s">
        <v>321</v>
      </c>
      <c r="B4854">
        <v>37100</v>
      </c>
      <c r="C4854" t="s">
        <v>734</v>
      </c>
      <c r="E4854">
        <v>52</v>
      </c>
      <c r="F4854" t="s">
        <v>47</v>
      </c>
      <c r="G4854" t="s">
        <v>48</v>
      </c>
      <c r="H4854">
        <v>1</v>
      </c>
      <c r="I4854" t="s">
        <v>32</v>
      </c>
      <c r="J4854">
        <v>1</v>
      </c>
      <c r="K4854" t="s">
        <v>32</v>
      </c>
      <c r="L4854">
        <v>0</v>
      </c>
      <c r="M4854" t="s">
        <v>32</v>
      </c>
      <c r="N4854">
        <v>2012</v>
      </c>
      <c r="O4854">
        <v>2546</v>
      </c>
      <c r="P4854">
        <v>5715789</v>
      </c>
      <c r="Q4854">
        <v>881</v>
      </c>
      <c r="R4854">
        <v>5605417</v>
      </c>
      <c r="S4854">
        <v>15583</v>
      </c>
      <c r="T4854">
        <v>1008529</v>
      </c>
      <c r="U4854">
        <v>1665</v>
      </c>
      <c r="V4854">
        <v>110372</v>
      </c>
      <c r="W4854">
        <v>9.4</v>
      </c>
      <c r="X4854">
        <v>5.2</v>
      </c>
      <c r="Y4854">
        <v>14.1</v>
      </c>
      <c r="Z4854">
        <v>5.5</v>
      </c>
      <c r="AA4854">
        <v>6.1</v>
      </c>
      <c r="AB4854">
        <v>5.6</v>
      </c>
      <c r="AC4854">
        <v>11.2</v>
      </c>
      <c r="AD4854">
        <v>21.1</v>
      </c>
    </row>
    <row r="4855" spans="1:30" x14ac:dyDescent="0.45">
      <c r="A4855" t="s">
        <v>321</v>
      </c>
      <c r="B4855">
        <v>37100</v>
      </c>
      <c r="C4855" t="s">
        <v>734</v>
      </c>
      <c r="E4855">
        <v>53</v>
      </c>
      <c r="F4855" t="s">
        <v>49</v>
      </c>
      <c r="H4855">
        <v>1</v>
      </c>
      <c r="I4855" t="s">
        <v>32</v>
      </c>
      <c r="J4855">
        <v>1</v>
      </c>
      <c r="K4855" t="s">
        <v>32</v>
      </c>
      <c r="L4855">
        <v>0</v>
      </c>
      <c r="M4855" t="s">
        <v>32</v>
      </c>
      <c r="N4855">
        <v>2012</v>
      </c>
      <c r="O4855">
        <v>7980</v>
      </c>
      <c r="P4855">
        <v>1722061</v>
      </c>
      <c r="Q4855">
        <v>951</v>
      </c>
      <c r="R4855">
        <v>979711</v>
      </c>
      <c r="S4855">
        <v>4467</v>
      </c>
      <c r="T4855">
        <v>200263</v>
      </c>
      <c r="U4855">
        <v>7029</v>
      </c>
      <c r="V4855">
        <v>742350</v>
      </c>
      <c r="W4855">
        <v>7.1</v>
      </c>
      <c r="X4855">
        <v>11.4</v>
      </c>
      <c r="Y4855">
        <v>15.5</v>
      </c>
      <c r="Z4855">
        <v>15.6</v>
      </c>
      <c r="AA4855">
        <v>17.899999999999999</v>
      </c>
      <c r="AB4855">
        <v>14.7</v>
      </c>
      <c r="AC4855">
        <v>7.7</v>
      </c>
      <c r="AD4855">
        <v>14.5</v>
      </c>
    </row>
    <row r="4856" spans="1:30" x14ac:dyDescent="0.45">
      <c r="A4856" t="s">
        <v>321</v>
      </c>
      <c r="B4856">
        <v>37100</v>
      </c>
      <c r="C4856" t="s">
        <v>734</v>
      </c>
      <c r="E4856">
        <v>54</v>
      </c>
      <c r="F4856" t="s">
        <v>50</v>
      </c>
      <c r="H4856">
        <v>1</v>
      </c>
      <c r="I4856" t="s">
        <v>32</v>
      </c>
      <c r="J4856">
        <v>1</v>
      </c>
      <c r="K4856" t="s">
        <v>32</v>
      </c>
      <c r="L4856">
        <v>0</v>
      </c>
      <c r="M4856" t="s">
        <v>32</v>
      </c>
      <c r="N4856">
        <v>2012</v>
      </c>
      <c r="O4856">
        <v>14238</v>
      </c>
      <c r="P4856">
        <v>6496305</v>
      </c>
      <c r="Q4856">
        <v>2679</v>
      </c>
      <c r="R4856">
        <v>5845341</v>
      </c>
      <c r="S4856">
        <v>25578</v>
      </c>
      <c r="T4856">
        <v>2256885</v>
      </c>
      <c r="U4856">
        <v>11559</v>
      </c>
      <c r="V4856">
        <v>650964</v>
      </c>
      <c r="W4856">
        <v>5.2</v>
      </c>
      <c r="X4856">
        <v>6.3</v>
      </c>
      <c r="Y4856">
        <v>8.9</v>
      </c>
      <c r="Z4856">
        <v>7.6</v>
      </c>
      <c r="AA4856">
        <v>10.8</v>
      </c>
      <c r="AB4856">
        <v>9.1</v>
      </c>
      <c r="AC4856">
        <v>5.0999999999999996</v>
      </c>
      <c r="AD4856">
        <v>11.4</v>
      </c>
    </row>
    <row r="4857" spans="1:30" x14ac:dyDescent="0.45">
      <c r="A4857" t="s">
        <v>321</v>
      </c>
      <c r="B4857">
        <v>37100</v>
      </c>
      <c r="C4857" t="s">
        <v>734</v>
      </c>
      <c r="E4857">
        <v>55</v>
      </c>
      <c r="F4857" t="s">
        <v>59</v>
      </c>
      <c r="H4857">
        <v>1</v>
      </c>
      <c r="I4857" t="s">
        <v>32</v>
      </c>
      <c r="J4857">
        <v>1</v>
      </c>
      <c r="K4857" t="s">
        <v>32</v>
      </c>
      <c r="L4857">
        <v>0</v>
      </c>
      <c r="M4857" t="s">
        <v>32</v>
      </c>
      <c r="N4857">
        <v>2012</v>
      </c>
      <c r="O4857">
        <v>86</v>
      </c>
      <c r="P4857">
        <v>406833</v>
      </c>
      <c r="Q4857">
        <v>86</v>
      </c>
      <c r="R4857">
        <v>406833</v>
      </c>
      <c r="S4857">
        <v>5149</v>
      </c>
      <c r="T4857">
        <v>542395</v>
      </c>
      <c r="U4857">
        <v>0</v>
      </c>
      <c r="V4857">
        <v>0</v>
      </c>
      <c r="W4857">
        <v>34.5</v>
      </c>
      <c r="X4857">
        <v>6.9</v>
      </c>
      <c r="Y4857">
        <v>35.9</v>
      </c>
      <c r="Z4857">
        <v>7.2</v>
      </c>
      <c r="AA4857">
        <v>6.3</v>
      </c>
      <c r="AB4857">
        <v>6.1</v>
      </c>
      <c r="AC4857">
        <v>0</v>
      </c>
      <c r="AD4857">
        <v>0</v>
      </c>
    </row>
    <row r="4858" spans="1:30" x14ac:dyDescent="0.45">
      <c r="A4858" t="s">
        <v>321</v>
      </c>
      <c r="B4858">
        <v>37100</v>
      </c>
      <c r="C4858" t="s">
        <v>734</v>
      </c>
      <c r="E4858">
        <v>56</v>
      </c>
      <c r="F4858" t="s">
        <v>51</v>
      </c>
      <c r="H4858">
        <v>1</v>
      </c>
      <c r="I4858" t="s">
        <v>32</v>
      </c>
      <c r="J4858">
        <v>1</v>
      </c>
      <c r="K4858" t="s">
        <v>32</v>
      </c>
      <c r="L4858">
        <v>0</v>
      </c>
      <c r="M4858" t="s">
        <v>32</v>
      </c>
      <c r="N4858">
        <v>2012</v>
      </c>
      <c r="O4858">
        <v>5870</v>
      </c>
      <c r="P4858">
        <v>1665748</v>
      </c>
      <c r="Q4858">
        <v>1187</v>
      </c>
      <c r="R4858">
        <v>1521698</v>
      </c>
      <c r="S4858">
        <v>21297</v>
      </c>
      <c r="T4858">
        <v>692261</v>
      </c>
      <c r="U4858">
        <v>4683</v>
      </c>
      <c r="V4858">
        <v>144050</v>
      </c>
      <c r="W4858">
        <v>11.4</v>
      </c>
      <c r="X4858">
        <v>6.5</v>
      </c>
      <c r="Y4858">
        <v>18.600000000000001</v>
      </c>
      <c r="Z4858">
        <v>6.9</v>
      </c>
      <c r="AA4858">
        <v>11.1</v>
      </c>
      <c r="AB4858">
        <v>7</v>
      </c>
      <c r="AC4858">
        <v>10.3</v>
      </c>
      <c r="AD4858">
        <v>13.8</v>
      </c>
    </row>
    <row r="4859" spans="1:30" x14ac:dyDescent="0.45">
      <c r="A4859" t="s">
        <v>321</v>
      </c>
      <c r="B4859">
        <v>37100</v>
      </c>
      <c r="C4859" t="s">
        <v>734</v>
      </c>
      <c r="E4859">
        <v>61</v>
      </c>
      <c r="F4859" t="s">
        <v>52</v>
      </c>
      <c r="H4859">
        <v>1</v>
      </c>
      <c r="I4859" t="s">
        <v>32</v>
      </c>
      <c r="J4859">
        <v>1</v>
      </c>
      <c r="K4859" t="s">
        <v>32</v>
      </c>
      <c r="L4859">
        <v>0</v>
      </c>
      <c r="M4859" t="s">
        <v>32</v>
      </c>
      <c r="N4859">
        <v>2012</v>
      </c>
      <c r="O4859">
        <v>1734</v>
      </c>
      <c r="P4859">
        <v>389456</v>
      </c>
      <c r="Q4859">
        <v>302</v>
      </c>
      <c r="R4859">
        <v>369635</v>
      </c>
      <c r="S4859">
        <v>5651</v>
      </c>
      <c r="T4859">
        <v>164541</v>
      </c>
      <c r="U4859">
        <v>1432</v>
      </c>
      <c r="V4859">
        <v>19821</v>
      </c>
      <c r="W4859">
        <v>9.3000000000000007</v>
      </c>
      <c r="X4859">
        <v>14.1</v>
      </c>
      <c r="Y4859">
        <v>21.4</v>
      </c>
      <c r="Z4859">
        <v>15.3</v>
      </c>
      <c r="AA4859">
        <v>19.3</v>
      </c>
      <c r="AB4859">
        <v>17.3</v>
      </c>
      <c r="AC4859">
        <v>10.3</v>
      </c>
      <c r="AD4859">
        <v>16</v>
      </c>
    </row>
    <row r="4860" spans="1:30" x14ac:dyDescent="0.45">
      <c r="A4860" t="s">
        <v>321</v>
      </c>
      <c r="B4860">
        <v>37100</v>
      </c>
      <c r="C4860" t="s">
        <v>734</v>
      </c>
      <c r="E4860">
        <v>62</v>
      </c>
      <c r="F4860" t="s">
        <v>53</v>
      </c>
      <c r="H4860">
        <v>1</v>
      </c>
      <c r="I4860" t="s">
        <v>32</v>
      </c>
      <c r="J4860">
        <v>1</v>
      </c>
      <c r="K4860" t="s">
        <v>32</v>
      </c>
      <c r="L4860">
        <v>0</v>
      </c>
      <c r="M4860" t="s">
        <v>32</v>
      </c>
      <c r="N4860">
        <v>2012</v>
      </c>
      <c r="O4860">
        <v>7170</v>
      </c>
      <c r="P4860">
        <v>4241166</v>
      </c>
      <c r="Q4860">
        <v>2252</v>
      </c>
      <c r="R4860">
        <v>3937153</v>
      </c>
      <c r="S4860">
        <v>30691</v>
      </c>
      <c r="T4860">
        <v>1270646</v>
      </c>
      <c r="U4860">
        <v>4918</v>
      </c>
      <c r="V4860">
        <v>304013</v>
      </c>
      <c r="W4860">
        <v>6.1</v>
      </c>
      <c r="X4860">
        <v>16.100000000000001</v>
      </c>
      <c r="Y4860">
        <v>11.2</v>
      </c>
      <c r="Z4860">
        <v>18.399999999999999</v>
      </c>
      <c r="AA4860">
        <v>14.4</v>
      </c>
      <c r="AB4860">
        <v>10.1</v>
      </c>
      <c r="AC4860">
        <v>5.8</v>
      </c>
      <c r="AD4860">
        <v>22.7</v>
      </c>
    </row>
    <row r="4861" spans="1:30" x14ac:dyDescent="0.45">
      <c r="A4861" t="s">
        <v>321</v>
      </c>
      <c r="B4861">
        <v>37100</v>
      </c>
      <c r="C4861" t="s">
        <v>734</v>
      </c>
      <c r="E4861">
        <v>71</v>
      </c>
      <c r="F4861" t="s">
        <v>54</v>
      </c>
      <c r="H4861">
        <v>1</v>
      </c>
      <c r="I4861" t="s">
        <v>32</v>
      </c>
      <c r="J4861">
        <v>1</v>
      </c>
      <c r="K4861" t="s">
        <v>32</v>
      </c>
      <c r="L4861">
        <v>0</v>
      </c>
      <c r="M4861" t="s">
        <v>32</v>
      </c>
      <c r="N4861">
        <v>2012</v>
      </c>
      <c r="O4861">
        <v>3758</v>
      </c>
      <c r="P4861">
        <v>325759</v>
      </c>
      <c r="Q4861">
        <v>365</v>
      </c>
      <c r="R4861">
        <v>253522</v>
      </c>
      <c r="S4861">
        <v>3599</v>
      </c>
      <c r="T4861">
        <v>88639</v>
      </c>
      <c r="U4861">
        <v>3393</v>
      </c>
      <c r="V4861">
        <v>72237</v>
      </c>
      <c r="W4861">
        <v>7.3</v>
      </c>
      <c r="X4861">
        <v>8.1</v>
      </c>
      <c r="Y4861">
        <v>20</v>
      </c>
      <c r="Z4861">
        <v>12.8</v>
      </c>
      <c r="AA4861">
        <v>5.8</v>
      </c>
      <c r="AB4861">
        <v>14.7</v>
      </c>
      <c r="AC4861">
        <v>7</v>
      </c>
      <c r="AD4861">
        <v>18.399999999999999</v>
      </c>
    </row>
    <row r="4862" spans="1:30" x14ac:dyDescent="0.45">
      <c r="A4862" t="s">
        <v>321</v>
      </c>
      <c r="B4862">
        <v>37100</v>
      </c>
      <c r="C4862" t="s">
        <v>734</v>
      </c>
      <c r="E4862">
        <v>72</v>
      </c>
      <c r="F4862" t="s">
        <v>55</v>
      </c>
      <c r="H4862">
        <v>1</v>
      </c>
      <c r="I4862" t="s">
        <v>32</v>
      </c>
      <c r="J4862">
        <v>1</v>
      </c>
      <c r="K4862" t="s">
        <v>32</v>
      </c>
      <c r="L4862">
        <v>0</v>
      </c>
      <c r="M4862" t="s">
        <v>32</v>
      </c>
      <c r="N4862">
        <v>2012</v>
      </c>
      <c r="O4862">
        <v>2006</v>
      </c>
      <c r="P4862">
        <v>1841395</v>
      </c>
      <c r="Q4862">
        <v>1278</v>
      </c>
      <c r="R4862">
        <v>1806647</v>
      </c>
      <c r="S4862">
        <v>29498</v>
      </c>
      <c r="T4862">
        <v>502221</v>
      </c>
      <c r="U4862">
        <v>728</v>
      </c>
      <c r="V4862">
        <v>34748</v>
      </c>
      <c r="W4862">
        <v>13.5</v>
      </c>
      <c r="X4862">
        <v>17.7</v>
      </c>
      <c r="Y4862">
        <v>17.7</v>
      </c>
      <c r="Z4862">
        <v>18.7</v>
      </c>
      <c r="AA4862">
        <v>16.3</v>
      </c>
      <c r="AB4862">
        <v>17.399999999999999</v>
      </c>
      <c r="AC4862">
        <v>18.2</v>
      </c>
      <c r="AD4862">
        <v>36.200000000000003</v>
      </c>
    </row>
    <row r="4863" spans="1:30" x14ac:dyDescent="0.45">
      <c r="A4863" t="s">
        <v>321</v>
      </c>
      <c r="B4863">
        <v>37100</v>
      </c>
      <c r="C4863" t="s">
        <v>734</v>
      </c>
      <c r="E4863">
        <v>81</v>
      </c>
      <c r="F4863" t="s">
        <v>56</v>
      </c>
      <c r="G4863" t="s">
        <v>57</v>
      </c>
      <c r="H4863">
        <v>1</v>
      </c>
      <c r="I4863" t="s">
        <v>32</v>
      </c>
      <c r="J4863">
        <v>1</v>
      </c>
      <c r="K4863" t="s">
        <v>32</v>
      </c>
      <c r="L4863">
        <v>0</v>
      </c>
      <c r="M4863" t="s">
        <v>32</v>
      </c>
      <c r="N4863">
        <v>2012</v>
      </c>
      <c r="O4863">
        <v>9422</v>
      </c>
      <c r="P4863">
        <v>782080</v>
      </c>
      <c r="Q4863">
        <v>943</v>
      </c>
      <c r="R4863">
        <v>534824</v>
      </c>
      <c r="S4863">
        <v>6595</v>
      </c>
      <c r="T4863">
        <v>179316</v>
      </c>
      <c r="U4863">
        <v>8480</v>
      </c>
      <c r="V4863">
        <v>247257</v>
      </c>
      <c r="W4863">
        <v>2.6</v>
      </c>
      <c r="X4863">
        <v>19.7</v>
      </c>
      <c r="Y4863">
        <v>18.3</v>
      </c>
      <c r="Z4863">
        <v>30.7</v>
      </c>
      <c r="AA4863">
        <v>33.5</v>
      </c>
      <c r="AB4863">
        <v>34.5</v>
      </c>
      <c r="AC4863">
        <v>3.5</v>
      </c>
      <c r="AD4863">
        <v>5.3</v>
      </c>
    </row>
    <row r="4864" spans="1:30" x14ac:dyDescent="0.45">
      <c r="A4864" t="s">
        <v>322</v>
      </c>
      <c r="B4864">
        <v>37340</v>
      </c>
      <c r="C4864" t="s">
        <v>735</v>
      </c>
      <c r="E4864">
        <v>0</v>
      </c>
      <c r="F4864" t="s">
        <v>31</v>
      </c>
      <c r="H4864">
        <v>1</v>
      </c>
      <c r="I4864" t="s">
        <v>32</v>
      </c>
      <c r="J4864">
        <v>1</v>
      </c>
      <c r="K4864" t="s">
        <v>32</v>
      </c>
      <c r="L4864">
        <v>0</v>
      </c>
      <c r="M4864" t="s">
        <v>32</v>
      </c>
      <c r="N4864">
        <v>2012</v>
      </c>
      <c r="O4864">
        <v>44670</v>
      </c>
      <c r="P4864">
        <v>29111121</v>
      </c>
      <c r="Q4864">
        <v>10440</v>
      </c>
      <c r="R4864">
        <v>27928685</v>
      </c>
      <c r="S4864">
        <v>159907</v>
      </c>
      <c r="T4864">
        <v>6459642</v>
      </c>
      <c r="U4864">
        <v>34230</v>
      </c>
      <c r="V4864">
        <v>1182436</v>
      </c>
      <c r="W4864">
        <v>2.1</v>
      </c>
      <c r="X4864">
        <v>2.9</v>
      </c>
      <c r="Y4864">
        <v>6.8</v>
      </c>
      <c r="Z4864">
        <v>3.3</v>
      </c>
      <c r="AA4864">
        <v>2.6</v>
      </c>
      <c r="AB4864">
        <v>2</v>
      </c>
      <c r="AC4864">
        <v>2.4</v>
      </c>
      <c r="AD4864">
        <v>9.6</v>
      </c>
    </row>
    <row r="4865" spans="1:30" x14ac:dyDescent="0.45">
      <c r="A4865" t="s">
        <v>322</v>
      </c>
      <c r="B4865">
        <v>37340</v>
      </c>
      <c r="C4865" t="s">
        <v>735</v>
      </c>
      <c r="E4865">
        <v>11</v>
      </c>
      <c r="F4865" t="s">
        <v>33</v>
      </c>
      <c r="G4865" t="s">
        <v>34</v>
      </c>
      <c r="H4865">
        <v>1</v>
      </c>
      <c r="I4865" t="s">
        <v>32</v>
      </c>
      <c r="J4865">
        <v>1</v>
      </c>
      <c r="K4865" t="s">
        <v>32</v>
      </c>
      <c r="L4865">
        <v>0</v>
      </c>
      <c r="M4865" t="s">
        <v>32</v>
      </c>
      <c r="N4865">
        <v>2012</v>
      </c>
      <c r="O4865">
        <v>283</v>
      </c>
      <c r="P4865">
        <v>8063</v>
      </c>
      <c r="Q4865">
        <v>28</v>
      </c>
      <c r="U4865">
        <v>255</v>
      </c>
      <c r="V4865">
        <v>7125</v>
      </c>
      <c r="W4865">
        <v>28.7</v>
      </c>
      <c r="X4865">
        <v>34.799999999999997</v>
      </c>
      <c r="Y4865">
        <v>100</v>
      </c>
      <c r="AC4865">
        <v>28.6</v>
      </c>
      <c r="AD4865">
        <v>34</v>
      </c>
    </row>
    <row r="4866" spans="1:30" x14ac:dyDescent="0.45">
      <c r="A4866" t="s">
        <v>322</v>
      </c>
      <c r="B4866">
        <v>37340</v>
      </c>
      <c r="C4866" t="s">
        <v>735</v>
      </c>
      <c r="E4866">
        <v>23</v>
      </c>
      <c r="F4866" t="s">
        <v>37</v>
      </c>
      <c r="H4866">
        <v>1</v>
      </c>
      <c r="I4866" t="s">
        <v>32</v>
      </c>
      <c r="J4866">
        <v>1</v>
      </c>
      <c r="K4866" t="s">
        <v>32</v>
      </c>
      <c r="L4866">
        <v>0</v>
      </c>
      <c r="M4866" t="s">
        <v>32</v>
      </c>
      <c r="N4866">
        <v>2012</v>
      </c>
      <c r="O4866">
        <v>3957</v>
      </c>
      <c r="P4866">
        <v>1250374</v>
      </c>
      <c r="Q4866">
        <v>1331</v>
      </c>
      <c r="R4866">
        <v>1166891</v>
      </c>
      <c r="S4866">
        <v>5960</v>
      </c>
      <c r="T4866">
        <v>247631</v>
      </c>
      <c r="U4866">
        <v>2626</v>
      </c>
      <c r="V4866">
        <v>83483</v>
      </c>
      <c r="W4866">
        <v>9</v>
      </c>
      <c r="X4866">
        <v>14.8</v>
      </c>
      <c r="Y4866">
        <v>14.4</v>
      </c>
      <c r="Z4866">
        <v>16.600000000000001</v>
      </c>
      <c r="AA4866">
        <v>10.9</v>
      </c>
      <c r="AB4866">
        <v>20</v>
      </c>
      <c r="AC4866">
        <v>12.1</v>
      </c>
      <c r="AD4866">
        <v>17.399999999999999</v>
      </c>
    </row>
    <row r="4867" spans="1:30" x14ac:dyDescent="0.45">
      <c r="A4867" t="s">
        <v>322</v>
      </c>
      <c r="B4867">
        <v>37340</v>
      </c>
      <c r="C4867" t="s">
        <v>735</v>
      </c>
      <c r="E4867" t="s">
        <v>38</v>
      </c>
      <c r="F4867" t="s">
        <v>39</v>
      </c>
      <c r="H4867">
        <v>1</v>
      </c>
      <c r="I4867" t="s">
        <v>32</v>
      </c>
      <c r="J4867">
        <v>1</v>
      </c>
      <c r="K4867" t="s">
        <v>32</v>
      </c>
      <c r="L4867">
        <v>0</v>
      </c>
      <c r="M4867" t="s">
        <v>32</v>
      </c>
      <c r="N4867">
        <v>2012</v>
      </c>
      <c r="O4867">
        <v>986</v>
      </c>
      <c r="P4867">
        <v>5358281</v>
      </c>
      <c r="Q4867">
        <v>384</v>
      </c>
      <c r="R4867">
        <v>5341883</v>
      </c>
      <c r="S4867">
        <v>18304</v>
      </c>
      <c r="T4867">
        <v>1246363</v>
      </c>
      <c r="U4867">
        <v>603</v>
      </c>
      <c r="V4867">
        <v>16399</v>
      </c>
      <c r="W4867">
        <v>10.4</v>
      </c>
      <c r="X4867">
        <v>3</v>
      </c>
      <c r="Y4867">
        <v>13.1</v>
      </c>
      <c r="Z4867">
        <v>3.1</v>
      </c>
      <c r="AA4867">
        <v>5.4</v>
      </c>
      <c r="AB4867">
        <v>4</v>
      </c>
      <c r="AC4867">
        <v>11.9</v>
      </c>
      <c r="AD4867">
        <v>12.7</v>
      </c>
    </row>
    <row r="4868" spans="1:30" x14ac:dyDescent="0.45">
      <c r="A4868" t="s">
        <v>322</v>
      </c>
      <c r="B4868">
        <v>37340</v>
      </c>
      <c r="C4868" t="s">
        <v>735</v>
      </c>
      <c r="E4868">
        <v>42</v>
      </c>
      <c r="F4868" t="s">
        <v>40</v>
      </c>
      <c r="H4868">
        <v>1</v>
      </c>
      <c r="I4868" t="s">
        <v>32</v>
      </c>
      <c r="J4868">
        <v>1</v>
      </c>
      <c r="K4868" t="s">
        <v>32</v>
      </c>
      <c r="L4868">
        <v>0</v>
      </c>
      <c r="M4868" t="s">
        <v>32</v>
      </c>
      <c r="N4868">
        <v>2012</v>
      </c>
      <c r="O4868">
        <v>1192</v>
      </c>
      <c r="P4868">
        <v>2280728</v>
      </c>
      <c r="Q4868">
        <v>551</v>
      </c>
      <c r="R4868">
        <v>2253241</v>
      </c>
      <c r="S4868">
        <v>3858</v>
      </c>
      <c r="T4868">
        <v>178133</v>
      </c>
      <c r="U4868">
        <v>642</v>
      </c>
      <c r="V4868">
        <v>27487</v>
      </c>
      <c r="W4868">
        <v>17.2</v>
      </c>
      <c r="X4868">
        <v>31.1</v>
      </c>
      <c r="Y4868">
        <v>15.4</v>
      </c>
      <c r="Z4868">
        <v>32.6</v>
      </c>
      <c r="AA4868">
        <v>13.3</v>
      </c>
      <c r="AB4868">
        <v>8.8000000000000007</v>
      </c>
      <c r="AC4868">
        <v>22.8</v>
      </c>
      <c r="AD4868">
        <v>36.299999999999997</v>
      </c>
    </row>
    <row r="4869" spans="1:30" x14ac:dyDescent="0.45">
      <c r="A4869" t="s">
        <v>322</v>
      </c>
      <c r="B4869">
        <v>37340</v>
      </c>
      <c r="C4869" t="s">
        <v>735</v>
      </c>
      <c r="E4869" t="s">
        <v>41</v>
      </c>
      <c r="F4869" t="s">
        <v>42</v>
      </c>
      <c r="H4869">
        <v>1</v>
      </c>
      <c r="I4869" t="s">
        <v>32</v>
      </c>
      <c r="J4869">
        <v>1</v>
      </c>
      <c r="K4869" t="s">
        <v>32</v>
      </c>
      <c r="L4869">
        <v>0</v>
      </c>
      <c r="M4869" t="s">
        <v>32</v>
      </c>
      <c r="N4869">
        <v>2012</v>
      </c>
      <c r="O4869">
        <v>4415</v>
      </c>
      <c r="P4869">
        <v>6313362</v>
      </c>
      <c r="Q4869">
        <v>1403</v>
      </c>
      <c r="R4869">
        <v>6172788</v>
      </c>
      <c r="S4869">
        <v>25371</v>
      </c>
      <c r="T4869">
        <v>587833</v>
      </c>
      <c r="U4869">
        <v>3012</v>
      </c>
      <c r="V4869">
        <v>140574</v>
      </c>
      <c r="W4869">
        <v>8.8000000000000007</v>
      </c>
      <c r="X4869">
        <v>5.0999999999999996</v>
      </c>
      <c r="Y4869">
        <v>11</v>
      </c>
      <c r="Z4869">
        <v>5.4</v>
      </c>
      <c r="AA4869">
        <v>6.3</v>
      </c>
      <c r="AB4869">
        <v>6.7</v>
      </c>
      <c r="AC4869">
        <v>10.199999999999999</v>
      </c>
      <c r="AD4869">
        <v>40</v>
      </c>
    </row>
    <row r="4870" spans="1:30" x14ac:dyDescent="0.45">
      <c r="A4870" t="s">
        <v>322</v>
      </c>
      <c r="B4870">
        <v>37340</v>
      </c>
      <c r="C4870" t="s">
        <v>735</v>
      </c>
      <c r="E4870" t="s">
        <v>43</v>
      </c>
      <c r="F4870" t="s">
        <v>44</v>
      </c>
      <c r="G4870" t="s">
        <v>45</v>
      </c>
      <c r="H4870">
        <v>1</v>
      </c>
      <c r="I4870" t="s">
        <v>32</v>
      </c>
      <c r="J4870">
        <v>1</v>
      </c>
      <c r="K4870" t="s">
        <v>32</v>
      </c>
      <c r="L4870">
        <v>0</v>
      </c>
      <c r="M4870" t="s">
        <v>32</v>
      </c>
      <c r="N4870">
        <v>2012</v>
      </c>
      <c r="O4870">
        <v>1523</v>
      </c>
      <c r="P4870">
        <v>966179</v>
      </c>
      <c r="Q4870">
        <v>278</v>
      </c>
      <c r="R4870">
        <v>894159</v>
      </c>
      <c r="S4870">
        <v>4768</v>
      </c>
      <c r="T4870">
        <v>233429</v>
      </c>
      <c r="U4870">
        <v>1245</v>
      </c>
      <c r="V4870">
        <v>72020</v>
      </c>
      <c r="W4870">
        <v>12.5</v>
      </c>
      <c r="X4870">
        <v>7.5</v>
      </c>
      <c r="Y4870">
        <v>25.6</v>
      </c>
      <c r="Z4870">
        <v>7.9</v>
      </c>
      <c r="AA4870">
        <v>8.3000000000000007</v>
      </c>
      <c r="AB4870">
        <v>6.4</v>
      </c>
      <c r="AC4870">
        <v>13.9</v>
      </c>
      <c r="AD4870">
        <v>25.2</v>
      </c>
    </row>
    <row r="4871" spans="1:30" x14ac:dyDescent="0.45">
      <c r="A4871" t="s">
        <v>322</v>
      </c>
      <c r="B4871">
        <v>37340</v>
      </c>
      <c r="C4871" t="s">
        <v>735</v>
      </c>
      <c r="E4871">
        <v>51</v>
      </c>
      <c r="F4871" t="s">
        <v>46</v>
      </c>
      <c r="H4871">
        <v>1</v>
      </c>
      <c r="I4871" t="s">
        <v>32</v>
      </c>
      <c r="J4871">
        <v>1</v>
      </c>
      <c r="K4871" t="s">
        <v>32</v>
      </c>
      <c r="L4871">
        <v>0</v>
      </c>
      <c r="M4871" t="s">
        <v>32</v>
      </c>
      <c r="N4871">
        <v>2012</v>
      </c>
      <c r="O4871">
        <v>528</v>
      </c>
      <c r="P4871">
        <v>992606</v>
      </c>
      <c r="Q4871">
        <v>159</v>
      </c>
      <c r="R4871">
        <v>982592</v>
      </c>
      <c r="S4871">
        <v>3294</v>
      </c>
      <c r="T4871">
        <v>184128</v>
      </c>
      <c r="U4871">
        <v>369</v>
      </c>
      <c r="V4871">
        <v>10014</v>
      </c>
      <c r="W4871">
        <v>19.7</v>
      </c>
      <c r="X4871">
        <v>4.8</v>
      </c>
      <c r="Y4871">
        <v>14.8</v>
      </c>
      <c r="Z4871">
        <v>4.9000000000000004</v>
      </c>
      <c r="AA4871">
        <v>13.3</v>
      </c>
      <c r="AB4871">
        <v>13</v>
      </c>
      <c r="AC4871">
        <v>27.8</v>
      </c>
      <c r="AD4871">
        <v>20.8</v>
      </c>
    </row>
    <row r="4872" spans="1:30" x14ac:dyDescent="0.45">
      <c r="A4872" t="s">
        <v>322</v>
      </c>
      <c r="B4872">
        <v>37340</v>
      </c>
      <c r="C4872" t="s">
        <v>735</v>
      </c>
      <c r="E4872">
        <v>52</v>
      </c>
      <c r="F4872" t="s">
        <v>47</v>
      </c>
      <c r="G4872" t="s">
        <v>48</v>
      </c>
      <c r="H4872">
        <v>1</v>
      </c>
      <c r="I4872" t="s">
        <v>32</v>
      </c>
      <c r="J4872">
        <v>1</v>
      </c>
      <c r="K4872" t="s">
        <v>32</v>
      </c>
      <c r="L4872">
        <v>0</v>
      </c>
      <c r="M4872" t="s">
        <v>32</v>
      </c>
      <c r="N4872">
        <v>2012</v>
      </c>
      <c r="O4872">
        <v>1559</v>
      </c>
      <c r="P4872">
        <v>1606861</v>
      </c>
      <c r="Q4872">
        <v>466</v>
      </c>
      <c r="R4872">
        <v>1529582</v>
      </c>
      <c r="S4872">
        <v>5259</v>
      </c>
      <c r="T4872">
        <v>267547</v>
      </c>
      <c r="U4872">
        <v>1093</v>
      </c>
      <c r="V4872">
        <v>77279</v>
      </c>
      <c r="W4872">
        <v>10.9</v>
      </c>
      <c r="X4872">
        <v>21.5</v>
      </c>
      <c r="Y4872">
        <v>20.9</v>
      </c>
      <c r="Z4872">
        <v>23.5</v>
      </c>
      <c r="AA4872">
        <v>16.2</v>
      </c>
      <c r="AB4872">
        <v>14.7</v>
      </c>
      <c r="AC4872">
        <v>16.100000000000001</v>
      </c>
      <c r="AD4872">
        <v>27.9</v>
      </c>
    </row>
    <row r="4873" spans="1:30" x14ac:dyDescent="0.45">
      <c r="A4873" t="s">
        <v>322</v>
      </c>
      <c r="B4873">
        <v>37340</v>
      </c>
      <c r="C4873" t="s">
        <v>735</v>
      </c>
      <c r="E4873">
        <v>53</v>
      </c>
      <c r="F4873" t="s">
        <v>49</v>
      </c>
      <c r="H4873">
        <v>1</v>
      </c>
      <c r="I4873" t="s">
        <v>32</v>
      </c>
      <c r="J4873">
        <v>1</v>
      </c>
      <c r="K4873" t="s">
        <v>32</v>
      </c>
      <c r="L4873">
        <v>0</v>
      </c>
      <c r="M4873" t="s">
        <v>32</v>
      </c>
      <c r="N4873">
        <v>2012</v>
      </c>
      <c r="O4873">
        <v>4709</v>
      </c>
      <c r="P4873">
        <v>626999</v>
      </c>
      <c r="Q4873">
        <v>460</v>
      </c>
      <c r="R4873">
        <v>350716</v>
      </c>
      <c r="S4873">
        <v>1768</v>
      </c>
      <c r="T4873">
        <v>63353</v>
      </c>
      <c r="U4873">
        <v>4249</v>
      </c>
      <c r="V4873">
        <v>276283</v>
      </c>
      <c r="W4873">
        <v>6.5</v>
      </c>
      <c r="X4873">
        <v>15.3</v>
      </c>
      <c r="Y4873">
        <v>30.5</v>
      </c>
      <c r="Z4873">
        <v>29.1</v>
      </c>
      <c r="AA4873">
        <v>19.600000000000001</v>
      </c>
      <c r="AB4873">
        <v>24.1</v>
      </c>
      <c r="AC4873">
        <v>7.3</v>
      </c>
      <c r="AD4873">
        <v>21.6</v>
      </c>
    </row>
    <row r="4874" spans="1:30" x14ac:dyDescent="0.45">
      <c r="A4874" t="s">
        <v>322</v>
      </c>
      <c r="B4874">
        <v>37340</v>
      </c>
      <c r="C4874" t="s">
        <v>735</v>
      </c>
      <c r="E4874">
        <v>54</v>
      </c>
      <c r="F4874" t="s">
        <v>50</v>
      </c>
      <c r="H4874">
        <v>1</v>
      </c>
      <c r="I4874" t="s">
        <v>32</v>
      </c>
      <c r="J4874">
        <v>1</v>
      </c>
      <c r="K4874" t="s">
        <v>32</v>
      </c>
      <c r="L4874">
        <v>0</v>
      </c>
      <c r="M4874" t="s">
        <v>32</v>
      </c>
      <c r="N4874">
        <v>2012</v>
      </c>
      <c r="O4874">
        <v>6274</v>
      </c>
      <c r="P4874">
        <v>2650809</v>
      </c>
      <c r="Q4874">
        <v>1595</v>
      </c>
      <c r="R4874">
        <v>2497778</v>
      </c>
      <c r="S4874">
        <v>14360</v>
      </c>
      <c r="T4874">
        <v>974761</v>
      </c>
      <c r="U4874">
        <v>4679</v>
      </c>
      <c r="V4874">
        <v>153031</v>
      </c>
      <c r="W4874">
        <v>6.9</v>
      </c>
      <c r="X4874">
        <v>4.3</v>
      </c>
      <c r="Y4874">
        <v>13.4</v>
      </c>
      <c r="Z4874">
        <v>4.5</v>
      </c>
      <c r="AA4874">
        <v>6</v>
      </c>
      <c r="AB4874">
        <v>5.2</v>
      </c>
      <c r="AC4874">
        <v>7.1</v>
      </c>
      <c r="AD4874">
        <v>12.3</v>
      </c>
    </row>
    <row r="4875" spans="1:30" x14ac:dyDescent="0.45">
      <c r="A4875" t="s">
        <v>322</v>
      </c>
      <c r="B4875">
        <v>37340</v>
      </c>
      <c r="C4875" t="s">
        <v>735</v>
      </c>
      <c r="E4875">
        <v>55</v>
      </c>
      <c r="F4875" t="s">
        <v>59</v>
      </c>
      <c r="H4875">
        <v>1</v>
      </c>
      <c r="I4875" t="s">
        <v>32</v>
      </c>
      <c r="J4875">
        <v>1</v>
      </c>
      <c r="K4875" t="s">
        <v>32</v>
      </c>
      <c r="L4875">
        <v>0</v>
      </c>
      <c r="M4875" t="s">
        <v>32</v>
      </c>
      <c r="N4875">
        <v>2012</v>
      </c>
      <c r="O4875">
        <v>55</v>
      </c>
      <c r="P4875">
        <v>156708</v>
      </c>
      <c r="Q4875">
        <v>55</v>
      </c>
      <c r="R4875">
        <v>156708</v>
      </c>
      <c r="S4875">
        <v>2183</v>
      </c>
      <c r="T4875">
        <v>183866</v>
      </c>
      <c r="U4875">
        <v>0</v>
      </c>
      <c r="V4875">
        <v>0</v>
      </c>
      <c r="W4875">
        <v>31.2</v>
      </c>
      <c r="X4875">
        <v>4.7</v>
      </c>
      <c r="Y4875">
        <v>32.5</v>
      </c>
      <c r="Z4875">
        <v>4.9000000000000004</v>
      </c>
      <c r="AA4875">
        <v>4.8</v>
      </c>
      <c r="AB4875">
        <v>5.8</v>
      </c>
      <c r="AC4875">
        <v>0</v>
      </c>
      <c r="AD4875">
        <v>0</v>
      </c>
    </row>
    <row r="4876" spans="1:30" x14ac:dyDescent="0.45">
      <c r="A4876" t="s">
        <v>322</v>
      </c>
      <c r="B4876">
        <v>37340</v>
      </c>
      <c r="C4876" t="s">
        <v>735</v>
      </c>
      <c r="E4876">
        <v>56</v>
      </c>
      <c r="F4876" t="s">
        <v>51</v>
      </c>
      <c r="H4876">
        <v>1</v>
      </c>
      <c r="I4876" t="s">
        <v>32</v>
      </c>
      <c r="J4876">
        <v>1</v>
      </c>
      <c r="K4876" t="s">
        <v>32</v>
      </c>
      <c r="L4876">
        <v>0</v>
      </c>
      <c r="M4876" t="s">
        <v>32</v>
      </c>
      <c r="N4876">
        <v>2012</v>
      </c>
      <c r="O4876">
        <v>4268</v>
      </c>
      <c r="P4876">
        <v>1069556</v>
      </c>
      <c r="Q4876">
        <v>784</v>
      </c>
      <c r="R4876">
        <v>1011828</v>
      </c>
      <c r="S4876">
        <v>12930</v>
      </c>
      <c r="T4876">
        <v>439235</v>
      </c>
      <c r="U4876">
        <v>3484</v>
      </c>
      <c r="V4876">
        <v>57728</v>
      </c>
      <c r="W4876">
        <v>5.4</v>
      </c>
      <c r="X4876">
        <v>6.6</v>
      </c>
      <c r="Y4876">
        <v>15.6</v>
      </c>
      <c r="Z4876">
        <v>7.7</v>
      </c>
      <c r="AA4876">
        <v>12.1</v>
      </c>
      <c r="AB4876">
        <v>5.4</v>
      </c>
      <c r="AC4876">
        <v>4.9000000000000004</v>
      </c>
      <c r="AD4876">
        <v>18.100000000000001</v>
      </c>
    </row>
    <row r="4877" spans="1:30" x14ac:dyDescent="0.45">
      <c r="A4877" t="s">
        <v>322</v>
      </c>
      <c r="B4877">
        <v>37340</v>
      </c>
      <c r="C4877" t="s">
        <v>735</v>
      </c>
      <c r="E4877">
        <v>61</v>
      </c>
      <c r="F4877" t="s">
        <v>52</v>
      </c>
      <c r="H4877">
        <v>1</v>
      </c>
      <c r="I4877" t="s">
        <v>32</v>
      </c>
      <c r="J4877">
        <v>1</v>
      </c>
      <c r="K4877" t="s">
        <v>32</v>
      </c>
      <c r="L4877">
        <v>0</v>
      </c>
      <c r="M4877" t="s">
        <v>32</v>
      </c>
      <c r="N4877">
        <v>2012</v>
      </c>
      <c r="O4877">
        <v>969</v>
      </c>
      <c r="P4877">
        <v>310365</v>
      </c>
      <c r="Q4877">
        <v>154</v>
      </c>
      <c r="R4877">
        <v>298382</v>
      </c>
      <c r="S4877">
        <v>4972</v>
      </c>
      <c r="T4877">
        <v>121478</v>
      </c>
      <c r="U4877">
        <v>815</v>
      </c>
      <c r="V4877">
        <v>11983</v>
      </c>
      <c r="W4877">
        <v>18</v>
      </c>
      <c r="X4877">
        <v>6.4</v>
      </c>
      <c r="Y4877">
        <v>18.5</v>
      </c>
      <c r="Z4877">
        <v>6</v>
      </c>
      <c r="AA4877">
        <v>5.5</v>
      </c>
      <c r="AB4877">
        <v>4.4000000000000004</v>
      </c>
      <c r="AC4877">
        <v>18.100000000000001</v>
      </c>
      <c r="AD4877">
        <v>37.299999999999997</v>
      </c>
    </row>
    <row r="4878" spans="1:30" x14ac:dyDescent="0.45">
      <c r="A4878" t="s">
        <v>322</v>
      </c>
      <c r="B4878">
        <v>37340</v>
      </c>
      <c r="C4878" t="s">
        <v>735</v>
      </c>
      <c r="E4878">
        <v>62</v>
      </c>
      <c r="F4878" t="s">
        <v>53</v>
      </c>
      <c r="H4878">
        <v>1</v>
      </c>
      <c r="I4878" t="s">
        <v>32</v>
      </c>
      <c r="J4878">
        <v>1</v>
      </c>
      <c r="K4878" t="s">
        <v>32</v>
      </c>
      <c r="L4878">
        <v>0</v>
      </c>
      <c r="M4878" t="s">
        <v>32</v>
      </c>
      <c r="N4878">
        <v>2012</v>
      </c>
      <c r="O4878">
        <v>4668</v>
      </c>
      <c r="P4878">
        <v>3628484</v>
      </c>
      <c r="Q4878">
        <v>1209</v>
      </c>
      <c r="R4878">
        <v>3541318</v>
      </c>
      <c r="S4878">
        <v>29700</v>
      </c>
      <c r="T4878">
        <v>1273826</v>
      </c>
      <c r="U4878">
        <v>3459</v>
      </c>
      <c r="V4878">
        <v>87166</v>
      </c>
      <c r="W4878">
        <v>6.2</v>
      </c>
      <c r="X4878">
        <v>9.3000000000000007</v>
      </c>
      <c r="Y4878">
        <v>19.5</v>
      </c>
      <c r="Z4878">
        <v>9.9</v>
      </c>
      <c r="AA4878">
        <v>7.5</v>
      </c>
      <c r="AB4878">
        <v>10.1</v>
      </c>
      <c r="AC4878">
        <v>4.7</v>
      </c>
      <c r="AD4878">
        <v>12.6</v>
      </c>
    </row>
    <row r="4879" spans="1:30" x14ac:dyDescent="0.45">
      <c r="A4879" t="s">
        <v>322</v>
      </c>
      <c r="B4879">
        <v>37340</v>
      </c>
      <c r="C4879" t="s">
        <v>735</v>
      </c>
      <c r="E4879">
        <v>71</v>
      </c>
      <c r="F4879" t="s">
        <v>54</v>
      </c>
      <c r="H4879">
        <v>1</v>
      </c>
      <c r="I4879" t="s">
        <v>32</v>
      </c>
      <c r="J4879">
        <v>1</v>
      </c>
      <c r="K4879" t="s">
        <v>32</v>
      </c>
      <c r="L4879">
        <v>0</v>
      </c>
      <c r="M4879" t="s">
        <v>32</v>
      </c>
      <c r="N4879">
        <v>2012</v>
      </c>
      <c r="O4879">
        <v>2156</v>
      </c>
      <c r="P4879">
        <v>251368</v>
      </c>
      <c r="Q4879">
        <v>147</v>
      </c>
      <c r="R4879">
        <v>213781</v>
      </c>
      <c r="S4879">
        <v>3460</v>
      </c>
      <c r="T4879">
        <v>61206</v>
      </c>
      <c r="U4879">
        <v>2009</v>
      </c>
      <c r="V4879">
        <v>37587</v>
      </c>
      <c r="W4879">
        <v>10.5</v>
      </c>
      <c r="X4879">
        <v>14</v>
      </c>
      <c r="Y4879">
        <v>22.7</v>
      </c>
      <c r="Z4879">
        <v>15.5</v>
      </c>
      <c r="AA4879">
        <v>28.1</v>
      </c>
      <c r="AB4879">
        <v>18.8</v>
      </c>
      <c r="AC4879">
        <v>10.3</v>
      </c>
      <c r="AD4879">
        <v>17</v>
      </c>
    </row>
    <row r="4880" spans="1:30" x14ac:dyDescent="0.45">
      <c r="A4880" t="s">
        <v>322</v>
      </c>
      <c r="B4880">
        <v>37340</v>
      </c>
      <c r="C4880" t="s">
        <v>735</v>
      </c>
      <c r="E4880">
        <v>72</v>
      </c>
      <c r="F4880" t="s">
        <v>55</v>
      </c>
      <c r="H4880">
        <v>1</v>
      </c>
      <c r="I4880" t="s">
        <v>32</v>
      </c>
      <c r="J4880">
        <v>1</v>
      </c>
      <c r="K4880" t="s">
        <v>32</v>
      </c>
      <c r="L4880">
        <v>0</v>
      </c>
      <c r="M4880" t="s">
        <v>32</v>
      </c>
      <c r="N4880">
        <v>2012</v>
      </c>
      <c r="O4880">
        <v>1242</v>
      </c>
      <c r="P4880">
        <v>994323</v>
      </c>
      <c r="Q4880">
        <v>933</v>
      </c>
      <c r="R4880">
        <v>980311</v>
      </c>
      <c r="S4880">
        <v>20307</v>
      </c>
      <c r="T4880">
        <v>293846</v>
      </c>
      <c r="U4880">
        <v>309</v>
      </c>
      <c r="V4880">
        <v>14012</v>
      </c>
      <c r="W4880">
        <v>8.1</v>
      </c>
      <c r="X4880">
        <v>21.8</v>
      </c>
      <c r="Y4880">
        <v>12</v>
      </c>
      <c r="Z4880">
        <v>22.6</v>
      </c>
      <c r="AA4880">
        <v>21.5</v>
      </c>
      <c r="AB4880">
        <v>24</v>
      </c>
      <c r="AC4880">
        <v>13.9</v>
      </c>
      <c r="AD4880">
        <v>30.4</v>
      </c>
    </row>
    <row r="4881" spans="1:30" x14ac:dyDescent="0.45">
      <c r="A4881" t="s">
        <v>322</v>
      </c>
      <c r="B4881">
        <v>37340</v>
      </c>
      <c r="C4881" t="s">
        <v>735</v>
      </c>
      <c r="E4881">
        <v>81</v>
      </c>
      <c r="F4881" t="s">
        <v>56</v>
      </c>
      <c r="G4881" t="s">
        <v>57</v>
      </c>
      <c r="H4881">
        <v>1</v>
      </c>
      <c r="I4881" t="s">
        <v>32</v>
      </c>
      <c r="J4881">
        <v>1</v>
      </c>
      <c r="K4881" t="s">
        <v>32</v>
      </c>
      <c r="L4881">
        <v>0</v>
      </c>
      <c r="M4881" t="s">
        <v>32</v>
      </c>
      <c r="N4881">
        <v>2012</v>
      </c>
      <c r="O4881">
        <v>5953</v>
      </c>
      <c r="P4881">
        <v>333122</v>
      </c>
      <c r="Q4881">
        <v>591</v>
      </c>
      <c r="R4881">
        <v>223836</v>
      </c>
      <c r="S4881">
        <v>3057</v>
      </c>
      <c r="T4881">
        <v>74474</v>
      </c>
      <c r="U4881">
        <v>5362</v>
      </c>
      <c r="V4881">
        <v>109286</v>
      </c>
      <c r="W4881">
        <v>6.6</v>
      </c>
      <c r="X4881">
        <v>9.9</v>
      </c>
      <c r="Y4881">
        <v>18.899999999999999</v>
      </c>
      <c r="Z4881">
        <v>13.5</v>
      </c>
      <c r="AA4881">
        <v>21.8</v>
      </c>
      <c r="AB4881">
        <v>13.4</v>
      </c>
      <c r="AC4881">
        <v>6.2</v>
      </c>
      <c r="AD4881">
        <v>9.3000000000000007</v>
      </c>
    </row>
    <row r="4882" spans="1:30" x14ac:dyDescent="0.45">
      <c r="A4882" t="s">
        <v>323</v>
      </c>
      <c r="B4882">
        <v>37460</v>
      </c>
      <c r="C4882" t="s">
        <v>736</v>
      </c>
      <c r="E4882">
        <v>0</v>
      </c>
      <c r="F4882" t="s">
        <v>31</v>
      </c>
      <c r="H4882">
        <v>1</v>
      </c>
      <c r="I4882" t="s">
        <v>32</v>
      </c>
      <c r="J4882">
        <v>1</v>
      </c>
      <c r="K4882" t="s">
        <v>32</v>
      </c>
      <c r="L4882">
        <v>0</v>
      </c>
      <c r="M4882" t="s">
        <v>32</v>
      </c>
      <c r="N4882">
        <v>2012</v>
      </c>
      <c r="O4882">
        <v>13918</v>
      </c>
      <c r="P4882">
        <v>9562652</v>
      </c>
      <c r="Q4882">
        <v>3501</v>
      </c>
      <c r="R4882">
        <v>9083799</v>
      </c>
      <c r="S4882">
        <v>52729</v>
      </c>
      <c r="T4882">
        <v>1789336</v>
      </c>
      <c r="U4882">
        <v>10417</v>
      </c>
      <c r="V4882">
        <v>478853</v>
      </c>
      <c r="W4882">
        <v>5</v>
      </c>
      <c r="X4882">
        <v>3.8</v>
      </c>
      <c r="Y4882">
        <v>5.9</v>
      </c>
      <c r="Z4882">
        <v>4.3</v>
      </c>
      <c r="AA4882">
        <v>5.2</v>
      </c>
      <c r="AB4882">
        <v>9.3000000000000007</v>
      </c>
      <c r="AC4882">
        <v>6.1</v>
      </c>
      <c r="AD4882">
        <v>11.7</v>
      </c>
    </row>
    <row r="4883" spans="1:30" x14ac:dyDescent="0.45">
      <c r="A4883" t="s">
        <v>323</v>
      </c>
      <c r="B4883">
        <v>37460</v>
      </c>
      <c r="C4883" t="s">
        <v>736</v>
      </c>
      <c r="E4883">
        <v>11</v>
      </c>
      <c r="F4883" t="s">
        <v>33</v>
      </c>
      <c r="G4883" t="s">
        <v>34</v>
      </c>
      <c r="H4883">
        <v>1</v>
      </c>
      <c r="I4883" t="s">
        <v>32</v>
      </c>
      <c r="J4883">
        <v>1</v>
      </c>
      <c r="K4883" t="s">
        <v>32</v>
      </c>
      <c r="L4883">
        <v>0</v>
      </c>
      <c r="M4883" t="s">
        <v>32</v>
      </c>
      <c r="N4883">
        <v>2012</v>
      </c>
      <c r="O4883">
        <v>289</v>
      </c>
      <c r="P4883">
        <v>40335</v>
      </c>
      <c r="Q4883">
        <v>34</v>
      </c>
      <c r="R4883">
        <v>20405</v>
      </c>
      <c r="S4883">
        <v>130</v>
      </c>
      <c r="T4883">
        <v>3347</v>
      </c>
      <c r="U4883">
        <v>255</v>
      </c>
      <c r="V4883">
        <v>19930</v>
      </c>
      <c r="W4883">
        <v>25.6</v>
      </c>
      <c r="X4883">
        <v>27.9</v>
      </c>
      <c r="Y4883">
        <v>82.3</v>
      </c>
      <c r="Z4883">
        <v>32.9</v>
      </c>
      <c r="AA4883">
        <v>69.5</v>
      </c>
      <c r="AB4883">
        <v>38.5</v>
      </c>
      <c r="AC4883">
        <v>26.2</v>
      </c>
      <c r="AD4883">
        <v>37.1</v>
      </c>
    </row>
    <row r="4884" spans="1:30" x14ac:dyDescent="0.45">
      <c r="A4884" t="s">
        <v>323</v>
      </c>
      <c r="B4884">
        <v>37460</v>
      </c>
      <c r="C4884" t="s">
        <v>736</v>
      </c>
      <c r="E4884">
        <v>23</v>
      </c>
      <c r="F4884" t="s">
        <v>37</v>
      </c>
      <c r="H4884">
        <v>1</v>
      </c>
      <c r="I4884" t="s">
        <v>32</v>
      </c>
      <c r="J4884">
        <v>1</v>
      </c>
      <c r="K4884" t="s">
        <v>32</v>
      </c>
      <c r="L4884">
        <v>0</v>
      </c>
      <c r="M4884" t="s">
        <v>32</v>
      </c>
      <c r="N4884">
        <v>2012</v>
      </c>
      <c r="O4884">
        <v>1242</v>
      </c>
      <c r="P4884">
        <v>594174</v>
      </c>
      <c r="Q4884">
        <v>310</v>
      </c>
      <c r="U4884">
        <v>932</v>
      </c>
      <c r="V4884">
        <v>63426</v>
      </c>
      <c r="W4884">
        <v>16.100000000000001</v>
      </c>
      <c r="X4884">
        <v>46</v>
      </c>
      <c r="Y4884">
        <v>32.4</v>
      </c>
      <c r="AC4884">
        <v>21</v>
      </c>
      <c r="AD4884">
        <v>37.700000000000003</v>
      </c>
    </row>
    <row r="4885" spans="1:30" x14ac:dyDescent="0.45">
      <c r="A4885" t="s">
        <v>323</v>
      </c>
      <c r="B4885">
        <v>37460</v>
      </c>
      <c r="C4885" t="s">
        <v>736</v>
      </c>
      <c r="E4885" t="s">
        <v>38</v>
      </c>
      <c r="F4885" t="s">
        <v>39</v>
      </c>
      <c r="H4885">
        <v>1</v>
      </c>
      <c r="I4885" t="s">
        <v>32</v>
      </c>
      <c r="J4885">
        <v>1</v>
      </c>
      <c r="K4885" t="s">
        <v>32</v>
      </c>
      <c r="L4885">
        <v>0</v>
      </c>
      <c r="M4885" t="s">
        <v>32</v>
      </c>
      <c r="N4885">
        <v>2012</v>
      </c>
      <c r="O4885">
        <v>324</v>
      </c>
      <c r="P4885">
        <v>1555017</v>
      </c>
      <c r="Q4885">
        <v>136</v>
      </c>
      <c r="R4885">
        <v>1547292</v>
      </c>
      <c r="S4885">
        <v>4144</v>
      </c>
      <c r="T4885">
        <v>203136</v>
      </c>
      <c r="U4885">
        <v>188</v>
      </c>
      <c r="V4885">
        <v>7726</v>
      </c>
      <c r="W4885">
        <v>33.4</v>
      </c>
      <c r="X4885">
        <v>5.0999999999999996</v>
      </c>
      <c r="Y4885">
        <v>30.8</v>
      </c>
      <c r="Z4885">
        <v>5.4</v>
      </c>
      <c r="AA4885">
        <v>6.6</v>
      </c>
      <c r="AB4885">
        <v>5.5</v>
      </c>
      <c r="AC4885">
        <v>45.6</v>
      </c>
      <c r="AD4885">
        <v>28.1</v>
      </c>
    </row>
    <row r="4886" spans="1:30" x14ac:dyDescent="0.45">
      <c r="A4886" t="s">
        <v>323</v>
      </c>
      <c r="B4886">
        <v>37460</v>
      </c>
      <c r="C4886" t="s">
        <v>736</v>
      </c>
      <c r="E4886">
        <v>42</v>
      </c>
      <c r="F4886" t="s">
        <v>40</v>
      </c>
      <c r="H4886">
        <v>1</v>
      </c>
      <c r="I4886" t="s">
        <v>32</v>
      </c>
      <c r="J4886">
        <v>1</v>
      </c>
      <c r="K4886" t="s">
        <v>32</v>
      </c>
      <c r="L4886">
        <v>0</v>
      </c>
      <c r="M4886" t="s">
        <v>32</v>
      </c>
      <c r="N4886">
        <v>2012</v>
      </c>
      <c r="O4886">
        <v>279</v>
      </c>
      <c r="P4886">
        <v>694559</v>
      </c>
      <c r="Q4886">
        <v>179</v>
      </c>
      <c r="R4886">
        <v>690279</v>
      </c>
      <c r="S4886">
        <v>1434</v>
      </c>
      <c r="T4886">
        <v>58436</v>
      </c>
      <c r="U4886">
        <v>100</v>
      </c>
      <c r="V4886">
        <v>4280</v>
      </c>
      <c r="W4886">
        <v>17.100000000000001</v>
      </c>
      <c r="X4886">
        <v>13.1</v>
      </c>
      <c r="Y4886">
        <v>29.7</v>
      </c>
      <c r="Z4886">
        <v>13.8</v>
      </c>
      <c r="AA4886">
        <v>15.6</v>
      </c>
      <c r="AB4886">
        <v>12.9</v>
      </c>
      <c r="AC4886">
        <v>36.200000000000003</v>
      </c>
      <c r="AD4886">
        <v>30.4</v>
      </c>
    </row>
    <row r="4887" spans="1:30" x14ac:dyDescent="0.45">
      <c r="A4887" t="s">
        <v>323</v>
      </c>
      <c r="B4887">
        <v>37460</v>
      </c>
      <c r="C4887" t="s">
        <v>736</v>
      </c>
      <c r="E4887" t="s">
        <v>41</v>
      </c>
      <c r="F4887" t="s">
        <v>42</v>
      </c>
      <c r="H4887">
        <v>1</v>
      </c>
      <c r="I4887" t="s">
        <v>32</v>
      </c>
      <c r="J4887">
        <v>1</v>
      </c>
      <c r="K4887" t="s">
        <v>32</v>
      </c>
      <c r="L4887">
        <v>0</v>
      </c>
      <c r="M4887" t="s">
        <v>32</v>
      </c>
      <c r="N4887">
        <v>2012</v>
      </c>
      <c r="O4887">
        <v>1404</v>
      </c>
      <c r="P4887">
        <v>2574198</v>
      </c>
      <c r="Q4887">
        <v>579</v>
      </c>
      <c r="R4887">
        <v>2543493</v>
      </c>
      <c r="S4887">
        <v>10344</v>
      </c>
      <c r="T4887">
        <v>240768</v>
      </c>
      <c r="U4887">
        <v>826</v>
      </c>
      <c r="V4887">
        <v>30705</v>
      </c>
      <c r="W4887">
        <v>11.3</v>
      </c>
      <c r="X4887">
        <v>3.4</v>
      </c>
      <c r="Y4887">
        <v>10.7</v>
      </c>
      <c r="Z4887">
        <v>3.7</v>
      </c>
      <c r="AA4887">
        <v>5.3</v>
      </c>
      <c r="AB4887">
        <v>5.3</v>
      </c>
      <c r="AC4887">
        <v>17.7</v>
      </c>
      <c r="AD4887">
        <v>28.5</v>
      </c>
    </row>
    <row r="4888" spans="1:30" x14ac:dyDescent="0.45">
      <c r="A4888" t="s">
        <v>323</v>
      </c>
      <c r="B4888">
        <v>37460</v>
      </c>
      <c r="C4888" t="s">
        <v>736</v>
      </c>
      <c r="E4888" t="s">
        <v>43</v>
      </c>
      <c r="F4888" t="s">
        <v>44</v>
      </c>
      <c r="G4888" t="s">
        <v>45</v>
      </c>
      <c r="H4888">
        <v>1</v>
      </c>
      <c r="I4888" t="s">
        <v>32</v>
      </c>
      <c r="J4888">
        <v>1</v>
      </c>
      <c r="K4888" t="s">
        <v>32</v>
      </c>
      <c r="L4888">
        <v>0</v>
      </c>
      <c r="M4888" t="s">
        <v>32</v>
      </c>
      <c r="N4888">
        <v>2012</v>
      </c>
      <c r="O4888">
        <v>416</v>
      </c>
      <c r="P4888">
        <v>224977</v>
      </c>
      <c r="Q4888">
        <v>89</v>
      </c>
      <c r="R4888">
        <v>206555</v>
      </c>
      <c r="S4888">
        <v>1180</v>
      </c>
      <c r="T4888">
        <v>51907</v>
      </c>
      <c r="U4888">
        <v>327</v>
      </c>
      <c r="V4888">
        <v>18422</v>
      </c>
      <c r="W4888">
        <v>15.5</v>
      </c>
      <c r="X4888">
        <v>9.6</v>
      </c>
      <c r="Y4888">
        <v>19.600000000000001</v>
      </c>
      <c r="Z4888">
        <v>11.7</v>
      </c>
      <c r="AA4888">
        <v>8.1999999999999993</v>
      </c>
      <c r="AB4888">
        <v>6</v>
      </c>
      <c r="AC4888">
        <v>20.6</v>
      </c>
      <c r="AD4888">
        <v>37.799999999999997</v>
      </c>
    </row>
    <row r="4889" spans="1:30" x14ac:dyDescent="0.45">
      <c r="A4889" t="s">
        <v>323</v>
      </c>
      <c r="B4889">
        <v>37460</v>
      </c>
      <c r="C4889" t="s">
        <v>736</v>
      </c>
      <c r="E4889">
        <v>51</v>
      </c>
      <c r="F4889" t="s">
        <v>46</v>
      </c>
      <c r="H4889">
        <v>1</v>
      </c>
      <c r="I4889" t="s">
        <v>32</v>
      </c>
      <c r="J4889">
        <v>1</v>
      </c>
      <c r="K4889" t="s">
        <v>32</v>
      </c>
      <c r="L4889">
        <v>0</v>
      </c>
      <c r="M4889" t="s">
        <v>32</v>
      </c>
      <c r="N4889">
        <v>2012</v>
      </c>
      <c r="O4889">
        <v>86</v>
      </c>
      <c r="P4889">
        <v>333440</v>
      </c>
      <c r="Q4889">
        <v>39</v>
      </c>
      <c r="R4889">
        <v>332496</v>
      </c>
      <c r="S4889">
        <v>1316</v>
      </c>
      <c r="T4889">
        <v>45738</v>
      </c>
      <c r="U4889">
        <v>47</v>
      </c>
      <c r="V4889">
        <v>944</v>
      </c>
      <c r="W4889">
        <v>6.7</v>
      </c>
      <c r="X4889">
        <v>3.7</v>
      </c>
      <c r="Y4889">
        <v>12.6</v>
      </c>
      <c r="Z4889">
        <v>3.8</v>
      </c>
      <c r="AA4889">
        <v>3.9</v>
      </c>
      <c r="AB4889">
        <v>3.6</v>
      </c>
      <c r="AC4889">
        <v>10.4</v>
      </c>
      <c r="AD4889">
        <v>3.7</v>
      </c>
    </row>
    <row r="4890" spans="1:30" x14ac:dyDescent="0.45">
      <c r="A4890" t="s">
        <v>323</v>
      </c>
      <c r="B4890">
        <v>37460</v>
      </c>
      <c r="C4890" t="s">
        <v>736</v>
      </c>
      <c r="E4890">
        <v>52</v>
      </c>
      <c r="F4890" t="s">
        <v>47</v>
      </c>
      <c r="G4890" t="s">
        <v>48</v>
      </c>
      <c r="H4890">
        <v>1</v>
      </c>
      <c r="I4890" t="s">
        <v>32</v>
      </c>
      <c r="J4890">
        <v>1</v>
      </c>
      <c r="K4890" t="s">
        <v>32</v>
      </c>
      <c r="L4890">
        <v>0</v>
      </c>
      <c r="M4890" t="s">
        <v>32</v>
      </c>
      <c r="N4890">
        <v>2012</v>
      </c>
      <c r="O4890">
        <v>455</v>
      </c>
      <c r="P4890">
        <v>361995</v>
      </c>
      <c r="Q4890">
        <v>164</v>
      </c>
      <c r="R4890">
        <v>345722</v>
      </c>
      <c r="S4890">
        <v>2100</v>
      </c>
      <c r="T4890">
        <v>91988</v>
      </c>
      <c r="U4890">
        <v>291</v>
      </c>
      <c r="W4890">
        <v>25.1</v>
      </c>
      <c r="X4890">
        <v>10.199999999999999</v>
      </c>
      <c r="Y4890">
        <v>30.7</v>
      </c>
      <c r="Z4890">
        <v>11.2</v>
      </c>
      <c r="AA4890">
        <v>14.3</v>
      </c>
      <c r="AB4890">
        <v>12.2</v>
      </c>
      <c r="AC4890">
        <v>28.8</v>
      </c>
    </row>
    <row r="4891" spans="1:30" x14ac:dyDescent="0.45">
      <c r="A4891" t="s">
        <v>323</v>
      </c>
      <c r="B4891">
        <v>37460</v>
      </c>
      <c r="C4891" t="s">
        <v>736</v>
      </c>
      <c r="E4891">
        <v>53</v>
      </c>
      <c r="F4891" t="s">
        <v>49</v>
      </c>
      <c r="H4891">
        <v>1</v>
      </c>
      <c r="I4891" t="s">
        <v>32</v>
      </c>
      <c r="J4891">
        <v>1</v>
      </c>
      <c r="K4891" t="s">
        <v>32</v>
      </c>
      <c r="L4891">
        <v>0</v>
      </c>
      <c r="M4891" t="s">
        <v>32</v>
      </c>
      <c r="N4891">
        <v>2012</v>
      </c>
      <c r="O4891">
        <v>1674</v>
      </c>
      <c r="P4891">
        <v>317430</v>
      </c>
      <c r="Q4891">
        <v>257</v>
      </c>
      <c r="R4891">
        <v>204118</v>
      </c>
      <c r="S4891">
        <v>1183</v>
      </c>
      <c r="T4891">
        <v>36571</v>
      </c>
      <c r="U4891">
        <v>1417</v>
      </c>
      <c r="V4891">
        <v>113312</v>
      </c>
      <c r="W4891">
        <v>17.600000000000001</v>
      </c>
      <c r="X4891">
        <v>20.399999999999999</v>
      </c>
      <c r="Y4891">
        <v>37</v>
      </c>
      <c r="Z4891">
        <v>20.3</v>
      </c>
      <c r="AA4891">
        <v>19.899999999999999</v>
      </c>
      <c r="AB4891">
        <v>16.3</v>
      </c>
      <c r="AC4891">
        <v>18.5</v>
      </c>
      <c r="AD4891">
        <v>31.4</v>
      </c>
    </row>
    <row r="4892" spans="1:30" x14ac:dyDescent="0.45">
      <c r="A4892" t="s">
        <v>323</v>
      </c>
      <c r="B4892">
        <v>37460</v>
      </c>
      <c r="C4892" t="s">
        <v>736</v>
      </c>
      <c r="E4892">
        <v>54</v>
      </c>
      <c r="F4892" t="s">
        <v>50</v>
      </c>
      <c r="H4892">
        <v>1</v>
      </c>
      <c r="I4892" t="s">
        <v>32</v>
      </c>
      <c r="J4892">
        <v>1</v>
      </c>
      <c r="K4892" t="s">
        <v>32</v>
      </c>
      <c r="L4892">
        <v>0</v>
      </c>
      <c r="M4892" t="s">
        <v>32</v>
      </c>
      <c r="N4892">
        <v>2012</v>
      </c>
      <c r="O4892">
        <v>1335</v>
      </c>
      <c r="P4892">
        <v>475063</v>
      </c>
      <c r="Q4892">
        <v>360</v>
      </c>
      <c r="R4892">
        <v>418906</v>
      </c>
      <c r="S4892">
        <v>2903</v>
      </c>
      <c r="T4892">
        <v>156071</v>
      </c>
      <c r="U4892">
        <v>975</v>
      </c>
      <c r="V4892">
        <v>56157</v>
      </c>
      <c r="W4892">
        <v>11.8</v>
      </c>
      <c r="X4892">
        <v>8.5</v>
      </c>
      <c r="Y4892">
        <v>20.3</v>
      </c>
      <c r="Z4892">
        <v>4.9000000000000004</v>
      </c>
      <c r="AA4892">
        <v>7.8</v>
      </c>
      <c r="AB4892">
        <v>4.7</v>
      </c>
      <c r="AC4892">
        <v>11.4</v>
      </c>
      <c r="AD4892">
        <v>44.9</v>
      </c>
    </row>
    <row r="4893" spans="1:30" x14ac:dyDescent="0.45">
      <c r="A4893" t="s">
        <v>323</v>
      </c>
      <c r="B4893">
        <v>37460</v>
      </c>
      <c r="C4893" t="s">
        <v>736</v>
      </c>
      <c r="E4893">
        <v>56</v>
      </c>
      <c r="F4893" t="s">
        <v>51</v>
      </c>
      <c r="H4893">
        <v>1</v>
      </c>
      <c r="I4893" t="s">
        <v>32</v>
      </c>
      <c r="J4893">
        <v>1</v>
      </c>
      <c r="K4893" t="s">
        <v>32</v>
      </c>
      <c r="L4893">
        <v>0</v>
      </c>
      <c r="M4893" t="s">
        <v>32</v>
      </c>
      <c r="N4893">
        <v>2012</v>
      </c>
      <c r="O4893">
        <v>1927</v>
      </c>
      <c r="P4893">
        <v>244494</v>
      </c>
      <c r="Q4893">
        <v>330</v>
      </c>
      <c r="R4893">
        <v>222857</v>
      </c>
      <c r="S4893">
        <v>3316</v>
      </c>
      <c r="T4893">
        <v>107551</v>
      </c>
      <c r="U4893">
        <v>1597</v>
      </c>
      <c r="V4893">
        <v>21637</v>
      </c>
      <c r="W4893">
        <v>10.5</v>
      </c>
      <c r="X4893">
        <v>8.9</v>
      </c>
      <c r="Y4893">
        <v>25.7</v>
      </c>
      <c r="Z4893">
        <v>10.6</v>
      </c>
      <c r="AA4893">
        <v>12.3</v>
      </c>
      <c r="AB4893">
        <v>12.7</v>
      </c>
      <c r="AC4893">
        <v>12.9</v>
      </c>
      <c r="AD4893">
        <v>17.5</v>
      </c>
    </row>
    <row r="4894" spans="1:30" x14ac:dyDescent="0.45">
      <c r="A4894" t="s">
        <v>323</v>
      </c>
      <c r="B4894">
        <v>37460</v>
      </c>
      <c r="C4894" t="s">
        <v>736</v>
      </c>
      <c r="E4894">
        <v>61</v>
      </c>
      <c r="F4894" t="s">
        <v>52</v>
      </c>
      <c r="H4894">
        <v>1</v>
      </c>
      <c r="I4894" t="s">
        <v>32</v>
      </c>
      <c r="J4894">
        <v>1</v>
      </c>
      <c r="K4894" t="s">
        <v>32</v>
      </c>
      <c r="L4894">
        <v>0</v>
      </c>
      <c r="M4894" t="s">
        <v>32</v>
      </c>
      <c r="N4894">
        <v>2012</v>
      </c>
      <c r="O4894">
        <v>169</v>
      </c>
      <c r="P4894">
        <v>14594</v>
      </c>
      <c r="Q4894">
        <v>28</v>
      </c>
      <c r="R4894">
        <v>13696</v>
      </c>
      <c r="S4894">
        <v>239</v>
      </c>
      <c r="T4894">
        <v>6276</v>
      </c>
      <c r="U4894">
        <v>140</v>
      </c>
      <c r="V4894">
        <v>898</v>
      </c>
      <c r="W4894">
        <v>30.6</v>
      </c>
      <c r="X4894">
        <v>19.899999999999999</v>
      </c>
      <c r="Y4894">
        <v>38.6</v>
      </c>
      <c r="Z4894">
        <v>21.7</v>
      </c>
      <c r="AA4894">
        <v>7.6</v>
      </c>
      <c r="AB4894">
        <v>24.8</v>
      </c>
      <c r="AC4894">
        <v>32.700000000000003</v>
      </c>
      <c r="AD4894">
        <v>33.6</v>
      </c>
    </row>
    <row r="4895" spans="1:30" x14ac:dyDescent="0.45">
      <c r="A4895" t="s">
        <v>323</v>
      </c>
      <c r="B4895">
        <v>37460</v>
      </c>
      <c r="C4895" t="s">
        <v>736</v>
      </c>
      <c r="E4895">
        <v>62</v>
      </c>
      <c r="F4895" t="s">
        <v>53</v>
      </c>
      <c r="H4895">
        <v>1</v>
      </c>
      <c r="I4895" t="s">
        <v>32</v>
      </c>
      <c r="J4895">
        <v>1</v>
      </c>
      <c r="K4895" t="s">
        <v>32</v>
      </c>
      <c r="L4895">
        <v>0</v>
      </c>
      <c r="M4895" t="s">
        <v>32</v>
      </c>
      <c r="N4895">
        <v>2012</v>
      </c>
      <c r="O4895">
        <v>1144</v>
      </c>
      <c r="P4895">
        <v>1092465</v>
      </c>
      <c r="Q4895">
        <v>438</v>
      </c>
      <c r="R4895">
        <v>1072832</v>
      </c>
      <c r="S4895">
        <v>10008</v>
      </c>
      <c r="T4895">
        <v>442444</v>
      </c>
      <c r="U4895">
        <v>706</v>
      </c>
      <c r="V4895">
        <v>19633</v>
      </c>
      <c r="W4895">
        <v>9.6</v>
      </c>
      <c r="X4895">
        <v>27.7</v>
      </c>
      <c r="Y4895">
        <v>22.2</v>
      </c>
      <c r="Z4895">
        <v>29.5</v>
      </c>
      <c r="AA4895">
        <v>21.2</v>
      </c>
      <c r="AB4895">
        <v>39.4</v>
      </c>
      <c r="AC4895">
        <v>11.8</v>
      </c>
      <c r="AD4895">
        <v>20.3</v>
      </c>
    </row>
    <row r="4896" spans="1:30" x14ac:dyDescent="0.45">
      <c r="A4896" t="s">
        <v>323</v>
      </c>
      <c r="B4896">
        <v>37460</v>
      </c>
      <c r="C4896" t="s">
        <v>736</v>
      </c>
      <c r="E4896">
        <v>71</v>
      </c>
      <c r="F4896" t="s">
        <v>54</v>
      </c>
      <c r="H4896">
        <v>1</v>
      </c>
      <c r="I4896" t="s">
        <v>32</v>
      </c>
      <c r="J4896">
        <v>1</v>
      </c>
      <c r="K4896" t="s">
        <v>32</v>
      </c>
      <c r="L4896">
        <v>0</v>
      </c>
      <c r="M4896" t="s">
        <v>32</v>
      </c>
      <c r="N4896">
        <v>2012</v>
      </c>
      <c r="O4896">
        <v>653</v>
      </c>
      <c r="P4896">
        <v>95544</v>
      </c>
      <c r="Q4896">
        <v>84</v>
      </c>
      <c r="U4896">
        <v>569</v>
      </c>
      <c r="V4896">
        <v>14287</v>
      </c>
      <c r="W4896">
        <v>9.5</v>
      </c>
      <c r="X4896">
        <v>41.9</v>
      </c>
      <c r="Y4896">
        <v>28.9</v>
      </c>
      <c r="AC4896">
        <v>13.1</v>
      </c>
      <c r="AD4896">
        <v>22.3</v>
      </c>
    </row>
    <row r="4897" spans="1:30" x14ac:dyDescent="0.45">
      <c r="A4897" t="s">
        <v>323</v>
      </c>
      <c r="B4897">
        <v>37460</v>
      </c>
      <c r="C4897" t="s">
        <v>736</v>
      </c>
      <c r="E4897">
        <v>72</v>
      </c>
      <c r="F4897" t="s">
        <v>55</v>
      </c>
      <c r="H4897">
        <v>1</v>
      </c>
      <c r="I4897" t="s">
        <v>32</v>
      </c>
      <c r="J4897">
        <v>1</v>
      </c>
      <c r="K4897" t="s">
        <v>32</v>
      </c>
      <c r="L4897">
        <v>0</v>
      </c>
      <c r="M4897" t="s">
        <v>32</v>
      </c>
      <c r="N4897">
        <v>2012</v>
      </c>
      <c r="O4897">
        <v>535</v>
      </c>
      <c r="P4897">
        <v>530444</v>
      </c>
      <c r="Q4897">
        <v>273</v>
      </c>
      <c r="R4897">
        <v>481745</v>
      </c>
      <c r="S4897">
        <v>8382</v>
      </c>
      <c r="T4897">
        <v>146543</v>
      </c>
      <c r="U4897">
        <v>262</v>
      </c>
      <c r="W4897">
        <v>15.4</v>
      </c>
      <c r="X4897">
        <v>14.3</v>
      </c>
      <c r="Y4897">
        <v>20.3</v>
      </c>
      <c r="Z4897">
        <v>14.3</v>
      </c>
      <c r="AA4897">
        <v>14</v>
      </c>
      <c r="AB4897">
        <v>16.899999999999999</v>
      </c>
      <c r="AC4897">
        <v>22.3</v>
      </c>
    </row>
    <row r="4898" spans="1:30" x14ac:dyDescent="0.45">
      <c r="A4898" t="s">
        <v>323</v>
      </c>
      <c r="B4898">
        <v>37460</v>
      </c>
      <c r="C4898" t="s">
        <v>736</v>
      </c>
      <c r="E4898">
        <v>81</v>
      </c>
      <c r="F4898" t="s">
        <v>56</v>
      </c>
      <c r="G4898" t="s">
        <v>57</v>
      </c>
      <c r="H4898">
        <v>1</v>
      </c>
      <c r="I4898" t="s">
        <v>32</v>
      </c>
      <c r="J4898">
        <v>1</v>
      </c>
      <c r="K4898" t="s">
        <v>32</v>
      </c>
      <c r="L4898">
        <v>0</v>
      </c>
      <c r="M4898" t="s">
        <v>32</v>
      </c>
      <c r="N4898">
        <v>2012</v>
      </c>
      <c r="O4898">
        <v>2002</v>
      </c>
      <c r="P4898">
        <v>189679</v>
      </c>
      <c r="Q4898">
        <v>226</v>
      </c>
      <c r="R4898">
        <v>147277</v>
      </c>
      <c r="S4898">
        <v>1525</v>
      </c>
      <c r="T4898">
        <v>37790</v>
      </c>
      <c r="U4898">
        <v>1776</v>
      </c>
      <c r="V4898">
        <v>42402</v>
      </c>
      <c r="W4898">
        <v>7.7</v>
      </c>
      <c r="X4898">
        <v>23.7</v>
      </c>
      <c r="Y4898">
        <v>26.4</v>
      </c>
      <c r="Z4898">
        <v>32</v>
      </c>
      <c r="AA4898">
        <v>24.6</v>
      </c>
      <c r="AB4898">
        <v>27.6</v>
      </c>
      <c r="AC4898">
        <v>7.5</v>
      </c>
      <c r="AD4898">
        <v>13.2</v>
      </c>
    </row>
    <row r="4899" spans="1:30" x14ac:dyDescent="0.45">
      <c r="A4899" t="s">
        <v>324</v>
      </c>
      <c r="B4899">
        <v>37620</v>
      </c>
      <c r="C4899" t="s">
        <v>737</v>
      </c>
      <c r="E4899">
        <v>0</v>
      </c>
      <c r="F4899" t="s">
        <v>31</v>
      </c>
      <c r="H4899">
        <v>1</v>
      </c>
      <c r="I4899" t="s">
        <v>32</v>
      </c>
      <c r="J4899">
        <v>1</v>
      </c>
      <c r="K4899" t="s">
        <v>32</v>
      </c>
      <c r="L4899">
        <v>0</v>
      </c>
      <c r="M4899" t="s">
        <v>32</v>
      </c>
      <c r="N4899">
        <v>2012</v>
      </c>
      <c r="O4899">
        <v>6518</v>
      </c>
      <c r="P4899">
        <v>6631965</v>
      </c>
      <c r="Q4899">
        <v>1581</v>
      </c>
      <c r="R4899">
        <v>6409126</v>
      </c>
      <c r="S4899">
        <v>30337</v>
      </c>
      <c r="T4899">
        <v>1054586</v>
      </c>
      <c r="U4899">
        <v>4938</v>
      </c>
      <c r="V4899">
        <v>222839</v>
      </c>
      <c r="W4899">
        <v>9.3000000000000007</v>
      </c>
      <c r="X4899">
        <v>2.9</v>
      </c>
      <c r="Y4899">
        <v>6.5</v>
      </c>
      <c r="Z4899">
        <v>3.1</v>
      </c>
      <c r="AA4899">
        <v>4.4000000000000004</v>
      </c>
      <c r="AB4899">
        <v>1.2</v>
      </c>
      <c r="AC4899">
        <v>11.6</v>
      </c>
      <c r="AD4899">
        <v>20.6</v>
      </c>
    </row>
    <row r="4900" spans="1:30" x14ac:dyDescent="0.45">
      <c r="A4900" t="s">
        <v>324</v>
      </c>
      <c r="B4900">
        <v>37620</v>
      </c>
      <c r="C4900" t="s">
        <v>737</v>
      </c>
      <c r="E4900">
        <v>11</v>
      </c>
      <c r="F4900" t="s">
        <v>33</v>
      </c>
      <c r="G4900" t="s">
        <v>34</v>
      </c>
      <c r="H4900">
        <v>1</v>
      </c>
      <c r="I4900" t="s">
        <v>32</v>
      </c>
      <c r="J4900">
        <v>1</v>
      </c>
      <c r="K4900" t="s">
        <v>32</v>
      </c>
      <c r="L4900">
        <v>0</v>
      </c>
      <c r="M4900" t="s">
        <v>32</v>
      </c>
      <c r="N4900">
        <v>2012</v>
      </c>
      <c r="O4900">
        <v>62</v>
      </c>
      <c r="Q4900">
        <v>10</v>
      </c>
      <c r="U4900">
        <v>52</v>
      </c>
      <c r="W4900">
        <v>88.6</v>
      </c>
      <c r="Y4900">
        <v>128.6</v>
      </c>
      <c r="AC4900">
        <v>100.6</v>
      </c>
    </row>
    <row r="4901" spans="1:30" x14ac:dyDescent="0.45">
      <c r="A4901" t="s">
        <v>324</v>
      </c>
      <c r="B4901">
        <v>37620</v>
      </c>
      <c r="C4901" t="s">
        <v>737</v>
      </c>
      <c r="E4901">
        <v>21</v>
      </c>
      <c r="F4901" t="s">
        <v>35</v>
      </c>
      <c r="H4901">
        <v>1</v>
      </c>
      <c r="I4901" t="s">
        <v>32</v>
      </c>
      <c r="J4901">
        <v>1</v>
      </c>
      <c r="K4901" t="s">
        <v>32</v>
      </c>
      <c r="L4901">
        <v>0</v>
      </c>
      <c r="M4901" t="s">
        <v>32</v>
      </c>
      <c r="N4901">
        <v>2012</v>
      </c>
      <c r="O4901">
        <v>290</v>
      </c>
      <c r="P4901">
        <v>124340</v>
      </c>
      <c r="Q4901">
        <v>19</v>
      </c>
      <c r="R4901">
        <v>110959</v>
      </c>
      <c r="S4901">
        <v>301</v>
      </c>
      <c r="T4901">
        <v>21574</v>
      </c>
      <c r="U4901">
        <v>272</v>
      </c>
      <c r="V4901">
        <v>13380</v>
      </c>
      <c r="W4901">
        <v>34.5</v>
      </c>
      <c r="X4901">
        <v>8.1999999999999993</v>
      </c>
      <c r="Y4901">
        <v>73.2</v>
      </c>
      <c r="Z4901">
        <v>8.6999999999999993</v>
      </c>
      <c r="AA4901">
        <v>10.8</v>
      </c>
      <c r="AB4901">
        <v>9.1</v>
      </c>
      <c r="AC4901">
        <v>36.4</v>
      </c>
      <c r="AD4901">
        <v>36.700000000000003</v>
      </c>
    </row>
    <row r="4902" spans="1:30" x14ac:dyDescent="0.45">
      <c r="A4902" t="s">
        <v>324</v>
      </c>
      <c r="B4902">
        <v>37620</v>
      </c>
      <c r="C4902" t="s">
        <v>737</v>
      </c>
      <c r="E4902">
        <v>23</v>
      </c>
      <c r="F4902" t="s">
        <v>37</v>
      </c>
      <c r="H4902">
        <v>1</v>
      </c>
      <c r="I4902" t="s">
        <v>32</v>
      </c>
      <c r="J4902">
        <v>1</v>
      </c>
      <c r="K4902" t="s">
        <v>32</v>
      </c>
      <c r="L4902">
        <v>0</v>
      </c>
      <c r="M4902" t="s">
        <v>32</v>
      </c>
      <c r="N4902">
        <v>2012</v>
      </c>
      <c r="O4902">
        <v>768</v>
      </c>
      <c r="P4902">
        <v>237583</v>
      </c>
      <c r="Q4902">
        <v>149</v>
      </c>
      <c r="R4902">
        <v>205765</v>
      </c>
      <c r="S4902">
        <v>976</v>
      </c>
      <c r="T4902">
        <v>61612</v>
      </c>
      <c r="U4902">
        <v>619</v>
      </c>
      <c r="V4902">
        <v>31818</v>
      </c>
      <c r="W4902">
        <v>18.8</v>
      </c>
      <c r="X4902">
        <v>14.8</v>
      </c>
      <c r="Y4902">
        <v>51.9</v>
      </c>
      <c r="Z4902">
        <v>19.7</v>
      </c>
      <c r="AA4902">
        <v>14.4</v>
      </c>
      <c r="AB4902">
        <v>12.2</v>
      </c>
      <c r="AC4902">
        <v>19.3</v>
      </c>
      <c r="AD4902">
        <v>38.1</v>
      </c>
    </row>
    <row r="4903" spans="1:30" x14ac:dyDescent="0.45">
      <c r="A4903" t="s">
        <v>324</v>
      </c>
      <c r="B4903">
        <v>37620</v>
      </c>
      <c r="C4903" t="s">
        <v>737</v>
      </c>
      <c r="E4903" t="s">
        <v>38</v>
      </c>
      <c r="F4903" t="s">
        <v>39</v>
      </c>
      <c r="H4903">
        <v>1</v>
      </c>
      <c r="I4903" t="s">
        <v>32</v>
      </c>
      <c r="J4903">
        <v>1</v>
      </c>
      <c r="K4903" t="s">
        <v>32</v>
      </c>
      <c r="L4903">
        <v>0</v>
      </c>
      <c r="M4903" t="s">
        <v>32</v>
      </c>
      <c r="N4903">
        <v>2012</v>
      </c>
      <c r="O4903">
        <v>136</v>
      </c>
      <c r="P4903">
        <v>2411207</v>
      </c>
      <c r="Q4903">
        <v>52</v>
      </c>
      <c r="R4903">
        <v>2410374</v>
      </c>
      <c r="S4903">
        <v>2837</v>
      </c>
      <c r="T4903">
        <v>215645</v>
      </c>
      <c r="U4903">
        <v>83</v>
      </c>
      <c r="V4903">
        <v>833</v>
      </c>
      <c r="W4903">
        <v>40.700000000000003</v>
      </c>
      <c r="X4903">
        <v>8.3000000000000007</v>
      </c>
      <c r="Y4903">
        <v>20.2</v>
      </c>
      <c r="Z4903">
        <v>8.6999999999999993</v>
      </c>
      <c r="AA4903">
        <v>5.5</v>
      </c>
      <c r="AB4903">
        <v>7.8</v>
      </c>
      <c r="AC4903">
        <v>53.7</v>
      </c>
      <c r="AD4903">
        <v>17</v>
      </c>
    </row>
    <row r="4904" spans="1:30" x14ac:dyDescent="0.45">
      <c r="A4904" t="s">
        <v>324</v>
      </c>
      <c r="B4904">
        <v>37620</v>
      </c>
      <c r="C4904" t="s">
        <v>737</v>
      </c>
      <c r="E4904">
        <v>42</v>
      </c>
      <c r="F4904" t="s">
        <v>40</v>
      </c>
      <c r="H4904">
        <v>1</v>
      </c>
      <c r="I4904" t="s">
        <v>32</v>
      </c>
      <c r="J4904">
        <v>1</v>
      </c>
      <c r="K4904" t="s">
        <v>32</v>
      </c>
      <c r="L4904">
        <v>0</v>
      </c>
      <c r="M4904" t="s">
        <v>32</v>
      </c>
      <c r="N4904">
        <v>2012</v>
      </c>
      <c r="O4904">
        <v>194</v>
      </c>
      <c r="P4904">
        <v>376190</v>
      </c>
      <c r="Q4904">
        <v>93</v>
      </c>
      <c r="R4904">
        <v>373336</v>
      </c>
      <c r="S4904">
        <v>897</v>
      </c>
      <c r="T4904">
        <v>34747</v>
      </c>
      <c r="U4904">
        <v>102</v>
      </c>
      <c r="V4904">
        <v>2854</v>
      </c>
      <c r="W4904">
        <v>25.6</v>
      </c>
      <c r="X4904">
        <v>13.4</v>
      </c>
      <c r="Y4904">
        <v>19.100000000000001</v>
      </c>
      <c r="Z4904">
        <v>14.2</v>
      </c>
      <c r="AA4904">
        <v>30.2</v>
      </c>
      <c r="AB4904">
        <v>22.8</v>
      </c>
      <c r="AC4904">
        <v>57.4</v>
      </c>
      <c r="AD4904">
        <v>41.8</v>
      </c>
    </row>
    <row r="4905" spans="1:30" x14ac:dyDescent="0.45">
      <c r="A4905" t="s">
        <v>324</v>
      </c>
      <c r="B4905">
        <v>37620</v>
      </c>
      <c r="C4905" t="s">
        <v>737</v>
      </c>
      <c r="E4905" t="s">
        <v>41</v>
      </c>
      <c r="F4905" t="s">
        <v>42</v>
      </c>
      <c r="H4905">
        <v>1</v>
      </c>
      <c r="I4905" t="s">
        <v>32</v>
      </c>
      <c r="J4905">
        <v>1</v>
      </c>
      <c r="K4905" t="s">
        <v>32</v>
      </c>
      <c r="L4905">
        <v>0</v>
      </c>
      <c r="M4905" t="s">
        <v>32</v>
      </c>
      <c r="N4905">
        <v>2012</v>
      </c>
      <c r="O4905">
        <v>1117</v>
      </c>
      <c r="P4905">
        <v>1361166</v>
      </c>
      <c r="Q4905">
        <v>313</v>
      </c>
      <c r="R4905">
        <v>1326997</v>
      </c>
      <c r="S4905">
        <v>6146</v>
      </c>
      <c r="T4905">
        <v>134260</v>
      </c>
      <c r="U4905">
        <v>804</v>
      </c>
      <c r="V4905">
        <v>34169</v>
      </c>
      <c r="W4905">
        <v>14</v>
      </c>
      <c r="X4905">
        <v>5.5</v>
      </c>
      <c r="Y4905">
        <v>12.4</v>
      </c>
      <c r="Z4905">
        <v>5.6</v>
      </c>
      <c r="AA4905">
        <v>6.7</v>
      </c>
      <c r="AB4905">
        <v>8.1</v>
      </c>
      <c r="AC4905">
        <v>17</v>
      </c>
      <c r="AD4905">
        <v>32.1</v>
      </c>
    </row>
    <row r="4906" spans="1:30" x14ac:dyDescent="0.45">
      <c r="A4906" t="s">
        <v>324</v>
      </c>
      <c r="B4906">
        <v>37620</v>
      </c>
      <c r="C4906" t="s">
        <v>737</v>
      </c>
      <c r="E4906" t="s">
        <v>43</v>
      </c>
      <c r="F4906" t="s">
        <v>44</v>
      </c>
      <c r="G4906" t="s">
        <v>45</v>
      </c>
      <c r="H4906">
        <v>1</v>
      </c>
      <c r="I4906" t="s">
        <v>32</v>
      </c>
      <c r="J4906">
        <v>1</v>
      </c>
      <c r="K4906" t="s">
        <v>32</v>
      </c>
      <c r="L4906">
        <v>0</v>
      </c>
      <c r="M4906" t="s">
        <v>32</v>
      </c>
      <c r="N4906">
        <v>2012</v>
      </c>
      <c r="O4906">
        <v>268</v>
      </c>
      <c r="P4906">
        <v>171485</v>
      </c>
      <c r="Q4906">
        <v>42</v>
      </c>
      <c r="R4906">
        <v>151518</v>
      </c>
      <c r="S4906">
        <v>1247</v>
      </c>
      <c r="T4906">
        <v>42802</v>
      </c>
      <c r="U4906">
        <v>226</v>
      </c>
      <c r="W4906">
        <v>25.6</v>
      </c>
      <c r="X4906">
        <v>12.6</v>
      </c>
      <c r="Y4906">
        <v>26.8</v>
      </c>
      <c r="Z4906">
        <v>7.6</v>
      </c>
      <c r="AA4906">
        <v>6.4</v>
      </c>
      <c r="AB4906">
        <v>11</v>
      </c>
      <c r="AC4906">
        <v>28.1</v>
      </c>
    </row>
    <row r="4907" spans="1:30" x14ac:dyDescent="0.45">
      <c r="A4907" t="s">
        <v>324</v>
      </c>
      <c r="B4907">
        <v>37620</v>
      </c>
      <c r="C4907" t="s">
        <v>737</v>
      </c>
      <c r="E4907">
        <v>51</v>
      </c>
      <c r="F4907" t="s">
        <v>46</v>
      </c>
      <c r="H4907">
        <v>1</v>
      </c>
      <c r="I4907" t="s">
        <v>32</v>
      </c>
      <c r="J4907">
        <v>1</v>
      </c>
      <c r="K4907" t="s">
        <v>32</v>
      </c>
      <c r="L4907">
        <v>0</v>
      </c>
      <c r="M4907" t="s">
        <v>32</v>
      </c>
      <c r="N4907">
        <v>2012</v>
      </c>
      <c r="O4907">
        <v>44</v>
      </c>
      <c r="P4907">
        <v>254808</v>
      </c>
      <c r="Q4907">
        <v>15</v>
      </c>
      <c r="R4907">
        <v>254388</v>
      </c>
      <c r="S4907">
        <v>1028</v>
      </c>
      <c r="T4907">
        <v>40855</v>
      </c>
      <c r="U4907">
        <v>29</v>
      </c>
      <c r="V4907">
        <v>420</v>
      </c>
      <c r="W4907">
        <v>26.9</v>
      </c>
      <c r="X4907">
        <v>4.5999999999999996</v>
      </c>
      <c r="Y4907">
        <v>0</v>
      </c>
      <c r="Z4907">
        <v>4.8</v>
      </c>
      <c r="AA4907">
        <v>2.6</v>
      </c>
      <c r="AB4907">
        <v>3.3</v>
      </c>
      <c r="AC4907">
        <v>38.799999999999997</v>
      </c>
      <c r="AD4907">
        <v>45.6</v>
      </c>
    </row>
    <row r="4908" spans="1:30" x14ac:dyDescent="0.45">
      <c r="A4908" t="s">
        <v>324</v>
      </c>
      <c r="B4908">
        <v>37620</v>
      </c>
      <c r="C4908" t="s">
        <v>737</v>
      </c>
      <c r="E4908">
        <v>52</v>
      </c>
      <c r="F4908" t="s">
        <v>47</v>
      </c>
      <c r="G4908" t="s">
        <v>48</v>
      </c>
      <c r="H4908">
        <v>1</v>
      </c>
      <c r="I4908" t="s">
        <v>32</v>
      </c>
      <c r="J4908">
        <v>1</v>
      </c>
      <c r="K4908" t="s">
        <v>32</v>
      </c>
      <c r="L4908">
        <v>0</v>
      </c>
      <c r="M4908" t="s">
        <v>32</v>
      </c>
      <c r="N4908">
        <v>2012</v>
      </c>
      <c r="O4908">
        <v>329</v>
      </c>
      <c r="P4908">
        <v>231477</v>
      </c>
      <c r="Q4908">
        <v>89</v>
      </c>
      <c r="R4908">
        <v>222946</v>
      </c>
      <c r="S4908">
        <v>975</v>
      </c>
      <c r="T4908">
        <v>42321</v>
      </c>
      <c r="U4908">
        <v>240</v>
      </c>
      <c r="W4908">
        <v>39.5</v>
      </c>
      <c r="X4908">
        <v>6.6</v>
      </c>
      <c r="Y4908">
        <v>36.5</v>
      </c>
      <c r="Z4908">
        <v>7.2</v>
      </c>
      <c r="AA4908">
        <v>14.1</v>
      </c>
      <c r="AB4908">
        <v>7.1</v>
      </c>
      <c r="AC4908">
        <v>54.7</v>
      </c>
    </row>
    <row r="4909" spans="1:30" x14ac:dyDescent="0.45">
      <c r="A4909" t="s">
        <v>324</v>
      </c>
      <c r="B4909">
        <v>37620</v>
      </c>
      <c r="C4909" t="s">
        <v>737</v>
      </c>
      <c r="E4909">
        <v>53</v>
      </c>
      <c r="F4909" t="s">
        <v>49</v>
      </c>
      <c r="H4909">
        <v>1</v>
      </c>
      <c r="I4909" t="s">
        <v>32</v>
      </c>
      <c r="J4909">
        <v>1</v>
      </c>
      <c r="K4909" t="s">
        <v>32</v>
      </c>
      <c r="L4909">
        <v>0</v>
      </c>
      <c r="M4909" t="s">
        <v>32</v>
      </c>
      <c r="N4909">
        <v>2012</v>
      </c>
      <c r="O4909">
        <v>453</v>
      </c>
      <c r="P4909">
        <v>111715</v>
      </c>
      <c r="Q4909">
        <v>45</v>
      </c>
      <c r="R4909">
        <v>60273</v>
      </c>
      <c r="S4909">
        <v>285</v>
      </c>
      <c r="T4909">
        <v>8500</v>
      </c>
      <c r="U4909">
        <v>408</v>
      </c>
      <c r="W4909">
        <v>32.700000000000003</v>
      </c>
      <c r="X4909">
        <v>34.5</v>
      </c>
      <c r="Y4909">
        <v>29.9</v>
      </c>
      <c r="Z4909">
        <v>16.8</v>
      </c>
      <c r="AA4909">
        <v>26.2</v>
      </c>
      <c r="AB4909">
        <v>23.2</v>
      </c>
      <c r="AC4909">
        <v>35.1</v>
      </c>
    </row>
    <row r="4910" spans="1:30" x14ac:dyDescent="0.45">
      <c r="A4910" t="s">
        <v>324</v>
      </c>
      <c r="B4910">
        <v>37620</v>
      </c>
      <c r="C4910" t="s">
        <v>737</v>
      </c>
      <c r="E4910">
        <v>54</v>
      </c>
      <c r="F4910" t="s">
        <v>50</v>
      </c>
      <c r="H4910">
        <v>1</v>
      </c>
      <c r="I4910" t="s">
        <v>32</v>
      </c>
      <c r="J4910">
        <v>1</v>
      </c>
      <c r="K4910" t="s">
        <v>32</v>
      </c>
      <c r="L4910">
        <v>0</v>
      </c>
      <c r="M4910" t="s">
        <v>32</v>
      </c>
      <c r="N4910">
        <v>2012</v>
      </c>
      <c r="O4910">
        <v>551</v>
      </c>
      <c r="P4910">
        <v>97001</v>
      </c>
      <c r="Q4910">
        <v>114</v>
      </c>
      <c r="R4910">
        <v>76323</v>
      </c>
      <c r="S4910">
        <v>688</v>
      </c>
      <c r="T4910">
        <v>33863</v>
      </c>
      <c r="U4910">
        <v>437</v>
      </c>
      <c r="V4910">
        <v>20678</v>
      </c>
      <c r="W4910">
        <v>21.3</v>
      </c>
      <c r="X4910">
        <v>10.6</v>
      </c>
      <c r="Y4910">
        <v>28.5</v>
      </c>
      <c r="Z4910">
        <v>11.1</v>
      </c>
      <c r="AA4910">
        <v>14.5</v>
      </c>
      <c r="AB4910">
        <v>13.8</v>
      </c>
      <c r="AC4910">
        <v>23.3</v>
      </c>
      <c r="AD4910">
        <v>37.1</v>
      </c>
    </row>
    <row r="4911" spans="1:30" x14ac:dyDescent="0.45">
      <c r="A4911" t="s">
        <v>324</v>
      </c>
      <c r="B4911">
        <v>37620</v>
      </c>
      <c r="C4911" t="s">
        <v>737</v>
      </c>
      <c r="E4911">
        <v>56</v>
      </c>
      <c r="F4911" t="s">
        <v>51</v>
      </c>
      <c r="H4911">
        <v>1</v>
      </c>
      <c r="I4911" t="s">
        <v>32</v>
      </c>
      <c r="J4911">
        <v>1</v>
      </c>
      <c r="K4911" t="s">
        <v>32</v>
      </c>
      <c r="L4911">
        <v>0</v>
      </c>
      <c r="M4911" t="s">
        <v>32</v>
      </c>
      <c r="N4911">
        <v>2012</v>
      </c>
      <c r="O4911">
        <v>429</v>
      </c>
      <c r="P4911">
        <v>149606</v>
      </c>
      <c r="Q4911">
        <v>109</v>
      </c>
      <c r="R4911">
        <v>143464</v>
      </c>
      <c r="S4911">
        <v>1906</v>
      </c>
      <c r="T4911">
        <v>49283</v>
      </c>
      <c r="U4911">
        <v>320</v>
      </c>
      <c r="V4911">
        <v>6141</v>
      </c>
      <c r="W4911">
        <v>20.5</v>
      </c>
      <c r="X4911">
        <v>17.8</v>
      </c>
      <c r="Y4911">
        <v>30.6</v>
      </c>
      <c r="Z4911">
        <v>18.8</v>
      </c>
      <c r="AA4911">
        <v>12.7</v>
      </c>
      <c r="AB4911">
        <v>10</v>
      </c>
      <c r="AC4911">
        <v>23.4</v>
      </c>
      <c r="AD4911">
        <v>25.7</v>
      </c>
    </row>
    <row r="4912" spans="1:30" x14ac:dyDescent="0.45">
      <c r="A4912" t="s">
        <v>324</v>
      </c>
      <c r="B4912">
        <v>37620</v>
      </c>
      <c r="C4912" t="s">
        <v>737</v>
      </c>
      <c r="E4912">
        <v>61</v>
      </c>
      <c r="F4912" t="s">
        <v>52</v>
      </c>
      <c r="H4912">
        <v>1</v>
      </c>
      <c r="I4912" t="s">
        <v>32</v>
      </c>
      <c r="J4912">
        <v>1</v>
      </c>
      <c r="K4912" t="s">
        <v>32</v>
      </c>
      <c r="L4912">
        <v>0</v>
      </c>
      <c r="M4912" t="s">
        <v>32</v>
      </c>
      <c r="N4912">
        <v>2012</v>
      </c>
      <c r="O4912">
        <v>108</v>
      </c>
      <c r="P4912">
        <v>28118</v>
      </c>
      <c r="Q4912">
        <v>17</v>
      </c>
      <c r="R4912">
        <v>27407</v>
      </c>
      <c r="S4912">
        <v>506</v>
      </c>
      <c r="T4912">
        <v>10372</v>
      </c>
      <c r="U4912">
        <v>91</v>
      </c>
      <c r="W4912">
        <v>48.1</v>
      </c>
      <c r="X4912">
        <v>2.6</v>
      </c>
      <c r="Y4912">
        <v>0</v>
      </c>
      <c r="Z4912">
        <v>2.1</v>
      </c>
      <c r="AA4912">
        <v>6</v>
      </c>
      <c r="AB4912">
        <v>2.5</v>
      </c>
      <c r="AC4912">
        <v>54.4</v>
      </c>
    </row>
    <row r="4913" spans="1:30" x14ac:dyDescent="0.45">
      <c r="A4913" t="s">
        <v>324</v>
      </c>
      <c r="B4913">
        <v>37620</v>
      </c>
      <c r="C4913" t="s">
        <v>737</v>
      </c>
      <c r="E4913">
        <v>62</v>
      </c>
      <c r="F4913" t="s">
        <v>53</v>
      </c>
      <c r="H4913">
        <v>1</v>
      </c>
      <c r="I4913" t="s">
        <v>32</v>
      </c>
      <c r="J4913">
        <v>1</v>
      </c>
      <c r="K4913" t="s">
        <v>32</v>
      </c>
      <c r="L4913">
        <v>0</v>
      </c>
      <c r="M4913" t="s">
        <v>32</v>
      </c>
      <c r="N4913">
        <v>2012</v>
      </c>
      <c r="O4913">
        <v>536</v>
      </c>
      <c r="P4913">
        <v>655082</v>
      </c>
      <c r="Q4913">
        <v>226</v>
      </c>
      <c r="R4913">
        <v>648075</v>
      </c>
      <c r="S4913">
        <v>7041</v>
      </c>
      <c r="T4913">
        <v>238382</v>
      </c>
      <c r="U4913">
        <v>310</v>
      </c>
      <c r="V4913">
        <v>7007</v>
      </c>
      <c r="W4913">
        <v>16</v>
      </c>
      <c r="X4913">
        <v>11.1</v>
      </c>
      <c r="Y4913">
        <v>15.8</v>
      </c>
      <c r="Z4913">
        <v>11.7</v>
      </c>
      <c r="AA4913">
        <v>7.4</v>
      </c>
      <c r="AB4913">
        <v>6.8</v>
      </c>
      <c r="AC4913">
        <v>19.8</v>
      </c>
      <c r="AD4913">
        <v>17</v>
      </c>
    </row>
    <row r="4914" spans="1:30" x14ac:dyDescent="0.45">
      <c r="A4914" t="s">
        <v>324</v>
      </c>
      <c r="B4914">
        <v>37620</v>
      </c>
      <c r="C4914" t="s">
        <v>737</v>
      </c>
      <c r="E4914">
        <v>71</v>
      </c>
      <c r="F4914" t="s">
        <v>54</v>
      </c>
      <c r="H4914">
        <v>1</v>
      </c>
      <c r="I4914" t="s">
        <v>32</v>
      </c>
      <c r="J4914">
        <v>1</v>
      </c>
      <c r="K4914" t="s">
        <v>32</v>
      </c>
      <c r="L4914">
        <v>0</v>
      </c>
      <c r="M4914" t="s">
        <v>32</v>
      </c>
      <c r="N4914">
        <v>2012</v>
      </c>
      <c r="O4914">
        <v>194</v>
      </c>
      <c r="P4914">
        <v>31580</v>
      </c>
      <c r="Q4914">
        <v>29</v>
      </c>
      <c r="R4914">
        <v>28747</v>
      </c>
      <c r="S4914">
        <v>377</v>
      </c>
      <c r="T4914">
        <v>5195</v>
      </c>
      <c r="U4914">
        <v>166</v>
      </c>
      <c r="V4914">
        <v>2832</v>
      </c>
      <c r="W4914">
        <v>25.7</v>
      </c>
      <c r="X4914">
        <v>12.1</v>
      </c>
      <c r="Y4914">
        <v>34.4</v>
      </c>
      <c r="Z4914">
        <v>10.4</v>
      </c>
      <c r="AA4914">
        <v>7.7</v>
      </c>
      <c r="AB4914">
        <v>5.6</v>
      </c>
      <c r="AC4914">
        <v>29.5</v>
      </c>
      <c r="AD4914">
        <v>40.5</v>
      </c>
    </row>
    <row r="4915" spans="1:30" x14ac:dyDescent="0.45">
      <c r="A4915" t="s">
        <v>324</v>
      </c>
      <c r="B4915">
        <v>37620</v>
      </c>
      <c r="C4915" t="s">
        <v>737</v>
      </c>
      <c r="E4915">
        <v>72</v>
      </c>
      <c r="F4915" t="s">
        <v>55</v>
      </c>
      <c r="H4915">
        <v>1</v>
      </c>
      <c r="I4915" t="s">
        <v>32</v>
      </c>
      <c r="J4915">
        <v>1</v>
      </c>
      <c r="K4915" t="s">
        <v>32</v>
      </c>
      <c r="L4915">
        <v>0</v>
      </c>
      <c r="M4915" t="s">
        <v>32</v>
      </c>
      <c r="N4915">
        <v>2012</v>
      </c>
      <c r="O4915">
        <v>249</v>
      </c>
      <c r="P4915">
        <v>176744</v>
      </c>
      <c r="Q4915">
        <v>199</v>
      </c>
      <c r="R4915">
        <v>173431</v>
      </c>
      <c r="S4915">
        <v>4055</v>
      </c>
      <c r="T4915">
        <v>50432</v>
      </c>
      <c r="U4915">
        <v>50</v>
      </c>
      <c r="W4915">
        <v>26</v>
      </c>
      <c r="X4915">
        <v>14.7</v>
      </c>
      <c r="Y4915">
        <v>36.6</v>
      </c>
      <c r="Z4915">
        <v>16.100000000000001</v>
      </c>
      <c r="AA4915">
        <v>22.9</v>
      </c>
      <c r="AB4915">
        <v>16.399999999999999</v>
      </c>
      <c r="AC4915">
        <v>53.9</v>
      </c>
    </row>
    <row r="4916" spans="1:30" x14ac:dyDescent="0.45">
      <c r="A4916" t="s">
        <v>324</v>
      </c>
      <c r="B4916">
        <v>37620</v>
      </c>
      <c r="C4916" t="s">
        <v>737</v>
      </c>
      <c r="E4916">
        <v>81</v>
      </c>
      <c r="F4916" t="s">
        <v>56</v>
      </c>
      <c r="G4916" t="s">
        <v>57</v>
      </c>
      <c r="H4916">
        <v>1</v>
      </c>
      <c r="I4916" t="s">
        <v>32</v>
      </c>
      <c r="J4916">
        <v>1</v>
      </c>
      <c r="K4916" t="s">
        <v>32</v>
      </c>
      <c r="L4916">
        <v>0</v>
      </c>
      <c r="M4916" t="s">
        <v>32</v>
      </c>
      <c r="N4916">
        <v>2012</v>
      </c>
      <c r="O4916">
        <v>800</v>
      </c>
      <c r="P4916">
        <v>67783</v>
      </c>
      <c r="Q4916">
        <v>90</v>
      </c>
      <c r="R4916">
        <v>49472</v>
      </c>
      <c r="S4916">
        <v>544</v>
      </c>
      <c r="T4916">
        <v>14763</v>
      </c>
      <c r="U4916">
        <v>710</v>
      </c>
      <c r="V4916">
        <v>18311</v>
      </c>
      <c r="W4916">
        <v>12.2</v>
      </c>
      <c r="X4916">
        <v>18.7</v>
      </c>
      <c r="Y4916">
        <v>42.8</v>
      </c>
      <c r="Z4916">
        <v>24.2</v>
      </c>
      <c r="AA4916">
        <v>23.2</v>
      </c>
      <c r="AB4916">
        <v>24.9</v>
      </c>
      <c r="AC4916">
        <v>11.8</v>
      </c>
      <c r="AD4916">
        <v>38.9</v>
      </c>
    </row>
    <row r="4917" spans="1:30" x14ac:dyDescent="0.45">
      <c r="A4917" t="s">
        <v>325</v>
      </c>
      <c r="B4917">
        <v>37860</v>
      </c>
      <c r="C4917" t="s">
        <v>738</v>
      </c>
      <c r="E4917">
        <v>0</v>
      </c>
      <c r="F4917" t="s">
        <v>31</v>
      </c>
      <c r="H4917">
        <v>1</v>
      </c>
      <c r="I4917" t="s">
        <v>32</v>
      </c>
      <c r="J4917">
        <v>1</v>
      </c>
      <c r="K4917" t="s">
        <v>32</v>
      </c>
      <c r="L4917">
        <v>0</v>
      </c>
      <c r="M4917" t="s">
        <v>32</v>
      </c>
      <c r="N4917">
        <v>2012</v>
      </c>
      <c r="O4917">
        <v>31745</v>
      </c>
      <c r="P4917">
        <v>22330035</v>
      </c>
      <c r="Q4917">
        <v>6774</v>
      </c>
      <c r="R4917">
        <v>21369156</v>
      </c>
      <c r="S4917">
        <v>140464</v>
      </c>
      <c r="T4917">
        <v>4755546</v>
      </c>
      <c r="U4917">
        <v>24971</v>
      </c>
      <c r="V4917">
        <v>960879</v>
      </c>
      <c r="W4917">
        <v>2</v>
      </c>
      <c r="X4917">
        <v>3.4</v>
      </c>
      <c r="Y4917">
        <v>6.6</v>
      </c>
      <c r="Z4917">
        <v>3.4</v>
      </c>
      <c r="AA4917">
        <v>8.6999999999999993</v>
      </c>
      <c r="AB4917">
        <v>4.7</v>
      </c>
      <c r="AC4917">
        <v>1.2</v>
      </c>
      <c r="AD4917">
        <v>10.4</v>
      </c>
    </row>
    <row r="4918" spans="1:30" x14ac:dyDescent="0.45">
      <c r="A4918" t="s">
        <v>325</v>
      </c>
      <c r="B4918">
        <v>37860</v>
      </c>
      <c r="C4918" t="s">
        <v>738</v>
      </c>
      <c r="E4918">
        <v>11</v>
      </c>
      <c r="F4918" t="s">
        <v>33</v>
      </c>
      <c r="G4918" t="s">
        <v>34</v>
      </c>
      <c r="H4918">
        <v>1</v>
      </c>
      <c r="I4918" t="s">
        <v>32</v>
      </c>
      <c r="J4918">
        <v>1</v>
      </c>
      <c r="K4918" t="s">
        <v>32</v>
      </c>
      <c r="L4918">
        <v>0</v>
      </c>
      <c r="M4918" t="s">
        <v>32</v>
      </c>
      <c r="N4918">
        <v>2012</v>
      </c>
      <c r="O4918">
        <v>376</v>
      </c>
      <c r="P4918">
        <v>30406</v>
      </c>
      <c r="Q4918">
        <v>29</v>
      </c>
      <c r="U4918">
        <v>348</v>
      </c>
      <c r="V4918">
        <v>14788</v>
      </c>
      <c r="W4918">
        <v>11.8</v>
      </c>
      <c r="X4918">
        <v>25.6</v>
      </c>
      <c r="Y4918">
        <v>91.1</v>
      </c>
      <c r="AC4918">
        <v>10.7</v>
      </c>
      <c r="AD4918">
        <v>16.5</v>
      </c>
    </row>
    <row r="4919" spans="1:30" x14ac:dyDescent="0.45">
      <c r="A4919" t="s">
        <v>325</v>
      </c>
      <c r="B4919">
        <v>37860</v>
      </c>
      <c r="C4919" t="s">
        <v>738</v>
      </c>
      <c r="E4919">
        <v>21</v>
      </c>
      <c r="F4919" t="s">
        <v>35</v>
      </c>
      <c r="H4919">
        <v>1</v>
      </c>
      <c r="I4919" t="s">
        <v>32</v>
      </c>
      <c r="J4919">
        <v>1</v>
      </c>
      <c r="K4919" t="s">
        <v>32</v>
      </c>
      <c r="L4919">
        <v>0</v>
      </c>
      <c r="M4919" t="s">
        <v>32</v>
      </c>
      <c r="N4919">
        <v>2012</v>
      </c>
      <c r="O4919">
        <v>117</v>
      </c>
      <c r="P4919">
        <v>53707</v>
      </c>
      <c r="Q4919">
        <v>14</v>
      </c>
      <c r="R4919">
        <v>50972</v>
      </c>
      <c r="S4919">
        <v>94</v>
      </c>
      <c r="T4919">
        <v>3996</v>
      </c>
      <c r="U4919">
        <v>103</v>
      </c>
      <c r="V4919">
        <v>2735</v>
      </c>
      <c r="W4919">
        <v>38.4</v>
      </c>
      <c r="X4919">
        <v>14.9</v>
      </c>
      <c r="Y4919">
        <v>45.1</v>
      </c>
      <c r="Z4919">
        <v>15.9</v>
      </c>
      <c r="AA4919">
        <v>43.2</v>
      </c>
      <c r="AB4919">
        <v>38.299999999999997</v>
      </c>
      <c r="AC4919">
        <v>38.1</v>
      </c>
      <c r="AD4919">
        <v>7.6</v>
      </c>
    </row>
    <row r="4920" spans="1:30" x14ac:dyDescent="0.45">
      <c r="A4920" t="s">
        <v>325</v>
      </c>
      <c r="B4920">
        <v>37860</v>
      </c>
      <c r="C4920" t="s">
        <v>738</v>
      </c>
      <c r="E4920">
        <v>22</v>
      </c>
      <c r="F4920" t="s">
        <v>36</v>
      </c>
      <c r="H4920">
        <v>1</v>
      </c>
      <c r="I4920" t="s">
        <v>32</v>
      </c>
      <c r="J4920">
        <v>1</v>
      </c>
      <c r="K4920" t="s">
        <v>32</v>
      </c>
      <c r="L4920">
        <v>0</v>
      </c>
      <c r="M4920" t="s">
        <v>32</v>
      </c>
      <c r="N4920">
        <v>2012</v>
      </c>
      <c r="O4920">
        <v>29</v>
      </c>
      <c r="P4920">
        <v>739415</v>
      </c>
      <c r="Q4920">
        <v>26</v>
      </c>
      <c r="R4920">
        <v>739308</v>
      </c>
      <c r="S4920">
        <v>1504</v>
      </c>
      <c r="T4920">
        <v>105163</v>
      </c>
      <c r="U4920">
        <v>3</v>
      </c>
      <c r="W4920">
        <v>27.4</v>
      </c>
      <c r="X4920">
        <v>7.7</v>
      </c>
      <c r="Y4920">
        <v>31.8</v>
      </c>
      <c r="Z4920">
        <v>8</v>
      </c>
      <c r="AA4920">
        <v>8.5</v>
      </c>
      <c r="AB4920">
        <v>7.9</v>
      </c>
      <c r="AC4920">
        <v>0</v>
      </c>
    </row>
    <row r="4921" spans="1:30" x14ac:dyDescent="0.45">
      <c r="A4921" t="s">
        <v>325</v>
      </c>
      <c r="B4921">
        <v>37860</v>
      </c>
      <c r="C4921" t="s">
        <v>738</v>
      </c>
      <c r="E4921">
        <v>23</v>
      </c>
      <c r="F4921" t="s">
        <v>37</v>
      </c>
      <c r="H4921">
        <v>1</v>
      </c>
      <c r="I4921" t="s">
        <v>32</v>
      </c>
      <c r="J4921">
        <v>1</v>
      </c>
      <c r="K4921" t="s">
        <v>32</v>
      </c>
      <c r="L4921">
        <v>0</v>
      </c>
      <c r="M4921" t="s">
        <v>32</v>
      </c>
      <c r="N4921">
        <v>2012</v>
      </c>
      <c r="O4921">
        <v>3060</v>
      </c>
      <c r="P4921">
        <v>1221420</v>
      </c>
      <c r="Q4921">
        <v>876</v>
      </c>
      <c r="R4921">
        <v>1153726</v>
      </c>
      <c r="S4921">
        <v>6424</v>
      </c>
      <c r="T4921">
        <v>234552</v>
      </c>
      <c r="U4921">
        <v>2184</v>
      </c>
      <c r="V4921">
        <v>67694</v>
      </c>
      <c r="W4921">
        <v>10.6</v>
      </c>
      <c r="X4921">
        <v>11.3</v>
      </c>
      <c r="Y4921">
        <v>20.399999999999999</v>
      </c>
      <c r="Z4921">
        <v>12.5</v>
      </c>
      <c r="AA4921">
        <v>14.9</v>
      </c>
      <c r="AB4921">
        <v>12.2</v>
      </c>
      <c r="AC4921">
        <v>11.5</v>
      </c>
      <c r="AD4921">
        <v>14.5</v>
      </c>
    </row>
    <row r="4922" spans="1:30" x14ac:dyDescent="0.45">
      <c r="A4922" t="s">
        <v>325</v>
      </c>
      <c r="B4922">
        <v>37860</v>
      </c>
      <c r="C4922" t="s">
        <v>738</v>
      </c>
      <c r="E4922" t="s">
        <v>38</v>
      </c>
      <c r="F4922" t="s">
        <v>39</v>
      </c>
      <c r="H4922">
        <v>1</v>
      </c>
      <c r="I4922" t="s">
        <v>32</v>
      </c>
      <c r="J4922">
        <v>1</v>
      </c>
      <c r="K4922" t="s">
        <v>32</v>
      </c>
      <c r="L4922">
        <v>0</v>
      </c>
      <c r="M4922" t="s">
        <v>32</v>
      </c>
      <c r="N4922">
        <v>2012</v>
      </c>
      <c r="O4922">
        <v>475</v>
      </c>
      <c r="P4922">
        <v>2680423</v>
      </c>
      <c r="Q4922">
        <v>222</v>
      </c>
      <c r="R4922">
        <v>2672513</v>
      </c>
      <c r="S4922">
        <v>5024</v>
      </c>
      <c r="T4922">
        <v>297830</v>
      </c>
      <c r="U4922">
        <v>254</v>
      </c>
      <c r="V4922">
        <v>7910</v>
      </c>
      <c r="W4922">
        <v>11.1</v>
      </c>
      <c r="X4922">
        <v>7.6</v>
      </c>
      <c r="Y4922">
        <v>17.5</v>
      </c>
      <c r="Z4922">
        <v>7.9</v>
      </c>
      <c r="AA4922">
        <v>17.100000000000001</v>
      </c>
      <c r="AB4922">
        <v>17.8</v>
      </c>
      <c r="AC4922">
        <v>20.100000000000001</v>
      </c>
      <c r="AD4922">
        <v>3</v>
      </c>
    </row>
    <row r="4923" spans="1:30" x14ac:dyDescent="0.45">
      <c r="A4923" t="s">
        <v>325</v>
      </c>
      <c r="B4923">
        <v>37860</v>
      </c>
      <c r="C4923" t="s">
        <v>738</v>
      </c>
      <c r="E4923">
        <v>42</v>
      </c>
      <c r="F4923" t="s">
        <v>40</v>
      </c>
      <c r="H4923">
        <v>1</v>
      </c>
      <c r="I4923" t="s">
        <v>32</v>
      </c>
      <c r="J4923">
        <v>1</v>
      </c>
      <c r="K4923" t="s">
        <v>32</v>
      </c>
      <c r="L4923">
        <v>0</v>
      </c>
      <c r="M4923" t="s">
        <v>32</v>
      </c>
      <c r="N4923">
        <v>2012</v>
      </c>
      <c r="O4923">
        <v>657</v>
      </c>
      <c r="P4923">
        <v>2025526</v>
      </c>
      <c r="Q4923">
        <v>310</v>
      </c>
      <c r="R4923">
        <v>1994266</v>
      </c>
      <c r="S4923">
        <v>3040</v>
      </c>
      <c r="T4923">
        <v>129571</v>
      </c>
      <c r="U4923">
        <v>348</v>
      </c>
      <c r="V4923">
        <v>31260</v>
      </c>
      <c r="W4923">
        <v>16.8</v>
      </c>
      <c r="X4923">
        <v>3.5</v>
      </c>
      <c r="Y4923">
        <v>22.1</v>
      </c>
      <c r="Z4923">
        <v>3</v>
      </c>
      <c r="AA4923">
        <v>7.7</v>
      </c>
      <c r="AB4923">
        <v>4.3</v>
      </c>
      <c r="AC4923">
        <v>23.5</v>
      </c>
      <c r="AD4923">
        <v>48.2</v>
      </c>
    </row>
    <row r="4924" spans="1:30" x14ac:dyDescent="0.45">
      <c r="A4924" t="s">
        <v>325</v>
      </c>
      <c r="B4924">
        <v>37860</v>
      </c>
      <c r="C4924" t="s">
        <v>738</v>
      </c>
      <c r="E4924" t="s">
        <v>41</v>
      </c>
      <c r="F4924" t="s">
        <v>42</v>
      </c>
      <c r="H4924">
        <v>1</v>
      </c>
      <c r="I4924" t="s">
        <v>32</v>
      </c>
      <c r="J4924">
        <v>1</v>
      </c>
      <c r="K4924" t="s">
        <v>32</v>
      </c>
      <c r="L4924">
        <v>0</v>
      </c>
      <c r="M4924" t="s">
        <v>32</v>
      </c>
      <c r="N4924">
        <v>2012</v>
      </c>
      <c r="O4924">
        <v>3521</v>
      </c>
      <c r="P4924">
        <v>5059478</v>
      </c>
      <c r="Q4924">
        <v>1102</v>
      </c>
      <c r="R4924">
        <v>4951637</v>
      </c>
      <c r="S4924">
        <v>18548</v>
      </c>
      <c r="T4924">
        <v>450678</v>
      </c>
      <c r="U4924">
        <v>2419</v>
      </c>
      <c r="V4924">
        <v>107841</v>
      </c>
      <c r="W4924">
        <v>7.7</v>
      </c>
      <c r="X4924">
        <v>2.2999999999999998</v>
      </c>
      <c r="Y4924">
        <v>10.7</v>
      </c>
      <c r="Z4924">
        <v>2.2000000000000002</v>
      </c>
      <c r="AA4924">
        <v>2.7</v>
      </c>
      <c r="AB4924">
        <v>3.6</v>
      </c>
      <c r="AC4924">
        <v>9.6</v>
      </c>
      <c r="AD4924">
        <v>26.6</v>
      </c>
    </row>
    <row r="4925" spans="1:30" x14ac:dyDescent="0.45">
      <c r="A4925" t="s">
        <v>325</v>
      </c>
      <c r="B4925">
        <v>37860</v>
      </c>
      <c r="C4925" t="s">
        <v>738</v>
      </c>
      <c r="E4925" t="s">
        <v>43</v>
      </c>
      <c r="F4925" t="s">
        <v>44</v>
      </c>
      <c r="G4925" t="s">
        <v>45</v>
      </c>
      <c r="H4925">
        <v>1</v>
      </c>
      <c r="I4925" t="s">
        <v>32</v>
      </c>
      <c r="J4925">
        <v>1</v>
      </c>
      <c r="K4925" t="s">
        <v>32</v>
      </c>
      <c r="L4925">
        <v>0</v>
      </c>
      <c r="M4925" t="s">
        <v>32</v>
      </c>
      <c r="N4925">
        <v>2012</v>
      </c>
      <c r="O4925">
        <v>1080</v>
      </c>
      <c r="P4925">
        <v>308348</v>
      </c>
      <c r="Q4925">
        <v>229</v>
      </c>
      <c r="R4925">
        <v>272179</v>
      </c>
      <c r="S4925">
        <v>1941</v>
      </c>
      <c r="T4925">
        <v>77395</v>
      </c>
      <c r="U4925">
        <v>851</v>
      </c>
      <c r="V4925">
        <v>36169</v>
      </c>
      <c r="W4925">
        <v>12.6</v>
      </c>
      <c r="X4925">
        <v>5.3</v>
      </c>
      <c r="Y4925">
        <v>17.3</v>
      </c>
      <c r="Z4925">
        <v>4</v>
      </c>
      <c r="AA4925">
        <v>4.2</v>
      </c>
      <c r="AB4925">
        <v>3.5</v>
      </c>
      <c r="AC4925">
        <v>13.8</v>
      </c>
      <c r="AD4925">
        <v>17.7</v>
      </c>
    </row>
    <row r="4926" spans="1:30" x14ac:dyDescent="0.45">
      <c r="A4926" t="s">
        <v>325</v>
      </c>
      <c r="B4926">
        <v>37860</v>
      </c>
      <c r="C4926" t="s">
        <v>738</v>
      </c>
      <c r="E4926">
        <v>51</v>
      </c>
      <c r="F4926" t="s">
        <v>46</v>
      </c>
      <c r="H4926">
        <v>1</v>
      </c>
      <c r="I4926" t="s">
        <v>32</v>
      </c>
      <c r="J4926">
        <v>1</v>
      </c>
      <c r="K4926" t="s">
        <v>32</v>
      </c>
      <c r="L4926">
        <v>0</v>
      </c>
      <c r="M4926" t="s">
        <v>32</v>
      </c>
      <c r="N4926">
        <v>2012</v>
      </c>
      <c r="O4926">
        <v>471</v>
      </c>
      <c r="P4926">
        <v>836478</v>
      </c>
      <c r="Q4926">
        <v>100</v>
      </c>
      <c r="R4926">
        <v>823460</v>
      </c>
      <c r="S4926">
        <v>2794</v>
      </c>
      <c r="T4926">
        <v>156831</v>
      </c>
      <c r="U4926">
        <v>371</v>
      </c>
      <c r="V4926">
        <v>13017</v>
      </c>
      <c r="W4926">
        <v>14.2</v>
      </c>
      <c r="X4926">
        <v>3.2</v>
      </c>
      <c r="Y4926">
        <v>18.5</v>
      </c>
      <c r="Z4926">
        <v>3.5</v>
      </c>
      <c r="AA4926">
        <v>14.3</v>
      </c>
      <c r="AB4926">
        <v>3.2</v>
      </c>
      <c r="AC4926">
        <v>17</v>
      </c>
      <c r="AD4926">
        <v>28.9</v>
      </c>
    </row>
    <row r="4927" spans="1:30" x14ac:dyDescent="0.45">
      <c r="A4927" t="s">
        <v>325</v>
      </c>
      <c r="B4927">
        <v>37860</v>
      </c>
      <c r="C4927" t="s">
        <v>738</v>
      </c>
      <c r="E4927">
        <v>52</v>
      </c>
      <c r="F4927" t="s">
        <v>47</v>
      </c>
      <c r="G4927" t="s">
        <v>48</v>
      </c>
      <c r="H4927">
        <v>1</v>
      </c>
      <c r="I4927" t="s">
        <v>32</v>
      </c>
      <c r="J4927">
        <v>1</v>
      </c>
      <c r="K4927" t="s">
        <v>32</v>
      </c>
      <c r="L4927">
        <v>0</v>
      </c>
      <c r="M4927" t="s">
        <v>32</v>
      </c>
      <c r="N4927">
        <v>2012</v>
      </c>
      <c r="O4927">
        <v>1183</v>
      </c>
      <c r="P4927">
        <v>1573592</v>
      </c>
      <c r="Q4927">
        <v>353</v>
      </c>
      <c r="R4927">
        <v>1529939</v>
      </c>
      <c r="S4927">
        <v>6006</v>
      </c>
      <c r="T4927">
        <v>282262</v>
      </c>
      <c r="U4927">
        <v>830</v>
      </c>
      <c r="V4927">
        <v>43653</v>
      </c>
      <c r="W4927">
        <v>11.8</v>
      </c>
      <c r="X4927">
        <v>4.8</v>
      </c>
      <c r="Y4927">
        <v>24</v>
      </c>
      <c r="Z4927">
        <v>5</v>
      </c>
      <c r="AA4927">
        <v>9</v>
      </c>
      <c r="AB4927">
        <v>8.1</v>
      </c>
      <c r="AC4927">
        <v>16.600000000000001</v>
      </c>
      <c r="AD4927">
        <v>36.6</v>
      </c>
    </row>
    <row r="4928" spans="1:30" x14ac:dyDescent="0.45">
      <c r="A4928" t="s">
        <v>325</v>
      </c>
      <c r="B4928">
        <v>37860</v>
      </c>
      <c r="C4928" t="s">
        <v>738</v>
      </c>
      <c r="E4928">
        <v>53</v>
      </c>
      <c r="F4928" t="s">
        <v>49</v>
      </c>
      <c r="H4928">
        <v>1</v>
      </c>
      <c r="I4928" t="s">
        <v>32</v>
      </c>
      <c r="J4928">
        <v>1</v>
      </c>
      <c r="K4928" t="s">
        <v>32</v>
      </c>
      <c r="L4928">
        <v>0</v>
      </c>
      <c r="M4928" t="s">
        <v>32</v>
      </c>
      <c r="N4928">
        <v>2012</v>
      </c>
      <c r="O4928">
        <v>2955</v>
      </c>
      <c r="P4928">
        <v>556739</v>
      </c>
      <c r="Q4928">
        <v>380</v>
      </c>
      <c r="R4928">
        <v>393155</v>
      </c>
      <c r="S4928">
        <v>2480</v>
      </c>
      <c r="T4928">
        <v>79489</v>
      </c>
      <c r="U4928">
        <v>2575</v>
      </c>
      <c r="V4928">
        <v>163584</v>
      </c>
      <c r="W4928">
        <v>11.9</v>
      </c>
      <c r="X4928">
        <v>17.899999999999999</v>
      </c>
      <c r="Y4928">
        <v>15.9</v>
      </c>
      <c r="Z4928">
        <v>23.6</v>
      </c>
      <c r="AA4928">
        <v>23.3</v>
      </c>
      <c r="AB4928">
        <v>30.1</v>
      </c>
      <c r="AC4928">
        <v>11.9</v>
      </c>
      <c r="AD4928">
        <v>39.4</v>
      </c>
    </row>
    <row r="4929" spans="1:30" x14ac:dyDescent="0.45">
      <c r="A4929" t="s">
        <v>325</v>
      </c>
      <c r="B4929">
        <v>37860</v>
      </c>
      <c r="C4929" t="s">
        <v>738</v>
      </c>
      <c r="E4929">
        <v>54</v>
      </c>
      <c r="F4929" t="s">
        <v>50</v>
      </c>
      <c r="H4929">
        <v>1</v>
      </c>
      <c r="I4929" t="s">
        <v>32</v>
      </c>
      <c r="J4929">
        <v>1</v>
      </c>
      <c r="K4929" t="s">
        <v>32</v>
      </c>
      <c r="L4929">
        <v>0</v>
      </c>
      <c r="M4929" t="s">
        <v>32</v>
      </c>
      <c r="N4929">
        <v>2012</v>
      </c>
      <c r="O4929">
        <v>3794</v>
      </c>
      <c r="P4929">
        <v>1374865</v>
      </c>
      <c r="Q4929">
        <v>839</v>
      </c>
      <c r="R4929">
        <v>1198589</v>
      </c>
      <c r="S4929">
        <v>8287</v>
      </c>
      <c r="T4929">
        <v>461963</v>
      </c>
      <c r="U4929">
        <v>2955</v>
      </c>
      <c r="V4929">
        <v>176275</v>
      </c>
      <c r="W4929">
        <v>6.6</v>
      </c>
      <c r="X4929">
        <v>12.4</v>
      </c>
      <c r="Y4929">
        <v>15.7</v>
      </c>
      <c r="Z4929">
        <v>14.3</v>
      </c>
      <c r="AA4929">
        <v>11.6</v>
      </c>
      <c r="AB4929">
        <v>13</v>
      </c>
      <c r="AC4929">
        <v>9.1</v>
      </c>
      <c r="AD4929">
        <v>23.5</v>
      </c>
    </row>
    <row r="4930" spans="1:30" x14ac:dyDescent="0.45">
      <c r="A4930" t="s">
        <v>325</v>
      </c>
      <c r="B4930">
        <v>37860</v>
      </c>
      <c r="C4930" t="s">
        <v>738</v>
      </c>
      <c r="E4930">
        <v>55</v>
      </c>
      <c r="F4930" t="s">
        <v>59</v>
      </c>
      <c r="H4930">
        <v>1</v>
      </c>
      <c r="I4930" t="s">
        <v>32</v>
      </c>
      <c r="J4930">
        <v>1</v>
      </c>
      <c r="K4930" t="s">
        <v>32</v>
      </c>
      <c r="L4930">
        <v>0</v>
      </c>
      <c r="M4930" t="s">
        <v>32</v>
      </c>
      <c r="N4930">
        <v>2012</v>
      </c>
      <c r="O4930">
        <v>34</v>
      </c>
      <c r="P4930">
        <v>47496</v>
      </c>
      <c r="Q4930">
        <v>34</v>
      </c>
      <c r="R4930">
        <v>47496</v>
      </c>
      <c r="S4930">
        <v>1229</v>
      </c>
      <c r="T4930">
        <v>79880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1</v>
      </c>
      <c r="AA4930">
        <v>1.9</v>
      </c>
      <c r="AB4930">
        <v>3.9</v>
      </c>
      <c r="AC4930">
        <v>0</v>
      </c>
      <c r="AD4930">
        <v>0</v>
      </c>
    </row>
    <row r="4931" spans="1:30" x14ac:dyDescent="0.45">
      <c r="A4931" t="s">
        <v>325</v>
      </c>
      <c r="B4931">
        <v>37860</v>
      </c>
      <c r="C4931" t="s">
        <v>738</v>
      </c>
      <c r="E4931">
        <v>56</v>
      </c>
      <c r="F4931" t="s">
        <v>51</v>
      </c>
      <c r="H4931">
        <v>1</v>
      </c>
      <c r="I4931" t="s">
        <v>32</v>
      </c>
      <c r="J4931">
        <v>1</v>
      </c>
      <c r="K4931" t="s">
        <v>32</v>
      </c>
      <c r="L4931">
        <v>0</v>
      </c>
      <c r="M4931" t="s">
        <v>32</v>
      </c>
      <c r="N4931">
        <v>2012</v>
      </c>
      <c r="O4931">
        <v>3381</v>
      </c>
      <c r="P4931">
        <v>1477457</v>
      </c>
      <c r="Q4931">
        <v>458</v>
      </c>
      <c r="R4931">
        <v>1431828</v>
      </c>
      <c r="S4931">
        <v>35847</v>
      </c>
      <c r="T4931">
        <v>936136</v>
      </c>
      <c r="U4931">
        <v>2922</v>
      </c>
      <c r="V4931">
        <v>45629</v>
      </c>
      <c r="W4931">
        <v>4.9000000000000004</v>
      </c>
      <c r="X4931">
        <v>13.3</v>
      </c>
      <c r="Y4931">
        <v>20.2</v>
      </c>
      <c r="Z4931">
        <v>14.3</v>
      </c>
      <c r="AA4931">
        <v>32.200000000000003</v>
      </c>
      <c r="AB4931">
        <v>18.5</v>
      </c>
      <c r="AC4931">
        <v>5.3</v>
      </c>
      <c r="AD4931">
        <v>14.8</v>
      </c>
    </row>
    <row r="4932" spans="1:30" x14ac:dyDescent="0.45">
      <c r="A4932" t="s">
        <v>325</v>
      </c>
      <c r="B4932">
        <v>37860</v>
      </c>
      <c r="C4932" t="s">
        <v>738</v>
      </c>
      <c r="E4932">
        <v>61</v>
      </c>
      <c r="F4932" t="s">
        <v>52</v>
      </c>
      <c r="H4932">
        <v>1</v>
      </c>
      <c r="I4932" t="s">
        <v>32</v>
      </c>
      <c r="J4932">
        <v>1</v>
      </c>
      <c r="K4932" t="s">
        <v>32</v>
      </c>
      <c r="L4932">
        <v>0</v>
      </c>
      <c r="M4932" t="s">
        <v>32</v>
      </c>
      <c r="N4932">
        <v>2012</v>
      </c>
      <c r="O4932">
        <v>649</v>
      </c>
      <c r="P4932">
        <v>151140</v>
      </c>
      <c r="Q4932">
        <v>80</v>
      </c>
      <c r="R4932">
        <v>145355</v>
      </c>
      <c r="S4932">
        <v>3654</v>
      </c>
      <c r="T4932">
        <v>72682</v>
      </c>
      <c r="U4932">
        <v>569</v>
      </c>
      <c r="V4932">
        <v>5785</v>
      </c>
      <c r="W4932">
        <v>15.3</v>
      </c>
      <c r="X4932">
        <v>6</v>
      </c>
      <c r="Y4932">
        <v>20.7</v>
      </c>
      <c r="Z4932">
        <v>6.4</v>
      </c>
      <c r="AA4932">
        <v>7.3</v>
      </c>
      <c r="AB4932">
        <v>6.4</v>
      </c>
      <c r="AC4932">
        <v>15.6</v>
      </c>
      <c r="AD4932">
        <v>12.7</v>
      </c>
    </row>
    <row r="4933" spans="1:30" x14ac:dyDescent="0.45">
      <c r="A4933" t="s">
        <v>325</v>
      </c>
      <c r="B4933">
        <v>37860</v>
      </c>
      <c r="C4933" t="s">
        <v>738</v>
      </c>
      <c r="E4933">
        <v>62</v>
      </c>
      <c r="F4933" t="s">
        <v>53</v>
      </c>
      <c r="H4933">
        <v>1</v>
      </c>
      <c r="I4933" t="s">
        <v>32</v>
      </c>
      <c r="J4933">
        <v>1</v>
      </c>
      <c r="K4933" t="s">
        <v>32</v>
      </c>
      <c r="L4933">
        <v>0</v>
      </c>
      <c r="M4933" t="s">
        <v>32</v>
      </c>
      <c r="N4933">
        <v>2012</v>
      </c>
      <c r="O4933">
        <v>2913</v>
      </c>
      <c r="P4933">
        <v>2827041</v>
      </c>
      <c r="Q4933">
        <v>766</v>
      </c>
      <c r="R4933">
        <v>2749391</v>
      </c>
      <c r="S4933">
        <v>24332</v>
      </c>
      <c r="T4933">
        <v>1060256</v>
      </c>
      <c r="U4933">
        <v>2147</v>
      </c>
      <c r="V4933">
        <v>77651</v>
      </c>
      <c r="W4933">
        <v>7</v>
      </c>
      <c r="X4933">
        <v>4.3</v>
      </c>
      <c r="Y4933">
        <v>16.100000000000001</v>
      </c>
      <c r="Z4933">
        <v>4.5999999999999996</v>
      </c>
      <c r="AA4933">
        <v>5.3</v>
      </c>
      <c r="AB4933">
        <v>5.5</v>
      </c>
      <c r="AC4933">
        <v>7.4</v>
      </c>
      <c r="AD4933">
        <v>23.1</v>
      </c>
    </row>
    <row r="4934" spans="1:30" x14ac:dyDescent="0.45">
      <c r="A4934" t="s">
        <v>325</v>
      </c>
      <c r="B4934">
        <v>37860</v>
      </c>
      <c r="C4934" t="s">
        <v>738</v>
      </c>
      <c r="E4934">
        <v>71</v>
      </c>
      <c r="F4934" t="s">
        <v>54</v>
      </c>
      <c r="H4934">
        <v>1</v>
      </c>
      <c r="I4934" t="s">
        <v>32</v>
      </c>
      <c r="J4934">
        <v>1</v>
      </c>
      <c r="K4934" t="s">
        <v>32</v>
      </c>
      <c r="L4934">
        <v>0</v>
      </c>
      <c r="M4934" t="s">
        <v>32</v>
      </c>
      <c r="N4934">
        <v>2012</v>
      </c>
      <c r="O4934">
        <v>1519</v>
      </c>
      <c r="P4934">
        <v>122192</v>
      </c>
      <c r="Q4934">
        <v>87</v>
      </c>
      <c r="R4934">
        <v>82450</v>
      </c>
      <c r="S4934">
        <v>2411</v>
      </c>
      <c r="T4934">
        <v>28958</v>
      </c>
      <c r="U4934">
        <v>1432</v>
      </c>
      <c r="V4934">
        <v>39742</v>
      </c>
      <c r="W4934">
        <v>6.8</v>
      </c>
      <c r="X4934">
        <v>25.3</v>
      </c>
      <c r="Y4934">
        <v>29.9</v>
      </c>
      <c r="Z4934">
        <v>34.5</v>
      </c>
      <c r="AA4934">
        <v>39</v>
      </c>
      <c r="AB4934">
        <v>35.9</v>
      </c>
      <c r="AC4934">
        <v>6.4</v>
      </c>
      <c r="AD4934">
        <v>45.8</v>
      </c>
    </row>
    <row r="4935" spans="1:30" x14ac:dyDescent="0.45">
      <c r="A4935" t="s">
        <v>325</v>
      </c>
      <c r="B4935">
        <v>37860</v>
      </c>
      <c r="C4935" t="s">
        <v>738</v>
      </c>
      <c r="E4935">
        <v>72</v>
      </c>
      <c r="F4935" t="s">
        <v>55</v>
      </c>
      <c r="H4935">
        <v>1</v>
      </c>
      <c r="I4935" t="s">
        <v>32</v>
      </c>
      <c r="J4935">
        <v>1</v>
      </c>
      <c r="K4935" t="s">
        <v>32</v>
      </c>
      <c r="L4935">
        <v>0</v>
      </c>
      <c r="M4935" t="s">
        <v>32</v>
      </c>
      <c r="N4935">
        <v>2012</v>
      </c>
      <c r="O4935">
        <v>832</v>
      </c>
      <c r="P4935">
        <v>895823</v>
      </c>
      <c r="Q4935">
        <v>491</v>
      </c>
      <c r="R4935">
        <v>870153</v>
      </c>
      <c r="S4935">
        <v>14077</v>
      </c>
      <c r="T4935">
        <v>230386</v>
      </c>
      <c r="U4935">
        <v>341</v>
      </c>
      <c r="V4935">
        <v>25669</v>
      </c>
      <c r="W4935">
        <v>18.100000000000001</v>
      </c>
      <c r="X4935">
        <v>42.9</v>
      </c>
      <c r="Y4935">
        <v>28.4</v>
      </c>
      <c r="Z4935">
        <v>46.1</v>
      </c>
      <c r="AA4935">
        <v>32</v>
      </c>
      <c r="AB4935">
        <v>45.7</v>
      </c>
      <c r="AC4935">
        <v>24</v>
      </c>
      <c r="AD4935">
        <v>25.6</v>
      </c>
    </row>
    <row r="4936" spans="1:30" x14ac:dyDescent="0.45">
      <c r="A4936" t="s">
        <v>325</v>
      </c>
      <c r="B4936">
        <v>37860</v>
      </c>
      <c r="C4936" t="s">
        <v>738</v>
      </c>
      <c r="E4936">
        <v>81</v>
      </c>
      <c r="F4936" t="s">
        <v>56</v>
      </c>
      <c r="G4936" t="s">
        <v>57</v>
      </c>
      <c r="H4936">
        <v>1</v>
      </c>
      <c r="I4936" t="s">
        <v>32</v>
      </c>
      <c r="J4936">
        <v>1</v>
      </c>
      <c r="K4936" t="s">
        <v>32</v>
      </c>
      <c r="L4936">
        <v>0</v>
      </c>
      <c r="M4936" t="s">
        <v>32</v>
      </c>
      <c r="N4936">
        <v>2012</v>
      </c>
      <c r="O4936">
        <v>4779</v>
      </c>
      <c r="P4936">
        <v>348459</v>
      </c>
      <c r="Q4936">
        <v>460</v>
      </c>
      <c r="R4936">
        <v>247089</v>
      </c>
      <c r="S4936">
        <v>2539</v>
      </c>
      <c r="T4936">
        <v>64851</v>
      </c>
      <c r="U4936">
        <v>4319</v>
      </c>
      <c r="V4936">
        <v>101369</v>
      </c>
      <c r="W4936">
        <v>4.3</v>
      </c>
      <c r="X4936">
        <v>21.4</v>
      </c>
      <c r="Y4936">
        <v>27.1</v>
      </c>
      <c r="Z4936">
        <v>29.6</v>
      </c>
      <c r="AA4936">
        <v>17.8</v>
      </c>
      <c r="AB4936">
        <v>25.7</v>
      </c>
      <c r="AC4936">
        <v>4.5</v>
      </c>
      <c r="AD4936">
        <v>12.1</v>
      </c>
    </row>
    <row r="4937" spans="1:30" x14ac:dyDescent="0.45">
      <c r="A4937" t="s">
        <v>326</v>
      </c>
      <c r="B4937">
        <v>37900</v>
      </c>
      <c r="C4937" t="s">
        <v>739</v>
      </c>
      <c r="E4937">
        <v>0</v>
      </c>
      <c r="F4937" t="s">
        <v>31</v>
      </c>
      <c r="H4937">
        <v>1</v>
      </c>
      <c r="I4937" t="s">
        <v>32</v>
      </c>
      <c r="J4937">
        <v>1</v>
      </c>
      <c r="K4937" t="s">
        <v>32</v>
      </c>
      <c r="L4937">
        <v>0</v>
      </c>
      <c r="M4937" t="s">
        <v>32</v>
      </c>
      <c r="N4937">
        <v>2012</v>
      </c>
      <c r="O4937">
        <v>25003</v>
      </c>
      <c r="P4937">
        <v>49775637</v>
      </c>
      <c r="Q4937">
        <v>7041</v>
      </c>
      <c r="R4937">
        <v>49068189</v>
      </c>
      <c r="S4937">
        <v>173027</v>
      </c>
      <c r="T4937">
        <v>9069613</v>
      </c>
      <c r="U4937">
        <v>17963</v>
      </c>
      <c r="V4937">
        <v>707448</v>
      </c>
      <c r="W4937">
        <v>3.9</v>
      </c>
      <c r="X4937">
        <v>4.5</v>
      </c>
      <c r="Y4937">
        <v>5.2</v>
      </c>
      <c r="Z4937">
        <v>4.8</v>
      </c>
      <c r="AA4937">
        <v>2.8</v>
      </c>
      <c r="AB4937">
        <v>4.0999999999999996</v>
      </c>
      <c r="AC4937">
        <v>4.2</v>
      </c>
      <c r="AD4937">
        <v>9.6</v>
      </c>
    </row>
    <row r="4938" spans="1:30" x14ac:dyDescent="0.45">
      <c r="A4938" t="s">
        <v>326</v>
      </c>
      <c r="B4938">
        <v>37900</v>
      </c>
      <c r="C4938" t="s">
        <v>739</v>
      </c>
      <c r="E4938">
        <v>11</v>
      </c>
      <c r="F4938" t="s">
        <v>33</v>
      </c>
      <c r="G4938" t="s">
        <v>34</v>
      </c>
      <c r="H4938">
        <v>1</v>
      </c>
      <c r="I4938" t="s">
        <v>32</v>
      </c>
      <c r="J4938">
        <v>1</v>
      </c>
      <c r="K4938" t="s">
        <v>32</v>
      </c>
      <c r="L4938">
        <v>0</v>
      </c>
      <c r="M4938" t="s">
        <v>32</v>
      </c>
      <c r="N4938">
        <v>2012</v>
      </c>
      <c r="O4938">
        <v>391</v>
      </c>
      <c r="P4938">
        <v>34319</v>
      </c>
      <c r="Q4938">
        <v>34</v>
      </c>
      <c r="R4938">
        <v>11445</v>
      </c>
      <c r="S4938">
        <v>45</v>
      </c>
      <c r="T4938">
        <v>1719</v>
      </c>
      <c r="U4938">
        <v>357</v>
      </c>
      <c r="V4938">
        <v>22874</v>
      </c>
      <c r="W4938">
        <v>12.9</v>
      </c>
      <c r="X4938">
        <v>38.6</v>
      </c>
      <c r="Y4938">
        <v>56.4</v>
      </c>
      <c r="Z4938">
        <v>21.6</v>
      </c>
      <c r="AA4938">
        <v>62.8</v>
      </c>
      <c r="AB4938">
        <v>14.2</v>
      </c>
      <c r="AC4938">
        <v>14</v>
      </c>
      <c r="AD4938">
        <v>47.6</v>
      </c>
    </row>
    <row r="4939" spans="1:30" x14ac:dyDescent="0.45">
      <c r="A4939" t="s">
        <v>326</v>
      </c>
      <c r="B4939">
        <v>37900</v>
      </c>
      <c r="C4939" t="s">
        <v>739</v>
      </c>
      <c r="E4939">
        <v>23</v>
      </c>
      <c r="F4939" t="s">
        <v>37</v>
      </c>
      <c r="H4939">
        <v>1</v>
      </c>
      <c r="I4939" t="s">
        <v>32</v>
      </c>
      <c r="J4939">
        <v>1</v>
      </c>
      <c r="K4939" t="s">
        <v>32</v>
      </c>
      <c r="L4939">
        <v>0</v>
      </c>
      <c r="M4939" t="s">
        <v>32</v>
      </c>
      <c r="N4939">
        <v>2012</v>
      </c>
      <c r="O4939">
        <v>2529</v>
      </c>
      <c r="P4939">
        <v>2287996</v>
      </c>
      <c r="Q4939">
        <v>802</v>
      </c>
      <c r="R4939">
        <v>2193924</v>
      </c>
      <c r="S4939">
        <v>7888</v>
      </c>
      <c r="T4939">
        <v>487771</v>
      </c>
      <c r="U4939">
        <v>1726</v>
      </c>
      <c r="V4939">
        <v>94072</v>
      </c>
      <c r="W4939">
        <v>11.4</v>
      </c>
      <c r="X4939">
        <v>21.2</v>
      </c>
      <c r="Y4939">
        <v>16.399999999999999</v>
      </c>
      <c r="Z4939">
        <v>22.4</v>
      </c>
      <c r="AA4939">
        <v>23.3</v>
      </c>
      <c r="AB4939">
        <v>25.9</v>
      </c>
      <c r="AC4939">
        <v>12.5</v>
      </c>
      <c r="AD4939">
        <v>25.7</v>
      </c>
    </row>
    <row r="4940" spans="1:30" x14ac:dyDescent="0.45">
      <c r="A4940" t="s">
        <v>326</v>
      </c>
      <c r="B4940">
        <v>37900</v>
      </c>
      <c r="C4940" t="s">
        <v>739</v>
      </c>
      <c r="E4940" t="s">
        <v>38</v>
      </c>
      <c r="F4940" t="s">
        <v>39</v>
      </c>
      <c r="H4940">
        <v>1</v>
      </c>
      <c r="I4940" t="s">
        <v>32</v>
      </c>
      <c r="J4940">
        <v>1</v>
      </c>
      <c r="K4940" t="s">
        <v>32</v>
      </c>
      <c r="L4940">
        <v>0</v>
      </c>
      <c r="M4940" t="s">
        <v>32</v>
      </c>
      <c r="N4940">
        <v>2012</v>
      </c>
      <c r="O4940">
        <v>504</v>
      </c>
      <c r="P4940">
        <v>14407752</v>
      </c>
      <c r="Q4940">
        <v>325</v>
      </c>
      <c r="R4940">
        <v>14401232</v>
      </c>
      <c r="S4940">
        <v>21614</v>
      </c>
      <c r="T4940">
        <v>1191601</v>
      </c>
      <c r="U4940">
        <v>179</v>
      </c>
      <c r="V4940">
        <v>6520</v>
      </c>
      <c r="W4940">
        <v>21</v>
      </c>
      <c r="X4940">
        <v>6.5</v>
      </c>
      <c r="Y4940">
        <v>26.2</v>
      </c>
      <c r="Z4940">
        <v>6.8</v>
      </c>
      <c r="AA4940">
        <v>17.399999999999999</v>
      </c>
      <c r="AB4940">
        <v>15.6</v>
      </c>
      <c r="AC4940">
        <v>38.5</v>
      </c>
      <c r="AD4940">
        <v>36.700000000000003</v>
      </c>
    </row>
    <row r="4941" spans="1:30" x14ac:dyDescent="0.45">
      <c r="A4941" t="s">
        <v>326</v>
      </c>
      <c r="B4941">
        <v>37900</v>
      </c>
      <c r="C4941" t="s">
        <v>739</v>
      </c>
      <c r="E4941">
        <v>42</v>
      </c>
      <c r="F4941" t="s">
        <v>40</v>
      </c>
      <c r="H4941">
        <v>1</v>
      </c>
      <c r="I4941" t="s">
        <v>32</v>
      </c>
      <c r="J4941">
        <v>1</v>
      </c>
      <c r="K4941" t="s">
        <v>32</v>
      </c>
      <c r="L4941">
        <v>0</v>
      </c>
      <c r="M4941" t="s">
        <v>32</v>
      </c>
      <c r="N4941">
        <v>2012</v>
      </c>
      <c r="O4941">
        <v>656</v>
      </c>
      <c r="P4941">
        <v>12957777</v>
      </c>
      <c r="Q4941">
        <v>357</v>
      </c>
      <c r="R4941">
        <v>12925493</v>
      </c>
      <c r="S4941">
        <v>7573</v>
      </c>
      <c r="T4941">
        <v>435957</v>
      </c>
      <c r="U4941">
        <v>299</v>
      </c>
      <c r="W4941">
        <v>14.7</v>
      </c>
      <c r="X4941">
        <v>7.3</v>
      </c>
      <c r="Y4941">
        <v>16</v>
      </c>
      <c r="Z4941">
        <v>7.6</v>
      </c>
      <c r="AA4941">
        <v>7</v>
      </c>
      <c r="AB4941">
        <v>8.9</v>
      </c>
      <c r="AC4941">
        <v>22.9</v>
      </c>
    </row>
    <row r="4942" spans="1:30" x14ac:dyDescent="0.45">
      <c r="A4942" t="s">
        <v>326</v>
      </c>
      <c r="B4942">
        <v>37900</v>
      </c>
      <c r="C4942" t="s">
        <v>739</v>
      </c>
      <c r="E4942" t="s">
        <v>41</v>
      </c>
      <c r="F4942" t="s">
        <v>42</v>
      </c>
      <c r="H4942">
        <v>1</v>
      </c>
      <c r="I4942" t="s">
        <v>32</v>
      </c>
      <c r="J4942">
        <v>1</v>
      </c>
      <c r="K4942" t="s">
        <v>32</v>
      </c>
      <c r="L4942">
        <v>0</v>
      </c>
      <c r="M4942" t="s">
        <v>32</v>
      </c>
      <c r="N4942">
        <v>2012</v>
      </c>
      <c r="O4942">
        <v>2986</v>
      </c>
      <c r="P4942">
        <v>5713482</v>
      </c>
      <c r="Q4942">
        <v>1021</v>
      </c>
      <c r="R4942">
        <v>5662226</v>
      </c>
      <c r="S4942">
        <v>19909</v>
      </c>
      <c r="T4942">
        <v>467293</v>
      </c>
      <c r="U4942">
        <v>1965</v>
      </c>
      <c r="V4942">
        <v>51256</v>
      </c>
      <c r="W4942">
        <v>10</v>
      </c>
      <c r="X4942">
        <v>24</v>
      </c>
      <c r="Y4942">
        <v>15.8</v>
      </c>
      <c r="Z4942">
        <v>25.2</v>
      </c>
      <c r="AA4942">
        <v>11.8</v>
      </c>
      <c r="AB4942">
        <v>16.2</v>
      </c>
      <c r="AC4942">
        <v>10.1</v>
      </c>
      <c r="AD4942">
        <v>17.8</v>
      </c>
    </row>
    <row r="4943" spans="1:30" x14ac:dyDescent="0.45">
      <c r="A4943" t="s">
        <v>326</v>
      </c>
      <c r="B4943">
        <v>37900</v>
      </c>
      <c r="C4943" t="s">
        <v>739</v>
      </c>
      <c r="E4943" t="s">
        <v>43</v>
      </c>
      <c r="F4943" t="s">
        <v>44</v>
      </c>
      <c r="G4943" t="s">
        <v>45</v>
      </c>
      <c r="H4943">
        <v>1</v>
      </c>
      <c r="I4943" t="s">
        <v>32</v>
      </c>
      <c r="J4943">
        <v>1</v>
      </c>
      <c r="K4943" t="s">
        <v>32</v>
      </c>
      <c r="L4943">
        <v>0</v>
      </c>
      <c r="M4943" t="s">
        <v>32</v>
      </c>
      <c r="N4943">
        <v>2012</v>
      </c>
      <c r="O4943">
        <v>1299</v>
      </c>
      <c r="P4943">
        <v>820344</v>
      </c>
      <c r="Q4943">
        <v>398</v>
      </c>
      <c r="R4943">
        <v>745939</v>
      </c>
      <c r="S4943">
        <v>5914</v>
      </c>
      <c r="T4943">
        <v>198584</v>
      </c>
      <c r="U4943">
        <v>901</v>
      </c>
      <c r="V4943">
        <v>74405</v>
      </c>
      <c r="W4943">
        <v>17.399999999999999</v>
      </c>
      <c r="X4943">
        <v>9</v>
      </c>
      <c r="Y4943">
        <v>19.899999999999999</v>
      </c>
      <c r="Z4943">
        <v>7.4</v>
      </c>
      <c r="AA4943">
        <v>6.4</v>
      </c>
      <c r="AB4943">
        <v>4.9000000000000004</v>
      </c>
      <c r="AC4943">
        <v>20.100000000000001</v>
      </c>
      <c r="AD4943">
        <v>33.1</v>
      </c>
    </row>
    <row r="4944" spans="1:30" x14ac:dyDescent="0.45">
      <c r="A4944" t="s">
        <v>326</v>
      </c>
      <c r="B4944">
        <v>37900</v>
      </c>
      <c r="C4944" t="s">
        <v>739</v>
      </c>
      <c r="E4944">
        <v>51</v>
      </c>
      <c r="F4944" t="s">
        <v>46</v>
      </c>
      <c r="H4944">
        <v>1</v>
      </c>
      <c r="I4944" t="s">
        <v>32</v>
      </c>
      <c r="J4944">
        <v>1</v>
      </c>
      <c r="K4944" t="s">
        <v>32</v>
      </c>
      <c r="L4944">
        <v>0</v>
      </c>
      <c r="M4944" t="s">
        <v>32</v>
      </c>
      <c r="N4944">
        <v>2012</v>
      </c>
      <c r="O4944">
        <v>379</v>
      </c>
      <c r="P4944">
        <v>625310</v>
      </c>
      <c r="Q4944">
        <v>88</v>
      </c>
      <c r="R4944">
        <v>615858</v>
      </c>
      <c r="S4944">
        <v>2899</v>
      </c>
      <c r="T4944">
        <v>135657</v>
      </c>
      <c r="U4944">
        <v>291</v>
      </c>
      <c r="W4944">
        <v>39.6</v>
      </c>
      <c r="X4944">
        <v>10.6</v>
      </c>
      <c r="Y4944">
        <v>27</v>
      </c>
      <c r="Z4944">
        <v>11.1</v>
      </c>
      <c r="AA4944">
        <v>13</v>
      </c>
      <c r="AB4944">
        <v>10.6</v>
      </c>
      <c r="AC4944">
        <v>47.7</v>
      </c>
    </row>
    <row r="4945" spans="1:30" x14ac:dyDescent="0.45">
      <c r="A4945" t="s">
        <v>326</v>
      </c>
      <c r="B4945">
        <v>37900</v>
      </c>
      <c r="C4945" t="s">
        <v>739</v>
      </c>
      <c r="E4945">
        <v>52</v>
      </c>
      <c r="F4945" t="s">
        <v>47</v>
      </c>
      <c r="G4945" t="s">
        <v>48</v>
      </c>
      <c r="H4945">
        <v>1</v>
      </c>
      <c r="I4945" t="s">
        <v>32</v>
      </c>
      <c r="J4945">
        <v>1</v>
      </c>
      <c r="K4945" t="s">
        <v>32</v>
      </c>
      <c r="L4945">
        <v>0</v>
      </c>
      <c r="M4945" t="s">
        <v>32</v>
      </c>
      <c r="N4945">
        <v>2012</v>
      </c>
      <c r="O4945">
        <v>1084</v>
      </c>
      <c r="P4945">
        <v>2674334</v>
      </c>
      <c r="Q4945">
        <v>419</v>
      </c>
      <c r="R4945">
        <v>2612390</v>
      </c>
      <c r="S4945">
        <v>6428</v>
      </c>
      <c r="T4945">
        <v>382062</v>
      </c>
      <c r="U4945">
        <v>665</v>
      </c>
      <c r="W4945">
        <v>14.3</v>
      </c>
      <c r="X4945">
        <v>5.8</v>
      </c>
      <c r="Y4945">
        <v>21.6</v>
      </c>
      <c r="Z4945">
        <v>6</v>
      </c>
      <c r="AA4945">
        <v>9.6999999999999993</v>
      </c>
      <c r="AB4945">
        <v>7.5</v>
      </c>
      <c r="AC4945">
        <v>24.4</v>
      </c>
    </row>
    <row r="4946" spans="1:30" x14ac:dyDescent="0.45">
      <c r="A4946" t="s">
        <v>326</v>
      </c>
      <c r="B4946">
        <v>37900</v>
      </c>
      <c r="C4946" t="s">
        <v>739</v>
      </c>
      <c r="E4946">
        <v>53</v>
      </c>
      <c r="F4946" t="s">
        <v>49</v>
      </c>
      <c r="H4946">
        <v>1</v>
      </c>
      <c r="I4946" t="s">
        <v>32</v>
      </c>
      <c r="J4946">
        <v>1</v>
      </c>
      <c r="K4946" t="s">
        <v>32</v>
      </c>
      <c r="L4946">
        <v>0</v>
      </c>
      <c r="M4946" t="s">
        <v>32</v>
      </c>
      <c r="N4946">
        <v>2012</v>
      </c>
      <c r="O4946">
        <v>2164</v>
      </c>
      <c r="P4946">
        <v>396300</v>
      </c>
      <c r="Q4946">
        <v>363</v>
      </c>
      <c r="R4946">
        <v>267700</v>
      </c>
      <c r="S4946">
        <v>1518</v>
      </c>
      <c r="T4946">
        <v>57483</v>
      </c>
      <c r="U4946">
        <v>1801</v>
      </c>
      <c r="V4946">
        <v>128600</v>
      </c>
      <c r="W4946">
        <v>15.3</v>
      </c>
      <c r="X4946">
        <v>17.8</v>
      </c>
      <c r="Y4946">
        <v>23.5</v>
      </c>
      <c r="Z4946">
        <v>21.9</v>
      </c>
      <c r="AA4946">
        <v>19.2</v>
      </c>
      <c r="AB4946">
        <v>27.8</v>
      </c>
      <c r="AC4946">
        <v>15.5</v>
      </c>
      <c r="AD4946">
        <v>22.6</v>
      </c>
    </row>
    <row r="4947" spans="1:30" x14ac:dyDescent="0.45">
      <c r="A4947" t="s">
        <v>326</v>
      </c>
      <c r="B4947">
        <v>37900</v>
      </c>
      <c r="C4947" t="s">
        <v>739</v>
      </c>
      <c r="E4947">
        <v>54</v>
      </c>
      <c r="F4947" t="s">
        <v>50</v>
      </c>
      <c r="H4947">
        <v>1</v>
      </c>
      <c r="I4947" t="s">
        <v>32</v>
      </c>
      <c r="J4947">
        <v>1</v>
      </c>
      <c r="K4947" t="s">
        <v>32</v>
      </c>
      <c r="L4947">
        <v>0</v>
      </c>
      <c r="M4947" t="s">
        <v>32</v>
      </c>
      <c r="N4947">
        <v>2012</v>
      </c>
      <c r="O4947">
        <v>2216</v>
      </c>
      <c r="P4947">
        <v>922485</v>
      </c>
      <c r="Q4947">
        <v>673</v>
      </c>
      <c r="R4947">
        <v>879583</v>
      </c>
      <c r="S4947">
        <v>6725</v>
      </c>
      <c r="T4947">
        <v>391253</v>
      </c>
      <c r="U4947">
        <v>1543</v>
      </c>
      <c r="V4947">
        <v>42901</v>
      </c>
      <c r="W4947">
        <v>6.4</v>
      </c>
      <c r="X4947">
        <v>8.1</v>
      </c>
      <c r="Y4947">
        <v>9.8000000000000007</v>
      </c>
      <c r="Z4947">
        <v>9</v>
      </c>
      <c r="AA4947">
        <v>11.1</v>
      </c>
      <c r="AB4947">
        <v>13.8</v>
      </c>
      <c r="AC4947">
        <v>7.6</v>
      </c>
      <c r="AD4947">
        <v>19.100000000000001</v>
      </c>
    </row>
    <row r="4948" spans="1:30" x14ac:dyDescent="0.45">
      <c r="A4948" t="s">
        <v>326</v>
      </c>
      <c r="B4948">
        <v>37900</v>
      </c>
      <c r="C4948" t="s">
        <v>739</v>
      </c>
      <c r="E4948">
        <v>55</v>
      </c>
      <c r="F4948" t="s">
        <v>59</v>
      </c>
      <c r="H4948">
        <v>1</v>
      </c>
      <c r="I4948" t="s">
        <v>32</v>
      </c>
      <c r="J4948">
        <v>1</v>
      </c>
      <c r="K4948" t="s">
        <v>32</v>
      </c>
      <c r="L4948">
        <v>0</v>
      </c>
      <c r="M4948" t="s">
        <v>32</v>
      </c>
      <c r="N4948">
        <v>2012</v>
      </c>
      <c r="O4948">
        <v>60</v>
      </c>
      <c r="P4948">
        <v>2087759</v>
      </c>
      <c r="Q4948">
        <v>60</v>
      </c>
      <c r="R4948">
        <v>2087759</v>
      </c>
      <c r="S4948">
        <v>19952</v>
      </c>
      <c r="T4948">
        <v>2934030</v>
      </c>
      <c r="U4948">
        <v>0</v>
      </c>
      <c r="V4948">
        <v>0</v>
      </c>
      <c r="W4948">
        <v>41.7</v>
      </c>
      <c r="X4948">
        <v>7.4</v>
      </c>
      <c r="Y4948">
        <v>43.3</v>
      </c>
      <c r="Z4948">
        <v>7.6</v>
      </c>
      <c r="AA4948">
        <v>7.5</v>
      </c>
      <c r="AB4948">
        <v>7.8</v>
      </c>
      <c r="AC4948">
        <v>0</v>
      </c>
      <c r="AD4948">
        <v>0</v>
      </c>
    </row>
    <row r="4949" spans="1:30" x14ac:dyDescent="0.45">
      <c r="A4949" t="s">
        <v>326</v>
      </c>
      <c r="B4949">
        <v>37900</v>
      </c>
      <c r="C4949" t="s">
        <v>739</v>
      </c>
      <c r="E4949">
        <v>56</v>
      </c>
      <c r="F4949" t="s">
        <v>51</v>
      </c>
      <c r="H4949">
        <v>1</v>
      </c>
      <c r="I4949" t="s">
        <v>32</v>
      </c>
      <c r="J4949">
        <v>1</v>
      </c>
      <c r="K4949" t="s">
        <v>32</v>
      </c>
      <c r="L4949">
        <v>0</v>
      </c>
      <c r="M4949" t="s">
        <v>32</v>
      </c>
      <c r="N4949">
        <v>2012</v>
      </c>
      <c r="O4949">
        <v>1855</v>
      </c>
      <c r="P4949">
        <v>553370</v>
      </c>
      <c r="Q4949">
        <v>464</v>
      </c>
      <c r="R4949">
        <v>534539</v>
      </c>
      <c r="S4949">
        <v>9826</v>
      </c>
      <c r="T4949">
        <v>253426</v>
      </c>
      <c r="U4949">
        <v>1391</v>
      </c>
      <c r="V4949">
        <v>18831</v>
      </c>
      <c r="W4949">
        <v>11.7</v>
      </c>
      <c r="X4949">
        <v>7.1</v>
      </c>
      <c r="Y4949">
        <v>25.3</v>
      </c>
      <c r="Z4949">
        <v>7.7</v>
      </c>
      <c r="AA4949">
        <v>9.5</v>
      </c>
      <c r="AB4949">
        <v>7.9</v>
      </c>
      <c r="AC4949">
        <v>13.8</v>
      </c>
      <c r="AD4949">
        <v>16.7</v>
      </c>
    </row>
    <row r="4950" spans="1:30" x14ac:dyDescent="0.45">
      <c r="A4950" t="s">
        <v>326</v>
      </c>
      <c r="B4950">
        <v>37900</v>
      </c>
      <c r="C4950" t="s">
        <v>739</v>
      </c>
      <c r="E4950">
        <v>61</v>
      </c>
      <c r="F4950" t="s">
        <v>52</v>
      </c>
      <c r="H4950">
        <v>1</v>
      </c>
      <c r="I4950" t="s">
        <v>32</v>
      </c>
      <c r="J4950">
        <v>1</v>
      </c>
      <c r="K4950" t="s">
        <v>32</v>
      </c>
      <c r="L4950">
        <v>0</v>
      </c>
      <c r="M4950" t="s">
        <v>32</v>
      </c>
      <c r="N4950">
        <v>2012</v>
      </c>
      <c r="O4950">
        <v>434</v>
      </c>
      <c r="P4950">
        <v>221806</v>
      </c>
      <c r="Q4950">
        <v>96</v>
      </c>
      <c r="R4950">
        <v>219285</v>
      </c>
      <c r="S4950">
        <v>4400</v>
      </c>
      <c r="T4950">
        <v>101667</v>
      </c>
      <c r="U4950">
        <v>338</v>
      </c>
      <c r="V4950">
        <v>2521</v>
      </c>
      <c r="W4950">
        <v>20.7</v>
      </c>
      <c r="X4950">
        <v>5.3</v>
      </c>
      <c r="Y4950">
        <v>29.8</v>
      </c>
      <c r="Z4950">
        <v>5.6</v>
      </c>
      <c r="AA4950">
        <v>6.3</v>
      </c>
      <c r="AB4950">
        <v>5.6</v>
      </c>
      <c r="AC4950">
        <v>25.1</v>
      </c>
      <c r="AD4950">
        <v>35.5</v>
      </c>
    </row>
    <row r="4951" spans="1:30" x14ac:dyDescent="0.45">
      <c r="A4951" t="s">
        <v>326</v>
      </c>
      <c r="B4951">
        <v>37900</v>
      </c>
      <c r="C4951" t="s">
        <v>739</v>
      </c>
      <c r="E4951">
        <v>62</v>
      </c>
      <c r="F4951" t="s">
        <v>53</v>
      </c>
      <c r="H4951">
        <v>1</v>
      </c>
      <c r="I4951" t="s">
        <v>32</v>
      </c>
      <c r="J4951">
        <v>1</v>
      </c>
      <c r="K4951" t="s">
        <v>32</v>
      </c>
      <c r="L4951">
        <v>0</v>
      </c>
      <c r="M4951" t="s">
        <v>32</v>
      </c>
      <c r="N4951">
        <v>2012</v>
      </c>
      <c r="O4951">
        <v>2604</v>
      </c>
      <c r="P4951">
        <v>3546733</v>
      </c>
      <c r="Q4951">
        <v>704</v>
      </c>
      <c r="R4951">
        <v>3486513</v>
      </c>
      <c r="S4951">
        <v>31667</v>
      </c>
      <c r="T4951">
        <v>1391290</v>
      </c>
      <c r="U4951">
        <v>1900</v>
      </c>
      <c r="V4951">
        <v>60220</v>
      </c>
      <c r="W4951">
        <v>10.3</v>
      </c>
      <c r="X4951">
        <v>9.8000000000000007</v>
      </c>
      <c r="Y4951">
        <v>22.9</v>
      </c>
      <c r="Z4951">
        <v>10.4</v>
      </c>
      <c r="AA4951">
        <v>8.6999999999999993</v>
      </c>
      <c r="AB4951">
        <v>13.4</v>
      </c>
      <c r="AC4951">
        <v>15.7</v>
      </c>
      <c r="AD4951">
        <v>45.7</v>
      </c>
    </row>
    <row r="4952" spans="1:30" x14ac:dyDescent="0.45">
      <c r="A4952" t="s">
        <v>326</v>
      </c>
      <c r="B4952">
        <v>37900</v>
      </c>
      <c r="C4952" t="s">
        <v>739</v>
      </c>
      <c r="E4952">
        <v>71</v>
      </c>
      <c r="F4952" t="s">
        <v>54</v>
      </c>
      <c r="H4952">
        <v>1</v>
      </c>
      <c r="I4952" t="s">
        <v>32</v>
      </c>
      <c r="J4952">
        <v>1</v>
      </c>
      <c r="K4952" t="s">
        <v>32</v>
      </c>
      <c r="L4952">
        <v>0</v>
      </c>
      <c r="M4952" t="s">
        <v>32</v>
      </c>
      <c r="N4952">
        <v>2012</v>
      </c>
      <c r="O4952">
        <v>1023</v>
      </c>
      <c r="P4952">
        <v>132109</v>
      </c>
      <c r="Q4952">
        <v>152</v>
      </c>
      <c r="R4952">
        <v>122306</v>
      </c>
      <c r="S4952">
        <v>2435</v>
      </c>
      <c r="T4952">
        <v>44432</v>
      </c>
      <c r="U4952">
        <v>871</v>
      </c>
      <c r="V4952">
        <v>9803</v>
      </c>
      <c r="W4952">
        <v>15.7</v>
      </c>
      <c r="X4952">
        <v>34.4</v>
      </c>
      <c r="Y4952">
        <v>30.5</v>
      </c>
      <c r="Z4952">
        <v>37.5</v>
      </c>
      <c r="AA4952">
        <v>44.5</v>
      </c>
      <c r="AB4952">
        <v>44.3</v>
      </c>
      <c r="AC4952">
        <v>14.6</v>
      </c>
      <c r="AD4952">
        <v>35.1</v>
      </c>
    </row>
    <row r="4953" spans="1:30" x14ac:dyDescent="0.45">
      <c r="A4953" t="s">
        <v>326</v>
      </c>
      <c r="B4953">
        <v>37900</v>
      </c>
      <c r="C4953" t="s">
        <v>739</v>
      </c>
      <c r="E4953">
        <v>72</v>
      </c>
      <c r="F4953" t="s">
        <v>55</v>
      </c>
      <c r="H4953">
        <v>1</v>
      </c>
      <c r="I4953" t="s">
        <v>32</v>
      </c>
      <c r="J4953">
        <v>1</v>
      </c>
      <c r="K4953" t="s">
        <v>32</v>
      </c>
      <c r="L4953">
        <v>0</v>
      </c>
      <c r="M4953" t="s">
        <v>32</v>
      </c>
      <c r="N4953">
        <v>2012</v>
      </c>
      <c r="O4953">
        <v>980</v>
      </c>
      <c r="P4953">
        <v>955689</v>
      </c>
      <c r="Q4953">
        <v>790</v>
      </c>
      <c r="R4953">
        <v>949665</v>
      </c>
      <c r="S4953">
        <v>16687</v>
      </c>
      <c r="T4953">
        <v>246853</v>
      </c>
      <c r="U4953">
        <v>190</v>
      </c>
      <c r="V4953">
        <v>6024</v>
      </c>
      <c r="W4953">
        <v>17</v>
      </c>
      <c r="X4953">
        <v>13.9</v>
      </c>
      <c r="Y4953">
        <v>19</v>
      </c>
      <c r="Z4953">
        <v>14.4</v>
      </c>
      <c r="AA4953">
        <v>14.9</v>
      </c>
      <c r="AB4953">
        <v>15.5</v>
      </c>
      <c r="AC4953">
        <v>28.3</v>
      </c>
      <c r="AD4953">
        <v>49.6</v>
      </c>
    </row>
    <row r="4954" spans="1:30" x14ac:dyDescent="0.45">
      <c r="A4954" t="s">
        <v>326</v>
      </c>
      <c r="B4954">
        <v>37900</v>
      </c>
      <c r="C4954" t="s">
        <v>739</v>
      </c>
      <c r="E4954">
        <v>81</v>
      </c>
      <c r="F4954" t="s">
        <v>56</v>
      </c>
      <c r="G4954" t="s">
        <v>57</v>
      </c>
      <c r="H4954">
        <v>1</v>
      </c>
      <c r="I4954" t="s">
        <v>32</v>
      </c>
      <c r="J4954">
        <v>1</v>
      </c>
      <c r="K4954" t="s">
        <v>32</v>
      </c>
      <c r="L4954">
        <v>0</v>
      </c>
      <c r="M4954" t="s">
        <v>32</v>
      </c>
      <c r="N4954">
        <v>2012</v>
      </c>
      <c r="O4954">
        <v>3944</v>
      </c>
      <c r="P4954">
        <v>651149</v>
      </c>
      <c r="Q4954">
        <v>403</v>
      </c>
      <c r="R4954">
        <v>565433</v>
      </c>
      <c r="S4954">
        <v>6491</v>
      </c>
      <c r="T4954">
        <v>259655</v>
      </c>
      <c r="U4954">
        <v>3541</v>
      </c>
      <c r="V4954">
        <v>85716</v>
      </c>
      <c r="W4954">
        <v>4.2</v>
      </c>
      <c r="X4954">
        <v>21.1</v>
      </c>
      <c r="Y4954">
        <v>31.4</v>
      </c>
      <c r="Z4954">
        <v>25.5</v>
      </c>
      <c r="AA4954">
        <v>23.4</v>
      </c>
      <c r="AB4954">
        <v>21.5</v>
      </c>
      <c r="AC4954">
        <v>3.8</v>
      </c>
      <c r="AD4954">
        <v>19.100000000000001</v>
      </c>
    </row>
    <row r="4955" spans="1:30" x14ac:dyDescent="0.45">
      <c r="A4955" t="s">
        <v>327</v>
      </c>
      <c r="B4955">
        <v>37980</v>
      </c>
      <c r="C4955" t="s">
        <v>740</v>
      </c>
      <c r="E4955">
        <v>0</v>
      </c>
      <c r="F4955" t="s">
        <v>31</v>
      </c>
      <c r="H4955">
        <v>1</v>
      </c>
      <c r="I4955" t="s">
        <v>32</v>
      </c>
      <c r="J4955">
        <v>1</v>
      </c>
      <c r="K4955" t="s">
        <v>32</v>
      </c>
      <c r="L4955">
        <v>0</v>
      </c>
      <c r="M4955" t="s">
        <v>32</v>
      </c>
      <c r="N4955">
        <v>2012</v>
      </c>
      <c r="O4955">
        <v>482165</v>
      </c>
      <c r="P4955">
        <v>793553691</v>
      </c>
      <c r="Q4955">
        <v>108414</v>
      </c>
      <c r="R4955">
        <v>773747413</v>
      </c>
      <c r="S4955">
        <v>2532739</v>
      </c>
      <c r="T4955">
        <v>131628613</v>
      </c>
      <c r="U4955">
        <v>373751</v>
      </c>
      <c r="V4955">
        <v>19806278</v>
      </c>
      <c r="W4955">
        <v>0.6</v>
      </c>
      <c r="X4955">
        <v>0.6</v>
      </c>
      <c r="Y4955">
        <v>1</v>
      </c>
      <c r="Z4955">
        <v>0.6</v>
      </c>
      <c r="AA4955">
        <v>0.9</v>
      </c>
      <c r="AB4955">
        <v>0.8</v>
      </c>
      <c r="AC4955">
        <v>0.8</v>
      </c>
      <c r="AD4955">
        <v>2.8</v>
      </c>
    </row>
    <row r="4956" spans="1:30" x14ac:dyDescent="0.45">
      <c r="A4956" t="s">
        <v>327</v>
      </c>
      <c r="B4956">
        <v>37980</v>
      </c>
      <c r="C4956" t="s">
        <v>740</v>
      </c>
      <c r="E4956">
        <v>11</v>
      </c>
      <c r="F4956" t="s">
        <v>33</v>
      </c>
      <c r="G4956" t="s">
        <v>34</v>
      </c>
      <c r="H4956">
        <v>1</v>
      </c>
      <c r="I4956" t="s">
        <v>32</v>
      </c>
      <c r="J4956">
        <v>1</v>
      </c>
      <c r="K4956" t="s">
        <v>32</v>
      </c>
      <c r="L4956">
        <v>0</v>
      </c>
      <c r="M4956" t="s">
        <v>32</v>
      </c>
      <c r="N4956">
        <v>2012</v>
      </c>
      <c r="O4956">
        <v>1060</v>
      </c>
      <c r="P4956">
        <v>229239</v>
      </c>
      <c r="Q4956">
        <v>122</v>
      </c>
      <c r="R4956">
        <v>178749</v>
      </c>
      <c r="S4956">
        <v>2400</v>
      </c>
      <c r="T4956">
        <v>39895</v>
      </c>
      <c r="U4956">
        <v>938</v>
      </c>
      <c r="V4956">
        <v>50490</v>
      </c>
      <c r="W4956">
        <v>9.6999999999999993</v>
      </c>
      <c r="X4956">
        <v>10.4</v>
      </c>
      <c r="Y4956">
        <v>24.2</v>
      </c>
      <c r="Z4956">
        <v>6.1</v>
      </c>
      <c r="AA4956">
        <v>8.1999999999999993</v>
      </c>
      <c r="AB4956">
        <v>5.4</v>
      </c>
      <c r="AC4956">
        <v>9.3000000000000007</v>
      </c>
      <c r="AD4956">
        <v>39.9</v>
      </c>
    </row>
    <row r="4957" spans="1:30" x14ac:dyDescent="0.45">
      <c r="A4957" t="s">
        <v>327</v>
      </c>
      <c r="B4957">
        <v>37980</v>
      </c>
      <c r="C4957" t="s">
        <v>740</v>
      </c>
      <c r="E4957">
        <v>21</v>
      </c>
      <c r="F4957" t="s">
        <v>35</v>
      </c>
      <c r="H4957">
        <v>1</v>
      </c>
      <c r="I4957" t="s">
        <v>32</v>
      </c>
      <c r="J4957">
        <v>1</v>
      </c>
      <c r="K4957" t="s">
        <v>32</v>
      </c>
      <c r="L4957">
        <v>0</v>
      </c>
      <c r="M4957" t="s">
        <v>32</v>
      </c>
      <c r="N4957">
        <v>2012</v>
      </c>
      <c r="O4957">
        <v>70</v>
      </c>
      <c r="P4957">
        <v>190914</v>
      </c>
      <c r="Q4957">
        <v>48</v>
      </c>
      <c r="R4957">
        <v>188417</v>
      </c>
      <c r="S4957">
        <v>705</v>
      </c>
      <c r="T4957">
        <v>38029</v>
      </c>
      <c r="U4957">
        <v>23</v>
      </c>
      <c r="V4957">
        <v>2497</v>
      </c>
      <c r="W4957">
        <v>24.5</v>
      </c>
      <c r="X4957">
        <v>19.7</v>
      </c>
      <c r="Y4957">
        <v>38.9</v>
      </c>
      <c r="Z4957">
        <v>20.8</v>
      </c>
      <c r="AA4957">
        <v>21.9</v>
      </c>
      <c r="AB4957">
        <v>27.8</v>
      </c>
      <c r="AC4957">
        <v>4.9000000000000004</v>
      </c>
      <c r="AD4957">
        <v>3.7</v>
      </c>
    </row>
    <row r="4958" spans="1:30" x14ac:dyDescent="0.45">
      <c r="A4958" t="s">
        <v>327</v>
      </c>
      <c r="B4958">
        <v>37980</v>
      </c>
      <c r="C4958" t="s">
        <v>740</v>
      </c>
      <c r="E4958">
        <v>22</v>
      </c>
      <c r="F4958" t="s">
        <v>36</v>
      </c>
      <c r="H4958">
        <v>1</v>
      </c>
      <c r="I4958" t="s">
        <v>32</v>
      </c>
      <c r="J4958">
        <v>1</v>
      </c>
      <c r="K4958" t="s">
        <v>32</v>
      </c>
      <c r="L4958">
        <v>0</v>
      </c>
      <c r="M4958" t="s">
        <v>32</v>
      </c>
      <c r="N4958">
        <v>2012</v>
      </c>
      <c r="O4958">
        <v>406</v>
      </c>
      <c r="P4958">
        <v>13134655</v>
      </c>
      <c r="Q4958">
        <v>78</v>
      </c>
      <c r="R4958">
        <v>13123483</v>
      </c>
      <c r="S4958">
        <v>13834</v>
      </c>
      <c r="T4958">
        <v>1521299</v>
      </c>
      <c r="U4958">
        <v>328</v>
      </c>
      <c r="V4958">
        <v>11173</v>
      </c>
      <c r="W4958">
        <v>18.8</v>
      </c>
      <c r="X4958">
        <v>7</v>
      </c>
      <c r="Y4958">
        <v>16.2</v>
      </c>
      <c r="Z4958">
        <v>7.3</v>
      </c>
      <c r="AA4958">
        <v>7.8</v>
      </c>
      <c r="AB4958">
        <v>8</v>
      </c>
      <c r="AC4958">
        <v>20.3</v>
      </c>
      <c r="AD4958">
        <v>8.6</v>
      </c>
    </row>
    <row r="4959" spans="1:30" x14ac:dyDescent="0.45">
      <c r="A4959" t="s">
        <v>327</v>
      </c>
      <c r="B4959">
        <v>37980</v>
      </c>
      <c r="C4959" t="s">
        <v>740</v>
      </c>
      <c r="E4959">
        <v>23</v>
      </c>
      <c r="F4959" t="s">
        <v>37</v>
      </c>
      <c r="H4959">
        <v>1</v>
      </c>
      <c r="I4959" t="s">
        <v>32</v>
      </c>
      <c r="J4959">
        <v>1</v>
      </c>
      <c r="K4959" t="s">
        <v>32</v>
      </c>
      <c r="L4959">
        <v>0</v>
      </c>
      <c r="M4959" t="s">
        <v>32</v>
      </c>
      <c r="N4959">
        <v>2012</v>
      </c>
      <c r="O4959">
        <v>48844</v>
      </c>
      <c r="P4959">
        <v>27912986</v>
      </c>
      <c r="Q4959">
        <v>11694</v>
      </c>
      <c r="R4959">
        <v>25867516</v>
      </c>
      <c r="S4959">
        <v>96782</v>
      </c>
      <c r="T4959">
        <v>5484367</v>
      </c>
      <c r="U4959">
        <v>37151</v>
      </c>
      <c r="V4959">
        <v>2045469</v>
      </c>
      <c r="W4959">
        <v>2.8</v>
      </c>
      <c r="X4959">
        <v>4.3</v>
      </c>
      <c r="Y4959">
        <v>4.8</v>
      </c>
      <c r="Z4959">
        <v>4.7</v>
      </c>
      <c r="AA4959">
        <v>5.0999999999999996</v>
      </c>
      <c r="AB4959">
        <v>4.8</v>
      </c>
      <c r="AC4959">
        <v>3</v>
      </c>
      <c r="AD4959">
        <v>4</v>
      </c>
    </row>
    <row r="4960" spans="1:30" x14ac:dyDescent="0.45">
      <c r="A4960" t="s">
        <v>327</v>
      </c>
      <c r="B4960">
        <v>37980</v>
      </c>
      <c r="C4960" t="s">
        <v>740</v>
      </c>
      <c r="E4960" t="s">
        <v>38</v>
      </c>
      <c r="F4960" t="s">
        <v>39</v>
      </c>
      <c r="H4960">
        <v>1</v>
      </c>
      <c r="I4960" t="s">
        <v>32</v>
      </c>
      <c r="J4960">
        <v>1</v>
      </c>
      <c r="K4960" t="s">
        <v>32</v>
      </c>
      <c r="L4960">
        <v>0</v>
      </c>
      <c r="M4960" t="s">
        <v>32</v>
      </c>
      <c r="N4960">
        <v>2012</v>
      </c>
      <c r="O4960">
        <v>9337</v>
      </c>
      <c r="P4960">
        <v>120976970</v>
      </c>
      <c r="Q4960">
        <v>5131</v>
      </c>
      <c r="R4960">
        <v>120732335</v>
      </c>
      <c r="S4960">
        <v>204139</v>
      </c>
      <c r="T4960">
        <v>12070834</v>
      </c>
      <c r="U4960">
        <v>4206</v>
      </c>
      <c r="V4960">
        <v>244635</v>
      </c>
      <c r="W4960">
        <v>3.3</v>
      </c>
      <c r="X4960">
        <v>2.8</v>
      </c>
      <c r="Y4960">
        <v>5.2</v>
      </c>
      <c r="Z4960">
        <v>3</v>
      </c>
      <c r="AA4960">
        <v>5.2</v>
      </c>
      <c r="AB4960">
        <v>4.2</v>
      </c>
      <c r="AC4960">
        <v>2.8</v>
      </c>
      <c r="AD4960">
        <v>17.600000000000001</v>
      </c>
    </row>
    <row r="4961" spans="1:30" x14ac:dyDescent="0.45">
      <c r="A4961" t="s">
        <v>327</v>
      </c>
      <c r="B4961">
        <v>37980</v>
      </c>
      <c r="C4961" t="s">
        <v>740</v>
      </c>
      <c r="E4961">
        <v>42</v>
      </c>
      <c r="F4961" t="s">
        <v>40</v>
      </c>
      <c r="H4961">
        <v>1</v>
      </c>
      <c r="I4961" t="s">
        <v>32</v>
      </c>
      <c r="J4961">
        <v>1</v>
      </c>
      <c r="K4961" t="s">
        <v>32</v>
      </c>
      <c r="L4961">
        <v>0</v>
      </c>
      <c r="M4961" t="s">
        <v>32</v>
      </c>
      <c r="N4961">
        <v>2012</v>
      </c>
      <c r="O4961">
        <v>13647</v>
      </c>
      <c r="P4961">
        <v>191694805</v>
      </c>
      <c r="Q4961">
        <v>7076</v>
      </c>
      <c r="R4961">
        <v>191009312</v>
      </c>
      <c r="S4961">
        <v>147920</v>
      </c>
      <c r="T4961">
        <v>10844945</v>
      </c>
      <c r="U4961">
        <v>6571</v>
      </c>
      <c r="V4961">
        <v>685493</v>
      </c>
      <c r="W4961">
        <v>3.2</v>
      </c>
      <c r="X4961">
        <v>1.9</v>
      </c>
      <c r="Y4961">
        <v>5.3</v>
      </c>
      <c r="Z4961">
        <v>2</v>
      </c>
      <c r="AA4961">
        <v>5.4</v>
      </c>
      <c r="AB4961">
        <v>3.3</v>
      </c>
      <c r="AC4961">
        <v>6.5</v>
      </c>
      <c r="AD4961">
        <v>9.3000000000000007</v>
      </c>
    </row>
    <row r="4962" spans="1:30" x14ac:dyDescent="0.45">
      <c r="A4962" t="s">
        <v>327</v>
      </c>
      <c r="B4962">
        <v>37980</v>
      </c>
      <c r="C4962" t="s">
        <v>740</v>
      </c>
      <c r="E4962" t="s">
        <v>41</v>
      </c>
      <c r="F4962" t="s">
        <v>42</v>
      </c>
      <c r="H4962">
        <v>1</v>
      </c>
      <c r="I4962" t="s">
        <v>32</v>
      </c>
      <c r="J4962">
        <v>1</v>
      </c>
      <c r="K4962" t="s">
        <v>32</v>
      </c>
      <c r="L4962">
        <v>0</v>
      </c>
      <c r="M4962" t="s">
        <v>32</v>
      </c>
      <c r="N4962">
        <v>2012</v>
      </c>
      <c r="O4962">
        <v>41741</v>
      </c>
      <c r="P4962">
        <v>79176147</v>
      </c>
      <c r="Q4962">
        <v>12176</v>
      </c>
      <c r="R4962">
        <v>77563862</v>
      </c>
      <c r="S4962">
        <v>285949</v>
      </c>
      <c r="T4962">
        <v>7424277</v>
      </c>
      <c r="U4962">
        <v>29565</v>
      </c>
      <c r="V4962">
        <v>1612286</v>
      </c>
      <c r="W4962">
        <v>1.9</v>
      </c>
      <c r="X4962">
        <v>1.8</v>
      </c>
      <c r="Y4962">
        <v>2.8</v>
      </c>
      <c r="Z4962">
        <v>1.9</v>
      </c>
      <c r="AA4962">
        <v>1.7</v>
      </c>
      <c r="AB4962">
        <v>3.7</v>
      </c>
      <c r="AC4962">
        <v>2.4</v>
      </c>
      <c r="AD4962">
        <v>7.5</v>
      </c>
    </row>
    <row r="4963" spans="1:30" x14ac:dyDescent="0.45">
      <c r="A4963" t="s">
        <v>327</v>
      </c>
      <c r="B4963">
        <v>37980</v>
      </c>
      <c r="C4963" t="s">
        <v>740</v>
      </c>
      <c r="E4963" t="s">
        <v>43</v>
      </c>
      <c r="F4963" t="s">
        <v>44</v>
      </c>
      <c r="G4963" t="s">
        <v>45</v>
      </c>
      <c r="H4963">
        <v>1</v>
      </c>
      <c r="I4963" t="s">
        <v>32</v>
      </c>
      <c r="J4963">
        <v>1</v>
      </c>
      <c r="K4963" t="s">
        <v>32</v>
      </c>
      <c r="L4963">
        <v>0</v>
      </c>
      <c r="M4963" t="s">
        <v>32</v>
      </c>
      <c r="N4963">
        <v>2012</v>
      </c>
      <c r="O4963">
        <v>16832</v>
      </c>
      <c r="P4963">
        <v>14438446</v>
      </c>
      <c r="Q4963">
        <v>2790</v>
      </c>
      <c r="R4963">
        <v>13701404</v>
      </c>
      <c r="S4963">
        <v>83079</v>
      </c>
      <c r="T4963">
        <v>3356918</v>
      </c>
      <c r="U4963">
        <v>14042</v>
      </c>
      <c r="V4963">
        <v>737042</v>
      </c>
      <c r="W4963">
        <v>2.7</v>
      </c>
      <c r="X4963">
        <v>2.4</v>
      </c>
      <c r="Y4963">
        <v>5.4</v>
      </c>
      <c r="Z4963">
        <v>2.4</v>
      </c>
      <c r="AA4963">
        <v>3.7</v>
      </c>
      <c r="AB4963">
        <v>3</v>
      </c>
      <c r="AC4963">
        <v>3.1</v>
      </c>
      <c r="AD4963">
        <v>5.0999999999999996</v>
      </c>
    </row>
    <row r="4964" spans="1:30" x14ac:dyDescent="0.45">
      <c r="A4964" t="s">
        <v>327</v>
      </c>
      <c r="B4964">
        <v>37980</v>
      </c>
      <c r="C4964" t="s">
        <v>740</v>
      </c>
      <c r="E4964">
        <v>51</v>
      </c>
      <c r="F4964" t="s">
        <v>46</v>
      </c>
      <c r="H4964">
        <v>1</v>
      </c>
      <c r="I4964" t="s">
        <v>32</v>
      </c>
      <c r="J4964">
        <v>1</v>
      </c>
      <c r="K4964" t="s">
        <v>32</v>
      </c>
      <c r="L4964">
        <v>0</v>
      </c>
      <c r="M4964" t="s">
        <v>32</v>
      </c>
      <c r="N4964">
        <v>2012</v>
      </c>
      <c r="O4964">
        <v>7210</v>
      </c>
      <c r="P4964">
        <v>24628008</v>
      </c>
      <c r="Q4964">
        <v>1314</v>
      </c>
      <c r="R4964">
        <v>24377185</v>
      </c>
      <c r="S4964">
        <v>76060</v>
      </c>
      <c r="T4964">
        <v>6175275</v>
      </c>
      <c r="U4964">
        <v>5897</v>
      </c>
      <c r="V4964">
        <v>250823</v>
      </c>
      <c r="W4964">
        <v>3.9</v>
      </c>
      <c r="X4964">
        <v>3.4</v>
      </c>
      <c r="Y4964">
        <v>5.0999999999999996</v>
      </c>
      <c r="Z4964">
        <v>3.5</v>
      </c>
      <c r="AA4964">
        <v>4.3</v>
      </c>
      <c r="AB4964">
        <v>4.0999999999999996</v>
      </c>
      <c r="AC4964">
        <v>4.5</v>
      </c>
      <c r="AD4964">
        <v>14.3</v>
      </c>
    </row>
    <row r="4965" spans="1:30" x14ac:dyDescent="0.45">
      <c r="A4965" t="s">
        <v>327</v>
      </c>
      <c r="B4965">
        <v>37980</v>
      </c>
      <c r="C4965" t="s">
        <v>740</v>
      </c>
      <c r="E4965">
        <v>52</v>
      </c>
      <c r="F4965" t="s">
        <v>47</v>
      </c>
      <c r="G4965" t="s">
        <v>48</v>
      </c>
      <c r="H4965">
        <v>1</v>
      </c>
      <c r="I4965" t="s">
        <v>32</v>
      </c>
      <c r="J4965">
        <v>1</v>
      </c>
      <c r="K4965" t="s">
        <v>32</v>
      </c>
      <c r="L4965">
        <v>0</v>
      </c>
      <c r="M4965" t="s">
        <v>32</v>
      </c>
      <c r="N4965">
        <v>2012</v>
      </c>
      <c r="O4965">
        <v>20724</v>
      </c>
      <c r="P4965">
        <v>138650687</v>
      </c>
      <c r="Q4965">
        <v>5420</v>
      </c>
      <c r="R4965">
        <v>137128867</v>
      </c>
      <c r="S4965">
        <v>179959</v>
      </c>
      <c r="T4965">
        <v>16241396</v>
      </c>
      <c r="U4965">
        <v>15304</v>
      </c>
      <c r="V4965">
        <v>1521819</v>
      </c>
      <c r="W4965">
        <v>2.2999999999999998</v>
      </c>
      <c r="X4965">
        <v>1.2</v>
      </c>
      <c r="Y4965">
        <v>5.3</v>
      </c>
      <c r="Z4965">
        <v>1.3</v>
      </c>
      <c r="AA4965">
        <v>2.5</v>
      </c>
      <c r="AB4965">
        <v>1.7</v>
      </c>
      <c r="AC4965">
        <v>2.2000000000000002</v>
      </c>
      <c r="AD4965">
        <v>12.9</v>
      </c>
    </row>
    <row r="4966" spans="1:30" x14ac:dyDescent="0.45">
      <c r="A4966" t="s">
        <v>327</v>
      </c>
      <c r="B4966">
        <v>37980</v>
      </c>
      <c r="C4966" t="s">
        <v>740</v>
      </c>
      <c r="E4966">
        <v>53</v>
      </c>
      <c r="F4966" t="s">
        <v>49</v>
      </c>
      <c r="H4966">
        <v>1</v>
      </c>
      <c r="I4966" t="s">
        <v>32</v>
      </c>
      <c r="J4966">
        <v>1</v>
      </c>
      <c r="K4966" t="s">
        <v>32</v>
      </c>
      <c r="L4966">
        <v>0</v>
      </c>
      <c r="M4966" t="s">
        <v>32</v>
      </c>
      <c r="N4966">
        <v>2012</v>
      </c>
      <c r="O4966">
        <v>50995</v>
      </c>
      <c r="P4966">
        <v>17978912</v>
      </c>
      <c r="Q4966">
        <v>3810</v>
      </c>
      <c r="R4966">
        <v>12827107</v>
      </c>
      <c r="S4966">
        <v>36308</v>
      </c>
      <c r="T4966">
        <v>1895606</v>
      </c>
      <c r="U4966">
        <v>47185</v>
      </c>
      <c r="V4966">
        <v>5151805</v>
      </c>
      <c r="W4966">
        <v>1.4</v>
      </c>
      <c r="X4966">
        <v>3.7</v>
      </c>
      <c r="Y4966">
        <v>6.8</v>
      </c>
      <c r="Z4966">
        <v>4.7</v>
      </c>
      <c r="AA4966">
        <v>3.6</v>
      </c>
      <c r="AB4966">
        <v>3</v>
      </c>
      <c r="AC4966">
        <v>1.5</v>
      </c>
      <c r="AD4966">
        <v>5.2</v>
      </c>
    </row>
    <row r="4967" spans="1:30" x14ac:dyDescent="0.45">
      <c r="A4967" t="s">
        <v>327</v>
      </c>
      <c r="B4967">
        <v>37980</v>
      </c>
      <c r="C4967" t="s">
        <v>740</v>
      </c>
      <c r="E4967">
        <v>54</v>
      </c>
      <c r="F4967" t="s">
        <v>50</v>
      </c>
      <c r="H4967">
        <v>1</v>
      </c>
      <c r="I4967" t="s">
        <v>32</v>
      </c>
      <c r="J4967">
        <v>1</v>
      </c>
      <c r="K4967" t="s">
        <v>32</v>
      </c>
      <c r="L4967">
        <v>0</v>
      </c>
      <c r="M4967" t="s">
        <v>32</v>
      </c>
      <c r="N4967">
        <v>2012</v>
      </c>
      <c r="O4967">
        <v>82326</v>
      </c>
      <c r="P4967">
        <v>44952048</v>
      </c>
      <c r="Q4967">
        <v>16783</v>
      </c>
      <c r="R4967">
        <v>41858286</v>
      </c>
      <c r="S4967">
        <v>206880</v>
      </c>
      <c r="T4967">
        <v>16503190</v>
      </c>
      <c r="U4967">
        <v>65543</v>
      </c>
      <c r="V4967">
        <v>3093762</v>
      </c>
      <c r="W4967">
        <v>1.6</v>
      </c>
      <c r="X4967">
        <v>1.6</v>
      </c>
      <c r="Y4967">
        <v>2.1</v>
      </c>
      <c r="Z4967">
        <v>1.6</v>
      </c>
      <c r="AA4967">
        <v>2.8</v>
      </c>
      <c r="AB4967">
        <v>1.8</v>
      </c>
      <c r="AC4967">
        <v>2</v>
      </c>
      <c r="AD4967">
        <v>2.7</v>
      </c>
    </row>
    <row r="4968" spans="1:30" x14ac:dyDescent="0.45">
      <c r="A4968" t="s">
        <v>327</v>
      </c>
      <c r="B4968">
        <v>37980</v>
      </c>
      <c r="C4968" t="s">
        <v>740</v>
      </c>
      <c r="E4968">
        <v>55</v>
      </c>
      <c r="F4968" t="s">
        <v>59</v>
      </c>
      <c r="H4968">
        <v>1</v>
      </c>
      <c r="I4968" t="s">
        <v>32</v>
      </c>
      <c r="J4968">
        <v>1</v>
      </c>
      <c r="K4968" t="s">
        <v>32</v>
      </c>
      <c r="L4968">
        <v>0</v>
      </c>
      <c r="M4968" t="s">
        <v>32</v>
      </c>
      <c r="N4968">
        <v>2012</v>
      </c>
      <c r="O4968">
        <v>1350</v>
      </c>
      <c r="P4968">
        <v>12655382</v>
      </c>
      <c r="Q4968">
        <v>1350</v>
      </c>
      <c r="R4968">
        <v>12655382</v>
      </c>
      <c r="S4968">
        <v>92325</v>
      </c>
      <c r="T4968">
        <v>9907658</v>
      </c>
      <c r="U4968">
        <v>0</v>
      </c>
      <c r="V4968">
        <v>0</v>
      </c>
      <c r="W4968">
        <v>3</v>
      </c>
      <c r="X4968">
        <v>2.7</v>
      </c>
      <c r="Y4968">
        <v>3.1</v>
      </c>
      <c r="Z4968">
        <v>2.8</v>
      </c>
      <c r="AA4968">
        <v>0.6</v>
      </c>
      <c r="AB4968">
        <v>0.7</v>
      </c>
      <c r="AC4968">
        <v>0</v>
      </c>
      <c r="AD4968">
        <v>0</v>
      </c>
    </row>
    <row r="4969" spans="1:30" x14ac:dyDescent="0.45">
      <c r="A4969" t="s">
        <v>327</v>
      </c>
      <c r="B4969">
        <v>37980</v>
      </c>
      <c r="C4969" t="s">
        <v>740</v>
      </c>
      <c r="E4969">
        <v>56</v>
      </c>
      <c r="F4969" t="s">
        <v>51</v>
      </c>
      <c r="H4969">
        <v>1</v>
      </c>
      <c r="I4969" t="s">
        <v>32</v>
      </c>
      <c r="J4969">
        <v>1</v>
      </c>
      <c r="K4969" t="s">
        <v>32</v>
      </c>
      <c r="L4969">
        <v>0</v>
      </c>
      <c r="M4969" t="s">
        <v>32</v>
      </c>
      <c r="N4969">
        <v>2012</v>
      </c>
      <c r="O4969">
        <v>33536</v>
      </c>
      <c r="P4969">
        <v>17453207</v>
      </c>
      <c r="Q4969">
        <v>7250</v>
      </c>
      <c r="R4969">
        <v>16836888</v>
      </c>
      <c r="S4969">
        <v>199591</v>
      </c>
      <c r="T4969">
        <v>7196448</v>
      </c>
      <c r="U4969">
        <v>26286</v>
      </c>
      <c r="V4969">
        <v>616318</v>
      </c>
      <c r="W4969">
        <v>1.7</v>
      </c>
      <c r="X4969">
        <v>4.0999999999999996</v>
      </c>
      <c r="Y4969">
        <v>4</v>
      </c>
      <c r="Z4969">
        <v>4.5</v>
      </c>
      <c r="AA4969">
        <v>3.3</v>
      </c>
      <c r="AB4969">
        <v>3.6</v>
      </c>
      <c r="AC4969">
        <v>2.5</v>
      </c>
      <c r="AD4969">
        <v>4.3</v>
      </c>
    </row>
    <row r="4970" spans="1:30" x14ac:dyDescent="0.45">
      <c r="A4970" t="s">
        <v>327</v>
      </c>
      <c r="B4970">
        <v>37980</v>
      </c>
      <c r="C4970" t="s">
        <v>740</v>
      </c>
      <c r="E4970">
        <v>61</v>
      </c>
      <c r="F4970" t="s">
        <v>52</v>
      </c>
      <c r="H4970">
        <v>1</v>
      </c>
      <c r="I4970" t="s">
        <v>32</v>
      </c>
      <c r="J4970">
        <v>1</v>
      </c>
      <c r="K4970" t="s">
        <v>32</v>
      </c>
      <c r="L4970">
        <v>0</v>
      </c>
      <c r="M4970" t="s">
        <v>32</v>
      </c>
      <c r="N4970">
        <v>2012</v>
      </c>
      <c r="O4970">
        <v>15356</v>
      </c>
      <c r="P4970">
        <v>12739106</v>
      </c>
      <c r="Q4970">
        <v>2148</v>
      </c>
      <c r="R4970">
        <v>12553247</v>
      </c>
      <c r="S4970">
        <v>134726</v>
      </c>
      <c r="T4970">
        <v>5878540</v>
      </c>
      <c r="U4970">
        <v>13208</v>
      </c>
      <c r="V4970">
        <v>185859</v>
      </c>
      <c r="W4970">
        <v>3.5</v>
      </c>
      <c r="X4970">
        <v>1.6</v>
      </c>
      <c r="Y4970">
        <v>3.1</v>
      </c>
      <c r="Z4970">
        <v>1.7</v>
      </c>
      <c r="AA4970">
        <v>1.4</v>
      </c>
      <c r="AB4970">
        <v>1.9</v>
      </c>
      <c r="AC4970">
        <v>3.9</v>
      </c>
      <c r="AD4970">
        <v>8.1999999999999993</v>
      </c>
    </row>
    <row r="4971" spans="1:30" x14ac:dyDescent="0.45">
      <c r="A4971" t="s">
        <v>327</v>
      </c>
      <c r="B4971">
        <v>37980</v>
      </c>
      <c r="C4971" t="s">
        <v>740</v>
      </c>
      <c r="E4971">
        <v>62</v>
      </c>
      <c r="F4971" t="s">
        <v>53</v>
      </c>
      <c r="H4971">
        <v>1</v>
      </c>
      <c r="I4971" t="s">
        <v>32</v>
      </c>
      <c r="J4971">
        <v>1</v>
      </c>
      <c r="K4971" t="s">
        <v>32</v>
      </c>
      <c r="L4971">
        <v>0</v>
      </c>
      <c r="M4971" t="s">
        <v>32</v>
      </c>
      <c r="N4971">
        <v>2012</v>
      </c>
      <c r="O4971">
        <v>48353</v>
      </c>
      <c r="P4971">
        <v>53142694</v>
      </c>
      <c r="Q4971">
        <v>12297</v>
      </c>
      <c r="R4971">
        <v>51591428</v>
      </c>
      <c r="S4971">
        <v>467667</v>
      </c>
      <c r="T4971">
        <v>20619811</v>
      </c>
      <c r="U4971">
        <v>36056</v>
      </c>
      <c r="V4971">
        <v>1551266</v>
      </c>
      <c r="W4971">
        <v>1.9</v>
      </c>
      <c r="X4971">
        <v>1.9</v>
      </c>
      <c r="Y4971">
        <v>2.2999999999999998</v>
      </c>
      <c r="Z4971">
        <v>2</v>
      </c>
      <c r="AA4971">
        <v>1.8</v>
      </c>
      <c r="AB4971">
        <v>1.9</v>
      </c>
      <c r="AC4971">
        <v>2.4</v>
      </c>
      <c r="AD4971">
        <v>5.9</v>
      </c>
    </row>
    <row r="4972" spans="1:30" x14ac:dyDescent="0.45">
      <c r="A4972" t="s">
        <v>327</v>
      </c>
      <c r="B4972">
        <v>37980</v>
      </c>
      <c r="C4972" t="s">
        <v>740</v>
      </c>
      <c r="E4972">
        <v>71</v>
      </c>
      <c r="F4972" t="s">
        <v>54</v>
      </c>
      <c r="H4972">
        <v>1</v>
      </c>
      <c r="I4972" t="s">
        <v>32</v>
      </c>
      <c r="J4972">
        <v>1</v>
      </c>
      <c r="K4972" t="s">
        <v>32</v>
      </c>
      <c r="L4972">
        <v>0</v>
      </c>
      <c r="M4972" t="s">
        <v>32</v>
      </c>
      <c r="N4972">
        <v>2012</v>
      </c>
      <c r="O4972">
        <v>25487</v>
      </c>
      <c r="P4972">
        <v>5372608</v>
      </c>
      <c r="Q4972">
        <v>1914</v>
      </c>
      <c r="R4972">
        <v>4869244</v>
      </c>
      <c r="S4972">
        <v>48129</v>
      </c>
      <c r="T4972">
        <v>1572615</v>
      </c>
      <c r="U4972">
        <v>23573</v>
      </c>
      <c r="V4972">
        <v>503363</v>
      </c>
      <c r="W4972">
        <v>1.2</v>
      </c>
      <c r="X4972">
        <v>2.9</v>
      </c>
      <c r="Y4972">
        <v>8.1999999999999993</v>
      </c>
      <c r="Z4972">
        <v>3.1</v>
      </c>
      <c r="AA4972">
        <v>4.5999999999999996</v>
      </c>
      <c r="AB4972">
        <v>3.6</v>
      </c>
      <c r="AC4972">
        <v>1.4</v>
      </c>
      <c r="AD4972">
        <v>6.1</v>
      </c>
    </row>
    <row r="4973" spans="1:30" x14ac:dyDescent="0.45">
      <c r="A4973" t="s">
        <v>327</v>
      </c>
      <c r="B4973">
        <v>37980</v>
      </c>
      <c r="C4973" t="s">
        <v>740</v>
      </c>
      <c r="E4973">
        <v>72</v>
      </c>
      <c r="F4973" t="s">
        <v>55</v>
      </c>
      <c r="H4973">
        <v>1</v>
      </c>
      <c r="I4973" t="s">
        <v>32</v>
      </c>
      <c r="J4973">
        <v>1</v>
      </c>
      <c r="K4973" t="s">
        <v>32</v>
      </c>
      <c r="L4973">
        <v>0</v>
      </c>
      <c r="M4973" t="s">
        <v>32</v>
      </c>
      <c r="N4973">
        <v>2012</v>
      </c>
      <c r="O4973">
        <v>16148</v>
      </c>
      <c r="P4973">
        <v>11961610</v>
      </c>
      <c r="Q4973">
        <v>10196</v>
      </c>
      <c r="R4973">
        <v>11632769</v>
      </c>
      <c r="S4973">
        <v>197855</v>
      </c>
      <c r="T4973">
        <v>3208107</v>
      </c>
      <c r="U4973">
        <v>5953</v>
      </c>
      <c r="V4973">
        <v>328841</v>
      </c>
      <c r="W4973">
        <v>3.2</v>
      </c>
      <c r="X4973">
        <v>4.8</v>
      </c>
      <c r="Y4973">
        <v>4.7</v>
      </c>
      <c r="Z4973">
        <v>5.2</v>
      </c>
      <c r="AA4973">
        <v>5.7</v>
      </c>
      <c r="AB4973">
        <v>6</v>
      </c>
      <c r="AC4973">
        <v>5.0999999999999996</v>
      </c>
      <c r="AD4973">
        <v>13.9</v>
      </c>
    </row>
    <row r="4974" spans="1:30" x14ac:dyDescent="0.45">
      <c r="A4974" t="s">
        <v>327</v>
      </c>
      <c r="B4974">
        <v>37980</v>
      </c>
      <c r="C4974" t="s">
        <v>740</v>
      </c>
      <c r="E4974">
        <v>81</v>
      </c>
      <c r="F4974" t="s">
        <v>56</v>
      </c>
      <c r="G4974" t="s">
        <v>57</v>
      </c>
      <c r="H4974">
        <v>1</v>
      </c>
      <c r="I4974" t="s">
        <v>32</v>
      </c>
      <c r="J4974">
        <v>1</v>
      </c>
      <c r="K4974" t="s">
        <v>32</v>
      </c>
      <c r="L4974">
        <v>0</v>
      </c>
      <c r="M4974" t="s">
        <v>32</v>
      </c>
      <c r="N4974">
        <v>2012</v>
      </c>
      <c r="O4974">
        <v>50563</v>
      </c>
      <c r="P4974">
        <v>6254732</v>
      </c>
      <c r="Q4974">
        <v>8644</v>
      </c>
      <c r="R4974">
        <v>5044236</v>
      </c>
      <c r="S4974">
        <v>58392</v>
      </c>
      <c r="T4974">
        <v>1647861</v>
      </c>
      <c r="U4974">
        <v>41919</v>
      </c>
      <c r="V4974">
        <v>1210496</v>
      </c>
      <c r="W4974">
        <v>1.5</v>
      </c>
      <c r="X4974">
        <v>2.2000000000000002</v>
      </c>
      <c r="Y4974">
        <v>3</v>
      </c>
      <c r="Z4974">
        <v>2.2999999999999998</v>
      </c>
      <c r="AA4974">
        <v>6.2</v>
      </c>
      <c r="AB4974">
        <v>4.2</v>
      </c>
      <c r="AC4974">
        <v>1.5</v>
      </c>
      <c r="AD4974">
        <v>4</v>
      </c>
    </row>
    <row r="4975" spans="1:30" x14ac:dyDescent="0.45">
      <c r="A4975" t="s">
        <v>327</v>
      </c>
      <c r="B4975">
        <v>37980</v>
      </c>
      <c r="C4975" t="s">
        <v>740</v>
      </c>
      <c r="E4975">
        <v>99</v>
      </c>
      <c r="F4975" t="s">
        <v>76</v>
      </c>
      <c r="H4975">
        <v>1</v>
      </c>
      <c r="I4975" t="s">
        <v>32</v>
      </c>
      <c r="J4975">
        <v>1</v>
      </c>
      <c r="K4975" t="s">
        <v>32</v>
      </c>
      <c r="L4975">
        <v>0</v>
      </c>
      <c r="M4975" t="s">
        <v>32</v>
      </c>
      <c r="N4975">
        <v>2012</v>
      </c>
      <c r="O4975">
        <v>94</v>
      </c>
      <c r="P4975">
        <v>10535</v>
      </c>
      <c r="Q4975">
        <v>91</v>
      </c>
      <c r="R4975">
        <v>7695</v>
      </c>
      <c r="S4975">
        <v>40</v>
      </c>
      <c r="T4975">
        <v>1543</v>
      </c>
      <c r="U4975">
        <v>3</v>
      </c>
      <c r="W4975">
        <v>26</v>
      </c>
      <c r="X4975">
        <v>29.5</v>
      </c>
      <c r="Y4975">
        <v>27.9</v>
      </c>
      <c r="Z4975">
        <v>42</v>
      </c>
      <c r="AA4975">
        <v>59.5</v>
      </c>
      <c r="AB4975">
        <v>40.6</v>
      </c>
      <c r="AC4975">
        <v>0</v>
      </c>
    </row>
    <row r="4976" spans="1:30" x14ac:dyDescent="0.45">
      <c r="A4976" t="s">
        <v>328</v>
      </c>
      <c r="B4976">
        <v>38060</v>
      </c>
      <c r="C4976" t="s">
        <v>741</v>
      </c>
      <c r="E4976">
        <v>0</v>
      </c>
      <c r="F4976" t="s">
        <v>31</v>
      </c>
      <c r="H4976">
        <v>1</v>
      </c>
      <c r="I4976" t="s">
        <v>32</v>
      </c>
      <c r="J4976">
        <v>1</v>
      </c>
      <c r="K4976" t="s">
        <v>32</v>
      </c>
      <c r="L4976">
        <v>0</v>
      </c>
      <c r="M4976" t="s">
        <v>32</v>
      </c>
      <c r="N4976">
        <v>2012</v>
      </c>
      <c r="O4976">
        <v>341008</v>
      </c>
      <c r="P4976">
        <v>388396953</v>
      </c>
      <c r="Q4976">
        <v>66141</v>
      </c>
      <c r="R4976">
        <v>371226539</v>
      </c>
      <c r="S4976">
        <v>1521715</v>
      </c>
      <c r="T4976">
        <v>66382357</v>
      </c>
      <c r="U4976">
        <v>274868</v>
      </c>
      <c r="V4976">
        <v>17170414</v>
      </c>
      <c r="W4976">
        <v>0.5</v>
      </c>
      <c r="X4976">
        <v>0.8</v>
      </c>
      <c r="Y4976">
        <v>0.8</v>
      </c>
      <c r="Z4976">
        <v>0.9</v>
      </c>
      <c r="AA4976">
        <v>0.9</v>
      </c>
      <c r="AB4976">
        <v>0.6</v>
      </c>
      <c r="AC4976">
        <v>0.6</v>
      </c>
      <c r="AD4976">
        <v>3.3</v>
      </c>
    </row>
    <row r="4977" spans="1:30" x14ac:dyDescent="0.45">
      <c r="A4977" t="s">
        <v>328</v>
      </c>
      <c r="B4977">
        <v>38060</v>
      </c>
      <c r="C4977" t="s">
        <v>741</v>
      </c>
      <c r="E4977">
        <v>11</v>
      </c>
      <c r="F4977" t="s">
        <v>33</v>
      </c>
      <c r="G4977" t="s">
        <v>34</v>
      </c>
      <c r="H4977">
        <v>1</v>
      </c>
      <c r="I4977" t="s">
        <v>32</v>
      </c>
      <c r="J4977">
        <v>1</v>
      </c>
      <c r="K4977" t="s">
        <v>32</v>
      </c>
      <c r="L4977">
        <v>0</v>
      </c>
      <c r="M4977" t="s">
        <v>32</v>
      </c>
      <c r="N4977">
        <v>2012</v>
      </c>
      <c r="O4977">
        <v>1044</v>
      </c>
      <c r="P4977">
        <v>104898</v>
      </c>
      <c r="Q4977">
        <v>81</v>
      </c>
      <c r="R4977">
        <v>68301</v>
      </c>
      <c r="S4977">
        <v>357</v>
      </c>
      <c r="T4977">
        <v>15908</v>
      </c>
      <c r="U4977">
        <v>963</v>
      </c>
      <c r="V4977">
        <v>36598</v>
      </c>
      <c r="W4977">
        <v>6.2</v>
      </c>
      <c r="X4977">
        <v>10.8</v>
      </c>
      <c r="Y4977">
        <v>13.1</v>
      </c>
      <c r="Z4977">
        <v>16.899999999999999</v>
      </c>
      <c r="AA4977">
        <v>15</v>
      </c>
      <c r="AB4977">
        <v>14.8</v>
      </c>
      <c r="AC4977">
        <v>6.2</v>
      </c>
      <c r="AD4977">
        <v>6.8</v>
      </c>
    </row>
    <row r="4978" spans="1:30" x14ac:dyDescent="0.45">
      <c r="A4978" t="s">
        <v>328</v>
      </c>
      <c r="B4978">
        <v>38060</v>
      </c>
      <c r="C4978" t="s">
        <v>741</v>
      </c>
      <c r="E4978">
        <v>21</v>
      </c>
      <c r="F4978" t="s">
        <v>35</v>
      </c>
      <c r="H4978">
        <v>1</v>
      </c>
      <c r="I4978" t="s">
        <v>32</v>
      </c>
      <c r="J4978">
        <v>1</v>
      </c>
      <c r="K4978" t="s">
        <v>32</v>
      </c>
      <c r="L4978">
        <v>0</v>
      </c>
      <c r="M4978" t="s">
        <v>32</v>
      </c>
      <c r="N4978">
        <v>2012</v>
      </c>
      <c r="O4978">
        <v>182</v>
      </c>
      <c r="P4978">
        <v>761515</v>
      </c>
      <c r="Q4978">
        <v>66</v>
      </c>
      <c r="R4978">
        <v>746909</v>
      </c>
      <c r="S4978">
        <v>1848</v>
      </c>
      <c r="T4978">
        <v>133284</v>
      </c>
      <c r="U4978">
        <v>116</v>
      </c>
      <c r="V4978">
        <v>14605</v>
      </c>
      <c r="W4978">
        <v>12.9</v>
      </c>
      <c r="X4978">
        <v>8</v>
      </c>
      <c r="Y4978">
        <v>16.3</v>
      </c>
      <c r="Z4978">
        <v>8.4</v>
      </c>
      <c r="AA4978">
        <v>11.3</v>
      </c>
      <c r="AB4978">
        <v>8.8000000000000007</v>
      </c>
      <c r="AC4978">
        <v>17.5</v>
      </c>
      <c r="AD4978">
        <v>13.7</v>
      </c>
    </row>
    <row r="4979" spans="1:30" x14ac:dyDescent="0.45">
      <c r="A4979" t="s">
        <v>328</v>
      </c>
      <c r="B4979">
        <v>38060</v>
      </c>
      <c r="C4979" t="s">
        <v>741</v>
      </c>
      <c r="E4979">
        <v>22</v>
      </c>
      <c r="F4979" t="s">
        <v>36</v>
      </c>
      <c r="H4979">
        <v>1</v>
      </c>
      <c r="I4979" t="s">
        <v>32</v>
      </c>
      <c r="J4979">
        <v>1</v>
      </c>
      <c r="K4979" t="s">
        <v>32</v>
      </c>
      <c r="L4979">
        <v>0</v>
      </c>
      <c r="M4979" t="s">
        <v>32</v>
      </c>
      <c r="N4979">
        <v>2012</v>
      </c>
      <c r="O4979">
        <v>188</v>
      </c>
      <c r="P4979">
        <v>4104234</v>
      </c>
      <c r="Q4979">
        <v>31</v>
      </c>
      <c r="R4979">
        <v>4095845</v>
      </c>
      <c r="S4979">
        <v>8000</v>
      </c>
      <c r="T4979">
        <v>801276</v>
      </c>
      <c r="U4979">
        <v>157</v>
      </c>
      <c r="V4979">
        <v>8389</v>
      </c>
      <c r="W4979">
        <v>19.3</v>
      </c>
      <c r="X4979">
        <v>4.4000000000000004</v>
      </c>
      <c r="Y4979">
        <v>11.5</v>
      </c>
      <c r="Z4979">
        <v>4.5</v>
      </c>
      <c r="AA4979">
        <v>4.5999999999999996</v>
      </c>
      <c r="AB4979">
        <v>5.6</v>
      </c>
      <c r="AC4979">
        <v>22.3</v>
      </c>
      <c r="AD4979">
        <v>24.5</v>
      </c>
    </row>
    <row r="4980" spans="1:30" x14ac:dyDescent="0.45">
      <c r="A4980" t="s">
        <v>328</v>
      </c>
      <c r="B4980">
        <v>38060</v>
      </c>
      <c r="C4980" t="s">
        <v>741</v>
      </c>
      <c r="E4980">
        <v>23</v>
      </c>
      <c r="F4980" t="s">
        <v>37</v>
      </c>
      <c r="H4980">
        <v>1</v>
      </c>
      <c r="I4980" t="s">
        <v>32</v>
      </c>
      <c r="J4980">
        <v>1</v>
      </c>
      <c r="K4980" t="s">
        <v>32</v>
      </c>
      <c r="L4980">
        <v>0</v>
      </c>
      <c r="M4980" t="s">
        <v>32</v>
      </c>
      <c r="N4980">
        <v>2012</v>
      </c>
      <c r="O4980">
        <v>27845</v>
      </c>
      <c r="P4980">
        <v>22422617</v>
      </c>
      <c r="Q4980">
        <v>6750</v>
      </c>
      <c r="R4980">
        <v>21344387</v>
      </c>
      <c r="S4980">
        <v>95030</v>
      </c>
      <c r="T4980">
        <v>4668405</v>
      </c>
      <c r="U4980">
        <v>21095</v>
      </c>
      <c r="V4980">
        <v>1078230</v>
      </c>
      <c r="W4980">
        <v>1.9</v>
      </c>
      <c r="X4980">
        <v>1.7</v>
      </c>
      <c r="Y4980">
        <v>2.5</v>
      </c>
      <c r="Z4980">
        <v>1.8</v>
      </c>
      <c r="AA4980">
        <v>2.6</v>
      </c>
      <c r="AB4980">
        <v>2.1</v>
      </c>
      <c r="AC4980">
        <v>2.2999999999999998</v>
      </c>
      <c r="AD4980">
        <v>6</v>
      </c>
    </row>
    <row r="4981" spans="1:30" x14ac:dyDescent="0.45">
      <c r="A4981" t="s">
        <v>328</v>
      </c>
      <c r="B4981">
        <v>38060</v>
      </c>
      <c r="C4981" t="s">
        <v>741</v>
      </c>
      <c r="E4981" t="s">
        <v>38</v>
      </c>
      <c r="F4981" t="s">
        <v>39</v>
      </c>
      <c r="H4981">
        <v>1</v>
      </c>
      <c r="I4981" t="s">
        <v>32</v>
      </c>
      <c r="J4981">
        <v>1</v>
      </c>
      <c r="K4981" t="s">
        <v>32</v>
      </c>
      <c r="L4981">
        <v>0</v>
      </c>
      <c r="M4981" t="s">
        <v>32</v>
      </c>
      <c r="N4981">
        <v>2012</v>
      </c>
      <c r="O4981">
        <v>6621</v>
      </c>
      <c r="P4981">
        <v>38604120</v>
      </c>
      <c r="Q4981">
        <v>2851</v>
      </c>
      <c r="R4981">
        <v>38405117</v>
      </c>
      <c r="S4981">
        <v>97351</v>
      </c>
      <c r="T4981">
        <v>5807231</v>
      </c>
      <c r="U4981">
        <v>3771</v>
      </c>
      <c r="V4981">
        <v>199003</v>
      </c>
      <c r="W4981">
        <v>1.6</v>
      </c>
      <c r="X4981">
        <v>0.7</v>
      </c>
      <c r="Y4981">
        <v>2.6</v>
      </c>
      <c r="Z4981">
        <v>0.7</v>
      </c>
      <c r="AA4981">
        <v>2.4</v>
      </c>
      <c r="AB4981">
        <v>2.2000000000000002</v>
      </c>
      <c r="AC4981">
        <v>3.5</v>
      </c>
      <c r="AD4981">
        <v>4.2</v>
      </c>
    </row>
    <row r="4982" spans="1:30" x14ac:dyDescent="0.45">
      <c r="A4982" t="s">
        <v>328</v>
      </c>
      <c r="B4982">
        <v>38060</v>
      </c>
      <c r="C4982" t="s">
        <v>741</v>
      </c>
      <c r="E4982">
        <v>42</v>
      </c>
      <c r="F4982" t="s">
        <v>40</v>
      </c>
      <c r="H4982">
        <v>1</v>
      </c>
      <c r="I4982" t="s">
        <v>32</v>
      </c>
      <c r="J4982">
        <v>1</v>
      </c>
      <c r="K4982" t="s">
        <v>32</v>
      </c>
      <c r="L4982">
        <v>0</v>
      </c>
      <c r="M4982" t="s">
        <v>32</v>
      </c>
      <c r="N4982">
        <v>2012</v>
      </c>
      <c r="O4982">
        <v>8747</v>
      </c>
      <c r="P4982">
        <v>90686245</v>
      </c>
      <c r="Q4982">
        <v>4097</v>
      </c>
      <c r="R4982">
        <v>86483042</v>
      </c>
      <c r="S4982">
        <v>71436</v>
      </c>
      <c r="T4982">
        <v>4439461</v>
      </c>
      <c r="U4982">
        <v>4649</v>
      </c>
      <c r="V4982">
        <v>4203203</v>
      </c>
      <c r="W4982">
        <v>1.9</v>
      </c>
      <c r="X4982">
        <v>1.1000000000000001</v>
      </c>
      <c r="Y4982">
        <v>3.9</v>
      </c>
      <c r="Z4982">
        <v>1.2</v>
      </c>
      <c r="AA4982">
        <v>2.2000000000000002</v>
      </c>
      <c r="AB4982">
        <v>1.8</v>
      </c>
      <c r="AC4982">
        <v>2.6</v>
      </c>
      <c r="AD4982">
        <v>4.3</v>
      </c>
    </row>
    <row r="4983" spans="1:30" x14ac:dyDescent="0.45">
      <c r="A4983" t="s">
        <v>328</v>
      </c>
      <c r="B4983">
        <v>38060</v>
      </c>
      <c r="C4983" t="s">
        <v>741</v>
      </c>
      <c r="E4983" t="s">
        <v>41</v>
      </c>
      <c r="F4983" t="s">
        <v>42</v>
      </c>
      <c r="H4983">
        <v>1</v>
      </c>
      <c r="I4983" t="s">
        <v>32</v>
      </c>
      <c r="J4983">
        <v>1</v>
      </c>
      <c r="K4983" t="s">
        <v>32</v>
      </c>
      <c r="L4983">
        <v>0</v>
      </c>
      <c r="M4983" t="s">
        <v>32</v>
      </c>
      <c r="N4983">
        <v>2012</v>
      </c>
      <c r="O4983">
        <v>28486</v>
      </c>
      <c r="P4983">
        <v>59634308</v>
      </c>
      <c r="Q4983">
        <v>6079</v>
      </c>
      <c r="R4983">
        <v>58357432</v>
      </c>
      <c r="S4983">
        <v>189230</v>
      </c>
      <c r="T4983">
        <v>5101079</v>
      </c>
      <c r="U4983">
        <v>22407</v>
      </c>
      <c r="V4983">
        <v>1276876</v>
      </c>
      <c r="W4983">
        <v>1.7</v>
      </c>
      <c r="X4983">
        <v>2.5</v>
      </c>
      <c r="Y4983">
        <v>2.5</v>
      </c>
      <c r="Z4983">
        <v>2.5</v>
      </c>
      <c r="AA4983">
        <v>1.7</v>
      </c>
      <c r="AB4983">
        <v>1.7</v>
      </c>
      <c r="AC4983">
        <v>2.1</v>
      </c>
      <c r="AD4983">
        <v>11.5</v>
      </c>
    </row>
    <row r="4984" spans="1:30" x14ac:dyDescent="0.45">
      <c r="A4984" t="s">
        <v>328</v>
      </c>
      <c r="B4984">
        <v>38060</v>
      </c>
      <c r="C4984" t="s">
        <v>741</v>
      </c>
      <c r="E4984" t="s">
        <v>43</v>
      </c>
      <c r="F4984" t="s">
        <v>44</v>
      </c>
      <c r="G4984" t="s">
        <v>45</v>
      </c>
      <c r="H4984">
        <v>1</v>
      </c>
      <c r="I4984" t="s">
        <v>32</v>
      </c>
      <c r="J4984">
        <v>1</v>
      </c>
      <c r="K4984" t="s">
        <v>32</v>
      </c>
      <c r="L4984">
        <v>0</v>
      </c>
      <c r="M4984" t="s">
        <v>32</v>
      </c>
      <c r="N4984">
        <v>2012</v>
      </c>
      <c r="O4984">
        <v>12784</v>
      </c>
      <c r="P4984">
        <v>14397123</v>
      </c>
      <c r="Q4984">
        <v>1655</v>
      </c>
      <c r="R4984">
        <v>13727312</v>
      </c>
      <c r="S4984">
        <v>65842</v>
      </c>
      <c r="T4984">
        <v>2901793</v>
      </c>
      <c r="U4984">
        <v>11130</v>
      </c>
      <c r="V4984">
        <v>669812</v>
      </c>
      <c r="W4984">
        <v>2.5</v>
      </c>
      <c r="X4984">
        <v>3.5</v>
      </c>
      <c r="Y4984">
        <v>3.4</v>
      </c>
      <c r="Z4984">
        <v>3.6</v>
      </c>
      <c r="AA4984">
        <v>2</v>
      </c>
      <c r="AB4984">
        <v>2.5</v>
      </c>
      <c r="AC4984">
        <v>2.5</v>
      </c>
      <c r="AD4984">
        <v>9.4</v>
      </c>
    </row>
    <row r="4985" spans="1:30" x14ac:dyDescent="0.45">
      <c r="A4985" t="s">
        <v>328</v>
      </c>
      <c r="B4985">
        <v>38060</v>
      </c>
      <c r="C4985" t="s">
        <v>741</v>
      </c>
      <c r="E4985">
        <v>51</v>
      </c>
      <c r="F4985" t="s">
        <v>46</v>
      </c>
      <c r="H4985">
        <v>1</v>
      </c>
      <c r="I4985" t="s">
        <v>32</v>
      </c>
      <c r="J4985">
        <v>1</v>
      </c>
      <c r="K4985" t="s">
        <v>32</v>
      </c>
      <c r="L4985">
        <v>0</v>
      </c>
      <c r="M4985" t="s">
        <v>32</v>
      </c>
      <c r="N4985">
        <v>2012</v>
      </c>
      <c r="O4985">
        <v>5073</v>
      </c>
      <c r="P4985">
        <v>12314994</v>
      </c>
      <c r="Q4985">
        <v>937</v>
      </c>
      <c r="R4985">
        <v>12156035</v>
      </c>
      <c r="S4985">
        <v>39124</v>
      </c>
      <c r="T4985">
        <v>2485053</v>
      </c>
      <c r="U4985">
        <v>4136</v>
      </c>
      <c r="V4985">
        <v>158959</v>
      </c>
      <c r="W4985">
        <v>2.1</v>
      </c>
      <c r="X4985">
        <v>1</v>
      </c>
      <c r="Y4985">
        <v>5.2</v>
      </c>
      <c r="Z4985">
        <v>1.1000000000000001</v>
      </c>
      <c r="AA4985">
        <v>2.5</v>
      </c>
      <c r="AB4985">
        <v>1.8</v>
      </c>
      <c r="AC4985">
        <v>2.1</v>
      </c>
      <c r="AD4985">
        <v>6.3</v>
      </c>
    </row>
    <row r="4986" spans="1:30" x14ac:dyDescent="0.45">
      <c r="A4986" t="s">
        <v>328</v>
      </c>
      <c r="B4986">
        <v>38060</v>
      </c>
      <c r="C4986" t="s">
        <v>741</v>
      </c>
      <c r="E4986">
        <v>52</v>
      </c>
      <c r="F4986" t="s">
        <v>47</v>
      </c>
      <c r="G4986" t="s">
        <v>48</v>
      </c>
      <c r="H4986">
        <v>1</v>
      </c>
      <c r="I4986" t="s">
        <v>32</v>
      </c>
      <c r="J4986">
        <v>1</v>
      </c>
      <c r="K4986" t="s">
        <v>32</v>
      </c>
      <c r="L4986">
        <v>0</v>
      </c>
      <c r="M4986" t="s">
        <v>32</v>
      </c>
      <c r="N4986">
        <v>2012</v>
      </c>
      <c r="O4986">
        <v>14864</v>
      </c>
      <c r="P4986">
        <v>53619374</v>
      </c>
      <c r="Q4986">
        <v>3640</v>
      </c>
      <c r="R4986">
        <v>52801529</v>
      </c>
      <c r="S4986">
        <v>116048</v>
      </c>
      <c r="T4986">
        <v>7347284</v>
      </c>
      <c r="U4986">
        <v>11224</v>
      </c>
      <c r="V4986">
        <v>817845</v>
      </c>
      <c r="W4986">
        <v>2.7</v>
      </c>
      <c r="X4986">
        <v>3</v>
      </c>
      <c r="Y4986">
        <v>3.2</v>
      </c>
      <c r="Z4986">
        <v>3.2</v>
      </c>
      <c r="AA4986">
        <v>3.2</v>
      </c>
      <c r="AB4986">
        <v>2.6</v>
      </c>
      <c r="AC4986">
        <v>3.3</v>
      </c>
      <c r="AD4986">
        <v>5.8</v>
      </c>
    </row>
    <row r="4987" spans="1:30" x14ac:dyDescent="0.45">
      <c r="A4987" t="s">
        <v>328</v>
      </c>
      <c r="B4987">
        <v>38060</v>
      </c>
      <c r="C4987" t="s">
        <v>741</v>
      </c>
      <c r="E4987">
        <v>53</v>
      </c>
      <c r="F4987" t="s">
        <v>49</v>
      </c>
      <c r="H4987">
        <v>1</v>
      </c>
      <c r="I4987" t="s">
        <v>32</v>
      </c>
      <c r="J4987">
        <v>1</v>
      </c>
      <c r="K4987" t="s">
        <v>32</v>
      </c>
      <c r="L4987">
        <v>0</v>
      </c>
      <c r="M4987" t="s">
        <v>32</v>
      </c>
      <c r="N4987">
        <v>2012</v>
      </c>
      <c r="O4987">
        <v>46267</v>
      </c>
      <c r="P4987">
        <v>11307401</v>
      </c>
      <c r="Q4987">
        <v>4470</v>
      </c>
      <c r="R4987">
        <v>7565701</v>
      </c>
      <c r="S4987">
        <v>29896</v>
      </c>
      <c r="T4987">
        <v>1373547</v>
      </c>
      <c r="U4987">
        <v>41797</v>
      </c>
      <c r="V4987">
        <v>3741700</v>
      </c>
      <c r="W4987">
        <v>1.3</v>
      </c>
      <c r="X4987">
        <v>5</v>
      </c>
      <c r="Y4987">
        <v>3.4</v>
      </c>
      <c r="Z4987">
        <v>2.4</v>
      </c>
      <c r="AA4987">
        <v>2.2999999999999998</v>
      </c>
      <c r="AB4987">
        <v>2.4</v>
      </c>
      <c r="AC4987">
        <v>1.4</v>
      </c>
      <c r="AD4987">
        <v>14.7</v>
      </c>
    </row>
    <row r="4988" spans="1:30" x14ac:dyDescent="0.45">
      <c r="A4988" t="s">
        <v>328</v>
      </c>
      <c r="B4988">
        <v>38060</v>
      </c>
      <c r="C4988" t="s">
        <v>741</v>
      </c>
      <c r="E4988">
        <v>54</v>
      </c>
      <c r="F4988" t="s">
        <v>50</v>
      </c>
      <c r="H4988">
        <v>1</v>
      </c>
      <c r="I4988" t="s">
        <v>32</v>
      </c>
      <c r="J4988">
        <v>1</v>
      </c>
      <c r="K4988" t="s">
        <v>32</v>
      </c>
      <c r="L4988">
        <v>0</v>
      </c>
      <c r="M4988" t="s">
        <v>32</v>
      </c>
      <c r="N4988">
        <v>2012</v>
      </c>
      <c r="O4988">
        <v>54209</v>
      </c>
      <c r="P4988">
        <v>17901193</v>
      </c>
      <c r="Q4988">
        <v>11149</v>
      </c>
      <c r="R4988">
        <v>16026941</v>
      </c>
      <c r="S4988">
        <v>106033</v>
      </c>
      <c r="T4988">
        <v>5851184</v>
      </c>
      <c r="U4988">
        <v>43060</v>
      </c>
      <c r="V4988">
        <v>1874252</v>
      </c>
      <c r="W4988">
        <v>0.4</v>
      </c>
      <c r="X4988">
        <v>2.2000000000000002</v>
      </c>
      <c r="Y4988">
        <v>1.4</v>
      </c>
      <c r="Z4988">
        <v>2.5</v>
      </c>
      <c r="AA4988">
        <v>2.1</v>
      </c>
      <c r="AB4988">
        <v>2.5</v>
      </c>
      <c r="AC4988">
        <v>0.4</v>
      </c>
      <c r="AD4988">
        <v>3.7</v>
      </c>
    </row>
    <row r="4989" spans="1:30" x14ac:dyDescent="0.45">
      <c r="A4989" t="s">
        <v>328</v>
      </c>
      <c r="B4989">
        <v>38060</v>
      </c>
      <c r="C4989" t="s">
        <v>741</v>
      </c>
      <c r="E4989">
        <v>55</v>
      </c>
      <c r="F4989" t="s">
        <v>59</v>
      </c>
      <c r="H4989">
        <v>1</v>
      </c>
      <c r="I4989" t="s">
        <v>32</v>
      </c>
      <c r="J4989">
        <v>1</v>
      </c>
      <c r="K4989" t="s">
        <v>32</v>
      </c>
      <c r="L4989">
        <v>0</v>
      </c>
      <c r="M4989" t="s">
        <v>32</v>
      </c>
      <c r="N4989">
        <v>2012</v>
      </c>
      <c r="O4989">
        <v>517</v>
      </c>
      <c r="P4989">
        <v>4947689</v>
      </c>
      <c r="Q4989">
        <v>517</v>
      </c>
      <c r="R4989">
        <v>4947689</v>
      </c>
      <c r="S4989">
        <v>44795</v>
      </c>
      <c r="T4989">
        <v>4239287</v>
      </c>
      <c r="U4989">
        <v>0</v>
      </c>
      <c r="V4989">
        <v>0</v>
      </c>
      <c r="W4989">
        <v>10.4</v>
      </c>
      <c r="X4989">
        <v>4.4000000000000004</v>
      </c>
      <c r="Y4989">
        <v>10.8</v>
      </c>
      <c r="Z4989">
        <v>4.5999999999999996</v>
      </c>
      <c r="AA4989">
        <v>0.9</v>
      </c>
      <c r="AB4989">
        <v>1.8</v>
      </c>
      <c r="AC4989">
        <v>0</v>
      </c>
      <c r="AD4989">
        <v>0</v>
      </c>
    </row>
    <row r="4990" spans="1:30" x14ac:dyDescent="0.45">
      <c r="A4990" t="s">
        <v>328</v>
      </c>
      <c r="B4990">
        <v>38060</v>
      </c>
      <c r="C4990" t="s">
        <v>741</v>
      </c>
      <c r="E4990">
        <v>56</v>
      </c>
      <c r="F4990" t="s">
        <v>51</v>
      </c>
      <c r="H4990">
        <v>1</v>
      </c>
      <c r="I4990" t="s">
        <v>32</v>
      </c>
      <c r="J4990">
        <v>1</v>
      </c>
      <c r="K4990" t="s">
        <v>32</v>
      </c>
      <c r="L4990">
        <v>0</v>
      </c>
      <c r="M4990" t="s">
        <v>32</v>
      </c>
      <c r="N4990">
        <v>2012</v>
      </c>
      <c r="O4990">
        <v>30650</v>
      </c>
      <c r="P4990">
        <v>13535377</v>
      </c>
      <c r="Q4990">
        <v>5275</v>
      </c>
      <c r="R4990">
        <v>12926100</v>
      </c>
      <c r="S4990">
        <v>174590</v>
      </c>
      <c r="T4990">
        <v>5928871</v>
      </c>
      <c r="U4990">
        <v>25375</v>
      </c>
      <c r="V4990">
        <v>609278</v>
      </c>
      <c r="W4990">
        <v>1.9</v>
      </c>
      <c r="X4990">
        <v>2.1</v>
      </c>
      <c r="Y4990">
        <v>2.5</v>
      </c>
      <c r="Z4990">
        <v>2.2000000000000002</v>
      </c>
      <c r="AA4990">
        <v>1.7</v>
      </c>
      <c r="AB4990">
        <v>1.7</v>
      </c>
      <c r="AC4990">
        <v>2.1</v>
      </c>
      <c r="AD4990">
        <v>6.9</v>
      </c>
    </row>
    <row r="4991" spans="1:30" x14ac:dyDescent="0.45">
      <c r="A4991" t="s">
        <v>328</v>
      </c>
      <c r="B4991">
        <v>38060</v>
      </c>
      <c r="C4991" t="s">
        <v>741</v>
      </c>
      <c r="E4991">
        <v>61</v>
      </c>
      <c r="F4991" t="s">
        <v>52</v>
      </c>
      <c r="H4991">
        <v>1</v>
      </c>
      <c r="I4991" t="s">
        <v>32</v>
      </c>
      <c r="J4991">
        <v>1</v>
      </c>
      <c r="K4991" t="s">
        <v>32</v>
      </c>
      <c r="L4991">
        <v>0</v>
      </c>
      <c r="M4991" t="s">
        <v>32</v>
      </c>
      <c r="N4991">
        <v>2012</v>
      </c>
      <c r="O4991">
        <v>8176</v>
      </c>
      <c r="P4991">
        <v>4000197</v>
      </c>
      <c r="Q4991">
        <v>1230</v>
      </c>
      <c r="R4991">
        <v>3915561</v>
      </c>
      <c r="S4991">
        <v>61941</v>
      </c>
      <c r="T4991">
        <v>1767591</v>
      </c>
      <c r="U4991">
        <v>6946</v>
      </c>
      <c r="V4991">
        <v>84637</v>
      </c>
      <c r="W4991">
        <v>3.5</v>
      </c>
      <c r="X4991">
        <v>2</v>
      </c>
      <c r="Y4991">
        <v>4</v>
      </c>
      <c r="Z4991">
        <v>2.1</v>
      </c>
      <c r="AA4991">
        <v>3.8</v>
      </c>
      <c r="AB4991">
        <v>2.2000000000000002</v>
      </c>
      <c r="AC4991">
        <v>4.0999999999999996</v>
      </c>
      <c r="AD4991">
        <v>5.5</v>
      </c>
    </row>
    <row r="4992" spans="1:30" x14ac:dyDescent="0.45">
      <c r="A4992" t="s">
        <v>328</v>
      </c>
      <c r="B4992">
        <v>38060</v>
      </c>
      <c r="C4992" t="s">
        <v>741</v>
      </c>
      <c r="E4992">
        <v>62</v>
      </c>
      <c r="F4992" t="s">
        <v>53</v>
      </c>
      <c r="H4992">
        <v>1</v>
      </c>
      <c r="I4992" t="s">
        <v>32</v>
      </c>
      <c r="J4992">
        <v>1</v>
      </c>
      <c r="K4992" t="s">
        <v>32</v>
      </c>
      <c r="L4992">
        <v>0</v>
      </c>
      <c r="M4992" t="s">
        <v>32</v>
      </c>
      <c r="N4992">
        <v>2012</v>
      </c>
      <c r="O4992">
        <v>30386</v>
      </c>
      <c r="P4992">
        <v>24611953</v>
      </c>
      <c r="Q4992">
        <v>9059</v>
      </c>
      <c r="R4992">
        <v>23909817</v>
      </c>
      <c r="S4992">
        <v>199841</v>
      </c>
      <c r="T4992">
        <v>9139915</v>
      </c>
      <c r="U4992">
        <v>21327</v>
      </c>
      <c r="V4992">
        <v>702136</v>
      </c>
      <c r="W4992">
        <v>1.2</v>
      </c>
      <c r="X4992">
        <v>2.6</v>
      </c>
      <c r="Y4992">
        <v>1</v>
      </c>
      <c r="Z4992">
        <v>2.8</v>
      </c>
      <c r="AA4992">
        <v>1.7</v>
      </c>
      <c r="AB4992">
        <v>1.5</v>
      </c>
      <c r="AC4992">
        <v>1.4</v>
      </c>
      <c r="AD4992">
        <v>8.4</v>
      </c>
    </row>
    <row r="4993" spans="1:30" x14ac:dyDescent="0.45">
      <c r="A4993" t="s">
        <v>328</v>
      </c>
      <c r="B4993">
        <v>38060</v>
      </c>
      <c r="C4993" t="s">
        <v>741</v>
      </c>
      <c r="E4993">
        <v>71</v>
      </c>
      <c r="F4993" t="s">
        <v>54</v>
      </c>
      <c r="H4993">
        <v>1</v>
      </c>
      <c r="I4993" t="s">
        <v>32</v>
      </c>
      <c r="J4993">
        <v>1</v>
      </c>
      <c r="K4993" t="s">
        <v>32</v>
      </c>
      <c r="L4993">
        <v>0</v>
      </c>
      <c r="M4993" t="s">
        <v>32</v>
      </c>
      <c r="N4993">
        <v>2012</v>
      </c>
      <c r="O4993">
        <v>15160</v>
      </c>
      <c r="P4993">
        <v>2381115</v>
      </c>
      <c r="Q4993">
        <v>954</v>
      </c>
      <c r="R4993">
        <v>2037470</v>
      </c>
      <c r="S4993">
        <v>25314</v>
      </c>
      <c r="T4993">
        <v>901338</v>
      </c>
      <c r="U4993">
        <v>14206</v>
      </c>
      <c r="V4993">
        <v>343644</v>
      </c>
      <c r="W4993">
        <v>2</v>
      </c>
      <c r="X4993">
        <v>2</v>
      </c>
      <c r="Y4993">
        <v>2.7</v>
      </c>
      <c r="Z4993">
        <v>1.8</v>
      </c>
      <c r="AA4993">
        <v>3</v>
      </c>
      <c r="AB4993">
        <v>1.1000000000000001</v>
      </c>
      <c r="AC4993">
        <v>2</v>
      </c>
      <c r="AD4993">
        <v>4.4000000000000004</v>
      </c>
    </row>
    <row r="4994" spans="1:30" x14ac:dyDescent="0.45">
      <c r="A4994" t="s">
        <v>328</v>
      </c>
      <c r="B4994">
        <v>38060</v>
      </c>
      <c r="C4994" t="s">
        <v>741</v>
      </c>
      <c r="E4994">
        <v>72</v>
      </c>
      <c r="F4994" t="s">
        <v>55</v>
      </c>
      <c r="H4994">
        <v>1</v>
      </c>
      <c r="I4994" t="s">
        <v>32</v>
      </c>
      <c r="J4994">
        <v>1</v>
      </c>
      <c r="K4994" t="s">
        <v>32</v>
      </c>
      <c r="L4994">
        <v>0</v>
      </c>
      <c r="M4994" t="s">
        <v>32</v>
      </c>
      <c r="N4994">
        <v>2012</v>
      </c>
      <c r="O4994">
        <v>7619</v>
      </c>
      <c r="P4994">
        <v>9078978</v>
      </c>
      <c r="Q4994">
        <v>4457</v>
      </c>
      <c r="R4994">
        <v>8812727</v>
      </c>
      <c r="S4994">
        <v>161013</v>
      </c>
      <c r="T4994">
        <v>2608962</v>
      </c>
      <c r="U4994">
        <v>3162</v>
      </c>
      <c r="V4994">
        <v>266251</v>
      </c>
      <c r="W4994">
        <v>2.7</v>
      </c>
      <c r="X4994">
        <v>3.1</v>
      </c>
      <c r="Y4994">
        <v>3.4</v>
      </c>
      <c r="Z4994">
        <v>3.5</v>
      </c>
      <c r="AA4994">
        <v>4.4000000000000004</v>
      </c>
      <c r="AB4994">
        <v>3.8</v>
      </c>
      <c r="AC4994">
        <v>4.9000000000000004</v>
      </c>
      <c r="AD4994">
        <v>41.3</v>
      </c>
    </row>
    <row r="4995" spans="1:30" x14ac:dyDescent="0.45">
      <c r="A4995" t="s">
        <v>328</v>
      </c>
      <c r="B4995">
        <v>38060</v>
      </c>
      <c r="C4995" t="s">
        <v>741</v>
      </c>
      <c r="E4995">
        <v>81</v>
      </c>
      <c r="F4995" t="s">
        <v>56</v>
      </c>
      <c r="G4995" t="s">
        <v>57</v>
      </c>
      <c r="H4995">
        <v>1</v>
      </c>
      <c r="I4995" t="s">
        <v>32</v>
      </c>
      <c r="J4995">
        <v>1</v>
      </c>
      <c r="K4995" t="s">
        <v>32</v>
      </c>
      <c r="L4995">
        <v>0</v>
      </c>
      <c r="M4995" t="s">
        <v>32</v>
      </c>
      <c r="N4995">
        <v>2012</v>
      </c>
      <c r="O4995">
        <v>43288</v>
      </c>
      <c r="P4995">
        <v>3977548</v>
      </c>
      <c r="Q4995">
        <v>3948</v>
      </c>
      <c r="R4995">
        <v>2893234</v>
      </c>
      <c r="S4995">
        <v>33981</v>
      </c>
      <c r="T4995">
        <v>869841</v>
      </c>
      <c r="U4995">
        <v>39341</v>
      </c>
      <c r="V4995">
        <v>1084314</v>
      </c>
      <c r="W4995">
        <v>1.3</v>
      </c>
      <c r="X4995">
        <v>1.7</v>
      </c>
      <c r="Y4995">
        <v>3.5</v>
      </c>
      <c r="Z4995">
        <v>1.6</v>
      </c>
      <c r="AA4995">
        <v>4.5999999999999996</v>
      </c>
      <c r="AB4995">
        <v>1.4</v>
      </c>
      <c r="AC4995">
        <v>1.4</v>
      </c>
      <c r="AD4995">
        <v>3.6</v>
      </c>
    </row>
    <row r="4996" spans="1:30" x14ac:dyDescent="0.45">
      <c r="A4996" t="s">
        <v>328</v>
      </c>
      <c r="B4996">
        <v>38060</v>
      </c>
      <c r="C4996" t="s">
        <v>741</v>
      </c>
      <c r="E4996">
        <v>99</v>
      </c>
      <c r="F4996" t="s">
        <v>76</v>
      </c>
      <c r="H4996">
        <v>1</v>
      </c>
      <c r="I4996" t="s">
        <v>32</v>
      </c>
      <c r="J4996">
        <v>1</v>
      </c>
      <c r="K4996" t="s">
        <v>32</v>
      </c>
      <c r="L4996">
        <v>0</v>
      </c>
      <c r="M4996" t="s">
        <v>32</v>
      </c>
      <c r="N4996">
        <v>2012</v>
      </c>
      <c r="O4996">
        <v>46</v>
      </c>
      <c r="P4996">
        <v>6072</v>
      </c>
      <c r="Q4996">
        <v>41</v>
      </c>
      <c r="R4996">
        <v>5390</v>
      </c>
      <c r="S4996">
        <v>45</v>
      </c>
      <c r="T4996">
        <v>1046</v>
      </c>
      <c r="U4996">
        <v>5</v>
      </c>
      <c r="V4996">
        <v>682</v>
      </c>
      <c r="W4996">
        <v>27.5</v>
      </c>
      <c r="X4996">
        <v>8.9</v>
      </c>
      <c r="Y4996">
        <v>32.1</v>
      </c>
      <c r="Z4996">
        <v>10.5</v>
      </c>
      <c r="AA4996">
        <v>21.1</v>
      </c>
      <c r="AB4996">
        <v>10.5</v>
      </c>
      <c r="AC4996">
        <v>0</v>
      </c>
      <c r="AD4996">
        <v>0</v>
      </c>
    </row>
    <row r="4997" spans="1:30" x14ac:dyDescent="0.45">
      <c r="A4997" t="s">
        <v>329</v>
      </c>
      <c r="B4997">
        <v>38220</v>
      </c>
      <c r="C4997" t="s">
        <v>742</v>
      </c>
      <c r="E4997">
        <v>0</v>
      </c>
      <c r="F4997" t="s">
        <v>31</v>
      </c>
      <c r="H4997">
        <v>1</v>
      </c>
      <c r="I4997" t="s">
        <v>32</v>
      </c>
      <c r="J4997">
        <v>1</v>
      </c>
      <c r="K4997" t="s">
        <v>32</v>
      </c>
      <c r="L4997">
        <v>0</v>
      </c>
      <c r="M4997" t="s">
        <v>32</v>
      </c>
      <c r="N4997">
        <v>2012</v>
      </c>
      <c r="O4997">
        <v>5768</v>
      </c>
      <c r="P4997">
        <v>5331236</v>
      </c>
      <c r="Q4997">
        <v>1336</v>
      </c>
      <c r="R4997">
        <v>5195484</v>
      </c>
      <c r="S4997">
        <v>23336</v>
      </c>
      <c r="T4997">
        <v>797412</v>
      </c>
      <c r="U4997">
        <v>4431</v>
      </c>
      <c r="V4997">
        <v>135751</v>
      </c>
      <c r="W4997">
        <v>4.5999999999999996</v>
      </c>
      <c r="X4997">
        <v>3.6</v>
      </c>
      <c r="Y4997">
        <v>10.7</v>
      </c>
      <c r="Z4997">
        <v>3.7</v>
      </c>
      <c r="AA4997">
        <v>4.5999999999999996</v>
      </c>
      <c r="AB4997">
        <v>5.2</v>
      </c>
      <c r="AC4997">
        <v>4.8</v>
      </c>
      <c r="AD4997">
        <v>21</v>
      </c>
    </row>
    <row r="4998" spans="1:30" x14ac:dyDescent="0.45">
      <c r="A4998" t="s">
        <v>329</v>
      </c>
      <c r="B4998">
        <v>38220</v>
      </c>
      <c r="C4998" t="s">
        <v>742</v>
      </c>
      <c r="E4998">
        <v>11</v>
      </c>
      <c r="F4998" t="s">
        <v>33</v>
      </c>
      <c r="G4998" t="s">
        <v>34</v>
      </c>
      <c r="H4998">
        <v>1</v>
      </c>
      <c r="I4998" t="s">
        <v>32</v>
      </c>
      <c r="J4998">
        <v>1</v>
      </c>
      <c r="K4998" t="s">
        <v>32</v>
      </c>
      <c r="L4998">
        <v>0</v>
      </c>
      <c r="M4998" t="s">
        <v>32</v>
      </c>
      <c r="N4998">
        <v>2012</v>
      </c>
      <c r="O4998">
        <v>141</v>
      </c>
      <c r="P4998">
        <v>27025</v>
      </c>
      <c r="Q4998">
        <v>22</v>
      </c>
      <c r="R4998">
        <v>23180</v>
      </c>
      <c r="S4998">
        <v>122</v>
      </c>
      <c r="T4998">
        <v>4665</v>
      </c>
      <c r="U4998">
        <v>119</v>
      </c>
      <c r="W4998">
        <v>31.9</v>
      </c>
      <c r="X4998">
        <v>25.6</v>
      </c>
      <c r="Y4998">
        <v>69.099999999999994</v>
      </c>
      <c r="Z4998">
        <v>29.7</v>
      </c>
      <c r="AA4998">
        <v>33.9</v>
      </c>
      <c r="AB4998">
        <v>20</v>
      </c>
      <c r="AC4998">
        <v>29.5</v>
      </c>
    </row>
    <row r="4999" spans="1:30" x14ac:dyDescent="0.45">
      <c r="A4999" t="s">
        <v>329</v>
      </c>
      <c r="B4999">
        <v>38220</v>
      </c>
      <c r="C4999" t="s">
        <v>742</v>
      </c>
      <c r="E4999">
        <v>23</v>
      </c>
      <c r="F4999" t="s">
        <v>37</v>
      </c>
      <c r="H4999">
        <v>1</v>
      </c>
      <c r="I4999" t="s">
        <v>32</v>
      </c>
      <c r="J4999">
        <v>1</v>
      </c>
      <c r="K4999" t="s">
        <v>32</v>
      </c>
      <c r="L4999">
        <v>0</v>
      </c>
      <c r="M4999" t="s">
        <v>32</v>
      </c>
      <c r="N4999">
        <v>2012</v>
      </c>
      <c r="O4999">
        <v>763</v>
      </c>
      <c r="Q4999">
        <v>155</v>
      </c>
      <c r="U4999">
        <v>608</v>
      </c>
      <c r="W4999">
        <v>12.3</v>
      </c>
      <c r="Y4999">
        <v>29.5</v>
      </c>
      <c r="AC4999">
        <v>11.2</v>
      </c>
    </row>
    <row r="5000" spans="1:30" x14ac:dyDescent="0.45">
      <c r="A5000" t="s">
        <v>329</v>
      </c>
      <c r="B5000">
        <v>38220</v>
      </c>
      <c r="C5000" t="s">
        <v>742</v>
      </c>
      <c r="E5000" t="s">
        <v>38</v>
      </c>
      <c r="F5000" t="s">
        <v>39</v>
      </c>
      <c r="H5000">
        <v>1</v>
      </c>
      <c r="I5000" t="s">
        <v>32</v>
      </c>
      <c r="J5000">
        <v>1</v>
      </c>
      <c r="K5000" t="s">
        <v>32</v>
      </c>
      <c r="L5000">
        <v>0</v>
      </c>
      <c r="M5000" t="s">
        <v>32</v>
      </c>
      <c r="N5000">
        <v>2012</v>
      </c>
      <c r="O5000">
        <v>110</v>
      </c>
      <c r="P5000">
        <v>2229814</v>
      </c>
      <c r="Q5000">
        <v>76</v>
      </c>
      <c r="R5000">
        <v>2226569</v>
      </c>
      <c r="S5000">
        <v>5532</v>
      </c>
      <c r="T5000">
        <v>246484</v>
      </c>
      <c r="U5000">
        <v>35</v>
      </c>
      <c r="V5000">
        <v>3245</v>
      </c>
      <c r="W5000">
        <v>12.6</v>
      </c>
      <c r="X5000">
        <v>1.1000000000000001</v>
      </c>
      <c r="Y5000">
        <v>20.5</v>
      </c>
      <c r="Z5000">
        <v>1.2</v>
      </c>
      <c r="AA5000">
        <v>3.8</v>
      </c>
      <c r="AB5000">
        <v>2.6</v>
      </c>
      <c r="AC5000">
        <v>10.7</v>
      </c>
      <c r="AD5000">
        <v>32.5</v>
      </c>
    </row>
    <row r="5001" spans="1:30" x14ac:dyDescent="0.45">
      <c r="A5001" t="s">
        <v>329</v>
      </c>
      <c r="B5001">
        <v>38220</v>
      </c>
      <c r="C5001" t="s">
        <v>742</v>
      </c>
      <c r="E5001">
        <v>42</v>
      </c>
      <c r="F5001" t="s">
        <v>40</v>
      </c>
      <c r="H5001">
        <v>1</v>
      </c>
      <c r="I5001" t="s">
        <v>32</v>
      </c>
      <c r="J5001">
        <v>1</v>
      </c>
      <c r="K5001" t="s">
        <v>32</v>
      </c>
      <c r="L5001">
        <v>0</v>
      </c>
      <c r="M5001" t="s">
        <v>32</v>
      </c>
      <c r="N5001">
        <v>2012</v>
      </c>
      <c r="O5001">
        <v>115</v>
      </c>
      <c r="P5001">
        <v>565278</v>
      </c>
      <c r="Q5001">
        <v>55</v>
      </c>
      <c r="R5001">
        <v>560759</v>
      </c>
      <c r="S5001">
        <v>384</v>
      </c>
      <c r="T5001">
        <v>16379</v>
      </c>
      <c r="U5001">
        <v>60</v>
      </c>
      <c r="W5001">
        <v>49.7</v>
      </c>
      <c r="X5001">
        <v>20.100000000000001</v>
      </c>
      <c r="Y5001">
        <v>42.9</v>
      </c>
      <c r="Z5001">
        <v>20.5</v>
      </c>
      <c r="AA5001">
        <v>18.899999999999999</v>
      </c>
      <c r="AB5001">
        <v>11.6</v>
      </c>
      <c r="AC5001">
        <v>71.8</v>
      </c>
    </row>
    <row r="5002" spans="1:30" x14ac:dyDescent="0.45">
      <c r="A5002" t="s">
        <v>329</v>
      </c>
      <c r="B5002">
        <v>38220</v>
      </c>
      <c r="C5002" t="s">
        <v>742</v>
      </c>
      <c r="E5002" t="s">
        <v>41</v>
      </c>
      <c r="F5002" t="s">
        <v>42</v>
      </c>
      <c r="H5002">
        <v>1</v>
      </c>
      <c r="I5002" t="s">
        <v>32</v>
      </c>
      <c r="J5002">
        <v>1</v>
      </c>
      <c r="K5002" t="s">
        <v>32</v>
      </c>
      <c r="L5002">
        <v>0</v>
      </c>
      <c r="M5002" t="s">
        <v>32</v>
      </c>
      <c r="N5002">
        <v>2012</v>
      </c>
      <c r="O5002">
        <v>651</v>
      </c>
      <c r="P5002">
        <v>863966</v>
      </c>
      <c r="Q5002">
        <v>277</v>
      </c>
      <c r="R5002">
        <v>847201</v>
      </c>
      <c r="S5002">
        <v>3611</v>
      </c>
      <c r="T5002">
        <v>76774</v>
      </c>
      <c r="U5002">
        <v>374</v>
      </c>
      <c r="V5002">
        <v>16765</v>
      </c>
      <c r="W5002">
        <v>17.7</v>
      </c>
      <c r="X5002">
        <v>3.6</v>
      </c>
      <c r="Y5002">
        <v>12.8</v>
      </c>
      <c r="Z5002">
        <v>3.5</v>
      </c>
      <c r="AA5002">
        <v>3</v>
      </c>
      <c r="AB5002">
        <v>3.6</v>
      </c>
      <c r="AC5002">
        <v>29.6</v>
      </c>
      <c r="AD5002">
        <v>24.8</v>
      </c>
    </row>
    <row r="5003" spans="1:30" x14ac:dyDescent="0.45">
      <c r="A5003" t="s">
        <v>329</v>
      </c>
      <c r="B5003">
        <v>38220</v>
      </c>
      <c r="C5003" t="s">
        <v>742</v>
      </c>
      <c r="E5003" t="s">
        <v>43</v>
      </c>
      <c r="F5003" t="s">
        <v>44</v>
      </c>
      <c r="G5003" t="s">
        <v>45</v>
      </c>
      <c r="H5003">
        <v>1</v>
      </c>
      <c r="I5003" t="s">
        <v>32</v>
      </c>
      <c r="J5003">
        <v>1</v>
      </c>
      <c r="K5003" t="s">
        <v>32</v>
      </c>
      <c r="L5003">
        <v>0</v>
      </c>
      <c r="M5003" t="s">
        <v>32</v>
      </c>
      <c r="N5003">
        <v>2012</v>
      </c>
      <c r="O5003">
        <v>185</v>
      </c>
      <c r="Q5003">
        <v>39</v>
      </c>
      <c r="U5003">
        <v>147</v>
      </c>
      <c r="W5003">
        <v>46.2</v>
      </c>
      <c r="Y5003">
        <v>53.5</v>
      </c>
      <c r="AC5003">
        <v>43.4</v>
      </c>
    </row>
    <row r="5004" spans="1:30" x14ac:dyDescent="0.45">
      <c r="A5004" t="s">
        <v>329</v>
      </c>
      <c r="B5004">
        <v>38220</v>
      </c>
      <c r="C5004" t="s">
        <v>742</v>
      </c>
      <c r="E5004">
        <v>51</v>
      </c>
      <c r="F5004" t="s">
        <v>46</v>
      </c>
      <c r="H5004">
        <v>1</v>
      </c>
      <c r="I5004" t="s">
        <v>32</v>
      </c>
      <c r="J5004">
        <v>1</v>
      </c>
      <c r="K5004" t="s">
        <v>32</v>
      </c>
      <c r="L5004">
        <v>0</v>
      </c>
      <c r="M5004" t="s">
        <v>32</v>
      </c>
      <c r="N5004">
        <v>2012</v>
      </c>
      <c r="O5004">
        <v>36</v>
      </c>
      <c r="P5004">
        <v>41156</v>
      </c>
      <c r="Q5004">
        <v>12</v>
      </c>
      <c r="R5004">
        <v>40956</v>
      </c>
      <c r="S5004">
        <v>153</v>
      </c>
      <c r="T5004">
        <v>5145</v>
      </c>
      <c r="U5004">
        <v>24</v>
      </c>
      <c r="V5004">
        <v>200</v>
      </c>
      <c r="W5004">
        <v>29.2</v>
      </c>
      <c r="X5004">
        <v>6.2</v>
      </c>
      <c r="Y5004">
        <v>35</v>
      </c>
      <c r="Z5004">
        <v>6.4</v>
      </c>
      <c r="AA5004">
        <v>6.3</v>
      </c>
      <c r="AB5004">
        <v>4.0999999999999996</v>
      </c>
      <c r="AC5004">
        <v>28</v>
      </c>
      <c r="AD5004">
        <v>27</v>
      </c>
    </row>
    <row r="5005" spans="1:30" x14ac:dyDescent="0.45">
      <c r="A5005" t="s">
        <v>329</v>
      </c>
      <c r="B5005">
        <v>38220</v>
      </c>
      <c r="C5005" t="s">
        <v>742</v>
      </c>
      <c r="E5005">
        <v>52</v>
      </c>
      <c r="F5005" t="s">
        <v>47</v>
      </c>
      <c r="G5005" t="s">
        <v>48</v>
      </c>
      <c r="H5005">
        <v>1</v>
      </c>
      <c r="I5005" t="s">
        <v>32</v>
      </c>
      <c r="J5005">
        <v>1</v>
      </c>
      <c r="K5005" t="s">
        <v>32</v>
      </c>
      <c r="L5005">
        <v>0</v>
      </c>
      <c r="M5005" t="s">
        <v>32</v>
      </c>
      <c r="N5005">
        <v>2012</v>
      </c>
      <c r="O5005">
        <v>226</v>
      </c>
      <c r="P5005">
        <v>139147</v>
      </c>
      <c r="Q5005">
        <v>82</v>
      </c>
      <c r="R5005">
        <v>134225</v>
      </c>
      <c r="S5005">
        <v>805</v>
      </c>
      <c r="T5005">
        <v>33646</v>
      </c>
      <c r="U5005">
        <v>144</v>
      </c>
      <c r="V5005">
        <v>4921</v>
      </c>
      <c r="W5005">
        <v>48.4</v>
      </c>
      <c r="X5005">
        <v>13.8</v>
      </c>
      <c r="Y5005">
        <v>45.5</v>
      </c>
      <c r="Z5005">
        <v>14.6</v>
      </c>
      <c r="AA5005">
        <v>18.399999999999999</v>
      </c>
      <c r="AB5005">
        <v>13.9</v>
      </c>
      <c r="AC5005">
        <v>50.6</v>
      </c>
      <c r="AD5005">
        <v>39.6</v>
      </c>
    </row>
    <row r="5006" spans="1:30" x14ac:dyDescent="0.45">
      <c r="A5006" t="s">
        <v>329</v>
      </c>
      <c r="B5006">
        <v>38220</v>
      </c>
      <c r="C5006" t="s">
        <v>742</v>
      </c>
      <c r="E5006">
        <v>53</v>
      </c>
      <c r="F5006" t="s">
        <v>49</v>
      </c>
      <c r="H5006">
        <v>1</v>
      </c>
      <c r="I5006" t="s">
        <v>32</v>
      </c>
      <c r="J5006">
        <v>1</v>
      </c>
      <c r="K5006" t="s">
        <v>32</v>
      </c>
      <c r="L5006">
        <v>0</v>
      </c>
      <c r="M5006" t="s">
        <v>32</v>
      </c>
      <c r="N5006">
        <v>2012</v>
      </c>
      <c r="O5006">
        <v>151</v>
      </c>
      <c r="P5006">
        <v>47453</v>
      </c>
      <c r="Q5006">
        <v>41</v>
      </c>
      <c r="R5006">
        <v>44576</v>
      </c>
      <c r="S5006">
        <v>269</v>
      </c>
      <c r="T5006">
        <v>8743</v>
      </c>
      <c r="U5006">
        <v>110</v>
      </c>
      <c r="V5006">
        <v>2877</v>
      </c>
      <c r="W5006">
        <v>46.3</v>
      </c>
      <c r="X5006">
        <v>31.5</v>
      </c>
      <c r="Y5006">
        <v>31.3</v>
      </c>
      <c r="Z5006">
        <v>35.299999999999997</v>
      </c>
      <c r="AA5006">
        <v>40.6</v>
      </c>
      <c r="AB5006">
        <v>42.1</v>
      </c>
      <c r="AC5006">
        <v>52.9</v>
      </c>
      <c r="AD5006">
        <v>45.8</v>
      </c>
    </row>
    <row r="5007" spans="1:30" x14ac:dyDescent="0.45">
      <c r="A5007" t="s">
        <v>329</v>
      </c>
      <c r="B5007">
        <v>38220</v>
      </c>
      <c r="C5007" t="s">
        <v>742</v>
      </c>
      <c r="E5007">
        <v>54</v>
      </c>
      <c r="F5007" t="s">
        <v>50</v>
      </c>
      <c r="H5007">
        <v>1</v>
      </c>
      <c r="I5007" t="s">
        <v>32</v>
      </c>
      <c r="J5007">
        <v>1</v>
      </c>
      <c r="K5007" t="s">
        <v>32</v>
      </c>
      <c r="L5007">
        <v>0</v>
      </c>
      <c r="M5007" t="s">
        <v>32</v>
      </c>
      <c r="N5007">
        <v>2012</v>
      </c>
      <c r="O5007">
        <v>337</v>
      </c>
      <c r="P5007">
        <v>58663</v>
      </c>
      <c r="Q5007">
        <v>70</v>
      </c>
      <c r="R5007">
        <v>55637</v>
      </c>
      <c r="S5007">
        <v>528</v>
      </c>
      <c r="T5007">
        <v>26719</v>
      </c>
      <c r="U5007">
        <v>267</v>
      </c>
      <c r="V5007">
        <v>3026</v>
      </c>
      <c r="W5007">
        <v>18.600000000000001</v>
      </c>
      <c r="X5007">
        <v>5.6</v>
      </c>
      <c r="Y5007">
        <v>20.9</v>
      </c>
      <c r="Z5007">
        <v>6.1</v>
      </c>
      <c r="AA5007">
        <v>7.2</v>
      </c>
      <c r="AB5007">
        <v>6</v>
      </c>
      <c r="AC5007">
        <v>21.4</v>
      </c>
      <c r="AD5007">
        <v>13.7</v>
      </c>
    </row>
    <row r="5008" spans="1:30" x14ac:dyDescent="0.45">
      <c r="A5008" t="s">
        <v>329</v>
      </c>
      <c r="B5008">
        <v>38220</v>
      </c>
      <c r="C5008" t="s">
        <v>742</v>
      </c>
      <c r="E5008">
        <v>56</v>
      </c>
      <c r="F5008" t="s">
        <v>51</v>
      </c>
      <c r="H5008">
        <v>1</v>
      </c>
      <c r="I5008" t="s">
        <v>32</v>
      </c>
      <c r="J5008">
        <v>1</v>
      </c>
      <c r="K5008" t="s">
        <v>32</v>
      </c>
      <c r="L5008">
        <v>0</v>
      </c>
      <c r="M5008" t="s">
        <v>32</v>
      </c>
      <c r="N5008">
        <v>2012</v>
      </c>
      <c r="O5008">
        <v>692</v>
      </c>
      <c r="P5008">
        <v>86391</v>
      </c>
      <c r="Q5008">
        <v>69</v>
      </c>
      <c r="R5008">
        <v>80250</v>
      </c>
      <c r="S5008">
        <v>1367</v>
      </c>
      <c r="T5008">
        <v>31235</v>
      </c>
      <c r="U5008">
        <v>623</v>
      </c>
      <c r="V5008">
        <v>6141</v>
      </c>
      <c r="W5008">
        <v>9.4</v>
      </c>
      <c r="X5008">
        <v>23.9</v>
      </c>
      <c r="Y5008">
        <v>25.4</v>
      </c>
      <c r="Z5008">
        <v>27.2</v>
      </c>
      <c r="AA5008">
        <v>31.5</v>
      </c>
      <c r="AB5008">
        <v>30.7</v>
      </c>
      <c r="AC5008">
        <v>10.3</v>
      </c>
      <c r="AD5008">
        <v>12.5</v>
      </c>
    </row>
    <row r="5009" spans="1:30" x14ac:dyDescent="0.45">
      <c r="A5009" t="s">
        <v>329</v>
      </c>
      <c r="B5009">
        <v>38220</v>
      </c>
      <c r="C5009" t="s">
        <v>742</v>
      </c>
      <c r="E5009">
        <v>61</v>
      </c>
      <c r="F5009" t="s">
        <v>52</v>
      </c>
      <c r="H5009">
        <v>1</v>
      </c>
      <c r="I5009" t="s">
        <v>32</v>
      </c>
      <c r="J5009">
        <v>1</v>
      </c>
      <c r="K5009" t="s">
        <v>32</v>
      </c>
      <c r="L5009">
        <v>0</v>
      </c>
      <c r="M5009" t="s">
        <v>32</v>
      </c>
      <c r="N5009">
        <v>2012</v>
      </c>
      <c r="O5009">
        <v>77</v>
      </c>
      <c r="P5009">
        <v>15806</v>
      </c>
      <c r="Q5009">
        <v>12</v>
      </c>
      <c r="U5009">
        <v>66</v>
      </c>
      <c r="V5009">
        <v>946</v>
      </c>
      <c r="W5009">
        <v>25.8</v>
      </c>
      <c r="X5009">
        <v>7.7</v>
      </c>
      <c r="Y5009">
        <v>35.799999999999997</v>
      </c>
      <c r="AC5009">
        <v>28.4</v>
      </c>
      <c r="AD5009">
        <v>5.9</v>
      </c>
    </row>
    <row r="5010" spans="1:30" x14ac:dyDescent="0.45">
      <c r="A5010" t="s">
        <v>329</v>
      </c>
      <c r="B5010">
        <v>38220</v>
      </c>
      <c r="C5010" t="s">
        <v>742</v>
      </c>
      <c r="E5010">
        <v>62</v>
      </c>
      <c r="F5010" t="s">
        <v>53</v>
      </c>
      <c r="H5010">
        <v>1</v>
      </c>
      <c r="I5010" t="s">
        <v>32</v>
      </c>
      <c r="J5010">
        <v>1</v>
      </c>
      <c r="K5010" t="s">
        <v>32</v>
      </c>
      <c r="L5010">
        <v>0</v>
      </c>
      <c r="M5010" t="s">
        <v>32</v>
      </c>
      <c r="N5010">
        <v>2012</v>
      </c>
      <c r="O5010">
        <v>806</v>
      </c>
      <c r="P5010">
        <v>432446</v>
      </c>
      <c r="Q5010">
        <v>198</v>
      </c>
      <c r="R5010">
        <v>406148</v>
      </c>
      <c r="S5010">
        <v>4379</v>
      </c>
      <c r="T5010">
        <v>153435</v>
      </c>
      <c r="U5010">
        <v>607</v>
      </c>
      <c r="W5010">
        <v>15.6</v>
      </c>
      <c r="X5010">
        <v>7.9</v>
      </c>
      <c r="Y5010">
        <v>22.1</v>
      </c>
      <c r="Z5010">
        <v>8.6</v>
      </c>
      <c r="AA5010">
        <v>6.1</v>
      </c>
      <c r="AB5010">
        <v>6.4</v>
      </c>
      <c r="AC5010">
        <v>17.7</v>
      </c>
    </row>
    <row r="5011" spans="1:30" x14ac:dyDescent="0.45">
      <c r="A5011" t="s">
        <v>329</v>
      </c>
      <c r="B5011">
        <v>38220</v>
      </c>
      <c r="C5011" t="s">
        <v>742</v>
      </c>
      <c r="E5011">
        <v>71</v>
      </c>
      <c r="F5011" t="s">
        <v>54</v>
      </c>
      <c r="H5011">
        <v>1</v>
      </c>
      <c r="I5011" t="s">
        <v>32</v>
      </c>
      <c r="J5011">
        <v>1</v>
      </c>
      <c r="K5011" t="s">
        <v>32</v>
      </c>
      <c r="L5011">
        <v>0</v>
      </c>
      <c r="M5011" t="s">
        <v>32</v>
      </c>
      <c r="N5011">
        <v>2012</v>
      </c>
      <c r="O5011">
        <v>135</v>
      </c>
      <c r="P5011">
        <v>5881</v>
      </c>
      <c r="Q5011">
        <v>12</v>
      </c>
      <c r="R5011">
        <v>4749</v>
      </c>
      <c r="S5011">
        <v>92</v>
      </c>
      <c r="T5011">
        <v>1919</v>
      </c>
      <c r="U5011">
        <v>122</v>
      </c>
      <c r="V5011">
        <v>1131</v>
      </c>
      <c r="W5011">
        <v>30.4</v>
      </c>
      <c r="X5011">
        <v>4.4000000000000004</v>
      </c>
      <c r="Y5011">
        <v>40.4</v>
      </c>
      <c r="Z5011">
        <v>2.5</v>
      </c>
      <c r="AA5011">
        <v>1.6</v>
      </c>
      <c r="AB5011">
        <v>2.5</v>
      </c>
      <c r="AC5011">
        <v>31.9</v>
      </c>
      <c r="AD5011">
        <v>18.8</v>
      </c>
    </row>
    <row r="5012" spans="1:30" x14ac:dyDescent="0.45">
      <c r="A5012" t="s">
        <v>329</v>
      </c>
      <c r="B5012">
        <v>38220</v>
      </c>
      <c r="C5012" t="s">
        <v>742</v>
      </c>
      <c r="E5012">
        <v>72</v>
      </c>
      <c r="F5012" t="s">
        <v>55</v>
      </c>
      <c r="H5012">
        <v>1</v>
      </c>
      <c r="I5012" t="s">
        <v>32</v>
      </c>
      <c r="J5012">
        <v>1</v>
      </c>
      <c r="K5012" t="s">
        <v>32</v>
      </c>
      <c r="L5012">
        <v>0</v>
      </c>
      <c r="M5012" t="s">
        <v>32</v>
      </c>
      <c r="N5012">
        <v>2012</v>
      </c>
      <c r="O5012">
        <v>181</v>
      </c>
      <c r="P5012">
        <v>98042</v>
      </c>
      <c r="Q5012">
        <v>117</v>
      </c>
      <c r="R5012">
        <v>94399</v>
      </c>
      <c r="S5012">
        <v>2561</v>
      </c>
      <c r="T5012">
        <v>25545</v>
      </c>
      <c r="U5012">
        <v>64</v>
      </c>
      <c r="W5012">
        <v>11.5</v>
      </c>
      <c r="X5012">
        <v>11</v>
      </c>
      <c r="Y5012">
        <v>16.899999999999999</v>
      </c>
      <c r="Z5012">
        <v>12.7</v>
      </c>
      <c r="AA5012">
        <v>16.2</v>
      </c>
      <c r="AB5012">
        <v>17.3</v>
      </c>
      <c r="AC5012">
        <v>29.2</v>
      </c>
    </row>
    <row r="5013" spans="1:30" x14ac:dyDescent="0.45">
      <c r="A5013" t="s">
        <v>329</v>
      </c>
      <c r="B5013">
        <v>38220</v>
      </c>
      <c r="C5013" t="s">
        <v>742</v>
      </c>
      <c r="E5013">
        <v>81</v>
      </c>
      <c r="F5013" t="s">
        <v>56</v>
      </c>
      <c r="G5013" t="s">
        <v>57</v>
      </c>
      <c r="H5013">
        <v>1</v>
      </c>
      <c r="I5013" t="s">
        <v>32</v>
      </c>
      <c r="J5013">
        <v>1</v>
      </c>
      <c r="K5013" t="s">
        <v>32</v>
      </c>
      <c r="L5013">
        <v>0</v>
      </c>
      <c r="M5013" t="s">
        <v>32</v>
      </c>
      <c r="N5013">
        <v>2012</v>
      </c>
      <c r="O5013">
        <v>1144</v>
      </c>
      <c r="P5013">
        <v>54658</v>
      </c>
      <c r="Q5013">
        <v>89</v>
      </c>
      <c r="R5013">
        <v>34005</v>
      </c>
      <c r="S5013">
        <v>455</v>
      </c>
      <c r="T5013">
        <v>11789</v>
      </c>
      <c r="U5013">
        <v>1055</v>
      </c>
      <c r="V5013">
        <v>20653</v>
      </c>
      <c r="W5013">
        <v>9.6999999999999993</v>
      </c>
      <c r="X5013">
        <v>15.4</v>
      </c>
      <c r="Y5013">
        <v>30.3</v>
      </c>
      <c r="Z5013">
        <v>19.5</v>
      </c>
      <c r="AA5013">
        <v>21.4</v>
      </c>
      <c r="AB5013">
        <v>13.6</v>
      </c>
      <c r="AC5013">
        <v>9.6</v>
      </c>
      <c r="AD5013">
        <v>21.7</v>
      </c>
    </row>
    <row r="5014" spans="1:30" x14ac:dyDescent="0.45">
      <c r="A5014" t="s">
        <v>330</v>
      </c>
      <c r="B5014">
        <v>38300</v>
      </c>
      <c r="C5014" t="s">
        <v>743</v>
      </c>
      <c r="E5014">
        <v>0</v>
      </c>
      <c r="F5014" t="s">
        <v>31</v>
      </c>
      <c r="H5014">
        <v>1</v>
      </c>
      <c r="I5014" t="s">
        <v>32</v>
      </c>
      <c r="J5014">
        <v>1</v>
      </c>
      <c r="K5014" t="s">
        <v>32</v>
      </c>
      <c r="L5014">
        <v>0</v>
      </c>
      <c r="M5014" t="s">
        <v>32</v>
      </c>
      <c r="N5014">
        <v>2012</v>
      </c>
      <c r="O5014">
        <v>176104</v>
      </c>
      <c r="P5014">
        <v>280887919</v>
      </c>
      <c r="Q5014">
        <v>42601</v>
      </c>
      <c r="R5014">
        <v>275081836</v>
      </c>
      <c r="S5014">
        <v>1083735</v>
      </c>
      <c r="T5014">
        <v>47738017</v>
      </c>
      <c r="U5014">
        <v>133502</v>
      </c>
      <c r="V5014">
        <v>5806083</v>
      </c>
      <c r="W5014">
        <v>1.4</v>
      </c>
      <c r="X5014">
        <v>1.4</v>
      </c>
      <c r="Y5014">
        <v>1.8</v>
      </c>
      <c r="Z5014">
        <v>1.5</v>
      </c>
      <c r="AA5014">
        <v>1.1000000000000001</v>
      </c>
      <c r="AB5014">
        <v>1.1000000000000001</v>
      </c>
      <c r="AC5014">
        <v>1.8</v>
      </c>
      <c r="AD5014">
        <v>6</v>
      </c>
    </row>
    <row r="5015" spans="1:30" x14ac:dyDescent="0.45">
      <c r="A5015" t="s">
        <v>330</v>
      </c>
      <c r="B5015">
        <v>38300</v>
      </c>
      <c r="C5015" t="s">
        <v>743</v>
      </c>
      <c r="E5015">
        <v>11</v>
      </c>
      <c r="F5015" t="s">
        <v>33</v>
      </c>
      <c r="G5015" t="s">
        <v>34</v>
      </c>
      <c r="H5015">
        <v>1</v>
      </c>
      <c r="I5015" t="s">
        <v>32</v>
      </c>
      <c r="J5015">
        <v>1</v>
      </c>
      <c r="K5015" t="s">
        <v>32</v>
      </c>
      <c r="L5015">
        <v>0</v>
      </c>
      <c r="M5015" t="s">
        <v>32</v>
      </c>
      <c r="N5015">
        <v>2012</v>
      </c>
      <c r="O5015">
        <v>629</v>
      </c>
      <c r="P5015">
        <v>16249</v>
      </c>
      <c r="Q5015">
        <v>30</v>
      </c>
      <c r="U5015">
        <v>599</v>
      </c>
      <c r="V5015">
        <v>11104</v>
      </c>
      <c r="W5015">
        <v>14.5</v>
      </c>
      <c r="X5015">
        <v>29.2</v>
      </c>
      <c r="Y5015">
        <v>87.4</v>
      </c>
      <c r="AC5015">
        <v>15</v>
      </c>
      <c r="AD5015">
        <v>24.1</v>
      </c>
    </row>
    <row r="5016" spans="1:30" x14ac:dyDescent="0.45">
      <c r="A5016" t="s">
        <v>330</v>
      </c>
      <c r="B5016">
        <v>38300</v>
      </c>
      <c r="C5016" t="s">
        <v>743</v>
      </c>
      <c r="E5016">
        <v>21</v>
      </c>
      <c r="F5016" t="s">
        <v>35</v>
      </c>
      <c r="H5016">
        <v>1</v>
      </c>
      <c r="I5016" t="s">
        <v>32</v>
      </c>
      <c r="J5016">
        <v>1</v>
      </c>
      <c r="K5016" t="s">
        <v>32</v>
      </c>
      <c r="L5016">
        <v>0</v>
      </c>
      <c r="M5016" t="s">
        <v>32</v>
      </c>
      <c r="N5016">
        <v>2012</v>
      </c>
      <c r="O5016">
        <v>1556</v>
      </c>
      <c r="P5016">
        <v>3144883</v>
      </c>
      <c r="Q5016">
        <v>189</v>
      </c>
      <c r="R5016">
        <v>3075164</v>
      </c>
      <c r="S5016">
        <v>7519</v>
      </c>
      <c r="T5016">
        <v>483044</v>
      </c>
      <c r="U5016">
        <v>1368</v>
      </c>
      <c r="V5016">
        <v>69719</v>
      </c>
      <c r="W5016">
        <v>8.1999999999999993</v>
      </c>
      <c r="X5016">
        <v>3.7</v>
      </c>
      <c r="Y5016">
        <v>16</v>
      </c>
      <c r="Z5016">
        <v>4</v>
      </c>
      <c r="AA5016">
        <v>5.6</v>
      </c>
      <c r="AB5016">
        <v>5.2</v>
      </c>
      <c r="AC5016">
        <v>8.1</v>
      </c>
      <c r="AD5016">
        <v>14.3</v>
      </c>
    </row>
    <row r="5017" spans="1:30" x14ac:dyDescent="0.45">
      <c r="A5017" t="s">
        <v>330</v>
      </c>
      <c r="B5017">
        <v>38300</v>
      </c>
      <c r="C5017" t="s">
        <v>743</v>
      </c>
      <c r="E5017">
        <v>22</v>
      </c>
      <c r="F5017" t="s">
        <v>36</v>
      </c>
      <c r="H5017">
        <v>1</v>
      </c>
      <c r="I5017" t="s">
        <v>32</v>
      </c>
      <c r="J5017">
        <v>1</v>
      </c>
      <c r="K5017" t="s">
        <v>32</v>
      </c>
      <c r="L5017">
        <v>0</v>
      </c>
      <c r="M5017" t="s">
        <v>32</v>
      </c>
      <c r="N5017">
        <v>2012</v>
      </c>
      <c r="O5017">
        <v>188</v>
      </c>
      <c r="P5017">
        <v>4753683</v>
      </c>
      <c r="Q5017">
        <v>33</v>
      </c>
      <c r="R5017">
        <v>4749591</v>
      </c>
      <c r="S5017">
        <v>5856</v>
      </c>
      <c r="T5017">
        <v>520418</v>
      </c>
      <c r="U5017">
        <v>155</v>
      </c>
      <c r="W5017">
        <v>43.9</v>
      </c>
      <c r="X5017">
        <v>2.9</v>
      </c>
      <c r="Y5017">
        <v>27.8</v>
      </c>
      <c r="Z5017">
        <v>3.1</v>
      </c>
      <c r="AA5017">
        <v>2.2999999999999998</v>
      </c>
      <c r="AB5017">
        <v>2.2999999999999998</v>
      </c>
      <c r="AC5017">
        <v>52.3</v>
      </c>
    </row>
    <row r="5018" spans="1:30" x14ac:dyDescent="0.45">
      <c r="A5018" t="s">
        <v>330</v>
      </c>
      <c r="B5018">
        <v>38300</v>
      </c>
      <c r="C5018" t="s">
        <v>743</v>
      </c>
      <c r="E5018">
        <v>23</v>
      </c>
      <c r="F5018" t="s">
        <v>37</v>
      </c>
      <c r="H5018">
        <v>1</v>
      </c>
      <c r="I5018" t="s">
        <v>32</v>
      </c>
      <c r="J5018">
        <v>1</v>
      </c>
      <c r="K5018" t="s">
        <v>32</v>
      </c>
      <c r="L5018">
        <v>0</v>
      </c>
      <c r="M5018" t="s">
        <v>32</v>
      </c>
      <c r="N5018">
        <v>2012</v>
      </c>
      <c r="O5018">
        <v>20639</v>
      </c>
      <c r="P5018">
        <v>16006718</v>
      </c>
      <c r="Q5018">
        <v>5367</v>
      </c>
      <c r="R5018">
        <v>15195733</v>
      </c>
      <c r="S5018">
        <v>64883</v>
      </c>
      <c r="T5018">
        <v>3198526</v>
      </c>
      <c r="U5018">
        <v>15272</v>
      </c>
      <c r="V5018">
        <v>810985</v>
      </c>
      <c r="W5018">
        <v>3.7</v>
      </c>
      <c r="X5018">
        <v>11.6</v>
      </c>
      <c r="Y5018">
        <v>7.5</v>
      </c>
      <c r="Z5018">
        <v>12.6</v>
      </c>
      <c r="AA5018">
        <v>14.1</v>
      </c>
      <c r="AB5018">
        <v>12.5</v>
      </c>
      <c r="AC5018">
        <v>3.5</v>
      </c>
      <c r="AD5018">
        <v>9.8000000000000007</v>
      </c>
    </row>
    <row r="5019" spans="1:30" x14ac:dyDescent="0.45">
      <c r="A5019" t="s">
        <v>330</v>
      </c>
      <c r="B5019">
        <v>38300</v>
      </c>
      <c r="C5019" t="s">
        <v>743</v>
      </c>
      <c r="E5019" t="s">
        <v>38</v>
      </c>
      <c r="F5019" t="s">
        <v>39</v>
      </c>
      <c r="H5019">
        <v>1</v>
      </c>
      <c r="I5019" t="s">
        <v>32</v>
      </c>
      <c r="J5019">
        <v>1</v>
      </c>
      <c r="K5019" t="s">
        <v>32</v>
      </c>
      <c r="L5019">
        <v>0</v>
      </c>
      <c r="M5019" t="s">
        <v>32</v>
      </c>
      <c r="N5019">
        <v>2012</v>
      </c>
      <c r="O5019">
        <v>4553</v>
      </c>
      <c r="P5019">
        <v>38446757</v>
      </c>
      <c r="Q5019">
        <v>2268</v>
      </c>
      <c r="R5019">
        <v>38352846</v>
      </c>
      <c r="S5019">
        <v>91571</v>
      </c>
      <c r="T5019">
        <v>4904357</v>
      </c>
      <c r="U5019">
        <v>2285</v>
      </c>
      <c r="V5019">
        <v>93911</v>
      </c>
      <c r="W5019">
        <v>6.1</v>
      </c>
      <c r="X5019">
        <v>2.2000000000000002</v>
      </c>
      <c r="Y5019">
        <v>4.2</v>
      </c>
      <c r="Z5019">
        <v>2.2999999999999998</v>
      </c>
      <c r="AA5019">
        <v>4.0999999999999996</v>
      </c>
      <c r="AB5019">
        <v>3.6</v>
      </c>
      <c r="AC5019">
        <v>8.4</v>
      </c>
      <c r="AD5019">
        <v>18.8</v>
      </c>
    </row>
    <row r="5020" spans="1:30" x14ac:dyDescent="0.45">
      <c r="A5020" t="s">
        <v>330</v>
      </c>
      <c r="B5020">
        <v>38300</v>
      </c>
      <c r="C5020" t="s">
        <v>743</v>
      </c>
      <c r="E5020">
        <v>42</v>
      </c>
      <c r="F5020" t="s">
        <v>40</v>
      </c>
      <c r="H5020">
        <v>1</v>
      </c>
      <c r="I5020" t="s">
        <v>32</v>
      </c>
      <c r="J5020">
        <v>1</v>
      </c>
      <c r="K5020" t="s">
        <v>32</v>
      </c>
      <c r="L5020">
        <v>0</v>
      </c>
      <c r="M5020" t="s">
        <v>32</v>
      </c>
      <c r="N5020">
        <v>2012</v>
      </c>
      <c r="O5020">
        <v>5593</v>
      </c>
      <c r="P5020">
        <v>73666928</v>
      </c>
      <c r="Q5020">
        <v>2780</v>
      </c>
      <c r="R5020">
        <v>73393339</v>
      </c>
      <c r="S5020">
        <v>47660</v>
      </c>
      <c r="T5020">
        <v>2727770</v>
      </c>
      <c r="U5020">
        <v>2813</v>
      </c>
      <c r="V5020">
        <v>273589</v>
      </c>
      <c r="W5020">
        <v>4.3</v>
      </c>
      <c r="X5020">
        <v>2.2000000000000002</v>
      </c>
      <c r="Y5020">
        <v>7.5</v>
      </c>
      <c r="Z5020">
        <v>2.4</v>
      </c>
      <c r="AA5020">
        <v>11.8</v>
      </c>
      <c r="AB5020">
        <v>9</v>
      </c>
      <c r="AC5020">
        <v>9.4</v>
      </c>
      <c r="AD5020">
        <v>29</v>
      </c>
    </row>
    <row r="5021" spans="1:30" x14ac:dyDescent="0.45">
      <c r="A5021" t="s">
        <v>330</v>
      </c>
      <c r="B5021">
        <v>38300</v>
      </c>
      <c r="C5021" t="s">
        <v>743</v>
      </c>
      <c r="E5021" t="s">
        <v>41</v>
      </c>
      <c r="F5021" t="s">
        <v>42</v>
      </c>
      <c r="H5021">
        <v>1</v>
      </c>
      <c r="I5021" t="s">
        <v>32</v>
      </c>
      <c r="J5021">
        <v>1</v>
      </c>
      <c r="K5021" t="s">
        <v>32</v>
      </c>
      <c r="L5021">
        <v>0</v>
      </c>
      <c r="M5021" t="s">
        <v>32</v>
      </c>
      <c r="N5021">
        <v>2012</v>
      </c>
      <c r="O5021">
        <v>18408</v>
      </c>
      <c r="P5021">
        <v>36357836</v>
      </c>
      <c r="Q5021">
        <v>5273</v>
      </c>
      <c r="R5021">
        <v>35746537</v>
      </c>
      <c r="S5021">
        <v>129989</v>
      </c>
      <c r="T5021">
        <v>3047107</v>
      </c>
      <c r="U5021">
        <v>13135</v>
      </c>
      <c r="V5021">
        <v>611299</v>
      </c>
      <c r="W5021">
        <v>3.5</v>
      </c>
      <c r="X5021">
        <v>11.5</v>
      </c>
      <c r="Y5021">
        <v>6.8</v>
      </c>
      <c r="Z5021">
        <v>12.1</v>
      </c>
      <c r="AA5021">
        <v>4.5999999999999996</v>
      </c>
      <c r="AB5021">
        <v>8.6</v>
      </c>
      <c r="AC5021">
        <v>4.2</v>
      </c>
      <c r="AD5021">
        <v>9.6</v>
      </c>
    </row>
    <row r="5022" spans="1:30" x14ac:dyDescent="0.45">
      <c r="A5022" t="s">
        <v>330</v>
      </c>
      <c r="B5022">
        <v>38300</v>
      </c>
      <c r="C5022" t="s">
        <v>743</v>
      </c>
      <c r="E5022" t="s">
        <v>43</v>
      </c>
      <c r="F5022" t="s">
        <v>44</v>
      </c>
      <c r="G5022" t="s">
        <v>45</v>
      </c>
      <c r="H5022">
        <v>1</v>
      </c>
      <c r="I5022" t="s">
        <v>32</v>
      </c>
      <c r="J5022">
        <v>1</v>
      </c>
      <c r="K5022" t="s">
        <v>32</v>
      </c>
      <c r="L5022">
        <v>0</v>
      </c>
      <c r="M5022" t="s">
        <v>32</v>
      </c>
      <c r="N5022">
        <v>2012</v>
      </c>
      <c r="O5022">
        <v>5332</v>
      </c>
      <c r="P5022">
        <v>5711199</v>
      </c>
      <c r="Q5022">
        <v>1177</v>
      </c>
      <c r="R5022">
        <v>5463157</v>
      </c>
      <c r="S5022">
        <v>35734</v>
      </c>
      <c r="T5022">
        <v>1344630</v>
      </c>
      <c r="U5022">
        <v>4155</v>
      </c>
      <c r="V5022">
        <v>248042</v>
      </c>
      <c r="W5022">
        <v>3.6</v>
      </c>
      <c r="X5022">
        <v>5.6</v>
      </c>
      <c r="Y5022">
        <v>10.7</v>
      </c>
      <c r="Z5022">
        <v>6</v>
      </c>
      <c r="AA5022">
        <v>7.4</v>
      </c>
      <c r="AB5022">
        <v>6.4</v>
      </c>
      <c r="AC5022">
        <v>3.3</v>
      </c>
      <c r="AD5022">
        <v>13.6</v>
      </c>
    </row>
    <row r="5023" spans="1:30" x14ac:dyDescent="0.45">
      <c r="A5023" t="s">
        <v>330</v>
      </c>
      <c r="B5023">
        <v>38300</v>
      </c>
      <c r="C5023" t="s">
        <v>743</v>
      </c>
      <c r="E5023">
        <v>51</v>
      </c>
      <c r="F5023" t="s">
        <v>46</v>
      </c>
      <c r="H5023">
        <v>1</v>
      </c>
      <c r="I5023" t="s">
        <v>32</v>
      </c>
      <c r="J5023">
        <v>1</v>
      </c>
      <c r="K5023" t="s">
        <v>32</v>
      </c>
      <c r="L5023">
        <v>0</v>
      </c>
      <c r="M5023" t="s">
        <v>32</v>
      </c>
      <c r="N5023">
        <v>2012</v>
      </c>
      <c r="O5023">
        <v>2605</v>
      </c>
      <c r="P5023">
        <v>10091494</v>
      </c>
      <c r="Q5023">
        <v>556</v>
      </c>
      <c r="R5023">
        <v>10041908</v>
      </c>
      <c r="S5023">
        <v>27687</v>
      </c>
      <c r="T5023">
        <v>1809987</v>
      </c>
      <c r="U5023">
        <v>2049</v>
      </c>
      <c r="V5023">
        <v>49586</v>
      </c>
      <c r="W5023">
        <v>9.8000000000000007</v>
      </c>
      <c r="X5023">
        <v>2.1</v>
      </c>
      <c r="Y5023">
        <v>8.4</v>
      </c>
      <c r="Z5023">
        <v>2.1</v>
      </c>
      <c r="AA5023">
        <v>1.2</v>
      </c>
      <c r="AB5023">
        <v>1.3</v>
      </c>
      <c r="AC5023">
        <v>11.9</v>
      </c>
      <c r="AD5023">
        <v>16</v>
      </c>
    </row>
    <row r="5024" spans="1:30" x14ac:dyDescent="0.45">
      <c r="A5024" t="s">
        <v>330</v>
      </c>
      <c r="B5024">
        <v>38300</v>
      </c>
      <c r="C5024" t="s">
        <v>743</v>
      </c>
      <c r="E5024">
        <v>52</v>
      </c>
      <c r="F5024" t="s">
        <v>47</v>
      </c>
      <c r="G5024" t="s">
        <v>48</v>
      </c>
      <c r="H5024">
        <v>1</v>
      </c>
      <c r="I5024" t="s">
        <v>32</v>
      </c>
      <c r="J5024">
        <v>1</v>
      </c>
      <c r="K5024" t="s">
        <v>32</v>
      </c>
      <c r="L5024">
        <v>0</v>
      </c>
      <c r="M5024" t="s">
        <v>32</v>
      </c>
      <c r="N5024">
        <v>2012</v>
      </c>
      <c r="O5024">
        <v>7200</v>
      </c>
      <c r="P5024">
        <v>30368204</v>
      </c>
      <c r="Q5024">
        <v>1956</v>
      </c>
      <c r="R5024">
        <v>30033179</v>
      </c>
      <c r="S5024">
        <v>57893</v>
      </c>
      <c r="T5024">
        <v>4063109</v>
      </c>
      <c r="U5024">
        <v>5244</v>
      </c>
      <c r="V5024">
        <v>335025</v>
      </c>
      <c r="W5024">
        <v>5.7</v>
      </c>
      <c r="X5024">
        <v>2.8</v>
      </c>
      <c r="Y5024">
        <v>7.6</v>
      </c>
      <c r="Z5024">
        <v>3</v>
      </c>
      <c r="AA5024">
        <v>6.9</v>
      </c>
      <c r="AB5024">
        <v>5.4</v>
      </c>
      <c r="AC5024">
        <v>6.3</v>
      </c>
      <c r="AD5024">
        <v>16.399999999999999</v>
      </c>
    </row>
    <row r="5025" spans="1:30" x14ac:dyDescent="0.45">
      <c r="A5025" t="s">
        <v>330</v>
      </c>
      <c r="B5025">
        <v>38300</v>
      </c>
      <c r="C5025" t="s">
        <v>743</v>
      </c>
      <c r="E5025">
        <v>53</v>
      </c>
      <c r="F5025" t="s">
        <v>49</v>
      </c>
      <c r="H5025">
        <v>1</v>
      </c>
      <c r="I5025" t="s">
        <v>32</v>
      </c>
      <c r="J5025">
        <v>1</v>
      </c>
      <c r="K5025" t="s">
        <v>32</v>
      </c>
      <c r="L5025">
        <v>0</v>
      </c>
      <c r="M5025" t="s">
        <v>32</v>
      </c>
      <c r="N5025">
        <v>2012</v>
      </c>
      <c r="O5025">
        <v>16081</v>
      </c>
      <c r="P5025">
        <v>4345418</v>
      </c>
      <c r="Q5025">
        <v>1289</v>
      </c>
      <c r="R5025">
        <v>3084626</v>
      </c>
      <c r="S5025">
        <v>12470</v>
      </c>
      <c r="T5025">
        <v>558573</v>
      </c>
      <c r="U5025">
        <v>14792</v>
      </c>
      <c r="V5025">
        <v>1260792</v>
      </c>
      <c r="W5025">
        <v>4</v>
      </c>
      <c r="X5025">
        <v>7.4</v>
      </c>
      <c r="Y5025">
        <v>10.5</v>
      </c>
      <c r="Z5025">
        <v>6.7</v>
      </c>
      <c r="AA5025">
        <v>10.7</v>
      </c>
      <c r="AB5025">
        <v>10.6</v>
      </c>
      <c r="AC5025">
        <v>4.4000000000000004</v>
      </c>
      <c r="AD5025">
        <v>16.8</v>
      </c>
    </row>
    <row r="5026" spans="1:30" x14ac:dyDescent="0.45">
      <c r="A5026" t="s">
        <v>330</v>
      </c>
      <c r="B5026">
        <v>38300</v>
      </c>
      <c r="C5026" t="s">
        <v>743</v>
      </c>
      <c r="E5026">
        <v>54</v>
      </c>
      <c r="F5026" t="s">
        <v>50</v>
      </c>
      <c r="H5026">
        <v>1</v>
      </c>
      <c r="I5026" t="s">
        <v>32</v>
      </c>
      <c r="J5026">
        <v>1</v>
      </c>
      <c r="K5026" t="s">
        <v>32</v>
      </c>
      <c r="L5026">
        <v>0</v>
      </c>
      <c r="M5026" t="s">
        <v>32</v>
      </c>
      <c r="N5026">
        <v>2012</v>
      </c>
      <c r="O5026">
        <v>27126</v>
      </c>
      <c r="P5026">
        <v>15742505</v>
      </c>
      <c r="Q5026">
        <v>5054</v>
      </c>
      <c r="R5026">
        <v>14947215</v>
      </c>
      <c r="S5026">
        <v>79003</v>
      </c>
      <c r="T5026">
        <v>5508230</v>
      </c>
      <c r="U5026">
        <v>22072</v>
      </c>
      <c r="V5026">
        <v>795290</v>
      </c>
      <c r="W5026">
        <v>3.6</v>
      </c>
      <c r="X5026">
        <v>2.2000000000000002</v>
      </c>
      <c r="Y5026">
        <v>4.7</v>
      </c>
      <c r="Z5026">
        <v>2.2000000000000002</v>
      </c>
      <c r="AA5026">
        <v>1.7</v>
      </c>
      <c r="AB5026">
        <v>2</v>
      </c>
      <c r="AC5026">
        <v>3.6</v>
      </c>
      <c r="AD5026">
        <v>7.9</v>
      </c>
    </row>
    <row r="5027" spans="1:30" x14ac:dyDescent="0.45">
      <c r="A5027" t="s">
        <v>330</v>
      </c>
      <c r="B5027">
        <v>38300</v>
      </c>
      <c r="C5027" t="s">
        <v>743</v>
      </c>
      <c r="E5027">
        <v>55</v>
      </c>
      <c r="F5027" t="s">
        <v>59</v>
      </c>
      <c r="H5027">
        <v>1</v>
      </c>
      <c r="I5027" t="s">
        <v>32</v>
      </c>
      <c r="J5027">
        <v>1</v>
      </c>
      <c r="K5027" t="s">
        <v>32</v>
      </c>
      <c r="L5027">
        <v>0</v>
      </c>
      <c r="M5027" t="s">
        <v>32</v>
      </c>
      <c r="N5027">
        <v>2012</v>
      </c>
      <c r="O5027">
        <v>362</v>
      </c>
      <c r="P5027">
        <v>3769044</v>
      </c>
      <c r="Q5027">
        <v>362</v>
      </c>
      <c r="R5027">
        <v>3769044</v>
      </c>
      <c r="S5027">
        <v>69164</v>
      </c>
      <c r="T5027">
        <v>4682754</v>
      </c>
      <c r="U5027">
        <v>0</v>
      </c>
      <c r="V5027">
        <v>0</v>
      </c>
      <c r="W5027">
        <v>4</v>
      </c>
      <c r="X5027">
        <v>1</v>
      </c>
      <c r="Y5027">
        <v>4.2</v>
      </c>
      <c r="Z5027">
        <v>1.1000000000000001</v>
      </c>
      <c r="AA5027">
        <v>0.8</v>
      </c>
      <c r="AB5027">
        <v>0.9</v>
      </c>
      <c r="AC5027">
        <v>0</v>
      </c>
      <c r="AD5027">
        <v>0</v>
      </c>
    </row>
    <row r="5028" spans="1:30" x14ac:dyDescent="0.45">
      <c r="A5028" t="s">
        <v>330</v>
      </c>
      <c r="B5028">
        <v>38300</v>
      </c>
      <c r="C5028" t="s">
        <v>743</v>
      </c>
      <c r="E5028">
        <v>56</v>
      </c>
      <c r="F5028" t="s">
        <v>51</v>
      </c>
      <c r="H5028">
        <v>1</v>
      </c>
      <c r="I5028" t="s">
        <v>32</v>
      </c>
      <c r="J5028">
        <v>1</v>
      </c>
      <c r="K5028" t="s">
        <v>32</v>
      </c>
      <c r="L5028">
        <v>0</v>
      </c>
      <c r="M5028" t="s">
        <v>32</v>
      </c>
      <c r="N5028">
        <v>2012</v>
      </c>
      <c r="O5028">
        <v>11963</v>
      </c>
      <c r="P5028">
        <v>5460495</v>
      </c>
      <c r="Q5028">
        <v>2811</v>
      </c>
      <c r="R5028">
        <v>5228184</v>
      </c>
      <c r="S5028">
        <v>72367</v>
      </c>
      <c r="T5028">
        <v>2328636</v>
      </c>
      <c r="U5028">
        <v>9152</v>
      </c>
      <c r="V5028">
        <v>232310</v>
      </c>
      <c r="W5028">
        <v>4.9000000000000004</v>
      </c>
      <c r="X5028">
        <v>4.5999999999999996</v>
      </c>
      <c r="Y5028">
        <v>6.8</v>
      </c>
      <c r="Z5028">
        <v>5.0999999999999996</v>
      </c>
      <c r="AA5028">
        <v>8.4</v>
      </c>
      <c r="AB5028">
        <v>7.7</v>
      </c>
      <c r="AC5028">
        <v>4.9000000000000004</v>
      </c>
      <c r="AD5028">
        <v>10.5</v>
      </c>
    </row>
    <row r="5029" spans="1:30" x14ac:dyDescent="0.45">
      <c r="A5029" t="s">
        <v>330</v>
      </c>
      <c r="B5029">
        <v>38300</v>
      </c>
      <c r="C5029" t="s">
        <v>743</v>
      </c>
      <c r="E5029">
        <v>61</v>
      </c>
      <c r="F5029" t="s">
        <v>52</v>
      </c>
      <c r="H5029">
        <v>1</v>
      </c>
      <c r="I5029" t="s">
        <v>32</v>
      </c>
      <c r="J5029">
        <v>1</v>
      </c>
      <c r="K5029" t="s">
        <v>32</v>
      </c>
      <c r="L5029">
        <v>0</v>
      </c>
      <c r="M5029" t="s">
        <v>32</v>
      </c>
      <c r="N5029">
        <v>2012</v>
      </c>
      <c r="O5029">
        <v>5006</v>
      </c>
      <c r="P5029">
        <v>5001684</v>
      </c>
      <c r="Q5029">
        <v>711</v>
      </c>
      <c r="R5029">
        <v>4952556</v>
      </c>
      <c r="S5029">
        <v>62665</v>
      </c>
      <c r="T5029">
        <v>2289625</v>
      </c>
      <c r="U5029">
        <v>4295</v>
      </c>
      <c r="V5029">
        <v>49128</v>
      </c>
      <c r="W5029">
        <v>9.5</v>
      </c>
      <c r="X5029">
        <v>4.5</v>
      </c>
      <c r="Y5029">
        <v>10.5</v>
      </c>
      <c r="Z5029">
        <v>4.8</v>
      </c>
      <c r="AA5029">
        <v>5.0999999999999996</v>
      </c>
      <c r="AB5029">
        <v>5</v>
      </c>
      <c r="AC5029">
        <v>10.8</v>
      </c>
      <c r="AD5029">
        <v>15.1</v>
      </c>
    </row>
    <row r="5030" spans="1:30" x14ac:dyDescent="0.45">
      <c r="A5030" t="s">
        <v>330</v>
      </c>
      <c r="B5030">
        <v>38300</v>
      </c>
      <c r="C5030" t="s">
        <v>743</v>
      </c>
      <c r="E5030">
        <v>62</v>
      </c>
      <c r="F5030" t="s">
        <v>53</v>
      </c>
      <c r="H5030">
        <v>1</v>
      </c>
      <c r="I5030" t="s">
        <v>32</v>
      </c>
      <c r="J5030">
        <v>1</v>
      </c>
      <c r="K5030" t="s">
        <v>32</v>
      </c>
      <c r="L5030">
        <v>0</v>
      </c>
      <c r="M5030" t="s">
        <v>32</v>
      </c>
      <c r="N5030">
        <v>2012</v>
      </c>
      <c r="O5030">
        <v>14860</v>
      </c>
      <c r="P5030">
        <v>18267968</v>
      </c>
      <c r="Q5030">
        <v>5198</v>
      </c>
      <c r="R5030">
        <v>17954574</v>
      </c>
      <c r="S5030">
        <v>185586</v>
      </c>
      <c r="T5030">
        <v>7654889</v>
      </c>
      <c r="U5030">
        <v>9662</v>
      </c>
      <c r="V5030">
        <v>313394</v>
      </c>
      <c r="W5030">
        <v>3.6</v>
      </c>
      <c r="X5030">
        <v>2.8</v>
      </c>
      <c r="Y5030">
        <v>9</v>
      </c>
      <c r="Z5030">
        <v>3</v>
      </c>
      <c r="AA5030">
        <v>3.1</v>
      </c>
      <c r="AB5030">
        <v>3.4</v>
      </c>
      <c r="AC5030">
        <v>4.3</v>
      </c>
      <c r="AD5030">
        <v>14.5</v>
      </c>
    </row>
    <row r="5031" spans="1:30" x14ac:dyDescent="0.45">
      <c r="A5031" t="s">
        <v>330</v>
      </c>
      <c r="B5031">
        <v>38300</v>
      </c>
      <c r="C5031" t="s">
        <v>743</v>
      </c>
      <c r="E5031">
        <v>71</v>
      </c>
      <c r="F5031" t="s">
        <v>54</v>
      </c>
      <c r="H5031">
        <v>1</v>
      </c>
      <c r="I5031" t="s">
        <v>32</v>
      </c>
      <c r="J5031">
        <v>1</v>
      </c>
      <c r="K5031" t="s">
        <v>32</v>
      </c>
      <c r="L5031">
        <v>0</v>
      </c>
      <c r="M5031" t="s">
        <v>32</v>
      </c>
      <c r="N5031">
        <v>2012</v>
      </c>
      <c r="O5031">
        <v>9264</v>
      </c>
      <c r="P5031">
        <v>2491596</v>
      </c>
      <c r="Q5031">
        <v>909</v>
      </c>
      <c r="R5031">
        <v>2349918</v>
      </c>
      <c r="S5031">
        <v>20029</v>
      </c>
      <c r="T5031">
        <v>682531</v>
      </c>
      <c r="U5031">
        <v>8355</v>
      </c>
      <c r="V5031">
        <v>141678</v>
      </c>
      <c r="W5031">
        <v>6.5</v>
      </c>
      <c r="X5031">
        <v>3.3</v>
      </c>
      <c r="Y5031">
        <v>11.3</v>
      </c>
      <c r="Z5031">
        <v>3.7</v>
      </c>
      <c r="AA5031">
        <v>5</v>
      </c>
      <c r="AB5031">
        <v>2</v>
      </c>
      <c r="AC5031">
        <v>6.6</v>
      </c>
      <c r="AD5031">
        <v>10.199999999999999</v>
      </c>
    </row>
    <row r="5032" spans="1:30" x14ac:dyDescent="0.45">
      <c r="A5032" t="s">
        <v>330</v>
      </c>
      <c r="B5032">
        <v>38300</v>
      </c>
      <c r="C5032" t="s">
        <v>743</v>
      </c>
      <c r="E5032">
        <v>72</v>
      </c>
      <c r="F5032" t="s">
        <v>55</v>
      </c>
      <c r="H5032">
        <v>1</v>
      </c>
      <c r="I5032" t="s">
        <v>32</v>
      </c>
      <c r="J5032">
        <v>1</v>
      </c>
      <c r="K5032" t="s">
        <v>32</v>
      </c>
      <c r="L5032">
        <v>0</v>
      </c>
      <c r="M5032" t="s">
        <v>32</v>
      </c>
      <c r="N5032">
        <v>2012</v>
      </c>
      <c r="O5032">
        <v>5776</v>
      </c>
      <c r="P5032">
        <v>4578348</v>
      </c>
      <c r="Q5032">
        <v>4064</v>
      </c>
      <c r="R5032">
        <v>4492936</v>
      </c>
      <c r="S5032">
        <v>89431</v>
      </c>
      <c r="T5032">
        <v>1240448</v>
      </c>
      <c r="U5032">
        <v>1712</v>
      </c>
      <c r="V5032">
        <v>85412</v>
      </c>
      <c r="W5032">
        <v>7.6</v>
      </c>
      <c r="X5032">
        <v>6.2</v>
      </c>
      <c r="Y5032">
        <v>7.2</v>
      </c>
      <c r="Z5032">
        <v>6.6</v>
      </c>
      <c r="AA5032">
        <v>6.8</v>
      </c>
      <c r="AB5032">
        <v>6.4</v>
      </c>
      <c r="AC5032">
        <v>12</v>
      </c>
      <c r="AD5032">
        <v>14.3</v>
      </c>
    </row>
    <row r="5033" spans="1:30" x14ac:dyDescent="0.45">
      <c r="A5033" t="s">
        <v>330</v>
      </c>
      <c r="B5033">
        <v>38300</v>
      </c>
      <c r="C5033" t="s">
        <v>743</v>
      </c>
      <c r="E5033">
        <v>81</v>
      </c>
      <c r="F5033" t="s">
        <v>56</v>
      </c>
      <c r="G5033" t="s">
        <v>57</v>
      </c>
      <c r="H5033">
        <v>1</v>
      </c>
      <c r="I5033" t="s">
        <v>32</v>
      </c>
      <c r="J5033">
        <v>1</v>
      </c>
      <c r="K5033" t="s">
        <v>32</v>
      </c>
      <c r="L5033">
        <v>0</v>
      </c>
      <c r="M5033" t="s">
        <v>32</v>
      </c>
      <c r="N5033">
        <v>2012</v>
      </c>
      <c r="O5033">
        <v>19878</v>
      </c>
      <c r="P5033">
        <v>2663183</v>
      </c>
      <c r="Q5033">
        <v>3493</v>
      </c>
      <c r="R5033">
        <v>2243430</v>
      </c>
      <c r="S5033">
        <v>24122</v>
      </c>
      <c r="T5033">
        <v>692036</v>
      </c>
      <c r="U5033">
        <v>16385</v>
      </c>
      <c r="V5033">
        <v>419753</v>
      </c>
      <c r="W5033">
        <v>4.8</v>
      </c>
      <c r="X5033">
        <v>5.0999999999999996</v>
      </c>
      <c r="Y5033">
        <v>9.1</v>
      </c>
      <c r="Z5033">
        <v>5.5</v>
      </c>
      <c r="AA5033">
        <v>6.5</v>
      </c>
      <c r="AB5033">
        <v>6.9</v>
      </c>
      <c r="AC5033">
        <v>4.9000000000000004</v>
      </c>
      <c r="AD5033">
        <v>10.3</v>
      </c>
    </row>
    <row r="5034" spans="1:30" x14ac:dyDescent="0.45">
      <c r="A5034" t="s">
        <v>330</v>
      </c>
      <c r="B5034">
        <v>38300</v>
      </c>
      <c r="C5034" t="s">
        <v>743</v>
      </c>
      <c r="E5034">
        <v>99</v>
      </c>
      <c r="F5034" t="s">
        <v>76</v>
      </c>
      <c r="H5034">
        <v>1</v>
      </c>
      <c r="I5034" t="s">
        <v>32</v>
      </c>
      <c r="J5034">
        <v>1</v>
      </c>
      <c r="K5034" t="s">
        <v>32</v>
      </c>
      <c r="L5034">
        <v>0</v>
      </c>
      <c r="M5034" t="s">
        <v>32</v>
      </c>
      <c r="N5034">
        <v>2012</v>
      </c>
      <c r="O5034">
        <v>25</v>
      </c>
      <c r="P5034">
        <v>3727</v>
      </c>
      <c r="Q5034">
        <v>23</v>
      </c>
      <c r="R5034">
        <v>2754</v>
      </c>
      <c r="S5034">
        <v>32</v>
      </c>
      <c r="T5034">
        <v>534</v>
      </c>
      <c r="U5034">
        <v>2</v>
      </c>
      <c r="W5034">
        <v>47.7</v>
      </c>
      <c r="X5034">
        <v>40</v>
      </c>
      <c r="Y5034">
        <v>54</v>
      </c>
      <c r="Z5034">
        <v>45.9</v>
      </c>
      <c r="AA5034">
        <v>59.8</v>
      </c>
      <c r="AB5034">
        <v>45.8</v>
      </c>
      <c r="AC5034">
        <v>89.7</v>
      </c>
    </row>
    <row r="5035" spans="1:30" x14ac:dyDescent="0.45">
      <c r="A5035" t="s">
        <v>331</v>
      </c>
      <c r="B5035">
        <v>38340</v>
      </c>
      <c r="C5035" t="s">
        <v>744</v>
      </c>
      <c r="E5035">
        <v>0</v>
      </c>
      <c r="F5035" t="s">
        <v>31</v>
      </c>
      <c r="H5035">
        <v>1</v>
      </c>
      <c r="I5035" t="s">
        <v>32</v>
      </c>
      <c r="J5035">
        <v>1</v>
      </c>
      <c r="K5035" t="s">
        <v>32</v>
      </c>
      <c r="L5035">
        <v>0</v>
      </c>
      <c r="M5035" t="s">
        <v>32</v>
      </c>
      <c r="N5035">
        <v>2012</v>
      </c>
      <c r="O5035">
        <v>12740</v>
      </c>
      <c r="P5035">
        <v>8518745</v>
      </c>
      <c r="Q5035">
        <v>3263</v>
      </c>
      <c r="R5035">
        <v>8035524</v>
      </c>
      <c r="S5035">
        <v>53217</v>
      </c>
      <c r="T5035">
        <v>2153920</v>
      </c>
      <c r="U5035">
        <v>9476</v>
      </c>
      <c r="V5035">
        <v>483221</v>
      </c>
      <c r="W5035">
        <v>3.6</v>
      </c>
      <c r="X5035">
        <v>4.7</v>
      </c>
      <c r="Y5035">
        <v>7.9</v>
      </c>
      <c r="Z5035">
        <v>5</v>
      </c>
      <c r="AA5035">
        <v>5.2</v>
      </c>
      <c r="AB5035">
        <v>8.5</v>
      </c>
      <c r="AC5035">
        <v>4.8</v>
      </c>
      <c r="AD5035">
        <v>21.8</v>
      </c>
    </row>
    <row r="5036" spans="1:30" x14ac:dyDescent="0.45">
      <c r="A5036" t="s">
        <v>331</v>
      </c>
      <c r="B5036">
        <v>38340</v>
      </c>
      <c r="C5036" t="s">
        <v>744</v>
      </c>
      <c r="E5036">
        <v>11</v>
      </c>
      <c r="F5036" t="s">
        <v>33</v>
      </c>
      <c r="G5036" t="s">
        <v>34</v>
      </c>
      <c r="H5036">
        <v>1</v>
      </c>
      <c r="I5036" t="s">
        <v>32</v>
      </c>
      <c r="J5036">
        <v>1</v>
      </c>
      <c r="K5036" t="s">
        <v>32</v>
      </c>
      <c r="L5036">
        <v>0</v>
      </c>
      <c r="M5036" t="s">
        <v>32</v>
      </c>
      <c r="N5036">
        <v>2012</v>
      </c>
      <c r="O5036">
        <v>101</v>
      </c>
      <c r="P5036">
        <v>4752</v>
      </c>
      <c r="Q5036">
        <v>8</v>
      </c>
      <c r="R5036">
        <v>2324</v>
      </c>
      <c r="S5036">
        <v>15</v>
      </c>
      <c r="T5036">
        <v>545</v>
      </c>
      <c r="U5036">
        <v>93</v>
      </c>
      <c r="W5036">
        <v>39</v>
      </c>
      <c r="X5036">
        <v>39.200000000000003</v>
      </c>
      <c r="Y5036">
        <v>74.400000000000006</v>
      </c>
      <c r="Z5036">
        <v>41.6</v>
      </c>
      <c r="AA5036">
        <v>8.9</v>
      </c>
      <c r="AB5036">
        <v>16</v>
      </c>
      <c r="AC5036">
        <v>40.700000000000003</v>
      </c>
    </row>
    <row r="5037" spans="1:30" x14ac:dyDescent="0.45">
      <c r="A5037" t="s">
        <v>331</v>
      </c>
      <c r="B5037">
        <v>38340</v>
      </c>
      <c r="C5037" t="s">
        <v>744</v>
      </c>
      <c r="E5037">
        <v>23</v>
      </c>
      <c r="F5037" t="s">
        <v>37</v>
      </c>
      <c r="H5037">
        <v>1</v>
      </c>
      <c r="I5037" t="s">
        <v>32</v>
      </c>
      <c r="J5037">
        <v>1</v>
      </c>
      <c r="K5037" t="s">
        <v>32</v>
      </c>
      <c r="L5037">
        <v>0</v>
      </c>
      <c r="M5037" t="s">
        <v>32</v>
      </c>
      <c r="N5037">
        <v>2012</v>
      </c>
      <c r="O5037">
        <v>2062</v>
      </c>
      <c r="P5037">
        <v>460211</v>
      </c>
      <c r="Q5037">
        <v>537</v>
      </c>
      <c r="R5037">
        <v>389983</v>
      </c>
      <c r="S5037">
        <v>2026</v>
      </c>
      <c r="T5037">
        <v>98504</v>
      </c>
      <c r="U5037">
        <v>1525</v>
      </c>
      <c r="V5037">
        <v>70228</v>
      </c>
      <c r="W5037">
        <v>8</v>
      </c>
      <c r="X5037">
        <v>21.9</v>
      </c>
      <c r="Y5037">
        <v>25.8</v>
      </c>
      <c r="Z5037">
        <v>27.9</v>
      </c>
      <c r="AA5037">
        <v>28.3</v>
      </c>
      <c r="AB5037">
        <v>31.5</v>
      </c>
      <c r="AC5037">
        <v>11.8</v>
      </c>
      <c r="AD5037">
        <v>26.6</v>
      </c>
    </row>
    <row r="5038" spans="1:30" x14ac:dyDescent="0.45">
      <c r="A5038" t="s">
        <v>331</v>
      </c>
      <c r="B5038">
        <v>38340</v>
      </c>
      <c r="C5038" t="s">
        <v>744</v>
      </c>
      <c r="E5038" t="s">
        <v>38</v>
      </c>
      <c r="F5038" t="s">
        <v>39</v>
      </c>
      <c r="H5038">
        <v>1</v>
      </c>
      <c r="I5038" t="s">
        <v>32</v>
      </c>
      <c r="J5038">
        <v>1</v>
      </c>
      <c r="K5038" t="s">
        <v>32</v>
      </c>
      <c r="L5038">
        <v>0</v>
      </c>
      <c r="M5038" t="s">
        <v>32</v>
      </c>
      <c r="N5038">
        <v>2012</v>
      </c>
      <c r="O5038">
        <v>256</v>
      </c>
      <c r="P5038">
        <v>1446904</v>
      </c>
      <c r="Q5038">
        <v>180</v>
      </c>
      <c r="R5038">
        <v>1443351</v>
      </c>
      <c r="S5038">
        <v>6536</v>
      </c>
      <c r="T5038">
        <v>368104</v>
      </c>
      <c r="U5038">
        <v>76</v>
      </c>
      <c r="V5038">
        <v>3553</v>
      </c>
      <c r="W5038">
        <v>13.9</v>
      </c>
      <c r="X5038">
        <v>9.9</v>
      </c>
      <c r="Y5038">
        <v>22.3</v>
      </c>
      <c r="Z5038">
        <v>10.3</v>
      </c>
      <c r="AA5038">
        <v>11</v>
      </c>
      <c r="AB5038">
        <v>9.5</v>
      </c>
      <c r="AC5038">
        <v>30.3</v>
      </c>
      <c r="AD5038">
        <v>2.9</v>
      </c>
    </row>
    <row r="5039" spans="1:30" x14ac:dyDescent="0.45">
      <c r="A5039" t="s">
        <v>331</v>
      </c>
      <c r="B5039">
        <v>38340</v>
      </c>
      <c r="C5039" t="s">
        <v>744</v>
      </c>
      <c r="E5039">
        <v>42</v>
      </c>
      <c r="F5039" t="s">
        <v>40</v>
      </c>
      <c r="H5039">
        <v>1</v>
      </c>
      <c r="I5039" t="s">
        <v>32</v>
      </c>
      <c r="J5039">
        <v>1</v>
      </c>
      <c r="K5039" t="s">
        <v>32</v>
      </c>
      <c r="L5039">
        <v>0</v>
      </c>
      <c r="M5039" t="s">
        <v>32</v>
      </c>
      <c r="N5039">
        <v>2012</v>
      </c>
      <c r="O5039">
        <v>292</v>
      </c>
      <c r="P5039">
        <v>563118</v>
      </c>
      <c r="Q5039">
        <v>102</v>
      </c>
      <c r="R5039">
        <v>518194</v>
      </c>
      <c r="S5039">
        <v>1071</v>
      </c>
      <c r="T5039">
        <v>47080</v>
      </c>
      <c r="U5039">
        <v>190</v>
      </c>
      <c r="W5039">
        <v>35.700000000000003</v>
      </c>
      <c r="X5039">
        <v>34</v>
      </c>
      <c r="Y5039">
        <v>35.9</v>
      </c>
      <c r="Z5039">
        <v>36</v>
      </c>
      <c r="AA5039">
        <v>15.9</v>
      </c>
      <c r="AB5039">
        <v>10.7</v>
      </c>
      <c r="AC5039">
        <v>36.799999999999997</v>
      </c>
    </row>
    <row r="5040" spans="1:30" x14ac:dyDescent="0.45">
      <c r="A5040" t="s">
        <v>331</v>
      </c>
      <c r="B5040">
        <v>38340</v>
      </c>
      <c r="C5040" t="s">
        <v>744</v>
      </c>
      <c r="E5040" t="s">
        <v>41</v>
      </c>
      <c r="F5040" t="s">
        <v>42</v>
      </c>
      <c r="H5040">
        <v>1</v>
      </c>
      <c r="I5040" t="s">
        <v>32</v>
      </c>
      <c r="J5040">
        <v>1</v>
      </c>
      <c r="K5040" t="s">
        <v>32</v>
      </c>
      <c r="L5040">
        <v>0</v>
      </c>
      <c r="M5040" t="s">
        <v>32</v>
      </c>
      <c r="N5040">
        <v>2012</v>
      </c>
      <c r="O5040">
        <v>1178</v>
      </c>
      <c r="P5040">
        <v>1728322</v>
      </c>
      <c r="Q5040">
        <v>561</v>
      </c>
      <c r="R5040">
        <v>1689635</v>
      </c>
      <c r="S5040">
        <v>8241</v>
      </c>
      <c r="T5040">
        <v>195943</v>
      </c>
      <c r="U5040">
        <v>617</v>
      </c>
      <c r="V5040">
        <v>38687</v>
      </c>
      <c r="W5040">
        <v>10</v>
      </c>
      <c r="X5040">
        <v>5.3</v>
      </c>
      <c r="Y5040">
        <v>10.199999999999999</v>
      </c>
      <c r="Z5040">
        <v>6</v>
      </c>
      <c r="AA5040">
        <v>6.8</v>
      </c>
      <c r="AB5040">
        <v>10</v>
      </c>
      <c r="AC5040">
        <v>16.899999999999999</v>
      </c>
      <c r="AD5040">
        <v>32.5</v>
      </c>
    </row>
    <row r="5041" spans="1:30" x14ac:dyDescent="0.45">
      <c r="A5041" t="s">
        <v>331</v>
      </c>
      <c r="B5041">
        <v>38340</v>
      </c>
      <c r="C5041" t="s">
        <v>744</v>
      </c>
      <c r="E5041" t="s">
        <v>43</v>
      </c>
      <c r="F5041" t="s">
        <v>44</v>
      </c>
      <c r="G5041" t="s">
        <v>45</v>
      </c>
      <c r="H5041">
        <v>1</v>
      </c>
      <c r="I5041" t="s">
        <v>32</v>
      </c>
      <c r="J5041">
        <v>1</v>
      </c>
      <c r="K5041" t="s">
        <v>32</v>
      </c>
      <c r="L5041">
        <v>0</v>
      </c>
      <c r="M5041" t="s">
        <v>32</v>
      </c>
      <c r="N5041">
        <v>2012</v>
      </c>
      <c r="O5041">
        <v>186</v>
      </c>
      <c r="P5041">
        <v>85443</v>
      </c>
      <c r="Q5041">
        <v>58</v>
      </c>
      <c r="R5041">
        <v>81829</v>
      </c>
      <c r="S5041">
        <v>839</v>
      </c>
      <c r="T5041">
        <v>23178</v>
      </c>
      <c r="U5041">
        <v>129</v>
      </c>
      <c r="V5041">
        <v>3613</v>
      </c>
      <c r="W5041">
        <v>39.1</v>
      </c>
      <c r="X5041">
        <v>30.8</v>
      </c>
      <c r="Y5041">
        <v>55.3</v>
      </c>
      <c r="Z5041">
        <v>32.9</v>
      </c>
      <c r="AA5041">
        <v>40.1</v>
      </c>
      <c r="AB5041">
        <v>38.9</v>
      </c>
      <c r="AC5041">
        <v>43</v>
      </c>
      <c r="AD5041">
        <v>42.3</v>
      </c>
    </row>
    <row r="5042" spans="1:30" x14ac:dyDescent="0.45">
      <c r="A5042" t="s">
        <v>331</v>
      </c>
      <c r="B5042">
        <v>38340</v>
      </c>
      <c r="C5042" t="s">
        <v>744</v>
      </c>
      <c r="E5042">
        <v>51</v>
      </c>
      <c r="F5042" t="s">
        <v>46</v>
      </c>
      <c r="H5042">
        <v>1</v>
      </c>
      <c r="I5042" t="s">
        <v>32</v>
      </c>
      <c r="J5042">
        <v>1</v>
      </c>
      <c r="K5042" t="s">
        <v>32</v>
      </c>
      <c r="L5042">
        <v>0</v>
      </c>
      <c r="M5042" t="s">
        <v>32</v>
      </c>
      <c r="N5042">
        <v>2012</v>
      </c>
      <c r="O5042">
        <v>137</v>
      </c>
      <c r="P5042">
        <v>142499</v>
      </c>
      <c r="Q5042">
        <v>55</v>
      </c>
      <c r="R5042">
        <v>139285</v>
      </c>
      <c r="S5042">
        <v>930</v>
      </c>
      <c r="T5042">
        <v>42860</v>
      </c>
      <c r="U5042">
        <v>82</v>
      </c>
      <c r="V5042">
        <v>3214</v>
      </c>
      <c r="W5042">
        <v>22.4</v>
      </c>
      <c r="X5042">
        <v>5.2</v>
      </c>
      <c r="Y5042">
        <v>20.5</v>
      </c>
      <c r="Z5042">
        <v>5.5</v>
      </c>
      <c r="AA5042">
        <v>7.3</v>
      </c>
      <c r="AB5042">
        <v>6.2</v>
      </c>
      <c r="AC5042">
        <v>32.200000000000003</v>
      </c>
      <c r="AD5042">
        <v>17.7</v>
      </c>
    </row>
    <row r="5043" spans="1:30" x14ac:dyDescent="0.45">
      <c r="A5043" t="s">
        <v>331</v>
      </c>
      <c r="B5043">
        <v>38340</v>
      </c>
      <c r="C5043" t="s">
        <v>744</v>
      </c>
      <c r="E5043">
        <v>52</v>
      </c>
      <c r="F5043" t="s">
        <v>47</v>
      </c>
      <c r="G5043" t="s">
        <v>48</v>
      </c>
      <c r="H5043">
        <v>1</v>
      </c>
      <c r="I5043" t="s">
        <v>32</v>
      </c>
      <c r="J5043">
        <v>1</v>
      </c>
      <c r="K5043" t="s">
        <v>32</v>
      </c>
      <c r="L5043">
        <v>0</v>
      </c>
      <c r="M5043" t="s">
        <v>32</v>
      </c>
      <c r="N5043">
        <v>2012</v>
      </c>
      <c r="O5043">
        <v>270</v>
      </c>
      <c r="P5043">
        <v>587606</v>
      </c>
      <c r="Q5043">
        <v>62</v>
      </c>
      <c r="R5043">
        <v>581307</v>
      </c>
      <c r="S5043">
        <v>1886</v>
      </c>
      <c r="T5043">
        <v>113905</v>
      </c>
      <c r="U5043">
        <v>208</v>
      </c>
      <c r="W5043">
        <v>42.7</v>
      </c>
      <c r="X5043">
        <v>3.7</v>
      </c>
      <c r="Y5043">
        <v>46.8</v>
      </c>
      <c r="Z5043">
        <v>3.8</v>
      </c>
      <c r="AA5043">
        <v>10.199999999999999</v>
      </c>
      <c r="AB5043">
        <v>4.3</v>
      </c>
      <c r="AC5043">
        <v>48.3</v>
      </c>
    </row>
    <row r="5044" spans="1:30" x14ac:dyDescent="0.45">
      <c r="A5044" t="s">
        <v>331</v>
      </c>
      <c r="B5044">
        <v>38340</v>
      </c>
      <c r="C5044" t="s">
        <v>744</v>
      </c>
      <c r="E5044">
        <v>53</v>
      </c>
      <c r="F5044" t="s">
        <v>49</v>
      </c>
      <c r="H5044">
        <v>1</v>
      </c>
      <c r="I5044" t="s">
        <v>32</v>
      </c>
      <c r="J5044">
        <v>1</v>
      </c>
      <c r="K5044" t="s">
        <v>32</v>
      </c>
      <c r="L5044">
        <v>0</v>
      </c>
      <c r="M5044" t="s">
        <v>32</v>
      </c>
      <c r="N5044">
        <v>2012</v>
      </c>
      <c r="O5044">
        <v>979</v>
      </c>
      <c r="P5044">
        <v>153672</v>
      </c>
      <c r="Q5044">
        <v>94</v>
      </c>
      <c r="R5044">
        <v>69955</v>
      </c>
      <c r="S5044">
        <v>762</v>
      </c>
      <c r="T5044">
        <v>19316</v>
      </c>
      <c r="U5044">
        <v>885</v>
      </c>
      <c r="V5044">
        <v>83717</v>
      </c>
      <c r="W5044">
        <v>23.5</v>
      </c>
      <c r="X5044">
        <v>20.5</v>
      </c>
      <c r="Y5044">
        <v>37.6</v>
      </c>
      <c r="Z5044">
        <v>10.4</v>
      </c>
      <c r="AA5044">
        <v>37.1</v>
      </c>
      <c r="AB5044">
        <v>21</v>
      </c>
      <c r="AC5044">
        <v>23.4</v>
      </c>
      <c r="AD5044">
        <v>32.9</v>
      </c>
    </row>
    <row r="5045" spans="1:30" x14ac:dyDescent="0.45">
      <c r="A5045" t="s">
        <v>331</v>
      </c>
      <c r="B5045">
        <v>38340</v>
      </c>
      <c r="C5045" t="s">
        <v>744</v>
      </c>
      <c r="E5045">
        <v>54</v>
      </c>
      <c r="F5045" t="s">
        <v>50</v>
      </c>
      <c r="H5045">
        <v>1</v>
      </c>
      <c r="I5045" t="s">
        <v>32</v>
      </c>
      <c r="J5045">
        <v>1</v>
      </c>
      <c r="K5045" t="s">
        <v>32</v>
      </c>
      <c r="L5045">
        <v>0</v>
      </c>
      <c r="M5045" t="s">
        <v>32</v>
      </c>
      <c r="N5045">
        <v>2012</v>
      </c>
      <c r="O5045">
        <v>1647</v>
      </c>
      <c r="P5045">
        <v>473632</v>
      </c>
      <c r="Q5045">
        <v>301</v>
      </c>
      <c r="R5045">
        <v>424251</v>
      </c>
      <c r="S5045">
        <v>2778</v>
      </c>
      <c r="T5045">
        <v>175275</v>
      </c>
      <c r="U5045">
        <v>1347</v>
      </c>
      <c r="V5045">
        <v>49380</v>
      </c>
      <c r="W5045">
        <v>8.9</v>
      </c>
      <c r="X5045">
        <v>18.8</v>
      </c>
      <c r="Y5045">
        <v>23.8</v>
      </c>
      <c r="Z5045">
        <v>23</v>
      </c>
      <c r="AA5045">
        <v>25</v>
      </c>
      <c r="AB5045">
        <v>25</v>
      </c>
      <c r="AC5045">
        <v>12.9</v>
      </c>
      <c r="AD5045">
        <v>20.7</v>
      </c>
    </row>
    <row r="5046" spans="1:30" x14ac:dyDescent="0.45">
      <c r="A5046" t="s">
        <v>331</v>
      </c>
      <c r="B5046">
        <v>38340</v>
      </c>
      <c r="C5046" t="s">
        <v>744</v>
      </c>
      <c r="E5046">
        <v>56</v>
      </c>
      <c r="F5046" t="s">
        <v>51</v>
      </c>
      <c r="H5046">
        <v>1</v>
      </c>
      <c r="I5046" t="s">
        <v>32</v>
      </c>
      <c r="J5046">
        <v>1</v>
      </c>
      <c r="K5046" t="s">
        <v>32</v>
      </c>
      <c r="L5046">
        <v>0</v>
      </c>
      <c r="M5046" t="s">
        <v>32</v>
      </c>
      <c r="N5046">
        <v>2012</v>
      </c>
      <c r="O5046">
        <v>1016</v>
      </c>
      <c r="Q5046">
        <v>237</v>
      </c>
      <c r="U5046">
        <v>779</v>
      </c>
      <c r="W5046">
        <v>13.1</v>
      </c>
      <c r="Y5046">
        <v>43</v>
      </c>
      <c r="AC5046">
        <v>14.2</v>
      </c>
    </row>
    <row r="5047" spans="1:30" x14ac:dyDescent="0.45">
      <c r="A5047" t="s">
        <v>331</v>
      </c>
      <c r="B5047">
        <v>38340</v>
      </c>
      <c r="C5047" t="s">
        <v>744</v>
      </c>
      <c r="E5047">
        <v>61</v>
      </c>
      <c r="F5047" t="s">
        <v>52</v>
      </c>
      <c r="H5047">
        <v>1</v>
      </c>
      <c r="I5047" t="s">
        <v>32</v>
      </c>
      <c r="J5047">
        <v>1</v>
      </c>
      <c r="K5047" t="s">
        <v>32</v>
      </c>
      <c r="L5047">
        <v>0</v>
      </c>
      <c r="M5047" t="s">
        <v>32</v>
      </c>
      <c r="N5047">
        <v>2012</v>
      </c>
      <c r="O5047">
        <v>501</v>
      </c>
      <c r="P5047">
        <v>349904</v>
      </c>
      <c r="Q5047">
        <v>40</v>
      </c>
      <c r="R5047">
        <v>345087</v>
      </c>
      <c r="S5047">
        <v>3673</v>
      </c>
      <c r="T5047">
        <v>160943</v>
      </c>
      <c r="U5047">
        <v>461</v>
      </c>
      <c r="V5047">
        <v>4817</v>
      </c>
      <c r="W5047">
        <v>19.600000000000001</v>
      </c>
      <c r="X5047">
        <v>6</v>
      </c>
      <c r="Y5047">
        <v>0</v>
      </c>
      <c r="Z5047">
        <v>6.3</v>
      </c>
      <c r="AA5047">
        <v>4.4000000000000004</v>
      </c>
      <c r="AB5047">
        <v>6.6</v>
      </c>
      <c r="AC5047">
        <v>20.3</v>
      </c>
      <c r="AD5047">
        <v>33.200000000000003</v>
      </c>
    </row>
    <row r="5048" spans="1:30" x14ac:dyDescent="0.45">
      <c r="A5048" t="s">
        <v>331</v>
      </c>
      <c r="B5048">
        <v>38340</v>
      </c>
      <c r="C5048" t="s">
        <v>744</v>
      </c>
      <c r="E5048">
        <v>62</v>
      </c>
      <c r="F5048" t="s">
        <v>53</v>
      </c>
      <c r="H5048">
        <v>1</v>
      </c>
      <c r="I5048" t="s">
        <v>32</v>
      </c>
      <c r="J5048">
        <v>1</v>
      </c>
      <c r="K5048" t="s">
        <v>32</v>
      </c>
      <c r="L5048">
        <v>0</v>
      </c>
      <c r="M5048" t="s">
        <v>32</v>
      </c>
      <c r="N5048">
        <v>2012</v>
      </c>
      <c r="O5048">
        <v>1358</v>
      </c>
      <c r="P5048">
        <v>1277853</v>
      </c>
      <c r="Q5048">
        <v>366</v>
      </c>
      <c r="R5048">
        <v>1196343</v>
      </c>
      <c r="S5048">
        <v>12558</v>
      </c>
      <c r="T5048">
        <v>547874</v>
      </c>
      <c r="U5048">
        <v>991</v>
      </c>
      <c r="W5048">
        <v>14.5</v>
      </c>
      <c r="X5048">
        <v>22.9</v>
      </c>
      <c r="Y5048">
        <v>37.5</v>
      </c>
      <c r="Z5048">
        <v>25.6</v>
      </c>
      <c r="AA5048">
        <v>16.8</v>
      </c>
      <c r="AB5048">
        <v>29.8</v>
      </c>
      <c r="AC5048">
        <v>16.5</v>
      </c>
    </row>
    <row r="5049" spans="1:30" x14ac:dyDescent="0.45">
      <c r="A5049" t="s">
        <v>331</v>
      </c>
      <c r="B5049">
        <v>38340</v>
      </c>
      <c r="C5049" t="s">
        <v>744</v>
      </c>
      <c r="E5049">
        <v>71</v>
      </c>
      <c r="F5049" t="s">
        <v>54</v>
      </c>
      <c r="H5049">
        <v>1</v>
      </c>
      <c r="I5049" t="s">
        <v>32</v>
      </c>
      <c r="J5049">
        <v>1</v>
      </c>
      <c r="K5049" t="s">
        <v>32</v>
      </c>
      <c r="L5049">
        <v>0</v>
      </c>
      <c r="M5049" t="s">
        <v>32</v>
      </c>
      <c r="N5049">
        <v>2012</v>
      </c>
      <c r="O5049">
        <v>1078</v>
      </c>
      <c r="P5049">
        <v>179561</v>
      </c>
      <c r="Q5049">
        <v>108</v>
      </c>
      <c r="R5049">
        <v>141339</v>
      </c>
      <c r="S5049">
        <v>1958</v>
      </c>
      <c r="T5049">
        <v>39959</v>
      </c>
      <c r="U5049">
        <v>970</v>
      </c>
      <c r="V5049">
        <v>38222</v>
      </c>
      <c r="W5049">
        <v>23.9</v>
      </c>
      <c r="X5049">
        <v>8.1</v>
      </c>
      <c r="Y5049">
        <v>43.2</v>
      </c>
      <c r="Z5049">
        <v>10.3</v>
      </c>
      <c r="AA5049">
        <v>20</v>
      </c>
      <c r="AB5049">
        <v>10.8</v>
      </c>
      <c r="AC5049">
        <v>24.8</v>
      </c>
      <c r="AD5049">
        <v>21</v>
      </c>
    </row>
    <row r="5050" spans="1:30" x14ac:dyDescent="0.45">
      <c r="A5050" t="s">
        <v>331</v>
      </c>
      <c r="B5050">
        <v>38340</v>
      </c>
      <c r="C5050" t="s">
        <v>744</v>
      </c>
      <c r="E5050">
        <v>72</v>
      </c>
      <c r="F5050" t="s">
        <v>55</v>
      </c>
      <c r="H5050">
        <v>1</v>
      </c>
      <c r="I5050" t="s">
        <v>32</v>
      </c>
      <c r="J5050">
        <v>1</v>
      </c>
      <c r="K5050" t="s">
        <v>32</v>
      </c>
      <c r="L5050">
        <v>0</v>
      </c>
      <c r="M5050" t="s">
        <v>32</v>
      </c>
      <c r="N5050">
        <v>2012</v>
      </c>
      <c r="O5050">
        <v>585</v>
      </c>
      <c r="P5050">
        <v>430077</v>
      </c>
      <c r="Q5050">
        <v>404</v>
      </c>
      <c r="R5050">
        <v>424148</v>
      </c>
      <c r="S5050">
        <v>6477</v>
      </c>
      <c r="T5050">
        <v>125745</v>
      </c>
      <c r="U5050">
        <v>182</v>
      </c>
      <c r="V5050">
        <v>5929</v>
      </c>
      <c r="W5050">
        <v>13.6</v>
      </c>
      <c r="X5050">
        <v>16.899999999999999</v>
      </c>
      <c r="Y5050">
        <v>17.2</v>
      </c>
      <c r="Z5050">
        <v>17.7</v>
      </c>
      <c r="AA5050">
        <v>20.7</v>
      </c>
      <c r="AB5050">
        <v>21.1</v>
      </c>
      <c r="AC5050">
        <v>22.5</v>
      </c>
      <c r="AD5050">
        <v>33.799999999999997</v>
      </c>
    </row>
    <row r="5051" spans="1:30" x14ac:dyDescent="0.45">
      <c r="A5051" t="s">
        <v>331</v>
      </c>
      <c r="B5051">
        <v>38340</v>
      </c>
      <c r="C5051" t="s">
        <v>744</v>
      </c>
      <c r="E5051">
        <v>81</v>
      </c>
      <c r="F5051" t="s">
        <v>56</v>
      </c>
      <c r="G5051" t="s">
        <v>57</v>
      </c>
      <c r="H5051">
        <v>1</v>
      </c>
      <c r="I5051" t="s">
        <v>32</v>
      </c>
      <c r="J5051">
        <v>1</v>
      </c>
      <c r="K5051" t="s">
        <v>32</v>
      </c>
      <c r="L5051">
        <v>0</v>
      </c>
      <c r="M5051" t="s">
        <v>32</v>
      </c>
      <c r="N5051">
        <v>2012</v>
      </c>
      <c r="O5051">
        <v>1087</v>
      </c>
      <c r="P5051">
        <v>123411</v>
      </c>
      <c r="Q5051">
        <v>150</v>
      </c>
      <c r="U5051">
        <v>937</v>
      </c>
      <c r="V5051">
        <v>27825</v>
      </c>
      <c r="W5051">
        <v>10.4</v>
      </c>
      <c r="X5051">
        <v>45.5</v>
      </c>
      <c r="Y5051">
        <v>63.9</v>
      </c>
      <c r="AC5051">
        <v>9.1</v>
      </c>
      <c r="AD5051">
        <v>19.2</v>
      </c>
    </row>
    <row r="5052" spans="1:30" x14ac:dyDescent="0.45">
      <c r="A5052" t="s">
        <v>332</v>
      </c>
      <c r="B5052">
        <v>38540</v>
      </c>
      <c r="C5052" t="s">
        <v>745</v>
      </c>
      <c r="E5052">
        <v>0</v>
      </c>
      <c r="F5052" t="s">
        <v>31</v>
      </c>
      <c r="H5052">
        <v>1</v>
      </c>
      <c r="I5052" t="s">
        <v>32</v>
      </c>
      <c r="J5052">
        <v>1</v>
      </c>
      <c r="K5052" t="s">
        <v>32</v>
      </c>
      <c r="L5052">
        <v>0</v>
      </c>
      <c r="M5052" t="s">
        <v>32</v>
      </c>
      <c r="N5052">
        <v>2012</v>
      </c>
      <c r="O5052">
        <v>6403</v>
      </c>
      <c r="P5052">
        <v>5282168</v>
      </c>
      <c r="Q5052">
        <v>1668</v>
      </c>
      <c r="R5052">
        <v>5142560</v>
      </c>
      <c r="S5052">
        <v>24357</v>
      </c>
      <c r="T5052">
        <v>797619</v>
      </c>
      <c r="U5052">
        <v>4736</v>
      </c>
      <c r="V5052">
        <v>139608</v>
      </c>
      <c r="W5052">
        <v>7.2</v>
      </c>
      <c r="X5052">
        <v>2.7</v>
      </c>
      <c r="Y5052">
        <v>7.9</v>
      </c>
      <c r="Z5052">
        <v>2.7</v>
      </c>
      <c r="AA5052">
        <v>6.5</v>
      </c>
      <c r="AB5052">
        <v>6</v>
      </c>
      <c r="AC5052">
        <v>8.4</v>
      </c>
      <c r="AD5052">
        <v>12.9</v>
      </c>
    </row>
    <row r="5053" spans="1:30" x14ac:dyDescent="0.45">
      <c r="A5053" t="s">
        <v>332</v>
      </c>
      <c r="B5053">
        <v>38540</v>
      </c>
      <c r="C5053" t="s">
        <v>745</v>
      </c>
      <c r="E5053">
        <v>11</v>
      </c>
      <c r="F5053" t="s">
        <v>33</v>
      </c>
      <c r="G5053" t="s">
        <v>34</v>
      </c>
      <c r="H5053">
        <v>1</v>
      </c>
      <c r="I5053" t="s">
        <v>32</v>
      </c>
      <c r="J5053">
        <v>1</v>
      </c>
      <c r="K5053" t="s">
        <v>32</v>
      </c>
      <c r="L5053">
        <v>0</v>
      </c>
      <c r="M5053" t="s">
        <v>32</v>
      </c>
      <c r="N5053">
        <v>2012</v>
      </c>
      <c r="O5053">
        <v>65</v>
      </c>
      <c r="Q5053">
        <v>0</v>
      </c>
      <c r="U5053">
        <v>65</v>
      </c>
      <c r="W5053">
        <v>71.900000000000006</v>
      </c>
      <c r="Y5053">
        <v>0</v>
      </c>
      <c r="AC5053">
        <v>68.5</v>
      </c>
    </row>
    <row r="5054" spans="1:30" x14ac:dyDescent="0.45">
      <c r="A5054" t="s">
        <v>332</v>
      </c>
      <c r="B5054">
        <v>38540</v>
      </c>
      <c r="C5054" t="s">
        <v>745</v>
      </c>
      <c r="E5054">
        <v>22</v>
      </c>
      <c r="F5054" t="s">
        <v>36</v>
      </c>
      <c r="H5054">
        <v>1</v>
      </c>
      <c r="I5054" t="s">
        <v>32</v>
      </c>
      <c r="J5054">
        <v>1</v>
      </c>
      <c r="K5054" t="s">
        <v>32</v>
      </c>
      <c r="L5054">
        <v>0</v>
      </c>
      <c r="M5054" t="s">
        <v>32</v>
      </c>
      <c r="N5054">
        <v>2012</v>
      </c>
      <c r="O5054">
        <v>29</v>
      </c>
      <c r="P5054">
        <v>48672</v>
      </c>
      <c r="Q5054">
        <v>4</v>
      </c>
      <c r="R5054">
        <v>48518</v>
      </c>
      <c r="S5054">
        <v>101</v>
      </c>
      <c r="T5054">
        <v>8152</v>
      </c>
      <c r="U5054">
        <v>25</v>
      </c>
      <c r="W5054">
        <v>88.8</v>
      </c>
      <c r="X5054">
        <v>8.6</v>
      </c>
      <c r="Y5054">
        <v>0</v>
      </c>
      <c r="Z5054">
        <v>9</v>
      </c>
      <c r="AA5054">
        <v>8.1999999999999993</v>
      </c>
      <c r="AB5054">
        <v>9.1</v>
      </c>
      <c r="AC5054">
        <v>98.2</v>
      </c>
    </row>
    <row r="5055" spans="1:30" x14ac:dyDescent="0.45">
      <c r="A5055" t="s">
        <v>332</v>
      </c>
      <c r="B5055">
        <v>38540</v>
      </c>
      <c r="C5055" t="s">
        <v>745</v>
      </c>
      <c r="E5055">
        <v>23</v>
      </c>
      <c r="F5055" t="s">
        <v>37</v>
      </c>
      <c r="H5055">
        <v>1</v>
      </c>
      <c r="I5055" t="s">
        <v>32</v>
      </c>
      <c r="J5055">
        <v>1</v>
      </c>
      <c r="K5055" t="s">
        <v>32</v>
      </c>
      <c r="L5055">
        <v>0</v>
      </c>
      <c r="M5055" t="s">
        <v>32</v>
      </c>
      <c r="N5055">
        <v>2012</v>
      </c>
      <c r="O5055">
        <v>856</v>
      </c>
      <c r="P5055">
        <v>209922</v>
      </c>
      <c r="Q5055">
        <v>150</v>
      </c>
      <c r="U5055">
        <v>706</v>
      </c>
      <c r="V5055">
        <v>20547</v>
      </c>
      <c r="W5055">
        <v>19.2</v>
      </c>
      <c r="X5055">
        <v>47.2</v>
      </c>
      <c r="Y5055">
        <v>37</v>
      </c>
      <c r="AC5055">
        <v>20.9</v>
      </c>
      <c r="AD5055">
        <v>35.299999999999997</v>
      </c>
    </row>
    <row r="5056" spans="1:30" x14ac:dyDescent="0.45">
      <c r="A5056" t="s">
        <v>332</v>
      </c>
      <c r="B5056">
        <v>38540</v>
      </c>
      <c r="C5056" t="s">
        <v>745</v>
      </c>
      <c r="E5056" t="s">
        <v>38</v>
      </c>
      <c r="F5056" t="s">
        <v>39</v>
      </c>
      <c r="H5056">
        <v>1</v>
      </c>
      <c r="I5056" t="s">
        <v>32</v>
      </c>
      <c r="J5056">
        <v>1</v>
      </c>
      <c r="K5056" t="s">
        <v>32</v>
      </c>
      <c r="L5056">
        <v>0</v>
      </c>
      <c r="M5056" t="s">
        <v>32</v>
      </c>
      <c r="N5056">
        <v>2012</v>
      </c>
      <c r="O5056">
        <v>121</v>
      </c>
      <c r="P5056">
        <v>1307667</v>
      </c>
      <c r="Q5056">
        <v>35</v>
      </c>
      <c r="R5056">
        <v>1306050</v>
      </c>
      <c r="S5056">
        <v>1963</v>
      </c>
      <c r="T5056">
        <v>101539</v>
      </c>
      <c r="U5056">
        <v>85</v>
      </c>
      <c r="V5056">
        <v>1617</v>
      </c>
      <c r="W5056">
        <v>23</v>
      </c>
      <c r="X5056">
        <v>4.4000000000000004</v>
      </c>
      <c r="Y5056">
        <v>42.4</v>
      </c>
      <c r="Z5056">
        <v>4.5999999999999996</v>
      </c>
      <c r="AA5056">
        <v>2.4</v>
      </c>
      <c r="AB5056">
        <v>3.5</v>
      </c>
      <c r="AC5056">
        <v>34</v>
      </c>
      <c r="AD5056">
        <v>20.7</v>
      </c>
    </row>
    <row r="5057" spans="1:30" x14ac:dyDescent="0.45">
      <c r="A5057" t="s">
        <v>332</v>
      </c>
      <c r="B5057">
        <v>38540</v>
      </c>
      <c r="C5057" t="s">
        <v>745</v>
      </c>
      <c r="E5057">
        <v>42</v>
      </c>
      <c r="F5057" t="s">
        <v>40</v>
      </c>
      <c r="H5057">
        <v>1</v>
      </c>
      <c r="I5057" t="s">
        <v>32</v>
      </c>
      <c r="J5057">
        <v>1</v>
      </c>
      <c r="K5057" t="s">
        <v>32</v>
      </c>
      <c r="L5057">
        <v>0</v>
      </c>
      <c r="M5057" t="s">
        <v>32</v>
      </c>
      <c r="N5057">
        <v>2012</v>
      </c>
      <c r="O5057">
        <v>144</v>
      </c>
      <c r="P5057">
        <v>673107</v>
      </c>
      <c r="Q5057">
        <v>106</v>
      </c>
      <c r="R5057">
        <v>670157</v>
      </c>
      <c r="S5057">
        <v>1407</v>
      </c>
      <c r="T5057">
        <v>72761</v>
      </c>
      <c r="U5057">
        <v>38</v>
      </c>
      <c r="W5057">
        <v>32.5</v>
      </c>
      <c r="X5057">
        <v>2.9</v>
      </c>
      <c r="Y5057">
        <v>34</v>
      </c>
      <c r="Z5057">
        <v>3.1</v>
      </c>
      <c r="AA5057">
        <v>8.1</v>
      </c>
      <c r="AB5057">
        <v>7</v>
      </c>
      <c r="AC5057">
        <v>75.599999999999994</v>
      </c>
    </row>
    <row r="5058" spans="1:30" x14ac:dyDescent="0.45">
      <c r="A5058" t="s">
        <v>332</v>
      </c>
      <c r="B5058">
        <v>38540</v>
      </c>
      <c r="C5058" t="s">
        <v>745</v>
      </c>
      <c r="E5058" t="s">
        <v>41</v>
      </c>
      <c r="F5058" t="s">
        <v>42</v>
      </c>
      <c r="H5058">
        <v>1</v>
      </c>
      <c r="I5058" t="s">
        <v>32</v>
      </c>
      <c r="J5058">
        <v>1</v>
      </c>
      <c r="K5058" t="s">
        <v>32</v>
      </c>
      <c r="L5058">
        <v>0</v>
      </c>
      <c r="M5058" t="s">
        <v>32</v>
      </c>
      <c r="N5058">
        <v>2012</v>
      </c>
      <c r="O5058">
        <v>625</v>
      </c>
      <c r="P5058">
        <v>1068445</v>
      </c>
      <c r="Q5058">
        <v>201</v>
      </c>
      <c r="R5058">
        <v>1058828</v>
      </c>
      <c r="S5058">
        <v>3808</v>
      </c>
      <c r="T5058">
        <v>84610</v>
      </c>
      <c r="U5058">
        <v>424</v>
      </c>
      <c r="V5058">
        <v>9618</v>
      </c>
      <c r="W5058">
        <v>15.7</v>
      </c>
      <c r="X5058">
        <v>2.5</v>
      </c>
      <c r="Y5058">
        <v>7.9</v>
      </c>
      <c r="Z5058">
        <v>2.7</v>
      </c>
      <c r="AA5058">
        <v>3.2</v>
      </c>
      <c r="AB5058">
        <v>2.5</v>
      </c>
      <c r="AC5058">
        <v>22.2</v>
      </c>
      <c r="AD5058">
        <v>19.2</v>
      </c>
    </row>
    <row r="5059" spans="1:30" x14ac:dyDescent="0.45">
      <c r="A5059" t="s">
        <v>332</v>
      </c>
      <c r="B5059">
        <v>38540</v>
      </c>
      <c r="C5059" t="s">
        <v>745</v>
      </c>
      <c r="E5059" t="s">
        <v>43</v>
      </c>
      <c r="F5059" t="s">
        <v>44</v>
      </c>
      <c r="G5059" t="s">
        <v>45</v>
      </c>
      <c r="H5059">
        <v>1</v>
      </c>
      <c r="I5059" t="s">
        <v>32</v>
      </c>
      <c r="J5059">
        <v>1</v>
      </c>
      <c r="K5059" t="s">
        <v>32</v>
      </c>
      <c r="L5059">
        <v>0</v>
      </c>
      <c r="M5059" t="s">
        <v>32</v>
      </c>
      <c r="N5059">
        <v>2012</v>
      </c>
      <c r="O5059">
        <v>219</v>
      </c>
      <c r="P5059">
        <v>73950</v>
      </c>
      <c r="Q5059">
        <v>61</v>
      </c>
      <c r="R5059">
        <v>64068</v>
      </c>
      <c r="S5059">
        <v>518</v>
      </c>
      <c r="T5059">
        <v>16053</v>
      </c>
      <c r="U5059">
        <v>158</v>
      </c>
      <c r="V5059">
        <v>9883</v>
      </c>
      <c r="W5059">
        <v>20.100000000000001</v>
      </c>
      <c r="X5059">
        <v>15.4</v>
      </c>
      <c r="Y5059">
        <v>46.5</v>
      </c>
      <c r="Z5059">
        <v>19.7</v>
      </c>
      <c r="AA5059">
        <v>33.700000000000003</v>
      </c>
      <c r="AB5059">
        <v>17.3</v>
      </c>
      <c r="AC5059">
        <v>30.6</v>
      </c>
      <c r="AD5059">
        <v>36.6</v>
      </c>
    </row>
    <row r="5060" spans="1:30" x14ac:dyDescent="0.45">
      <c r="A5060" t="s">
        <v>332</v>
      </c>
      <c r="B5060">
        <v>38540</v>
      </c>
      <c r="C5060" t="s">
        <v>745</v>
      </c>
      <c r="E5060">
        <v>51</v>
      </c>
      <c r="F5060" t="s">
        <v>46</v>
      </c>
      <c r="H5060">
        <v>1</v>
      </c>
      <c r="I5060" t="s">
        <v>32</v>
      </c>
      <c r="J5060">
        <v>1</v>
      </c>
      <c r="K5060" t="s">
        <v>32</v>
      </c>
      <c r="L5060">
        <v>0</v>
      </c>
      <c r="M5060" t="s">
        <v>32</v>
      </c>
      <c r="N5060">
        <v>2012</v>
      </c>
      <c r="O5060">
        <v>56</v>
      </c>
      <c r="P5060">
        <v>75935</v>
      </c>
      <c r="Q5060">
        <v>17</v>
      </c>
      <c r="R5060">
        <v>73311</v>
      </c>
      <c r="S5060">
        <v>496</v>
      </c>
      <c r="T5060">
        <v>12768</v>
      </c>
      <c r="U5060">
        <v>39</v>
      </c>
      <c r="V5060">
        <v>2625</v>
      </c>
      <c r="W5060">
        <v>17.399999999999999</v>
      </c>
      <c r="X5060">
        <v>2.9</v>
      </c>
      <c r="Y5060">
        <v>27.7</v>
      </c>
      <c r="Z5060">
        <v>3</v>
      </c>
      <c r="AA5060">
        <v>9.5</v>
      </c>
      <c r="AB5060">
        <v>5.8</v>
      </c>
      <c r="AC5060">
        <v>19.8</v>
      </c>
      <c r="AD5060">
        <v>23.8</v>
      </c>
    </row>
    <row r="5061" spans="1:30" x14ac:dyDescent="0.45">
      <c r="A5061" t="s">
        <v>332</v>
      </c>
      <c r="B5061">
        <v>38540</v>
      </c>
      <c r="C5061" t="s">
        <v>745</v>
      </c>
      <c r="E5061">
        <v>52</v>
      </c>
      <c r="F5061" t="s">
        <v>47</v>
      </c>
      <c r="G5061" t="s">
        <v>48</v>
      </c>
      <c r="H5061">
        <v>1</v>
      </c>
      <c r="I5061" t="s">
        <v>32</v>
      </c>
      <c r="J5061">
        <v>1</v>
      </c>
      <c r="K5061" t="s">
        <v>32</v>
      </c>
      <c r="L5061">
        <v>0</v>
      </c>
      <c r="M5061" t="s">
        <v>32</v>
      </c>
      <c r="N5061">
        <v>2012</v>
      </c>
      <c r="O5061">
        <v>242</v>
      </c>
      <c r="P5061">
        <v>730863</v>
      </c>
      <c r="Q5061">
        <v>118</v>
      </c>
      <c r="R5061">
        <v>727571</v>
      </c>
      <c r="S5061">
        <v>1802</v>
      </c>
      <c r="T5061">
        <v>78221</v>
      </c>
      <c r="U5061">
        <v>124</v>
      </c>
      <c r="W5061">
        <v>35.5</v>
      </c>
      <c r="X5061">
        <v>1.8</v>
      </c>
      <c r="Y5061">
        <v>19.600000000000001</v>
      </c>
      <c r="Z5061">
        <v>1.9</v>
      </c>
      <c r="AA5061">
        <v>1.5</v>
      </c>
      <c r="AB5061">
        <v>1.2</v>
      </c>
      <c r="AC5061">
        <v>61.7</v>
      </c>
    </row>
    <row r="5062" spans="1:30" x14ac:dyDescent="0.45">
      <c r="A5062" t="s">
        <v>332</v>
      </c>
      <c r="B5062">
        <v>38540</v>
      </c>
      <c r="C5062" t="s">
        <v>745</v>
      </c>
      <c r="E5062">
        <v>53</v>
      </c>
      <c r="F5062" t="s">
        <v>49</v>
      </c>
      <c r="H5062">
        <v>1</v>
      </c>
      <c r="I5062" t="s">
        <v>32</v>
      </c>
      <c r="J5062">
        <v>1</v>
      </c>
      <c r="K5062" t="s">
        <v>32</v>
      </c>
      <c r="L5062">
        <v>0</v>
      </c>
      <c r="M5062" t="s">
        <v>32</v>
      </c>
      <c r="N5062">
        <v>2012</v>
      </c>
      <c r="O5062">
        <v>519</v>
      </c>
      <c r="P5062">
        <v>53178</v>
      </c>
      <c r="Q5062">
        <v>59</v>
      </c>
      <c r="R5062">
        <v>28747</v>
      </c>
      <c r="S5062">
        <v>195</v>
      </c>
      <c r="T5062">
        <v>4877</v>
      </c>
      <c r="U5062">
        <v>460</v>
      </c>
      <c r="V5062">
        <v>24431</v>
      </c>
      <c r="W5062">
        <v>21.9</v>
      </c>
      <c r="X5062">
        <v>21.9</v>
      </c>
      <c r="Y5062">
        <v>31.9</v>
      </c>
      <c r="Z5062">
        <v>28.6</v>
      </c>
      <c r="AA5062">
        <v>23.2</v>
      </c>
      <c r="AB5062">
        <v>18.3</v>
      </c>
      <c r="AC5062">
        <v>22.3</v>
      </c>
      <c r="AD5062">
        <v>34.1</v>
      </c>
    </row>
    <row r="5063" spans="1:30" x14ac:dyDescent="0.45">
      <c r="A5063" t="s">
        <v>332</v>
      </c>
      <c r="B5063">
        <v>38540</v>
      </c>
      <c r="C5063" t="s">
        <v>745</v>
      </c>
      <c r="E5063">
        <v>54</v>
      </c>
      <c r="F5063" t="s">
        <v>50</v>
      </c>
      <c r="H5063">
        <v>1</v>
      </c>
      <c r="I5063" t="s">
        <v>32</v>
      </c>
      <c r="J5063">
        <v>1</v>
      </c>
      <c r="K5063" t="s">
        <v>32</v>
      </c>
      <c r="L5063">
        <v>0</v>
      </c>
      <c r="M5063" t="s">
        <v>32</v>
      </c>
      <c r="N5063">
        <v>2012</v>
      </c>
      <c r="O5063">
        <v>779</v>
      </c>
      <c r="P5063">
        <v>98841</v>
      </c>
      <c r="Q5063">
        <v>175</v>
      </c>
      <c r="R5063">
        <v>86403</v>
      </c>
      <c r="S5063">
        <v>1290</v>
      </c>
      <c r="T5063">
        <v>37189</v>
      </c>
      <c r="U5063">
        <v>605</v>
      </c>
      <c r="V5063">
        <v>12438</v>
      </c>
      <c r="W5063">
        <v>16.2</v>
      </c>
      <c r="X5063">
        <v>13.5</v>
      </c>
      <c r="Y5063">
        <v>21</v>
      </c>
      <c r="Z5063">
        <v>15.4</v>
      </c>
      <c r="AA5063">
        <v>11.2</v>
      </c>
      <c r="AB5063">
        <v>13</v>
      </c>
      <c r="AC5063">
        <v>19.2</v>
      </c>
      <c r="AD5063">
        <v>20.2</v>
      </c>
    </row>
    <row r="5064" spans="1:30" x14ac:dyDescent="0.45">
      <c r="A5064" t="s">
        <v>332</v>
      </c>
      <c r="B5064">
        <v>38540</v>
      </c>
      <c r="C5064" t="s">
        <v>745</v>
      </c>
      <c r="E5064">
        <v>56</v>
      </c>
      <c r="F5064" t="s">
        <v>51</v>
      </c>
      <c r="H5064">
        <v>1</v>
      </c>
      <c r="I5064" t="s">
        <v>32</v>
      </c>
      <c r="J5064">
        <v>1</v>
      </c>
      <c r="K5064" t="s">
        <v>32</v>
      </c>
      <c r="L5064">
        <v>0</v>
      </c>
      <c r="M5064" t="s">
        <v>32</v>
      </c>
      <c r="N5064">
        <v>2012</v>
      </c>
      <c r="O5064">
        <v>363</v>
      </c>
      <c r="P5064">
        <v>76695</v>
      </c>
      <c r="Q5064">
        <v>81</v>
      </c>
      <c r="R5064">
        <v>72705</v>
      </c>
      <c r="S5064">
        <v>1204</v>
      </c>
      <c r="T5064">
        <v>26859</v>
      </c>
      <c r="U5064">
        <v>282</v>
      </c>
      <c r="W5064">
        <v>15.4</v>
      </c>
      <c r="X5064">
        <v>13.5</v>
      </c>
      <c r="Y5064">
        <v>28.5</v>
      </c>
      <c r="Z5064">
        <v>14.5</v>
      </c>
      <c r="AA5064">
        <v>10.4</v>
      </c>
      <c r="AB5064">
        <v>11.6</v>
      </c>
      <c r="AC5064">
        <v>19.8</v>
      </c>
    </row>
    <row r="5065" spans="1:30" x14ac:dyDescent="0.45">
      <c r="A5065" t="s">
        <v>332</v>
      </c>
      <c r="B5065">
        <v>38540</v>
      </c>
      <c r="C5065" t="s">
        <v>745</v>
      </c>
      <c r="E5065">
        <v>61</v>
      </c>
      <c r="F5065" t="s">
        <v>52</v>
      </c>
      <c r="H5065">
        <v>1</v>
      </c>
      <c r="I5065" t="s">
        <v>32</v>
      </c>
      <c r="J5065">
        <v>1</v>
      </c>
      <c r="K5065" t="s">
        <v>32</v>
      </c>
      <c r="L5065">
        <v>0</v>
      </c>
      <c r="M5065" t="s">
        <v>32</v>
      </c>
      <c r="N5065">
        <v>2012</v>
      </c>
      <c r="O5065">
        <v>148</v>
      </c>
      <c r="P5065">
        <v>11174</v>
      </c>
      <c r="Q5065">
        <v>18</v>
      </c>
      <c r="R5065">
        <v>9275</v>
      </c>
      <c r="S5065">
        <v>169</v>
      </c>
      <c r="T5065">
        <v>3471</v>
      </c>
      <c r="U5065">
        <v>130</v>
      </c>
      <c r="W5065">
        <v>33.4</v>
      </c>
      <c r="X5065">
        <v>18.8</v>
      </c>
      <c r="Y5065">
        <v>27.2</v>
      </c>
      <c r="Z5065">
        <v>18.399999999999999</v>
      </c>
      <c r="AA5065">
        <v>16.8</v>
      </c>
      <c r="AB5065">
        <v>18.3</v>
      </c>
      <c r="AC5065">
        <v>33.4</v>
      </c>
    </row>
    <row r="5066" spans="1:30" x14ac:dyDescent="0.45">
      <c r="A5066" t="s">
        <v>332</v>
      </c>
      <c r="B5066">
        <v>38540</v>
      </c>
      <c r="C5066" t="s">
        <v>745</v>
      </c>
      <c r="E5066">
        <v>62</v>
      </c>
      <c r="F5066" t="s">
        <v>53</v>
      </c>
      <c r="H5066">
        <v>1</v>
      </c>
      <c r="I5066" t="s">
        <v>32</v>
      </c>
      <c r="J5066">
        <v>1</v>
      </c>
      <c r="K5066" t="s">
        <v>32</v>
      </c>
      <c r="L5066">
        <v>0</v>
      </c>
      <c r="M5066" t="s">
        <v>32</v>
      </c>
      <c r="N5066">
        <v>2012</v>
      </c>
      <c r="O5066">
        <v>870</v>
      </c>
      <c r="P5066">
        <v>611319</v>
      </c>
      <c r="Q5066">
        <v>301</v>
      </c>
      <c r="R5066">
        <v>587211</v>
      </c>
      <c r="S5066">
        <v>5728</v>
      </c>
      <c r="T5066">
        <v>213886</v>
      </c>
      <c r="U5066">
        <v>569</v>
      </c>
      <c r="V5066">
        <v>24107</v>
      </c>
      <c r="W5066">
        <v>12.4</v>
      </c>
      <c r="X5066">
        <v>21.3</v>
      </c>
      <c r="Y5066">
        <v>23.2</v>
      </c>
      <c r="Z5066">
        <v>23.2</v>
      </c>
      <c r="AA5066">
        <v>26.2</v>
      </c>
      <c r="AB5066">
        <v>22.6</v>
      </c>
      <c r="AC5066">
        <v>16.600000000000001</v>
      </c>
      <c r="AD5066">
        <v>31.6</v>
      </c>
    </row>
    <row r="5067" spans="1:30" x14ac:dyDescent="0.45">
      <c r="A5067" t="s">
        <v>332</v>
      </c>
      <c r="B5067">
        <v>38540</v>
      </c>
      <c r="C5067" t="s">
        <v>745</v>
      </c>
      <c r="E5067">
        <v>71</v>
      </c>
      <c r="F5067" t="s">
        <v>54</v>
      </c>
      <c r="H5067">
        <v>1</v>
      </c>
      <c r="I5067" t="s">
        <v>32</v>
      </c>
      <c r="J5067">
        <v>1</v>
      </c>
      <c r="K5067" t="s">
        <v>32</v>
      </c>
      <c r="L5067">
        <v>0</v>
      </c>
      <c r="M5067" t="s">
        <v>32</v>
      </c>
      <c r="N5067">
        <v>2012</v>
      </c>
      <c r="O5067">
        <v>285</v>
      </c>
      <c r="P5067">
        <v>9663</v>
      </c>
      <c r="Q5067">
        <v>35</v>
      </c>
      <c r="R5067">
        <v>7995</v>
      </c>
      <c r="S5067">
        <v>265</v>
      </c>
      <c r="T5067">
        <v>2468</v>
      </c>
      <c r="U5067">
        <v>250</v>
      </c>
      <c r="V5067">
        <v>1668</v>
      </c>
      <c r="W5067">
        <v>31.2</v>
      </c>
      <c r="X5067">
        <v>16.5</v>
      </c>
      <c r="Y5067">
        <v>71.2</v>
      </c>
      <c r="Z5067">
        <v>14.3</v>
      </c>
      <c r="AA5067">
        <v>28.4</v>
      </c>
      <c r="AB5067">
        <v>13.2</v>
      </c>
      <c r="AC5067">
        <v>27</v>
      </c>
      <c r="AD5067">
        <v>39.799999999999997</v>
      </c>
    </row>
    <row r="5068" spans="1:30" x14ac:dyDescent="0.45">
      <c r="A5068" t="s">
        <v>332</v>
      </c>
      <c r="B5068">
        <v>38540</v>
      </c>
      <c r="C5068" t="s">
        <v>745</v>
      </c>
      <c r="E5068">
        <v>72</v>
      </c>
      <c r="F5068" t="s">
        <v>55</v>
      </c>
      <c r="H5068">
        <v>1</v>
      </c>
      <c r="I5068" t="s">
        <v>32</v>
      </c>
      <c r="J5068">
        <v>1</v>
      </c>
      <c r="K5068" t="s">
        <v>32</v>
      </c>
      <c r="L5068">
        <v>0</v>
      </c>
      <c r="M5068" t="s">
        <v>32</v>
      </c>
      <c r="N5068">
        <v>2012</v>
      </c>
      <c r="O5068">
        <v>260</v>
      </c>
      <c r="P5068">
        <v>135517</v>
      </c>
      <c r="Q5068">
        <v>197</v>
      </c>
      <c r="R5068">
        <v>131850</v>
      </c>
      <c r="S5068">
        <v>3254</v>
      </c>
      <c r="T5068">
        <v>36372</v>
      </c>
      <c r="U5068">
        <v>63</v>
      </c>
      <c r="W5068">
        <v>21</v>
      </c>
      <c r="X5068">
        <v>21.9</v>
      </c>
      <c r="Y5068">
        <v>24.4</v>
      </c>
      <c r="Z5068">
        <v>23.6</v>
      </c>
      <c r="AA5068">
        <v>28.2</v>
      </c>
      <c r="AB5068">
        <v>25.7</v>
      </c>
      <c r="AC5068">
        <v>36.200000000000003</v>
      </c>
    </row>
    <row r="5069" spans="1:30" x14ac:dyDescent="0.45">
      <c r="A5069" t="s">
        <v>332</v>
      </c>
      <c r="B5069">
        <v>38540</v>
      </c>
      <c r="C5069" t="s">
        <v>745</v>
      </c>
      <c r="E5069">
        <v>81</v>
      </c>
      <c r="F5069" t="s">
        <v>56</v>
      </c>
      <c r="G5069" t="s">
        <v>57</v>
      </c>
      <c r="H5069">
        <v>1</v>
      </c>
      <c r="I5069" t="s">
        <v>32</v>
      </c>
      <c r="J5069">
        <v>1</v>
      </c>
      <c r="K5069" t="s">
        <v>32</v>
      </c>
      <c r="L5069">
        <v>0</v>
      </c>
      <c r="M5069" t="s">
        <v>32</v>
      </c>
      <c r="N5069">
        <v>2012</v>
      </c>
      <c r="O5069">
        <v>829</v>
      </c>
      <c r="P5069">
        <v>59204</v>
      </c>
      <c r="Q5069">
        <v>118</v>
      </c>
      <c r="R5069">
        <v>44705</v>
      </c>
      <c r="S5069">
        <v>568</v>
      </c>
      <c r="T5069">
        <v>11237</v>
      </c>
      <c r="U5069">
        <v>711</v>
      </c>
      <c r="V5069">
        <v>14500</v>
      </c>
      <c r="W5069">
        <v>13.6</v>
      </c>
      <c r="X5069">
        <v>29.9</v>
      </c>
      <c r="Y5069">
        <v>39.799999999999997</v>
      </c>
      <c r="Z5069">
        <v>41.9</v>
      </c>
      <c r="AA5069">
        <v>44.4</v>
      </c>
      <c r="AB5069">
        <v>36.6</v>
      </c>
      <c r="AC5069">
        <v>11.5</v>
      </c>
      <c r="AD5069">
        <v>18.600000000000001</v>
      </c>
    </row>
    <row r="5070" spans="1:30" x14ac:dyDescent="0.45">
      <c r="A5070" t="s">
        <v>333</v>
      </c>
      <c r="B5070">
        <v>38860</v>
      </c>
      <c r="C5070" t="s">
        <v>746</v>
      </c>
      <c r="E5070">
        <v>0</v>
      </c>
      <c r="F5070" t="s">
        <v>31</v>
      </c>
      <c r="H5070">
        <v>1</v>
      </c>
      <c r="I5070" t="s">
        <v>32</v>
      </c>
      <c r="J5070">
        <v>1</v>
      </c>
      <c r="K5070" t="s">
        <v>32</v>
      </c>
      <c r="L5070">
        <v>0</v>
      </c>
      <c r="M5070" t="s">
        <v>32</v>
      </c>
      <c r="N5070">
        <v>2012</v>
      </c>
      <c r="O5070">
        <v>58656</v>
      </c>
      <c r="P5070">
        <v>52590771</v>
      </c>
      <c r="Q5070">
        <v>14518</v>
      </c>
      <c r="R5070">
        <v>50651679</v>
      </c>
      <c r="S5070">
        <v>223265</v>
      </c>
      <c r="T5070">
        <v>9162673</v>
      </c>
      <c r="U5070">
        <v>44138</v>
      </c>
      <c r="V5070">
        <v>1939092</v>
      </c>
      <c r="W5070">
        <v>2.4</v>
      </c>
      <c r="X5070">
        <v>1.5</v>
      </c>
      <c r="Y5070">
        <v>2.8</v>
      </c>
      <c r="Z5070">
        <v>1.5</v>
      </c>
      <c r="AA5070">
        <v>2.7</v>
      </c>
      <c r="AB5070">
        <v>2.1</v>
      </c>
      <c r="AC5070">
        <v>2.8</v>
      </c>
      <c r="AD5070">
        <v>6</v>
      </c>
    </row>
    <row r="5071" spans="1:30" x14ac:dyDescent="0.45">
      <c r="A5071" t="s">
        <v>333</v>
      </c>
      <c r="B5071">
        <v>38860</v>
      </c>
      <c r="C5071" t="s">
        <v>746</v>
      </c>
      <c r="E5071">
        <v>11</v>
      </c>
      <c r="F5071" t="s">
        <v>33</v>
      </c>
      <c r="G5071" t="s">
        <v>34</v>
      </c>
      <c r="H5071">
        <v>1</v>
      </c>
      <c r="I5071" t="s">
        <v>32</v>
      </c>
      <c r="J5071">
        <v>1</v>
      </c>
      <c r="K5071" t="s">
        <v>32</v>
      </c>
      <c r="L5071">
        <v>0</v>
      </c>
      <c r="M5071" t="s">
        <v>32</v>
      </c>
      <c r="N5071">
        <v>2012</v>
      </c>
      <c r="O5071">
        <v>1834</v>
      </c>
      <c r="P5071">
        <v>118708</v>
      </c>
      <c r="Q5071">
        <v>135</v>
      </c>
      <c r="R5071">
        <v>45143</v>
      </c>
      <c r="S5071">
        <v>184</v>
      </c>
      <c r="T5071">
        <v>5557</v>
      </c>
      <c r="U5071">
        <v>1698</v>
      </c>
      <c r="V5071">
        <v>73565</v>
      </c>
      <c r="W5071">
        <v>2.8</v>
      </c>
      <c r="X5071">
        <v>17.399999999999999</v>
      </c>
      <c r="Y5071">
        <v>31.7</v>
      </c>
      <c r="Z5071">
        <v>47.3</v>
      </c>
      <c r="AA5071">
        <v>44.6</v>
      </c>
      <c r="AB5071">
        <v>38.299999999999997</v>
      </c>
      <c r="AC5071">
        <v>3.5</v>
      </c>
      <c r="AD5071">
        <v>10.7</v>
      </c>
    </row>
    <row r="5072" spans="1:30" x14ac:dyDescent="0.45">
      <c r="A5072" t="s">
        <v>333</v>
      </c>
      <c r="B5072">
        <v>38860</v>
      </c>
      <c r="C5072" t="s">
        <v>746</v>
      </c>
      <c r="E5072">
        <v>21</v>
      </c>
      <c r="F5072" t="s">
        <v>35</v>
      </c>
      <c r="H5072">
        <v>1</v>
      </c>
      <c r="I5072" t="s">
        <v>32</v>
      </c>
      <c r="J5072">
        <v>1</v>
      </c>
      <c r="K5072" t="s">
        <v>32</v>
      </c>
      <c r="L5072">
        <v>0</v>
      </c>
      <c r="M5072" t="s">
        <v>32</v>
      </c>
      <c r="N5072">
        <v>2012</v>
      </c>
      <c r="O5072">
        <v>30</v>
      </c>
      <c r="P5072">
        <v>11402</v>
      </c>
      <c r="Q5072">
        <v>14</v>
      </c>
      <c r="R5072">
        <v>8782</v>
      </c>
      <c r="S5072">
        <v>38</v>
      </c>
      <c r="T5072">
        <v>1767</v>
      </c>
      <c r="U5072">
        <v>16</v>
      </c>
      <c r="V5072">
        <v>2620</v>
      </c>
      <c r="W5072">
        <v>14</v>
      </c>
      <c r="X5072">
        <v>15.1</v>
      </c>
      <c r="Y5072">
        <v>31.7</v>
      </c>
      <c r="Z5072">
        <v>20.100000000000001</v>
      </c>
      <c r="AA5072">
        <v>18.8</v>
      </c>
      <c r="AB5072">
        <v>23.5</v>
      </c>
      <c r="AC5072">
        <v>10.199999999999999</v>
      </c>
      <c r="AD5072">
        <v>8.1999999999999993</v>
      </c>
    </row>
    <row r="5073" spans="1:30" x14ac:dyDescent="0.45">
      <c r="A5073" t="s">
        <v>333</v>
      </c>
      <c r="B5073">
        <v>38860</v>
      </c>
      <c r="C5073" t="s">
        <v>746</v>
      </c>
      <c r="E5073">
        <v>22</v>
      </c>
      <c r="F5073" t="s">
        <v>36</v>
      </c>
      <c r="H5073">
        <v>1</v>
      </c>
      <c r="I5073" t="s">
        <v>32</v>
      </c>
      <c r="J5073">
        <v>1</v>
      </c>
      <c r="K5073" t="s">
        <v>32</v>
      </c>
      <c r="L5073">
        <v>0</v>
      </c>
      <c r="M5073" t="s">
        <v>32</v>
      </c>
      <c r="N5073">
        <v>2012</v>
      </c>
      <c r="O5073">
        <v>50</v>
      </c>
      <c r="P5073">
        <v>876334</v>
      </c>
      <c r="Q5073">
        <v>9</v>
      </c>
      <c r="R5073">
        <v>874457</v>
      </c>
      <c r="S5073">
        <v>653</v>
      </c>
      <c r="T5073">
        <v>49570</v>
      </c>
      <c r="U5073">
        <v>41</v>
      </c>
      <c r="W5073">
        <v>38.4</v>
      </c>
      <c r="X5073">
        <v>0.9</v>
      </c>
      <c r="Y5073">
        <v>0</v>
      </c>
      <c r="Z5073">
        <v>0.9</v>
      </c>
      <c r="AA5073">
        <v>8.6999999999999993</v>
      </c>
      <c r="AB5073">
        <v>8.4</v>
      </c>
      <c r="AC5073">
        <v>44.6</v>
      </c>
    </row>
    <row r="5074" spans="1:30" x14ac:dyDescent="0.45">
      <c r="A5074" t="s">
        <v>333</v>
      </c>
      <c r="B5074">
        <v>38860</v>
      </c>
      <c r="C5074" t="s">
        <v>746</v>
      </c>
      <c r="E5074">
        <v>23</v>
      </c>
      <c r="F5074" t="s">
        <v>37</v>
      </c>
      <c r="H5074">
        <v>1</v>
      </c>
      <c r="I5074" t="s">
        <v>32</v>
      </c>
      <c r="J5074">
        <v>1</v>
      </c>
      <c r="K5074" t="s">
        <v>32</v>
      </c>
      <c r="L5074">
        <v>0</v>
      </c>
      <c r="M5074" t="s">
        <v>32</v>
      </c>
      <c r="N5074">
        <v>2012</v>
      </c>
      <c r="O5074">
        <v>8268</v>
      </c>
      <c r="P5074">
        <v>2746275</v>
      </c>
      <c r="Q5074">
        <v>2122</v>
      </c>
      <c r="R5074">
        <v>2385750</v>
      </c>
      <c r="S5074">
        <v>12101</v>
      </c>
      <c r="T5074">
        <v>546165</v>
      </c>
      <c r="U5074">
        <v>6146</v>
      </c>
      <c r="V5074">
        <v>360525</v>
      </c>
      <c r="W5074">
        <v>4.0999999999999996</v>
      </c>
      <c r="X5074">
        <v>8.1999999999999993</v>
      </c>
      <c r="Y5074">
        <v>10</v>
      </c>
      <c r="Z5074">
        <v>10.4</v>
      </c>
      <c r="AA5074">
        <v>10.5</v>
      </c>
      <c r="AB5074">
        <v>11.2</v>
      </c>
      <c r="AC5074">
        <v>4.5</v>
      </c>
      <c r="AD5074">
        <v>10.1</v>
      </c>
    </row>
    <row r="5075" spans="1:30" x14ac:dyDescent="0.45">
      <c r="A5075" t="s">
        <v>333</v>
      </c>
      <c r="B5075">
        <v>38860</v>
      </c>
      <c r="C5075" t="s">
        <v>746</v>
      </c>
      <c r="E5075" t="s">
        <v>38</v>
      </c>
      <c r="F5075" t="s">
        <v>39</v>
      </c>
      <c r="H5075">
        <v>1</v>
      </c>
      <c r="I5075" t="s">
        <v>32</v>
      </c>
      <c r="J5075">
        <v>1</v>
      </c>
      <c r="K5075" t="s">
        <v>32</v>
      </c>
      <c r="L5075">
        <v>0</v>
      </c>
      <c r="M5075" t="s">
        <v>32</v>
      </c>
      <c r="N5075">
        <v>2012</v>
      </c>
      <c r="O5075">
        <v>1580</v>
      </c>
      <c r="P5075">
        <v>6612231</v>
      </c>
      <c r="Q5075">
        <v>665</v>
      </c>
      <c r="R5075">
        <v>6575703</v>
      </c>
      <c r="S5075">
        <v>21814</v>
      </c>
      <c r="T5075">
        <v>1125637</v>
      </c>
      <c r="U5075">
        <v>915</v>
      </c>
      <c r="V5075">
        <v>36528</v>
      </c>
      <c r="W5075">
        <v>10.199999999999999</v>
      </c>
      <c r="X5075">
        <v>3.7</v>
      </c>
      <c r="Y5075">
        <v>8.8000000000000007</v>
      </c>
      <c r="Z5075">
        <v>3.9</v>
      </c>
      <c r="AA5075">
        <v>4.3</v>
      </c>
      <c r="AB5075">
        <v>4.0999999999999996</v>
      </c>
      <c r="AC5075">
        <v>14.6</v>
      </c>
      <c r="AD5075">
        <v>23.6</v>
      </c>
    </row>
    <row r="5076" spans="1:30" x14ac:dyDescent="0.45">
      <c r="A5076" t="s">
        <v>333</v>
      </c>
      <c r="B5076">
        <v>38860</v>
      </c>
      <c r="C5076" t="s">
        <v>746</v>
      </c>
      <c r="E5076">
        <v>42</v>
      </c>
      <c r="F5076" t="s">
        <v>40</v>
      </c>
      <c r="H5076">
        <v>1</v>
      </c>
      <c r="I5076" t="s">
        <v>32</v>
      </c>
      <c r="J5076">
        <v>1</v>
      </c>
      <c r="K5076" t="s">
        <v>32</v>
      </c>
      <c r="L5076">
        <v>0</v>
      </c>
      <c r="M5076" t="s">
        <v>32</v>
      </c>
      <c r="N5076">
        <v>2012</v>
      </c>
      <c r="O5076">
        <v>1345</v>
      </c>
      <c r="P5076">
        <v>10697017</v>
      </c>
      <c r="Q5076">
        <v>690</v>
      </c>
      <c r="R5076">
        <v>10640304</v>
      </c>
      <c r="S5076">
        <v>8881</v>
      </c>
      <c r="T5076">
        <v>482412</v>
      </c>
      <c r="U5076">
        <v>656</v>
      </c>
      <c r="V5076">
        <v>56713</v>
      </c>
      <c r="W5076">
        <v>6.5</v>
      </c>
      <c r="X5076">
        <v>3.1</v>
      </c>
      <c r="Y5076">
        <v>4.7</v>
      </c>
      <c r="Z5076">
        <v>3.3</v>
      </c>
      <c r="AA5076">
        <v>4.8</v>
      </c>
      <c r="AB5076">
        <v>4.2</v>
      </c>
      <c r="AC5076">
        <v>14</v>
      </c>
      <c r="AD5076">
        <v>24</v>
      </c>
    </row>
    <row r="5077" spans="1:30" x14ac:dyDescent="0.45">
      <c r="A5077" t="s">
        <v>333</v>
      </c>
      <c r="B5077">
        <v>38860</v>
      </c>
      <c r="C5077" t="s">
        <v>746</v>
      </c>
      <c r="E5077" t="s">
        <v>41</v>
      </c>
      <c r="F5077" t="s">
        <v>42</v>
      </c>
      <c r="H5077">
        <v>1</v>
      </c>
      <c r="I5077" t="s">
        <v>32</v>
      </c>
      <c r="J5077">
        <v>1</v>
      </c>
      <c r="K5077" t="s">
        <v>32</v>
      </c>
      <c r="L5077">
        <v>0</v>
      </c>
      <c r="M5077" t="s">
        <v>32</v>
      </c>
      <c r="N5077">
        <v>2012</v>
      </c>
      <c r="O5077">
        <v>5339</v>
      </c>
      <c r="P5077">
        <v>9102514</v>
      </c>
      <c r="Q5077">
        <v>1868</v>
      </c>
      <c r="R5077">
        <v>8966488</v>
      </c>
      <c r="S5077">
        <v>33741</v>
      </c>
      <c r="T5077">
        <v>819887</v>
      </c>
      <c r="U5077">
        <v>3471</v>
      </c>
      <c r="V5077">
        <v>136026</v>
      </c>
      <c r="W5077">
        <v>6.7</v>
      </c>
      <c r="X5077">
        <v>3.2</v>
      </c>
      <c r="Y5077">
        <v>7.1</v>
      </c>
      <c r="Z5077">
        <v>3.4</v>
      </c>
      <c r="AA5077">
        <v>3.3</v>
      </c>
      <c r="AB5077">
        <v>3.4</v>
      </c>
      <c r="AC5077">
        <v>8</v>
      </c>
      <c r="AD5077">
        <v>10.3</v>
      </c>
    </row>
    <row r="5078" spans="1:30" x14ac:dyDescent="0.45">
      <c r="A5078" t="s">
        <v>333</v>
      </c>
      <c r="B5078">
        <v>38860</v>
      </c>
      <c r="C5078" t="s">
        <v>746</v>
      </c>
      <c r="E5078" t="s">
        <v>43</v>
      </c>
      <c r="F5078" t="s">
        <v>44</v>
      </c>
      <c r="G5078" t="s">
        <v>45</v>
      </c>
      <c r="H5078">
        <v>1</v>
      </c>
      <c r="I5078" t="s">
        <v>32</v>
      </c>
      <c r="J5078">
        <v>1</v>
      </c>
      <c r="K5078" t="s">
        <v>32</v>
      </c>
      <c r="L5078">
        <v>0</v>
      </c>
      <c r="M5078" t="s">
        <v>32</v>
      </c>
      <c r="N5078">
        <v>2012</v>
      </c>
      <c r="O5078">
        <v>1042</v>
      </c>
      <c r="P5078">
        <v>1002995</v>
      </c>
      <c r="Q5078">
        <v>307</v>
      </c>
      <c r="R5078">
        <v>963080</v>
      </c>
      <c r="S5078">
        <v>6587</v>
      </c>
      <c r="T5078">
        <v>255693</v>
      </c>
      <c r="U5078">
        <v>735</v>
      </c>
      <c r="V5078">
        <v>39915</v>
      </c>
      <c r="W5078">
        <v>13.3</v>
      </c>
      <c r="X5078">
        <v>5.7</v>
      </c>
      <c r="Y5078">
        <v>16.5</v>
      </c>
      <c r="Z5078">
        <v>5.5</v>
      </c>
      <c r="AA5078">
        <v>6.2</v>
      </c>
      <c r="AB5078">
        <v>6.3</v>
      </c>
      <c r="AC5078">
        <v>16.399999999999999</v>
      </c>
      <c r="AD5078">
        <v>25.5</v>
      </c>
    </row>
    <row r="5079" spans="1:30" x14ac:dyDescent="0.45">
      <c r="A5079" t="s">
        <v>333</v>
      </c>
      <c r="B5079">
        <v>38860</v>
      </c>
      <c r="C5079" t="s">
        <v>746</v>
      </c>
      <c r="E5079">
        <v>51</v>
      </c>
      <c r="F5079" t="s">
        <v>46</v>
      </c>
      <c r="H5079">
        <v>1</v>
      </c>
      <c r="I5079" t="s">
        <v>32</v>
      </c>
      <c r="J5079">
        <v>1</v>
      </c>
      <c r="K5079" t="s">
        <v>32</v>
      </c>
      <c r="L5079">
        <v>0</v>
      </c>
      <c r="M5079" t="s">
        <v>32</v>
      </c>
      <c r="N5079">
        <v>2012</v>
      </c>
      <c r="O5079">
        <v>936</v>
      </c>
      <c r="P5079">
        <v>1228413</v>
      </c>
      <c r="Q5079">
        <v>260</v>
      </c>
      <c r="R5079">
        <v>1208280</v>
      </c>
      <c r="S5079">
        <v>5735</v>
      </c>
      <c r="T5079">
        <v>288576</v>
      </c>
      <c r="U5079">
        <v>676</v>
      </c>
      <c r="V5079">
        <v>20132</v>
      </c>
      <c r="W5079">
        <v>9.1</v>
      </c>
      <c r="X5079">
        <v>1.4</v>
      </c>
      <c r="Y5079">
        <v>10.6</v>
      </c>
      <c r="Z5079">
        <v>1.5</v>
      </c>
      <c r="AA5079">
        <v>3.4</v>
      </c>
      <c r="AB5079">
        <v>1.8</v>
      </c>
      <c r="AC5079">
        <v>10</v>
      </c>
      <c r="AD5079">
        <v>15.2</v>
      </c>
    </row>
    <row r="5080" spans="1:30" x14ac:dyDescent="0.45">
      <c r="A5080" t="s">
        <v>333</v>
      </c>
      <c r="B5080">
        <v>38860</v>
      </c>
      <c r="C5080" t="s">
        <v>746</v>
      </c>
      <c r="E5080">
        <v>52</v>
      </c>
      <c r="F5080" t="s">
        <v>47</v>
      </c>
      <c r="G5080" t="s">
        <v>48</v>
      </c>
      <c r="H5080">
        <v>1</v>
      </c>
      <c r="I5080" t="s">
        <v>32</v>
      </c>
      <c r="J5080">
        <v>1</v>
      </c>
      <c r="K5080" t="s">
        <v>32</v>
      </c>
      <c r="L5080">
        <v>0</v>
      </c>
      <c r="M5080" t="s">
        <v>32</v>
      </c>
      <c r="N5080">
        <v>2012</v>
      </c>
      <c r="O5080">
        <v>1426</v>
      </c>
      <c r="P5080">
        <v>8131833</v>
      </c>
      <c r="Q5080">
        <v>470</v>
      </c>
      <c r="R5080">
        <v>8058369</v>
      </c>
      <c r="S5080">
        <v>14685</v>
      </c>
      <c r="T5080">
        <v>1076896</v>
      </c>
      <c r="U5080">
        <v>956</v>
      </c>
      <c r="V5080">
        <v>73464</v>
      </c>
      <c r="W5080">
        <v>8.1</v>
      </c>
      <c r="X5080">
        <v>6.3</v>
      </c>
      <c r="Y5080">
        <v>8.9</v>
      </c>
      <c r="Z5080">
        <v>6.7</v>
      </c>
      <c r="AA5080">
        <v>8.3000000000000007</v>
      </c>
      <c r="AB5080">
        <v>5.8</v>
      </c>
      <c r="AC5080">
        <v>13.2</v>
      </c>
      <c r="AD5080">
        <v>17.100000000000001</v>
      </c>
    </row>
    <row r="5081" spans="1:30" x14ac:dyDescent="0.45">
      <c r="A5081" t="s">
        <v>333</v>
      </c>
      <c r="B5081">
        <v>38860</v>
      </c>
      <c r="C5081" t="s">
        <v>746</v>
      </c>
      <c r="E5081">
        <v>53</v>
      </c>
      <c r="F5081" t="s">
        <v>49</v>
      </c>
      <c r="H5081">
        <v>1</v>
      </c>
      <c r="I5081" t="s">
        <v>32</v>
      </c>
      <c r="J5081">
        <v>1</v>
      </c>
      <c r="K5081" t="s">
        <v>32</v>
      </c>
      <c r="L5081">
        <v>0</v>
      </c>
      <c r="M5081" t="s">
        <v>32</v>
      </c>
      <c r="N5081">
        <v>2012</v>
      </c>
      <c r="O5081">
        <v>6159</v>
      </c>
      <c r="P5081">
        <v>1080790</v>
      </c>
      <c r="Q5081">
        <v>706</v>
      </c>
      <c r="R5081">
        <v>651858</v>
      </c>
      <c r="S5081">
        <v>3409</v>
      </c>
      <c r="T5081">
        <v>135022</v>
      </c>
      <c r="U5081">
        <v>5453</v>
      </c>
      <c r="V5081">
        <v>428932</v>
      </c>
      <c r="W5081">
        <v>6.7</v>
      </c>
      <c r="X5081">
        <v>9.1999999999999993</v>
      </c>
      <c r="Y5081">
        <v>7.7</v>
      </c>
      <c r="Z5081">
        <v>8.4</v>
      </c>
      <c r="AA5081">
        <v>8.1</v>
      </c>
      <c r="AB5081">
        <v>6.6</v>
      </c>
      <c r="AC5081">
        <v>7</v>
      </c>
      <c r="AD5081">
        <v>21.5</v>
      </c>
    </row>
    <row r="5082" spans="1:30" x14ac:dyDescent="0.45">
      <c r="A5082" t="s">
        <v>333</v>
      </c>
      <c r="B5082">
        <v>38860</v>
      </c>
      <c r="C5082" t="s">
        <v>746</v>
      </c>
      <c r="E5082">
        <v>54</v>
      </c>
      <c r="F5082" t="s">
        <v>50</v>
      </c>
      <c r="H5082">
        <v>1</v>
      </c>
      <c r="I5082" t="s">
        <v>32</v>
      </c>
      <c r="J5082">
        <v>1</v>
      </c>
      <c r="K5082" t="s">
        <v>32</v>
      </c>
      <c r="L5082">
        <v>0</v>
      </c>
      <c r="M5082" t="s">
        <v>32</v>
      </c>
      <c r="N5082">
        <v>2012</v>
      </c>
      <c r="O5082">
        <v>8260</v>
      </c>
      <c r="P5082">
        <v>2392165</v>
      </c>
      <c r="Q5082">
        <v>1806</v>
      </c>
      <c r="R5082">
        <v>2117595</v>
      </c>
      <c r="S5082">
        <v>13577</v>
      </c>
      <c r="T5082">
        <v>812247</v>
      </c>
      <c r="U5082">
        <v>6454</v>
      </c>
      <c r="V5082">
        <v>274570</v>
      </c>
      <c r="W5082">
        <v>5.5</v>
      </c>
      <c r="X5082">
        <v>4.5</v>
      </c>
      <c r="Y5082">
        <v>7.7</v>
      </c>
      <c r="Z5082">
        <v>4.3</v>
      </c>
      <c r="AA5082">
        <v>5.9</v>
      </c>
      <c r="AB5082">
        <v>4.3</v>
      </c>
      <c r="AC5082">
        <v>5.7</v>
      </c>
      <c r="AD5082">
        <v>14.4</v>
      </c>
    </row>
    <row r="5083" spans="1:30" x14ac:dyDescent="0.45">
      <c r="A5083" t="s">
        <v>333</v>
      </c>
      <c r="B5083">
        <v>38860</v>
      </c>
      <c r="C5083" t="s">
        <v>746</v>
      </c>
      <c r="E5083">
        <v>55</v>
      </c>
      <c r="F5083" t="s">
        <v>59</v>
      </c>
      <c r="H5083">
        <v>1</v>
      </c>
      <c r="I5083" t="s">
        <v>32</v>
      </c>
      <c r="J5083">
        <v>1</v>
      </c>
      <c r="K5083" t="s">
        <v>32</v>
      </c>
      <c r="L5083">
        <v>0</v>
      </c>
      <c r="M5083" t="s">
        <v>32</v>
      </c>
      <c r="N5083">
        <v>2012</v>
      </c>
      <c r="O5083">
        <v>78</v>
      </c>
      <c r="P5083">
        <v>344367</v>
      </c>
      <c r="Q5083">
        <v>78</v>
      </c>
      <c r="R5083">
        <v>344367</v>
      </c>
      <c r="S5083">
        <v>5882</v>
      </c>
      <c r="T5083">
        <v>533347</v>
      </c>
      <c r="U5083">
        <v>0</v>
      </c>
      <c r="V5083">
        <v>0</v>
      </c>
      <c r="W5083">
        <v>6.7</v>
      </c>
      <c r="X5083">
        <v>8</v>
      </c>
      <c r="Y5083">
        <v>7</v>
      </c>
      <c r="Z5083">
        <v>8.3000000000000007</v>
      </c>
      <c r="AA5083">
        <v>2</v>
      </c>
      <c r="AB5083">
        <v>2</v>
      </c>
      <c r="AC5083">
        <v>0</v>
      </c>
      <c r="AD5083">
        <v>0</v>
      </c>
    </row>
    <row r="5084" spans="1:30" x14ac:dyDescent="0.45">
      <c r="A5084" t="s">
        <v>333</v>
      </c>
      <c r="B5084">
        <v>38860</v>
      </c>
      <c r="C5084" t="s">
        <v>746</v>
      </c>
      <c r="E5084">
        <v>56</v>
      </c>
      <c r="F5084" t="s">
        <v>51</v>
      </c>
      <c r="H5084">
        <v>1</v>
      </c>
      <c r="I5084" t="s">
        <v>32</v>
      </c>
      <c r="J5084">
        <v>1</v>
      </c>
      <c r="K5084" t="s">
        <v>32</v>
      </c>
      <c r="L5084">
        <v>0</v>
      </c>
      <c r="M5084" t="s">
        <v>32</v>
      </c>
      <c r="N5084">
        <v>2012</v>
      </c>
      <c r="O5084">
        <v>3942</v>
      </c>
      <c r="P5084">
        <v>945975</v>
      </c>
      <c r="Q5084">
        <v>1053</v>
      </c>
      <c r="R5084">
        <v>873462</v>
      </c>
      <c r="S5084">
        <v>11545</v>
      </c>
      <c r="T5084">
        <v>330946</v>
      </c>
      <c r="U5084">
        <v>2890</v>
      </c>
      <c r="V5084">
        <v>72513</v>
      </c>
      <c r="W5084">
        <v>5.6</v>
      </c>
      <c r="X5084">
        <v>9.1</v>
      </c>
      <c r="Y5084">
        <v>12.1</v>
      </c>
      <c r="Z5084">
        <v>10.199999999999999</v>
      </c>
      <c r="AA5084">
        <v>14.3</v>
      </c>
      <c r="AB5084">
        <v>11.8</v>
      </c>
      <c r="AC5084">
        <v>5.4</v>
      </c>
      <c r="AD5084">
        <v>14.6</v>
      </c>
    </row>
    <row r="5085" spans="1:30" x14ac:dyDescent="0.45">
      <c r="A5085" t="s">
        <v>333</v>
      </c>
      <c r="B5085">
        <v>38860</v>
      </c>
      <c r="C5085" t="s">
        <v>746</v>
      </c>
      <c r="E5085">
        <v>61</v>
      </c>
      <c r="F5085" t="s">
        <v>52</v>
      </c>
      <c r="H5085">
        <v>1</v>
      </c>
      <c r="I5085" t="s">
        <v>32</v>
      </c>
      <c r="J5085">
        <v>1</v>
      </c>
      <c r="K5085" t="s">
        <v>32</v>
      </c>
      <c r="L5085">
        <v>0</v>
      </c>
      <c r="M5085" t="s">
        <v>32</v>
      </c>
      <c r="N5085">
        <v>2012</v>
      </c>
      <c r="O5085">
        <v>1625</v>
      </c>
      <c r="P5085">
        <v>587735</v>
      </c>
      <c r="Q5085">
        <v>200</v>
      </c>
      <c r="R5085">
        <v>564165</v>
      </c>
      <c r="S5085">
        <v>8381</v>
      </c>
      <c r="T5085">
        <v>234733</v>
      </c>
      <c r="U5085">
        <v>1424</v>
      </c>
      <c r="V5085">
        <v>23570</v>
      </c>
      <c r="W5085">
        <v>8.5</v>
      </c>
      <c r="X5085">
        <v>1.9</v>
      </c>
      <c r="Y5085">
        <v>5.7</v>
      </c>
      <c r="Z5085">
        <v>1</v>
      </c>
      <c r="AA5085">
        <v>1.5</v>
      </c>
      <c r="AB5085">
        <v>0.7</v>
      </c>
      <c r="AC5085">
        <v>9.1</v>
      </c>
      <c r="AD5085">
        <v>31.4</v>
      </c>
    </row>
    <row r="5086" spans="1:30" x14ac:dyDescent="0.45">
      <c r="A5086" t="s">
        <v>333</v>
      </c>
      <c r="B5086">
        <v>38860</v>
      </c>
      <c r="C5086" t="s">
        <v>746</v>
      </c>
      <c r="E5086">
        <v>62</v>
      </c>
      <c r="F5086" t="s">
        <v>53</v>
      </c>
      <c r="H5086">
        <v>1</v>
      </c>
      <c r="I5086" t="s">
        <v>32</v>
      </c>
      <c r="J5086">
        <v>1</v>
      </c>
      <c r="K5086" t="s">
        <v>32</v>
      </c>
      <c r="L5086">
        <v>0</v>
      </c>
      <c r="M5086" t="s">
        <v>32</v>
      </c>
      <c r="N5086">
        <v>2012</v>
      </c>
      <c r="O5086">
        <v>4830</v>
      </c>
      <c r="P5086">
        <v>4362215</v>
      </c>
      <c r="Q5086">
        <v>1494</v>
      </c>
      <c r="R5086">
        <v>4256305</v>
      </c>
      <c r="S5086">
        <v>43373</v>
      </c>
      <c r="T5086">
        <v>1838043</v>
      </c>
      <c r="U5086">
        <v>3336</v>
      </c>
      <c r="V5086">
        <v>105909</v>
      </c>
      <c r="W5086">
        <v>6.8</v>
      </c>
      <c r="X5086">
        <v>3.3</v>
      </c>
      <c r="Y5086">
        <v>8.3000000000000007</v>
      </c>
      <c r="Z5086">
        <v>3.5</v>
      </c>
      <c r="AA5086">
        <v>2.4</v>
      </c>
      <c r="AB5086">
        <v>2.8</v>
      </c>
      <c r="AC5086">
        <v>7.3</v>
      </c>
      <c r="AD5086">
        <v>13.3</v>
      </c>
    </row>
    <row r="5087" spans="1:30" x14ac:dyDescent="0.45">
      <c r="A5087" t="s">
        <v>333</v>
      </c>
      <c r="B5087">
        <v>38860</v>
      </c>
      <c r="C5087" t="s">
        <v>746</v>
      </c>
      <c r="E5087">
        <v>71</v>
      </c>
      <c r="F5087" t="s">
        <v>54</v>
      </c>
      <c r="H5087">
        <v>1</v>
      </c>
      <c r="I5087" t="s">
        <v>32</v>
      </c>
      <c r="J5087">
        <v>1</v>
      </c>
      <c r="K5087" t="s">
        <v>32</v>
      </c>
      <c r="L5087">
        <v>0</v>
      </c>
      <c r="M5087" t="s">
        <v>32</v>
      </c>
      <c r="N5087">
        <v>2012</v>
      </c>
      <c r="O5087">
        <v>3970</v>
      </c>
      <c r="P5087">
        <v>331579</v>
      </c>
      <c r="Q5087">
        <v>372</v>
      </c>
      <c r="R5087">
        <v>265878</v>
      </c>
      <c r="S5087">
        <v>3717</v>
      </c>
      <c r="T5087">
        <v>80570</v>
      </c>
      <c r="U5087">
        <v>3598</v>
      </c>
      <c r="V5087">
        <v>65700</v>
      </c>
      <c r="W5087">
        <v>6.8</v>
      </c>
      <c r="X5087">
        <v>11.5</v>
      </c>
      <c r="Y5087">
        <v>7.8</v>
      </c>
      <c r="Z5087">
        <v>16.2</v>
      </c>
      <c r="AA5087">
        <v>17.7</v>
      </c>
      <c r="AB5087">
        <v>13.3</v>
      </c>
      <c r="AC5087">
        <v>7.3</v>
      </c>
      <c r="AD5087">
        <v>12</v>
      </c>
    </row>
    <row r="5088" spans="1:30" x14ac:dyDescent="0.45">
      <c r="A5088" t="s">
        <v>333</v>
      </c>
      <c r="B5088">
        <v>38860</v>
      </c>
      <c r="C5088" t="s">
        <v>746</v>
      </c>
      <c r="E5088">
        <v>72</v>
      </c>
      <c r="F5088" t="s">
        <v>55</v>
      </c>
      <c r="H5088">
        <v>1</v>
      </c>
      <c r="I5088" t="s">
        <v>32</v>
      </c>
      <c r="J5088">
        <v>1</v>
      </c>
      <c r="K5088" t="s">
        <v>32</v>
      </c>
      <c r="L5088">
        <v>0</v>
      </c>
      <c r="M5088" t="s">
        <v>32</v>
      </c>
      <c r="N5088">
        <v>2012</v>
      </c>
      <c r="O5088">
        <v>2340</v>
      </c>
      <c r="P5088">
        <v>1498066</v>
      </c>
      <c r="Q5088">
        <v>1578</v>
      </c>
      <c r="R5088">
        <v>1455118</v>
      </c>
      <c r="S5088">
        <v>24436</v>
      </c>
      <c r="T5088">
        <v>425609</v>
      </c>
      <c r="U5088">
        <v>761</v>
      </c>
      <c r="V5088">
        <v>42948</v>
      </c>
      <c r="W5088">
        <v>7.2</v>
      </c>
      <c r="X5088">
        <v>6.9</v>
      </c>
      <c r="Y5088">
        <v>4.8</v>
      </c>
      <c r="Z5088">
        <v>7.3</v>
      </c>
      <c r="AA5088">
        <v>10.9</v>
      </c>
      <c r="AB5088">
        <v>6.8</v>
      </c>
      <c r="AC5088">
        <v>18.2</v>
      </c>
      <c r="AD5088">
        <v>30.7</v>
      </c>
    </row>
    <row r="5089" spans="1:30" x14ac:dyDescent="0.45">
      <c r="A5089" t="s">
        <v>333</v>
      </c>
      <c r="B5089">
        <v>38860</v>
      </c>
      <c r="C5089" t="s">
        <v>746</v>
      </c>
      <c r="E5089">
        <v>81</v>
      </c>
      <c r="F5089" t="s">
        <v>56</v>
      </c>
      <c r="G5089" t="s">
        <v>57</v>
      </c>
      <c r="H5089">
        <v>1</v>
      </c>
      <c r="I5089" t="s">
        <v>32</v>
      </c>
      <c r="J5089">
        <v>1</v>
      </c>
      <c r="K5089" t="s">
        <v>32</v>
      </c>
      <c r="L5089">
        <v>0</v>
      </c>
      <c r="M5089" t="s">
        <v>32</v>
      </c>
      <c r="N5089">
        <v>2012</v>
      </c>
      <c r="O5089">
        <v>5792</v>
      </c>
      <c r="P5089">
        <v>519206</v>
      </c>
      <c r="Q5089">
        <v>883</v>
      </c>
      <c r="R5089">
        <v>395621</v>
      </c>
      <c r="S5089">
        <v>4507</v>
      </c>
      <c r="T5089">
        <v>119811</v>
      </c>
      <c r="U5089">
        <v>4909</v>
      </c>
      <c r="V5089">
        <v>123585</v>
      </c>
      <c r="W5089">
        <v>4.4000000000000004</v>
      </c>
      <c r="X5089">
        <v>13.4</v>
      </c>
      <c r="Y5089">
        <v>12.9</v>
      </c>
      <c r="Z5089">
        <v>16.600000000000001</v>
      </c>
      <c r="AA5089">
        <v>16.600000000000001</v>
      </c>
      <c r="AB5089">
        <v>21</v>
      </c>
      <c r="AC5089">
        <v>5.0999999999999996</v>
      </c>
      <c r="AD5089">
        <v>11.7</v>
      </c>
    </row>
    <row r="5090" spans="1:30" x14ac:dyDescent="0.45">
      <c r="A5090" t="s">
        <v>334</v>
      </c>
      <c r="B5090">
        <v>38900</v>
      </c>
      <c r="C5090" t="s">
        <v>747</v>
      </c>
      <c r="E5090">
        <v>0</v>
      </c>
      <c r="F5090" t="s">
        <v>31</v>
      </c>
      <c r="H5090">
        <v>1</v>
      </c>
      <c r="I5090" t="s">
        <v>32</v>
      </c>
      <c r="J5090">
        <v>1</v>
      </c>
      <c r="K5090" t="s">
        <v>32</v>
      </c>
      <c r="L5090">
        <v>0</v>
      </c>
      <c r="M5090" t="s">
        <v>32</v>
      </c>
      <c r="N5090">
        <v>2012</v>
      </c>
      <c r="O5090">
        <v>207636</v>
      </c>
      <c r="P5090">
        <v>249163799</v>
      </c>
      <c r="Q5090">
        <v>50237</v>
      </c>
      <c r="R5090">
        <v>241428768</v>
      </c>
      <c r="S5090">
        <v>880765</v>
      </c>
      <c r="T5090">
        <v>41818769</v>
      </c>
      <c r="U5090">
        <v>157399</v>
      </c>
      <c r="V5090">
        <v>7735030</v>
      </c>
      <c r="W5090">
        <v>1</v>
      </c>
      <c r="X5090">
        <v>1.1000000000000001</v>
      </c>
      <c r="Y5090">
        <v>1.3</v>
      </c>
      <c r="Z5090">
        <v>1.2</v>
      </c>
      <c r="AA5090">
        <v>0.8</v>
      </c>
      <c r="AB5090">
        <v>1</v>
      </c>
      <c r="AC5090">
        <v>1</v>
      </c>
      <c r="AD5090">
        <v>2.7</v>
      </c>
    </row>
    <row r="5091" spans="1:30" x14ac:dyDescent="0.45">
      <c r="A5091" t="s">
        <v>334</v>
      </c>
      <c r="B5091">
        <v>38900</v>
      </c>
      <c r="C5091" t="s">
        <v>747</v>
      </c>
      <c r="E5091">
        <v>11</v>
      </c>
      <c r="F5091" t="s">
        <v>33</v>
      </c>
      <c r="G5091" t="s">
        <v>34</v>
      </c>
      <c r="H5091">
        <v>1</v>
      </c>
      <c r="I5091" t="s">
        <v>32</v>
      </c>
      <c r="J5091">
        <v>1</v>
      </c>
      <c r="K5091" t="s">
        <v>32</v>
      </c>
      <c r="L5091">
        <v>0</v>
      </c>
      <c r="M5091" t="s">
        <v>32</v>
      </c>
      <c r="N5091">
        <v>2012</v>
      </c>
      <c r="O5091">
        <v>1804</v>
      </c>
      <c r="P5091">
        <v>448582</v>
      </c>
      <c r="Q5091">
        <v>316</v>
      </c>
      <c r="R5091">
        <v>382439</v>
      </c>
      <c r="S5091">
        <v>2780</v>
      </c>
      <c r="T5091">
        <v>109574</v>
      </c>
      <c r="U5091">
        <v>1488</v>
      </c>
      <c r="V5091">
        <v>66143</v>
      </c>
      <c r="W5091">
        <v>9.6</v>
      </c>
      <c r="X5091">
        <v>17.100000000000001</v>
      </c>
      <c r="Y5091">
        <v>30.7</v>
      </c>
      <c r="Z5091">
        <v>21.1</v>
      </c>
      <c r="AA5091">
        <v>30.6</v>
      </c>
      <c r="AB5091">
        <v>33.9</v>
      </c>
      <c r="AC5091">
        <v>10.3</v>
      </c>
      <c r="AD5091">
        <v>19.600000000000001</v>
      </c>
    </row>
    <row r="5092" spans="1:30" x14ac:dyDescent="0.45">
      <c r="A5092" t="s">
        <v>334</v>
      </c>
      <c r="B5092">
        <v>38900</v>
      </c>
      <c r="C5092" t="s">
        <v>747</v>
      </c>
      <c r="E5092">
        <v>21</v>
      </c>
      <c r="F5092" t="s">
        <v>35</v>
      </c>
      <c r="H5092">
        <v>1</v>
      </c>
      <c r="I5092" t="s">
        <v>32</v>
      </c>
      <c r="J5092">
        <v>1</v>
      </c>
      <c r="K5092" t="s">
        <v>32</v>
      </c>
      <c r="L5092">
        <v>0</v>
      </c>
      <c r="M5092" t="s">
        <v>32</v>
      </c>
      <c r="N5092">
        <v>2012</v>
      </c>
      <c r="O5092">
        <v>79</v>
      </c>
      <c r="P5092">
        <v>93823</v>
      </c>
      <c r="Q5092">
        <v>24</v>
      </c>
      <c r="R5092">
        <v>92106</v>
      </c>
      <c r="S5092">
        <v>406</v>
      </c>
      <c r="T5092">
        <v>21009</v>
      </c>
      <c r="U5092">
        <v>55</v>
      </c>
      <c r="V5092">
        <v>1717</v>
      </c>
      <c r="W5092">
        <v>29.8</v>
      </c>
      <c r="X5092">
        <v>1.7</v>
      </c>
      <c r="Y5092">
        <v>25.9</v>
      </c>
      <c r="Z5092">
        <v>1.8</v>
      </c>
      <c r="AA5092">
        <v>5.2</v>
      </c>
      <c r="AB5092">
        <v>2.7</v>
      </c>
      <c r="AC5092">
        <v>39.1</v>
      </c>
      <c r="AD5092">
        <v>10.3</v>
      </c>
    </row>
    <row r="5093" spans="1:30" x14ac:dyDescent="0.45">
      <c r="A5093" t="s">
        <v>334</v>
      </c>
      <c r="B5093">
        <v>38900</v>
      </c>
      <c r="C5093" t="s">
        <v>747</v>
      </c>
      <c r="E5093">
        <v>22</v>
      </c>
      <c r="F5093" t="s">
        <v>36</v>
      </c>
      <c r="H5093">
        <v>1</v>
      </c>
      <c r="I5093" t="s">
        <v>32</v>
      </c>
      <c r="J5093">
        <v>1</v>
      </c>
      <c r="K5093" t="s">
        <v>32</v>
      </c>
      <c r="L5093">
        <v>0</v>
      </c>
      <c r="M5093" t="s">
        <v>32</v>
      </c>
      <c r="N5093">
        <v>2012</v>
      </c>
      <c r="O5093">
        <v>134</v>
      </c>
      <c r="P5093">
        <v>4297804</v>
      </c>
      <c r="Q5093">
        <v>36</v>
      </c>
      <c r="R5093">
        <v>4292704</v>
      </c>
      <c r="S5093">
        <v>5200</v>
      </c>
      <c r="T5093">
        <v>465400</v>
      </c>
      <c r="U5093">
        <v>98</v>
      </c>
      <c r="W5093">
        <v>39.5</v>
      </c>
      <c r="X5093">
        <v>8.8000000000000007</v>
      </c>
      <c r="Y5093">
        <v>24.5</v>
      </c>
      <c r="Z5093">
        <v>9.1999999999999993</v>
      </c>
      <c r="AA5093">
        <v>9.3000000000000007</v>
      </c>
      <c r="AB5093">
        <v>9.1999999999999993</v>
      </c>
      <c r="AC5093">
        <v>53.5</v>
      </c>
    </row>
    <row r="5094" spans="1:30" x14ac:dyDescent="0.45">
      <c r="A5094" t="s">
        <v>334</v>
      </c>
      <c r="B5094">
        <v>38900</v>
      </c>
      <c r="C5094" t="s">
        <v>747</v>
      </c>
      <c r="E5094">
        <v>23</v>
      </c>
      <c r="F5094" t="s">
        <v>37</v>
      </c>
      <c r="H5094">
        <v>1</v>
      </c>
      <c r="I5094" t="s">
        <v>32</v>
      </c>
      <c r="J5094">
        <v>1</v>
      </c>
      <c r="K5094" t="s">
        <v>32</v>
      </c>
      <c r="L5094">
        <v>0</v>
      </c>
      <c r="M5094" t="s">
        <v>32</v>
      </c>
      <c r="N5094">
        <v>2012</v>
      </c>
      <c r="O5094">
        <v>17192</v>
      </c>
      <c r="P5094">
        <v>14217672</v>
      </c>
      <c r="Q5094">
        <v>6427</v>
      </c>
      <c r="R5094">
        <v>13589471</v>
      </c>
      <c r="S5094">
        <v>50803</v>
      </c>
      <c r="T5094">
        <v>2703683</v>
      </c>
      <c r="U5094">
        <v>10764</v>
      </c>
      <c r="V5094">
        <v>628201</v>
      </c>
      <c r="W5094">
        <v>3.3</v>
      </c>
      <c r="X5094">
        <v>3.8</v>
      </c>
      <c r="Y5094">
        <v>4.9000000000000004</v>
      </c>
      <c r="Z5094">
        <v>4</v>
      </c>
      <c r="AA5094">
        <v>5.2</v>
      </c>
      <c r="AB5094">
        <v>5.4</v>
      </c>
      <c r="AC5094">
        <v>4.9000000000000004</v>
      </c>
      <c r="AD5094">
        <v>6.3</v>
      </c>
    </row>
    <row r="5095" spans="1:30" x14ac:dyDescent="0.45">
      <c r="A5095" t="s">
        <v>334</v>
      </c>
      <c r="B5095">
        <v>38900</v>
      </c>
      <c r="C5095" t="s">
        <v>747</v>
      </c>
      <c r="E5095" t="s">
        <v>38</v>
      </c>
      <c r="F5095" t="s">
        <v>39</v>
      </c>
      <c r="H5095">
        <v>1</v>
      </c>
      <c r="I5095" t="s">
        <v>32</v>
      </c>
      <c r="J5095">
        <v>1</v>
      </c>
      <c r="K5095" t="s">
        <v>32</v>
      </c>
      <c r="L5095">
        <v>0</v>
      </c>
      <c r="M5095" t="s">
        <v>32</v>
      </c>
      <c r="N5095">
        <v>2012</v>
      </c>
      <c r="O5095">
        <v>6552</v>
      </c>
      <c r="P5095">
        <v>50768193</v>
      </c>
      <c r="Q5095">
        <v>3072</v>
      </c>
      <c r="R5095">
        <v>50617322</v>
      </c>
      <c r="S5095">
        <v>99206</v>
      </c>
      <c r="T5095">
        <v>5416329</v>
      </c>
      <c r="U5095">
        <v>3480</v>
      </c>
      <c r="V5095">
        <v>150871</v>
      </c>
      <c r="W5095">
        <v>2.4</v>
      </c>
      <c r="X5095">
        <v>3.6</v>
      </c>
      <c r="Y5095">
        <v>3.2</v>
      </c>
      <c r="Z5095">
        <v>3.8</v>
      </c>
      <c r="AA5095">
        <v>4.2</v>
      </c>
      <c r="AB5095">
        <v>2.6</v>
      </c>
      <c r="AC5095">
        <v>4</v>
      </c>
      <c r="AD5095">
        <v>4.9000000000000004</v>
      </c>
    </row>
    <row r="5096" spans="1:30" x14ac:dyDescent="0.45">
      <c r="A5096" t="s">
        <v>334</v>
      </c>
      <c r="B5096">
        <v>38900</v>
      </c>
      <c r="C5096" t="s">
        <v>747</v>
      </c>
      <c r="E5096">
        <v>42</v>
      </c>
      <c r="F5096" t="s">
        <v>40</v>
      </c>
      <c r="H5096">
        <v>1</v>
      </c>
      <c r="I5096" t="s">
        <v>32</v>
      </c>
      <c r="J5096">
        <v>1</v>
      </c>
      <c r="K5096" t="s">
        <v>32</v>
      </c>
      <c r="L5096">
        <v>0</v>
      </c>
      <c r="M5096" t="s">
        <v>32</v>
      </c>
      <c r="N5096">
        <v>2012</v>
      </c>
      <c r="O5096">
        <v>6575</v>
      </c>
      <c r="P5096">
        <v>63934769</v>
      </c>
      <c r="Q5096">
        <v>3438</v>
      </c>
      <c r="R5096">
        <v>63625087</v>
      </c>
      <c r="S5096">
        <v>62489</v>
      </c>
      <c r="T5096">
        <v>4364008</v>
      </c>
      <c r="U5096">
        <v>3138</v>
      </c>
      <c r="V5096">
        <v>309682</v>
      </c>
      <c r="W5096">
        <v>2.9</v>
      </c>
      <c r="X5096">
        <v>2.1</v>
      </c>
      <c r="Y5096">
        <v>3.8</v>
      </c>
      <c r="Z5096">
        <v>2.2000000000000002</v>
      </c>
      <c r="AA5096">
        <v>2.5</v>
      </c>
      <c r="AB5096">
        <v>2.5</v>
      </c>
      <c r="AC5096">
        <v>6.9</v>
      </c>
      <c r="AD5096">
        <v>14.3</v>
      </c>
    </row>
    <row r="5097" spans="1:30" x14ac:dyDescent="0.45">
      <c r="A5097" t="s">
        <v>334</v>
      </c>
      <c r="B5097">
        <v>38900</v>
      </c>
      <c r="C5097" t="s">
        <v>747</v>
      </c>
      <c r="E5097" t="s">
        <v>41</v>
      </c>
      <c r="F5097" t="s">
        <v>42</v>
      </c>
      <c r="H5097">
        <v>1</v>
      </c>
      <c r="I5097" t="s">
        <v>32</v>
      </c>
      <c r="J5097">
        <v>1</v>
      </c>
      <c r="K5097" t="s">
        <v>32</v>
      </c>
      <c r="L5097">
        <v>0</v>
      </c>
      <c r="M5097" t="s">
        <v>32</v>
      </c>
      <c r="N5097">
        <v>2012</v>
      </c>
      <c r="O5097">
        <v>17951</v>
      </c>
      <c r="P5097">
        <v>28241561</v>
      </c>
      <c r="Q5097">
        <v>4533</v>
      </c>
      <c r="R5097">
        <v>27451671</v>
      </c>
      <c r="S5097">
        <v>100291</v>
      </c>
      <c r="T5097">
        <v>2684543</v>
      </c>
      <c r="U5097">
        <v>13417</v>
      </c>
      <c r="V5097">
        <v>789889</v>
      </c>
      <c r="W5097">
        <v>2.2999999999999998</v>
      </c>
      <c r="X5097">
        <v>2.7</v>
      </c>
      <c r="Y5097">
        <v>4.9000000000000004</v>
      </c>
      <c r="Z5097">
        <v>2.6</v>
      </c>
      <c r="AA5097">
        <v>2.9</v>
      </c>
      <c r="AB5097">
        <v>3.1</v>
      </c>
      <c r="AC5097">
        <v>3.2</v>
      </c>
      <c r="AD5097">
        <v>23.9</v>
      </c>
    </row>
    <row r="5098" spans="1:30" x14ac:dyDescent="0.45">
      <c r="A5098" t="s">
        <v>334</v>
      </c>
      <c r="B5098">
        <v>38900</v>
      </c>
      <c r="C5098" t="s">
        <v>747</v>
      </c>
      <c r="E5098" t="s">
        <v>43</v>
      </c>
      <c r="F5098" t="s">
        <v>44</v>
      </c>
      <c r="G5098" t="s">
        <v>45</v>
      </c>
      <c r="H5098">
        <v>1</v>
      </c>
      <c r="I5098" t="s">
        <v>32</v>
      </c>
      <c r="J5098">
        <v>1</v>
      </c>
      <c r="K5098" t="s">
        <v>32</v>
      </c>
      <c r="L5098">
        <v>0</v>
      </c>
      <c r="M5098" t="s">
        <v>32</v>
      </c>
      <c r="N5098">
        <v>2012</v>
      </c>
      <c r="O5098">
        <v>8384</v>
      </c>
      <c r="P5098">
        <v>6818514</v>
      </c>
      <c r="Q5098">
        <v>1496</v>
      </c>
      <c r="R5098">
        <v>6283291</v>
      </c>
      <c r="S5098">
        <v>32926</v>
      </c>
      <c r="T5098">
        <v>1400456</v>
      </c>
      <c r="U5098">
        <v>6888</v>
      </c>
      <c r="V5098">
        <v>535223</v>
      </c>
      <c r="W5098">
        <v>4.3</v>
      </c>
      <c r="X5098">
        <v>1.2</v>
      </c>
      <c r="Y5098">
        <v>7.7</v>
      </c>
      <c r="Z5098">
        <v>1.5</v>
      </c>
      <c r="AA5098">
        <v>1.3</v>
      </c>
      <c r="AB5098">
        <v>1</v>
      </c>
      <c r="AC5098">
        <v>3.8</v>
      </c>
      <c r="AD5098">
        <v>9.3000000000000007</v>
      </c>
    </row>
    <row r="5099" spans="1:30" x14ac:dyDescent="0.45">
      <c r="A5099" t="s">
        <v>334</v>
      </c>
      <c r="B5099">
        <v>38900</v>
      </c>
      <c r="C5099" t="s">
        <v>747</v>
      </c>
      <c r="E5099">
        <v>51</v>
      </c>
      <c r="F5099" t="s">
        <v>46</v>
      </c>
      <c r="H5099">
        <v>1</v>
      </c>
      <c r="I5099" t="s">
        <v>32</v>
      </c>
      <c r="J5099">
        <v>1</v>
      </c>
      <c r="K5099" t="s">
        <v>32</v>
      </c>
      <c r="L5099">
        <v>0</v>
      </c>
      <c r="M5099" t="s">
        <v>32</v>
      </c>
      <c r="N5099">
        <v>2012</v>
      </c>
      <c r="O5099">
        <v>4039</v>
      </c>
      <c r="P5099">
        <v>7682861</v>
      </c>
      <c r="Q5099">
        <v>869</v>
      </c>
      <c r="R5099">
        <v>7589873</v>
      </c>
      <c r="S5099">
        <v>29346</v>
      </c>
      <c r="T5099">
        <v>1896074</v>
      </c>
      <c r="U5099">
        <v>3170</v>
      </c>
      <c r="V5099">
        <v>92988</v>
      </c>
      <c r="W5099">
        <v>5.8</v>
      </c>
      <c r="X5099">
        <v>5.5</v>
      </c>
      <c r="Y5099">
        <v>7</v>
      </c>
      <c r="Z5099">
        <v>5.8</v>
      </c>
      <c r="AA5099">
        <v>7</v>
      </c>
      <c r="AB5099">
        <v>3.8</v>
      </c>
      <c r="AC5099">
        <v>6.7</v>
      </c>
      <c r="AD5099">
        <v>12.8</v>
      </c>
    </row>
    <row r="5100" spans="1:30" x14ac:dyDescent="0.45">
      <c r="A5100" t="s">
        <v>334</v>
      </c>
      <c r="B5100">
        <v>38900</v>
      </c>
      <c r="C5100" t="s">
        <v>747</v>
      </c>
      <c r="E5100">
        <v>52</v>
      </c>
      <c r="F5100" t="s">
        <v>47</v>
      </c>
      <c r="G5100" t="s">
        <v>48</v>
      </c>
      <c r="H5100">
        <v>1</v>
      </c>
      <c r="I5100" t="s">
        <v>32</v>
      </c>
      <c r="J5100">
        <v>1</v>
      </c>
      <c r="K5100" t="s">
        <v>32</v>
      </c>
      <c r="L5100">
        <v>0</v>
      </c>
      <c r="M5100" t="s">
        <v>32</v>
      </c>
      <c r="N5100">
        <v>2012</v>
      </c>
      <c r="O5100">
        <v>6863</v>
      </c>
      <c r="P5100">
        <v>19086128</v>
      </c>
      <c r="Q5100">
        <v>2120</v>
      </c>
      <c r="R5100">
        <v>18785638</v>
      </c>
      <c r="S5100">
        <v>42833</v>
      </c>
      <c r="T5100">
        <v>2974369</v>
      </c>
      <c r="U5100">
        <v>4743</v>
      </c>
      <c r="V5100">
        <v>300490</v>
      </c>
      <c r="W5100">
        <v>3.6</v>
      </c>
      <c r="X5100">
        <v>1.3</v>
      </c>
      <c r="Y5100">
        <v>2.8</v>
      </c>
      <c r="Z5100">
        <v>1.2</v>
      </c>
      <c r="AA5100">
        <v>2.2999999999999998</v>
      </c>
      <c r="AB5100">
        <v>1.5</v>
      </c>
      <c r="AC5100">
        <v>4.9000000000000004</v>
      </c>
      <c r="AD5100">
        <v>15.1</v>
      </c>
    </row>
    <row r="5101" spans="1:30" x14ac:dyDescent="0.45">
      <c r="A5101" t="s">
        <v>334</v>
      </c>
      <c r="B5101">
        <v>38900</v>
      </c>
      <c r="C5101" t="s">
        <v>747</v>
      </c>
      <c r="E5101">
        <v>53</v>
      </c>
      <c r="F5101" t="s">
        <v>49</v>
      </c>
      <c r="H5101">
        <v>1</v>
      </c>
      <c r="I5101" t="s">
        <v>32</v>
      </c>
      <c r="J5101">
        <v>1</v>
      </c>
      <c r="K5101" t="s">
        <v>32</v>
      </c>
      <c r="L5101">
        <v>0</v>
      </c>
      <c r="M5101" t="s">
        <v>32</v>
      </c>
      <c r="N5101">
        <v>2012</v>
      </c>
      <c r="O5101">
        <v>20974</v>
      </c>
      <c r="P5101">
        <v>5720845</v>
      </c>
      <c r="Q5101">
        <v>2631</v>
      </c>
      <c r="R5101">
        <v>3618787</v>
      </c>
      <c r="S5101">
        <v>18995</v>
      </c>
      <c r="T5101">
        <v>707925</v>
      </c>
      <c r="U5101">
        <v>18343</v>
      </c>
      <c r="V5101">
        <v>2102058</v>
      </c>
      <c r="W5101">
        <v>3.7</v>
      </c>
      <c r="X5101">
        <v>2.9</v>
      </c>
      <c r="Y5101">
        <v>7.2</v>
      </c>
      <c r="Z5101">
        <v>3.5</v>
      </c>
      <c r="AA5101">
        <v>6.3</v>
      </c>
      <c r="AB5101">
        <v>3.1</v>
      </c>
      <c r="AC5101">
        <v>3.6</v>
      </c>
      <c r="AD5101">
        <v>7.3</v>
      </c>
    </row>
    <row r="5102" spans="1:30" x14ac:dyDescent="0.45">
      <c r="A5102" t="s">
        <v>334</v>
      </c>
      <c r="B5102">
        <v>38900</v>
      </c>
      <c r="C5102" t="s">
        <v>747</v>
      </c>
      <c r="E5102">
        <v>54</v>
      </c>
      <c r="F5102" t="s">
        <v>50</v>
      </c>
      <c r="H5102">
        <v>1</v>
      </c>
      <c r="I5102" t="s">
        <v>32</v>
      </c>
      <c r="J5102">
        <v>1</v>
      </c>
      <c r="K5102" t="s">
        <v>32</v>
      </c>
      <c r="L5102">
        <v>0</v>
      </c>
      <c r="M5102" t="s">
        <v>32</v>
      </c>
      <c r="N5102">
        <v>2012</v>
      </c>
      <c r="O5102">
        <v>38002</v>
      </c>
      <c r="P5102">
        <v>15746531</v>
      </c>
      <c r="Q5102">
        <v>8117</v>
      </c>
      <c r="R5102">
        <v>14631409</v>
      </c>
      <c r="S5102">
        <v>71618</v>
      </c>
      <c r="T5102">
        <v>5496817</v>
      </c>
      <c r="U5102">
        <v>29885</v>
      </c>
      <c r="V5102">
        <v>1115121</v>
      </c>
      <c r="W5102">
        <v>1.6</v>
      </c>
      <c r="X5102">
        <v>2.5</v>
      </c>
      <c r="Y5102">
        <v>2.6</v>
      </c>
      <c r="Z5102">
        <v>2.9</v>
      </c>
      <c r="AA5102">
        <v>2.6</v>
      </c>
      <c r="AB5102">
        <v>2.9</v>
      </c>
      <c r="AC5102">
        <v>2</v>
      </c>
      <c r="AD5102">
        <v>3</v>
      </c>
    </row>
    <row r="5103" spans="1:30" x14ac:dyDescent="0.45">
      <c r="A5103" t="s">
        <v>334</v>
      </c>
      <c r="B5103">
        <v>38900</v>
      </c>
      <c r="C5103" t="s">
        <v>747</v>
      </c>
      <c r="E5103">
        <v>55</v>
      </c>
      <c r="F5103" t="s">
        <v>59</v>
      </c>
      <c r="H5103">
        <v>1</v>
      </c>
      <c r="I5103" t="s">
        <v>32</v>
      </c>
      <c r="J5103">
        <v>1</v>
      </c>
      <c r="K5103" t="s">
        <v>32</v>
      </c>
      <c r="L5103">
        <v>0</v>
      </c>
      <c r="M5103" t="s">
        <v>32</v>
      </c>
      <c r="N5103">
        <v>2012</v>
      </c>
      <c r="O5103">
        <v>414</v>
      </c>
      <c r="P5103">
        <v>2770801</v>
      </c>
      <c r="Q5103">
        <v>414</v>
      </c>
      <c r="R5103">
        <v>2770801</v>
      </c>
      <c r="S5103">
        <v>41053</v>
      </c>
      <c r="T5103">
        <v>3283306</v>
      </c>
      <c r="U5103">
        <v>0</v>
      </c>
      <c r="V5103">
        <v>0</v>
      </c>
      <c r="W5103">
        <v>3.4</v>
      </c>
      <c r="X5103">
        <v>2.9</v>
      </c>
      <c r="Y5103">
        <v>3.5</v>
      </c>
      <c r="Z5103">
        <v>3</v>
      </c>
      <c r="AA5103">
        <v>3.5</v>
      </c>
      <c r="AB5103">
        <v>3.6</v>
      </c>
      <c r="AC5103">
        <v>0</v>
      </c>
      <c r="AD5103">
        <v>0</v>
      </c>
    </row>
    <row r="5104" spans="1:30" x14ac:dyDescent="0.45">
      <c r="A5104" t="s">
        <v>334</v>
      </c>
      <c r="B5104">
        <v>38900</v>
      </c>
      <c r="C5104" t="s">
        <v>747</v>
      </c>
      <c r="E5104">
        <v>56</v>
      </c>
      <c r="F5104" t="s">
        <v>51</v>
      </c>
      <c r="H5104">
        <v>1</v>
      </c>
      <c r="I5104" t="s">
        <v>32</v>
      </c>
      <c r="J5104">
        <v>1</v>
      </c>
      <c r="K5104" t="s">
        <v>32</v>
      </c>
      <c r="L5104">
        <v>0</v>
      </c>
      <c r="M5104" t="s">
        <v>32</v>
      </c>
      <c r="N5104">
        <v>2012</v>
      </c>
      <c r="O5104">
        <v>13165</v>
      </c>
      <c r="P5104">
        <v>4435594</v>
      </c>
      <c r="Q5104">
        <v>3073</v>
      </c>
      <c r="R5104">
        <v>4210311</v>
      </c>
      <c r="S5104">
        <v>56007</v>
      </c>
      <c r="T5104">
        <v>1760160</v>
      </c>
      <c r="U5104">
        <v>10092</v>
      </c>
      <c r="V5104">
        <v>225282</v>
      </c>
      <c r="W5104">
        <v>2.8</v>
      </c>
      <c r="X5104">
        <v>3.4</v>
      </c>
      <c r="Y5104">
        <v>3</v>
      </c>
      <c r="Z5104">
        <v>3.3</v>
      </c>
      <c r="AA5104">
        <v>3.4</v>
      </c>
      <c r="AB5104">
        <v>3.6</v>
      </c>
      <c r="AC5104">
        <v>3.8</v>
      </c>
      <c r="AD5104">
        <v>10.1</v>
      </c>
    </row>
    <row r="5105" spans="1:30" x14ac:dyDescent="0.45">
      <c r="A5105" t="s">
        <v>334</v>
      </c>
      <c r="B5105">
        <v>38900</v>
      </c>
      <c r="C5105" t="s">
        <v>747</v>
      </c>
      <c r="E5105">
        <v>61</v>
      </c>
      <c r="F5105" t="s">
        <v>52</v>
      </c>
      <c r="H5105">
        <v>1</v>
      </c>
      <c r="I5105" t="s">
        <v>32</v>
      </c>
      <c r="J5105">
        <v>1</v>
      </c>
      <c r="K5105" t="s">
        <v>32</v>
      </c>
      <c r="L5105">
        <v>0</v>
      </c>
      <c r="M5105" t="s">
        <v>32</v>
      </c>
      <c r="N5105">
        <v>2012</v>
      </c>
      <c r="O5105">
        <v>5478</v>
      </c>
      <c r="P5105">
        <v>1591734</v>
      </c>
      <c r="Q5105">
        <v>919</v>
      </c>
      <c r="R5105">
        <v>1528340</v>
      </c>
      <c r="S5105">
        <v>28195</v>
      </c>
      <c r="T5105">
        <v>681690</v>
      </c>
      <c r="U5105">
        <v>4559</v>
      </c>
      <c r="V5105">
        <v>63394</v>
      </c>
      <c r="W5105">
        <v>4.7</v>
      </c>
      <c r="X5105">
        <v>1.7</v>
      </c>
      <c r="Y5105">
        <v>7.4</v>
      </c>
      <c r="Z5105">
        <v>1.7</v>
      </c>
      <c r="AA5105">
        <v>2.7</v>
      </c>
      <c r="AB5105">
        <v>1.5</v>
      </c>
      <c r="AC5105">
        <v>5.7</v>
      </c>
      <c r="AD5105">
        <v>13.2</v>
      </c>
    </row>
    <row r="5106" spans="1:30" x14ac:dyDescent="0.45">
      <c r="A5106" t="s">
        <v>334</v>
      </c>
      <c r="B5106">
        <v>38900</v>
      </c>
      <c r="C5106" t="s">
        <v>747</v>
      </c>
      <c r="E5106">
        <v>62</v>
      </c>
      <c r="F5106" t="s">
        <v>53</v>
      </c>
      <c r="H5106">
        <v>1</v>
      </c>
      <c r="I5106" t="s">
        <v>32</v>
      </c>
      <c r="J5106">
        <v>1</v>
      </c>
      <c r="K5106" t="s">
        <v>32</v>
      </c>
      <c r="L5106">
        <v>0</v>
      </c>
      <c r="M5106" t="s">
        <v>32</v>
      </c>
      <c r="N5106">
        <v>2012</v>
      </c>
      <c r="O5106">
        <v>20845</v>
      </c>
      <c r="P5106">
        <v>14648332</v>
      </c>
      <c r="Q5106">
        <v>5895</v>
      </c>
      <c r="R5106">
        <v>14145684</v>
      </c>
      <c r="S5106">
        <v>118470</v>
      </c>
      <c r="T5106">
        <v>5501784</v>
      </c>
      <c r="U5106">
        <v>14950</v>
      </c>
      <c r="V5106">
        <v>502648</v>
      </c>
      <c r="W5106">
        <v>3.1</v>
      </c>
      <c r="X5106">
        <v>2.1</v>
      </c>
      <c r="Y5106">
        <v>5.7</v>
      </c>
      <c r="Z5106">
        <v>2.2000000000000002</v>
      </c>
      <c r="AA5106">
        <v>1.9</v>
      </c>
      <c r="AB5106">
        <v>2.5</v>
      </c>
      <c r="AC5106">
        <v>3</v>
      </c>
      <c r="AD5106">
        <v>10.7</v>
      </c>
    </row>
    <row r="5107" spans="1:30" x14ac:dyDescent="0.45">
      <c r="A5107" t="s">
        <v>334</v>
      </c>
      <c r="B5107">
        <v>38900</v>
      </c>
      <c r="C5107" t="s">
        <v>747</v>
      </c>
      <c r="E5107">
        <v>71</v>
      </c>
      <c r="F5107" t="s">
        <v>54</v>
      </c>
      <c r="H5107">
        <v>1</v>
      </c>
      <c r="I5107" t="s">
        <v>32</v>
      </c>
      <c r="J5107">
        <v>1</v>
      </c>
      <c r="K5107" t="s">
        <v>32</v>
      </c>
      <c r="L5107">
        <v>0</v>
      </c>
      <c r="M5107" t="s">
        <v>32</v>
      </c>
      <c r="N5107">
        <v>2012</v>
      </c>
      <c r="O5107">
        <v>13173</v>
      </c>
      <c r="P5107">
        <v>1294763</v>
      </c>
      <c r="Q5107">
        <v>729</v>
      </c>
      <c r="R5107">
        <v>1065749</v>
      </c>
      <c r="S5107">
        <v>12859</v>
      </c>
      <c r="T5107">
        <v>389798</v>
      </c>
      <c r="U5107">
        <v>12444</v>
      </c>
      <c r="V5107">
        <v>229014</v>
      </c>
      <c r="W5107">
        <v>2.9</v>
      </c>
      <c r="X5107">
        <v>5.9</v>
      </c>
      <c r="Y5107">
        <v>10.199999999999999</v>
      </c>
      <c r="Z5107">
        <v>7.2</v>
      </c>
      <c r="AA5107">
        <v>5.9</v>
      </c>
      <c r="AB5107">
        <v>4.8</v>
      </c>
      <c r="AC5107">
        <v>2.9</v>
      </c>
      <c r="AD5107">
        <v>5.9</v>
      </c>
    </row>
    <row r="5108" spans="1:30" x14ac:dyDescent="0.45">
      <c r="A5108" t="s">
        <v>334</v>
      </c>
      <c r="B5108">
        <v>38900</v>
      </c>
      <c r="C5108" t="s">
        <v>747</v>
      </c>
      <c r="E5108">
        <v>72</v>
      </c>
      <c r="F5108" t="s">
        <v>55</v>
      </c>
      <c r="H5108">
        <v>1</v>
      </c>
      <c r="I5108" t="s">
        <v>32</v>
      </c>
      <c r="J5108">
        <v>1</v>
      </c>
      <c r="K5108" t="s">
        <v>32</v>
      </c>
      <c r="L5108">
        <v>0</v>
      </c>
      <c r="M5108" t="s">
        <v>32</v>
      </c>
      <c r="N5108">
        <v>2012</v>
      </c>
      <c r="O5108">
        <v>6446</v>
      </c>
      <c r="P5108">
        <v>5173318</v>
      </c>
      <c r="Q5108">
        <v>4360</v>
      </c>
      <c r="R5108">
        <v>5031205</v>
      </c>
      <c r="S5108">
        <v>88926</v>
      </c>
      <c r="T5108">
        <v>1434196</v>
      </c>
      <c r="U5108">
        <v>2086</v>
      </c>
      <c r="V5108">
        <v>142112</v>
      </c>
      <c r="W5108">
        <v>4.4000000000000004</v>
      </c>
      <c r="X5108">
        <v>4.3</v>
      </c>
      <c r="Y5108">
        <v>4.8</v>
      </c>
      <c r="Z5108">
        <v>4.4000000000000004</v>
      </c>
      <c r="AA5108">
        <v>5.6</v>
      </c>
      <c r="AB5108">
        <v>4.7</v>
      </c>
      <c r="AC5108">
        <v>7.7</v>
      </c>
      <c r="AD5108">
        <v>23.1</v>
      </c>
    </row>
    <row r="5109" spans="1:30" x14ac:dyDescent="0.45">
      <c r="A5109" t="s">
        <v>334</v>
      </c>
      <c r="B5109">
        <v>38900</v>
      </c>
      <c r="C5109" t="s">
        <v>747</v>
      </c>
      <c r="E5109">
        <v>81</v>
      </c>
      <c r="F5109" t="s">
        <v>56</v>
      </c>
      <c r="G5109" t="s">
        <v>57</v>
      </c>
      <c r="H5109">
        <v>1</v>
      </c>
      <c r="I5109" t="s">
        <v>32</v>
      </c>
      <c r="J5109">
        <v>1</v>
      </c>
      <c r="K5109" t="s">
        <v>32</v>
      </c>
      <c r="L5109">
        <v>0</v>
      </c>
      <c r="M5109" t="s">
        <v>32</v>
      </c>
      <c r="N5109">
        <v>2012</v>
      </c>
      <c r="O5109">
        <v>20425</v>
      </c>
      <c r="P5109">
        <v>2186733</v>
      </c>
      <c r="Q5109">
        <v>2626</v>
      </c>
      <c r="R5109">
        <v>1711637</v>
      </c>
      <c r="S5109">
        <v>18272</v>
      </c>
      <c r="T5109">
        <v>526632</v>
      </c>
      <c r="U5109">
        <v>17799</v>
      </c>
      <c r="V5109">
        <v>475097</v>
      </c>
      <c r="W5109">
        <v>2.7</v>
      </c>
      <c r="X5109">
        <v>3.2</v>
      </c>
      <c r="Y5109">
        <v>6.3</v>
      </c>
      <c r="Z5109">
        <v>4.4000000000000004</v>
      </c>
      <c r="AA5109">
        <v>6.4</v>
      </c>
      <c r="AB5109">
        <v>5.5</v>
      </c>
      <c r="AC5109">
        <v>3.1</v>
      </c>
      <c r="AD5109">
        <v>5.6</v>
      </c>
    </row>
    <row r="5110" spans="1:30" x14ac:dyDescent="0.45">
      <c r="A5110" t="s">
        <v>334</v>
      </c>
      <c r="B5110">
        <v>38900</v>
      </c>
      <c r="C5110" t="s">
        <v>747</v>
      </c>
      <c r="E5110">
        <v>99</v>
      </c>
      <c r="F5110" t="s">
        <v>76</v>
      </c>
      <c r="H5110">
        <v>1</v>
      </c>
      <c r="I5110" t="s">
        <v>32</v>
      </c>
      <c r="J5110">
        <v>1</v>
      </c>
      <c r="K5110" t="s">
        <v>32</v>
      </c>
      <c r="L5110">
        <v>0</v>
      </c>
      <c r="M5110" t="s">
        <v>32</v>
      </c>
      <c r="N5110">
        <v>2012</v>
      </c>
      <c r="O5110">
        <v>65</v>
      </c>
      <c r="P5110">
        <v>5243</v>
      </c>
      <c r="Q5110">
        <v>65</v>
      </c>
      <c r="R5110">
        <v>5243</v>
      </c>
      <c r="S5110">
        <v>88</v>
      </c>
      <c r="T5110">
        <v>1016</v>
      </c>
      <c r="U5110">
        <v>0</v>
      </c>
      <c r="V5110">
        <v>0</v>
      </c>
      <c r="W5110">
        <v>35.6</v>
      </c>
      <c r="X5110">
        <v>31.1</v>
      </c>
      <c r="Y5110">
        <v>37.1</v>
      </c>
      <c r="Z5110">
        <v>32.4</v>
      </c>
      <c r="AA5110">
        <v>40.4</v>
      </c>
      <c r="AB5110">
        <v>32.299999999999997</v>
      </c>
      <c r="AC5110">
        <v>0</v>
      </c>
      <c r="AD5110">
        <v>0</v>
      </c>
    </row>
    <row r="5111" spans="1:30" x14ac:dyDescent="0.45">
      <c r="A5111" t="s">
        <v>335</v>
      </c>
      <c r="B5111">
        <v>38940</v>
      </c>
      <c r="C5111" t="s">
        <v>748</v>
      </c>
      <c r="E5111">
        <v>0</v>
      </c>
      <c r="F5111" t="s">
        <v>31</v>
      </c>
      <c r="H5111">
        <v>1</v>
      </c>
      <c r="I5111" t="s">
        <v>32</v>
      </c>
      <c r="J5111">
        <v>1</v>
      </c>
      <c r="K5111" t="s">
        <v>32</v>
      </c>
      <c r="L5111">
        <v>0</v>
      </c>
      <c r="M5111" t="s">
        <v>32</v>
      </c>
      <c r="N5111">
        <v>2012</v>
      </c>
      <c r="O5111">
        <v>42624</v>
      </c>
      <c r="P5111">
        <v>20758003</v>
      </c>
      <c r="Q5111">
        <v>8225</v>
      </c>
      <c r="R5111">
        <v>19451237</v>
      </c>
      <c r="S5111">
        <v>97118</v>
      </c>
      <c r="T5111">
        <v>3444611</v>
      </c>
      <c r="U5111">
        <v>34399</v>
      </c>
      <c r="V5111">
        <v>1306766</v>
      </c>
      <c r="W5111">
        <v>2</v>
      </c>
      <c r="X5111">
        <v>3.4</v>
      </c>
      <c r="Y5111">
        <v>6.7</v>
      </c>
      <c r="Z5111">
        <v>3.9</v>
      </c>
      <c r="AA5111">
        <v>3.4</v>
      </c>
      <c r="AB5111">
        <v>4.5</v>
      </c>
      <c r="AC5111">
        <v>2.4</v>
      </c>
      <c r="AD5111">
        <v>8.1999999999999993</v>
      </c>
    </row>
    <row r="5112" spans="1:30" x14ac:dyDescent="0.45">
      <c r="A5112" t="s">
        <v>335</v>
      </c>
      <c r="B5112">
        <v>38940</v>
      </c>
      <c r="C5112" t="s">
        <v>748</v>
      </c>
      <c r="E5112">
        <v>11</v>
      </c>
      <c r="F5112" t="s">
        <v>33</v>
      </c>
      <c r="G5112" t="s">
        <v>34</v>
      </c>
      <c r="H5112">
        <v>1</v>
      </c>
      <c r="I5112" t="s">
        <v>32</v>
      </c>
      <c r="J5112">
        <v>1</v>
      </c>
      <c r="K5112" t="s">
        <v>32</v>
      </c>
      <c r="L5112">
        <v>0</v>
      </c>
      <c r="M5112" t="s">
        <v>32</v>
      </c>
      <c r="N5112">
        <v>2012</v>
      </c>
      <c r="O5112">
        <v>521</v>
      </c>
      <c r="P5112">
        <v>98006</v>
      </c>
      <c r="Q5112">
        <v>14</v>
      </c>
      <c r="R5112">
        <v>84187</v>
      </c>
      <c r="S5112">
        <v>513</v>
      </c>
      <c r="T5112">
        <v>15720</v>
      </c>
      <c r="U5112">
        <v>507</v>
      </c>
      <c r="V5112">
        <v>13820</v>
      </c>
      <c r="W5112">
        <v>17.3</v>
      </c>
      <c r="X5112">
        <v>8</v>
      </c>
      <c r="Y5112">
        <v>31</v>
      </c>
      <c r="Z5112">
        <v>7.9</v>
      </c>
      <c r="AA5112">
        <v>8</v>
      </c>
      <c r="AB5112">
        <v>7.4</v>
      </c>
      <c r="AC5112">
        <v>17</v>
      </c>
      <c r="AD5112">
        <v>28.3</v>
      </c>
    </row>
    <row r="5113" spans="1:30" x14ac:dyDescent="0.45">
      <c r="A5113" t="s">
        <v>335</v>
      </c>
      <c r="B5113">
        <v>38940</v>
      </c>
      <c r="C5113" t="s">
        <v>748</v>
      </c>
      <c r="E5113">
        <v>21</v>
      </c>
      <c r="F5113" t="s">
        <v>35</v>
      </c>
      <c r="H5113">
        <v>1</v>
      </c>
      <c r="I5113" t="s">
        <v>32</v>
      </c>
      <c r="J5113">
        <v>1</v>
      </c>
      <c r="K5113" t="s">
        <v>32</v>
      </c>
      <c r="L5113">
        <v>0</v>
      </c>
      <c r="M5113" t="s">
        <v>32</v>
      </c>
      <c r="N5113">
        <v>2012</v>
      </c>
      <c r="O5113">
        <v>40</v>
      </c>
      <c r="P5113">
        <v>25150</v>
      </c>
      <c r="Q5113">
        <v>9</v>
      </c>
      <c r="R5113">
        <v>23220</v>
      </c>
      <c r="S5113">
        <v>64</v>
      </c>
      <c r="T5113">
        <v>3742</v>
      </c>
      <c r="U5113">
        <v>31</v>
      </c>
      <c r="W5113">
        <v>92</v>
      </c>
      <c r="X5113">
        <v>11.6</v>
      </c>
      <c r="Y5113">
        <v>41</v>
      </c>
      <c r="Z5113">
        <v>7.4</v>
      </c>
      <c r="AA5113">
        <v>8.5</v>
      </c>
      <c r="AB5113">
        <v>6.8</v>
      </c>
      <c r="AC5113">
        <v>115.7</v>
      </c>
    </row>
    <row r="5114" spans="1:30" x14ac:dyDescent="0.45">
      <c r="A5114" t="s">
        <v>335</v>
      </c>
      <c r="B5114">
        <v>38940</v>
      </c>
      <c r="C5114" t="s">
        <v>748</v>
      </c>
      <c r="E5114">
        <v>22</v>
      </c>
      <c r="F5114" t="s">
        <v>36</v>
      </c>
      <c r="H5114">
        <v>1</v>
      </c>
      <c r="I5114" t="s">
        <v>32</v>
      </c>
      <c r="J5114">
        <v>1</v>
      </c>
      <c r="K5114" t="s">
        <v>32</v>
      </c>
      <c r="L5114">
        <v>0</v>
      </c>
      <c r="M5114" t="s">
        <v>32</v>
      </c>
      <c r="N5114">
        <v>2012</v>
      </c>
      <c r="O5114">
        <v>28</v>
      </c>
      <c r="Q5114">
        <v>18</v>
      </c>
      <c r="U5114">
        <v>10</v>
      </c>
      <c r="W5114">
        <v>40.1</v>
      </c>
      <c r="Y5114">
        <v>62.5</v>
      </c>
      <c r="AC5114">
        <v>51.6</v>
      </c>
    </row>
    <row r="5115" spans="1:30" x14ac:dyDescent="0.45">
      <c r="A5115" t="s">
        <v>335</v>
      </c>
      <c r="B5115">
        <v>38940</v>
      </c>
      <c r="C5115" t="s">
        <v>748</v>
      </c>
      <c r="E5115">
        <v>23</v>
      </c>
      <c r="F5115" t="s">
        <v>37</v>
      </c>
      <c r="H5115">
        <v>1</v>
      </c>
      <c r="I5115" t="s">
        <v>32</v>
      </c>
      <c r="J5115">
        <v>1</v>
      </c>
      <c r="K5115" t="s">
        <v>32</v>
      </c>
      <c r="L5115">
        <v>0</v>
      </c>
      <c r="M5115" t="s">
        <v>32</v>
      </c>
      <c r="N5115">
        <v>2012</v>
      </c>
      <c r="O5115">
        <v>4393</v>
      </c>
      <c r="P5115">
        <v>1111936</v>
      </c>
      <c r="Q5115">
        <v>1257</v>
      </c>
      <c r="R5115">
        <v>966979</v>
      </c>
      <c r="S5115">
        <v>7868</v>
      </c>
      <c r="T5115">
        <v>230516</v>
      </c>
      <c r="U5115">
        <v>3135</v>
      </c>
      <c r="V5115">
        <v>144957</v>
      </c>
      <c r="W5115">
        <v>7.2</v>
      </c>
      <c r="X5115">
        <v>20.2</v>
      </c>
      <c r="Y5115">
        <v>11.7</v>
      </c>
      <c r="Z5115">
        <v>23.2</v>
      </c>
      <c r="AA5115">
        <v>24.9</v>
      </c>
      <c r="AB5115">
        <v>25.9</v>
      </c>
      <c r="AC5115">
        <v>10.7</v>
      </c>
      <c r="AD5115">
        <v>22.2</v>
      </c>
    </row>
    <row r="5116" spans="1:30" x14ac:dyDescent="0.45">
      <c r="A5116" t="s">
        <v>335</v>
      </c>
      <c r="B5116">
        <v>38940</v>
      </c>
      <c r="C5116" t="s">
        <v>748</v>
      </c>
      <c r="E5116" t="s">
        <v>38</v>
      </c>
      <c r="F5116" t="s">
        <v>39</v>
      </c>
      <c r="H5116">
        <v>1</v>
      </c>
      <c r="I5116" t="s">
        <v>32</v>
      </c>
      <c r="J5116">
        <v>1</v>
      </c>
      <c r="K5116" t="s">
        <v>32</v>
      </c>
      <c r="L5116">
        <v>0</v>
      </c>
      <c r="M5116" t="s">
        <v>32</v>
      </c>
      <c r="N5116">
        <v>2012</v>
      </c>
      <c r="O5116">
        <v>666</v>
      </c>
      <c r="P5116">
        <v>1716335</v>
      </c>
      <c r="Q5116">
        <v>292</v>
      </c>
      <c r="R5116">
        <v>1698022</v>
      </c>
      <c r="S5116">
        <v>4873</v>
      </c>
      <c r="T5116">
        <v>240775</v>
      </c>
      <c r="U5116">
        <v>374</v>
      </c>
      <c r="V5116">
        <v>18313</v>
      </c>
      <c r="W5116">
        <v>11.9</v>
      </c>
      <c r="X5116">
        <v>6.3</v>
      </c>
      <c r="Y5116">
        <v>12.9</v>
      </c>
      <c r="Z5116">
        <v>6.4</v>
      </c>
      <c r="AA5116">
        <v>11.7</v>
      </c>
      <c r="AB5116">
        <v>11</v>
      </c>
      <c r="AC5116">
        <v>18.3</v>
      </c>
      <c r="AD5116">
        <v>33.200000000000003</v>
      </c>
    </row>
    <row r="5117" spans="1:30" x14ac:dyDescent="0.45">
      <c r="A5117" t="s">
        <v>335</v>
      </c>
      <c r="B5117">
        <v>38940</v>
      </c>
      <c r="C5117" t="s">
        <v>748</v>
      </c>
      <c r="E5117">
        <v>42</v>
      </c>
      <c r="F5117" t="s">
        <v>40</v>
      </c>
      <c r="H5117">
        <v>1</v>
      </c>
      <c r="I5117" t="s">
        <v>32</v>
      </c>
      <c r="J5117">
        <v>1</v>
      </c>
      <c r="K5117" t="s">
        <v>32</v>
      </c>
      <c r="L5117">
        <v>0</v>
      </c>
      <c r="M5117" t="s">
        <v>32</v>
      </c>
      <c r="N5117">
        <v>2012</v>
      </c>
      <c r="O5117">
        <v>1035</v>
      </c>
      <c r="P5117">
        <v>1718668</v>
      </c>
      <c r="Q5117">
        <v>413</v>
      </c>
      <c r="R5117">
        <v>1647981</v>
      </c>
      <c r="S5117">
        <v>3140</v>
      </c>
      <c r="T5117">
        <v>119999</v>
      </c>
      <c r="U5117">
        <v>622</v>
      </c>
      <c r="W5117">
        <v>9.3000000000000007</v>
      </c>
      <c r="X5117">
        <v>18.100000000000001</v>
      </c>
      <c r="Y5117">
        <v>21.6</v>
      </c>
      <c r="Z5117">
        <v>19.100000000000001</v>
      </c>
      <c r="AA5117">
        <v>26.3</v>
      </c>
      <c r="AB5117">
        <v>30.3</v>
      </c>
      <c r="AC5117">
        <v>12.3</v>
      </c>
    </row>
    <row r="5118" spans="1:30" x14ac:dyDescent="0.45">
      <c r="A5118" t="s">
        <v>335</v>
      </c>
      <c r="B5118">
        <v>38940</v>
      </c>
      <c r="C5118" t="s">
        <v>748</v>
      </c>
      <c r="E5118" t="s">
        <v>41</v>
      </c>
      <c r="F5118" t="s">
        <v>42</v>
      </c>
      <c r="H5118">
        <v>1</v>
      </c>
      <c r="I5118" t="s">
        <v>32</v>
      </c>
      <c r="J5118">
        <v>1</v>
      </c>
      <c r="K5118" t="s">
        <v>32</v>
      </c>
      <c r="L5118">
        <v>0</v>
      </c>
      <c r="M5118" t="s">
        <v>32</v>
      </c>
      <c r="N5118">
        <v>2012</v>
      </c>
      <c r="O5118">
        <v>3866</v>
      </c>
      <c r="P5118">
        <v>6853953</v>
      </c>
      <c r="Q5118">
        <v>940</v>
      </c>
      <c r="R5118">
        <v>6711036</v>
      </c>
      <c r="S5118">
        <v>19464</v>
      </c>
      <c r="T5118">
        <v>545122</v>
      </c>
      <c r="U5118">
        <v>2926</v>
      </c>
      <c r="V5118">
        <v>142917</v>
      </c>
      <c r="W5118">
        <v>9.6999999999999993</v>
      </c>
      <c r="X5118">
        <v>4.0999999999999996</v>
      </c>
      <c r="Y5118">
        <v>11.3</v>
      </c>
      <c r="Z5118">
        <v>4.3</v>
      </c>
      <c r="AA5118">
        <v>3.1</v>
      </c>
      <c r="AB5118">
        <v>3.7</v>
      </c>
      <c r="AC5118">
        <v>10.9</v>
      </c>
      <c r="AD5118">
        <v>13</v>
      </c>
    </row>
    <row r="5119" spans="1:30" x14ac:dyDescent="0.45">
      <c r="A5119" t="s">
        <v>335</v>
      </c>
      <c r="B5119">
        <v>38940</v>
      </c>
      <c r="C5119" t="s">
        <v>748</v>
      </c>
      <c r="E5119" t="s">
        <v>43</v>
      </c>
      <c r="F5119" t="s">
        <v>44</v>
      </c>
      <c r="G5119" t="s">
        <v>45</v>
      </c>
      <c r="H5119">
        <v>1</v>
      </c>
      <c r="I5119" t="s">
        <v>32</v>
      </c>
      <c r="J5119">
        <v>1</v>
      </c>
      <c r="K5119" t="s">
        <v>32</v>
      </c>
      <c r="L5119">
        <v>0</v>
      </c>
      <c r="M5119" t="s">
        <v>32</v>
      </c>
      <c r="N5119">
        <v>2012</v>
      </c>
      <c r="O5119">
        <v>1762</v>
      </c>
      <c r="P5119">
        <v>430075</v>
      </c>
      <c r="Q5119">
        <v>278</v>
      </c>
      <c r="R5119">
        <v>353581</v>
      </c>
      <c r="S5119">
        <v>2434</v>
      </c>
      <c r="T5119">
        <v>93444</v>
      </c>
      <c r="U5119">
        <v>1483</v>
      </c>
      <c r="V5119">
        <v>76494</v>
      </c>
      <c r="W5119">
        <v>13.5</v>
      </c>
      <c r="X5119">
        <v>12.7</v>
      </c>
      <c r="Y5119">
        <v>32</v>
      </c>
      <c r="Z5119">
        <v>14.2</v>
      </c>
      <c r="AA5119">
        <v>9.6</v>
      </c>
      <c r="AB5119">
        <v>7.1</v>
      </c>
      <c r="AC5119">
        <v>12.1</v>
      </c>
      <c r="AD5119">
        <v>18.5</v>
      </c>
    </row>
    <row r="5120" spans="1:30" x14ac:dyDescent="0.45">
      <c r="A5120" t="s">
        <v>335</v>
      </c>
      <c r="B5120">
        <v>38940</v>
      </c>
      <c r="C5120" t="s">
        <v>748</v>
      </c>
      <c r="E5120">
        <v>51</v>
      </c>
      <c r="F5120" t="s">
        <v>46</v>
      </c>
      <c r="H5120">
        <v>1</v>
      </c>
      <c r="I5120" t="s">
        <v>32</v>
      </c>
      <c r="J5120">
        <v>1</v>
      </c>
      <c r="K5120" t="s">
        <v>32</v>
      </c>
      <c r="L5120">
        <v>0</v>
      </c>
      <c r="M5120" t="s">
        <v>32</v>
      </c>
      <c r="N5120">
        <v>2012</v>
      </c>
      <c r="O5120">
        <v>476</v>
      </c>
      <c r="P5120">
        <v>426632</v>
      </c>
      <c r="Q5120">
        <v>63</v>
      </c>
      <c r="R5120">
        <v>414552</v>
      </c>
      <c r="S5120">
        <v>2475</v>
      </c>
      <c r="T5120">
        <v>112200</v>
      </c>
      <c r="U5120">
        <v>413</v>
      </c>
      <c r="V5120">
        <v>12080</v>
      </c>
      <c r="W5120">
        <v>23.7</v>
      </c>
      <c r="X5120">
        <v>16.2</v>
      </c>
      <c r="Y5120">
        <v>21.5</v>
      </c>
      <c r="Z5120">
        <v>16.3</v>
      </c>
      <c r="AA5120">
        <v>33.799999999999997</v>
      </c>
      <c r="AB5120">
        <v>27.3</v>
      </c>
      <c r="AC5120">
        <v>25.3</v>
      </c>
      <c r="AD5120">
        <v>37.1</v>
      </c>
    </row>
    <row r="5121" spans="1:30" x14ac:dyDescent="0.45">
      <c r="A5121" t="s">
        <v>335</v>
      </c>
      <c r="B5121">
        <v>38940</v>
      </c>
      <c r="C5121" t="s">
        <v>748</v>
      </c>
      <c r="E5121">
        <v>52</v>
      </c>
      <c r="F5121" t="s">
        <v>47</v>
      </c>
      <c r="G5121" t="s">
        <v>48</v>
      </c>
      <c r="H5121">
        <v>1</v>
      </c>
      <c r="I5121" t="s">
        <v>32</v>
      </c>
      <c r="J5121">
        <v>1</v>
      </c>
      <c r="K5121" t="s">
        <v>32</v>
      </c>
      <c r="L5121">
        <v>0</v>
      </c>
      <c r="M5121" t="s">
        <v>32</v>
      </c>
      <c r="N5121">
        <v>2012</v>
      </c>
      <c r="O5121">
        <v>1718</v>
      </c>
      <c r="P5121">
        <v>746778</v>
      </c>
      <c r="Q5121">
        <v>320</v>
      </c>
      <c r="R5121">
        <v>669549</v>
      </c>
      <c r="S5121">
        <v>3028</v>
      </c>
      <c r="T5121">
        <v>176503</v>
      </c>
      <c r="U5121">
        <v>1398</v>
      </c>
      <c r="V5121">
        <v>77230</v>
      </c>
      <c r="W5121">
        <v>10.8</v>
      </c>
      <c r="X5121">
        <v>7.8</v>
      </c>
      <c r="Y5121">
        <v>22.8</v>
      </c>
      <c r="Z5121">
        <v>8.8000000000000007</v>
      </c>
      <c r="AA5121">
        <v>8.6999999999999993</v>
      </c>
      <c r="AB5121">
        <v>9.1</v>
      </c>
      <c r="AC5121">
        <v>11.3</v>
      </c>
      <c r="AD5121">
        <v>21.3</v>
      </c>
    </row>
    <row r="5122" spans="1:30" x14ac:dyDescent="0.45">
      <c r="A5122" t="s">
        <v>335</v>
      </c>
      <c r="B5122">
        <v>38940</v>
      </c>
      <c r="C5122" t="s">
        <v>748</v>
      </c>
      <c r="E5122">
        <v>53</v>
      </c>
      <c r="F5122" t="s">
        <v>49</v>
      </c>
      <c r="H5122">
        <v>1</v>
      </c>
      <c r="I5122" t="s">
        <v>32</v>
      </c>
      <c r="J5122">
        <v>1</v>
      </c>
      <c r="K5122" t="s">
        <v>32</v>
      </c>
      <c r="L5122">
        <v>0</v>
      </c>
      <c r="M5122" t="s">
        <v>32</v>
      </c>
      <c r="N5122">
        <v>2012</v>
      </c>
      <c r="O5122">
        <v>5051</v>
      </c>
      <c r="P5122">
        <v>644040</v>
      </c>
      <c r="Q5122">
        <v>532</v>
      </c>
      <c r="R5122">
        <v>399955</v>
      </c>
      <c r="S5122">
        <v>2219</v>
      </c>
      <c r="T5122">
        <v>80616</v>
      </c>
      <c r="U5122">
        <v>4519</v>
      </c>
      <c r="V5122">
        <v>244085</v>
      </c>
      <c r="W5122">
        <v>11</v>
      </c>
      <c r="X5122">
        <v>24.6</v>
      </c>
      <c r="Y5122">
        <v>28.6</v>
      </c>
      <c r="Z5122">
        <v>28.8</v>
      </c>
      <c r="AA5122">
        <v>16</v>
      </c>
      <c r="AB5122">
        <v>14.7</v>
      </c>
      <c r="AC5122">
        <v>11.8</v>
      </c>
      <c r="AD5122">
        <v>26.8</v>
      </c>
    </row>
    <row r="5123" spans="1:30" x14ac:dyDescent="0.45">
      <c r="A5123" t="s">
        <v>335</v>
      </c>
      <c r="B5123">
        <v>38940</v>
      </c>
      <c r="C5123" t="s">
        <v>748</v>
      </c>
      <c r="E5123">
        <v>54</v>
      </c>
      <c r="F5123" t="s">
        <v>50</v>
      </c>
      <c r="H5123">
        <v>1</v>
      </c>
      <c r="I5123" t="s">
        <v>32</v>
      </c>
      <c r="J5123">
        <v>1</v>
      </c>
      <c r="K5123" t="s">
        <v>32</v>
      </c>
      <c r="L5123">
        <v>0</v>
      </c>
      <c r="M5123" t="s">
        <v>32</v>
      </c>
      <c r="N5123">
        <v>2012</v>
      </c>
      <c r="O5123">
        <v>5139</v>
      </c>
      <c r="P5123">
        <v>886840</v>
      </c>
      <c r="Q5123">
        <v>1059</v>
      </c>
      <c r="R5123">
        <v>770579</v>
      </c>
      <c r="S5123">
        <v>4830</v>
      </c>
      <c r="T5123">
        <v>273786</v>
      </c>
      <c r="U5123">
        <v>4079</v>
      </c>
      <c r="V5123">
        <v>116261</v>
      </c>
      <c r="W5123">
        <v>4.3</v>
      </c>
      <c r="X5123">
        <v>17.100000000000001</v>
      </c>
      <c r="Y5123">
        <v>9</v>
      </c>
      <c r="Z5123">
        <v>21.1</v>
      </c>
      <c r="AA5123">
        <v>13.2</v>
      </c>
      <c r="AB5123">
        <v>24.7</v>
      </c>
      <c r="AC5123">
        <v>5.6</v>
      </c>
      <c r="AD5123">
        <v>11.4</v>
      </c>
    </row>
    <row r="5124" spans="1:30" x14ac:dyDescent="0.45">
      <c r="A5124" t="s">
        <v>335</v>
      </c>
      <c r="B5124">
        <v>38940</v>
      </c>
      <c r="C5124" t="s">
        <v>748</v>
      </c>
      <c r="E5124">
        <v>55</v>
      </c>
      <c r="F5124" t="s">
        <v>59</v>
      </c>
      <c r="H5124">
        <v>1</v>
      </c>
      <c r="I5124" t="s">
        <v>32</v>
      </c>
      <c r="J5124">
        <v>1</v>
      </c>
      <c r="K5124" t="s">
        <v>32</v>
      </c>
      <c r="L5124">
        <v>0</v>
      </c>
      <c r="M5124" t="s">
        <v>32</v>
      </c>
      <c r="N5124">
        <v>2012</v>
      </c>
      <c r="O5124">
        <v>26</v>
      </c>
      <c r="P5124">
        <v>55286</v>
      </c>
      <c r="Q5124">
        <v>26</v>
      </c>
      <c r="R5124">
        <v>55286</v>
      </c>
      <c r="S5124">
        <v>605</v>
      </c>
      <c r="T5124">
        <v>35271</v>
      </c>
      <c r="U5124">
        <v>0</v>
      </c>
      <c r="V5124">
        <v>0</v>
      </c>
      <c r="W5124">
        <v>0</v>
      </c>
      <c r="X5124">
        <v>0.4</v>
      </c>
      <c r="Y5124">
        <v>0</v>
      </c>
      <c r="Z5124">
        <v>0.4</v>
      </c>
      <c r="AA5124">
        <v>3.4</v>
      </c>
      <c r="AB5124">
        <v>3</v>
      </c>
      <c r="AC5124">
        <v>0</v>
      </c>
      <c r="AD5124">
        <v>0</v>
      </c>
    </row>
    <row r="5125" spans="1:30" x14ac:dyDescent="0.45">
      <c r="A5125" t="s">
        <v>335</v>
      </c>
      <c r="B5125">
        <v>38940</v>
      </c>
      <c r="C5125" t="s">
        <v>748</v>
      </c>
      <c r="E5125">
        <v>56</v>
      </c>
      <c r="F5125" t="s">
        <v>51</v>
      </c>
      <c r="H5125">
        <v>1</v>
      </c>
      <c r="I5125" t="s">
        <v>32</v>
      </c>
      <c r="J5125">
        <v>1</v>
      </c>
      <c r="K5125" t="s">
        <v>32</v>
      </c>
      <c r="L5125">
        <v>0</v>
      </c>
      <c r="M5125" t="s">
        <v>32</v>
      </c>
      <c r="N5125">
        <v>2012</v>
      </c>
      <c r="O5125">
        <v>4554</v>
      </c>
      <c r="P5125">
        <v>506608</v>
      </c>
      <c r="Q5125">
        <v>765</v>
      </c>
      <c r="R5125">
        <v>440735</v>
      </c>
      <c r="S5125">
        <v>8120</v>
      </c>
      <c r="T5125">
        <v>201318</v>
      </c>
      <c r="U5125">
        <v>3789</v>
      </c>
      <c r="V5125">
        <v>65873</v>
      </c>
      <c r="W5125">
        <v>7.1</v>
      </c>
      <c r="X5125">
        <v>7.4</v>
      </c>
      <c r="Y5125">
        <v>15.8</v>
      </c>
      <c r="Z5125">
        <v>9.8000000000000007</v>
      </c>
      <c r="AA5125">
        <v>7.2</v>
      </c>
      <c r="AB5125">
        <v>6.3</v>
      </c>
      <c r="AC5125">
        <v>7.8</v>
      </c>
      <c r="AD5125">
        <v>10.199999999999999</v>
      </c>
    </row>
    <row r="5126" spans="1:30" x14ac:dyDescent="0.45">
      <c r="A5126" t="s">
        <v>335</v>
      </c>
      <c r="B5126">
        <v>38940</v>
      </c>
      <c r="C5126" t="s">
        <v>748</v>
      </c>
      <c r="E5126">
        <v>61</v>
      </c>
      <c r="F5126" t="s">
        <v>52</v>
      </c>
      <c r="H5126">
        <v>1</v>
      </c>
      <c r="I5126" t="s">
        <v>32</v>
      </c>
      <c r="J5126">
        <v>1</v>
      </c>
      <c r="K5126" t="s">
        <v>32</v>
      </c>
      <c r="L5126">
        <v>0</v>
      </c>
      <c r="M5126" t="s">
        <v>32</v>
      </c>
      <c r="N5126">
        <v>2012</v>
      </c>
      <c r="O5126">
        <v>662</v>
      </c>
      <c r="P5126">
        <v>116287</v>
      </c>
      <c r="Q5126">
        <v>89</v>
      </c>
      <c r="R5126">
        <v>109032</v>
      </c>
      <c r="S5126">
        <v>1774</v>
      </c>
      <c r="T5126">
        <v>41770</v>
      </c>
      <c r="U5126">
        <v>573</v>
      </c>
      <c r="V5126">
        <v>7255</v>
      </c>
      <c r="W5126">
        <v>16.3</v>
      </c>
      <c r="X5126">
        <v>16.399999999999999</v>
      </c>
      <c r="Y5126">
        <v>23.9</v>
      </c>
      <c r="Z5126">
        <v>18.399999999999999</v>
      </c>
      <c r="AA5126">
        <v>16.399999999999999</v>
      </c>
      <c r="AB5126">
        <v>19.100000000000001</v>
      </c>
      <c r="AC5126">
        <v>16.3</v>
      </c>
      <c r="AD5126">
        <v>27.2</v>
      </c>
    </row>
    <row r="5127" spans="1:30" x14ac:dyDescent="0.45">
      <c r="A5127" t="s">
        <v>335</v>
      </c>
      <c r="B5127">
        <v>38940</v>
      </c>
      <c r="C5127" t="s">
        <v>748</v>
      </c>
      <c r="E5127">
        <v>62</v>
      </c>
      <c r="F5127" t="s">
        <v>53</v>
      </c>
      <c r="H5127">
        <v>1</v>
      </c>
      <c r="I5127" t="s">
        <v>32</v>
      </c>
      <c r="J5127">
        <v>1</v>
      </c>
      <c r="K5127" t="s">
        <v>32</v>
      </c>
      <c r="L5127">
        <v>0</v>
      </c>
      <c r="M5127" t="s">
        <v>32</v>
      </c>
      <c r="N5127">
        <v>2012</v>
      </c>
      <c r="O5127">
        <v>4045</v>
      </c>
      <c r="P5127">
        <v>2301298</v>
      </c>
      <c r="Q5127">
        <v>855</v>
      </c>
      <c r="R5127">
        <v>2190476</v>
      </c>
      <c r="S5127">
        <v>16327</v>
      </c>
      <c r="T5127">
        <v>775058</v>
      </c>
      <c r="U5127">
        <v>3190</v>
      </c>
      <c r="V5127">
        <v>110822</v>
      </c>
      <c r="W5127">
        <v>3</v>
      </c>
      <c r="X5127">
        <v>11.2</v>
      </c>
      <c r="Y5127">
        <v>15.8</v>
      </c>
      <c r="Z5127">
        <v>12.4</v>
      </c>
      <c r="AA5127">
        <v>6.6</v>
      </c>
      <c r="AB5127">
        <v>10.6</v>
      </c>
      <c r="AC5127">
        <v>4.5</v>
      </c>
      <c r="AD5127">
        <v>23.7</v>
      </c>
    </row>
    <row r="5128" spans="1:30" x14ac:dyDescent="0.45">
      <c r="A5128" t="s">
        <v>335</v>
      </c>
      <c r="B5128">
        <v>38940</v>
      </c>
      <c r="C5128" t="s">
        <v>748</v>
      </c>
      <c r="E5128">
        <v>71</v>
      </c>
      <c r="F5128" t="s">
        <v>54</v>
      </c>
      <c r="H5128">
        <v>1</v>
      </c>
      <c r="I5128" t="s">
        <v>32</v>
      </c>
      <c r="J5128">
        <v>1</v>
      </c>
      <c r="K5128" t="s">
        <v>32</v>
      </c>
      <c r="L5128">
        <v>0</v>
      </c>
      <c r="M5128" t="s">
        <v>32</v>
      </c>
      <c r="N5128">
        <v>2012</v>
      </c>
      <c r="O5128">
        <v>1556</v>
      </c>
      <c r="P5128">
        <v>331648</v>
      </c>
      <c r="Q5128">
        <v>198</v>
      </c>
      <c r="R5128">
        <v>297352</v>
      </c>
      <c r="S5128">
        <v>4219</v>
      </c>
      <c r="T5128">
        <v>96908</v>
      </c>
      <c r="U5128">
        <v>1358</v>
      </c>
      <c r="V5128">
        <v>34296</v>
      </c>
      <c r="W5128">
        <v>13.3</v>
      </c>
      <c r="X5128">
        <v>15.7</v>
      </c>
      <c r="Y5128">
        <v>15.3</v>
      </c>
      <c r="Z5128">
        <v>18.7</v>
      </c>
      <c r="AA5128">
        <v>20.2</v>
      </c>
      <c r="AB5128">
        <v>26.4</v>
      </c>
      <c r="AC5128">
        <v>14.4</v>
      </c>
      <c r="AD5128">
        <v>24.2</v>
      </c>
    </row>
    <row r="5129" spans="1:30" x14ac:dyDescent="0.45">
      <c r="A5129" t="s">
        <v>335</v>
      </c>
      <c r="B5129">
        <v>38940</v>
      </c>
      <c r="C5129" t="s">
        <v>748</v>
      </c>
      <c r="E5129">
        <v>72</v>
      </c>
      <c r="F5129" t="s">
        <v>55</v>
      </c>
      <c r="H5129">
        <v>1</v>
      </c>
      <c r="I5129" t="s">
        <v>32</v>
      </c>
      <c r="J5129">
        <v>1</v>
      </c>
      <c r="K5129" t="s">
        <v>32</v>
      </c>
      <c r="L5129">
        <v>0</v>
      </c>
      <c r="M5129" t="s">
        <v>32</v>
      </c>
      <c r="N5129">
        <v>2012</v>
      </c>
      <c r="O5129">
        <v>1018</v>
      </c>
      <c r="P5129">
        <v>641557</v>
      </c>
      <c r="Q5129">
        <v>581</v>
      </c>
      <c r="R5129">
        <v>625020</v>
      </c>
      <c r="S5129">
        <v>11313</v>
      </c>
      <c r="T5129">
        <v>180877</v>
      </c>
      <c r="U5129">
        <v>437</v>
      </c>
      <c r="W5129">
        <v>11.9</v>
      </c>
      <c r="X5129">
        <v>9.8000000000000007</v>
      </c>
      <c r="Y5129">
        <v>12.6</v>
      </c>
      <c r="Z5129">
        <v>10.6</v>
      </c>
      <c r="AA5129">
        <v>12.8</v>
      </c>
      <c r="AB5129">
        <v>14.1</v>
      </c>
      <c r="AC5129">
        <v>32.1</v>
      </c>
    </row>
    <row r="5130" spans="1:30" x14ac:dyDescent="0.45">
      <c r="A5130" t="s">
        <v>335</v>
      </c>
      <c r="B5130">
        <v>38940</v>
      </c>
      <c r="C5130" t="s">
        <v>748</v>
      </c>
      <c r="E5130">
        <v>81</v>
      </c>
      <c r="F5130" t="s">
        <v>56</v>
      </c>
      <c r="G5130" t="s">
        <v>57</v>
      </c>
      <c r="H5130">
        <v>1</v>
      </c>
      <c r="I5130" t="s">
        <v>32</v>
      </c>
      <c r="J5130">
        <v>1</v>
      </c>
      <c r="K5130" t="s">
        <v>32</v>
      </c>
      <c r="L5130">
        <v>0</v>
      </c>
      <c r="M5130" t="s">
        <v>32</v>
      </c>
      <c r="N5130">
        <v>2012</v>
      </c>
      <c r="O5130">
        <v>6121</v>
      </c>
      <c r="P5130">
        <v>336138</v>
      </c>
      <c r="Q5130">
        <v>584</v>
      </c>
      <c r="R5130">
        <v>214745</v>
      </c>
      <c r="S5130">
        <v>2501</v>
      </c>
      <c r="T5130">
        <v>70354</v>
      </c>
      <c r="U5130">
        <v>5537</v>
      </c>
      <c r="V5130">
        <v>121393</v>
      </c>
      <c r="W5130">
        <v>5.8</v>
      </c>
      <c r="X5130">
        <v>18.399999999999999</v>
      </c>
      <c r="Y5130">
        <v>28.1</v>
      </c>
      <c r="Z5130">
        <v>27.9</v>
      </c>
      <c r="AA5130">
        <v>37.5</v>
      </c>
      <c r="AB5130">
        <v>32.6</v>
      </c>
      <c r="AC5130">
        <v>5.3</v>
      </c>
      <c r="AD5130">
        <v>10.8</v>
      </c>
    </row>
    <row r="5131" spans="1:30" x14ac:dyDescent="0.45">
      <c r="A5131" t="s">
        <v>336</v>
      </c>
      <c r="B5131">
        <v>39140</v>
      </c>
      <c r="C5131" t="s">
        <v>749</v>
      </c>
      <c r="E5131">
        <v>0</v>
      </c>
      <c r="F5131" t="s">
        <v>31</v>
      </c>
      <c r="H5131">
        <v>1</v>
      </c>
      <c r="I5131" t="s">
        <v>32</v>
      </c>
      <c r="J5131">
        <v>1</v>
      </c>
      <c r="K5131" t="s">
        <v>32</v>
      </c>
      <c r="L5131">
        <v>0</v>
      </c>
      <c r="M5131" t="s">
        <v>32</v>
      </c>
      <c r="N5131">
        <v>2012</v>
      </c>
      <c r="O5131">
        <v>20528</v>
      </c>
      <c r="P5131">
        <v>9489561</v>
      </c>
      <c r="Q5131">
        <v>4676</v>
      </c>
      <c r="R5131">
        <v>8838913</v>
      </c>
      <c r="S5131">
        <v>52151</v>
      </c>
      <c r="T5131">
        <v>1634631</v>
      </c>
      <c r="U5131">
        <v>15852</v>
      </c>
      <c r="V5131">
        <v>650648</v>
      </c>
      <c r="W5131">
        <v>3.3</v>
      </c>
      <c r="X5131">
        <v>5.5</v>
      </c>
      <c r="Y5131">
        <v>4.0999999999999996</v>
      </c>
      <c r="Z5131">
        <v>5.6</v>
      </c>
      <c r="AA5131">
        <v>4.7</v>
      </c>
      <c r="AB5131">
        <v>4.4000000000000004</v>
      </c>
      <c r="AC5131">
        <v>4</v>
      </c>
      <c r="AD5131">
        <v>11.9</v>
      </c>
    </row>
    <row r="5132" spans="1:30" x14ac:dyDescent="0.45">
      <c r="A5132" t="s">
        <v>336</v>
      </c>
      <c r="B5132">
        <v>39140</v>
      </c>
      <c r="C5132" t="s">
        <v>749</v>
      </c>
      <c r="E5132">
        <v>11</v>
      </c>
      <c r="F5132" t="s">
        <v>33</v>
      </c>
      <c r="G5132" t="s">
        <v>34</v>
      </c>
      <c r="H5132">
        <v>1</v>
      </c>
      <c r="I5132" t="s">
        <v>32</v>
      </c>
      <c r="J5132">
        <v>1</v>
      </c>
      <c r="K5132" t="s">
        <v>32</v>
      </c>
      <c r="L5132">
        <v>0</v>
      </c>
      <c r="M5132" t="s">
        <v>32</v>
      </c>
      <c r="N5132">
        <v>2012</v>
      </c>
      <c r="O5132">
        <v>302</v>
      </c>
      <c r="P5132">
        <v>13673</v>
      </c>
      <c r="Q5132">
        <v>4</v>
      </c>
      <c r="R5132">
        <v>5673</v>
      </c>
      <c r="S5132">
        <v>61</v>
      </c>
      <c r="T5132">
        <v>1198</v>
      </c>
      <c r="U5132">
        <v>298</v>
      </c>
      <c r="V5132">
        <v>7999</v>
      </c>
      <c r="W5132">
        <v>23.2</v>
      </c>
      <c r="X5132">
        <v>23</v>
      </c>
      <c r="Y5132">
        <v>0</v>
      </c>
      <c r="Z5132">
        <v>6.8</v>
      </c>
      <c r="AA5132">
        <v>3.9</v>
      </c>
      <c r="AB5132">
        <v>6.7</v>
      </c>
      <c r="AC5132">
        <v>22.4</v>
      </c>
      <c r="AD5132">
        <v>37.200000000000003</v>
      </c>
    </row>
    <row r="5133" spans="1:30" x14ac:dyDescent="0.45">
      <c r="A5133" t="s">
        <v>336</v>
      </c>
      <c r="B5133">
        <v>39140</v>
      </c>
      <c r="C5133" t="s">
        <v>749</v>
      </c>
      <c r="E5133">
        <v>21</v>
      </c>
      <c r="F5133" t="s">
        <v>35</v>
      </c>
      <c r="H5133">
        <v>1</v>
      </c>
      <c r="I5133" t="s">
        <v>32</v>
      </c>
      <c r="J5133">
        <v>1</v>
      </c>
      <c r="K5133" t="s">
        <v>32</v>
      </c>
      <c r="L5133">
        <v>0</v>
      </c>
      <c r="M5133" t="s">
        <v>32</v>
      </c>
      <c r="N5133">
        <v>2012</v>
      </c>
      <c r="O5133">
        <v>100</v>
      </c>
      <c r="P5133">
        <v>1022069</v>
      </c>
      <c r="Q5133">
        <v>37</v>
      </c>
      <c r="R5133">
        <v>1018826</v>
      </c>
      <c r="S5133">
        <v>1216</v>
      </c>
      <c r="T5133">
        <v>74608</v>
      </c>
      <c r="U5133">
        <v>63</v>
      </c>
      <c r="W5133">
        <v>35.700000000000003</v>
      </c>
      <c r="X5133">
        <v>8.6</v>
      </c>
      <c r="Y5133">
        <v>80.099999999999994</v>
      </c>
      <c r="Z5133">
        <v>9</v>
      </c>
      <c r="AA5133">
        <v>14.1</v>
      </c>
      <c r="AB5133">
        <v>10.7</v>
      </c>
      <c r="AC5133">
        <v>29.7</v>
      </c>
    </row>
    <row r="5134" spans="1:30" x14ac:dyDescent="0.45">
      <c r="A5134" t="s">
        <v>336</v>
      </c>
      <c r="B5134">
        <v>39140</v>
      </c>
      <c r="C5134" t="s">
        <v>749</v>
      </c>
      <c r="E5134">
        <v>22</v>
      </c>
      <c r="F5134" t="s">
        <v>36</v>
      </c>
      <c r="H5134">
        <v>1</v>
      </c>
      <c r="I5134" t="s">
        <v>32</v>
      </c>
      <c r="J5134">
        <v>1</v>
      </c>
      <c r="K5134" t="s">
        <v>32</v>
      </c>
      <c r="L5134">
        <v>0</v>
      </c>
      <c r="M5134" t="s">
        <v>32</v>
      </c>
      <c r="N5134">
        <v>2012</v>
      </c>
      <c r="O5134">
        <v>84</v>
      </c>
      <c r="P5134">
        <v>75200</v>
      </c>
      <c r="Q5134">
        <v>22</v>
      </c>
      <c r="R5134">
        <v>74670</v>
      </c>
      <c r="S5134">
        <v>301</v>
      </c>
      <c r="T5134">
        <v>17475</v>
      </c>
      <c r="U5134">
        <v>62</v>
      </c>
      <c r="W5134">
        <v>52.4</v>
      </c>
      <c r="X5134">
        <v>8.4</v>
      </c>
      <c r="Y5134">
        <v>54.2</v>
      </c>
      <c r="Z5134">
        <v>8.8000000000000007</v>
      </c>
      <c r="AA5134">
        <v>26.1</v>
      </c>
      <c r="AB5134">
        <v>20.2</v>
      </c>
      <c r="AC5134">
        <v>65.900000000000006</v>
      </c>
    </row>
    <row r="5135" spans="1:30" x14ac:dyDescent="0.45">
      <c r="A5135" t="s">
        <v>336</v>
      </c>
      <c r="B5135">
        <v>39140</v>
      </c>
      <c r="C5135" t="s">
        <v>749</v>
      </c>
      <c r="E5135">
        <v>23</v>
      </c>
      <c r="F5135" t="s">
        <v>37</v>
      </c>
      <c r="H5135">
        <v>1</v>
      </c>
      <c r="I5135" t="s">
        <v>32</v>
      </c>
      <c r="J5135">
        <v>1</v>
      </c>
      <c r="K5135" t="s">
        <v>32</v>
      </c>
      <c r="L5135">
        <v>0</v>
      </c>
      <c r="M5135" t="s">
        <v>32</v>
      </c>
      <c r="N5135">
        <v>2012</v>
      </c>
      <c r="O5135">
        <v>2377</v>
      </c>
      <c r="P5135">
        <v>640100</v>
      </c>
      <c r="Q5135">
        <v>722</v>
      </c>
      <c r="R5135">
        <v>585951</v>
      </c>
      <c r="S5135">
        <v>3332</v>
      </c>
      <c r="T5135">
        <v>107365</v>
      </c>
      <c r="U5135">
        <v>1656</v>
      </c>
      <c r="V5135">
        <v>54148</v>
      </c>
      <c r="W5135">
        <v>9.9</v>
      </c>
      <c r="X5135">
        <v>13</v>
      </c>
      <c r="Y5135">
        <v>9.6</v>
      </c>
      <c r="Z5135">
        <v>14.4</v>
      </c>
      <c r="AA5135">
        <v>12.1</v>
      </c>
      <c r="AB5135">
        <v>15.3</v>
      </c>
      <c r="AC5135">
        <v>12.3</v>
      </c>
      <c r="AD5135">
        <v>33.200000000000003</v>
      </c>
    </row>
    <row r="5136" spans="1:30" x14ac:dyDescent="0.45">
      <c r="A5136" t="s">
        <v>336</v>
      </c>
      <c r="B5136">
        <v>39140</v>
      </c>
      <c r="C5136" t="s">
        <v>749</v>
      </c>
      <c r="E5136" t="s">
        <v>38</v>
      </c>
      <c r="F5136" t="s">
        <v>39</v>
      </c>
      <c r="H5136">
        <v>1</v>
      </c>
      <c r="I5136" t="s">
        <v>32</v>
      </c>
      <c r="J5136">
        <v>1</v>
      </c>
      <c r="K5136" t="s">
        <v>32</v>
      </c>
      <c r="L5136">
        <v>0</v>
      </c>
      <c r="M5136" t="s">
        <v>32</v>
      </c>
      <c r="N5136">
        <v>2012</v>
      </c>
      <c r="O5136">
        <v>555</v>
      </c>
      <c r="P5136">
        <v>793094</v>
      </c>
      <c r="Q5136">
        <v>186</v>
      </c>
      <c r="R5136">
        <v>778166</v>
      </c>
      <c r="S5136">
        <v>3030</v>
      </c>
      <c r="T5136">
        <v>152820</v>
      </c>
      <c r="U5136">
        <v>369</v>
      </c>
      <c r="V5136">
        <v>14929</v>
      </c>
      <c r="W5136">
        <v>10.4</v>
      </c>
      <c r="X5136">
        <v>10.199999999999999</v>
      </c>
      <c r="Y5136">
        <v>14.6</v>
      </c>
      <c r="Z5136">
        <v>10.9</v>
      </c>
      <c r="AA5136">
        <v>17.600000000000001</v>
      </c>
      <c r="AB5136">
        <v>18.600000000000001</v>
      </c>
      <c r="AC5136">
        <v>13.3</v>
      </c>
      <c r="AD5136">
        <v>11.9</v>
      </c>
    </row>
    <row r="5137" spans="1:30" x14ac:dyDescent="0.45">
      <c r="A5137" t="s">
        <v>336</v>
      </c>
      <c r="B5137">
        <v>39140</v>
      </c>
      <c r="C5137" t="s">
        <v>749</v>
      </c>
      <c r="E5137">
        <v>42</v>
      </c>
      <c r="F5137" t="s">
        <v>40</v>
      </c>
      <c r="H5137">
        <v>1</v>
      </c>
      <c r="I5137" t="s">
        <v>32</v>
      </c>
      <c r="J5137">
        <v>1</v>
      </c>
      <c r="K5137" t="s">
        <v>32</v>
      </c>
      <c r="L5137">
        <v>0</v>
      </c>
      <c r="M5137" t="s">
        <v>32</v>
      </c>
      <c r="N5137">
        <v>2012</v>
      </c>
      <c r="O5137">
        <v>519</v>
      </c>
      <c r="P5137">
        <v>1287386</v>
      </c>
      <c r="Q5137">
        <v>208</v>
      </c>
      <c r="R5137">
        <v>1263618</v>
      </c>
      <c r="S5137">
        <v>2572</v>
      </c>
      <c r="T5137">
        <v>96955</v>
      </c>
      <c r="U5137">
        <v>311</v>
      </c>
      <c r="V5137">
        <v>23768</v>
      </c>
      <c r="W5137">
        <v>22.6</v>
      </c>
      <c r="X5137">
        <v>27.8</v>
      </c>
      <c r="Y5137">
        <v>25.9</v>
      </c>
      <c r="Z5137">
        <v>29.1</v>
      </c>
      <c r="AA5137">
        <v>53.9</v>
      </c>
      <c r="AB5137">
        <v>38.6</v>
      </c>
      <c r="AC5137">
        <v>27.9</v>
      </c>
      <c r="AD5137">
        <v>27.2</v>
      </c>
    </row>
    <row r="5138" spans="1:30" x14ac:dyDescent="0.45">
      <c r="A5138" t="s">
        <v>336</v>
      </c>
      <c r="B5138">
        <v>39140</v>
      </c>
      <c r="C5138" t="s">
        <v>749</v>
      </c>
      <c r="E5138" t="s">
        <v>41</v>
      </c>
      <c r="F5138" t="s">
        <v>42</v>
      </c>
      <c r="H5138">
        <v>1</v>
      </c>
      <c r="I5138" t="s">
        <v>32</v>
      </c>
      <c r="J5138">
        <v>1</v>
      </c>
      <c r="K5138" t="s">
        <v>32</v>
      </c>
      <c r="L5138">
        <v>0</v>
      </c>
      <c r="M5138" t="s">
        <v>32</v>
      </c>
      <c r="N5138">
        <v>2012</v>
      </c>
      <c r="O5138">
        <v>2353</v>
      </c>
      <c r="P5138">
        <v>2444845</v>
      </c>
      <c r="Q5138">
        <v>592</v>
      </c>
      <c r="R5138">
        <v>2350870</v>
      </c>
      <c r="S5138">
        <v>9903</v>
      </c>
      <c r="T5138">
        <v>222106</v>
      </c>
      <c r="U5138">
        <v>1760</v>
      </c>
      <c r="V5138">
        <v>93975</v>
      </c>
      <c r="W5138">
        <v>8.4</v>
      </c>
      <c r="X5138">
        <v>8.1999999999999993</v>
      </c>
      <c r="Y5138">
        <v>10.3</v>
      </c>
      <c r="Z5138">
        <v>8.1999999999999993</v>
      </c>
      <c r="AA5138">
        <v>9.9</v>
      </c>
      <c r="AB5138">
        <v>7.2</v>
      </c>
      <c r="AC5138">
        <v>9.9</v>
      </c>
      <c r="AD5138">
        <v>34.4</v>
      </c>
    </row>
    <row r="5139" spans="1:30" x14ac:dyDescent="0.45">
      <c r="A5139" t="s">
        <v>336</v>
      </c>
      <c r="B5139">
        <v>39140</v>
      </c>
      <c r="C5139" t="s">
        <v>749</v>
      </c>
      <c r="E5139" t="s">
        <v>43</v>
      </c>
      <c r="F5139" t="s">
        <v>44</v>
      </c>
      <c r="G5139" t="s">
        <v>45</v>
      </c>
      <c r="H5139">
        <v>1</v>
      </c>
      <c r="I5139" t="s">
        <v>32</v>
      </c>
      <c r="J5139">
        <v>1</v>
      </c>
      <c r="K5139" t="s">
        <v>32</v>
      </c>
      <c r="L5139">
        <v>0</v>
      </c>
      <c r="M5139" t="s">
        <v>32</v>
      </c>
      <c r="N5139">
        <v>2012</v>
      </c>
      <c r="O5139">
        <v>502</v>
      </c>
      <c r="P5139">
        <v>113167</v>
      </c>
      <c r="Q5139">
        <v>130</v>
      </c>
      <c r="R5139">
        <v>96568</v>
      </c>
      <c r="S5139">
        <v>1011</v>
      </c>
      <c r="T5139">
        <v>26862</v>
      </c>
      <c r="U5139">
        <v>373</v>
      </c>
      <c r="V5139">
        <v>16599</v>
      </c>
      <c r="W5139">
        <v>19.5</v>
      </c>
      <c r="X5139">
        <v>11</v>
      </c>
      <c r="Y5139">
        <v>27.5</v>
      </c>
      <c r="Z5139">
        <v>12.2</v>
      </c>
      <c r="AA5139">
        <v>17.100000000000001</v>
      </c>
      <c r="AB5139">
        <v>10.3</v>
      </c>
      <c r="AC5139">
        <v>25.4</v>
      </c>
      <c r="AD5139">
        <v>44.5</v>
      </c>
    </row>
    <row r="5140" spans="1:30" x14ac:dyDescent="0.45">
      <c r="A5140" t="s">
        <v>336</v>
      </c>
      <c r="B5140">
        <v>39140</v>
      </c>
      <c r="C5140" t="s">
        <v>749</v>
      </c>
      <c r="E5140">
        <v>51</v>
      </c>
      <c r="F5140" t="s">
        <v>46</v>
      </c>
      <c r="H5140">
        <v>1</v>
      </c>
      <c r="I5140" t="s">
        <v>32</v>
      </c>
      <c r="J5140">
        <v>1</v>
      </c>
      <c r="K5140" t="s">
        <v>32</v>
      </c>
      <c r="L5140">
        <v>0</v>
      </c>
      <c r="M5140" t="s">
        <v>32</v>
      </c>
      <c r="N5140">
        <v>2012</v>
      </c>
      <c r="O5140">
        <v>247</v>
      </c>
      <c r="P5140">
        <v>135799</v>
      </c>
      <c r="Q5140">
        <v>69</v>
      </c>
      <c r="R5140">
        <v>126176</v>
      </c>
      <c r="S5140">
        <v>817</v>
      </c>
      <c r="T5140">
        <v>28686</v>
      </c>
      <c r="U5140">
        <v>177</v>
      </c>
      <c r="W5140">
        <v>14.7</v>
      </c>
      <c r="X5140">
        <v>5.7</v>
      </c>
      <c r="Y5140">
        <v>28.8</v>
      </c>
      <c r="Z5140">
        <v>6.1</v>
      </c>
      <c r="AA5140">
        <v>11.1</v>
      </c>
      <c r="AB5140">
        <v>10</v>
      </c>
      <c r="AC5140">
        <v>21.8</v>
      </c>
    </row>
    <row r="5141" spans="1:30" x14ac:dyDescent="0.45">
      <c r="A5141" t="s">
        <v>336</v>
      </c>
      <c r="B5141">
        <v>39140</v>
      </c>
      <c r="C5141" t="s">
        <v>749</v>
      </c>
      <c r="E5141">
        <v>52</v>
      </c>
      <c r="F5141" t="s">
        <v>47</v>
      </c>
      <c r="G5141" t="s">
        <v>48</v>
      </c>
      <c r="H5141">
        <v>1</v>
      </c>
      <c r="I5141" t="s">
        <v>32</v>
      </c>
      <c r="J5141">
        <v>1</v>
      </c>
      <c r="K5141" t="s">
        <v>32</v>
      </c>
      <c r="L5141">
        <v>0</v>
      </c>
      <c r="M5141" t="s">
        <v>32</v>
      </c>
      <c r="N5141">
        <v>2012</v>
      </c>
      <c r="O5141">
        <v>520</v>
      </c>
      <c r="P5141">
        <v>215061</v>
      </c>
      <c r="Q5141">
        <v>168</v>
      </c>
      <c r="R5141">
        <v>200377</v>
      </c>
      <c r="S5141">
        <v>1423</v>
      </c>
      <c r="T5141">
        <v>62152</v>
      </c>
      <c r="U5141">
        <v>352</v>
      </c>
      <c r="V5141">
        <v>14683</v>
      </c>
      <c r="W5141">
        <v>14.2</v>
      </c>
      <c r="X5141">
        <v>17</v>
      </c>
      <c r="Y5141">
        <v>17.600000000000001</v>
      </c>
      <c r="Z5141">
        <v>19.5</v>
      </c>
      <c r="AA5141">
        <v>16.2</v>
      </c>
      <c r="AB5141">
        <v>14.2</v>
      </c>
      <c r="AC5141">
        <v>16.3</v>
      </c>
      <c r="AD5141">
        <v>19.8</v>
      </c>
    </row>
    <row r="5142" spans="1:30" x14ac:dyDescent="0.45">
      <c r="A5142" t="s">
        <v>336</v>
      </c>
      <c r="B5142">
        <v>39140</v>
      </c>
      <c r="C5142" t="s">
        <v>749</v>
      </c>
      <c r="E5142">
        <v>53</v>
      </c>
      <c r="F5142" t="s">
        <v>49</v>
      </c>
      <c r="H5142">
        <v>1</v>
      </c>
      <c r="I5142" t="s">
        <v>32</v>
      </c>
      <c r="J5142">
        <v>1</v>
      </c>
      <c r="K5142" t="s">
        <v>32</v>
      </c>
      <c r="L5142">
        <v>0</v>
      </c>
      <c r="M5142" t="s">
        <v>32</v>
      </c>
      <c r="N5142">
        <v>2012</v>
      </c>
      <c r="O5142">
        <v>2377</v>
      </c>
      <c r="P5142">
        <v>351196</v>
      </c>
      <c r="Q5142">
        <v>263</v>
      </c>
      <c r="R5142">
        <v>199107</v>
      </c>
      <c r="S5142">
        <v>1299</v>
      </c>
      <c r="T5142">
        <v>31870</v>
      </c>
      <c r="U5142">
        <v>2114</v>
      </c>
      <c r="V5142">
        <v>152089</v>
      </c>
      <c r="W5142">
        <v>15.6</v>
      </c>
      <c r="X5142">
        <v>25.8</v>
      </c>
      <c r="Y5142">
        <v>25.9</v>
      </c>
      <c r="Z5142">
        <v>40.700000000000003</v>
      </c>
      <c r="AA5142">
        <v>24.8</v>
      </c>
      <c r="AB5142">
        <v>25.3</v>
      </c>
      <c r="AC5142">
        <v>16.8</v>
      </c>
      <c r="AD5142">
        <v>26.8</v>
      </c>
    </row>
    <row r="5143" spans="1:30" x14ac:dyDescent="0.45">
      <c r="A5143" t="s">
        <v>336</v>
      </c>
      <c r="B5143">
        <v>39140</v>
      </c>
      <c r="C5143" t="s">
        <v>749</v>
      </c>
      <c r="E5143">
        <v>54</v>
      </c>
      <c r="F5143" t="s">
        <v>50</v>
      </c>
      <c r="H5143">
        <v>1</v>
      </c>
      <c r="I5143" t="s">
        <v>32</v>
      </c>
      <c r="J5143">
        <v>1</v>
      </c>
      <c r="K5143" t="s">
        <v>32</v>
      </c>
      <c r="L5143">
        <v>0</v>
      </c>
      <c r="M5143" t="s">
        <v>32</v>
      </c>
      <c r="N5143">
        <v>2012</v>
      </c>
      <c r="O5143">
        <v>2603</v>
      </c>
      <c r="P5143">
        <v>276268</v>
      </c>
      <c r="Q5143">
        <v>486</v>
      </c>
      <c r="R5143">
        <v>212107</v>
      </c>
      <c r="S5143">
        <v>1828</v>
      </c>
      <c r="T5143">
        <v>80455</v>
      </c>
      <c r="U5143">
        <v>2117</v>
      </c>
      <c r="V5143">
        <v>64161</v>
      </c>
      <c r="W5143">
        <v>10.5</v>
      </c>
      <c r="X5143">
        <v>6.7</v>
      </c>
      <c r="Y5143">
        <v>8.1999999999999993</v>
      </c>
      <c r="Z5143">
        <v>7.6</v>
      </c>
      <c r="AA5143">
        <v>14.4</v>
      </c>
      <c r="AB5143">
        <v>10.8</v>
      </c>
      <c r="AC5143">
        <v>11.8</v>
      </c>
      <c r="AD5143">
        <v>14.8</v>
      </c>
    </row>
    <row r="5144" spans="1:30" x14ac:dyDescent="0.45">
      <c r="A5144" t="s">
        <v>336</v>
      </c>
      <c r="B5144">
        <v>39140</v>
      </c>
      <c r="C5144" t="s">
        <v>749</v>
      </c>
      <c r="E5144">
        <v>56</v>
      </c>
      <c r="F5144" t="s">
        <v>51</v>
      </c>
      <c r="H5144">
        <v>1</v>
      </c>
      <c r="I5144" t="s">
        <v>32</v>
      </c>
      <c r="J5144">
        <v>1</v>
      </c>
      <c r="K5144" t="s">
        <v>32</v>
      </c>
      <c r="L5144">
        <v>0</v>
      </c>
      <c r="M5144" t="s">
        <v>32</v>
      </c>
      <c r="N5144">
        <v>2012</v>
      </c>
      <c r="O5144">
        <v>1546</v>
      </c>
      <c r="P5144">
        <v>186891</v>
      </c>
      <c r="Q5144">
        <v>235</v>
      </c>
      <c r="R5144">
        <v>147784</v>
      </c>
      <c r="S5144">
        <v>1861</v>
      </c>
      <c r="T5144">
        <v>54368</v>
      </c>
      <c r="U5144">
        <v>1312</v>
      </c>
      <c r="V5144">
        <v>39106</v>
      </c>
      <c r="W5144">
        <v>8.5</v>
      </c>
      <c r="X5144">
        <v>12.3</v>
      </c>
      <c r="Y5144">
        <v>11.6</v>
      </c>
      <c r="Z5144">
        <v>11.7</v>
      </c>
      <c r="AA5144">
        <v>12.6</v>
      </c>
      <c r="AB5144">
        <v>11.8</v>
      </c>
      <c r="AC5144">
        <v>10.199999999999999</v>
      </c>
      <c r="AD5144">
        <v>21.5</v>
      </c>
    </row>
    <row r="5145" spans="1:30" x14ac:dyDescent="0.45">
      <c r="A5145" t="s">
        <v>336</v>
      </c>
      <c r="B5145">
        <v>39140</v>
      </c>
      <c r="C5145" t="s">
        <v>749</v>
      </c>
      <c r="E5145">
        <v>61</v>
      </c>
      <c r="F5145" t="s">
        <v>52</v>
      </c>
      <c r="H5145">
        <v>1</v>
      </c>
      <c r="I5145" t="s">
        <v>32</v>
      </c>
      <c r="J5145">
        <v>1</v>
      </c>
      <c r="K5145" t="s">
        <v>32</v>
      </c>
      <c r="L5145">
        <v>0</v>
      </c>
      <c r="M5145" t="s">
        <v>32</v>
      </c>
      <c r="N5145">
        <v>2012</v>
      </c>
      <c r="O5145">
        <v>337</v>
      </c>
      <c r="P5145">
        <v>177398</v>
      </c>
      <c r="Q5145">
        <v>62</v>
      </c>
      <c r="R5145">
        <v>163493</v>
      </c>
      <c r="S5145">
        <v>2440</v>
      </c>
      <c r="T5145">
        <v>77280</v>
      </c>
      <c r="U5145">
        <v>275</v>
      </c>
      <c r="V5145">
        <v>13904</v>
      </c>
      <c r="W5145">
        <v>24.8</v>
      </c>
      <c r="X5145">
        <v>5.8</v>
      </c>
      <c r="Y5145">
        <v>11.3</v>
      </c>
      <c r="Z5145">
        <v>6.1</v>
      </c>
      <c r="AA5145">
        <v>6</v>
      </c>
      <c r="AB5145">
        <v>6.1</v>
      </c>
      <c r="AC5145">
        <v>29.2</v>
      </c>
      <c r="AD5145">
        <v>27</v>
      </c>
    </row>
    <row r="5146" spans="1:30" x14ac:dyDescent="0.45">
      <c r="A5146" t="s">
        <v>336</v>
      </c>
      <c r="B5146">
        <v>39140</v>
      </c>
      <c r="C5146" t="s">
        <v>749</v>
      </c>
      <c r="E5146">
        <v>62</v>
      </c>
      <c r="F5146" t="s">
        <v>53</v>
      </c>
      <c r="H5146">
        <v>1</v>
      </c>
      <c r="I5146" t="s">
        <v>32</v>
      </c>
      <c r="J5146">
        <v>1</v>
      </c>
      <c r="K5146" t="s">
        <v>32</v>
      </c>
      <c r="L5146">
        <v>0</v>
      </c>
      <c r="M5146" t="s">
        <v>32</v>
      </c>
      <c r="N5146">
        <v>2012</v>
      </c>
      <c r="O5146">
        <v>1910</v>
      </c>
      <c r="P5146">
        <v>1011317</v>
      </c>
      <c r="Q5146">
        <v>680</v>
      </c>
      <c r="R5146">
        <v>972983</v>
      </c>
      <c r="S5146">
        <v>9208</v>
      </c>
      <c r="T5146">
        <v>387262</v>
      </c>
      <c r="U5146">
        <v>1230</v>
      </c>
      <c r="V5146">
        <v>38333</v>
      </c>
      <c r="W5146">
        <v>8.8000000000000007</v>
      </c>
      <c r="X5146">
        <v>6</v>
      </c>
      <c r="Y5146">
        <v>11.7</v>
      </c>
      <c r="Z5146">
        <v>6.5</v>
      </c>
      <c r="AA5146">
        <v>5.4</v>
      </c>
      <c r="AB5146">
        <v>6.4</v>
      </c>
      <c r="AC5146">
        <v>9.1999999999999993</v>
      </c>
      <c r="AD5146">
        <v>20.5</v>
      </c>
    </row>
    <row r="5147" spans="1:30" x14ac:dyDescent="0.45">
      <c r="A5147" t="s">
        <v>336</v>
      </c>
      <c r="B5147">
        <v>39140</v>
      </c>
      <c r="C5147" t="s">
        <v>749</v>
      </c>
      <c r="E5147">
        <v>71</v>
      </c>
      <c r="F5147" t="s">
        <v>54</v>
      </c>
      <c r="H5147">
        <v>1</v>
      </c>
      <c r="I5147" t="s">
        <v>32</v>
      </c>
      <c r="J5147">
        <v>1</v>
      </c>
      <c r="K5147" t="s">
        <v>32</v>
      </c>
      <c r="L5147">
        <v>0</v>
      </c>
      <c r="M5147" t="s">
        <v>32</v>
      </c>
      <c r="N5147">
        <v>2012</v>
      </c>
      <c r="O5147">
        <v>942</v>
      </c>
      <c r="P5147">
        <v>89479</v>
      </c>
      <c r="Q5147">
        <v>89</v>
      </c>
      <c r="U5147">
        <v>852</v>
      </c>
      <c r="V5147">
        <v>13710</v>
      </c>
      <c r="W5147">
        <v>10.6</v>
      </c>
      <c r="X5147">
        <v>41.5</v>
      </c>
      <c r="Y5147">
        <v>12.8</v>
      </c>
      <c r="AC5147">
        <v>11.4</v>
      </c>
      <c r="AD5147">
        <v>28.5</v>
      </c>
    </row>
    <row r="5148" spans="1:30" x14ac:dyDescent="0.45">
      <c r="A5148" t="s">
        <v>336</v>
      </c>
      <c r="B5148">
        <v>39140</v>
      </c>
      <c r="C5148" t="s">
        <v>749</v>
      </c>
      <c r="E5148">
        <v>72</v>
      </c>
      <c r="F5148" t="s">
        <v>55</v>
      </c>
      <c r="H5148">
        <v>1</v>
      </c>
      <c r="I5148" t="s">
        <v>32</v>
      </c>
      <c r="J5148">
        <v>1</v>
      </c>
      <c r="K5148" t="s">
        <v>32</v>
      </c>
      <c r="L5148">
        <v>0</v>
      </c>
      <c r="M5148" t="s">
        <v>32</v>
      </c>
      <c r="N5148">
        <v>2012</v>
      </c>
      <c r="O5148">
        <v>697</v>
      </c>
      <c r="P5148">
        <v>486867</v>
      </c>
      <c r="Q5148">
        <v>475</v>
      </c>
      <c r="R5148">
        <v>472205</v>
      </c>
      <c r="S5148">
        <v>9443</v>
      </c>
      <c r="T5148">
        <v>158202</v>
      </c>
      <c r="U5148">
        <v>222</v>
      </c>
      <c r="V5148">
        <v>14662</v>
      </c>
      <c r="W5148">
        <v>13.6</v>
      </c>
      <c r="X5148">
        <v>15.4</v>
      </c>
      <c r="Y5148">
        <v>17.899999999999999</v>
      </c>
      <c r="Z5148">
        <v>16.7</v>
      </c>
      <c r="AA5148">
        <v>17.7</v>
      </c>
      <c r="AB5148">
        <v>16.2</v>
      </c>
      <c r="AC5148">
        <v>19.5</v>
      </c>
      <c r="AD5148">
        <v>38.9</v>
      </c>
    </row>
    <row r="5149" spans="1:30" x14ac:dyDescent="0.45">
      <c r="A5149" t="s">
        <v>336</v>
      </c>
      <c r="B5149">
        <v>39140</v>
      </c>
      <c r="C5149" t="s">
        <v>749</v>
      </c>
      <c r="E5149">
        <v>81</v>
      </c>
      <c r="F5149" t="s">
        <v>56</v>
      </c>
      <c r="G5149" t="s">
        <v>57</v>
      </c>
      <c r="H5149">
        <v>1</v>
      </c>
      <c r="I5149" t="s">
        <v>32</v>
      </c>
      <c r="J5149">
        <v>1</v>
      </c>
      <c r="K5149" t="s">
        <v>32</v>
      </c>
      <c r="L5149">
        <v>0</v>
      </c>
      <c r="M5149" t="s">
        <v>32</v>
      </c>
      <c r="N5149">
        <v>2012</v>
      </c>
      <c r="O5149">
        <v>2601</v>
      </c>
      <c r="P5149">
        <v>162860</v>
      </c>
      <c r="Q5149">
        <v>292</v>
      </c>
      <c r="R5149">
        <v>87676</v>
      </c>
      <c r="S5149">
        <v>1051</v>
      </c>
      <c r="T5149">
        <v>23858</v>
      </c>
      <c r="U5149">
        <v>2309</v>
      </c>
      <c r="V5149">
        <v>75184</v>
      </c>
      <c r="W5149">
        <v>6.2</v>
      </c>
      <c r="X5149">
        <v>20.3</v>
      </c>
      <c r="Y5149">
        <v>23.4</v>
      </c>
      <c r="Z5149">
        <v>29.3</v>
      </c>
      <c r="AA5149">
        <v>26.4</v>
      </c>
      <c r="AB5149">
        <v>27.9</v>
      </c>
      <c r="AC5149">
        <v>5.5</v>
      </c>
      <c r="AD5149">
        <v>16.8</v>
      </c>
    </row>
    <row r="5150" spans="1:30" x14ac:dyDescent="0.45">
      <c r="A5150" t="s">
        <v>337</v>
      </c>
      <c r="B5150">
        <v>39300</v>
      </c>
      <c r="C5150" t="s">
        <v>750</v>
      </c>
      <c r="E5150">
        <v>0</v>
      </c>
      <c r="F5150" t="s">
        <v>31</v>
      </c>
      <c r="H5150">
        <v>1</v>
      </c>
      <c r="I5150" t="s">
        <v>32</v>
      </c>
      <c r="J5150">
        <v>1</v>
      </c>
      <c r="K5150" t="s">
        <v>32</v>
      </c>
      <c r="L5150">
        <v>0</v>
      </c>
      <c r="M5150" t="s">
        <v>32</v>
      </c>
      <c r="N5150">
        <v>2012</v>
      </c>
      <c r="O5150">
        <v>135309</v>
      </c>
      <c r="P5150">
        <v>144272629</v>
      </c>
      <c r="Q5150">
        <v>32363</v>
      </c>
      <c r="R5150">
        <v>139598866</v>
      </c>
      <c r="S5150">
        <v>588577</v>
      </c>
      <c r="T5150">
        <v>24726538</v>
      </c>
      <c r="U5150">
        <v>102946</v>
      </c>
      <c r="V5150">
        <v>4673762</v>
      </c>
      <c r="W5150">
        <v>0.7</v>
      </c>
      <c r="X5150">
        <v>0.8</v>
      </c>
      <c r="Y5150">
        <v>1.2</v>
      </c>
      <c r="Z5150">
        <v>0.9</v>
      </c>
      <c r="AA5150">
        <v>1.1000000000000001</v>
      </c>
      <c r="AB5150">
        <v>1.1000000000000001</v>
      </c>
      <c r="AC5150">
        <v>0.7</v>
      </c>
      <c r="AD5150">
        <v>4.0999999999999996</v>
      </c>
    </row>
    <row r="5151" spans="1:30" x14ac:dyDescent="0.45">
      <c r="A5151" t="s">
        <v>337</v>
      </c>
      <c r="B5151">
        <v>39300</v>
      </c>
      <c r="C5151" t="s">
        <v>750</v>
      </c>
      <c r="E5151">
        <v>11</v>
      </c>
      <c r="F5151" t="s">
        <v>33</v>
      </c>
      <c r="G5151" t="s">
        <v>34</v>
      </c>
      <c r="H5151">
        <v>1</v>
      </c>
      <c r="I5151" t="s">
        <v>32</v>
      </c>
      <c r="J5151">
        <v>1</v>
      </c>
      <c r="K5151" t="s">
        <v>32</v>
      </c>
      <c r="L5151">
        <v>0</v>
      </c>
      <c r="M5151" t="s">
        <v>32</v>
      </c>
      <c r="N5151">
        <v>2012</v>
      </c>
      <c r="O5151">
        <v>2254</v>
      </c>
      <c r="P5151">
        <v>282385</v>
      </c>
      <c r="Q5151">
        <v>127</v>
      </c>
      <c r="R5151">
        <v>158738</v>
      </c>
      <c r="S5151">
        <v>284</v>
      </c>
      <c r="T5151">
        <v>10784</v>
      </c>
      <c r="U5151">
        <v>2127</v>
      </c>
      <c r="V5151">
        <v>123647</v>
      </c>
      <c r="W5151">
        <v>6</v>
      </c>
      <c r="X5151">
        <v>12.7</v>
      </c>
      <c r="Y5151">
        <v>15.6</v>
      </c>
      <c r="Z5151">
        <v>20.2</v>
      </c>
      <c r="AA5151">
        <v>21.3</v>
      </c>
      <c r="AB5151">
        <v>15</v>
      </c>
      <c r="AC5151">
        <v>6.2</v>
      </c>
      <c r="AD5151">
        <v>12.3</v>
      </c>
    </row>
    <row r="5152" spans="1:30" x14ac:dyDescent="0.45">
      <c r="A5152" t="s">
        <v>337</v>
      </c>
      <c r="B5152">
        <v>39300</v>
      </c>
      <c r="C5152" t="s">
        <v>750</v>
      </c>
      <c r="E5152">
        <v>21</v>
      </c>
      <c r="F5152" t="s">
        <v>35</v>
      </c>
      <c r="H5152">
        <v>1</v>
      </c>
      <c r="I5152" t="s">
        <v>32</v>
      </c>
      <c r="J5152">
        <v>1</v>
      </c>
      <c r="K5152" t="s">
        <v>32</v>
      </c>
      <c r="L5152">
        <v>0</v>
      </c>
      <c r="M5152" t="s">
        <v>32</v>
      </c>
      <c r="N5152">
        <v>2012</v>
      </c>
      <c r="O5152">
        <v>32</v>
      </c>
      <c r="P5152">
        <v>53060</v>
      </c>
      <c r="Q5152">
        <v>21</v>
      </c>
      <c r="R5152">
        <v>52199</v>
      </c>
      <c r="S5152">
        <v>240</v>
      </c>
      <c r="T5152">
        <v>12066</v>
      </c>
      <c r="U5152">
        <v>11</v>
      </c>
      <c r="V5152">
        <v>861</v>
      </c>
      <c r="W5152">
        <v>9.5</v>
      </c>
      <c r="X5152">
        <v>4.3</v>
      </c>
      <c r="Y5152">
        <v>15.2</v>
      </c>
      <c r="Z5152">
        <v>4.5999999999999996</v>
      </c>
      <c r="AA5152">
        <v>6.1</v>
      </c>
      <c r="AB5152">
        <v>5.4</v>
      </c>
      <c r="AC5152">
        <v>0</v>
      </c>
      <c r="AD5152">
        <v>3.2</v>
      </c>
    </row>
    <row r="5153" spans="1:30" x14ac:dyDescent="0.45">
      <c r="A5153" t="s">
        <v>337</v>
      </c>
      <c r="B5153">
        <v>39300</v>
      </c>
      <c r="C5153" t="s">
        <v>750</v>
      </c>
      <c r="E5153">
        <v>22</v>
      </c>
      <c r="F5153" t="s">
        <v>36</v>
      </c>
      <c r="H5153">
        <v>1</v>
      </c>
      <c r="I5153" t="s">
        <v>32</v>
      </c>
      <c r="J5153">
        <v>1</v>
      </c>
      <c r="K5153" t="s">
        <v>32</v>
      </c>
      <c r="L5153">
        <v>0</v>
      </c>
      <c r="M5153" t="s">
        <v>32</v>
      </c>
      <c r="N5153">
        <v>2012</v>
      </c>
      <c r="O5153">
        <v>101</v>
      </c>
      <c r="P5153">
        <v>1945225</v>
      </c>
      <c r="Q5153">
        <v>29</v>
      </c>
      <c r="R5153">
        <v>1944143</v>
      </c>
      <c r="S5153">
        <v>1893</v>
      </c>
      <c r="T5153">
        <v>162039</v>
      </c>
      <c r="U5153">
        <v>72</v>
      </c>
      <c r="V5153">
        <v>1082</v>
      </c>
      <c r="W5153">
        <v>11.8</v>
      </c>
      <c r="X5153">
        <v>3.8</v>
      </c>
      <c r="Y5153">
        <v>23.6</v>
      </c>
      <c r="Z5153">
        <v>3.9</v>
      </c>
      <c r="AA5153">
        <v>1.8</v>
      </c>
      <c r="AB5153">
        <v>2.1</v>
      </c>
      <c r="AC5153">
        <v>12.8</v>
      </c>
      <c r="AD5153">
        <v>3.6</v>
      </c>
    </row>
    <row r="5154" spans="1:30" x14ac:dyDescent="0.45">
      <c r="A5154" t="s">
        <v>337</v>
      </c>
      <c r="B5154">
        <v>39300</v>
      </c>
      <c r="C5154" t="s">
        <v>750</v>
      </c>
      <c r="E5154">
        <v>23</v>
      </c>
      <c r="F5154" t="s">
        <v>37</v>
      </c>
      <c r="H5154">
        <v>1</v>
      </c>
      <c r="I5154" t="s">
        <v>32</v>
      </c>
      <c r="J5154">
        <v>1</v>
      </c>
      <c r="K5154" t="s">
        <v>32</v>
      </c>
      <c r="L5154">
        <v>0</v>
      </c>
      <c r="M5154" t="s">
        <v>32</v>
      </c>
      <c r="N5154">
        <v>2012</v>
      </c>
      <c r="O5154">
        <v>17016</v>
      </c>
      <c r="P5154">
        <v>7384514</v>
      </c>
      <c r="Q5154">
        <v>4573</v>
      </c>
      <c r="R5154">
        <v>6732256</v>
      </c>
      <c r="S5154">
        <v>25694</v>
      </c>
      <c r="T5154">
        <v>1341459</v>
      </c>
      <c r="U5154">
        <v>12443</v>
      </c>
      <c r="V5154">
        <v>652258</v>
      </c>
      <c r="W5154">
        <v>1.9</v>
      </c>
      <c r="X5154">
        <v>7.6</v>
      </c>
      <c r="Y5154">
        <v>3.3</v>
      </c>
      <c r="Z5154">
        <v>8.8000000000000007</v>
      </c>
      <c r="AA5154">
        <v>11.8</v>
      </c>
      <c r="AB5154">
        <v>12.3</v>
      </c>
      <c r="AC5154">
        <v>2.4</v>
      </c>
      <c r="AD5154">
        <v>6.4</v>
      </c>
    </row>
    <row r="5155" spans="1:30" x14ac:dyDescent="0.45">
      <c r="A5155" t="s">
        <v>337</v>
      </c>
      <c r="B5155">
        <v>39300</v>
      </c>
      <c r="C5155" t="s">
        <v>750</v>
      </c>
      <c r="E5155" t="s">
        <v>38</v>
      </c>
      <c r="F5155" t="s">
        <v>39</v>
      </c>
      <c r="H5155">
        <v>1</v>
      </c>
      <c r="I5155" t="s">
        <v>32</v>
      </c>
      <c r="J5155">
        <v>1</v>
      </c>
      <c r="K5155" t="s">
        <v>32</v>
      </c>
      <c r="L5155">
        <v>0</v>
      </c>
      <c r="M5155" t="s">
        <v>32</v>
      </c>
      <c r="N5155">
        <v>2012</v>
      </c>
      <c r="O5155">
        <v>3789</v>
      </c>
      <c r="P5155">
        <v>19364081</v>
      </c>
      <c r="Q5155">
        <v>2164</v>
      </c>
      <c r="R5155">
        <v>19273699</v>
      </c>
      <c r="S5155">
        <v>66979</v>
      </c>
      <c r="T5155">
        <v>3668957</v>
      </c>
      <c r="U5155">
        <v>1625</v>
      </c>
      <c r="V5155">
        <v>90382</v>
      </c>
      <c r="W5155">
        <v>4.3</v>
      </c>
      <c r="X5155">
        <v>2</v>
      </c>
      <c r="Y5155">
        <v>4.3</v>
      </c>
      <c r="Z5155">
        <v>2.1</v>
      </c>
      <c r="AA5155">
        <v>2.7</v>
      </c>
      <c r="AB5155">
        <v>2.1</v>
      </c>
      <c r="AC5155">
        <v>6.7</v>
      </c>
      <c r="AD5155">
        <v>11.4</v>
      </c>
    </row>
    <row r="5156" spans="1:30" x14ac:dyDescent="0.45">
      <c r="A5156" t="s">
        <v>337</v>
      </c>
      <c r="B5156">
        <v>39300</v>
      </c>
      <c r="C5156" t="s">
        <v>750</v>
      </c>
      <c r="E5156">
        <v>42</v>
      </c>
      <c r="F5156" t="s">
        <v>40</v>
      </c>
      <c r="H5156">
        <v>1</v>
      </c>
      <c r="I5156" t="s">
        <v>32</v>
      </c>
      <c r="J5156">
        <v>1</v>
      </c>
      <c r="K5156" t="s">
        <v>32</v>
      </c>
      <c r="L5156">
        <v>0</v>
      </c>
      <c r="M5156" t="s">
        <v>32</v>
      </c>
      <c r="N5156">
        <v>2012</v>
      </c>
      <c r="O5156">
        <v>3392</v>
      </c>
      <c r="P5156">
        <v>41786772</v>
      </c>
      <c r="Q5156">
        <v>1713</v>
      </c>
      <c r="R5156">
        <v>41677828</v>
      </c>
      <c r="S5156">
        <v>32773</v>
      </c>
      <c r="T5156">
        <v>2179825</v>
      </c>
      <c r="U5156">
        <v>1679</v>
      </c>
      <c r="V5156">
        <v>108944</v>
      </c>
      <c r="W5156">
        <v>2.5</v>
      </c>
      <c r="X5156">
        <v>1.8</v>
      </c>
      <c r="Y5156">
        <v>4.5</v>
      </c>
      <c r="Z5156">
        <v>1.8</v>
      </c>
      <c r="AA5156">
        <v>4.0999999999999996</v>
      </c>
      <c r="AB5156">
        <v>4.3</v>
      </c>
      <c r="AC5156">
        <v>6.7</v>
      </c>
      <c r="AD5156">
        <v>9.1</v>
      </c>
    </row>
    <row r="5157" spans="1:30" x14ac:dyDescent="0.45">
      <c r="A5157" t="s">
        <v>337</v>
      </c>
      <c r="B5157">
        <v>39300</v>
      </c>
      <c r="C5157" t="s">
        <v>750</v>
      </c>
      <c r="E5157" t="s">
        <v>41</v>
      </c>
      <c r="F5157" t="s">
        <v>42</v>
      </c>
      <c r="H5157">
        <v>1</v>
      </c>
      <c r="I5157" t="s">
        <v>32</v>
      </c>
      <c r="J5157">
        <v>1</v>
      </c>
      <c r="K5157" t="s">
        <v>32</v>
      </c>
      <c r="L5157">
        <v>0</v>
      </c>
      <c r="M5157" t="s">
        <v>32</v>
      </c>
      <c r="N5157">
        <v>2012</v>
      </c>
      <c r="O5157">
        <v>12662</v>
      </c>
      <c r="P5157">
        <v>20688241</v>
      </c>
      <c r="Q5157">
        <v>4297</v>
      </c>
      <c r="R5157">
        <v>20215675</v>
      </c>
      <c r="S5157">
        <v>81099</v>
      </c>
      <c r="T5157">
        <v>1984348</v>
      </c>
      <c r="U5157">
        <v>8365</v>
      </c>
      <c r="V5157">
        <v>472566</v>
      </c>
      <c r="W5157">
        <v>2.7</v>
      </c>
      <c r="X5157">
        <v>3.2</v>
      </c>
      <c r="Y5157">
        <v>4.2</v>
      </c>
      <c r="Z5157">
        <v>3.4</v>
      </c>
      <c r="AA5157">
        <v>1.6</v>
      </c>
      <c r="AB5157">
        <v>1.9</v>
      </c>
      <c r="AC5157">
        <v>2.2000000000000002</v>
      </c>
      <c r="AD5157">
        <v>7.1</v>
      </c>
    </row>
    <row r="5158" spans="1:30" x14ac:dyDescent="0.45">
      <c r="A5158" t="s">
        <v>337</v>
      </c>
      <c r="B5158">
        <v>39300</v>
      </c>
      <c r="C5158" t="s">
        <v>750</v>
      </c>
      <c r="E5158" t="s">
        <v>43</v>
      </c>
      <c r="F5158" t="s">
        <v>44</v>
      </c>
      <c r="G5158" t="s">
        <v>45</v>
      </c>
      <c r="H5158">
        <v>1</v>
      </c>
      <c r="I5158" t="s">
        <v>32</v>
      </c>
      <c r="J5158">
        <v>1</v>
      </c>
      <c r="K5158" t="s">
        <v>32</v>
      </c>
      <c r="L5158">
        <v>0</v>
      </c>
      <c r="M5158" t="s">
        <v>32</v>
      </c>
      <c r="N5158">
        <v>2012</v>
      </c>
      <c r="O5158">
        <v>3954</v>
      </c>
      <c r="P5158">
        <v>2494342</v>
      </c>
      <c r="Q5158">
        <v>809</v>
      </c>
      <c r="R5158">
        <v>2245357</v>
      </c>
      <c r="S5158">
        <v>16729</v>
      </c>
      <c r="T5158">
        <v>597176</v>
      </c>
      <c r="U5158">
        <v>3145</v>
      </c>
      <c r="V5158">
        <v>248985</v>
      </c>
      <c r="W5158">
        <v>3</v>
      </c>
      <c r="X5158">
        <v>4.9000000000000004</v>
      </c>
      <c r="Y5158">
        <v>3.8</v>
      </c>
      <c r="Z5158">
        <v>2</v>
      </c>
      <c r="AA5158">
        <v>3.3</v>
      </c>
      <c r="AB5158">
        <v>2.1</v>
      </c>
      <c r="AC5158">
        <v>3.3</v>
      </c>
      <c r="AD5158">
        <v>47.2</v>
      </c>
    </row>
    <row r="5159" spans="1:30" x14ac:dyDescent="0.45">
      <c r="A5159" t="s">
        <v>337</v>
      </c>
      <c r="B5159">
        <v>39300</v>
      </c>
      <c r="C5159" t="s">
        <v>750</v>
      </c>
      <c r="E5159">
        <v>51</v>
      </c>
      <c r="F5159" t="s">
        <v>46</v>
      </c>
      <c r="H5159">
        <v>1</v>
      </c>
      <c r="I5159" t="s">
        <v>32</v>
      </c>
      <c r="J5159">
        <v>1</v>
      </c>
      <c r="K5159" t="s">
        <v>32</v>
      </c>
      <c r="L5159">
        <v>0</v>
      </c>
      <c r="M5159" t="s">
        <v>32</v>
      </c>
      <c r="N5159">
        <v>2012</v>
      </c>
      <c r="O5159">
        <v>1734</v>
      </c>
      <c r="P5159">
        <v>2673393</v>
      </c>
      <c r="Q5159">
        <v>340</v>
      </c>
      <c r="R5159">
        <v>2638927</v>
      </c>
      <c r="S5159">
        <v>10536</v>
      </c>
      <c r="T5159">
        <v>631878</v>
      </c>
      <c r="U5159">
        <v>1394</v>
      </c>
      <c r="V5159">
        <v>34466</v>
      </c>
      <c r="W5159">
        <v>7.3</v>
      </c>
      <c r="X5159">
        <v>2.2000000000000002</v>
      </c>
      <c r="Y5159">
        <v>8.8000000000000007</v>
      </c>
      <c r="Z5159">
        <v>2.4</v>
      </c>
      <c r="AA5159">
        <v>3.3</v>
      </c>
      <c r="AB5159">
        <v>2.9</v>
      </c>
      <c r="AC5159">
        <v>8.3000000000000007</v>
      </c>
      <c r="AD5159">
        <v>6.8</v>
      </c>
    </row>
    <row r="5160" spans="1:30" x14ac:dyDescent="0.45">
      <c r="A5160" t="s">
        <v>337</v>
      </c>
      <c r="B5160">
        <v>39300</v>
      </c>
      <c r="C5160" t="s">
        <v>750</v>
      </c>
      <c r="E5160">
        <v>52</v>
      </c>
      <c r="F5160" t="s">
        <v>47</v>
      </c>
      <c r="G5160" t="s">
        <v>48</v>
      </c>
      <c r="H5160">
        <v>1</v>
      </c>
      <c r="I5160" t="s">
        <v>32</v>
      </c>
      <c r="J5160">
        <v>1</v>
      </c>
      <c r="K5160" t="s">
        <v>32</v>
      </c>
      <c r="L5160">
        <v>0</v>
      </c>
      <c r="M5160" t="s">
        <v>32</v>
      </c>
      <c r="N5160">
        <v>2012</v>
      </c>
      <c r="O5160">
        <v>3956</v>
      </c>
      <c r="P5160">
        <v>16074136</v>
      </c>
      <c r="Q5160">
        <v>1039</v>
      </c>
      <c r="R5160">
        <v>15886933</v>
      </c>
      <c r="S5160">
        <v>28893</v>
      </c>
      <c r="T5160">
        <v>2043523</v>
      </c>
      <c r="U5160">
        <v>2917</v>
      </c>
      <c r="V5160">
        <v>187203</v>
      </c>
      <c r="W5160">
        <v>3.8</v>
      </c>
      <c r="X5160">
        <v>0.4</v>
      </c>
      <c r="Y5160">
        <v>2.7</v>
      </c>
      <c r="Z5160">
        <v>0.4</v>
      </c>
      <c r="AA5160">
        <v>3.2</v>
      </c>
      <c r="AB5160">
        <v>1.7</v>
      </c>
      <c r="AC5160">
        <v>4.5999999999999996</v>
      </c>
      <c r="AD5160">
        <v>13.3</v>
      </c>
    </row>
    <row r="5161" spans="1:30" x14ac:dyDescent="0.45">
      <c r="A5161" t="s">
        <v>337</v>
      </c>
      <c r="B5161">
        <v>39300</v>
      </c>
      <c r="C5161" t="s">
        <v>750</v>
      </c>
      <c r="E5161">
        <v>53</v>
      </c>
      <c r="F5161" t="s">
        <v>49</v>
      </c>
      <c r="H5161">
        <v>1</v>
      </c>
      <c r="I5161" t="s">
        <v>32</v>
      </c>
      <c r="J5161">
        <v>1</v>
      </c>
      <c r="K5161" t="s">
        <v>32</v>
      </c>
      <c r="L5161">
        <v>0</v>
      </c>
      <c r="M5161" t="s">
        <v>32</v>
      </c>
      <c r="N5161">
        <v>2012</v>
      </c>
      <c r="O5161">
        <v>14176</v>
      </c>
      <c r="P5161">
        <v>2369180</v>
      </c>
      <c r="Q5161">
        <v>1110</v>
      </c>
      <c r="R5161">
        <v>1267230</v>
      </c>
      <c r="S5161">
        <v>6745</v>
      </c>
      <c r="T5161">
        <v>275974</v>
      </c>
      <c r="U5161">
        <v>13066</v>
      </c>
      <c r="V5161">
        <v>1101950</v>
      </c>
      <c r="W5161">
        <v>2</v>
      </c>
      <c r="X5161">
        <v>7</v>
      </c>
      <c r="Y5161">
        <v>3.7</v>
      </c>
      <c r="Z5161">
        <v>6.2</v>
      </c>
      <c r="AA5161">
        <v>6.6</v>
      </c>
      <c r="AB5161">
        <v>9.1</v>
      </c>
      <c r="AC5161">
        <v>2.2000000000000002</v>
      </c>
      <c r="AD5161">
        <v>12.1</v>
      </c>
    </row>
    <row r="5162" spans="1:30" x14ac:dyDescent="0.45">
      <c r="A5162" t="s">
        <v>337</v>
      </c>
      <c r="B5162">
        <v>39300</v>
      </c>
      <c r="C5162" t="s">
        <v>750</v>
      </c>
      <c r="E5162">
        <v>54</v>
      </c>
      <c r="F5162" t="s">
        <v>50</v>
      </c>
      <c r="H5162">
        <v>1</v>
      </c>
      <c r="I5162" t="s">
        <v>32</v>
      </c>
      <c r="J5162">
        <v>1</v>
      </c>
      <c r="K5162" t="s">
        <v>32</v>
      </c>
      <c r="L5162">
        <v>0</v>
      </c>
      <c r="M5162" t="s">
        <v>32</v>
      </c>
      <c r="N5162">
        <v>2012</v>
      </c>
      <c r="O5162">
        <v>19799</v>
      </c>
      <c r="P5162">
        <v>5063712</v>
      </c>
      <c r="Q5162">
        <v>3836</v>
      </c>
      <c r="R5162">
        <v>4440331</v>
      </c>
      <c r="S5162">
        <v>27652</v>
      </c>
      <c r="T5162">
        <v>1648225</v>
      </c>
      <c r="U5162">
        <v>15963</v>
      </c>
      <c r="V5162">
        <v>623381</v>
      </c>
      <c r="W5162">
        <v>1.6</v>
      </c>
      <c r="X5162">
        <v>4.2</v>
      </c>
      <c r="Y5162">
        <v>3.8</v>
      </c>
      <c r="Z5162">
        <v>4.5999999999999996</v>
      </c>
      <c r="AA5162">
        <v>4.9000000000000004</v>
      </c>
      <c r="AB5162">
        <v>5.2</v>
      </c>
      <c r="AC5162">
        <v>1.6</v>
      </c>
      <c r="AD5162">
        <v>6.7</v>
      </c>
    </row>
    <row r="5163" spans="1:30" x14ac:dyDescent="0.45">
      <c r="A5163" t="s">
        <v>337</v>
      </c>
      <c r="B5163">
        <v>39300</v>
      </c>
      <c r="C5163" t="s">
        <v>750</v>
      </c>
      <c r="E5163">
        <v>55</v>
      </c>
      <c r="F5163" t="s">
        <v>59</v>
      </c>
      <c r="H5163">
        <v>1</v>
      </c>
      <c r="I5163" t="s">
        <v>32</v>
      </c>
      <c r="J5163">
        <v>1</v>
      </c>
      <c r="K5163" t="s">
        <v>32</v>
      </c>
      <c r="L5163">
        <v>0</v>
      </c>
      <c r="M5163" t="s">
        <v>32</v>
      </c>
      <c r="N5163">
        <v>2012</v>
      </c>
      <c r="O5163">
        <v>162</v>
      </c>
      <c r="P5163">
        <v>1289472</v>
      </c>
      <c r="Q5163">
        <v>162</v>
      </c>
      <c r="R5163">
        <v>1289472</v>
      </c>
      <c r="S5163">
        <v>16976</v>
      </c>
      <c r="T5163">
        <v>1608091</v>
      </c>
      <c r="U5163">
        <v>0</v>
      </c>
      <c r="V5163">
        <v>0</v>
      </c>
      <c r="W5163">
        <v>1.4</v>
      </c>
      <c r="X5163">
        <v>0.9</v>
      </c>
      <c r="Y5163">
        <v>1.5</v>
      </c>
      <c r="Z5163">
        <v>0.9</v>
      </c>
      <c r="AA5163">
        <v>0.7</v>
      </c>
      <c r="AB5163">
        <v>0.9</v>
      </c>
      <c r="AC5163">
        <v>0</v>
      </c>
      <c r="AD5163">
        <v>0</v>
      </c>
    </row>
    <row r="5164" spans="1:30" x14ac:dyDescent="0.45">
      <c r="A5164" t="s">
        <v>337</v>
      </c>
      <c r="B5164">
        <v>39300</v>
      </c>
      <c r="C5164" t="s">
        <v>750</v>
      </c>
      <c r="E5164">
        <v>56</v>
      </c>
      <c r="F5164" t="s">
        <v>51</v>
      </c>
      <c r="H5164">
        <v>1</v>
      </c>
      <c r="I5164" t="s">
        <v>32</v>
      </c>
      <c r="J5164">
        <v>1</v>
      </c>
      <c r="K5164" t="s">
        <v>32</v>
      </c>
      <c r="L5164">
        <v>0</v>
      </c>
      <c r="M5164" t="s">
        <v>32</v>
      </c>
      <c r="N5164">
        <v>2012</v>
      </c>
      <c r="O5164">
        <v>9526</v>
      </c>
      <c r="P5164">
        <v>2531604</v>
      </c>
      <c r="Q5164">
        <v>2103</v>
      </c>
      <c r="R5164">
        <v>2352689</v>
      </c>
      <c r="S5164">
        <v>30774</v>
      </c>
      <c r="T5164">
        <v>912383</v>
      </c>
      <c r="U5164">
        <v>7422</v>
      </c>
      <c r="V5164">
        <v>178915</v>
      </c>
      <c r="W5164">
        <v>3</v>
      </c>
      <c r="X5164">
        <v>3.9</v>
      </c>
      <c r="Y5164">
        <v>4</v>
      </c>
      <c r="Z5164">
        <v>4</v>
      </c>
      <c r="AA5164">
        <v>4</v>
      </c>
      <c r="AB5164">
        <v>4</v>
      </c>
      <c r="AC5164">
        <v>3.7</v>
      </c>
      <c r="AD5164">
        <v>9.5</v>
      </c>
    </row>
    <row r="5165" spans="1:30" x14ac:dyDescent="0.45">
      <c r="A5165" t="s">
        <v>337</v>
      </c>
      <c r="B5165">
        <v>39300</v>
      </c>
      <c r="C5165" t="s">
        <v>750</v>
      </c>
      <c r="E5165">
        <v>61</v>
      </c>
      <c r="F5165" t="s">
        <v>52</v>
      </c>
      <c r="H5165">
        <v>1</v>
      </c>
      <c r="I5165" t="s">
        <v>32</v>
      </c>
      <c r="J5165">
        <v>1</v>
      </c>
      <c r="K5165" t="s">
        <v>32</v>
      </c>
      <c r="L5165">
        <v>0</v>
      </c>
      <c r="M5165" t="s">
        <v>32</v>
      </c>
      <c r="N5165">
        <v>2012</v>
      </c>
      <c r="O5165">
        <v>3979</v>
      </c>
      <c r="P5165">
        <v>2145409</v>
      </c>
      <c r="Q5165">
        <v>602</v>
      </c>
      <c r="R5165">
        <v>2102687</v>
      </c>
      <c r="S5165">
        <v>30043</v>
      </c>
      <c r="T5165">
        <v>991672</v>
      </c>
      <c r="U5165">
        <v>3377</v>
      </c>
      <c r="V5165">
        <v>42722</v>
      </c>
      <c r="W5165">
        <v>4.9000000000000004</v>
      </c>
      <c r="X5165">
        <v>2.4</v>
      </c>
      <c r="Y5165">
        <v>13.5</v>
      </c>
      <c r="Z5165">
        <v>2.5</v>
      </c>
      <c r="AA5165">
        <v>3.8</v>
      </c>
      <c r="AB5165">
        <v>2.2000000000000002</v>
      </c>
      <c r="AC5165">
        <v>4.8</v>
      </c>
      <c r="AD5165">
        <v>11.8</v>
      </c>
    </row>
    <row r="5166" spans="1:30" x14ac:dyDescent="0.45">
      <c r="A5166" t="s">
        <v>337</v>
      </c>
      <c r="B5166">
        <v>39300</v>
      </c>
      <c r="C5166" t="s">
        <v>750</v>
      </c>
      <c r="E5166">
        <v>62</v>
      </c>
      <c r="F5166" t="s">
        <v>53</v>
      </c>
      <c r="H5166">
        <v>1</v>
      </c>
      <c r="I5166" t="s">
        <v>32</v>
      </c>
      <c r="J5166">
        <v>1</v>
      </c>
      <c r="K5166" t="s">
        <v>32</v>
      </c>
      <c r="L5166">
        <v>0</v>
      </c>
      <c r="M5166" t="s">
        <v>32</v>
      </c>
      <c r="N5166">
        <v>2012</v>
      </c>
      <c r="O5166">
        <v>10977</v>
      </c>
      <c r="P5166">
        <v>11917228</v>
      </c>
      <c r="Q5166">
        <v>3279</v>
      </c>
      <c r="R5166">
        <v>11701208</v>
      </c>
      <c r="S5166">
        <v>121909</v>
      </c>
      <c r="T5166">
        <v>5056613</v>
      </c>
      <c r="U5166">
        <v>7697</v>
      </c>
      <c r="V5166">
        <v>216019</v>
      </c>
      <c r="W5166">
        <v>1</v>
      </c>
      <c r="X5166">
        <v>2.1</v>
      </c>
      <c r="Y5166">
        <v>3.5</v>
      </c>
      <c r="Z5166">
        <v>2.2999999999999998</v>
      </c>
      <c r="AA5166">
        <v>2.2000000000000002</v>
      </c>
      <c r="AB5166">
        <v>2.5</v>
      </c>
      <c r="AC5166">
        <v>1.1000000000000001</v>
      </c>
      <c r="AD5166">
        <v>7.3</v>
      </c>
    </row>
    <row r="5167" spans="1:30" x14ac:dyDescent="0.45">
      <c r="A5167" t="s">
        <v>337</v>
      </c>
      <c r="B5167">
        <v>39300</v>
      </c>
      <c r="C5167" t="s">
        <v>750</v>
      </c>
      <c r="E5167">
        <v>71</v>
      </c>
      <c r="F5167" t="s">
        <v>54</v>
      </c>
      <c r="H5167">
        <v>1</v>
      </c>
      <c r="I5167" t="s">
        <v>32</v>
      </c>
      <c r="J5167">
        <v>1</v>
      </c>
      <c r="K5167" t="s">
        <v>32</v>
      </c>
      <c r="L5167">
        <v>0</v>
      </c>
      <c r="M5167" t="s">
        <v>32</v>
      </c>
      <c r="N5167">
        <v>2012</v>
      </c>
      <c r="O5167">
        <v>6798</v>
      </c>
      <c r="P5167">
        <v>1146011</v>
      </c>
      <c r="Q5167">
        <v>707</v>
      </c>
      <c r="R5167">
        <v>1009984</v>
      </c>
      <c r="S5167">
        <v>12197</v>
      </c>
      <c r="T5167">
        <v>281211</v>
      </c>
      <c r="U5167">
        <v>6091</v>
      </c>
      <c r="V5167">
        <v>136027</v>
      </c>
      <c r="W5167">
        <v>2.4</v>
      </c>
      <c r="X5167">
        <v>7</v>
      </c>
      <c r="Y5167">
        <v>7.6</v>
      </c>
      <c r="Z5167">
        <v>7.9</v>
      </c>
      <c r="AA5167">
        <v>8.4</v>
      </c>
      <c r="AB5167">
        <v>9.8000000000000007</v>
      </c>
      <c r="AC5167">
        <v>3.2</v>
      </c>
      <c r="AD5167">
        <v>5.0999999999999996</v>
      </c>
    </row>
    <row r="5168" spans="1:30" x14ac:dyDescent="0.45">
      <c r="A5168" t="s">
        <v>337</v>
      </c>
      <c r="B5168">
        <v>39300</v>
      </c>
      <c r="C5168" t="s">
        <v>750</v>
      </c>
      <c r="E5168">
        <v>72</v>
      </c>
      <c r="F5168" t="s">
        <v>55</v>
      </c>
      <c r="H5168">
        <v>1</v>
      </c>
      <c r="I5168" t="s">
        <v>32</v>
      </c>
      <c r="J5168">
        <v>1</v>
      </c>
      <c r="K5168" t="s">
        <v>32</v>
      </c>
      <c r="L5168">
        <v>0</v>
      </c>
      <c r="M5168" t="s">
        <v>32</v>
      </c>
      <c r="N5168">
        <v>2012</v>
      </c>
      <c r="O5168">
        <v>4722</v>
      </c>
      <c r="P5168">
        <v>3453788</v>
      </c>
      <c r="Q5168">
        <v>3440</v>
      </c>
      <c r="R5168">
        <v>3386739</v>
      </c>
      <c r="S5168">
        <v>63555</v>
      </c>
      <c r="T5168">
        <v>960072</v>
      </c>
      <c r="U5168">
        <v>1282</v>
      </c>
      <c r="V5168">
        <v>67050</v>
      </c>
      <c r="W5168">
        <v>3.2</v>
      </c>
      <c r="X5168">
        <v>2.6</v>
      </c>
      <c r="Y5168">
        <v>3.2</v>
      </c>
      <c r="Z5168">
        <v>2.7</v>
      </c>
      <c r="AA5168">
        <v>3.2</v>
      </c>
      <c r="AB5168">
        <v>2.8</v>
      </c>
      <c r="AC5168">
        <v>5.9</v>
      </c>
      <c r="AD5168">
        <v>7.8</v>
      </c>
    </row>
    <row r="5169" spans="1:30" x14ac:dyDescent="0.45">
      <c r="A5169" t="s">
        <v>337</v>
      </c>
      <c r="B5169">
        <v>39300</v>
      </c>
      <c r="C5169" t="s">
        <v>750</v>
      </c>
      <c r="E5169">
        <v>81</v>
      </c>
      <c r="F5169" t="s">
        <v>56</v>
      </c>
      <c r="G5169" t="s">
        <v>57</v>
      </c>
      <c r="H5169">
        <v>1</v>
      </c>
      <c r="I5169" t="s">
        <v>32</v>
      </c>
      <c r="J5169">
        <v>1</v>
      </c>
      <c r="K5169" t="s">
        <v>32</v>
      </c>
      <c r="L5169">
        <v>0</v>
      </c>
      <c r="M5169" t="s">
        <v>32</v>
      </c>
      <c r="N5169">
        <v>2012</v>
      </c>
      <c r="O5169">
        <v>16623</v>
      </c>
      <c r="P5169">
        <v>1606790</v>
      </c>
      <c r="Q5169">
        <v>2354</v>
      </c>
      <c r="R5169">
        <v>1219487</v>
      </c>
      <c r="S5169">
        <v>13557</v>
      </c>
      <c r="T5169">
        <v>359621</v>
      </c>
      <c r="U5169">
        <v>14269</v>
      </c>
      <c r="V5169">
        <v>387303</v>
      </c>
      <c r="W5169">
        <v>1.1000000000000001</v>
      </c>
      <c r="X5169">
        <v>5.0999999999999996</v>
      </c>
      <c r="Y5169">
        <v>5.3</v>
      </c>
      <c r="Z5169">
        <v>6.3</v>
      </c>
      <c r="AA5169">
        <v>7.9</v>
      </c>
      <c r="AB5169">
        <v>7.4</v>
      </c>
      <c r="AC5169">
        <v>1.3</v>
      </c>
      <c r="AD5169">
        <v>2.9</v>
      </c>
    </row>
    <row r="5170" spans="1:30" x14ac:dyDescent="0.45">
      <c r="A5170" t="s">
        <v>337</v>
      </c>
      <c r="B5170">
        <v>39300</v>
      </c>
      <c r="C5170" t="s">
        <v>750</v>
      </c>
      <c r="E5170">
        <v>99</v>
      </c>
      <c r="F5170" t="s">
        <v>76</v>
      </c>
      <c r="H5170">
        <v>1</v>
      </c>
      <c r="I5170" t="s">
        <v>32</v>
      </c>
      <c r="J5170">
        <v>1</v>
      </c>
      <c r="K5170" t="s">
        <v>32</v>
      </c>
      <c r="L5170">
        <v>0</v>
      </c>
      <c r="M5170" t="s">
        <v>32</v>
      </c>
      <c r="N5170">
        <v>2012</v>
      </c>
      <c r="O5170">
        <v>31</v>
      </c>
      <c r="P5170">
        <v>3285</v>
      </c>
      <c r="Q5170">
        <v>31</v>
      </c>
      <c r="R5170">
        <v>3285</v>
      </c>
      <c r="S5170">
        <v>49</v>
      </c>
      <c r="T5170">
        <v>620</v>
      </c>
      <c r="U5170">
        <v>0</v>
      </c>
      <c r="V5170">
        <v>0</v>
      </c>
      <c r="W5170">
        <v>8.6</v>
      </c>
      <c r="X5170">
        <v>6</v>
      </c>
      <c r="Y5170">
        <v>8.9</v>
      </c>
      <c r="Z5170">
        <v>6.3</v>
      </c>
      <c r="AA5170">
        <v>15.9</v>
      </c>
      <c r="AB5170">
        <v>6.5</v>
      </c>
      <c r="AC5170">
        <v>0</v>
      </c>
      <c r="AD5170">
        <v>0</v>
      </c>
    </row>
    <row r="5171" spans="1:30" x14ac:dyDescent="0.45">
      <c r="A5171" t="s">
        <v>338</v>
      </c>
      <c r="B5171">
        <v>39340</v>
      </c>
      <c r="C5171" t="s">
        <v>752</v>
      </c>
      <c r="E5171">
        <v>0</v>
      </c>
      <c r="F5171" t="s">
        <v>31</v>
      </c>
      <c r="H5171">
        <v>1</v>
      </c>
      <c r="I5171" t="s">
        <v>32</v>
      </c>
      <c r="J5171">
        <v>1</v>
      </c>
      <c r="K5171" t="s">
        <v>32</v>
      </c>
      <c r="L5171">
        <v>0</v>
      </c>
      <c r="M5171" t="s">
        <v>32</v>
      </c>
      <c r="N5171">
        <v>2012</v>
      </c>
      <c r="O5171">
        <v>48768</v>
      </c>
      <c r="P5171">
        <v>31954461</v>
      </c>
      <c r="Q5171">
        <v>9621</v>
      </c>
      <c r="R5171">
        <v>30440003</v>
      </c>
      <c r="S5171">
        <v>183733</v>
      </c>
      <c r="T5171">
        <v>6466810</v>
      </c>
      <c r="U5171">
        <v>39148</v>
      </c>
      <c r="V5171">
        <v>1514458</v>
      </c>
      <c r="W5171">
        <v>2</v>
      </c>
      <c r="X5171">
        <v>3.6</v>
      </c>
      <c r="Y5171">
        <v>3.8</v>
      </c>
      <c r="Z5171">
        <v>3.9</v>
      </c>
      <c r="AA5171">
        <v>2.4</v>
      </c>
      <c r="AB5171">
        <v>2</v>
      </c>
      <c r="AC5171">
        <v>2.4</v>
      </c>
      <c r="AD5171">
        <v>5.7</v>
      </c>
    </row>
    <row r="5172" spans="1:30" x14ac:dyDescent="0.45">
      <c r="A5172" t="s">
        <v>338</v>
      </c>
      <c r="B5172">
        <v>39340</v>
      </c>
      <c r="C5172" t="s">
        <v>752</v>
      </c>
      <c r="E5172">
        <v>11</v>
      </c>
      <c r="F5172" t="s">
        <v>33</v>
      </c>
      <c r="G5172" t="s">
        <v>34</v>
      </c>
      <c r="H5172">
        <v>1</v>
      </c>
      <c r="I5172" t="s">
        <v>32</v>
      </c>
      <c r="J5172">
        <v>1</v>
      </c>
      <c r="K5172" t="s">
        <v>32</v>
      </c>
      <c r="L5172">
        <v>0</v>
      </c>
      <c r="M5172" t="s">
        <v>32</v>
      </c>
      <c r="N5172">
        <v>2012</v>
      </c>
      <c r="O5172">
        <v>232</v>
      </c>
      <c r="Q5172">
        <v>6</v>
      </c>
      <c r="U5172">
        <v>227</v>
      </c>
      <c r="W5172">
        <v>37.9</v>
      </c>
      <c r="Y5172">
        <v>36</v>
      </c>
      <c r="AC5172">
        <v>36.799999999999997</v>
      </c>
    </row>
    <row r="5173" spans="1:30" x14ac:dyDescent="0.45">
      <c r="A5173" t="s">
        <v>338</v>
      </c>
      <c r="B5173">
        <v>39340</v>
      </c>
      <c r="C5173" t="s">
        <v>752</v>
      </c>
      <c r="E5173">
        <v>21</v>
      </c>
      <c r="F5173" t="s">
        <v>35</v>
      </c>
      <c r="H5173">
        <v>1</v>
      </c>
      <c r="I5173" t="s">
        <v>32</v>
      </c>
      <c r="J5173">
        <v>1</v>
      </c>
      <c r="K5173" t="s">
        <v>32</v>
      </c>
      <c r="L5173">
        <v>0</v>
      </c>
      <c r="M5173" t="s">
        <v>32</v>
      </c>
      <c r="N5173">
        <v>2012</v>
      </c>
      <c r="O5173">
        <v>25</v>
      </c>
      <c r="P5173">
        <v>44702</v>
      </c>
      <c r="Q5173">
        <v>17</v>
      </c>
      <c r="R5173">
        <v>43689</v>
      </c>
      <c r="S5173">
        <v>182</v>
      </c>
      <c r="T5173">
        <v>12158</v>
      </c>
      <c r="U5173">
        <v>8</v>
      </c>
      <c r="V5173">
        <v>1013</v>
      </c>
      <c r="W5173">
        <v>22.8</v>
      </c>
      <c r="X5173">
        <v>7.5</v>
      </c>
      <c r="Y5173">
        <v>35.799999999999997</v>
      </c>
      <c r="Z5173">
        <v>8</v>
      </c>
      <c r="AA5173">
        <v>7.4</v>
      </c>
      <c r="AB5173">
        <v>6.6</v>
      </c>
      <c r="AC5173">
        <v>23.7</v>
      </c>
      <c r="AD5173">
        <v>18.3</v>
      </c>
    </row>
    <row r="5174" spans="1:30" x14ac:dyDescent="0.45">
      <c r="A5174" t="s">
        <v>338</v>
      </c>
      <c r="B5174">
        <v>39340</v>
      </c>
      <c r="C5174" t="s">
        <v>752</v>
      </c>
      <c r="E5174">
        <v>22</v>
      </c>
      <c r="F5174" t="s">
        <v>36</v>
      </c>
      <c r="H5174">
        <v>1</v>
      </c>
      <c r="I5174" t="s">
        <v>32</v>
      </c>
      <c r="J5174">
        <v>1</v>
      </c>
      <c r="K5174" t="s">
        <v>32</v>
      </c>
      <c r="L5174">
        <v>0</v>
      </c>
      <c r="M5174" t="s">
        <v>32</v>
      </c>
      <c r="N5174">
        <v>2012</v>
      </c>
      <c r="O5174">
        <v>42</v>
      </c>
      <c r="Q5174">
        <v>10</v>
      </c>
      <c r="U5174">
        <v>32</v>
      </c>
      <c r="W5174">
        <v>78.8</v>
      </c>
      <c r="Y5174">
        <v>0</v>
      </c>
      <c r="AC5174">
        <v>98.5</v>
      </c>
    </row>
    <row r="5175" spans="1:30" x14ac:dyDescent="0.45">
      <c r="A5175" t="s">
        <v>338</v>
      </c>
      <c r="B5175">
        <v>39340</v>
      </c>
      <c r="C5175" t="s">
        <v>752</v>
      </c>
      <c r="E5175">
        <v>23</v>
      </c>
      <c r="F5175" t="s">
        <v>37</v>
      </c>
      <c r="H5175">
        <v>1</v>
      </c>
      <c r="I5175" t="s">
        <v>32</v>
      </c>
      <c r="J5175">
        <v>1</v>
      </c>
      <c r="K5175" t="s">
        <v>32</v>
      </c>
      <c r="L5175">
        <v>0</v>
      </c>
      <c r="M5175" t="s">
        <v>32</v>
      </c>
      <c r="N5175">
        <v>2012</v>
      </c>
      <c r="O5175">
        <v>4001</v>
      </c>
      <c r="P5175">
        <v>1525526</v>
      </c>
      <c r="Q5175">
        <v>1188</v>
      </c>
      <c r="R5175">
        <v>1329572</v>
      </c>
      <c r="S5175">
        <v>6044</v>
      </c>
      <c r="T5175">
        <v>242012</v>
      </c>
      <c r="U5175">
        <v>2813</v>
      </c>
      <c r="V5175">
        <v>195954</v>
      </c>
      <c r="W5175">
        <v>4.5999999999999996</v>
      </c>
      <c r="X5175">
        <v>9.1</v>
      </c>
      <c r="Y5175">
        <v>10</v>
      </c>
      <c r="Z5175">
        <v>10.4</v>
      </c>
      <c r="AA5175">
        <v>15</v>
      </c>
      <c r="AB5175">
        <v>12.6</v>
      </c>
      <c r="AC5175">
        <v>6.1</v>
      </c>
      <c r="AD5175">
        <v>25.4</v>
      </c>
    </row>
    <row r="5176" spans="1:30" x14ac:dyDescent="0.45">
      <c r="A5176" t="s">
        <v>338</v>
      </c>
      <c r="B5176">
        <v>39340</v>
      </c>
      <c r="C5176" t="s">
        <v>752</v>
      </c>
      <c r="E5176" t="s">
        <v>38</v>
      </c>
      <c r="F5176" t="s">
        <v>39</v>
      </c>
      <c r="H5176">
        <v>1</v>
      </c>
      <c r="I5176" t="s">
        <v>32</v>
      </c>
      <c r="J5176">
        <v>1</v>
      </c>
      <c r="K5176" t="s">
        <v>32</v>
      </c>
      <c r="L5176">
        <v>0</v>
      </c>
      <c r="M5176" t="s">
        <v>32</v>
      </c>
      <c r="N5176">
        <v>2012</v>
      </c>
      <c r="O5176">
        <v>1405</v>
      </c>
      <c r="P5176">
        <v>6163469</v>
      </c>
      <c r="Q5176">
        <v>483</v>
      </c>
      <c r="R5176">
        <v>6126883</v>
      </c>
      <c r="S5176">
        <v>15878</v>
      </c>
      <c r="T5176">
        <v>818964</v>
      </c>
      <c r="U5176">
        <v>922</v>
      </c>
      <c r="V5176">
        <v>36586</v>
      </c>
      <c r="W5176">
        <v>8.5</v>
      </c>
      <c r="X5176">
        <v>2.4</v>
      </c>
      <c r="Y5176">
        <v>13.9</v>
      </c>
      <c r="Z5176">
        <v>2.5</v>
      </c>
      <c r="AA5176">
        <v>4.4000000000000004</v>
      </c>
      <c r="AB5176">
        <v>3.8</v>
      </c>
      <c r="AC5176">
        <v>9.9</v>
      </c>
      <c r="AD5176">
        <v>12.3</v>
      </c>
    </row>
    <row r="5177" spans="1:30" x14ac:dyDescent="0.45">
      <c r="A5177" t="s">
        <v>338</v>
      </c>
      <c r="B5177">
        <v>39340</v>
      </c>
      <c r="C5177" t="s">
        <v>752</v>
      </c>
      <c r="E5177">
        <v>42</v>
      </c>
      <c r="F5177" t="s">
        <v>40</v>
      </c>
      <c r="H5177">
        <v>1</v>
      </c>
      <c r="I5177" t="s">
        <v>32</v>
      </c>
      <c r="J5177">
        <v>1</v>
      </c>
      <c r="K5177" t="s">
        <v>32</v>
      </c>
      <c r="L5177">
        <v>0</v>
      </c>
      <c r="M5177" t="s">
        <v>32</v>
      </c>
      <c r="N5177">
        <v>2012</v>
      </c>
      <c r="O5177">
        <v>1059</v>
      </c>
      <c r="P5177">
        <v>4399255</v>
      </c>
      <c r="Q5177">
        <v>355</v>
      </c>
      <c r="R5177">
        <v>4358592</v>
      </c>
      <c r="S5177">
        <v>6053</v>
      </c>
      <c r="T5177">
        <v>344712</v>
      </c>
      <c r="U5177">
        <v>703</v>
      </c>
      <c r="V5177">
        <v>40663</v>
      </c>
      <c r="W5177">
        <v>18.100000000000001</v>
      </c>
      <c r="X5177">
        <v>22.5</v>
      </c>
      <c r="Y5177">
        <v>21.9</v>
      </c>
      <c r="Z5177">
        <v>23.7</v>
      </c>
      <c r="AA5177">
        <v>12.7</v>
      </c>
      <c r="AB5177">
        <v>14.5</v>
      </c>
      <c r="AC5177">
        <v>23.9</v>
      </c>
      <c r="AD5177">
        <v>39.5</v>
      </c>
    </row>
    <row r="5178" spans="1:30" x14ac:dyDescent="0.45">
      <c r="A5178" t="s">
        <v>338</v>
      </c>
      <c r="B5178">
        <v>39340</v>
      </c>
      <c r="C5178" t="s">
        <v>752</v>
      </c>
      <c r="E5178" t="s">
        <v>41</v>
      </c>
      <c r="F5178" t="s">
        <v>42</v>
      </c>
      <c r="H5178">
        <v>1</v>
      </c>
      <c r="I5178" t="s">
        <v>32</v>
      </c>
      <c r="J5178">
        <v>1</v>
      </c>
      <c r="K5178" t="s">
        <v>32</v>
      </c>
      <c r="L5178">
        <v>0</v>
      </c>
      <c r="M5178" t="s">
        <v>32</v>
      </c>
      <c r="N5178">
        <v>2012</v>
      </c>
      <c r="O5178">
        <v>6107</v>
      </c>
      <c r="P5178">
        <v>6639589</v>
      </c>
      <c r="Q5178">
        <v>1243</v>
      </c>
      <c r="R5178">
        <v>6465327</v>
      </c>
      <c r="S5178">
        <v>24597</v>
      </c>
      <c r="T5178">
        <v>584162</v>
      </c>
      <c r="U5178">
        <v>4865</v>
      </c>
      <c r="V5178">
        <v>174262</v>
      </c>
      <c r="W5178">
        <v>6.1</v>
      </c>
      <c r="X5178">
        <v>7</v>
      </c>
      <c r="Y5178">
        <v>10.6</v>
      </c>
      <c r="Z5178">
        <v>7.4</v>
      </c>
      <c r="AA5178">
        <v>7.5</v>
      </c>
      <c r="AB5178">
        <v>8</v>
      </c>
      <c r="AC5178">
        <v>6.6</v>
      </c>
      <c r="AD5178">
        <v>12.5</v>
      </c>
    </row>
    <row r="5179" spans="1:30" x14ac:dyDescent="0.45">
      <c r="A5179" t="s">
        <v>338</v>
      </c>
      <c r="B5179">
        <v>39340</v>
      </c>
      <c r="C5179" t="s">
        <v>752</v>
      </c>
      <c r="E5179" t="s">
        <v>43</v>
      </c>
      <c r="F5179" t="s">
        <v>44</v>
      </c>
      <c r="G5179" t="s">
        <v>45</v>
      </c>
      <c r="H5179">
        <v>1</v>
      </c>
      <c r="I5179" t="s">
        <v>32</v>
      </c>
      <c r="J5179">
        <v>1</v>
      </c>
      <c r="K5179" t="s">
        <v>32</v>
      </c>
      <c r="L5179">
        <v>0</v>
      </c>
      <c r="M5179" t="s">
        <v>32</v>
      </c>
      <c r="N5179">
        <v>2012</v>
      </c>
      <c r="O5179">
        <v>795</v>
      </c>
      <c r="P5179">
        <v>287043</v>
      </c>
      <c r="Q5179">
        <v>209</v>
      </c>
      <c r="R5179">
        <v>231990</v>
      </c>
      <c r="S5179">
        <v>2072</v>
      </c>
      <c r="T5179">
        <v>53574</v>
      </c>
      <c r="U5179">
        <v>586</v>
      </c>
      <c r="V5179">
        <v>55053</v>
      </c>
      <c r="W5179">
        <v>12.7</v>
      </c>
      <c r="X5179">
        <v>9</v>
      </c>
      <c r="Y5179">
        <v>21.1</v>
      </c>
      <c r="Z5179">
        <v>5.4</v>
      </c>
      <c r="AA5179">
        <v>6.9</v>
      </c>
      <c r="AB5179">
        <v>5.8</v>
      </c>
      <c r="AC5179">
        <v>15.2</v>
      </c>
      <c r="AD5179">
        <v>42.4</v>
      </c>
    </row>
    <row r="5180" spans="1:30" x14ac:dyDescent="0.45">
      <c r="A5180" t="s">
        <v>338</v>
      </c>
      <c r="B5180">
        <v>39340</v>
      </c>
      <c r="C5180" t="s">
        <v>752</v>
      </c>
      <c r="E5180">
        <v>51</v>
      </c>
      <c r="F5180" t="s">
        <v>46</v>
      </c>
      <c r="H5180">
        <v>1</v>
      </c>
      <c r="I5180" t="s">
        <v>32</v>
      </c>
      <c r="J5180">
        <v>1</v>
      </c>
      <c r="K5180" t="s">
        <v>32</v>
      </c>
      <c r="L5180">
        <v>0</v>
      </c>
      <c r="M5180" t="s">
        <v>32</v>
      </c>
      <c r="N5180">
        <v>2012</v>
      </c>
      <c r="O5180">
        <v>1169</v>
      </c>
      <c r="P5180">
        <v>2249010</v>
      </c>
      <c r="Q5180">
        <v>250</v>
      </c>
      <c r="R5180">
        <v>2222014</v>
      </c>
      <c r="S5180">
        <v>9113</v>
      </c>
      <c r="T5180">
        <v>657107</v>
      </c>
      <c r="U5180">
        <v>919</v>
      </c>
      <c r="V5180">
        <v>26996</v>
      </c>
      <c r="W5180">
        <v>7.6</v>
      </c>
      <c r="X5180">
        <v>4</v>
      </c>
      <c r="Y5180">
        <v>19.399999999999999</v>
      </c>
      <c r="Z5180">
        <v>4.2</v>
      </c>
      <c r="AA5180">
        <v>3.7</v>
      </c>
      <c r="AB5180">
        <v>4.4000000000000004</v>
      </c>
      <c r="AC5180">
        <v>8.4</v>
      </c>
      <c r="AD5180">
        <v>13.9</v>
      </c>
    </row>
    <row r="5181" spans="1:30" x14ac:dyDescent="0.45">
      <c r="A5181" t="s">
        <v>338</v>
      </c>
      <c r="B5181">
        <v>39340</v>
      </c>
      <c r="C5181" t="s">
        <v>752</v>
      </c>
      <c r="E5181">
        <v>52</v>
      </c>
      <c r="F5181" t="s">
        <v>47</v>
      </c>
      <c r="G5181" t="s">
        <v>48</v>
      </c>
      <c r="H5181">
        <v>1</v>
      </c>
      <c r="I5181" t="s">
        <v>32</v>
      </c>
      <c r="J5181">
        <v>1</v>
      </c>
      <c r="K5181" t="s">
        <v>32</v>
      </c>
      <c r="L5181">
        <v>0</v>
      </c>
      <c r="M5181" t="s">
        <v>32</v>
      </c>
      <c r="N5181">
        <v>2012</v>
      </c>
      <c r="O5181">
        <v>2359</v>
      </c>
      <c r="P5181">
        <v>1050072</v>
      </c>
      <c r="Q5181">
        <v>435</v>
      </c>
      <c r="R5181">
        <v>925523</v>
      </c>
      <c r="S5181">
        <v>3833</v>
      </c>
      <c r="T5181">
        <v>224922</v>
      </c>
      <c r="U5181">
        <v>1924</v>
      </c>
      <c r="V5181">
        <v>124549</v>
      </c>
      <c r="W5181">
        <v>7.6</v>
      </c>
      <c r="X5181">
        <v>2.8</v>
      </c>
      <c r="Y5181">
        <v>17.8</v>
      </c>
      <c r="Z5181">
        <v>2.6</v>
      </c>
      <c r="AA5181">
        <v>4.5</v>
      </c>
      <c r="AB5181">
        <v>2.4</v>
      </c>
      <c r="AC5181">
        <v>8</v>
      </c>
      <c r="AD5181">
        <v>14</v>
      </c>
    </row>
    <row r="5182" spans="1:30" x14ac:dyDescent="0.45">
      <c r="A5182" t="s">
        <v>338</v>
      </c>
      <c r="B5182">
        <v>39340</v>
      </c>
      <c r="C5182" t="s">
        <v>752</v>
      </c>
      <c r="E5182">
        <v>53</v>
      </c>
      <c r="F5182" t="s">
        <v>49</v>
      </c>
      <c r="H5182">
        <v>1</v>
      </c>
      <c r="I5182" t="s">
        <v>32</v>
      </c>
      <c r="J5182">
        <v>1</v>
      </c>
      <c r="K5182" t="s">
        <v>32</v>
      </c>
      <c r="L5182">
        <v>0</v>
      </c>
      <c r="M5182" t="s">
        <v>32</v>
      </c>
      <c r="N5182">
        <v>2012</v>
      </c>
      <c r="O5182">
        <v>5699</v>
      </c>
      <c r="P5182">
        <v>553569</v>
      </c>
      <c r="Q5182">
        <v>627</v>
      </c>
      <c r="R5182">
        <v>295956</v>
      </c>
      <c r="S5182">
        <v>1525</v>
      </c>
      <c r="T5182">
        <v>47167</v>
      </c>
      <c r="U5182">
        <v>5072</v>
      </c>
      <c r="V5182">
        <v>257613</v>
      </c>
      <c r="W5182">
        <v>9.1</v>
      </c>
      <c r="X5182">
        <v>12</v>
      </c>
      <c r="Y5182">
        <v>10.6</v>
      </c>
      <c r="Z5182">
        <v>26.6</v>
      </c>
      <c r="AA5182">
        <v>21.5</v>
      </c>
      <c r="AB5182">
        <v>23.2</v>
      </c>
      <c r="AC5182">
        <v>10</v>
      </c>
      <c r="AD5182">
        <v>13</v>
      </c>
    </row>
    <row r="5183" spans="1:30" x14ac:dyDescent="0.45">
      <c r="A5183" t="s">
        <v>338</v>
      </c>
      <c r="B5183">
        <v>39340</v>
      </c>
      <c r="C5183" t="s">
        <v>752</v>
      </c>
      <c r="E5183">
        <v>54</v>
      </c>
      <c r="F5183" t="s">
        <v>50</v>
      </c>
      <c r="H5183">
        <v>1</v>
      </c>
      <c r="I5183" t="s">
        <v>32</v>
      </c>
      <c r="J5183">
        <v>1</v>
      </c>
      <c r="K5183" t="s">
        <v>32</v>
      </c>
      <c r="L5183">
        <v>0</v>
      </c>
      <c r="M5183" t="s">
        <v>32</v>
      </c>
      <c r="N5183">
        <v>2012</v>
      </c>
      <c r="O5183">
        <v>8730</v>
      </c>
      <c r="P5183">
        <v>2199220</v>
      </c>
      <c r="Q5183">
        <v>1738</v>
      </c>
      <c r="R5183">
        <v>1951294</v>
      </c>
      <c r="S5183">
        <v>17801</v>
      </c>
      <c r="T5183">
        <v>737122</v>
      </c>
      <c r="U5183">
        <v>6993</v>
      </c>
      <c r="V5183">
        <v>247925</v>
      </c>
      <c r="W5183">
        <v>5.2</v>
      </c>
      <c r="X5183">
        <v>9.1999999999999993</v>
      </c>
      <c r="Y5183">
        <v>13.6</v>
      </c>
      <c r="Z5183">
        <v>9.8000000000000007</v>
      </c>
      <c r="AA5183">
        <v>6.6</v>
      </c>
      <c r="AB5183">
        <v>9.3000000000000007</v>
      </c>
      <c r="AC5183">
        <v>5.3</v>
      </c>
      <c r="AD5183">
        <v>10.4</v>
      </c>
    </row>
    <row r="5184" spans="1:30" x14ac:dyDescent="0.45">
      <c r="A5184" t="s">
        <v>338</v>
      </c>
      <c r="B5184">
        <v>39340</v>
      </c>
      <c r="C5184" t="s">
        <v>752</v>
      </c>
      <c r="E5184">
        <v>55</v>
      </c>
      <c r="F5184" t="s">
        <v>59</v>
      </c>
      <c r="H5184">
        <v>1</v>
      </c>
      <c r="I5184" t="s">
        <v>32</v>
      </c>
      <c r="J5184">
        <v>1</v>
      </c>
      <c r="K5184" t="s">
        <v>32</v>
      </c>
      <c r="L5184">
        <v>0</v>
      </c>
      <c r="M5184" t="s">
        <v>32</v>
      </c>
      <c r="N5184">
        <v>2012</v>
      </c>
      <c r="O5184">
        <v>51</v>
      </c>
      <c r="P5184">
        <v>140122</v>
      </c>
      <c r="Q5184">
        <v>51</v>
      </c>
      <c r="R5184">
        <v>140122</v>
      </c>
      <c r="S5184">
        <v>1303</v>
      </c>
      <c r="T5184">
        <v>87084</v>
      </c>
      <c r="U5184">
        <v>0</v>
      </c>
      <c r="V5184">
        <v>0</v>
      </c>
      <c r="W5184">
        <v>18.7</v>
      </c>
      <c r="X5184">
        <v>10.3</v>
      </c>
      <c r="Y5184">
        <v>19.5</v>
      </c>
      <c r="Z5184">
        <v>10.7</v>
      </c>
      <c r="AA5184">
        <v>3.3</v>
      </c>
      <c r="AB5184">
        <v>6.1</v>
      </c>
      <c r="AC5184">
        <v>0</v>
      </c>
      <c r="AD5184">
        <v>0</v>
      </c>
    </row>
    <row r="5185" spans="1:30" x14ac:dyDescent="0.45">
      <c r="A5185" t="s">
        <v>338</v>
      </c>
      <c r="B5185">
        <v>39340</v>
      </c>
      <c r="C5185" t="s">
        <v>752</v>
      </c>
      <c r="E5185">
        <v>56</v>
      </c>
      <c r="F5185" t="s">
        <v>51</v>
      </c>
      <c r="H5185">
        <v>1</v>
      </c>
      <c r="I5185" t="s">
        <v>32</v>
      </c>
      <c r="J5185">
        <v>1</v>
      </c>
      <c r="K5185" t="s">
        <v>32</v>
      </c>
      <c r="L5185">
        <v>0</v>
      </c>
      <c r="M5185" t="s">
        <v>32</v>
      </c>
      <c r="N5185">
        <v>2012</v>
      </c>
      <c r="O5185">
        <v>3008</v>
      </c>
      <c r="P5185">
        <v>2033105</v>
      </c>
      <c r="Q5185">
        <v>582</v>
      </c>
      <c r="R5185">
        <v>1978510</v>
      </c>
      <c r="S5185">
        <v>33879</v>
      </c>
      <c r="T5185">
        <v>1130209</v>
      </c>
      <c r="U5185">
        <v>2426</v>
      </c>
      <c r="V5185">
        <v>54596</v>
      </c>
      <c r="W5185">
        <v>7.3</v>
      </c>
      <c r="X5185">
        <v>2.6</v>
      </c>
      <c r="Y5185">
        <v>7.3</v>
      </c>
      <c r="Z5185">
        <v>2.6</v>
      </c>
      <c r="AA5185">
        <v>3.3</v>
      </c>
      <c r="AB5185">
        <v>3.3</v>
      </c>
      <c r="AC5185">
        <v>9.4</v>
      </c>
      <c r="AD5185">
        <v>23.2</v>
      </c>
    </row>
    <row r="5186" spans="1:30" x14ac:dyDescent="0.45">
      <c r="A5186" t="s">
        <v>338</v>
      </c>
      <c r="B5186">
        <v>39340</v>
      </c>
      <c r="C5186" t="s">
        <v>752</v>
      </c>
      <c r="E5186">
        <v>61</v>
      </c>
      <c r="F5186" t="s">
        <v>52</v>
      </c>
      <c r="H5186">
        <v>1</v>
      </c>
      <c r="I5186" t="s">
        <v>32</v>
      </c>
      <c r="J5186">
        <v>1</v>
      </c>
      <c r="K5186" t="s">
        <v>32</v>
      </c>
      <c r="L5186">
        <v>0</v>
      </c>
      <c r="M5186" t="s">
        <v>32</v>
      </c>
      <c r="N5186">
        <v>2012</v>
      </c>
      <c r="O5186">
        <v>2013</v>
      </c>
      <c r="P5186">
        <v>1074844</v>
      </c>
      <c r="Q5186">
        <v>230</v>
      </c>
      <c r="R5186">
        <v>1057341</v>
      </c>
      <c r="S5186">
        <v>21961</v>
      </c>
      <c r="T5186">
        <v>485460</v>
      </c>
      <c r="U5186">
        <v>1783</v>
      </c>
      <c r="V5186">
        <v>17504</v>
      </c>
      <c r="W5186">
        <v>13.5</v>
      </c>
      <c r="X5186">
        <v>5.3</v>
      </c>
      <c r="Y5186">
        <v>14.1</v>
      </c>
      <c r="Z5186">
        <v>5.6</v>
      </c>
      <c r="AA5186">
        <v>6.2</v>
      </c>
      <c r="AB5186">
        <v>5.7</v>
      </c>
      <c r="AC5186">
        <v>13.9</v>
      </c>
      <c r="AD5186">
        <v>10</v>
      </c>
    </row>
    <row r="5187" spans="1:30" x14ac:dyDescent="0.45">
      <c r="A5187" t="s">
        <v>338</v>
      </c>
      <c r="B5187">
        <v>39340</v>
      </c>
      <c r="C5187" t="s">
        <v>752</v>
      </c>
      <c r="E5187">
        <v>62</v>
      </c>
      <c r="F5187" t="s">
        <v>53</v>
      </c>
      <c r="H5187">
        <v>1</v>
      </c>
      <c r="I5187" t="s">
        <v>32</v>
      </c>
      <c r="J5187">
        <v>1</v>
      </c>
      <c r="K5187" t="s">
        <v>32</v>
      </c>
      <c r="L5187">
        <v>0</v>
      </c>
      <c r="M5187" t="s">
        <v>32</v>
      </c>
      <c r="N5187">
        <v>2012</v>
      </c>
      <c r="O5187">
        <v>3604</v>
      </c>
      <c r="P5187">
        <v>2186550</v>
      </c>
      <c r="Q5187">
        <v>1011</v>
      </c>
      <c r="R5187">
        <v>2134252</v>
      </c>
      <c r="S5187">
        <v>19892</v>
      </c>
      <c r="T5187">
        <v>740326</v>
      </c>
      <c r="U5187">
        <v>2593</v>
      </c>
      <c r="V5187">
        <v>52298</v>
      </c>
      <c r="W5187">
        <v>7.5</v>
      </c>
      <c r="X5187">
        <v>4.8</v>
      </c>
      <c r="Y5187">
        <v>13.3</v>
      </c>
      <c r="Z5187">
        <v>5.3</v>
      </c>
      <c r="AA5187">
        <v>6.4</v>
      </c>
      <c r="AB5187">
        <v>4.7</v>
      </c>
      <c r="AC5187">
        <v>7.6</v>
      </c>
      <c r="AD5187">
        <v>16.8</v>
      </c>
    </row>
    <row r="5188" spans="1:30" x14ac:dyDescent="0.45">
      <c r="A5188" t="s">
        <v>338</v>
      </c>
      <c r="B5188">
        <v>39340</v>
      </c>
      <c r="C5188" t="s">
        <v>752</v>
      </c>
      <c r="E5188">
        <v>71</v>
      </c>
      <c r="F5188" t="s">
        <v>54</v>
      </c>
      <c r="H5188">
        <v>1</v>
      </c>
      <c r="I5188" t="s">
        <v>32</v>
      </c>
      <c r="J5188">
        <v>1</v>
      </c>
      <c r="K5188" t="s">
        <v>32</v>
      </c>
      <c r="L5188">
        <v>0</v>
      </c>
      <c r="M5188" t="s">
        <v>32</v>
      </c>
      <c r="N5188">
        <v>2012</v>
      </c>
      <c r="O5188">
        <v>2506</v>
      </c>
      <c r="P5188">
        <v>185431</v>
      </c>
      <c r="Q5188">
        <v>185</v>
      </c>
      <c r="R5188">
        <v>136080</v>
      </c>
      <c r="S5188">
        <v>2036</v>
      </c>
      <c r="T5188">
        <v>36235</v>
      </c>
      <c r="U5188">
        <v>2320</v>
      </c>
      <c r="V5188">
        <v>49350</v>
      </c>
      <c r="W5188">
        <v>8.1</v>
      </c>
      <c r="X5188">
        <v>11.9</v>
      </c>
      <c r="Y5188">
        <v>30.2</v>
      </c>
      <c r="Z5188">
        <v>18.600000000000001</v>
      </c>
      <c r="AA5188">
        <v>13.7</v>
      </c>
      <c r="AB5188">
        <v>19.5</v>
      </c>
      <c r="AC5188">
        <v>8</v>
      </c>
      <c r="AD5188">
        <v>16.7</v>
      </c>
    </row>
    <row r="5189" spans="1:30" x14ac:dyDescent="0.45">
      <c r="A5189" t="s">
        <v>338</v>
      </c>
      <c r="B5189">
        <v>39340</v>
      </c>
      <c r="C5189" t="s">
        <v>752</v>
      </c>
      <c r="E5189">
        <v>72</v>
      </c>
      <c r="F5189" t="s">
        <v>55</v>
      </c>
      <c r="H5189">
        <v>1</v>
      </c>
      <c r="I5189" t="s">
        <v>32</v>
      </c>
      <c r="J5189">
        <v>1</v>
      </c>
      <c r="K5189" t="s">
        <v>32</v>
      </c>
      <c r="L5189">
        <v>0</v>
      </c>
      <c r="M5189" t="s">
        <v>32</v>
      </c>
      <c r="N5189">
        <v>2012</v>
      </c>
      <c r="O5189">
        <v>796</v>
      </c>
      <c r="P5189">
        <v>643793</v>
      </c>
      <c r="Q5189">
        <v>527</v>
      </c>
      <c r="R5189">
        <v>618997</v>
      </c>
      <c r="S5189">
        <v>14069</v>
      </c>
      <c r="T5189">
        <v>172706</v>
      </c>
      <c r="U5189">
        <v>269</v>
      </c>
      <c r="V5189">
        <v>24796</v>
      </c>
      <c r="W5189">
        <v>13.9</v>
      </c>
      <c r="X5189">
        <v>11.7</v>
      </c>
      <c r="Y5189">
        <v>12.8</v>
      </c>
      <c r="Z5189">
        <v>11.8</v>
      </c>
      <c r="AA5189">
        <v>13.2</v>
      </c>
      <c r="AB5189">
        <v>12.9</v>
      </c>
      <c r="AC5189">
        <v>26.2</v>
      </c>
      <c r="AD5189">
        <v>24.6</v>
      </c>
    </row>
    <row r="5190" spans="1:30" x14ac:dyDescent="0.45">
      <c r="A5190" t="s">
        <v>338</v>
      </c>
      <c r="B5190">
        <v>39340</v>
      </c>
      <c r="C5190" t="s">
        <v>752</v>
      </c>
      <c r="E5190">
        <v>81</v>
      </c>
      <c r="F5190" t="s">
        <v>56</v>
      </c>
      <c r="G5190" t="s">
        <v>57</v>
      </c>
      <c r="H5190">
        <v>1</v>
      </c>
      <c r="I5190" t="s">
        <v>32</v>
      </c>
      <c r="J5190">
        <v>1</v>
      </c>
      <c r="K5190" t="s">
        <v>32</v>
      </c>
      <c r="L5190">
        <v>0</v>
      </c>
      <c r="M5190" t="s">
        <v>32</v>
      </c>
      <c r="N5190">
        <v>2012</v>
      </c>
      <c r="O5190">
        <v>5255</v>
      </c>
      <c r="P5190">
        <v>384879</v>
      </c>
      <c r="Q5190">
        <v>562</v>
      </c>
      <c r="R5190">
        <v>239734</v>
      </c>
      <c r="S5190">
        <v>3256</v>
      </c>
      <c r="T5190">
        <v>73529</v>
      </c>
      <c r="U5190">
        <v>4693</v>
      </c>
      <c r="V5190">
        <v>145145</v>
      </c>
      <c r="W5190">
        <v>7.3</v>
      </c>
      <c r="X5190">
        <v>14.8</v>
      </c>
      <c r="Y5190">
        <v>15.9</v>
      </c>
      <c r="Z5190">
        <v>25</v>
      </c>
      <c r="AA5190">
        <v>24.2</v>
      </c>
      <c r="AB5190">
        <v>27.2</v>
      </c>
      <c r="AC5190">
        <v>7.6</v>
      </c>
      <c r="AD5190">
        <v>17.399999999999999</v>
      </c>
    </row>
    <row r="5191" spans="1:30" x14ac:dyDescent="0.45">
      <c r="A5191" t="s">
        <v>339</v>
      </c>
      <c r="B5191">
        <v>39380</v>
      </c>
      <c r="C5191" t="s">
        <v>753</v>
      </c>
      <c r="E5191">
        <v>0</v>
      </c>
      <c r="F5191" t="s">
        <v>31</v>
      </c>
      <c r="H5191">
        <v>1</v>
      </c>
      <c r="I5191" t="s">
        <v>32</v>
      </c>
      <c r="J5191">
        <v>1</v>
      </c>
      <c r="K5191" t="s">
        <v>32</v>
      </c>
      <c r="L5191">
        <v>0</v>
      </c>
      <c r="M5191" t="s">
        <v>32</v>
      </c>
      <c r="N5191">
        <v>2012</v>
      </c>
      <c r="O5191">
        <v>10685</v>
      </c>
      <c r="P5191">
        <v>9347085</v>
      </c>
      <c r="Q5191">
        <v>2812</v>
      </c>
      <c r="R5191">
        <v>9066011</v>
      </c>
      <c r="S5191">
        <v>45590</v>
      </c>
      <c r="T5191">
        <v>1603204</v>
      </c>
      <c r="U5191">
        <v>7874</v>
      </c>
      <c r="V5191">
        <v>281073</v>
      </c>
      <c r="W5191">
        <v>4.0999999999999996</v>
      </c>
      <c r="X5191">
        <v>6.2</v>
      </c>
      <c r="Y5191">
        <v>6.3</v>
      </c>
      <c r="Z5191">
        <v>6.6</v>
      </c>
      <c r="AA5191">
        <v>5.7</v>
      </c>
      <c r="AB5191">
        <v>5.8</v>
      </c>
      <c r="AC5191">
        <v>4.0999999999999996</v>
      </c>
      <c r="AD5191">
        <v>18.5</v>
      </c>
    </row>
    <row r="5192" spans="1:30" x14ac:dyDescent="0.45">
      <c r="A5192" t="s">
        <v>339</v>
      </c>
      <c r="B5192">
        <v>39380</v>
      </c>
      <c r="C5192" t="s">
        <v>753</v>
      </c>
      <c r="E5192">
        <v>11</v>
      </c>
      <c r="F5192" t="s">
        <v>33</v>
      </c>
      <c r="G5192" t="s">
        <v>34</v>
      </c>
      <c r="H5192">
        <v>1</v>
      </c>
      <c r="I5192" t="s">
        <v>32</v>
      </c>
      <c r="J5192">
        <v>1</v>
      </c>
      <c r="K5192" t="s">
        <v>32</v>
      </c>
      <c r="L5192">
        <v>0</v>
      </c>
      <c r="M5192" t="s">
        <v>32</v>
      </c>
      <c r="N5192">
        <v>2012</v>
      </c>
      <c r="O5192">
        <v>72</v>
      </c>
      <c r="P5192">
        <v>1767</v>
      </c>
      <c r="Q5192">
        <v>1</v>
      </c>
      <c r="U5192">
        <v>71</v>
      </c>
      <c r="V5192">
        <v>1217</v>
      </c>
      <c r="W5192">
        <v>35.4</v>
      </c>
      <c r="X5192">
        <v>25.7</v>
      </c>
      <c r="Y5192">
        <v>0</v>
      </c>
      <c r="AC5192">
        <v>34.200000000000003</v>
      </c>
      <c r="AD5192">
        <v>35.4</v>
      </c>
    </row>
    <row r="5193" spans="1:30" x14ac:dyDescent="0.45">
      <c r="A5193" t="s">
        <v>339</v>
      </c>
      <c r="B5193">
        <v>39380</v>
      </c>
      <c r="C5193" t="s">
        <v>753</v>
      </c>
      <c r="E5193">
        <v>21</v>
      </c>
      <c r="F5193" t="s">
        <v>35</v>
      </c>
      <c r="H5193">
        <v>1</v>
      </c>
      <c r="I5193" t="s">
        <v>32</v>
      </c>
      <c r="J5193">
        <v>1</v>
      </c>
      <c r="K5193" t="s">
        <v>32</v>
      </c>
      <c r="L5193">
        <v>0</v>
      </c>
      <c r="M5193" t="s">
        <v>32</v>
      </c>
      <c r="N5193">
        <v>2012</v>
      </c>
      <c r="O5193">
        <v>55</v>
      </c>
      <c r="Q5193">
        <v>22</v>
      </c>
      <c r="U5193">
        <v>33</v>
      </c>
      <c r="W5193">
        <v>72.900000000000006</v>
      </c>
      <c r="Y5193">
        <v>75.599999999999994</v>
      </c>
      <c r="AC5193">
        <v>108.9</v>
      </c>
    </row>
    <row r="5194" spans="1:30" x14ac:dyDescent="0.45">
      <c r="A5194" t="s">
        <v>339</v>
      </c>
      <c r="B5194">
        <v>39380</v>
      </c>
      <c r="C5194" t="s">
        <v>753</v>
      </c>
      <c r="E5194">
        <v>23</v>
      </c>
      <c r="F5194" t="s">
        <v>37</v>
      </c>
      <c r="H5194">
        <v>1</v>
      </c>
      <c r="I5194" t="s">
        <v>32</v>
      </c>
      <c r="J5194">
        <v>1</v>
      </c>
      <c r="K5194" t="s">
        <v>32</v>
      </c>
      <c r="L5194">
        <v>0</v>
      </c>
      <c r="M5194" t="s">
        <v>32</v>
      </c>
      <c r="N5194">
        <v>2012</v>
      </c>
      <c r="O5194">
        <v>1392</v>
      </c>
      <c r="P5194">
        <v>568469</v>
      </c>
      <c r="Q5194">
        <v>390</v>
      </c>
      <c r="R5194">
        <v>546811</v>
      </c>
      <c r="S5194">
        <v>2937</v>
      </c>
      <c r="T5194">
        <v>116554</v>
      </c>
      <c r="U5194">
        <v>1002</v>
      </c>
      <c r="V5194">
        <v>21657</v>
      </c>
      <c r="W5194">
        <v>6.9</v>
      </c>
      <c r="X5194">
        <v>11.9</v>
      </c>
      <c r="Y5194">
        <v>15.6</v>
      </c>
      <c r="Z5194">
        <v>13.2</v>
      </c>
      <c r="AA5194">
        <v>19.7</v>
      </c>
      <c r="AB5194">
        <v>17.2</v>
      </c>
      <c r="AC5194">
        <v>10.9</v>
      </c>
      <c r="AD5194">
        <v>23.3</v>
      </c>
    </row>
    <row r="5195" spans="1:30" x14ac:dyDescent="0.45">
      <c r="A5195" t="s">
        <v>339</v>
      </c>
      <c r="B5195">
        <v>39380</v>
      </c>
      <c r="C5195" t="s">
        <v>753</v>
      </c>
      <c r="E5195" t="s">
        <v>38</v>
      </c>
      <c r="F5195" t="s">
        <v>39</v>
      </c>
      <c r="H5195">
        <v>1</v>
      </c>
      <c r="I5195" t="s">
        <v>32</v>
      </c>
      <c r="J5195">
        <v>1</v>
      </c>
      <c r="K5195" t="s">
        <v>32</v>
      </c>
      <c r="L5195">
        <v>0</v>
      </c>
      <c r="M5195" t="s">
        <v>32</v>
      </c>
      <c r="N5195">
        <v>2012</v>
      </c>
      <c r="O5195">
        <v>259</v>
      </c>
      <c r="P5195">
        <v>2296955</v>
      </c>
      <c r="Q5195">
        <v>122</v>
      </c>
      <c r="R5195">
        <v>2293821</v>
      </c>
      <c r="S5195">
        <v>4085</v>
      </c>
      <c r="T5195">
        <v>208443</v>
      </c>
      <c r="U5195">
        <v>137</v>
      </c>
      <c r="V5195">
        <v>3134</v>
      </c>
      <c r="W5195">
        <v>26.8</v>
      </c>
      <c r="X5195">
        <v>1.6</v>
      </c>
      <c r="Y5195">
        <v>37.799999999999997</v>
      </c>
      <c r="Z5195">
        <v>1.7</v>
      </c>
      <c r="AA5195">
        <v>7</v>
      </c>
      <c r="AB5195">
        <v>5.0999999999999996</v>
      </c>
      <c r="AC5195">
        <v>31.2</v>
      </c>
      <c r="AD5195">
        <v>22.4</v>
      </c>
    </row>
    <row r="5196" spans="1:30" x14ac:dyDescent="0.45">
      <c r="A5196" t="s">
        <v>339</v>
      </c>
      <c r="B5196">
        <v>39380</v>
      </c>
      <c r="C5196" t="s">
        <v>753</v>
      </c>
      <c r="E5196">
        <v>42</v>
      </c>
      <c r="F5196" t="s">
        <v>40</v>
      </c>
      <c r="H5196">
        <v>1</v>
      </c>
      <c r="I5196" t="s">
        <v>32</v>
      </c>
      <c r="J5196">
        <v>1</v>
      </c>
      <c r="K5196" t="s">
        <v>32</v>
      </c>
      <c r="L5196">
        <v>0</v>
      </c>
      <c r="M5196" t="s">
        <v>32</v>
      </c>
      <c r="N5196">
        <v>2012</v>
      </c>
      <c r="O5196">
        <v>245</v>
      </c>
      <c r="P5196">
        <v>624193</v>
      </c>
      <c r="Q5196">
        <v>114</v>
      </c>
      <c r="R5196">
        <v>618340</v>
      </c>
      <c r="S5196">
        <v>1134</v>
      </c>
      <c r="T5196">
        <v>46534</v>
      </c>
      <c r="U5196">
        <v>132</v>
      </c>
      <c r="V5196">
        <v>5853</v>
      </c>
      <c r="W5196">
        <v>11.1</v>
      </c>
      <c r="X5196">
        <v>6</v>
      </c>
      <c r="Y5196">
        <v>25.8</v>
      </c>
      <c r="Z5196">
        <v>6.3</v>
      </c>
      <c r="AA5196">
        <v>20.5</v>
      </c>
      <c r="AB5196">
        <v>15.3</v>
      </c>
      <c r="AC5196">
        <v>18</v>
      </c>
      <c r="AD5196">
        <v>33.6</v>
      </c>
    </row>
    <row r="5197" spans="1:30" x14ac:dyDescent="0.45">
      <c r="A5197" t="s">
        <v>339</v>
      </c>
      <c r="B5197">
        <v>39380</v>
      </c>
      <c r="C5197" t="s">
        <v>753</v>
      </c>
      <c r="E5197" t="s">
        <v>41</v>
      </c>
      <c r="F5197" t="s">
        <v>42</v>
      </c>
      <c r="H5197">
        <v>1</v>
      </c>
      <c r="I5197" t="s">
        <v>32</v>
      </c>
      <c r="J5197">
        <v>1</v>
      </c>
      <c r="K5197" t="s">
        <v>32</v>
      </c>
      <c r="L5197">
        <v>0</v>
      </c>
      <c r="M5197" t="s">
        <v>32</v>
      </c>
      <c r="N5197">
        <v>2012</v>
      </c>
      <c r="O5197">
        <v>1162</v>
      </c>
      <c r="P5197">
        <v>2151008</v>
      </c>
      <c r="Q5197">
        <v>381</v>
      </c>
      <c r="R5197">
        <v>2110690</v>
      </c>
      <c r="S5197">
        <v>7825</v>
      </c>
      <c r="T5197">
        <v>194649</v>
      </c>
      <c r="U5197">
        <v>781</v>
      </c>
      <c r="V5197">
        <v>40318</v>
      </c>
      <c r="W5197">
        <v>13.9</v>
      </c>
      <c r="X5197">
        <v>23.6</v>
      </c>
      <c r="Y5197">
        <v>12.4</v>
      </c>
      <c r="Z5197">
        <v>25.2</v>
      </c>
      <c r="AA5197">
        <v>11.9</v>
      </c>
      <c r="AB5197">
        <v>20.8</v>
      </c>
      <c r="AC5197">
        <v>16</v>
      </c>
      <c r="AD5197">
        <v>39.9</v>
      </c>
    </row>
    <row r="5198" spans="1:30" x14ac:dyDescent="0.45">
      <c r="A5198" t="s">
        <v>339</v>
      </c>
      <c r="B5198">
        <v>39380</v>
      </c>
      <c r="C5198" t="s">
        <v>753</v>
      </c>
      <c r="E5198" t="s">
        <v>43</v>
      </c>
      <c r="F5198" t="s">
        <v>44</v>
      </c>
      <c r="G5198" t="s">
        <v>45</v>
      </c>
      <c r="H5198">
        <v>1</v>
      </c>
      <c r="I5198" t="s">
        <v>32</v>
      </c>
      <c r="J5198">
        <v>1</v>
      </c>
      <c r="K5198" t="s">
        <v>32</v>
      </c>
      <c r="L5198">
        <v>0</v>
      </c>
      <c r="M5198" t="s">
        <v>32</v>
      </c>
      <c r="N5198">
        <v>2012</v>
      </c>
      <c r="O5198">
        <v>443</v>
      </c>
      <c r="P5198">
        <v>233437</v>
      </c>
      <c r="Q5198">
        <v>55</v>
      </c>
      <c r="R5198">
        <v>204455</v>
      </c>
      <c r="S5198">
        <v>1266</v>
      </c>
      <c r="T5198">
        <v>46642</v>
      </c>
      <c r="U5198">
        <v>389</v>
      </c>
      <c r="V5198">
        <v>28982</v>
      </c>
      <c r="W5198">
        <v>18.8</v>
      </c>
      <c r="X5198">
        <v>8</v>
      </c>
      <c r="Y5198">
        <v>15.1</v>
      </c>
      <c r="Z5198">
        <v>6.8</v>
      </c>
      <c r="AA5198">
        <v>7.5</v>
      </c>
      <c r="AB5198">
        <v>6.9</v>
      </c>
      <c r="AC5198">
        <v>20.6</v>
      </c>
      <c r="AD5198">
        <v>34.9</v>
      </c>
    </row>
    <row r="5199" spans="1:30" x14ac:dyDescent="0.45">
      <c r="A5199" t="s">
        <v>339</v>
      </c>
      <c r="B5199">
        <v>39380</v>
      </c>
      <c r="C5199" t="s">
        <v>753</v>
      </c>
      <c r="E5199">
        <v>51</v>
      </c>
      <c r="F5199" t="s">
        <v>46</v>
      </c>
      <c r="H5199">
        <v>1</v>
      </c>
      <c r="I5199" t="s">
        <v>32</v>
      </c>
      <c r="J5199">
        <v>1</v>
      </c>
      <c r="K5199" t="s">
        <v>32</v>
      </c>
      <c r="L5199">
        <v>0</v>
      </c>
      <c r="M5199" t="s">
        <v>32</v>
      </c>
      <c r="N5199">
        <v>2012</v>
      </c>
      <c r="O5199">
        <v>70</v>
      </c>
      <c r="P5199">
        <v>537518</v>
      </c>
      <c r="Q5199">
        <v>23</v>
      </c>
      <c r="R5199">
        <v>535417</v>
      </c>
      <c r="S5199">
        <v>1285</v>
      </c>
      <c r="T5199">
        <v>44579</v>
      </c>
      <c r="U5199">
        <v>47</v>
      </c>
      <c r="V5199">
        <v>2100</v>
      </c>
      <c r="W5199">
        <v>10.8</v>
      </c>
      <c r="X5199">
        <v>5.9</v>
      </c>
      <c r="Y5199">
        <v>13.6</v>
      </c>
      <c r="Z5199">
        <v>6.1</v>
      </c>
      <c r="AA5199">
        <v>6.3</v>
      </c>
      <c r="AB5199">
        <v>5.4</v>
      </c>
      <c r="AC5199">
        <v>13.2</v>
      </c>
      <c r="AD5199">
        <v>32.200000000000003</v>
      </c>
    </row>
    <row r="5200" spans="1:30" x14ac:dyDescent="0.45">
      <c r="A5200" t="s">
        <v>339</v>
      </c>
      <c r="B5200">
        <v>39380</v>
      </c>
      <c r="C5200" t="s">
        <v>753</v>
      </c>
      <c r="E5200">
        <v>52</v>
      </c>
      <c r="F5200" t="s">
        <v>47</v>
      </c>
      <c r="G5200" t="s">
        <v>48</v>
      </c>
      <c r="H5200">
        <v>1</v>
      </c>
      <c r="I5200" t="s">
        <v>32</v>
      </c>
      <c r="J5200">
        <v>1</v>
      </c>
      <c r="K5200" t="s">
        <v>32</v>
      </c>
      <c r="L5200">
        <v>0</v>
      </c>
      <c r="M5200" t="s">
        <v>32</v>
      </c>
      <c r="N5200">
        <v>2012</v>
      </c>
      <c r="O5200">
        <v>417</v>
      </c>
      <c r="P5200">
        <v>169619</v>
      </c>
      <c r="Q5200">
        <v>195</v>
      </c>
      <c r="R5200">
        <v>161703</v>
      </c>
      <c r="S5200">
        <v>1091</v>
      </c>
      <c r="T5200">
        <v>42688</v>
      </c>
      <c r="U5200">
        <v>222</v>
      </c>
      <c r="W5200">
        <v>14.9</v>
      </c>
      <c r="X5200">
        <v>7.3</v>
      </c>
      <c r="Y5200">
        <v>26.2</v>
      </c>
      <c r="Z5200">
        <v>8</v>
      </c>
      <c r="AA5200">
        <v>11.1</v>
      </c>
      <c r="AB5200">
        <v>9.8000000000000007</v>
      </c>
      <c r="AC5200">
        <v>19.399999999999999</v>
      </c>
    </row>
    <row r="5201" spans="1:30" x14ac:dyDescent="0.45">
      <c r="A5201" t="s">
        <v>339</v>
      </c>
      <c r="B5201">
        <v>39380</v>
      </c>
      <c r="C5201" t="s">
        <v>753</v>
      </c>
      <c r="E5201">
        <v>53</v>
      </c>
      <c r="F5201" t="s">
        <v>49</v>
      </c>
      <c r="H5201">
        <v>1</v>
      </c>
      <c r="I5201" t="s">
        <v>32</v>
      </c>
      <c r="J5201">
        <v>1</v>
      </c>
      <c r="K5201" t="s">
        <v>32</v>
      </c>
      <c r="L5201">
        <v>0</v>
      </c>
      <c r="M5201" t="s">
        <v>32</v>
      </c>
      <c r="N5201">
        <v>2012</v>
      </c>
      <c r="O5201">
        <v>1049</v>
      </c>
      <c r="P5201">
        <v>158366</v>
      </c>
      <c r="Q5201">
        <v>123</v>
      </c>
      <c r="R5201">
        <v>98805</v>
      </c>
      <c r="S5201">
        <v>769</v>
      </c>
      <c r="T5201">
        <v>18588</v>
      </c>
      <c r="U5201">
        <v>926</v>
      </c>
      <c r="V5201">
        <v>59561</v>
      </c>
      <c r="W5201">
        <v>20</v>
      </c>
      <c r="X5201">
        <v>22.8</v>
      </c>
      <c r="Y5201">
        <v>26</v>
      </c>
      <c r="Z5201">
        <v>13.7</v>
      </c>
      <c r="AA5201">
        <v>35.6</v>
      </c>
      <c r="AB5201">
        <v>21.6</v>
      </c>
      <c r="AC5201">
        <v>20.7</v>
      </c>
      <c r="AD5201">
        <v>46.7</v>
      </c>
    </row>
    <row r="5202" spans="1:30" x14ac:dyDescent="0.45">
      <c r="A5202" t="s">
        <v>339</v>
      </c>
      <c r="B5202">
        <v>39380</v>
      </c>
      <c r="C5202" t="s">
        <v>753</v>
      </c>
      <c r="E5202">
        <v>54</v>
      </c>
      <c r="F5202" t="s">
        <v>50</v>
      </c>
      <c r="H5202">
        <v>1</v>
      </c>
      <c r="I5202" t="s">
        <v>32</v>
      </c>
      <c r="J5202">
        <v>1</v>
      </c>
      <c r="K5202" t="s">
        <v>32</v>
      </c>
      <c r="L5202">
        <v>0</v>
      </c>
      <c r="M5202" t="s">
        <v>32</v>
      </c>
      <c r="N5202">
        <v>2012</v>
      </c>
      <c r="O5202">
        <v>1034</v>
      </c>
      <c r="P5202">
        <v>561779</v>
      </c>
      <c r="Q5202">
        <v>318</v>
      </c>
      <c r="R5202">
        <v>536545</v>
      </c>
      <c r="S5202">
        <v>2454</v>
      </c>
      <c r="T5202">
        <v>209515</v>
      </c>
      <c r="U5202">
        <v>715</v>
      </c>
      <c r="V5202">
        <v>25234</v>
      </c>
      <c r="W5202">
        <v>13.9</v>
      </c>
      <c r="X5202">
        <v>15.8</v>
      </c>
      <c r="Y5202">
        <v>24.6</v>
      </c>
      <c r="Z5202">
        <v>16.8</v>
      </c>
      <c r="AA5202">
        <v>38.700000000000003</v>
      </c>
      <c r="AB5202">
        <v>22.5</v>
      </c>
      <c r="AC5202">
        <v>18.600000000000001</v>
      </c>
      <c r="AD5202">
        <v>30.1</v>
      </c>
    </row>
    <row r="5203" spans="1:30" x14ac:dyDescent="0.45">
      <c r="A5203" t="s">
        <v>339</v>
      </c>
      <c r="B5203">
        <v>39380</v>
      </c>
      <c r="C5203" t="s">
        <v>753</v>
      </c>
      <c r="E5203">
        <v>56</v>
      </c>
      <c r="F5203" t="s">
        <v>51</v>
      </c>
      <c r="H5203">
        <v>1</v>
      </c>
      <c r="I5203" t="s">
        <v>32</v>
      </c>
      <c r="J5203">
        <v>1</v>
      </c>
      <c r="K5203" t="s">
        <v>32</v>
      </c>
      <c r="L5203">
        <v>0</v>
      </c>
      <c r="M5203" t="s">
        <v>32</v>
      </c>
      <c r="N5203">
        <v>2012</v>
      </c>
      <c r="O5203">
        <v>717</v>
      </c>
      <c r="P5203">
        <v>177641</v>
      </c>
      <c r="Q5203">
        <v>122</v>
      </c>
      <c r="R5203">
        <v>168893</v>
      </c>
      <c r="S5203">
        <v>3477</v>
      </c>
      <c r="T5203">
        <v>68558</v>
      </c>
      <c r="U5203">
        <v>594</v>
      </c>
      <c r="V5203">
        <v>8749</v>
      </c>
      <c r="W5203">
        <v>19</v>
      </c>
      <c r="X5203">
        <v>11.1</v>
      </c>
      <c r="Y5203">
        <v>16.8</v>
      </c>
      <c r="Z5203">
        <v>11.1</v>
      </c>
      <c r="AA5203">
        <v>14.5</v>
      </c>
      <c r="AB5203">
        <v>10.199999999999999</v>
      </c>
      <c r="AC5203">
        <v>22.4</v>
      </c>
      <c r="AD5203">
        <v>33.299999999999997</v>
      </c>
    </row>
    <row r="5204" spans="1:30" x14ac:dyDescent="0.45">
      <c r="A5204" t="s">
        <v>339</v>
      </c>
      <c r="B5204">
        <v>39380</v>
      </c>
      <c r="C5204" t="s">
        <v>753</v>
      </c>
      <c r="E5204">
        <v>61</v>
      </c>
      <c r="F5204" t="s">
        <v>52</v>
      </c>
      <c r="H5204">
        <v>1</v>
      </c>
      <c r="I5204" t="s">
        <v>32</v>
      </c>
      <c r="J5204">
        <v>1</v>
      </c>
      <c r="K5204" t="s">
        <v>32</v>
      </c>
      <c r="L5204">
        <v>0</v>
      </c>
      <c r="M5204" t="s">
        <v>32</v>
      </c>
      <c r="N5204">
        <v>2012</v>
      </c>
      <c r="O5204">
        <v>129</v>
      </c>
      <c r="P5204">
        <v>55310</v>
      </c>
      <c r="Q5204">
        <v>24</v>
      </c>
      <c r="R5204">
        <v>54496</v>
      </c>
      <c r="S5204">
        <v>630</v>
      </c>
      <c r="T5204">
        <v>21068</v>
      </c>
      <c r="U5204">
        <v>105</v>
      </c>
      <c r="V5204">
        <v>814</v>
      </c>
      <c r="W5204">
        <v>29.5</v>
      </c>
      <c r="X5204">
        <v>6.8</v>
      </c>
      <c r="Y5204">
        <v>27.9</v>
      </c>
      <c r="Z5204">
        <v>7.2</v>
      </c>
      <c r="AA5204">
        <v>11.6</v>
      </c>
      <c r="AB5204">
        <v>6.2</v>
      </c>
      <c r="AC5204">
        <v>33.4</v>
      </c>
      <c r="AD5204">
        <v>28</v>
      </c>
    </row>
    <row r="5205" spans="1:30" x14ac:dyDescent="0.45">
      <c r="A5205" t="s">
        <v>339</v>
      </c>
      <c r="B5205">
        <v>39380</v>
      </c>
      <c r="C5205" t="s">
        <v>753</v>
      </c>
      <c r="E5205">
        <v>62</v>
      </c>
      <c r="F5205" t="s">
        <v>53</v>
      </c>
      <c r="H5205">
        <v>1</v>
      </c>
      <c r="I5205" t="s">
        <v>32</v>
      </c>
      <c r="J5205">
        <v>1</v>
      </c>
      <c r="K5205" t="s">
        <v>32</v>
      </c>
      <c r="L5205">
        <v>0</v>
      </c>
      <c r="M5205" t="s">
        <v>32</v>
      </c>
      <c r="N5205">
        <v>2012</v>
      </c>
      <c r="O5205">
        <v>1202</v>
      </c>
      <c r="P5205">
        <v>1112044</v>
      </c>
      <c r="Q5205">
        <v>380</v>
      </c>
      <c r="R5205">
        <v>1088628</v>
      </c>
      <c r="S5205">
        <v>11236</v>
      </c>
      <c r="T5205">
        <v>427803</v>
      </c>
      <c r="U5205">
        <v>822</v>
      </c>
      <c r="V5205">
        <v>23416</v>
      </c>
      <c r="W5205">
        <v>11.3</v>
      </c>
      <c r="X5205">
        <v>12.1</v>
      </c>
      <c r="Y5205">
        <v>12.6</v>
      </c>
      <c r="Z5205">
        <v>12.7</v>
      </c>
      <c r="AA5205">
        <v>14.2</v>
      </c>
      <c r="AB5205">
        <v>9.4</v>
      </c>
      <c r="AC5205">
        <v>16.2</v>
      </c>
      <c r="AD5205">
        <v>26.8</v>
      </c>
    </row>
    <row r="5206" spans="1:30" x14ac:dyDescent="0.45">
      <c r="A5206" t="s">
        <v>339</v>
      </c>
      <c r="B5206">
        <v>39380</v>
      </c>
      <c r="C5206" t="s">
        <v>753</v>
      </c>
      <c r="E5206">
        <v>71</v>
      </c>
      <c r="F5206" t="s">
        <v>54</v>
      </c>
      <c r="H5206">
        <v>1</v>
      </c>
      <c r="I5206" t="s">
        <v>32</v>
      </c>
      <c r="J5206">
        <v>1</v>
      </c>
      <c r="K5206" t="s">
        <v>32</v>
      </c>
      <c r="L5206">
        <v>0</v>
      </c>
      <c r="M5206" t="s">
        <v>32</v>
      </c>
      <c r="N5206">
        <v>2012</v>
      </c>
      <c r="O5206">
        <v>518</v>
      </c>
      <c r="P5206">
        <v>82355</v>
      </c>
      <c r="Q5206">
        <v>59</v>
      </c>
      <c r="R5206">
        <v>75877</v>
      </c>
      <c r="S5206">
        <v>835</v>
      </c>
      <c r="T5206">
        <v>18912</v>
      </c>
      <c r="U5206">
        <v>458</v>
      </c>
      <c r="V5206">
        <v>6478</v>
      </c>
      <c r="W5206">
        <v>20.9</v>
      </c>
      <c r="X5206">
        <v>9.9</v>
      </c>
      <c r="Y5206">
        <v>46.8</v>
      </c>
      <c r="Z5206">
        <v>11.6</v>
      </c>
      <c r="AA5206">
        <v>37.299999999999997</v>
      </c>
      <c r="AB5206">
        <v>13</v>
      </c>
      <c r="AC5206">
        <v>22.2</v>
      </c>
      <c r="AD5206">
        <v>30.6</v>
      </c>
    </row>
    <row r="5207" spans="1:30" x14ac:dyDescent="0.45">
      <c r="A5207" t="s">
        <v>339</v>
      </c>
      <c r="B5207">
        <v>39380</v>
      </c>
      <c r="C5207" t="s">
        <v>753</v>
      </c>
      <c r="E5207">
        <v>72</v>
      </c>
      <c r="F5207" t="s">
        <v>55</v>
      </c>
      <c r="H5207">
        <v>1</v>
      </c>
      <c r="I5207" t="s">
        <v>32</v>
      </c>
      <c r="J5207">
        <v>1</v>
      </c>
      <c r="K5207" t="s">
        <v>32</v>
      </c>
      <c r="L5207">
        <v>0</v>
      </c>
      <c r="M5207" t="s">
        <v>32</v>
      </c>
      <c r="N5207">
        <v>2012</v>
      </c>
      <c r="O5207">
        <v>472</v>
      </c>
      <c r="P5207">
        <v>222065</v>
      </c>
      <c r="Q5207">
        <v>359</v>
      </c>
      <c r="R5207">
        <v>213748</v>
      </c>
      <c r="S5207">
        <v>4947</v>
      </c>
      <c r="T5207">
        <v>62224</v>
      </c>
      <c r="U5207">
        <v>113</v>
      </c>
      <c r="V5207">
        <v>8317</v>
      </c>
      <c r="W5207">
        <v>17.399999999999999</v>
      </c>
      <c r="X5207">
        <v>8.6999999999999993</v>
      </c>
      <c r="Y5207">
        <v>14.8</v>
      </c>
      <c r="Z5207">
        <v>10.3</v>
      </c>
      <c r="AA5207">
        <v>10.9</v>
      </c>
      <c r="AB5207">
        <v>11.1</v>
      </c>
      <c r="AC5207">
        <v>39.700000000000003</v>
      </c>
      <c r="AD5207">
        <v>42.9</v>
      </c>
    </row>
    <row r="5208" spans="1:30" x14ac:dyDescent="0.45">
      <c r="A5208" t="s">
        <v>339</v>
      </c>
      <c r="B5208">
        <v>39380</v>
      </c>
      <c r="C5208" t="s">
        <v>753</v>
      </c>
      <c r="E5208">
        <v>81</v>
      </c>
      <c r="F5208" t="s">
        <v>56</v>
      </c>
      <c r="G5208" t="s">
        <v>57</v>
      </c>
      <c r="H5208">
        <v>1</v>
      </c>
      <c r="I5208" t="s">
        <v>32</v>
      </c>
      <c r="J5208">
        <v>1</v>
      </c>
      <c r="K5208" t="s">
        <v>32</v>
      </c>
      <c r="L5208">
        <v>0</v>
      </c>
      <c r="M5208" t="s">
        <v>32</v>
      </c>
      <c r="N5208">
        <v>2012</v>
      </c>
      <c r="O5208">
        <v>1462</v>
      </c>
      <c r="P5208">
        <v>93742</v>
      </c>
      <c r="Q5208">
        <v>136</v>
      </c>
      <c r="R5208">
        <v>57170</v>
      </c>
      <c r="S5208">
        <v>772</v>
      </c>
      <c r="T5208">
        <v>18765</v>
      </c>
      <c r="U5208">
        <v>1326</v>
      </c>
      <c r="V5208">
        <v>36572</v>
      </c>
      <c r="W5208">
        <v>11.9</v>
      </c>
      <c r="X5208">
        <v>12.7</v>
      </c>
      <c r="Y5208">
        <v>21.6</v>
      </c>
      <c r="Z5208">
        <v>9.1999999999999993</v>
      </c>
      <c r="AA5208">
        <v>9.6</v>
      </c>
      <c r="AB5208">
        <v>8</v>
      </c>
      <c r="AC5208">
        <v>11.4</v>
      </c>
      <c r="AD5208">
        <v>29</v>
      </c>
    </row>
    <row r="5209" spans="1:30" x14ac:dyDescent="0.45">
      <c r="A5209" t="s">
        <v>340</v>
      </c>
      <c r="B5209">
        <v>39460</v>
      </c>
      <c r="C5209" t="s">
        <v>754</v>
      </c>
      <c r="E5209">
        <v>0</v>
      </c>
      <c r="F5209" t="s">
        <v>31</v>
      </c>
      <c r="H5209">
        <v>1</v>
      </c>
      <c r="I5209" t="s">
        <v>32</v>
      </c>
      <c r="J5209">
        <v>1</v>
      </c>
      <c r="K5209" t="s">
        <v>32</v>
      </c>
      <c r="L5209">
        <v>0</v>
      </c>
      <c r="M5209" t="s">
        <v>32</v>
      </c>
      <c r="N5209">
        <v>2012</v>
      </c>
      <c r="O5209">
        <v>13044</v>
      </c>
      <c r="P5209">
        <v>5385835</v>
      </c>
      <c r="Q5209">
        <v>3311</v>
      </c>
      <c r="R5209">
        <v>5007805</v>
      </c>
      <c r="S5209">
        <v>36141</v>
      </c>
      <c r="T5209">
        <v>1044591</v>
      </c>
      <c r="U5209">
        <v>9733</v>
      </c>
      <c r="V5209">
        <v>378031</v>
      </c>
      <c r="W5209">
        <v>5.2</v>
      </c>
      <c r="X5209">
        <v>7.7</v>
      </c>
      <c r="Y5209">
        <v>8.8000000000000007</v>
      </c>
      <c r="Z5209">
        <v>8.6</v>
      </c>
      <c r="AA5209">
        <v>5.9</v>
      </c>
      <c r="AB5209">
        <v>8.6</v>
      </c>
      <c r="AC5209">
        <v>5.8</v>
      </c>
      <c r="AD5209">
        <v>14.4</v>
      </c>
    </row>
    <row r="5210" spans="1:30" x14ac:dyDescent="0.45">
      <c r="A5210" t="s">
        <v>340</v>
      </c>
      <c r="B5210">
        <v>39460</v>
      </c>
      <c r="C5210" t="s">
        <v>754</v>
      </c>
      <c r="E5210">
        <v>11</v>
      </c>
      <c r="F5210" t="s">
        <v>33</v>
      </c>
      <c r="G5210" t="s">
        <v>34</v>
      </c>
      <c r="H5210">
        <v>1</v>
      </c>
      <c r="I5210" t="s">
        <v>32</v>
      </c>
      <c r="J5210">
        <v>1</v>
      </c>
      <c r="K5210" t="s">
        <v>32</v>
      </c>
      <c r="L5210">
        <v>0</v>
      </c>
      <c r="M5210" t="s">
        <v>32</v>
      </c>
      <c r="N5210">
        <v>2012</v>
      </c>
      <c r="O5210">
        <v>168</v>
      </c>
      <c r="P5210">
        <v>4876</v>
      </c>
      <c r="Q5210">
        <v>0</v>
      </c>
      <c r="R5210">
        <v>0</v>
      </c>
      <c r="S5210">
        <v>0</v>
      </c>
      <c r="T5210">
        <v>0</v>
      </c>
      <c r="U5210">
        <v>168</v>
      </c>
      <c r="V5210">
        <v>4876</v>
      </c>
      <c r="W5210">
        <v>25.1</v>
      </c>
      <c r="X5210">
        <v>37.6</v>
      </c>
      <c r="Y5210">
        <v>0</v>
      </c>
      <c r="Z5210">
        <v>0</v>
      </c>
      <c r="AA5210">
        <v>0</v>
      </c>
      <c r="AB5210">
        <v>0</v>
      </c>
      <c r="AC5210">
        <v>23.9</v>
      </c>
      <c r="AD5210">
        <v>35.799999999999997</v>
      </c>
    </row>
    <row r="5211" spans="1:30" x14ac:dyDescent="0.45">
      <c r="A5211" t="s">
        <v>340</v>
      </c>
      <c r="B5211">
        <v>39460</v>
      </c>
      <c r="C5211" t="s">
        <v>754</v>
      </c>
      <c r="E5211">
        <v>23</v>
      </c>
      <c r="F5211" t="s">
        <v>37</v>
      </c>
      <c r="H5211">
        <v>1</v>
      </c>
      <c r="I5211" t="s">
        <v>32</v>
      </c>
      <c r="J5211">
        <v>1</v>
      </c>
      <c r="K5211" t="s">
        <v>32</v>
      </c>
      <c r="L5211">
        <v>0</v>
      </c>
      <c r="M5211" t="s">
        <v>32</v>
      </c>
      <c r="N5211">
        <v>2012</v>
      </c>
      <c r="O5211">
        <v>1525</v>
      </c>
      <c r="P5211">
        <v>158824</v>
      </c>
      <c r="Q5211">
        <v>426</v>
      </c>
      <c r="R5211">
        <v>98057</v>
      </c>
      <c r="S5211">
        <v>938</v>
      </c>
      <c r="T5211">
        <v>22399</v>
      </c>
      <c r="U5211">
        <v>1099</v>
      </c>
      <c r="V5211">
        <v>60767</v>
      </c>
      <c r="W5211">
        <v>11.4</v>
      </c>
      <c r="X5211">
        <v>24.2</v>
      </c>
      <c r="Y5211">
        <v>30.3</v>
      </c>
      <c r="Z5211">
        <v>29.5</v>
      </c>
      <c r="AA5211">
        <v>32.200000000000003</v>
      </c>
      <c r="AB5211">
        <v>34.700000000000003</v>
      </c>
      <c r="AC5211">
        <v>13.8</v>
      </c>
      <c r="AD5211">
        <v>42.4</v>
      </c>
    </row>
    <row r="5212" spans="1:30" x14ac:dyDescent="0.45">
      <c r="A5212" t="s">
        <v>340</v>
      </c>
      <c r="B5212">
        <v>39460</v>
      </c>
      <c r="C5212" t="s">
        <v>754</v>
      </c>
      <c r="E5212" t="s">
        <v>38</v>
      </c>
      <c r="F5212" t="s">
        <v>39</v>
      </c>
      <c r="H5212">
        <v>1</v>
      </c>
      <c r="I5212" t="s">
        <v>32</v>
      </c>
      <c r="J5212">
        <v>1</v>
      </c>
      <c r="K5212" t="s">
        <v>32</v>
      </c>
      <c r="L5212">
        <v>0</v>
      </c>
      <c r="M5212" t="s">
        <v>32</v>
      </c>
      <c r="N5212">
        <v>2012</v>
      </c>
      <c r="O5212">
        <v>170</v>
      </c>
      <c r="P5212">
        <v>65716</v>
      </c>
      <c r="Q5212">
        <v>68</v>
      </c>
      <c r="R5212">
        <v>61262</v>
      </c>
      <c r="S5212">
        <v>237</v>
      </c>
      <c r="T5212">
        <v>9153</v>
      </c>
      <c r="U5212">
        <v>102</v>
      </c>
      <c r="V5212">
        <v>4453</v>
      </c>
      <c r="W5212">
        <v>26.4</v>
      </c>
      <c r="X5212">
        <v>16.600000000000001</v>
      </c>
      <c r="Y5212">
        <v>53.2</v>
      </c>
      <c r="Z5212">
        <v>19</v>
      </c>
      <c r="AA5212">
        <v>29.3</v>
      </c>
      <c r="AB5212">
        <v>29</v>
      </c>
      <c r="AC5212">
        <v>36</v>
      </c>
      <c r="AD5212">
        <v>44.4</v>
      </c>
    </row>
    <row r="5213" spans="1:30" x14ac:dyDescent="0.45">
      <c r="A5213" t="s">
        <v>340</v>
      </c>
      <c r="B5213">
        <v>39460</v>
      </c>
      <c r="C5213" t="s">
        <v>754</v>
      </c>
      <c r="E5213">
        <v>42</v>
      </c>
      <c r="F5213" t="s">
        <v>40</v>
      </c>
      <c r="H5213">
        <v>1</v>
      </c>
      <c r="I5213" t="s">
        <v>32</v>
      </c>
      <c r="J5213">
        <v>1</v>
      </c>
      <c r="K5213" t="s">
        <v>32</v>
      </c>
      <c r="L5213">
        <v>0</v>
      </c>
      <c r="M5213" t="s">
        <v>32</v>
      </c>
      <c r="N5213">
        <v>2012</v>
      </c>
      <c r="O5213">
        <v>230</v>
      </c>
      <c r="P5213">
        <v>401382</v>
      </c>
      <c r="Q5213">
        <v>129</v>
      </c>
      <c r="R5213">
        <v>396617</v>
      </c>
      <c r="S5213">
        <v>666</v>
      </c>
      <c r="T5213">
        <v>33932</v>
      </c>
      <c r="U5213">
        <v>101</v>
      </c>
      <c r="V5213">
        <v>4766</v>
      </c>
      <c r="W5213">
        <v>18.100000000000001</v>
      </c>
      <c r="X5213">
        <v>45.1</v>
      </c>
      <c r="Y5213">
        <v>28.5</v>
      </c>
      <c r="Z5213">
        <v>47.6</v>
      </c>
      <c r="AA5213">
        <v>29.1</v>
      </c>
      <c r="AB5213">
        <v>34.200000000000003</v>
      </c>
      <c r="AC5213">
        <v>43.6</v>
      </c>
      <c r="AD5213">
        <v>28.9</v>
      </c>
    </row>
    <row r="5214" spans="1:30" x14ac:dyDescent="0.45">
      <c r="A5214" t="s">
        <v>340</v>
      </c>
      <c r="B5214">
        <v>39460</v>
      </c>
      <c r="C5214" t="s">
        <v>754</v>
      </c>
      <c r="E5214" t="s">
        <v>41</v>
      </c>
      <c r="F5214" t="s">
        <v>42</v>
      </c>
      <c r="H5214">
        <v>1</v>
      </c>
      <c r="I5214" t="s">
        <v>32</v>
      </c>
      <c r="J5214">
        <v>1</v>
      </c>
      <c r="K5214" t="s">
        <v>32</v>
      </c>
      <c r="L5214">
        <v>0</v>
      </c>
      <c r="M5214" t="s">
        <v>32</v>
      </c>
      <c r="N5214">
        <v>2012</v>
      </c>
      <c r="O5214">
        <v>1323</v>
      </c>
      <c r="P5214">
        <v>2104070</v>
      </c>
      <c r="Q5214">
        <v>497</v>
      </c>
      <c r="R5214">
        <v>2027795</v>
      </c>
      <c r="S5214">
        <v>8981</v>
      </c>
      <c r="T5214">
        <v>194735</v>
      </c>
      <c r="U5214">
        <v>826</v>
      </c>
      <c r="V5214">
        <v>76275</v>
      </c>
      <c r="W5214">
        <v>10.199999999999999</v>
      </c>
      <c r="X5214">
        <v>5.9</v>
      </c>
      <c r="Y5214">
        <v>16.600000000000001</v>
      </c>
      <c r="Z5214">
        <v>6.4</v>
      </c>
      <c r="AA5214">
        <v>11.1</v>
      </c>
      <c r="AB5214">
        <v>11.1</v>
      </c>
      <c r="AC5214">
        <v>11.3</v>
      </c>
      <c r="AD5214">
        <v>49.8</v>
      </c>
    </row>
    <row r="5215" spans="1:30" x14ac:dyDescent="0.45">
      <c r="A5215" t="s">
        <v>340</v>
      </c>
      <c r="B5215">
        <v>39460</v>
      </c>
      <c r="C5215" t="s">
        <v>754</v>
      </c>
      <c r="E5215" t="s">
        <v>43</v>
      </c>
      <c r="F5215" t="s">
        <v>44</v>
      </c>
      <c r="G5215" t="s">
        <v>45</v>
      </c>
      <c r="H5215">
        <v>1</v>
      </c>
      <c r="I5215" t="s">
        <v>32</v>
      </c>
      <c r="J5215">
        <v>1</v>
      </c>
      <c r="K5215" t="s">
        <v>32</v>
      </c>
      <c r="L5215">
        <v>0</v>
      </c>
      <c r="M5215" t="s">
        <v>32</v>
      </c>
      <c r="N5215">
        <v>2012</v>
      </c>
      <c r="O5215">
        <v>372</v>
      </c>
      <c r="P5215">
        <v>51617</v>
      </c>
      <c r="Q5215">
        <v>32</v>
      </c>
      <c r="R5215">
        <v>31599</v>
      </c>
      <c r="S5215">
        <v>334</v>
      </c>
      <c r="T5215">
        <v>11200</v>
      </c>
      <c r="U5215">
        <v>341</v>
      </c>
      <c r="V5215">
        <v>20018</v>
      </c>
      <c r="W5215">
        <v>17.7</v>
      </c>
      <c r="X5215">
        <v>10.4</v>
      </c>
      <c r="Y5215">
        <v>48.5</v>
      </c>
      <c r="Z5215">
        <v>9.6999999999999993</v>
      </c>
      <c r="AA5215">
        <v>10.4</v>
      </c>
      <c r="AB5215">
        <v>9.6999999999999993</v>
      </c>
      <c r="AC5215">
        <v>18.600000000000001</v>
      </c>
      <c r="AD5215">
        <v>23.2</v>
      </c>
    </row>
    <row r="5216" spans="1:30" x14ac:dyDescent="0.45">
      <c r="A5216" t="s">
        <v>340</v>
      </c>
      <c r="B5216">
        <v>39460</v>
      </c>
      <c r="C5216" t="s">
        <v>754</v>
      </c>
      <c r="E5216">
        <v>51</v>
      </c>
      <c r="F5216" t="s">
        <v>46</v>
      </c>
      <c r="H5216">
        <v>1</v>
      </c>
      <c r="I5216" t="s">
        <v>32</v>
      </c>
      <c r="J5216">
        <v>1</v>
      </c>
      <c r="K5216" t="s">
        <v>32</v>
      </c>
      <c r="L5216">
        <v>0</v>
      </c>
      <c r="M5216" t="s">
        <v>32</v>
      </c>
      <c r="N5216">
        <v>2012</v>
      </c>
      <c r="O5216">
        <v>114</v>
      </c>
      <c r="P5216">
        <v>98649</v>
      </c>
      <c r="Q5216">
        <v>32</v>
      </c>
      <c r="R5216">
        <v>97524</v>
      </c>
      <c r="S5216">
        <v>478</v>
      </c>
      <c r="T5216">
        <v>17510</v>
      </c>
      <c r="U5216">
        <v>82</v>
      </c>
      <c r="W5216">
        <v>41.3</v>
      </c>
      <c r="X5216">
        <v>3.7</v>
      </c>
      <c r="Y5216">
        <v>28.1</v>
      </c>
      <c r="Z5216">
        <v>3.9</v>
      </c>
      <c r="AA5216">
        <v>5.7</v>
      </c>
      <c r="AB5216">
        <v>5.3</v>
      </c>
      <c r="AC5216">
        <v>55.7</v>
      </c>
    </row>
    <row r="5217" spans="1:30" x14ac:dyDescent="0.45">
      <c r="A5217" t="s">
        <v>340</v>
      </c>
      <c r="B5217">
        <v>39460</v>
      </c>
      <c r="C5217" t="s">
        <v>754</v>
      </c>
      <c r="E5217">
        <v>52</v>
      </c>
      <c r="F5217" t="s">
        <v>47</v>
      </c>
      <c r="G5217" t="s">
        <v>48</v>
      </c>
      <c r="H5217">
        <v>1</v>
      </c>
      <c r="I5217" t="s">
        <v>32</v>
      </c>
      <c r="J5217">
        <v>1</v>
      </c>
      <c r="K5217" t="s">
        <v>32</v>
      </c>
      <c r="L5217">
        <v>0</v>
      </c>
      <c r="M5217" t="s">
        <v>32</v>
      </c>
      <c r="N5217">
        <v>2012</v>
      </c>
      <c r="O5217">
        <v>731</v>
      </c>
      <c r="P5217">
        <v>323269</v>
      </c>
      <c r="Q5217">
        <v>193</v>
      </c>
      <c r="R5217">
        <v>293035</v>
      </c>
      <c r="S5217">
        <v>1685</v>
      </c>
      <c r="T5217">
        <v>89912</v>
      </c>
      <c r="U5217">
        <v>538</v>
      </c>
      <c r="W5217">
        <v>45</v>
      </c>
      <c r="X5217">
        <v>35.6</v>
      </c>
      <c r="Y5217">
        <v>31</v>
      </c>
      <c r="Z5217">
        <v>40.799999999999997</v>
      </c>
      <c r="AA5217">
        <v>40.4</v>
      </c>
      <c r="AB5217">
        <v>54.8</v>
      </c>
      <c r="AC5217">
        <v>52</v>
      </c>
    </row>
    <row r="5218" spans="1:30" x14ac:dyDescent="0.45">
      <c r="A5218" t="s">
        <v>340</v>
      </c>
      <c r="B5218">
        <v>39460</v>
      </c>
      <c r="C5218" t="s">
        <v>754</v>
      </c>
      <c r="E5218">
        <v>53</v>
      </c>
      <c r="F5218" t="s">
        <v>49</v>
      </c>
      <c r="H5218">
        <v>1</v>
      </c>
      <c r="I5218" t="s">
        <v>32</v>
      </c>
      <c r="J5218">
        <v>1</v>
      </c>
      <c r="K5218" t="s">
        <v>32</v>
      </c>
      <c r="L5218">
        <v>0</v>
      </c>
      <c r="M5218" t="s">
        <v>32</v>
      </c>
      <c r="N5218">
        <v>2012</v>
      </c>
      <c r="O5218">
        <v>1756</v>
      </c>
      <c r="P5218">
        <v>120062</v>
      </c>
      <c r="Q5218">
        <v>227</v>
      </c>
      <c r="R5218">
        <v>77332</v>
      </c>
      <c r="S5218">
        <v>587</v>
      </c>
      <c r="T5218">
        <v>18585</v>
      </c>
      <c r="U5218">
        <v>1529</v>
      </c>
      <c r="V5218">
        <v>42730</v>
      </c>
      <c r="W5218">
        <v>19.600000000000001</v>
      </c>
      <c r="X5218">
        <v>16.5</v>
      </c>
      <c r="Y5218">
        <v>17.8</v>
      </c>
      <c r="Z5218">
        <v>20.100000000000001</v>
      </c>
      <c r="AA5218">
        <v>40.9</v>
      </c>
      <c r="AB5218">
        <v>37.9</v>
      </c>
      <c r="AC5218">
        <v>21.7</v>
      </c>
      <c r="AD5218">
        <v>23.1</v>
      </c>
    </row>
    <row r="5219" spans="1:30" x14ac:dyDescent="0.45">
      <c r="A5219" t="s">
        <v>340</v>
      </c>
      <c r="B5219">
        <v>39460</v>
      </c>
      <c r="C5219" t="s">
        <v>754</v>
      </c>
      <c r="E5219">
        <v>54</v>
      </c>
      <c r="F5219" t="s">
        <v>50</v>
      </c>
      <c r="H5219">
        <v>1</v>
      </c>
      <c r="I5219" t="s">
        <v>32</v>
      </c>
      <c r="J5219">
        <v>1</v>
      </c>
      <c r="K5219" t="s">
        <v>32</v>
      </c>
      <c r="L5219">
        <v>0</v>
      </c>
      <c r="M5219" t="s">
        <v>32</v>
      </c>
      <c r="N5219">
        <v>2012</v>
      </c>
      <c r="O5219">
        <v>1164</v>
      </c>
      <c r="P5219">
        <v>166127</v>
      </c>
      <c r="Q5219">
        <v>286</v>
      </c>
      <c r="R5219">
        <v>137433</v>
      </c>
      <c r="S5219">
        <v>1264</v>
      </c>
      <c r="T5219">
        <v>37572</v>
      </c>
      <c r="U5219">
        <v>878</v>
      </c>
      <c r="V5219">
        <v>28694</v>
      </c>
      <c r="W5219">
        <v>13.6</v>
      </c>
      <c r="X5219">
        <v>27.9</v>
      </c>
      <c r="Y5219">
        <v>14.7</v>
      </c>
      <c r="Z5219">
        <v>34.5</v>
      </c>
      <c r="AA5219">
        <v>34.1</v>
      </c>
      <c r="AB5219">
        <v>26.8</v>
      </c>
      <c r="AC5219">
        <v>16.600000000000001</v>
      </c>
      <c r="AD5219">
        <v>27.2</v>
      </c>
    </row>
    <row r="5220" spans="1:30" x14ac:dyDescent="0.45">
      <c r="A5220" t="s">
        <v>340</v>
      </c>
      <c r="B5220">
        <v>39460</v>
      </c>
      <c r="C5220" t="s">
        <v>754</v>
      </c>
      <c r="E5220">
        <v>56</v>
      </c>
      <c r="F5220" t="s">
        <v>51</v>
      </c>
      <c r="H5220">
        <v>1</v>
      </c>
      <c r="I5220" t="s">
        <v>32</v>
      </c>
      <c r="J5220">
        <v>1</v>
      </c>
      <c r="K5220" t="s">
        <v>32</v>
      </c>
      <c r="L5220">
        <v>0</v>
      </c>
      <c r="M5220" t="s">
        <v>32</v>
      </c>
      <c r="N5220">
        <v>2012</v>
      </c>
      <c r="O5220">
        <v>1099</v>
      </c>
      <c r="P5220">
        <v>271351</v>
      </c>
      <c r="Q5220">
        <v>330</v>
      </c>
      <c r="R5220">
        <v>259594</v>
      </c>
      <c r="S5220">
        <v>5452</v>
      </c>
      <c r="T5220">
        <v>112789</v>
      </c>
      <c r="U5220">
        <v>769</v>
      </c>
      <c r="V5220">
        <v>11756</v>
      </c>
      <c r="W5220">
        <v>12</v>
      </c>
      <c r="X5220">
        <v>18.899999999999999</v>
      </c>
      <c r="Y5220">
        <v>28.8</v>
      </c>
      <c r="Z5220">
        <v>20.8</v>
      </c>
      <c r="AA5220">
        <v>9.4</v>
      </c>
      <c r="AB5220">
        <v>8.6</v>
      </c>
      <c r="AC5220">
        <v>11.7</v>
      </c>
      <c r="AD5220">
        <v>13</v>
      </c>
    </row>
    <row r="5221" spans="1:30" x14ac:dyDescent="0.45">
      <c r="A5221" t="s">
        <v>340</v>
      </c>
      <c r="B5221">
        <v>39460</v>
      </c>
      <c r="C5221" t="s">
        <v>754</v>
      </c>
      <c r="E5221">
        <v>61</v>
      </c>
      <c r="F5221" t="s">
        <v>52</v>
      </c>
      <c r="H5221">
        <v>1</v>
      </c>
      <c r="I5221" t="s">
        <v>32</v>
      </c>
      <c r="J5221">
        <v>1</v>
      </c>
      <c r="K5221" t="s">
        <v>32</v>
      </c>
      <c r="L5221">
        <v>0</v>
      </c>
      <c r="M5221" t="s">
        <v>32</v>
      </c>
      <c r="N5221">
        <v>2012</v>
      </c>
      <c r="O5221">
        <v>184</v>
      </c>
      <c r="P5221">
        <v>13141</v>
      </c>
      <c r="Q5221">
        <v>14</v>
      </c>
      <c r="R5221">
        <v>12010</v>
      </c>
      <c r="S5221">
        <v>204</v>
      </c>
      <c r="T5221">
        <v>4887</v>
      </c>
      <c r="U5221">
        <v>171</v>
      </c>
      <c r="V5221">
        <v>1131</v>
      </c>
      <c r="W5221">
        <v>24.1</v>
      </c>
      <c r="X5221">
        <v>18</v>
      </c>
      <c r="Y5221">
        <v>59.9</v>
      </c>
      <c r="Z5221">
        <v>20</v>
      </c>
      <c r="AA5221">
        <v>44.3</v>
      </c>
      <c r="AB5221">
        <v>28.2</v>
      </c>
      <c r="AC5221">
        <v>23.3</v>
      </c>
      <c r="AD5221">
        <v>38.4</v>
      </c>
    </row>
    <row r="5222" spans="1:30" x14ac:dyDescent="0.45">
      <c r="A5222" t="s">
        <v>340</v>
      </c>
      <c r="B5222">
        <v>39460</v>
      </c>
      <c r="C5222" t="s">
        <v>754</v>
      </c>
      <c r="E5222">
        <v>62</v>
      </c>
      <c r="F5222" t="s">
        <v>53</v>
      </c>
      <c r="H5222">
        <v>1</v>
      </c>
      <c r="I5222" t="s">
        <v>32</v>
      </c>
      <c r="J5222">
        <v>1</v>
      </c>
      <c r="K5222" t="s">
        <v>32</v>
      </c>
      <c r="L5222">
        <v>0</v>
      </c>
      <c r="M5222" t="s">
        <v>32</v>
      </c>
      <c r="N5222">
        <v>2012</v>
      </c>
      <c r="O5222">
        <v>1293</v>
      </c>
      <c r="P5222">
        <v>1154667</v>
      </c>
      <c r="Q5222">
        <v>514</v>
      </c>
      <c r="R5222">
        <v>1135954</v>
      </c>
      <c r="S5222">
        <v>8749</v>
      </c>
      <c r="T5222">
        <v>390949</v>
      </c>
      <c r="U5222">
        <v>779</v>
      </c>
      <c r="V5222">
        <v>18713</v>
      </c>
      <c r="W5222">
        <v>6.7</v>
      </c>
      <c r="X5222">
        <v>8.1999999999999993</v>
      </c>
      <c r="Y5222">
        <v>19.2</v>
      </c>
      <c r="Z5222">
        <v>8.8000000000000007</v>
      </c>
      <c r="AA5222">
        <v>6.5</v>
      </c>
      <c r="AB5222">
        <v>9</v>
      </c>
      <c r="AC5222">
        <v>8.6999999999999993</v>
      </c>
      <c r="AD5222">
        <v>20.8</v>
      </c>
    </row>
    <row r="5223" spans="1:30" x14ac:dyDescent="0.45">
      <c r="A5223" t="s">
        <v>340</v>
      </c>
      <c r="B5223">
        <v>39460</v>
      </c>
      <c r="C5223" t="s">
        <v>754</v>
      </c>
      <c r="E5223">
        <v>71</v>
      </c>
      <c r="F5223" t="s">
        <v>54</v>
      </c>
      <c r="H5223">
        <v>1</v>
      </c>
      <c r="I5223" t="s">
        <v>32</v>
      </c>
      <c r="J5223">
        <v>1</v>
      </c>
      <c r="K5223" t="s">
        <v>32</v>
      </c>
      <c r="L5223">
        <v>0</v>
      </c>
      <c r="M5223" t="s">
        <v>32</v>
      </c>
      <c r="N5223">
        <v>2012</v>
      </c>
      <c r="O5223">
        <v>461</v>
      </c>
      <c r="P5223">
        <v>29237</v>
      </c>
      <c r="Q5223">
        <v>53</v>
      </c>
      <c r="R5223">
        <v>21995</v>
      </c>
      <c r="S5223">
        <v>391</v>
      </c>
      <c r="T5223">
        <v>6129</v>
      </c>
      <c r="U5223">
        <v>408</v>
      </c>
      <c r="V5223">
        <v>7242</v>
      </c>
      <c r="W5223">
        <v>12.1</v>
      </c>
      <c r="X5223">
        <v>26.3</v>
      </c>
      <c r="Y5223">
        <v>43.2</v>
      </c>
      <c r="Z5223">
        <v>33</v>
      </c>
      <c r="AA5223">
        <v>41.6</v>
      </c>
      <c r="AB5223">
        <v>42.9</v>
      </c>
      <c r="AC5223">
        <v>14</v>
      </c>
      <c r="AD5223">
        <v>18.2</v>
      </c>
    </row>
    <row r="5224" spans="1:30" x14ac:dyDescent="0.45">
      <c r="A5224" t="s">
        <v>340</v>
      </c>
      <c r="B5224">
        <v>39460</v>
      </c>
      <c r="C5224" t="s">
        <v>754</v>
      </c>
      <c r="E5224">
        <v>72</v>
      </c>
      <c r="F5224" t="s">
        <v>55</v>
      </c>
      <c r="H5224">
        <v>1</v>
      </c>
      <c r="I5224" t="s">
        <v>32</v>
      </c>
      <c r="J5224">
        <v>1</v>
      </c>
      <c r="K5224" t="s">
        <v>32</v>
      </c>
      <c r="L5224">
        <v>0</v>
      </c>
      <c r="M5224" t="s">
        <v>32</v>
      </c>
      <c r="N5224">
        <v>2012</v>
      </c>
      <c r="O5224">
        <v>467</v>
      </c>
      <c r="P5224">
        <v>239063</v>
      </c>
      <c r="Q5224">
        <v>315</v>
      </c>
      <c r="R5224">
        <v>232999</v>
      </c>
      <c r="S5224">
        <v>4989</v>
      </c>
      <c r="T5224">
        <v>61353</v>
      </c>
      <c r="U5224">
        <v>153</v>
      </c>
      <c r="V5224">
        <v>6064</v>
      </c>
      <c r="W5224">
        <v>26.9</v>
      </c>
      <c r="X5224">
        <v>33.5</v>
      </c>
      <c r="Y5224">
        <v>26.1</v>
      </c>
      <c r="Z5224">
        <v>35.799999999999997</v>
      </c>
      <c r="AA5224">
        <v>30.9</v>
      </c>
      <c r="AB5224">
        <v>30.4</v>
      </c>
      <c r="AC5224">
        <v>38.700000000000003</v>
      </c>
      <c r="AD5224">
        <v>31.5</v>
      </c>
    </row>
    <row r="5225" spans="1:30" x14ac:dyDescent="0.45">
      <c r="A5225" t="s">
        <v>340</v>
      </c>
      <c r="B5225">
        <v>39460</v>
      </c>
      <c r="C5225" t="s">
        <v>754</v>
      </c>
      <c r="E5225">
        <v>81</v>
      </c>
      <c r="F5225" t="s">
        <v>56</v>
      </c>
      <c r="G5225" t="s">
        <v>57</v>
      </c>
      <c r="H5225">
        <v>1</v>
      </c>
      <c r="I5225" t="s">
        <v>32</v>
      </c>
      <c r="J5225">
        <v>1</v>
      </c>
      <c r="K5225" t="s">
        <v>32</v>
      </c>
      <c r="L5225">
        <v>0</v>
      </c>
      <c r="M5225" t="s">
        <v>32</v>
      </c>
      <c r="N5225">
        <v>2012</v>
      </c>
      <c r="O5225">
        <v>1973</v>
      </c>
      <c r="P5225">
        <v>133457</v>
      </c>
      <c r="Q5225">
        <v>189</v>
      </c>
      <c r="R5225">
        <v>74588</v>
      </c>
      <c r="S5225">
        <v>948</v>
      </c>
      <c r="T5225">
        <v>22540</v>
      </c>
      <c r="U5225">
        <v>1783</v>
      </c>
      <c r="V5225">
        <v>58869</v>
      </c>
      <c r="W5225">
        <v>9.6999999999999993</v>
      </c>
      <c r="X5225">
        <v>27.9</v>
      </c>
      <c r="Y5225">
        <v>42.9</v>
      </c>
      <c r="Z5225">
        <v>49.5</v>
      </c>
      <c r="AA5225">
        <v>46.4</v>
      </c>
      <c r="AB5225">
        <v>49</v>
      </c>
      <c r="AC5225">
        <v>9.4</v>
      </c>
      <c r="AD5225">
        <v>18.5</v>
      </c>
    </row>
    <row r="5226" spans="1:30" x14ac:dyDescent="0.45">
      <c r="A5226" t="s">
        <v>341</v>
      </c>
      <c r="B5226">
        <v>39540</v>
      </c>
      <c r="C5226" t="s">
        <v>755</v>
      </c>
      <c r="E5226">
        <v>0</v>
      </c>
      <c r="F5226" t="s">
        <v>31</v>
      </c>
      <c r="H5226">
        <v>1</v>
      </c>
      <c r="I5226" t="s">
        <v>32</v>
      </c>
      <c r="J5226">
        <v>1</v>
      </c>
      <c r="K5226" t="s">
        <v>32</v>
      </c>
      <c r="L5226">
        <v>0</v>
      </c>
      <c r="M5226" t="s">
        <v>32</v>
      </c>
      <c r="N5226">
        <v>2012</v>
      </c>
      <c r="O5226">
        <v>12546</v>
      </c>
      <c r="P5226">
        <v>21245304</v>
      </c>
      <c r="Q5226">
        <v>3419</v>
      </c>
      <c r="R5226">
        <v>20923175</v>
      </c>
      <c r="S5226">
        <v>61926</v>
      </c>
      <c r="T5226">
        <v>2543991</v>
      </c>
      <c r="U5226">
        <v>9127</v>
      </c>
      <c r="V5226">
        <v>322130</v>
      </c>
      <c r="W5226">
        <v>4.8</v>
      </c>
      <c r="X5226">
        <v>12.2</v>
      </c>
      <c r="Y5226">
        <v>9.5</v>
      </c>
      <c r="Z5226">
        <v>12.8</v>
      </c>
      <c r="AA5226">
        <v>5.5</v>
      </c>
      <c r="AB5226">
        <v>4.8</v>
      </c>
      <c r="AC5226">
        <v>7</v>
      </c>
      <c r="AD5226">
        <v>11.6</v>
      </c>
    </row>
    <row r="5227" spans="1:30" x14ac:dyDescent="0.45">
      <c r="A5227" t="s">
        <v>341</v>
      </c>
      <c r="B5227">
        <v>39540</v>
      </c>
      <c r="C5227" t="s">
        <v>755</v>
      </c>
      <c r="E5227">
        <v>11</v>
      </c>
      <c r="F5227" t="s">
        <v>33</v>
      </c>
      <c r="G5227" t="s">
        <v>34</v>
      </c>
      <c r="H5227">
        <v>1</v>
      </c>
      <c r="I5227" t="s">
        <v>32</v>
      </c>
      <c r="J5227">
        <v>1</v>
      </c>
      <c r="K5227" t="s">
        <v>32</v>
      </c>
      <c r="L5227">
        <v>0</v>
      </c>
      <c r="M5227" t="s">
        <v>32</v>
      </c>
      <c r="N5227">
        <v>2012</v>
      </c>
      <c r="O5227">
        <v>74</v>
      </c>
      <c r="Q5227">
        <v>1</v>
      </c>
      <c r="U5227">
        <v>73</v>
      </c>
      <c r="W5227">
        <v>48.4</v>
      </c>
      <c r="Y5227">
        <v>0</v>
      </c>
      <c r="AC5227">
        <v>46.8</v>
      </c>
    </row>
    <row r="5228" spans="1:30" x14ac:dyDescent="0.45">
      <c r="A5228" t="s">
        <v>341</v>
      </c>
      <c r="B5228">
        <v>39540</v>
      </c>
      <c r="C5228" t="s">
        <v>755</v>
      </c>
      <c r="E5228">
        <v>23</v>
      </c>
      <c r="F5228" t="s">
        <v>37</v>
      </c>
      <c r="H5228">
        <v>1</v>
      </c>
      <c r="I5228" t="s">
        <v>32</v>
      </c>
      <c r="J5228">
        <v>1</v>
      </c>
      <c r="K5228" t="s">
        <v>32</v>
      </c>
      <c r="L5228">
        <v>0</v>
      </c>
      <c r="M5228" t="s">
        <v>32</v>
      </c>
      <c r="N5228">
        <v>2012</v>
      </c>
      <c r="O5228">
        <v>1301</v>
      </c>
      <c r="Q5228">
        <v>397</v>
      </c>
      <c r="U5228">
        <v>903</v>
      </c>
      <c r="W5228">
        <v>10.9</v>
      </c>
      <c r="Y5228">
        <v>32.6</v>
      </c>
      <c r="AC5228">
        <v>16.8</v>
      </c>
    </row>
    <row r="5229" spans="1:30" x14ac:dyDescent="0.45">
      <c r="A5229" t="s">
        <v>341</v>
      </c>
      <c r="B5229">
        <v>39540</v>
      </c>
      <c r="C5229" t="s">
        <v>755</v>
      </c>
      <c r="E5229" t="s">
        <v>38</v>
      </c>
      <c r="F5229" t="s">
        <v>39</v>
      </c>
      <c r="H5229">
        <v>1</v>
      </c>
      <c r="I5229" t="s">
        <v>32</v>
      </c>
      <c r="J5229">
        <v>1</v>
      </c>
      <c r="K5229" t="s">
        <v>32</v>
      </c>
      <c r="L5229">
        <v>0</v>
      </c>
      <c r="M5229" t="s">
        <v>32</v>
      </c>
      <c r="N5229">
        <v>2012</v>
      </c>
      <c r="O5229">
        <v>494</v>
      </c>
      <c r="P5229">
        <v>7578010</v>
      </c>
      <c r="Q5229">
        <v>274</v>
      </c>
      <c r="R5229">
        <v>7542097</v>
      </c>
      <c r="S5229">
        <v>13817</v>
      </c>
      <c r="T5229">
        <v>760911</v>
      </c>
      <c r="U5229">
        <v>220</v>
      </c>
      <c r="W5229">
        <v>18.7</v>
      </c>
      <c r="X5229">
        <v>2.5</v>
      </c>
      <c r="Y5229">
        <v>21.7</v>
      </c>
      <c r="Z5229">
        <v>2.7</v>
      </c>
      <c r="AA5229">
        <v>4.5999999999999996</v>
      </c>
      <c r="AB5229">
        <v>2.6</v>
      </c>
      <c r="AC5229">
        <v>40.6</v>
      </c>
    </row>
    <row r="5230" spans="1:30" x14ac:dyDescent="0.45">
      <c r="A5230" t="s">
        <v>341</v>
      </c>
      <c r="B5230">
        <v>39540</v>
      </c>
      <c r="C5230" t="s">
        <v>755</v>
      </c>
      <c r="E5230">
        <v>42</v>
      </c>
      <c r="F5230" t="s">
        <v>40</v>
      </c>
      <c r="H5230">
        <v>1</v>
      </c>
      <c r="I5230" t="s">
        <v>32</v>
      </c>
      <c r="J5230">
        <v>1</v>
      </c>
      <c r="K5230" t="s">
        <v>32</v>
      </c>
      <c r="L5230">
        <v>0</v>
      </c>
      <c r="M5230" t="s">
        <v>32</v>
      </c>
      <c r="N5230">
        <v>2012</v>
      </c>
      <c r="O5230">
        <v>397</v>
      </c>
      <c r="P5230">
        <v>6527704</v>
      </c>
      <c r="Q5230">
        <v>227</v>
      </c>
      <c r="R5230">
        <v>6511983</v>
      </c>
      <c r="S5230">
        <v>3334</v>
      </c>
      <c r="T5230">
        <v>195477</v>
      </c>
      <c r="U5230">
        <v>170</v>
      </c>
      <c r="V5230">
        <v>15720</v>
      </c>
      <c r="W5230">
        <v>13.9</v>
      </c>
      <c r="X5230">
        <v>38.5</v>
      </c>
      <c r="Y5230">
        <v>23.6</v>
      </c>
      <c r="Z5230">
        <v>40.1</v>
      </c>
      <c r="AA5230">
        <v>36</v>
      </c>
      <c r="AB5230">
        <v>42.9</v>
      </c>
      <c r="AC5230">
        <v>37.9</v>
      </c>
      <c r="AD5230">
        <v>9.6</v>
      </c>
    </row>
    <row r="5231" spans="1:30" x14ac:dyDescent="0.45">
      <c r="A5231" t="s">
        <v>341</v>
      </c>
      <c r="B5231">
        <v>39540</v>
      </c>
      <c r="C5231" t="s">
        <v>755</v>
      </c>
      <c r="E5231" t="s">
        <v>41</v>
      </c>
      <c r="F5231" t="s">
        <v>42</v>
      </c>
      <c r="H5231">
        <v>1</v>
      </c>
      <c r="I5231" t="s">
        <v>32</v>
      </c>
      <c r="J5231">
        <v>1</v>
      </c>
      <c r="K5231" t="s">
        <v>32</v>
      </c>
      <c r="L5231">
        <v>0</v>
      </c>
      <c r="M5231" t="s">
        <v>32</v>
      </c>
      <c r="N5231">
        <v>2012</v>
      </c>
      <c r="O5231">
        <v>1510</v>
      </c>
      <c r="P5231">
        <v>2094835</v>
      </c>
      <c r="Q5231">
        <v>477</v>
      </c>
      <c r="R5231">
        <v>2069087</v>
      </c>
      <c r="S5231">
        <v>7729</v>
      </c>
      <c r="T5231">
        <v>163173</v>
      </c>
      <c r="U5231">
        <v>1033</v>
      </c>
      <c r="V5231">
        <v>25748</v>
      </c>
      <c r="W5231">
        <v>10</v>
      </c>
      <c r="X5231">
        <v>13.7</v>
      </c>
      <c r="Y5231">
        <v>16.100000000000001</v>
      </c>
      <c r="Z5231">
        <v>14.5</v>
      </c>
      <c r="AA5231">
        <v>8.9</v>
      </c>
      <c r="AB5231">
        <v>12.3</v>
      </c>
      <c r="AC5231">
        <v>13</v>
      </c>
      <c r="AD5231">
        <v>24</v>
      </c>
    </row>
    <row r="5232" spans="1:30" x14ac:dyDescent="0.45">
      <c r="A5232" t="s">
        <v>341</v>
      </c>
      <c r="B5232">
        <v>39540</v>
      </c>
      <c r="C5232" t="s">
        <v>755</v>
      </c>
      <c r="E5232" t="s">
        <v>43</v>
      </c>
      <c r="F5232" t="s">
        <v>44</v>
      </c>
      <c r="G5232" t="s">
        <v>45</v>
      </c>
      <c r="H5232">
        <v>1</v>
      </c>
      <c r="I5232" t="s">
        <v>32</v>
      </c>
      <c r="J5232">
        <v>1</v>
      </c>
      <c r="K5232" t="s">
        <v>32</v>
      </c>
      <c r="L5232">
        <v>0</v>
      </c>
      <c r="M5232" t="s">
        <v>32</v>
      </c>
      <c r="N5232">
        <v>2012</v>
      </c>
      <c r="O5232">
        <v>528</v>
      </c>
      <c r="P5232">
        <v>237572</v>
      </c>
      <c r="Q5232">
        <v>177</v>
      </c>
      <c r="R5232">
        <v>217994</v>
      </c>
      <c r="S5232">
        <v>1572</v>
      </c>
      <c r="T5232">
        <v>64289</v>
      </c>
      <c r="U5232">
        <v>351</v>
      </c>
      <c r="V5232">
        <v>19579</v>
      </c>
      <c r="W5232">
        <v>17.100000000000001</v>
      </c>
      <c r="X5232">
        <v>16.399999999999999</v>
      </c>
      <c r="Y5232">
        <v>49.7</v>
      </c>
      <c r="Z5232">
        <v>18.3</v>
      </c>
      <c r="AA5232">
        <v>7.9</v>
      </c>
      <c r="AB5232">
        <v>10.4</v>
      </c>
      <c r="AC5232">
        <v>27.7</v>
      </c>
      <c r="AD5232">
        <v>25.5</v>
      </c>
    </row>
    <row r="5233" spans="1:30" x14ac:dyDescent="0.45">
      <c r="A5233" t="s">
        <v>341</v>
      </c>
      <c r="B5233">
        <v>39540</v>
      </c>
      <c r="C5233" t="s">
        <v>755</v>
      </c>
      <c r="E5233">
        <v>51</v>
      </c>
      <c r="F5233" t="s">
        <v>46</v>
      </c>
      <c r="H5233">
        <v>1</v>
      </c>
      <c r="I5233" t="s">
        <v>32</v>
      </c>
      <c r="J5233">
        <v>1</v>
      </c>
      <c r="K5233" t="s">
        <v>32</v>
      </c>
      <c r="L5233">
        <v>0</v>
      </c>
      <c r="M5233" t="s">
        <v>32</v>
      </c>
      <c r="N5233">
        <v>2012</v>
      </c>
      <c r="O5233">
        <v>207</v>
      </c>
      <c r="P5233">
        <v>94000</v>
      </c>
      <c r="Q5233">
        <v>27</v>
      </c>
      <c r="R5233">
        <v>86902</v>
      </c>
      <c r="S5233">
        <v>454</v>
      </c>
      <c r="T5233">
        <v>19016</v>
      </c>
      <c r="U5233">
        <v>180</v>
      </c>
      <c r="V5233">
        <v>7098</v>
      </c>
      <c r="W5233">
        <v>37.299999999999997</v>
      </c>
      <c r="X5233">
        <v>7.2</v>
      </c>
      <c r="Y5233">
        <v>53.8</v>
      </c>
      <c r="Z5233">
        <v>7.7</v>
      </c>
      <c r="AA5233">
        <v>14.2</v>
      </c>
      <c r="AB5233">
        <v>13.8</v>
      </c>
      <c r="AC5233">
        <v>38.9</v>
      </c>
      <c r="AD5233">
        <v>43.2</v>
      </c>
    </row>
    <row r="5234" spans="1:30" x14ac:dyDescent="0.45">
      <c r="A5234" t="s">
        <v>341</v>
      </c>
      <c r="B5234">
        <v>39540</v>
      </c>
      <c r="C5234" t="s">
        <v>755</v>
      </c>
      <c r="E5234">
        <v>52</v>
      </c>
      <c r="F5234" t="s">
        <v>47</v>
      </c>
      <c r="G5234" t="s">
        <v>48</v>
      </c>
      <c r="H5234">
        <v>1</v>
      </c>
      <c r="I5234" t="s">
        <v>32</v>
      </c>
      <c r="J5234">
        <v>1</v>
      </c>
      <c r="K5234" t="s">
        <v>32</v>
      </c>
      <c r="L5234">
        <v>0</v>
      </c>
      <c r="M5234" t="s">
        <v>32</v>
      </c>
      <c r="N5234">
        <v>2012</v>
      </c>
      <c r="O5234">
        <v>292</v>
      </c>
      <c r="P5234">
        <v>1079628</v>
      </c>
      <c r="Q5234">
        <v>142</v>
      </c>
      <c r="R5234">
        <v>1073524</v>
      </c>
      <c r="S5234">
        <v>2525</v>
      </c>
      <c r="T5234">
        <v>154034</v>
      </c>
      <c r="U5234">
        <v>150</v>
      </c>
      <c r="V5234">
        <v>6104</v>
      </c>
      <c r="W5234">
        <v>25.5</v>
      </c>
      <c r="X5234">
        <v>5.2</v>
      </c>
      <c r="Y5234">
        <v>27.9</v>
      </c>
      <c r="Z5234">
        <v>5.3</v>
      </c>
      <c r="AA5234">
        <v>14.2</v>
      </c>
      <c r="AB5234">
        <v>18.8</v>
      </c>
      <c r="AC5234">
        <v>29.6</v>
      </c>
      <c r="AD5234">
        <v>39.299999999999997</v>
      </c>
    </row>
    <row r="5235" spans="1:30" x14ac:dyDescent="0.45">
      <c r="A5235" t="s">
        <v>341</v>
      </c>
      <c r="B5235">
        <v>39540</v>
      </c>
      <c r="C5235" t="s">
        <v>755</v>
      </c>
      <c r="E5235">
        <v>53</v>
      </c>
      <c r="F5235" t="s">
        <v>49</v>
      </c>
      <c r="H5235">
        <v>1</v>
      </c>
      <c r="I5235" t="s">
        <v>32</v>
      </c>
      <c r="J5235">
        <v>1</v>
      </c>
      <c r="K5235" t="s">
        <v>32</v>
      </c>
      <c r="L5235">
        <v>0</v>
      </c>
      <c r="M5235" t="s">
        <v>32</v>
      </c>
      <c r="N5235">
        <v>2012</v>
      </c>
      <c r="O5235">
        <v>1431</v>
      </c>
      <c r="P5235">
        <v>175482</v>
      </c>
      <c r="Q5235">
        <v>163</v>
      </c>
      <c r="R5235">
        <v>119587</v>
      </c>
      <c r="S5235">
        <v>692</v>
      </c>
      <c r="T5235">
        <v>25365</v>
      </c>
      <c r="U5235">
        <v>1268</v>
      </c>
      <c r="V5235">
        <v>55895</v>
      </c>
      <c r="W5235">
        <v>26.3</v>
      </c>
      <c r="X5235">
        <v>33</v>
      </c>
      <c r="Y5235">
        <v>42.5</v>
      </c>
      <c r="Z5235">
        <v>47.1</v>
      </c>
      <c r="AA5235">
        <v>47.2</v>
      </c>
      <c r="AB5235">
        <v>61.2</v>
      </c>
      <c r="AC5235">
        <v>28.3</v>
      </c>
      <c r="AD5235">
        <v>23.3</v>
      </c>
    </row>
    <row r="5236" spans="1:30" x14ac:dyDescent="0.45">
      <c r="A5236" t="s">
        <v>341</v>
      </c>
      <c r="B5236">
        <v>39540</v>
      </c>
      <c r="C5236" t="s">
        <v>755</v>
      </c>
      <c r="E5236">
        <v>54</v>
      </c>
      <c r="F5236" t="s">
        <v>50</v>
      </c>
      <c r="H5236">
        <v>1</v>
      </c>
      <c r="I5236" t="s">
        <v>32</v>
      </c>
      <c r="J5236">
        <v>1</v>
      </c>
      <c r="K5236" t="s">
        <v>32</v>
      </c>
      <c r="L5236">
        <v>0</v>
      </c>
      <c r="M5236" t="s">
        <v>32</v>
      </c>
      <c r="N5236">
        <v>2012</v>
      </c>
      <c r="O5236">
        <v>1313</v>
      </c>
      <c r="P5236">
        <v>311989</v>
      </c>
      <c r="Q5236">
        <v>321</v>
      </c>
      <c r="R5236">
        <v>275851</v>
      </c>
      <c r="S5236">
        <v>2576</v>
      </c>
      <c r="T5236">
        <v>107758</v>
      </c>
      <c r="U5236">
        <v>991</v>
      </c>
      <c r="V5236">
        <v>36138</v>
      </c>
      <c r="W5236">
        <v>7.9</v>
      </c>
      <c r="X5236">
        <v>25.3</v>
      </c>
      <c r="Y5236">
        <v>27</v>
      </c>
      <c r="Z5236">
        <v>27.9</v>
      </c>
      <c r="AA5236">
        <v>48.7</v>
      </c>
      <c r="AB5236">
        <v>33.4</v>
      </c>
      <c r="AC5236">
        <v>9.8000000000000007</v>
      </c>
      <c r="AD5236">
        <v>23.7</v>
      </c>
    </row>
    <row r="5237" spans="1:30" x14ac:dyDescent="0.45">
      <c r="A5237" t="s">
        <v>341</v>
      </c>
      <c r="B5237">
        <v>39540</v>
      </c>
      <c r="C5237" t="s">
        <v>755</v>
      </c>
      <c r="E5237">
        <v>56</v>
      </c>
      <c r="F5237" t="s">
        <v>51</v>
      </c>
      <c r="H5237">
        <v>1</v>
      </c>
      <c r="I5237" t="s">
        <v>32</v>
      </c>
      <c r="J5237">
        <v>1</v>
      </c>
      <c r="K5237" t="s">
        <v>32</v>
      </c>
      <c r="L5237">
        <v>0</v>
      </c>
      <c r="M5237" t="s">
        <v>32</v>
      </c>
      <c r="N5237">
        <v>2012</v>
      </c>
      <c r="O5237">
        <v>745</v>
      </c>
      <c r="P5237">
        <v>218614</v>
      </c>
      <c r="Q5237">
        <v>149</v>
      </c>
      <c r="R5237">
        <v>208630</v>
      </c>
      <c r="S5237">
        <v>4595</v>
      </c>
      <c r="T5237">
        <v>88411</v>
      </c>
      <c r="U5237">
        <v>596</v>
      </c>
      <c r="V5237">
        <v>9985</v>
      </c>
      <c r="W5237">
        <v>19.7</v>
      </c>
      <c r="X5237">
        <v>12.3</v>
      </c>
      <c r="Y5237">
        <v>38.200000000000003</v>
      </c>
      <c r="Z5237">
        <v>13.8</v>
      </c>
      <c r="AA5237">
        <v>13.6</v>
      </c>
      <c r="AB5237">
        <v>10.5</v>
      </c>
      <c r="AC5237">
        <v>19.899999999999999</v>
      </c>
      <c r="AD5237">
        <v>28.4</v>
      </c>
    </row>
    <row r="5238" spans="1:30" x14ac:dyDescent="0.45">
      <c r="A5238" t="s">
        <v>341</v>
      </c>
      <c r="B5238">
        <v>39540</v>
      </c>
      <c r="C5238" t="s">
        <v>755</v>
      </c>
      <c r="E5238">
        <v>61</v>
      </c>
      <c r="F5238" t="s">
        <v>52</v>
      </c>
      <c r="H5238">
        <v>1</v>
      </c>
      <c r="I5238" t="s">
        <v>32</v>
      </c>
      <c r="J5238">
        <v>1</v>
      </c>
      <c r="K5238" t="s">
        <v>32</v>
      </c>
      <c r="L5238">
        <v>0</v>
      </c>
      <c r="M5238" t="s">
        <v>32</v>
      </c>
      <c r="N5238">
        <v>2012</v>
      </c>
      <c r="O5238">
        <v>310</v>
      </c>
      <c r="P5238">
        <v>42113</v>
      </c>
      <c r="Q5238">
        <v>43</v>
      </c>
      <c r="R5238">
        <v>38176</v>
      </c>
      <c r="S5238">
        <v>762</v>
      </c>
      <c r="T5238">
        <v>18914</v>
      </c>
      <c r="U5238">
        <v>266</v>
      </c>
      <c r="W5238">
        <v>28.1</v>
      </c>
      <c r="X5238">
        <v>6.1</v>
      </c>
      <c r="Y5238">
        <v>31.9</v>
      </c>
      <c r="Z5238">
        <v>7.2</v>
      </c>
      <c r="AA5238">
        <v>5.6</v>
      </c>
      <c r="AB5238">
        <v>7.3</v>
      </c>
      <c r="AC5238">
        <v>33.5</v>
      </c>
    </row>
    <row r="5239" spans="1:30" x14ac:dyDescent="0.45">
      <c r="A5239" t="s">
        <v>341</v>
      </c>
      <c r="B5239">
        <v>39540</v>
      </c>
      <c r="C5239" t="s">
        <v>755</v>
      </c>
      <c r="E5239">
        <v>62</v>
      </c>
      <c r="F5239" t="s">
        <v>53</v>
      </c>
      <c r="H5239">
        <v>1</v>
      </c>
      <c r="I5239" t="s">
        <v>32</v>
      </c>
      <c r="J5239">
        <v>1</v>
      </c>
      <c r="K5239" t="s">
        <v>32</v>
      </c>
      <c r="L5239">
        <v>0</v>
      </c>
      <c r="M5239" t="s">
        <v>32</v>
      </c>
      <c r="N5239">
        <v>2012</v>
      </c>
      <c r="O5239">
        <v>1059</v>
      </c>
      <c r="P5239">
        <v>829794</v>
      </c>
      <c r="Q5239">
        <v>335</v>
      </c>
      <c r="R5239">
        <v>815640</v>
      </c>
      <c r="S5239">
        <v>10081</v>
      </c>
      <c r="T5239">
        <v>339326</v>
      </c>
      <c r="U5239">
        <v>724</v>
      </c>
      <c r="V5239">
        <v>14153</v>
      </c>
      <c r="W5239">
        <v>8.6999999999999993</v>
      </c>
      <c r="X5239">
        <v>6.4</v>
      </c>
      <c r="Y5239">
        <v>25.2</v>
      </c>
      <c r="Z5239">
        <v>6.8</v>
      </c>
      <c r="AA5239">
        <v>6.1</v>
      </c>
      <c r="AB5239">
        <v>7.7</v>
      </c>
      <c r="AC5239">
        <v>9.6</v>
      </c>
      <c r="AD5239">
        <v>11.8</v>
      </c>
    </row>
    <row r="5240" spans="1:30" x14ac:dyDescent="0.45">
      <c r="A5240" t="s">
        <v>341</v>
      </c>
      <c r="B5240">
        <v>39540</v>
      </c>
      <c r="C5240" t="s">
        <v>755</v>
      </c>
      <c r="E5240">
        <v>71</v>
      </c>
      <c r="F5240" t="s">
        <v>54</v>
      </c>
      <c r="H5240">
        <v>1</v>
      </c>
      <c r="I5240" t="s">
        <v>32</v>
      </c>
      <c r="J5240">
        <v>1</v>
      </c>
      <c r="K5240" t="s">
        <v>32</v>
      </c>
      <c r="L5240">
        <v>0</v>
      </c>
      <c r="M5240" t="s">
        <v>32</v>
      </c>
      <c r="N5240">
        <v>2012</v>
      </c>
      <c r="O5240">
        <v>587</v>
      </c>
      <c r="P5240">
        <v>28357</v>
      </c>
      <c r="Q5240">
        <v>54</v>
      </c>
      <c r="R5240">
        <v>23535</v>
      </c>
      <c r="S5240">
        <v>469</v>
      </c>
      <c r="T5240">
        <v>7695</v>
      </c>
      <c r="U5240">
        <v>533</v>
      </c>
      <c r="V5240">
        <v>4822</v>
      </c>
      <c r="W5240">
        <v>23.2</v>
      </c>
      <c r="X5240">
        <v>16.899999999999999</v>
      </c>
      <c r="Y5240">
        <v>43.2</v>
      </c>
      <c r="Z5240">
        <v>20.5</v>
      </c>
      <c r="AA5240">
        <v>27.4</v>
      </c>
      <c r="AB5240">
        <v>13.8</v>
      </c>
      <c r="AC5240">
        <v>24.6</v>
      </c>
      <c r="AD5240">
        <v>27</v>
      </c>
    </row>
    <row r="5241" spans="1:30" x14ac:dyDescent="0.45">
      <c r="A5241" t="s">
        <v>341</v>
      </c>
      <c r="B5241">
        <v>39540</v>
      </c>
      <c r="C5241" t="s">
        <v>755</v>
      </c>
      <c r="E5241">
        <v>72</v>
      </c>
      <c r="F5241" t="s">
        <v>55</v>
      </c>
      <c r="H5241">
        <v>1</v>
      </c>
      <c r="I5241" t="s">
        <v>32</v>
      </c>
      <c r="J5241">
        <v>1</v>
      </c>
      <c r="K5241" t="s">
        <v>32</v>
      </c>
      <c r="L5241">
        <v>0</v>
      </c>
      <c r="M5241" t="s">
        <v>32</v>
      </c>
      <c r="N5241">
        <v>2012</v>
      </c>
      <c r="O5241">
        <v>432</v>
      </c>
      <c r="P5241">
        <v>250830</v>
      </c>
      <c r="Q5241">
        <v>347</v>
      </c>
      <c r="R5241">
        <v>249356</v>
      </c>
      <c r="S5241">
        <v>6175</v>
      </c>
      <c r="T5241">
        <v>69016</v>
      </c>
      <c r="U5241">
        <v>85</v>
      </c>
      <c r="V5241">
        <v>1474</v>
      </c>
      <c r="W5241">
        <v>18.2</v>
      </c>
      <c r="X5241">
        <v>19.2</v>
      </c>
      <c r="Y5241">
        <v>24</v>
      </c>
      <c r="Z5241">
        <v>20</v>
      </c>
      <c r="AA5241">
        <v>28.1</v>
      </c>
      <c r="AB5241">
        <v>21.7</v>
      </c>
      <c r="AC5241">
        <v>35.299999999999997</v>
      </c>
      <c r="AD5241">
        <v>26.4</v>
      </c>
    </row>
    <row r="5242" spans="1:30" x14ac:dyDescent="0.45">
      <c r="A5242" t="s">
        <v>341</v>
      </c>
      <c r="B5242">
        <v>39540</v>
      </c>
      <c r="C5242" t="s">
        <v>755</v>
      </c>
      <c r="E5242">
        <v>81</v>
      </c>
      <c r="F5242" t="s">
        <v>56</v>
      </c>
      <c r="G5242" t="s">
        <v>57</v>
      </c>
      <c r="H5242">
        <v>1</v>
      </c>
      <c r="I5242" t="s">
        <v>32</v>
      </c>
      <c r="J5242">
        <v>1</v>
      </c>
      <c r="K5242" t="s">
        <v>32</v>
      </c>
      <c r="L5242">
        <v>0</v>
      </c>
      <c r="M5242" t="s">
        <v>32</v>
      </c>
      <c r="N5242">
        <v>2012</v>
      </c>
      <c r="O5242">
        <v>1882</v>
      </c>
      <c r="P5242">
        <v>126650</v>
      </c>
      <c r="Q5242">
        <v>302</v>
      </c>
      <c r="R5242">
        <v>77567</v>
      </c>
      <c r="S5242">
        <v>1314</v>
      </c>
      <c r="T5242">
        <v>26384</v>
      </c>
      <c r="U5242">
        <v>1580</v>
      </c>
      <c r="V5242">
        <v>49083</v>
      </c>
      <c r="W5242">
        <v>10.7</v>
      </c>
      <c r="X5242">
        <v>17.899999999999999</v>
      </c>
      <c r="Y5242">
        <v>29.9</v>
      </c>
      <c r="Z5242">
        <v>24.9</v>
      </c>
      <c r="AA5242">
        <v>24.8</v>
      </c>
      <c r="AB5242">
        <v>24.5</v>
      </c>
      <c r="AC5242">
        <v>9.6</v>
      </c>
      <c r="AD5242">
        <v>21.1</v>
      </c>
    </row>
    <row r="5243" spans="1:30" x14ac:dyDescent="0.45">
      <c r="A5243" t="s">
        <v>342</v>
      </c>
      <c r="B5243">
        <v>39580</v>
      </c>
      <c r="C5243" t="s">
        <v>756</v>
      </c>
      <c r="E5243">
        <v>0</v>
      </c>
      <c r="F5243" t="s">
        <v>31</v>
      </c>
      <c r="H5243">
        <v>1</v>
      </c>
      <c r="I5243" t="s">
        <v>32</v>
      </c>
      <c r="J5243">
        <v>1</v>
      </c>
      <c r="K5243" t="s">
        <v>32</v>
      </c>
      <c r="L5243">
        <v>0</v>
      </c>
      <c r="M5243" t="s">
        <v>32</v>
      </c>
      <c r="N5243">
        <v>2012</v>
      </c>
      <c r="O5243">
        <v>109315</v>
      </c>
      <c r="P5243">
        <v>122239851</v>
      </c>
      <c r="Q5243">
        <v>23614</v>
      </c>
      <c r="R5243">
        <v>118266847</v>
      </c>
      <c r="S5243">
        <v>429164</v>
      </c>
      <c r="T5243">
        <v>19483259</v>
      </c>
      <c r="U5243">
        <v>85700</v>
      </c>
      <c r="V5243">
        <v>3973004</v>
      </c>
      <c r="W5243">
        <v>0.7</v>
      </c>
      <c r="X5243">
        <v>1.7</v>
      </c>
      <c r="Y5243">
        <v>2.5</v>
      </c>
      <c r="Z5243">
        <v>1.8</v>
      </c>
      <c r="AA5243">
        <v>1.7</v>
      </c>
      <c r="AB5243">
        <v>1.6</v>
      </c>
      <c r="AC5243">
        <v>0.9</v>
      </c>
      <c r="AD5243">
        <v>6.2</v>
      </c>
    </row>
    <row r="5244" spans="1:30" x14ac:dyDescent="0.45">
      <c r="A5244" t="s">
        <v>342</v>
      </c>
      <c r="B5244">
        <v>39580</v>
      </c>
      <c r="C5244" t="s">
        <v>756</v>
      </c>
      <c r="E5244">
        <v>11</v>
      </c>
      <c r="F5244" t="s">
        <v>33</v>
      </c>
      <c r="G5244" t="s">
        <v>34</v>
      </c>
      <c r="H5244">
        <v>1</v>
      </c>
      <c r="I5244" t="s">
        <v>32</v>
      </c>
      <c r="J5244">
        <v>1</v>
      </c>
      <c r="K5244" t="s">
        <v>32</v>
      </c>
      <c r="L5244">
        <v>0</v>
      </c>
      <c r="M5244" t="s">
        <v>32</v>
      </c>
      <c r="N5244">
        <v>2012</v>
      </c>
      <c r="O5244">
        <v>559</v>
      </c>
      <c r="P5244">
        <v>67336</v>
      </c>
      <c r="Q5244">
        <v>54</v>
      </c>
      <c r="R5244">
        <v>38255</v>
      </c>
      <c r="S5244">
        <v>464</v>
      </c>
      <c r="T5244">
        <v>14549</v>
      </c>
      <c r="U5244">
        <v>505</v>
      </c>
      <c r="W5244">
        <v>22.5</v>
      </c>
      <c r="X5244">
        <v>26</v>
      </c>
      <c r="Y5244">
        <v>48.5</v>
      </c>
      <c r="Z5244">
        <v>34.5</v>
      </c>
      <c r="AA5244">
        <v>72.5</v>
      </c>
      <c r="AB5244">
        <v>61.2</v>
      </c>
      <c r="AC5244">
        <v>22.7</v>
      </c>
    </row>
    <row r="5245" spans="1:30" x14ac:dyDescent="0.45">
      <c r="A5245" t="s">
        <v>342</v>
      </c>
      <c r="B5245">
        <v>39580</v>
      </c>
      <c r="C5245" t="s">
        <v>756</v>
      </c>
      <c r="E5245">
        <v>21</v>
      </c>
      <c r="F5245" t="s">
        <v>35</v>
      </c>
      <c r="H5245">
        <v>1</v>
      </c>
      <c r="I5245" t="s">
        <v>32</v>
      </c>
      <c r="J5245">
        <v>1</v>
      </c>
      <c r="K5245" t="s">
        <v>32</v>
      </c>
      <c r="L5245">
        <v>0</v>
      </c>
      <c r="M5245" t="s">
        <v>32</v>
      </c>
      <c r="N5245">
        <v>2012</v>
      </c>
      <c r="O5245">
        <v>31</v>
      </c>
      <c r="P5245">
        <v>65414</v>
      </c>
      <c r="Q5245">
        <v>10</v>
      </c>
      <c r="R5245">
        <v>65018</v>
      </c>
      <c r="S5245">
        <v>252</v>
      </c>
      <c r="T5245">
        <v>12943</v>
      </c>
      <c r="U5245">
        <v>21</v>
      </c>
      <c r="V5245">
        <v>396</v>
      </c>
      <c r="W5245">
        <v>43.9</v>
      </c>
      <c r="X5245">
        <v>3.3</v>
      </c>
      <c r="Y5245">
        <v>35.6</v>
      </c>
      <c r="Z5245">
        <v>3.5</v>
      </c>
      <c r="AA5245">
        <v>4.0999999999999996</v>
      </c>
      <c r="AB5245">
        <v>3.8</v>
      </c>
      <c r="AC5245">
        <v>63.4</v>
      </c>
      <c r="AD5245">
        <v>36.700000000000003</v>
      </c>
    </row>
    <row r="5246" spans="1:30" x14ac:dyDescent="0.45">
      <c r="A5246" t="s">
        <v>342</v>
      </c>
      <c r="B5246">
        <v>39580</v>
      </c>
      <c r="C5246" t="s">
        <v>756</v>
      </c>
      <c r="E5246">
        <v>22</v>
      </c>
      <c r="F5246" t="s">
        <v>36</v>
      </c>
      <c r="H5246">
        <v>1</v>
      </c>
      <c r="I5246" t="s">
        <v>32</v>
      </c>
      <c r="J5246">
        <v>1</v>
      </c>
      <c r="K5246" t="s">
        <v>32</v>
      </c>
      <c r="L5246">
        <v>0</v>
      </c>
      <c r="M5246" t="s">
        <v>32</v>
      </c>
      <c r="N5246">
        <v>2012</v>
      </c>
      <c r="O5246">
        <v>66</v>
      </c>
      <c r="Q5246">
        <v>30</v>
      </c>
      <c r="U5246">
        <v>36</v>
      </c>
      <c r="W5246">
        <v>19.2</v>
      </c>
      <c r="Y5246">
        <v>40.1</v>
      </c>
      <c r="AC5246">
        <v>25.8</v>
      </c>
    </row>
    <row r="5247" spans="1:30" x14ac:dyDescent="0.45">
      <c r="A5247" t="s">
        <v>342</v>
      </c>
      <c r="B5247">
        <v>39580</v>
      </c>
      <c r="C5247" t="s">
        <v>756</v>
      </c>
      <c r="E5247">
        <v>23</v>
      </c>
      <c r="F5247" t="s">
        <v>37</v>
      </c>
      <c r="H5247">
        <v>1</v>
      </c>
      <c r="I5247" t="s">
        <v>32</v>
      </c>
      <c r="J5247">
        <v>1</v>
      </c>
      <c r="K5247" t="s">
        <v>32</v>
      </c>
      <c r="L5247">
        <v>0</v>
      </c>
      <c r="M5247" t="s">
        <v>32</v>
      </c>
      <c r="N5247">
        <v>2012</v>
      </c>
      <c r="O5247">
        <v>12159</v>
      </c>
      <c r="P5247">
        <v>8724569</v>
      </c>
      <c r="Q5247">
        <v>3101</v>
      </c>
      <c r="R5247">
        <v>8011209</v>
      </c>
      <c r="S5247">
        <v>28414</v>
      </c>
      <c r="T5247">
        <v>1212274</v>
      </c>
      <c r="U5247">
        <v>9058</v>
      </c>
      <c r="V5247">
        <v>713360</v>
      </c>
      <c r="W5247">
        <v>3.6</v>
      </c>
      <c r="X5247">
        <v>8.3000000000000007</v>
      </c>
      <c r="Y5247">
        <v>4.9000000000000004</v>
      </c>
      <c r="Z5247">
        <v>9.6999999999999993</v>
      </c>
      <c r="AA5247">
        <v>11.5</v>
      </c>
      <c r="AB5247">
        <v>10.6</v>
      </c>
      <c r="AC5247">
        <v>5.5</v>
      </c>
      <c r="AD5247">
        <v>22.4</v>
      </c>
    </row>
    <row r="5248" spans="1:30" x14ac:dyDescent="0.45">
      <c r="A5248" t="s">
        <v>342</v>
      </c>
      <c r="B5248">
        <v>39580</v>
      </c>
      <c r="C5248" t="s">
        <v>756</v>
      </c>
      <c r="E5248" t="s">
        <v>38</v>
      </c>
      <c r="F5248" t="s">
        <v>39</v>
      </c>
      <c r="H5248">
        <v>1</v>
      </c>
      <c r="I5248" t="s">
        <v>32</v>
      </c>
      <c r="J5248">
        <v>1</v>
      </c>
      <c r="K5248" t="s">
        <v>32</v>
      </c>
      <c r="L5248">
        <v>0</v>
      </c>
      <c r="M5248" t="s">
        <v>32</v>
      </c>
      <c r="N5248">
        <v>2012</v>
      </c>
      <c r="O5248">
        <v>2010</v>
      </c>
      <c r="P5248">
        <v>18589113</v>
      </c>
      <c r="Q5248">
        <v>709</v>
      </c>
      <c r="R5248">
        <v>18539801</v>
      </c>
      <c r="S5248">
        <v>21881</v>
      </c>
      <c r="T5248">
        <v>1170168</v>
      </c>
      <c r="U5248">
        <v>1302</v>
      </c>
      <c r="V5248">
        <v>49311</v>
      </c>
      <c r="W5248">
        <v>16.8</v>
      </c>
      <c r="X5248">
        <v>4.7</v>
      </c>
      <c r="Y5248">
        <v>9</v>
      </c>
      <c r="Z5248">
        <v>4.9000000000000004</v>
      </c>
      <c r="AA5248">
        <v>3.9</v>
      </c>
      <c r="AB5248">
        <v>3.2</v>
      </c>
      <c r="AC5248">
        <v>22.9</v>
      </c>
      <c r="AD5248">
        <v>40.4</v>
      </c>
    </row>
    <row r="5249" spans="1:30" x14ac:dyDescent="0.45">
      <c r="A5249" t="s">
        <v>342</v>
      </c>
      <c r="B5249">
        <v>39580</v>
      </c>
      <c r="C5249" t="s">
        <v>756</v>
      </c>
      <c r="E5249">
        <v>42</v>
      </c>
      <c r="F5249" t="s">
        <v>40</v>
      </c>
      <c r="H5249">
        <v>1</v>
      </c>
      <c r="I5249" t="s">
        <v>32</v>
      </c>
      <c r="J5249">
        <v>1</v>
      </c>
      <c r="K5249" t="s">
        <v>32</v>
      </c>
      <c r="L5249">
        <v>0</v>
      </c>
      <c r="M5249" t="s">
        <v>32</v>
      </c>
      <c r="N5249">
        <v>2012</v>
      </c>
      <c r="O5249">
        <v>2454</v>
      </c>
      <c r="P5249">
        <v>27590129</v>
      </c>
      <c r="Q5249">
        <v>1251</v>
      </c>
      <c r="R5249">
        <v>27489913</v>
      </c>
      <c r="S5249">
        <v>22445</v>
      </c>
      <c r="T5249">
        <v>1709575</v>
      </c>
      <c r="U5249">
        <v>1203</v>
      </c>
      <c r="V5249">
        <v>100216</v>
      </c>
      <c r="W5249">
        <v>3.5</v>
      </c>
      <c r="X5249">
        <v>2.5</v>
      </c>
      <c r="Y5249">
        <v>9</v>
      </c>
      <c r="Z5249">
        <v>2.6</v>
      </c>
      <c r="AA5249">
        <v>4.0999999999999996</v>
      </c>
      <c r="AB5249">
        <v>2.9</v>
      </c>
      <c r="AC5249">
        <v>9.9</v>
      </c>
      <c r="AD5249">
        <v>28.6</v>
      </c>
    </row>
    <row r="5250" spans="1:30" x14ac:dyDescent="0.45">
      <c r="A5250" t="s">
        <v>342</v>
      </c>
      <c r="B5250">
        <v>39580</v>
      </c>
      <c r="C5250" t="s">
        <v>756</v>
      </c>
      <c r="E5250" t="s">
        <v>41</v>
      </c>
      <c r="F5250" t="s">
        <v>42</v>
      </c>
      <c r="H5250">
        <v>1</v>
      </c>
      <c r="I5250" t="s">
        <v>32</v>
      </c>
      <c r="J5250">
        <v>1</v>
      </c>
      <c r="K5250" t="s">
        <v>32</v>
      </c>
      <c r="L5250">
        <v>0</v>
      </c>
      <c r="M5250" t="s">
        <v>32</v>
      </c>
      <c r="N5250">
        <v>2012</v>
      </c>
      <c r="O5250">
        <v>8658</v>
      </c>
      <c r="P5250">
        <v>17856891</v>
      </c>
      <c r="Q5250">
        <v>2239</v>
      </c>
      <c r="R5250">
        <v>17560429</v>
      </c>
      <c r="S5250">
        <v>60282</v>
      </c>
      <c r="T5250">
        <v>1468424</v>
      </c>
      <c r="U5250">
        <v>6419</v>
      </c>
      <c r="V5250">
        <v>296462</v>
      </c>
      <c r="W5250">
        <v>2.2000000000000002</v>
      </c>
      <c r="X5250">
        <v>10.7</v>
      </c>
      <c r="Y5250">
        <v>6.1</v>
      </c>
      <c r="Z5250">
        <v>11.4</v>
      </c>
      <c r="AA5250">
        <v>4.4000000000000004</v>
      </c>
      <c r="AB5250">
        <v>8.6</v>
      </c>
      <c r="AC5250">
        <v>3.6</v>
      </c>
      <c r="AD5250">
        <v>13.2</v>
      </c>
    </row>
    <row r="5251" spans="1:30" x14ac:dyDescent="0.45">
      <c r="A5251" t="s">
        <v>342</v>
      </c>
      <c r="B5251">
        <v>39580</v>
      </c>
      <c r="C5251" t="s">
        <v>756</v>
      </c>
      <c r="E5251" t="s">
        <v>43</v>
      </c>
      <c r="F5251" t="s">
        <v>44</v>
      </c>
      <c r="G5251" t="s">
        <v>45</v>
      </c>
      <c r="H5251">
        <v>1</v>
      </c>
      <c r="I5251" t="s">
        <v>32</v>
      </c>
      <c r="J5251">
        <v>1</v>
      </c>
      <c r="K5251" t="s">
        <v>32</v>
      </c>
      <c r="L5251">
        <v>0</v>
      </c>
      <c r="M5251" t="s">
        <v>32</v>
      </c>
      <c r="N5251">
        <v>2012</v>
      </c>
      <c r="O5251">
        <v>3255</v>
      </c>
      <c r="P5251">
        <v>1428829</v>
      </c>
      <c r="Q5251">
        <v>559</v>
      </c>
      <c r="R5251">
        <v>1298721</v>
      </c>
      <c r="S5251">
        <v>8523</v>
      </c>
      <c r="T5251">
        <v>335980</v>
      </c>
      <c r="U5251">
        <v>2696</v>
      </c>
      <c r="V5251">
        <v>130108</v>
      </c>
      <c r="W5251">
        <v>6.9</v>
      </c>
      <c r="X5251">
        <v>5.0999999999999996</v>
      </c>
      <c r="Y5251">
        <v>15.1</v>
      </c>
      <c r="Z5251">
        <v>5</v>
      </c>
      <c r="AA5251">
        <v>6.5</v>
      </c>
      <c r="AB5251">
        <v>6</v>
      </c>
      <c r="AC5251">
        <v>6.4</v>
      </c>
      <c r="AD5251">
        <v>16.399999999999999</v>
      </c>
    </row>
    <row r="5252" spans="1:30" x14ac:dyDescent="0.45">
      <c r="A5252" t="s">
        <v>342</v>
      </c>
      <c r="B5252">
        <v>39580</v>
      </c>
      <c r="C5252" t="s">
        <v>756</v>
      </c>
      <c r="E5252">
        <v>51</v>
      </c>
      <c r="F5252" t="s">
        <v>46</v>
      </c>
      <c r="H5252">
        <v>1</v>
      </c>
      <c r="I5252" t="s">
        <v>32</v>
      </c>
      <c r="J5252">
        <v>1</v>
      </c>
      <c r="K5252" t="s">
        <v>32</v>
      </c>
      <c r="L5252">
        <v>0</v>
      </c>
      <c r="M5252" t="s">
        <v>32</v>
      </c>
      <c r="N5252">
        <v>2012</v>
      </c>
      <c r="O5252">
        <v>2042</v>
      </c>
      <c r="P5252">
        <v>6258980</v>
      </c>
      <c r="Q5252">
        <v>438</v>
      </c>
      <c r="R5252">
        <v>6208758</v>
      </c>
      <c r="S5252">
        <v>26242</v>
      </c>
      <c r="T5252">
        <v>1870674</v>
      </c>
      <c r="U5252">
        <v>1604</v>
      </c>
      <c r="V5252">
        <v>50221</v>
      </c>
      <c r="W5252">
        <v>7.5</v>
      </c>
      <c r="X5252">
        <v>1.2</v>
      </c>
      <c r="Y5252">
        <v>12.9</v>
      </c>
      <c r="Z5252">
        <v>1.3</v>
      </c>
      <c r="AA5252">
        <v>3.8</v>
      </c>
      <c r="AB5252">
        <v>3.5</v>
      </c>
      <c r="AC5252">
        <v>7.6</v>
      </c>
      <c r="AD5252">
        <v>14.7</v>
      </c>
    </row>
    <row r="5253" spans="1:30" x14ac:dyDescent="0.45">
      <c r="A5253" t="s">
        <v>342</v>
      </c>
      <c r="B5253">
        <v>39580</v>
      </c>
      <c r="C5253" t="s">
        <v>756</v>
      </c>
      <c r="E5253">
        <v>52</v>
      </c>
      <c r="F5253" t="s">
        <v>47</v>
      </c>
      <c r="G5253" t="s">
        <v>48</v>
      </c>
      <c r="H5253">
        <v>1</v>
      </c>
      <c r="I5253" t="s">
        <v>32</v>
      </c>
      <c r="J5253">
        <v>1</v>
      </c>
      <c r="K5253" t="s">
        <v>32</v>
      </c>
      <c r="L5253">
        <v>0</v>
      </c>
      <c r="M5253" t="s">
        <v>32</v>
      </c>
      <c r="N5253">
        <v>2012</v>
      </c>
      <c r="O5253">
        <v>3956</v>
      </c>
      <c r="P5253">
        <v>8949942</v>
      </c>
      <c r="Q5253">
        <v>1044</v>
      </c>
      <c r="R5253">
        <v>8770947</v>
      </c>
      <c r="S5253">
        <v>20871</v>
      </c>
      <c r="T5253">
        <v>1442180</v>
      </c>
      <c r="U5253">
        <v>2912</v>
      </c>
      <c r="V5253">
        <v>178996</v>
      </c>
      <c r="W5253">
        <v>6.8</v>
      </c>
      <c r="X5253">
        <v>2.2000000000000002</v>
      </c>
      <c r="Y5253">
        <v>11.8</v>
      </c>
      <c r="Z5253">
        <v>2.4</v>
      </c>
      <c r="AA5253">
        <v>3.5</v>
      </c>
      <c r="AB5253">
        <v>3.1</v>
      </c>
      <c r="AC5253">
        <v>9.3000000000000007</v>
      </c>
      <c r="AD5253">
        <v>14.7</v>
      </c>
    </row>
    <row r="5254" spans="1:30" x14ac:dyDescent="0.45">
      <c r="A5254" t="s">
        <v>342</v>
      </c>
      <c r="B5254">
        <v>39580</v>
      </c>
      <c r="C5254" t="s">
        <v>756</v>
      </c>
      <c r="E5254">
        <v>53</v>
      </c>
      <c r="F5254" t="s">
        <v>49</v>
      </c>
      <c r="H5254">
        <v>1</v>
      </c>
      <c r="I5254" t="s">
        <v>32</v>
      </c>
      <c r="J5254">
        <v>1</v>
      </c>
      <c r="K5254" t="s">
        <v>32</v>
      </c>
      <c r="L5254">
        <v>0</v>
      </c>
      <c r="M5254" t="s">
        <v>32</v>
      </c>
      <c r="N5254">
        <v>2012</v>
      </c>
      <c r="O5254">
        <v>11649</v>
      </c>
      <c r="P5254">
        <v>2715671</v>
      </c>
      <c r="Q5254">
        <v>1176</v>
      </c>
      <c r="R5254">
        <v>1723542</v>
      </c>
      <c r="S5254">
        <v>7657</v>
      </c>
      <c r="T5254">
        <v>391427</v>
      </c>
      <c r="U5254">
        <v>10473</v>
      </c>
      <c r="V5254">
        <v>992129</v>
      </c>
      <c r="W5254">
        <v>7.7</v>
      </c>
      <c r="X5254">
        <v>5.8</v>
      </c>
      <c r="Y5254">
        <v>11</v>
      </c>
      <c r="Z5254">
        <v>3.6</v>
      </c>
      <c r="AA5254">
        <v>6.9</v>
      </c>
      <c r="AB5254">
        <v>4.5</v>
      </c>
      <c r="AC5254">
        <v>7.3</v>
      </c>
      <c r="AD5254">
        <v>14.8</v>
      </c>
    </row>
    <row r="5255" spans="1:30" x14ac:dyDescent="0.45">
      <c r="A5255" t="s">
        <v>342</v>
      </c>
      <c r="B5255">
        <v>39580</v>
      </c>
      <c r="C5255" t="s">
        <v>756</v>
      </c>
      <c r="E5255">
        <v>54</v>
      </c>
      <c r="F5255" t="s">
        <v>50</v>
      </c>
      <c r="H5255">
        <v>1</v>
      </c>
      <c r="I5255" t="s">
        <v>32</v>
      </c>
      <c r="J5255">
        <v>1</v>
      </c>
      <c r="K5255" t="s">
        <v>32</v>
      </c>
      <c r="L5255">
        <v>0</v>
      </c>
      <c r="M5255" t="s">
        <v>32</v>
      </c>
      <c r="N5255">
        <v>2012</v>
      </c>
      <c r="O5255">
        <v>20105</v>
      </c>
      <c r="P5255">
        <v>9468014</v>
      </c>
      <c r="Q5255">
        <v>4675</v>
      </c>
      <c r="R5255">
        <v>8831167</v>
      </c>
      <c r="S5255">
        <v>44807</v>
      </c>
      <c r="T5255">
        <v>3336061</v>
      </c>
      <c r="U5255">
        <v>15430</v>
      </c>
      <c r="V5255">
        <v>636847</v>
      </c>
      <c r="W5255">
        <v>4.2</v>
      </c>
      <c r="X5255">
        <v>2.4</v>
      </c>
      <c r="Y5255">
        <v>5.0999999999999996</v>
      </c>
      <c r="Z5255">
        <v>2.2999999999999998</v>
      </c>
      <c r="AA5255">
        <v>4.5999999999999996</v>
      </c>
      <c r="AB5255">
        <v>2.5</v>
      </c>
      <c r="AC5255">
        <v>4.8</v>
      </c>
      <c r="AD5255">
        <v>12.3</v>
      </c>
    </row>
    <row r="5256" spans="1:30" x14ac:dyDescent="0.45">
      <c r="A5256" t="s">
        <v>342</v>
      </c>
      <c r="B5256">
        <v>39580</v>
      </c>
      <c r="C5256" t="s">
        <v>756</v>
      </c>
      <c r="E5256">
        <v>55</v>
      </c>
      <c r="F5256" t="s">
        <v>59</v>
      </c>
      <c r="H5256">
        <v>1</v>
      </c>
      <c r="I5256" t="s">
        <v>32</v>
      </c>
      <c r="J5256">
        <v>1</v>
      </c>
      <c r="K5256" t="s">
        <v>32</v>
      </c>
      <c r="L5256">
        <v>0</v>
      </c>
      <c r="M5256" t="s">
        <v>32</v>
      </c>
      <c r="N5256">
        <v>2012</v>
      </c>
      <c r="O5256">
        <v>189</v>
      </c>
      <c r="P5256">
        <v>1089585</v>
      </c>
      <c r="Q5256">
        <v>189</v>
      </c>
      <c r="R5256">
        <v>1089585</v>
      </c>
      <c r="S5256">
        <v>11515</v>
      </c>
      <c r="T5256">
        <v>1068503</v>
      </c>
      <c r="U5256">
        <v>0</v>
      </c>
      <c r="V5256">
        <v>0</v>
      </c>
      <c r="W5256">
        <v>6.8</v>
      </c>
      <c r="X5256">
        <v>3.9</v>
      </c>
      <c r="Y5256">
        <v>7</v>
      </c>
      <c r="Z5256">
        <v>4.0999999999999996</v>
      </c>
      <c r="AA5256">
        <v>2</v>
      </c>
      <c r="AB5256">
        <v>1.9</v>
      </c>
      <c r="AC5256">
        <v>0</v>
      </c>
      <c r="AD5256">
        <v>0</v>
      </c>
    </row>
    <row r="5257" spans="1:30" x14ac:dyDescent="0.45">
      <c r="A5257" t="s">
        <v>342</v>
      </c>
      <c r="B5257">
        <v>39580</v>
      </c>
      <c r="C5257" t="s">
        <v>756</v>
      </c>
      <c r="E5257">
        <v>56</v>
      </c>
      <c r="F5257" t="s">
        <v>51</v>
      </c>
      <c r="H5257">
        <v>1</v>
      </c>
      <c r="I5257" t="s">
        <v>32</v>
      </c>
      <c r="J5257">
        <v>1</v>
      </c>
      <c r="K5257" t="s">
        <v>32</v>
      </c>
      <c r="L5257">
        <v>0</v>
      </c>
      <c r="M5257" t="s">
        <v>32</v>
      </c>
      <c r="N5257">
        <v>2012</v>
      </c>
      <c r="O5257">
        <v>9249</v>
      </c>
      <c r="P5257">
        <v>3356864</v>
      </c>
      <c r="Q5257">
        <v>1781</v>
      </c>
      <c r="R5257">
        <v>3182601</v>
      </c>
      <c r="S5257">
        <v>42139</v>
      </c>
      <c r="T5257">
        <v>1480049</v>
      </c>
      <c r="U5257">
        <v>7468</v>
      </c>
      <c r="V5257">
        <v>174263</v>
      </c>
      <c r="W5257">
        <v>2.6</v>
      </c>
      <c r="X5257">
        <v>4.3</v>
      </c>
      <c r="Y5257">
        <v>11.7</v>
      </c>
      <c r="Z5257">
        <v>5.0999999999999996</v>
      </c>
      <c r="AA5257">
        <v>8.6</v>
      </c>
      <c r="AB5257">
        <v>6.4</v>
      </c>
      <c r="AC5257">
        <v>4.0999999999999996</v>
      </c>
      <c r="AD5257">
        <v>17.3</v>
      </c>
    </row>
    <row r="5258" spans="1:30" x14ac:dyDescent="0.45">
      <c r="A5258" t="s">
        <v>342</v>
      </c>
      <c r="B5258">
        <v>39580</v>
      </c>
      <c r="C5258" t="s">
        <v>756</v>
      </c>
      <c r="E5258">
        <v>61</v>
      </c>
      <c r="F5258" t="s">
        <v>52</v>
      </c>
      <c r="H5258">
        <v>1</v>
      </c>
      <c r="I5258" t="s">
        <v>32</v>
      </c>
      <c r="J5258">
        <v>1</v>
      </c>
      <c r="K5258" t="s">
        <v>32</v>
      </c>
      <c r="L5258">
        <v>0</v>
      </c>
      <c r="M5258" t="s">
        <v>32</v>
      </c>
      <c r="N5258">
        <v>2012</v>
      </c>
      <c r="O5258">
        <v>3652</v>
      </c>
      <c r="P5258">
        <v>720188</v>
      </c>
      <c r="Q5258">
        <v>386</v>
      </c>
      <c r="R5258">
        <v>672099</v>
      </c>
      <c r="S5258">
        <v>9341</v>
      </c>
      <c r="T5258">
        <v>272091</v>
      </c>
      <c r="U5258">
        <v>3265</v>
      </c>
      <c r="V5258">
        <v>48090</v>
      </c>
      <c r="W5258">
        <v>6.4</v>
      </c>
      <c r="X5258">
        <v>2.9</v>
      </c>
      <c r="Y5258">
        <v>12.9</v>
      </c>
      <c r="Z5258">
        <v>3.2</v>
      </c>
      <c r="AA5258">
        <v>5.6</v>
      </c>
      <c r="AB5258">
        <v>2.5</v>
      </c>
      <c r="AC5258">
        <v>7.3</v>
      </c>
      <c r="AD5258">
        <v>15.9</v>
      </c>
    </row>
    <row r="5259" spans="1:30" x14ac:dyDescent="0.45">
      <c r="A5259" t="s">
        <v>342</v>
      </c>
      <c r="B5259">
        <v>39580</v>
      </c>
      <c r="C5259" t="s">
        <v>756</v>
      </c>
      <c r="E5259">
        <v>62</v>
      </c>
      <c r="F5259" t="s">
        <v>53</v>
      </c>
      <c r="H5259">
        <v>1</v>
      </c>
      <c r="I5259" t="s">
        <v>32</v>
      </c>
      <c r="J5259">
        <v>1</v>
      </c>
      <c r="K5259" t="s">
        <v>32</v>
      </c>
      <c r="L5259">
        <v>0</v>
      </c>
      <c r="M5259" t="s">
        <v>32</v>
      </c>
      <c r="N5259">
        <v>2012</v>
      </c>
      <c r="O5259">
        <v>8766</v>
      </c>
      <c r="P5259">
        <v>5305307</v>
      </c>
      <c r="Q5259">
        <v>2605</v>
      </c>
      <c r="R5259">
        <v>5168808</v>
      </c>
      <c r="S5259">
        <v>49751</v>
      </c>
      <c r="T5259">
        <v>2101211</v>
      </c>
      <c r="U5259">
        <v>6161</v>
      </c>
      <c r="V5259">
        <v>136499</v>
      </c>
      <c r="W5259">
        <v>3.5</v>
      </c>
      <c r="X5259">
        <v>6.3</v>
      </c>
      <c r="Y5259">
        <v>10.8</v>
      </c>
      <c r="Z5259">
        <v>6.8</v>
      </c>
      <c r="AA5259">
        <v>5.6</v>
      </c>
      <c r="AB5259">
        <v>7.1</v>
      </c>
      <c r="AC5259">
        <v>5.5</v>
      </c>
      <c r="AD5259">
        <v>10.7</v>
      </c>
    </row>
    <row r="5260" spans="1:30" x14ac:dyDescent="0.45">
      <c r="A5260" t="s">
        <v>342</v>
      </c>
      <c r="B5260">
        <v>39580</v>
      </c>
      <c r="C5260" t="s">
        <v>756</v>
      </c>
      <c r="E5260">
        <v>71</v>
      </c>
      <c r="F5260" t="s">
        <v>54</v>
      </c>
      <c r="H5260">
        <v>1</v>
      </c>
      <c r="I5260" t="s">
        <v>32</v>
      </c>
      <c r="J5260">
        <v>1</v>
      </c>
      <c r="K5260" t="s">
        <v>32</v>
      </c>
      <c r="L5260">
        <v>0</v>
      </c>
      <c r="M5260" t="s">
        <v>32</v>
      </c>
      <c r="N5260">
        <v>2012</v>
      </c>
      <c r="O5260">
        <v>4872</v>
      </c>
      <c r="P5260">
        <v>668418</v>
      </c>
      <c r="Q5260">
        <v>326</v>
      </c>
      <c r="R5260">
        <v>597934</v>
      </c>
      <c r="S5260">
        <v>8683</v>
      </c>
      <c r="T5260">
        <v>181271</v>
      </c>
      <c r="U5260">
        <v>4546</v>
      </c>
      <c r="V5260">
        <v>70484</v>
      </c>
      <c r="W5260">
        <v>6</v>
      </c>
      <c r="X5260">
        <v>4.4000000000000004</v>
      </c>
      <c r="Y5260">
        <v>33.6</v>
      </c>
      <c r="Z5260">
        <v>5.5</v>
      </c>
      <c r="AA5260">
        <v>5.3</v>
      </c>
      <c r="AB5260">
        <v>3.5</v>
      </c>
      <c r="AC5260">
        <v>6.3</v>
      </c>
      <c r="AD5260">
        <v>16.600000000000001</v>
      </c>
    </row>
    <row r="5261" spans="1:30" x14ac:dyDescent="0.45">
      <c r="A5261" t="s">
        <v>342</v>
      </c>
      <c r="B5261">
        <v>39580</v>
      </c>
      <c r="C5261" t="s">
        <v>756</v>
      </c>
      <c r="E5261">
        <v>72</v>
      </c>
      <c r="F5261" t="s">
        <v>55</v>
      </c>
      <c r="H5261">
        <v>1</v>
      </c>
      <c r="I5261" t="s">
        <v>32</v>
      </c>
      <c r="J5261">
        <v>1</v>
      </c>
      <c r="K5261" t="s">
        <v>32</v>
      </c>
      <c r="L5261">
        <v>0</v>
      </c>
      <c r="M5261" t="s">
        <v>32</v>
      </c>
      <c r="N5261">
        <v>2012</v>
      </c>
      <c r="O5261">
        <v>3151</v>
      </c>
      <c r="P5261">
        <v>2643264</v>
      </c>
      <c r="Q5261">
        <v>1969</v>
      </c>
      <c r="R5261">
        <v>2600027</v>
      </c>
      <c r="S5261">
        <v>50576</v>
      </c>
      <c r="T5261">
        <v>705479</v>
      </c>
      <c r="U5261">
        <v>1182</v>
      </c>
      <c r="V5261">
        <v>43237</v>
      </c>
      <c r="W5261">
        <v>6.7</v>
      </c>
      <c r="X5261">
        <v>8.8000000000000007</v>
      </c>
      <c r="Y5261">
        <v>9.5</v>
      </c>
      <c r="Z5261">
        <v>9.4</v>
      </c>
      <c r="AA5261">
        <v>11</v>
      </c>
      <c r="AB5261">
        <v>9.9</v>
      </c>
      <c r="AC5261">
        <v>10.6</v>
      </c>
      <c r="AD5261">
        <v>16.399999999999999</v>
      </c>
    </row>
    <row r="5262" spans="1:30" x14ac:dyDescent="0.45">
      <c r="A5262" t="s">
        <v>342</v>
      </c>
      <c r="B5262">
        <v>39580</v>
      </c>
      <c r="C5262" t="s">
        <v>756</v>
      </c>
      <c r="E5262">
        <v>81</v>
      </c>
      <c r="F5262" t="s">
        <v>56</v>
      </c>
      <c r="G5262" t="s">
        <v>57</v>
      </c>
      <c r="H5262">
        <v>1</v>
      </c>
      <c r="I5262" t="s">
        <v>32</v>
      </c>
      <c r="J5262">
        <v>1</v>
      </c>
      <c r="K5262" t="s">
        <v>32</v>
      </c>
      <c r="L5262">
        <v>0</v>
      </c>
      <c r="M5262" t="s">
        <v>32</v>
      </c>
      <c r="N5262">
        <v>2012</v>
      </c>
      <c r="O5262">
        <v>12807</v>
      </c>
      <c r="P5262">
        <v>1218408</v>
      </c>
      <c r="Q5262">
        <v>1387</v>
      </c>
      <c r="R5262">
        <v>895497</v>
      </c>
      <c r="S5262">
        <v>11470</v>
      </c>
      <c r="T5262">
        <v>290348</v>
      </c>
      <c r="U5262">
        <v>11419</v>
      </c>
      <c r="V5262">
        <v>322911</v>
      </c>
      <c r="W5262">
        <v>4.2</v>
      </c>
      <c r="X5262">
        <v>10.3</v>
      </c>
      <c r="Y5262">
        <v>11</v>
      </c>
      <c r="Z5262">
        <v>14.1</v>
      </c>
      <c r="AA5262">
        <v>16.600000000000001</v>
      </c>
      <c r="AB5262">
        <v>13.8</v>
      </c>
      <c r="AC5262">
        <v>3.8</v>
      </c>
      <c r="AD5262">
        <v>11.9</v>
      </c>
    </row>
    <row r="5263" spans="1:30" x14ac:dyDescent="0.45">
      <c r="A5263" t="s">
        <v>342</v>
      </c>
      <c r="B5263">
        <v>39580</v>
      </c>
      <c r="C5263" t="s">
        <v>756</v>
      </c>
      <c r="E5263">
        <v>99</v>
      </c>
      <c r="F5263" t="s">
        <v>76</v>
      </c>
      <c r="H5263">
        <v>1</v>
      </c>
      <c r="I5263" t="s">
        <v>32</v>
      </c>
      <c r="J5263">
        <v>1</v>
      </c>
      <c r="K5263" t="s">
        <v>32</v>
      </c>
      <c r="L5263">
        <v>0</v>
      </c>
      <c r="M5263" t="s">
        <v>32</v>
      </c>
      <c r="N5263">
        <v>2012</v>
      </c>
      <c r="O5263">
        <v>28</v>
      </c>
      <c r="Q5263">
        <v>28</v>
      </c>
      <c r="U5263">
        <v>0</v>
      </c>
      <c r="W5263">
        <v>38.1</v>
      </c>
      <c r="Y5263">
        <v>39.6</v>
      </c>
      <c r="AC5263">
        <v>0</v>
      </c>
    </row>
    <row r="5264" spans="1:30" x14ac:dyDescent="0.45">
      <c r="A5264" t="s">
        <v>343</v>
      </c>
      <c r="B5264">
        <v>39660</v>
      </c>
      <c r="C5264" t="s">
        <v>757</v>
      </c>
      <c r="E5264">
        <v>0</v>
      </c>
      <c r="F5264" t="s">
        <v>31</v>
      </c>
      <c r="H5264">
        <v>1</v>
      </c>
      <c r="I5264" t="s">
        <v>32</v>
      </c>
      <c r="J5264">
        <v>1</v>
      </c>
      <c r="K5264" t="s">
        <v>32</v>
      </c>
      <c r="L5264">
        <v>0</v>
      </c>
      <c r="M5264" t="s">
        <v>32</v>
      </c>
      <c r="N5264">
        <v>2012</v>
      </c>
      <c r="O5264">
        <v>14198</v>
      </c>
      <c r="P5264">
        <v>10156836</v>
      </c>
      <c r="Q5264">
        <v>3886</v>
      </c>
      <c r="R5264">
        <v>9661321</v>
      </c>
      <c r="S5264">
        <v>48159</v>
      </c>
      <c r="T5264">
        <v>1599100</v>
      </c>
      <c r="U5264">
        <v>10313</v>
      </c>
      <c r="V5264">
        <v>495515</v>
      </c>
      <c r="W5264">
        <v>3.3</v>
      </c>
      <c r="X5264">
        <v>2.2000000000000002</v>
      </c>
      <c r="Y5264">
        <v>4.9000000000000004</v>
      </c>
      <c r="Z5264">
        <v>2.2000000000000002</v>
      </c>
      <c r="AA5264">
        <v>2.2999999999999998</v>
      </c>
      <c r="AB5264">
        <v>2.2999999999999998</v>
      </c>
      <c r="AC5264">
        <v>4.7</v>
      </c>
      <c r="AD5264">
        <v>12.3</v>
      </c>
    </row>
    <row r="5265" spans="1:30" x14ac:dyDescent="0.45">
      <c r="A5265" t="s">
        <v>343</v>
      </c>
      <c r="B5265">
        <v>39660</v>
      </c>
      <c r="C5265" t="s">
        <v>757</v>
      </c>
      <c r="E5265">
        <v>11</v>
      </c>
      <c r="F5265" t="s">
        <v>33</v>
      </c>
      <c r="G5265" t="s">
        <v>34</v>
      </c>
      <c r="H5265">
        <v>1</v>
      </c>
      <c r="I5265" t="s">
        <v>32</v>
      </c>
      <c r="J5265">
        <v>1</v>
      </c>
      <c r="K5265" t="s">
        <v>32</v>
      </c>
      <c r="L5265">
        <v>0</v>
      </c>
      <c r="M5265" t="s">
        <v>32</v>
      </c>
      <c r="N5265">
        <v>2012</v>
      </c>
      <c r="O5265">
        <v>257</v>
      </c>
      <c r="P5265">
        <v>13604</v>
      </c>
      <c r="Q5265">
        <v>11</v>
      </c>
      <c r="R5265">
        <v>2220</v>
      </c>
      <c r="S5265">
        <v>19</v>
      </c>
      <c r="T5265">
        <v>165</v>
      </c>
      <c r="U5265">
        <v>246</v>
      </c>
      <c r="V5265">
        <v>11384</v>
      </c>
      <c r="W5265">
        <v>27.3</v>
      </c>
      <c r="X5265">
        <v>25.6</v>
      </c>
      <c r="Y5265">
        <v>80.7</v>
      </c>
      <c r="Z5265">
        <v>28.5</v>
      </c>
      <c r="AA5265">
        <v>98</v>
      </c>
      <c r="AB5265">
        <v>89.3</v>
      </c>
      <c r="AC5265">
        <v>25.2</v>
      </c>
      <c r="AD5265">
        <v>24.5</v>
      </c>
    </row>
    <row r="5266" spans="1:30" x14ac:dyDescent="0.45">
      <c r="A5266" t="s">
        <v>343</v>
      </c>
      <c r="B5266">
        <v>39660</v>
      </c>
      <c r="C5266" t="s">
        <v>757</v>
      </c>
      <c r="E5266">
        <v>22</v>
      </c>
      <c r="F5266" t="s">
        <v>36</v>
      </c>
      <c r="H5266">
        <v>1</v>
      </c>
      <c r="I5266" t="s">
        <v>32</v>
      </c>
      <c r="J5266">
        <v>1</v>
      </c>
      <c r="K5266" t="s">
        <v>32</v>
      </c>
      <c r="L5266">
        <v>0</v>
      </c>
      <c r="M5266" t="s">
        <v>32</v>
      </c>
      <c r="N5266">
        <v>2012</v>
      </c>
      <c r="O5266">
        <v>40</v>
      </c>
      <c r="P5266">
        <v>367222</v>
      </c>
      <c r="Q5266">
        <v>13</v>
      </c>
      <c r="R5266">
        <v>366977</v>
      </c>
      <c r="S5266">
        <v>560</v>
      </c>
      <c r="T5266">
        <v>51591</v>
      </c>
      <c r="U5266">
        <v>27</v>
      </c>
      <c r="V5266">
        <v>244</v>
      </c>
      <c r="W5266">
        <v>36.799999999999997</v>
      </c>
      <c r="X5266">
        <v>6.3</v>
      </c>
      <c r="Y5266">
        <v>0</v>
      </c>
      <c r="Z5266">
        <v>6.6</v>
      </c>
      <c r="AA5266">
        <v>6.1</v>
      </c>
      <c r="AB5266">
        <v>6.3</v>
      </c>
      <c r="AC5266">
        <v>52</v>
      </c>
      <c r="AD5266">
        <v>19.100000000000001</v>
      </c>
    </row>
    <row r="5267" spans="1:30" x14ac:dyDescent="0.45">
      <c r="A5267" t="s">
        <v>343</v>
      </c>
      <c r="B5267">
        <v>39660</v>
      </c>
      <c r="C5267" t="s">
        <v>757</v>
      </c>
      <c r="E5267">
        <v>23</v>
      </c>
      <c r="F5267" t="s">
        <v>37</v>
      </c>
      <c r="H5267">
        <v>1</v>
      </c>
      <c r="I5267" t="s">
        <v>32</v>
      </c>
      <c r="J5267">
        <v>1</v>
      </c>
      <c r="K5267" t="s">
        <v>32</v>
      </c>
      <c r="L5267">
        <v>0</v>
      </c>
      <c r="M5267" t="s">
        <v>32</v>
      </c>
      <c r="N5267">
        <v>2012</v>
      </c>
      <c r="O5267">
        <v>1553</v>
      </c>
      <c r="P5267">
        <v>1047907</v>
      </c>
      <c r="Q5267">
        <v>523</v>
      </c>
      <c r="R5267">
        <v>971560</v>
      </c>
      <c r="S5267">
        <v>4138</v>
      </c>
      <c r="T5267">
        <v>175686</v>
      </c>
      <c r="U5267">
        <v>1031</v>
      </c>
      <c r="V5267">
        <v>76348</v>
      </c>
      <c r="W5267">
        <v>7.4</v>
      </c>
      <c r="X5267">
        <v>9.3000000000000007</v>
      </c>
      <c r="Y5267">
        <v>20.8</v>
      </c>
      <c r="Z5267">
        <v>10.4</v>
      </c>
      <c r="AA5267">
        <v>10.7</v>
      </c>
      <c r="AB5267">
        <v>11.2</v>
      </c>
      <c r="AC5267">
        <v>6.8</v>
      </c>
      <c r="AD5267">
        <v>19.399999999999999</v>
      </c>
    </row>
    <row r="5268" spans="1:30" x14ac:dyDescent="0.45">
      <c r="A5268" t="s">
        <v>343</v>
      </c>
      <c r="B5268">
        <v>39660</v>
      </c>
      <c r="C5268" t="s">
        <v>757</v>
      </c>
      <c r="E5268" t="s">
        <v>38</v>
      </c>
      <c r="F5268" t="s">
        <v>39</v>
      </c>
      <c r="H5268">
        <v>1</v>
      </c>
      <c r="I5268" t="s">
        <v>32</v>
      </c>
      <c r="J5268">
        <v>1</v>
      </c>
      <c r="K5268" t="s">
        <v>32</v>
      </c>
      <c r="L5268">
        <v>0</v>
      </c>
      <c r="M5268" t="s">
        <v>32</v>
      </c>
      <c r="N5268">
        <v>2012</v>
      </c>
      <c r="O5268">
        <v>350</v>
      </c>
      <c r="P5268">
        <v>600977</v>
      </c>
      <c r="Q5268">
        <v>175</v>
      </c>
      <c r="R5268">
        <v>596525</v>
      </c>
      <c r="S5268">
        <v>2547</v>
      </c>
      <c r="T5268">
        <v>101969</v>
      </c>
      <c r="U5268">
        <v>175</v>
      </c>
      <c r="V5268">
        <v>4452</v>
      </c>
      <c r="W5268">
        <v>14.5</v>
      </c>
      <c r="X5268">
        <v>7.6</v>
      </c>
      <c r="Y5268">
        <v>17</v>
      </c>
      <c r="Z5268">
        <v>7.9</v>
      </c>
      <c r="AA5268">
        <v>15.4</v>
      </c>
      <c r="AB5268">
        <v>15.9</v>
      </c>
      <c r="AC5268">
        <v>15.5</v>
      </c>
      <c r="AD5268">
        <v>10.9</v>
      </c>
    </row>
    <row r="5269" spans="1:30" x14ac:dyDescent="0.45">
      <c r="A5269" t="s">
        <v>343</v>
      </c>
      <c r="B5269">
        <v>39660</v>
      </c>
      <c r="C5269" t="s">
        <v>757</v>
      </c>
      <c r="E5269">
        <v>42</v>
      </c>
      <c r="F5269" t="s">
        <v>40</v>
      </c>
      <c r="H5269">
        <v>1</v>
      </c>
      <c r="I5269" t="s">
        <v>32</v>
      </c>
      <c r="J5269">
        <v>1</v>
      </c>
      <c r="K5269" t="s">
        <v>32</v>
      </c>
      <c r="L5269">
        <v>0</v>
      </c>
      <c r="M5269" t="s">
        <v>32</v>
      </c>
      <c r="N5269">
        <v>2012</v>
      </c>
      <c r="O5269">
        <v>295</v>
      </c>
      <c r="P5269">
        <v>1989823</v>
      </c>
      <c r="Q5269">
        <v>212</v>
      </c>
      <c r="R5269">
        <v>1984063</v>
      </c>
      <c r="S5269">
        <v>1951</v>
      </c>
      <c r="T5269">
        <v>84862</v>
      </c>
      <c r="U5269">
        <v>83</v>
      </c>
      <c r="V5269">
        <v>5760</v>
      </c>
      <c r="W5269">
        <v>13.4</v>
      </c>
      <c r="X5269">
        <v>2.4</v>
      </c>
      <c r="Y5269">
        <v>14.3</v>
      </c>
      <c r="Z5269">
        <v>2.5</v>
      </c>
      <c r="AA5269">
        <v>10.3</v>
      </c>
      <c r="AB5269">
        <v>8.6999999999999993</v>
      </c>
      <c r="AC5269">
        <v>31.2</v>
      </c>
      <c r="AD5269">
        <v>8.9</v>
      </c>
    </row>
    <row r="5270" spans="1:30" x14ac:dyDescent="0.45">
      <c r="A5270" t="s">
        <v>343</v>
      </c>
      <c r="B5270">
        <v>39660</v>
      </c>
      <c r="C5270" t="s">
        <v>757</v>
      </c>
      <c r="E5270" t="s">
        <v>41</v>
      </c>
      <c r="F5270" t="s">
        <v>42</v>
      </c>
      <c r="H5270">
        <v>1</v>
      </c>
      <c r="I5270" t="s">
        <v>32</v>
      </c>
      <c r="J5270">
        <v>1</v>
      </c>
      <c r="K5270" t="s">
        <v>32</v>
      </c>
      <c r="L5270">
        <v>0</v>
      </c>
      <c r="M5270" t="s">
        <v>32</v>
      </c>
      <c r="N5270">
        <v>2012</v>
      </c>
      <c r="O5270">
        <v>1703</v>
      </c>
      <c r="P5270">
        <v>2587571</v>
      </c>
      <c r="Q5270">
        <v>532</v>
      </c>
      <c r="R5270">
        <v>2556536</v>
      </c>
      <c r="S5270">
        <v>9183</v>
      </c>
      <c r="T5270">
        <v>212577</v>
      </c>
      <c r="U5270">
        <v>1171</v>
      </c>
      <c r="V5270">
        <v>31036</v>
      </c>
      <c r="W5270">
        <v>8.1</v>
      </c>
      <c r="X5270">
        <v>6.4</v>
      </c>
      <c r="Y5270">
        <v>7</v>
      </c>
      <c r="Z5270">
        <v>6.8</v>
      </c>
      <c r="AA5270">
        <v>5</v>
      </c>
      <c r="AB5270">
        <v>5.8</v>
      </c>
      <c r="AC5270">
        <v>9.1999999999999993</v>
      </c>
      <c r="AD5270">
        <v>13.8</v>
      </c>
    </row>
    <row r="5271" spans="1:30" x14ac:dyDescent="0.45">
      <c r="A5271" t="s">
        <v>343</v>
      </c>
      <c r="B5271">
        <v>39660</v>
      </c>
      <c r="C5271" t="s">
        <v>757</v>
      </c>
      <c r="E5271" t="s">
        <v>43</v>
      </c>
      <c r="F5271" t="s">
        <v>44</v>
      </c>
      <c r="G5271" t="s">
        <v>45</v>
      </c>
      <c r="H5271">
        <v>1</v>
      </c>
      <c r="I5271" t="s">
        <v>32</v>
      </c>
      <c r="J5271">
        <v>1</v>
      </c>
      <c r="K5271" t="s">
        <v>32</v>
      </c>
      <c r="L5271">
        <v>0</v>
      </c>
      <c r="M5271" t="s">
        <v>32</v>
      </c>
      <c r="N5271">
        <v>2012</v>
      </c>
      <c r="O5271">
        <v>867</v>
      </c>
      <c r="P5271">
        <v>275842</v>
      </c>
      <c r="Q5271">
        <v>226</v>
      </c>
      <c r="R5271">
        <v>192262</v>
      </c>
      <c r="S5271">
        <v>1133</v>
      </c>
      <c r="T5271">
        <v>44997</v>
      </c>
      <c r="U5271">
        <v>641</v>
      </c>
      <c r="V5271">
        <v>83580</v>
      </c>
      <c r="W5271">
        <v>19.399999999999999</v>
      </c>
      <c r="X5271">
        <v>15.5</v>
      </c>
      <c r="Y5271">
        <v>30.7</v>
      </c>
      <c r="Z5271">
        <v>12.6</v>
      </c>
      <c r="AA5271">
        <v>14.7</v>
      </c>
      <c r="AB5271">
        <v>10.9</v>
      </c>
      <c r="AC5271">
        <v>19.2</v>
      </c>
      <c r="AD5271">
        <v>38.1</v>
      </c>
    </row>
    <row r="5272" spans="1:30" x14ac:dyDescent="0.45">
      <c r="A5272" t="s">
        <v>343</v>
      </c>
      <c r="B5272">
        <v>39660</v>
      </c>
      <c r="C5272" t="s">
        <v>757</v>
      </c>
      <c r="E5272">
        <v>51</v>
      </c>
      <c r="F5272" t="s">
        <v>46</v>
      </c>
      <c r="H5272">
        <v>1</v>
      </c>
      <c r="I5272" t="s">
        <v>32</v>
      </c>
      <c r="J5272">
        <v>1</v>
      </c>
      <c r="K5272" t="s">
        <v>32</v>
      </c>
      <c r="L5272">
        <v>0</v>
      </c>
      <c r="M5272" t="s">
        <v>32</v>
      </c>
      <c r="N5272">
        <v>2012</v>
      </c>
      <c r="O5272">
        <v>180</v>
      </c>
      <c r="P5272">
        <v>250000</v>
      </c>
      <c r="Q5272">
        <v>57</v>
      </c>
      <c r="R5272">
        <v>247541</v>
      </c>
      <c r="S5272">
        <v>1095</v>
      </c>
      <c r="T5272">
        <v>39167</v>
      </c>
      <c r="U5272">
        <v>123</v>
      </c>
      <c r="V5272">
        <v>2460</v>
      </c>
      <c r="W5272">
        <v>15.4</v>
      </c>
      <c r="X5272">
        <v>2.2000000000000002</v>
      </c>
      <c r="Y5272">
        <v>22.2</v>
      </c>
      <c r="Z5272">
        <v>2.5</v>
      </c>
      <c r="AA5272">
        <v>10.7</v>
      </c>
      <c r="AB5272">
        <v>3.8</v>
      </c>
      <c r="AC5272">
        <v>24.5</v>
      </c>
      <c r="AD5272">
        <v>34.4</v>
      </c>
    </row>
    <row r="5273" spans="1:30" x14ac:dyDescent="0.45">
      <c r="A5273" t="s">
        <v>343</v>
      </c>
      <c r="B5273">
        <v>39660</v>
      </c>
      <c r="C5273" t="s">
        <v>757</v>
      </c>
      <c r="E5273">
        <v>52</v>
      </c>
      <c r="F5273" t="s">
        <v>47</v>
      </c>
      <c r="G5273" t="s">
        <v>48</v>
      </c>
      <c r="H5273">
        <v>1</v>
      </c>
      <c r="I5273" t="s">
        <v>32</v>
      </c>
      <c r="J5273">
        <v>1</v>
      </c>
      <c r="K5273" t="s">
        <v>32</v>
      </c>
      <c r="L5273">
        <v>0</v>
      </c>
      <c r="M5273" t="s">
        <v>32</v>
      </c>
      <c r="N5273">
        <v>2012</v>
      </c>
      <c r="O5273">
        <v>423</v>
      </c>
      <c r="P5273">
        <v>507971</v>
      </c>
      <c r="Q5273">
        <v>139</v>
      </c>
      <c r="R5273">
        <v>496945</v>
      </c>
      <c r="S5273">
        <v>2824</v>
      </c>
      <c r="T5273">
        <v>122195</v>
      </c>
      <c r="U5273">
        <v>284</v>
      </c>
      <c r="V5273">
        <v>11026</v>
      </c>
      <c r="W5273">
        <v>19.8</v>
      </c>
      <c r="X5273">
        <v>4.4000000000000004</v>
      </c>
      <c r="Y5273">
        <v>29.4</v>
      </c>
      <c r="Z5273">
        <v>4.8</v>
      </c>
      <c r="AA5273">
        <v>7.2</v>
      </c>
      <c r="AB5273">
        <v>5</v>
      </c>
      <c r="AC5273">
        <v>30.8</v>
      </c>
      <c r="AD5273">
        <v>28.8</v>
      </c>
    </row>
    <row r="5274" spans="1:30" x14ac:dyDescent="0.45">
      <c r="A5274" t="s">
        <v>343</v>
      </c>
      <c r="B5274">
        <v>39660</v>
      </c>
      <c r="C5274" t="s">
        <v>757</v>
      </c>
      <c r="E5274">
        <v>53</v>
      </c>
      <c r="F5274" t="s">
        <v>49</v>
      </c>
      <c r="H5274">
        <v>1</v>
      </c>
      <c r="I5274" t="s">
        <v>32</v>
      </c>
      <c r="J5274">
        <v>1</v>
      </c>
      <c r="K5274" t="s">
        <v>32</v>
      </c>
      <c r="L5274">
        <v>0</v>
      </c>
      <c r="M5274" t="s">
        <v>32</v>
      </c>
      <c r="N5274">
        <v>2012</v>
      </c>
      <c r="O5274">
        <v>1802</v>
      </c>
      <c r="P5274">
        <v>258005</v>
      </c>
      <c r="Q5274">
        <v>178</v>
      </c>
      <c r="R5274">
        <v>116056</v>
      </c>
      <c r="S5274">
        <v>617</v>
      </c>
      <c r="T5274">
        <v>18512</v>
      </c>
      <c r="U5274">
        <v>1624</v>
      </c>
      <c r="V5274">
        <v>141949</v>
      </c>
      <c r="W5274">
        <v>11.2</v>
      </c>
      <c r="X5274">
        <v>20.7</v>
      </c>
      <c r="Y5274">
        <v>10.199999999999999</v>
      </c>
      <c r="Z5274">
        <v>19.3</v>
      </c>
      <c r="AA5274">
        <v>8.6</v>
      </c>
      <c r="AB5274">
        <v>8.3000000000000007</v>
      </c>
      <c r="AC5274">
        <v>11.8</v>
      </c>
      <c r="AD5274">
        <v>37.5</v>
      </c>
    </row>
    <row r="5275" spans="1:30" x14ac:dyDescent="0.45">
      <c r="A5275" t="s">
        <v>343</v>
      </c>
      <c r="B5275">
        <v>39660</v>
      </c>
      <c r="C5275" t="s">
        <v>757</v>
      </c>
      <c r="E5275">
        <v>54</v>
      </c>
      <c r="F5275" t="s">
        <v>50</v>
      </c>
      <c r="H5275">
        <v>1</v>
      </c>
      <c r="I5275" t="s">
        <v>32</v>
      </c>
      <c r="J5275">
        <v>1</v>
      </c>
      <c r="K5275" t="s">
        <v>32</v>
      </c>
      <c r="L5275">
        <v>0</v>
      </c>
      <c r="M5275" t="s">
        <v>32</v>
      </c>
      <c r="N5275">
        <v>2012</v>
      </c>
      <c r="O5275">
        <v>1580</v>
      </c>
      <c r="P5275">
        <v>274732</v>
      </c>
      <c r="Q5275">
        <v>341</v>
      </c>
      <c r="R5275">
        <v>232555</v>
      </c>
      <c r="S5275">
        <v>1912</v>
      </c>
      <c r="T5275">
        <v>83544</v>
      </c>
      <c r="U5275">
        <v>1239</v>
      </c>
      <c r="V5275">
        <v>42177</v>
      </c>
      <c r="W5275">
        <v>14.8</v>
      </c>
      <c r="X5275">
        <v>9.6999999999999993</v>
      </c>
      <c r="Y5275">
        <v>13.2</v>
      </c>
      <c r="Z5275">
        <v>10.9</v>
      </c>
      <c r="AA5275">
        <v>13.7</v>
      </c>
      <c r="AB5275">
        <v>12.4</v>
      </c>
      <c r="AC5275">
        <v>16.5</v>
      </c>
      <c r="AD5275">
        <v>30.3</v>
      </c>
    </row>
    <row r="5276" spans="1:30" x14ac:dyDescent="0.45">
      <c r="A5276" t="s">
        <v>343</v>
      </c>
      <c r="B5276">
        <v>39660</v>
      </c>
      <c r="C5276" t="s">
        <v>757</v>
      </c>
      <c r="E5276">
        <v>56</v>
      </c>
      <c r="F5276" t="s">
        <v>51</v>
      </c>
      <c r="H5276">
        <v>1</v>
      </c>
      <c r="I5276" t="s">
        <v>32</v>
      </c>
      <c r="J5276">
        <v>1</v>
      </c>
      <c r="K5276" t="s">
        <v>32</v>
      </c>
      <c r="L5276">
        <v>0</v>
      </c>
      <c r="M5276" t="s">
        <v>32</v>
      </c>
      <c r="N5276">
        <v>2012</v>
      </c>
      <c r="O5276">
        <v>895</v>
      </c>
      <c r="P5276">
        <v>124864</v>
      </c>
      <c r="Q5276">
        <v>268</v>
      </c>
      <c r="R5276">
        <v>115323</v>
      </c>
      <c r="S5276">
        <v>1805</v>
      </c>
      <c r="T5276">
        <v>44430</v>
      </c>
      <c r="U5276">
        <v>627</v>
      </c>
      <c r="V5276">
        <v>9541</v>
      </c>
      <c r="W5276">
        <v>13.6</v>
      </c>
      <c r="X5276">
        <v>18.2</v>
      </c>
      <c r="Y5276">
        <v>29.1</v>
      </c>
      <c r="Z5276">
        <v>20.3</v>
      </c>
      <c r="AA5276">
        <v>25.6</v>
      </c>
      <c r="AB5276">
        <v>20.3</v>
      </c>
      <c r="AC5276">
        <v>13.7</v>
      </c>
      <c r="AD5276">
        <v>15.9</v>
      </c>
    </row>
    <row r="5277" spans="1:30" x14ac:dyDescent="0.45">
      <c r="A5277" t="s">
        <v>343</v>
      </c>
      <c r="B5277">
        <v>39660</v>
      </c>
      <c r="C5277" t="s">
        <v>757</v>
      </c>
      <c r="E5277">
        <v>61</v>
      </c>
      <c r="F5277" t="s">
        <v>52</v>
      </c>
      <c r="H5277">
        <v>1</v>
      </c>
      <c r="I5277" t="s">
        <v>32</v>
      </c>
      <c r="J5277">
        <v>1</v>
      </c>
      <c r="K5277" t="s">
        <v>32</v>
      </c>
      <c r="L5277">
        <v>0</v>
      </c>
      <c r="M5277" t="s">
        <v>32</v>
      </c>
      <c r="N5277">
        <v>2012</v>
      </c>
      <c r="O5277">
        <v>345</v>
      </c>
      <c r="P5277">
        <v>52113</v>
      </c>
      <c r="Q5277">
        <v>33</v>
      </c>
      <c r="R5277">
        <v>49163</v>
      </c>
      <c r="S5277">
        <v>761</v>
      </c>
      <c r="T5277">
        <v>22888</v>
      </c>
      <c r="U5277">
        <v>312</v>
      </c>
      <c r="V5277">
        <v>2950</v>
      </c>
      <c r="W5277">
        <v>27.1</v>
      </c>
      <c r="X5277">
        <v>7.3</v>
      </c>
      <c r="Y5277">
        <v>32.5</v>
      </c>
      <c r="Z5277">
        <v>7.6</v>
      </c>
      <c r="AA5277">
        <v>7.6</v>
      </c>
      <c r="AB5277">
        <v>8.4</v>
      </c>
      <c r="AC5277">
        <v>28.7</v>
      </c>
      <c r="AD5277">
        <v>49.4</v>
      </c>
    </row>
    <row r="5278" spans="1:30" x14ac:dyDescent="0.45">
      <c r="A5278" t="s">
        <v>343</v>
      </c>
      <c r="B5278">
        <v>39660</v>
      </c>
      <c r="C5278" t="s">
        <v>757</v>
      </c>
      <c r="E5278">
        <v>62</v>
      </c>
      <c r="F5278" t="s">
        <v>53</v>
      </c>
      <c r="H5278">
        <v>1</v>
      </c>
      <c r="I5278" t="s">
        <v>32</v>
      </c>
      <c r="J5278">
        <v>1</v>
      </c>
      <c r="K5278" t="s">
        <v>32</v>
      </c>
      <c r="L5278">
        <v>0</v>
      </c>
      <c r="M5278" t="s">
        <v>32</v>
      </c>
      <c r="N5278">
        <v>2012</v>
      </c>
      <c r="O5278">
        <v>1073</v>
      </c>
      <c r="P5278">
        <v>1028315</v>
      </c>
      <c r="Q5278">
        <v>353</v>
      </c>
      <c r="R5278">
        <v>1009066</v>
      </c>
      <c r="S5278">
        <v>9109</v>
      </c>
      <c r="T5278">
        <v>383098</v>
      </c>
      <c r="U5278">
        <v>720</v>
      </c>
      <c r="V5278">
        <v>19249</v>
      </c>
      <c r="W5278">
        <v>13.8</v>
      </c>
      <c r="X5278">
        <v>6.3</v>
      </c>
      <c r="Y5278">
        <v>19.2</v>
      </c>
      <c r="Z5278">
        <v>6.5</v>
      </c>
      <c r="AA5278">
        <v>6.7</v>
      </c>
      <c r="AB5278">
        <v>6.9</v>
      </c>
      <c r="AC5278">
        <v>16.3</v>
      </c>
      <c r="AD5278">
        <v>25.6</v>
      </c>
    </row>
    <row r="5279" spans="1:30" x14ac:dyDescent="0.45">
      <c r="A5279" t="s">
        <v>343</v>
      </c>
      <c r="B5279">
        <v>39660</v>
      </c>
      <c r="C5279" t="s">
        <v>757</v>
      </c>
      <c r="E5279">
        <v>71</v>
      </c>
      <c r="F5279" t="s">
        <v>54</v>
      </c>
      <c r="H5279">
        <v>1</v>
      </c>
      <c r="I5279" t="s">
        <v>32</v>
      </c>
      <c r="J5279">
        <v>1</v>
      </c>
      <c r="K5279" t="s">
        <v>32</v>
      </c>
      <c r="L5279">
        <v>0</v>
      </c>
      <c r="M5279" t="s">
        <v>32</v>
      </c>
      <c r="N5279">
        <v>2012</v>
      </c>
      <c r="O5279">
        <v>785</v>
      </c>
      <c r="P5279">
        <v>119522</v>
      </c>
      <c r="Q5279">
        <v>155</v>
      </c>
      <c r="R5279">
        <v>110551</v>
      </c>
      <c r="S5279">
        <v>1439</v>
      </c>
      <c r="T5279">
        <v>28173</v>
      </c>
      <c r="U5279">
        <v>630</v>
      </c>
      <c r="V5279">
        <v>8971</v>
      </c>
      <c r="W5279">
        <v>13.7</v>
      </c>
      <c r="X5279">
        <v>19.3</v>
      </c>
      <c r="Y5279">
        <v>20.3</v>
      </c>
      <c r="Z5279">
        <v>20.6</v>
      </c>
      <c r="AA5279">
        <v>27</v>
      </c>
      <c r="AB5279">
        <v>19.2</v>
      </c>
      <c r="AC5279">
        <v>15.1</v>
      </c>
      <c r="AD5279">
        <v>24.9</v>
      </c>
    </row>
    <row r="5280" spans="1:30" x14ac:dyDescent="0.45">
      <c r="A5280" t="s">
        <v>343</v>
      </c>
      <c r="B5280">
        <v>39660</v>
      </c>
      <c r="C5280" t="s">
        <v>757</v>
      </c>
      <c r="E5280">
        <v>72</v>
      </c>
      <c r="F5280" t="s">
        <v>55</v>
      </c>
      <c r="H5280">
        <v>1</v>
      </c>
      <c r="I5280" t="s">
        <v>32</v>
      </c>
      <c r="J5280">
        <v>1</v>
      </c>
      <c r="K5280" t="s">
        <v>32</v>
      </c>
      <c r="L5280">
        <v>0</v>
      </c>
      <c r="M5280" t="s">
        <v>32</v>
      </c>
      <c r="N5280">
        <v>2012</v>
      </c>
      <c r="O5280">
        <v>564</v>
      </c>
      <c r="P5280">
        <v>426428</v>
      </c>
      <c r="Q5280">
        <v>435</v>
      </c>
      <c r="R5280">
        <v>420190</v>
      </c>
      <c r="S5280">
        <v>6968</v>
      </c>
      <c r="T5280">
        <v>109452</v>
      </c>
      <c r="U5280">
        <v>129</v>
      </c>
      <c r="V5280">
        <v>6239</v>
      </c>
      <c r="W5280">
        <v>9.3000000000000007</v>
      </c>
      <c r="X5280">
        <v>7.3</v>
      </c>
      <c r="Y5280">
        <v>10</v>
      </c>
      <c r="Z5280">
        <v>7.5</v>
      </c>
      <c r="AA5280">
        <v>9.1</v>
      </c>
      <c r="AB5280">
        <v>8.3000000000000007</v>
      </c>
      <c r="AC5280">
        <v>20.100000000000001</v>
      </c>
      <c r="AD5280">
        <v>37.5</v>
      </c>
    </row>
    <row r="5281" spans="1:30" x14ac:dyDescent="0.45">
      <c r="A5281" t="s">
        <v>343</v>
      </c>
      <c r="B5281">
        <v>39660</v>
      </c>
      <c r="C5281" t="s">
        <v>757</v>
      </c>
      <c r="E5281">
        <v>81</v>
      </c>
      <c r="F5281" t="s">
        <v>56</v>
      </c>
      <c r="G5281" t="s">
        <v>57</v>
      </c>
      <c r="H5281">
        <v>1</v>
      </c>
      <c r="I5281" t="s">
        <v>32</v>
      </c>
      <c r="J5281">
        <v>1</v>
      </c>
      <c r="K5281" t="s">
        <v>32</v>
      </c>
      <c r="L5281">
        <v>0</v>
      </c>
      <c r="M5281" t="s">
        <v>32</v>
      </c>
      <c r="N5281">
        <v>2012</v>
      </c>
      <c r="O5281">
        <v>1508</v>
      </c>
      <c r="P5281">
        <v>144133</v>
      </c>
      <c r="Q5281">
        <v>271</v>
      </c>
      <c r="R5281">
        <v>106946</v>
      </c>
      <c r="S5281">
        <v>1279</v>
      </c>
      <c r="T5281">
        <v>29492</v>
      </c>
      <c r="U5281">
        <v>1238</v>
      </c>
      <c r="V5281">
        <v>37187</v>
      </c>
      <c r="W5281">
        <v>10.199999999999999</v>
      </c>
      <c r="X5281">
        <v>14.6</v>
      </c>
      <c r="Y5281">
        <v>27.4</v>
      </c>
      <c r="Z5281">
        <v>23</v>
      </c>
      <c r="AA5281">
        <v>19.8</v>
      </c>
      <c r="AB5281">
        <v>16.399999999999999</v>
      </c>
      <c r="AC5281">
        <v>10.8</v>
      </c>
      <c r="AD5281">
        <v>24.1</v>
      </c>
    </row>
    <row r="5282" spans="1:30" x14ac:dyDescent="0.45">
      <c r="A5282" t="s">
        <v>344</v>
      </c>
      <c r="B5282">
        <v>39740</v>
      </c>
      <c r="C5282" t="s">
        <v>759</v>
      </c>
      <c r="E5282">
        <v>0</v>
      </c>
      <c r="F5282" t="s">
        <v>31</v>
      </c>
      <c r="H5282">
        <v>1</v>
      </c>
      <c r="I5282" t="s">
        <v>32</v>
      </c>
      <c r="J5282">
        <v>1</v>
      </c>
      <c r="K5282" t="s">
        <v>32</v>
      </c>
      <c r="L5282">
        <v>0</v>
      </c>
      <c r="M5282" t="s">
        <v>32</v>
      </c>
      <c r="N5282">
        <v>2012</v>
      </c>
      <c r="O5282">
        <v>30342</v>
      </c>
      <c r="P5282">
        <v>35904856</v>
      </c>
      <c r="Q5282">
        <v>6867</v>
      </c>
      <c r="R5282">
        <v>33647557</v>
      </c>
      <c r="S5282">
        <v>143070</v>
      </c>
      <c r="T5282">
        <v>5898452</v>
      </c>
      <c r="U5282">
        <v>23475</v>
      </c>
      <c r="V5282">
        <v>2257299</v>
      </c>
      <c r="W5282">
        <v>4.0999999999999996</v>
      </c>
      <c r="X5282">
        <v>3.2</v>
      </c>
      <c r="Y5282">
        <v>5.3</v>
      </c>
      <c r="Z5282">
        <v>3.5</v>
      </c>
      <c r="AA5282">
        <v>3.9</v>
      </c>
      <c r="AB5282">
        <v>2.2000000000000002</v>
      </c>
      <c r="AC5282">
        <v>5.0999999999999996</v>
      </c>
      <c r="AD5282">
        <v>4.5</v>
      </c>
    </row>
    <row r="5283" spans="1:30" x14ac:dyDescent="0.45">
      <c r="A5283" t="s">
        <v>344</v>
      </c>
      <c r="B5283">
        <v>39740</v>
      </c>
      <c r="C5283" t="s">
        <v>759</v>
      </c>
      <c r="E5283">
        <v>11</v>
      </c>
      <c r="F5283" t="s">
        <v>33</v>
      </c>
      <c r="G5283" t="s">
        <v>34</v>
      </c>
      <c r="H5283">
        <v>1</v>
      </c>
      <c r="I5283" t="s">
        <v>32</v>
      </c>
      <c r="J5283">
        <v>1</v>
      </c>
      <c r="K5283" t="s">
        <v>32</v>
      </c>
      <c r="L5283">
        <v>0</v>
      </c>
      <c r="M5283" t="s">
        <v>32</v>
      </c>
      <c r="N5283">
        <v>2012</v>
      </c>
      <c r="O5283">
        <v>157</v>
      </c>
      <c r="Q5283">
        <v>3</v>
      </c>
      <c r="U5283">
        <v>154</v>
      </c>
      <c r="W5283">
        <v>33.1</v>
      </c>
      <c r="Y5283">
        <v>29.2</v>
      </c>
      <c r="AC5283">
        <v>32.1</v>
      </c>
    </row>
    <row r="5284" spans="1:30" x14ac:dyDescent="0.45">
      <c r="A5284" t="s">
        <v>344</v>
      </c>
      <c r="B5284">
        <v>39740</v>
      </c>
      <c r="C5284" t="s">
        <v>759</v>
      </c>
      <c r="E5284">
        <v>22</v>
      </c>
      <c r="F5284" t="s">
        <v>36</v>
      </c>
      <c r="H5284">
        <v>1</v>
      </c>
      <c r="I5284" t="s">
        <v>32</v>
      </c>
      <c r="J5284">
        <v>1</v>
      </c>
      <c r="K5284" t="s">
        <v>32</v>
      </c>
      <c r="L5284">
        <v>0</v>
      </c>
      <c r="M5284" t="s">
        <v>32</v>
      </c>
      <c r="N5284">
        <v>2012</v>
      </c>
      <c r="O5284">
        <v>38</v>
      </c>
      <c r="Q5284">
        <v>9</v>
      </c>
      <c r="U5284">
        <v>29</v>
      </c>
      <c r="W5284">
        <v>24.9</v>
      </c>
      <c r="Y5284">
        <v>0</v>
      </c>
      <c r="AC5284">
        <v>31</v>
      </c>
    </row>
    <row r="5285" spans="1:30" x14ac:dyDescent="0.45">
      <c r="A5285" t="s">
        <v>344</v>
      </c>
      <c r="B5285">
        <v>39740</v>
      </c>
      <c r="C5285" t="s">
        <v>759</v>
      </c>
      <c r="E5285">
        <v>23</v>
      </c>
      <c r="F5285" t="s">
        <v>37</v>
      </c>
      <c r="H5285">
        <v>1</v>
      </c>
      <c r="I5285" t="s">
        <v>32</v>
      </c>
      <c r="J5285">
        <v>1</v>
      </c>
      <c r="K5285" t="s">
        <v>32</v>
      </c>
      <c r="L5285">
        <v>0</v>
      </c>
      <c r="M5285" t="s">
        <v>32</v>
      </c>
      <c r="N5285">
        <v>2012</v>
      </c>
      <c r="O5285">
        <v>3511</v>
      </c>
      <c r="P5285">
        <v>1890775</v>
      </c>
      <c r="Q5285">
        <v>849</v>
      </c>
      <c r="R5285">
        <v>1745234</v>
      </c>
      <c r="S5285">
        <v>7096</v>
      </c>
      <c r="T5285">
        <v>354924</v>
      </c>
      <c r="U5285">
        <v>2662</v>
      </c>
      <c r="V5285">
        <v>145541</v>
      </c>
      <c r="W5285">
        <v>10.199999999999999</v>
      </c>
      <c r="X5285">
        <v>24.7</v>
      </c>
      <c r="Y5285">
        <v>15.9</v>
      </c>
      <c r="Z5285">
        <v>28.5</v>
      </c>
      <c r="AA5285">
        <v>22.1</v>
      </c>
      <c r="AB5285">
        <v>21.1</v>
      </c>
      <c r="AC5285">
        <v>14</v>
      </c>
      <c r="AD5285">
        <v>28.4</v>
      </c>
    </row>
    <row r="5286" spans="1:30" x14ac:dyDescent="0.45">
      <c r="A5286" t="s">
        <v>344</v>
      </c>
      <c r="B5286">
        <v>39740</v>
      </c>
      <c r="C5286" t="s">
        <v>759</v>
      </c>
      <c r="E5286" t="s">
        <v>38</v>
      </c>
      <c r="F5286" t="s">
        <v>39</v>
      </c>
      <c r="H5286">
        <v>1</v>
      </c>
      <c r="I5286" t="s">
        <v>32</v>
      </c>
      <c r="J5286">
        <v>1</v>
      </c>
      <c r="K5286" t="s">
        <v>32</v>
      </c>
      <c r="L5286">
        <v>0</v>
      </c>
      <c r="M5286" t="s">
        <v>32</v>
      </c>
      <c r="N5286">
        <v>2012</v>
      </c>
      <c r="O5286">
        <v>1062</v>
      </c>
      <c r="P5286">
        <v>10724270</v>
      </c>
      <c r="Q5286">
        <v>511</v>
      </c>
      <c r="R5286">
        <v>10698266</v>
      </c>
      <c r="S5286">
        <v>29082</v>
      </c>
      <c r="T5286">
        <v>1510572</v>
      </c>
      <c r="U5286">
        <v>551</v>
      </c>
      <c r="W5286">
        <v>23.7</v>
      </c>
      <c r="X5286">
        <v>1.7</v>
      </c>
      <c r="Y5286">
        <v>21.7</v>
      </c>
      <c r="Z5286">
        <v>1.7</v>
      </c>
      <c r="AA5286">
        <v>3.9</v>
      </c>
      <c r="AB5286">
        <v>2.6</v>
      </c>
      <c r="AC5286">
        <v>27.1</v>
      </c>
    </row>
    <row r="5287" spans="1:30" x14ac:dyDescent="0.45">
      <c r="A5287" t="s">
        <v>344</v>
      </c>
      <c r="B5287">
        <v>39740</v>
      </c>
      <c r="C5287" t="s">
        <v>759</v>
      </c>
      <c r="E5287">
        <v>42</v>
      </c>
      <c r="F5287" t="s">
        <v>40</v>
      </c>
      <c r="H5287">
        <v>1</v>
      </c>
      <c r="I5287" t="s">
        <v>32</v>
      </c>
      <c r="J5287">
        <v>1</v>
      </c>
      <c r="K5287" t="s">
        <v>32</v>
      </c>
      <c r="L5287">
        <v>0</v>
      </c>
      <c r="M5287" t="s">
        <v>32</v>
      </c>
      <c r="N5287">
        <v>2012</v>
      </c>
      <c r="O5287">
        <v>1142</v>
      </c>
      <c r="P5287">
        <v>5202640</v>
      </c>
      <c r="Q5287">
        <v>482</v>
      </c>
      <c r="R5287">
        <v>5029886</v>
      </c>
      <c r="S5287">
        <v>8268</v>
      </c>
      <c r="T5287">
        <v>413932</v>
      </c>
      <c r="U5287">
        <v>660</v>
      </c>
      <c r="V5287">
        <v>172753</v>
      </c>
      <c r="W5287">
        <v>7.4</v>
      </c>
      <c r="X5287">
        <v>4.7</v>
      </c>
      <c r="Y5287">
        <v>15.7</v>
      </c>
      <c r="Z5287">
        <v>4.5999999999999996</v>
      </c>
      <c r="AA5287">
        <v>9.8000000000000007</v>
      </c>
      <c r="AB5287">
        <v>7.9</v>
      </c>
      <c r="AC5287">
        <v>12.1</v>
      </c>
      <c r="AD5287">
        <v>42.3</v>
      </c>
    </row>
    <row r="5288" spans="1:30" x14ac:dyDescent="0.45">
      <c r="A5288" t="s">
        <v>344</v>
      </c>
      <c r="B5288">
        <v>39740</v>
      </c>
      <c r="C5288" t="s">
        <v>759</v>
      </c>
      <c r="E5288" t="s">
        <v>41</v>
      </c>
      <c r="F5288" t="s">
        <v>42</v>
      </c>
      <c r="H5288">
        <v>1</v>
      </c>
      <c r="I5288" t="s">
        <v>32</v>
      </c>
      <c r="J5288">
        <v>1</v>
      </c>
      <c r="K5288" t="s">
        <v>32</v>
      </c>
      <c r="L5288">
        <v>0</v>
      </c>
      <c r="M5288" t="s">
        <v>32</v>
      </c>
      <c r="N5288">
        <v>2012</v>
      </c>
      <c r="O5288">
        <v>4032</v>
      </c>
      <c r="P5288">
        <v>7723017</v>
      </c>
      <c r="Q5288">
        <v>1014</v>
      </c>
      <c r="R5288">
        <v>6592347</v>
      </c>
      <c r="S5288">
        <v>22671</v>
      </c>
      <c r="T5288">
        <v>587902</v>
      </c>
      <c r="U5288">
        <v>3019</v>
      </c>
      <c r="V5288">
        <v>1130671</v>
      </c>
      <c r="W5288">
        <v>7.3</v>
      </c>
      <c r="X5288">
        <v>12.3</v>
      </c>
      <c r="Y5288">
        <v>8.1999999999999993</v>
      </c>
      <c r="Z5288">
        <v>14.6</v>
      </c>
      <c r="AA5288">
        <v>8</v>
      </c>
      <c r="AB5288">
        <v>12</v>
      </c>
      <c r="AC5288">
        <v>8.5</v>
      </c>
      <c r="AD5288">
        <v>6.1</v>
      </c>
    </row>
    <row r="5289" spans="1:30" x14ac:dyDescent="0.45">
      <c r="A5289" t="s">
        <v>344</v>
      </c>
      <c r="B5289">
        <v>39740</v>
      </c>
      <c r="C5289" t="s">
        <v>759</v>
      </c>
      <c r="E5289" t="s">
        <v>43</v>
      </c>
      <c r="F5289" t="s">
        <v>44</v>
      </c>
      <c r="G5289" t="s">
        <v>45</v>
      </c>
      <c r="H5289">
        <v>1</v>
      </c>
      <c r="I5289" t="s">
        <v>32</v>
      </c>
      <c r="J5289">
        <v>1</v>
      </c>
      <c r="K5289" t="s">
        <v>32</v>
      </c>
      <c r="L5289">
        <v>0</v>
      </c>
      <c r="M5289" t="s">
        <v>32</v>
      </c>
      <c r="N5289">
        <v>2012</v>
      </c>
      <c r="O5289">
        <v>1159</v>
      </c>
      <c r="P5289">
        <v>715384</v>
      </c>
      <c r="Q5289">
        <v>181</v>
      </c>
      <c r="R5289">
        <v>616346</v>
      </c>
      <c r="S5289">
        <v>4164</v>
      </c>
      <c r="T5289">
        <v>162676</v>
      </c>
      <c r="U5289">
        <v>978</v>
      </c>
      <c r="V5289">
        <v>99038</v>
      </c>
      <c r="W5289">
        <v>14.2</v>
      </c>
      <c r="X5289">
        <v>9.3000000000000007</v>
      </c>
      <c r="Y5289">
        <v>21.3</v>
      </c>
      <c r="Z5289">
        <v>7.9</v>
      </c>
      <c r="AA5289">
        <v>8.8000000000000007</v>
      </c>
      <c r="AB5289">
        <v>9.5</v>
      </c>
      <c r="AC5289">
        <v>15.2</v>
      </c>
      <c r="AD5289">
        <v>30.2</v>
      </c>
    </row>
    <row r="5290" spans="1:30" x14ac:dyDescent="0.45">
      <c r="A5290" t="s">
        <v>344</v>
      </c>
      <c r="B5290">
        <v>39740</v>
      </c>
      <c r="C5290" t="s">
        <v>759</v>
      </c>
      <c r="E5290">
        <v>51</v>
      </c>
      <c r="F5290" t="s">
        <v>46</v>
      </c>
      <c r="H5290">
        <v>1</v>
      </c>
      <c r="I5290" t="s">
        <v>32</v>
      </c>
      <c r="J5290">
        <v>1</v>
      </c>
      <c r="K5290" t="s">
        <v>32</v>
      </c>
      <c r="L5290">
        <v>0</v>
      </c>
      <c r="M5290" t="s">
        <v>32</v>
      </c>
      <c r="N5290">
        <v>2012</v>
      </c>
      <c r="O5290">
        <v>250</v>
      </c>
      <c r="P5290">
        <v>307298</v>
      </c>
      <c r="Q5290">
        <v>67</v>
      </c>
      <c r="R5290">
        <v>303799</v>
      </c>
      <c r="S5290">
        <v>1422</v>
      </c>
      <c r="T5290">
        <v>67400</v>
      </c>
      <c r="U5290">
        <v>183</v>
      </c>
      <c r="V5290">
        <v>3499</v>
      </c>
      <c r="W5290">
        <v>16.8</v>
      </c>
      <c r="X5290">
        <v>3.8</v>
      </c>
      <c r="Y5290">
        <v>22.4</v>
      </c>
      <c r="Z5290">
        <v>4</v>
      </c>
      <c r="AA5290">
        <v>4.5</v>
      </c>
      <c r="AB5290">
        <v>5.8</v>
      </c>
      <c r="AC5290">
        <v>22.3</v>
      </c>
      <c r="AD5290">
        <v>18.2</v>
      </c>
    </row>
    <row r="5291" spans="1:30" x14ac:dyDescent="0.45">
      <c r="A5291" t="s">
        <v>344</v>
      </c>
      <c r="B5291">
        <v>39740</v>
      </c>
      <c r="C5291" t="s">
        <v>759</v>
      </c>
      <c r="E5291">
        <v>52</v>
      </c>
      <c r="F5291" t="s">
        <v>47</v>
      </c>
      <c r="G5291" t="s">
        <v>48</v>
      </c>
      <c r="H5291">
        <v>1</v>
      </c>
      <c r="I5291" t="s">
        <v>32</v>
      </c>
      <c r="J5291">
        <v>1</v>
      </c>
      <c r="K5291" t="s">
        <v>32</v>
      </c>
      <c r="L5291">
        <v>0</v>
      </c>
      <c r="M5291" t="s">
        <v>32</v>
      </c>
      <c r="N5291">
        <v>2012</v>
      </c>
      <c r="O5291">
        <v>909</v>
      </c>
      <c r="P5291">
        <v>1834645</v>
      </c>
      <c r="Q5291">
        <v>253</v>
      </c>
      <c r="R5291">
        <v>1754633</v>
      </c>
      <c r="S5291">
        <v>6226</v>
      </c>
      <c r="T5291">
        <v>352334</v>
      </c>
      <c r="U5291">
        <v>656</v>
      </c>
      <c r="V5291">
        <v>80012</v>
      </c>
      <c r="W5291">
        <v>21.6</v>
      </c>
      <c r="X5291">
        <v>5.2</v>
      </c>
      <c r="Y5291">
        <v>25.2</v>
      </c>
      <c r="Z5291">
        <v>6</v>
      </c>
      <c r="AA5291">
        <v>10</v>
      </c>
      <c r="AB5291">
        <v>9.9</v>
      </c>
      <c r="AC5291">
        <v>25.2</v>
      </c>
      <c r="AD5291">
        <v>22.4</v>
      </c>
    </row>
    <row r="5292" spans="1:30" x14ac:dyDescent="0.45">
      <c r="A5292" t="s">
        <v>344</v>
      </c>
      <c r="B5292">
        <v>39740</v>
      </c>
      <c r="C5292" t="s">
        <v>759</v>
      </c>
      <c r="E5292">
        <v>53</v>
      </c>
      <c r="F5292" t="s">
        <v>49</v>
      </c>
      <c r="H5292">
        <v>1</v>
      </c>
      <c r="I5292" t="s">
        <v>32</v>
      </c>
      <c r="J5292">
        <v>1</v>
      </c>
      <c r="K5292" t="s">
        <v>32</v>
      </c>
      <c r="L5292">
        <v>0</v>
      </c>
      <c r="M5292" t="s">
        <v>32</v>
      </c>
      <c r="N5292">
        <v>2012</v>
      </c>
      <c r="O5292">
        <v>2499</v>
      </c>
      <c r="P5292">
        <v>328906</v>
      </c>
      <c r="Q5292">
        <v>178</v>
      </c>
      <c r="R5292">
        <v>151766</v>
      </c>
      <c r="S5292">
        <v>730</v>
      </c>
      <c r="T5292">
        <v>26346</v>
      </c>
      <c r="U5292">
        <v>2321</v>
      </c>
      <c r="V5292">
        <v>177140</v>
      </c>
      <c r="W5292">
        <v>19.2</v>
      </c>
      <c r="X5292">
        <v>22</v>
      </c>
      <c r="Y5292">
        <v>45.5</v>
      </c>
      <c r="Z5292">
        <v>11.1</v>
      </c>
      <c r="AA5292">
        <v>17.5</v>
      </c>
      <c r="AB5292">
        <v>13.1</v>
      </c>
      <c r="AC5292">
        <v>18.5</v>
      </c>
      <c r="AD5292">
        <v>37.1</v>
      </c>
    </row>
    <row r="5293" spans="1:30" x14ac:dyDescent="0.45">
      <c r="A5293" t="s">
        <v>344</v>
      </c>
      <c r="B5293">
        <v>39740</v>
      </c>
      <c r="C5293" t="s">
        <v>759</v>
      </c>
      <c r="E5293">
        <v>54</v>
      </c>
      <c r="F5293" t="s">
        <v>50</v>
      </c>
      <c r="H5293">
        <v>1</v>
      </c>
      <c r="I5293" t="s">
        <v>32</v>
      </c>
      <c r="J5293">
        <v>1</v>
      </c>
      <c r="K5293" t="s">
        <v>32</v>
      </c>
      <c r="L5293">
        <v>0</v>
      </c>
      <c r="M5293" t="s">
        <v>32</v>
      </c>
      <c r="N5293">
        <v>2012</v>
      </c>
      <c r="O5293">
        <v>3310</v>
      </c>
      <c r="P5293">
        <v>1107451</v>
      </c>
      <c r="Q5293">
        <v>645</v>
      </c>
      <c r="R5293">
        <v>989826</v>
      </c>
      <c r="S5293">
        <v>5825</v>
      </c>
      <c r="T5293">
        <v>388392</v>
      </c>
      <c r="U5293">
        <v>2665</v>
      </c>
      <c r="V5293">
        <v>117625</v>
      </c>
      <c r="W5293">
        <v>9.6999999999999993</v>
      </c>
      <c r="X5293">
        <v>8.4</v>
      </c>
      <c r="Y5293">
        <v>15.6</v>
      </c>
      <c r="Z5293">
        <v>8.6</v>
      </c>
      <c r="AA5293">
        <v>11.2</v>
      </c>
      <c r="AB5293">
        <v>9</v>
      </c>
      <c r="AC5293">
        <v>10.199999999999999</v>
      </c>
      <c r="AD5293">
        <v>21.6</v>
      </c>
    </row>
    <row r="5294" spans="1:30" x14ac:dyDescent="0.45">
      <c r="A5294" t="s">
        <v>344</v>
      </c>
      <c r="B5294">
        <v>39740</v>
      </c>
      <c r="C5294" t="s">
        <v>759</v>
      </c>
      <c r="E5294">
        <v>55</v>
      </c>
      <c r="F5294" t="s">
        <v>59</v>
      </c>
      <c r="H5294">
        <v>1</v>
      </c>
      <c r="I5294" t="s">
        <v>32</v>
      </c>
      <c r="J5294">
        <v>1</v>
      </c>
      <c r="K5294" t="s">
        <v>32</v>
      </c>
      <c r="L5294">
        <v>0</v>
      </c>
      <c r="M5294" t="s">
        <v>32</v>
      </c>
      <c r="N5294">
        <v>2012</v>
      </c>
      <c r="O5294">
        <v>30</v>
      </c>
      <c r="P5294">
        <v>377577</v>
      </c>
      <c r="Q5294">
        <v>30</v>
      </c>
      <c r="R5294">
        <v>377577</v>
      </c>
      <c r="S5294">
        <v>4128</v>
      </c>
      <c r="T5294">
        <v>401089</v>
      </c>
      <c r="U5294">
        <v>0</v>
      </c>
      <c r="V5294">
        <v>0</v>
      </c>
      <c r="W5294">
        <v>0</v>
      </c>
      <c r="X5294">
        <v>2.2000000000000002</v>
      </c>
      <c r="Y5294">
        <v>0</v>
      </c>
      <c r="Z5294">
        <v>2.2000000000000002</v>
      </c>
      <c r="AA5294">
        <v>2.9</v>
      </c>
      <c r="AB5294">
        <v>2.4</v>
      </c>
      <c r="AC5294">
        <v>0</v>
      </c>
      <c r="AD5294">
        <v>0</v>
      </c>
    </row>
    <row r="5295" spans="1:30" x14ac:dyDescent="0.45">
      <c r="A5295" t="s">
        <v>344</v>
      </c>
      <c r="B5295">
        <v>39740</v>
      </c>
      <c r="C5295" t="s">
        <v>759</v>
      </c>
      <c r="E5295">
        <v>56</v>
      </c>
      <c r="F5295" t="s">
        <v>51</v>
      </c>
      <c r="H5295">
        <v>1</v>
      </c>
      <c r="I5295" t="s">
        <v>32</v>
      </c>
      <c r="J5295">
        <v>1</v>
      </c>
      <c r="K5295" t="s">
        <v>32</v>
      </c>
      <c r="L5295">
        <v>0</v>
      </c>
      <c r="M5295" t="s">
        <v>32</v>
      </c>
      <c r="N5295">
        <v>2012</v>
      </c>
      <c r="O5295">
        <v>2271</v>
      </c>
      <c r="P5295">
        <v>499383</v>
      </c>
      <c r="Q5295">
        <v>556</v>
      </c>
      <c r="R5295">
        <v>462415</v>
      </c>
      <c r="S5295">
        <v>6769</v>
      </c>
      <c r="T5295">
        <v>192379</v>
      </c>
      <c r="U5295">
        <v>1714</v>
      </c>
      <c r="V5295">
        <v>36968</v>
      </c>
      <c r="W5295">
        <v>10.1</v>
      </c>
      <c r="X5295">
        <v>7</v>
      </c>
      <c r="Y5295">
        <v>25</v>
      </c>
      <c r="Z5295">
        <v>8.5</v>
      </c>
      <c r="AA5295">
        <v>7.5</v>
      </c>
      <c r="AB5295">
        <v>7.3</v>
      </c>
      <c r="AC5295">
        <v>12</v>
      </c>
      <c r="AD5295">
        <v>26.4</v>
      </c>
    </row>
    <row r="5296" spans="1:30" x14ac:dyDescent="0.45">
      <c r="A5296" t="s">
        <v>344</v>
      </c>
      <c r="B5296">
        <v>39740</v>
      </c>
      <c r="C5296" t="s">
        <v>759</v>
      </c>
      <c r="E5296">
        <v>61</v>
      </c>
      <c r="F5296" t="s">
        <v>52</v>
      </c>
      <c r="H5296">
        <v>1</v>
      </c>
      <c r="I5296" t="s">
        <v>32</v>
      </c>
      <c r="J5296">
        <v>1</v>
      </c>
      <c r="K5296" t="s">
        <v>32</v>
      </c>
      <c r="L5296">
        <v>0</v>
      </c>
      <c r="M5296" t="s">
        <v>32</v>
      </c>
      <c r="N5296">
        <v>2012</v>
      </c>
      <c r="O5296">
        <v>789</v>
      </c>
      <c r="P5296">
        <v>174629</v>
      </c>
      <c r="Q5296">
        <v>40</v>
      </c>
      <c r="R5296">
        <v>167317</v>
      </c>
      <c r="S5296">
        <v>2621</v>
      </c>
      <c r="T5296">
        <v>73627</v>
      </c>
      <c r="U5296">
        <v>749</v>
      </c>
      <c r="V5296">
        <v>7312</v>
      </c>
      <c r="W5296">
        <v>24.6</v>
      </c>
      <c r="X5296">
        <v>4.3</v>
      </c>
      <c r="Y5296">
        <v>0</v>
      </c>
      <c r="Z5296">
        <v>4.4000000000000004</v>
      </c>
      <c r="AA5296">
        <v>4.5999999999999996</v>
      </c>
      <c r="AB5296">
        <v>4.7</v>
      </c>
      <c r="AC5296">
        <v>24.7</v>
      </c>
      <c r="AD5296">
        <v>33.299999999999997</v>
      </c>
    </row>
    <row r="5297" spans="1:30" x14ac:dyDescent="0.45">
      <c r="A5297" t="s">
        <v>344</v>
      </c>
      <c r="B5297">
        <v>39740</v>
      </c>
      <c r="C5297" t="s">
        <v>759</v>
      </c>
      <c r="E5297">
        <v>62</v>
      </c>
      <c r="F5297" t="s">
        <v>53</v>
      </c>
      <c r="H5297">
        <v>1</v>
      </c>
      <c r="I5297" t="s">
        <v>32</v>
      </c>
      <c r="J5297">
        <v>1</v>
      </c>
      <c r="K5297" t="s">
        <v>32</v>
      </c>
      <c r="L5297">
        <v>0</v>
      </c>
      <c r="M5297" t="s">
        <v>32</v>
      </c>
      <c r="N5297">
        <v>2012</v>
      </c>
      <c r="O5297">
        <v>3069</v>
      </c>
      <c r="P5297">
        <v>2594823</v>
      </c>
      <c r="Q5297">
        <v>767</v>
      </c>
      <c r="R5297">
        <v>2517088</v>
      </c>
      <c r="S5297">
        <v>25162</v>
      </c>
      <c r="T5297">
        <v>980893</v>
      </c>
      <c r="U5297">
        <v>2302</v>
      </c>
      <c r="V5297">
        <v>77735</v>
      </c>
      <c r="W5297">
        <v>7.6</v>
      </c>
      <c r="X5297">
        <v>9.6999999999999993</v>
      </c>
      <c r="Y5297">
        <v>23.1</v>
      </c>
      <c r="Z5297">
        <v>10.7</v>
      </c>
      <c r="AA5297">
        <v>12.3</v>
      </c>
      <c r="AB5297">
        <v>9</v>
      </c>
      <c r="AC5297">
        <v>5.8</v>
      </c>
      <c r="AD5297">
        <v>39.6</v>
      </c>
    </row>
    <row r="5298" spans="1:30" x14ac:dyDescent="0.45">
      <c r="A5298" t="s">
        <v>344</v>
      </c>
      <c r="B5298">
        <v>39740</v>
      </c>
      <c r="C5298" t="s">
        <v>759</v>
      </c>
      <c r="E5298">
        <v>71</v>
      </c>
      <c r="F5298" t="s">
        <v>54</v>
      </c>
      <c r="H5298">
        <v>1</v>
      </c>
      <c r="I5298" t="s">
        <v>32</v>
      </c>
      <c r="J5298">
        <v>1</v>
      </c>
      <c r="K5298" t="s">
        <v>32</v>
      </c>
      <c r="L5298">
        <v>0</v>
      </c>
      <c r="M5298" t="s">
        <v>32</v>
      </c>
      <c r="N5298">
        <v>2012</v>
      </c>
      <c r="O5298">
        <v>1315</v>
      </c>
      <c r="P5298">
        <v>111718</v>
      </c>
      <c r="Q5298">
        <v>167</v>
      </c>
      <c r="R5298">
        <v>88335</v>
      </c>
      <c r="S5298">
        <v>1659</v>
      </c>
      <c r="T5298">
        <v>27408</v>
      </c>
      <c r="U5298">
        <v>1149</v>
      </c>
      <c r="V5298">
        <v>23383</v>
      </c>
      <c r="W5298">
        <v>9.8000000000000007</v>
      </c>
      <c r="X5298">
        <v>9.1999999999999993</v>
      </c>
      <c r="Y5298">
        <v>27.3</v>
      </c>
      <c r="Z5298">
        <v>10.199999999999999</v>
      </c>
      <c r="AA5298">
        <v>11.8</v>
      </c>
      <c r="AB5298">
        <v>8</v>
      </c>
      <c r="AC5298">
        <v>10</v>
      </c>
      <c r="AD5298">
        <v>18.8</v>
      </c>
    </row>
    <row r="5299" spans="1:30" x14ac:dyDescent="0.45">
      <c r="A5299" t="s">
        <v>344</v>
      </c>
      <c r="B5299">
        <v>39740</v>
      </c>
      <c r="C5299" t="s">
        <v>759</v>
      </c>
      <c r="E5299">
        <v>72</v>
      </c>
      <c r="F5299" t="s">
        <v>55</v>
      </c>
      <c r="H5299">
        <v>1</v>
      </c>
      <c r="I5299" t="s">
        <v>32</v>
      </c>
      <c r="J5299">
        <v>1</v>
      </c>
      <c r="K5299" t="s">
        <v>32</v>
      </c>
      <c r="L5299">
        <v>0</v>
      </c>
      <c r="M5299" t="s">
        <v>32</v>
      </c>
      <c r="N5299">
        <v>2012</v>
      </c>
      <c r="O5299">
        <v>967</v>
      </c>
      <c r="P5299">
        <v>520483</v>
      </c>
      <c r="Q5299">
        <v>672</v>
      </c>
      <c r="R5299">
        <v>507169</v>
      </c>
      <c r="S5299">
        <v>12155</v>
      </c>
      <c r="T5299">
        <v>144213</v>
      </c>
      <c r="U5299">
        <v>295</v>
      </c>
      <c r="V5299">
        <v>13315</v>
      </c>
      <c r="W5299">
        <v>24.3</v>
      </c>
      <c r="X5299">
        <v>23.1</v>
      </c>
      <c r="Y5299">
        <v>30.6</v>
      </c>
      <c r="Z5299">
        <v>24.8</v>
      </c>
      <c r="AA5299">
        <v>27.4</v>
      </c>
      <c r="AB5299">
        <v>21.4</v>
      </c>
      <c r="AC5299">
        <v>23.7</v>
      </c>
      <c r="AD5299">
        <v>23.1</v>
      </c>
    </row>
    <row r="5300" spans="1:30" x14ac:dyDescent="0.45">
      <c r="A5300" t="s">
        <v>344</v>
      </c>
      <c r="B5300">
        <v>39740</v>
      </c>
      <c r="C5300" t="s">
        <v>759</v>
      </c>
      <c r="E5300">
        <v>81</v>
      </c>
      <c r="F5300" t="s">
        <v>56</v>
      </c>
      <c r="G5300" t="s">
        <v>57</v>
      </c>
      <c r="H5300">
        <v>1</v>
      </c>
      <c r="I5300" t="s">
        <v>32</v>
      </c>
      <c r="J5300">
        <v>1</v>
      </c>
      <c r="K5300" t="s">
        <v>32</v>
      </c>
      <c r="L5300">
        <v>0</v>
      </c>
      <c r="M5300" t="s">
        <v>32</v>
      </c>
      <c r="N5300">
        <v>2012</v>
      </c>
      <c r="O5300">
        <v>3927</v>
      </c>
      <c r="P5300">
        <v>369588</v>
      </c>
      <c r="Q5300">
        <v>539</v>
      </c>
      <c r="R5300">
        <v>247824</v>
      </c>
      <c r="S5300">
        <v>3255</v>
      </c>
      <c r="T5300">
        <v>79049</v>
      </c>
      <c r="U5300">
        <v>3388</v>
      </c>
      <c r="V5300">
        <v>121764</v>
      </c>
      <c r="W5300">
        <v>5.6</v>
      </c>
      <c r="X5300">
        <v>12.3</v>
      </c>
      <c r="Y5300">
        <v>17.600000000000001</v>
      </c>
      <c r="Z5300">
        <v>16.100000000000001</v>
      </c>
      <c r="AA5300">
        <v>18.899999999999999</v>
      </c>
      <c r="AB5300">
        <v>17.899999999999999</v>
      </c>
      <c r="AC5300">
        <v>5</v>
      </c>
      <c r="AD5300">
        <v>18.2</v>
      </c>
    </row>
    <row r="5301" spans="1:30" x14ac:dyDescent="0.45">
      <c r="A5301" t="s">
        <v>345</v>
      </c>
      <c r="B5301">
        <v>39820</v>
      </c>
      <c r="C5301" t="s">
        <v>760</v>
      </c>
      <c r="E5301">
        <v>0</v>
      </c>
      <c r="F5301" t="s">
        <v>31</v>
      </c>
      <c r="H5301">
        <v>1</v>
      </c>
      <c r="I5301" t="s">
        <v>32</v>
      </c>
      <c r="J5301">
        <v>1</v>
      </c>
      <c r="K5301" t="s">
        <v>32</v>
      </c>
      <c r="L5301">
        <v>0</v>
      </c>
      <c r="M5301" t="s">
        <v>32</v>
      </c>
      <c r="N5301">
        <v>2012</v>
      </c>
      <c r="O5301">
        <v>13342</v>
      </c>
      <c r="P5301">
        <v>8978979</v>
      </c>
      <c r="Q5301">
        <v>3711</v>
      </c>
      <c r="R5301">
        <v>8493046</v>
      </c>
      <c r="S5301">
        <v>45868</v>
      </c>
      <c r="T5301">
        <v>1697185</v>
      </c>
      <c r="U5301">
        <v>9632</v>
      </c>
      <c r="V5301">
        <v>485933</v>
      </c>
      <c r="W5301">
        <v>4.0999999999999996</v>
      </c>
      <c r="X5301">
        <v>10.199999999999999</v>
      </c>
      <c r="Y5301">
        <v>8.6</v>
      </c>
      <c r="Z5301">
        <v>11.4</v>
      </c>
      <c r="AA5301">
        <v>10.199999999999999</v>
      </c>
      <c r="AB5301">
        <v>11.5</v>
      </c>
      <c r="AC5301">
        <v>4.5999999999999996</v>
      </c>
      <c r="AD5301">
        <v>10.5</v>
      </c>
    </row>
    <row r="5302" spans="1:30" x14ac:dyDescent="0.45">
      <c r="A5302" t="s">
        <v>345</v>
      </c>
      <c r="B5302">
        <v>39820</v>
      </c>
      <c r="C5302" t="s">
        <v>760</v>
      </c>
      <c r="E5302">
        <v>11</v>
      </c>
      <c r="F5302" t="s">
        <v>33</v>
      </c>
      <c r="G5302" t="s">
        <v>34</v>
      </c>
      <c r="H5302">
        <v>1</v>
      </c>
      <c r="I5302" t="s">
        <v>32</v>
      </c>
      <c r="J5302">
        <v>1</v>
      </c>
      <c r="K5302" t="s">
        <v>32</v>
      </c>
      <c r="L5302">
        <v>0</v>
      </c>
      <c r="M5302" t="s">
        <v>32</v>
      </c>
      <c r="N5302">
        <v>2012</v>
      </c>
      <c r="O5302">
        <v>302</v>
      </c>
      <c r="P5302">
        <v>118160</v>
      </c>
      <c r="Q5302">
        <v>55</v>
      </c>
      <c r="R5302">
        <v>100647</v>
      </c>
      <c r="S5302">
        <v>264</v>
      </c>
      <c r="T5302">
        <v>17188</v>
      </c>
      <c r="U5302">
        <v>247</v>
      </c>
      <c r="W5302">
        <v>32.200000000000003</v>
      </c>
      <c r="X5302">
        <v>19.600000000000001</v>
      </c>
      <c r="Y5302">
        <v>57.4</v>
      </c>
      <c r="Z5302">
        <v>20.399999999999999</v>
      </c>
      <c r="AA5302">
        <v>27.2</v>
      </c>
      <c r="AB5302">
        <v>16.899999999999999</v>
      </c>
      <c r="AC5302">
        <v>36.799999999999997</v>
      </c>
    </row>
    <row r="5303" spans="1:30" x14ac:dyDescent="0.45">
      <c r="A5303" t="s">
        <v>345</v>
      </c>
      <c r="B5303">
        <v>39820</v>
      </c>
      <c r="C5303" t="s">
        <v>760</v>
      </c>
      <c r="E5303">
        <v>23</v>
      </c>
      <c r="F5303" t="s">
        <v>37</v>
      </c>
      <c r="H5303">
        <v>1</v>
      </c>
      <c r="I5303" t="s">
        <v>32</v>
      </c>
      <c r="J5303">
        <v>1</v>
      </c>
      <c r="K5303" t="s">
        <v>32</v>
      </c>
      <c r="L5303">
        <v>0</v>
      </c>
      <c r="M5303" t="s">
        <v>32</v>
      </c>
      <c r="N5303">
        <v>2012</v>
      </c>
      <c r="O5303">
        <v>1750</v>
      </c>
      <c r="P5303">
        <v>420192</v>
      </c>
      <c r="Q5303">
        <v>607</v>
      </c>
      <c r="R5303">
        <v>358872</v>
      </c>
      <c r="S5303">
        <v>2199</v>
      </c>
      <c r="T5303">
        <v>89426</v>
      </c>
      <c r="U5303">
        <v>1144</v>
      </c>
      <c r="V5303">
        <v>61320</v>
      </c>
      <c r="W5303">
        <v>10.4</v>
      </c>
      <c r="X5303">
        <v>16.100000000000001</v>
      </c>
      <c r="Y5303">
        <v>27.2</v>
      </c>
      <c r="Z5303">
        <v>20.6</v>
      </c>
      <c r="AA5303">
        <v>27</v>
      </c>
      <c r="AB5303">
        <v>33.700000000000003</v>
      </c>
      <c r="AC5303">
        <v>12.9</v>
      </c>
      <c r="AD5303">
        <v>38.4</v>
      </c>
    </row>
    <row r="5304" spans="1:30" x14ac:dyDescent="0.45">
      <c r="A5304" t="s">
        <v>345</v>
      </c>
      <c r="B5304">
        <v>39820</v>
      </c>
      <c r="C5304" t="s">
        <v>760</v>
      </c>
      <c r="E5304" t="s">
        <v>38</v>
      </c>
      <c r="F5304" t="s">
        <v>39</v>
      </c>
      <c r="H5304">
        <v>1</v>
      </c>
      <c r="I5304" t="s">
        <v>32</v>
      </c>
      <c r="J5304">
        <v>1</v>
      </c>
      <c r="K5304" t="s">
        <v>32</v>
      </c>
      <c r="L5304">
        <v>0</v>
      </c>
      <c r="M5304" t="s">
        <v>32</v>
      </c>
      <c r="N5304">
        <v>2012</v>
      </c>
      <c r="O5304">
        <v>291</v>
      </c>
      <c r="P5304">
        <v>678100</v>
      </c>
      <c r="Q5304">
        <v>129</v>
      </c>
      <c r="R5304">
        <v>669499</v>
      </c>
      <c r="S5304">
        <v>2508</v>
      </c>
      <c r="T5304">
        <v>130508</v>
      </c>
      <c r="U5304">
        <v>163</v>
      </c>
      <c r="W5304">
        <v>31.5</v>
      </c>
      <c r="X5304">
        <v>36.799999999999997</v>
      </c>
      <c r="Y5304">
        <v>27.4</v>
      </c>
      <c r="Z5304">
        <v>38.9</v>
      </c>
      <c r="AA5304">
        <v>39.200000000000003</v>
      </c>
      <c r="AB5304">
        <v>44.5</v>
      </c>
      <c r="AC5304">
        <v>41.4</v>
      </c>
    </row>
    <row r="5305" spans="1:30" x14ac:dyDescent="0.45">
      <c r="A5305" t="s">
        <v>345</v>
      </c>
      <c r="B5305">
        <v>39820</v>
      </c>
      <c r="C5305" t="s">
        <v>760</v>
      </c>
      <c r="E5305">
        <v>42</v>
      </c>
      <c r="F5305" t="s">
        <v>40</v>
      </c>
      <c r="H5305">
        <v>1</v>
      </c>
      <c r="I5305" t="s">
        <v>32</v>
      </c>
      <c r="J5305">
        <v>1</v>
      </c>
      <c r="K5305" t="s">
        <v>32</v>
      </c>
      <c r="L5305">
        <v>0</v>
      </c>
      <c r="M5305" t="s">
        <v>32</v>
      </c>
      <c r="N5305">
        <v>2012</v>
      </c>
      <c r="O5305">
        <v>400</v>
      </c>
      <c r="P5305">
        <v>1184423</v>
      </c>
      <c r="Q5305">
        <v>291</v>
      </c>
      <c r="R5305">
        <v>1177791</v>
      </c>
      <c r="S5305">
        <v>3047</v>
      </c>
      <c r="T5305">
        <v>121641</v>
      </c>
      <c r="U5305">
        <v>109</v>
      </c>
      <c r="V5305">
        <v>6631</v>
      </c>
      <c r="W5305">
        <v>22.6</v>
      </c>
      <c r="X5305">
        <v>46</v>
      </c>
      <c r="Y5305">
        <v>25.2</v>
      </c>
      <c r="Z5305">
        <v>48.2</v>
      </c>
      <c r="AA5305">
        <v>64.599999999999994</v>
      </c>
      <c r="AB5305">
        <v>66.2</v>
      </c>
      <c r="AC5305">
        <v>36.200000000000003</v>
      </c>
      <c r="AD5305">
        <v>33.9</v>
      </c>
    </row>
    <row r="5306" spans="1:30" x14ac:dyDescent="0.45">
      <c r="A5306" t="s">
        <v>345</v>
      </c>
      <c r="B5306">
        <v>39820</v>
      </c>
      <c r="C5306" t="s">
        <v>760</v>
      </c>
      <c r="E5306" t="s">
        <v>41</v>
      </c>
      <c r="F5306" t="s">
        <v>42</v>
      </c>
      <c r="H5306">
        <v>1</v>
      </c>
      <c r="I5306" t="s">
        <v>32</v>
      </c>
      <c r="J5306">
        <v>1</v>
      </c>
      <c r="K5306" t="s">
        <v>32</v>
      </c>
      <c r="L5306">
        <v>0</v>
      </c>
      <c r="M5306" t="s">
        <v>32</v>
      </c>
      <c r="N5306">
        <v>2012</v>
      </c>
      <c r="O5306">
        <v>1490</v>
      </c>
      <c r="P5306">
        <v>2645082</v>
      </c>
      <c r="Q5306">
        <v>601</v>
      </c>
      <c r="R5306">
        <v>2620896</v>
      </c>
      <c r="S5306">
        <v>10946</v>
      </c>
      <c r="T5306">
        <v>281272</v>
      </c>
      <c r="U5306">
        <v>889</v>
      </c>
      <c r="V5306">
        <v>24186</v>
      </c>
      <c r="W5306">
        <v>9.3000000000000007</v>
      </c>
      <c r="X5306">
        <v>18</v>
      </c>
      <c r="Y5306">
        <v>23.1</v>
      </c>
      <c r="Z5306">
        <v>18.8</v>
      </c>
      <c r="AA5306">
        <v>22.2</v>
      </c>
      <c r="AB5306">
        <v>24.8</v>
      </c>
      <c r="AC5306">
        <v>7.1</v>
      </c>
      <c r="AD5306">
        <v>28.5</v>
      </c>
    </row>
    <row r="5307" spans="1:30" x14ac:dyDescent="0.45">
      <c r="A5307" t="s">
        <v>345</v>
      </c>
      <c r="B5307">
        <v>39820</v>
      </c>
      <c r="C5307" t="s">
        <v>760</v>
      </c>
      <c r="E5307" t="s">
        <v>43</v>
      </c>
      <c r="F5307" t="s">
        <v>44</v>
      </c>
      <c r="G5307" t="s">
        <v>45</v>
      </c>
      <c r="H5307">
        <v>1</v>
      </c>
      <c r="I5307" t="s">
        <v>32</v>
      </c>
      <c r="J5307">
        <v>1</v>
      </c>
      <c r="K5307" t="s">
        <v>32</v>
      </c>
      <c r="L5307">
        <v>0</v>
      </c>
      <c r="M5307" t="s">
        <v>32</v>
      </c>
      <c r="N5307">
        <v>2012</v>
      </c>
      <c r="O5307">
        <v>691</v>
      </c>
      <c r="P5307">
        <v>208548</v>
      </c>
      <c r="Q5307">
        <v>98</v>
      </c>
      <c r="R5307">
        <v>147746</v>
      </c>
      <c r="S5307">
        <v>1167</v>
      </c>
      <c r="T5307">
        <v>44219</v>
      </c>
      <c r="U5307">
        <v>593</v>
      </c>
      <c r="V5307">
        <v>60802</v>
      </c>
      <c r="W5307">
        <v>21.3</v>
      </c>
      <c r="X5307">
        <v>17.8</v>
      </c>
      <c r="Y5307">
        <v>36.5</v>
      </c>
      <c r="Z5307">
        <v>22.3</v>
      </c>
      <c r="AA5307">
        <v>27.6</v>
      </c>
      <c r="AB5307">
        <v>29.3</v>
      </c>
      <c r="AC5307">
        <v>22.7</v>
      </c>
      <c r="AD5307">
        <v>35.700000000000003</v>
      </c>
    </row>
    <row r="5308" spans="1:30" x14ac:dyDescent="0.45">
      <c r="A5308" t="s">
        <v>345</v>
      </c>
      <c r="B5308">
        <v>39820</v>
      </c>
      <c r="C5308" t="s">
        <v>760</v>
      </c>
      <c r="E5308">
        <v>51</v>
      </c>
      <c r="F5308" t="s">
        <v>46</v>
      </c>
      <c r="H5308">
        <v>1</v>
      </c>
      <c r="I5308" t="s">
        <v>32</v>
      </c>
      <c r="J5308">
        <v>1</v>
      </c>
      <c r="K5308" t="s">
        <v>32</v>
      </c>
      <c r="L5308">
        <v>0</v>
      </c>
      <c r="M5308" t="s">
        <v>32</v>
      </c>
      <c r="N5308">
        <v>2012</v>
      </c>
      <c r="O5308">
        <v>171</v>
      </c>
      <c r="P5308">
        <v>181383</v>
      </c>
      <c r="Q5308">
        <v>87</v>
      </c>
      <c r="R5308">
        <v>172183</v>
      </c>
      <c r="S5308">
        <v>926</v>
      </c>
      <c r="T5308">
        <v>32761</v>
      </c>
      <c r="U5308">
        <v>83</v>
      </c>
      <c r="W5308">
        <v>22.4</v>
      </c>
      <c r="X5308">
        <v>5.8</v>
      </c>
      <c r="Y5308">
        <v>35</v>
      </c>
      <c r="Z5308">
        <v>4.3</v>
      </c>
      <c r="AA5308">
        <v>18.7</v>
      </c>
      <c r="AB5308">
        <v>5.8</v>
      </c>
      <c r="AC5308">
        <v>33.799999999999997</v>
      </c>
    </row>
    <row r="5309" spans="1:30" x14ac:dyDescent="0.45">
      <c r="A5309" t="s">
        <v>345</v>
      </c>
      <c r="B5309">
        <v>39820</v>
      </c>
      <c r="C5309" t="s">
        <v>760</v>
      </c>
      <c r="E5309">
        <v>52</v>
      </c>
      <c r="F5309" t="s">
        <v>47</v>
      </c>
      <c r="G5309" t="s">
        <v>48</v>
      </c>
      <c r="H5309">
        <v>1</v>
      </c>
      <c r="I5309" t="s">
        <v>32</v>
      </c>
      <c r="J5309">
        <v>1</v>
      </c>
      <c r="K5309" t="s">
        <v>32</v>
      </c>
      <c r="L5309">
        <v>0</v>
      </c>
      <c r="M5309" t="s">
        <v>32</v>
      </c>
      <c r="N5309">
        <v>2012</v>
      </c>
      <c r="O5309">
        <v>457</v>
      </c>
      <c r="P5309">
        <v>660762</v>
      </c>
      <c r="Q5309">
        <v>159</v>
      </c>
      <c r="R5309">
        <v>648664</v>
      </c>
      <c r="S5309">
        <v>1841</v>
      </c>
      <c r="T5309">
        <v>85622</v>
      </c>
      <c r="U5309">
        <v>298</v>
      </c>
      <c r="V5309">
        <v>12099</v>
      </c>
      <c r="W5309">
        <v>34.200000000000003</v>
      </c>
      <c r="X5309">
        <v>6.5</v>
      </c>
      <c r="Y5309">
        <v>39.799999999999997</v>
      </c>
      <c r="Z5309">
        <v>6.7</v>
      </c>
      <c r="AA5309">
        <v>12.8</v>
      </c>
      <c r="AB5309">
        <v>7.8</v>
      </c>
      <c r="AC5309">
        <v>35.5</v>
      </c>
      <c r="AD5309">
        <v>45.7</v>
      </c>
    </row>
    <row r="5310" spans="1:30" x14ac:dyDescent="0.45">
      <c r="A5310" t="s">
        <v>345</v>
      </c>
      <c r="B5310">
        <v>39820</v>
      </c>
      <c r="C5310" t="s">
        <v>760</v>
      </c>
      <c r="E5310">
        <v>53</v>
      </c>
      <c r="F5310" t="s">
        <v>49</v>
      </c>
      <c r="H5310">
        <v>1</v>
      </c>
      <c r="I5310" t="s">
        <v>32</v>
      </c>
      <c r="J5310">
        <v>1</v>
      </c>
      <c r="K5310" t="s">
        <v>32</v>
      </c>
      <c r="L5310">
        <v>0</v>
      </c>
      <c r="M5310" t="s">
        <v>32</v>
      </c>
      <c r="N5310">
        <v>2012</v>
      </c>
      <c r="O5310">
        <v>998</v>
      </c>
      <c r="P5310">
        <v>190221</v>
      </c>
      <c r="Q5310">
        <v>249</v>
      </c>
      <c r="R5310">
        <v>112880</v>
      </c>
      <c r="S5310">
        <v>718</v>
      </c>
      <c r="T5310">
        <v>20291</v>
      </c>
      <c r="U5310">
        <v>749</v>
      </c>
      <c r="V5310">
        <v>77341</v>
      </c>
      <c r="W5310">
        <v>13.9</v>
      </c>
      <c r="X5310">
        <v>29.5</v>
      </c>
      <c r="Y5310">
        <v>27</v>
      </c>
      <c r="Z5310">
        <v>31.6</v>
      </c>
      <c r="AA5310">
        <v>27.1</v>
      </c>
      <c r="AB5310">
        <v>27.4</v>
      </c>
      <c r="AC5310">
        <v>20.2</v>
      </c>
      <c r="AD5310">
        <v>40.200000000000003</v>
      </c>
    </row>
    <row r="5311" spans="1:30" x14ac:dyDescent="0.45">
      <c r="A5311" t="s">
        <v>345</v>
      </c>
      <c r="B5311">
        <v>39820</v>
      </c>
      <c r="C5311" t="s">
        <v>760</v>
      </c>
      <c r="E5311">
        <v>54</v>
      </c>
      <c r="F5311" t="s">
        <v>50</v>
      </c>
      <c r="H5311">
        <v>1</v>
      </c>
      <c r="I5311" t="s">
        <v>32</v>
      </c>
      <c r="J5311">
        <v>1</v>
      </c>
      <c r="K5311" t="s">
        <v>32</v>
      </c>
      <c r="L5311">
        <v>0</v>
      </c>
      <c r="M5311" t="s">
        <v>32</v>
      </c>
      <c r="N5311">
        <v>2012</v>
      </c>
      <c r="O5311">
        <v>1811</v>
      </c>
      <c r="P5311">
        <v>311250</v>
      </c>
      <c r="Q5311">
        <v>307</v>
      </c>
      <c r="R5311">
        <v>241524</v>
      </c>
      <c r="S5311">
        <v>2084</v>
      </c>
      <c r="T5311">
        <v>117584</v>
      </c>
      <c r="U5311">
        <v>1504</v>
      </c>
      <c r="V5311">
        <v>69726</v>
      </c>
      <c r="W5311">
        <v>10.4</v>
      </c>
      <c r="X5311">
        <v>27.6</v>
      </c>
      <c r="Y5311">
        <v>25.6</v>
      </c>
      <c r="Z5311">
        <v>36.700000000000003</v>
      </c>
      <c r="AA5311">
        <v>40.200000000000003</v>
      </c>
      <c r="AB5311">
        <v>44.2</v>
      </c>
      <c r="AC5311">
        <v>12.4</v>
      </c>
      <c r="AD5311">
        <v>38.1</v>
      </c>
    </row>
    <row r="5312" spans="1:30" x14ac:dyDescent="0.45">
      <c r="A5312" t="s">
        <v>345</v>
      </c>
      <c r="B5312">
        <v>39820</v>
      </c>
      <c r="C5312" t="s">
        <v>760</v>
      </c>
      <c r="E5312">
        <v>56</v>
      </c>
      <c r="F5312" t="s">
        <v>51</v>
      </c>
      <c r="H5312">
        <v>1</v>
      </c>
      <c r="I5312" t="s">
        <v>32</v>
      </c>
      <c r="J5312">
        <v>1</v>
      </c>
      <c r="K5312" t="s">
        <v>32</v>
      </c>
      <c r="L5312">
        <v>0</v>
      </c>
      <c r="M5312" t="s">
        <v>32</v>
      </c>
      <c r="N5312">
        <v>2012</v>
      </c>
      <c r="O5312">
        <v>765</v>
      </c>
      <c r="P5312">
        <v>241087</v>
      </c>
      <c r="Q5312">
        <v>137</v>
      </c>
      <c r="R5312">
        <v>223620</v>
      </c>
      <c r="S5312">
        <v>2619</v>
      </c>
      <c r="T5312">
        <v>98182</v>
      </c>
      <c r="U5312">
        <v>627</v>
      </c>
      <c r="V5312">
        <v>17467</v>
      </c>
      <c r="W5312">
        <v>17.3</v>
      </c>
      <c r="X5312">
        <v>21</v>
      </c>
      <c r="Y5312">
        <v>43.9</v>
      </c>
      <c r="Z5312">
        <v>22.5</v>
      </c>
      <c r="AA5312">
        <v>24.6</v>
      </c>
      <c r="AB5312">
        <v>35.4</v>
      </c>
      <c r="AC5312">
        <v>15</v>
      </c>
      <c r="AD5312">
        <v>41.3</v>
      </c>
    </row>
    <row r="5313" spans="1:30" x14ac:dyDescent="0.45">
      <c r="A5313" t="s">
        <v>345</v>
      </c>
      <c r="B5313">
        <v>39820</v>
      </c>
      <c r="C5313" t="s">
        <v>760</v>
      </c>
      <c r="E5313">
        <v>61</v>
      </c>
      <c r="F5313" t="s">
        <v>52</v>
      </c>
      <c r="H5313">
        <v>1</v>
      </c>
      <c r="I5313" t="s">
        <v>32</v>
      </c>
      <c r="J5313">
        <v>1</v>
      </c>
      <c r="K5313" t="s">
        <v>32</v>
      </c>
      <c r="L5313">
        <v>0</v>
      </c>
      <c r="M5313" t="s">
        <v>32</v>
      </c>
      <c r="N5313">
        <v>2012</v>
      </c>
      <c r="O5313">
        <v>307</v>
      </c>
      <c r="P5313">
        <v>77128</v>
      </c>
      <c r="Q5313">
        <v>52</v>
      </c>
      <c r="R5313">
        <v>73970</v>
      </c>
      <c r="S5313">
        <v>1685</v>
      </c>
      <c r="T5313">
        <v>35722</v>
      </c>
      <c r="U5313">
        <v>255</v>
      </c>
      <c r="V5313">
        <v>3158</v>
      </c>
      <c r="W5313">
        <v>23.8</v>
      </c>
      <c r="X5313">
        <v>16.899999999999999</v>
      </c>
      <c r="Y5313">
        <v>44.7</v>
      </c>
      <c r="Z5313">
        <v>18.3</v>
      </c>
      <c r="AA5313">
        <v>13</v>
      </c>
      <c r="AB5313">
        <v>17.3</v>
      </c>
      <c r="AC5313">
        <v>26.5</v>
      </c>
      <c r="AD5313">
        <v>47.9</v>
      </c>
    </row>
    <row r="5314" spans="1:30" x14ac:dyDescent="0.45">
      <c r="A5314" t="s">
        <v>345</v>
      </c>
      <c r="B5314">
        <v>39820</v>
      </c>
      <c r="C5314" t="s">
        <v>760</v>
      </c>
      <c r="E5314">
        <v>62</v>
      </c>
      <c r="F5314" t="s">
        <v>53</v>
      </c>
      <c r="H5314">
        <v>1</v>
      </c>
      <c r="I5314" t="s">
        <v>32</v>
      </c>
      <c r="J5314">
        <v>1</v>
      </c>
      <c r="K5314" t="s">
        <v>32</v>
      </c>
      <c r="L5314">
        <v>0</v>
      </c>
      <c r="M5314" t="s">
        <v>32</v>
      </c>
      <c r="N5314">
        <v>2012</v>
      </c>
      <c r="O5314">
        <v>1461</v>
      </c>
      <c r="P5314">
        <v>1244648</v>
      </c>
      <c r="Q5314">
        <v>535</v>
      </c>
      <c r="R5314">
        <v>1200158</v>
      </c>
      <c r="S5314">
        <v>8811</v>
      </c>
      <c r="T5314">
        <v>427093</v>
      </c>
      <c r="U5314">
        <v>927</v>
      </c>
      <c r="V5314">
        <v>44491</v>
      </c>
      <c r="W5314">
        <v>14.5</v>
      </c>
      <c r="X5314">
        <v>10.8</v>
      </c>
      <c r="Y5314">
        <v>24.6</v>
      </c>
      <c r="Z5314">
        <v>11.3</v>
      </c>
      <c r="AA5314">
        <v>11.2</v>
      </c>
      <c r="AB5314">
        <v>18.399999999999999</v>
      </c>
      <c r="AC5314">
        <v>13.6</v>
      </c>
      <c r="AD5314">
        <v>49.7</v>
      </c>
    </row>
    <row r="5315" spans="1:30" x14ac:dyDescent="0.45">
      <c r="A5315" t="s">
        <v>345</v>
      </c>
      <c r="B5315">
        <v>39820</v>
      </c>
      <c r="C5315" t="s">
        <v>760</v>
      </c>
      <c r="E5315">
        <v>71</v>
      </c>
      <c r="F5315" t="s">
        <v>54</v>
      </c>
      <c r="H5315">
        <v>1</v>
      </c>
      <c r="I5315" t="s">
        <v>32</v>
      </c>
      <c r="J5315">
        <v>1</v>
      </c>
      <c r="K5315" t="s">
        <v>32</v>
      </c>
      <c r="L5315">
        <v>0</v>
      </c>
      <c r="M5315" t="s">
        <v>32</v>
      </c>
      <c r="N5315">
        <v>2012</v>
      </c>
      <c r="O5315">
        <v>306</v>
      </c>
      <c r="P5315">
        <v>36079</v>
      </c>
      <c r="Q5315">
        <v>48</v>
      </c>
      <c r="R5315">
        <v>32118</v>
      </c>
      <c r="S5315">
        <v>661</v>
      </c>
      <c r="T5315">
        <v>11989</v>
      </c>
      <c r="U5315">
        <v>258</v>
      </c>
      <c r="V5315">
        <v>3960</v>
      </c>
      <c r="W5315">
        <v>19</v>
      </c>
      <c r="X5315">
        <v>24.3</v>
      </c>
      <c r="Y5315">
        <v>26.8</v>
      </c>
      <c r="Z5315">
        <v>27.1</v>
      </c>
      <c r="AA5315">
        <v>24.9</v>
      </c>
      <c r="AB5315">
        <v>22.3</v>
      </c>
      <c r="AC5315">
        <v>20.9</v>
      </c>
      <c r="AD5315">
        <v>32.299999999999997</v>
      </c>
    </row>
    <row r="5316" spans="1:30" x14ac:dyDescent="0.45">
      <c r="A5316" t="s">
        <v>345</v>
      </c>
      <c r="B5316">
        <v>39820</v>
      </c>
      <c r="C5316" t="s">
        <v>760</v>
      </c>
      <c r="E5316">
        <v>72</v>
      </c>
      <c r="F5316" t="s">
        <v>55</v>
      </c>
      <c r="H5316">
        <v>1</v>
      </c>
      <c r="I5316" t="s">
        <v>32</v>
      </c>
      <c r="J5316">
        <v>1</v>
      </c>
      <c r="K5316" t="s">
        <v>32</v>
      </c>
      <c r="L5316">
        <v>0</v>
      </c>
      <c r="M5316" t="s">
        <v>32</v>
      </c>
      <c r="N5316">
        <v>2012</v>
      </c>
      <c r="O5316">
        <v>325</v>
      </c>
      <c r="P5316">
        <v>348521</v>
      </c>
      <c r="Q5316">
        <v>203</v>
      </c>
      <c r="R5316">
        <v>335496</v>
      </c>
      <c r="S5316">
        <v>4409</v>
      </c>
      <c r="T5316">
        <v>83363</v>
      </c>
      <c r="U5316">
        <v>122</v>
      </c>
      <c r="W5316">
        <v>23.8</v>
      </c>
      <c r="X5316">
        <v>44.4</v>
      </c>
      <c r="Y5316">
        <v>36.4</v>
      </c>
      <c r="Z5316">
        <v>48.6</v>
      </c>
      <c r="AA5316">
        <v>41.6</v>
      </c>
      <c r="AB5316">
        <v>49.8</v>
      </c>
      <c r="AC5316">
        <v>41.5</v>
      </c>
    </row>
    <row r="5317" spans="1:30" x14ac:dyDescent="0.45">
      <c r="A5317" t="s">
        <v>345</v>
      </c>
      <c r="B5317">
        <v>39820</v>
      </c>
      <c r="C5317" t="s">
        <v>760</v>
      </c>
      <c r="E5317">
        <v>81</v>
      </c>
      <c r="F5317" t="s">
        <v>56</v>
      </c>
      <c r="G5317" t="s">
        <v>57</v>
      </c>
      <c r="H5317">
        <v>1</v>
      </c>
      <c r="I5317" t="s">
        <v>32</v>
      </c>
      <c r="J5317">
        <v>1</v>
      </c>
      <c r="K5317" t="s">
        <v>32</v>
      </c>
      <c r="L5317">
        <v>0</v>
      </c>
      <c r="M5317" t="s">
        <v>32</v>
      </c>
      <c r="N5317">
        <v>2012</v>
      </c>
      <c r="O5317">
        <v>1830</v>
      </c>
      <c r="P5317">
        <v>227688</v>
      </c>
      <c r="Q5317">
        <v>176</v>
      </c>
      <c r="R5317">
        <v>171352</v>
      </c>
      <c r="S5317">
        <v>1414</v>
      </c>
      <c r="T5317">
        <v>47469</v>
      </c>
      <c r="U5317">
        <v>1654</v>
      </c>
      <c r="V5317">
        <v>56336</v>
      </c>
      <c r="W5317">
        <v>13.2</v>
      </c>
      <c r="X5317">
        <v>31</v>
      </c>
      <c r="Y5317">
        <v>42.5</v>
      </c>
      <c r="Z5317">
        <v>43.3</v>
      </c>
      <c r="AA5317">
        <v>42.9</v>
      </c>
      <c r="AB5317">
        <v>48.5</v>
      </c>
      <c r="AC5317">
        <v>12</v>
      </c>
      <c r="AD5317">
        <v>22.7</v>
      </c>
    </row>
    <row r="5318" spans="1:30" x14ac:dyDescent="0.45">
      <c r="A5318" t="s">
        <v>346</v>
      </c>
      <c r="B5318">
        <v>39900</v>
      </c>
      <c r="C5318" t="s">
        <v>761</v>
      </c>
      <c r="E5318">
        <v>0</v>
      </c>
      <c r="F5318" t="s">
        <v>31</v>
      </c>
      <c r="H5318">
        <v>1</v>
      </c>
      <c r="I5318" t="s">
        <v>32</v>
      </c>
      <c r="J5318">
        <v>1</v>
      </c>
      <c r="K5318" t="s">
        <v>32</v>
      </c>
      <c r="L5318">
        <v>0</v>
      </c>
      <c r="M5318" t="s">
        <v>32</v>
      </c>
      <c r="N5318">
        <v>2012</v>
      </c>
      <c r="O5318">
        <v>37357</v>
      </c>
      <c r="P5318">
        <v>45740119</v>
      </c>
      <c r="Q5318">
        <v>9546</v>
      </c>
      <c r="R5318">
        <v>44261929</v>
      </c>
      <c r="S5318">
        <v>165466</v>
      </c>
      <c r="T5318">
        <v>6854823</v>
      </c>
      <c r="U5318">
        <v>27811</v>
      </c>
      <c r="V5318">
        <v>1478190</v>
      </c>
      <c r="W5318">
        <v>2</v>
      </c>
      <c r="X5318">
        <v>5.5</v>
      </c>
      <c r="Y5318">
        <v>2.9</v>
      </c>
      <c r="Z5318">
        <v>6</v>
      </c>
      <c r="AA5318">
        <v>3.4</v>
      </c>
      <c r="AB5318">
        <v>2.5</v>
      </c>
      <c r="AC5318">
        <v>2.5</v>
      </c>
      <c r="AD5318">
        <v>8.8000000000000007</v>
      </c>
    </row>
    <row r="5319" spans="1:30" x14ac:dyDescent="0.45">
      <c r="A5319" t="s">
        <v>346</v>
      </c>
      <c r="B5319">
        <v>39900</v>
      </c>
      <c r="C5319" t="s">
        <v>761</v>
      </c>
      <c r="E5319">
        <v>11</v>
      </c>
      <c r="F5319" t="s">
        <v>33</v>
      </c>
      <c r="G5319" t="s">
        <v>34</v>
      </c>
      <c r="H5319">
        <v>1</v>
      </c>
      <c r="I5319" t="s">
        <v>32</v>
      </c>
      <c r="J5319">
        <v>1</v>
      </c>
      <c r="K5319" t="s">
        <v>32</v>
      </c>
      <c r="L5319">
        <v>0</v>
      </c>
      <c r="M5319" t="s">
        <v>32</v>
      </c>
      <c r="N5319">
        <v>2012</v>
      </c>
      <c r="O5319">
        <v>156</v>
      </c>
      <c r="P5319">
        <v>17183</v>
      </c>
      <c r="Q5319">
        <v>17</v>
      </c>
      <c r="R5319">
        <v>12021</v>
      </c>
      <c r="S5319">
        <v>35</v>
      </c>
      <c r="T5319">
        <v>2566</v>
      </c>
      <c r="U5319">
        <v>140</v>
      </c>
      <c r="V5319">
        <v>5162</v>
      </c>
      <c r="W5319">
        <v>25.8</v>
      </c>
      <c r="X5319">
        <v>19.600000000000001</v>
      </c>
      <c r="Y5319">
        <v>41.5</v>
      </c>
      <c r="Z5319">
        <v>27.2</v>
      </c>
      <c r="AA5319">
        <v>70</v>
      </c>
      <c r="AB5319">
        <v>30.8</v>
      </c>
      <c r="AC5319">
        <v>29.7</v>
      </c>
      <c r="AD5319">
        <v>27.6</v>
      </c>
    </row>
    <row r="5320" spans="1:30" x14ac:dyDescent="0.45">
      <c r="A5320" t="s">
        <v>346</v>
      </c>
      <c r="B5320">
        <v>39900</v>
      </c>
      <c r="C5320" t="s">
        <v>761</v>
      </c>
      <c r="E5320">
        <v>21</v>
      </c>
      <c r="F5320" t="s">
        <v>35</v>
      </c>
      <c r="H5320">
        <v>1</v>
      </c>
      <c r="I5320" t="s">
        <v>32</v>
      </c>
      <c r="J5320">
        <v>1</v>
      </c>
      <c r="K5320" t="s">
        <v>32</v>
      </c>
      <c r="L5320">
        <v>0</v>
      </c>
      <c r="M5320" t="s">
        <v>32</v>
      </c>
      <c r="N5320">
        <v>2012</v>
      </c>
      <c r="O5320">
        <v>184</v>
      </c>
      <c r="P5320">
        <v>302988</v>
      </c>
      <c r="Q5320">
        <v>60</v>
      </c>
      <c r="R5320">
        <v>289162</v>
      </c>
      <c r="S5320">
        <v>840</v>
      </c>
      <c r="T5320">
        <v>52165</v>
      </c>
      <c r="U5320">
        <v>124</v>
      </c>
      <c r="V5320">
        <v>13826</v>
      </c>
      <c r="W5320">
        <v>18.3</v>
      </c>
      <c r="X5320">
        <v>17.600000000000001</v>
      </c>
      <c r="Y5320">
        <v>31.6</v>
      </c>
      <c r="Z5320">
        <v>19.399999999999999</v>
      </c>
      <c r="AA5320">
        <v>33.6</v>
      </c>
      <c r="AB5320">
        <v>25.3</v>
      </c>
      <c r="AC5320">
        <v>24.3</v>
      </c>
      <c r="AD5320">
        <v>21.7</v>
      </c>
    </row>
    <row r="5321" spans="1:30" x14ac:dyDescent="0.45">
      <c r="A5321" t="s">
        <v>346</v>
      </c>
      <c r="B5321">
        <v>39900</v>
      </c>
      <c r="C5321" t="s">
        <v>761</v>
      </c>
      <c r="E5321">
        <v>23</v>
      </c>
      <c r="F5321" t="s">
        <v>37</v>
      </c>
      <c r="H5321">
        <v>1</v>
      </c>
      <c r="I5321" t="s">
        <v>32</v>
      </c>
      <c r="J5321">
        <v>1</v>
      </c>
      <c r="K5321" t="s">
        <v>32</v>
      </c>
      <c r="L5321">
        <v>0</v>
      </c>
      <c r="M5321" t="s">
        <v>32</v>
      </c>
      <c r="N5321">
        <v>2012</v>
      </c>
      <c r="O5321">
        <v>2753</v>
      </c>
      <c r="P5321">
        <v>2190625</v>
      </c>
      <c r="Q5321">
        <v>932</v>
      </c>
      <c r="R5321">
        <v>2118519</v>
      </c>
      <c r="S5321">
        <v>8780</v>
      </c>
      <c r="T5321">
        <v>447794</v>
      </c>
      <c r="U5321">
        <v>1821</v>
      </c>
      <c r="V5321">
        <v>72106</v>
      </c>
      <c r="W5321">
        <v>9.9</v>
      </c>
      <c r="X5321">
        <v>14.9</v>
      </c>
      <c r="Y5321">
        <v>7.3</v>
      </c>
      <c r="Z5321">
        <v>15.7</v>
      </c>
      <c r="AA5321">
        <v>13.7</v>
      </c>
      <c r="AB5321">
        <v>10.5</v>
      </c>
      <c r="AC5321">
        <v>13.2</v>
      </c>
      <c r="AD5321">
        <v>14.9</v>
      </c>
    </row>
    <row r="5322" spans="1:30" x14ac:dyDescent="0.45">
      <c r="A5322" t="s">
        <v>346</v>
      </c>
      <c r="B5322">
        <v>39900</v>
      </c>
      <c r="C5322" t="s">
        <v>761</v>
      </c>
      <c r="E5322" t="s">
        <v>38</v>
      </c>
      <c r="F5322" t="s">
        <v>39</v>
      </c>
      <c r="H5322">
        <v>1</v>
      </c>
      <c r="I5322" t="s">
        <v>32</v>
      </c>
      <c r="J5322">
        <v>1</v>
      </c>
      <c r="K5322" t="s">
        <v>32</v>
      </c>
      <c r="L5322">
        <v>0</v>
      </c>
      <c r="M5322" t="s">
        <v>32</v>
      </c>
      <c r="N5322">
        <v>2012</v>
      </c>
      <c r="O5322">
        <v>850</v>
      </c>
      <c r="P5322">
        <v>6372612</v>
      </c>
      <c r="Q5322">
        <v>407</v>
      </c>
      <c r="R5322">
        <v>6346562</v>
      </c>
      <c r="S5322">
        <v>13896</v>
      </c>
      <c r="T5322">
        <v>851634</v>
      </c>
      <c r="U5322">
        <v>443</v>
      </c>
      <c r="V5322">
        <v>26050</v>
      </c>
      <c r="W5322">
        <v>6.1</v>
      </c>
      <c r="X5322">
        <v>2.4</v>
      </c>
      <c r="Y5322">
        <v>7.6</v>
      </c>
      <c r="Z5322">
        <v>2.5</v>
      </c>
      <c r="AA5322">
        <v>6.3</v>
      </c>
      <c r="AB5322">
        <v>5.4</v>
      </c>
      <c r="AC5322">
        <v>9.8000000000000007</v>
      </c>
      <c r="AD5322">
        <v>15.3</v>
      </c>
    </row>
    <row r="5323" spans="1:30" x14ac:dyDescent="0.45">
      <c r="A5323" t="s">
        <v>346</v>
      </c>
      <c r="B5323">
        <v>39900</v>
      </c>
      <c r="C5323" t="s">
        <v>761</v>
      </c>
      <c r="E5323">
        <v>42</v>
      </c>
      <c r="F5323" t="s">
        <v>40</v>
      </c>
      <c r="H5323">
        <v>1</v>
      </c>
      <c r="I5323" t="s">
        <v>32</v>
      </c>
      <c r="J5323">
        <v>1</v>
      </c>
      <c r="K5323" t="s">
        <v>32</v>
      </c>
      <c r="L5323">
        <v>0</v>
      </c>
      <c r="M5323" t="s">
        <v>32</v>
      </c>
      <c r="N5323">
        <v>2012</v>
      </c>
      <c r="O5323">
        <v>1154</v>
      </c>
      <c r="P5323">
        <v>10820661</v>
      </c>
      <c r="Q5323">
        <v>660</v>
      </c>
      <c r="R5323">
        <v>10775849</v>
      </c>
      <c r="S5323">
        <v>9626</v>
      </c>
      <c r="T5323">
        <v>504855</v>
      </c>
      <c r="U5323">
        <v>494</v>
      </c>
      <c r="V5323">
        <v>44812</v>
      </c>
      <c r="W5323">
        <v>7.6</v>
      </c>
      <c r="X5323">
        <v>20.9</v>
      </c>
      <c r="Y5323">
        <v>8</v>
      </c>
      <c r="Z5323">
        <v>21.8</v>
      </c>
      <c r="AA5323">
        <v>6.8</v>
      </c>
      <c r="AB5323">
        <v>7.4</v>
      </c>
      <c r="AC5323">
        <v>9.1</v>
      </c>
      <c r="AD5323">
        <v>11.6</v>
      </c>
    </row>
    <row r="5324" spans="1:30" x14ac:dyDescent="0.45">
      <c r="A5324" t="s">
        <v>346</v>
      </c>
      <c r="B5324">
        <v>39900</v>
      </c>
      <c r="C5324" t="s">
        <v>761</v>
      </c>
      <c r="E5324" t="s">
        <v>41</v>
      </c>
      <c r="F5324" t="s">
        <v>42</v>
      </c>
      <c r="H5324">
        <v>1</v>
      </c>
      <c r="I5324" t="s">
        <v>32</v>
      </c>
      <c r="J5324">
        <v>1</v>
      </c>
      <c r="K5324" t="s">
        <v>32</v>
      </c>
      <c r="L5324">
        <v>0</v>
      </c>
      <c r="M5324" t="s">
        <v>32</v>
      </c>
      <c r="N5324">
        <v>2012</v>
      </c>
      <c r="O5324">
        <v>3156</v>
      </c>
      <c r="P5324">
        <v>6555315</v>
      </c>
      <c r="Q5324">
        <v>942</v>
      </c>
      <c r="R5324">
        <v>6449578</v>
      </c>
      <c r="S5324">
        <v>21312</v>
      </c>
      <c r="T5324">
        <v>592506</v>
      </c>
      <c r="U5324">
        <v>2213</v>
      </c>
      <c r="V5324">
        <v>105737</v>
      </c>
      <c r="W5324">
        <v>4.4000000000000004</v>
      </c>
      <c r="X5324">
        <v>12.4</v>
      </c>
      <c r="Y5324">
        <v>6</v>
      </c>
      <c r="Z5324">
        <v>13</v>
      </c>
      <c r="AA5324">
        <v>5</v>
      </c>
      <c r="AB5324">
        <v>9</v>
      </c>
      <c r="AC5324">
        <v>5.6</v>
      </c>
      <c r="AD5324">
        <v>12.6</v>
      </c>
    </row>
    <row r="5325" spans="1:30" x14ac:dyDescent="0.45">
      <c r="A5325" t="s">
        <v>346</v>
      </c>
      <c r="B5325">
        <v>39900</v>
      </c>
      <c r="C5325" t="s">
        <v>761</v>
      </c>
      <c r="E5325" t="s">
        <v>43</v>
      </c>
      <c r="F5325" t="s">
        <v>44</v>
      </c>
      <c r="G5325" t="s">
        <v>45</v>
      </c>
      <c r="H5325">
        <v>1</v>
      </c>
      <c r="I5325" t="s">
        <v>32</v>
      </c>
      <c r="J5325">
        <v>1</v>
      </c>
      <c r="K5325" t="s">
        <v>32</v>
      </c>
      <c r="L5325">
        <v>0</v>
      </c>
      <c r="M5325" t="s">
        <v>32</v>
      </c>
      <c r="N5325">
        <v>2012</v>
      </c>
      <c r="O5325">
        <v>1231</v>
      </c>
      <c r="P5325">
        <v>1257799</v>
      </c>
      <c r="Q5325">
        <v>336</v>
      </c>
      <c r="R5325">
        <v>1205693</v>
      </c>
      <c r="S5325">
        <v>9044</v>
      </c>
      <c r="T5325">
        <v>344928</v>
      </c>
      <c r="U5325">
        <v>895</v>
      </c>
      <c r="V5325">
        <v>52106</v>
      </c>
      <c r="W5325">
        <v>8.9</v>
      </c>
      <c r="X5325">
        <v>2</v>
      </c>
      <c r="Y5325">
        <v>10</v>
      </c>
      <c r="Z5325">
        <v>2.1</v>
      </c>
      <c r="AA5325">
        <v>2.6</v>
      </c>
      <c r="AB5325">
        <v>2.4</v>
      </c>
      <c r="AC5325">
        <v>9.6</v>
      </c>
      <c r="AD5325">
        <v>17.100000000000001</v>
      </c>
    </row>
    <row r="5326" spans="1:30" x14ac:dyDescent="0.45">
      <c r="A5326" t="s">
        <v>346</v>
      </c>
      <c r="B5326">
        <v>39900</v>
      </c>
      <c r="C5326" t="s">
        <v>761</v>
      </c>
      <c r="E5326">
        <v>51</v>
      </c>
      <c r="F5326" t="s">
        <v>46</v>
      </c>
      <c r="H5326">
        <v>1</v>
      </c>
      <c r="I5326" t="s">
        <v>32</v>
      </c>
      <c r="J5326">
        <v>1</v>
      </c>
      <c r="K5326" t="s">
        <v>32</v>
      </c>
      <c r="L5326">
        <v>0</v>
      </c>
      <c r="M5326" t="s">
        <v>32</v>
      </c>
      <c r="N5326">
        <v>2012</v>
      </c>
      <c r="O5326">
        <v>667</v>
      </c>
      <c r="P5326">
        <v>4019668</v>
      </c>
      <c r="Q5326">
        <v>157</v>
      </c>
      <c r="R5326">
        <v>3997811</v>
      </c>
      <c r="S5326">
        <v>4450</v>
      </c>
      <c r="T5326">
        <v>253084</v>
      </c>
      <c r="U5326">
        <v>510</v>
      </c>
      <c r="V5326">
        <v>21857</v>
      </c>
      <c r="W5326">
        <v>10.199999999999999</v>
      </c>
      <c r="X5326">
        <v>4.7</v>
      </c>
      <c r="Y5326">
        <v>11.3</v>
      </c>
      <c r="Z5326">
        <v>4.9000000000000004</v>
      </c>
      <c r="AA5326">
        <v>2.7</v>
      </c>
      <c r="AB5326">
        <v>1.6</v>
      </c>
      <c r="AC5326">
        <v>13.3</v>
      </c>
      <c r="AD5326">
        <v>17.2</v>
      </c>
    </row>
    <row r="5327" spans="1:30" x14ac:dyDescent="0.45">
      <c r="A5327" t="s">
        <v>346</v>
      </c>
      <c r="B5327">
        <v>39900</v>
      </c>
      <c r="C5327" t="s">
        <v>761</v>
      </c>
      <c r="E5327">
        <v>52</v>
      </c>
      <c r="F5327" t="s">
        <v>47</v>
      </c>
      <c r="G5327" t="s">
        <v>48</v>
      </c>
      <c r="H5327">
        <v>1</v>
      </c>
      <c r="I5327" t="s">
        <v>32</v>
      </c>
      <c r="J5327">
        <v>1</v>
      </c>
      <c r="K5327" t="s">
        <v>32</v>
      </c>
      <c r="L5327">
        <v>0</v>
      </c>
      <c r="M5327" t="s">
        <v>32</v>
      </c>
      <c r="N5327">
        <v>2012</v>
      </c>
      <c r="O5327">
        <v>1990</v>
      </c>
      <c r="P5327">
        <v>3147107</v>
      </c>
      <c r="Q5327">
        <v>470</v>
      </c>
      <c r="R5327">
        <v>3054000</v>
      </c>
      <c r="S5327">
        <v>5939</v>
      </c>
      <c r="T5327">
        <v>408795</v>
      </c>
      <c r="U5327">
        <v>1520</v>
      </c>
      <c r="V5327">
        <v>93106</v>
      </c>
      <c r="W5327">
        <v>10.7</v>
      </c>
      <c r="X5327">
        <v>1.5</v>
      </c>
      <c r="Y5327">
        <v>9.6999999999999993</v>
      </c>
      <c r="Z5327">
        <v>1.6</v>
      </c>
      <c r="AA5327">
        <v>5.9</v>
      </c>
      <c r="AB5327">
        <v>4.2</v>
      </c>
      <c r="AC5327">
        <v>12.1</v>
      </c>
      <c r="AD5327">
        <v>18</v>
      </c>
    </row>
    <row r="5328" spans="1:30" x14ac:dyDescent="0.45">
      <c r="A5328" t="s">
        <v>346</v>
      </c>
      <c r="B5328">
        <v>39900</v>
      </c>
      <c r="C5328" t="s">
        <v>761</v>
      </c>
      <c r="E5328">
        <v>53</v>
      </c>
      <c r="F5328" t="s">
        <v>49</v>
      </c>
      <c r="H5328">
        <v>1</v>
      </c>
      <c r="I5328" t="s">
        <v>32</v>
      </c>
      <c r="J5328">
        <v>1</v>
      </c>
      <c r="K5328" t="s">
        <v>32</v>
      </c>
      <c r="L5328">
        <v>0</v>
      </c>
      <c r="M5328" t="s">
        <v>32</v>
      </c>
      <c r="N5328">
        <v>2012</v>
      </c>
      <c r="O5328">
        <v>5207</v>
      </c>
      <c r="P5328">
        <v>1030069</v>
      </c>
      <c r="Q5328">
        <v>554</v>
      </c>
      <c r="R5328">
        <v>622681</v>
      </c>
      <c r="S5328">
        <v>3056</v>
      </c>
      <c r="T5328">
        <v>111203</v>
      </c>
      <c r="U5328">
        <v>4653</v>
      </c>
      <c r="V5328">
        <v>407388</v>
      </c>
      <c r="W5328">
        <v>6.4</v>
      </c>
      <c r="X5328">
        <v>6.6</v>
      </c>
      <c r="Y5328">
        <v>10.5</v>
      </c>
      <c r="Z5328">
        <v>6.5</v>
      </c>
      <c r="AA5328">
        <v>11.5</v>
      </c>
      <c r="AB5328">
        <v>10.6</v>
      </c>
      <c r="AC5328">
        <v>7</v>
      </c>
      <c r="AD5328">
        <v>19.899999999999999</v>
      </c>
    </row>
    <row r="5329" spans="1:30" x14ac:dyDescent="0.45">
      <c r="A5329" t="s">
        <v>346</v>
      </c>
      <c r="B5329">
        <v>39900</v>
      </c>
      <c r="C5329" t="s">
        <v>761</v>
      </c>
      <c r="E5329">
        <v>54</v>
      </c>
      <c r="F5329" t="s">
        <v>50</v>
      </c>
      <c r="H5329">
        <v>1</v>
      </c>
      <c r="I5329" t="s">
        <v>32</v>
      </c>
      <c r="J5329">
        <v>1</v>
      </c>
      <c r="K5329" t="s">
        <v>32</v>
      </c>
      <c r="L5329">
        <v>0</v>
      </c>
      <c r="M5329" t="s">
        <v>32</v>
      </c>
      <c r="N5329">
        <v>2012</v>
      </c>
      <c r="O5329">
        <v>6650</v>
      </c>
      <c r="P5329">
        <v>1817110</v>
      </c>
      <c r="Q5329">
        <v>1655</v>
      </c>
      <c r="R5329">
        <v>1530680</v>
      </c>
      <c r="S5329">
        <v>9012</v>
      </c>
      <c r="T5329">
        <v>581648</v>
      </c>
      <c r="U5329">
        <v>4995</v>
      </c>
      <c r="V5329">
        <v>286430</v>
      </c>
      <c r="W5329">
        <v>4.0999999999999996</v>
      </c>
      <c r="X5329">
        <v>7.3</v>
      </c>
      <c r="Y5329">
        <v>4.7</v>
      </c>
      <c r="Z5329">
        <v>9</v>
      </c>
      <c r="AA5329">
        <v>6.1</v>
      </c>
      <c r="AB5329">
        <v>15.1</v>
      </c>
      <c r="AC5329">
        <v>5.0999999999999996</v>
      </c>
      <c r="AD5329">
        <v>13.9</v>
      </c>
    </row>
    <row r="5330" spans="1:30" x14ac:dyDescent="0.45">
      <c r="A5330" t="s">
        <v>346</v>
      </c>
      <c r="B5330">
        <v>39900</v>
      </c>
      <c r="C5330" t="s">
        <v>761</v>
      </c>
      <c r="E5330">
        <v>55</v>
      </c>
      <c r="F5330" t="s">
        <v>59</v>
      </c>
      <c r="H5330">
        <v>1</v>
      </c>
      <c r="I5330" t="s">
        <v>32</v>
      </c>
      <c r="J5330">
        <v>1</v>
      </c>
      <c r="K5330" t="s">
        <v>32</v>
      </c>
      <c r="L5330">
        <v>0</v>
      </c>
      <c r="M5330" t="s">
        <v>32</v>
      </c>
      <c r="N5330">
        <v>2012</v>
      </c>
      <c r="O5330">
        <v>64</v>
      </c>
      <c r="P5330">
        <v>456656</v>
      </c>
      <c r="Q5330">
        <v>64</v>
      </c>
      <c r="R5330">
        <v>456656</v>
      </c>
      <c r="S5330">
        <v>2213</v>
      </c>
      <c r="T5330">
        <v>201014</v>
      </c>
      <c r="U5330">
        <v>0</v>
      </c>
      <c r="V5330">
        <v>0</v>
      </c>
      <c r="W5330">
        <v>19.3</v>
      </c>
      <c r="X5330">
        <v>6.2</v>
      </c>
      <c r="Y5330">
        <v>20.100000000000001</v>
      </c>
      <c r="Z5330">
        <v>6.5</v>
      </c>
      <c r="AA5330">
        <v>3.3</v>
      </c>
      <c r="AB5330">
        <v>3.2</v>
      </c>
      <c r="AC5330">
        <v>0</v>
      </c>
      <c r="AD5330">
        <v>0</v>
      </c>
    </row>
    <row r="5331" spans="1:30" x14ac:dyDescent="0.45">
      <c r="A5331" t="s">
        <v>346</v>
      </c>
      <c r="B5331">
        <v>39900</v>
      </c>
      <c r="C5331" t="s">
        <v>761</v>
      </c>
      <c r="E5331">
        <v>56</v>
      </c>
      <c r="F5331" t="s">
        <v>51</v>
      </c>
      <c r="H5331">
        <v>1</v>
      </c>
      <c r="I5331" t="s">
        <v>32</v>
      </c>
      <c r="J5331">
        <v>1</v>
      </c>
      <c r="K5331" t="s">
        <v>32</v>
      </c>
      <c r="L5331">
        <v>0</v>
      </c>
      <c r="M5331" t="s">
        <v>32</v>
      </c>
      <c r="N5331">
        <v>2012</v>
      </c>
      <c r="O5331">
        <v>2500</v>
      </c>
      <c r="P5331">
        <v>1133279</v>
      </c>
      <c r="Q5331">
        <v>705</v>
      </c>
      <c r="R5331">
        <v>1066914</v>
      </c>
      <c r="S5331">
        <v>18288</v>
      </c>
      <c r="T5331">
        <v>589204</v>
      </c>
      <c r="U5331">
        <v>1795</v>
      </c>
      <c r="V5331">
        <v>66365</v>
      </c>
      <c r="W5331">
        <v>5</v>
      </c>
      <c r="X5331">
        <v>3.1</v>
      </c>
      <c r="Y5331">
        <v>7.8</v>
      </c>
      <c r="Z5331">
        <v>3.5</v>
      </c>
      <c r="AA5331">
        <v>3.8</v>
      </c>
      <c r="AB5331">
        <v>3</v>
      </c>
      <c r="AC5331">
        <v>8.1999999999999993</v>
      </c>
      <c r="AD5331">
        <v>20.2</v>
      </c>
    </row>
    <row r="5332" spans="1:30" x14ac:dyDescent="0.45">
      <c r="A5332" t="s">
        <v>346</v>
      </c>
      <c r="B5332">
        <v>39900</v>
      </c>
      <c r="C5332" t="s">
        <v>761</v>
      </c>
      <c r="E5332">
        <v>61</v>
      </c>
      <c r="F5332" t="s">
        <v>52</v>
      </c>
      <c r="H5332">
        <v>1</v>
      </c>
      <c r="I5332" t="s">
        <v>32</v>
      </c>
      <c r="J5332">
        <v>1</v>
      </c>
      <c r="K5332" t="s">
        <v>32</v>
      </c>
      <c r="L5332">
        <v>0</v>
      </c>
      <c r="M5332" t="s">
        <v>32</v>
      </c>
      <c r="N5332">
        <v>2012</v>
      </c>
      <c r="O5332">
        <v>791</v>
      </c>
      <c r="P5332">
        <v>130910</v>
      </c>
      <c r="Q5332">
        <v>147</v>
      </c>
      <c r="R5332">
        <v>118657</v>
      </c>
      <c r="S5332">
        <v>1750</v>
      </c>
      <c r="T5332">
        <v>49745</v>
      </c>
      <c r="U5332">
        <v>644</v>
      </c>
      <c r="V5332">
        <v>12253</v>
      </c>
      <c r="W5332">
        <v>9.3000000000000007</v>
      </c>
      <c r="X5332">
        <v>4.8</v>
      </c>
      <c r="Y5332">
        <v>19.399999999999999</v>
      </c>
      <c r="Z5332">
        <v>5.9</v>
      </c>
      <c r="AA5332">
        <v>19.899999999999999</v>
      </c>
      <c r="AB5332">
        <v>5.3</v>
      </c>
      <c r="AC5332">
        <v>11.8</v>
      </c>
      <c r="AD5332">
        <v>14.1</v>
      </c>
    </row>
    <row r="5333" spans="1:30" x14ac:dyDescent="0.45">
      <c r="A5333" t="s">
        <v>346</v>
      </c>
      <c r="B5333">
        <v>39900</v>
      </c>
      <c r="C5333" t="s">
        <v>761</v>
      </c>
      <c r="E5333">
        <v>62</v>
      </c>
      <c r="F5333" t="s">
        <v>53</v>
      </c>
      <c r="H5333">
        <v>1</v>
      </c>
      <c r="I5333" t="s">
        <v>32</v>
      </c>
      <c r="J5333">
        <v>1</v>
      </c>
      <c r="K5333" t="s">
        <v>32</v>
      </c>
      <c r="L5333">
        <v>0</v>
      </c>
      <c r="M5333" t="s">
        <v>32</v>
      </c>
      <c r="N5333">
        <v>2012</v>
      </c>
      <c r="O5333">
        <v>3245</v>
      </c>
      <c r="P5333">
        <v>2774593</v>
      </c>
      <c r="Q5333">
        <v>1088</v>
      </c>
      <c r="R5333">
        <v>2669860</v>
      </c>
      <c r="S5333">
        <v>20659</v>
      </c>
      <c r="T5333">
        <v>1000460</v>
      </c>
      <c r="U5333">
        <v>2157</v>
      </c>
      <c r="V5333">
        <v>104733</v>
      </c>
      <c r="W5333">
        <v>6.7</v>
      </c>
      <c r="X5333">
        <v>4.2</v>
      </c>
      <c r="Y5333">
        <v>7.5</v>
      </c>
      <c r="Z5333">
        <v>4.0999999999999996</v>
      </c>
      <c r="AA5333">
        <v>4.0999999999999996</v>
      </c>
      <c r="AB5333">
        <v>3</v>
      </c>
      <c r="AC5333">
        <v>9.9</v>
      </c>
      <c r="AD5333">
        <v>24.1</v>
      </c>
    </row>
    <row r="5334" spans="1:30" x14ac:dyDescent="0.45">
      <c r="A5334" t="s">
        <v>346</v>
      </c>
      <c r="B5334">
        <v>39900</v>
      </c>
      <c r="C5334" t="s">
        <v>761</v>
      </c>
      <c r="E5334">
        <v>71</v>
      </c>
      <c r="F5334" t="s">
        <v>54</v>
      </c>
      <c r="H5334">
        <v>1</v>
      </c>
      <c r="I5334" t="s">
        <v>32</v>
      </c>
      <c r="J5334">
        <v>1</v>
      </c>
      <c r="K5334" t="s">
        <v>32</v>
      </c>
      <c r="L5334">
        <v>0</v>
      </c>
      <c r="M5334" t="s">
        <v>32</v>
      </c>
      <c r="N5334">
        <v>2012</v>
      </c>
      <c r="O5334">
        <v>1660</v>
      </c>
      <c r="P5334">
        <v>288573</v>
      </c>
      <c r="Q5334">
        <v>199</v>
      </c>
      <c r="R5334">
        <v>235024</v>
      </c>
      <c r="S5334">
        <v>3336</v>
      </c>
      <c r="T5334">
        <v>65663</v>
      </c>
      <c r="U5334">
        <v>1461</v>
      </c>
      <c r="V5334">
        <v>53550</v>
      </c>
      <c r="W5334">
        <v>10.8</v>
      </c>
      <c r="X5334">
        <v>5.2</v>
      </c>
      <c r="Y5334">
        <v>15</v>
      </c>
      <c r="Z5334">
        <v>5</v>
      </c>
      <c r="AA5334">
        <v>11.7</v>
      </c>
      <c r="AB5334">
        <v>5.7</v>
      </c>
      <c r="AC5334">
        <v>10.6</v>
      </c>
      <c r="AD5334">
        <v>16.5</v>
      </c>
    </row>
    <row r="5335" spans="1:30" x14ac:dyDescent="0.45">
      <c r="A5335" t="s">
        <v>346</v>
      </c>
      <c r="B5335">
        <v>39900</v>
      </c>
      <c r="C5335" t="s">
        <v>761</v>
      </c>
      <c r="E5335">
        <v>72</v>
      </c>
      <c r="F5335" t="s">
        <v>55</v>
      </c>
      <c r="H5335">
        <v>1</v>
      </c>
      <c r="I5335" t="s">
        <v>32</v>
      </c>
      <c r="J5335">
        <v>1</v>
      </c>
      <c r="K5335" t="s">
        <v>32</v>
      </c>
      <c r="L5335">
        <v>0</v>
      </c>
      <c r="M5335" t="s">
        <v>32</v>
      </c>
      <c r="N5335">
        <v>2012</v>
      </c>
      <c r="O5335">
        <v>1091</v>
      </c>
      <c r="P5335">
        <v>1856526</v>
      </c>
      <c r="Q5335">
        <v>804</v>
      </c>
      <c r="R5335">
        <v>1838864</v>
      </c>
      <c r="S5335">
        <v>28753</v>
      </c>
      <c r="T5335">
        <v>571083</v>
      </c>
      <c r="U5335">
        <v>286</v>
      </c>
      <c r="V5335">
        <v>17663</v>
      </c>
      <c r="W5335">
        <v>8.5</v>
      </c>
      <c r="X5335">
        <v>7.8</v>
      </c>
      <c r="Y5335">
        <v>8.1999999999999993</v>
      </c>
      <c r="Z5335">
        <v>8.1999999999999993</v>
      </c>
      <c r="AA5335">
        <v>10.8</v>
      </c>
      <c r="AB5335">
        <v>7.2</v>
      </c>
      <c r="AC5335">
        <v>17.399999999999999</v>
      </c>
      <c r="AD5335">
        <v>21.5</v>
      </c>
    </row>
    <row r="5336" spans="1:30" x14ac:dyDescent="0.45">
      <c r="A5336" t="s">
        <v>346</v>
      </c>
      <c r="B5336">
        <v>39900</v>
      </c>
      <c r="C5336" t="s">
        <v>761</v>
      </c>
      <c r="E5336">
        <v>81</v>
      </c>
      <c r="F5336" t="s">
        <v>56</v>
      </c>
      <c r="G5336" t="s">
        <v>57</v>
      </c>
      <c r="H5336">
        <v>1</v>
      </c>
      <c r="I5336" t="s">
        <v>32</v>
      </c>
      <c r="J5336">
        <v>1</v>
      </c>
      <c r="K5336" t="s">
        <v>32</v>
      </c>
      <c r="L5336">
        <v>0</v>
      </c>
      <c r="M5336" t="s">
        <v>32</v>
      </c>
      <c r="N5336">
        <v>2012</v>
      </c>
      <c r="O5336">
        <v>4124</v>
      </c>
      <c r="P5336">
        <v>380861</v>
      </c>
      <c r="Q5336">
        <v>477</v>
      </c>
      <c r="R5336">
        <v>286902</v>
      </c>
      <c r="S5336">
        <v>3172</v>
      </c>
      <c r="T5336">
        <v>94195</v>
      </c>
      <c r="U5336">
        <v>3647</v>
      </c>
      <c r="V5336">
        <v>93959</v>
      </c>
      <c r="W5336">
        <v>9.1</v>
      </c>
      <c r="X5336">
        <v>9.1</v>
      </c>
      <c r="Y5336">
        <v>17.7</v>
      </c>
      <c r="Z5336">
        <v>10.5</v>
      </c>
      <c r="AA5336">
        <v>11.4</v>
      </c>
      <c r="AB5336">
        <v>10.4</v>
      </c>
      <c r="AC5336">
        <v>8.8000000000000007</v>
      </c>
      <c r="AD5336">
        <v>12.2</v>
      </c>
    </row>
    <row r="5337" spans="1:30" x14ac:dyDescent="0.45">
      <c r="A5337" t="s">
        <v>347</v>
      </c>
      <c r="B5337">
        <v>40060</v>
      </c>
      <c r="C5337" t="s">
        <v>762</v>
      </c>
      <c r="E5337">
        <v>0</v>
      </c>
      <c r="F5337" t="s">
        <v>31</v>
      </c>
      <c r="H5337">
        <v>1</v>
      </c>
      <c r="I5337" t="s">
        <v>32</v>
      </c>
      <c r="J5337">
        <v>1</v>
      </c>
      <c r="K5337" t="s">
        <v>32</v>
      </c>
      <c r="L5337">
        <v>0</v>
      </c>
      <c r="M5337" t="s">
        <v>32</v>
      </c>
      <c r="N5337">
        <v>2012</v>
      </c>
      <c r="O5337">
        <v>97297</v>
      </c>
      <c r="P5337">
        <v>157060284</v>
      </c>
      <c r="Q5337">
        <v>22124</v>
      </c>
      <c r="R5337">
        <v>153531197</v>
      </c>
      <c r="S5337">
        <v>471420</v>
      </c>
      <c r="T5337">
        <v>21413793</v>
      </c>
      <c r="U5337">
        <v>75173</v>
      </c>
      <c r="V5337">
        <v>3529087</v>
      </c>
      <c r="W5337">
        <v>1.7</v>
      </c>
      <c r="X5337">
        <v>1.8</v>
      </c>
      <c r="Y5337">
        <v>1.2</v>
      </c>
      <c r="Z5337">
        <v>2</v>
      </c>
      <c r="AA5337">
        <v>1</v>
      </c>
      <c r="AB5337">
        <v>1</v>
      </c>
      <c r="AC5337">
        <v>1.9</v>
      </c>
      <c r="AD5337">
        <v>9.4</v>
      </c>
    </row>
    <row r="5338" spans="1:30" x14ac:dyDescent="0.45">
      <c r="A5338" t="s">
        <v>347</v>
      </c>
      <c r="B5338">
        <v>40060</v>
      </c>
      <c r="C5338" t="s">
        <v>762</v>
      </c>
      <c r="E5338">
        <v>11</v>
      </c>
      <c r="F5338" t="s">
        <v>33</v>
      </c>
      <c r="G5338" t="s">
        <v>34</v>
      </c>
      <c r="H5338">
        <v>1</v>
      </c>
      <c r="I5338" t="s">
        <v>32</v>
      </c>
      <c r="J5338">
        <v>1</v>
      </c>
      <c r="K5338" t="s">
        <v>32</v>
      </c>
      <c r="L5338">
        <v>0</v>
      </c>
      <c r="M5338" t="s">
        <v>32</v>
      </c>
      <c r="N5338">
        <v>2012</v>
      </c>
      <c r="O5338">
        <v>536</v>
      </c>
      <c r="P5338">
        <v>386427</v>
      </c>
      <c r="Q5338">
        <v>69</v>
      </c>
      <c r="R5338">
        <v>362544</v>
      </c>
      <c r="S5338">
        <v>844</v>
      </c>
      <c r="T5338">
        <v>67464</v>
      </c>
      <c r="U5338">
        <v>467</v>
      </c>
      <c r="V5338">
        <v>23883</v>
      </c>
      <c r="W5338">
        <v>9</v>
      </c>
      <c r="X5338">
        <v>7.5</v>
      </c>
      <c r="Y5338">
        <v>41.2</v>
      </c>
      <c r="Z5338">
        <v>8.1</v>
      </c>
      <c r="AA5338">
        <v>16</v>
      </c>
      <c r="AB5338">
        <v>9</v>
      </c>
      <c r="AC5338">
        <v>12.7</v>
      </c>
      <c r="AD5338">
        <v>27.1</v>
      </c>
    </row>
    <row r="5339" spans="1:30" x14ac:dyDescent="0.45">
      <c r="A5339" t="s">
        <v>347</v>
      </c>
      <c r="B5339">
        <v>40060</v>
      </c>
      <c r="C5339" t="s">
        <v>762</v>
      </c>
      <c r="E5339">
        <v>21</v>
      </c>
      <c r="F5339" t="s">
        <v>35</v>
      </c>
      <c r="H5339">
        <v>1</v>
      </c>
      <c r="I5339" t="s">
        <v>32</v>
      </c>
      <c r="J5339">
        <v>1</v>
      </c>
      <c r="K5339" t="s">
        <v>32</v>
      </c>
      <c r="L5339">
        <v>0</v>
      </c>
      <c r="M5339" t="s">
        <v>32</v>
      </c>
      <c r="N5339">
        <v>2012</v>
      </c>
      <c r="O5339">
        <v>38</v>
      </c>
      <c r="P5339">
        <v>251951</v>
      </c>
      <c r="Q5339">
        <v>17</v>
      </c>
      <c r="R5339">
        <v>251602</v>
      </c>
      <c r="S5339">
        <v>550</v>
      </c>
      <c r="T5339">
        <v>31973</v>
      </c>
      <c r="U5339">
        <v>21</v>
      </c>
      <c r="V5339">
        <v>348</v>
      </c>
      <c r="W5339">
        <v>53.5</v>
      </c>
      <c r="X5339">
        <v>1.2</v>
      </c>
      <c r="Y5339">
        <v>50.6</v>
      </c>
      <c r="Z5339">
        <v>1.3</v>
      </c>
      <c r="AA5339">
        <v>1.6</v>
      </c>
      <c r="AB5339">
        <v>1.4</v>
      </c>
      <c r="AC5339">
        <v>95.2</v>
      </c>
      <c r="AD5339">
        <v>13</v>
      </c>
    </row>
    <row r="5340" spans="1:30" x14ac:dyDescent="0.45">
      <c r="A5340" t="s">
        <v>347</v>
      </c>
      <c r="B5340">
        <v>40060</v>
      </c>
      <c r="C5340" t="s">
        <v>762</v>
      </c>
      <c r="E5340">
        <v>22</v>
      </c>
      <c r="F5340" t="s">
        <v>36</v>
      </c>
      <c r="H5340">
        <v>1</v>
      </c>
      <c r="I5340" t="s">
        <v>32</v>
      </c>
      <c r="J5340">
        <v>1</v>
      </c>
      <c r="K5340" t="s">
        <v>32</v>
      </c>
      <c r="L5340">
        <v>0</v>
      </c>
      <c r="M5340" t="s">
        <v>32</v>
      </c>
      <c r="N5340">
        <v>2012</v>
      </c>
      <c r="O5340">
        <v>79</v>
      </c>
      <c r="P5340">
        <v>4531489</v>
      </c>
      <c r="Q5340">
        <v>22</v>
      </c>
      <c r="R5340">
        <v>4526170</v>
      </c>
      <c r="S5340">
        <v>4581</v>
      </c>
      <c r="T5340">
        <v>417152</v>
      </c>
      <c r="U5340">
        <v>58</v>
      </c>
      <c r="W5340">
        <v>53.3</v>
      </c>
      <c r="X5340">
        <v>5.0999999999999996</v>
      </c>
      <c r="Y5340">
        <v>25</v>
      </c>
      <c r="Z5340">
        <v>5.3</v>
      </c>
      <c r="AA5340">
        <v>6.8</v>
      </c>
      <c r="AB5340">
        <v>6.7</v>
      </c>
      <c r="AC5340">
        <v>68.400000000000006</v>
      </c>
    </row>
    <row r="5341" spans="1:30" x14ac:dyDescent="0.45">
      <c r="A5341" t="s">
        <v>347</v>
      </c>
      <c r="B5341">
        <v>40060</v>
      </c>
      <c r="C5341" t="s">
        <v>762</v>
      </c>
      <c r="E5341">
        <v>23</v>
      </c>
      <c r="F5341" t="s">
        <v>37</v>
      </c>
      <c r="H5341">
        <v>1</v>
      </c>
      <c r="I5341" t="s">
        <v>32</v>
      </c>
      <c r="J5341">
        <v>1</v>
      </c>
      <c r="K5341" t="s">
        <v>32</v>
      </c>
      <c r="L5341">
        <v>0</v>
      </c>
      <c r="M5341" t="s">
        <v>32</v>
      </c>
      <c r="N5341">
        <v>2012</v>
      </c>
      <c r="O5341">
        <v>10299</v>
      </c>
      <c r="P5341">
        <v>6712544</v>
      </c>
      <c r="Q5341">
        <v>3110</v>
      </c>
      <c r="R5341">
        <v>6324233</v>
      </c>
      <c r="S5341">
        <v>27647</v>
      </c>
      <c r="T5341">
        <v>1265950</v>
      </c>
      <c r="U5341">
        <v>7188</v>
      </c>
      <c r="V5341">
        <v>388310</v>
      </c>
      <c r="W5341">
        <v>3.5</v>
      </c>
      <c r="X5341">
        <v>5.9</v>
      </c>
      <c r="Y5341">
        <v>7</v>
      </c>
      <c r="Z5341">
        <v>7.1</v>
      </c>
      <c r="AA5341">
        <v>9.9</v>
      </c>
      <c r="AB5341">
        <v>7.7</v>
      </c>
      <c r="AC5341">
        <v>5.9</v>
      </c>
      <c r="AD5341">
        <v>14.6</v>
      </c>
    </row>
    <row r="5342" spans="1:30" x14ac:dyDescent="0.45">
      <c r="A5342" t="s">
        <v>347</v>
      </c>
      <c r="B5342">
        <v>40060</v>
      </c>
      <c r="C5342" t="s">
        <v>762</v>
      </c>
      <c r="E5342" t="s">
        <v>38</v>
      </c>
      <c r="F5342" t="s">
        <v>39</v>
      </c>
      <c r="H5342">
        <v>1</v>
      </c>
      <c r="I5342" t="s">
        <v>32</v>
      </c>
      <c r="J5342">
        <v>1</v>
      </c>
      <c r="K5342" t="s">
        <v>32</v>
      </c>
      <c r="L5342">
        <v>0</v>
      </c>
      <c r="M5342" t="s">
        <v>32</v>
      </c>
      <c r="N5342">
        <v>2012</v>
      </c>
      <c r="O5342">
        <v>1622</v>
      </c>
      <c r="P5342">
        <v>27098634</v>
      </c>
      <c r="Q5342">
        <v>836</v>
      </c>
      <c r="R5342">
        <v>27061646</v>
      </c>
      <c r="S5342">
        <v>29111</v>
      </c>
      <c r="T5342">
        <v>1708182</v>
      </c>
      <c r="U5342">
        <v>786</v>
      </c>
      <c r="V5342">
        <v>36987</v>
      </c>
      <c r="W5342">
        <v>4.8</v>
      </c>
      <c r="X5342">
        <v>4.2</v>
      </c>
      <c r="Y5342">
        <v>7.9</v>
      </c>
      <c r="Z5342">
        <v>4.4000000000000004</v>
      </c>
      <c r="AA5342">
        <v>2.6</v>
      </c>
      <c r="AB5342">
        <v>1.8</v>
      </c>
      <c r="AC5342">
        <v>10.6</v>
      </c>
      <c r="AD5342">
        <v>6.7</v>
      </c>
    </row>
    <row r="5343" spans="1:30" x14ac:dyDescent="0.45">
      <c r="A5343" t="s">
        <v>347</v>
      </c>
      <c r="B5343">
        <v>40060</v>
      </c>
      <c r="C5343" t="s">
        <v>762</v>
      </c>
      <c r="E5343">
        <v>42</v>
      </c>
      <c r="F5343" t="s">
        <v>40</v>
      </c>
      <c r="H5343">
        <v>1</v>
      </c>
      <c r="I5343" t="s">
        <v>32</v>
      </c>
      <c r="J5343">
        <v>1</v>
      </c>
      <c r="K5343" t="s">
        <v>32</v>
      </c>
      <c r="L5343">
        <v>0</v>
      </c>
      <c r="M5343" t="s">
        <v>32</v>
      </c>
      <c r="N5343">
        <v>2012</v>
      </c>
      <c r="O5343">
        <v>2489</v>
      </c>
      <c r="P5343">
        <v>30619871</v>
      </c>
      <c r="Q5343">
        <v>1411</v>
      </c>
      <c r="R5343">
        <v>30553282</v>
      </c>
      <c r="S5343">
        <v>26880</v>
      </c>
      <c r="T5343">
        <v>1496715</v>
      </c>
      <c r="U5343">
        <v>1077</v>
      </c>
      <c r="V5343">
        <v>66588</v>
      </c>
      <c r="W5343">
        <v>7.3</v>
      </c>
      <c r="X5343">
        <v>3</v>
      </c>
      <c r="Y5343">
        <v>6.6</v>
      </c>
      <c r="Z5343">
        <v>3.2</v>
      </c>
      <c r="AA5343">
        <v>5.2</v>
      </c>
      <c r="AB5343">
        <v>4.8</v>
      </c>
      <c r="AC5343">
        <v>11.8</v>
      </c>
      <c r="AD5343">
        <v>12.4</v>
      </c>
    </row>
    <row r="5344" spans="1:30" x14ac:dyDescent="0.45">
      <c r="A5344" t="s">
        <v>347</v>
      </c>
      <c r="B5344">
        <v>40060</v>
      </c>
      <c r="C5344" t="s">
        <v>762</v>
      </c>
      <c r="E5344" t="s">
        <v>41</v>
      </c>
      <c r="F5344" t="s">
        <v>42</v>
      </c>
      <c r="H5344">
        <v>1</v>
      </c>
      <c r="I5344" t="s">
        <v>32</v>
      </c>
      <c r="J5344">
        <v>1</v>
      </c>
      <c r="K5344" t="s">
        <v>32</v>
      </c>
      <c r="L5344">
        <v>0</v>
      </c>
      <c r="M5344" t="s">
        <v>32</v>
      </c>
      <c r="N5344">
        <v>2012</v>
      </c>
      <c r="O5344">
        <v>8452</v>
      </c>
      <c r="P5344">
        <v>17616732</v>
      </c>
      <c r="Q5344">
        <v>2786</v>
      </c>
      <c r="R5344">
        <v>17150183</v>
      </c>
      <c r="S5344">
        <v>64950</v>
      </c>
      <c r="T5344">
        <v>1577326</v>
      </c>
      <c r="U5344">
        <v>5666</v>
      </c>
      <c r="W5344">
        <v>5.4</v>
      </c>
      <c r="X5344">
        <v>6.5</v>
      </c>
      <c r="Y5344">
        <v>5.5</v>
      </c>
      <c r="Z5344">
        <v>6.8</v>
      </c>
      <c r="AA5344">
        <v>4</v>
      </c>
      <c r="AB5344">
        <v>7.6</v>
      </c>
      <c r="AC5344">
        <v>7.3</v>
      </c>
    </row>
    <row r="5345" spans="1:30" x14ac:dyDescent="0.45">
      <c r="A5345" t="s">
        <v>347</v>
      </c>
      <c r="B5345">
        <v>40060</v>
      </c>
      <c r="C5345" t="s">
        <v>762</v>
      </c>
      <c r="E5345" t="s">
        <v>43</v>
      </c>
      <c r="F5345" t="s">
        <v>44</v>
      </c>
      <c r="G5345" t="s">
        <v>45</v>
      </c>
      <c r="H5345">
        <v>1</v>
      </c>
      <c r="I5345" t="s">
        <v>32</v>
      </c>
      <c r="J5345">
        <v>1</v>
      </c>
      <c r="K5345" t="s">
        <v>32</v>
      </c>
      <c r="L5345">
        <v>0</v>
      </c>
      <c r="M5345" t="s">
        <v>32</v>
      </c>
      <c r="N5345">
        <v>2012</v>
      </c>
      <c r="O5345">
        <v>3745</v>
      </c>
      <c r="P5345">
        <v>2456876</v>
      </c>
      <c r="Q5345">
        <v>606</v>
      </c>
      <c r="R5345">
        <v>2269580</v>
      </c>
      <c r="S5345">
        <v>15791</v>
      </c>
      <c r="T5345">
        <v>636807</v>
      </c>
      <c r="U5345">
        <v>3140</v>
      </c>
      <c r="V5345">
        <v>187295</v>
      </c>
      <c r="W5345">
        <v>9.4</v>
      </c>
      <c r="X5345">
        <v>1.9</v>
      </c>
      <c r="Y5345">
        <v>9.1</v>
      </c>
      <c r="Z5345">
        <v>1.4</v>
      </c>
      <c r="AA5345">
        <v>2.7</v>
      </c>
      <c r="AB5345">
        <v>1.4</v>
      </c>
      <c r="AC5345">
        <v>9.5</v>
      </c>
      <c r="AD5345">
        <v>12.2</v>
      </c>
    </row>
    <row r="5346" spans="1:30" x14ac:dyDescent="0.45">
      <c r="A5346" t="s">
        <v>347</v>
      </c>
      <c r="B5346">
        <v>40060</v>
      </c>
      <c r="C5346" t="s">
        <v>762</v>
      </c>
      <c r="E5346">
        <v>51</v>
      </c>
      <c r="F5346" t="s">
        <v>46</v>
      </c>
      <c r="H5346">
        <v>1</v>
      </c>
      <c r="I5346" t="s">
        <v>32</v>
      </c>
      <c r="J5346">
        <v>1</v>
      </c>
      <c r="K5346" t="s">
        <v>32</v>
      </c>
      <c r="L5346">
        <v>0</v>
      </c>
      <c r="M5346" t="s">
        <v>32</v>
      </c>
      <c r="N5346">
        <v>2012</v>
      </c>
      <c r="O5346">
        <v>1302</v>
      </c>
      <c r="P5346">
        <v>2740192</v>
      </c>
      <c r="Q5346">
        <v>267</v>
      </c>
      <c r="R5346">
        <v>2714870</v>
      </c>
      <c r="S5346">
        <v>11413</v>
      </c>
      <c r="T5346">
        <v>600466</v>
      </c>
      <c r="U5346">
        <v>1035</v>
      </c>
      <c r="V5346">
        <v>25322</v>
      </c>
      <c r="W5346">
        <v>8.4</v>
      </c>
      <c r="X5346">
        <v>4.5</v>
      </c>
      <c r="Y5346">
        <v>15.3</v>
      </c>
      <c r="Z5346">
        <v>4.7</v>
      </c>
      <c r="AA5346">
        <v>2.2000000000000002</v>
      </c>
      <c r="AB5346">
        <v>2.7</v>
      </c>
      <c r="AC5346">
        <v>8.3000000000000007</v>
      </c>
      <c r="AD5346">
        <v>21.8</v>
      </c>
    </row>
    <row r="5347" spans="1:30" x14ac:dyDescent="0.45">
      <c r="A5347" t="s">
        <v>347</v>
      </c>
      <c r="B5347">
        <v>40060</v>
      </c>
      <c r="C5347" t="s">
        <v>762</v>
      </c>
      <c r="E5347">
        <v>52</v>
      </c>
      <c r="F5347" t="s">
        <v>47</v>
      </c>
      <c r="G5347" t="s">
        <v>48</v>
      </c>
      <c r="H5347">
        <v>1</v>
      </c>
      <c r="I5347" t="s">
        <v>32</v>
      </c>
      <c r="J5347">
        <v>1</v>
      </c>
      <c r="K5347" t="s">
        <v>32</v>
      </c>
      <c r="L5347">
        <v>0</v>
      </c>
      <c r="M5347" t="s">
        <v>32</v>
      </c>
      <c r="N5347">
        <v>2012</v>
      </c>
      <c r="O5347">
        <v>4127</v>
      </c>
      <c r="P5347">
        <v>38644456</v>
      </c>
      <c r="Q5347">
        <v>1221</v>
      </c>
      <c r="R5347">
        <v>38383965</v>
      </c>
      <c r="S5347">
        <v>49363</v>
      </c>
      <c r="T5347">
        <v>3732971</v>
      </c>
      <c r="U5347">
        <v>2905</v>
      </c>
      <c r="V5347">
        <v>260490</v>
      </c>
      <c r="W5347">
        <v>9.6999999999999993</v>
      </c>
      <c r="X5347">
        <v>4.3</v>
      </c>
      <c r="Y5347">
        <v>9</v>
      </c>
      <c r="Z5347">
        <v>4.5</v>
      </c>
      <c r="AA5347">
        <v>1.9</v>
      </c>
      <c r="AB5347">
        <v>2</v>
      </c>
      <c r="AC5347">
        <v>10.199999999999999</v>
      </c>
      <c r="AD5347">
        <v>31.2</v>
      </c>
    </row>
    <row r="5348" spans="1:30" x14ac:dyDescent="0.45">
      <c r="A5348" t="s">
        <v>347</v>
      </c>
      <c r="B5348">
        <v>40060</v>
      </c>
      <c r="C5348" t="s">
        <v>762</v>
      </c>
      <c r="E5348">
        <v>53</v>
      </c>
      <c r="F5348" t="s">
        <v>49</v>
      </c>
      <c r="H5348">
        <v>1</v>
      </c>
      <c r="I5348" t="s">
        <v>32</v>
      </c>
      <c r="J5348">
        <v>1</v>
      </c>
      <c r="K5348" t="s">
        <v>32</v>
      </c>
      <c r="L5348">
        <v>0</v>
      </c>
      <c r="M5348" t="s">
        <v>32</v>
      </c>
      <c r="N5348">
        <v>2012</v>
      </c>
      <c r="O5348">
        <v>9844</v>
      </c>
      <c r="P5348">
        <v>2454996</v>
      </c>
      <c r="Q5348">
        <v>911</v>
      </c>
      <c r="R5348">
        <v>1530970</v>
      </c>
      <c r="S5348">
        <v>7712</v>
      </c>
      <c r="T5348">
        <v>326153</v>
      </c>
      <c r="U5348">
        <v>8933</v>
      </c>
      <c r="V5348">
        <v>924026</v>
      </c>
      <c r="W5348">
        <v>7.5</v>
      </c>
      <c r="X5348">
        <v>9.1999999999999993</v>
      </c>
      <c r="Y5348">
        <v>13</v>
      </c>
      <c r="Z5348">
        <v>9.8000000000000007</v>
      </c>
      <c r="AA5348">
        <v>7.8</v>
      </c>
      <c r="AB5348">
        <v>5.8</v>
      </c>
      <c r="AC5348">
        <v>7.1</v>
      </c>
      <c r="AD5348">
        <v>16</v>
      </c>
    </row>
    <row r="5349" spans="1:30" x14ac:dyDescent="0.45">
      <c r="A5349" t="s">
        <v>347</v>
      </c>
      <c r="B5349">
        <v>40060</v>
      </c>
      <c r="C5349" t="s">
        <v>762</v>
      </c>
      <c r="E5349">
        <v>54</v>
      </c>
      <c r="F5349" t="s">
        <v>50</v>
      </c>
      <c r="H5349">
        <v>1</v>
      </c>
      <c r="I5349" t="s">
        <v>32</v>
      </c>
      <c r="J5349">
        <v>1</v>
      </c>
      <c r="K5349" t="s">
        <v>32</v>
      </c>
      <c r="L5349">
        <v>0</v>
      </c>
      <c r="M5349" t="s">
        <v>32</v>
      </c>
      <c r="N5349">
        <v>2012</v>
      </c>
      <c r="O5349">
        <v>14477</v>
      </c>
      <c r="P5349">
        <v>6071544</v>
      </c>
      <c r="Q5349">
        <v>3347</v>
      </c>
      <c r="R5349">
        <v>5592499</v>
      </c>
      <c r="S5349">
        <v>34396</v>
      </c>
      <c r="T5349">
        <v>2189361</v>
      </c>
      <c r="U5349">
        <v>11130</v>
      </c>
      <c r="V5349">
        <v>479045</v>
      </c>
      <c r="W5349">
        <v>2.5</v>
      </c>
      <c r="X5349">
        <v>6.5</v>
      </c>
      <c r="Y5349">
        <v>3.8</v>
      </c>
      <c r="Z5349">
        <v>7.5</v>
      </c>
      <c r="AA5349">
        <v>4.9000000000000004</v>
      </c>
      <c r="AB5349">
        <v>5.6</v>
      </c>
      <c r="AC5349">
        <v>3.6</v>
      </c>
      <c r="AD5349">
        <v>17.3</v>
      </c>
    </row>
    <row r="5350" spans="1:30" x14ac:dyDescent="0.45">
      <c r="A5350" t="s">
        <v>347</v>
      </c>
      <c r="B5350">
        <v>40060</v>
      </c>
      <c r="C5350" t="s">
        <v>762</v>
      </c>
      <c r="E5350">
        <v>55</v>
      </c>
      <c r="F5350" t="s">
        <v>59</v>
      </c>
      <c r="H5350">
        <v>1</v>
      </c>
      <c r="I5350" t="s">
        <v>32</v>
      </c>
      <c r="J5350">
        <v>1</v>
      </c>
      <c r="K5350" t="s">
        <v>32</v>
      </c>
      <c r="L5350">
        <v>0</v>
      </c>
      <c r="M5350" t="s">
        <v>32</v>
      </c>
      <c r="N5350">
        <v>2012</v>
      </c>
      <c r="O5350">
        <v>186</v>
      </c>
      <c r="P5350">
        <v>1299718</v>
      </c>
      <c r="Q5350">
        <v>186</v>
      </c>
      <c r="R5350">
        <v>1299718</v>
      </c>
      <c r="S5350">
        <v>18053</v>
      </c>
      <c r="T5350">
        <v>1680669</v>
      </c>
      <c r="U5350">
        <v>0</v>
      </c>
      <c r="V5350">
        <v>0</v>
      </c>
      <c r="W5350">
        <v>7</v>
      </c>
      <c r="X5350">
        <v>1.2</v>
      </c>
      <c r="Y5350">
        <v>7.3</v>
      </c>
      <c r="Z5350">
        <v>1.3</v>
      </c>
      <c r="AA5350">
        <v>0.3</v>
      </c>
      <c r="AB5350">
        <v>1.8</v>
      </c>
      <c r="AC5350">
        <v>0</v>
      </c>
      <c r="AD5350">
        <v>0</v>
      </c>
    </row>
    <row r="5351" spans="1:30" x14ac:dyDescent="0.45">
      <c r="A5351" t="s">
        <v>347</v>
      </c>
      <c r="B5351">
        <v>40060</v>
      </c>
      <c r="C5351" t="s">
        <v>762</v>
      </c>
      <c r="E5351">
        <v>56</v>
      </c>
      <c r="F5351" t="s">
        <v>51</v>
      </c>
      <c r="H5351">
        <v>1</v>
      </c>
      <c r="I5351" t="s">
        <v>32</v>
      </c>
      <c r="J5351">
        <v>1</v>
      </c>
      <c r="K5351" t="s">
        <v>32</v>
      </c>
      <c r="L5351">
        <v>0</v>
      </c>
      <c r="M5351" t="s">
        <v>32</v>
      </c>
      <c r="N5351">
        <v>2012</v>
      </c>
      <c r="O5351">
        <v>8695</v>
      </c>
      <c r="P5351">
        <v>2378138</v>
      </c>
      <c r="Q5351">
        <v>1332</v>
      </c>
      <c r="R5351">
        <v>2243785</v>
      </c>
      <c r="S5351">
        <v>32193</v>
      </c>
      <c r="T5351">
        <v>1071738</v>
      </c>
      <c r="U5351">
        <v>7363</v>
      </c>
      <c r="V5351">
        <v>134353</v>
      </c>
      <c r="W5351">
        <v>4.5999999999999996</v>
      </c>
      <c r="X5351">
        <v>4.9000000000000004</v>
      </c>
      <c r="Y5351">
        <v>9.6</v>
      </c>
      <c r="Z5351">
        <v>5.4</v>
      </c>
      <c r="AA5351">
        <v>5.5</v>
      </c>
      <c r="AB5351">
        <v>4.4000000000000004</v>
      </c>
      <c r="AC5351">
        <v>4.3</v>
      </c>
      <c r="AD5351">
        <v>8.6</v>
      </c>
    </row>
    <row r="5352" spans="1:30" x14ac:dyDescent="0.45">
      <c r="A5352" t="s">
        <v>347</v>
      </c>
      <c r="B5352">
        <v>40060</v>
      </c>
      <c r="C5352" t="s">
        <v>762</v>
      </c>
      <c r="E5352">
        <v>61</v>
      </c>
      <c r="F5352" t="s">
        <v>52</v>
      </c>
      <c r="H5352">
        <v>1</v>
      </c>
      <c r="I5352" t="s">
        <v>32</v>
      </c>
      <c r="J5352">
        <v>1</v>
      </c>
      <c r="K5352" t="s">
        <v>32</v>
      </c>
      <c r="L5352">
        <v>0</v>
      </c>
      <c r="M5352" t="s">
        <v>32</v>
      </c>
      <c r="N5352">
        <v>2012</v>
      </c>
      <c r="O5352">
        <v>2810</v>
      </c>
      <c r="P5352">
        <v>708116</v>
      </c>
      <c r="Q5352">
        <v>361</v>
      </c>
      <c r="R5352">
        <v>682367</v>
      </c>
      <c r="S5352">
        <v>10682</v>
      </c>
      <c r="T5352">
        <v>317731</v>
      </c>
      <c r="U5352">
        <v>2449</v>
      </c>
      <c r="V5352">
        <v>25750</v>
      </c>
      <c r="W5352">
        <v>6.1</v>
      </c>
      <c r="X5352">
        <v>5.3</v>
      </c>
      <c r="Y5352">
        <v>9.6999999999999993</v>
      </c>
      <c r="Z5352">
        <v>5.6</v>
      </c>
      <c r="AA5352">
        <v>5.2</v>
      </c>
      <c r="AB5352">
        <v>6.1</v>
      </c>
      <c r="AC5352">
        <v>7.1</v>
      </c>
      <c r="AD5352">
        <v>17.7</v>
      </c>
    </row>
    <row r="5353" spans="1:30" x14ac:dyDescent="0.45">
      <c r="A5353" t="s">
        <v>347</v>
      </c>
      <c r="B5353">
        <v>40060</v>
      </c>
      <c r="C5353" t="s">
        <v>762</v>
      </c>
      <c r="E5353">
        <v>62</v>
      </c>
      <c r="F5353" t="s">
        <v>53</v>
      </c>
      <c r="H5353">
        <v>1</v>
      </c>
      <c r="I5353" t="s">
        <v>32</v>
      </c>
      <c r="J5353">
        <v>1</v>
      </c>
      <c r="K5353" t="s">
        <v>32</v>
      </c>
      <c r="L5353">
        <v>0</v>
      </c>
      <c r="M5353" t="s">
        <v>32</v>
      </c>
      <c r="N5353">
        <v>2012</v>
      </c>
      <c r="O5353">
        <v>8280</v>
      </c>
      <c r="P5353">
        <v>8091465</v>
      </c>
      <c r="Q5353">
        <v>2438</v>
      </c>
      <c r="R5353">
        <v>7939063</v>
      </c>
      <c r="S5353">
        <v>68267</v>
      </c>
      <c r="T5353">
        <v>3023925</v>
      </c>
      <c r="U5353">
        <v>5841</v>
      </c>
      <c r="V5353">
        <v>152402</v>
      </c>
      <c r="W5353">
        <v>3.9</v>
      </c>
      <c r="X5353">
        <v>1.8</v>
      </c>
      <c r="Y5353">
        <v>8.3000000000000007</v>
      </c>
      <c r="Z5353">
        <v>2.1</v>
      </c>
      <c r="AA5353">
        <v>4</v>
      </c>
      <c r="AB5353">
        <v>4.3</v>
      </c>
      <c r="AC5353">
        <v>4</v>
      </c>
      <c r="AD5353">
        <v>17.399999999999999</v>
      </c>
    </row>
    <row r="5354" spans="1:30" x14ac:dyDescent="0.45">
      <c r="A5354" t="s">
        <v>347</v>
      </c>
      <c r="B5354">
        <v>40060</v>
      </c>
      <c r="C5354" t="s">
        <v>762</v>
      </c>
      <c r="E5354">
        <v>71</v>
      </c>
      <c r="F5354" t="s">
        <v>54</v>
      </c>
      <c r="H5354">
        <v>1</v>
      </c>
      <c r="I5354" t="s">
        <v>32</v>
      </c>
      <c r="J5354">
        <v>1</v>
      </c>
      <c r="K5354" t="s">
        <v>32</v>
      </c>
      <c r="L5354">
        <v>0</v>
      </c>
      <c r="M5354" t="s">
        <v>32</v>
      </c>
      <c r="N5354">
        <v>2012</v>
      </c>
      <c r="O5354">
        <v>5247</v>
      </c>
      <c r="P5354">
        <v>710184</v>
      </c>
      <c r="Q5354">
        <v>377</v>
      </c>
      <c r="R5354">
        <v>648602</v>
      </c>
      <c r="S5354">
        <v>9186</v>
      </c>
      <c r="T5354">
        <v>169479</v>
      </c>
      <c r="U5354">
        <v>4871</v>
      </c>
      <c r="V5354">
        <v>61582</v>
      </c>
      <c r="W5354">
        <v>6.3</v>
      </c>
      <c r="X5354">
        <v>3.4</v>
      </c>
      <c r="Y5354">
        <v>7.5</v>
      </c>
      <c r="Z5354">
        <v>3.7</v>
      </c>
      <c r="AA5354">
        <v>3.5</v>
      </c>
      <c r="AB5354">
        <v>4.0999999999999996</v>
      </c>
      <c r="AC5354">
        <v>6.3</v>
      </c>
      <c r="AD5354">
        <v>13.8</v>
      </c>
    </row>
    <row r="5355" spans="1:30" x14ac:dyDescent="0.45">
      <c r="A5355" t="s">
        <v>347</v>
      </c>
      <c r="B5355">
        <v>40060</v>
      </c>
      <c r="C5355" t="s">
        <v>762</v>
      </c>
      <c r="E5355">
        <v>72</v>
      </c>
      <c r="F5355" t="s">
        <v>55</v>
      </c>
      <c r="H5355">
        <v>1</v>
      </c>
      <c r="I5355" t="s">
        <v>32</v>
      </c>
      <c r="J5355">
        <v>1</v>
      </c>
      <c r="K5355" t="s">
        <v>32</v>
      </c>
      <c r="L5355">
        <v>0</v>
      </c>
      <c r="M5355" t="s">
        <v>32</v>
      </c>
      <c r="N5355">
        <v>2012</v>
      </c>
      <c r="O5355">
        <v>2832</v>
      </c>
      <c r="P5355">
        <v>2325953</v>
      </c>
      <c r="Q5355">
        <v>1695</v>
      </c>
      <c r="R5355">
        <v>2279382</v>
      </c>
      <c r="S5355">
        <v>46463</v>
      </c>
      <c r="T5355">
        <v>647686</v>
      </c>
      <c r="U5355">
        <v>1137</v>
      </c>
      <c r="V5355">
        <v>46571</v>
      </c>
      <c r="W5355">
        <v>9.1999999999999993</v>
      </c>
      <c r="X5355">
        <v>6.8</v>
      </c>
      <c r="Y5355">
        <v>10.6</v>
      </c>
      <c r="Z5355">
        <v>7.2</v>
      </c>
      <c r="AA5355">
        <v>6.2</v>
      </c>
      <c r="AB5355">
        <v>7.5</v>
      </c>
      <c r="AC5355">
        <v>13</v>
      </c>
      <c r="AD5355">
        <v>18.8</v>
      </c>
    </row>
    <row r="5356" spans="1:30" x14ac:dyDescent="0.45">
      <c r="A5356" t="s">
        <v>347</v>
      </c>
      <c r="B5356">
        <v>40060</v>
      </c>
      <c r="C5356" t="s">
        <v>762</v>
      </c>
      <c r="E5356">
        <v>81</v>
      </c>
      <c r="F5356" t="s">
        <v>56</v>
      </c>
      <c r="G5356" t="s">
        <v>57</v>
      </c>
      <c r="H5356">
        <v>1</v>
      </c>
      <c r="I5356" t="s">
        <v>32</v>
      </c>
      <c r="J5356">
        <v>1</v>
      </c>
      <c r="K5356" t="s">
        <v>32</v>
      </c>
      <c r="L5356">
        <v>0</v>
      </c>
      <c r="M5356" t="s">
        <v>32</v>
      </c>
      <c r="N5356">
        <v>2012</v>
      </c>
      <c r="O5356">
        <v>12624</v>
      </c>
      <c r="P5356">
        <v>1949259</v>
      </c>
      <c r="Q5356">
        <v>1557</v>
      </c>
      <c r="R5356">
        <v>1713400</v>
      </c>
      <c r="S5356">
        <v>13321</v>
      </c>
      <c r="T5356">
        <v>451401</v>
      </c>
      <c r="U5356">
        <v>11067</v>
      </c>
      <c r="V5356">
        <v>235860</v>
      </c>
      <c r="W5356">
        <v>4.2</v>
      </c>
      <c r="X5356">
        <v>5.7</v>
      </c>
      <c r="Y5356">
        <v>8.1999999999999993</v>
      </c>
      <c r="Z5356">
        <v>7</v>
      </c>
      <c r="AA5356">
        <v>8.6999999999999993</v>
      </c>
      <c r="AB5356">
        <v>10.3</v>
      </c>
      <c r="AC5356">
        <v>4.3</v>
      </c>
      <c r="AD5356">
        <v>8.6999999999999993</v>
      </c>
    </row>
    <row r="5357" spans="1:30" x14ac:dyDescent="0.45">
      <c r="A5357" t="s">
        <v>347</v>
      </c>
      <c r="B5357">
        <v>40060</v>
      </c>
      <c r="C5357" t="s">
        <v>762</v>
      </c>
      <c r="E5357">
        <v>99</v>
      </c>
      <c r="F5357" t="s">
        <v>76</v>
      </c>
      <c r="H5357">
        <v>1</v>
      </c>
      <c r="I5357" t="s">
        <v>32</v>
      </c>
      <c r="J5357">
        <v>1</v>
      </c>
      <c r="K5357" t="s">
        <v>32</v>
      </c>
      <c r="L5357">
        <v>0</v>
      </c>
      <c r="M5357" t="s">
        <v>32</v>
      </c>
      <c r="N5357">
        <v>2012</v>
      </c>
      <c r="O5357">
        <v>59</v>
      </c>
      <c r="Q5357">
        <v>21</v>
      </c>
      <c r="U5357">
        <v>38</v>
      </c>
      <c r="W5357">
        <v>77.8</v>
      </c>
      <c r="Y5357">
        <v>38.6</v>
      </c>
      <c r="AC5357">
        <v>118.1</v>
      </c>
    </row>
    <row r="5358" spans="1:30" x14ac:dyDescent="0.45">
      <c r="A5358" t="s">
        <v>348</v>
      </c>
      <c r="B5358">
        <v>40140</v>
      </c>
      <c r="C5358" t="s">
        <v>763</v>
      </c>
      <c r="E5358">
        <v>0</v>
      </c>
      <c r="F5358" t="s">
        <v>31</v>
      </c>
      <c r="H5358">
        <v>1</v>
      </c>
      <c r="I5358" t="s">
        <v>32</v>
      </c>
      <c r="J5358">
        <v>1</v>
      </c>
      <c r="K5358" t="s">
        <v>32</v>
      </c>
      <c r="L5358">
        <v>0</v>
      </c>
      <c r="M5358" t="s">
        <v>32</v>
      </c>
      <c r="N5358">
        <v>2012</v>
      </c>
      <c r="O5358">
        <v>335274</v>
      </c>
      <c r="P5358">
        <v>239807704</v>
      </c>
      <c r="Q5358">
        <v>52941</v>
      </c>
      <c r="R5358">
        <v>228300036</v>
      </c>
      <c r="S5358">
        <v>981031</v>
      </c>
      <c r="T5358">
        <v>35758292</v>
      </c>
      <c r="U5358">
        <v>282333</v>
      </c>
      <c r="V5358">
        <v>11507667</v>
      </c>
      <c r="W5358">
        <v>0.9</v>
      </c>
      <c r="X5358">
        <v>3.2</v>
      </c>
      <c r="Y5358">
        <v>0.8</v>
      </c>
      <c r="Z5358">
        <v>3.4</v>
      </c>
      <c r="AA5358">
        <v>2.4</v>
      </c>
      <c r="AB5358">
        <v>2.5</v>
      </c>
      <c r="AC5358">
        <v>0.9</v>
      </c>
      <c r="AD5358">
        <v>3.8</v>
      </c>
    </row>
    <row r="5359" spans="1:30" x14ac:dyDescent="0.45">
      <c r="A5359" t="s">
        <v>348</v>
      </c>
      <c r="B5359">
        <v>40140</v>
      </c>
      <c r="C5359" t="s">
        <v>763</v>
      </c>
      <c r="E5359">
        <v>11</v>
      </c>
      <c r="F5359" t="s">
        <v>33</v>
      </c>
      <c r="G5359" t="s">
        <v>34</v>
      </c>
      <c r="H5359">
        <v>1</v>
      </c>
      <c r="I5359" t="s">
        <v>32</v>
      </c>
      <c r="J5359">
        <v>1</v>
      </c>
      <c r="K5359" t="s">
        <v>32</v>
      </c>
      <c r="L5359">
        <v>0</v>
      </c>
      <c r="M5359" t="s">
        <v>32</v>
      </c>
      <c r="N5359">
        <v>2012</v>
      </c>
      <c r="O5359">
        <v>1211</v>
      </c>
      <c r="P5359">
        <v>136055</v>
      </c>
      <c r="Q5359">
        <v>90</v>
      </c>
      <c r="R5359">
        <v>95975</v>
      </c>
      <c r="S5359">
        <v>1164</v>
      </c>
      <c r="T5359">
        <v>17834</v>
      </c>
      <c r="U5359">
        <v>1121</v>
      </c>
      <c r="V5359">
        <v>40080</v>
      </c>
      <c r="W5359">
        <v>20.7</v>
      </c>
      <c r="X5359">
        <v>13.2</v>
      </c>
      <c r="Y5359">
        <v>17.3</v>
      </c>
      <c r="Z5359">
        <v>13.5</v>
      </c>
      <c r="AA5359">
        <v>43.1</v>
      </c>
      <c r="AB5359">
        <v>8.5</v>
      </c>
      <c r="AC5359">
        <v>20.6</v>
      </c>
      <c r="AD5359">
        <v>30.1</v>
      </c>
    </row>
    <row r="5360" spans="1:30" x14ac:dyDescent="0.45">
      <c r="A5360" t="s">
        <v>348</v>
      </c>
      <c r="B5360">
        <v>40140</v>
      </c>
      <c r="C5360" t="s">
        <v>763</v>
      </c>
      <c r="E5360">
        <v>21</v>
      </c>
      <c r="F5360" t="s">
        <v>35</v>
      </c>
      <c r="H5360">
        <v>1</v>
      </c>
      <c r="I5360" t="s">
        <v>32</v>
      </c>
      <c r="J5360">
        <v>1</v>
      </c>
      <c r="K5360" t="s">
        <v>32</v>
      </c>
      <c r="L5360">
        <v>0</v>
      </c>
      <c r="M5360" t="s">
        <v>32</v>
      </c>
      <c r="N5360">
        <v>2012</v>
      </c>
      <c r="O5360">
        <v>282</v>
      </c>
      <c r="P5360">
        <v>481111</v>
      </c>
      <c r="Q5360">
        <v>51</v>
      </c>
      <c r="R5360">
        <v>472399</v>
      </c>
      <c r="S5360">
        <v>1267</v>
      </c>
      <c r="T5360">
        <v>85746</v>
      </c>
      <c r="U5360">
        <v>231</v>
      </c>
      <c r="V5360">
        <v>8713</v>
      </c>
      <c r="W5360">
        <v>19.5</v>
      </c>
      <c r="X5360">
        <v>6</v>
      </c>
      <c r="Y5360">
        <v>47</v>
      </c>
      <c r="Z5360">
        <v>6.4</v>
      </c>
      <c r="AA5360">
        <v>8.3000000000000007</v>
      </c>
      <c r="AB5360">
        <v>6.8</v>
      </c>
      <c r="AC5360">
        <v>18.3</v>
      </c>
      <c r="AD5360">
        <v>16.5</v>
      </c>
    </row>
    <row r="5361" spans="1:30" x14ac:dyDescent="0.45">
      <c r="A5361" t="s">
        <v>348</v>
      </c>
      <c r="B5361">
        <v>40140</v>
      </c>
      <c r="C5361" t="s">
        <v>763</v>
      </c>
      <c r="E5361">
        <v>22</v>
      </c>
      <c r="F5361" t="s">
        <v>36</v>
      </c>
      <c r="H5361">
        <v>1</v>
      </c>
      <c r="I5361" t="s">
        <v>32</v>
      </c>
      <c r="J5361">
        <v>1</v>
      </c>
      <c r="K5361" t="s">
        <v>32</v>
      </c>
      <c r="L5361">
        <v>0</v>
      </c>
      <c r="M5361" t="s">
        <v>32</v>
      </c>
      <c r="N5361">
        <v>2012</v>
      </c>
      <c r="O5361">
        <v>273</v>
      </c>
      <c r="P5361">
        <v>2968894</v>
      </c>
      <c r="Q5361">
        <v>62</v>
      </c>
      <c r="R5361">
        <v>2960861</v>
      </c>
      <c r="S5361">
        <v>6309</v>
      </c>
      <c r="T5361">
        <v>519906</v>
      </c>
      <c r="U5361">
        <v>211</v>
      </c>
      <c r="V5361">
        <v>8033</v>
      </c>
      <c r="W5361">
        <v>22.3</v>
      </c>
      <c r="X5361">
        <v>1.7</v>
      </c>
      <c r="Y5361">
        <v>15.8</v>
      </c>
      <c r="Z5361">
        <v>1.7</v>
      </c>
      <c r="AA5361">
        <v>1.4</v>
      </c>
      <c r="AB5361">
        <v>2.2000000000000002</v>
      </c>
      <c r="AC5361">
        <v>28.4</v>
      </c>
      <c r="AD5361">
        <v>33.1</v>
      </c>
    </row>
    <row r="5362" spans="1:30" x14ac:dyDescent="0.45">
      <c r="A5362" t="s">
        <v>348</v>
      </c>
      <c r="B5362">
        <v>40140</v>
      </c>
      <c r="C5362" t="s">
        <v>763</v>
      </c>
      <c r="E5362">
        <v>23</v>
      </c>
      <c r="F5362" t="s">
        <v>37</v>
      </c>
      <c r="H5362">
        <v>1</v>
      </c>
      <c r="I5362" t="s">
        <v>32</v>
      </c>
      <c r="J5362">
        <v>1</v>
      </c>
      <c r="K5362" t="s">
        <v>32</v>
      </c>
      <c r="L5362">
        <v>0</v>
      </c>
      <c r="M5362" t="s">
        <v>32</v>
      </c>
      <c r="N5362">
        <v>2012</v>
      </c>
      <c r="O5362">
        <v>33663</v>
      </c>
      <c r="P5362">
        <v>15877460</v>
      </c>
      <c r="Q5362">
        <v>6980</v>
      </c>
      <c r="R5362">
        <v>14603476</v>
      </c>
      <c r="S5362">
        <v>70849</v>
      </c>
      <c r="T5362">
        <v>3210947</v>
      </c>
      <c r="U5362">
        <v>26683</v>
      </c>
      <c r="V5362">
        <v>1273983</v>
      </c>
      <c r="W5362">
        <v>3.8</v>
      </c>
      <c r="X5362">
        <v>7</v>
      </c>
      <c r="Y5362">
        <v>8.3000000000000007</v>
      </c>
      <c r="Z5362">
        <v>8.1</v>
      </c>
      <c r="AA5362">
        <v>7.7</v>
      </c>
      <c r="AB5362">
        <v>7.2</v>
      </c>
      <c r="AC5362">
        <v>2.9</v>
      </c>
      <c r="AD5362">
        <v>6.2</v>
      </c>
    </row>
    <row r="5363" spans="1:30" x14ac:dyDescent="0.45">
      <c r="A5363" t="s">
        <v>348</v>
      </c>
      <c r="B5363">
        <v>40140</v>
      </c>
      <c r="C5363" t="s">
        <v>763</v>
      </c>
      <c r="E5363" t="s">
        <v>38</v>
      </c>
      <c r="F5363" t="s">
        <v>39</v>
      </c>
      <c r="H5363">
        <v>1</v>
      </c>
      <c r="I5363" t="s">
        <v>32</v>
      </c>
      <c r="J5363">
        <v>1</v>
      </c>
      <c r="K5363" t="s">
        <v>32</v>
      </c>
      <c r="L5363">
        <v>0</v>
      </c>
      <c r="M5363" t="s">
        <v>32</v>
      </c>
      <c r="N5363">
        <v>2012</v>
      </c>
      <c r="O5363">
        <v>7749</v>
      </c>
      <c r="P5363">
        <v>33396994</v>
      </c>
      <c r="Q5363">
        <v>3158</v>
      </c>
      <c r="R5363">
        <v>33172871</v>
      </c>
      <c r="S5363">
        <v>91110</v>
      </c>
      <c r="T5363">
        <v>4180956</v>
      </c>
      <c r="U5363">
        <v>4592</v>
      </c>
      <c r="V5363">
        <v>224124</v>
      </c>
      <c r="W5363">
        <v>5.3</v>
      </c>
      <c r="X5363">
        <v>3.8</v>
      </c>
      <c r="Y5363">
        <v>4.7</v>
      </c>
      <c r="Z5363">
        <v>4</v>
      </c>
      <c r="AA5363">
        <v>3.4</v>
      </c>
      <c r="AB5363">
        <v>3.6</v>
      </c>
      <c r="AC5363">
        <v>7.6</v>
      </c>
      <c r="AD5363">
        <v>13.7</v>
      </c>
    </row>
    <row r="5364" spans="1:30" x14ac:dyDescent="0.45">
      <c r="A5364" t="s">
        <v>348</v>
      </c>
      <c r="B5364">
        <v>40140</v>
      </c>
      <c r="C5364" t="s">
        <v>763</v>
      </c>
      <c r="E5364">
        <v>42</v>
      </c>
      <c r="F5364" t="s">
        <v>40</v>
      </c>
      <c r="H5364">
        <v>1</v>
      </c>
      <c r="I5364" t="s">
        <v>32</v>
      </c>
      <c r="J5364">
        <v>1</v>
      </c>
      <c r="K5364" t="s">
        <v>32</v>
      </c>
      <c r="L5364">
        <v>0</v>
      </c>
      <c r="M5364" t="s">
        <v>32</v>
      </c>
      <c r="N5364">
        <v>2012</v>
      </c>
      <c r="O5364">
        <v>10026</v>
      </c>
      <c r="P5364">
        <v>63299412</v>
      </c>
      <c r="Q5364">
        <v>4577</v>
      </c>
      <c r="R5364">
        <v>62804459</v>
      </c>
      <c r="S5364">
        <v>68005</v>
      </c>
      <c r="T5364">
        <v>3213970</v>
      </c>
      <c r="U5364">
        <v>5449</v>
      </c>
      <c r="V5364">
        <v>494954</v>
      </c>
      <c r="W5364">
        <v>5.4</v>
      </c>
      <c r="X5364">
        <v>4.5999999999999996</v>
      </c>
      <c r="Y5364">
        <v>10.3</v>
      </c>
      <c r="Z5364">
        <v>4.9000000000000004</v>
      </c>
      <c r="AA5364">
        <v>10.8</v>
      </c>
      <c r="AB5364">
        <v>10.4</v>
      </c>
      <c r="AC5364">
        <v>3.8</v>
      </c>
      <c r="AD5364">
        <v>16.5</v>
      </c>
    </row>
    <row r="5365" spans="1:30" x14ac:dyDescent="0.45">
      <c r="A5365" t="s">
        <v>348</v>
      </c>
      <c r="B5365">
        <v>40140</v>
      </c>
      <c r="C5365" t="s">
        <v>763</v>
      </c>
      <c r="E5365" t="s">
        <v>41</v>
      </c>
      <c r="F5365" t="s">
        <v>42</v>
      </c>
      <c r="H5365">
        <v>1</v>
      </c>
      <c r="I5365" t="s">
        <v>32</v>
      </c>
      <c r="J5365">
        <v>1</v>
      </c>
      <c r="K5365" t="s">
        <v>32</v>
      </c>
      <c r="L5365">
        <v>0</v>
      </c>
      <c r="M5365" t="s">
        <v>32</v>
      </c>
      <c r="N5365">
        <v>2012</v>
      </c>
      <c r="O5365">
        <v>31868</v>
      </c>
      <c r="P5365">
        <v>53261785</v>
      </c>
      <c r="Q5365">
        <v>5819</v>
      </c>
      <c r="R5365">
        <v>51870674</v>
      </c>
      <c r="S5365">
        <v>165239</v>
      </c>
      <c r="T5365">
        <v>4285751</v>
      </c>
      <c r="U5365">
        <v>26050</v>
      </c>
      <c r="V5365">
        <v>1391112</v>
      </c>
      <c r="W5365">
        <v>3.3</v>
      </c>
      <c r="X5365">
        <v>13.1</v>
      </c>
      <c r="Y5365">
        <v>4.0999999999999996</v>
      </c>
      <c r="Z5365">
        <v>14</v>
      </c>
      <c r="AA5365">
        <v>4.5999999999999996</v>
      </c>
      <c r="AB5365">
        <v>7.3</v>
      </c>
      <c r="AC5365">
        <v>4</v>
      </c>
      <c r="AD5365">
        <v>13.1</v>
      </c>
    </row>
    <row r="5366" spans="1:30" x14ac:dyDescent="0.45">
      <c r="A5366" t="s">
        <v>348</v>
      </c>
      <c r="B5366">
        <v>40140</v>
      </c>
      <c r="C5366" t="s">
        <v>763</v>
      </c>
      <c r="E5366" t="s">
        <v>43</v>
      </c>
      <c r="F5366" t="s">
        <v>44</v>
      </c>
      <c r="G5366" t="s">
        <v>45</v>
      </c>
      <c r="H5366">
        <v>1</v>
      </c>
      <c r="I5366" t="s">
        <v>32</v>
      </c>
      <c r="J5366">
        <v>1</v>
      </c>
      <c r="K5366" t="s">
        <v>32</v>
      </c>
      <c r="L5366">
        <v>0</v>
      </c>
      <c r="M5366" t="s">
        <v>32</v>
      </c>
      <c r="N5366">
        <v>2012</v>
      </c>
      <c r="O5366">
        <v>20417</v>
      </c>
      <c r="P5366">
        <v>11504270</v>
      </c>
      <c r="Q5366">
        <v>2078</v>
      </c>
      <c r="R5366">
        <v>9924125</v>
      </c>
      <c r="S5366">
        <v>64706</v>
      </c>
      <c r="T5366">
        <v>2677480</v>
      </c>
      <c r="U5366">
        <v>18340</v>
      </c>
      <c r="V5366">
        <v>1580145</v>
      </c>
      <c r="W5366">
        <v>4.7</v>
      </c>
      <c r="X5366">
        <v>2.6</v>
      </c>
      <c r="Y5366">
        <v>8.9</v>
      </c>
      <c r="Z5366">
        <v>3.4</v>
      </c>
      <c r="AA5366">
        <v>2.9</v>
      </c>
      <c r="AB5366">
        <v>3.1</v>
      </c>
      <c r="AC5366">
        <v>4.5999999999999996</v>
      </c>
      <c r="AD5366">
        <v>7</v>
      </c>
    </row>
    <row r="5367" spans="1:30" x14ac:dyDescent="0.45">
      <c r="A5367" t="s">
        <v>348</v>
      </c>
      <c r="B5367">
        <v>40140</v>
      </c>
      <c r="C5367" t="s">
        <v>763</v>
      </c>
      <c r="E5367">
        <v>51</v>
      </c>
      <c r="F5367" t="s">
        <v>46</v>
      </c>
      <c r="H5367">
        <v>1</v>
      </c>
      <c r="I5367" t="s">
        <v>32</v>
      </c>
      <c r="J5367">
        <v>1</v>
      </c>
      <c r="K5367" t="s">
        <v>32</v>
      </c>
      <c r="L5367">
        <v>0</v>
      </c>
      <c r="M5367" t="s">
        <v>32</v>
      </c>
      <c r="N5367">
        <v>2012</v>
      </c>
      <c r="O5367">
        <v>3687</v>
      </c>
      <c r="P5367">
        <v>4528649</v>
      </c>
      <c r="Q5367">
        <v>499</v>
      </c>
      <c r="R5367">
        <v>4448257</v>
      </c>
      <c r="S5367">
        <v>16677</v>
      </c>
      <c r="T5367">
        <v>936894</v>
      </c>
      <c r="U5367">
        <v>3188</v>
      </c>
      <c r="V5367">
        <v>80392</v>
      </c>
      <c r="W5367">
        <v>4.4000000000000004</v>
      </c>
      <c r="X5367">
        <v>2.5</v>
      </c>
      <c r="Y5367">
        <v>11.8</v>
      </c>
      <c r="Z5367">
        <v>2.6</v>
      </c>
      <c r="AA5367">
        <v>4.5</v>
      </c>
      <c r="AB5367">
        <v>4.0999999999999996</v>
      </c>
      <c r="AC5367">
        <v>4.7</v>
      </c>
      <c r="AD5367">
        <v>9.6999999999999993</v>
      </c>
    </row>
    <row r="5368" spans="1:30" x14ac:dyDescent="0.45">
      <c r="A5368" t="s">
        <v>348</v>
      </c>
      <c r="B5368">
        <v>40140</v>
      </c>
      <c r="C5368" t="s">
        <v>763</v>
      </c>
      <c r="E5368">
        <v>52</v>
      </c>
      <c r="F5368" t="s">
        <v>47</v>
      </c>
      <c r="G5368" t="s">
        <v>48</v>
      </c>
      <c r="H5368">
        <v>1</v>
      </c>
      <c r="I5368" t="s">
        <v>32</v>
      </c>
      <c r="J5368">
        <v>1</v>
      </c>
      <c r="K5368" t="s">
        <v>32</v>
      </c>
      <c r="L5368">
        <v>0</v>
      </c>
      <c r="M5368" t="s">
        <v>32</v>
      </c>
      <c r="N5368">
        <v>2012</v>
      </c>
      <c r="O5368">
        <v>9643</v>
      </c>
      <c r="P5368">
        <v>6040771</v>
      </c>
      <c r="Q5368">
        <v>1873</v>
      </c>
      <c r="R5368">
        <v>5677838</v>
      </c>
      <c r="S5368">
        <v>25210</v>
      </c>
      <c r="T5368">
        <v>1383548</v>
      </c>
      <c r="U5368">
        <v>7769</v>
      </c>
      <c r="V5368">
        <v>362932</v>
      </c>
      <c r="W5368">
        <v>7.3</v>
      </c>
      <c r="X5368">
        <v>2.9</v>
      </c>
      <c r="Y5368">
        <v>9.4</v>
      </c>
      <c r="Z5368">
        <v>3.3</v>
      </c>
      <c r="AA5368">
        <v>4.2</v>
      </c>
      <c r="AB5368">
        <v>4.7</v>
      </c>
      <c r="AC5368">
        <v>8.3000000000000007</v>
      </c>
      <c r="AD5368">
        <v>13.6</v>
      </c>
    </row>
    <row r="5369" spans="1:30" x14ac:dyDescent="0.45">
      <c r="A5369" t="s">
        <v>348</v>
      </c>
      <c r="B5369">
        <v>40140</v>
      </c>
      <c r="C5369" t="s">
        <v>763</v>
      </c>
      <c r="E5369">
        <v>53</v>
      </c>
      <c r="F5369" t="s">
        <v>49</v>
      </c>
      <c r="H5369">
        <v>1</v>
      </c>
      <c r="I5369" t="s">
        <v>32</v>
      </c>
      <c r="J5369">
        <v>1</v>
      </c>
      <c r="K5369" t="s">
        <v>32</v>
      </c>
      <c r="L5369">
        <v>0</v>
      </c>
      <c r="M5369" t="s">
        <v>32</v>
      </c>
      <c r="N5369">
        <v>2012</v>
      </c>
      <c r="O5369">
        <v>28636</v>
      </c>
      <c r="P5369">
        <v>5178510</v>
      </c>
      <c r="Q5369">
        <v>2892</v>
      </c>
      <c r="R5369">
        <v>3484012</v>
      </c>
      <c r="S5369">
        <v>19873</v>
      </c>
      <c r="T5369">
        <v>739274</v>
      </c>
      <c r="U5369">
        <v>25744</v>
      </c>
      <c r="V5369">
        <v>1694497</v>
      </c>
      <c r="W5369">
        <v>4.7</v>
      </c>
      <c r="X5369">
        <v>5</v>
      </c>
      <c r="Y5369">
        <v>11.4</v>
      </c>
      <c r="Z5369">
        <v>7.4</v>
      </c>
      <c r="AA5369">
        <v>11.6</v>
      </c>
      <c r="AB5369">
        <v>13</v>
      </c>
      <c r="AC5369">
        <v>5.2</v>
      </c>
      <c r="AD5369">
        <v>5.8</v>
      </c>
    </row>
    <row r="5370" spans="1:30" x14ac:dyDescent="0.45">
      <c r="A5370" t="s">
        <v>348</v>
      </c>
      <c r="B5370">
        <v>40140</v>
      </c>
      <c r="C5370" t="s">
        <v>763</v>
      </c>
      <c r="E5370">
        <v>54</v>
      </c>
      <c r="F5370" t="s">
        <v>50</v>
      </c>
      <c r="H5370">
        <v>1</v>
      </c>
      <c r="I5370" t="s">
        <v>32</v>
      </c>
      <c r="J5370">
        <v>1</v>
      </c>
      <c r="K5370" t="s">
        <v>32</v>
      </c>
      <c r="L5370">
        <v>0</v>
      </c>
      <c r="M5370" t="s">
        <v>32</v>
      </c>
      <c r="N5370">
        <v>2012</v>
      </c>
      <c r="O5370">
        <v>36397</v>
      </c>
      <c r="P5370">
        <v>5805561</v>
      </c>
      <c r="Q5370">
        <v>5479</v>
      </c>
      <c r="R5370">
        <v>4738040</v>
      </c>
      <c r="S5370">
        <v>34480</v>
      </c>
      <c r="T5370">
        <v>1794630</v>
      </c>
      <c r="U5370">
        <v>30918</v>
      </c>
      <c r="V5370">
        <v>1067522</v>
      </c>
      <c r="W5370">
        <v>2.4</v>
      </c>
      <c r="X5370">
        <v>6.9</v>
      </c>
      <c r="Y5370">
        <v>4.5</v>
      </c>
      <c r="Z5370">
        <v>8.6999999999999993</v>
      </c>
      <c r="AA5370">
        <v>7.9</v>
      </c>
      <c r="AB5370">
        <v>10.199999999999999</v>
      </c>
      <c r="AC5370">
        <v>3.1</v>
      </c>
      <c r="AD5370">
        <v>9.4</v>
      </c>
    </row>
    <row r="5371" spans="1:30" x14ac:dyDescent="0.45">
      <c r="A5371" t="s">
        <v>348</v>
      </c>
      <c r="B5371">
        <v>40140</v>
      </c>
      <c r="C5371" t="s">
        <v>763</v>
      </c>
      <c r="E5371">
        <v>55</v>
      </c>
      <c r="F5371" t="s">
        <v>59</v>
      </c>
      <c r="H5371">
        <v>1</v>
      </c>
      <c r="I5371" t="s">
        <v>32</v>
      </c>
      <c r="J5371">
        <v>1</v>
      </c>
      <c r="K5371" t="s">
        <v>32</v>
      </c>
      <c r="L5371">
        <v>0</v>
      </c>
      <c r="M5371" t="s">
        <v>32</v>
      </c>
      <c r="N5371">
        <v>2012</v>
      </c>
      <c r="O5371">
        <v>212</v>
      </c>
      <c r="P5371">
        <v>552990</v>
      </c>
      <c r="Q5371">
        <v>212</v>
      </c>
      <c r="R5371">
        <v>552990</v>
      </c>
      <c r="S5371">
        <v>10516</v>
      </c>
      <c r="T5371">
        <v>641401</v>
      </c>
      <c r="U5371">
        <v>0</v>
      </c>
      <c r="V5371">
        <v>0</v>
      </c>
      <c r="W5371">
        <v>18.600000000000001</v>
      </c>
      <c r="X5371">
        <v>10.6</v>
      </c>
      <c r="Y5371">
        <v>19.399999999999999</v>
      </c>
      <c r="Z5371">
        <v>11.1</v>
      </c>
      <c r="AA5371">
        <v>2.7</v>
      </c>
      <c r="AB5371">
        <v>5.8</v>
      </c>
      <c r="AC5371">
        <v>0</v>
      </c>
      <c r="AD5371">
        <v>0</v>
      </c>
    </row>
    <row r="5372" spans="1:30" x14ac:dyDescent="0.45">
      <c r="A5372" t="s">
        <v>348</v>
      </c>
      <c r="B5372">
        <v>40140</v>
      </c>
      <c r="C5372" t="s">
        <v>763</v>
      </c>
      <c r="E5372">
        <v>56</v>
      </c>
      <c r="F5372" t="s">
        <v>51</v>
      </c>
      <c r="H5372">
        <v>1</v>
      </c>
      <c r="I5372" t="s">
        <v>32</v>
      </c>
      <c r="J5372">
        <v>1</v>
      </c>
      <c r="K5372" t="s">
        <v>32</v>
      </c>
      <c r="L5372">
        <v>0</v>
      </c>
      <c r="M5372" t="s">
        <v>32</v>
      </c>
      <c r="N5372">
        <v>2012</v>
      </c>
      <c r="O5372">
        <v>34772</v>
      </c>
      <c r="P5372">
        <v>6275112</v>
      </c>
      <c r="Q5372">
        <v>3295</v>
      </c>
      <c r="R5372">
        <v>5652303</v>
      </c>
      <c r="S5372">
        <v>100858</v>
      </c>
      <c r="T5372">
        <v>2685948</v>
      </c>
      <c r="U5372">
        <v>31478</v>
      </c>
      <c r="V5372">
        <v>622810</v>
      </c>
      <c r="W5372">
        <v>2.4</v>
      </c>
      <c r="X5372">
        <v>8.4</v>
      </c>
      <c r="Y5372">
        <v>8.4</v>
      </c>
      <c r="Z5372">
        <v>10</v>
      </c>
      <c r="AA5372">
        <v>14.1</v>
      </c>
      <c r="AB5372">
        <v>14.9</v>
      </c>
      <c r="AC5372">
        <v>2</v>
      </c>
      <c r="AD5372">
        <v>6</v>
      </c>
    </row>
    <row r="5373" spans="1:30" x14ac:dyDescent="0.45">
      <c r="A5373" t="s">
        <v>348</v>
      </c>
      <c r="B5373">
        <v>40140</v>
      </c>
      <c r="C5373" t="s">
        <v>763</v>
      </c>
      <c r="E5373">
        <v>61</v>
      </c>
      <c r="F5373" t="s">
        <v>52</v>
      </c>
      <c r="H5373">
        <v>1</v>
      </c>
      <c r="I5373" t="s">
        <v>32</v>
      </c>
      <c r="J5373">
        <v>1</v>
      </c>
      <c r="K5373" t="s">
        <v>32</v>
      </c>
      <c r="L5373">
        <v>0</v>
      </c>
      <c r="M5373" t="s">
        <v>32</v>
      </c>
      <c r="N5373">
        <v>2012</v>
      </c>
      <c r="O5373">
        <v>5823</v>
      </c>
      <c r="P5373">
        <v>1485195</v>
      </c>
      <c r="Q5373">
        <v>779</v>
      </c>
      <c r="R5373">
        <v>1407948</v>
      </c>
      <c r="S5373">
        <v>22481</v>
      </c>
      <c r="T5373">
        <v>619717</v>
      </c>
      <c r="U5373">
        <v>5043</v>
      </c>
      <c r="V5373">
        <v>77247</v>
      </c>
      <c r="W5373">
        <v>3.4</v>
      </c>
      <c r="X5373">
        <v>7</v>
      </c>
      <c r="Y5373">
        <v>11.3</v>
      </c>
      <c r="Z5373">
        <v>7.2</v>
      </c>
      <c r="AA5373">
        <v>9.5</v>
      </c>
      <c r="AB5373">
        <v>5.8</v>
      </c>
      <c r="AC5373">
        <v>4.9000000000000004</v>
      </c>
      <c r="AD5373">
        <v>16</v>
      </c>
    </row>
    <row r="5374" spans="1:30" x14ac:dyDescent="0.45">
      <c r="A5374" t="s">
        <v>348</v>
      </c>
      <c r="B5374">
        <v>40140</v>
      </c>
      <c r="C5374" t="s">
        <v>763</v>
      </c>
      <c r="E5374">
        <v>62</v>
      </c>
      <c r="F5374" t="s">
        <v>53</v>
      </c>
      <c r="H5374">
        <v>1</v>
      </c>
      <c r="I5374" t="s">
        <v>32</v>
      </c>
      <c r="J5374">
        <v>1</v>
      </c>
      <c r="K5374" t="s">
        <v>32</v>
      </c>
      <c r="L5374">
        <v>0</v>
      </c>
      <c r="M5374" t="s">
        <v>32</v>
      </c>
      <c r="N5374">
        <v>2012</v>
      </c>
      <c r="O5374">
        <v>35533</v>
      </c>
      <c r="P5374">
        <v>17594852</v>
      </c>
      <c r="Q5374">
        <v>6669</v>
      </c>
      <c r="R5374">
        <v>16974301</v>
      </c>
      <c r="S5374">
        <v>132408</v>
      </c>
      <c r="T5374">
        <v>6103154</v>
      </c>
      <c r="U5374">
        <v>28863</v>
      </c>
      <c r="V5374">
        <v>620551</v>
      </c>
      <c r="W5374">
        <v>2.2000000000000002</v>
      </c>
      <c r="X5374">
        <v>2.9</v>
      </c>
      <c r="Y5374">
        <v>5.0999999999999996</v>
      </c>
      <c r="Z5374">
        <v>3</v>
      </c>
      <c r="AA5374">
        <v>3.3</v>
      </c>
      <c r="AB5374">
        <v>3.4</v>
      </c>
      <c r="AC5374">
        <v>2.1</v>
      </c>
      <c r="AD5374">
        <v>7</v>
      </c>
    </row>
    <row r="5375" spans="1:30" x14ac:dyDescent="0.45">
      <c r="A5375" t="s">
        <v>348</v>
      </c>
      <c r="B5375">
        <v>40140</v>
      </c>
      <c r="C5375" t="s">
        <v>763</v>
      </c>
      <c r="E5375">
        <v>71</v>
      </c>
      <c r="F5375" t="s">
        <v>54</v>
      </c>
      <c r="H5375">
        <v>1</v>
      </c>
      <c r="I5375" t="s">
        <v>32</v>
      </c>
      <c r="J5375">
        <v>1</v>
      </c>
      <c r="K5375" t="s">
        <v>32</v>
      </c>
      <c r="L5375">
        <v>0</v>
      </c>
      <c r="M5375" t="s">
        <v>32</v>
      </c>
      <c r="N5375">
        <v>2012</v>
      </c>
      <c r="O5375">
        <v>12150</v>
      </c>
      <c r="P5375">
        <v>1442841</v>
      </c>
      <c r="Q5375">
        <v>776</v>
      </c>
      <c r="R5375">
        <v>1202923</v>
      </c>
      <c r="S5375">
        <v>17389</v>
      </c>
      <c r="T5375">
        <v>343339</v>
      </c>
      <c r="U5375">
        <v>11374</v>
      </c>
      <c r="V5375">
        <v>239918</v>
      </c>
      <c r="W5375">
        <v>4.2</v>
      </c>
      <c r="X5375">
        <v>6.5</v>
      </c>
      <c r="Y5375">
        <v>9.4</v>
      </c>
      <c r="Z5375">
        <v>6.3</v>
      </c>
      <c r="AA5375">
        <v>7.7</v>
      </c>
      <c r="AB5375">
        <v>7.6</v>
      </c>
      <c r="AC5375">
        <v>4.2</v>
      </c>
      <c r="AD5375">
        <v>11</v>
      </c>
    </row>
    <row r="5376" spans="1:30" x14ac:dyDescent="0.45">
      <c r="A5376" t="s">
        <v>348</v>
      </c>
      <c r="B5376">
        <v>40140</v>
      </c>
      <c r="C5376" t="s">
        <v>763</v>
      </c>
      <c r="E5376">
        <v>72</v>
      </c>
      <c r="F5376" t="s">
        <v>55</v>
      </c>
      <c r="H5376">
        <v>1</v>
      </c>
      <c r="I5376" t="s">
        <v>32</v>
      </c>
      <c r="J5376">
        <v>1</v>
      </c>
      <c r="K5376" t="s">
        <v>32</v>
      </c>
      <c r="L5376">
        <v>0</v>
      </c>
      <c r="M5376" t="s">
        <v>32</v>
      </c>
      <c r="N5376">
        <v>2012</v>
      </c>
      <c r="O5376">
        <v>8327</v>
      </c>
      <c r="P5376">
        <v>6430700</v>
      </c>
      <c r="Q5376">
        <v>4409</v>
      </c>
      <c r="R5376">
        <v>6038586</v>
      </c>
      <c r="S5376">
        <v>106427</v>
      </c>
      <c r="T5376">
        <v>1666502</v>
      </c>
      <c r="U5376">
        <v>3918</v>
      </c>
      <c r="V5376">
        <v>392114</v>
      </c>
      <c r="W5376">
        <v>5.8</v>
      </c>
      <c r="X5376">
        <v>4.2</v>
      </c>
      <c r="Y5376">
        <v>9.5</v>
      </c>
      <c r="Z5376">
        <v>4.4000000000000004</v>
      </c>
      <c r="AA5376">
        <v>5.2</v>
      </c>
      <c r="AB5376">
        <v>5.5</v>
      </c>
      <c r="AC5376">
        <v>8</v>
      </c>
      <c r="AD5376">
        <v>8.5</v>
      </c>
    </row>
    <row r="5377" spans="1:30" x14ac:dyDescent="0.45">
      <c r="A5377" t="s">
        <v>348</v>
      </c>
      <c r="B5377">
        <v>40140</v>
      </c>
      <c r="C5377" t="s">
        <v>763</v>
      </c>
      <c r="E5377">
        <v>81</v>
      </c>
      <c r="F5377" t="s">
        <v>56</v>
      </c>
      <c r="G5377" t="s">
        <v>57</v>
      </c>
      <c r="H5377">
        <v>1</v>
      </c>
      <c r="I5377" t="s">
        <v>32</v>
      </c>
      <c r="J5377">
        <v>1</v>
      </c>
      <c r="K5377" t="s">
        <v>32</v>
      </c>
      <c r="L5377">
        <v>0</v>
      </c>
      <c r="M5377" t="s">
        <v>32</v>
      </c>
      <c r="N5377">
        <v>2012</v>
      </c>
      <c r="O5377">
        <v>55197</v>
      </c>
      <c r="P5377">
        <v>3535526</v>
      </c>
      <c r="Q5377">
        <v>3862</v>
      </c>
      <c r="R5377">
        <v>2212096</v>
      </c>
      <c r="S5377">
        <v>26011</v>
      </c>
      <c r="T5377">
        <v>650150</v>
      </c>
      <c r="U5377">
        <v>51335</v>
      </c>
      <c r="V5377">
        <v>1323430</v>
      </c>
      <c r="W5377">
        <v>2.1</v>
      </c>
      <c r="X5377">
        <v>7.9</v>
      </c>
      <c r="Y5377">
        <v>7.6</v>
      </c>
      <c r="Z5377">
        <v>10.3</v>
      </c>
      <c r="AA5377">
        <v>11.3</v>
      </c>
      <c r="AB5377">
        <v>10.1</v>
      </c>
      <c r="AC5377">
        <v>1.9</v>
      </c>
      <c r="AD5377">
        <v>6.5</v>
      </c>
    </row>
    <row r="5378" spans="1:30" x14ac:dyDescent="0.45">
      <c r="A5378" t="s">
        <v>348</v>
      </c>
      <c r="B5378">
        <v>40140</v>
      </c>
      <c r="C5378" t="s">
        <v>763</v>
      </c>
      <c r="E5378">
        <v>99</v>
      </c>
      <c r="F5378" t="s">
        <v>76</v>
      </c>
      <c r="H5378">
        <v>1</v>
      </c>
      <c r="I5378" t="s">
        <v>32</v>
      </c>
      <c r="J5378">
        <v>1</v>
      </c>
      <c r="K5378" t="s">
        <v>32</v>
      </c>
      <c r="L5378">
        <v>0</v>
      </c>
      <c r="M5378" t="s">
        <v>32</v>
      </c>
      <c r="N5378">
        <v>2012</v>
      </c>
      <c r="O5378">
        <v>72</v>
      </c>
      <c r="Q5378">
        <v>47</v>
      </c>
      <c r="U5378">
        <v>25</v>
      </c>
      <c r="W5378">
        <v>40.700000000000003</v>
      </c>
      <c r="Y5378">
        <v>23.9</v>
      </c>
      <c r="AC5378">
        <v>94</v>
      </c>
    </row>
    <row r="5379" spans="1:30" x14ac:dyDescent="0.45">
      <c r="A5379" t="s">
        <v>349</v>
      </c>
      <c r="B5379">
        <v>40220</v>
      </c>
      <c r="C5379" t="s">
        <v>764</v>
      </c>
      <c r="E5379">
        <v>0</v>
      </c>
      <c r="F5379" t="s">
        <v>31</v>
      </c>
      <c r="H5379">
        <v>1</v>
      </c>
      <c r="I5379" t="s">
        <v>32</v>
      </c>
      <c r="J5379">
        <v>1</v>
      </c>
      <c r="K5379" t="s">
        <v>32</v>
      </c>
      <c r="L5379">
        <v>0</v>
      </c>
      <c r="M5379" t="s">
        <v>32</v>
      </c>
      <c r="N5379">
        <v>2012</v>
      </c>
      <c r="O5379">
        <v>23607</v>
      </c>
      <c r="P5379">
        <v>27093468</v>
      </c>
      <c r="Q5379">
        <v>6613</v>
      </c>
      <c r="R5379">
        <v>26404373</v>
      </c>
      <c r="S5379">
        <v>128634</v>
      </c>
      <c r="T5379">
        <v>4914089</v>
      </c>
      <c r="U5379">
        <v>16993</v>
      </c>
      <c r="V5379">
        <v>689095</v>
      </c>
      <c r="W5379">
        <v>3.3</v>
      </c>
      <c r="X5379">
        <v>2.2000000000000002</v>
      </c>
      <c r="Y5379">
        <v>4.5</v>
      </c>
      <c r="Z5379">
        <v>2.2999999999999998</v>
      </c>
      <c r="AA5379">
        <v>4.4000000000000004</v>
      </c>
      <c r="AB5379">
        <v>3</v>
      </c>
      <c r="AC5379">
        <v>3.4</v>
      </c>
      <c r="AD5379">
        <v>8.5</v>
      </c>
    </row>
    <row r="5380" spans="1:30" x14ac:dyDescent="0.45">
      <c r="A5380" t="s">
        <v>349</v>
      </c>
      <c r="B5380">
        <v>40220</v>
      </c>
      <c r="C5380" t="s">
        <v>764</v>
      </c>
      <c r="E5380">
        <v>11</v>
      </c>
      <c r="F5380" t="s">
        <v>33</v>
      </c>
      <c r="G5380" t="s">
        <v>34</v>
      </c>
      <c r="H5380">
        <v>1</v>
      </c>
      <c r="I5380" t="s">
        <v>32</v>
      </c>
      <c r="J5380">
        <v>1</v>
      </c>
      <c r="K5380" t="s">
        <v>32</v>
      </c>
      <c r="L5380">
        <v>0</v>
      </c>
      <c r="M5380" t="s">
        <v>32</v>
      </c>
      <c r="N5380">
        <v>2012</v>
      </c>
      <c r="O5380">
        <v>227</v>
      </c>
      <c r="P5380">
        <v>33823</v>
      </c>
      <c r="Q5380">
        <v>40</v>
      </c>
      <c r="U5380">
        <v>187</v>
      </c>
      <c r="W5380">
        <v>24.9</v>
      </c>
      <c r="X5380">
        <v>43.3</v>
      </c>
      <c r="Y5380">
        <v>45.8</v>
      </c>
      <c r="AC5380">
        <v>25.4</v>
      </c>
    </row>
    <row r="5381" spans="1:30" x14ac:dyDescent="0.45">
      <c r="A5381" t="s">
        <v>349</v>
      </c>
      <c r="B5381">
        <v>40220</v>
      </c>
      <c r="C5381" t="s">
        <v>764</v>
      </c>
      <c r="E5381">
        <v>21</v>
      </c>
      <c r="F5381" t="s">
        <v>35</v>
      </c>
      <c r="H5381">
        <v>1</v>
      </c>
      <c r="I5381" t="s">
        <v>32</v>
      </c>
      <c r="J5381">
        <v>1</v>
      </c>
      <c r="K5381" t="s">
        <v>32</v>
      </c>
      <c r="L5381">
        <v>0</v>
      </c>
      <c r="M5381" t="s">
        <v>32</v>
      </c>
      <c r="N5381">
        <v>2012</v>
      </c>
      <c r="O5381">
        <v>25</v>
      </c>
      <c r="Q5381">
        <v>9</v>
      </c>
      <c r="U5381">
        <v>16</v>
      </c>
      <c r="W5381">
        <v>78.3</v>
      </c>
      <c r="Y5381">
        <v>95.6</v>
      </c>
      <c r="AC5381">
        <v>110</v>
      </c>
    </row>
    <row r="5382" spans="1:30" x14ac:dyDescent="0.45">
      <c r="A5382" t="s">
        <v>349</v>
      </c>
      <c r="B5382">
        <v>40220</v>
      </c>
      <c r="C5382" t="s">
        <v>764</v>
      </c>
      <c r="E5382">
        <v>22</v>
      </c>
      <c r="F5382" t="s">
        <v>36</v>
      </c>
      <c r="H5382">
        <v>1</v>
      </c>
      <c r="I5382" t="s">
        <v>32</v>
      </c>
      <c r="J5382">
        <v>1</v>
      </c>
      <c r="K5382" t="s">
        <v>32</v>
      </c>
      <c r="L5382">
        <v>0</v>
      </c>
      <c r="M5382" t="s">
        <v>32</v>
      </c>
      <c r="N5382">
        <v>2012</v>
      </c>
      <c r="O5382">
        <v>48</v>
      </c>
      <c r="Q5382">
        <v>9</v>
      </c>
      <c r="U5382">
        <v>39</v>
      </c>
      <c r="W5382">
        <v>94.2</v>
      </c>
      <c r="Y5382">
        <v>62.8</v>
      </c>
      <c r="AC5382">
        <v>107.7</v>
      </c>
    </row>
    <row r="5383" spans="1:30" x14ac:dyDescent="0.45">
      <c r="A5383" t="s">
        <v>349</v>
      </c>
      <c r="B5383">
        <v>40220</v>
      </c>
      <c r="C5383" t="s">
        <v>764</v>
      </c>
      <c r="E5383">
        <v>23</v>
      </c>
      <c r="F5383" t="s">
        <v>37</v>
      </c>
      <c r="H5383">
        <v>1</v>
      </c>
      <c r="I5383" t="s">
        <v>32</v>
      </c>
      <c r="J5383">
        <v>1</v>
      </c>
      <c r="K5383" t="s">
        <v>32</v>
      </c>
      <c r="L5383">
        <v>0</v>
      </c>
      <c r="M5383" t="s">
        <v>32</v>
      </c>
      <c r="N5383">
        <v>2012</v>
      </c>
      <c r="O5383">
        <v>2914</v>
      </c>
      <c r="P5383">
        <v>1653469</v>
      </c>
      <c r="Q5383">
        <v>939</v>
      </c>
      <c r="R5383">
        <v>1581419</v>
      </c>
      <c r="S5383">
        <v>8046</v>
      </c>
      <c r="T5383">
        <v>353495</v>
      </c>
      <c r="U5383">
        <v>1976</v>
      </c>
      <c r="V5383">
        <v>72049</v>
      </c>
      <c r="W5383">
        <v>12.4</v>
      </c>
      <c r="X5383">
        <v>14.9</v>
      </c>
      <c r="Y5383">
        <v>21.8</v>
      </c>
      <c r="Z5383">
        <v>16.7</v>
      </c>
      <c r="AA5383">
        <v>23.9</v>
      </c>
      <c r="AB5383">
        <v>24.7</v>
      </c>
      <c r="AC5383">
        <v>16.7</v>
      </c>
      <c r="AD5383">
        <v>40</v>
      </c>
    </row>
    <row r="5384" spans="1:30" x14ac:dyDescent="0.45">
      <c r="A5384" t="s">
        <v>349</v>
      </c>
      <c r="B5384">
        <v>40220</v>
      </c>
      <c r="C5384" t="s">
        <v>764</v>
      </c>
      <c r="E5384" t="s">
        <v>38</v>
      </c>
      <c r="F5384" t="s">
        <v>39</v>
      </c>
      <c r="H5384">
        <v>1</v>
      </c>
      <c r="I5384" t="s">
        <v>32</v>
      </c>
      <c r="J5384">
        <v>1</v>
      </c>
      <c r="K5384" t="s">
        <v>32</v>
      </c>
      <c r="L5384">
        <v>0</v>
      </c>
      <c r="M5384" t="s">
        <v>32</v>
      </c>
      <c r="N5384">
        <v>2012</v>
      </c>
      <c r="O5384">
        <v>551</v>
      </c>
      <c r="P5384">
        <v>4834061</v>
      </c>
      <c r="Q5384">
        <v>240</v>
      </c>
      <c r="R5384">
        <v>4822481</v>
      </c>
      <c r="S5384">
        <v>14160</v>
      </c>
      <c r="T5384">
        <v>682140</v>
      </c>
      <c r="U5384">
        <v>311</v>
      </c>
      <c r="V5384">
        <v>11580</v>
      </c>
      <c r="W5384">
        <v>14.1</v>
      </c>
      <c r="X5384">
        <v>1.4</v>
      </c>
      <c r="Y5384">
        <v>12.9</v>
      </c>
      <c r="Z5384">
        <v>1.4</v>
      </c>
      <c r="AA5384">
        <v>1.5</v>
      </c>
      <c r="AB5384">
        <v>1.1000000000000001</v>
      </c>
      <c r="AC5384">
        <v>21.2</v>
      </c>
      <c r="AD5384">
        <v>14.3</v>
      </c>
    </row>
    <row r="5385" spans="1:30" x14ac:dyDescent="0.45">
      <c r="A5385" t="s">
        <v>349</v>
      </c>
      <c r="B5385">
        <v>40220</v>
      </c>
      <c r="C5385" t="s">
        <v>764</v>
      </c>
      <c r="E5385">
        <v>42</v>
      </c>
      <c r="F5385" t="s">
        <v>40</v>
      </c>
      <c r="H5385">
        <v>1</v>
      </c>
      <c r="I5385" t="s">
        <v>32</v>
      </c>
      <c r="J5385">
        <v>1</v>
      </c>
      <c r="K5385" t="s">
        <v>32</v>
      </c>
      <c r="L5385">
        <v>0</v>
      </c>
      <c r="M5385" t="s">
        <v>32</v>
      </c>
      <c r="N5385">
        <v>2012</v>
      </c>
      <c r="O5385">
        <v>738</v>
      </c>
      <c r="P5385">
        <v>5658459</v>
      </c>
      <c r="Q5385">
        <v>479</v>
      </c>
      <c r="R5385">
        <v>5625251</v>
      </c>
      <c r="S5385">
        <v>7958</v>
      </c>
      <c r="T5385">
        <v>403091</v>
      </c>
      <c r="U5385">
        <v>259</v>
      </c>
      <c r="V5385">
        <v>33208</v>
      </c>
      <c r="W5385">
        <v>10.3</v>
      </c>
      <c r="X5385">
        <v>3</v>
      </c>
      <c r="Y5385">
        <v>15</v>
      </c>
      <c r="Z5385">
        <v>3.2</v>
      </c>
      <c r="AA5385">
        <v>7.1</v>
      </c>
      <c r="AB5385">
        <v>6.9</v>
      </c>
      <c r="AC5385">
        <v>16.8</v>
      </c>
      <c r="AD5385">
        <v>42.3</v>
      </c>
    </row>
    <row r="5386" spans="1:30" x14ac:dyDescent="0.45">
      <c r="A5386" t="s">
        <v>349</v>
      </c>
      <c r="B5386">
        <v>40220</v>
      </c>
      <c r="C5386" t="s">
        <v>764</v>
      </c>
      <c r="E5386" t="s">
        <v>41</v>
      </c>
      <c r="F5386" t="s">
        <v>42</v>
      </c>
      <c r="H5386">
        <v>1</v>
      </c>
      <c r="I5386" t="s">
        <v>32</v>
      </c>
      <c r="J5386">
        <v>1</v>
      </c>
      <c r="K5386" t="s">
        <v>32</v>
      </c>
      <c r="L5386">
        <v>0</v>
      </c>
      <c r="M5386" t="s">
        <v>32</v>
      </c>
      <c r="N5386">
        <v>2012</v>
      </c>
      <c r="O5386">
        <v>2823</v>
      </c>
      <c r="P5386">
        <v>4451212</v>
      </c>
      <c r="Q5386">
        <v>929</v>
      </c>
      <c r="R5386">
        <v>4381162</v>
      </c>
      <c r="S5386">
        <v>17826</v>
      </c>
      <c r="T5386">
        <v>404357</v>
      </c>
      <c r="U5386">
        <v>1895</v>
      </c>
      <c r="V5386">
        <v>70051</v>
      </c>
      <c r="W5386">
        <v>9.6</v>
      </c>
      <c r="X5386">
        <v>5.8</v>
      </c>
      <c r="Y5386">
        <v>8.8000000000000007</v>
      </c>
      <c r="Z5386">
        <v>5.7</v>
      </c>
      <c r="AA5386">
        <v>5.4</v>
      </c>
      <c r="AB5386">
        <v>6.8</v>
      </c>
      <c r="AC5386">
        <v>12.9</v>
      </c>
      <c r="AD5386">
        <v>28.5</v>
      </c>
    </row>
    <row r="5387" spans="1:30" x14ac:dyDescent="0.45">
      <c r="A5387" t="s">
        <v>349</v>
      </c>
      <c r="B5387">
        <v>40220</v>
      </c>
      <c r="C5387" t="s">
        <v>764</v>
      </c>
      <c r="E5387" t="s">
        <v>43</v>
      </c>
      <c r="F5387" t="s">
        <v>44</v>
      </c>
      <c r="G5387" t="s">
        <v>45</v>
      </c>
      <c r="H5387">
        <v>1</v>
      </c>
      <c r="I5387" t="s">
        <v>32</v>
      </c>
      <c r="J5387">
        <v>1</v>
      </c>
      <c r="K5387" t="s">
        <v>32</v>
      </c>
      <c r="L5387">
        <v>0</v>
      </c>
      <c r="M5387" t="s">
        <v>32</v>
      </c>
      <c r="N5387">
        <v>2012</v>
      </c>
      <c r="O5387">
        <v>799</v>
      </c>
      <c r="P5387">
        <v>766668</v>
      </c>
      <c r="Q5387">
        <v>196</v>
      </c>
      <c r="R5387">
        <v>727862</v>
      </c>
      <c r="S5387">
        <v>5469</v>
      </c>
      <c r="T5387">
        <v>212587</v>
      </c>
      <c r="U5387">
        <v>604</v>
      </c>
      <c r="V5387">
        <v>38806</v>
      </c>
      <c r="W5387">
        <v>17.5</v>
      </c>
      <c r="X5387">
        <v>6.4</v>
      </c>
      <c r="Y5387">
        <v>25.1</v>
      </c>
      <c r="Z5387">
        <v>6.8</v>
      </c>
      <c r="AA5387">
        <v>5.4</v>
      </c>
      <c r="AB5387">
        <v>5.8</v>
      </c>
      <c r="AC5387">
        <v>17.5</v>
      </c>
      <c r="AD5387">
        <v>30.8</v>
      </c>
    </row>
    <row r="5388" spans="1:30" x14ac:dyDescent="0.45">
      <c r="A5388" t="s">
        <v>349</v>
      </c>
      <c r="B5388">
        <v>40220</v>
      </c>
      <c r="C5388" t="s">
        <v>764</v>
      </c>
      <c r="E5388">
        <v>51</v>
      </c>
      <c r="F5388" t="s">
        <v>46</v>
      </c>
      <c r="H5388">
        <v>1</v>
      </c>
      <c r="I5388" t="s">
        <v>32</v>
      </c>
      <c r="J5388">
        <v>1</v>
      </c>
      <c r="K5388" t="s">
        <v>32</v>
      </c>
      <c r="L5388">
        <v>0</v>
      </c>
      <c r="M5388" t="s">
        <v>32</v>
      </c>
      <c r="N5388">
        <v>2012</v>
      </c>
      <c r="O5388">
        <v>305</v>
      </c>
      <c r="P5388">
        <v>582622</v>
      </c>
      <c r="Q5388">
        <v>75</v>
      </c>
      <c r="R5388">
        <v>575387</v>
      </c>
      <c r="S5388">
        <v>2327</v>
      </c>
      <c r="T5388">
        <v>116653</v>
      </c>
      <c r="U5388">
        <v>230</v>
      </c>
      <c r="W5388">
        <v>20.9</v>
      </c>
      <c r="X5388">
        <v>3</v>
      </c>
      <c r="Y5388">
        <v>17.600000000000001</v>
      </c>
      <c r="Z5388">
        <v>3.1</v>
      </c>
      <c r="AA5388">
        <v>3.7</v>
      </c>
      <c r="AB5388">
        <v>3.9</v>
      </c>
      <c r="AC5388">
        <v>29.6</v>
      </c>
    </row>
    <row r="5389" spans="1:30" x14ac:dyDescent="0.45">
      <c r="A5389" t="s">
        <v>349</v>
      </c>
      <c r="B5389">
        <v>40220</v>
      </c>
      <c r="C5389" t="s">
        <v>764</v>
      </c>
      <c r="E5389">
        <v>52</v>
      </c>
      <c r="F5389" t="s">
        <v>47</v>
      </c>
      <c r="G5389" t="s">
        <v>48</v>
      </c>
      <c r="H5389">
        <v>1</v>
      </c>
      <c r="I5389" t="s">
        <v>32</v>
      </c>
      <c r="J5389">
        <v>1</v>
      </c>
      <c r="K5389" t="s">
        <v>32</v>
      </c>
      <c r="L5389">
        <v>0</v>
      </c>
      <c r="M5389" t="s">
        <v>32</v>
      </c>
      <c r="N5389">
        <v>2012</v>
      </c>
      <c r="O5389">
        <v>1091</v>
      </c>
      <c r="P5389">
        <v>2872358</v>
      </c>
      <c r="Q5389">
        <v>366</v>
      </c>
      <c r="R5389">
        <v>2839455</v>
      </c>
      <c r="S5389">
        <v>8324</v>
      </c>
      <c r="T5389">
        <v>441295</v>
      </c>
      <c r="U5389">
        <v>725</v>
      </c>
      <c r="V5389">
        <v>32903</v>
      </c>
      <c r="W5389">
        <v>18.399999999999999</v>
      </c>
      <c r="X5389">
        <v>4.5999999999999996</v>
      </c>
      <c r="Y5389">
        <v>14.7</v>
      </c>
      <c r="Z5389">
        <v>4.8</v>
      </c>
      <c r="AA5389">
        <v>4.9000000000000004</v>
      </c>
      <c r="AB5389">
        <v>3.7</v>
      </c>
      <c r="AC5389">
        <v>23.7</v>
      </c>
      <c r="AD5389">
        <v>36.1</v>
      </c>
    </row>
    <row r="5390" spans="1:30" x14ac:dyDescent="0.45">
      <c r="A5390" t="s">
        <v>349</v>
      </c>
      <c r="B5390">
        <v>40220</v>
      </c>
      <c r="C5390" t="s">
        <v>764</v>
      </c>
      <c r="E5390">
        <v>53</v>
      </c>
      <c r="F5390" t="s">
        <v>49</v>
      </c>
      <c r="H5390">
        <v>1</v>
      </c>
      <c r="I5390" t="s">
        <v>32</v>
      </c>
      <c r="J5390">
        <v>1</v>
      </c>
      <c r="K5390" t="s">
        <v>32</v>
      </c>
      <c r="L5390">
        <v>0</v>
      </c>
      <c r="M5390" t="s">
        <v>32</v>
      </c>
      <c r="N5390">
        <v>2012</v>
      </c>
      <c r="O5390">
        <v>2482</v>
      </c>
      <c r="P5390">
        <v>551450</v>
      </c>
      <c r="Q5390">
        <v>329</v>
      </c>
      <c r="R5390">
        <v>350792</v>
      </c>
      <c r="S5390">
        <v>1457</v>
      </c>
      <c r="T5390">
        <v>53594</v>
      </c>
      <c r="U5390">
        <v>2153</v>
      </c>
      <c r="V5390">
        <v>200657</v>
      </c>
      <c r="W5390">
        <v>13.8</v>
      </c>
      <c r="X5390">
        <v>24.6</v>
      </c>
      <c r="Y5390">
        <v>16</v>
      </c>
      <c r="Z5390">
        <v>38.4</v>
      </c>
      <c r="AA5390">
        <v>11.1</v>
      </c>
      <c r="AB5390">
        <v>16.5</v>
      </c>
      <c r="AC5390">
        <v>14.8</v>
      </c>
      <c r="AD5390">
        <v>26</v>
      </c>
    </row>
    <row r="5391" spans="1:30" x14ac:dyDescent="0.45">
      <c r="A5391" t="s">
        <v>349</v>
      </c>
      <c r="B5391">
        <v>40220</v>
      </c>
      <c r="C5391" t="s">
        <v>764</v>
      </c>
      <c r="E5391">
        <v>54</v>
      </c>
      <c r="F5391" t="s">
        <v>50</v>
      </c>
      <c r="H5391">
        <v>1</v>
      </c>
      <c r="I5391" t="s">
        <v>32</v>
      </c>
      <c r="J5391">
        <v>1</v>
      </c>
      <c r="K5391" t="s">
        <v>32</v>
      </c>
      <c r="L5391">
        <v>0</v>
      </c>
      <c r="M5391" t="s">
        <v>32</v>
      </c>
      <c r="N5391">
        <v>2012</v>
      </c>
      <c r="O5391">
        <v>2613</v>
      </c>
      <c r="P5391">
        <v>780320</v>
      </c>
      <c r="Q5391">
        <v>898</v>
      </c>
      <c r="R5391">
        <v>723323</v>
      </c>
      <c r="S5391">
        <v>5742</v>
      </c>
      <c r="T5391">
        <v>306912</v>
      </c>
      <c r="U5391">
        <v>1715</v>
      </c>
      <c r="V5391">
        <v>56997</v>
      </c>
      <c r="W5391">
        <v>14.3</v>
      </c>
      <c r="X5391">
        <v>11.3</v>
      </c>
      <c r="Y5391">
        <v>10.3</v>
      </c>
      <c r="Z5391">
        <v>12.5</v>
      </c>
      <c r="AA5391">
        <v>11.2</v>
      </c>
      <c r="AB5391">
        <v>15</v>
      </c>
      <c r="AC5391">
        <v>18.899999999999999</v>
      </c>
      <c r="AD5391">
        <v>23.7</v>
      </c>
    </row>
    <row r="5392" spans="1:30" x14ac:dyDescent="0.45">
      <c r="A5392" t="s">
        <v>349</v>
      </c>
      <c r="B5392">
        <v>40220</v>
      </c>
      <c r="C5392" t="s">
        <v>764</v>
      </c>
      <c r="E5392">
        <v>55</v>
      </c>
      <c r="F5392" t="s">
        <v>59</v>
      </c>
      <c r="H5392">
        <v>1</v>
      </c>
      <c r="I5392" t="s">
        <v>32</v>
      </c>
      <c r="J5392">
        <v>1</v>
      </c>
      <c r="K5392" t="s">
        <v>32</v>
      </c>
      <c r="L5392">
        <v>0</v>
      </c>
      <c r="M5392" t="s">
        <v>32</v>
      </c>
      <c r="N5392">
        <v>2012</v>
      </c>
      <c r="O5392">
        <v>45</v>
      </c>
      <c r="P5392">
        <v>184050</v>
      </c>
      <c r="Q5392">
        <v>45</v>
      </c>
      <c r="R5392">
        <v>184050</v>
      </c>
      <c r="S5392">
        <v>5562</v>
      </c>
      <c r="T5392">
        <v>310798</v>
      </c>
      <c r="U5392">
        <v>0</v>
      </c>
      <c r="V5392">
        <v>0</v>
      </c>
      <c r="W5392">
        <v>8</v>
      </c>
      <c r="X5392">
        <v>1.7</v>
      </c>
      <c r="Y5392">
        <v>8.4</v>
      </c>
      <c r="Z5392">
        <v>1.8</v>
      </c>
      <c r="AA5392">
        <v>2.2999999999999998</v>
      </c>
      <c r="AB5392">
        <v>3.2</v>
      </c>
      <c r="AC5392">
        <v>0</v>
      </c>
      <c r="AD5392">
        <v>0</v>
      </c>
    </row>
    <row r="5393" spans="1:30" x14ac:dyDescent="0.45">
      <c r="A5393" t="s">
        <v>349</v>
      </c>
      <c r="B5393">
        <v>40220</v>
      </c>
      <c r="C5393" t="s">
        <v>764</v>
      </c>
      <c r="E5393">
        <v>56</v>
      </c>
      <c r="F5393" t="s">
        <v>51</v>
      </c>
      <c r="H5393">
        <v>1</v>
      </c>
      <c r="I5393" t="s">
        <v>32</v>
      </c>
      <c r="J5393">
        <v>1</v>
      </c>
      <c r="K5393" t="s">
        <v>32</v>
      </c>
      <c r="L5393">
        <v>0</v>
      </c>
      <c r="M5393" t="s">
        <v>32</v>
      </c>
      <c r="N5393">
        <v>2012</v>
      </c>
      <c r="O5393">
        <v>1939</v>
      </c>
      <c r="P5393">
        <v>624284</v>
      </c>
      <c r="Q5393">
        <v>446</v>
      </c>
      <c r="R5393">
        <v>600682</v>
      </c>
      <c r="S5393">
        <v>10118</v>
      </c>
      <c r="T5393">
        <v>259499</v>
      </c>
      <c r="U5393">
        <v>1493</v>
      </c>
      <c r="V5393">
        <v>23602</v>
      </c>
      <c r="W5393">
        <v>10</v>
      </c>
      <c r="X5393">
        <v>14.5</v>
      </c>
      <c r="Y5393">
        <v>18.8</v>
      </c>
      <c r="Z5393">
        <v>15.4</v>
      </c>
      <c r="AA5393">
        <v>12.5</v>
      </c>
      <c r="AB5393">
        <v>12.7</v>
      </c>
      <c r="AC5393">
        <v>12.3</v>
      </c>
      <c r="AD5393">
        <v>23</v>
      </c>
    </row>
    <row r="5394" spans="1:30" x14ac:dyDescent="0.45">
      <c r="A5394" t="s">
        <v>349</v>
      </c>
      <c r="B5394">
        <v>40220</v>
      </c>
      <c r="C5394" t="s">
        <v>764</v>
      </c>
      <c r="E5394">
        <v>61</v>
      </c>
      <c r="F5394" t="s">
        <v>52</v>
      </c>
      <c r="H5394">
        <v>1</v>
      </c>
      <c r="I5394" t="s">
        <v>32</v>
      </c>
      <c r="J5394">
        <v>1</v>
      </c>
      <c r="K5394" t="s">
        <v>32</v>
      </c>
      <c r="L5394">
        <v>0</v>
      </c>
      <c r="M5394" t="s">
        <v>32</v>
      </c>
      <c r="N5394">
        <v>2012</v>
      </c>
      <c r="O5394">
        <v>362</v>
      </c>
      <c r="P5394">
        <v>172267</v>
      </c>
      <c r="Q5394">
        <v>82</v>
      </c>
      <c r="R5394">
        <v>169969</v>
      </c>
      <c r="S5394">
        <v>3134</v>
      </c>
      <c r="T5394">
        <v>79436</v>
      </c>
      <c r="U5394">
        <v>280</v>
      </c>
      <c r="V5394">
        <v>2298</v>
      </c>
      <c r="W5394">
        <v>21.4</v>
      </c>
      <c r="X5394">
        <v>3</v>
      </c>
      <c r="Y5394">
        <v>15.8</v>
      </c>
      <c r="Z5394">
        <v>3.3</v>
      </c>
      <c r="AA5394">
        <v>4</v>
      </c>
      <c r="AB5394">
        <v>2.9</v>
      </c>
      <c r="AC5394">
        <v>28.1</v>
      </c>
      <c r="AD5394">
        <v>29.6</v>
      </c>
    </row>
    <row r="5395" spans="1:30" x14ac:dyDescent="0.45">
      <c r="A5395" t="s">
        <v>349</v>
      </c>
      <c r="B5395">
        <v>40220</v>
      </c>
      <c r="C5395" t="s">
        <v>764</v>
      </c>
      <c r="E5395">
        <v>62</v>
      </c>
      <c r="F5395" t="s">
        <v>53</v>
      </c>
      <c r="H5395">
        <v>1</v>
      </c>
      <c r="I5395" t="s">
        <v>32</v>
      </c>
      <c r="J5395">
        <v>1</v>
      </c>
      <c r="K5395" t="s">
        <v>32</v>
      </c>
      <c r="L5395">
        <v>0</v>
      </c>
      <c r="M5395" t="s">
        <v>32</v>
      </c>
      <c r="N5395">
        <v>2012</v>
      </c>
      <c r="O5395">
        <v>1968</v>
      </c>
      <c r="P5395">
        <v>2549213</v>
      </c>
      <c r="Q5395">
        <v>542</v>
      </c>
      <c r="R5395">
        <v>2504412</v>
      </c>
      <c r="S5395">
        <v>21314</v>
      </c>
      <c r="T5395">
        <v>979500</v>
      </c>
      <c r="U5395">
        <v>1426</v>
      </c>
      <c r="V5395">
        <v>44801</v>
      </c>
      <c r="W5395">
        <v>9.6999999999999993</v>
      </c>
      <c r="X5395">
        <v>2.4</v>
      </c>
      <c r="Y5395">
        <v>14.7</v>
      </c>
      <c r="Z5395">
        <v>2.6</v>
      </c>
      <c r="AA5395">
        <v>3.5</v>
      </c>
      <c r="AB5395">
        <v>3.5</v>
      </c>
      <c r="AC5395">
        <v>8.6999999999999993</v>
      </c>
      <c r="AD5395">
        <v>21.4</v>
      </c>
    </row>
    <row r="5396" spans="1:30" x14ac:dyDescent="0.45">
      <c r="A5396" t="s">
        <v>349</v>
      </c>
      <c r="B5396">
        <v>40220</v>
      </c>
      <c r="C5396" t="s">
        <v>764</v>
      </c>
      <c r="E5396">
        <v>71</v>
      </c>
      <c r="F5396" t="s">
        <v>54</v>
      </c>
      <c r="H5396">
        <v>1</v>
      </c>
      <c r="I5396" t="s">
        <v>32</v>
      </c>
      <c r="J5396">
        <v>1</v>
      </c>
      <c r="K5396" t="s">
        <v>32</v>
      </c>
      <c r="L5396">
        <v>0</v>
      </c>
      <c r="M5396" t="s">
        <v>32</v>
      </c>
      <c r="N5396">
        <v>2012</v>
      </c>
      <c r="O5396">
        <v>1052</v>
      </c>
      <c r="P5396">
        <v>49836</v>
      </c>
      <c r="Q5396">
        <v>70</v>
      </c>
      <c r="R5396">
        <v>40229</v>
      </c>
      <c r="S5396">
        <v>841</v>
      </c>
      <c r="T5396">
        <v>13919</v>
      </c>
      <c r="U5396">
        <v>982</v>
      </c>
      <c r="V5396">
        <v>9607</v>
      </c>
      <c r="W5396">
        <v>18.3</v>
      </c>
      <c r="X5396">
        <v>6.9</v>
      </c>
      <c r="Y5396">
        <v>18.5</v>
      </c>
      <c r="Z5396">
        <v>5.2</v>
      </c>
      <c r="AA5396">
        <v>21</v>
      </c>
      <c r="AB5396">
        <v>4.2</v>
      </c>
      <c r="AC5396">
        <v>19.2</v>
      </c>
      <c r="AD5396">
        <v>32</v>
      </c>
    </row>
    <row r="5397" spans="1:30" x14ac:dyDescent="0.45">
      <c r="A5397" t="s">
        <v>349</v>
      </c>
      <c r="B5397">
        <v>40220</v>
      </c>
      <c r="C5397" t="s">
        <v>764</v>
      </c>
      <c r="E5397">
        <v>72</v>
      </c>
      <c r="F5397" t="s">
        <v>55</v>
      </c>
      <c r="H5397">
        <v>1</v>
      </c>
      <c r="I5397" t="s">
        <v>32</v>
      </c>
      <c r="J5397">
        <v>1</v>
      </c>
      <c r="K5397" t="s">
        <v>32</v>
      </c>
      <c r="L5397">
        <v>0</v>
      </c>
      <c r="M5397" t="s">
        <v>32</v>
      </c>
      <c r="N5397">
        <v>2012</v>
      </c>
      <c r="O5397">
        <v>744</v>
      </c>
      <c r="P5397">
        <v>631382</v>
      </c>
      <c r="Q5397">
        <v>589</v>
      </c>
      <c r="R5397">
        <v>626814</v>
      </c>
      <c r="S5397">
        <v>12606</v>
      </c>
      <c r="T5397">
        <v>178418</v>
      </c>
      <c r="U5397">
        <v>155</v>
      </c>
      <c r="V5397">
        <v>4568</v>
      </c>
      <c r="W5397">
        <v>14.5</v>
      </c>
      <c r="X5397">
        <v>27.8</v>
      </c>
      <c r="Y5397">
        <v>19.7</v>
      </c>
      <c r="Z5397">
        <v>29.1</v>
      </c>
      <c r="AA5397">
        <v>25.3</v>
      </c>
      <c r="AB5397">
        <v>24.5</v>
      </c>
      <c r="AC5397">
        <v>31.1</v>
      </c>
      <c r="AD5397">
        <v>43.7</v>
      </c>
    </row>
    <row r="5398" spans="1:30" x14ac:dyDescent="0.45">
      <c r="A5398" t="s">
        <v>349</v>
      </c>
      <c r="B5398">
        <v>40220</v>
      </c>
      <c r="C5398" t="s">
        <v>764</v>
      </c>
      <c r="E5398">
        <v>81</v>
      </c>
      <c r="F5398" t="s">
        <v>56</v>
      </c>
      <c r="G5398" t="s">
        <v>57</v>
      </c>
      <c r="H5398">
        <v>1</v>
      </c>
      <c r="I5398" t="s">
        <v>32</v>
      </c>
      <c r="J5398">
        <v>1</v>
      </c>
      <c r="K5398" t="s">
        <v>32</v>
      </c>
      <c r="L5398">
        <v>0</v>
      </c>
      <c r="M5398" t="s">
        <v>32</v>
      </c>
      <c r="N5398">
        <v>2012</v>
      </c>
      <c r="O5398">
        <v>3013</v>
      </c>
      <c r="P5398">
        <v>295963</v>
      </c>
      <c r="Q5398">
        <v>466</v>
      </c>
      <c r="R5398">
        <v>221625</v>
      </c>
      <c r="S5398">
        <v>2849</v>
      </c>
      <c r="T5398">
        <v>63008</v>
      </c>
      <c r="U5398">
        <v>2547</v>
      </c>
      <c r="V5398">
        <v>74338</v>
      </c>
      <c r="W5398">
        <v>7.5</v>
      </c>
      <c r="X5398">
        <v>17.3</v>
      </c>
      <c r="Y5398">
        <v>20</v>
      </c>
      <c r="Z5398">
        <v>19.8</v>
      </c>
      <c r="AA5398">
        <v>25.5</v>
      </c>
      <c r="AB5398">
        <v>17.7</v>
      </c>
      <c r="AC5398">
        <v>6.9</v>
      </c>
      <c r="AD5398">
        <v>20.2</v>
      </c>
    </row>
    <row r="5399" spans="1:30" x14ac:dyDescent="0.45">
      <c r="A5399" t="s">
        <v>350</v>
      </c>
      <c r="B5399">
        <v>40340</v>
      </c>
      <c r="C5399" t="s">
        <v>765</v>
      </c>
      <c r="E5399">
        <v>0</v>
      </c>
      <c r="F5399" t="s">
        <v>31</v>
      </c>
      <c r="H5399">
        <v>1</v>
      </c>
      <c r="I5399" t="s">
        <v>32</v>
      </c>
      <c r="J5399">
        <v>1</v>
      </c>
      <c r="K5399" t="s">
        <v>32</v>
      </c>
      <c r="L5399">
        <v>0</v>
      </c>
      <c r="M5399" t="s">
        <v>32</v>
      </c>
      <c r="N5399">
        <v>2012</v>
      </c>
      <c r="O5399">
        <v>17938</v>
      </c>
      <c r="P5399">
        <v>17964135</v>
      </c>
      <c r="Q5399">
        <v>4237</v>
      </c>
      <c r="R5399">
        <v>17361241</v>
      </c>
      <c r="S5399">
        <v>93088</v>
      </c>
      <c r="T5399">
        <v>3684178</v>
      </c>
      <c r="U5399">
        <v>13700</v>
      </c>
      <c r="V5399">
        <v>602894</v>
      </c>
      <c r="W5399">
        <v>4.0999999999999996</v>
      </c>
      <c r="X5399">
        <v>3.7</v>
      </c>
      <c r="Y5399">
        <v>7.8</v>
      </c>
      <c r="Z5399">
        <v>4.0999999999999996</v>
      </c>
      <c r="AA5399">
        <v>4.4000000000000004</v>
      </c>
      <c r="AB5399">
        <v>4</v>
      </c>
      <c r="AC5399">
        <v>4.5</v>
      </c>
      <c r="AD5399">
        <v>10.3</v>
      </c>
    </row>
    <row r="5400" spans="1:30" x14ac:dyDescent="0.45">
      <c r="A5400" t="s">
        <v>350</v>
      </c>
      <c r="B5400">
        <v>40340</v>
      </c>
      <c r="C5400" t="s">
        <v>765</v>
      </c>
      <c r="E5400">
        <v>11</v>
      </c>
      <c r="F5400" t="s">
        <v>33</v>
      </c>
      <c r="G5400" t="s">
        <v>34</v>
      </c>
      <c r="H5400">
        <v>1</v>
      </c>
      <c r="I5400" t="s">
        <v>32</v>
      </c>
      <c r="J5400">
        <v>1</v>
      </c>
      <c r="K5400" t="s">
        <v>32</v>
      </c>
      <c r="L5400">
        <v>0</v>
      </c>
      <c r="M5400" t="s">
        <v>32</v>
      </c>
      <c r="N5400">
        <v>2012</v>
      </c>
      <c r="O5400">
        <v>244</v>
      </c>
      <c r="P5400">
        <v>13643</v>
      </c>
      <c r="Q5400">
        <v>19</v>
      </c>
      <c r="R5400">
        <v>9292</v>
      </c>
      <c r="S5400">
        <v>30</v>
      </c>
      <c r="T5400">
        <v>1515</v>
      </c>
      <c r="U5400">
        <v>225</v>
      </c>
      <c r="V5400">
        <v>4351</v>
      </c>
      <c r="W5400">
        <v>28.8</v>
      </c>
      <c r="X5400">
        <v>34.1</v>
      </c>
      <c r="Y5400">
        <v>101.7</v>
      </c>
      <c r="Z5400">
        <v>48.8</v>
      </c>
      <c r="AA5400">
        <v>5.3</v>
      </c>
      <c r="AB5400">
        <v>31.8</v>
      </c>
      <c r="AC5400">
        <v>27.4</v>
      </c>
      <c r="AD5400">
        <v>21</v>
      </c>
    </row>
    <row r="5401" spans="1:30" x14ac:dyDescent="0.45">
      <c r="A5401" t="s">
        <v>350</v>
      </c>
      <c r="B5401">
        <v>40340</v>
      </c>
      <c r="C5401" t="s">
        <v>765</v>
      </c>
      <c r="E5401">
        <v>23</v>
      </c>
      <c r="F5401" t="s">
        <v>37</v>
      </c>
      <c r="H5401">
        <v>1</v>
      </c>
      <c r="I5401" t="s">
        <v>32</v>
      </c>
      <c r="J5401">
        <v>1</v>
      </c>
      <c r="K5401" t="s">
        <v>32</v>
      </c>
      <c r="L5401">
        <v>0</v>
      </c>
      <c r="M5401" t="s">
        <v>32</v>
      </c>
      <c r="N5401">
        <v>2012</v>
      </c>
      <c r="O5401">
        <v>2127</v>
      </c>
      <c r="P5401">
        <v>1283238</v>
      </c>
      <c r="Q5401">
        <v>660</v>
      </c>
      <c r="R5401">
        <v>1186880</v>
      </c>
      <c r="S5401">
        <v>5155</v>
      </c>
      <c r="T5401">
        <v>284493</v>
      </c>
      <c r="U5401">
        <v>1466</v>
      </c>
      <c r="V5401">
        <v>96358</v>
      </c>
      <c r="W5401">
        <v>14.5</v>
      </c>
      <c r="X5401">
        <v>28.5</v>
      </c>
      <c r="Y5401">
        <v>26.2</v>
      </c>
      <c r="Z5401">
        <v>32.200000000000003</v>
      </c>
      <c r="AA5401">
        <v>34.5</v>
      </c>
      <c r="AB5401">
        <v>45</v>
      </c>
      <c r="AC5401">
        <v>18.5</v>
      </c>
      <c r="AD5401">
        <v>39.799999999999997</v>
      </c>
    </row>
    <row r="5402" spans="1:30" x14ac:dyDescent="0.45">
      <c r="A5402" t="s">
        <v>350</v>
      </c>
      <c r="B5402">
        <v>40340</v>
      </c>
      <c r="C5402" t="s">
        <v>765</v>
      </c>
      <c r="E5402" t="s">
        <v>38</v>
      </c>
      <c r="F5402" t="s">
        <v>39</v>
      </c>
      <c r="H5402">
        <v>1</v>
      </c>
      <c r="I5402" t="s">
        <v>32</v>
      </c>
      <c r="J5402">
        <v>1</v>
      </c>
      <c r="K5402" t="s">
        <v>32</v>
      </c>
      <c r="L5402">
        <v>0</v>
      </c>
      <c r="M5402" t="s">
        <v>32</v>
      </c>
      <c r="N5402">
        <v>2012</v>
      </c>
      <c r="O5402">
        <v>308</v>
      </c>
      <c r="P5402">
        <v>5151722</v>
      </c>
      <c r="Q5402">
        <v>192</v>
      </c>
      <c r="R5402">
        <v>5145039</v>
      </c>
      <c r="S5402">
        <v>12481</v>
      </c>
      <c r="T5402">
        <v>726468</v>
      </c>
      <c r="U5402">
        <v>117</v>
      </c>
      <c r="V5402">
        <v>6683</v>
      </c>
      <c r="W5402">
        <v>26.5</v>
      </c>
      <c r="X5402">
        <v>10.5</v>
      </c>
      <c r="Y5402">
        <v>15.9</v>
      </c>
      <c r="Z5402">
        <v>10.9</v>
      </c>
      <c r="AA5402">
        <v>8.1</v>
      </c>
      <c r="AB5402">
        <v>7.3</v>
      </c>
      <c r="AC5402">
        <v>48.3</v>
      </c>
      <c r="AD5402">
        <v>25.1</v>
      </c>
    </row>
    <row r="5403" spans="1:30" x14ac:dyDescent="0.45">
      <c r="A5403" t="s">
        <v>350</v>
      </c>
      <c r="B5403">
        <v>40340</v>
      </c>
      <c r="C5403" t="s">
        <v>765</v>
      </c>
      <c r="E5403">
        <v>42</v>
      </c>
      <c r="F5403" t="s">
        <v>40</v>
      </c>
      <c r="H5403">
        <v>1</v>
      </c>
      <c r="I5403" t="s">
        <v>32</v>
      </c>
      <c r="J5403">
        <v>1</v>
      </c>
      <c r="K5403" t="s">
        <v>32</v>
      </c>
      <c r="L5403">
        <v>0</v>
      </c>
      <c r="M5403" t="s">
        <v>32</v>
      </c>
      <c r="N5403">
        <v>2012</v>
      </c>
      <c r="O5403">
        <v>470</v>
      </c>
      <c r="P5403">
        <v>1840561</v>
      </c>
      <c r="Q5403">
        <v>184</v>
      </c>
      <c r="R5403">
        <v>1827308</v>
      </c>
      <c r="S5403">
        <v>2276</v>
      </c>
      <c r="T5403">
        <v>107165</v>
      </c>
      <c r="U5403">
        <v>286</v>
      </c>
      <c r="V5403">
        <v>13253</v>
      </c>
      <c r="W5403">
        <v>27.2</v>
      </c>
      <c r="X5403">
        <v>7.4</v>
      </c>
      <c r="Y5403">
        <v>27.7</v>
      </c>
      <c r="Z5403">
        <v>7.7</v>
      </c>
      <c r="AA5403">
        <v>20.8</v>
      </c>
      <c r="AB5403">
        <v>16.899999999999999</v>
      </c>
      <c r="AC5403">
        <v>32</v>
      </c>
      <c r="AD5403">
        <v>34.799999999999997</v>
      </c>
    </row>
    <row r="5404" spans="1:30" x14ac:dyDescent="0.45">
      <c r="A5404" t="s">
        <v>350</v>
      </c>
      <c r="B5404">
        <v>40340</v>
      </c>
      <c r="C5404" t="s">
        <v>765</v>
      </c>
      <c r="E5404" t="s">
        <v>41</v>
      </c>
      <c r="F5404" t="s">
        <v>42</v>
      </c>
      <c r="H5404">
        <v>1</v>
      </c>
      <c r="I5404" t="s">
        <v>32</v>
      </c>
      <c r="J5404">
        <v>1</v>
      </c>
      <c r="K5404" t="s">
        <v>32</v>
      </c>
      <c r="L5404">
        <v>0</v>
      </c>
      <c r="M5404" t="s">
        <v>32</v>
      </c>
      <c r="N5404">
        <v>2012</v>
      </c>
      <c r="O5404">
        <v>2047</v>
      </c>
      <c r="P5404">
        <v>2904942</v>
      </c>
      <c r="Q5404">
        <v>769</v>
      </c>
      <c r="R5404">
        <v>2839621</v>
      </c>
      <c r="S5404">
        <v>13114</v>
      </c>
      <c r="T5404">
        <v>277576</v>
      </c>
      <c r="U5404">
        <v>1279</v>
      </c>
      <c r="V5404">
        <v>65322</v>
      </c>
      <c r="W5404">
        <v>14.6</v>
      </c>
      <c r="X5404">
        <v>6.4</v>
      </c>
      <c r="Y5404">
        <v>17.5</v>
      </c>
      <c r="Z5404">
        <v>7</v>
      </c>
      <c r="AA5404">
        <v>10.3</v>
      </c>
      <c r="AB5404">
        <v>9.6</v>
      </c>
      <c r="AC5404">
        <v>17.100000000000001</v>
      </c>
      <c r="AD5404">
        <v>31.7</v>
      </c>
    </row>
    <row r="5405" spans="1:30" x14ac:dyDescent="0.45">
      <c r="A5405" t="s">
        <v>350</v>
      </c>
      <c r="B5405">
        <v>40340</v>
      </c>
      <c r="C5405" t="s">
        <v>765</v>
      </c>
      <c r="E5405" t="s">
        <v>43</v>
      </c>
      <c r="F5405" t="s">
        <v>44</v>
      </c>
      <c r="G5405" t="s">
        <v>45</v>
      </c>
      <c r="H5405">
        <v>1</v>
      </c>
      <c r="I5405" t="s">
        <v>32</v>
      </c>
      <c r="J5405">
        <v>1</v>
      </c>
      <c r="K5405" t="s">
        <v>32</v>
      </c>
      <c r="L5405">
        <v>0</v>
      </c>
      <c r="M5405" t="s">
        <v>32</v>
      </c>
      <c r="N5405">
        <v>2012</v>
      </c>
      <c r="O5405">
        <v>666</v>
      </c>
      <c r="P5405">
        <v>484530</v>
      </c>
      <c r="Q5405">
        <v>163</v>
      </c>
      <c r="R5405">
        <v>445142</v>
      </c>
      <c r="S5405">
        <v>2550</v>
      </c>
      <c r="T5405">
        <v>82465</v>
      </c>
      <c r="U5405">
        <v>504</v>
      </c>
      <c r="V5405">
        <v>39388</v>
      </c>
      <c r="W5405">
        <v>16.399999999999999</v>
      </c>
      <c r="X5405">
        <v>39.700000000000003</v>
      </c>
      <c r="Y5405">
        <v>47.2</v>
      </c>
      <c r="Z5405">
        <v>45.3</v>
      </c>
      <c r="AA5405">
        <v>19.100000000000001</v>
      </c>
      <c r="AB5405">
        <v>23.4</v>
      </c>
      <c r="AC5405">
        <v>16.600000000000001</v>
      </c>
      <c r="AD5405">
        <v>21.8</v>
      </c>
    </row>
    <row r="5406" spans="1:30" x14ac:dyDescent="0.45">
      <c r="A5406" t="s">
        <v>350</v>
      </c>
      <c r="B5406">
        <v>40340</v>
      </c>
      <c r="C5406" t="s">
        <v>765</v>
      </c>
      <c r="E5406">
        <v>51</v>
      </c>
      <c r="F5406" t="s">
        <v>46</v>
      </c>
      <c r="H5406">
        <v>1</v>
      </c>
      <c r="I5406" t="s">
        <v>32</v>
      </c>
      <c r="J5406">
        <v>1</v>
      </c>
      <c r="K5406" t="s">
        <v>32</v>
      </c>
      <c r="L5406">
        <v>0</v>
      </c>
      <c r="M5406" t="s">
        <v>32</v>
      </c>
      <c r="N5406">
        <v>2012</v>
      </c>
      <c r="O5406">
        <v>136</v>
      </c>
      <c r="P5406">
        <v>401763</v>
      </c>
      <c r="Q5406">
        <v>63</v>
      </c>
      <c r="R5406">
        <v>400485</v>
      </c>
      <c r="S5406">
        <v>1911</v>
      </c>
      <c r="T5406">
        <v>75890</v>
      </c>
      <c r="U5406">
        <v>73</v>
      </c>
      <c r="V5406">
        <v>1277</v>
      </c>
      <c r="W5406">
        <v>20</v>
      </c>
      <c r="X5406">
        <v>6.1</v>
      </c>
      <c r="Y5406">
        <v>36.5</v>
      </c>
      <c r="Z5406">
        <v>6.4</v>
      </c>
      <c r="AA5406">
        <v>18.3</v>
      </c>
      <c r="AB5406">
        <v>9.6999999999999993</v>
      </c>
      <c r="AC5406">
        <v>17.899999999999999</v>
      </c>
      <c r="AD5406">
        <v>6.2</v>
      </c>
    </row>
    <row r="5407" spans="1:30" x14ac:dyDescent="0.45">
      <c r="A5407" t="s">
        <v>350</v>
      </c>
      <c r="B5407">
        <v>40340</v>
      </c>
      <c r="C5407" t="s">
        <v>765</v>
      </c>
      <c r="E5407">
        <v>52</v>
      </c>
      <c r="F5407" t="s">
        <v>47</v>
      </c>
      <c r="G5407" t="s">
        <v>48</v>
      </c>
      <c r="H5407">
        <v>1</v>
      </c>
      <c r="I5407" t="s">
        <v>32</v>
      </c>
      <c r="J5407">
        <v>1</v>
      </c>
      <c r="K5407" t="s">
        <v>32</v>
      </c>
      <c r="L5407">
        <v>0</v>
      </c>
      <c r="M5407" t="s">
        <v>32</v>
      </c>
      <c r="N5407">
        <v>2012</v>
      </c>
      <c r="O5407">
        <v>809</v>
      </c>
      <c r="P5407">
        <v>557981</v>
      </c>
      <c r="Q5407">
        <v>221</v>
      </c>
      <c r="R5407">
        <v>516966</v>
      </c>
      <c r="S5407">
        <v>2093</v>
      </c>
      <c r="T5407">
        <v>117611</v>
      </c>
      <c r="U5407">
        <v>588</v>
      </c>
      <c r="W5407">
        <v>25.1</v>
      </c>
      <c r="X5407">
        <v>8.6999999999999993</v>
      </c>
      <c r="Y5407">
        <v>30.1</v>
      </c>
      <c r="Z5407">
        <v>8.1</v>
      </c>
      <c r="AA5407">
        <v>13.1</v>
      </c>
      <c r="AB5407">
        <v>8.6999999999999993</v>
      </c>
      <c r="AC5407">
        <v>31.6</v>
      </c>
    </row>
    <row r="5408" spans="1:30" x14ac:dyDescent="0.45">
      <c r="A5408" t="s">
        <v>350</v>
      </c>
      <c r="B5408">
        <v>40340</v>
      </c>
      <c r="C5408" t="s">
        <v>765</v>
      </c>
      <c r="E5408">
        <v>53</v>
      </c>
      <c r="F5408" t="s">
        <v>49</v>
      </c>
      <c r="H5408">
        <v>1</v>
      </c>
      <c r="I5408" t="s">
        <v>32</v>
      </c>
      <c r="J5408">
        <v>1</v>
      </c>
      <c r="K5408" t="s">
        <v>32</v>
      </c>
      <c r="L5408">
        <v>0</v>
      </c>
      <c r="M5408" t="s">
        <v>32</v>
      </c>
      <c r="N5408">
        <v>2012</v>
      </c>
      <c r="O5408">
        <v>1829</v>
      </c>
      <c r="P5408">
        <v>290531</v>
      </c>
      <c r="Q5408">
        <v>118</v>
      </c>
      <c r="R5408">
        <v>127610</v>
      </c>
      <c r="S5408">
        <v>802</v>
      </c>
      <c r="T5408">
        <v>27502</v>
      </c>
      <c r="U5408">
        <v>1711</v>
      </c>
      <c r="V5408">
        <v>162921</v>
      </c>
      <c r="W5408">
        <v>14.2</v>
      </c>
      <c r="X5408">
        <v>10.199999999999999</v>
      </c>
      <c r="Y5408">
        <v>31.2</v>
      </c>
      <c r="Z5408">
        <v>15.7</v>
      </c>
      <c r="AA5408">
        <v>23.3</v>
      </c>
      <c r="AB5408">
        <v>47.2</v>
      </c>
      <c r="AC5408">
        <v>14.3</v>
      </c>
      <c r="AD5408">
        <v>21.2</v>
      </c>
    </row>
    <row r="5409" spans="1:30" x14ac:dyDescent="0.45">
      <c r="A5409" t="s">
        <v>350</v>
      </c>
      <c r="B5409">
        <v>40340</v>
      </c>
      <c r="C5409" t="s">
        <v>765</v>
      </c>
      <c r="E5409">
        <v>54</v>
      </c>
      <c r="F5409" t="s">
        <v>50</v>
      </c>
      <c r="H5409">
        <v>1</v>
      </c>
      <c r="I5409" t="s">
        <v>32</v>
      </c>
      <c r="J5409">
        <v>1</v>
      </c>
      <c r="K5409" t="s">
        <v>32</v>
      </c>
      <c r="L5409">
        <v>0</v>
      </c>
      <c r="M5409" t="s">
        <v>32</v>
      </c>
      <c r="N5409">
        <v>2012</v>
      </c>
      <c r="O5409">
        <v>2362</v>
      </c>
      <c r="P5409">
        <v>1223830</v>
      </c>
      <c r="Q5409">
        <v>483</v>
      </c>
      <c r="R5409">
        <v>1186479</v>
      </c>
      <c r="S5409">
        <v>12166</v>
      </c>
      <c r="T5409">
        <v>725582</v>
      </c>
      <c r="U5409">
        <v>1880</v>
      </c>
      <c r="V5409">
        <v>37351</v>
      </c>
      <c r="W5409">
        <v>9.6</v>
      </c>
      <c r="X5409">
        <v>6.9</v>
      </c>
      <c r="Y5409">
        <v>28.6</v>
      </c>
      <c r="Z5409">
        <v>7.5</v>
      </c>
      <c r="AA5409">
        <v>7.2</v>
      </c>
      <c r="AB5409">
        <v>6.6</v>
      </c>
      <c r="AC5409">
        <v>11.4</v>
      </c>
      <c r="AD5409">
        <v>18</v>
      </c>
    </row>
    <row r="5410" spans="1:30" x14ac:dyDescent="0.45">
      <c r="A5410" t="s">
        <v>350</v>
      </c>
      <c r="B5410">
        <v>40340</v>
      </c>
      <c r="C5410" t="s">
        <v>765</v>
      </c>
      <c r="E5410">
        <v>56</v>
      </c>
      <c r="F5410" t="s">
        <v>51</v>
      </c>
      <c r="H5410">
        <v>1</v>
      </c>
      <c r="I5410" t="s">
        <v>32</v>
      </c>
      <c r="J5410">
        <v>1</v>
      </c>
      <c r="K5410" t="s">
        <v>32</v>
      </c>
      <c r="L5410">
        <v>0</v>
      </c>
      <c r="M5410" t="s">
        <v>32</v>
      </c>
      <c r="N5410">
        <v>2012</v>
      </c>
      <c r="O5410">
        <v>1085</v>
      </c>
      <c r="P5410">
        <v>128838</v>
      </c>
      <c r="Q5410">
        <v>247</v>
      </c>
      <c r="R5410">
        <v>108883</v>
      </c>
      <c r="S5410">
        <v>2117</v>
      </c>
      <c r="T5410">
        <v>47638</v>
      </c>
      <c r="U5410">
        <v>838</v>
      </c>
      <c r="W5410">
        <v>11.8</v>
      </c>
      <c r="X5410">
        <v>12.7</v>
      </c>
      <c r="Y5410">
        <v>29.3</v>
      </c>
      <c r="Z5410">
        <v>8</v>
      </c>
      <c r="AA5410">
        <v>18.899999999999999</v>
      </c>
      <c r="AB5410">
        <v>6.9</v>
      </c>
      <c r="AC5410">
        <v>13.8</v>
      </c>
    </row>
    <row r="5411" spans="1:30" x14ac:dyDescent="0.45">
      <c r="A5411" t="s">
        <v>350</v>
      </c>
      <c r="B5411">
        <v>40340</v>
      </c>
      <c r="C5411" t="s">
        <v>765</v>
      </c>
      <c r="E5411">
        <v>61</v>
      </c>
      <c r="F5411" t="s">
        <v>52</v>
      </c>
      <c r="H5411">
        <v>1</v>
      </c>
      <c r="I5411" t="s">
        <v>32</v>
      </c>
      <c r="J5411">
        <v>1</v>
      </c>
      <c r="K5411" t="s">
        <v>32</v>
      </c>
      <c r="L5411">
        <v>0</v>
      </c>
      <c r="M5411" t="s">
        <v>32</v>
      </c>
      <c r="N5411">
        <v>2012</v>
      </c>
      <c r="O5411">
        <v>546</v>
      </c>
      <c r="P5411">
        <v>68575</v>
      </c>
      <c r="Q5411">
        <v>73</v>
      </c>
      <c r="R5411">
        <v>63641</v>
      </c>
      <c r="S5411">
        <v>1272</v>
      </c>
      <c r="T5411">
        <v>28542</v>
      </c>
      <c r="U5411">
        <v>473</v>
      </c>
      <c r="V5411">
        <v>4935</v>
      </c>
      <c r="W5411">
        <v>13.9</v>
      </c>
      <c r="X5411">
        <v>7.3</v>
      </c>
      <c r="Y5411">
        <v>42.2</v>
      </c>
      <c r="Z5411">
        <v>6.9</v>
      </c>
      <c r="AA5411">
        <v>14.6</v>
      </c>
      <c r="AB5411">
        <v>7</v>
      </c>
      <c r="AC5411">
        <v>15.7</v>
      </c>
      <c r="AD5411">
        <v>26.5</v>
      </c>
    </row>
    <row r="5412" spans="1:30" x14ac:dyDescent="0.45">
      <c r="A5412" t="s">
        <v>350</v>
      </c>
      <c r="B5412">
        <v>40340</v>
      </c>
      <c r="C5412" t="s">
        <v>765</v>
      </c>
      <c r="E5412">
        <v>62</v>
      </c>
      <c r="F5412" t="s">
        <v>53</v>
      </c>
      <c r="H5412">
        <v>1</v>
      </c>
      <c r="I5412" t="s">
        <v>32</v>
      </c>
      <c r="J5412">
        <v>1</v>
      </c>
      <c r="K5412" t="s">
        <v>32</v>
      </c>
      <c r="L5412">
        <v>0</v>
      </c>
      <c r="M5412" t="s">
        <v>32</v>
      </c>
      <c r="N5412">
        <v>2012</v>
      </c>
      <c r="O5412">
        <v>1767</v>
      </c>
      <c r="P5412">
        <v>2713434</v>
      </c>
      <c r="Q5412">
        <v>421</v>
      </c>
      <c r="R5412">
        <v>2682463</v>
      </c>
      <c r="S5412">
        <v>25341</v>
      </c>
      <c r="T5412">
        <v>967816</v>
      </c>
      <c r="U5412">
        <v>1346</v>
      </c>
      <c r="V5412">
        <v>30971</v>
      </c>
      <c r="W5412">
        <v>7.5</v>
      </c>
      <c r="X5412">
        <v>7.6</v>
      </c>
      <c r="Y5412">
        <v>23.6</v>
      </c>
      <c r="Z5412">
        <v>8</v>
      </c>
      <c r="AA5412">
        <v>18.8</v>
      </c>
      <c r="AB5412">
        <v>9.4</v>
      </c>
      <c r="AC5412">
        <v>6.2</v>
      </c>
      <c r="AD5412">
        <v>13.3</v>
      </c>
    </row>
    <row r="5413" spans="1:30" x14ac:dyDescent="0.45">
      <c r="A5413" t="s">
        <v>350</v>
      </c>
      <c r="B5413">
        <v>40340</v>
      </c>
      <c r="C5413" t="s">
        <v>765</v>
      </c>
      <c r="E5413">
        <v>71</v>
      </c>
      <c r="F5413" t="s">
        <v>54</v>
      </c>
      <c r="H5413">
        <v>1</v>
      </c>
      <c r="I5413" t="s">
        <v>32</v>
      </c>
      <c r="J5413">
        <v>1</v>
      </c>
      <c r="K5413" t="s">
        <v>32</v>
      </c>
      <c r="L5413">
        <v>0</v>
      </c>
      <c r="M5413" t="s">
        <v>32</v>
      </c>
      <c r="N5413">
        <v>2012</v>
      </c>
      <c r="O5413">
        <v>772</v>
      </c>
      <c r="P5413">
        <v>69094</v>
      </c>
      <c r="Q5413">
        <v>99</v>
      </c>
      <c r="R5413">
        <v>60802</v>
      </c>
      <c r="S5413">
        <v>1783</v>
      </c>
      <c r="T5413">
        <v>25990</v>
      </c>
      <c r="U5413">
        <v>673</v>
      </c>
      <c r="V5413">
        <v>8292</v>
      </c>
      <c r="W5413">
        <v>18.600000000000001</v>
      </c>
      <c r="X5413">
        <v>28.5</v>
      </c>
      <c r="Y5413">
        <v>38.1</v>
      </c>
      <c r="Z5413">
        <v>34.700000000000003</v>
      </c>
      <c r="AA5413">
        <v>32.299999999999997</v>
      </c>
      <c r="AB5413">
        <v>53.1</v>
      </c>
      <c r="AC5413">
        <v>23.2</v>
      </c>
      <c r="AD5413">
        <v>17.3</v>
      </c>
    </row>
    <row r="5414" spans="1:30" x14ac:dyDescent="0.45">
      <c r="A5414" t="s">
        <v>350</v>
      </c>
      <c r="B5414">
        <v>40340</v>
      </c>
      <c r="C5414" t="s">
        <v>765</v>
      </c>
      <c r="E5414">
        <v>72</v>
      </c>
      <c r="F5414" t="s">
        <v>55</v>
      </c>
      <c r="H5414">
        <v>1</v>
      </c>
      <c r="I5414" t="s">
        <v>32</v>
      </c>
      <c r="J5414">
        <v>1</v>
      </c>
      <c r="K5414" t="s">
        <v>32</v>
      </c>
      <c r="L5414">
        <v>0</v>
      </c>
      <c r="M5414" t="s">
        <v>32</v>
      </c>
      <c r="N5414">
        <v>2012</v>
      </c>
      <c r="O5414">
        <v>633</v>
      </c>
      <c r="P5414">
        <v>435493</v>
      </c>
      <c r="Q5414">
        <v>376</v>
      </c>
      <c r="R5414">
        <v>424651</v>
      </c>
      <c r="S5414">
        <v>8061</v>
      </c>
      <c r="T5414">
        <v>116881</v>
      </c>
      <c r="U5414">
        <v>256</v>
      </c>
      <c r="V5414">
        <v>10843</v>
      </c>
      <c r="W5414">
        <v>17.3</v>
      </c>
      <c r="X5414">
        <v>20.7</v>
      </c>
      <c r="Y5414">
        <v>20.399999999999999</v>
      </c>
      <c r="Z5414">
        <v>22.2</v>
      </c>
      <c r="AA5414">
        <v>24.6</v>
      </c>
      <c r="AB5414">
        <v>22.1</v>
      </c>
      <c r="AC5414">
        <v>29.6</v>
      </c>
      <c r="AD5414">
        <v>39.700000000000003</v>
      </c>
    </row>
    <row r="5415" spans="1:30" x14ac:dyDescent="0.45">
      <c r="A5415" t="s">
        <v>350</v>
      </c>
      <c r="B5415">
        <v>40340</v>
      </c>
      <c r="C5415" t="s">
        <v>765</v>
      </c>
      <c r="E5415">
        <v>81</v>
      </c>
      <c r="F5415" t="s">
        <v>56</v>
      </c>
      <c r="G5415" t="s">
        <v>57</v>
      </c>
      <c r="H5415">
        <v>1</v>
      </c>
      <c r="I5415" t="s">
        <v>32</v>
      </c>
      <c r="J5415">
        <v>1</v>
      </c>
      <c r="K5415" t="s">
        <v>32</v>
      </c>
      <c r="L5415">
        <v>0</v>
      </c>
      <c r="M5415" t="s">
        <v>32</v>
      </c>
      <c r="N5415">
        <v>2012</v>
      </c>
      <c r="O5415">
        <v>2150</v>
      </c>
      <c r="P5415">
        <v>167313</v>
      </c>
      <c r="Q5415">
        <v>175</v>
      </c>
      <c r="R5415">
        <v>109210</v>
      </c>
      <c r="S5415">
        <v>1336</v>
      </c>
      <c r="T5415">
        <v>34445</v>
      </c>
      <c r="U5415">
        <v>1975</v>
      </c>
      <c r="V5415">
        <v>58102</v>
      </c>
      <c r="W5415">
        <v>7.7</v>
      </c>
      <c r="X5415">
        <v>13.8</v>
      </c>
      <c r="Y5415">
        <v>37.9</v>
      </c>
      <c r="Z5415">
        <v>29.1</v>
      </c>
      <c r="AA5415">
        <v>15.8</v>
      </c>
      <c r="AB5415">
        <v>20.399999999999999</v>
      </c>
      <c r="AC5415">
        <v>10.5</v>
      </c>
      <c r="AD5415">
        <v>23.4</v>
      </c>
    </row>
    <row r="5416" spans="1:30" x14ac:dyDescent="0.45">
      <c r="A5416" t="s">
        <v>351</v>
      </c>
      <c r="B5416">
        <v>40380</v>
      </c>
      <c r="C5416" t="s">
        <v>766</v>
      </c>
      <c r="E5416">
        <v>0</v>
      </c>
      <c r="F5416" t="s">
        <v>31</v>
      </c>
      <c r="H5416">
        <v>1</v>
      </c>
      <c r="I5416" t="s">
        <v>32</v>
      </c>
      <c r="J5416">
        <v>1</v>
      </c>
      <c r="K5416" t="s">
        <v>32</v>
      </c>
      <c r="L5416">
        <v>0</v>
      </c>
      <c r="M5416" t="s">
        <v>32</v>
      </c>
      <c r="N5416">
        <v>2012</v>
      </c>
      <c r="O5416">
        <v>78314</v>
      </c>
      <c r="P5416">
        <v>95391477</v>
      </c>
      <c r="Q5416">
        <v>19468</v>
      </c>
      <c r="R5416">
        <v>92528234</v>
      </c>
      <c r="S5416">
        <v>442087</v>
      </c>
      <c r="T5416">
        <v>17727725</v>
      </c>
      <c r="U5416">
        <v>58846</v>
      </c>
      <c r="V5416">
        <v>2863243</v>
      </c>
      <c r="W5416">
        <v>1.5</v>
      </c>
      <c r="X5416">
        <v>4.4000000000000004</v>
      </c>
      <c r="Y5416">
        <v>3.8</v>
      </c>
      <c r="Z5416">
        <v>4.8</v>
      </c>
      <c r="AA5416">
        <v>3.7</v>
      </c>
      <c r="AB5416">
        <v>3.7</v>
      </c>
      <c r="AC5416">
        <v>2</v>
      </c>
      <c r="AD5416">
        <v>7.4</v>
      </c>
    </row>
    <row r="5417" spans="1:30" x14ac:dyDescent="0.45">
      <c r="A5417" t="s">
        <v>351</v>
      </c>
      <c r="B5417">
        <v>40380</v>
      </c>
      <c r="C5417" t="s">
        <v>766</v>
      </c>
      <c r="E5417">
        <v>11</v>
      </c>
      <c r="F5417" t="s">
        <v>33</v>
      </c>
      <c r="G5417" t="s">
        <v>34</v>
      </c>
      <c r="H5417">
        <v>1</v>
      </c>
      <c r="I5417" t="s">
        <v>32</v>
      </c>
      <c r="J5417">
        <v>1</v>
      </c>
      <c r="K5417" t="s">
        <v>32</v>
      </c>
      <c r="L5417">
        <v>0</v>
      </c>
      <c r="M5417" t="s">
        <v>32</v>
      </c>
      <c r="N5417">
        <v>2012</v>
      </c>
      <c r="O5417">
        <v>526</v>
      </c>
      <c r="P5417">
        <v>44467</v>
      </c>
      <c r="Q5417">
        <v>21</v>
      </c>
      <c r="U5417">
        <v>505</v>
      </c>
      <c r="V5417">
        <v>34587</v>
      </c>
      <c r="W5417">
        <v>15.7</v>
      </c>
      <c r="X5417">
        <v>27.8</v>
      </c>
      <c r="Y5417">
        <v>112.7</v>
      </c>
      <c r="AC5417">
        <v>15.5</v>
      </c>
      <c r="AD5417">
        <v>30.9</v>
      </c>
    </row>
    <row r="5418" spans="1:30" x14ac:dyDescent="0.45">
      <c r="A5418" t="s">
        <v>351</v>
      </c>
      <c r="B5418">
        <v>40380</v>
      </c>
      <c r="C5418" t="s">
        <v>766</v>
      </c>
      <c r="E5418">
        <v>21</v>
      </c>
      <c r="F5418" t="s">
        <v>35</v>
      </c>
      <c r="H5418">
        <v>1</v>
      </c>
      <c r="I5418" t="s">
        <v>32</v>
      </c>
      <c r="J5418">
        <v>1</v>
      </c>
      <c r="K5418" t="s">
        <v>32</v>
      </c>
      <c r="L5418">
        <v>0</v>
      </c>
      <c r="M5418" t="s">
        <v>32</v>
      </c>
      <c r="N5418">
        <v>2012</v>
      </c>
      <c r="O5418">
        <v>46</v>
      </c>
      <c r="P5418">
        <v>199151</v>
      </c>
      <c r="Q5418">
        <v>17</v>
      </c>
      <c r="R5418">
        <v>197928</v>
      </c>
      <c r="S5418">
        <v>527</v>
      </c>
      <c r="T5418">
        <v>25296</v>
      </c>
      <c r="U5418">
        <v>29</v>
      </c>
      <c r="V5418">
        <v>1222</v>
      </c>
      <c r="W5418">
        <v>28.6</v>
      </c>
      <c r="X5418">
        <v>22.7</v>
      </c>
      <c r="Y5418">
        <v>70.2</v>
      </c>
      <c r="Z5418">
        <v>23.7</v>
      </c>
      <c r="AA5418">
        <v>39.9</v>
      </c>
      <c r="AB5418">
        <v>41.7</v>
      </c>
      <c r="AC5418">
        <v>30.3</v>
      </c>
      <c r="AD5418">
        <v>5.2</v>
      </c>
    </row>
    <row r="5419" spans="1:30" x14ac:dyDescent="0.45">
      <c r="A5419" t="s">
        <v>351</v>
      </c>
      <c r="B5419">
        <v>40380</v>
      </c>
      <c r="C5419" t="s">
        <v>766</v>
      </c>
      <c r="E5419">
        <v>22</v>
      </c>
      <c r="F5419" t="s">
        <v>36</v>
      </c>
      <c r="H5419">
        <v>1</v>
      </c>
      <c r="I5419" t="s">
        <v>32</v>
      </c>
      <c r="J5419">
        <v>1</v>
      </c>
      <c r="K5419" t="s">
        <v>32</v>
      </c>
      <c r="L5419">
        <v>0</v>
      </c>
      <c r="M5419" t="s">
        <v>32</v>
      </c>
      <c r="N5419">
        <v>2012</v>
      </c>
      <c r="O5419">
        <v>65</v>
      </c>
      <c r="P5419">
        <v>1034308</v>
      </c>
      <c r="Q5419">
        <v>9</v>
      </c>
      <c r="R5419">
        <v>1033932</v>
      </c>
      <c r="S5419">
        <v>1575</v>
      </c>
      <c r="T5419">
        <v>143321</v>
      </c>
      <c r="U5419">
        <v>56</v>
      </c>
      <c r="W5419">
        <v>61.5</v>
      </c>
      <c r="X5419">
        <v>7.4</v>
      </c>
      <c r="Y5419">
        <v>0</v>
      </c>
      <c r="Z5419">
        <v>7.7</v>
      </c>
      <c r="AA5419">
        <v>8.3000000000000007</v>
      </c>
      <c r="AB5419">
        <v>7.5</v>
      </c>
      <c r="AC5419">
        <v>68</v>
      </c>
    </row>
    <row r="5420" spans="1:30" x14ac:dyDescent="0.45">
      <c r="A5420" t="s">
        <v>351</v>
      </c>
      <c r="B5420">
        <v>40380</v>
      </c>
      <c r="C5420" t="s">
        <v>766</v>
      </c>
      <c r="E5420">
        <v>23</v>
      </c>
      <c r="F5420" t="s">
        <v>37</v>
      </c>
      <c r="H5420">
        <v>1</v>
      </c>
      <c r="I5420" t="s">
        <v>32</v>
      </c>
      <c r="J5420">
        <v>1</v>
      </c>
      <c r="K5420" t="s">
        <v>32</v>
      </c>
      <c r="L5420">
        <v>0</v>
      </c>
      <c r="M5420" t="s">
        <v>32</v>
      </c>
      <c r="N5420">
        <v>2012</v>
      </c>
      <c r="O5420">
        <v>7532</v>
      </c>
      <c r="P5420">
        <v>5069713</v>
      </c>
      <c r="Q5420">
        <v>2447</v>
      </c>
      <c r="R5420">
        <v>4667303</v>
      </c>
      <c r="S5420">
        <v>18685</v>
      </c>
      <c r="T5420">
        <v>965739</v>
      </c>
      <c r="U5420">
        <v>5085</v>
      </c>
      <c r="V5420">
        <v>402410</v>
      </c>
      <c r="W5420">
        <v>6.3</v>
      </c>
      <c r="X5420">
        <v>16.5</v>
      </c>
      <c r="Y5420">
        <v>10.7</v>
      </c>
      <c r="Z5420">
        <v>16.8</v>
      </c>
      <c r="AA5420">
        <v>20.399999999999999</v>
      </c>
      <c r="AB5420">
        <v>21.4</v>
      </c>
      <c r="AC5420">
        <v>7.1</v>
      </c>
      <c r="AD5420">
        <v>26.3</v>
      </c>
    </row>
    <row r="5421" spans="1:30" x14ac:dyDescent="0.45">
      <c r="A5421" t="s">
        <v>351</v>
      </c>
      <c r="B5421">
        <v>40380</v>
      </c>
      <c r="C5421" t="s">
        <v>766</v>
      </c>
      <c r="E5421" t="s">
        <v>38</v>
      </c>
      <c r="F5421" t="s">
        <v>39</v>
      </c>
      <c r="H5421">
        <v>1</v>
      </c>
      <c r="I5421" t="s">
        <v>32</v>
      </c>
      <c r="J5421">
        <v>1</v>
      </c>
      <c r="K5421" t="s">
        <v>32</v>
      </c>
      <c r="L5421">
        <v>0</v>
      </c>
      <c r="M5421" t="s">
        <v>32</v>
      </c>
      <c r="N5421">
        <v>2012</v>
      </c>
      <c r="O5421">
        <v>2645</v>
      </c>
      <c r="P5421">
        <v>21855356</v>
      </c>
      <c r="Q5421">
        <v>1357</v>
      </c>
      <c r="R5421">
        <v>21804585</v>
      </c>
      <c r="S5421">
        <v>59324</v>
      </c>
      <c r="T5421">
        <v>3221862</v>
      </c>
      <c r="U5421">
        <v>1289</v>
      </c>
      <c r="V5421">
        <v>50772</v>
      </c>
      <c r="W5421">
        <v>11.3</v>
      </c>
      <c r="X5421">
        <v>3.9</v>
      </c>
      <c r="Y5421">
        <v>13.4</v>
      </c>
      <c r="Z5421">
        <v>4.0999999999999996</v>
      </c>
      <c r="AA5421">
        <v>8</v>
      </c>
      <c r="AB5421">
        <v>6</v>
      </c>
      <c r="AC5421">
        <v>13.3</v>
      </c>
      <c r="AD5421">
        <v>39</v>
      </c>
    </row>
    <row r="5422" spans="1:30" x14ac:dyDescent="0.45">
      <c r="A5422" t="s">
        <v>351</v>
      </c>
      <c r="B5422">
        <v>40380</v>
      </c>
      <c r="C5422" t="s">
        <v>766</v>
      </c>
      <c r="E5422">
        <v>42</v>
      </c>
      <c r="F5422" t="s">
        <v>40</v>
      </c>
      <c r="H5422">
        <v>1</v>
      </c>
      <c r="I5422" t="s">
        <v>32</v>
      </c>
      <c r="J5422">
        <v>1</v>
      </c>
      <c r="K5422" t="s">
        <v>32</v>
      </c>
      <c r="L5422">
        <v>0</v>
      </c>
      <c r="M5422" t="s">
        <v>32</v>
      </c>
      <c r="N5422">
        <v>2012</v>
      </c>
      <c r="O5422">
        <v>2449</v>
      </c>
      <c r="P5422">
        <v>14710416</v>
      </c>
      <c r="Q5422">
        <v>1400</v>
      </c>
      <c r="R5422">
        <v>14654399</v>
      </c>
      <c r="S5422">
        <v>21339</v>
      </c>
      <c r="T5422">
        <v>1243618</v>
      </c>
      <c r="U5422">
        <v>1049</v>
      </c>
      <c r="V5422">
        <v>56017</v>
      </c>
      <c r="W5422">
        <v>10</v>
      </c>
      <c r="X5422">
        <v>9.3000000000000007</v>
      </c>
      <c r="Y5422">
        <v>16.2</v>
      </c>
      <c r="Z5422">
        <v>9.6999999999999993</v>
      </c>
      <c r="AA5422">
        <v>16.5</v>
      </c>
      <c r="AB5422">
        <v>14.1</v>
      </c>
      <c r="AC5422">
        <v>20.8</v>
      </c>
      <c r="AD5422">
        <v>23.4</v>
      </c>
    </row>
    <row r="5423" spans="1:30" x14ac:dyDescent="0.45">
      <c r="A5423" t="s">
        <v>351</v>
      </c>
      <c r="B5423">
        <v>40380</v>
      </c>
      <c r="C5423" t="s">
        <v>766</v>
      </c>
      <c r="E5423" t="s">
        <v>41</v>
      </c>
      <c r="F5423" t="s">
        <v>42</v>
      </c>
      <c r="H5423">
        <v>1</v>
      </c>
      <c r="I5423" t="s">
        <v>32</v>
      </c>
      <c r="J5423">
        <v>1</v>
      </c>
      <c r="K5423" t="s">
        <v>32</v>
      </c>
      <c r="L5423">
        <v>0</v>
      </c>
      <c r="M5423" t="s">
        <v>32</v>
      </c>
      <c r="N5423">
        <v>2012</v>
      </c>
      <c r="O5423">
        <v>9064</v>
      </c>
      <c r="P5423">
        <v>17561080</v>
      </c>
      <c r="Q5423">
        <v>2731</v>
      </c>
      <c r="R5423">
        <v>17325804</v>
      </c>
      <c r="S5423">
        <v>62786</v>
      </c>
      <c r="T5423">
        <v>1489475</v>
      </c>
      <c r="U5423">
        <v>6334</v>
      </c>
      <c r="V5423">
        <v>235277</v>
      </c>
      <c r="W5423">
        <v>6.6</v>
      </c>
      <c r="X5423">
        <v>18.100000000000001</v>
      </c>
      <c r="Y5423">
        <v>7.8</v>
      </c>
      <c r="Z5423">
        <v>18.8</v>
      </c>
      <c r="AA5423">
        <v>9.1</v>
      </c>
      <c r="AB5423">
        <v>13.9</v>
      </c>
      <c r="AC5423">
        <v>7.2</v>
      </c>
      <c r="AD5423">
        <v>25.3</v>
      </c>
    </row>
    <row r="5424" spans="1:30" x14ac:dyDescent="0.45">
      <c r="A5424" t="s">
        <v>351</v>
      </c>
      <c r="B5424">
        <v>40380</v>
      </c>
      <c r="C5424" t="s">
        <v>766</v>
      </c>
      <c r="E5424" t="s">
        <v>43</v>
      </c>
      <c r="F5424" t="s">
        <v>44</v>
      </c>
      <c r="G5424" t="s">
        <v>45</v>
      </c>
      <c r="H5424">
        <v>1</v>
      </c>
      <c r="I5424" t="s">
        <v>32</v>
      </c>
      <c r="J5424">
        <v>1</v>
      </c>
      <c r="K5424" t="s">
        <v>32</v>
      </c>
      <c r="L5424">
        <v>0</v>
      </c>
      <c r="M5424" t="s">
        <v>32</v>
      </c>
      <c r="N5424">
        <v>2012</v>
      </c>
      <c r="O5424">
        <v>1919</v>
      </c>
      <c r="P5424">
        <v>1183849</v>
      </c>
      <c r="Q5424">
        <v>367</v>
      </c>
      <c r="R5424">
        <v>1113712</v>
      </c>
      <c r="S5424">
        <v>9368</v>
      </c>
      <c r="T5424">
        <v>293655</v>
      </c>
      <c r="U5424">
        <v>1553</v>
      </c>
      <c r="V5424">
        <v>70136</v>
      </c>
      <c r="W5424">
        <v>4.7</v>
      </c>
      <c r="X5424">
        <v>5.4</v>
      </c>
      <c r="Y5424">
        <v>17.399999999999999</v>
      </c>
      <c r="Z5424">
        <v>6.2</v>
      </c>
      <c r="AA5424">
        <v>5.4</v>
      </c>
      <c r="AB5424">
        <v>6.1</v>
      </c>
      <c r="AC5424">
        <v>7.9</v>
      </c>
      <c r="AD5424">
        <v>14.3</v>
      </c>
    </row>
    <row r="5425" spans="1:30" x14ac:dyDescent="0.45">
      <c r="A5425" t="s">
        <v>351</v>
      </c>
      <c r="B5425">
        <v>40380</v>
      </c>
      <c r="C5425" t="s">
        <v>766</v>
      </c>
      <c r="E5425">
        <v>51</v>
      </c>
      <c r="F5425" t="s">
        <v>46</v>
      </c>
      <c r="H5425">
        <v>1</v>
      </c>
      <c r="I5425" t="s">
        <v>32</v>
      </c>
      <c r="J5425">
        <v>1</v>
      </c>
      <c r="K5425" t="s">
        <v>32</v>
      </c>
      <c r="L5425">
        <v>0</v>
      </c>
      <c r="M5425" t="s">
        <v>32</v>
      </c>
      <c r="N5425">
        <v>2012</v>
      </c>
      <c r="O5425">
        <v>948</v>
      </c>
      <c r="P5425">
        <v>3406151</v>
      </c>
      <c r="Q5425">
        <v>296</v>
      </c>
      <c r="R5425">
        <v>3390113</v>
      </c>
      <c r="S5425">
        <v>11426</v>
      </c>
      <c r="T5425">
        <v>660060</v>
      </c>
      <c r="U5425">
        <v>653</v>
      </c>
      <c r="V5425">
        <v>16039</v>
      </c>
      <c r="W5425">
        <v>8.1999999999999993</v>
      </c>
      <c r="X5425">
        <v>2.2000000000000002</v>
      </c>
      <c r="Y5425">
        <v>20.7</v>
      </c>
      <c r="Z5425">
        <v>2.2999999999999998</v>
      </c>
      <c r="AA5425">
        <v>2.6</v>
      </c>
      <c r="AB5425">
        <v>1.3</v>
      </c>
      <c r="AC5425">
        <v>13.9</v>
      </c>
      <c r="AD5425">
        <v>16.8</v>
      </c>
    </row>
    <row r="5426" spans="1:30" x14ac:dyDescent="0.45">
      <c r="A5426" t="s">
        <v>351</v>
      </c>
      <c r="B5426">
        <v>40380</v>
      </c>
      <c r="C5426" t="s">
        <v>766</v>
      </c>
      <c r="E5426">
        <v>52</v>
      </c>
      <c r="F5426" t="s">
        <v>47</v>
      </c>
      <c r="G5426" t="s">
        <v>48</v>
      </c>
      <c r="H5426">
        <v>1</v>
      </c>
      <c r="I5426" t="s">
        <v>32</v>
      </c>
      <c r="J5426">
        <v>1</v>
      </c>
      <c r="K5426" t="s">
        <v>32</v>
      </c>
      <c r="L5426">
        <v>0</v>
      </c>
      <c r="M5426" t="s">
        <v>32</v>
      </c>
      <c r="N5426">
        <v>2012</v>
      </c>
      <c r="O5426">
        <v>2576</v>
      </c>
      <c r="P5426">
        <v>8839890</v>
      </c>
      <c r="Q5426">
        <v>710</v>
      </c>
      <c r="R5426">
        <v>8699283</v>
      </c>
      <c r="S5426">
        <v>13930</v>
      </c>
      <c r="T5426">
        <v>1220499</v>
      </c>
      <c r="U5426">
        <v>1866</v>
      </c>
      <c r="V5426">
        <v>140607</v>
      </c>
      <c r="W5426">
        <v>9.5</v>
      </c>
      <c r="X5426">
        <v>5.4</v>
      </c>
      <c r="Y5426">
        <v>11.3</v>
      </c>
      <c r="Z5426">
        <v>5.7</v>
      </c>
      <c r="AA5426">
        <v>7.5</v>
      </c>
      <c r="AB5426">
        <v>11.5</v>
      </c>
      <c r="AC5426">
        <v>13.1</v>
      </c>
      <c r="AD5426">
        <v>13.8</v>
      </c>
    </row>
    <row r="5427" spans="1:30" x14ac:dyDescent="0.45">
      <c r="A5427" t="s">
        <v>351</v>
      </c>
      <c r="B5427">
        <v>40380</v>
      </c>
      <c r="C5427" t="s">
        <v>766</v>
      </c>
      <c r="E5427">
        <v>53</v>
      </c>
      <c r="F5427" t="s">
        <v>49</v>
      </c>
      <c r="H5427">
        <v>1</v>
      </c>
      <c r="I5427" t="s">
        <v>32</v>
      </c>
      <c r="J5427">
        <v>1</v>
      </c>
      <c r="K5427" t="s">
        <v>32</v>
      </c>
      <c r="L5427">
        <v>0</v>
      </c>
      <c r="M5427" t="s">
        <v>32</v>
      </c>
      <c r="N5427">
        <v>2012</v>
      </c>
      <c r="O5427">
        <v>6531</v>
      </c>
      <c r="P5427">
        <v>1769956</v>
      </c>
      <c r="Q5427">
        <v>692</v>
      </c>
      <c r="R5427">
        <v>853899</v>
      </c>
      <c r="S5427">
        <v>5013</v>
      </c>
      <c r="T5427">
        <v>186799</v>
      </c>
      <c r="U5427">
        <v>5839</v>
      </c>
      <c r="V5427">
        <v>916057</v>
      </c>
      <c r="W5427">
        <v>7.3</v>
      </c>
      <c r="X5427">
        <v>9.9</v>
      </c>
      <c r="Y5427">
        <v>19</v>
      </c>
      <c r="Z5427">
        <v>13.3</v>
      </c>
      <c r="AA5427">
        <v>9.8000000000000007</v>
      </c>
      <c r="AB5427">
        <v>8.9</v>
      </c>
      <c r="AC5427">
        <v>7.5</v>
      </c>
      <c r="AD5427">
        <v>17.7</v>
      </c>
    </row>
    <row r="5428" spans="1:30" x14ac:dyDescent="0.45">
      <c r="A5428" t="s">
        <v>351</v>
      </c>
      <c r="B5428">
        <v>40380</v>
      </c>
      <c r="C5428" t="s">
        <v>766</v>
      </c>
      <c r="E5428">
        <v>54</v>
      </c>
      <c r="F5428" t="s">
        <v>50</v>
      </c>
      <c r="H5428">
        <v>1</v>
      </c>
      <c r="I5428" t="s">
        <v>32</v>
      </c>
      <c r="J5428">
        <v>1</v>
      </c>
      <c r="K5428" t="s">
        <v>32</v>
      </c>
      <c r="L5428">
        <v>0</v>
      </c>
      <c r="M5428" t="s">
        <v>32</v>
      </c>
      <c r="N5428">
        <v>2012</v>
      </c>
      <c r="O5428">
        <v>12170</v>
      </c>
      <c r="P5428">
        <v>3903920</v>
      </c>
      <c r="Q5428">
        <v>2160</v>
      </c>
      <c r="R5428">
        <v>3544540</v>
      </c>
      <c r="S5428">
        <v>29837</v>
      </c>
      <c r="T5428">
        <v>1258498</v>
      </c>
      <c r="U5428">
        <v>10009</v>
      </c>
      <c r="V5428">
        <v>359379</v>
      </c>
      <c r="W5428">
        <v>4.7</v>
      </c>
      <c r="X5428">
        <v>4.5999999999999996</v>
      </c>
      <c r="Y5428">
        <v>9.9</v>
      </c>
      <c r="Z5428">
        <v>5.7</v>
      </c>
      <c r="AA5428">
        <v>4.5999999999999996</v>
      </c>
      <c r="AB5428">
        <v>5.5</v>
      </c>
      <c r="AC5428">
        <v>5.4</v>
      </c>
      <c r="AD5428">
        <v>18.3</v>
      </c>
    </row>
    <row r="5429" spans="1:30" x14ac:dyDescent="0.45">
      <c r="A5429" t="s">
        <v>351</v>
      </c>
      <c r="B5429">
        <v>40380</v>
      </c>
      <c r="C5429" t="s">
        <v>766</v>
      </c>
      <c r="E5429">
        <v>55</v>
      </c>
      <c r="F5429" t="s">
        <v>59</v>
      </c>
      <c r="H5429">
        <v>1</v>
      </c>
      <c r="I5429" t="s">
        <v>32</v>
      </c>
      <c r="J5429">
        <v>1</v>
      </c>
      <c r="K5429" t="s">
        <v>32</v>
      </c>
      <c r="L5429">
        <v>0</v>
      </c>
      <c r="M5429" t="s">
        <v>32</v>
      </c>
      <c r="N5429">
        <v>2012</v>
      </c>
      <c r="O5429">
        <v>122</v>
      </c>
      <c r="P5429">
        <v>651858</v>
      </c>
      <c r="Q5429">
        <v>122</v>
      </c>
      <c r="R5429">
        <v>651858</v>
      </c>
      <c r="S5429">
        <v>11688</v>
      </c>
      <c r="T5429">
        <v>915845</v>
      </c>
      <c r="U5429">
        <v>0</v>
      </c>
      <c r="V5429">
        <v>0</v>
      </c>
      <c r="W5429">
        <v>21</v>
      </c>
      <c r="X5429">
        <v>5.0999999999999996</v>
      </c>
      <c r="Y5429">
        <v>21.8</v>
      </c>
      <c r="Z5429">
        <v>5.3</v>
      </c>
      <c r="AA5429">
        <v>4.0999999999999996</v>
      </c>
      <c r="AB5429">
        <v>4.7</v>
      </c>
      <c r="AC5429">
        <v>0</v>
      </c>
      <c r="AD5429">
        <v>0</v>
      </c>
    </row>
    <row r="5430" spans="1:30" x14ac:dyDescent="0.45">
      <c r="A5430" t="s">
        <v>351</v>
      </c>
      <c r="B5430">
        <v>40380</v>
      </c>
      <c r="C5430" t="s">
        <v>766</v>
      </c>
      <c r="E5430">
        <v>56</v>
      </c>
      <c r="F5430" t="s">
        <v>51</v>
      </c>
      <c r="H5430">
        <v>1</v>
      </c>
      <c r="I5430" t="s">
        <v>32</v>
      </c>
      <c r="J5430">
        <v>1</v>
      </c>
      <c r="K5430" t="s">
        <v>32</v>
      </c>
      <c r="L5430">
        <v>0</v>
      </c>
      <c r="M5430" t="s">
        <v>32</v>
      </c>
      <c r="N5430">
        <v>2012</v>
      </c>
      <c r="O5430">
        <v>5109</v>
      </c>
      <c r="P5430">
        <v>2080704</v>
      </c>
      <c r="Q5430">
        <v>1460</v>
      </c>
      <c r="R5430">
        <v>1996043</v>
      </c>
      <c r="S5430">
        <v>28637</v>
      </c>
      <c r="T5430">
        <v>910559</v>
      </c>
      <c r="U5430">
        <v>3649</v>
      </c>
      <c r="V5430">
        <v>84661</v>
      </c>
      <c r="W5430">
        <v>6.9</v>
      </c>
      <c r="X5430">
        <v>15.8</v>
      </c>
      <c r="Y5430">
        <v>16.7</v>
      </c>
      <c r="Z5430">
        <v>17.5</v>
      </c>
      <c r="AA5430">
        <v>11.8</v>
      </c>
      <c r="AB5430">
        <v>12.5</v>
      </c>
      <c r="AC5430">
        <v>9.4</v>
      </c>
      <c r="AD5430">
        <v>18.7</v>
      </c>
    </row>
    <row r="5431" spans="1:30" x14ac:dyDescent="0.45">
      <c r="A5431" t="s">
        <v>351</v>
      </c>
      <c r="B5431">
        <v>40380</v>
      </c>
      <c r="C5431" t="s">
        <v>766</v>
      </c>
      <c r="E5431">
        <v>61</v>
      </c>
      <c r="F5431" t="s">
        <v>52</v>
      </c>
      <c r="H5431">
        <v>1</v>
      </c>
      <c r="I5431" t="s">
        <v>32</v>
      </c>
      <c r="J5431">
        <v>1</v>
      </c>
      <c r="K5431" t="s">
        <v>32</v>
      </c>
      <c r="L5431">
        <v>0</v>
      </c>
      <c r="M5431" t="s">
        <v>32</v>
      </c>
      <c r="N5431">
        <v>2012</v>
      </c>
      <c r="O5431">
        <v>2156</v>
      </c>
      <c r="P5431">
        <v>2974410</v>
      </c>
      <c r="Q5431">
        <v>310</v>
      </c>
      <c r="R5431">
        <v>2953136</v>
      </c>
      <c r="S5431">
        <v>34228</v>
      </c>
      <c r="T5431">
        <v>1386533</v>
      </c>
      <c r="U5431">
        <v>1846</v>
      </c>
      <c r="V5431">
        <v>21273</v>
      </c>
      <c r="W5431">
        <v>7.4</v>
      </c>
      <c r="X5431">
        <v>3</v>
      </c>
      <c r="Y5431">
        <v>11.1</v>
      </c>
      <c r="Z5431">
        <v>3.1</v>
      </c>
      <c r="AA5431">
        <v>1.8</v>
      </c>
      <c r="AB5431">
        <v>2.8</v>
      </c>
      <c r="AC5431">
        <v>7.6</v>
      </c>
      <c r="AD5431">
        <v>14.9</v>
      </c>
    </row>
    <row r="5432" spans="1:30" x14ac:dyDescent="0.45">
      <c r="A5432" t="s">
        <v>351</v>
      </c>
      <c r="B5432">
        <v>40380</v>
      </c>
      <c r="C5432" t="s">
        <v>766</v>
      </c>
      <c r="E5432">
        <v>62</v>
      </c>
      <c r="F5432" t="s">
        <v>53</v>
      </c>
      <c r="H5432">
        <v>1</v>
      </c>
      <c r="I5432" t="s">
        <v>32</v>
      </c>
      <c r="J5432">
        <v>1</v>
      </c>
      <c r="K5432" t="s">
        <v>32</v>
      </c>
      <c r="L5432">
        <v>0</v>
      </c>
      <c r="M5432" t="s">
        <v>32</v>
      </c>
      <c r="N5432">
        <v>2012</v>
      </c>
      <c r="O5432">
        <v>8013</v>
      </c>
      <c r="P5432">
        <v>6854338</v>
      </c>
      <c r="Q5432">
        <v>1734</v>
      </c>
      <c r="R5432">
        <v>6668874</v>
      </c>
      <c r="S5432">
        <v>76718</v>
      </c>
      <c r="T5432">
        <v>2948043</v>
      </c>
      <c r="U5432">
        <v>6279</v>
      </c>
      <c r="V5432">
        <v>185465</v>
      </c>
      <c r="W5432">
        <v>4.3</v>
      </c>
      <c r="X5432">
        <v>6.9</v>
      </c>
      <c r="Y5432">
        <v>13.8</v>
      </c>
      <c r="Z5432">
        <v>7.5</v>
      </c>
      <c r="AA5432">
        <v>7.9</v>
      </c>
      <c r="AB5432">
        <v>12.1</v>
      </c>
      <c r="AC5432">
        <v>4.5999999999999996</v>
      </c>
      <c r="AD5432">
        <v>14.7</v>
      </c>
    </row>
    <row r="5433" spans="1:30" x14ac:dyDescent="0.45">
      <c r="A5433" t="s">
        <v>351</v>
      </c>
      <c r="B5433">
        <v>40380</v>
      </c>
      <c r="C5433" t="s">
        <v>766</v>
      </c>
      <c r="E5433">
        <v>71</v>
      </c>
      <c r="F5433" t="s">
        <v>54</v>
      </c>
      <c r="H5433">
        <v>1</v>
      </c>
      <c r="I5433" t="s">
        <v>32</v>
      </c>
      <c r="J5433">
        <v>1</v>
      </c>
      <c r="K5433" t="s">
        <v>32</v>
      </c>
      <c r="L5433">
        <v>0</v>
      </c>
      <c r="M5433" t="s">
        <v>32</v>
      </c>
      <c r="N5433">
        <v>2012</v>
      </c>
      <c r="O5433">
        <v>3929</v>
      </c>
      <c r="P5433">
        <v>476932</v>
      </c>
      <c r="Q5433">
        <v>444</v>
      </c>
      <c r="R5433">
        <v>413777</v>
      </c>
      <c r="S5433">
        <v>8263</v>
      </c>
      <c r="T5433">
        <v>130655</v>
      </c>
      <c r="U5433">
        <v>3485</v>
      </c>
      <c r="V5433">
        <v>63155</v>
      </c>
      <c r="W5433">
        <v>7.1</v>
      </c>
      <c r="X5433">
        <v>11.2</v>
      </c>
      <c r="Y5433">
        <v>19.600000000000001</v>
      </c>
      <c r="Z5433">
        <v>12.5</v>
      </c>
      <c r="AA5433">
        <v>17.3</v>
      </c>
      <c r="AB5433">
        <v>11.8</v>
      </c>
      <c r="AC5433">
        <v>6.3</v>
      </c>
      <c r="AD5433">
        <v>9.9</v>
      </c>
    </row>
    <row r="5434" spans="1:30" x14ac:dyDescent="0.45">
      <c r="A5434" t="s">
        <v>351</v>
      </c>
      <c r="B5434">
        <v>40380</v>
      </c>
      <c r="C5434" t="s">
        <v>766</v>
      </c>
      <c r="E5434">
        <v>72</v>
      </c>
      <c r="F5434" t="s">
        <v>55</v>
      </c>
      <c r="H5434">
        <v>1</v>
      </c>
      <c r="I5434" t="s">
        <v>32</v>
      </c>
      <c r="J5434">
        <v>1</v>
      </c>
      <c r="K5434" t="s">
        <v>32</v>
      </c>
      <c r="L5434">
        <v>0</v>
      </c>
      <c r="M5434" t="s">
        <v>32</v>
      </c>
      <c r="N5434">
        <v>2012</v>
      </c>
      <c r="O5434">
        <v>2952</v>
      </c>
      <c r="P5434">
        <v>1919748</v>
      </c>
      <c r="Q5434">
        <v>2256</v>
      </c>
      <c r="R5434">
        <v>1886271</v>
      </c>
      <c r="S5434">
        <v>41500</v>
      </c>
      <c r="T5434">
        <v>524518</v>
      </c>
      <c r="U5434">
        <v>695</v>
      </c>
      <c r="V5434">
        <v>33477</v>
      </c>
      <c r="W5434">
        <v>9.1999999999999993</v>
      </c>
      <c r="X5434">
        <v>12.8</v>
      </c>
      <c r="Y5434">
        <v>10.4</v>
      </c>
      <c r="Z5434">
        <v>13</v>
      </c>
      <c r="AA5434">
        <v>15.8</v>
      </c>
      <c r="AB5434">
        <v>13.9</v>
      </c>
      <c r="AC5434">
        <v>16.100000000000001</v>
      </c>
      <c r="AD5434">
        <v>35.1</v>
      </c>
    </row>
    <row r="5435" spans="1:30" x14ac:dyDescent="0.45">
      <c r="A5435" t="s">
        <v>351</v>
      </c>
      <c r="B5435">
        <v>40380</v>
      </c>
      <c r="C5435" t="s">
        <v>766</v>
      </c>
      <c r="E5435">
        <v>81</v>
      </c>
      <c r="F5435" t="s">
        <v>56</v>
      </c>
      <c r="G5435" t="s">
        <v>57</v>
      </c>
      <c r="H5435">
        <v>1</v>
      </c>
      <c r="I5435" t="s">
        <v>32</v>
      </c>
      <c r="J5435">
        <v>1</v>
      </c>
      <c r="K5435" t="s">
        <v>32</v>
      </c>
      <c r="L5435">
        <v>0</v>
      </c>
      <c r="M5435" t="s">
        <v>32</v>
      </c>
      <c r="N5435">
        <v>2012</v>
      </c>
      <c r="O5435">
        <v>9930</v>
      </c>
      <c r="P5435">
        <v>855229</v>
      </c>
      <c r="Q5435">
        <v>1303</v>
      </c>
      <c r="R5435">
        <v>662896</v>
      </c>
      <c r="S5435">
        <v>7150</v>
      </c>
      <c r="T5435">
        <v>200479</v>
      </c>
      <c r="U5435">
        <v>8627</v>
      </c>
      <c r="V5435">
        <v>192333</v>
      </c>
      <c r="W5435">
        <v>5.4</v>
      </c>
      <c r="X5435">
        <v>14.8</v>
      </c>
      <c r="Y5435">
        <v>13.6</v>
      </c>
      <c r="Z5435">
        <v>20.100000000000001</v>
      </c>
      <c r="AA5435">
        <v>16.100000000000001</v>
      </c>
      <c r="AB5435">
        <v>22</v>
      </c>
      <c r="AC5435">
        <v>4.5999999999999996</v>
      </c>
      <c r="AD5435">
        <v>7.5</v>
      </c>
    </row>
    <row r="5436" spans="1:30" x14ac:dyDescent="0.45">
      <c r="A5436" t="s">
        <v>352</v>
      </c>
      <c r="B5436">
        <v>40420</v>
      </c>
      <c r="C5436" t="s">
        <v>767</v>
      </c>
      <c r="E5436">
        <v>0</v>
      </c>
      <c r="F5436" t="s">
        <v>31</v>
      </c>
      <c r="H5436">
        <v>1</v>
      </c>
      <c r="I5436" t="s">
        <v>32</v>
      </c>
      <c r="J5436">
        <v>1</v>
      </c>
      <c r="K5436" t="s">
        <v>32</v>
      </c>
      <c r="L5436">
        <v>0</v>
      </c>
      <c r="M5436" t="s">
        <v>32</v>
      </c>
      <c r="N5436">
        <v>2012</v>
      </c>
      <c r="O5436">
        <v>27545</v>
      </c>
      <c r="P5436">
        <v>32852654</v>
      </c>
      <c r="Q5436">
        <v>6662</v>
      </c>
      <c r="R5436">
        <v>32095172</v>
      </c>
      <c r="S5436">
        <v>130482</v>
      </c>
      <c r="T5436">
        <v>5446272</v>
      </c>
      <c r="U5436">
        <v>20882</v>
      </c>
      <c r="V5436">
        <v>757482</v>
      </c>
      <c r="W5436">
        <v>3.4</v>
      </c>
      <c r="X5436">
        <v>4.5</v>
      </c>
      <c r="Y5436">
        <v>4.7</v>
      </c>
      <c r="Z5436">
        <v>4.9000000000000004</v>
      </c>
      <c r="AA5436">
        <v>5.2</v>
      </c>
      <c r="AB5436">
        <v>4.0999999999999996</v>
      </c>
      <c r="AC5436">
        <v>4</v>
      </c>
      <c r="AD5436">
        <v>11.6</v>
      </c>
    </row>
    <row r="5437" spans="1:30" x14ac:dyDescent="0.45">
      <c r="A5437" t="s">
        <v>352</v>
      </c>
      <c r="B5437">
        <v>40420</v>
      </c>
      <c r="C5437" t="s">
        <v>767</v>
      </c>
      <c r="E5437">
        <v>11</v>
      </c>
      <c r="F5437" t="s">
        <v>33</v>
      </c>
      <c r="G5437" t="s">
        <v>34</v>
      </c>
      <c r="H5437">
        <v>1</v>
      </c>
      <c r="I5437" t="s">
        <v>32</v>
      </c>
      <c r="J5437">
        <v>1</v>
      </c>
      <c r="K5437" t="s">
        <v>32</v>
      </c>
      <c r="L5437">
        <v>0</v>
      </c>
      <c r="M5437" t="s">
        <v>32</v>
      </c>
      <c r="N5437">
        <v>2012</v>
      </c>
      <c r="O5437">
        <v>96</v>
      </c>
      <c r="P5437">
        <v>6275</v>
      </c>
      <c r="Q5437">
        <v>2</v>
      </c>
      <c r="U5437">
        <v>94</v>
      </c>
      <c r="V5437">
        <v>2366</v>
      </c>
      <c r="W5437">
        <v>34.200000000000003</v>
      </c>
      <c r="X5437">
        <v>8.5</v>
      </c>
      <c r="Y5437">
        <v>0</v>
      </c>
      <c r="AC5437">
        <v>33.299999999999997</v>
      </c>
      <c r="AD5437">
        <v>13.8</v>
      </c>
    </row>
    <row r="5438" spans="1:30" x14ac:dyDescent="0.45">
      <c r="A5438" t="s">
        <v>352</v>
      </c>
      <c r="B5438">
        <v>40420</v>
      </c>
      <c r="C5438" t="s">
        <v>767</v>
      </c>
      <c r="E5438">
        <v>22</v>
      </c>
      <c r="F5438" t="s">
        <v>36</v>
      </c>
      <c r="H5438">
        <v>1</v>
      </c>
      <c r="I5438" t="s">
        <v>32</v>
      </c>
      <c r="J5438">
        <v>1</v>
      </c>
      <c r="K5438" t="s">
        <v>32</v>
      </c>
      <c r="L5438">
        <v>0</v>
      </c>
      <c r="M5438" t="s">
        <v>32</v>
      </c>
      <c r="N5438">
        <v>2012</v>
      </c>
      <c r="O5438">
        <v>28</v>
      </c>
      <c r="P5438">
        <v>143096</v>
      </c>
      <c r="Q5438">
        <v>16</v>
      </c>
      <c r="R5438">
        <v>142615</v>
      </c>
      <c r="S5438">
        <v>473</v>
      </c>
      <c r="T5438">
        <v>41550</v>
      </c>
      <c r="U5438">
        <v>13</v>
      </c>
      <c r="W5438">
        <v>42</v>
      </c>
      <c r="X5438">
        <v>3.6</v>
      </c>
      <c r="Y5438">
        <v>76.099999999999994</v>
      </c>
      <c r="Z5438">
        <v>3.8</v>
      </c>
      <c r="AA5438">
        <v>20.6</v>
      </c>
      <c r="AB5438">
        <v>6.9</v>
      </c>
      <c r="AC5438">
        <v>49</v>
      </c>
    </row>
    <row r="5439" spans="1:30" x14ac:dyDescent="0.45">
      <c r="A5439" t="s">
        <v>352</v>
      </c>
      <c r="B5439">
        <v>40420</v>
      </c>
      <c r="C5439" t="s">
        <v>767</v>
      </c>
      <c r="E5439">
        <v>23</v>
      </c>
      <c r="F5439" t="s">
        <v>37</v>
      </c>
      <c r="H5439">
        <v>1</v>
      </c>
      <c r="I5439" t="s">
        <v>32</v>
      </c>
      <c r="J5439">
        <v>1</v>
      </c>
      <c r="K5439" t="s">
        <v>32</v>
      </c>
      <c r="L5439">
        <v>0</v>
      </c>
      <c r="M5439" t="s">
        <v>32</v>
      </c>
      <c r="N5439">
        <v>2012</v>
      </c>
      <c r="O5439">
        <v>2709</v>
      </c>
      <c r="P5439">
        <v>1425005</v>
      </c>
      <c r="Q5439">
        <v>823</v>
      </c>
      <c r="R5439">
        <v>1357812</v>
      </c>
      <c r="S5439">
        <v>6313</v>
      </c>
      <c r="T5439">
        <v>313305</v>
      </c>
      <c r="U5439">
        <v>1886</v>
      </c>
      <c r="V5439">
        <v>67193</v>
      </c>
      <c r="W5439">
        <v>9.9</v>
      </c>
      <c r="X5439">
        <v>33.299999999999997</v>
      </c>
      <c r="Y5439">
        <v>17</v>
      </c>
      <c r="Z5439">
        <v>36.5</v>
      </c>
      <c r="AA5439">
        <v>32</v>
      </c>
      <c r="AB5439">
        <v>28.6</v>
      </c>
      <c r="AC5439">
        <v>11.4</v>
      </c>
      <c r="AD5439">
        <v>17.899999999999999</v>
      </c>
    </row>
    <row r="5440" spans="1:30" x14ac:dyDescent="0.45">
      <c r="A5440" t="s">
        <v>352</v>
      </c>
      <c r="B5440">
        <v>40420</v>
      </c>
      <c r="C5440" t="s">
        <v>767</v>
      </c>
      <c r="E5440" t="s">
        <v>38</v>
      </c>
      <c r="F5440" t="s">
        <v>39</v>
      </c>
      <c r="H5440">
        <v>1</v>
      </c>
      <c r="I5440" t="s">
        <v>32</v>
      </c>
      <c r="J5440">
        <v>1</v>
      </c>
      <c r="K5440" t="s">
        <v>32</v>
      </c>
      <c r="L5440">
        <v>0</v>
      </c>
      <c r="M5440" t="s">
        <v>32</v>
      </c>
      <c r="N5440">
        <v>2012</v>
      </c>
      <c r="O5440">
        <v>871</v>
      </c>
      <c r="P5440">
        <v>14319863</v>
      </c>
      <c r="Q5440">
        <v>587</v>
      </c>
      <c r="R5440">
        <v>14311452</v>
      </c>
      <c r="S5440">
        <v>32582</v>
      </c>
      <c r="T5440">
        <v>1917860</v>
      </c>
      <c r="U5440">
        <v>283</v>
      </c>
      <c r="V5440">
        <v>8411</v>
      </c>
      <c r="W5440">
        <v>22.8</v>
      </c>
      <c r="X5440">
        <v>4</v>
      </c>
      <c r="Y5440">
        <v>27.8</v>
      </c>
      <c r="Z5440">
        <v>4.2</v>
      </c>
      <c r="AA5440">
        <v>8.6999999999999993</v>
      </c>
      <c r="AB5440">
        <v>7.8</v>
      </c>
      <c r="AC5440">
        <v>26.6</v>
      </c>
      <c r="AD5440">
        <v>32.5</v>
      </c>
    </row>
    <row r="5441" spans="1:30" x14ac:dyDescent="0.45">
      <c r="A5441" t="s">
        <v>352</v>
      </c>
      <c r="B5441">
        <v>40420</v>
      </c>
      <c r="C5441" t="s">
        <v>767</v>
      </c>
      <c r="E5441">
        <v>42</v>
      </c>
      <c r="F5441" t="s">
        <v>40</v>
      </c>
      <c r="H5441">
        <v>1</v>
      </c>
      <c r="I5441" t="s">
        <v>32</v>
      </c>
      <c r="J5441">
        <v>1</v>
      </c>
      <c r="K5441" t="s">
        <v>32</v>
      </c>
      <c r="L5441">
        <v>0</v>
      </c>
      <c r="M5441" t="s">
        <v>32</v>
      </c>
      <c r="N5441">
        <v>2012</v>
      </c>
      <c r="O5441">
        <v>861</v>
      </c>
      <c r="P5441">
        <v>4100054</v>
      </c>
      <c r="Q5441">
        <v>525</v>
      </c>
      <c r="R5441">
        <v>4081057</v>
      </c>
      <c r="S5441">
        <v>5203</v>
      </c>
      <c r="T5441">
        <v>280152</v>
      </c>
      <c r="U5441">
        <v>336</v>
      </c>
      <c r="V5441">
        <v>18997</v>
      </c>
      <c r="W5441">
        <v>12.7</v>
      </c>
      <c r="X5441">
        <v>13</v>
      </c>
      <c r="Y5441">
        <v>21.7</v>
      </c>
      <c r="Z5441">
        <v>13.5</v>
      </c>
      <c r="AA5441">
        <v>15.2</v>
      </c>
      <c r="AB5441">
        <v>17.899999999999999</v>
      </c>
      <c r="AC5441">
        <v>16.100000000000001</v>
      </c>
      <c r="AD5441">
        <v>41.8</v>
      </c>
    </row>
    <row r="5442" spans="1:30" x14ac:dyDescent="0.45">
      <c r="A5442" t="s">
        <v>352</v>
      </c>
      <c r="B5442">
        <v>40420</v>
      </c>
      <c r="C5442" t="s">
        <v>767</v>
      </c>
      <c r="E5442" t="s">
        <v>41</v>
      </c>
      <c r="F5442" t="s">
        <v>42</v>
      </c>
      <c r="H5442">
        <v>1</v>
      </c>
      <c r="I5442" t="s">
        <v>32</v>
      </c>
      <c r="J5442">
        <v>1</v>
      </c>
      <c r="K5442" t="s">
        <v>32</v>
      </c>
      <c r="L5442">
        <v>0</v>
      </c>
      <c r="M5442" t="s">
        <v>32</v>
      </c>
      <c r="N5442">
        <v>2012</v>
      </c>
      <c r="O5442">
        <v>2893</v>
      </c>
      <c r="P5442">
        <v>4577027</v>
      </c>
      <c r="Q5442">
        <v>1029</v>
      </c>
      <c r="R5442">
        <v>4485846</v>
      </c>
      <c r="S5442">
        <v>16699</v>
      </c>
      <c r="T5442">
        <v>399117</v>
      </c>
      <c r="U5442">
        <v>1864</v>
      </c>
      <c r="V5442">
        <v>91181</v>
      </c>
      <c r="W5442">
        <v>7.2</v>
      </c>
      <c r="X5442">
        <v>21.8</v>
      </c>
      <c r="Y5442">
        <v>12.9</v>
      </c>
      <c r="Z5442">
        <v>23.4</v>
      </c>
      <c r="AA5442">
        <v>13.3</v>
      </c>
      <c r="AB5442">
        <v>25.4</v>
      </c>
      <c r="AC5442">
        <v>12.9</v>
      </c>
      <c r="AD5442">
        <v>34.799999999999997</v>
      </c>
    </row>
    <row r="5443" spans="1:30" x14ac:dyDescent="0.45">
      <c r="A5443" t="s">
        <v>352</v>
      </c>
      <c r="B5443">
        <v>40420</v>
      </c>
      <c r="C5443" t="s">
        <v>767</v>
      </c>
      <c r="E5443" t="s">
        <v>43</v>
      </c>
      <c r="F5443" t="s">
        <v>44</v>
      </c>
      <c r="G5443" t="s">
        <v>45</v>
      </c>
      <c r="H5443">
        <v>1</v>
      </c>
      <c r="I5443" t="s">
        <v>32</v>
      </c>
      <c r="J5443">
        <v>1</v>
      </c>
      <c r="K5443" t="s">
        <v>32</v>
      </c>
      <c r="L5443">
        <v>0</v>
      </c>
      <c r="M5443" t="s">
        <v>32</v>
      </c>
      <c r="N5443">
        <v>2012</v>
      </c>
      <c r="O5443">
        <v>1074</v>
      </c>
      <c r="P5443">
        <v>951655</v>
      </c>
      <c r="Q5443">
        <v>162</v>
      </c>
      <c r="R5443">
        <v>898280</v>
      </c>
      <c r="S5443">
        <v>5526</v>
      </c>
      <c r="T5443">
        <v>206748</v>
      </c>
      <c r="U5443">
        <v>912</v>
      </c>
      <c r="W5443">
        <v>20</v>
      </c>
      <c r="X5443">
        <v>6</v>
      </c>
      <c r="Y5443">
        <v>19.7</v>
      </c>
      <c r="Z5443">
        <v>6.1</v>
      </c>
      <c r="AA5443">
        <v>3.5</v>
      </c>
      <c r="AB5443">
        <v>3.9</v>
      </c>
      <c r="AC5443">
        <v>22.1</v>
      </c>
    </row>
    <row r="5444" spans="1:30" x14ac:dyDescent="0.45">
      <c r="A5444" t="s">
        <v>352</v>
      </c>
      <c r="B5444">
        <v>40420</v>
      </c>
      <c r="C5444" t="s">
        <v>767</v>
      </c>
      <c r="E5444">
        <v>51</v>
      </c>
      <c r="F5444" t="s">
        <v>46</v>
      </c>
      <c r="H5444">
        <v>1</v>
      </c>
      <c r="I5444" t="s">
        <v>32</v>
      </c>
      <c r="J5444">
        <v>1</v>
      </c>
      <c r="K5444" t="s">
        <v>32</v>
      </c>
      <c r="L5444">
        <v>0</v>
      </c>
      <c r="M5444" t="s">
        <v>32</v>
      </c>
      <c r="N5444">
        <v>2012</v>
      </c>
      <c r="O5444">
        <v>284</v>
      </c>
      <c r="P5444">
        <v>499658</v>
      </c>
      <c r="Q5444">
        <v>85</v>
      </c>
      <c r="R5444">
        <v>496100</v>
      </c>
      <c r="S5444">
        <v>2091</v>
      </c>
      <c r="T5444">
        <v>103954</v>
      </c>
      <c r="U5444">
        <v>199</v>
      </c>
      <c r="W5444">
        <v>17.600000000000001</v>
      </c>
      <c r="X5444">
        <v>21.5</v>
      </c>
      <c r="Y5444">
        <v>21.2</v>
      </c>
      <c r="Z5444">
        <v>22.5</v>
      </c>
      <c r="AA5444">
        <v>21.2</v>
      </c>
      <c r="AB5444">
        <v>28.4</v>
      </c>
      <c r="AC5444">
        <v>20.2</v>
      </c>
    </row>
    <row r="5445" spans="1:30" x14ac:dyDescent="0.45">
      <c r="A5445" t="s">
        <v>352</v>
      </c>
      <c r="B5445">
        <v>40420</v>
      </c>
      <c r="C5445" t="s">
        <v>767</v>
      </c>
      <c r="E5445">
        <v>52</v>
      </c>
      <c r="F5445" t="s">
        <v>47</v>
      </c>
      <c r="G5445" t="s">
        <v>48</v>
      </c>
      <c r="H5445">
        <v>1</v>
      </c>
      <c r="I5445" t="s">
        <v>32</v>
      </c>
      <c r="J5445">
        <v>1</v>
      </c>
      <c r="K5445" t="s">
        <v>32</v>
      </c>
      <c r="L5445">
        <v>0</v>
      </c>
      <c r="M5445" t="s">
        <v>32</v>
      </c>
      <c r="N5445">
        <v>2012</v>
      </c>
      <c r="O5445">
        <v>1232</v>
      </c>
      <c r="P5445">
        <v>1304445</v>
      </c>
      <c r="Q5445">
        <v>390</v>
      </c>
      <c r="R5445">
        <v>1247293</v>
      </c>
      <c r="S5445">
        <v>4979</v>
      </c>
      <c r="T5445">
        <v>260058</v>
      </c>
      <c r="U5445">
        <v>843</v>
      </c>
      <c r="V5445">
        <v>57152</v>
      </c>
      <c r="W5445">
        <v>11.5</v>
      </c>
      <c r="X5445">
        <v>15.3</v>
      </c>
      <c r="Y5445">
        <v>26.3</v>
      </c>
      <c r="Z5445">
        <v>15.9</v>
      </c>
      <c r="AA5445">
        <v>20.6</v>
      </c>
      <c r="AB5445">
        <v>22.2</v>
      </c>
      <c r="AC5445">
        <v>18</v>
      </c>
      <c r="AD5445">
        <v>36</v>
      </c>
    </row>
    <row r="5446" spans="1:30" x14ac:dyDescent="0.45">
      <c r="A5446" t="s">
        <v>352</v>
      </c>
      <c r="B5446">
        <v>40420</v>
      </c>
      <c r="C5446" t="s">
        <v>767</v>
      </c>
      <c r="E5446">
        <v>53</v>
      </c>
      <c r="F5446" t="s">
        <v>49</v>
      </c>
      <c r="H5446">
        <v>1</v>
      </c>
      <c r="I5446" t="s">
        <v>32</v>
      </c>
      <c r="J5446">
        <v>1</v>
      </c>
      <c r="K5446" t="s">
        <v>32</v>
      </c>
      <c r="L5446">
        <v>0</v>
      </c>
      <c r="M5446" t="s">
        <v>32</v>
      </c>
      <c r="N5446">
        <v>2012</v>
      </c>
      <c r="O5446">
        <v>2104</v>
      </c>
      <c r="P5446">
        <v>315740</v>
      </c>
      <c r="Q5446">
        <v>197</v>
      </c>
      <c r="R5446">
        <v>118906</v>
      </c>
      <c r="S5446">
        <v>1473</v>
      </c>
      <c r="T5446">
        <v>33767</v>
      </c>
      <c r="U5446">
        <v>1907</v>
      </c>
      <c r="V5446">
        <v>196834</v>
      </c>
      <c r="W5446">
        <v>16.8</v>
      </c>
      <c r="X5446">
        <v>24.3</v>
      </c>
      <c r="Y5446">
        <v>28.9</v>
      </c>
      <c r="Z5446">
        <v>11.9</v>
      </c>
      <c r="AA5446">
        <v>17.5</v>
      </c>
      <c r="AB5446">
        <v>9.4</v>
      </c>
      <c r="AC5446">
        <v>17.5</v>
      </c>
      <c r="AD5446">
        <v>34.1</v>
      </c>
    </row>
    <row r="5447" spans="1:30" x14ac:dyDescent="0.45">
      <c r="A5447" t="s">
        <v>352</v>
      </c>
      <c r="B5447">
        <v>40420</v>
      </c>
      <c r="C5447" t="s">
        <v>767</v>
      </c>
      <c r="E5447">
        <v>54</v>
      </c>
      <c r="F5447" t="s">
        <v>50</v>
      </c>
      <c r="H5447">
        <v>1</v>
      </c>
      <c r="I5447" t="s">
        <v>32</v>
      </c>
      <c r="J5447">
        <v>1</v>
      </c>
      <c r="K5447" t="s">
        <v>32</v>
      </c>
      <c r="L5447">
        <v>0</v>
      </c>
      <c r="M5447" t="s">
        <v>32</v>
      </c>
      <c r="N5447">
        <v>2012</v>
      </c>
      <c r="O5447">
        <v>2842</v>
      </c>
      <c r="P5447">
        <v>715325</v>
      </c>
      <c r="Q5447">
        <v>645</v>
      </c>
      <c r="R5447">
        <v>656303</v>
      </c>
      <c r="S5447">
        <v>4446</v>
      </c>
      <c r="T5447">
        <v>227186</v>
      </c>
      <c r="U5447">
        <v>2198</v>
      </c>
      <c r="V5447">
        <v>59022</v>
      </c>
      <c r="W5447">
        <v>11</v>
      </c>
      <c r="X5447">
        <v>7.8</v>
      </c>
      <c r="Y5447">
        <v>11.9</v>
      </c>
      <c r="Z5447">
        <v>9</v>
      </c>
      <c r="AA5447">
        <v>8.6</v>
      </c>
      <c r="AB5447">
        <v>10.3</v>
      </c>
      <c r="AC5447">
        <v>10.7</v>
      </c>
      <c r="AD5447">
        <v>12.5</v>
      </c>
    </row>
    <row r="5448" spans="1:30" x14ac:dyDescent="0.45">
      <c r="A5448" t="s">
        <v>352</v>
      </c>
      <c r="B5448">
        <v>40420</v>
      </c>
      <c r="C5448" t="s">
        <v>767</v>
      </c>
      <c r="E5448">
        <v>55</v>
      </c>
      <c r="F5448" t="s">
        <v>59</v>
      </c>
      <c r="H5448">
        <v>1</v>
      </c>
      <c r="I5448" t="s">
        <v>32</v>
      </c>
      <c r="J5448">
        <v>1</v>
      </c>
      <c r="K5448" t="s">
        <v>32</v>
      </c>
      <c r="L5448">
        <v>0</v>
      </c>
      <c r="M5448" t="s">
        <v>32</v>
      </c>
      <c r="N5448">
        <v>2012</v>
      </c>
      <c r="O5448">
        <v>30</v>
      </c>
      <c r="P5448">
        <v>38724</v>
      </c>
      <c r="Q5448">
        <v>30</v>
      </c>
      <c r="R5448">
        <v>38724</v>
      </c>
      <c r="S5448">
        <v>959</v>
      </c>
      <c r="T5448">
        <v>46795</v>
      </c>
      <c r="U5448">
        <v>0</v>
      </c>
      <c r="V5448">
        <v>0</v>
      </c>
      <c r="W5448">
        <v>9.6</v>
      </c>
      <c r="X5448">
        <v>3.3</v>
      </c>
      <c r="Y5448">
        <v>10</v>
      </c>
      <c r="Z5448">
        <v>3.5</v>
      </c>
      <c r="AA5448">
        <v>5.7</v>
      </c>
      <c r="AB5448">
        <v>4.7</v>
      </c>
      <c r="AC5448">
        <v>0</v>
      </c>
      <c r="AD5448">
        <v>0</v>
      </c>
    </row>
    <row r="5449" spans="1:30" x14ac:dyDescent="0.45">
      <c r="A5449" t="s">
        <v>352</v>
      </c>
      <c r="B5449">
        <v>40420</v>
      </c>
      <c r="C5449" t="s">
        <v>767</v>
      </c>
      <c r="E5449">
        <v>56</v>
      </c>
      <c r="F5449" t="s">
        <v>51</v>
      </c>
      <c r="H5449">
        <v>1</v>
      </c>
      <c r="I5449" t="s">
        <v>32</v>
      </c>
      <c r="J5449">
        <v>1</v>
      </c>
      <c r="K5449" t="s">
        <v>32</v>
      </c>
      <c r="L5449">
        <v>0</v>
      </c>
      <c r="M5449" t="s">
        <v>32</v>
      </c>
      <c r="N5449">
        <v>2012</v>
      </c>
      <c r="O5449">
        <v>2032</v>
      </c>
      <c r="P5449">
        <v>807916</v>
      </c>
      <c r="Q5449">
        <v>429</v>
      </c>
      <c r="R5449">
        <v>777249</v>
      </c>
      <c r="S5449">
        <v>11886</v>
      </c>
      <c r="T5449">
        <v>328079</v>
      </c>
      <c r="U5449">
        <v>1604</v>
      </c>
      <c r="V5449">
        <v>30667</v>
      </c>
      <c r="W5449">
        <v>11.9</v>
      </c>
      <c r="X5449">
        <v>24.1</v>
      </c>
      <c r="Y5449">
        <v>35.700000000000003</v>
      </c>
      <c r="Z5449">
        <v>26</v>
      </c>
      <c r="AA5449">
        <v>30.5</v>
      </c>
      <c r="AB5449">
        <v>24.6</v>
      </c>
      <c r="AC5449">
        <v>8</v>
      </c>
      <c r="AD5449">
        <v>16</v>
      </c>
    </row>
    <row r="5450" spans="1:30" x14ac:dyDescent="0.45">
      <c r="A5450" t="s">
        <v>352</v>
      </c>
      <c r="B5450">
        <v>40420</v>
      </c>
      <c r="C5450" t="s">
        <v>767</v>
      </c>
      <c r="E5450">
        <v>61</v>
      </c>
      <c r="F5450" t="s">
        <v>52</v>
      </c>
      <c r="H5450">
        <v>1</v>
      </c>
      <c r="I5450" t="s">
        <v>32</v>
      </c>
      <c r="J5450">
        <v>1</v>
      </c>
      <c r="K5450" t="s">
        <v>32</v>
      </c>
      <c r="L5450">
        <v>0</v>
      </c>
      <c r="M5450" t="s">
        <v>32</v>
      </c>
      <c r="N5450">
        <v>2012</v>
      </c>
      <c r="O5450">
        <v>537</v>
      </c>
      <c r="P5450">
        <v>96997</v>
      </c>
      <c r="Q5450">
        <v>83</v>
      </c>
      <c r="R5450">
        <v>92117</v>
      </c>
      <c r="S5450">
        <v>1884</v>
      </c>
      <c r="T5450">
        <v>41019</v>
      </c>
      <c r="U5450">
        <v>454</v>
      </c>
      <c r="V5450">
        <v>4880</v>
      </c>
      <c r="W5450">
        <v>16.7</v>
      </c>
      <c r="X5450">
        <v>6</v>
      </c>
      <c r="Y5450">
        <v>34.200000000000003</v>
      </c>
      <c r="Z5450">
        <v>6.7</v>
      </c>
      <c r="AA5450">
        <v>3.5</v>
      </c>
      <c r="AB5450">
        <v>4.8</v>
      </c>
      <c r="AC5450">
        <v>17.399999999999999</v>
      </c>
      <c r="AD5450">
        <v>47.8</v>
      </c>
    </row>
    <row r="5451" spans="1:30" x14ac:dyDescent="0.45">
      <c r="A5451" t="s">
        <v>352</v>
      </c>
      <c r="B5451">
        <v>40420</v>
      </c>
      <c r="C5451" t="s">
        <v>767</v>
      </c>
      <c r="E5451">
        <v>62</v>
      </c>
      <c r="F5451" t="s">
        <v>53</v>
      </c>
      <c r="H5451">
        <v>1</v>
      </c>
      <c r="I5451" t="s">
        <v>32</v>
      </c>
      <c r="J5451">
        <v>1</v>
      </c>
      <c r="K5451" t="s">
        <v>32</v>
      </c>
      <c r="L5451">
        <v>0</v>
      </c>
      <c r="M5451" t="s">
        <v>32</v>
      </c>
      <c r="N5451">
        <v>2012</v>
      </c>
      <c r="O5451">
        <v>3414</v>
      </c>
      <c r="P5451">
        <v>2635693</v>
      </c>
      <c r="Q5451">
        <v>587</v>
      </c>
      <c r="R5451">
        <v>2569389</v>
      </c>
      <c r="S5451">
        <v>21414</v>
      </c>
      <c r="T5451">
        <v>1018781</v>
      </c>
      <c r="U5451">
        <v>2827</v>
      </c>
      <c r="V5451">
        <v>66303</v>
      </c>
      <c r="W5451">
        <v>5.8</v>
      </c>
      <c r="X5451">
        <v>6.4</v>
      </c>
      <c r="Y5451">
        <v>12.4</v>
      </c>
      <c r="Z5451">
        <v>6.8</v>
      </c>
      <c r="AA5451">
        <v>6.7</v>
      </c>
      <c r="AB5451">
        <v>12.5</v>
      </c>
      <c r="AC5451">
        <v>5.4</v>
      </c>
      <c r="AD5451">
        <v>13.3</v>
      </c>
    </row>
    <row r="5452" spans="1:30" x14ac:dyDescent="0.45">
      <c r="A5452" t="s">
        <v>352</v>
      </c>
      <c r="B5452">
        <v>40420</v>
      </c>
      <c r="C5452" t="s">
        <v>767</v>
      </c>
      <c r="E5452">
        <v>71</v>
      </c>
      <c r="F5452" t="s">
        <v>54</v>
      </c>
      <c r="H5452">
        <v>1</v>
      </c>
      <c r="I5452" t="s">
        <v>32</v>
      </c>
      <c r="J5452">
        <v>1</v>
      </c>
      <c r="K5452" t="s">
        <v>32</v>
      </c>
      <c r="L5452">
        <v>0</v>
      </c>
      <c r="M5452" t="s">
        <v>32</v>
      </c>
      <c r="N5452">
        <v>2012</v>
      </c>
      <c r="O5452">
        <v>1158</v>
      </c>
      <c r="P5452">
        <v>80351</v>
      </c>
      <c r="Q5452">
        <v>103</v>
      </c>
      <c r="R5452">
        <v>67784</v>
      </c>
      <c r="S5452">
        <v>1314</v>
      </c>
      <c r="T5452">
        <v>19549</v>
      </c>
      <c r="U5452">
        <v>1055</v>
      </c>
      <c r="V5452">
        <v>12568</v>
      </c>
      <c r="W5452">
        <v>14.5</v>
      </c>
      <c r="X5452">
        <v>20.2</v>
      </c>
      <c r="Y5452">
        <v>32.1</v>
      </c>
      <c r="Z5452">
        <v>24.3</v>
      </c>
      <c r="AA5452">
        <v>10.6</v>
      </c>
      <c r="AB5452">
        <v>14</v>
      </c>
      <c r="AC5452">
        <v>14.2</v>
      </c>
      <c r="AD5452">
        <v>32.200000000000003</v>
      </c>
    </row>
    <row r="5453" spans="1:30" x14ac:dyDescent="0.45">
      <c r="A5453" t="s">
        <v>352</v>
      </c>
      <c r="B5453">
        <v>40420</v>
      </c>
      <c r="C5453" t="s">
        <v>767</v>
      </c>
      <c r="E5453">
        <v>72</v>
      </c>
      <c r="F5453" t="s">
        <v>55</v>
      </c>
      <c r="H5453">
        <v>1</v>
      </c>
      <c r="I5453" t="s">
        <v>32</v>
      </c>
      <c r="J5453">
        <v>1</v>
      </c>
      <c r="K5453" t="s">
        <v>32</v>
      </c>
      <c r="L5453">
        <v>0</v>
      </c>
      <c r="M5453" t="s">
        <v>32</v>
      </c>
      <c r="N5453">
        <v>2012</v>
      </c>
      <c r="O5453">
        <v>665</v>
      </c>
      <c r="P5453">
        <v>521197</v>
      </c>
      <c r="Q5453">
        <v>473</v>
      </c>
      <c r="R5453">
        <v>514031</v>
      </c>
      <c r="S5453">
        <v>9882</v>
      </c>
      <c r="T5453">
        <v>137046</v>
      </c>
      <c r="U5453">
        <v>192</v>
      </c>
      <c r="V5453">
        <v>7167</v>
      </c>
      <c r="W5453">
        <v>23.1</v>
      </c>
      <c r="X5453">
        <v>24.5</v>
      </c>
      <c r="Y5453">
        <v>26.9</v>
      </c>
      <c r="Z5453">
        <v>25.9</v>
      </c>
      <c r="AA5453">
        <v>25.3</v>
      </c>
      <c r="AB5453">
        <v>22.8</v>
      </c>
      <c r="AC5453">
        <v>23.7</v>
      </c>
      <c r="AD5453">
        <v>41.3</v>
      </c>
    </row>
    <row r="5454" spans="1:30" x14ac:dyDescent="0.45">
      <c r="A5454" t="s">
        <v>352</v>
      </c>
      <c r="B5454">
        <v>40420</v>
      </c>
      <c r="C5454" t="s">
        <v>767</v>
      </c>
      <c r="E5454">
        <v>81</v>
      </c>
      <c r="F5454" t="s">
        <v>56</v>
      </c>
      <c r="G5454" t="s">
        <v>57</v>
      </c>
      <c r="H5454">
        <v>1</v>
      </c>
      <c r="I5454" t="s">
        <v>32</v>
      </c>
      <c r="J5454">
        <v>1</v>
      </c>
      <c r="K5454" t="s">
        <v>32</v>
      </c>
      <c r="L5454">
        <v>0</v>
      </c>
      <c r="M5454" t="s">
        <v>32</v>
      </c>
      <c r="N5454">
        <v>2012</v>
      </c>
      <c r="O5454">
        <v>4821</v>
      </c>
      <c r="P5454">
        <v>290931</v>
      </c>
      <c r="Q5454">
        <v>604</v>
      </c>
      <c r="R5454">
        <v>213608</v>
      </c>
      <c r="S5454">
        <v>3240</v>
      </c>
      <c r="T5454">
        <v>66673</v>
      </c>
      <c r="U5454">
        <v>4217</v>
      </c>
      <c r="V5454">
        <v>77323</v>
      </c>
      <c r="W5454">
        <v>6</v>
      </c>
      <c r="X5454">
        <v>8.5</v>
      </c>
      <c r="Y5454">
        <v>15.1</v>
      </c>
      <c r="Z5454">
        <v>14</v>
      </c>
      <c r="AA5454">
        <v>21.6</v>
      </c>
      <c r="AB5454">
        <v>16.3</v>
      </c>
      <c r="AC5454">
        <v>6.7</v>
      </c>
      <c r="AD5454">
        <v>16</v>
      </c>
    </row>
    <row r="5455" spans="1:30" x14ac:dyDescent="0.45">
      <c r="A5455" t="s">
        <v>353</v>
      </c>
      <c r="B5455">
        <v>40580</v>
      </c>
      <c r="C5455" t="s">
        <v>768</v>
      </c>
      <c r="E5455">
        <v>0</v>
      </c>
      <c r="F5455" t="s">
        <v>31</v>
      </c>
      <c r="H5455">
        <v>1</v>
      </c>
      <c r="I5455" t="s">
        <v>32</v>
      </c>
      <c r="J5455">
        <v>1</v>
      </c>
      <c r="K5455" t="s">
        <v>32</v>
      </c>
      <c r="L5455">
        <v>0</v>
      </c>
      <c r="M5455" t="s">
        <v>32</v>
      </c>
      <c r="N5455">
        <v>2012</v>
      </c>
      <c r="O5455">
        <v>10618</v>
      </c>
      <c r="P5455">
        <v>10854680</v>
      </c>
      <c r="Q5455">
        <v>2158</v>
      </c>
      <c r="R5455">
        <v>10586100</v>
      </c>
      <c r="S5455">
        <v>43190</v>
      </c>
      <c r="T5455">
        <v>1444581</v>
      </c>
      <c r="U5455">
        <v>8460</v>
      </c>
      <c r="V5455">
        <v>268580</v>
      </c>
      <c r="W5455">
        <v>5.5</v>
      </c>
      <c r="X5455">
        <v>2</v>
      </c>
      <c r="Y5455">
        <v>8.1</v>
      </c>
      <c r="Z5455">
        <v>1.5</v>
      </c>
      <c r="AA5455">
        <v>3.6</v>
      </c>
      <c r="AB5455">
        <v>2.7</v>
      </c>
      <c r="AC5455">
        <v>6.8</v>
      </c>
      <c r="AD5455">
        <v>26.5</v>
      </c>
    </row>
    <row r="5456" spans="1:30" x14ac:dyDescent="0.45">
      <c r="A5456" t="s">
        <v>353</v>
      </c>
      <c r="B5456">
        <v>40580</v>
      </c>
      <c r="C5456" t="s">
        <v>768</v>
      </c>
      <c r="E5456">
        <v>11</v>
      </c>
      <c r="F5456" t="s">
        <v>33</v>
      </c>
      <c r="G5456" t="s">
        <v>34</v>
      </c>
      <c r="H5456">
        <v>1</v>
      </c>
      <c r="I5456" t="s">
        <v>32</v>
      </c>
      <c r="J5456">
        <v>1</v>
      </c>
      <c r="K5456" t="s">
        <v>32</v>
      </c>
      <c r="L5456">
        <v>0</v>
      </c>
      <c r="M5456" t="s">
        <v>32</v>
      </c>
      <c r="N5456">
        <v>2012</v>
      </c>
      <c r="O5456">
        <v>86</v>
      </c>
      <c r="P5456">
        <v>3317</v>
      </c>
      <c r="Q5456">
        <v>5</v>
      </c>
      <c r="R5456">
        <v>1941</v>
      </c>
      <c r="S5456">
        <v>22</v>
      </c>
      <c r="T5456">
        <v>473</v>
      </c>
      <c r="U5456">
        <v>81</v>
      </c>
      <c r="V5456">
        <v>1376</v>
      </c>
      <c r="W5456">
        <v>31.4</v>
      </c>
      <c r="X5456">
        <v>17.100000000000001</v>
      </c>
      <c r="Y5456">
        <v>92.1</v>
      </c>
      <c r="Z5456">
        <v>30.8</v>
      </c>
      <c r="AA5456">
        <v>43.1</v>
      </c>
      <c r="AB5456">
        <v>30.8</v>
      </c>
      <c r="AC5456">
        <v>32.200000000000003</v>
      </c>
      <c r="AD5456">
        <v>5.7</v>
      </c>
    </row>
    <row r="5457" spans="1:30" x14ac:dyDescent="0.45">
      <c r="A5457" t="s">
        <v>353</v>
      </c>
      <c r="B5457">
        <v>40580</v>
      </c>
      <c r="C5457" t="s">
        <v>768</v>
      </c>
      <c r="E5457">
        <v>23</v>
      </c>
      <c r="F5457" t="s">
        <v>37</v>
      </c>
      <c r="H5457">
        <v>1</v>
      </c>
      <c r="I5457" t="s">
        <v>32</v>
      </c>
      <c r="J5457">
        <v>1</v>
      </c>
      <c r="K5457" t="s">
        <v>32</v>
      </c>
      <c r="L5457">
        <v>0</v>
      </c>
      <c r="M5457" t="s">
        <v>32</v>
      </c>
      <c r="N5457">
        <v>2012</v>
      </c>
      <c r="O5457">
        <v>1379</v>
      </c>
      <c r="P5457">
        <v>482226</v>
      </c>
      <c r="Q5457">
        <v>319</v>
      </c>
      <c r="R5457">
        <v>452683</v>
      </c>
      <c r="S5457">
        <v>2458</v>
      </c>
      <c r="T5457">
        <v>98868</v>
      </c>
      <c r="U5457">
        <v>1060</v>
      </c>
      <c r="V5457">
        <v>29543</v>
      </c>
      <c r="W5457">
        <v>12.4</v>
      </c>
      <c r="X5457">
        <v>17.7</v>
      </c>
      <c r="Y5457">
        <v>25</v>
      </c>
      <c r="Z5457">
        <v>19.5</v>
      </c>
      <c r="AA5457">
        <v>27.7</v>
      </c>
      <c r="AB5457">
        <v>24.7</v>
      </c>
      <c r="AC5457">
        <v>15.6</v>
      </c>
      <c r="AD5457">
        <v>21.5</v>
      </c>
    </row>
    <row r="5458" spans="1:30" x14ac:dyDescent="0.45">
      <c r="A5458" t="s">
        <v>353</v>
      </c>
      <c r="B5458">
        <v>40580</v>
      </c>
      <c r="C5458" t="s">
        <v>768</v>
      </c>
      <c r="E5458" t="s">
        <v>38</v>
      </c>
      <c r="F5458" t="s">
        <v>39</v>
      </c>
      <c r="H5458">
        <v>1</v>
      </c>
      <c r="I5458" t="s">
        <v>32</v>
      </c>
      <c r="J5458">
        <v>1</v>
      </c>
      <c r="K5458" t="s">
        <v>32</v>
      </c>
      <c r="L5458">
        <v>0</v>
      </c>
      <c r="M5458" t="s">
        <v>32</v>
      </c>
      <c r="N5458">
        <v>2012</v>
      </c>
      <c r="O5458">
        <v>202</v>
      </c>
      <c r="P5458">
        <v>4145493</v>
      </c>
      <c r="Q5458">
        <v>138</v>
      </c>
      <c r="R5458">
        <v>4143392</v>
      </c>
      <c r="S5458">
        <v>9403</v>
      </c>
      <c r="T5458">
        <v>441953</v>
      </c>
      <c r="U5458">
        <v>64</v>
      </c>
      <c r="V5458">
        <v>2100</v>
      </c>
      <c r="W5458">
        <v>17.2</v>
      </c>
      <c r="X5458">
        <v>4</v>
      </c>
      <c r="Y5458">
        <v>21.1</v>
      </c>
      <c r="Z5458">
        <v>4.0999999999999996</v>
      </c>
      <c r="AA5458">
        <v>7.9</v>
      </c>
      <c r="AB5458">
        <v>4.5999999999999996</v>
      </c>
      <c r="AC5458">
        <v>17.399999999999999</v>
      </c>
      <c r="AD5458">
        <v>26.1</v>
      </c>
    </row>
    <row r="5459" spans="1:30" x14ac:dyDescent="0.45">
      <c r="A5459" t="s">
        <v>353</v>
      </c>
      <c r="B5459">
        <v>40580</v>
      </c>
      <c r="C5459" t="s">
        <v>768</v>
      </c>
      <c r="E5459">
        <v>42</v>
      </c>
      <c r="F5459" t="s">
        <v>40</v>
      </c>
      <c r="H5459">
        <v>1</v>
      </c>
      <c r="I5459" t="s">
        <v>32</v>
      </c>
      <c r="J5459">
        <v>1</v>
      </c>
      <c r="K5459" t="s">
        <v>32</v>
      </c>
      <c r="L5459">
        <v>0</v>
      </c>
      <c r="M5459" t="s">
        <v>32</v>
      </c>
      <c r="N5459">
        <v>2012</v>
      </c>
      <c r="O5459">
        <v>246</v>
      </c>
      <c r="P5459">
        <v>2413886</v>
      </c>
      <c r="Q5459">
        <v>92</v>
      </c>
      <c r="R5459">
        <v>2405477</v>
      </c>
      <c r="S5459">
        <v>1832</v>
      </c>
      <c r="T5459">
        <v>89091</v>
      </c>
      <c r="U5459">
        <v>154</v>
      </c>
      <c r="W5459">
        <v>25.7</v>
      </c>
      <c r="X5459">
        <v>7</v>
      </c>
      <c r="Y5459">
        <v>31.5</v>
      </c>
      <c r="Z5459">
        <v>7.3</v>
      </c>
      <c r="AA5459">
        <v>9.6</v>
      </c>
      <c r="AB5459">
        <v>14.4</v>
      </c>
      <c r="AC5459">
        <v>39.700000000000003</v>
      </c>
    </row>
    <row r="5460" spans="1:30" x14ac:dyDescent="0.45">
      <c r="A5460" t="s">
        <v>353</v>
      </c>
      <c r="B5460">
        <v>40580</v>
      </c>
      <c r="C5460" t="s">
        <v>768</v>
      </c>
      <c r="E5460" t="s">
        <v>41</v>
      </c>
      <c r="F5460" t="s">
        <v>42</v>
      </c>
      <c r="H5460">
        <v>1</v>
      </c>
      <c r="I5460" t="s">
        <v>32</v>
      </c>
      <c r="J5460">
        <v>1</v>
      </c>
      <c r="K5460" t="s">
        <v>32</v>
      </c>
      <c r="L5460">
        <v>0</v>
      </c>
      <c r="M5460" t="s">
        <v>32</v>
      </c>
      <c r="N5460">
        <v>2012</v>
      </c>
      <c r="O5460">
        <v>1069</v>
      </c>
      <c r="P5460">
        <v>1449884</v>
      </c>
      <c r="Q5460">
        <v>342</v>
      </c>
      <c r="R5460">
        <v>1429467</v>
      </c>
      <c r="S5460">
        <v>6231</v>
      </c>
      <c r="T5460">
        <v>132061</v>
      </c>
      <c r="U5460">
        <v>728</v>
      </c>
      <c r="V5460">
        <v>20417</v>
      </c>
      <c r="W5460">
        <v>12.4</v>
      </c>
      <c r="X5460">
        <v>9.3000000000000007</v>
      </c>
      <c r="Y5460">
        <v>9.8000000000000007</v>
      </c>
      <c r="Z5460">
        <v>10</v>
      </c>
      <c r="AA5460">
        <v>6.5</v>
      </c>
      <c r="AB5460">
        <v>10.1</v>
      </c>
      <c r="AC5460">
        <v>19.100000000000001</v>
      </c>
      <c r="AD5460">
        <v>21.5</v>
      </c>
    </row>
    <row r="5461" spans="1:30" x14ac:dyDescent="0.45">
      <c r="A5461" t="s">
        <v>353</v>
      </c>
      <c r="B5461">
        <v>40580</v>
      </c>
      <c r="C5461" t="s">
        <v>768</v>
      </c>
      <c r="E5461" t="s">
        <v>43</v>
      </c>
      <c r="F5461" t="s">
        <v>44</v>
      </c>
      <c r="G5461" t="s">
        <v>45</v>
      </c>
      <c r="H5461">
        <v>1</v>
      </c>
      <c r="I5461" t="s">
        <v>32</v>
      </c>
      <c r="J5461">
        <v>1</v>
      </c>
      <c r="K5461" t="s">
        <v>32</v>
      </c>
      <c r="L5461">
        <v>0</v>
      </c>
      <c r="M5461" t="s">
        <v>32</v>
      </c>
      <c r="N5461">
        <v>2012</v>
      </c>
      <c r="O5461">
        <v>449</v>
      </c>
      <c r="P5461">
        <v>390589</v>
      </c>
      <c r="Q5461">
        <v>80</v>
      </c>
      <c r="R5461">
        <v>350494</v>
      </c>
      <c r="S5461">
        <v>2376</v>
      </c>
      <c r="T5461">
        <v>98503</v>
      </c>
      <c r="U5461">
        <v>369</v>
      </c>
      <c r="V5461">
        <v>40096</v>
      </c>
      <c r="W5461">
        <v>19.5</v>
      </c>
      <c r="X5461">
        <v>6.5</v>
      </c>
      <c r="Y5461">
        <v>12.5</v>
      </c>
      <c r="Z5461">
        <v>5.6</v>
      </c>
      <c r="AA5461">
        <v>6</v>
      </c>
      <c r="AB5461">
        <v>6.7</v>
      </c>
      <c r="AC5461">
        <v>23.1</v>
      </c>
      <c r="AD5461">
        <v>35.9</v>
      </c>
    </row>
    <row r="5462" spans="1:30" x14ac:dyDescent="0.45">
      <c r="A5462" t="s">
        <v>353</v>
      </c>
      <c r="B5462">
        <v>40580</v>
      </c>
      <c r="C5462" t="s">
        <v>768</v>
      </c>
      <c r="E5462">
        <v>51</v>
      </c>
      <c r="F5462" t="s">
        <v>46</v>
      </c>
      <c r="H5462">
        <v>1</v>
      </c>
      <c r="I5462" t="s">
        <v>32</v>
      </c>
      <c r="J5462">
        <v>1</v>
      </c>
      <c r="K5462" t="s">
        <v>32</v>
      </c>
      <c r="L5462">
        <v>0</v>
      </c>
      <c r="M5462" t="s">
        <v>32</v>
      </c>
      <c r="N5462">
        <v>2012</v>
      </c>
      <c r="O5462">
        <v>103</v>
      </c>
      <c r="P5462">
        <v>214040</v>
      </c>
      <c r="Q5462">
        <v>29</v>
      </c>
      <c r="R5462">
        <v>213611</v>
      </c>
      <c r="S5462">
        <v>894</v>
      </c>
      <c r="T5462">
        <v>38350</v>
      </c>
      <c r="U5462">
        <v>74</v>
      </c>
      <c r="V5462">
        <v>430</v>
      </c>
      <c r="W5462">
        <v>30</v>
      </c>
      <c r="X5462">
        <v>5.0999999999999996</v>
      </c>
      <c r="Y5462">
        <v>32.1</v>
      </c>
      <c r="Z5462">
        <v>5.3</v>
      </c>
      <c r="AA5462">
        <v>9.9</v>
      </c>
      <c r="AB5462">
        <v>6.6</v>
      </c>
      <c r="AC5462">
        <v>31.3</v>
      </c>
      <c r="AD5462">
        <v>13.7</v>
      </c>
    </row>
    <row r="5463" spans="1:30" x14ac:dyDescent="0.45">
      <c r="A5463" t="s">
        <v>353</v>
      </c>
      <c r="B5463">
        <v>40580</v>
      </c>
      <c r="C5463" t="s">
        <v>768</v>
      </c>
      <c r="E5463">
        <v>52</v>
      </c>
      <c r="F5463" t="s">
        <v>47</v>
      </c>
      <c r="G5463" t="s">
        <v>48</v>
      </c>
      <c r="H5463">
        <v>1</v>
      </c>
      <c r="I5463" t="s">
        <v>32</v>
      </c>
      <c r="J5463">
        <v>1</v>
      </c>
      <c r="K5463" t="s">
        <v>32</v>
      </c>
      <c r="L5463">
        <v>0</v>
      </c>
      <c r="M5463" t="s">
        <v>32</v>
      </c>
      <c r="N5463">
        <v>2012</v>
      </c>
      <c r="O5463">
        <v>329</v>
      </c>
      <c r="P5463">
        <v>411188</v>
      </c>
      <c r="Q5463">
        <v>121</v>
      </c>
      <c r="R5463">
        <v>405565</v>
      </c>
      <c r="S5463">
        <v>1783</v>
      </c>
      <c r="T5463">
        <v>75255</v>
      </c>
      <c r="U5463">
        <v>208</v>
      </c>
      <c r="W5463">
        <v>24.3</v>
      </c>
      <c r="X5463">
        <v>2</v>
      </c>
      <c r="Y5463">
        <v>46.2</v>
      </c>
      <c r="Z5463">
        <v>2.2000000000000002</v>
      </c>
      <c r="AA5463">
        <v>7</v>
      </c>
      <c r="AB5463">
        <v>4.9000000000000004</v>
      </c>
      <c r="AC5463">
        <v>34.6</v>
      </c>
    </row>
    <row r="5464" spans="1:30" x14ac:dyDescent="0.45">
      <c r="A5464" t="s">
        <v>353</v>
      </c>
      <c r="B5464">
        <v>40580</v>
      </c>
      <c r="C5464" t="s">
        <v>768</v>
      </c>
      <c r="E5464">
        <v>53</v>
      </c>
      <c r="F5464" t="s">
        <v>49</v>
      </c>
      <c r="H5464">
        <v>1</v>
      </c>
      <c r="I5464" t="s">
        <v>32</v>
      </c>
      <c r="J5464">
        <v>1</v>
      </c>
      <c r="K5464" t="s">
        <v>32</v>
      </c>
      <c r="L5464">
        <v>0</v>
      </c>
      <c r="M5464" t="s">
        <v>32</v>
      </c>
      <c r="N5464">
        <v>2012</v>
      </c>
      <c r="O5464">
        <v>660</v>
      </c>
      <c r="P5464">
        <v>125965</v>
      </c>
      <c r="Q5464">
        <v>54</v>
      </c>
      <c r="R5464">
        <v>49328</v>
      </c>
      <c r="S5464">
        <v>328</v>
      </c>
      <c r="T5464">
        <v>10681</v>
      </c>
      <c r="U5464">
        <v>606</v>
      </c>
      <c r="W5464">
        <v>26.3</v>
      </c>
      <c r="X5464">
        <v>48.9</v>
      </c>
      <c r="Y5464">
        <v>47.5</v>
      </c>
      <c r="Z5464">
        <v>2.9</v>
      </c>
      <c r="AA5464">
        <v>10.5</v>
      </c>
      <c r="AB5464">
        <v>6.5</v>
      </c>
      <c r="AC5464">
        <v>27.7</v>
      </c>
    </row>
    <row r="5465" spans="1:30" x14ac:dyDescent="0.45">
      <c r="A5465" t="s">
        <v>353</v>
      </c>
      <c r="B5465">
        <v>40580</v>
      </c>
      <c r="C5465" t="s">
        <v>768</v>
      </c>
      <c r="E5465">
        <v>54</v>
      </c>
      <c r="F5465" t="s">
        <v>50</v>
      </c>
      <c r="H5465">
        <v>1</v>
      </c>
      <c r="I5465" t="s">
        <v>32</v>
      </c>
      <c r="J5465">
        <v>1</v>
      </c>
      <c r="K5465" t="s">
        <v>32</v>
      </c>
      <c r="L5465">
        <v>0</v>
      </c>
      <c r="M5465" t="s">
        <v>32</v>
      </c>
      <c r="N5465">
        <v>2012</v>
      </c>
      <c r="O5465">
        <v>1031</v>
      </c>
      <c r="P5465">
        <v>114063</v>
      </c>
      <c r="Q5465">
        <v>204</v>
      </c>
      <c r="R5465">
        <v>96372</v>
      </c>
      <c r="S5465">
        <v>955</v>
      </c>
      <c r="T5465">
        <v>36616</v>
      </c>
      <c r="U5465">
        <v>827</v>
      </c>
      <c r="W5465">
        <v>15</v>
      </c>
      <c r="X5465">
        <v>23</v>
      </c>
      <c r="Y5465">
        <v>32.299999999999997</v>
      </c>
      <c r="Z5465">
        <v>22.4</v>
      </c>
      <c r="AA5465">
        <v>24.3</v>
      </c>
      <c r="AB5465">
        <v>19.100000000000001</v>
      </c>
      <c r="AC5465">
        <v>16.7</v>
      </c>
    </row>
    <row r="5466" spans="1:30" x14ac:dyDescent="0.45">
      <c r="A5466" t="s">
        <v>353</v>
      </c>
      <c r="B5466">
        <v>40580</v>
      </c>
      <c r="C5466" t="s">
        <v>768</v>
      </c>
      <c r="E5466">
        <v>56</v>
      </c>
      <c r="F5466" t="s">
        <v>51</v>
      </c>
      <c r="H5466">
        <v>1</v>
      </c>
      <c r="I5466" t="s">
        <v>32</v>
      </c>
      <c r="J5466">
        <v>1</v>
      </c>
      <c r="K5466" t="s">
        <v>32</v>
      </c>
      <c r="L5466">
        <v>0</v>
      </c>
      <c r="M5466" t="s">
        <v>32</v>
      </c>
      <c r="N5466">
        <v>2012</v>
      </c>
      <c r="O5466">
        <v>1365</v>
      </c>
      <c r="P5466">
        <v>152281</v>
      </c>
      <c r="Q5466">
        <v>107</v>
      </c>
      <c r="R5466">
        <v>139097</v>
      </c>
      <c r="S5466">
        <v>3761</v>
      </c>
      <c r="T5466">
        <v>62734</v>
      </c>
      <c r="U5466">
        <v>1258</v>
      </c>
      <c r="V5466">
        <v>13184</v>
      </c>
      <c r="W5466">
        <v>9.4</v>
      </c>
      <c r="X5466">
        <v>15.2</v>
      </c>
      <c r="Y5466">
        <v>24.1</v>
      </c>
      <c r="Z5466">
        <v>18</v>
      </c>
      <c r="AA5466">
        <v>18.8</v>
      </c>
      <c r="AB5466">
        <v>13.6</v>
      </c>
      <c r="AC5466">
        <v>9.6999999999999993</v>
      </c>
      <c r="AD5466">
        <v>12</v>
      </c>
    </row>
    <row r="5467" spans="1:30" x14ac:dyDescent="0.45">
      <c r="A5467" t="s">
        <v>353</v>
      </c>
      <c r="B5467">
        <v>40580</v>
      </c>
      <c r="C5467" t="s">
        <v>768</v>
      </c>
      <c r="E5467">
        <v>61</v>
      </c>
      <c r="F5467" t="s">
        <v>52</v>
      </c>
      <c r="H5467">
        <v>1</v>
      </c>
      <c r="I5467" t="s">
        <v>32</v>
      </c>
      <c r="J5467">
        <v>1</v>
      </c>
      <c r="K5467" t="s">
        <v>32</v>
      </c>
      <c r="L5467">
        <v>0</v>
      </c>
      <c r="M5467" t="s">
        <v>32</v>
      </c>
      <c r="N5467">
        <v>2012</v>
      </c>
      <c r="O5467">
        <v>252</v>
      </c>
      <c r="P5467">
        <v>36177</v>
      </c>
      <c r="Q5467">
        <v>36</v>
      </c>
      <c r="R5467">
        <v>34027</v>
      </c>
      <c r="S5467">
        <v>523</v>
      </c>
      <c r="T5467">
        <v>16029</v>
      </c>
      <c r="U5467">
        <v>216</v>
      </c>
      <c r="W5467">
        <v>25.6</v>
      </c>
      <c r="X5467">
        <v>9.9</v>
      </c>
      <c r="Y5467">
        <v>43.2</v>
      </c>
      <c r="Z5467">
        <v>10.6</v>
      </c>
      <c r="AA5467">
        <v>10.7</v>
      </c>
      <c r="AB5467">
        <v>10.199999999999999</v>
      </c>
      <c r="AC5467">
        <v>29.1</v>
      </c>
    </row>
    <row r="5468" spans="1:30" x14ac:dyDescent="0.45">
      <c r="A5468" t="s">
        <v>353</v>
      </c>
      <c r="B5468">
        <v>40580</v>
      </c>
      <c r="C5468" t="s">
        <v>768</v>
      </c>
      <c r="E5468">
        <v>62</v>
      </c>
      <c r="F5468" t="s">
        <v>53</v>
      </c>
      <c r="H5468">
        <v>1</v>
      </c>
      <c r="I5468" t="s">
        <v>32</v>
      </c>
      <c r="J5468">
        <v>1</v>
      </c>
      <c r="K5468" t="s">
        <v>32</v>
      </c>
      <c r="L5468">
        <v>0</v>
      </c>
      <c r="M5468" t="s">
        <v>32</v>
      </c>
      <c r="N5468">
        <v>2012</v>
      </c>
      <c r="O5468">
        <v>1133</v>
      </c>
      <c r="P5468">
        <v>523653</v>
      </c>
      <c r="Q5468">
        <v>326</v>
      </c>
      <c r="R5468">
        <v>512312</v>
      </c>
      <c r="S5468">
        <v>6144</v>
      </c>
      <c r="T5468">
        <v>202268</v>
      </c>
      <c r="U5468">
        <v>807</v>
      </c>
      <c r="V5468">
        <v>11341</v>
      </c>
      <c r="W5468">
        <v>12.9</v>
      </c>
      <c r="X5468">
        <v>10.1</v>
      </c>
      <c r="Y5468">
        <v>18.2</v>
      </c>
      <c r="Z5468">
        <v>10</v>
      </c>
      <c r="AA5468">
        <v>9.8000000000000007</v>
      </c>
      <c r="AB5468">
        <v>9.9</v>
      </c>
      <c r="AC5468">
        <v>14.9</v>
      </c>
      <c r="AD5468">
        <v>38.200000000000003</v>
      </c>
    </row>
    <row r="5469" spans="1:30" x14ac:dyDescent="0.45">
      <c r="A5469" t="s">
        <v>353</v>
      </c>
      <c r="B5469">
        <v>40580</v>
      </c>
      <c r="C5469" t="s">
        <v>768</v>
      </c>
      <c r="E5469">
        <v>71</v>
      </c>
      <c r="F5469" t="s">
        <v>54</v>
      </c>
      <c r="H5469">
        <v>1</v>
      </c>
      <c r="I5469" t="s">
        <v>32</v>
      </c>
      <c r="J5469">
        <v>1</v>
      </c>
      <c r="K5469" t="s">
        <v>32</v>
      </c>
      <c r="L5469">
        <v>0</v>
      </c>
      <c r="M5469" t="s">
        <v>32</v>
      </c>
      <c r="N5469">
        <v>2012</v>
      </c>
      <c r="O5469">
        <v>266</v>
      </c>
      <c r="P5469">
        <v>10763</v>
      </c>
      <c r="Q5469">
        <v>20</v>
      </c>
      <c r="R5469">
        <v>8605</v>
      </c>
      <c r="S5469">
        <v>122</v>
      </c>
      <c r="T5469">
        <v>3184</v>
      </c>
      <c r="U5469">
        <v>247</v>
      </c>
      <c r="V5469">
        <v>2158</v>
      </c>
      <c r="W5469">
        <v>20.100000000000001</v>
      </c>
      <c r="X5469">
        <v>31.6</v>
      </c>
      <c r="Y5469">
        <v>51.6</v>
      </c>
      <c r="Z5469">
        <v>41.4</v>
      </c>
      <c r="AA5469">
        <v>42.6</v>
      </c>
      <c r="AB5469">
        <v>42.5</v>
      </c>
      <c r="AC5469">
        <v>19.600000000000001</v>
      </c>
      <c r="AD5469">
        <v>26.9</v>
      </c>
    </row>
    <row r="5470" spans="1:30" x14ac:dyDescent="0.45">
      <c r="A5470" t="s">
        <v>353</v>
      </c>
      <c r="B5470">
        <v>40580</v>
      </c>
      <c r="C5470" t="s">
        <v>768</v>
      </c>
      <c r="E5470">
        <v>72</v>
      </c>
      <c r="F5470" t="s">
        <v>55</v>
      </c>
      <c r="H5470">
        <v>1</v>
      </c>
      <c r="I5470" t="s">
        <v>32</v>
      </c>
      <c r="J5470">
        <v>1</v>
      </c>
      <c r="K5470" t="s">
        <v>32</v>
      </c>
      <c r="L5470">
        <v>0</v>
      </c>
      <c r="M5470" t="s">
        <v>32</v>
      </c>
      <c r="N5470">
        <v>2012</v>
      </c>
      <c r="O5470">
        <v>399</v>
      </c>
      <c r="P5470">
        <v>197899</v>
      </c>
      <c r="Q5470">
        <v>173</v>
      </c>
      <c r="R5470">
        <v>189653</v>
      </c>
      <c r="S5470">
        <v>4887</v>
      </c>
      <c r="T5470">
        <v>56282</v>
      </c>
      <c r="U5470">
        <v>226</v>
      </c>
      <c r="V5470">
        <v>8246</v>
      </c>
      <c r="W5470">
        <v>29.5</v>
      </c>
      <c r="X5470">
        <v>11.2</v>
      </c>
      <c r="Y5470">
        <v>32.5</v>
      </c>
      <c r="Z5470">
        <v>12.1</v>
      </c>
      <c r="AA5470">
        <v>10</v>
      </c>
      <c r="AB5470">
        <v>10.7</v>
      </c>
      <c r="AC5470">
        <v>32.6</v>
      </c>
      <c r="AD5470">
        <v>31.3</v>
      </c>
    </row>
    <row r="5471" spans="1:30" x14ac:dyDescent="0.45">
      <c r="A5471" t="s">
        <v>353</v>
      </c>
      <c r="B5471">
        <v>40580</v>
      </c>
      <c r="C5471" t="s">
        <v>768</v>
      </c>
      <c r="E5471">
        <v>81</v>
      </c>
      <c r="F5471" t="s">
        <v>56</v>
      </c>
      <c r="G5471" t="s">
        <v>57</v>
      </c>
      <c r="H5471">
        <v>1</v>
      </c>
      <c r="I5471" t="s">
        <v>32</v>
      </c>
      <c r="J5471">
        <v>1</v>
      </c>
      <c r="K5471" t="s">
        <v>32</v>
      </c>
      <c r="L5471">
        <v>0</v>
      </c>
      <c r="M5471" t="s">
        <v>32</v>
      </c>
      <c r="N5471">
        <v>2012</v>
      </c>
      <c r="O5471">
        <v>1657</v>
      </c>
      <c r="P5471">
        <v>83679</v>
      </c>
      <c r="Q5471">
        <v>124</v>
      </c>
      <c r="R5471">
        <v>54507</v>
      </c>
      <c r="S5471">
        <v>673</v>
      </c>
      <c r="T5471">
        <v>14633</v>
      </c>
      <c r="U5471">
        <v>1533</v>
      </c>
      <c r="V5471">
        <v>29172</v>
      </c>
      <c r="W5471">
        <v>12.2</v>
      </c>
      <c r="X5471">
        <v>23.6</v>
      </c>
      <c r="Y5471">
        <v>23.9</v>
      </c>
      <c r="Z5471">
        <v>22.7</v>
      </c>
      <c r="AA5471">
        <v>33.1</v>
      </c>
      <c r="AB5471">
        <v>23.7</v>
      </c>
      <c r="AC5471">
        <v>11.3</v>
      </c>
      <c r="AD5471">
        <v>29.3</v>
      </c>
    </row>
    <row r="5472" spans="1:30" x14ac:dyDescent="0.45">
      <c r="A5472" t="s">
        <v>354</v>
      </c>
      <c r="B5472">
        <v>40660</v>
      </c>
      <c r="C5472" t="s">
        <v>769</v>
      </c>
      <c r="E5472">
        <v>0</v>
      </c>
      <c r="F5472" t="s">
        <v>31</v>
      </c>
      <c r="H5472">
        <v>1</v>
      </c>
      <c r="I5472" t="s">
        <v>32</v>
      </c>
      <c r="J5472">
        <v>1</v>
      </c>
      <c r="K5472" t="s">
        <v>32</v>
      </c>
      <c r="L5472">
        <v>0</v>
      </c>
      <c r="M5472" t="s">
        <v>32</v>
      </c>
      <c r="N5472">
        <v>2012</v>
      </c>
      <c r="O5472">
        <v>8067</v>
      </c>
      <c r="P5472">
        <v>7733167</v>
      </c>
      <c r="Q5472">
        <v>1478</v>
      </c>
      <c r="R5472">
        <v>7524197</v>
      </c>
      <c r="S5472">
        <v>31533</v>
      </c>
      <c r="T5472">
        <v>1139635</v>
      </c>
      <c r="U5472">
        <v>6589</v>
      </c>
      <c r="V5472">
        <v>208970</v>
      </c>
      <c r="W5472">
        <v>6</v>
      </c>
      <c r="X5472">
        <v>2.5</v>
      </c>
      <c r="Y5472">
        <v>13</v>
      </c>
      <c r="Z5472">
        <v>2.4</v>
      </c>
      <c r="AA5472">
        <v>5.4</v>
      </c>
      <c r="AB5472">
        <v>2.9</v>
      </c>
      <c r="AC5472">
        <v>6.3</v>
      </c>
      <c r="AD5472">
        <v>23.4</v>
      </c>
    </row>
    <row r="5473" spans="1:30" x14ac:dyDescent="0.45">
      <c r="A5473" t="s">
        <v>354</v>
      </c>
      <c r="B5473">
        <v>40660</v>
      </c>
      <c r="C5473" t="s">
        <v>769</v>
      </c>
      <c r="E5473">
        <v>11</v>
      </c>
      <c r="F5473" t="s">
        <v>33</v>
      </c>
      <c r="G5473" t="s">
        <v>34</v>
      </c>
      <c r="H5473">
        <v>1</v>
      </c>
      <c r="I5473" t="s">
        <v>32</v>
      </c>
      <c r="J5473">
        <v>1</v>
      </c>
      <c r="K5473" t="s">
        <v>32</v>
      </c>
      <c r="L5473">
        <v>0</v>
      </c>
      <c r="M5473" t="s">
        <v>32</v>
      </c>
      <c r="N5473">
        <v>2012</v>
      </c>
      <c r="O5473">
        <v>90</v>
      </c>
      <c r="Q5473">
        <v>0</v>
      </c>
      <c r="U5473">
        <v>90</v>
      </c>
      <c r="W5473">
        <v>41.3</v>
      </c>
      <c r="Y5473">
        <v>0</v>
      </c>
      <c r="AC5473">
        <v>39.4</v>
      </c>
    </row>
    <row r="5474" spans="1:30" x14ac:dyDescent="0.45">
      <c r="A5474" t="s">
        <v>354</v>
      </c>
      <c r="B5474">
        <v>40660</v>
      </c>
      <c r="C5474" t="s">
        <v>769</v>
      </c>
      <c r="E5474">
        <v>23</v>
      </c>
      <c r="F5474" t="s">
        <v>37</v>
      </c>
      <c r="H5474">
        <v>1</v>
      </c>
      <c r="I5474" t="s">
        <v>32</v>
      </c>
      <c r="J5474">
        <v>1</v>
      </c>
      <c r="K5474" t="s">
        <v>32</v>
      </c>
      <c r="L5474">
        <v>0</v>
      </c>
      <c r="M5474" t="s">
        <v>32</v>
      </c>
      <c r="N5474">
        <v>2012</v>
      </c>
      <c r="O5474">
        <v>960</v>
      </c>
      <c r="P5474">
        <v>77271</v>
      </c>
      <c r="Q5474">
        <v>57</v>
      </c>
      <c r="U5474">
        <v>903</v>
      </c>
      <c r="V5474">
        <v>29416</v>
      </c>
      <c r="W5474">
        <v>22</v>
      </c>
      <c r="X5474">
        <v>41.4</v>
      </c>
      <c r="Y5474">
        <v>61.5</v>
      </c>
      <c r="AC5474">
        <v>20.9</v>
      </c>
      <c r="AD5474">
        <v>40.4</v>
      </c>
    </row>
    <row r="5475" spans="1:30" x14ac:dyDescent="0.45">
      <c r="A5475" t="s">
        <v>354</v>
      </c>
      <c r="B5475">
        <v>40660</v>
      </c>
      <c r="C5475" t="s">
        <v>769</v>
      </c>
      <c r="E5475" t="s">
        <v>38</v>
      </c>
      <c r="F5475" t="s">
        <v>39</v>
      </c>
      <c r="H5475">
        <v>1</v>
      </c>
      <c r="I5475" t="s">
        <v>32</v>
      </c>
      <c r="J5475">
        <v>1</v>
      </c>
      <c r="K5475" t="s">
        <v>32</v>
      </c>
      <c r="L5475">
        <v>0</v>
      </c>
      <c r="M5475" t="s">
        <v>32</v>
      </c>
      <c r="N5475">
        <v>2012</v>
      </c>
      <c r="O5475">
        <v>140</v>
      </c>
      <c r="P5475">
        <v>3622249</v>
      </c>
      <c r="Q5475">
        <v>72</v>
      </c>
      <c r="R5475">
        <v>3618432</v>
      </c>
      <c r="S5475">
        <v>5483</v>
      </c>
      <c r="T5475">
        <v>267175</v>
      </c>
      <c r="U5475">
        <v>68</v>
      </c>
      <c r="W5475">
        <v>51.7</v>
      </c>
      <c r="X5475">
        <v>1.7</v>
      </c>
      <c r="Y5475">
        <v>27.3</v>
      </c>
      <c r="Z5475">
        <v>1.8</v>
      </c>
      <c r="AA5475">
        <v>3.5</v>
      </c>
      <c r="AB5475">
        <v>4</v>
      </c>
      <c r="AC5475">
        <v>78.400000000000006</v>
      </c>
    </row>
    <row r="5476" spans="1:30" x14ac:dyDescent="0.45">
      <c r="A5476" t="s">
        <v>354</v>
      </c>
      <c r="B5476">
        <v>40660</v>
      </c>
      <c r="C5476" t="s">
        <v>769</v>
      </c>
      <c r="E5476">
        <v>42</v>
      </c>
      <c r="F5476" t="s">
        <v>40</v>
      </c>
      <c r="H5476">
        <v>1</v>
      </c>
      <c r="I5476" t="s">
        <v>32</v>
      </c>
      <c r="J5476">
        <v>1</v>
      </c>
      <c r="K5476" t="s">
        <v>32</v>
      </c>
      <c r="L5476">
        <v>0</v>
      </c>
      <c r="M5476" t="s">
        <v>32</v>
      </c>
      <c r="N5476">
        <v>2012</v>
      </c>
      <c r="O5476">
        <v>177</v>
      </c>
      <c r="P5476">
        <v>734268</v>
      </c>
      <c r="Q5476">
        <v>87</v>
      </c>
      <c r="R5476">
        <v>729989</v>
      </c>
      <c r="S5476">
        <v>976</v>
      </c>
      <c r="T5476">
        <v>38215</v>
      </c>
      <c r="U5476">
        <v>90</v>
      </c>
      <c r="W5476">
        <v>24.1</v>
      </c>
      <c r="X5476">
        <v>8.6999999999999993</v>
      </c>
      <c r="Y5476">
        <v>26.7</v>
      </c>
      <c r="Z5476">
        <v>9.1999999999999993</v>
      </c>
      <c r="AA5476">
        <v>23.7</v>
      </c>
      <c r="AB5476">
        <v>16.600000000000001</v>
      </c>
      <c r="AC5476">
        <v>35.4</v>
      </c>
    </row>
    <row r="5477" spans="1:30" x14ac:dyDescent="0.45">
      <c r="A5477" t="s">
        <v>354</v>
      </c>
      <c r="B5477">
        <v>40660</v>
      </c>
      <c r="C5477" t="s">
        <v>769</v>
      </c>
      <c r="E5477" t="s">
        <v>41</v>
      </c>
      <c r="F5477" t="s">
        <v>42</v>
      </c>
      <c r="H5477">
        <v>1</v>
      </c>
      <c r="I5477" t="s">
        <v>32</v>
      </c>
      <c r="J5477">
        <v>1</v>
      </c>
      <c r="K5477" t="s">
        <v>32</v>
      </c>
      <c r="L5477">
        <v>0</v>
      </c>
      <c r="M5477" t="s">
        <v>32</v>
      </c>
      <c r="N5477">
        <v>2012</v>
      </c>
      <c r="O5477">
        <v>946</v>
      </c>
      <c r="P5477">
        <v>935159</v>
      </c>
      <c r="Q5477">
        <v>343</v>
      </c>
      <c r="R5477">
        <v>917467</v>
      </c>
      <c r="S5477">
        <v>3990</v>
      </c>
      <c r="T5477">
        <v>81007</v>
      </c>
      <c r="U5477">
        <v>603</v>
      </c>
      <c r="V5477">
        <v>17692</v>
      </c>
      <c r="W5477">
        <v>12.8</v>
      </c>
      <c r="X5477">
        <v>7.6</v>
      </c>
      <c r="Y5477">
        <v>12.9</v>
      </c>
      <c r="Z5477">
        <v>7.9</v>
      </c>
      <c r="AA5477">
        <v>9.6999999999999993</v>
      </c>
      <c r="AB5477">
        <v>8.1999999999999993</v>
      </c>
      <c r="AC5477">
        <v>16.2</v>
      </c>
      <c r="AD5477">
        <v>35</v>
      </c>
    </row>
    <row r="5478" spans="1:30" x14ac:dyDescent="0.45">
      <c r="A5478" t="s">
        <v>354</v>
      </c>
      <c r="B5478">
        <v>40660</v>
      </c>
      <c r="C5478" t="s">
        <v>769</v>
      </c>
      <c r="E5478" t="s">
        <v>43</v>
      </c>
      <c r="F5478" t="s">
        <v>44</v>
      </c>
      <c r="G5478" t="s">
        <v>45</v>
      </c>
      <c r="H5478">
        <v>1</v>
      </c>
      <c r="I5478" t="s">
        <v>32</v>
      </c>
      <c r="J5478">
        <v>1</v>
      </c>
      <c r="K5478" t="s">
        <v>32</v>
      </c>
      <c r="L5478">
        <v>0</v>
      </c>
      <c r="M5478" t="s">
        <v>32</v>
      </c>
      <c r="N5478">
        <v>2012</v>
      </c>
      <c r="O5478">
        <v>352</v>
      </c>
      <c r="P5478">
        <v>74062</v>
      </c>
      <c r="Q5478">
        <v>37</v>
      </c>
      <c r="R5478">
        <v>54229</v>
      </c>
      <c r="S5478">
        <v>405</v>
      </c>
      <c r="T5478">
        <v>16370</v>
      </c>
      <c r="U5478">
        <v>315</v>
      </c>
      <c r="W5478">
        <v>33.799999999999997</v>
      </c>
      <c r="X5478">
        <v>17.899999999999999</v>
      </c>
      <c r="Y5478">
        <v>52</v>
      </c>
      <c r="Z5478">
        <v>15.8</v>
      </c>
      <c r="AA5478">
        <v>16.100000000000001</v>
      </c>
      <c r="AB5478">
        <v>11.9</v>
      </c>
      <c r="AC5478">
        <v>37.1</v>
      </c>
    </row>
    <row r="5479" spans="1:30" x14ac:dyDescent="0.45">
      <c r="A5479" t="s">
        <v>354</v>
      </c>
      <c r="B5479">
        <v>40660</v>
      </c>
      <c r="C5479" t="s">
        <v>769</v>
      </c>
      <c r="E5479">
        <v>51</v>
      </c>
      <c r="F5479" t="s">
        <v>46</v>
      </c>
      <c r="H5479">
        <v>1</v>
      </c>
      <c r="I5479" t="s">
        <v>32</v>
      </c>
      <c r="J5479">
        <v>1</v>
      </c>
      <c r="K5479" t="s">
        <v>32</v>
      </c>
      <c r="L5479">
        <v>0</v>
      </c>
      <c r="M5479" t="s">
        <v>32</v>
      </c>
      <c r="N5479">
        <v>2012</v>
      </c>
      <c r="O5479">
        <v>52</v>
      </c>
      <c r="P5479">
        <v>109172</v>
      </c>
      <c r="Q5479">
        <v>11</v>
      </c>
      <c r="R5479">
        <v>106882</v>
      </c>
      <c r="S5479">
        <v>500</v>
      </c>
      <c r="T5479">
        <v>20995</v>
      </c>
      <c r="U5479">
        <v>41</v>
      </c>
      <c r="V5479">
        <v>2290</v>
      </c>
      <c r="W5479">
        <v>31.8</v>
      </c>
      <c r="X5479">
        <v>1.5</v>
      </c>
      <c r="Y5479">
        <v>56</v>
      </c>
      <c r="Z5479">
        <v>1.6</v>
      </c>
      <c r="AA5479">
        <v>1.3</v>
      </c>
      <c r="AB5479">
        <v>1.6</v>
      </c>
      <c r="AC5479">
        <v>39.1</v>
      </c>
      <c r="AD5479">
        <v>36.700000000000003</v>
      </c>
    </row>
    <row r="5480" spans="1:30" x14ac:dyDescent="0.45">
      <c r="A5480" t="s">
        <v>354</v>
      </c>
      <c r="B5480">
        <v>40660</v>
      </c>
      <c r="C5480" t="s">
        <v>769</v>
      </c>
      <c r="E5480">
        <v>52</v>
      </c>
      <c r="F5480" t="s">
        <v>47</v>
      </c>
      <c r="G5480" t="s">
        <v>48</v>
      </c>
      <c r="H5480">
        <v>1</v>
      </c>
      <c r="I5480" t="s">
        <v>32</v>
      </c>
      <c r="J5480">
        <v>1</v>
      </c>
      <c r="K5480" t="s">
        <v>32</v>
      </c>
      <c r="L5480">
        <v>0</v>
      </c>
      <c r="M5480" t="s">
        <v>32</v>
      </c>
      <c r="N5480">
        <v>2012</v>
      </c>
      <c r="O5480">
        <v>239</v>
      </c>
      <c r="P5480">
        <v>159255</v>
      </c>
      <c r="Q5480">
        <v>52</v>
      </c>
      <c r="R5480">
        <v>156385</v>
      </c>
      <c r="S5480">
        <v>599</v>
      </c>
      <c r="T5480">
        <v>32348</v>
      </c>
      <c r="U5480">
        <v>187</v>
      </c>
      <c r="V5480">
        <v>2870</v>
      </c>
      <c r="W5480">
        <v>30.3</v>
      </c>
      <c r="X5480">
        <v>3.1</v>
      </c>
      <c r="Y5480">
        <v>15.4</v>
      </c>
      <c r="Z5480">
        <v>3.2</v>
      </c>
      <c r="AA5480">
        <v>4.4000000000000004</v>
      </c>
      <c r="AB5480">
        <v>3.6</v>
      </c>
      <c r="AC5480">
        <v>37.200000000000003</v>
      </c>
      <c r="AD5480">
        <v>46.3</v>
      </c>
    </row>
    <row r="5481" spans="1:30" x14ac:dyDescent="0.45">
      <c r="A5481" t="s">
        <v>354</v>
      </c>
      <c r="B5481">
        <v>40660</v>
      </c>
      <c r="C5481" t="s">
        <v>769</v>
      </c>
      <c r="E5481">
        <v>53</v>
      </c>
      <c r="F5481" t="s">
        <v>49</v>
      </c>
      <c r="H5481">
        <v>1</v>
      </c>
      <c r="I5481" t="s">
        <v>32</v>
      </c>
      <c r="J5481">
        <v>1</v>
      </c>
      <c r="K5481" t="s">
        <v>32</v>
      </c>
      <c r="L5481">
        <v>0</v>
      </c>
      <c r="M5481" t="s">
        <v>32</v>
      </c>
      <c r="N5481">
        <v>2012</v>
      </c>
      <c r="O5481">
        <v>509</v>
      </c>
      <c r="Q5481">
        <v>34</v>
      </c>
      <c r="U5481">
        <v>474</v>
      </c>
      <c r="W5481">
        <v>25</v>
      </c>
      <c r="Y5481">
        <v>19</v>
      </c>
      <c r="AC5481">
        <v>25.3</v>
      </c>
    </row>
    <row r="5482" spans="1:30" x14ac:dyDescent="0.45">
      <c r="A5482" t="s">
        <v>354</v>
      </c>
      <c r="B5482">
        <v>40660</v>
      </c>
      <c r="C5482" t="s">
        <v>769</v>
      </c>
      <c r="E5482">
        <v>54</v>
      </c>
      <c r="F5482" t="s">
        <v>50</v>
      </c>
      <c r="H5482">
        <v>1</v>
      </c>
      <c r="I5482" t="s">
        <v>32</v>
      </c>
      <c r="J5482">
        <v>1</v>
      </c>
      <c r="K5482" t="s">
        <v>32</v>
      </c>
      <c r="L5482">
        <v>0</v>
      </c>
      <c r="M5482" t="s">
        <v>32</v>
      </c>
      <c r="N5482">
        <v>2012</v>
      </c>
      <c r="O5482">
        <v>941</v>
      </c>
      <c r="P5482">
        <v>87932</v>
      </c>
      <c r="Q5482">
        <v>166</v>
      </c>
      <c r="R5482">
        <v>71095</v>
      </c>
      <c r="S5482">
        <v>637</v>
      </c>
      <c r="T5482">
        <v>24479</v>
      </c>
      <c r="U5482">
        <v>775</v>
      </c>
      <c r="V5482">
        <v>16838</v>
      </c>
      <c r="W5482">
        <v>21.3</v>
      </c>
      <c r="X5482">
        <v>13.5</v>
      </c>
      <c r="Y5482">
        <v>26.3</v>
      </c>
      <c r="Z5482">
        <v>12</v>
      </c>
      <c r="AA5482">
        <v>12</v>
      </c>
      <c r="AB5482">
        <v>10.3</v>
      </c>
      <c r="AC5482">
        <v>23</v>
      </c>
      <c r="AD5482">
        <v>31.7</v>
      </c>
    </row>
    <row r="5483" spans="1:30" x14ac:dyDescent="0.45">
      <c r="A5483" t="s">
        <v>354</v>
      </c>
      <c r="B5483">
        <v>40660</v>
      </c>
      <c r="C5483" t="s">
        <v>769</v>
      </c>
      <c r="E5483">
        <v>56</v>
      </c>
      <c r="F5483" t="s">
        <v>51</v>
      </c>
      <c r="H5483">
        <v>1</v>
      </c>
      <c r="I5483" t="s">
        <v>32</v>
      </c>
      <c r="J5483">
        <v>1</v>
      </c>
      <c r="K5483" t="s">
        <v>32</v>
      </c>
      <c r="L5483">
        <v>0</v>
      </c>
      <c r="M5483" t="s">
        <v>32</v>
      </c>
      <c r="N5483">
        <v>2012</v>
      </c>
      <c r="O5483">
        <v>924</v>
      </c>
      <c r="P5483">
        <v>185120</v>
      </c>
      <c r="Q5483">
        <v>164</v>
      </c>
      <c r="R5483">
        <v>178498</v>
      </c>
      <c r="S5483">
        <v>4056</v>
      </c>
      <c r="T5483">
        <v>112254</v>
      </c>
      <c r="U5483">
        <v>760</v>
      </c>
      <c r="V5483">
        <v>6622</v>
      </c>
      <c r="W5483">
        <v>12.6</v>
      </c>
      <c r="X5483">
        <v>28.2</v>
      </c>
      <c r="Y5483">
        <v>39.700000000000003</v>
      </c>
      <c r="Z5483">
        <v>30.1</v>
      </c>
      <c r="AA5483">
        <v>26.3</v>
      </c>
      <c r="AB5483">
        <v>22.8</v>
      </c>
      <c r="AC5483">
        <v>11.5</v>
      </c>
      <c r="AD5483">
        <v>13.3</v>
      </c>
    </row>
    <row r="5484" spans="1:30" x14ac:dyDescent="0.45">
      <c r="A5484" t="s">
        <v>354</v>
      </c>
      <c r="B5484">
        <v>40660</v>
      </c>
      <c r="C5484" t="s">
        <v>769</v>
      </c>
      <c r="E5484">
        <v>61</v>
      </c>
      <c r="F5484" t="s">
        <v>52</v>
      </c>
      <c r="H5484">
        <v>1</v>
      </c>
      <c r="I5484" t="s">
        <v>32</v>
      </c>
      <c r="J5484">
        <v>1</v>
      </c>
      <c r="K5484" t="s">
        <v>32</v>
      </c>
      <c r="L5484">
        <v>0</v>
      </c>
      <c r="M5484" t="s">
        <v>32</v>
      </c>
      <c r="N5484">
        <v>2012</v>
      </c>
      <c r="O5484">
        <v>155</v>
      </c>
      <c r="P5484">
        <v>118707</v>
      </c>
      <c r="Q5484">
        <v>15</v>
      </c>
      <c r="R5484">
        <v>111191</v>
      </c>
      <c r="S5484">
        <v>2773</v>
      </c>
      <c r="T5484">
        <v>54405</v>
      </c>
      <c r="U5484">
        <v>140</v>
      </c>
      <c r="W5484">
        <v>41.9</v>
      </c>
      <c r="X5484">
        <v>7.5</v>
      </c>
      <c r="Y5484">
        <v>23.9</v>
      </c>
      <c r="Z5484">
        <v>3.2</v>
      </c>
      <c r="AA5484">
        <v>4</v>
      </c>
      <c r="AB5484">
        <v>3.3</v>
      </c>
      <c r="AC5484">
        <v>43.2</v>
      </c>
    </row>
    <row r="5485" spans="1:30" x14ac:dyDescent="0.45">
      <c r="A5485" t="s">
        <v>354</v>
      </c>
      <c r="B5485">
        <v>40660</v>
      </c>
      <c r="C5485" t="s">
        <v>769</v>
      </c>
      <c r="E5485">
        <v>62</v>
      </c>
      <c r="F5485" t="s">
        <v>53</v>
      </c>
      <c r="H5485">
        <v>1</v>
      </c>
      <c r="I5485" t="s">
        <v>32</v>
      </c>
      <c r="J5485">
        <v>1</v>
      </c>
      <c r="K5485" t="s">
        <v>32</v>
      </c>
      <c r="L5485">
        <v>0</v>
      </c>
      <c r="M5485" t="s">
        <v>32</v>
      </c>
      <c r="N5485">
        <v>2012</v>
      </c>
      <c r="O5485">
        <v>759</v>
      </c>
      <c r="P5485">
        <v>1021989</v>
      </c>
      <c r="Q5485">
        <v>197</v>
      </c>
      <c r="R5485">
        <v>1006841</v>
      </c>
      <c r="S5485">
        <v>7559</v>
      </c>
      <c r="T5485">
        <v>379579</v>
      </c>
      <c r="U5485">
        <v>563</v>
      </c>
      <c r="V5485">
        <v>15148</v>
      </c>
      <c r="W5485">
        <v>11.2</v>
      </c>
      <c r="X5485">
        <v>4</v>
      </c>
      <c r="Y5485">
        <v>14.2</v>
      </c>
      <c r="Z5485">
        <v>4.2</v>
      </c>
      <c r="AA5485">
        <v>9</v>
      </c>
      <c r="AB5485">
        <v>4.2</v>
      </c>
      <c r="AC5485">
        <v>12.6</v>
      </c>
      <c r="AD5485">
        <v>30.1</v>
      </c>
    </row>
    <row r="5486" spans="1:30" x14ac:dyDescent="0.45">
      <c r="A5486" t="s">
        <v>354</v>
      </c>
      <c r="B5486">
        <v>40660</v>
      </c>
      <c r="C5486" t="s">
        <v>769</v>
      </c>
      <c r="E5486">
        <v>71</v>
      </c>
      <c r="F5486" t="s">
        <v>54</v>
      </c>
      <c r="H5486">
        <v>1</v>
      </c>
      <c r="I5486" t="s">
        <v>32</v>
      </c>
      <c r="J5486">
        <v>1</v>
      </c>
      <c r="K5486" t="s">
        <v>32</v>
      </c>
      <c r="L5486">
        <v>0</v>
      </c>
      <c r="M5486" t="s">
        <v>32</v>
      </c>
      <c r="N5486">
        <v>2012</v>
      </c>
      <c r="O5486">
        <v>226</v>
      </c>
      <c r="P5486">
        <v>13613</v>
      </c>
      <c r="Q5486">
        <v>30</v>
      </c>
      <c r="R5486">
        <v>10628</v>
      </c>
      <c r="S5486">
        <v>238</v>
      </c>
      <c r="T5486">
        <v>3516</v>
      </c>
      <c r="U5486">
        <v>196</v>
      </c>
      <c r="W5486">
        <v>31.8</v>
      </c>
      <c r="X5486">
        <v>23.4</v>
      </c>
      <c r="Y5486">
        <v>35.299999999999997</v>
      </c>
      <c r="Z5486">
        <v>26</v>
      </c>
      <c r="AA5486">
        <v>38.700000000000003</v>
      </c>
      <c r="AB5486">
        <v>15.3</v>
      </c>
      <c r="AC5486">
        <v>33.9</v>
      </c>
    </row>
    <row r="5487" spans="1:30" x14ac:dyDescent="0.45">
      <c r="A5487" t="s">
        <v>354</v>
      </c>
      <c r="B5487">
        <v>40660</v>
      </c>
      <c r="C5487" t="s">
        <v>769</v>
      </c>
      <c r="E5487">
        <v>72</v>
      </c>
      <c r="F5487" t="s">
        <v>55</v>
      </c>
      <c r="H5487">
        <v>1</v>
      </c>
      <c r="I5487" t="s">
        <v>32</v>
      </c>
      <c r="J5487">
        <v>1</v>
      </c>
      <c r="K5487" t="s">
        <v>32</v>
      </c>
      <c r="L5487">
        <v>0</v>
      </c>
      <c r="M5487" t="s">
        <v>32</v>
      </c>
      <c r="N5487">
        <v>2012</v>
      </c>
      <c r="O5487">
        <v>223</v>
      </c>
      <c r="P5487">
        <v>141157</v>
      </c>
      <c r="Q5487">
        <v>155</v>
      </c>
      <c r="R5487">
        <v>138603</v>
      </c>
      <c r="S5487">
        <v>2903</v>
      </c>
      <c r="T5487">
        <v>39119</v>
      </c>
      <c r="U5487">
        <v>68</v>
      </c>
      <c r="W5487">
        <v>21.3</v>
      </c>
      <c r="X5487">
        <v>11.9</v>
      </c>
      <c r="Y5487">
        <v>36.4</v>
      </c>
      <c r="Z5487">
        <v>13.1</v>
      </c>
      <c r="AA5487">
        <v>17.2</v>
      </c>
      <c r="AB5487">
        <v>11.9</v>
      </c>
      <c r="AC5487">
        <v>36</v>
      </c>
    </row>
    <row r="5488" spans="1:30" x14ac:dyDescent="0.45">
      <c r="A5488" t="s">
        <v>354</v>
      </c>
      <c r="B5488">
        <v>40660</v>
      </c>
      <c r="C5488" t="s">
        <v>769</v>
      </c>
      <c r="E5488">
        <v>81</v>
      </c>
      <c r="F5488" t="s">
        <v>56</v>
      </c>
      <c r="G5488" t="s">
        <v>57</v>
      </c>
      <c r="H5488">
        <v>1</v>
      </c>
      <c r="I5488" t="s">
        <v>32</v>
      </c>
      <c r="J5488">
        <v>1</v>
      </c>
      <c r="K5488" t="s">
        <v>32</v>
      </c>
      <c r="L5488">
        <v>0</v>
      </c>
      <c r="M5488" t="s">
        <v>32</v>
      </c>
      <c r="N5488">
        <v>2012</v>
      </c>
      <c r="O5488">
        <v>1371</v>
      </c>
      <c r="P5488">
        <v>60307</v>
      </c>
      <c r="Q5488">
        <v>59</v>
      </c>
      <c r="R5488">
        <v>43852</v>
      </c>
      <c r="S5488">
        <v>443</v>
      </c>
      <c r="T5488">
        <v>9376</v>
      </c>
      <c r="U5488">
        <v>1313</v>
      </c>
      <c r="V5488">
        <v>16456</v>
      </c>
      <c r="W5488">
        <v>13.6</v>
      </c>
      <c r="X5488">
        <v>27.3</v>
      </c>
      <c r="Y5488">
        <v>59.4</v>
      </c>
      <c r="Z5488">
        <v>41.1</v>
      </c>
      <c r="AA5488">
        <v>28.6</v>
      </c>
      <c r="AB5488">
        <v>19.100000000000001</v>
      </c>
      <c r="AC5488">
        <v>14.2</v>
      </c>
      <c r="AD5488">
        <v>10.5</v>
      </c>
    </row>
    <row r="5489" spans="1:30" x14ac:dyDescent="0.45">
      <c r="A5489" t="s">
        <v>355</v>
      </c>
      <c r="B5489">
        <v>40900</v>
      </c>
      <c r="C5489" t="s">
        <v>770</v>
      </c>
      <c r="E5489">
        <v>0</v>
      </c>
      <c r="F5489" t="s">
        <v>31</v>
      </c>
      <c r="H5489">
        <v>1</v>
      </c>
      <c r="I5489" t="s">
        <v>32</v>
      </c>
      <c r="J5489">
        <v>1</v>
      </c>
      <c r="K5489" t="s">
        <v>32</v>
      </c>
      <c r="L5489">
        <v>0</v>
      </c>
      <c r="M5489" t="s">
        <v>32</v>
      </c>
      <c r="N5489">
        <v>2012</v>
      </c>
      <c r="O5489">
        <v>171404</v>
      </c>
      <c r="P5489">
        <v>163537916</v>
      </c>
      <c r="Q5489">
        <v>35037</v>
      </c>
      <c r="R5489">
        <v>156741133</v>
      </c>
      <c r="S5489">
        <v>613835</v>
      </c>
      <c r="T5489">
        <v>28645740</v>
      </c>
      <c r="U5489">
        <v>136368</v>
      </c>
      <c r="V5489">
        <v>6796783</v>
      </c>
      <c r="W5489">
        <v>0.9</v>
      </c>
      <c r="X5489">
        <v>2</v>
      </c>
      <c r="Y5489">
        <v>0.8</v>
      </c>
      <c r="Z5489">
        <v>2.2000000000000002</v>
      </c>
      <c r="AA5489">
        <v>1.2</v>
      </c>
      <c r="AB5489">
        <v>1.2</v>
      </c>
      <c r="AC5489">
        <v>1.1000000000000001</v>
      </c>
      <c r="AD5489">
        <v>4.5</v>
      </c>
    </row>
    <row r="5490" spans="1:30" x14ac:dyDescent="0.45">
      <c r="A5490" t="s">
        <v>355</v>
      </c>
      <c r="B5490">
        <v>40900</v>
      </c>
      <c r="C5490" t="s">
        <v>770</v>
      </c>
      <c r="E5490">
        <v>11</v>
      </c>
      <c r="F5490" t="s">
        <v>33</v>
      </c>
      <c r="G5490" t="s">
        <v>34</v>
      </c>
      <c r="H5490">
        <v>1</v>
      </c>
      <c r="I5490" t="s">
        <v>32</v>
      </c>
      <c r="J5490">
        <v>1</v>
      </c>
      <c r="K5490" t="s">
        <v>32</v>
      </c>
      <c r="L5490">
        <v>0</v>
      </c>
      <c r="M5490" t="s">
        <v>32</v>
      </c>
      <c r="N5490">
        <v>2012</v>
      </c>
      <c r="O5490">
        <v>847</v>
      </c>
      <c r="P5490">
        <v>71625</v>
      </c>
      <c r="Q5490">
        <v>60</v>
      </c>
      <c r="R5490">
        <v>49910</v>
      </c>
      <c r="S5490">
        <v>230</v>
      </c>
      <c r="T5490">
        <v>10045</v>
      </c>
      <c r="U5490">
        <v>787</v>
      </c>
      <c r="V5490">
        <v>21715</v>
      </c>
      <c r="W5490">
        <v>17.100000000000001</v>
      </c>
      <c r="X5490">
        <v>29.3</v>
      </c>
      <c r="Y5490">
        <v>51.4</v>
      </c>
      <c r="Z5490">
        <v>40.700000000000003</v>
      </c>
      <c r="AA5490">
        <v>32.1</v>
      </c>
      <c r="AB5490">
        <v>36.9</v>
      </c>
      <c r="AC5490">
        <v>17.5</v>
      </c>
      <c r="AD5490">
        <v>14.6</v>
      </c>
    </row>
    <row r="5491" spans="1:30" x14ac:dyDescent="0.45">
      <c r="A5491" t="s">
        <v>355</v>
      </c>
      <c r="B5491">
        <v>40900</v>
      </c>
      <c r="C5491" t="s">
        <v>770</v>
      </c>
      <c r="E5491">
        <v>21</v>
      </c>
      <c r="F5491" t="s">
        <v>35</v>
      </c>
      <c r="H5491">
        <v>1</v>
      </c>
      <c r="I5491" t="s">
        <v>32</v>
      </c>
      <c r="J5491">
        <v>1</v>
      </c>
      <c r="K5491" t="s">
        <v>32</v>
      </c>
      <c r="L5491">
        <v>0</v>
      </c>
      <c r="M5491" t="s">
        <v>32</v>
      </c>
      <c r="N5491">
        <v>2012</v>
      </c>
      <c r="O5491">
        <v>124</v>
      </c>
      <c r="P5491">
        <v>86425</v>
      </c>
      <c r="Q5491">
        <v>32</v>
      </c>
      <c r="R5491">
        <v>81322</v>
      </c>
      <c r="S5491">
        <v>353</v>
      </c>
      <c r="T5491">
        <v>19656</v>
      </c>
      <c r="U5491">
        <v>92</v>
      </c>
      <c r="V5491">
        <v>5103</v>
      </c>
      <c r="W5491">
        <v>29.5</v>
      </c>
      <c r="X5491">
        <v>27.2</v>
      </c>
      <c r="Y5491">
        <v>42.7</v>
      </c>
      <c r="Z5491">
        <v>29.5</v>
      </c>
      <c r="AA5491">
        <v>42.9</v>
      </c>
      <c r="AB5491">
        <v>33.6</v>
      </c>
      <c r="AC5491">
        <v>25.8</v>
      </c>
      <c r="AD5491">
        <v>21.1</v>
      </c>
    </row>
    <row r="5492" spans="1:30" x14ac:dyDescent="0.45">
      <c r="A5492" t="s">
        <v>355</v>
      </c>
      <c r="B5492">
        <v>40900</v>
      </c>
      <c r="C5492" t="s">
        <v>770</v>
      </c>
      <c r="E5492">
        <v>22</v>
      </c>
      <c r="F5492" t="s">
        <v>36</v>
      </c>
      <c r="H5492">
        <v>1</v>
      </c>
      <c r="I5492" t="s">
        <v>32</v>
      </c>
      <c r="J5492">
        <v>1</v>
      </c>
      <c r="K5492" t="s">
        <v>32</v>
      </c>
      <c r="L5492">
        <v>0</v>
      </c>
      <c r="M5492" t="s">
        <v>32</v>
      </c>
      <c r="N5492">
        <v>2012</v>
      </c>
      <c r="O5492">
        <v>73</v>
      </c>
      <c r="P5492">
        <v>1696968</v>
      </c>
      <c r="Q5492">
        <v>24</v>
      </c>
      <c r="R5492">
        <v>1694551</v>
      </c>
      <c r="S5492">
        <v>3121</v>
      </c>
      <c r="T5492">
        <v>345593</v>
      </c>
      <c r="U5492">
        <v>49</v>
      </c>
      <c r="V5492">
        <v>2417</v>
      </c>
      <c r="W5492">
        <v>26.2</v>
      </c>
      <c r="X5492">
        <v>4.5</v>
      </c>
      <c r="Y5492">
        <v>0</v>
      </c>
      <c r="Z5492">
        <v>4.7</v>
      </c>
      <c r="AA5492">
        <v>3.2</v>
      </c>
      <c r="AB5492">
        <v>2.4</v>
      </c>
      <c r="AC5492">
        <v>37.1</v>
      </c>
      <c r="AD5492">
        <v>44.8</v>
      </c>
    </row>
    <row r="5493" spans="1:30" x14ac:dyDescent="0.45">
      <c r="A5493" t="s">
        <v>355</v>
      </c>
      <c r="B5493">
        <v>40900</v>
      </c>
      <c r="C5493" t="s">
        <v>770</v>
      </c>
      <c r="E5493">
        <v>23</v>
      </c>
      <c r="F5493" t="s">
        <v>37</v>
      </c>
      <c r="H5493">
        <v>1</v>
      </c>
      <c r="I5493" t="s">
        <v>32</v>
      </c>
      <c r="J5493">
        <v>1</v>
      </c>
      <c r="K5493" t="s">
        <v>32</v>
      </c>
      <c r="L5493">
        <v>0</v>
      </c>
      <c r="M5493" t="s">
        <v>32</v>
      </c>
      <c r="N5493">
        <v>2012</v>
      </c>
      <c r="O5493">
        <v>17113</v>
      </c>
      <c r="P5493">
        <v>10209667</v>
      </c>
      <c r="Q5493">
        <v>4288</v>
      </c>
      <c r="R5493">
        <v>9534603</v>
      </c>
      <c r="S5493">
        <v>37533</v>
      </c>
      <c r="T5493">
        <v>1922616</v>
      </c>
      <c r="U5493">
        <v>12825</v>
      </c>
      <c r="V5493">
        <v>675064</v>
      </c>
      <c r="W5493">
        <v>3.8</v>
      </c>
      <c r="X5493">
        <v>5.2</v>
      </c>
      <c r="Y5493">
        <v>8.1999999999999993</v>
      </c>
      <c r="Z5493">
        <v>5.7</v>
      </c>
      <c r="AA5493">
        <v>10.9</v>
      </c>
      <c r="AB5493">
        <v>7.6</v>
      </c>
      <c r="AC5493">
        <v>3.6</v>
      </c>
      <c r="AD5493">
        <v>11.1</v>
      </c>
    </row>
    <row r="5494" spans="1:30" x14ac:dyDescent="0.45">
      <c r="A5494" t="s">
        <v>355</v>
      </c>
      <c r="B5494">
        <v>40900</v>
      </c>
      <c r="C5494" t="s">
        <v>770</v>
      </c>
      <c r="E5494" t="s">
        <v>38</v>
      </c>
      <c r="F5494" t="s">
        <v>39</v>
      </c>
      <c r="H5494">
        <v>1</v>
      </c>
      <c r="I5494" t="s">
        <v>32</v>
      </c>
      <c r="J5494">
        <v>1</v>
      </c>
      <c r="K5494" t="s">
        <v>32</v>
      </c>
      <c r="L5494">
        <v>0</v>
      </c>
      <c r="M5494" t="s">
        <v>32</v>
      </c>
      <c r="N5494">
        <v>2012</v>
      </c>
      <c r="O5494">
        <v>3282</v>
      </c>
      <c r="P5494">
        <v>10920843</v>
      </c>
      <c r="Q5494">
        <v>1248</v>
      </c>
      <c r="R5494">
        <v>10828188</v>
      </c>
      <c r="S5494">
        <v>30733</v>
      </c>
      <c r="T5494">
        <v>1768790</v>
      </c>
      <c r="U5494">
        <v>2034</v>
      </c>
      <c r="V5494">
        <v>92655</v>
      </c>
      <c r="W5494">
        <v>7.4</v>
      </c>
      <c r="X5494">
        <v>2.2999999999999998</v>
      </c>
      <c r="Y5494">
        <v>11.2</v>
      </c>
      <c r="Z5494">
        <v>2.2999999999999998</v>
      </c>
      <c r="AA5494">
        <v>4.5999999999999996</v>
      </c>
      <c r="AB5494">
        <v>3.7</v>
      </c>
      <c r="AC5494">
        <v>7.8</v>
      </c>
      <c r="AD5494">
        <v>21.5</v>
      </c>
    </row>
    <row r="5495" spans="1:30" x14ac:dyDescent="0.45">
      <c r="A5495" t="s">
        <v>355</v>
      </c>
      <c r="B5495">
        <v>40900</v>
      </c>
      <c r="C5495" t="s">
        <v>770</v>
      </c>
      <c r="E5495">
        <v>42</v>
      </c>
      <c r="F5495" t="s">
        <v>40</v>
      </c>
      <c r="H5495">
        <v>1</v>
      </c>
      <c r="I5495" t="s">
        <v>32</v>
      </c>
      <c r="J5495">
        <v>1</v>
      </c>
      <c r="K5495" t="s">
        <v>32</v>
      </c>
      <c r="L5495">
        <v>0</v>
      </c>
      <c r="M5495" t="s">
        <v>32</v>
      </c>
      <c r="N5495">
        <v>2012</v>
      </c>
      <c r="O5495">
        <v>4427</v>
      </c>
      <c r="P5495">
        <v>42462192</v>
      </c>
      <c r="Q5495">
        <v>2267</v>
      </c>
      <c r="R5495">
        <v>42189250</v>
      </c>
      <c r="S5495">
        <v>43720</v>
      </c>
      <c r="T5495">
        <v>3135849</v>
      </c>
      <c r="U5495">
        <v>2160</v>
      </c>
      <c r="V5495">
        <v>272942</v>
      </c>
      <c r="W5495">
        <v>8.4</v>
      </c>
      <c r="X5495">
        <v>7.4</v>
      </c>
      <c r="Y5495">
        <v>8.6</v>
      </c>
      <c r="Z5495">
        <v>7.8</v>
      </c>
      <c r="AA5495">
        <v>9.1999999999999993</v>
      </c>
      <c r="AB5495">
        <v>8</v>
      </c>
      <c r="AC5495">
        <v>15.7</v>
      </c>
      <c r="AD5495">
        <v>35.4</v>
      </c>
    </row>
    <row r="5496" spans="1:30" x14ac:dyDescent="0.45">
      <c r="A5496" t="s">
        <v>355</v>
      </c>
      <c r="B5496">
        <v>40900</v>
      </c>
      <c r="C5496" t="s">
        <v>770</v>
      </c>
      <c r="E5496" t="s">
        <v>41</v>
      </c>
      <c r="F5496" t="s">
        <v>42</v>
      </c>
      <c r="H5496">
        <v>1</v>
      </c>
      <c r="I5496" t="s">
        <v>32</v>
      </c>
      <c r="J5496">
        <v>1</v>
      </c>
      <c r="K5496" t="s">
        <v>32</v>
      </c>
      <c r="L5496">
        <v>0</v>
      </c>
      <c r="M5496" t="s">
        <v>32</v>
      </c>
      <c r="N5496">
        <v>2012</v>
      </c>
      <c r="O5496">
        <v>15242</v>
      </c>
      <c r="P5496">
        <v>24125937</v>
      </c>
      <c r="Q5496">
        <v>3912</v>
      </c>
      <c r="R5496">
        <v>23256562</v>
      </c>
      <c r="S5496">
        <v>87153</v>
      </c>
      <c r="T5496">
        <v>2261028</v>
      </c>
      <c r="U5496">
        <v>11329</v>
      </c>
      <c r="V5496">
        <v>869374</v>
      </c>
      <c r="W5496">
        <v>4.4000000000000004</v>
      </c>
      <c r="X5496">
        <v>4.5</v>
      </c>
      <c r="Y5496">
        <v>7</v>
      </c>
      <c r="Z5496">
        <v>4.5999999999999996</v>
      </c>
      <c r="AA5496">
        <v>5</v>
      </c>
      <c r="AB5496">
        <v>5.2</v>
      </c>
      <c r="AC5496">
        <v>4.8</v>
      </c>
      <c r="AD5496">
        <v>31.9</v>
      </c>
    </row>
    <row r="5497" spans="1:30" x14ac:dyDescent="0.45">
      <c r="A5497" t="s">
        <v>355</v>
      </c>
      <c r="B5497">
        <v>40900</v>
      </c>
      <c r="C5497" t="s">
        <v>770</v>
      </c>
      <c r="E5497" t="s">
        <v>43</v>
      </c>
      <c r="F5497" t="s">
        <v>44</v>
      </c>
      <c r="G5497" t="s">
        <v>45</v>
      </c>
      <c r="H5497">
        <v>1</v>
      </c>
      <c r="I5497" t="s">
        <v>32</v>
      </c>
      <c r="J5497">
        <v>1</v>
      </c>
      <c r="K5497" t="s">
        <v>32</v>
      </c>
      <c r="L5497">
        <v>0</v>
      </c>
      <c r="M5497" t="s">
        <v>32</v>
      </c>
      <c r="N5497">
        <v>2012</v>
      </c>
      <c r="O5497">
        <v>8283</v>
      </c>
      <c r="P5497">
        <v>3741400</v>
      </c>
      <c r="Q5497">
        <v>900</v>
      </c>
      <c r="R5497">
        <v>3162692</v>
      </c>
      <c r="S5497">
        <v>19526</v>
      </c>
      <c r="T5497">
        <v>783878</v>
      </c>
      <c r="U5497">
        <v>7383</v>
      </c>
      <c r="V5497">
        <v>578708</v>
      </c>
      <c r="W5497">
        <v>4.8</v>
      </c>
      <c r="X5497">
        <v>7.5</v>
      </c>
      <c r="Y5497">
        <v>11.3</v>
      </c>
      <c r="Z5497">
        <v>8.4</v>
      </c>
      <c r="AA5497">
        <v>7</v>
      </c>
      <c r="AB5497">
        <v>8.1</v>
      </c>
      <c r="AC5497">
        <v>4.7</v>
      </c>
      <c r="AD5497">
        <v>13.1</v>
      </c>
    </row>
    <row r="5498" spans="1:30" x14ac:dyDescent="0.45">
      <c r="A5498" t="s">
        <v>355</v>
      </c>
      <c r="B5498">
        <v>40900</v>
      </c>
      <c r="C5498" t="s">
        <v>770</v>
      </c>
      <c r="E5498">
        <v>51</v>
      </c>
      <c r="F5498" t="s">
        <v>46</v>
      </c>
      <c r="H5498">
        <v>1</v>
      </c>
      <c r="I5498" t="s">
        <v>32</v>
      </c>
      <c r="J5498">
        <v>1</v>
      </c>
      <c r="K5498" t="s">
        <v>32</v>
      </c>
      <c r="L5498">
        <v>0</v>
      </c>
      <c r="M5498" t="s">
        <v>32</v>
      </c>
      <c r="N5498">
        <v>2012</v>
      </c>
      <c r="O5498">
        <v>2556</v>
      </c>
      <c r="P5498">
        <v>7724179</v>
      </c>
      <c r="Q5498">
        <v>397</v>
      </c>
      <c r="R5498">
        <v>7651663</v>
      </c>
      <c r="S5498">
        <v>21732</v>
      </c>
      <c r="T5498">
        <v>1507330</v>
      </c>
      <c r="U5498">
        <v>2159</v>
      </c>
      <c r="V5498">
        <v>72516</v>
      </c>
      <c r="W5498">
        <v>6.5</v>
      </c>
      <c r="X5498">
        <v>1.5</v>
      </c>
      <c r="Y5498">
        <v>12.2</v>
      </c>
      <c r="Z5498">
        <v>1.7</v>
      </c>
      <c r="AA5498">
        <v>1.6</v>
      </c>
      <c r="AB5498">
        <v>1.8</v>
      </c>
      <c r="AC5498">
        <v>7.3</v>
      </c>
      <c r="AD5498">
        <v>22.8</v>
      </c>
    </row>
    <row r="5499" spans="1:30" x14ac:dyDescent="0.45">
      <c r="A5499" t="s">
        <v>355</v>
      </c>
      <c r="B5499">
        <v>40900</v>
      </c>
      <c r="C5499" t="s">
        <v>770</v>
      </c>
      <c r="E5499">
        <v>52</v>
      </c>
      <c r="F5499" t="s">
        <v>47</v>
      </c>
      <c r="G5499" t="s">
        <v>48</v>
      </c>
      <c r="H5499">
        <v>1</v>
      </c>
      <c r="I5499" t="s">
        <v>32</v>
      </c>
      <c r="J5499">
        <v>1</v>
      </c>
      <c r="K5499" t="s">
        <v>32</v>
      </c>
      <c r="L5499">
        <v>0</v>
      </c>
      <c r="M5499" t="s">
        <v>32</v>
      </c>
      <c r="N5499">
        <v>2012</v>
      </c>
      <c r="O5499">
        <v>5956</v>
      </c>
      <c r="P5499">
        <v>19002948</v>
      </c>
      <c r="Q5499">
        <v>1541</v>
      </c>
      <c r="R5499">
        <v>18661710</v>
      </c>
      <c r="S5499">
        <v>38585</v>
      </c>
      <c r="T5499">
        <v>2757166</v>
      </c>
      <c r="U5499">
        <v>4415</v>
      </c>
      <c r="V5499">
        <v>341238</v>
      </c>
      <c r="W5499">
        <v>5.6</v>
      </c>
      <c r="X5499">
        <v>0.9</v>
      </c>
      <c r="Y5499">
        <v>10.8</v>
      </c>
      <c r="Z5499">
        <v>1</v>
      </c>
      <c r="AA5499">
        <v>2.8</v>
      </c>
      <c r="AB5499">
        <v>2.1</v>
      </c>
      <c r="AC5499">
        <v>7.1</v>
      </c>
      <c r="AD5499">
        <v>30.6</v>
      </c>
    </row>
    <row r="5500" spans="1:30" x14ac:dyDescent="0.45">
      <c r="A5500" t="s">
        <v>355</v>
      </c>
      <c r="B5500">
        <v>40900</v>
      </c>
      <c r="C5500" t="s">
        <v>770</v>
      </c>
      <c r="E5500">
        <v>53</v>
      </c>
      <c r="F5500" t="s">
        <v>49</v>
      </c>
      <c r="H5500">
        <v>1</v>
      </c>
      <c r="I5500" t="s">
        <v>32</v>
      </c>
      <c r="J5500">
        <v>1</v>
      </c>
      <c r="K5500" t="s">
        <v>32</v>
      </c>
      <c r="L5500">
        <v>0</v>
      </c>
      <c r="M5500" t="s">
        <v>32</v>
      </c>
      <c r="N5500">
        <v>2012</v>
      </c>
      <c r="O5500">
        <v>17087</v>
      </c>
      <c r="P5500">
        <v>4180153</v>
      </c>
      <c r="Q5500">
        <v>2110</v>
      </c>
      <c r="R5500">
        <v>2795944</v>
      </c>
      <c r="S5500">
        <v>16246</v>
      </c>
      <c r="T5500">
        <v>623434</v>
      </c>
      <c r="U5500">
        <v>14977</v>
      </c>
      <c r="V5500">
        <v>1384209</v>
      </c>
      <c r="W5500">
        <v>5.7</v>
      </c>
      <c r="X5500">
        <v>10</v>
      </c>
      <c r="Y5500">
        <v>12.3</v>
      </c>
      <c r="Z5500">
        <v>14.8</v>
      </c>
      <c r="AA5500">
        <v>20</v>
      </c>
      <c r="AB5500">
        <v>15.9</v>
      </c>
      <c r="AC5500">
        <v>5.5</v>
      </c>
      <c r="AD5500">
        <v>7.5</v>
      </c>
    </row>
    <row r="5501" spans="1:30" x14ac:dyDescent="0.45">
      <c r="A5501" t="s">
        <v>355</v>
      </c>
      <c r="B5501">
        <v>40900</v>
      </c>
      <c r="C5501" t="s">
        <v>770</v>
      </c>
      <c r="E5501">
        <v>54</v>
      </c>
      <c r="F5501" t="s">
        <v>50</v>
      </c>
      <c r="H5501">
        <v>1</v>
      </c>
      <c r="I5501" t="s">
        <v>32</v>
      </c>
      <c r="J5501">
        <v>1</v>
      </c>
      <c r="K5501" t="s">
        <v>32</v>
      </c>
      <c r="L5501">
        <v>0</v>
      </c>
      <c r="M5501" t="s">
        <v>32</v>
      </c>
      <c r="N5501">
        <v>2012</v>
      </c>
      <c r="O5501">
        <v>28876</v>
      </c>
      <c r="P5501">
        <v>11883066</v>
      </c>
      <c r="Q5501">
        <v>5844</v>
      </c>
      <c r="R5501">
        <v>10902396</v>
      </c>
      <c r="S5501">
        <v>52547</v>
      </c>
      <c r="T5501">
        <v>3716362</v>
      </c>
      <c r="U5501">
        <v>23032</v>
      </c>
      <c r="V5501">
        <v>980669</v>
      </c>
      <c r="W5501">
        <v>3</v>
      </c>
      <c r="X5501">
        <v>5</v>
      </c>
      <c r="Y5501">
        <v>5</v>
      </c>
      <c r="Z5501">
        <v>5.6</v>
      </c>
      <c r="AA5501">
        <v>7.4</v>
      </c>
      <c r="AB5501">
        <v>7.4</v>
      </c>
      <c r="AC5501">
        <v>2.7</v>
      </c>
      <c r="AD5501">
        <v>12.4</v>
      </c>
    </row>
    <row r="5502" spans="1:30" x14ac:dyDescent="0.45">
      <c r="A5502" t="s">
        <v>355</v>
      </c>
      <c r="B5502">
        <v>40900</v>
      </c>
      <c r="C5502" t="s">
        <v>770</v>
      </c>
      <c r="E5502">
        <v>55</v>
      </c>
      <c r="F5502" t="s">
        <v>59</v>
      </c>
      <c r="H5502">
        <v>1</v>
      </c>
      <c r="I5502" t="s">
        <v>32</v>
      </c>
      <c r="J5502">
        <v>1</v>
      </c>
      <c r="K5502" t="s">
        <v>32</v>
      </c>
      <c r="L5502">
        <v>0</v>
      </c>
      <c r="M5502" t="s">
        <v>32</v>
      </c>
      <c r="N5502">
        <v>2012</v>
      </c>
      <c r="O5502">
        <v>204</v>
      </c>
      <c r="P5502">
        <v>554208</v>
      </c>
      <c r="Q5502">
        <v>204</v>
      </c>
      <c r="R5502">
        <v>554208</v>
      </c>
      <c r="S5502">
        <v>11266</v>
      </c>
      <c r="T5502">
        <v>758028</v>
      </c>
      <c r="U5502">
        <v>0</v>
      </c>
      <c r="V5502">
        <v>0</v>
      </c>
      <c r="W5502">
        <v>16.2</v>
      </c>
      <c r="X5502">
        <v>2.5</v>
      </c>
      <c r="Y5502">
        <v>16.899999999999999</v>
      </c>
      <c r="Z5502">
        <v>2.6</v>
      </c>
      <c r="AA5502">
        <v>2.9</v>
      </c>
      <c r="AB5502">
        <v>2.9</v>
      </c>
      <c r="AC5502">
        <v>0</v>
      </c>
      <c r="AD5502">
        <v>0</v>
      </c>
    </row>
    <row r="5503" spans="1:30" x14ac:dyDescent="0.45">
      <c r="A5503" t="s">
        <v>355</v>
      </c>
      <c r="B5503">
        <v>40900</v>
      </c>
      <c r="C5503" t="s">
        <v>770</v>
      </c>
      <c r="E5503">
        <v>56</v>
      </c>
      <c r="F5503" t="s">
        <v>51</v>
      </c>
      <c r="H5503">
        <v>1</v>
      </c>
      <c r="I5503" t="s">
        <v>32</v>
      </c>
      <c r="J5503">
        <v>1</v>
      </c>
      <c r="K5503" t="s">
        <v>32</v>
      </c>
      <c r="L5503">
        <v>0</v>
      </c>
      <c r="M5503" t="s">
        <v>32</v>
      </c>
      <c r="N5503">
        <v>2012</v>
      </c>
      <c r="O5503">
        <v>13441</v>
      </c>
      <c r="P5503">
        <v>3196895</v>
      </c>
      <c r="Q5503">
        <v>2114</v>
      </c>
      <c r="R5503">
        <v>2902198</v>
      </c>
      <c r="S5503">
        <v>40141</v>
      </c>
      <c r="T5503">
        <v>1213735</v>
      </c>
      <c r="U5503">
        <v>11327</v>
      </c>
      <c r="V5503">
        <v>294697</v>
      </c>
      <c r="W5503">
        <v>3.5</v>
      </c>
      <c r="X5503">
        <v>8.9</v>
      </c>
      <c r="Y5503">
        <v>12</v>
      </c>
      <c r="Z5503">
        <v>9.8000000000000007</v>
      </c>
      <c r="AA5503">
        <v>7.4</v>
      </c>
      <c r="AB5503">
        <v>10.8</v>
      </c>
      <c r="AC5503">
        <v>3.3</v>
      </c>
      <c r="AD5503">
        <v>20.7</v>
      </c>
    </row>
    <row r="5504" spans="1:30" x14ac:dyDescent="0.45">
      <c r="A5504" t="s">
        <v>355</v>
      </c>
      <c r="B5504">
        <v>40900</v>
      </c>
      <c r="C5504" t="s">
        <v>770</v>
      </c>
      <c r="E5504">
        <v>61</v>
      </c>
      <c r="F5504" t="s">
        <v>52</v>
      </c>
      <c r="H5504">
        <v>1</v>
      </c>
      <c r="I5504" t="s">
        <v>32</v>
      </c>
      <c r="J5504">
        <v>1</v>
      </c>
      <c r="K5504" t="s">
        <v>32</v>
      </c>
      <c r="L5504">
        <v>0</v>
      </c>
      <c r="M5504" t="s">
        <v>32</v>
      </c>
      <c r="N5504">
        <v>2012</v>
      </c>
      <c r="O5504">
        <v>4207</v>
      </c>
      <c r="P5504">
        <v>1018966</v>
      </c>
      <c r="Q5504">
        <v>583</v>
      </c>
      <c r="R5504">
        <v>961100</v>
      </c>
      <c r="S5504">
        <v>14221</v>
      </c>
      <c r="T5504">
        <v>417883</v>
      </c>
      <c r="U5504">
        <v>3625</v>
      </c>
      <c r="V5504">
        <v>57867</v>
      </c>
      <c r="W5504">
        <v>5.5</v>
      </c>
      <c r="X5504">
        <v>8.6</v>
      </c>
      <c r="Y5504">
        <v>19.2</v>
      </c>
      <c r="Z5504">
        <v>9.4</v>
      </c>
      <c r="AA5504">
        <v>13</v>
      </c>
      <c r="AB5504">
        <v>9.5</v>
      </c>
      <c r="AC5504">
        <v>5.9</v>
      </c>
      <c r="AD5504">
        <v>9.3000000000000007</v>
      </c>
    </row>
    <row r="5505" spans="1:30" x14ac:dyDescent="0.45">
      <c r="A5505" t="s">
        <v>355</v>
      </c>
      <c r="B5505">
        <v>40900</v>
      </c>
      <c r="C5505" t="s">
        <v>770</v>
      </c>
      <c r="E5505">
        <v>62</v>
      </c>
      <c r="F5505" t="s">
        <v>53</v>
      </c>
      <c r="H5505">
        <v>1</v>
      </c>
      <c r="I5505" t="s">
        <v>32</v>
      </c>
      <c r="J5505">
        <v>1</v>
      </c>
      <c r="K5505" t="s">
        <v>32</v>
      </c>
      <c r="L5505">
        <v>0</v>
      </c>
      <c r="M5505" t="s">
        <v>32</v>
      </c>
      <c r="N5505">
        <v>2012</v>
      </c>
      <c r="O5505">
        <v>15978</v>
      </c>
      <c r="P5505">
        <v>15514509</v>
      </c>
      <c r="Q5505">
        <v>4163</v>
      </c>
      <c r="R5505">
        <v>15122103</v>
      </c>
      <c r="S5505">
        <v>95531</v>
      </c>
      <c r="T5505">
        <v>5533828</v>
      </c>
      <c r="U5505">
        <v>11816</v>
      </c>
      <c r="V5505">
        <v>392406</v>
      </c>
      <c r="W5505">
        <v>3.7</v>
      </c>
      <c r="X5505">
        <v>2.1</v>
      </c>
      <c r="Y5505">
        <v>6.7</v>
      </c>
      <c r="Z5505">
        <v>2.4</v>
      </c>
      <c r="AA5505">
        <v>3</v>
      </c>
      <c r="AB5505">
        <v>2.7</v>
      </c>
      <c r="AC5505">
        <v>4.3</v>
      </c>
      <c r="AD5505">
        <v>10.3</v>
      </c>
    </row>
    <row r="5506" spans="1:30" x14ac:dyDescent="0.45">
      <c r="A5506" t="s">
        <v>355</v>
      </c>
      <c r="B5506">
        <v>40900</v>
      </c>
      <c r="C5506" t="s">
        <v>770</v>
      </c>
      <c r="E5506">
        <v>71</v>
      </c>
      <c r="F5506" t="s">
        <v>54</v>
      </c>
      <c r="H5506">
        <v>1</v>
      </c>
      <c r="I5506" t="s">
        <v>32</v>
      </c>
      <c r="J5506">
        <v>1</v>
      </c>
      <c r="K5506" t="s">
        <v>32</v>
      </c>
      <c r="L5506">
        <v>0</v>
      </c>
      <c r="M5506" t="s">
        <v>32</v>
      </c>
      <c r="N5506">
        <v>2012</v>
      </c>
      <c r="O5506">
        <v>7403</v>
      </c>
      <c r="P5506">
        <v>1119455</v>
      </c>
      <c r="Q5506">
        <v>516</v>
      </c>
      <c r="R5506">
        <v>977642</v>
      </c>
      <c r="S5506">
        <v>14671</v>
      </c>
      <c r="T5506">
        <v>326371</v>
      </c>
      <c r="U5506">
        <v>6888</v>
      </c>
      <c r="V5506">
        <v>141813</v>
      </c>
      <c r="W5506">
        <v>4.3</v>
      </c>
      <c r="X5506">
        <v>13.4</v>
      </c>
      <c r="Y5506">
        <v>11.6</v>
      </c>
      <c r="Z5506">
        <v>15.7</v>
      </c>
      <c r="AA5506">
        <v>8</v>
      </c>
      <c r="AB5506">
        <v>21.9</v>
      </c>
      <c r="AC5506">
        <v>4.0999999999999996</v>
      </c>
      <c r="AD5506">
        <v>9</v>
      </c>
    </row>
    <row r="5507" spans="1:30" x14ac:dyDescent="0.45">
      <c r="A5507" t="s">
        <v>355</v>
      </c>
      <c r="B5507">
        <v>40900</v>
      </c>
      <c r="C5507" t="s">
        <v>770</v>
      </c>
      <c r="E5507">
        <v>72</v>
      </c>
      <c r="F5507" t="s">
        <v>55</v>
      </c>
      <c r="H5507">
        <v>1</v>
      </c>
      <c r="I5507" t="s">
        <v>32</v>
      </c>
      <c r="J5507">
        <v>1</v>
      </c>
      <c r="K5507" t="s">
        <v>32</v>
      </c>
      <c r="L5507">
        <v>0</v>
      </c>
      <c r="M5507" t="s">
        <v>32</v>
      </c>
      <c r="N5507">
        <v>2012</v>
      </c>
      <c r="O5507">
        <v>4668</v>
      </c>
      <c r="P5507">
        <v>3880377</v>
      </c>
      <c r="Q5507">
        <v>2952</v>
      </c>
      <c r="R5507">
        <v>3772537</v>
      </c>
      <c r="S5507">
        <v>70068</v>
      </c>
      <c r="T5507">
        <v>1095654</v>
      </c>
      <c r="U5507">
        <v>1715</v>
      </c>
      <c r="V5507">
        <v>107839</v>
      </c>
      <c r="W5507">
        <v>11.1</v>
      </c>
      <c r="X5507">
        <v>7.6</v>
      </c>
      <c r="Y5507">
        <v>13</v>
      </c>
      <c r="Z5507">
        <v>8</v>
      </c>
      <c r="AA5507">
        <v>9.9</v>
      </c>
      <c r="AB5507">
        <v>8.9</v>
      </c>
      <c r="AC5507">
        <v>14.6</v>
      </c>
      <c r="AD5507">
        <v>29.2</v>
      </c>
    </row>
    <row r="5508" spans="1:30" x14ac:dyDescent="0.45">
      <c r="A5508" t="s">
        <v>355</v>
      </c>
      <c r="B5508">
        <v>40900</v>
      </c>
      <c r="C5508" t="s">
        <v>770</v>
      </c>
      <c r="E5508">
        <v>81</v>
      </c>
      <c r="F5508" t="s">
        <v>56</v>
      </c>
      <c r="G5508" t="s">
        <v>57</v>
      </c>
      <c r="H5508">
        <v>1</v>
      </c>
      <c r="I5508" t="s">
        <v>32</v>
      </c>
      <c r="J5508">
        <v>1</v>
      </c>
      <c r="K5508" t="s">
        <v>32</v>
      </c>
      <c r="L5508">
        <v>0</v>
      </c>
      <c r="M5508" t="s">
        <v>32</v>
      </c>
      <c r="N5508">
        <v>2012</v>
      </c>
      <c r="O5508">
        <v>22124</v>
      </c>
      <c r="P5508">
        <v>2146292</v>
      </c>
      <c r="Q5508">
        <v>2388</v>
      </c>
      <c r="R5508">
        <v>1641100</v>
      </c>
      <c r="S5508">
        <v>16452</v>
      </c>
      <c r="T5508">
        <v>448212</v>
      </c>
      <c r="U5508">
        <v>19736</v>
      </c>
      <c r="V5508">
        <v>505193</v>
      </c>
      <c r="W5508">
        <v>3.9</v>
      </c>
      <c r="X5508">
        <v>8.8000000000000007</v>
      </c>
      <c r="Y5508">
        <v>10.5</v>
      </c>
      <c r="Z5508">
        <v>11.7</v>
      </c>
      <c r="AA5508">
        <v>13.2</v>
      </c>
      <c r="AB5508">
        <v>12.7</v>
      </c>
      <c r="AC5508">
        <v>3.8</v>
      </c>
      <c r="AD5508">
        <v>6.2</v>
      </c>
    </row>
    <row r="5509" spans="1:30" x14ac:dyDescent="0.45">
      <c r="A5509" t="s">
        <v>355</v>
      </c>
      <c r="B5509">
        <v>40900</v>
      </c>
      <c r="C5509" t="s">
        <v>770</v>
      </c>
      <c r="E5509">
        <v>99</v>
      </c>
      <c r="F5509" t="s">
        <v>76</v>
      </c>
      <c r="H5509">
        <v>1</v>
      </c>
      <c r="I5509" t="s">
        <v>32</v>
      </c>
      <c r="J5509">
        <v>1</v>
      </c>
      <c r="K5509" t="s">
        <v>32</v>
      </c>
      <c r="L5509">
        <v>0</v>
      </c>
      <c r="M5509" t="s">
        <v>32</v>
      </c>
      <c r="N5509">
        <v>2012</v>
      </c>
      <c r="O5509">
        <v>45</v>
      </c>
      <c r="P5509">
        <v>1812</v>
      </c>
      <c r="Q5509">
        <v>25</v>
      </c>
      <c r="R5509">
        <v>1455</v>
      </c>
      <c r="S5509">
        <v>5</v>
      </c>
      <c r="T5509">
        <v>283</v>
      </c>
      <c r="U5509">
        <v>20</v>
      </c>
      <c r="W5509">
        <v>55.4</v>
      </c>
      <c r="X5509">
        <v>35.4</v>
      </c>
      <c r="Y5509">
        <v>25.6</v>
      </c>
      <c r="Z5509">
        <v>37.9</v>
      </c>
      <c r="AA5509">
        <v>70.8</v>
      </c>
      <c r="AB5509">
        <v>37.700000000000003</v>
      </c>
      <c r="AC5509">
        <v>118.4</v>
      </c>
    </row>
    <row r="5510" spans="1:30" x14ac:dyDescent="0.45">
      <c r="A5510" t="s">
        <v>356</v>
      </c>
      <c r="B5510">
        <v>40980</v>
      </c>
      <c r="C5510" t="s">
        <v>771</v>
      </c>
      <c r="E5510">
        <v>0</v>
      </c>
      <c r="F5510" t="s">
        <v>31</v>
      </c>
      <c r="H5510">
        <v>1</v>
      </c>
      <c r="I5510" t="s">
        <v>32</v>
      </c>
      <c r="J5510">
        <v>1</v>
      </c>
      <c r="K5510" t="s">
        <v>32</v>
      </c>
      <c r="L5510">
        <v>0</v>
      </c>
      <c r="M5510" t="s">
        <v>32</v>
      </c>
      <c r="N5510">
        <v>2012</v>
      </c>
      <c r="O5510">
        <v>15312</v>
      </c>
      <c r="P5510">
        <v>14433579</v>
      </c>
      <c r="Q5510">
        <v>3529</v>
      </c>
      <c r="R5510">
        <v>14067822</v>
      </c>
      <c r="S5510">
        <v>70597</v>
      </c>
      <c r="T5510">
        <v>2597416</v>
      </c>
      <c r="U5510">
        <v>11782</v>
      </c>
      <c r="V5510">
        <v>365757</v>
      </c>
      <c r="W5510">
        <v>4.7</v>
      </c>
      <c r="X5510">
        <v>3.8</v>
      </c>
      <c r="Y5510">
        <v>7</v>
      </c>
      <c r="Z5510">
        <v>4</v>
      </c>
      <c r="AA5510">
        <v>4.5999999999999996</v>
      </c>
      <c r="AB5510">
        <v>3.4</v>
      </c>
      <c r="AC5510">
        <v>5.5</v>
      </c>
      <c r="AD5510">
        <v>15.3</v>
      </c>
    </row>
    <row r="5511" spans="1:30" x14ac:dyDescent="0.45">
      <c r="A5511" t="s">
        <v>356</v>
      </c>
      <c r="B5511">
        <v>40980</v>
      </c>
      <c r="C5511" t="s">
        <v>771</v>
      </c>
      <c r="E5511">
        <v>11</v>
      </c>
      <c r="F5511" t="s">
        <v>33</v>
      </c>
      <c r="G5511" t="s">
        <v>34</v>
      </c>
      <c r="H5511">
        <v>1</v>
      </c>
      <c r="I5511" t="s">
        <v>32</v>
      </c>
      <c r="J5511">
        <v>1</v>
      </c>
      <c r="K5511" t="s">
        <v>32</v>
      </c>
      <c r="L5511">
        <v>0</v>
      </c>
      <c r="M5511" t="s">
        <v>32</v>
      </c>
      <c r="N5511">
        <v>2012</v>
      </c>
      <c r="O5511">
        <v>79</v>
      </c>
      <c r="Q5511">
        <v>0</v>
      </c>
      <c r="U5511">
        <v>79</v>
      </c>
      <c r="W5511">
        <v>41.8</v>
      </c>
      <c r="Y5511">
        <v>0</v>
      </c>
      <c r="AC5511">
        <v>39.9</v>
      </c>
    </row>
    <row r="5512" spans="1:30" x14ac:dyDescent="0.45">
      <c r="A5512" t="s">
        <v>356</v>
      </c>
      <c r="B5512">
        <v>40980</v>
      </c>
      <c r="C5512" t="s">
        <v>771</v>
      </c>
      <c r="E5512">
        <v>21</v>
      </c>
      <c r="F5512" t="s">
        <v>35</v>
      </c>
      <c r="H5512">
        <v>1</v>
      </c>
      <c r="I5512" t="s">
        <v>32</v>
      </c>
      <c r="J5512">
        <v>1</v>
      </c>
      <c r="K5512" t="s">
        <v>32</v>
      </c>
      <c r="L5512">
        <v>0</v>
      </c>
      <c r="M5512" t="s">
        <v>32</v>
      </c>
      <c r="N5512">
        <v>2012</v>
      </c>
      <c r="O5512">
        <v>31</v>
      </c>
      <c r="Q5512">
        <v>1</v>
      </c>
      <c r="U5512">
        <v>30</v>
      </c>
      <c r="W5512">
        <v>93.5</v>
      </c>
      <c r="Y5512">
        <v>0</v>
      </c>
      <c r="AC5512">
        <v>92</v>
      </c>
    </row>
    <row r="5513" spans="1:30" x14ac:dyDescent="0.45">
      <c r="A5513" t="s">
        <v>356</v>
      </c>
      <c r="B5513">
        <v>40980</v>
      </c>
      <c r="C5513" t="s">
        <v>771</v>
      </c>
      <c r="E5513">
        <v>23</v>
      </c>
      <c r="F5513" t="s">
        <v>37</v>
      </c>
      <c r="H5513">
        <v>1</v>
      </c>
      <c r="I5513" t="s">
        <v>32</v>
      </c>
      <c r="J5513">
        <v>1</v>
      </c>
      <c r="K5513" t="s">
        <v>32</v>
      </c>
      <c r="L5513">
        <v>0</v>
      </c>
      <c r="M5513" t="s">
        <v>32</v>
      </c>
      <c r="N5513">
        <v>2012</v>
      </c>
      <c r="O5513">
        <v>1441</v>
      </c>
      <c r="P5513">
        <v>582799</v>
      </c>
      <c r="Q5513">
        <v>374</v>
      </c>
      <c r="R5513">
        <v>542263</v>
      </c>
      <c r="S5513">
        <v>2332</v>
      </c>
      <c r="T5513">
        <v>101740</v>
      </c>
      <c r="U5513">
        <v>1067</v>
      </c>
      <c r="V5513">
        <v>40536</v>
      </c>
      <c r="W5513">
        <v>10.5</v>
      </c>
      <c r="X5513">
        <v>24.2</v>
      </c>
      <c r="Y5513">
        <v>17.399999999999999</v>
      </c>
      <c r="Z5513">
        <v>27.5</v>
      </c>
      <c r="AA5513">
        <v>35.4</v>
      </c>
      <c r="AB5513">
        <v>33.5</v>
      </c>
      <c r="AC5513">
        <v>13.3</v>
      </c>
      <c r="AD5513">
        <v>27.6</v>
      </c>
    </row>
    <row r="5514" spans="1:30" x14ac:dyDescent="0.45">
      <c r="A5514" t="s">
        <v>356</v>
      </c>
      <c r="B5514">
        <v>40980</v>
      </c>
      <c r="C5514" t="s">
        <v>771</v>
      </c>
      <c r="E5514" t="s">
        <v>38</v>
      </c>
      <c r="F5514" t="s">
        <v>39</v>
      </c>
      <c r="H5514">
        <v>1</v>
      </c>
      <c r="I5514" t="s">
        <v>32</v>
      </c>
      <c r="J5514">
        <v>1</v>
      </c>
      <c r="K5514" t="s">
        <v>32</v>
      </c>
      <c r="L5514">
        <v>0</v>
      </c>
      <c r="M5514" t="s">
        <v>32</v>
      </c>
      <c r="N5514">
        <v>2012</v>
      </c>
      <c r="O5514">
        <v>412</v>
      </c>
      <c r="P5514">
        <v>4478622</v>
      </c>
      <c r="Q5514">
        <v>227</v>
      </c>
      <c r="R5514">
        <v>4474049</v>
      </c>
      <c r="S5514">
        <v>11954</v>
      </c>
      <c r="T5514">
        <v>680733</v>
      </c>
      <c r="U5514">
        <v>185</v>
      </c>
      <c r="V5514">
        <v>4574</v>
      </c>
      <c r="W5514">
        <v>21</v>
      </c>
      <c r="X5514">
        <v>4.4000000000000004</v>
      </c>
      <c r="Y5514">
        <v>18.399999999999999</v>
      </c>
      <c r="Z5514">
        <v>4.5999999999999996</v>
      </c>
      <c r="AA5514">
        <v>11.5</v>
      </c>
      <c r="AB5514">
        <v>8.6999999999999993</v>
      </c>
      <c r="AC5514">
        <v>30.7</v>
      </c>
      <c r="AD5514">
        <v>18.3</v>
      </c>
    </row>
    <row r="5515" spans="1:30" x14ac:dyDescent="0.45">
      <c r="A5515" t="s">
        <v>356</v>
      </c>
      <c r="B5515">
        <v>40980</v>
      </c>
      <c r="C5515" t="s">
        <v>771</v>
      </c>
      <c r="E5515">
        <v>42</v>
      </c>
      <c r="F5515" t="s">
        <v>40</v>
      </c>
      <c r="H5515">
        <v>1</v>
      </c>
      <c r="I5515" t="s">
        <v>32</v>
      </c>
      <c r="J5515">
        <v>1</v>
      </c>
      <c r="K5515" t="s">
        <v>32</v>
      </c>
      <c r="L5515">
        <v>0</v>
      </c>
      <c r="M5515" t="s">
        <v>32</v>
      </c>
      <c r="N5515">
        <v>2012</v>
      </c>
      <c r="O5515">
        <v>284</v>
      </c>
      <c r="P5515">
        <v>1593100</v>
      </c>
      <c r="Q5515">
        <v>192</v>
      </c>
      <c r="R5515">
        <v>1590775</v>
      </c>
      <c r="S5515">
        <v>1894</v>
      </c>
      <c r="T5515">
        <v>99739</v>
      </c>
      <c r="U5515">
        <v>92</v>
      </c>
      <c r="V5515">
        <v>2325</v>
      </c>
      <c r="W5515">
        <v>19.899999999999999</v>
      </c>
      <c r="X5515">
        <v>34.200000000000003</v>
      </c>
      <c r="Y5515">
        <v>24.4</v>
      </c>
      <c r="Z5515">
        <v>35.700000000000003</v>
      </c>
      <c r="AA5515">
        <v>18.5</v>
      </c>
      <c r="AB5515">
        <v>25.3</v>
      </c>
      <c r="AC5515">
        <v>29.6</v>
      </c>
      <c r="AD5515">
        <v>46.9</v>
      </c>
    </row>
    <row r="5516" spans="1:30" x14ac:dyDescent="0.45">
      <c r="A5516" t="s">
        <v>356</v>
      </c>
      <c r="B5516">
        <v>40980</v>
      </c>
      <c r="C5516" t="s">
        <v>771</v>
      </c>
      <c r="E5516" t="s">
        <v>41</v>
      </c>
      <c r="F5516" t="s">
        <v>42</v>
      </c>
      <c r="H5516">
        <v>1</v>
      </c>
      <c r="I5516" t="s">
        <v>32</v>
      </c>
      <c r="J5516">
        <v>1</v>
      </c>
      <c r="K5516" t="s">
        <v>32</v>
      </c>
      <c r="L5516">
        <v>0</v>
      </c>
      <c r="M5516" t="s">
        <v>32</v>
      </c>
      <c r="N5516">
        <v>2012</v>
      </c>
      <c r="O5516">
        <v>1923</v>
      </c>
      <c r="P5516">
        <v>2589720</v>
      </c>
      <c r="Q5516">
        <v>657</v>
      </c>
      <c r="R5516">
        <v>2553726</v>
      </c>
      <c r="S5516">
        <v>11321</v>
      </c>
      <c r="T5516">
        <v>233272</v>
      </c>
      <c r="U5516">
        <v>1266</v>
      </c>
      <c r="V5516">
        <v>35995</v>
      </c>
      <c r="W5516">
        <v>13.7</v>
      </c>
      <c r="X5516">
        <v>6.2</v>
      </c>
      <c r="Y5516">
        <v>15.4</v>
      </c>
      <c r="Z5516">
        <v>6.5</v>
      </c>
      <c r="AA5516">
        <v>6</v>
      </c>
      <c r="AB5516">
        <v>7.4</v>
      </c>
      <c r="AC5516">
        <v>16.5</v>
      </c>
      <c r="AD5516">
        <v>21.5</v>
      </c>
    </row>
    <row r="5517" spans="1:30" x14ac:dyDescent="0.45">
      <c r="A5517" t="s">
        <v>356</v>
      </c>
      <c r="B5517">
        <v>40980</v>
      </c>
      <c r="C5517" t="s">
        <v>771</v>
      </c>
      <c r="E5517" t="s">
        <v>43</v>
      </c>
      <c r="F5517" t="s">
        <v>44</v>
      </c>
      <c r="G5517" t="s">
        <v>45</v>
      </c>
      <c r="H5517">
        <v>1</v>
      </c>
      <c r="I5517" t="s">
        <v>32</v>
      </c>
      <c r="J5517">
        <v>1</v>
      </c>
      <c r="K5517" t="s">
        <v>32</v>
      </c>
      <c r="L5517">
        <v>0</v>
      </c>
      <c r="M5517" t="s">
        <v>32</v>
      </c>
      <c r="N5517">
        <v>2012</v>
      </c>
      <c r="O5517">
        <v>481</v>
      </c>
      <c r="P5517">
        <v>289442</v>
      </c>
      <c r="Q5517">
        <v>94</v>
      </c>
      <c r="R5517">
        <v>276422</v>
      </c>
      <c r="S5517">
        <v>1879</v>
      </c>
      <c r="T5517">
        <v>77406</v>
      </c>
      <c r="U5517">
        <v>388</v>
      </c>
      <c r="V5517">
        <v>13020</v>
      </c>
      <c r="W5517">
        <v>16.600000000000001</v>
      </c>
      <c r="X5517">
        <v>15.9</v>
      </c>
      <c r="Y5517">
        <v>42.5</v>
      </c>
      <c r="Z5517">
        <v>17.8</v>
      </c>
      <c r="AA5517">
        <v>22.9</v>
      </c>
      <c r="AB5517">
        <v>19.3</v>
      </c>
      <c r="AC5517">
        <v>19</v>
      </c>
      <c r="AD5517">
        <v>30.9</v>
      </c>
    </row>
    <row r="5518" spans="1:30" x14ac:dyDescent="0.45">
      <c r="A5518" t="s">
        <v>356</v>
      </c>
      <c r="B5518">
        <v>40980</v>
      </c>
      <c r="C5518" t="s">
        <v>771</v>
      </c>
      <c r="E5518">
        <v>51</v>
      </c>
      <c r="F5518" t="s">
        <v>46</v>
      </c>
      <c r="H5518">
        <v>1</v>
      </c>
      <c r="I5518" t="s">
        <v>32</v>
      </c>
      <c r="J5518">
        <v>1</v>
      </c>
      <c r="K5518" t="s">
        <v>32</v>
      </c>
      <c r="L5518">
        <v>0</v>
      </c>
      <c r="M5518" t="s">
        <v>32</v>
      </c>
      <c r="N5518">
        <v>2012</v>
      </c>
      <c r="O5518">
        <v>140</v>
      </c>
      <c r="P5518">
        <v>410204</v>
      </c>
      <c r="Q5518">
        <v>31</v>
      </c>
      <c r="R5518">
        <v>408668</v>
      </c>
      <c r="S5518">
        <v>1584</v>
      </c>
      <c r="T5518">
        <v>80749</v>
      </c>
      <c r="U5518">
        <v>109</v>
      </c>
      <c r="V5518">
        <v>1536</v>
      </c>
      <c r="W5518">
        <v>43</v>
      </c>
      <c r="X5518">
        <v>2.8</v>
      </c>
      <c r="Y5518">
        <v>24.3</v>
      </c>
      <c r="Z5518">
        <v>2.9</v>
      </c>
      <c r="AA5518">
        <v>5</v>
      </c>
      <c r="AB5518">
        <v>4.2</v>
      </c>
      <c r="AC5518">
        <v>53.8</v>
      </c>
      <c r="AD5518">
        <v>18</v>
      </c>
    </row>
    <row r="5519" spans="1:30" x14ac:dyDescent="0.45">
      <c r="A5519" t="s">
        <v>356</v>
      </c>
      <c r="B5519">
        <v>40980</v>
      </c>
      <c r="C5519" t="s">
        <v>771</v>
      </c>
      <c r="E5519">
        <v>52</v>
      </c>
      <c r="F5519" t="s">
        <v>47</v>
      </c>
      <c r="G5519" t="s">
        <v>48</v>
      </c>
      <c r="H5519">
        <v>1</v>
      </c>
      <c r="I5519" t="s">
        <v>32</v>
      </c>
      <c r="J5519">
        <v>1</v>
      </c>
      <c r="K5519" t="s">
        <v>32</v>
      </c>
      <c r="L5519">
        <v>0</v>
      </c>
      <c r="M5519" t="s">
        <v>32</v>
      </c>
      <c r="N5519">
        <v>2012</v>
      </c>
      <c r="O5519">
        <v>489</v>
      </c>
      <c r="P5519">
        <v>1109091</v>
      </c>
      <c r="Q5519">
        <v>161</v>
      </c>
      <c r="R5519">
        <v>1098078</v>
      </c>
      <c r="S5519">
        <v>3055</v>
      </c>
      <c r="T5519">
        <v>147125</v>
      </c>
      <c r="U5519">
        <v>328</v>
      </c>
      <c r="V5519">
        <v>11012</v>
      </c>
      <c r="W5519">
        <v>24</v>
      </c>
      <c r="X5519">
        <v>10.4</v>
      </c>
      <c r="Y5519">
        <v>21.9</v>
      </c>
      <c r="Z5519">
        <v>10.7</v>
      </c>
      <c r="AA5519">
        <v>18.2</v>
      </c>
      <c r="AB5519">
        <v>16.7</v>
      </c>
      <c r="AC5519">
        <v>30.6</v>
      </c>
      <c r="AD5519">
        <v>46.9</v>
      </c>
    </row>
    <row r="5520" spans="1:30" x14ac:dyDescent="0.45">
      <c r="A5520" t="s">
        <v>356</v>
      </c>
      <c r="B5520">
        <v>40980</v>
      </c>
      <c r="C5520" t="s">
        <v>771</v>
      </c>
      <c r="E5520">
        <v>53</v>
      </c>
      <c r="F5520" t="s">
        <v>49</v>
      </c>
      <c r="H5520">
        <v>1</v>
      </c>
      <c r="I5520" t="s">
        <v>32</v>
      </c>
      <c r="J5520">
        <v>1</v>
      </c>
      <c r="K5520" t="s">
        <v>32</v>
      </c>
      <c r="L5520">
        <v>0</v>
      </c>
      <c r="M5520" t="s">
        <v>32</v>
      </c>
      <c r="N5520">
        <v>2012</v>
      </c>
      <c r="O5520">
        <v>1551</v>
      </c>
      <c r="P5520">
        <v>248996</v>
      </c>
      <c r="Q5520">
        <v>162</v>
      </c>
      <c r="R5520">
        <v>134943</v>
      </c>
      <c r="S5520">
        <v>774</v>
      </c>
      <c r="T5520">
        <v>20115</v>
      </c>
      <c r="U5520">
        <v>1388</v>
      </c>
      <c r="V5520">
        <v>114053</v>
      </c>
      <c r="W5520">
        <v>24.2</v>
      </c>
      <c r="X5520">
        <v>23.9</v>
      </c>
      <c r="Y5520">
        <v>42.2</v>
      </c>
      <c r="Z5520">
        <v>36.1</v>
      </c>
      <c r="AA5520">
        <v>36.299999999999997</v>
      </c>
      <c r="AB5520">
        <v>33.5</v>
      </c>
      <c r="AC5520">
        <v>25.5</v>
      </c>
      <c r="AD5520">
        <v>39.700000000000003</v>
      </c>
    </row>
    <row r="5521" spans="1:30" x14ac:dyDescent="0.45">
      <c r="A5521" t="s">
        <v>356</v>
      </c>
      <c r="B5521">
        <v>40980</v>
      </c>
      <c r="C5521" t="s">
        <v>771</v>
      </c>
      <c r="E5521">
        <v>54</v>
      </c>
      <c r="F5521" t="s">
        <v>50</v>
      </c>
      <c r="H5521">
        <v>1</v>
      </c>
      <c r="I5521" t="s">
        <v>32</v>
      </c>
      <c r="J5521">
        <v>1</v>
      </c>
      <c r="K5521" t="s">
        <v>32</v>
      </c>
      <c r="L5521">
        <v>0</v>
      </c>
      <c r="M5521" t="s">
        <v>32</v>
      </c>
      <c r="N5521">
        <v>2012</v>
      </c>
      <c r="O5521">
        <v>1376</v>
      </c>
      <c r="P5521">
        <v>269253</v>
      </c>
      <c r="Q5521">
        <v>318</v>
      </c>
      <c r="R5521">
        <v>245763</v>
      </c>
      <c r="S5521">
        <v>2023</v>
      </c>
      <c r="T5521">
        <v>88287</v>
      </c>
      <c r="U5521">
        <v>1059</v>
      </c>
      <c r="V5521">
        <v>23489</v>
      </c>
      <c r="W5521">
        <v>20.100000000000001</v>
      </c>
      <c r="X5521">
        <v>11.6</v>
      </c>
      <c r="Y5521">
        <v>24.8</v>
      </c>
      <c r="Z5521">
        <v>10.9</v>
      </c>
      <c r="AA5521">
        <v>20.7</v>
      </c>
      <c r="AB5521">
        <v>13.5</v>
      </c>
      <c r="AC5521">
        <v>22.1</v>
      </c>
      <c r="AD5521">
        <v>33.700000000000003</v>
      </c>
    </row>
    <row r="5522" spans="1:30" x14ac:dyDescent="0.45">
      <c r="A5522" t="s">
        <v>356</v>
      </c>
      <c r="B5522">
        <v>40980</v>
      </c>
      <c r="C5522" t="s">
        <v>771</v>
      </c>
      <c r="E5522">
        <v>55</v>
      </c>
      <c r="F5522" t="s">
        <v>59</v>
      </c>
      <c r="H5522">
        <v>1</v>
      </c>
      <c r="I5522" t="s">
        <v>32</v>
      </c>
      <c r="J5522">
        <v>1</v>
      </c>
      <c r="K5522" t="s">
        <v>32</v>
      </c>
      <c r="L5522">
        <v>0</v>
      </c>
      <c r="M5522" t="s">
        <v>32</v>
      </c>
      <c r="N5522">
        <v>2012</v>
      </c>
      <c r="O5522">
        <v>27</v>
      </c>
      <c r="P5522">
        <v>59040</v>
      </c>
      <c r="Q5522">
        <v>27</v>
      </c>
      <c r="R5522">
        <v>59040</v>
      </c>
      <c r="S5522">
        <v>904</v>
      </c>
      <c r="T5522">
        <v>56842</v>
      </c>
      <c r="U5522">
        <v>0</v>
      </c>
      <c r="V5522">
        <v>0</v>
      </c>
      <c r="W5522">
        <v>19.2</v>
      </c>
      <c r="X5522">
        <v>28.9</v>
      </c>
      <c r="Y5522">
        <v>20</v>
      </c>
      <c r="Z5522">
        <v>30.1</v>
      </c>
      <c r="AA5522">
        <v>22.8</v>
      </c>
      <c r="AB5522">
        <v>16</v>
      </c>
      <c r="AC5522">
        <v>0</v>
      </c>
      <c r="AD5522">
        <v>0</v>
      </c>
    </row>
    <row r="5523" spans="1:30" x14ac:dyDescent="0.45">
      <c r="A5523" t="s">
        <v>356</v>
      </c>
      <c r="B5523">
        <v>40980</v>
      </c>
      <c r="C5523" t="s">
        <v>771</v>
      </c>
      <c r="E5523">
        <v>56</v>
      </c>
      <c r="F5523" t="s">
        <v>51</v>
      </c>
      <c r="H5523">
        <v>1</v>
      </c>
      <c r="I5523" t="s">
        <v>32</v>
      </c>
      <c r="J5523">
        <v>1</v>
      </c>
      <c r="K5523" t="s">
        <v>32</v>
      </c>
      <c r="L5523">
        <v>0</v>
      </c>
      <c r="M5523" t="s">
        <v>32</v>
      </c>
      <c r="N5523">
        <v>2012</v>
      </c>
      <c r="O5523">
        <v>1075</v>
      </c>
      <c r="P5523">
        <v>538788</v>
      </c>
      <c r="Q5523">
        <v>170</v>
      </c>
      <c r="R5523">
        <v>506524</v>
      </c>
      <c r="S5523">
        <v>5879</v>
      </c>
      <c r="T5523">
        <v>184988</v>
      </c>
      <c r="U5523">
        <v>905</v>
      </c>
      <c r="V5523">
        <v>32264</v>
      </c>
      <c r="W5523">
        <v>17.399999999999999</v>
      </c>
      <c r="X5523">
        <v>37.700000000000003</v>
      </c>
      <c r="Y5523">
        <v>35.9</v>
      </c>
      <c r="Z5523">
        <v>41.5</v>
      </c>
      <c r="AA5523">
        <v>23.1</v>
      </c>
      <c r="AB5523">
        <v>23</v>
      </c>
      <c r="AC5523">
        <v>15.2</v>
      </c>
      <c r="AD5523">
        <v>12.1</v>
      </c>
    </row>
    <row r="5524" spans="1:30" x14ac:dyDescent="0.45">
      <c r="A5524" t="s">
        <v>356</v>
      </c>
      <c r="B5524">
        <v>40980</v>
      </c>
      <c r="C5524" t="s">
        <v>771</v>
      </c>
      <c r="E5524">
        <v>61</v>
      </c>
      <c r="F5524" t="s">
        <v>52</v>
      </c>
      <c r="H5524">
        <v>1</v>
      </c>
      <c r="I5524" t="s">
        <v>32</v>
      </c>
      <c r="J5524">
        <v>1</v>
      </c>
      <c r="K5524" t="s">
        <v>32</v>
      </c>
      <c r="L5524">
        <v>0</v>
      </c>
      <c r="M5524" t="s">
        <v>32</v>
      </c>
      <c r="N5524">
        <v>2012</v>
      </c>
      <c r="O5524">
        <v>304</v>
      </c>
      <c r="P5524">
        <v>30736</v>
      </c>
      <c r="Q5524">
        <v>50</v>
      </c>
      <c r="R5524">
        <v>26580</v>
      </c>
      <c r="S5524">
        <v>571</v>
      </c>
      <c r="T5524">
        <v>11196</v>
      </c>
      <c r="U5524">
        <v>255</v>
      </c>
      <c r="V5524">
        <v>4156</v>
      </c>
      <c r="W5524">
        <v>25.5</v>
      </c>
      <c r="X5524">
        <v>10.5</v>
      </c>
      <c r="Y5524">
        <v>48.8</v>
      </c>
      <c r="Z5524">
        <v>8.1</v>
      </c>
      <c r="AA5524">
        <v>16.399999999999999</v>
      </c>
      <c r="AB5524">
        <v>8.8000000000000007</v>
      </c>
      <c r="AC5524">
        <v>29.3</v>
      </c>
      <c r="AD5524">
        <v>48.7</v>
      </c>
    </row>
    <row r="5525" spans="1:30" x14ac:dyDescent="0.45">
      <c r="A5525" t="s">
        <v>356</v>
      </c>
      <c r="B5525">
        <v>40980</v>
      </c>
      <c r="C5525" t="s">
        <v>771</v>
      </c>
      <c r="E5525">
        <v>62</v>
      </c>
      <c r="F5525" t="s">
        <v>53</v>
      </c>
      <c r="H5525">
        <v>1</v>
      </c>
      <c r="I5525" t="s">
        <v>32</v>
      </c>
      <c r="J5525">
        <v>1</v>
      </c>
      <c r="K5525" t="s">
        <v>32</v>
      </c>
      <c r="L5525">
        <v>0</v>
      </c>
      <c r="M5525" t="s">
        <v>32</v>
      </c>
      <c r="N5525">
        <v>2012</v>
      </c>
      <c r="O5525">
        <v>2188</v>
      </c>
      <c r="P5525">
        <v>1584294</v>
      </c>
      <c r="Q5525">
        <v>519</v>
      </c>
      <c r="R5525">
        <v>1550272</v>
      </c>
      <c r="S5525">
        <v>16474</v>
      </c>
      <c r="T5525">
        <v>641715</v>
      </c>
      <c r="U5525">
        <v>1669</v>
      </c>
      <c r="V5525">
        <v>34021</v>
      </c>
      <c r="W5525">
        <v>6.2</v>
      </c>
      <c r="X5525">
        <v>7.3</v>
      </c>
      <c r="Y5525">
        <v>17.5</v>
      </c>
      <c r="Z5525">
        <v>7.8</v>
      </c>
      <c r="AA5525">
        <v>10.8</v>
      </c>
      <c r="AB5525">
        <v>9.6999999999999993</v>
      </c>
      <c r="AC5525">
        <v>6.5</v>
      </c>
      <c r="AD5525">
        <v>24</v>
      </c>
    </row>
    <row r="5526" spans="1:30" x14ac:dyDescent="0.45">
      <c r="A5526" t="s">
        <v>356</v>
      </c>
      <c r="B5526">
        <v>40980</v>
      </c>
      <c r="C5526" t="s">
        <v>771</v>
      </c>
      <c r="E5526">
        <v>71</v>
      </c>
      <c r="F5526" t="s">
        <v>54</v>
      </c>
      <c r="H5526">
        <v>1</v>
      </c>
      <c r="I5526" t="s">
        <v>32</v>
      </c>
      <c r="J5526">
        <v>1</v>
      </c>
      <c r="K5526" t="s">
        <v>32</v>
      </c>
      <c r="L5526">
        <v>0</v>
      </c>
      <c r="M5526" t="s">
        <v>32</v>
      </c>
      <c r="N5526">
        <v>2012</v>
      </c>
      <c r="O5526">
        <v>608</v>
      </c>
      <c r="P5526">
        <v>35278</v>
      </c>
      <c r="Q5526">
        <v>65</v>
      </c>
      <c r="R5526">
        <v>27745</v>
      </c>
      <c r="S5526">
        <v>443</v>
      </c>
      <c r="T5526">
        <v>10640</v>
      </c>
      <c r="U5526">
        <v>543</v>
      </c>
      <c r="V5526">
        <v>7534</v>
      </c>
      <c r="W5526">
        <v>12.4</v>
      </c>
      <c r="X5526">
        <v>28.1</v>
      </c>
      <c r="Y5526">
        <v>42.9</v>
      </c>
      <c r="Z5526">
        <v>37.700000000000003</v>
      </c>
      <c r="AA5526">
        <v>11.9</v>
      </c>
      <c r="AB5526">
        <v>38.1</v>
      </c>
      <c r="AC5526">
        <v>15</v>
      </c>
      <c r="AD5526">
        <v>47.4</v>
      </c>
    </row>
    <row r="5527" spans="1:30" x14ac:dyDescent="0.45">
      <c r="A5527" t="s">
        <v>356</v>
      </c>
      <c r="B5527">
        <v>40980</v>
      </c>
      <c r="C5527" t="s">
        <v>771</v>
      </c>
      <c r="E5527">
        <v>72</v>
      </c>
      <c r="F5527" t="s">
        <v>55</v>
      </c>
      <c r="H5527">
        <v>1</v>
      </c>
      <c r="I5527" t="s">
        <v>32</v>
      </c>
      <c r="J5527">
        <v>1</v>
      </c>
      <c r="K5527" t="s">
        <v>32</v>
      </c>
      <c r="L5527">
        <v>0</v>
      </c>
      <c r="M5527" t="s">
        <v>32</v>
      </c>
      <c r="N5527">
        <v>2012</v>
      </c>
      <c r="O5527">
        <v>440</v>
      </c>
      <c r="P5527">
        <v>359583</v>
      </c>
      <c r="Q5527">
        <v>318</v>
      </c>
      <c r="R5527">
        <v>353308</v>
      </c>
      <c r="S5527">
        <v>7520</v>
      </c>
      <c r="T5527">
        <v>100808</v>
      </c>
      <c r="U5527">
        <v>122</v>
      </c>
      <c r="V5527">
        <v>6275</v>
      </c>
      <c r="W5527">
        <v>22.3</v>
      </c>
      <c r="X5527">
        <v>12</v>
      </c>
      <c r="Y5527">
        <v>25.8</v>
      </c>
      <c r="Z5527">
        <v>12.4</v>
      </c>
      <c r="AA5527">
        <v>14.9</v>
      </c>
      <c r="AB5527">
        <v>20.3</v>
      </c>
      <c r="AC5527">
        <v>34.700000000000003</v>
      </c>
      <c r="AD5527">
        <v>22.6</v>
      </c>
    </row>
    <row r="5528" spans="1:30" x14ac:dyDescent="0.45">
      <c r="A5528" t="s">
        <v>356</v>
      </c>
      <c r="B5528">
        <v>40980</v>
      </c>
      <c r="C5528" t="s">
        <v>771</v>
      </c>
      <c r="E5528">
        <v>81</v>
      </c>
      <c r="F5528" t="s">
        <v>56</v>
      </c>
      <c r="G5528" t="s">
        <v>57</v>
      </c>
      <c r="H5528">
        <v>1</v>
      </c>
      <c r="I5528" t="s">
        <v>32</v>
      </c>
      <c r="J5528">
        <v>1</v>
      </c>
      <c r="K5528" t="s">
        <v>32</v>
      </c>
      <c r="L5528">
        <v>0</v>
      </c>
      <c r="M5528" t="s">
        <v>32</v>
      </c>
      <c r="N5528">
        <v>2012</v>
      </c>
      <c r="O5528">
        <v>2517</v>
      </c>
      <c r="P5528">
        <v>132486</v>
      </c>
      <c r="Q5528">
        <v>221</v>
      </c>
      <c r="R5528">
        <v>100072</v>
      </c>
      <c r="S5528">
        <v>1569</v>
      </c>
      <c r="T5528">
        <v>29846</v>
      </c>
      <c r="U5528">
        <v>2296</v>
      </c>
      <c r="V5528">
        <v>32415</v>
      </c>
      <c r="W5528">
        <v>8.4</v>
      </c>
      <c r="X5528">
        <v>31.3</v>
      </c>
      <c r="Y5528">
        <v>35.799999999999997</v>
      </c>
      <c r="Z5528">
        <v>44.4</v>
      </c>
      <c r="AA5528">
        <v>37</v>
      </c>
      <c r="AB5528">
        <v>47.8</v>
      </c>
      <c r="AC5528">
        <v>9</v>
      </c>
      <c r="AD5528">
        <v>13.4</v>
      </c>
    </row>
    <row r="5529" spans="1:30" x14ac:dyDescent="0.45">
      <c r="A5529" t="s">
        <v>357</v>
      </c>
      <c r="B5529">
        <v>41060</v>
      </c>
      <c r="C5529" t="s">
        <v>802</v>
      </c>
      <c r="E5529">
        <v>0</v>
      </c>
      <c r="F5529" t="s">
        <v>31</v>
      </c>
      <c r="H5529">
        <v>1</v>
      </c>
      <c r="I5529" t="s">
        <v>32</v>
      </c>
      <c r="J5529">
        <v>1</v>
      </c>
      <c r="K5529" t="s">
        <v>32</v>
      </c>
      <c r="L5529">
        <v>0</v>
      </c>
      <c r="M5529" t="s">
        <v>32</v>
      </c>
      <c r="N5529">
        <v>2012</v>
      </c>
      <c r="O5529">
        <v>17529</v>
      </c>
      <c r="P5529">
        <v>18650001</v>
      </c>
      <c r="Q5529">
        <v>4228</v>
      </c>
      <c r="R5529">
        <v>17955559</v>
      </c>
      <c r="S5529">
        <v>84667</v>
      </c>
      <c r="T5529">
        <v>3097292</v>
      </c>
      <c r="U5529">
        <v>13301</v>
      </c>
      <c r="V5529">
        <v>694442</v>
      </c>
      <c r="W5529">
        <v>3.6</v>
      </c>
      <c r="X5529">
        <v>3.2</v>
      </c>
      <c r="Y5529">
        <v>9</v>
      </c>
      <c r="Z5529">
        <v>3.4</v>
      </c>
      <c r="AA5529">
        <v>6.3</v>
      </c>
      <c r="AB5529">
        <v>5.2</v>
      </c>
      <c r="AC5529">
        <v>3.6</v>
      </c>
      <c r="AD5529">
        <v>12.8</v>
      </c>
    </row>
    <row r="5530" spans="1:30" x14ac:dyDescent="0.45">
      <c r="A5530" t="s">
        <v>357</v>
      </c>
      <c r="B5530">
        <v>41060</v>
      </c>
      <c r="C5530" t="s">
        <v>802</v>
      </c>
      <c r="E5530">
        <v>11</v>
      </c>
      <c r="F5530" t="s">
        <v>33</v>
      </c>
      <c r="G5530" t="s">
        <v>34</v>
      </c>
      <c r="H5530">
        <v>1</v>
      </c>
      <c r="I5530" t="s">
        <v>32</v>
      </c>
      <c r="J5530">
        <v>1</v>
      </c>
      <c r="K5530" t="s">
        <v>32</v>
      </c>
      <c r="L5530">
        <v>0</v>
      </c>
      <c r="M5530" t="s">
        <v>32</v>
      </c>
      <c r="N5530">
        <v>2012</v>
      </c>
      <c r="O5530">
        <v>223</v>
      </c>
      <c r="Q5530">
        <v>16</v>
      </c>
      <c r="U5530">
        <v>207</v>
      </c>
      <c r="W5530">
        <v>42</v>
      </c>
      <c r="Y5530">
        <v>120.5</v>
      </c>
      <c r="AC5530">
        <v>36.1</v>
      </c>
    </row>
    <row r="5531" spans="1:30" x14ac:dyDescent="0.45">
      <c r="A5531" t="s">
        <v>357</v>
      </c>
      <c r="B5531">
        <v>41060</v>
      </c>
      <c r="C5531" t="s">
        <v>802</v>
      </c>
      <c r="E5531">
        <v>21</v>
      </c>
      <c r="F5531" t="s">
        <v>35</v>
      </c>
      <c r="H5531">
        <v>1</v>
      </c>
      <c r="I5531" t="s">
        <v>32</v>
      </c>
      <c r="J5531">
        <v>1</v>
      </c>
      <c r="K5531" t="s">
        <v>32</v>
      </c>
      <c r="L5531">
        <v>0</v>
      </c>
      <c r="M5531" t="s">
        <v>32</v>
      </c>
      <c r="N5531">
        <v>2012</v>
      </c>
      <c r="O5531">
        <v>27</v>
      </c>
      <c r="P5531">
        <v>20683</v>
      </c>
      <c r="Q5531">
        <v>2</v>
      </c>
      <c r="U5531">
        <v>25</v>
      </c>
      <c r="V5531">
        <v>272</v>
      </c>
      <c r="W5531">
        <v>76.900000000000006</v>
      </c>
      <c r="X5531">
        <v>7.5</v>
      </c>
      <c r="Y5531">
        <v>0</v>
      </c>
      <c r="AC5531">
        <v>79.3</v>
      </c>
      <c r="AD5531">
        <v>47.6</v>
      </c>
    </row>
    <row r="5532" spans="1:30" x14ac:dyDescent="0.45">
      <c r="A5532" t="s">
        <v>357</v>
      </c>
      <c r="B5532">
        <v>41060</v>
      </c>
      <c r="C5532" t="s">
        <v>802</v>
      </c>
      <c r="E5532">
        <v>23</v>
      </c>
      <c r="F5532" t="s">
        <v>37</v>
      </c>
      <c r="H5532">
        <v>1</v>
      </c>
      <c r="I5532" t="s">
        <v>32</v>
      </c>
      <c r="J5532">
        <v>1</v>
      </c>
      <c r="K5532" t="s">
        <v>32</v>
      </c>
      <c r="L5532">
        <v>0</v>
      </c>
      <c r="M5532" t="s">
        <v>32</v>
      </c>
      <c r="N5532">
        <v>2012</v>
      </c>
      <c r="O5532">
        <v>2056</v>
      </c>
      <c r="P5532">
        <v>2609446</v>
      </c>
      <c r="Q5532">
        <v>732</v>
      </c>
      <c r="R5532">
        <v>2532307</v>
      </c>
      <c r="S5532">
        <v>7051</v>
      </c>
      <c r="T5532">
        <v>401472</v>
      </c>
      <c r="U5532">
        <v>1324</v>
      </c>
      <c r="V5532">
        <v>77139</v>
      </c>
      <c r="W5532">
        <v>17</v>
      </c>
      <c r="X5532">
        <v>14</v>
      </c>
      <c r="Y5532">
        <v>26.2</v>
      </c>
      <c r="Z5532">
        <v>15.2</v>
      </c>
      <c r="AA5532">
        <v>28.2</v>
      </c>
      <c r="AB5532">
        <v>24.9</v>
      </c>
      <c r="AC5532">
        <v>20.6</v>
      </c>
      <c r="AD5532">
        <v>31.2</v>
      </c>
    </row>
    <row r="5533" spans="1:30" x14ac:dyDescent="0.45">
      <c r="A5533" t="s">
        <v>357</v>
      </c>
      <c r="B5533">
        <v>41060</v>
      </c>
      <c r="C5533" t="s">
        <v>802</v>
      </c>
      <c r="E5533" t="s">
        <v>38</v>
      </c>
      <c r="F5533" t="s">
        <v>39</v>
      </c>
      <c r="H5533">
        <v>1</v>
      </c>
      <c r="I5533" t="s">
        <v>32</v>
      </c>
      <c r="J5533">
        <v>1</v>
      </c>
      <c r="K5533" t="s">
        <v>32</v>
      </c>
      <c r="L5533">
        <v>0</v>
      </c>
      <c r="M5533" t="s">
        <v>32</v>
      </c>
      <c r="N5533">
        <v>2012</v>
      </c>
      <c r="O5533">
        <v>441</v>
      </c>
      <c r="P5533">
        <v>3930700</v>
      </c>
      <c r="Q5533">
        <v>208</v>
      </c>
      <c r="R5533">
        <v>3916356</v>
      </c>
      <c r="S5533">
        <v>13643</v>
      </c>
      <c r="T5533">
        <v>565512</v>
      </c>
      <c r="U5533">
        <v>233</v>
      </c>
      <c r="V5533">
        <v>14344</v>
      </c>
      <c r="W5533">
        <v>36.799999999999997</v>
      </c>
      <c r="X5533">
        <v>3.4</v>
      </c>
      <c r="Y5533">
        <v>9.1999999999999993</v>
      </c>
      <c r="Z5533">
        <v>3.5</v>
      </c>
      <c r="AA5533">
        <v>6.4</v>
      </c>
      <c r="AB5533">
        <v>4.4000000000000004</v>
      </c>
      <c r="AC5533">
        <v>60.6</v>
      </c>
      <c r="AD5533">
        <v>47.7</v>
      </c>
    </row>
    <row r="5534" spans="1:30" x14ac:dyDescent="0.45">
      <c r="A5534" t="s">
        <v>357</v>
      </c>
      <c r="B5534">
        <v>41060</v>
      </c>
      <c r="C5534" t="s">
        <v>802</v>
      </c>
      <c r="E5534">
        <v>42</v>
      </c>
      <c r="F5534" t="s">
        <v>40</v>
      </c>
      <c r="H5534">
        <v>1</v>
      </c>
      <c r="I5534" t="s">
        <v>32</v>
      </c>
      <c r="J5534">
        <v>1</v>
      </c>
      <c r="K5534" t="s">
        <v>32</v>
      </c>
      <c r="L5534">
        <v>0</v>
      </c>
      <c r="M5534" t="s">
        <v>32</v>
      </c>
      <c r="N5534">
        <v>2012</v>
      </c>
      <c r="O5534">
        <v>465</v>
      </c>
      <c r="P5534">
        <v>2796343</v>
      </c>
      <c r="Q5534">
        <v>204</v>
      </c>
      <c r="R5534">
        <v>2763086</v>
      </c>
      <c r="S5534">
        <v>4394</v>
      </c>
      <c r="T5534">
        <v>198606</v>
      </c>
      <c r="U5534">
        <v>260</v>
      </c>
      <c r="W5534">
        <v>18.7</v>
      </c>
      <c r="X5534">
        <v>14.2</v>
      </c>
      <c r="Y5534">
        <v>25.5</v>
      </c>
      <c r="Z5534">
        <v>15.1</v>
      </c>
      <c r="AA5534">
        <v>17.399999999999999</v>
      </c>
      <c r="AB5534">
        <v>14.7</v>
      </c>
      <c r="AC5534">
        <v>27.1</v>
      </c>
    </row>
    <row r="5535" spans="1:30" x14ac:dyDescent="0.45">
      <c r="A5535" t="s">
        <v>357</v>
      </c>
      <c r="B5535">
        <v>41060</v>
      </c>
      <c r="C5535" t="s">
        <v>802</v>
      </c>
      <c r="E5535" t="s">
        <v>41</v>
      </c>
      <c r="F5535" t="s">
        <v>42</v>
      </c>
      <c r="H5535">
        <v>1</v>
      </c>
      <c r="I5535" t="s">
        <v>32</v>
      </c>
      <c r="J5535">
        <v>1</v>
      </c>
      <c r="K5535" t="s">
        <v>32</v>
      </c>
      <c r="L5535">
        <v>0</v>
      </c>
      <c r="M5535" t="s">
        <v>32</v>
      </c>
      <c r="N5535">
        <v>2012</v>
      </c>
      <c r="O5535">
        <v>2178</v>
      </c>
      <c r="P5535">
        <v>3154486</v>
      </c>
      <c r="Q5535">
        <v>611</v>
      </c>
      <c r="R5535">
        <v>3094476</v>
      </c>
      <c r="S5535">
        <v>12840</v>
      </c>
      <c r="T5535">
        <v>284617</v>
      </c>
      <c r="U5535">
        <v>1567</v>
      </c>
      <c r="V5535">
        <v>60009</v>
      </c>
      <c r="W5535">
        <v>8.1</v>
      </c>
      <c r="X5535">
        <v>6.1</v>
      </c>
      <c r="Y5535">
        <v>11.2</v>
      </c>
      <c r="Z5535">
        <v>6.4</v>
      </c>
      <c r="AA5535">
        <v>9.4</v>
      </c>
      <c r="AB5535">
        <v>9</v>
      </c>
      <c r="AC5535">
        <v>10</v>
      </c>
      <c r="AD5535">
        <v>32</v>
      </c>
    </row>
    <row r="5536" spans="1:30" x14ac:dyDescent="0.45">
      <c r="A5536" t="s">
        <v>357</v>
      </c>
      <c r="B5536">
        <v>41060</v>
      </c>
      <c r="C5536" t="s">
        <v>802</v>
      </c>
      <c r="E5536" t="s">
        <v>43</v>
      </c>
      <c r="F5536" t="s">
        <v>44</v>
      </c>
      <c r="G5536" t="s">
        <v>45</v>
      </c>
      <c r="H5536">
        <v>1</v>
      </c>
      <c r="I5536" t="s">
        <v>32</v>
      </c>
      <c r="J5536">
        <v>1</v>
      </c>
      <c r="K5536" t="s">
        <v>32</v>
      </c>
      <c r="L5536">
        <v>0</v>
      </c>
      <c r="M5536" t="s">
        <v>32</v>
      </c>
      <c r="N5536">
        <v>2012</v>
      </c>
      <c r="O5536">
        <v>1036</v>
      </c>
      <c r="P5536">
        <v>1124584</v>
      </c>
      <c r="Q5536">
        <v>168</v>
      </c>
      <c r="R5536">
        <v>1057174</v>
      </c>
      <c r="S5536">
        <v>3242</v>
      </c>
      <c r="T5536">
        <v>132954</v>
      </c>
      <c r="U5536">
        <v>868</v>
      </c>
      <c r="V5536">
        <v>67410</v>
      </c>
      <c r="W5536">
        <v>18.399999999999999</v>
      </c>
      <c r="X5536">
        <v>10.7</v>
      </c>
      <c r="Y5536">
        <v>34.9</v>
      </c>
      <c r="Z5536">
        <v>10.9</v>
      </c>
      <c r="AA5536">
        <v>8.8000000000000007</v>
      </c>
      <c r="AB5536">
        <v>8.1999999999999993</v>
      </c>
      <c r="AC5536">
        <v>18</v>
      </c>
      <c r="AD5536">
        <v>33</v>
      </c>
    </row>
    <row r="5537" spans="1:30" x14ac:dyDescent="0.45">
      <c r="A5537" t="s">
        <v>357</v>
      </c>
      <c r="B5537">
        <v>41060</v>
      </c>
      <c r="C5537" t="s">
        <v>802</v>
      </c>
      <c r="E5537">
        <v>51</v>
      </c>
      <c r="F5537" t="s">
        <v>46</v>
      </c>
      <c r="H5537">
        <v>1</v>
      </c>
      <c r="I5537" t="s">
        <v>32</v>
      </c>
      <c r="J5537">
        <v>1</v>
      </c>
      <c r="K5537" t="s">
        <v>32</v>
      </c>
      <c r="L5537">
        <v>0</v>
      </c>
      <c r="M5537" t="s">
        <v>32</v>
      </c>
      <c r="N5537">
        <v>2012</v>
      </c>
      <c r="O5537">
        <v>256</v>
      </c>
      <c r="P5537">
        <v>359021</v>
      </c>
      <c r="Q5537">
        <v>75</v>
      </c>
      <c r="R5537">
        <v>354393</v>
      </c>
      <c r="S5537">
        <v>1709</v>
      </c>
      <c r="T5537">
        <v>85898</v>
      </c>
      <c r="U5537">
        <v>181</v>
      </c>
      <c r="V5537">
        <v>4629</v>
      </c>
      <c r="W5537">
        <v>36.9</v>
      </c>
      <c r="X5537">
        <v>2.1</v>
      </c>
      <c r="Y5537">
        <v>24.8</v>
      </c>
      <c r="Z5537">
        <v>2.2999999999999998</v>
      </c>
      <c r="AA5537">
        <v>6.5</v>
      </c>
      <c r="AB5537">
        <v>2.8</v>
      </c>
      <c r="AC5537">
        <v>48.8</v>
      </c>
      <c r="AD5537">
        <v>34.200000000000003</v>
      </c>
    </row>
    <row r="5538" spans="1:30" x14ac:dyDescent="0.45">
      <c r="A5538" t="s">
        <v>357</v>
      </c>
      <c r="B5538">
        <v>41060</v>
      </c>
      <c r="C5538" t="s">
        <v>802</v>
      </c>
      <c r="E5538">
        <v>52</v>
      </c>
      <c r="F5538" t="s">
        <v>47</v>
      </c>
      <c r="G5538" t="s">
        <v>48</v>
      </c>
      <c r="H5538">
        <v>1</v>
      </c>
      <c r="I5538" t="s">
        <v>32</v>
      </c>
      <c r="J5538">
        <v>1</v>
      </c>
      <c r="K5538" t="s">
        <v>32</v>
      </c>
      <c r="L5538">
        <v>0</v>
      </c>
      <c r="M5538" t="s">
        <v>32</v>
      </c>
      <c r="N5538">
        <v>2012</v>
      </c>
      <c r="O5538">
        <v>734</v>
      </c>
      <c r="P5538">
        <v>955857</v>
      </c>
      <c r="Q5538">
        <v>267</v>
      </c>
      <c r="R5538">
        <v>934767</v>
      </c>
      <c r="S5538">
        <v>3496</v>
      </c>
      <c r="T5538">
        <v>178275</v>
      </c>
      <c r="U5538">
        <v>467</v>
      </c>
      <c r="V5538">
        <v>21091</v>
      </c>
      <c r="W5538">
        <v>17.2</v>
      </c>
      <c r="X5538">
        <v>9.4</v>
      </c>
      <c r="Y5538">
        <v>22.4</v>
      </c>
      <c r="Z5538">
        <v>10.1</v>
      </c>
      <c r="AA5538">
        <v>18</v>
      </c>
      <c r="AB5538">
        <v>14.7</v>
      </c>
      <c r="AC5538">
        <v>25.3</v>
      </c>
      <c r="AD5538">
        <v>30.1</v>
      </c>
    </row>
    <row r="5539" spans="1:30" x14ac:dyDescent="0.45">
      <c r="A5539" t="s">
        <v>357</v>
      </c>
      <c r="B5539">
        <v>41060</v>
      </c>
      <c r="C5539" t="s">
        <v>802</v>
      </c>
      <c r="E5539">
        <v>53</v>
      </c>
      <c r="F5539" t="s">
        <v>49</v>
      </c>
      <c r="H5539">
        <v>1</v>
      </c>
      <c r="I5539" t="s">
        <v>32</v>
      </c>
      <c r="J5539">
        <v>1</v>
      </c>
      <c r="K5539" t="s">
        <v>32</v>
      </c>
      <c r="L5539">
        <v>0</v>
      </c>
      <c r="M5539" t="s">
        <v>32</v>
      </c>
      <c r="N5539">
        <v>2012</v>
      </c>
      <c r="O5539">
        <v>2186</v>
      </c>
      <c r="P5539">
        <v>425331</v>
      </c>
      <c r="Q5539">
        <v>242</v>
      </c>
      <c r="R5539">
        <v>155034</v>
      </c>
      <c r="S5539">
        <v>781</v>
      </c>
      <c r="T5539">
        <v>26186</v>
      </c>
      <c r="U5539">
        <v>1944</v>
      </c>
      <c r="V5539">
        <v>270297</v>
      </c>
      <c r="W5539">
        <v>13.1</v>
      </c>
      <c r="X5539">
        <v>23.1</v>
      </c>
      <c r="Y5539">
        <v>25.4</v>
      </c>
      <c r="Z5539">
        <v>16.899999999999999</v>
      </c>
      <c r="AA5539">
        <v>17.399999999999999</v>
      </c>
      <c r="AB5539">
        <v>20</v>
      </c>
      <c r="AC5539">
        <v>15.1</v>
      </c>
      <c r="AD5539">
        <v>34.6</v>
      </c>
    </row>
    <row r="5540" spans="1:30" x14ac:dyDescent="0.45">
      <c r="A5540" t="s">
        <v>357</v>
      </c>
      <c r="B5540">
        <v>41060</v>
      </c>
      <c r="C5540" t="s">
        <v>802</v>
      </c>
      <c r="E5540">
        <v>54</v>
      </c>
      <c r="F5540" t="s">
        <v>50</v>
      </c>
      <c r="H5540">
        <v>1</v>
      </c>
      <c r="I5540" t="s">
        <v>32</v>
      </c>
      <c r="J5540">
        <v>1</v>
      </c>
      <c r="K5540" t="s">
        <v>32</v>
      </c>
      <c r="L5540">
        <v>0</v>
      </c>
      <c r="M5540" t="s">
        <v>32</v>
      </c>
      <c r="N5540">
        <v>2012</v>
      </c>
      <c r="O5540">
        <v>1767</v>
      </c>
      <c r="P5540">
        <v>357099</v>
      </c>
      <c r="Q5540">
        <v>334</v>
      </c>
      <c r="R5540">
        <v>326473</v>
      </c>
      <c r="S5540">
        <v>2519</v>
      </c>
      <c r="T5540">
        <v>121499</v>
      </c>
      <c r="U5540">
        <v>1434</v>
      </c>
      <c r="V5540">
        <v>30627</v>
      </c>
      <c r="W5540">
        <v>10.9</v>
      </c>
      <c r="X5540">
        <v>12.3</v>
      </c>
      <c r="Y5540">
        <v>19.600000000000001</v>
      </c>
      <c r="Z5540">
        <v>14.5</v>
      </c>
      <c r="AA5540">
        <v>19.899999999999999</v>
      </c>
      <c r="AB5540">
        <v>18.3</v>
      </c>
      <c r="AC5540">
        <v>11.8</v>
      </c>
      <c r="AD5540">
        <v>14.8</v>
      </c>
    </row>
    <row r="5541" spans="1:30" x14ac:dyDescent="0.45">
      <c r="A5541" t="s">
        <v>357</v>
      </c>
      <c r="B5541">
        <v>41060</v>
      </c>
      <c r="C5541" t="s">
        <v>802</v>
      </c>
      <c r="E5541">
        <v>56</v>
      </c>
      <c r="F5541" t="s">
        <v>51</v>
      </c>
      <c r="H5541">
        <v>1</v>
      </c>
      <c r="I5541" t="s">
        <v>32</v>
      </c>
      <c r="J5541">
        <v>1</v>
      </c>
      <c r="K5541" t="s">
        <v>32</v>
      </c>
      <c r="L5541">
        <v>0</v>
      </c>
      <c r="M5541" t="s">
        <v>32</v>
      </c>
      <c r="N5541">
        <v>2012</v>
      </c>
      <c r="O5541">
        <v>923</v>
      </c>
      <c r="P5541">
        <v>361213</v>
      </c>
      <c r="Q5541">
        <v>276</v>
      </c>
      <c r="R5541">
        <v>350792</v>
      </c>
      <c r="S5541">
        <v>4004</v>
      </c>
      <c r="T5541">
        <v>122290</v>
      </c>
      <c r="U5541">
        <v>647</v>
      </c>
      <c r="V5541">
        <v>10421</v>
      </c>
      <c r="W5541">
        <v>20.100000000000001</v>
      </c>
      <c r="X5541">
        <v>5.6</v>
      </c>
      <c r="Y5541">
        <v>30.1</v>
      </c>
      <c r="Z5541">
        <v>6</v>
      </c>
      <c r="AA5541">
        <v>4.8</v>
      </c>
      <c r="AB5541">
        <v>3.8</v>
      </c>
      <c r="AC5541">
        <v>22.2</v>
      </c>
      <c r="AD5541">
        <v>31.5</v>
      </c>
    </row>
    <row r="5542" spans="1:30" x14ac:dyDescent="0.45">
      <c r="A5542" t="s">
        <v>357</v>
      </c>
      <c r="B5542">
        <v>41060</v>
      </c>
      <c r="C5542" t="s">
        <v>802</v>
      </c>
      <c r="E5542">
        <v>61</v>
      </c>
      <c r="F5542" t="s">
        <v>52</v>
      </c>
      <c r="H5542">
        <v>1</v>
      </c>
      <c r="I5542" t="s">
        <v>32</v>
      </c>
      <c r="J5542">
        <v>1</v>
      </c>
      <c r="K5542" t="s">
        <v>32</v>
      </c>
      <c r="L5542">
        <v>0</v>
      </c>
      <c r="M5542" t="s">
        <v>32</v>
      </c>
      <c r="N5542">
        <v>2012</v>
      </c>
      <c r="O5542">
        <v>296</v>
      </c>
      <c r="P5542">
        <v>168129</v>
      </c>
      <c r="Q5542">
        <v>35</v>
      </c>
      <c r="R5542">
        <v>166260</v>
      </c>
      <c r="S5542">
        <v>2990</v>
      </c>
      <c r="T5542">
        <v>77819</v>
      </c>
      <c r="U5542">
        <v>260</v>
      </c>
      <c r="V5542">
        <v>1870</v>
      </c>
      <c r="W5542">
        <v>24.6</v>
      </c>
      <c r="X5542">
        <v>6.3</v>
      </c>
      <c r="Y5542">
        <v>20.8</v>
      </c>
      <c r="Z5542">
        <v>6.7</v>
      </c>
      <c r="AA5542">
        <v>9.5</v>
      </c>
      <c r="AB5542">
        <v>6.7</v>
      </c>
      <c r="AC5542">
        <v>25.3</v>
      </c>
      <c r="AD5542">
        <v>26.9</v>
      </c>
    </row>
    <row r="5543" spans="1:30" x14ac:dyDescent="0.45">
      <c r="A5543" t="s">
        <v>357</v>
      </c>
      <c r="B5543">
        <v>41060</v>
      </c>
      <c r="C5543" t="s">
        <v>802</v>
      </c>
      <c r="E5543">
        <v>62</v>
      </c>
      <c r="F5543" t="s">
        <v>53</v>
      </c>
      <c r="H5543">
        <v>1</v>
      </c>
      <c r="I5543" t="s">
        <v>32</v>
      </c>
      <c r="J5543">
        <v>1</v>
      </c>
      <c r="K5543" t="s">
        <v>32</v>
      </c>
      <c r="L5543">
        <v>0</v>
      </c>
      <c r="M5543" t="s">
        <v>32</v>
      </c>
      <c r="N5543">
        <v>2012</v>
      </c>
      <c r="O5543">
        <v>1717</v>
      </c>
      <c r="P5543">
        <v>1543941</v>
      </c>
      <c r="Q5543">
        <v>381</v>
      </c>
      <c r="R5543">
        <v>1499388</v>
      </c>
      <c r="S5543">
        <v>17044</v>
      </c>
      <c r="T5543">
        <v>678725</v>
      </c>
      <c r="U5543">
        <v>1336</v>
      </c>
      <c r="V5543">
        <v>44553</v>
      </c>
      <c r="W5543">
        <v>13.8</v>
      </c>
      <c r="X5543">
        <v>10.7</v>
      </c>
      <c r="Y5543">
        <v>25.4</v>
      </c>
      <c r="Z5543">
        <v>11.5</v>
      </c>
      <c r="AA5543">
        <v>12.4</v>
      </c>
      <c r="AB5543">
        <v>8.3000000000000007</v>
      </c>
      <c r="AC5543">
        <v>14.9</v>
      </c>
      <c r="AD5543">
        <v>17.2</v>
      </c>
    </row>
    <row r="5544" spans="1:30" x14ac:dyDescent="0.45">
      <c r="A5544" t="s">
        <v>357</v>
      </c>
      <c r="B5544">
        <v>41060</v>
      </c>
      <c r="C5544" t="s">
        <v>802</v>
      </c>
      <c r="E5544">
        <v>71</v>
      </c>
      <c r="F5544" t="s">
        <v>54</v>
      </c>
      <c r="H5544">
        <v>1</v>
      </c>
      <c r="I5544" t="s">
        <v>32</v>
      </c>
      <c r="J5544">
        <v>1</v>
      </c>
      <c r="K5544" t="s">
        <v>32</v>
      </c>
      <c r="L5544">
        <v>0</v>
      </c>
      <c r="M5544" t="s">
        <v>32</v>
      </c>
      <c r="N5544">
        <v>2012</v>
      </c>
      <c r="O5544">
        <v>909</v>
      </c>
      <c r="P5544">
        <v>52678</v>
      </c>
      <c r="Q5544">
        <v>81</v>
      </c>
      <c r="R5544">
        <v>37852</v>
      </c>
      <c r="S5544">
        <v>870</v>
      </c>
      <c r="T5544">
        <v>9155</v>
      </c>
      <c r="U5544">
        <v>827</v>
      </c>
      <c r="V5544">
        <v>14826</v>
      </c>
      <c r="W5544">
        <v>14.5</v>
      </c>
      <c r="X5544">
        <v>12.8</v>
      </c>
      <c r="Y5544">
        <v>34.799999999999997</v>
      </c>
      <c r="Z5544">
        <v>15.2</v>
      </c>
      <c r="AA5544">
        <v>29.6</v>
      </c>
      <c r="AB5544">
        <v>16.7</v>
      </c>
      <c r="AC5544">
        <v>14.1</v>
      </c>
      <c r="AD5544">
        <v>18.7</v>
      </c>
    </row>
    <row r="5545" spans="1:30" x14ac:dyDescent="0.45">
      <c r="A5545" t="s">
        <v>357</v>
      </c>
      <c r="B5545">
        <v>41060</v>
      </c>
      <c r="C5545" t="s">
        <v>802</v>
      </c>
      <c r="E5545">
        <v>72</v>
      </c>
      <c r="F5545" t="s">
        <v>55</v>
      </c>
      <c r="H5545">
        <v>1</v>
      </c>
      <c r="I5545" t="s">
        <v>32</v>
      </c>
      <c r="J5545">
        <v>1</v>
      </c>
      <c r="K5545" t="s">
        <v>32</v>
      </c>
      <c r="L5545">
        <v>0</v>
      </c>
      <c r="M5545" t="s">
        <v>32</v>
      </c>
      <c r="N5545">
        <v>2012</v>
      </c>
      <c r="O5545">
        <v>461</v>
      </c>
      <c r="P5545">
        <v>309653</v>
      </c>
      <c r="Q5545">
        <v>373</v>
      </c>
      <c r="R5545">
        <v>307577</v>
      </c>
      <c r="S5545">
        <v>7220</v>
      </c>
      <c r="T5545">
        <v>81270</v>
      </c>
      <c r="U5545">
        <v>88</v>
      </c>
      <c r="V5545">
        <v>2075</v>
      </c>
      <c r="W5545">
        <v>20.7</v>
      </c>
      <c r="X5545">
        <v>13.2</v>
      </c>
      <c r="Y5545">
        <v>20.9</v>
      </c>
      <c r="Z5545">
        <v>13.8</v>
      </c>
      <c r="AA5545">
        <v>18</v>
      </c>
      <c r="AB5545">
        <v>16.5</v>
      </c>
      <c r="AC5545">
        <v>39.200000000000003</v>
      </c>
      <c r="AD5545">
        <v>32.200000000000003</v>
      </c>
    </row>
    <row r="5546" spans="1:30" x14ac:dyDescent="0.45">
      <c r="A5546" t="s">
        <v>357</v>
      </c>
      <c r="B5546">
        <v>41060</v>
      </c>
      <c r="C5546" t="s">
        <v>802</v>
      </c>
      <c r="E5546">
        <v>81</v>
      </c>
      <c r="F5546" t="s">
        <v>56</v>
      </c>
      <c r="G5546" t="s">
        <v>57</v>
      </c>
      <c r="H5546">
        <v>1</v>
      </c>
      <c r="I5546" t="s">
        <v>32</v>
      </c>
      <c r="J5546">
        <v>1</v>
      </c>
      <c r="K5546" t="s">
        <v>32</v>
      </c>
      <c r="L5546">
        <v>0</v>
      </c>
      <c r="M5546" t="s">
        <v>32</v>
      </c>
      <c r="N5546">
        <v>2012</v>
      </c>
      <c r="O5546">
        <v>1894</v>
      </c>
      <c r="P5546">
        <v>174618</v>
      </c>
      <c r="Q5546">
        <v>261</v>
      </c>
      <c r="R5546">
        <v>138585</v>
      </c>
      <c r="S5546">
        <v>1443</v>
      </c>
      <c r="T5546">
        <v>40143</v>
      </c>
      <c r="U5546">
        <v>1633</v>
      </c>
      <c r="V5546">
        <v>36033</v>
      </c>
      <c r="W5546">
        <v>6.5</v>
      </c>
      <c r="X5546">
        <v>16.600000000000001</v>
      </c>
      <c r="Y5546">
        <v>18.899999999999999</v>
      </c>
      <c r="Z5546">
        <v>21.2</v>
      </c>
      <c r="AA5546">
        <v>16.2</v>
      </c>
      <c r="AB5546">
        <v>18.5</v>
      </c>
      <c r="AC5546">
        <v>7.7</v>
      </c>
      <c r="AD5546">
        <v>16.3</v>
      </c>
    </row>
    <row r="5547" spans="1:30" x14ac:dyDescent="0.45">
      <c r="A5547" t="s">
        <v>358</v>
      </c>
      <c r="B5547">
        <v>41100</v>
      </c>
      <c r="C5547" t="s">
        <v>803</v>
      </c>
      <c r="E5547">
        <v>0</v>
      </c>
      <c r="F5547" t="s">
        <v>31</v>
      </c>
      <c r="H5547">
        <v>1</v>
      </c>
      <c r="I5547" t="s">
        <v>32</v>
      </c>
      <c r="J5547">
        <v>1</v>
      </c>
      <c r="K5547" t="s">
        <v>32</v>
      </c>
      <c r="L5547">
        <v>0</v>
      </c>
      <c r="M5547" t="s">
        <v>32</v>
      </c>
      <c r="N5547">
        <v>2012</v>
      </c>
      <c r="O5547">
        <v>15167</v>
      </c>
      <c r="P5547">
        <v>7599512</v>
      </c>
      <c r="Q5547">
        <v>3661</v>
      </c>
      <c r="R5547">
        <v>7087362</v>
      </c>
      <c r="S5547">
        <v>37955</v>
      </c>
      <c r="T5547">
        <v>1162390</v>
      </c>
      <c r="U5547">
        <v>11506</v>
      </c>
      <c r="V5547">
        <v>512151</v>
      </c>
      <c r="W5547">
        <v>4</v>
      </c>
      <c r="X5547">
        <v>4.8</v>
      </c>
      <c r="Y5547">
        <v>5.0999999999999996</v>
      </c>
      <c r="Z5547">
        <v>5.3</v>
      </c>
      <c r="AA5547">
        <v>5.7</v>
      </c>
      <c r="AB5547">
        <v>5.2</v>
      </c>
      <c r="AC5547">
        <v>4.8</v>
      </c>
      <c r="AD5547">
        <v>11.5</v>
      </c>
    </row>
    <row r="5548" spans="1:30" x14ac:dyDescent="0.45">
      <c r="A5548" t="s">
        <v>358</v>
      </c>
      <c r="B5548">
        <v>41100</v>
      </c>
      <c r="C5548" t="s">
        <v>803</v>
      </c>
      <c r="E5548">
        <v>11</v>
      </c>
      <c r="F5548" t="s">
        <v>33</v>
      </c>
      <c r="G5548" t="s">
        <v>34</v>
      </c>
      <c r="H5548">
        <v>1</v>
      </c>
      <c r="I5548" t="s">
        <v>32</v>
      </c>
      <c r="J5548">
        <v>1</v>
      </c>
      <c r="K5548" t="s">
        <v>32</v>
      </c>
      <c r="L5548">
        <v>0</v>
      </c>
      <c r="M5548" t="s">
        <v>32</v>
      </c>
      <c r="N5548">
        <v>2012</v>
      </c>
      <c r="O5548">
        <v>71</v>
      </c>
      <c r="P5548">
        <v>2697</v>
      </c>
      <c r="Q5548">
        <v>3</v>
      </c>
      <c r="R5548">
        <v>1634</v>
      </c>
      <c r="S5548">
        <v>2</v>
      </c>
      <c r="T5548">
        <v>147</v>
      </c>
      <c r="U5548">
        <v>68</v>
      </c>
      <c r="W5548">
        <v>70.900000000000006</v>
      </c>
      <c r="X5548">
        <v>32.700000000000003</v>
      </c>
      <c r="Y5548">
        <v>0</v>
      </c>
      <c r="Z5548">
        <v>7.8</v>
      </c>
      <c r="AA5548">
        <v>66.400000000000006</v>
      </c>
      <c r="AB5548">
        <v>6.2</v>
      </c>
      <c r="AC5548">
        <v>70.599999999999994</v>
      </c>
    </row>
    <row r="5549" spans="1:30" x14ac:dyDescent="0.45">
      <c r="A5549" t="s">
        <v>358</v>
      </c>
      <c r="B5549">
        <v>41100</v>
      </c>
      <c r="C5549" t="s">
        <v>803</v>
      </c>
      <c r="E5549">
        <v>23</v>
      </c>
      <c r="F5549" t="s">
        <v>37</v>
      </c>
      <c r="H5549">
        <v>1</v>
      </c>
      <c r="I5549" t="s">
        <v>32</v>
      </c>
      <c r="J5549">
        <v>1</v>
      </c>
      <c r="K5549" t="s">
        <v>32</v>
      </c>
      <c r="L5549">
        <v>0</v>
      </c>
      <c r="M5549" t="s">
        <v>32</v>
      </c>
      <c r="N5549">
        <v>2012</v>
      </c>
      <c r="O5549">
        <v>1567</v>
      </c>
      <c r="P5549">
        <v>716228</v>
      </c>
      <c r="Q5549">
        <v>452</v>
      </c>
      <c r="R5549">
        <v>670877</v>
      </c>
      <c r="S5549">
        <v>3341</v>
      </c>
      <c r="T5549">
        <v>89162</v>
      </c>
      <c r="U5549">
        <v>1114</v>
      </c>
      <c r="V5549">
        <v>45350</v>
      </c>
      <c r="W5549">
        <v>16.5</v>
      </c>
      <c r="X5549">
        <v>42.8</v>
      </c>
      <c r="Y5549">
        <v>25</v>
      </c>
      <c r="Z5549">
        <v>47.7</v>
      </c>
      <c r="AA5549">
        <v>59.2</v>
      </c>
      <c r="AB5549">
        <v>46</v>
      </c>
      <c r="AC5549">
        <v>13.5</v>
      </c>
      <c r="AD5549">
        <v>17.7</v>
      </c>
    </row>
    <row r="5550" spans="1:30" x14ac:dyDescent="0.45">
      <c r="A5550" t="s">
        <v>358</v>
      </c>
      <c r="B5550">
        <v>41100</v>
      </c>
      <c r="C5550" t="s">
        <v>803</v>
      </c>
      <c r="E5550" t="s">
        <v>38</v>
      </c>
      <c r="F5550" t="s">
        <v>39</v>
      </c>
      <c r="H5550">
        <v>1</v>
      </c>
      <c r="I5550" t="s">
        <v>32</v>
      </c>
      <c r="J5550">
        <v>1</v>
      </c>
      <c r="K5550" t="s">
        <v>32</v>
      </c>
      <c r="L5550">
        <v>0</v>
      </c>
      <c r="M5550" t="s">
        <v>32</v>
      </c>
      <c r="N5550">
        <v>2012</v>
      </c>
      <c r="O5550">
        <v>333</v>
      </c>
      <c r="P5550">
        <v>492634</v>
      </c>
      <c r="Q5550">
        <v>154</v>
      </c>
      <c r="R5550">
        <v>486102</v>
      </c>
      <c r="S5550">
        <v>2258</v>
      </c>
      <c r="T5550">
        <v>89577</v>
      </c>
      <c r="U5550">
        <v>179</v>
      </c>
      <c r="V5550">
        <v>6532</v>
      </c>
      <c r="W5550">
        <v>22.6</v>
      </c>
      <c r="X5550">
        <v>23.7</v>
      </c>
      <c r="Y5550">
        <v>25.3</v>
      </c>
      <c r="Z5550">
        <v>25</v>
      </c>
      <c r="AA5550">
        <v>34</v>
      </c>
      <c r="AB5550">
        <v>29.8</v>
      </c>
      <c r="AC5550">
        <v>28.4</v>
      </c>
      <c r="AD5550">
        <v>19.399999999999999</v>
      </c>
    </row>
    <row r="5551" spans="1:30" x14ac:dyDescent="0.45">
      <c r="A5551" t="s">
        <v>358</v>
      </c>
      <c r="B5551">
        <v>41100</v>
      </c>
      <c r="C5551" t="s">
        <v>803</v>
      </c>
      <c r="E5551">
        <v>42</v>
      </c>
      <c r="F5551" t="s">
        <v>40</v>
      </c>
      <c r="H5551">
        <v>1</v>
      </c>
      <c r="I5551" t="s">
        <v>32</v>
      </c>
      <c r="J5551">
        <v>1</v>
      </c>
      <c r="K5551" t="s">
        <v>32</v>
      </c>
      <c r="L5551">
        <v>0</v>
      </c>
      <c r="M5551" t="s">
        <v>32</v>
      </c>
      <c r="N5551">
        <v>2012</v>
      </c>
      <c r="O5551">
        <v>343</v>
      </c>
      <c r="P5551">
        <v>1455369</v>
      </c>
      <c r="Q5551">
        <v>120</v>
      </c>
      <c r="R5551">
        <v>1435843</v>
      </c>
      <c r="S5551">
        <v>900</v>
      </c>
      <c r="T5551">
        <v>32560</v>
      </c>
      <c r="U5551">
        <v>223</v>
      </c>
      <c r="W5551">
        <v>31.3</v>
      </c>
      <c r="X5551">
        <v>6.6</v>
      </c>
      <c r="Y5551">
        <v>33.4</v>
      </c>
      <c r="Z5551">
        <v>6.6</v>
      </c>
      <c r="AA5551">
        <v>20.8</v>
      </c>
      <c r="AB5551">
        <v>8.6999999999999993</v>
      </c>
      <c r="AC5551">
        <v>37.1</v>
      </c>
    </row>
    <row r="5552" spans="1:30" x14ac:dyDescent="0.45">
      <c r="A5552" t="s">
        <v>358</v>
      </c>
      <c r="B5552">
        <v>41100</v>
      </c>
      <c r="C5552" t="s">
        <v>803</v>
      </c>
      <c r="E5552" t="s">
        <v>41</v>
      </c>
      <c r="F5552" t="s">
        <v>42</v>
      </c>
      <c r="H5552">
        <v>1</v>
      </c>
      <c r="I5552" t="s">
        <v>32</v>
      </c>
      <c r="J5552">
        <v>1</v>
      </c>
      <c r="K5552" t="s">
        <v>32</v>
      </c>
      <c r="L5552">
        <v>0</v>
      </c>
      <c r="M5552" t="s">
        <v>32</v>
      </c>
      <c r="N5552">
        <v>2012</v>
      </c>
      <c r="O5552">
        <v>1771</v>
      </c>
      <c r="P5552">
        <v>1954571</v>
      </c>
      <c r="Q5552">
        <v>463</v>
      </c>
      <c r="R5552">
        <v>1888239</v>
      </c>
      <c r="S5552">
        <v>6721</v>
      </c>
      <c r="T5552">
        <v>162534</v>
      </c>
      <c r="U5552">
        <v>1308</v>
      </c>
      <c r="V5552">
        <v>66332</v>
      </c>
      <c r="W5552">
        <v>10.5</v>
      </c>
      <c r="X5552">
        <v>4.8</v>
      </c>
      <c r="Y5552">
        <v>11.1</v>
      </c>
      <c r="Z5552">
        <v>4.2</v>
      </c>
      <c r="AA5552">
        <v>3.1</v>
      </c>
      <c r="AB5552">
        <v>2.6</v>
      </c>
      <c r="AC5552">
        <v>12.4</v>
      </c>
      <c r="AD5552">
        <v>29.7</v>
      </c>
    </row>
    <row r="5553" spans="1:30" x14ac:dyDescent="0.45">
      <c r="A5553" t="s">
        <v>358</v>
      </c>
      <c r="B5553">
        <v>41100</v>
      </c>
      <c r="C5553" t="s">
        <v>803</v>
      </c>
      <c r="E5553" t="s">
        <v>43</v>
      </c>
      <c r="F5553" t="s">
        <v>44</v>
      </c>
      <c r="G5553" t="s">
        <v>45</v>
      </c>
      <c r="H5553">
        <v>1</v>
      </c>
      <c r="I5553" t="s">
        <v>32</v>
      </c>
      <c r="J5553">
        <v>1</v>
      </c>
      <c r="K5553" t="s">
        <v>32</v>
      </c>
      <c r="L5553">
        <v>0</v>
      </c>
      <c r="M5553" t="s">
        <v>32</v>
      </c>
      <c r="N5553">
        <v>2012</v>
      </c>
      <c r="O5553">
        <v>548</v>
      </c>
      <c r="P5553">
        <v>443134</v>
      </c>
      <c r="Q5553">
        <v>142</v>
      </c>
      <c r="R5553">
        <v>381210</v>
      </c>
      <c r="S5553">
        <v>2564</v>
      </c>
      <c r="T5553">
        <v>106712</v>
      </c>
      <c r="U5553">
        <v>406</v>
      </c>
      <c r="V5553">
        <v>61924</v>
      </c>
      <c r="W5553">
        <v>17.8</v>
      </c>
      <c r="X5553">
        <v>5.2</v>
      </c>
      <c r="Y5553">
        <v>31.2</v>
      </c>
      <c r="Z5553">
        <v>6.5</v>
      </c>
      <c r="AA5553">
        <v>6.4</v>
      </c>
      <c r="AB5553">
        <v>6.7</v>
      </c>
      <c r="AC5553">
        <v>23.3</v>
      </c>
      <c r="AD5553">
        <v>14.2</v>
      </c>
    </row>
    <row r="5554" spans="1:30" x14ac:dyDescent="0.45">
      <c r="A5554" t="s">
        <v>358</v>
      </c>
      <c r="B5554">
        <v>41100</v>
      </c>
      <c r="C5554" t="s">
        <v>803</v>
      </c>
      <c r="E5554">
        <v>51</v>
      </c>
      <c r="F5554" t="s">
        <v>46</v>
      </c>
      <c r="H5554">
        <v>1</v>
      </c>
      <c r="I5554" t="s">
        <v>32</v>
      </c>
      <c r="J5554">
        <v>1</v>
      </c>
      <c r="K5554" t="s">
        <v>32</v>
      </c>
      <c r="L5554">
        <v>0</v>
      </c>
      <c r="M5554" t="s">
        <v>32</v>
      </c>
      <c r="N5554">
        <v>2012</v>
      </c>
      <c r="O5554">
        <v>377</v>
      </c>
      <c r="P5554">
        <v>174974</v>
      </c>
      <c r="Q5554">
        <v>51</v>
      </c>
      <c r="R5554">
        <v>167267</v>
      </c>
      <c r="S5554">
        <v>1142</v>
      </c>
      <c r="T5554">
        <v>41248</v>
      </c>
      <c r="U5554">
        <v>327</v>
      </c>
      <c r="V5554">
        <v>7707</v>
      </c>
      <c r="W5554">
        <v>34</v>
      </c>
      <c r="X5554">
        <v>22.6</v>
      </c>
      <c r="Y5554">
        <v>41.3</v>
      </c>
      <c r="Z5554">
        <v>24.7</v>
      </c>
      <c r="AA5554">
        <v>40.4</v>
      </c>
      <c r="AB5554">
        <v>48.5</v>
      </c>
      <c r="AC5554">
        <v>38.1</v>
      </c>
      <c r="AD5554">
        <v>20.7</v>
      </c>
    </row>
    <row r="5555" spans="1:30" x14ac:dyDescent="0.45">
      <c r="A5555" t="s">
        <v>358</v>
      </c>
      <c r="B5555">
        <v>41100</v>
      </c>
      <c r="C5555" t="s">
        <v>803</v>
      </c>
      <c r="E5555">
        <v>52</v>
      </c>
      <c r="F5555" t="s">
        <v>47</v>
      </c>
      <c r="G5555" t="s">
        <v>48</v>
      </c>
      <c r="H5555">
        <v>1</v>
      </c>
      <c r="I5555" t="s">
        <v>32</v>
      </c>
      <c r="J5555">
        <v>1</v>
      </c>
      <c r="K5555" t="s">
        <v>32</v>
      </c>
      <c r="L5555">
        <v>0</v>
      </c>
      <c r="M5555" t="s">
        <v>32</v>
      </c>
      <c r="N5555">
        <v>2012</v>
      </c>
      <c r="O5555">
        <v>879</v>
      </c>
      <c r="P5555">
        <v>209195</v>
      </c>
      <c r="Q5555">
        <v>173</v>
      </c>
      <c r="R5555">
        <v>176433</v>
      </c>
      <c r="S5555">
        <v>1011</v>
      </c>
      <c r="T5555">
        <v>45724</v>
      </c>
      <c r="U5555">
        <v>706</v>
      </c>
      <c r="V5555">
        <v>32762</v>
      </c>
      <c r="W5555">
        <v>17.100000000000001</v>
      </c>
      <c r="X5555">
        <v>7.6</v>
      </c>
      <c r="Y5555">
        <v>45.5</v>
      </c>
      <c r="Z5555">
        <v>9.1</v>
      </c>
      <c r="AA5555">
        <v>15.4</v>
      </c>
      <c r="AB5555">
        <v>11.1</v>
      </c>
      <c r="AC5555">
        <v>17.5</v>
      </c>
      <c r="AD5555">
        <v>31.8</v>
      </c>
    </row>
    <row r="5556" spans="1:30" x14ac:dyDescent="0.45">
      <c r="A5556" t="s">
        <v>358</v>
      </c>
      <c r="B5556">
        <v>41100</v>
      </c>
      <c r="C5556" t="s">
        <v>803</v>
      </c>
      <c r="E5556">
        <v>53</v>
      </c>
      <c r="F5556" t="s">
        <v>49</v>
      </c>
      <c r="H5556">
        <v>1</v>
      </c>
      <c r="I5556" t="s">
        <v>32</v>
      </c>
      <c r="J5556">
        <v>1</v>
      </c>
      <c r="K5556" t="s">
        <v>32</v>
      </c>
      <c r="L5556">
        <v>0</v>
      </c>
      <c r="M5556" t="s">
        <v>32</v>
      </c>
      <c r="N5556">
        <v>2012</v>
      </c>
      <c r="O5556">
        <v>2150</v>
      </c>
      <c r="P5556">
        <v>224655</v>
      </c>
      <c r="Q5556">
        <v>332</v>
      </c>
      <c r="R5556">
        <v>86150</v>
      </c>
      <c r="S5556">
        <v>694</v>
      </c>
      <c r="T5556">
        <v>17540</v>
      </c>
      <c r="U5556">
        <v>1818</v>
      </c>
      <c r="V5556">
        <v>138505</v>
      </c>
      <c r="W5556">
        <v>12.5</v>
      </c>
      <c r="X5556">
        <v>15.7</v>
      </c>
      <c r="Y5556">
        <v>16.2</v>
      </c>
      <c r="Z5556">
        <v>17.600000000000001</v>
      </c>
      <c r="AA5556">
        <v>14.2</v>
      </c>
      <c r="AB5556">
        <v>24.1</v>
      </c>
      <c r="AC5556">
        <v>14.6</v>
      </c>
      <c r="AD5556">
        <v>26.3</v>
      </c>
    </row>
    <row r="5557" spans="1:30" x14ac:dyDescent="0.45">
      <c r="A5557" t="s">
        <v>358</v>
      </c>
      <c r="B5557">
        <v>41100</v>
      </c>
      <c r="C5557" t="s">
        <v>803</v>
      </c>
      <c r="E5557">
        <v>54</v>
      </c>
      <c r="F5557" t="s">
        <v>50</v>
      </c>
      <c r="H5557">
        <v>1</v>
      </c>
      <c r="I5557" t="s">
        <v>32</v>
      </c>
      <c r="J5557">
        <v>1</v>
      </c>
      <c r="K5557" t="s">
        <v>32</v>
      </c>
      <c r="L5557">
        <v>0</v>
      </c>
      <c r="M5557" t="s">
        <v>32</v>
      </c>
      <c r="N5557">
        <v>2012</v>
      </c>
      <c r="O5557">
        <v>2009</v>
      </c>
      <c r="P5557">
        <v>294323</v>
      </c>
      <c r="Q5557">
        <v>469</v>
      </c>
      <c r="R5557">
        <v>246684</v>
      </c>
      <c r="S5557">
        <v>2355</v>
      </c>
      <c r="T5557">
        <v>96079</v>
      </c>
      <c r="U5557">
        <v>1540</v>
      </c>
      <c r="V5557">
        <v>47639</v>
      </c>
      <c r="W5557">
        <v>8.5</v>
      </c>
      <c r="X5557">
        <v>16.600000000000001</v>
      </c>
      <c r="Y5557">
        <v>18.600000000000001</v>
      </c>
      <c r="Z5557">
        <v>22</v>
      </c>
      <c r="AA5557">
        <v>19.2</v>
      </c>
      <c r="AB5557">
        <v>32.799999999999997</v>
      </c>
      <c r="AC5557">
        <v>11.5</v>
      </c>
      <c r="AD5557">
        <v>23</v>
      </c>
    </row>
    <row r="5558" spans="1:30" x14ac:dyDescent="0.45">
      <c r="A5558" t="s">
        <v>358</v>
      </c>
      <c r="B5558">
        <v>41100</v>
      </c>
      <c r="C5558" t="s">
        <v>803</v>
      </c>
      <c r="E5558">
        <v>56</v>
      </c>
      <c r="F5558" t="s">
        <v>51</v>
      </c>
      <c r="H5558">
        <v>1</v>
      </c>
      <c r="I5558" t="s">
        <v>32</v>
      </c>
      <c r="J5558">
        <v>1</v>
      </c>
      <c r="K5558" t="s">
        <v>32</v>
      </c>
      <c r="L5558">
        <v>0</v>
      </c>
      <c r="M5558" t="s">
        <v>32</v>
      </c>
      <c r="N5558">
        <v>2012</v>
      </c>
      <c r="O5558">
        <v>1031</v>
      </c>
      <c r="P5558">
        <v>140949</v>
      </c>
      <c r="Q5558">
        <v>220</v>
      </c>
      <c r="R5558">
        <v>122344</v>
      </c>
      <c r="S5558">
        <v>1575</v>
      </c>
      <c r="T5558">
        <v>32683</v>
      </c>
      <c r="U5558">
        <v>811</v>
      </c>
      <c r="V5558">
        <v>18605</v>
      </c>
      <c r="W5558">
        <v>20.5</v>
      </c>
      <c r="X5558">
        <v>13.6</v>
      </c>
      <c r="Y5558">
        <v>26.5</v>
      </c>
      <c r="Z5558">
        <v>15.3</v>
      </c>
      <c r="AA5558">
        <v>15</v>
      </c>
      <c r="AB5558">
        <v>12.6</v>
      </c>
      <c r="AC5558">
        <v>24.7</v>
      </c>
      <c r="AD5558">
        <v>37</v>
      </c>
    </row>
    <row r="5559" spans="1:30" x14ac:dyDescent="0.45">
      <c r="A5559" t="s">
        <v>358</v>
      </c>
      <c r="B5559">
        <v>41100</v>
      </c>
      <c r="C5559" t="s">
        <v>803</v>
      </c>
      <c r="E5559">
        <v>61</v>
      </c>
      <c r="F5559" t="s">
        <v>52</v>
      </c>
      <c r="H5559">
        <v>1</v>
      </c>
      <c r="I5559" t="s">
        <v>32</v>
      </c>
      <c r="J5559">
        <v>1</v>
      </c>
      <c r="K5559" t="s">
        <v>32</v>
      </c>
      <c r="L5559">
        <v>0</v>
      </c>
      <c r="M5559" t="s">
        <v>32</v>
      </c>
      <c r="N5559">
        <v>2012</v>
      </c>
      <c r="O5559">
        <v>323</v>
      </c>
      <c r="P5559">
        <v>39840</v>
      </c>
      <c r="Q5559">
        <v>54</v>
      </c>
      <c r="R5559">
        <v>35600</v>
      </c>
      <c r="S5559">
        <v>603</v>
      </c>
      <c r="T5559">
        <v>18482</v>
      </c>
      <c r="U5559">
        <v>269</v>
      </c>
      <c r="W5559">
        <v>38.1</v>
      </c>
      <c r="X5559">
        <v>22.5</v>
      </c>
      <c r="Y5559">
        <v>35.4</v>
      </c>
      <c r="Z5559">
        <v>26.1</v>
      </c>
      <c r="AA5559">
        <v>24.3</v>
      </c>
      <c r="AB5559">
        <v>43.3</v>
      </c>
      <c r="AC5559">
        <v>42.8</v>
      </c>
    </row>
    <row r="5560" spans="1:30" x14ac:dyDescent="0.45">
      <c r="A5560" t="s">
        <v>358</v>
      </c>
      <c r="B5560">
        <v>41100</v>
      </c>
      <c r="C5560" t="s">
        <v>803</v>
      </c>
      <c r="E5560">
        <v>62</v>
      </c>
      <c r="F5560" t="s">
        <v>53</v>
      </c>
      <c r="H5560">
        <v>1</v>
      </c>
      <c r="I5560" t="s">
        <v>32</v>
      </c>
      <c r="J5560">
        <v>1</v>
      </c>
      <c r="K5560" t="s">
        <v>32</v>
      </c>
      <c r="L5560">
        <v>0</v>
      </c>
      <c r="M5560" t="s">
        <v>32</v>
      </c>
      <c r="N5560">
        <v>2012</v>
      </c>
      <c r="O5560">
        <v>1299</v>
      </c>
      <c r="P5560">
        <v>946559</v>
      </c>
      <c r="Q5560">
        <v>555</v>
      </c>
      <c r="R5560">
        <v>927045</v>
      </c>
      <c r="S5560">
        <v>7672</v>
      </c>
      <c r="T5560">
        <v>301235</v>
      </c>
      <c r="U5560">
        <v>744</v>
      </c>
      <c r="V5560">
        <v>19514</v>
      </c>
      <c r="W5560">
        <v>9.8000000000000007</v>
      </c>
      <c r="X5560">
        <v>8.6</v>
      </c>
      <c r="Y5560">
        <v>17</v>
      </c>
      <c r="Z5560">
        <v>9.1999999999999993</v>
      </c>
      <c r="AA5560">
        <v>10.8</v>
      </c>
      <c r="AB5560">
        <v>11.2</v>
      </c>
      <c r="AC5560">
        <v>10.9</v>
      </c>
      <c r="AD5560">
        <v>16.899999999999999</v>
      </c>
    </row>
    <row r="5561" spans="1:30" x14ac:dyDescent="0.45">
      <c r="A5561" t="s">
        <v>358</v>
      </c>
      <c r="B5561">
        <v>41100</v>
      </c>
      <c r="C5561" t="s">
        <v>803</v>
      </c>
      <c r="E5561">
        <v>71</v>
      </c>
      <c r="F5561" t="s">
        <v>54</v>
      </c>
      <c r="H5561">
        <v>1</v>
      </c>
      <c r="I5561" t="s">
        <v>32</v>
      </c>
      <c r="J5561">
        <v>1</v>
      </c>
      <c r="K5561" t="s">
        <v>32</v>
      </c>
      <c r="L5561">
        <v>0</v>
      </c>
      <c r="M5561" t="s">
        <v>32</v>
      </c>
      <c r="N5561">
        <v>2012</v>
      </c>
      <c r="O5561">
        <v>510</v>
      </c>
      <c r="P5561">
        <v>42701</v>
      </c>
      <c r="Q5561">
        <v>48</v>
      </c>
      <c r="R5561">
        <v>33411</v>
      </c>
      <c r="S5561">
        <v>425</v>
      </c>
      <c r="T5561">
        <v>11496</v>
      </c>
      <c r="U5561">
        <v>462</v>
      </c>
      <c r="V5561">
        <v>9290</v>
      </c>
      <c r="W5561">
        <v>18.5</v>
      </c>
      <c r="X5561">
        <v>28.6</v>
      </c>
      <c r="Y5561">
        <v>58.4</v>
      </c>
      <c r="Z5561">
        <v>37.9</v>
      </c>
      <c r="AA5561">
        <v>17.3</v>
      </c>
      <c r="AB5561">
        <v>24.8</v>
      </c>
      <c r="AC5561">
        <v>18.399999999999999</v>
      </c>
      <c r="AD5561">
        <v>16.399999999999999</v>
      </c>
    </row>
    <row r="5562" spans="1:30" x14ac:dyDescent="0.45">
      <c r="A5562" t="s">
        <v>358</v>
      </c>
      <c r="B5562">
        <v>41100</v>
      </c>
      <c r="C5562" t="s">
        <v>803</v>
      </c>
      <c r="E5562">
        <v>72</v>
      </c>
      <c r="F5562" t="s">
        <v>55</v>
      </c>
      <c r="H5562">
        <v>1</v>
      </c>
      <c r="I5562" t="s">
        <v>32</v>
      </c>
      <c r="J5562">
        <v>1</v>
      </c>
      <c r="K5562" t="s">
        <v>32</v>
      </c>
      <c r="L5562">
        <v>0</v>
      </c>
      <c r="M5562" t="s">
        <v>32</v>
      </c>
      <c r="N5562">
        <v>2012</v>
      </c>
      <c r="O5562">
        <v>380</v>
      </c>
      <c r="P5562">
        <v>319567</v>
      </c>
      <c r="Q5562">
        <v>303</v>
      </c>
      <c r="R5562">
        <v>311654</v>
      </c>
      <c r="S5562">
        <v>5635</v>
      </c>
      <c r="T5562">
        <v>85958</v>
      </c>
      <c r="U5562">
        <v>77</v>
      </c>
      <c r="V5562">
        <v>7914</v>
      </c>
      <c r="W5562">
        <v>9.8000000000000007</v>
      </c>
      <c r="X5562">
        <v>8.3000000000000007</v>
      </c>
      <c r="Y5562">
        <v>9.9</v>
      </c>
      <c r="Z5562">
        <v>8.6999999999999993</v>
      </c>
      <c r="AA5562">
        <v>7.5</v>
      </c>
      <c r="AB5562">
        <v>10.1</v>
      </c>
      <c r="AC5562">
        <v>28</v>
      </c>
      <c r="AD5562">
        <v>12.8</v>
      </c>
    </row>
    <row r="5563" spans="1:30" x14ac:dyDescent="0.45">
      <c r="A5563" t="s">
        <v>358</v>
      </c>
      <c r="B5563">
        <v>41100</v>
      </c>
      <c r="C5563" t="s">
        <v>803</v>
      </c>
      <c r="E5563">
        <v>81</v>
      </c>
      <c r="F5563" t="s">
        <v>56</v>
      </c>
      <c r="G5563" t="s">
        <v>57</v>
      </c>
      <c r="H5563">
        <v>1</v>
      </c>
      <c r="I5563" t="s">
        <v>32</v>
      </c>
      <c r="J5563">
        <v>1</v>
      </c>
      <c r="K5563" t="s">
        <v>32</v>
      </c>
      <c r="L5563">
        <v>0</v>
      </c>
      <c r="M5563" t="s">
        <v>32</v>
      </c>
      <c r="N5563">
        <v>2012</v>
      </c>
      <c r="O5563">
        <v>1569</v>
      </c>
      <c r="P5563">
        <v>95513</v>
      </c>
      <c r="Q5563">
        <v>131</v>
      </c>
      <c r="R5563">
        <v>70761</v>
      </c>
      <c r="S5563">
        <v>885</v>
      </c>
      <c r="T5563">
        <v>20804</v>
      </c>
      <c r="U5563">
        <v>1438</v>
      </c>
      <c r="V5563">
        <v>24752</v>
      </c>
      <c r="W5563">
        <v>14.1</v>
      </c>
      <c r="X5563">
        <v>29.2</v>
      </c>
      <c r="Y5563">
        <v>51.6</v>
      </c>
      <c r="Z5563">
        <v>42.9</v>
      </c>
      <c r="AA5563">
        <v>42.1</v>
      </c>
      <c r="AB5563">
        <v>40.799999999999997</v>
      </c>
      <c r="AC5563">
        <v>13.7</v>
      </c>
      <c r="AD5563">
        <v>22.6</v>
      </c>
    </row>
    <row r="5564" spans="1:30" x14ac:dyDescent="0.45">
      <c r="A5564" t="s">
        <v>359</v>
      </c>
      <c r="B5564">
        <v>41140</v>
      </c>
      <c r="C5564" s="1" t="s">
        <v>804</v>
      </c>
      <c r="E5564">
        <v>0</v>
      </c>
      <c r="F5564" t="s">
        <v>31</v>
      </c>
      <c r="H5564">
        <v>1</v>
      </c>
      <c r="I5564" t="s">
        <v>32</v>
      </c>
      <c r="J5564">
        <v>1</v>
      </c>
      <c r="K5564" t="s">
        <v>32</v>
      </c>
      <c r="L5564">
        <v>0</v>
      </c>
      <c r="M5564" t="s">
        <v>32</v>
      </c>
      <c r="N5564">
        <v>2012</v>
      </c>
      <c r="O5564">
        <v>8603</v>
      </c>
      <c r="P5564">
        <v>14570734</v>
      </c>
      <c r="Q5564">
        <v>2379</v>
      </c>
      <c r="R5564">
        <v>14297315</v>
      </c>
      <c r="S5564">
        <v>46438</v>
      </c>
      <c r="T5564">
        <v>1650602</v>
      </c>
      <c r="U5564">
        <v>6224</v>
      </c>
      <c r="V5564">
        <v>273419</v>
      </c>
      <c r="W5564">
        <v>5</v>
      </c>
      <c r="X5564">
        <v>2.2000000000000002</v>
      </c>
      <c r="Y5564">
        <v>7</v>
      </c>
      <c r="Z5564">
        <v>2.2999999999999998</v>
      </c>
      <c r="AA5564">
        <v>2.5</v>
      </c>
      <c r="AB5564">
        <v>2.2999999999999998</v>
      </c>
      <c r="AC5564">
        <v>7.6</v>
      </c>
      <c r="AD5564">
        <v>17.7</v>
      </c>
    </row>
    <row r="5565" spans="1:30" x14ac:dyDescent="0.45">
      <c r="A5565" t="s">
        <v>359</v>
      </c>
      <c r="B5565">
        <v>41140</v>
      </c>
      <c r="C5565" s="1" t="s">
        <v>804</v>
      </c>
      <c r="E5565">
        <v>11</v>
      </c>
      <c r="F5565" t="s">
        <v>33</v>
      </c>
      <c r="G5565" t="s">
        <v>34</v>
      </c>
      <c r="H5565">
        <v>1</v>
      </c>
      <c r="I5565" t="s">
        <v>32</v>
      </c>
      <c r="J5565">
        <v>1</v>
      </c>
      <c r="K5565" t="s">
        <v>32</v>
      </c>
      <c r="L5565">
        <v>0</v>
      </c>
      <c r="M5565" t="s">
        <v>32</v>
      </c>
      <c r="N5565">
        <v>2012</v>
      </c>
      <c r="O5565">
        <v>55</v>
      </c>
      <c r="P5565">
        <v>6156</v>
      </c>
      <c r="Q5565">
        <v>1</v>
      </c>
      <c r="U5565">
        <v>54</v>
      </c>
      <c r="V5565">
        <v>1749</v>
      </c>
      <c r="W5565">
        <v>41.1</v>
      </c>
      <c r="X5565">
        <v>5.2</v>
      </c>
      <c r="Y5565">
        <v>0</v>
      </c>
      <c r="AC5565">
        <v>39.9</v>
      </c>
      <c r="AD5565">
        <v>4.7</v>
      </c>
    </row>
    <row r="5566" spans="1:30" x14ac:dyDescent="0.45">
      <c r="A5566" t="s">
        <v>359</v>
      </c>
      <c r="B5566">
        <v>41140</v>
      </c>
      <c r="C5566" s="1" t="s">
        <v>804</v>
      </c>
      <c r="E5566">
        <v>23</v>
      </c>
      <c r="F5566" t="s">
        <v>37</v>
      </c>
      <c r="H5566">
        <v>1</v>
      </c>
      <c r="I5566" t="s">
        <v>32</v>
      </c>
      <c r="J5566">
        <v>1</v>
      </c>
      <c r="K5566" t="s">
        <v>32</v>
      </c>
      <c r="L5566">
        <v>0</v>
      </c>
      <c r="M5566" t="s">
        <v>32</v>
      </c>
      <c r="N5566">
        <v>2012</v>
      </c>
      <c r="O5566">
        <v>893</v>
      </c>
      <c r="P5566">
        <v>431897</v>
      </c>
      <c r="Q5566">
        <v>285</v>
      </c>
      <c r="R5566">
        <v>408437</v>
      </c>
      <c r="S5566">
        <v>1716</v>
      </c>
      <c r="T5566">
        <v>114443</v>
      </c>
      <c r="U5566">
        <v>608</v>
      </c>
      <c r="V5566">
        <v>23460</v>
      </c>
      <c r="W5566">
        <v>14.2</v>
      </c>
      <c r="X5566">
        <v>13.9</v>
      </c>
      <c r="Y5566">
        <v>22</v>
      </c>
      <c r="Z5566">
        <v>15.8</v>
      </c>
      <c r="AA5566">
        <v>26.2</v>
      </c>
      <c r="AB5566">
        <v>20.5</v>
      </c>
      <c r="AC5566">
        <v>25.1</v>
      </c>
      <c r="AD5566">
        <v>24.1</v>
      </c>
    </row>
    <row r="5567" spans="1:30" x14ac:dyDescent="0.45">
      <c r="A5567" t="s">
        <v>359</v>
      </c>
      <c r="B5567">
        <v>41140</v>
      </c>
      <c r="C5567" s="1" t="s">
        <v>804</v>
      </c>
      <c r="E5567" t="s">
        <v>38</v>
      </c>
      <c r="F5567" t="s">
        <v>39</v>
      </c>
      <c r="H5567">
        <v>1</v>
      </c>
      <c r="I5567" t="s">
        <v>32</v>
      </c>
      <c r="J5567">
        <v>1</v>
      </c>
      <c r="K5567" t="s">
        <v>32</v>
      </c>
      <c r="L5567">
        <v>0</v>
      </c>
      <c r="M5567" t="s">
        <v>32</v>
      </c>
      <c r="N5567">
        <v>2012</v>
      </c>
      <c r="O5567">
        <v>206</v>
      </c>
      <c r="P5567">
        <v>7509189</v>
      </c>
      <c r="Q5567">
        <v>112</v>
      </c>
      <c r="R5567">
        <v>7502326</v>
      </c>
      <c r="S5567">
        <v>12934</v>
      </c>
      <c r="T5567">
        <v>494544</v>
      </c>
      <c r="U5567">
        <v>93</v>
      </c>
      <c r="W5567">
        <v>38.9</v>
      </c>
      <c r="X5567">
        <v>3.9</v>
      </c>
      <c r="Y5567">
        <v>23.3</v>
      </c>
      <c r="Z5567">
        <v>4</v>
      </c>
      <c r="AA5567">
        <v>4.0999999999999996</v>
      </c>
      <c r="AB5567">
        <v>2.6</v>
      </c>
      <c r="AC5567">
        <v>63.7</v>
      </c>
    </row>
    <row r="5568" spans="1:30" x14ac:dyDescent="0.45">
      <c r="A5568" t="s">
        <v>359</v>
      </c>
      <c r="B5568">
        <v>41140</v>
      </c>
      <c r="C5568" s="1" t="s">
        <v>804</v>
      </c>
      <c r="E5568">
        <v>42</v>
      </c>
      <c r="F5568" t="s">
        <v>40</v>
      </c>
      <c r="H5568">
        <v>1</v>
      </c>
      <c r="I5568" t="s">
        <v>32</v>
      </c>
      <c r="J5568">
        <v>1</v>
      </c>
      <c r="K5568" t="s">
        <v>32</v>
      </c>
      <c r="L5568">
        <v>0</v>
      </c>
      <c r="M5568" t="s">
        <v>32</v>
      </c>
      <c r="N5568">
        <v>2012</v>
      </c>
      <c r="O5568">
        <v>289</v>
      </c>
      <c r="P5568">
        <v>2075063</v>
      </c>
      <c r="Q5568">
        <v>127</v>
      </c>
      <c r="R5568">
        <v>2069135</v>
      </c>
      <c r="S5568">
        <v>2771</v>
      </c>
      <c r="T5568">
        <v>119277</v>
      </c>
      <c r="U5568">
        <v>162</v>
      </c>
      <c r="V5568">
        <v>5928</v>
      </c>
      <c r="W5568">
        <v>31.8</v>
      </c>
      <c r="X5568">
        <v>6.3</v>
      </c>
      <c r="Y5568">
        <v>25.5</v>
      </c>
      <c r="Z5568">
        <v>6.6</v>
      </c>
      <c r="AA5568">
        <v>20.3</v>
      </c>
      <c r="AB5568">
        <v>23.3</v>
      </c>
      <c r="AC5568">
        <v>58.6</v>
      </c>
      <c r="AD5568">
        <v>43.3</v>
      </c>
    </row>
    <row r="5569" spans="1:30" x14ac:dyDescent="0.45">
      <c r="A5569" t="s">
        <v>359</v>
      </c>
      <c r="B5569">
        <v>41140</v>
      </c>
      <c r="C5569" s="1" t="s">
        <v>804</v>
      </c>
      <c r="E5569" t="s">
        <v>41</v>
      </c>
      <c r="F5569" t="s">
        <v>42</v>
      </c>
      <c r="H5569">
        <v>1</v>
      </c>
      <c r="I5569" t="s">
        <v>32</v>
      </c>
      <c r="J5569">
        <v>1</v>
      </c>
      <c r="K5569" t="s">
        <v>32</v>
      </c>
      <c r="L5569">
        <v>0</v>
      </c>
      <c r="M5569" t="s">
        <v>32</v>
      </c>
      <c r="N5569">
        <v>2012</v>
      </c>
      <c r="O5569">
        <v>1561</v>
      </c>
      <c r="P5569">
        <v>1660264</v>
      </c>
      <c r="Q5569">
        <v>477</v>
      </c>
      <c r="R5569">
        <v>1624018</v>
      </c>
      <c r="S5569">
        <v>6705</v>
      </c>
      <c r="T5569">
        <v>143022</v>
      </c>
      <c r="U5569">
        <v>1084</v>
      </c>
      <c r="V5569">
        <v>36247</v>
      </c>
      <c r="W5569">
        <v>9.6999999999999993</v>
      </c>
      <c r="X5569">
        <v>11.9</v>
      </c>
      <c r="Y5569">
        <v>17.100000000000001</v>
      </c>
      <c r="Z5569">
        <v>12.8</v>
      </c>
      <c r="AA5569">
        <v>9.6999999999999993</v>
      </c>
      <c r="AB5569">
        <v>14</v>
      </c>
      <c r="AC5569">
        <v>14.8</v>
      </c>
      <c r="AD5569">
        <v>18.899999999999999</v>
      </c>
    </row>
    <row r="5570" spans="1:30" x14ac:dyDescent="0.45">
      <c r="A5570" t="s">
        <v>359</v>
      </c>
      <c r="B5570">
        <v>41140</v>
      </c>
      <c r="C5570" s="1" t="s">
        <v>804</v>
      </c>
      <c r="E5570" t="s">
        <v>43</v>
      </c>
      <c r="F5570" t="s">
        <v>44</v>
      </c>
      <c r="G5570" t="s">
        <v>45</v>
      </c>
      <c r="H5570">
        <v>1</v>
      </c>
      <c r="I5570" t="s">
        <v>32</v>
      </c>
      <c r="J5570">
        <v>1</v>
      </c>
      <c r="K5570" t="s">
        <v>32</v>
      </c>
      <c r="L5570">
        <v>0</v>
      </c>
      <c r="M5570" t="s">
        <v>32</v>
      </c>
      <c r="N5570">
        <v>2012</v>
      </c>
      <c r="O5570">
        <v>555</v>
      </c>
      <c r="P5570">
        <v>264311</v>
      </c>
      <c r="Q5570">
        <v>170</v>
      </c>
      <c r="R5570">
        <v>208516</v>
      </c>
      <c r="S5570">
        <v>1641</v>
      </c>
      <c r="T5570">
        <v>54028</v>
      </c>
      <c r="U5570">
        <v>385</v>
      </c>
      <c r="W5570">
        <v>24</v>
      </c>
      <c r="X5570">
        <v>19.8</v>
      </c>
      <c r="Y5570">
        <v>28.2</v>
      </c>
      <c r="Z5570">
        <v>18.899999999999999</v>
      </c>
      <c r="AA5570">
        <v>19</v>
      </c>
      <c r="AB5570">
        <v>20.7</v>
      </c>
      <c r="AC5570">
        <v>26.7</v>
      </c>
    </row>
    <row r="5571" spans="1:30" x14ac:dyDescent="0.45">
      <c r="A5571" t="s">
        <v>359</v>
      </c>
      <c r="B5571">
        <v>41140</v>
      </c>
      <c r="C5571" s="1" t="s">
        <v>804</v>
      </c>
      <c r="E5571">
        <v>51</v>
      </c>
      <c r="F5571" t="s">
        <v>46</v>
      </c>
      <c r="H5571">
        <v>1</v>
      </c>
      <c r="I5571" t="s">
        <v>32</v>
      </c>
      <c r="J5571">
        <v>1</v>
      </c>
      <c r="K5571" t="s">
        <v>32</v>
      </c>
      <c r="L5571">
        <v>0</v>
      </c>
      <c r="M5571" t="s">
        <v>32</v>
      </c>
      <c r="N5571">
        <v>2012</v>
      </c>
      <c r="O5571">
        <v>89</v>
      </c>
      <c r="P5571">
        <v>97587</v>
      </c>
      <c r="Q5571">
        <v>26</v>
      </c>
      <c r="R5571">
        <v>96975</v>
      </c>
      <c r="S5571">
        <v>679</v>
      </c>
      <c r="T5571">
        <v>27425</v>
      </c>
      <c r="U5571">
        <v>64</v>
      </c>
      <c r="V5571">
        <v>612</v>
      </c>
      <c r="W5571">
        <v>44.5</v>
      </c>
      <c r="X5571">
        <v>3.2</v>
      </c>
      <c r="Y5571">
        <v>29.4</v>
      </c>
      <c r="Z5571">
        <v>3.2</v>
      </c>
      <c r="AA5571">
        <v>8.1</v>
      </c>
      <c r="AB5571">
        <v>3.3</v>
      </c>
      <c r="AC5571">
        <v>55.9</v>
      </c>
      <c r="AD5571">
        <v>33.1</v>
      </c>
    </row>
    <row r="5572" spans="1:30" x14ac:dyDescent="0.45">
      <c r="A5572" t="s">
        <v>359</v>
      </c>
      <c r="B5572">
        <v>41140</v>
      </c>
      <c r="C5572" s="1" t="s">
        <v>804</v>
      </c>
      <c r="E5572">
        <v>52</v>
      </c>
      <c r="F5572" t="s">
        <v>47</v>
      </c>
      <c r="G5572" t="s">
        <v>48</v>
      </c>
      <c r="H5572">
        <v>1</v>
      </c>
      <c r="I5572" t="s">
        <v>32</v>
      </c>
      <c r="J5572">
        <v>1</v>
      </c>
      <c r="K5572" t="s">
        <v>32</v>
      </c>
      <c r="L5572">
        <v>0</v>
      </c>
      <c r="M5572" t="s">
        <v>32</v>
      </c>
      <c r="N5572">
        <v>2012</v>
      </c>
      <c r="O5572">
        <v>502</v>
      </c>
      <c r="P5572">
        <v>586809</v>
      </c>
      <c r="Q5572">
        <v>216</v>
      </c>
      <c r="R5572">
        <v>583879</v>
      </c>
      <c r="S5572">
        <v>1974</v>
      </c>
      <c r="T5572">
        <v>88713</v>
      </c>
      <c r="U5572">
        <v>286</v>
      </c>
      <c r="V5572">
        <v>2929</v>
      </c>
      <c r="W5572">
        <v>24.6</v>
      </c>
      <c r="X5572">
        <v>11.6</v>
      </c>
      <c r="Y5572">
        <v>30.4</v>
      </c>
      <c r="Z5572">
        <v>12.2</v>
      </c>
      <c r="AA5572">
        <v>14.1</v>
      </c>
      <c r="AB5572">
        <v>14.7</v>
      </c>
      <c r="AC5572">
        <v>43.7</v>
      </c>
      <c r="AD5572">
        <v>33.6</v>
      </c>
    </row>
    <row r="5573" spans="1:30" x14ac:dyDescent="0.45">
      <c r="A5573" t="s">
        <v>359</v>
      </c>
      <c r="B5573">
        <v>41140</v>
      </c>
      <c r="C5573" s="1" t="s">
        <v>804</v>
      </c>
      <c r="E5573">
        <v>53</v>
      </c>
      <c r="F5573" t="s">
        <v>49</v>
      </c>
      <c r="H5573">
        <v>1</v>
      </c>
      <c r="I5573" t="s">
        <v>32</v>
      </c>
      <c r="J5573">
        <v>1</v>
      </c>
      <c r="K5573" t="s">
        <v>32</v>
      </c>
      <c r="L5573">
        <v>0</v>
      </c>
      <c r="M5573" t="s">
        <v>32</v>
      </c>
      <c r="N5573">
        <v>2012</v>
      </c>
      <c r="O5573">
        <v>1106</v>
      </c>
      <c r="P5573">
        <v>158297</v>
      </c>
      <c r="Q5573">
        <v>134</v>
      </c>
      <c r="R5573">
        <v>97917</v>
      </c>
      <c r="S5573">
        <v>632</v>
      </c>
      <c r="T5573">
        <v>29328</v>
      </c>
      <c r="U5573">
        <v>973</v>
      </c>
      <c r="V5573">
        <v>60380</v>
      </c>
      <c r="W5573">
        <v>21.8</v>
      </c>
      <c r="X5573">
        <v>17</v>
      </c>
      <c r="Y5573">
        <v>33.4</v>
      </c>
      <c r="Z5573">
        <v>7.5</v>
      </c>
      <c r="AA5573">
        <v>9.3000000000000007</v>
      </c>
      <c r="AB5573">
        <v>8.4</v>
      </c>
      <c r="AC5573">
        <v>24.2</v>
      </c>
      <c r="AD5573">
        <v>42.4</v>
      </c>
    </row>
    <row r="5574" spans="1:30" x14ac:dyDescent="0.45">
      <c r="A5574" t="s">
        <v>359</v>
      </c>
      <c r="B5574">
        <v>41140</v>
      </c>
      <c r="C5574" s="1" t="s">
        <v>804</v>
      </c>
      <c r="E5574">
        <v>54</v>
      </c>
      <c r="F5574" t="s">
        <v>50</v>
      </c>
      <c r="H5574">
        <v>1</v>
      </c>
      <c r="I5574" t="s">
        <v>32</v>
      </c>
      <c r="J5574">
        <v>1</v>
      </c>
      <c r="K5574" t="s">
        <v>32</v>
      </c>
      <c r="L5574">
        <v>0</v>
      </c>
      <c r="M5574" t="s">
        <v>32</v>
      </c>
      <c r="N5574">
        <v>2012</v>
      </c>
      <c r="O5574">
        <v>578</v>
      </c>
      <c r="P5574">
        <v>127885</v>
      </c>
      <c r="Q5574">
        <v>132</v>
      </c>
      <c r="R5574">
        <v>117136</v>
      </c>
      <c r="S5574">
        <v>1188</v>
      </c>
      <c r="T5574">
        <v>45806</v>
      </c>
      <c r="U5574">
        <v>446</v>
      </c>
      <c r="V5574">
        <v>10749</v>
      </c>
      <c r="W5574">
        <v>14.6</v>
      </c>
      <c r="X5574">
        <v>18.399999999999999</v>
      </c>
      <c r="Y5574">
        <v>21.8</v>
      </c>
      <c r="Z5574">
        <v>18.7</v>
      </c>
      <c r="AA5574">
        <v>31.4</v>
      </c>
      <c r="AB5574">
        <v>15.7</v>
      </c>
      <c r="AC5574">
        <v>14.5</v>
      </c>
      <c r="AD5574">
        <v>34.200000000000003</v>
      </c>
    </row>
    <row r="5575" spans="1:30" x14ac:dyDescent="0.45">
      <c r="A5575" t="s">
        <v>359</v>
      </c>
      <c r="B5575">
        <v>41140</v>
      </c>
      <c r="C5575" s="1" t="s">
        <v>804</v>
      </c>
      <c r="E5575">
        <v>56</v>
      </c>
      <c r="F5575" t="s">
        <v>51</v>
      </c>
      <c r="H5575">
        <v>1</v>
      </c>
      <c r="I5575" t="s">
        <v>32</v>
      </c>
      <c r="J5575">
        <v>1</v>
      </c>
      <c r="K5575" t="s">
        <v>32</v>
      </c>
      <c r="L5575">
        <v>0</v>
      </c>
      <c r="M5575" t="s">
        <v>32</v>
      </c>
      <c r="N5575">
        <v>2012</v>
      </c>
      <c r="O5575">
        <v>577</v>
      </c>
      <c r="P5575">
        <v>150176</v>
      </c>
      <c r="Q5575">
        <v>146</v>
      </c>
      <c r="R5575">
        <v>144236</v>
      </c>
      <c r="S5575">
        <v>2607</v>
      </c>
      <c r="T5575">
        <v>68364</v>
      </c>
      <c r="U5575">
        <v>431</v>
      </c>
      <c r="V5575">
        <v>5940</v>
      </c>
      <c r="W5575">
        <v>24.1</v>
      </c>
      <c r="X5575">
        <v>24.7</v>
      </c>
      <c r="Y5575">
        <v>70</v>
      </c>
      <c r="Z5575">
        <v>26.7</v>
      </c>
      <c r="AA5575">
        <v>29.3</v>
      </c>
      <c r="AB5575">
        <v>22.3</v>
      </c>
      <c r="AC5575">
        <v>16.100000000000001</v>
      </c>
      <c r="AD5575">
        <v>25.4</v>
      </c>
    </row>
    <row r="5576" spans="1:30" x14ac:dyDescent="0.45">
      <c r="A5576" t="s">
        <v>359</v>
      </c>
      <c r="B5576">
        <v>41140</v>
      </c>
      <c r="C5576" s="1" t="s">
        <v>804</v>
      </c>
      <c r="E5576">
        <v>61</v>
      </c>
      <c r="F5576" t="s">
        <v>52</v>
      </c>
      <c r="H5576">
        <v>1</v>
      </c>
      <c r="I5576" t="s">
        <v>32</v>
      </c>
      <c r="J5576">
        <v>1</v>
      </c>
      <c r="K5576" t="s">
        <v>32</v>
      </c>
      <c r="L5576">
        <v>0</v>
      </c>
      <c r="M5576" t="s">
        <v>32</v>
      </c>
      <c r="N5576">
        <v>2012</v>
      </c>
      <c r="O5576">
        <v>93</v>
      </c>
      <c r="P5576">
        <v>39711</v>
      </c>
      <c r="Q5576">
        <v>24</v>
      </c>
      <c r="R5576">
        <v>39227</v>
      </c>
      <c r="S5576">
        <v>644</v>
      </c>
      <c r="T5576">
        <v>16493</v>
      </c>
      <c r="U5576">
        <v>69</v>
      </c>
      <c r="V5576">
        <v>484</v>
      </c>
      <c r="W5576">
        <v>43</v>
      </c>
      <c r="X5576">
        <v>41.8</v>
      </c>
      <c r="Y5576">
        <v>49</v>
      </c>
      <c r="Z5576">
        <v>43.7</v>
      </c>
      <c r="AA5576">
        <v>28.3</v>
      </c>
      <c r="AB5576">
        <v>33.299999999999997</v>
      </c>
      <c r="AC5576">
        <v>43.7</v>
      </c>
      <c r="AD5576">
        <v>29.4</v>
      </c>
    </row>
    <row r="5577" spans="1:30" x14ac:dyDescent="0.45">
      <c r="A5577" t="s">
        <v>359</v>
      </c>
      <c r="B5577">
        <v>41140</v>
      </c>
      <c r="C5577" s="1" t="s">
        <v>804</v>
      </c>
      <c r="E5577">
        <v>62</v>
      </c>
      <c r="F5577" t="s">
        <v>53</v>
      </c>
      <c r="H5577">
        <v>1</v>
      </c>
      <c r="I5577" t="s">
        <v>32</v>
      </c>
      <c r="J5577">
        <v>1</v>
      </c>
      <c r="K5577" t="s">
        <v>32</v>
      </c>
      <c r="L5577">
        <v>0</v>
      </c>
      <c r="M5577" t="s">
        <v>32</v>
      </c>
      <c r="N5577">
        <v>2012</v>
      </c>
      <c r="O5577">
        <v>720</v>
      </c>
      <c r="P5577">
        <v>919292</v>
      </c>
      <c r="Q5577">
        <v>308</v>
      </c>
      <c r="R5577">
        <v>912185</v>
      </c>
      <c r="S5577">
        <v>7511</v>
      </c>
      <c r="T5577">
        <v>324728</v>
      </c>
      <c r="U5577">
        <v>412</v>
      </c>
      <c r="V5577">
        <v>7107</v>
      </c>
      <c r="W5577">
        <v>13.3</v>
      </c>
      <c r="X5577">
        <v>16.2</v>
      </c>
      <c r="Y5577">
        <v>17.899999999999999</v>
      </c>
      <c r="Z5577">
        <v>17.100000000000001</v>
      </c>
      <c r="AA5577">
        <v>6.9</v>
      </c>
      <c r="AB5577">
        <v>7.6</v>
      </c>
      <c r="AC5577">
        <v>13.1</v>
      </c>
      <c r="AD5577">
        <v>36.5</v>
      </c>
    </row>
    <row r="5578" spans="1:30" x14ac:dyDescent="0.45">
      <c r="A5578" t="s">
        <v>359</v>
      </c>
      <c r="B5578">
        <v>41140</v>
      </c>
      <c r="C5578" s="1" t="s">
        <v>804</v>
      </c>
      <c r="E5578">
        <v>71</v>
      </c>
      <c r="F5578" t="s">
        <v>54</v>
      </c>
      <c r="H5578">
        <v>1</v>
      </c>
      <c r="I5578" t="s">
        <v>32</v>
      </c>
      <c r="J5578">
        <v>1</v>
      </c>
      <c r="K5578" t="s">
        <v>32</v>
      </c>
      <c r="L5578">
        <v>0</v>
      </c>
      <c r="M5578" t="s">
        <v>32</v>
      </c>
      <c r="N5578">
        <v>2012</v>
      </c>
      <c r="O5578">
        <v>348</v>
      </c>
      <c r="P5578">
        <v>49540</v>
      </c>
      <c r="Q5578">
        <v>36</v>
      </c>
      <c r="R5578">
        <v>44284</v>
      </c>
      <c r="S5578">
        <v>657</v>
      </c>
      <c r="T5578">
        <v>9201</v>
      </c>
      <c r="U5578">
        <v>313</v>
      </c>
      <c r="W5578">
        <v>11.6</v>
      </c>
      <c r="X5578">
        <v>8.1</v>
      </c>
      <c r="Y5578">
        <v>39.5</v>
      </c>
      <c r="Z5578">
        <v>7.8</v>
      </c>
      <c r="AA5578">
        <v>4.3</v>
      </c>
      <c r="AB5578">
        <v>5.9</v>
      </c>
      <c r="AC5578">
        <v>15.1</v>
      </c>
    </row>
    <row r="5579" spans="1:30" x14ac:dyDescent="0.45">
      <c r="A5579" t="s">
        <v>359</v>
      </c>
      <c r="B5579">
        <v>41140</v>
      </c>
      <c r="C5579" s="1" t="s">
        <v>804</v>
      </c>
      <c r="E5579">
        <v>72</v>
      </c>
      <c r="F5579" t="s">
        <v>55</v>
      </c>
      <c r="H5579">
        <v>1</v>
      </c>
      <c r="I5579" t="s">
        <v>32</v>
      </c>
      <c r="J5579">
        <v>1</v>
      </c>
      <c r="K5579" t="s">
        <v>32</v>
      </c>
      <c r="L5579">
        <v>0</v>
      </c>
      <c r="M5579" t="s">
        <v>32</v>
      </c>
      <c r="N5579">
        <v>2012</v>
      </c>
      <c r="O5579">
        <v>216</v>
      </c>
      <c r="P5579">
        <v>148817</v>
      </c>
      <c r="Q5579">
        <v>134</v>
      </c>
      <c r="R5579">
        <v>146884</v>
      </c>
      <c r="S5579">
        <v>3382</v>
      </c>
      <c r="T5579">
        <v>39962</v>
      </c>
      <c r="U5579">
        <v>82</v>
      </c>
      <c r="V5579">
        <v>1933</v>
      </c>
      <c r="W5579">
        <v>29.6</v>
      </c>
      <c r="X5579">
        <v>10.9</v>
      </c>
      <c r="Y5579">
        <v>30.6</v>
      </c>
      <c r="Z5579">
        <v>11.4</v>
      </c>
      <c r="AA5579">
        <v>15.6</v>
      </c>
      <c r="AB5579">
        <v>13.1</v>
      </c>
      <c r="AC5579">
        <v>53.1</v>
      </c>
      <c r="AD5579">
        <v>8.6</v>
      </c>
    </row>
    <row r="5580" spans="1:30" x14ac:dyDescent="0.45">
      <c r="A5580" t="s">
        <v>359</v>
      </c>
      <c r="B5580">
        <v>41140</v>
      </c>
      <c r="C5580" s="1" t="s">
        <v>804</v>
      </c>
      <c r="E5580">
        <v>81</v>
      </c>
      <c r="F5580" t="s">
        <v>56</v>
      </c>
      <c r="G5580" t="s">
        <v>57</v>
      </c>
      <c r="H5580">
        <v>1</v>
      </c>
      <c r="I5580" t="s">
        <v>32</v>
      </c>
      <c r="J5580">
        <v>1</v>
      </c>
      <c r="K5580" t="s">
        <v>32</v>
      </c>
      <c r="L5580">
        <v>0</v>
      </c>
      <c r="M5580" t="s">
        <v>32</v>
      </c>
      <c r="N5580">
        <v>2012</v>
      </c>
      <c r="O5580">
        <v>835</v>
      </c>
      <c r="Q5580">
        <v>73</v>
      </c>
      <c r="U5580">
        <v>762</v>
      </c>
      <c r="W5580">
        <v>18.100000000000001</v>
      </c>
      <c r="Y5580">
        <v>39.1</v>
      </c>
      <c r="AC5580">
        <v>17.600000000000001</v>
      </c>
    </row>
    <row r="5581" spans="1:30" x14ac:dyDescent="0.45">
      <c r="A5581" t="s">
        <v>360</v>
      </c>
      <c r="B5581">
        <v>41180</v>
      </c>
      <c r="C5581" s="1" t="s">
        <v>805</v>
      </c>
      <c r="E5581">
        <v>0</v>
      </c>
      <c r="F5581" t="s">
        <v>31</v>
      </c>
      <c r="H5581">
        <v>1</v>
      </c>
      <c r="I5581" t="s">
        <v>32</v>
      </c>
      <c r="J5581">
        <v>1</v>
      </c>
      <c r="K5581" t="s">
        <v>32</v>
      </c>
      <c r="L5581">
        <v>0</v>
      </c>
      <c r="M5581" t="s">
        <v>32</v>
      </c>
      <c r="N5581">
        <v>2012</v>
      </c>
      <c r="O5581">
        <v>229775</v>
      </c>
      <c r="P5581">
        <v>334418752</v>
      </c>
      <c r="Q5581">
        <v>50996</v>
      </c>
      <c r="R5581">
        <v>327139580</v>
      </c>
      <c r="S5581">
        <v>1159035</v>
      </c>
      <c r="T5581">
        <v>53981556</v>
      </c>
      <c r="U5581">
        <v>178779</v>
      </c>
      <c r="V5581">
        <v>7279172</v>
      </c>
      <c r="W5581">
        <v>1</v>
      </c>
      <c r="X5581">
        <v>0.8</v>
      </c>
      <c r="Y5581">
        <v>1.6</v>
      </c>
      <c r="Z5581">
        <v>0.9</v>
      </c>
      <c r="AA5581">
        <v>0.9</v>
      </c>
      <c r="AB5581">
        <v>0.7</v>
      </c>
      <c r="AC5581">
        <v>1</v>
      </c>
      <c r="AD5581">
        <v>3.8</v>
      </c>
    </row>
    <row r="5582" spans="1:30" x14ac:dyDescent="0.45">
      <c r="A5582" t="s">
        <v>360</v>
      </c>
      <c r="B5582">
        <v>41180</v>
      </c>
      <c r="C5582" s="1" t="s">
        <v>805</v>
      </c>
      <c r="E5582">
        <v>11</v>
      </c>
      <c r="F5582" t="s">
        <v>33</v>
      </c>
      <c r="G5582" t="s">
        <v>34</v>
      </c>
      <c r="H5582">
        <v>1</v>
      </c>
      <c r="I5582" t="s">
        <v>32</v>
      </c>
      <c r="J5582">
        <v>1</v>
      </c>
      <c r="K5582" t="s">
        <v>32</v>
      </c>
      <c r="L5582">
        <v>0</v>
      </c>
      <c r="M5582" t="s">
        <v>32</v>
      </c>
      <c r="N5582">
        <v>2012</v>
      </c>
      <c r="O5582">
        <v>774</v>
      </c>
      <c r="P5582">
        <v>61316</v>
      </c>
      <c r="Q5582">
        <v>27</v>
      </c>
      <c r="R5582">
        <v>43476</v>
      </c>
      <c r="S5582">
        <v>375</v>
      </c>
      <c r="T5582">
        <v>9077</v>
      </c>
      <c r="U5582">
        <v>747</v>
      </c>
      <c r="V5582">
        <v>17840</v>
      </c>
      <c r="W5582">
        <v>16.5</v>
      </c>
      <c r="X5582">
        <v>9.5</v>
      </c>
      <c r="Y5582">
        <v>70.2</v>
      </c>
      <c r="Z5582">
        <v>8.8000000000000007</v>
      </c>
      <c r="AA5582">
        <v>10.5</v>
      </c>
      <c r="AB5582">
        <v>8.6999999999999993</v>
      </c>
      <c r="AC5582">
        <v>15.5</v>
      </c>
      <c r="AD5582">
        <v>23.5</v>
      </c>
    </row>
    <row r="5583" spans="1:30" x14ac:dyDescent="0.45">
      <c r="A5583" t="s">
        <v>360</v>
      </c>
      <c r="B5583">
        <v>41180</v>
      </c>
      <c r="C5583" s="1" t="s">
        <v>805</v>
      </c>
      <c r="E5583">
        <v>21</v>
      </c>
      <c r="F5583" t="s">
        <v>35</v>
      </c>
      <c r="H5583">
        <v>1</v>
      </c>
      <c r="I5583" t="s">
        <v>32</v>
      </c>
      <c r="J5583">
        <v>1</v>
      </c>
      <c r="K5583" t="s">
        <v>32</v>
      </c>
      <c r="L5583">
        <v>0</v>
      </c>
      <c r="M5583" t="s">
        <v>32</v>
      </c>
      <c r="N5583">
        <v>2012</v>
      </c>
      <c r="O5583">
        <v>306</v>
      </c>
      <c r="P5583">
        <v>316919</v>
      </c>
      <c r="Q5583">
        <v>50</v>
      </c>
      <c r="R5583">
        <v>308666</v>
      </c>
      <c r="S5583">
        <v>1155</v>
      </c>
      <c r="T5583">
        <v>72448</v>
      </c>
      <c r="U5583">
        <v>256</v>
      </c>
      <c r="V5583">
        <v>8253</v>
      </c>
      <c r="W5583">
        <v>22.3</v>
      </c>
      <c r="X5583">
        <v>4.5999999999999996</v>
      </c>
      <c r="Y5583">
        <v>37</v>
      </c>
      <c r="Z5583">
        <v>4.8</v>
      </c>
      <c r="AA5583">
        <v>4.5</v>
      </c>
      <c r="AB5583">
        <v>3.6</v>
      </c>
      <c r="AC5583">
        <v>26</v>
      </c>
      <c r="AD5583">
        <v>5.7</v>
      </c>
    </row>
    <row r="5584" spans="1:30" x14ac:dyDescent="0.45">
      <c r="A5584" t="s">
        <v>360</v>
      </c>
      <c r="B5584">
        <v>41180</v>
      </c>
      <c r="C5584" s="1" t="s">
        <v>805</v>
      </c>
      <c r="E5584">
        <v>22</v>
      </c>
      <c r="F5584" t="s">
        <v>36</v>
      </c>
      <c r="H5584">
        <v>1</v>
      </c>
      <c r="I5584" t="s">
        <v>32</v>
      </c>
      <c r="J5584">
        <v>1</v>
      </c>
      <c r="K5584" t="s">
        <v>32</v>
      </c>
      <c r="L5584">
        <v>0</v>
      </c>
      <c r="M5584" t="s">
        <v>32</v>
      </c>
      <c r="N5584">
        <v>2012</v>
      </c>
      <c r="O5584">
        <v>124</v>
      </c>
      <c r="P5584">
        <v>5842356</v>
      </c>
      <c r="Q5584">
        <v>27</v>
      </c>
      <c r="R5584">
        <v>5841250</v>
      </c>
      <c r="S5584">
        <v>8140</v>
      </c>
      <c r="T5584">
        <v>725185</v>
      </c>
      <c r="U5584">
        <v>97</v>
      </c>
      <c r="V5584">
        <v>1106</v>
      </c>
      <c r="W5584">
        <v>44.6</v>
      </c>
      <c r="X5584">
        <v>4.7</v>
      </c>
      <c r="Y5584">
        <v>21.6</v>
      </c>
      <c r="Z5584">
        <v>4.9000000000000004</v>
      </c>
      <c r="AA5584">
        <v>5.3</v>
      </c>
      <c r="AB5584">
        <v>5.5</v>
      </c>
      <c r="AC5584">
        <v>54.1</v>
      </c>
      <c r="AD5584">
        <v>18.899999999999999</v>
      </c>
    </row>
    <row r="5585" spans="1:30" x14ac:dyDescent="0.45">
      <c r="A5585" t="s">
        <v>360</v>
      </c>
      <c r="B5585">
        <v>41180</v>
      </c>
      <c r="C5585" s="1" t="s">
        <v>805</v>
      </c>
      <c r="E5585">
        <v>23</v>
      </c>
      <c r="F5585" t="s">
        <v>37</v>
      </c>
      <c r="H5585">
        <v>1</v>
      </c>
      <c r="I5585" t="s">
        <v>32</v>
      </c>
      <c r="J5585">
        <v>1</v>
      </c>
      <c r="K5585" t="s">
        <v>32</v>
      </c>
      <c r="L5585">
        <v>0</v>
      </c>
      <c r="M5585" t="s">
        <v>32</v>
      </c>
      <c r="N5585">
        <v>2012</v>
      </c>
      <c r="O5585">
        <v>24088</v>
      </c>
      <c r="P5585">
        <v>15530518</v>
      </c>
      <c r="Q5585">
        <v>5963</v>
      </c>
      <c r="R5585">
        <v>14719527</v>
      </c>
      <c r="S5585">
        <v>59251</v>
      </c>
      <c r="T5585">
        <v>3197794</v>
      </c>
      <c r="U5585">
        <v>18125</v>
      </c>
      <c r="V5585">
        <v>810991</v>
      </c>
      <c r="W5585">
        <v>2.7</v>
      </c>
      <c r="X5585">
        <v>4.3</v>
      </c>
      <c r="Y5585">
        <v>4.0999999999999996</v>
      </c>
      <c r="Z5585">
        <v>4.5</v>
      </c>
      <c r="AA5585">
        <v>5.4</v>
      </c>
      <c r="AB5585">
        <v>4.8</v>
      </c>
      <c r="AC5585">
        <v>3.4</v>
      </c>
      <c r="AD5585">
        <v>8.1</v>
      </c>
    </row>
    <row r="5586" spans="1:30" x14ac:dyDescent="0.45">
      <c r="A5586" t="s">
        <v>360</v>
      </c>
      <c r="B5586">
        <v>41180</v>
      </c>
      <c r="C5586" s="1" t="s">
        <v>805</v>
      </c>
      <c r="E5586" t="s">
        <v>38</v>
      </c>
      <c r="F5586" t="s">
        <v>39</v>
      </c>
      <c r="H5586">
        <v>1</v>
      </c>
      <c r="I5586" t="s">
        <v>32</v>
      </c>
      <c r="J5586">
        <v>1</v>
      </c>
      <c r="K5586" t="s">
        <v>32</v>
      </c>
      <c r="L5586">
        <v>0</v>
      </c>
      <c r="M5586" t="s">
        <v>32</v>
      </c>
      <c r="N5586">
        <v>2012</v>
      </c>
      <c r="O5586">
        <v>5078</v>
      </c>
      <c r="P5586">
        <v>62989496</v>
      </c>
      <c r="Q5586">
        <v>2634</v>
      </c>
      <c r="R5586">
        <v>62878833</v>
      </c>
      <c r="S5586">
        <v>103245</v>
      </c>
      <c r="T5586">
        <v>6250865</v>
      </c>
      <c r="U5586">
        <v>2444</v>
      </c>
      <c r="V5586">
        <v>110663</v>
      </c>
      <c r="W5586">
        <v>5.7</v>
      </c>
      <c r="X5586">
        <v>2.9</v>
      </c>
      <c r="Y5586">
        <v>5.3</v>
      </c>
      <c r="Z5586">
        <v>3</v>
      </c>
      <c r="AA5586">
        <v>2.7</v>
      </c>
      <c r="AB5586">
        <v>2.2000000000000002</v>
      </c>
      <c r="AC5586">
        <v>10.9</v>
      </c>
      <c r="AD5586">
        <v>17.600000000000001</v>
      </c>
    </row>
    <row r="5587" spans="1:30" x14ac:dyDescent="0.45">
      <c r="A5587" t="s">
        <v>360</v>
      </c>
      <c r="B5587">
        <v>41180</v>
      </c>
      <c r="C5587" s="1" t="s">
        <v>805</v>
      </c>
      <c r="E5587">
        <v>42</v>
      </c>
      <c r="F5587" t="s">
        <v>40</v>
      </c>
      <c r="H5587">
        <v>1</v>
      </c>
      <c r="I5587" t="s">
        <v>32</v>
      </c>
      <c r="J5587">
        <v>1</v>
      </c>
      <c r="K5587" t="s">
        <v>32</v>
      </c>
      <c r="L5587">
        <v>0</v>
      </c>
      <c r="M5587" t="s">
        <v>32</v>
      </c>
      <c r="N5587">
        <v>2012</v>
      </c>
      <c r="O5587">
        <v>6147</v>
      </c>
      <c r="P5587">
        <v>86837158</v>
      </c>
      <c r="Q5587">
        <v>3346</v>
      </c>
      <c r="R5587">
        <v>86644178</v>
      </c>
      <c r="S5587">
        <v>61634</v>
      </c>
      <c r="T5587">
        <v>3572804</v>
      </c>
      <c r="U5587">
        <v>2801</v>
      </c>
      <c r="V5587">
        <v>192980</v>
      </c>
      <c r="W5587">
        <v>3.9</v>
      </c>
      <c r="X5587">
        <v>2.2999999999999998</v>
      </c>
      <c r="Y5587">
        <v>4.7</v>
      </c>
      <c r="Z5587">
        <v>2.4</v>
      </c>
      <c r="AA5587">
        <v>4.7</v>
      </c>
      <c r="AB5587">
        <v>5</v>
      </c>
      <c r="AC5587">
        <v>7.1</v>
      </c>
      <c r="AD5587">
        <v>18.3</v>
      </c>
    </row>
    <row r="5588" spans="1:30" x14ac:dyDescent="0.45">
      <c r="A5588" t="s">
        <v>360</v>
      </c>
      <c r="B5588">
        <v>41180</v>
      </c>
      <c r="C5588" s="1" t="s">
        <v>805</v>
      </c>
      <c r="E5588" t="s">
        <v>41</v>
      </c>
      <c r="F5588" t="s">
        <v>42</v>
      </c>
      <c r="H5588">
        <v>1</v>
      </c>
      <c r="I5588" t="s">
        <v>32</v>
      </c>
      <c r="J5588">
        <v>1</v>
      </c>
      <c r="K5588" t="s">
        <v>32</v>
      </c>
      <c r="L5588">
        <v>0</v>
      </c>
      <c r="M5588" t="s">
        <v>32</v>
      </c>
      <c r="N5588">
        <v>2012</v>
      </c>
      <c r="O5588">
        <v>21580</v>
      </c>
      <c r="P5588">
        <v>43416270</v>
      </c>
      <c r="Q5588">
        <v>5576</v>
      </c>
      <c r="R5588">
        <v>42836253</v>
      </c>
      <c r="S5588">
        <v>141804</v>
      </c>
      <c r="T5588">
        <v>3592827</v>
      </c>
      <c r="U5588">
        <v>16005</v>
      </c>
      <c r="V5588">
        <v>580017</v>
      </c>
      <c r="W5588">
        <v>3.4</v>
      </c>
      <c r="X5588">
        <v>2.8</v>
      </c>
      <c r="Y5588">
        <v>3.8</v>
      </c>
      <c r="Z5588">
        <v>2.9</v>
      </c>
      <c r="AA5588">
        <v>2.6</v>
      </c>
      <c r="AB5588">
        <v>2.9</v>
      </c>
      <c r="AC5588">
        <v>4.5999999999999996</v>
      </c>
      <c r="AD5588">
        <v>6.6</v>
      </c>
    </row>
    <row r="5589" spans="1:30" x14ac:dyDescent="0.45">
      <c r="A5589" t="s">
        <v>360</v>
      </c>
      <c r="B5589">
        <v>41180</v>
      </c>
      <c r="C5589" s="1" t="s">
        <v>805</v>
      </c>
      <c r="E5589" t="s">
        <v>43</v>
      </c>
      <c r="F5589" t="s">
        <v>44</v>
      </c>
      <c r="G5589" t="s">
        <v>45</v>
      </c>
      <c r="H5589">
        <v>1</v>
      </c>
      <c r="I5589" t="s">
        <v>32</v>
      </c>
      <c r="J5589">
        <v>1</v>
      </c>
      <c r="K5589" t="s">
        <v>32</v>
      </c>
      <c r="L5589">
        <v>0</v>
      </c>
      <c r="M5589" t="s">
        <v>32</v>
      </c>
      <c r="N5589">
        <v>2012</v>
      </c>
      <c r="O5589">
        <v>8765</v>
      </c>
      <c r="P5589">
        <v>9336635</v>
      </c>
      <c r="Q5589">
        <v>1622</v>
      </c>
      <c r="R5589">
        <v>8804982</v>
      </c>
      <c r="S5589">
        <v>41432</v>
      </c>
      <c r="T5589">
        <v>1701001</v>
      </c>
      <c r="U5589">
        <v>7144</v>
      </c>
      <c r="V5589">
        <v>531653</v>
      </c>
      <c r="W5589">
        <v>4.0999999999999996</v>
      </c>
      <c r="X5589">
        <v>4.5</v>
      </c>
      <c r="Y5589">
        <v>8.8000000000000007</v>
      </c>
      <c r="Z5589">
        <v>4.8</v>
      </c>
      <c r="AA5589">
        <v>6.9</v>
      </c>
      <c r="AB5589">
        <v>6.2</v>
      </c>
      <c r="AC5589">
        <v>4.0999999999999996</v>
      </c>
      <c r="AD5589">
        <v>13.4</v>
      </c>
    </row>
    <row r="5590" spans="1:30" x14ac:dyDescent="0.45">
      <c r="A5590" t="s">
        <v>360</v>
      </c>
      <c r="B5590">
        <v>41180</v>
      </c>
      <c r="C5590" s="1" t="s">
        <v>805</v>
      </c>
      <c r="E5590">
        <v>51</v>
      </c>
      <c r="F5590" t="s">
        <v>46</v>
      </c>
      <c r="H5590">
        <v>1</v>
      </c>
      <c r="I5590" t="s">
        <v>32</v>
      </c>
      <c r="J5590">
        <v>1</v>
      </c>
      <c r="K5590" t="s">
        <v>32</v>
      </c>
      <c r="L5590">
        <v>0</v>
      </c>
      <c r="M5590" t="s">
        <v>32</v>
      </c>
      <c r="N5590">
        <v>2012</v>
      </c>
      <c r="O5590">
        <v>2891</v>
      </c>
      <c r="P5590">
        <v>10212150</v>
      </c>
      <c r="Q5590">
        <v>587</v>
      </c>
      <c r="R5590">
        <v>10152403</v>
      </c>
      <c r="S5590">
        <v>28458</v>
      </c>
      <c r="T5590">
        <v>2112350</v>
      </c>
      <c r="U5590">
        <v>2304</v>
      </c>
      <c r="V5590">
        <v>59747</v>
      </c>
      <c r="W5590">
        <v>10.3</v>
      </c>
      <c r="X5590">
        <v>4.5</v>
      </c>
      <c r="Y5590">
        <v>5.9</v>
      </c>
      <c r="Z5590">
        <v>4.7</v>
      </c>
      <c r="AA5590">
        <v>4.2</v>
      </c>
      <c r="AB5590">
        <v>4.2</v>
      </c>
      <c r="AC5590">
        <v>11.5</v>
      </c>
      <c r="AD5590">
        <v>9</v>
      </c>
    </row>
    <row r="5591" spans="1:30" x14ac:dyDescent="0.45">
      <c r="A5591" t="s">
        <v>360</v>
      </c>
      <c r="B5591">
        <v>41180</v>
      </c>
      <c r="C5591" s="1" t="s">
        <v>805</v>
      </c>
      <c r="E5591">
        <v>52</v>
      </c>
      <c r="F5591" t="s">
        <v>47</v>
      </c>
      <c r="G5591" t="s">
        <v>48</v>
      </c>
      <c r="H5591">
        <v>1</v>
      </c>
      <c r="I5591" t="s">
        <v>32</v>
      </c>
      <c r="J5591">
        <v>1</v>
      </c>
      <c r="K5591" t="s">
        <v>32</v>
      </c>
      <c r="L5591">
        <v>0</v>
      </c>
      <c r="M5591" t="s">
        <v>32</v>
      </c>
      <c r="N5591">
        <v>2012</v>
      </c>
      <c r="O5591">
        <v>10799</v>
      </c>
      <c r="P5591">
        <v>30820583</v>
      </c>
      <c r="Q5591">
        <v>2896</v>
      </c>
      <c r="R5591">
        <v>30328932</v>
      </c>
      <c r="S5591">
        <v>64233</v>
      </c>
      <c r="T5591">
        <v>4984209</v>
      </c>
      <c r="U5591">
        <v>7903</v>
      </c>
      <c r="V5591">
        <v>491651</v>
      </c>
      <c r="W5591">
        <v>2.6</v>
      </c>
      <c r="X5591">
        <v>3.5</v>
      </c>
      <c r="Y5591">
        <v>5.0999999999999996</v>
      </c>
      <c r="Z5591">
        <v>3.6</v>
      </c>
      <c r="AA5591">
        <v>4</v>
      </c>
      <c r="AB5591">
        <v>3.2</v>
      </c>
      <c r="AC5591">
        <v>2.4</v>
      </c>
      <c r="AD5591">
        <v>10.5</v>
      </c>
    </row>
    <row r="5592" spans="1:30" x14ac:dyDescent="0.45">
      <c r="A5592" t="s">
        <v>360</v>
      </c>
      <c r="B5592">
        <v>41180</v>
      </c>
      <c r="C5592" s="1" t="s">
        <v>805</v>
      </c>
      <c r="E5592">
        <v>53</v>
      </c>
      <c r="F5592" t="s">
        <v>49</v>
      </c>
      <c r="H5592">
        <v>1</v>
      </c>
      <c r="I5592" t="s">
        <v>32</v>
      </c>
      <c r="J5592">
        <v>1</v>
      </c>
      <c r="K5592" t="s">
        <v>32</v>
      </c>
      <c r="L5592">
        <v>0</v>
      </c>
      <c r="M5592" t="s">
        <v>32</v>
      </c>
      <c r="N5592">
        <v>2012</v>
      </c>
      <c r="O5592">
        <v>23816</v>
      </c>
      <c r="P5592">
        <v>5723483</v>
      </c>
      <c r="Q5592">
        <v>2166</v>
      </c>
      <c r="R5592">
        <v>3842820</v>
      </c>
      <c r="S5592">
        <v>17014</v>
      </c>
      <c r="T5592">
        <v>783387</v>
      </c>
      <c r="U5592">
        <v>21650</v>
      </c>
      <c r="V5592">
        <v>1880663</v>
      </c>
      <c r="W5592">
        <v>3.6</v>
      </c>
      <c r="X5592">
        <v>4.5999999999999996</v>
      </c>
      <c r="Y5592">
        <v>10.3</v>
      </c>
      <c r="Z5592">
        <v>4.0999999999999996</v>
      </c>
      <c r="AA5592">
        <v>7.5</v>
      </c>
      <c r="AB5592">
        <v>9.1</v>
      </c>
      <c r="AC5592">
        <v>3.1</v>
      </c>
      <c r="AD5592">
        <v>7.3</v>
      </c>
    </row>
    <row r="5593" spans="1:30" x14ac:dyDescent="0.45">
      <c r="A5593" t="s">
        <v>360</v>
      </c>
      <c r="B5593">
        <v>41180</v>
      </c>
      <c r="C5593" s="1" t="s">
        <v>805</v>
      </c>
      <c r="E5593">
        <v>54</v>
      </c>
      <c r="F5593" t="s">
        <v>50</v>
      </c>
      <c r="H5593">
        <v>1</v>
      </c>
      <c r="I5593" t="s">
        <v>32</v>
      </c>
      <c r="J5593">
        <v>1</v>
      </c>
      <c r="K5593" t="s">
        <v>32</v>
      </c>
      <c r="L5593">
        <v>0</v>
      </c>
      <c r="M5593" t="s">
        <v>32</v>
      </c>
      <c r="N5593">
        <v>2012</v>
      </c>
      <c r="O5593">
        <v>30494</v>
      </c>
      <c r="P5593">
        <v>17214682</v>
      </c>
      <c r="Q5593">
        <v>6817</v>
      </c>
      <c r="R5593">
        <v>16333109</v>
      </c>
      <c r="S5593">
        <v>87710</v>
      </c>
      <c r="T5593">
        <v>5555853</v>
      </c>
      <c r="U5593">
        <v>23677</v>
      </c>
      <c r="V5593">
        <v>881573</v>
      </c>
      <c r="W5593">
        <v>2.8</v>
      </c>
      <c r="X5593">
        <v>2</v>
      </c>
      <c r="Y5593">
        <v>4.2</v>
      </c>
      <c r="Z5593">
        <v>2.2000000000000002</v>
      </c>
      <c r="AA5593">
        <v>2.7</v>
      </c>
      <c r="AB5593">
        <v>3.1</v>
      </c>
      <c r="AC5593">
        <v>2.8</v>
      </c>
      <c r="AD5593">
        <v>7.3</v>
      </c>
    </row>
    <row r="5594" spans="1:30" x14ac:dyDescent="0.45">
      <c r="A5594" t="s">
        <v>360</v>
      </c>
      <c r="B5594">
        <v>41180</v>
      </c>
      <c r="C5594" s="1" t="s">
        <v>805</v>
      </c>
      <c r="E5594">
        <v>55</v>
      </c>
      <c r="F5594" t="s">
        <v>59</v>
      </c>
      <c r="H5594">
        <v>1</v>
      </c>
      <c r="I5594" t="s">
        <v>32</v>
      </c>
      <c r="J5594">
        <v>1</v>
      </c>
      <c r="K5594" t="s">
        <v>32</v>
      </c>
      <c r="L5594">
        <v>0</v>
      </c>
      <c r="M5594" t="s">
        <v>32</v>
      </c>
      <c r="N5594">
        <v>2012</v>
      </c>
      <c r="O5594">
        <v>499</v>
      </c>
      <c r="P5594">
        <v>4793725</v>
      </c>
      <c r="Q5594">
        <v>499</v>
      </c>
      <c r="R5594">
        <v>4793725</v>
      </c>
      <c r="S5594">
        <v>60381</v>
      </c>
      <c r="T5594">
        <v>6080298</v>
      </c>
      <c r="U5594">
        <v>0</v>
      </c>
      <c r="V5594">
        <v>0</v>
      </c>
      <c r="W5594">
        <v>12.8</v>
      </c>
      <c r="X5594">
        <v>2.6</v>
      </c>
      <c r="Y5594">
        <v>13.3</v>
      </c>
      <c r="Z5594">
        <v>2.7</v>
      </c>
      <c r="AA5594">
        <v>4.4000000000000004</v>
      </c>
      <c r="AB5594">
        <v>3.5</v>
      </c>
      <c r="AC5594">
        <v>0</v>
      </c>
      <c r="AD5594">
        <v>0</v>
      </c>
    </row>
    <row r="5595" spans="1:30" x14ac:dyDescent="0.45">
      <c r="A5595" t="s">
        <v>360</v>
      </c>
      <c r="B5595">
        <v>41180</v>
      </c>
      <c r="C5595" s="1" t="s">
        <v>805</v>
      </c>
      <c r="E5595">
        <v>56</v>
      </c>
      <c r="F5595" t="s">
        <v>51</v>
      </c>
      <c r="H5595">
        <v>1</v>
      </c>
      <c r="I5595" t="s">
        <v>32</v>
      </c>
      <c r="J5595">
        <v>1</v>
      </c>
      <c r="K5595" t="s">
        <v>32</v>
      </c>
      <c r="L5595">
        <v>0</v>
      </c>
      <c r="M5595" t="s">
        <v>32</v>
      </c>
      <c r="N5595">
        <v>2012</v>
      </c>
      <c r="O5595">
        <v>17603</v>
      </c>
      <c r="P5595">
        <v>6480522</v>
      </c>
      <c r="Q5595">
        <v>3595</v>
      </c>
      <c r="R5595">
        <v>6187279</v>
      </c>
      <c r="S5595">
        <v>90044</v>
      </c>
      <c r="T5595">
        <v>2854961</v>
      </c>
      <c r="U5595">
        <v>14008</v>
      </c>
      <c r="V5595">
        <v>293243</v>
      </c>
      <c r="W5595">
        <v>4.0999999999999996</v>
      </c>
      <c r="X5595">
        <v>4.4000000000000004</v>
      </c>
      <c r="Y5595">
        <v>6.9</v>
      </c>
      <c r="Z5595">
        <v>4.8</v>
      </c>
      <c r="AA5595">
        <v>6.9</v>
      </c>
      <c r="AB5595">
        <v>4.7</v>
      </c>
      <c r="AC5595">
        <v>4.0999999999999996</v>
      </c>
      <c r="AD5595">
        <v>9.5</v>
      </c>
    </row>
    <row r="5596" spans="1:30" x14ac:dyDescent="0.45">
      <c r="A5596" t="s">
        <v>360</v>
      </c>
      <c r="B5596">
        <v>41180</v>
      </c>
      <c r="C5596" s="1" t="s">
        <v>805</v>
      </c>
      <c r="E5596">
        <v>61</v>
      </c>
      <c r="F5596" t="s">
        <v>52</v>
      </c>
      <c r="H5596">
        <v>1</v>
      </c>
      <c r="I5596" t="s">
        <v>32</v>
      </c>
      <c r="J5596">
        <v>1</v>
      </c>
      <c r="K5596" t="s">
        <v>32</v>
      </c>
      <c r="L5596">
        <v>0</v>
      </c>
      <c r="M5596" t="s">
        <v>32</v>
      </c>
      <c r="N5596">
        <v>2012</v>
      </c>
      <c r="O5596">
        <v>5828</v>
      </c>
      <c r="P5596">
        <v>4559001</v>
      </c>
      <c r="Q5596">
        <v>719</v>
      </c>
      <c r="R5596">
        <v>4495428</v>
      </c>
      <c r="S5596">
        <v>53535</v>
      </c>
      <c r="T5596">
        <v>2109069</v>
      </c>
      <c r="U5596">
        <v>5109</v>
      </c>
      <c r="V5596">
        <v>63573</v>
      </c>
      <c r="W5596">
        <v>4.5</v>
      </c>
      <c r="X5596">
        <v>1.3</v>
      </c>
      <c r="Y5596">
        <v>4.9000000000000004</v>
      </c>
      <c r="Z5596">
        <v>1.4</v>
      </c>
      <c r="AA5596">
        <v>1.2</v>
      </c>
      <c r="AB5596">
        <v>1.5</v>
      </c>
      <c r="AC5596">
        <v>5.0999999999999996</v>
      </c>
      <c r="AD5596">
        <v>13.2</v>
      </c>
    </row>
    <row r="5597" spans="1:30" x14ac:dyDescent="0.45">
      <c r="A5597" t="s">
        <v>360</v>
      </c>
      <c r="B5597">
        <v>41180</v>
      </c>
      <c r="C5597" s="1" t="s">
        <v>805</v>
      </c>
      <c r="E5597">
        <v>62</v>
      </c>
      <c r="F5597" t="s">
        <v>53</v>
      </c>
      <c r="H5597">
        <v>1</v>
      </c>
      <c r="I5597" t="s">
        <v>32</v>
      </c>
      <c r="J5597">
        <v>1</v>
      </c>
      <c r="K5597" t="s">
        <v>32</v>
      </c>
      <c r="L5597">
        <v>0</v>
      </c>
      <c r="M5597" t="s">
        <v>32</v>
      </c>
      <c r="N5597">
        <v>2012</v>
      </c>
      <c r="O5597">
        <v>22423</v>
      </c>
      <c r="P5597">
        <v>18633166</v>
      </c>
      <c r="Q5597">
        <v>6865</v>
      </c>
      <c r="R5597">
        <v>18226176</v>
      </c>
      <c r="S5597">
        <v>175377</v>
      </c>
      <c r="T5597">
        <v>7046645</v>
      </c>
      <c r="U5597">
        <v>15558</v>
      </c>
      <c r="V5597">
        <v>406991</v>
      </c>
      <c r="W5597">
        <v>1.6</v>
      </c>
      <c r="X5597">
        <v>4.0999999999999996</v>
      </c>
      <c r="Y5597">
        <v>2.8</v>
      </c>
      <c r="Z5597">
        <v>4.4000000000000004</v>
      </c>
      <c r="AA5597">
        <v>2.5</v>
      </c>
      <c r="AB5597">
        <v>4.4000000000000004</v>
      </c>
      <c r="AC5597">
        <v>1.6</v>
      </c>
      <c r="AD5597">
        <v>10.8</v>
      </c>
    </row>
    <row r="5598" spans="1:30" x14ac:dyDescent="0.45">
      <c r="A5598" t="s">
        <v>360</v>
      </c>
      <c r="B5598">
        <v>41180</v>
      </c>
      <c r="C5598" s="1" t="s">
        <v>805</v>
      </c>
      <c r="E5598">
        <v>71</v>
      </c>
      <c r="F5598" t="s">
        <v>54</v>
      </c>
      <c r="H5598">
        <v>1</v>
      </c>
      <c r="I5598" t="s">
        <v>32</v>
      </c>
      <c r="J5598">
        <v>1</v>
      </c>
      <c r="K5598" t="s">
        <v>32</v>
      </c>
      <c r="L5598">
        <v>0</v>
      </c>
      <c r="M5598" t="s">
        <v>32</v>
      </c>
      <c r="N5598">
        <v>2012</v>
      </c>
      <c r="O5598">
        <v>10827</v>
      </c>
      <c r="P5598">
        <v>2219648</v>
      </c>
      <c r="Q5598">
        <v>920</v>
      </c>
      <c r="R5598">
        <v>2037146</v>
      </c>
      <c r="S5598">
        <v>21949</v>
      </c>
      <c r="T5598">
        <v>798981</v>
      </c>
      <c r="U5598">
        <v>9907</v>
      </c>
      <c r="V5598">
        <v>182502</v>
      </c>
      <c r="W5598">
        <v>2.6</v>
      </c>
      <c r="X5598">
        <v>2.2000000000000002</v>
      </c>
      <c r="Y5598">
        <v>8.6</v>
      </c>
      <c r="Z5598">
        <v>2.2000000000000002</v>
      </c>
      <c r="AA5598">
        <v>3.9</v>
      </c>
      <c r="AB5598">
        <v>1.5</v>
      </c>
      <c r="AC5598">
        <v>2.6</v>
      </c>
      <c r="AD5598">
        <v>9.6</v>
      </c>
    </row>
    <row r="5599" spans="1:30" x14ac:dyDescent="0.45">
      <c r="A5599" t="s">
        <v>360</v>
      </c>
      <c r="B5599">
        <v>41180</v>
      </c>
      <c r="C5599" s="1" t="s">
        <v>805</v>
      </c>
      <c r="E5599">
        <v>72</v>
      </c>
      <c r="F5599" t="s">
        <v>55</v>
      </c>
      <c r="H5599">
        <v>1</v>
      </c>
      <c r="I5599" t="s">
        <v>32</v>
      </c>
      <c r="J5599">
        <v>1</v>
      </c>
      <c r="K5599" t="s">
        <v>32</v>
      </c>
      <c r="L5599">
        <v>0</v>
      </c>
      <c r="M5599" t="s">
        <v>32</v>
      </c>
      <c r="N5599">
        <v>2012</v>
      </c>
      <c r="O5599">
        <v>6021</v>
      </c>
      <c r="P5599">
        <v>6246892</v>
      </c>
      <c r="Q5599">
        <v>3957</v>
      </c>
      <c r="R5599">
        <v>6145686</v>
      </c>
      <c r="S5599">
        <v>115124</v>
      </c>
      <c r="T5599">
        <v>1691558</v>
      </c>
      <c r="U5599">
        <v>2064</v>
      </c>
      <c r="V5599">
        <v>101205</v>
      </c>
      <c r="W5599">
        <v>4.9000000000000004</v>
      </c>
      <c r="X5599">
        <v>2.7</v>
      </c>
      <c r="Y5599">
        <v>5.8</v>
      </c>
      <c r="Z5599">
        <v>2.8</v>
      </c>
      <c r="AA5599">
        <v>2.8</v>
      </c>
      <c r="AB5599">
        <v>3.2</v>
      </c>
      <c r="AC5599">
        <v>8.1</v>
      </c>
      <c r="AD5599">
        <v>13.8</v>
      </c>
    </row>
    <row r="5600" spans="1:30" x14ac:dyDescent="0.45">
      <c r="A5600" t="s">
        <v>360</v>
      </c>
      <c r="B5600">
        <v>41180</v>
      </c>
      <c r="C5600" s="1" t="s">
        <v>805</v>
      </c>
      <c r="E5600">
        <v>81</v>
      </c>
      <c r="F5600" t="s">
        <v>56</v>
      </c>
      <c r="G5600" t="s">
        <v>57</v>
      </c>
      <c r="H5600">
        <v>1</v>
      </c>
      <c r="I5600" t="s">
        <v>32</v>
      </c>
      <c r="J5600">
        <v>1</v>
      </c>
      <c r="K5600" t="s">
        <v>32</v>
      </c>
      <c r="L5600">
        <v>0</v>
      </c>
      <c r="M5600" t="s">
        <v>32</v>
      </c>
      <c r="N5600">
        <v>2012</v>
      </c>
      <c r="O5600">
        <v>32420</v>
      </c>
      <c r="P5600">
        <v>3168812</v>
      </c>
      <c r="Q5600">
        <v>3442</v>
      </c>
      <c r="R5600">
        <v>2511242</v>
      </c>
      <c r="S5600">
        <v>27914</v>
      </c>
      <c r="T5600">
        <v>840593</v>
      </c>
      <c r="U5600">
        <v>28979</v>
      </c>
      <c r="V5600">
        <v>657570</v>
      </c>
      <c r="W5600">
        <v>2.2999999999999998</v>
      </c>
      <c r="X5600">
        <v>5</v>
      </c>
      <c r="Y5600">
        <v>6.2</v>
      </c>
      <c r="Z5600">
        <v>6.8</v>
      </c>
      <c r="AA5600">
        <v>5.2</v>
      </c>
      <c r="AB5600">
        <v>6.2</v>
      </c>
      <c r="AC5600">
        <v>2.2999999999999998</v>
      </c>
      <c r="AD5600">
        <v>4.4000000000000004</v>
      </c>
    </row>
    <row r="5601" spans="1:30" x14ac:dyDescent="0.45">
      <c r="A5601" t="s">
        <v>360</v>
      </c>
      <c r="B5601">
        <v>41180</v>
      </c>
      <c r="C5601" s="1" t="s">
        <v>805</v>
      </c>
      <c r="E5601">
        <v>99</v>
      </c>
      <c r="F5601" t="s">
        <v>76</v>
      </c>
      <c r="H5601">
        <v>1</v>
      </c>
      <c r="I5601" t="s">
        <v>32</v>
      </c>
      <c r="J5601">
        <v>1</v>
      </c>
      <c r="K5601" t="s">
        <v>32</v>
      </c>
      <c r="L5601">
        <v>0</v>
      </c>
      <c r="M5601" t="s">
        <v>32</v>
      </c>
      <c r="N5601">
        <v>2012</v>
      </c>
      <c r="O5601">
        <v>333</v>
      </c>
      <c r="P5601">
        <v>15420</v>
      </c>
      <c r="Q5601">
        <v>331</v>
      </c>
      <c r="R5601">
        <v>8470</v>
      </c>
      <c r="S5601">
        <v>260</v>
      </c>
      <c r="T5601">
        <v>1652</v>
      </c>
      <c r="U5601">
        <v>2</v>
      </c>
      <c r="W5601">
        <v>16.5</v>
      </c>
      <c r="X5601">
        <v>8.5</v>
      </c>
      <c r="Y5601">
        <v>17.2</v>
      </c>
      <c r="Z5601">
        <v>16.100000000000001</v>
      </c>
      <c r="AA5601">
        <v>29.8</v>
      </c>
      <c r="AB5601">
        <v>16.100000000000001</v>
      </c>
      <c r="AC5601">
        <v>0</v>
      </c>
    </row>
    <row r="5602" spans="1:30" x14ac:dyDescent="0.45">
      <c r="A5602" t="s">
        <v>361</v>
      </c>
      <c r="B5602">
        <v>41420</v>
      </c>
      <c r="C5602" t="s">
        <v>772</v>
      </c>
      <c r="E5602">
        <v>0</v>
      </c>
      <c r="F5602" t="s">
        <v>31</v>
      </c>
      <c r="H5602">
        <v>1</v>
      </c>
      <c r="I5602" t="s">
        <v>32</v>
      </c>
      <c r="J5602">
        <v>1</v>
      </c>
      <c r="K5602" t="s">
        <v>32</v>
      </c>
      <c r="L5602">
        <v>0</v>
      </c>
      <c r="M5602" t="s">
        <v>32</v>
      </c>
      <c r="N5602">
        <v>2012</v>
      </c>
      <c r="O5602">
        <v>27423</v>
      </c>
      <c r="P5602">
        <v>20083538</v>
      </c>
      <c r="Q5602">
        <v>7303</v>
      </c>
      <c r="R5602">
        <v>19074131</v>
      </c>
      <c r="S5602">
        <v>100600</v>
      </c>
      <c r="T5602">
        <v>3313298</v>
      </c>
      <c r="U5602">
        <v>20121</v>
      </c>
      <c r="V5602">
        <v>1009408</v>
      </c>
      <c r="W5602">
        <v>2.1</v>
      </c>
      <c r="X5602">
        <v>2.7</v>
      </c>
      <c r="Y5602">
        <v>2.8</v>
      </c>
      <c r="Z5602">
        <v>2.9</v>
      </c>
      <c r="AA5602">
        <v>5.9</v>
      </c>
      <c r="AB5602">
        <v>4.7</v>
      </c>
      <c r="AC5602">
        <v>2.2000000000000002</v>
      </c>
      <c r="AD5602">
        <v>6.5</v>
      </c>
    </row>
    <row r="5603" spans="1:30" x14ac:dyDescent="0.45">
      <c r="A5603" t="s">
        <v>361</v>
      </c>
      <c r="B5603">
        <v>41420</v>
      </c>
      <c r="C5603" t="s">
        <v>772</v>
      </c>
      <c r="E5603">
        <v>11</v>
      </c>
      <c r="F5603" t="s">
        <v>33</v>
      </c>
      <c r="G5603" t="s">
        <v>34</v>
      </c>
      <c r="H5603">
        <v>1</v>
      </c>
      <c r="I5603" t="s">
        <v>32</v>
      </c>
      <c r="J5603">
        <v>1</v>
      </c>
      <c r="K5603" t="s">
        <v>32</v>
      </c>
      <c r="L5603">
        <v>0</v>
      </c>
      <c r="M5603" t="s">
        <v>32</v>
      </c>
      <c r="N5603">
        <v>2012</v>
      </c>
      <c r="O5603">
        <v>548</v>
      </c>
      <c r="Q5603">
        <v>87</v>
      </c>
      <c r="U5603">
        <v>461</v>
      </c>
      <c r="W5603">
        <v>13.5</v>
      </c>
      <c r="Y5603">
        <v>30.3</v>
      </c>
      <c r="AC5603">
        <v>14.6</v>
      </c>
    </row>
    <row r="5604" spans="1:30" x14ac:dyDescent="0.45">
      <c r="A5604" t="s">
        <v>361</v>
      </c>
      <c r="B5604">
        <v>41420</v>
      </c>
      <c r="C5604" t="s">
        <v>772</v>
      </c>
      <c r="E5604">
        <v>21</v>
      </c>
      <c r="F5604" t="s">
        <v>35</v>
      </c>
      <c r="H5604">
        <v>1</v>
      </c>
      <c r="I5604" t="s">
        <v>32</v>
      </c>
      <c r="J5604">
        <v>1</v>
      </c>
      <c r="K5604" t="s">
        <v>32</v>
      </c>
      <c r="L5604">
        <v>0</v>
      </c>
      <c r="M5604" t="s">
        <v>32</v>
      </c>
      <c r="N5604">
        <v>2012</v>
      </c>
      <c r="O5604">
        <v>26</v>
      </c>
      <c r="P5604">
        <v>35081</v>
      </c>
      <c r="Q5604">
        <v>17</v>
      </c>
      <c r="R5604">
        <v>34573</v>
      </c>
      <c r="S5604">
        <v>131</v>
      </c>
      <c r="T5604">
        <v>9717</v>
      </c>
      <c r="U5604">
        <v>9</v>
      </c>
      <c r="W5604">
        <v>54.2</v>
      </c>
      <c r="X5604">
        <v>40</v>
      </c>
      <c r="Y5604">
        <v>86.3</v>
      </c>
      <c r="Z5604">
        <v>42.3</v>
      </c>
      <c r="AA5604">
        <v>33.5</v>
      </c>
      <c r="AB5604">
        <v>47.2</v>
      </c>
      <c r="AC5604">
        <v>39.799999999999997</v>
      </c>
    </row>
    <row r="5605" spans="1:30" x14ac:dyDescent="0.45">
      <c r="A5605" t="s">
        <v>361</v>
      </c>
      <c r="B5605">
        <v>41420</v>
      </c>
      <c r="C5605" t="s">
        <v>772</v>
      </c>
      <c r="E5605">
        <v>23</v>
      </c>
      <c r="F5605" t="s">
        <v>37</v>
      </c>
      <c r="H5605">
        <v>1</v>
      </c>
      <c r="I5605" t="s">
        <v>32</v>
      </c>
      <c r="J5605">
        <v>1</v>
      </c>
      <c r="K5605" t="s">
        <v>32</v>
      </c>
      <c r="L5605">
        <v>0</v>
      </c>
      <c r="M5605" t="s">
        <v>32</v>
      </c>
      <c r="N5605">
        <v>2012</v>
      </c>
      <c r="O5605">
        <v>2844</v>
      </c>
      <c r="P5605">
        <v>1414175</v>
      </c>
      <c r="Q5605">
        <v>1037</v>
      </c>
      <c r="R5605">
        <v>1277664</v>
      </c>
      <c r="S5605">
        <v>4912</v>
      </c>
      <c r="T5605">
        <v>224194</v>
      </c>
      <c r="U5605">
        <v>1807</v>
      </c>
      <c r="V5605">
        <v>136511</v>
      </c>
      <c r="W5605">
        <v>10.6</v>
      </c>
      <c r="X5605">
        <v>9.1</v>
      </c>
      <c r="Y5605">
        <v>11.3</v>
      </c>
      <c r="Z5605">
        <v>10.1</v>
      </c>
      <c r="AA5605">
        <v>12.8</v>
      </c>
      <c r="AB5605">
        <v>11.1</v>
      </c>
      <c r="AC5605">
        <v>13.6</v>
      </c>
      <c r="AD5605">
        <v>25.7</v>
      </c>
    </row>
    <row r="5606" spans="1:30" x14ac:dyDescent="0.45">
      <c r="A5606" t="s">
        <v>361</v>
      </c>
      <c r="B5606">
        <v>41420</v>
      </c>
      <c r="C5606" t="s">
        <v>772</v>
      </c>
      <c r="E5606" t="s">
        <v>38</v>
      </c>
      <c r="F5606" t="s">
        <v>39</v>
      </c>
      <c r="H5606">
        <v>1</v>
      </c>
      <c r="I5606" t="s">
        <v>32</v>
      </c>
      <c r="J5606">
        <v>1</v>
      </c>
      <c r="K5606" t="s">
        <v>32</v>
      </c>
      <c r="L5606">
        <v>0</v>
      </c>
      <c r="M5606" t="s">
        <v>32</v>
      </c>
      <c r="N5606">
        <v>2012</v>
      </c>
      <c r="O5606">
        <v>918</v>
      </c>
      <c r="P5606">
        <v>3123480</v>
      </c>
      <c r="Q5606">
        <v>377</v>
      </c>
      <c r="R5606">
        <v>3102822</v>
      </c>
      <c r="S5606">
        <v>11698</v>
      </c>
      <c r="T5606">
        <v>460723</v>
      </c>
      <c r="U5606">
        <v>541</v>
      </c>
      <c r="V5606">
        <v>20659</v>
      </c>
      <c r="W5606">
        <v>8.1</v>
      </c>
      <c r="X5606">
        <v>9</v>
      </c>
      <c r="Y5606">
        <v>17.3</v>
      </c>
      <c r="Z5606">
        <v>9.5</v>
      </c>
      <c r="AA5606">
        <v>11.8</v>
      </c>
      <c r="AB5606">
        <v>14.3</v>
      </c>
      <c r="AC5606">
        <v>13.8</v>
      </c>
      <c r="AD5606">
        <v>24.3</v>
      </c>
    </row>
    <row r="5607" spans="1:30" x14ac:dyDescent="0.45">
      <c r="A5607" t="s">
        <v>361</v>
      </c>
      <c r="B5607">
        <v>41420</v>
      </c>
      <c r="C5607" t="s">
        <v>772</v>
      </c>
      <c r="E5607">
        <v>42</v>
      </c>
      <c r="F5607" t="s">
        <v>40</v>
      </c>
      <c r="H5607">
        <v>1</v>
      </c>
      <c r="I5607" t="s">
        <v>32</v>
      </c>
      <c r="J5607">
        <v>1</v>
      </c>
      <c r="K5607" t="s">
        <v>32</v>
      </c>
      <c r="L5607">
        <v>0</v>
      </c>
      <c r="M5607" t="s">
        <v>32</v>
      </c>
      <c r="N5607">
        <v>2012</v>
      </c>
      <c r="O5607">
        <v>684</v>
      </c>
      <c r="P5607">
        <v>4191247</v>
      </c>
      <c r="Q5607">
        <v>350</v>
      </c>
      <c r="R5607">
        <v>4166999</v>
      </c>
      <c r="S5607">
        <v>5371</v>
      </c>
      <c r="T5607">
        <v>250049</v>
      </c>
      <c r="U5607">
        <v>334</v>
      </c>
      <c r="V5607">
        <v>24248</v>
      </c>
      <c r="W5607">
        <v>13.3</v>
      </c>
      <c r="X5607">
        <v>7.9</v>
      </c>
      <c r="Y5607">
        <v>13.4</v>
      </c>
      <c r="Z5607">
        <v>8.3000000000000007</v>
      </c>
      <c r="AA5607">
        <v>21.6</v>
      </c>
      <c r="AB5607">
        <v>19</v>
      </c>
      <c r="AC5607">
        <v>21</v>
      </c>
      <c r="AD5607">
        <v>22.3</v>
      </c>
    </row>
    <row r="5608" spans="1:30" x14ac:dyDescent="0.45">
      <c r="A5608" t="s">
        <v>361</v>
      </c>
      <c r="B5608">
        <v>41420</v>
      </c>
      <c r="C5608" t="s">
        <v>772</v>
      </c>
      <c r="E5608" t="s">
        <v>41</v>
      </c>
      <c r="F5608" t="s">
        <v>42</v>
      </c>
      <c r="H5608">
        <v>1</v>
      </c>
      <c r="I5608" t="s">
        <v>32</v>
      </c>
      <c r="J5608">
        <v>1</v>
      </c>
      <c r="K5608" t="s">
        <v>32</v>
      </c>
      <c r="L5608">
        <v>0</v>
      </c>
      <c r="M5608" t="s">
        <v>32</v>
      </c>
      <c r="N5608">
        <v>2012</v>
      </c>
      <c r="O5608">
        <v>3637</v>
      </c>
      <c r="P5608">
        <v>4288307</v>
      </c>
      <c r="Q5608">
        <v>1001</v>
      </c>
      <c r="R5608">
        <v>4198272</v>
      </c>
      <c r="S5608">
        <v>16609</v>
      </c>
      <c r="T5608">
        <v>411263</v>
      </c>
      <c r="U5608">
        <v>2636</v>
      </c>
      <c r="V5608">
        <v>90035</v>
      </c>
      <c r="W5608">
        <v>8.1</v>
      </c>
      <c r="X5608">
        <v>3</v>
      </c>
      <c r="Y5608">
        <v>5.7</v>
      </c>
      <c r="Z5608">
        <v>3.1</v>
      </c>
      <c r="AA5608">
        <v>2.5</v>
      </c>
      <c r="AB5608">
        <v>3</v>
      </c>
      <c r="AC5608">
        <v>11.1</v>
      </c>
      <c r="AD5608">
        <v>21.7</v>
      </c>
    </row>
    <row r="5609" spans="1:30" x14ac:dyDescent="0.45">
      <c r="A5609" t="s">
        <v>361</v>
      </c>
      <c r="B5609">
        <v>41420</v>
      </c>
      <c r="C5609" t="s">
        <v>772</v>
      </c>
      <c r="E5609" t="s">
        <v>43</v>
      </c>
      <c r="F5609" t="s">
        <v>44</v>
      </c>
      <c r="G5609" t="s">
        <v>45</v>
      </c>
      <c r="H5609">
        <v>1</v>
      </c>
      <c r="I5609" t="s">
        <v>32</v>
      </c>
      <c r="J5609">
        <v>1</v>
      </c>
      <c r="K5609" t="s">
        <v>32</v>
      </c>
      <c r="L5609">
        <v>0</v>
      </c>
      <c r="M5609" t="s">
        <v>32</v>
      </c>
      <c r="N5609">
        <v>2012</v>
      </c>
      <c r="O5609">
        <v>985</v>
      </c>
      <c r="P5609">
        <v>872423</v>
      </c>
      <c r="Q5609">
        <v>256</v>
      </c>
      <c r="R5609">
        <v>821283</v>
      </c>
      <c r="S5609">
        <v>4584</v>
      </c>
      <c r="T5609">
        <v>203657</v>
      </c>
      <c r="U5609">
        <v>729</v>
      </c>
      <c r="V5609">
        <v>51141</v>
      </c>
      <c r="W5609">
        <v>8.4</v>
      </c>
      <c r="X5609">
        <v>18.7</v>
      </c>
      <c r="Y5609">
        <v>18</v>
      </c>
      <c r="Z5609">
        <v>21</v>
      </c>
      <c r="AA5609">
        <v>25.7</v>
      </c>
      <c r="AB5609">
        <v>22.2</v>
      </c>
      <c r="AC5609">
        <v>13.4</v>
      </c>
      <c r="AD5609">
        <v>24.9</v>
      </c>
    </row>
    <row r="5610" spans="1:30" x14ac:dyDescent="0.45">
      <c r="A5610" t="s">
        <v>361</v>
      </c>
      <c r="B5610">
        <v>41420</v>
      </c>
      <c r="C5610" t="s">
        <v>772</v>
      </c>
      <c r="E5610">
        <v>51</v>
      </c>
      <c r="F5610" t="s">
        <v>46</v>
      </c>
      <c r="H5610">
        <v>1</v>
      </c>
      <c r="I5610" t="s">
        <v>32</v>
      </c>
      <c r="J5610">
        <v>1</v>
      </c>
      <c r="K5610" t="s">
        <v>32</v>
      </c>
      <c r="L5610">
        <v>0</v>
      </c>
      <c r="M5610" t="s">
        <v>32</v>
      </c>
      <c r="N5610">
        <v>2012</v>
      </c>
      <c r="O5610">
        <v>273</v>
      </c>
      <c r="P5610">
        <v>534019</v>
      </c>
      <c r="Q5610">
        <v>87</v>
      </c>
      <c r="R5610">
        <v>528475</v>
      </c>
      <c r="S5610">
        <v>2216</v>
      </c>
      <c r="T5610">
        <v>90557</v>
      </c>
      <c r="U5610">
        <v>186</v>
      </c>
      <c r="V5610">
        <v>5544</v>
      </c>
      <c r="W5610">
        <v>23.5</v>
      </c>
      <c r="X5610">
        <v>7.1</v>
      </c>
      <c r="Y5610">
        <v>20.7</v>
      </c>
      <c r="Z5610">
        <v>7.4</v>
      </c>
      <c r="AA5610">
        <v>13.7</v>
      </c>
      <c r="AB5610">
        <v>20.100000000000001</v>
      </c>
      <c r="AC5610">
        <v>28.5</v>
      </c>
      <c r="AD5610">
        <v>16.3</v>
      </c>
    </row>
    <row r="5611" spans="1:30" x14ac:dyDescent="0.45">
      <c r="A5611" t="s">
        <v>361</v>
      </c>
      <c r="B5611">
        <v>41420</v>
      </c>
      <c r="C5611" t="s">
        <v>772</v>
      </c>
      <c r="E5611">
        <v>52</v>
      </c>
      <c r="F5611" t="s">
        <v>47</v>
      </c>
      <c r="G5611" t="s">
        <v>48</v>
      </c>
      <c r="H5611">
        <v>1</v>
      </c>
      <c r="I5611" t="s">
        <v>32</v>
      </c>
      <c r="J5611">
        <v>1</v>
      </c>
      <c r="K5611" t="s">
        <v>32</v>
      </c>
      <c r="L5611">
        <v>0</v>
      </c>
      <c r="M5611" t="s">
        <v>32</v>
      </c>
      <c r="N5611">
        <v>2012</v>
      </c>
      <c r="O5611">
        <v>813</v>
      </c>
      <c r="P5611">
        <v>919160</v>
      </c>
      <c r="Q5611">
        <v>306</v>
      </c>
      <c r="R5611">
        <v>890333</v>
      </c>
      <c r="S5611">
        <v>3338</v>
      </c>
      <c r="T5611">
        <v>168592</v>
      </c>
      <c r="U5611">
        <v>507</v>
      </c>
      <c r="W5611">
        <v>20.399999999999999</v>
      </c>
      <c r="X5611">
        <v>4.4000000000000004</v>
      </c>
      <c r="Y5611">
        <v>15.7</v>
      </c>
      <c r="Z5611">
        <v>4.0999999999999996</v>
      </c>
      <c r="AA5611">
        <v>5.8</v>
      </c>
      <c r="AB5611">
        <v>6.5</v>
      </c>
      <c r="AC5611">
        <v>33.1</v>
      </c>
    </row>
    <row r="5612" spans="1:30" x14ac:dyDescent="0.45">
      <c r="A5612" t="s">
        <v>361</v>
      </c>
      <c r="B5612">
        <v>41420</v>
      </c>
      <c r="C5612" t="s">
        <v>772</v>
      </c>
      <c r="E5612">
        <v>53</v>
      </c>
      <c r="F5612" t="s">
        <v>49</v>
      </c>
      <c r="H5612">
        <v>1</v>
      </c>
      <c r="I5612" t="s">
        <v>32</v>
      </c>
      <c r="J5612">
        <v>1</v>
      </c>
      <c r="K5612" t="s">
        <v>32</v>
      </c>
      <c r="L5612">
        <v>0</v>
      </c>
      <c r="M5612" t="s">
        <v>32</v>
      </c>
      <c r="N5612">
        <v>2012</v>
      </c>
      <c r="O5612">
        <v>2771</v>
      </c>
      <c r="P5612">
        <v>547632</v>
      </c>
      <c r="Q5612">
        <v>292</v>
      </c>
      <c r="R5612">
        <v>223936</v>
      </c>
      <c r="S5612">
        <v>1641</v>
      </c>
      <c r="T5612">
        <v>50406</v>
      </c>
      <c r="U5612">
        <v>2479</v>
      </c>
      <c r="V5612">
        <v>323696</v>
      </c>
      <c r="W5612">
        <v>8.4</v>
      </c>
      <c r="X5612">
        <v>16.2</v>
      </c>
      <c r="Y5612">
        <v>15.8</v>
      </c>
      <c r="Z5612">
        <v>22.5</v>
      </c>
      <c r="AA5612">
        <v>14.1</v>
      </c>
      <c r="AB5612">
        <v>23.1</v>
      </c>
      <c r="AC5612">
        <v>8</v>
      </c>
      <c r="AD5612">
        <v>16.3</v>
      </c>
    </row>
    <row r="5613" spans="1:30" x14ac:dyDescent="0.45">
      <c r="A5613" t="s">
        <v>361</v>
      </c>
      <c r="B5613">
        <v>41420</v>
      </c>
      <c r="C5613" t="s">
        <v>772</v>
      </c>
      <c r="E5613">
        <v>54</v>
      </c>
      <c r="F5613" t="s">
        <v>50</v>
      </c>
      <c r="H5613">
        <v>1</v>
      </c>
      <c r="I5613" t="s">
        <v>32</v>
      </c>
      <c r="J5613">
        <v>1</v>
      </c>
      <c r="K5613" t="s">
        <v>32</v>
      </c>
      <c r="L5613">
        <v>0</v>
      </c>
      <c r="M5613" t="s">
        <v>32</v>
      </c>
      <c r="N5613">
        <v>2012</v>
      </c>
      <c r="O5613">
        <v>3410</v>
      </c>
      <c r="P5613">
        <v>593447</v>
      </c>
      <c r="Q5613">
        <v>694</v>
      </c>
      <c r="R5613">
        <v>457605</v>
      </c>
      <c r="S5613">
        <v>3930</v>
      </c>
      <c r="T5613">
        <v>173458</v>
      </c>
      <c r="U5613">
        <v>2715</v>
      </c>
      <c r="V5613">
        <v>135842</v>
      </c>
      <c r="W5613">
        <v>8.6</v>
      </c>
      <c r="X5613">
        <v>12</v>
      </c>
      <c r="Y5613">
        <v>15.5</v>
      </c>
      <c r="Z5613">
        <v>8.4</v>
      </c>
      <c r="AA5613">
        <v>10.6</v>
      </c>
      <c r="AB5613">
        <v>7.9</v>
      </c>
      <c r="AC5613">
        <v>8.6</v>
      </c>
      <c r="AD5613">
        <v>32.9</v>
      </c>
    </row>
    <row r="5614" spans="1:30" x14ac:dyDescent="0.45">
      <c r="A5614" t="s">
        <v>361</v>
      </c>
      <c r="B5614">
        <v>41420</v>
      </c>
      <c r="C5614" t="s">
        <v>772</v>
      </c>
      <c r="E5614">
        <v>55</v>
      </c>
      <c r="F5614" t="s">
        <v>59</v>
      </c>
      <c r="H5614">
        <v>1</v>
      </c>
      <c r="I5614" t="s">
        <v>32</v>
      </c>
      <c r="J5614">
        <v>1</v>
      </c>
      <c r="K5614" t="s">
        <v>32</v>
      </c>
      <c r="L5614">
        <v>0</v>
      </c>
      <c r="M5614" t="s">
        <v>32</v>
      </c>
      <c r="N5614">
        <v>2012</v>
      </c>
      <c r="O5614">
        <v>53</v>
      </c>
      <c r="P5614">
        <v>41585</v>
      </c>
      <c r="Q5614">
        <v>53</v>
      </c>
      <c r="R5614">
        <v>41585</v>
      </c>
      <c r="S5614">
        <v>655</v>
      </c>
      <c r="T5614">
        <v>34506</v>
      </c>
      <c r="U5614">
        <v>0</v>
      </c>
      <c r="V5614">
        <v>0</v>
      </c>
      <c r="W5614">
        <v>29.6</v>
      </c>
      <c r="X5614">
        <v>10.9</v>
      </c>
      <c r="Y5614">
        <v>30.8</v>
      </c>
      <c r="Z5614">
        <v>11.4</v>
      </c>
      <c r="AA5614">
        <v>15.6</v>
      </c>
      <c r="AB5614">
        <v>15.6</v>
      </c>
      <c r="AC5614">
        <v>0</v>
      </c>
      <c r="AD5614">
        <v>0</v>
      </c>
    </row>
    <row r="5615" spans="1:30" x14ac:dyDescent="0.45">
      <c r="A5615" t="s">
        <v>361</v>
      </c>
      <c r="B5615">
        <v>41420</v>
      </c>
      <c r="C5615" t="s">
        <v>772</v>
      </c>
      <c r="E5615">
        <v>56</v>
      </c>
      <c r="F5615" t="s">
        <v>51</v>
      </c>
      <c r="H5615">
        <v>1</v>
      </c>
      <c r="I5615" t="s">
        <v>32</v>
      </c>
      <c r="J5615">
        <v>1</v>
      </c>
      <c r="K5615" t="s">
        <v>32</v>
      </c>
      <c r="L5615">
        <v>0</v>
      </c>
      <c r="M5615" t="s">
        <v>32</v>
      </c>
      <c r="N5615">
        <v>2012</v>
      </c>
      <c r="O5615">
        <v>1780</v>
      </c>
      <c r="P5615">
        <v>382978</v>
      </c>
      <c r="Q5615">
        <v>446</v>
      </c>
      <c r="R5615">
        <v>356367</v>
      </c>
      <c r="S5615">
        <v>8564</v>
      </c>
      <c r="T5615">
        <v>164238</v>
      </c>
      <c r="U5615">
        <v>1334</v>
      </c>
      <c r="V5615">
        <v>26611</v>
      </c>
      <c r="W5615">
        <v>10.4</v>
      </c>
      <c r="X5615">
        <v>14.6</v>
      </c>
      <c r="Y5615">
        <v>18.600000000000001</v>
      </c>
      <c r="Z5615">
        <v>16.600000000000001</v>
      </c>
      <c r="AA5615">
        <v>54.9</v>
      </c>
      <c r="AB5615">
        <v>23.3</v>
      </c>
      <c r="AC5615">
        <v>10.7</v>
      </c>
      <c r="AD5615">
        <v>16.3</v>
      </c>
    </row>
    <row r="5616" spans="1:30" x14ac:dyDescent="0.45">
      <c r="A5616" t="s">
        <v>361</v>
      </c>
      <c r="B5616">
        <v>41420</v>
      </c>
      <c r="C5616" t="s">
        <v>772</v>
      </c>
      <c r="E5616">
        <v>61</v>
      </c>
      <c r="F5616" t="s">
        <v>52</v>
      </c>
      <c r="H5616">
        <v>1</v>
      </c>
      <c r="I5616" t="s">
        <v>32</v>
      </c>
      <c r="J5616">
        <v>1</v>
      </c>
      <c r="K5616" t="s">
        <v>32</v>
      </c>
      <c r="L5616">
        <v>0</v>
      </c>
      <c r="M5616" t="s">
        <v>32</v>
      </c>
      <c r="N5616">
        <v>2012</v>
      </c>
      <c r="O5616">
        <v>558</v>
      </c>
      <c r="P5616">
        <v>177052</v>
      </c>
      <c r="Q5616">
        <v>84</v>
      </c>
      <c r="R5616">
        <v>171482</v>
      </c>
      <c r="S5616">
        <v>3459</v>
      </c>
      <c r="T5616">
        <v>80466</v>
      </c>
      <c r="U5616">
        <v>475</v>
      </c>
      <c r="V5616">
        <v>5570</v>
      </c>
      <c r="W5616">
        <v>22.4</v>
      </c>
      <c r="X5616">
        <v>4.5999999999999996</v>
      </c>
      <c r="Y5616">
        <v>19.399999999999999</v>
      </c>
      <c r="Z5616">
        <v>5</v>
      </c>
      <c r="AA5616">
        <v>4.4000000000000004</v>
      </c>
      <c r="AB5616">
        <v>5.0999999999999996</v>
      </c>
      <c r="AC5616">
        <v>24.7</v>
      </c>
      <c r="AD5616">
        <v>29.9</v>
      </c>
    </row>
    <row r="5617" spans="1:30" x14ac:dyDescent="0.45">
      <c r="A5617" t="s">
        <v>361</v>
      </c>
      <c r="B5617">
        <v>41420</v>
      </c>
      <c r="C5617" t="s">
        <v>772</v>
      </c>
      <c r="E5617">
        <v>62</v>
      </c>
      <c r="F5617" t="s">
        <v>53</v>
      </c>
      <c r="H5617">
        <v>1</v>
      </c>
      <c r="I5617" t="s">
        <v>32</v>
      </c>
      <c r="J5617">
        <v>1</v>
      </c>
      <c r="K5617" t="s">
        <v>32</v>
      </c>
      <c r="L5617">
        <v>0</v>
      </c>
      <c r="M5617" t="s">
        <v>32</v>
      </c>
      <c r="N5617">
        <v>2012</v>
      </c>
      <c r="O5617">
        <v>3353</v>
      </c>
      <c r="P5617">
        <v>1788143</v>
      </c>
      <c r="Q5617">
        <v>1069</v>
      </c>
      <c r="R5617">
        <v>1736744</v>
      </c>
      <c r="S5617">
        <v>18286</v>
      </c>
      <c r="T5617">
        <v>700020</v>
      </c>
      <c r="U5617">
        <v>2284</v>
      </c>
      <c r="V5617">
        <v>51399</v>
      </c>
      <c r="W5617">
        <v>7.5</v>
      </c>
      <c r="X5617">
        <v>16.8</v>
      </c>
      <c r="Y5617">
        <v>11.9</v>
      </c>
      <c r="Z5617">
        <v>17.8</v>
      </c>
      <c r="AA5617">
        <v>13.3</v>
      </c>
      <c r="AB5617">
        <v>16</v>
      </c>
      <c r="AC5617">
        <v>8.3000000000000007</v>
      </c>
      <c r="AD5617">
        <v>23.2</v>
      </c>
    </row>
    <row r="5618" spans="1:30" x14ac:dyDescent="0.45">
      <c r="A5618" t="s">
        <v>361</v>
      </c>
      <c r="B5618">
        <v>41420</v>
      </c>
      <c r="C5618" t="s">
        <v>772</v>
      </c>
      <c r="E5618">
        <v>71</v>
      </c>
      <c r="F5618" t="s">
        <v>54</v>
      </c>
      <c r="H5618">
        <v>1</v>
      </c>
      <c r="I5618" t="s">
        <v>32</v>
      </c>
      <c r="J5618">
        <v>1</v>
      </c>
      <c r="K5618" t="s">
        <v>32</v>
      </c>
      <c r="L5618">
        <v>0</v>
      </c>
      <c r="M5618" t="s">
        <v>32</v>
      </c>
      <c r="N5618">
        <v>2012</v>
      </c>
      <c r="O5618">
        <v>1129</v>
      </c>
      <c r="P5618">
        <v>85779</v>
      </c>
      <c r="Q5618">
        <v>167</v>
      </c>
      <c r="R5618">
        <v>74067</v>
      </c>
      <c r="S5618">
        <v>1703</v>
      </c>
      <c r="T5618">
        <v>24601</v>
      </c>
      <c r="U5618">
        <v>962</v>
      </c>
      <c r="V5618">
        <v>11712</v>
      </c>
      <c r="W5618">
        <v>11.7</v>
      </c>
      <c r="X5618">
        <v>13.4</v>
      </c>
      <c r="Y5618">
        <v>14.5</v>
      </c>
      <c r="Z5618">
        <v>15</v>
      </c>
      <c r="AA5618">
        <v>13.8</v>
      </c>
      <c r="AB5618">
        <v>10.9</v>
      </c>
      <c r="AC5618">
        <v>11.6</v>
      </c>
      <c r="AD5618">
        <v>10.5</v>
      </c>
    </row>
    <row r="5619" spans="1:30" x14ac:dyDescent="0.45">
      <c r="A5619" t="s">
        <v>361</v>
      </c>
      <c r="B5619">
        <v>41420</v>
      </c>
      <c r="C5619" t="s">
        <v>772</v>
      </c>
      <c r="E5619">
        <v>72</v>
      </c>
      <c r="F5619" t="s">
        <v>55</v>
      </c>
      <c r="H5619">
        <v>1</v>
      </c>
      <c r="I5619" t="s">
        <v>32</v>
      </c>
      <c r="J5619">
        <v>1</v>
      </c>
      <c r="K5619" t="s">
        <v>32</v>
      </c>
      <c r="L5619">
        <v>0</v>
      </c>
      <c r="M5619" t="s">
        <v>32</v>
      </c>
      <c r="N5619">
        <v>2012</v>
      </c>
      <c r="O5619">
        <v>873</v>
      </c>
      <c r="P5619">
        <v>504163</v>
      </c>
      <c r="Q5619">
        <v>631</v>
      </c>
      <c r="R5619">
        <v>494542</v>
      </c>
      <c r="S5619">
        <v>9820</v>
      </c>
      <c r="T5619">
        <v>141034</v>
      </c>
      <c r="U5619">
        <v>243</v>
      </c>
      <c r="V5619">
        <v>9621</v>
      </c>
      <c r="W5619">
        <v>10.8</v>
      </c>
      <c r="X5619">
        <v>12.3</v>
      </c>
      <c r="Y5619">
        <v>12.2</v>
      </c>
      <c r="Z5619">
        <v>13.1</v>
      </c>
      <c r="AA5619">
        <v>12.8</v>
      </c>
      <c r="AB5619">
        <v>14.8</v>
      </c>
      <c r="AC5619">
        <v>22.6</v>
      </c>
      <c r="AD5619">
        <v>32.6</v>
      </c>
    </row>
    <row r="5620" spans="1:30" x14ac:dyDescent="0.45">
      <c r="A5620" t="s">
        <v>361</v>
      </c>
      <c r="B5620">
        <v>41420</v>
      </c>
      <c r="C5620" t="s">
        <v>772</v>
      </c>
      <c r="E5620">
        <v>81</v>
      </c>
      <c r="F5620" t="s">
        <v>56</v>
      </c>
      <c r="G5620" t="s">
        <v>57</v>
      </c>
      <c r="H5620">
        <v>1</v>
      </c>
      <c r="I5620" t="s">
        <v>32</v>
      </c>
      <c r="J5620">
        <v>1</v>
      </c>
      <c r="K5620" t="s">
        <v>32</v>
      </c>
      <c r="L5620">
        <v>0</v>
      </c>
      <c r="M5620" t="s">
        <v>32</v>
      </c>
      <c r="N5620">
        <v>2012</v>
      </c>
      <c r="O5620">
        <v>2865</v>
      </c>
      <c r="P5620">
        <v>241982</v>
      </c>
      <c r="Q5620">
        <v>452</v>
      </c>
      <c r="R5620">
        <v>172610</v>
      </c>
      <c r="S5620">
        <v>2164</v>
      </c>
      <c r="T5620">
        <v>52519</v>
      </c>
      <c r="U5620">
        <v>2413</v>
      </c>
      <c r="V5620">
        <v>69372</v>
      </c>
      <c r="W5620">
        <v>9</v>
      </c>
      <c r="X5620">
        <v>14.3</v>
      </c>
      <c r="Y5620">
        <v>14.2</v>
      </c>
      <c r="Z5620">
        <v>21.7</v>
      </c>
      <c r="AA5620">
        <v>17.8</v>
      </c>
      <c r="AB5620">
        <v>20.9</v>
      </c>
      <c r="AC5620">
        <v>9.3000000000000007</v>
      </c>
      <c r="AD5620">
        <v>18.5</v>
      </c>
    </row>
    <row r="5621" spans="1:30" x14ac:dyDescent="0.45">
      <c r="A5621" t="s">
        <v>362</v>
      </c>
      <c r="B5621">
        <v>41500</v>
      </c>
      <c r="C5621" t="s">
        <v>773</v>
      </c>
      <c r="E5621">
        <v>0</v>
      </c>
      <c r="F5621" t="s">
        <v>31</v>
      </c>
      <c r="H5621">
        <v>1</v>
      </c>
      <c r="I5621" t="s">
        <v>32</v>
      </c>
      <c r="J5621">
        <v>1</v>
      </c>
      <c r="K5621" t="s">
        <v>32</v>
      </c>
      <c r="L5621">
        <v>0</v>
      </c>
      <c r="M5621" t="s">
        <v>32</v>
      </c>
      <c r="N5621">
        <v>2012</v>
      </c>
      <c r="O5621">
        <v>30171</v>
      </c>
      <c r="P5621">
        <v>23106717</v>
      </c>
      <c r="Q5621">
        <v>6637</v>
      </c>
      <c r="R5621">
        <v>21790740</v>
      </c>
      <c r="S5621">
        <v>91505</v>
      </c>
      <c r="T5621">
        <v>3535580</v>
      </c>
      <c r="U5621">
        <v>23534</v>
      </c>
      <c r="V5621">
        <v>1315977</v>
      </c>
      <c r="W5621">
        <v>2.2000000000000002</v>
      </c>
      <c r="X5621">
        <v>4</v>
      </c>
      <c r="Y5621">
        <v>7.2</v>
      </c>
      <c r="Z5621">
        <v>4.4000000000000004</v>
      </c>
      <c r="AA5621">
        <v>6.7</v>
      </c>
      <c r="AB5621">
        <v>6.7</v>
      </c>
      <c r="AC5621">
        <v>3.4</v>
      </c>
      <c r="AD5621">
        <v>6.9</v>
      </c>
    </row>
    <row r="5622" spans="1:30" x14ac:dyDescent="0.45">
      <c r="A5622" t="s">
        <v>362</v>
      </c>
      <c r="B5622">
        <v>41500</v>
      </c>
      <c r="C5622" t="s">
        <v>773</v>
      </c>
      <c r="E5622">
        <v>11</v>
      </c>
      <c r="F5622" t="s">
        <v>33</v>
      </c>
      <c r="G5622" t="s">
        <v>34</v>
      </c>
      <c r="H5622">
        <v>1</v>
      </c>
      <c r="I5622" t="s">
        <v>32</v>
      </c>
      <c r="J5622">
        <v>1</v>
      </c>
      <c r="K5622" t="s">
        <v>32</v>
      </c>
      <c r="L5622">
        <v>0</v>
      </c>
      <c r="M5622" t="s">
        <v>32</v>
      </c>
      <c r="N5622">
        <v>2012</v>
      </c>
      <c r="O5622">
        <v>418</v>
      </c>
      <c r="P5622">
        <v>247469</v>
      </c>
      <c r="Q5622">
        <v>64</v>
      </c>
      <c r="R5622">
        <v>225315</v>
      </c>
      <c r="S5622">
        <v>811</v>
      </c>
      <c r="T5622">
        <v>46628</v>
      </c>
      <c r="U5622">
        <v>354</v>
      </c>
      <c r="W5622">
        <v>19.8</v>
      </c>
      <c r="X5622">
        <v>13.4</v>
      </c>
      <c r="Y5622">
        <v>14.3</v>
      </c>
      <c r="Z5622">
        <v>14.9</v>
      </c>
      <c r="AA5622">
        <v>17.600000000000001</v>
      </c>
      <c r="AB5622">
        <v>15</v>
      </c>
      <c r="AC5622">
        <v>22.1</v>
      </c>
    </row>
    <row r="5623" spans="1:30" x14ac:dyDescent="0.45">
      <c r="A5623" t="s">
        <v>362</v>
      </c>
      <c r="B5623">
        <v>41500</v>
      </c>
      <c r="C5623" t="s">
        <v>773</v>
      </c>
      <c r="E5623">
        <v>21</v>
      </c>
      <c r="F5623" t="s">
        <v>35</v>
      </c>
      <c r="H5623">
        <v>1</v>
      </c>
      <c r="I5623" t="s">
        <v>32</v>
      </c>
      <c r="J5623">
        <v>1</v>
      </c>
      <c r="K5623" t="s">
        <v>32</v>
      </c>
      <c r="L5623">
        <v>0</v>
      </c>
      <c r="M5623" t="s">
        <v>32</v>
      </c>
      <c r="N5623">
        <v>2012</v>
      </c>
      <c r="O5623">
        <v>50</v>
      </c>
      <c r="P5623">
        <v>70405</v>
      </c>
      <c r="Q5623">
        <v>5</v>
      </c>
      <c r="R5623">
        <v>68735</v>
      </c>
      <c r="S5623">
        <v>178</v>
      </c>
      <c r="T5623">
        <v>13081</v>
      </c>
      <c r="U5623">
        <v>45</v>
      </c>
      <c r="V5623">
        <v>1670</v>
      </c>
      <c r="W5623">
        <v>29.7</v>
      </c>
      <c r="X5623">
        <v>1.2</v>
      </c>
      <c r="Y5623">
        <v>0</v>
      </c>
      <c r="Z5623">
        <v>1.4</v>
      </c>
      <c r="AA5623">
        <v>2.4</v>
      </c>
      <c r="AB5623">
        <v>0.3</v>
      </c>
      <c r="AC5623">
        <v>31.4</v>
      </c>
      <c r="AD5623">
        <v>3.5</v>
      </c>
    </row>
    <row r="5624" spans="1:30" x14ac:dyDescent="0.45">
      <c r="A5624" t="s">
        <v>362</v>
      </c>
      <c r="B5624">
        <v>41500</v>
      </c>
      <c r="C5624" t="s">
        <v>773</v>
      </c>
      <c r="E5624">
        <v>22</v>
      </c>
      <c r="F5624" t="s">
        <v>36</v>
      </c>
      <c r="H5624">
        <v>1</v>
      </c>
      <c r="I5624" t="s">
        <v>32</v>
      </c>
      <c r="J5624">
        <v>1</v>
      </c>
      <c r="K5624" t="s">
        <v>32</v>
      </c>
      <c r="L5624">
        <v>0</v>
      </c>
      <c r="M5624" t="s">
        <v>32</v>
      </c>
      <c r="N5624">
        <v>2012</v>
      </c>
      <c r="O5624">
        <v>45</v>
      </c>
      <c r="P5624">
        <v>471258</v>
      </c>
      <c r="Q5624">
        <v>23</v>
      </c>
      <c r="R5624">
        <v>470165</v>
      </c>
      <c r="S5624">
        <v>747</v>
      </c>
      <c r="T5624">
        <v>70304</v>
      </c>
      <c r="U5624">
        <v>22</v>
      </c>
      <c r="W5624">
        <v>46.3</v>
      </c>
      <c r="X5624">
        <v>9</v>
      </c>
      <c r="Y5624">
        <v>42.9</v>
      </c>
      <c r="Z5624">
        <v>9.4</v>
      </c>
      <c r="AA5624">
        <v>13.7</v>
      </c>
      <c r="AB5624">
        <v>10.199999999999999</v>
      </c>
      <c r="AC5624">
        <v>79.2</v>
      </c>
    </row>
    <row r="5625" spans="1:30" x14ac:dyDescent="0.45">
      <c r="A5625" t="s">
        <v>362</v>
      </c>
      <c r="B5625">
        <v>41500</v>
      </c>
      <c r="C5625" t="s">
        <v>773</v>
      </c>
      <c r="E5625">
        <v>23</v>
      </c>
      <c r="F5625" t="s">
        <v>37</v>
      </c>
      <c r="H5625">
        <v>1</v>
      </c>
      <c r="I5625" t="s">
        <v>32</v>
      </c>
      <c r="J5625">
        <v>1</v>
      </c>
      <c r="K5625" t="s">
        <v>32</v>
      </c>
      <c r="L5625">
        <v>0</v>
      </c>
      <c r="M5625" t="s">
        <v>32</v>
      </c>
      <c r="N5625">
        <v>2012</v>
      </c>
      <c r="O5625">
        <v>2971</v>
      </c>
      <c r="P5625">
        <v>729008</v>
      </c>
      <c r="Q5625">
        <v>742</v>
      </c>
      <c r="R5625">
        <v>545742</v>
      </c>
      <c r="S5625">
        <v>3007</v>
      </c>
      <c r="T5625">
        <v>116071</v>
      </c>
      <c r="U5625">
        <v>2229</v>
      </c>
      <c r="V5625">
        <v>183267</v>
      </c>
      <c r="W5625">
        <v>6</v>
      </c>
      <c r="X5625">
        <v>19.8</v>
      </c>
      <c r="Y5625">
        <v>23.7</v>
      </c>
      <c r="Z5625">
        <v>25.4</v>
      </c>
      <c r="AA5625">
        <v>25.9</v>
      </c>
      <c r="AB5625">
        <v>26.4</v>
      </c>
      <c r="AC5625">
        <v>6</v>
      </c>
      <c r="AD5625">
        <v>49.8</v>
      </c>
    </row>
    <row r="5626" spans="1:30" x14ac:dyDescent="0.45">
      <c r="A5626" t="s">
        <v>362</v>
      </c>
      <c r="B5626">
        <v>41500</v>
      </c>
      <c r="C5626" t="s">
        <v>773</v>
      </c>
      <c r="E5626" t="s">
        <v>38</v>
      </c>
      <c r="F5626" t="s">
        <v>39</v>
      </c>
      <c r="H5626">
        <v>1</v>
      </c>
      <c r="I5626" t="s">
        <v>32</v>
      </c>
      <c r="J5626">
        <v>1</v>
      </c>
      <c r="K5626" t="s">
        <v>32</v>
      </c>
      <c r="L5626">
        <v>0</v>
      </c>
      <c r="M5626" t="s">
        <v>32</v>
      </c>
      <c r="N5626">
        <v>2012</v>
      </c>
      <c r="O5626">
        <v>656</v>
      </c>
      <c r="P5626">
        <v>2461696</v>
      </c>
      <c r="Q5626">
        <v>263</v>
      </c>
      <c r="R5626">
        <v>2452352</v>
      </c>
      <c r="S5626">
        <v>6365</v>
      </c>
      <c r="T5626">
        <v>289740</v>
      </c>
      <c r="U5626">
        <v>393</v>
      </c>
      <c r="V5626">
        <v>9344</v>
      </c>
      <c r="W5626">
        <v>17.2</v>
      </c>
      <c r="X5626">
        <v>8.9</v>
      </c>
      <c r="Y5626">
        <v>25.9</v>
      </c>
      <c r="Z5626">
        <v>9.3000000000000007</v>
      </c>
      <c r="AA5626">
        <v>14.3</v>
      </c>
      <c r="AB5626">
        <v>19.399999999999999</v>
      </c>
      <c r="AC5626">
        <v>30.7</v>
      </c>
      <c r="AD5626">
        <v>23.6</v>
      </c>
    </row>
    <row r="5627" spans="1:30" x14ac:dyDescent="0.45">
      <c r="A5627" t="s">
        <v>362</v>
      </c>
      <c r="B5627">
        <v>41500</v>
      </c>
      <c r="C5627" t="s">
        <v>773</v>
      </c>
      <c r="E5627">
        <v>42</v>
      </c>
      <c r="F5627" t="s">
        <v>40</v>
      </c>
      <c r="H5627">
        <v>1</v>
      </c>
      <c r="I5627" t="s">
        <v>32</v>
      </c>
      <c r="J5627">
        <v>1</v>
      </c>
      <c r="K5627" t="s">
        <v>32</v>
      </c>
      <c r="L5627">
        <v>0</v>
      </c>
      <c r="M5627" t="s">
        <v>32</v>
      </c>
      <c r="N5627">
        <v>2012</v>
      </c>
      <c r="O5627">
        <v>559</v>
      </c>
      <c r="P5627">
        <v>6296640</v>
      </c>
      <c r="Q5627">
        <v>278</v>
      </c>
      <c r="R5627">
        <v>6278815</v>
      </c>
      <c r="S5627">
        <v>3843</v>
      </c>
      <c r="T5627">
        <v>252715</v>
      </c>
      <c r="U5627">
        <v>280</v>
      </c>
      <c r="V5627">
        <v>17825</v>
      </c>
      <c r="W5627">
        <v>20.9</v>
      </c>
      <c r="X5627">
        <v>10.1</v>
      </c>
      <c r="Y5627">
        <v>20.8</v>
      </c>
      <c r="Z5627">
        <v>10.5</v>
      </c>
      <c r="AA5627">
        <v>13.5</v>
      </c>
      <c r="AB5627">
        <v>10.9</v>
      </c>
      <c r="AC5627">
        <v>27.1</v>
      </c>
      <c r="AD5627">
        <v>32.1</v>
      </c>
    </row>
    <row r="5628" spans="1:30" x14ac:dyDescent="0.45">
      <c r="A5628" t="s">
        <v>362</v>
      </c>
      <c r="B5628">
        <v>41500</v>
      </c>
      <c r="C5628" t="s">
        <v>773</v>
      </c>
      <c r="E5628" t="s">
        <v>41</v>
      </c>
      <c r="F5628" t="s">
        <v>42</v>
      </c>
      <c r="H5628">
        <v>1</v>
      </c>
      <c r="I5628" t="s">
        <v>32</v>
      </c>
      <c r="J5628">
        <v>1</v>
      </c>
      <c r="K5628" t="s">
        <v>32</v>
      </c>
      <c r="L5628">
        <v>0</v>
      </c>
      <c r="M5628" t="s">
        <v>32</v>
      </c>
      <c r="N5628">
        <v>2012</v>
      </c>
      <c r="O5628">
        <v>3174</v>
      </c>
      <c r="P5628">
        <v>4001809</v>
      </c>
      <c r="Q5628">
        <v>923</v>
      </c>
      <c r="R5628">
        <v>3884144</v>
      </c>
      <c r="S5628">
        <v>14284</v>
      </c>
      <c r="T5628">
        <v>378240</v>
      </c>
      <c r="U5628">
        <v>2251</v>
      </c>
      <c r="V5628">
        <v>117664</v>
      </c>
      <c r="W5628">
        <v>10.8</v>
      </c>
      <c r="X5628">
        <v>7.5</v>
      </c>
      <c r="Y5628">
        <v>15.4</v>
      </c>
      <c r="Z5628">
        <v>8</v>
      </c>
      <c r="AA5628">
        <v>6.9</v>
      </c>
      <c r="AB5628">
        <v>8.9</v>
      </c>
      <c r="AC5628">
        <v>10.5</v>
      </c>
      <c r="AD5628">
        <v>19.2</v>
      </c>
    </row>
    <row r="5629" spans="1:30" x14ac:dyDescent="0.45">
      <c r="A5629" t="s">
        <v>362</v>
      </c>
      <c r="B5629">
        <v>41500</v>
      </c>
      <c r="C5629" t="s">
        <v>773</v>
      </c>
      <c r="E5629" t="s">
        <v>43</v>
      </c>
      <c r="F5629" t="s">
        <v>44</v>
      </c>
      <c r="G5629" t="s">
        <v>45</v>
      </c>
      <c r="H5629">
        <v>1</v>
      </c>
      <c r="I5629" t="s">
        <v>32</v>
      </c>
      <c r="J5629">
        <v>1</v>
      </c>
      <c r="K5629" t="s">
        <v>32</v>
      </c>
      <c r="L5629">
        <v>0</v>
      </c>
      <c r="M5629" t="s">
        <v>32</v>
      </c>
      <c r="N5629">
        <v>2012</v>
      </c>
      <c r="O5629">
        <v>1119</v>
      </c>
      <c r="P5629">
        <v>534079</v>
      </c>
      <c r="Q5629">
        <v>253</v>
      </c>
      <c r="R5629">
        <v>472887</v>
      </c>
      <c r="S5629">
        <v>2782</v>
      </c>
      <c r="T5629">
        <v>115142</v>
      </c>
      <c r="U5629">
        <v>865</v>
      </c>
      <c r="V5629">
        <v>61192</v>
      </c>
      <c r="W5629">
        <v>16.899999999999999</v>
      </c>
      <c r="X5629">
        <v>35.4</v>
      </c>
      <c r="Y5629">
        <v>24.2</v>
      </c>
      <c r="Z5629">
        <v>38.200000000000003</v>
      </c>
      <c r="AA5629">
        <v>31.1</v>
      </c>
      <c r="AB5629">
        <v>32</v>
      </c>
      <c r="AC5629">
        <v>17.100000000000001</v>
      </c>
      <c r="AD5629">
        <v>33.799999999999997</v>
      </c>
    </row>
    <row r="5630" spans="1:30" x14ac:dyDescent="0.45">
      <c r="A5630" t="s">
        <v>362</v>
      </c>
      <c r="B5630">
        <v>41500</v>
      </c>
      <c r="C5630" t="s">
        <v>773</v>
      </c>
      <c r="E5630">
        <v>51</v>
      </c>
      <c r="F5630" t="s">
        <v>46</v>
      </c>
      <c r="H5630">
        <v>1</v>
      </c>
      <c r="I5630" t="s">
        <v>32</v>
      </c>
      <c r="J5630">
        <v>1</v>
      </c>
      <c r="K5630" t="s">
        <v>32</v>
      </c>
      <c r="L5630">
        <v>0</v>
      </c>
      <c r="M5630" t="s">
        <v>32</v>
      </c>
      <c r="N5630">
        <v>2012</v>
      </c>
      <c r="O5630">
        <v>398</v>
      </c>
      <c r="P5630">
        <v>475471</v>
      </c>
      <c r="Q5630">
        <v>86</v>
      </c>
      <c r="R5630">
        <v>468755</v>
      </c>
      <c r="S5630">
        <v>1965</v>
      </c>
      <c r="T5630">
        <v>99957</v>
      </c>
      <c r="U5630">
        <v>312</v>
      </c>
      <c r="V5630">
        <v>6716</v>
      </c>
      <c r="W5630">
        <v>11.6</v>
      </c>
      <c r="X5630">
        <v>4.9000000000000004</v>
      </c>
      <c r="Y5630">
        <v>19</v>
      </c>
      <c r="Z5630">
        <v>5.0999999999999996</v>
      </c>
      <c r="AA5630">
        <v>8.6</v>
      </c>
      <c r="AB5630">
        <v>7.9</v>
      </c>
      <c r="AC5630">
        <v>15.2</v>
      </c>
      <c r="AD5630">
        <v>23.4</v>
      </c>
    </row>
    <row r="5631" spans="1:30" x14ac:dyDescent="0.45">
      <c r="A5631" t="s">
        <v>362</v>
      </c>
      <c r="B5631">
        <v>41500</v>
      </c>
      <c r="C5631" t="s">
        <v>773</v>
      </c>
      <c r="E5631">
        <v>52</v>
      </c>
      <c r="F5631" t="s">
        <v>47</v>
      </c>
      <c r="G5631" t="s">
        <v>48</v>
      </c>
      <c r="H5631">
        <v>1</v>
      </c>
      <c r="I5631" t="s">
        <v>32</v>
      </c>
      <c r="J5631">
        <v>1</v>
      </c>
      <c r="K5631" t="s">
        <v>32</v>
      </c>
      <c r="L5631">
        <v>0</v>
      </c>
      <c r="M5631" t="s">
        <v>32</v>
      </c>
      <c r="N5631">
        <v>2012</v>
      </c>
      <c r="O5631">
        <v>729</v>
      </c>
      <c r="P5631">
        <v>921806</v>
      </c>
      <c r="Q5631">
        <v>200</v>
      </c>
      <c r="R5631">
        <v>876053</v>
      </c>
      <c r="S5631">
        <v>2971</v>
      </c>
      <c r="T5631">
        <v>185460</v>
      </c>
      <c r="U5631">
        <v>530</v>
      </c>
      <c r="V5631">
        <v>45754</v>
      </c>
      <c r="W5631">
        <v>12.4</v>
      </c>
      <c r="X5631">
        <v>4.2</v>
      </c>
      <c r="Y5631">
        <v>34.9</v>
      </c>
      <c r="Z5631">
        <v>4.9000000000000004</v>
      </c>
      <c r="AA5631">
        <v>5</v>
      </c>
      <c r="AB5631">
        <v>3.9</v>
      </c>
      <c r="AC5631">
        <v>11.8</v>
      </c>
      <c r="AD5631">
        <v>20.6</v>
      </c>
    </row>
    <row r="5632" spans="1:30" x14ac:dyDescent="0.45">
      <c r="A5632" t="s">
        <v>362</v>
      </c>
      <c r="B5632">
        <v>41500</v>
      </c>
      <c r="C5632" t="s">
        <v>773</v>
      </c>
      <c r="E5632">
        <v>53</v>
      </c>
      <c r="F5632" t="s">
        <v>49</v>
      </c>
      <c r="H5632">
        <v>1</v>
      </c>
      <c r="I5632" t="s">
        <v>32</v>
      </c>
      <c r="J5632">
        <v>1</v>
      </c>
      <c r="K5632" t="s">
        <v>32</v>
      </c>
      <c r="L5632">
        <v>0</v>
      </c>
      <c r="M5632" t="s">
        <v>32</v>
      </c>
      <c r="N5632">
        <v>2012</v>
      </c>
      <c r="O5632">
        <v>3474</v>
      </c>
      <c r="P5632">
        <v>876986</v>
      </c>
      <c r="Q5632">
        <v>432</v>
      </c>
      <c r="R5632">
        <v>493441</v>
      </c>
      <c r="S5632">
        <v>2053</v>
      </c>
      <c r="T5632">
        <v>77465</v>
      </c>
      <c r="U5632">
        <v>3043</v>
      </c>
      <c r="V5632">
        <v>383545</v>
      </c>
      <c r="W5632">
        <v>10</v>
      </c>
      <c r="X5632">
        <v>13.4</v>
      </c>
      <c r="Y5632">
        <v>22.4</v>
      </c>
      <c r="Z5632">
        <v>19.899999999999999</v>
      </c>
      <c r="AA5632">
        <v>22.9</v>
      </c>
      <c r="AB5632">
        <v>20.7</v>
      </c>
      <c r="AC5632">
        <v>9.1999999999999993</v>
      </c>
      <c r="AD5632">
        <v>18.5</v>
      </c>
    </row>
    <row r="5633" spans="1:30" x14ac:dyDescent="0.45">
      <c r="A5633" t="s">
        <v>362</v>
      </c>
      <c r="B5633">
        <v>41500</v>
      </c>
      <c r="C5633" t="s">
        <v>773</v>
      </c>
      <c r="E5633">
        <v>54</v>
      </c>
      <c r="F5633" t="s">
        <v>50</v>
      </c>
      <c r="H5633">
        <v>1</v>
      </c>
      <c r="I5633" t="s">
        <v>32</v>
      </c>
      <c r="J5633">
        <v>1</v>
      </c>
      <c r="K5633" t="s">
        <v>32</v>
      </c>
      <c r="L5633">
        <v>0</v>
      </c>
      <c r="M5633" t="s">
        <v>32</v>
      </c>
      <c r="N5633">
        <v>2012</v>
      </c>
      <c r="O5633">
        <v>4207</v>
      </c>
      <c r="P5633">
        <v>1092433</v>
      </c>
      <c r="Q5633">
        <v>685</v>
      </c>
      <c r="R5633">
        <v>934163</v>
      </c>
      <c r="S5633">
        <v>7590</v>
      </c>
      <c r="T5633">
        <v>329418</v>
      </c>
      <c r="U5633">
        <v>3522</v>
      </c>
      <c r="V5633">
        <v>158270</v>
      </c>
      <c r="W5633">
        <v>4.5999999999999996</v>
      </c>
      <c r="X5633">
        <v>20.100000000000001</v>
      </c>
      <c r="Y5633">
        <v>22.9</v>
      </c>
      <c r="Z5633">
        <v>23.8</v>
      </c>
      <c r="AA5633">
        <v>16.8</v>
      </c>
      <c r="AB5633">
        <v>23.8</v>
      </c>
      <c r="AC5633">
        <v>4.3</v>
      </c>
      <c r="AD5633">
        <v>14.9</v>
      </c>
    </row>
    <row r="5634" spans="1:30" x14ac:dyDescent="0.45">
      <c r="A5634" t="s">
        <v>362</v>
      </c>
      <c r="B5634">
        <v>41500</v>
      </c>
      <c r="C5634" t="s">
        <v>773</v>
      </c>
      <c r="E5634">
        <v>55</v>
      </c>
      <c r="F5634" t="s">
        <v>59</v>
      </c>
      <c r="H5634">
        <v>1</v>
      </c>
      <c r="I5634" t="s">
        <v>32</v>
      </c>
      <c r="J5634">
        <v>1</v>
      </c>
      <c r="K5634" t="s">
        <v>32</v>
      </c>
      <c r="L5634">
        <v>0</v>
      </c>
      <c r="M5634" t="s">
        <v>32</v>
      </c>
      <c r="N5634">
        <v>2012</v>
      </c>
      <c r="O5634">
        <v>43</v>
      </c>
      <c r="P5634">
        <v>73528</v>
      </c>
      <c r="Q5634">
        <v>43</v>
      </c>
      <c r="R5634">
        <v>73528</v>
      </c>
      <c r="S5634">
        <v>1172</v>
      </c>
      <c r="T5634">
        <v>76626</v>
      </c>
      <c r="U5634">
        <v>0</v>
      </c>
      <c r="V5634">
        <v>0</v>
      </c>
      <c r="W5634">
        <v>65.2</v>
      </c>
      <c r="X5634">
        <v>18.899999999999999</v>
      </c>
      <c r="Y5634">
        <v>67.900000000000006</v>
      </c>
      <c r="Z5634">
        <v>19.600000000000001</v>
      </c>
      <c r="AA5634">
        <v>18</v>
      </c>
      <c r="AB5634">
        <v>26.2</v>
      </c>
      <c r="AC5634">
        <v>0</v>
      </c>
      <c r="AD5634">
        <v>0</v>
      </c>
    </row>
    <row r="5635" spans="1:30" x14ac:dyDescent="0.45">
      <c r="A5635" t="s">
        <v>362</v>
      </c>
      <c r="B5635">
        <v>41500</v>
      </c>
      <c r="C5635" t="s">
        <v>773</v>
      </c>
      <c r="E5635">
        <v>56</v>
      </c>
      <c r="F5635" t="s">
        <v>51</v>
      </c>
      <c r="H5635">
        <v>1</v>
      </c>
      <c r="I5635" t="s">
        <v>32</v>
      </c>
      <c r="J5635">
        <v>1</v>
      </c>
      <c r="K5635" t="s">
        <v>32</v>
      </c>
      <c r="L5635">
        <v>0</v>
      </c>
      <c r="M5635" t="s">
        <v>32</v>
      </c>
      <c r="N5635">
        <v>2012</v>
      </c>
      <c r="O5635">
        <v>2245</v>
      </c>
      <c r="P5635">
        <v>724061</v>
      </c>
      <c r="Q5635">
        <v>314</v>
      </c>
      <c r="R5635">
        <v>687680</v>
      </c>
      <c r="S5635">
        <v>3757</v>
      </c>
      <c r="T5635">
        <v>132486</v>
      </c>
      <c r="U5635">
        <v>1931</v>
      </c>
      <c r="V5635">
        <v>36382</v>
      </c>
      <c r="W5635">
        <v>12.8</v>
      </c>
      <c r="X5635">
        <v>7.9</v>
      </c>
      <c r="Y5635">
        <v>29.4</v>
      </c>
      <c r="Z5635">
        <v>8.3000000000000007</v>
      </c>
      <c r="AA5635">
        <v>12.2</v>
      </c>
      <c r="AB5635">
        <v>9.1999999999999993</v>
      </c>
      <c r="AC5635">
        <v>12.2</v>
      </c>
      <c r="AD5635">
        <v>21.2</v>
      </c>
    </row>
    <row r="5636" spans="1:30" x14ac:dyDescent="0.45">
      <c r="A5636" t="s">
        <v>362</v>
      </c>
      <c r="B5636">
        <v>41500</v>
      </c>
      <c r="C5636" t="s">
        <v>773</v>
      </c>
      <c r="E5636">
        <v>61</v>
      </c>
      <c r="F5636" t="s">
        <v>52</v>
      </c>
      <c r="H5636">
        <v>1</v>
      </c>
      <c r="I5636" t="s">
        <v>32</v>
      </c>
      <c r="J5636">
        <v>1</v>
      </c>
      <c r="K5636" t="s">
        <v>32</v>
      </c>
      <c r="L5636">
        <v>0</v>
      </c>
      <c r="M5636" t="s">
        <v>32</v>
      </c>
      <c r="N5636">
        <v>2012</v>
      </c>
      <c r="O5636">
        <v>786</v>
      </c>
      <c r="P5636">
        <v>278516</v>
      </c>
      <c r="Q5636">
        <v>46</v>
      </c>
      <c r="R5636">
        <v>270356</v>
      </c>
      <c r="S5636">
        <v>2237</v>
      </c>
      <c r="T5636">
        <v>108414</v>
      </c>
      <c r="U5636">
        <v>740</v>
      </c>
      <c r="V5636">
        <v>8159</v>
      </c>
      <c r="W5636">
        <v>15.4</v>
      </c>
      <c r="X5636">
        <v>5.2</v>
      </c>
      <c r="Y5636">
        <v>0</v>
      </c>
      <c r="Z5636">
        <v>5.4</v>
      </c>
      <c r="AA5636">
        <v>0.2</v>
      </c>
      <c r="AB5636">
        <v>4.4000000000000004</v>
      </c>
      <c r="AC5636">
        <v>15.6</v>
      </c>
      <c r="AD5636">
        <v>33.200000000000003</v>
      </c>
    </row>
    <row r="5637" spans="1:30" x14ac:dyDescent="0.45">
      <c r="A5637" t="s">
        <v>362</v>
      </c>
      <c r="B5637">
        <v>41500</v>
      </c>
      <c r="C5637" t="s">
        <v>773</v>
      </c>
      <c r="E5637">
        <v>62</v>
      </c>
      <c r="F5637" t="s">
        <v>53</v>
      </c>
      <c r="H5637">
        <v>1</v>
      </c>
      <c r="I5637" t="s">
        <v>32</v>
      </c>
      <c r="J5637">
        <v>1</v>
      </c>
      <c r="K5637" t="s">
        <v>32</v>
      </c>
      <c r="L5637">
        <v>0</v>
      </c>
      <c r="M5637" t="s">
        <v>32</v>
      </c>
      <c r="N5637">
        <v>2012</v>
      </c>
      <c r="O5637">
        <v>3352</v>
      </c>
      <c r="P5637">
        <v>1821249</v>
      </c>
      <c r="Q5637">
        <v>950</v>
      </c>
      <c r="R5637">
        <v>1714689</v>
      </c>
      <c r="S5637">
        <v>13610</v>
      </c>
      <c r="T5637">
        <v>696752</v>
      </c>
      <c r="U5637">
        <v>2402</v>
      </c>
      <c r="V5637">
        <v>106560</v>
      </c>
      <c r="W5637">
        <v>5.7</v>
      </c>
      <c r="X5637">
        <v>11.5</v>
      </c>
      <c r="Y5637">
        <v>14.9</v>
      </c>
      <c r="Z5637">
        <v>12.9</v>
      </c>
      <c r="AA5637">
        <v>11.2</v>
      </c>
      <c r="AB5637">
        <v>16.600000000000001</v>
      </c>
      <c r="AC5637">
        <v>7.1</v>
      </c>
      <c r="AD5637">
        <v>37.700000000000003</v>
      </c>
    </row>
    <row r="5638" spans="1:30" x14ac:dyDescent="0.45">
      <c r="A5638" t="s">
        <v>362</v>
      </c>
      <c r="B5638">
        <v>41500</v>
      </c>
      <c r="C5638" t="s">
        <v>773</v>
      </c>
      <c r="E5638">
        <v>71</v>
      </c>
      <c r="F5638" t="s">
        <v>54</v>
      </c>
      <c r="H5638">
        <v>1</v>
      </c>
      <c r="I5638" t="s">
        <v>32</v>
      </c>
      <c r="J5638">
        <v>1</v>
      </c>
      <c r="K5638" t="s">
        <v>32</v>
      </c>
      <c r="L5638">
        <v>0</v>
      </c>
      <c r="M5638" t="s">
        <v>32</v>
      </c>
      <c r="N5638">
        <v>2012</v>
      </c>
      <c r="O5638">
        <v>1454</v>
      </c>
      <c r="P5638">
        <v>421638</v>
      </c>
      <c r="Q5638">
        <v>123</v>
      </c>
      <c r="R5638">
        <v>393672</v>
      </c>
      <c r="S5638">
        <v>3705</v>
      </c>
      <c r="T5638">
        <v>115267</v>
      </c>
      <c r="U5638">
        <v>1331</v>
      </c>
      <c r="V5638">
        <v>27966</v>
      </c>
      <c r="W5638">
        <v>15</v>
      </c>
      <c r="X5638">
        <v>19</v>
      </c>
      <c r="Y5638">
        <v>30.5</v>
      </c>
      <c r="Z5638">
        <v>20.8</v>
      </c>
      <c r="AA5638">
        <v>39.5</v>
      </c>
      <c r="AB5638">
        <v>25</v>
      </c>
      <c r="AC5638">
        <v>16.399999999999999</v>
      </c>
      <c r="AD5638">
        <v>27.5</v>
      </c>
    </row>
    <row r="5639" spans="1:30" x14ac:dyDescent="0.45">
      <c r="A5639" t="s">
        <v>362</v>
      </c>
      <c r="B5639">
        <v>41500</v>
      </c>
      <c r="C5639" t="s">
        <v>773</v>
      </c>
      <c r="E5639">
        <v>72</v>
      </c>
      <c r="F5639" t="s">
        <v>55</v>
      </c>
      <c r="H5639">
        <v>1</v>
      </c>
      <c r="I5639" t="s">
        <v>32</v>
      </c>
      <c r="J5639">
        <v>1</v>
      </c>
      <c r="K5639" t="s">
        <v>32</v>
      </c>
      <c r="L5639">
        <v>0</v>
      </c>
      <c r="M5639" t="s">
        <v>32</v>
      </c>
      <c r="N5639">
        <v>2012</v>
      </c>
      <c r="O5639">
        <v>1378</v>
      </c>
      <c r="P5639">
        <v>1324966</v>
      </c>
      <c r="Q5639">
        <v>932</v>
      </c>
      <c r="R5639">
        <v>1269641</v>
      </c>
      <c r="S5639">
        <v>18599</v>
      </c>
      <c r="T5639">
        <v>377814</v>
      </c>
      <c r="U5639">
        <v>446</v>
      </c>
      <c r="V5639">
        <v>55325</v>
      </c>
      <c r="W5639">
        <v>28.4</v>
      </c>
      <c r="X5639">
        <v>17.600000000000001</v>
      </c>
      <c r="Y5639">
        <v>34.1</v>
      </c>
      <c r="Z5639">
        <v>18</v>
      </c>
      <c r="AA5639">
        <v>20.6</v>
      </c>
      <c r="AB5639">
        <v>18.8</v>
      </c>
      <c r="AC5639">
        <v>24</v>
      </c>
      <c r="AD5639">
        <v>32.1</v>
      </c>
    </row>
    <row r="5640" spans="1:30" x14ac:dyDescent="0.45">
      <c r="A5640" t="s">
        <v>362</v>
      </c>
      <c r="B5640">
        <v>41500</v>
      </c>
      <c r="C5640" t="s">
        <v>773</v>
      </c>
      <c r="E5640">
        <v>81</v>
      </c>
      <c r="F5640" t="s">
        <v>56</v>
      </c>
      <c r="G5640" t="s">
        <v>57</v>
      </c>
      <c r="H5640">
        <v>1</v>
      </c>
      <c r="I5640" t="s">
        <v>32</v>
      </c>
      <c r="J5640">
        <v>1</v>
      </c>
      <c r="K5640" t="s">
        <v>32</v>
      </c>
      <c r="L5640">
        <v>0</v>
      </c>
      <c r="M5640" t="s">
        <v>32</v>
      </c>
      <c r="N5640">
        <v>2012</v>
      </c>
      <c r="O5640">
        <v>3208</v>
      </c>
      <c r="P5640">
        <v>281605</v>
      </c>
      <c r="Q5640">
        <v>370</v>
      </c>
      <c r="R5640">
        <v>208512</v>
      </c>
      <c r="S5640">
        <v>1817</v>
      </c>
      <c r="T5640">
        <v>53595</v>
      </c>
      <c r="U5640">
        <v>2837</v>
      </c>
      <c r="V5640">
        <v>73093</v>
      </c>
      <c r="W5640">
        <v>7.1</v>
      </c>
      <c r="X5640">
        <v>24.6</v>
      </c>
      <c r="Y5640">
        <v>21.8</v>
      </c>
      <c r="Z5640">
        <v>35.9</v>
      </c>
      <c r="AA5640">
        <v>23.4</v>
      </c>
      <c r="AB5640">
        <v>26.2</v>
      </c>
      <c r="AC5640">
        <v>7.8</v>
      </c>
      <c r="AD5640">
        <v>16.7</v>
      </c>
    </row>
    <row r="5641" spans="1:30" x14ac:dyDescent="0.45">
      <c r="A5641" t="s">
        <v>363</v>
      </c>
      <c r="B5641">
        <v>41540</v>
      </c>
      <c r="C5641" s="1" t="s">
        <v>774</v>
      </c>
      <c r="E5641">
        <v>0</v>
      </c>
      <c r="F5641" t="s">
        <v>31</v>
      </c>
      <c r="H5641">
        <v>1</v>
      </c>
      <c r="I5641" t="s">
        <v>32</v>
      </c>
      <c r="J5641">
        <v>1</v>
      </c>
      <c r="K5641" t="s">
        <v>32</v>
      </c>
      <c r="L5641">
        <v>0</v>
      </c>
      <c r="M5641" t="s">
        <v>32</v>
      </c>
      <c r="N5641">
        <v>2012</v>
      </c>
      <c r="O5641">
        <v>33916</v>
      </c>
      <c r="P5641">
        <v>24516470</v>
      </c>
      <c r="Q5641">
        <v>8147</v>
      </c>
      <c r="R5641">
        <v>23365865</v>
      </c>
      <c r="S5641">
        <v>118108</v>
      </c>
      <c r="T5641">
        <v>3922742</v>
      </c>
      <c r="U5641">
        <v>25769</v>
      </c>
      <c r="V5641">
        <v>1150606</v>
      </c>
      <c r="W5641">
        <v>2.4</v>
      </c>
      <c r="X5641">
        <v>1.6</v>
      </c>
      <c r="Y5641">
        <v>3</v>
      </c>
      <c r="Z5641">
        <v>1.6</v>
      </c>
      <c r="AA5641">
        <v>2.8</v>
      </c>
      <c r="AB5641">
        <v>1.9</v>
      </c>
      <c r="AC5641">
        <v>3.3</v>
      </c>
      <c r="AD5641">
        <v>5.7</v>
      </c>
    </row>
    <row r="5642" spans="1:30" x14ac:dyDescent="0.45">
      <c r="A5642" t="s">
        <v>363</v>
      </c>
      <c r="B5642">
        <v>41540</v>
      </c>
      <c r="C5642" s="1" t="s">
        <v>774</v>
      </c>
      <c r="E5642">
        <v>11</v>
      </c>
      <c r="F5642" t="s">
        <v>33</v>
      </c>
      <c r="G5642" t="s">
        <v>34</v>
      </c>
      <c r="H5642">
        <v>1</v>
      </c>
      <c r="I5642" t="s">
        <v>32</v>
      </c>
      <c r="J5642">
        <v>1</v>
      </c>
      <c r="K5642" t="s">
        <v>32</v>
      </c>
      <c r="L5642">
        <v>0</v>
      </c>
      <c r="M5642" t="s">
        <v>32</v>
      </c>
      <c r="N5642">
        <v>2012</v>
      </c>
      <c r="O5642">
        <v>867</v>
      </c>
      <c r="P5642">
        <v>65519</v>
      </c>
      <c r="Q5642">
        <v>43</v>
      </c>
      <c r="R5642">
        <v>43004</v>
      </c>
      <c r="S5642">
        <v>259</v>
      </c>
      <c r="T5642">
        <v>9393</v>
      </c>
      <c r="U5642">
        <v>824</v>
      </c>
      <c r="V5642">
        <v>22515</v>
      </c>
      <c r="W5642">
        <v>11.6</v>
      </c>
      <c r="X5642">
        <v>6.4</v>
      </c>
      <c r="Y5642">
        <v>29.8</v>
      </c>
      <c r="Z5642">
        <v>9.1999999999999993</v>
      </c>
      <c r="AA5642">
        <v>8.1</v>
      </c>
      <c r="AB5642">
        <v>5.6</v>
      </c>
      <c r="AC5642">
        <v>11.4</v>
      </c>
      <c r="AD5642">
        <v>15.6</v>
      </c>
    </row>
    <row r="5643" spans="1:30" x14ac:dyDescent="0.45">
      <c r="A5643" t="s">
        <v>363</v>
      </c>
      <c r="B5643">
        <v>41540</v>
      </c>
      <c r="C5643" s="1" t="s">
        <v>774</v>
      </c>
      <c r="E5643">
        <v>23</v>
      </c>
      <c r="F5643" t="s">
        <v>37</v>
      </c>
      <c r="H5643">
        <v>1</v>
      </c>
      <c r="I5643" t="s">
        <v>32</v>
      </c>
      <c r="J5643">
        <v>1</v>
      </c>
      <c r="K5643" t="s">
        <v>32</v>
      </c>
      <c r="L5643">
        <v>0</v>
      </c>
      <c r="M5643" t="s">
        <v>32</v>
      </c>
      <c r="N5643">
        <v>2012</v>
      </c>
      <c r="O5643">
        <v>4448</v>
      </c>
      <c r="P5643">
        <v>1319784</v>
      </c>
      <c r="Q5643">
        <v>1100</v>
      </c>
      <c r="R5643">
        <v>1090581</v>
      </c>
      <c r="S5643">
        <v>5130</v>
      </c>
      <c r="T5643">
        <v>207671</v>
      </c>
      <c r="U5643">
        <v>3348</v>
      </c>
      <c r="V5643">
        <v>229203</v>
      </c>
      <c r="W5643">
        <v>7.9</v>
      </c>
      <c r="X5643">
        <v>10.1</v>
      </c>
      <c r="Y5643">
        <v>8.6</v>
      </c>
      <c r="Z5643">
        <v>10.9</v>
      </c>
      <c r="AA5643">
        <v>17.5</v>
      </c>
      <c r="AB5643">
        <v>17.899999999999999</v>
      </c>
      <c r="AC5643">
        <v>9.1</v>
      </c>
      <c r="AD5643">
        <v>19.7</v>
      </c>
    </row>
    <row r="5644" spans="1:30" x14ac:dyDescent="0.45">
      <c r="A5644" t="s">
        <v>363</v>
      </c>
      <c r="B5644">
        <v>41540</v>
      </c>
      <c r="C5644" s="1" t="s">
        <v>774</v>
      </c>
      <c r="E5644" t="s">
        <v>38</v>
      </c>
      <c r="F5644" t="s">
        <v>39</v>
      </c>
      <c r="H5644">
        <v>1</v>
      </c>
      <c r="I5644" t="s">
        <v>32</v>
      </c>
      <c r="J5644">
        <v>1</v>
      </c>
      <c r="K5644" t="s">
        <v>32</v>
      </c>
      <c r="L5644">
        <v>0</v>
      </c>
      <c r="M5644" t="s">
        <v>32</v>
      </c>
      <c r="N5644">
        <v>2012</v>
      </c>
      <c r="O5644">
        <v>614</v>
      </c>
      <c r="P5644">
        <v>5206693</v>
      </c>
      <c r="Q5644">
        <v>284</v>
      </c>
      <c r="R5644">
        <v>5197182</v>
      </c>
      <c r="S5644">
        <v>13822</v>
      </c>
      <c r="T5644">
        <v>510820</v>
      </c>
      <c r="U5644">
        <v>330</v>
      </c>
      <c r="V5644">
        <v>9511</v>
      </c>
      <c r="W5644">
        <v>13.8</v>
      </c>
      <c r="X5644">
        <v>4.3</v>
      </c>
      <c r="Y5644">
        <v>19.3</v>
      </c>
      <c r="Z5644">
        <v>4.5</v>
      </c>
      <c r="AA5644">
        <v>5.8</v>
      </c>
      <c r="AB5644">
        <v>4.9000000000000004</v>
      </c>
      <c r="AC5644">
        <v>14.5</v>
      </c>
      <c r="AD5644">
        <v>14.6</v>
      </c>
    </row>
    <row r="5645" spans="1:30" x14ac:dyDescent="0.45">
      <c r="A5645" t="s">
        <v>363</v>
      </c>
      <c r="B5645">
        <v>41540</v>
      </c>
      <c r="C5645" s="1" t="s">
        <v>774</v>
      </c>
      <c r="E5645">
        <v>42</v>
      </c>
      <c r="F5645" t="s">
        <v>40</v>
      </c>
      <c r="H5645">
        <v>1</v>
      </c>
      <c r="I5645" t="s">
        <v>32</v>
      </c>
      <c r="J5645">
        <v>1</v>
      </c>
      <c r="K5645" t="s">
        <v>32</v>
      </c>
      <c r="L5645">
        <v>0</v>
      </c>
      <c r="M5645" t="s">
        <v>32</v>
      </c>
      <c r="N5645">
        <v>2012</v>
      </c>
      <c r="O5645">
        <v>581</v>
      </c>
      <c r="P5645">
        <v>2812044</v>
      </c>
      <c r="Q5645">
        <v>325</v>
      </c>
      <c r="R5645">
        <v>2790689</v>
      </c>
      <c r="S5645">
        <v>3208</v>
      </c>
      <c r="T5645">
        <v>156946</v>
      </c>
      <c r="U5645">
        <v>256</v>
      </c>
      <c r="V5645">
        <v>21355</v>
      </c>
      <c r="W5645">
        <v>10.199999999999999</v>
      </c>
      <c r="X5645">
        <v>2.6</v>
      </c>
      <c r="Y5645">
        <v>8.1999999999999993</v>
      </c>
      <c r="Z5645">
        <v>2.6</v>
      </c>
      <c r="AA5645">
        <v>3.8</v>
      </c>
      <c r="AB5645">
        <v>3</v>
      </c>
      <c r="AC5645">
        <v>14.1</v>
      </c>
      <c r="AD5645">
        <v>40.799999999999997</v>
      </c>
    </row>
    <row r="5646" spans="1:30" x14ac:dyDescent="0.45">
      <c r="A5646" t="s">
        <v>363</v>
      </c>
      <c r="B5646">
        <v>41540</v>
      </c>
      <c r="C5646" s="1" t="s">
        <v>774</v>
      </c>
      <c r="E5646" t="s">
        <v>41</v>
      </c>
      <c r="F5646" t="s">
        <v>42</v>
      </c>
      <c r="H5646">
        <v>1</v>
      </c>
      <c r="I5646" t="s">
        <v>32</v>
      </c>
      <c r="J5646">
        <v>1</v>
      </c>
      <c r="K5646" t="s">
        <v>32</v>
      </c>
      <c r="L5646">
        <v>0</v>
      </c>
      <c r="M5646" t="s">
        <v>32</v>
      </c>
      <c r="N5646">
        <v>2012</v>
      </c>
      <c r="O5646">
        <v>4130</v>
      </c>
      <c r="P5646">
        <v>6315435</v>
      </c>
      <c r="Q5646">
        <v>1354</v>
      </c>
      <c r="R5646">
        <v>6194878</v>
      </c>
      <c r="S5646">
        <v>22219</v>
      </c>
      <c r="T5646">
        <v>538090</v>
      </c>
      <c r="U5646">
        <v>2776</v>
      </c>
      <c r="V5646">
        <v>120557</v>
      </c>
      <c r="W5646">
        <v>5.9</v>
      </c>
      <c r="X5646">
        <v>3.6</v>
      </c>
      <c r="Y5646">
        <v>5</v>
      </c>
      <c r="Z5646">
        <v>3.8</v>
      </c>
      <c r="AA5646">
        <v>2.7</v>
      </c>
      <c r="AB5646">
        <v>5.3</v>
      </c>
      <c r="AC5646">
        <v>9.3000000000000007</v>
      </c>
      <c r="AD5646">
        <v>14</v>
      </c>
    </row>
    <row r="5647" spans="1:30" x14ac:dyDescent="0.45">
      <c r="A5647" t="s">
        <v>363</v>
      </c>
      <c r="B5647">
        <v>41540</v>
      </c>
      <c r="C5647" s="1" t="s">
        <v>774</v>
      </c>
      <c r="E5647" t="s">
        <v>43</v>
      </c>
      <c r="F5647" t="s">
        <v>44</v>
      </c>
      <c r="G5647" t="s">
        <v>45</v>
      </c>
      <c r="H5647">
        <v>1</v>
      </c>
      <c r="I5647" t="s">
        <v>32</v>
      </c>
      <c r="J5647">
        <v>1</v>
      </c>
      <c r="K5647" t="s">
        <v>32</v>
      </c>
      <c r="L5647">
        <v>0</v>
      </c>
      <c r="M5647" t="s">
        <v>32</v>
      </c>
      <c r="N5647">
        <v>2012</v>
      </c>
      <c r="O5647">
        <v>1349</v>
      </c>
      <c r="P5647">
        <v>534017</v>
      </c>
      <c r="Q5647">
        <v>348</v>
      </c>
      <c r="R5647">
        <v>477389</v>
      </c>
      <c r="S5647">
        <v>3126</v>
      </c>
      <c r="T5647">
        <v>109817</v>
      </c>
      <c r="U5647">
        <v>1002</v>
      </c>
      <c r="V5647">
        <v>56628</v>
      </c>
      <c r="W5647">
        <v>10.8</v>
      </c>
      <c r="X5647">
        <v>5</v>
      </c>
      <c r="Y5647">
        <v>13.3</v>
      </c>
      <c r="Z5647">
        <v>5.9</v>
      </c>
      <c r="AA5647">
        <v>9.3000000000000007</v>
      </c>
      <c r="AB5647">
        <v>5.7</v>
      </c>
      <c r="AC5647">
        <v>13.2</v>
      </c>
      <c r="AD5647">
        <v>24.1</v>
      </c>
    </row>
    <row r="5648" spans="1:30" x14ac:dyDescent="0.45">
      <c r="A5648" t="s">
        <v>363</v>
      </c>
      <c r="B5648">
        <v>41540</v>
      </c>
      <c r="C5648" s="1" t="s">
        <v>774</v>
      </c>
      <c r="E5648">
        <v>51</v>
      </c>
      <c r="F5648" t="s">
        <v>46</v>
      </c>
      <c r="H5648">
        <v>1</v>
      </c>
      <c r="I5648" t="s">
        <v>32</v>
      </c>
      <c r="J5648">
        <v>1</v>
      </c>
      <c r="K5648" t="s">
        <v>32</v>
      </c>
      <c r="L5648">
        <v>0</v>
      </c>
      <c r="M5648" t="s">
        <v>32</v>
      </c>
      <c r="N5648">
        <v>2012</v>
      </c>
      <c r="O5648">
        <v>279</v>
      </c>
      <c r="P5648">
        <v>325029</v>
      </c>
      <c r="Q5648">
        <v>79</v>
      </c>
      <c r="R5648">
        <v>314509</v>
      </c>
      <c r="S5648">
        <v>1540</v>
      </c>
      <c r="T5648">
        <v>67240</v>
      </c>
      <c r="U5648">
        <v>200</v>
      </c>
      <c r="V5648">
        <v>10520</v>
      </c>
      <c r="W5648">
        <v>12.8</v>
      </c>
      <c r="X5648">
        <v>4.2</v>
      </c>
      <c r="Y5648">
        <v>21</v>
      </c>
      <c r="Z5648">
        <v>4.5</v>
      </c>
      <c r="AA5648">
        <v>7.9</v>
      </c>
      <c r="AB5648">
        <v>5.4</v>
      </c>
      <c r="AC5648">
        <v>18.100000000000001</v>
      </c>
      <c r="AD5648">
        <v>11</v>
      </c>
    </row>
    <row r="5649" spans="1:30" x14ac:dyDescent="0.45">
      <c r="A5649" t="s">
        <v>363</v>
      </c>
      <c r="B5649">
        <v>41540</v>
      </c>
      <c r="C5649" s="1" t="s">
        <v>774</v>
      </c>
      <c r="E5649">
        <v>52</v>
      </c>
      <c r="F5649" t="s">
        <v>47</v>
      </c>
      <c r="G5649" t="s">
        <v>48</v>
      </c>
      <c r="H5649">
        <v>1</v>
      </c>
      <c r="I5649" t="s">
        <v>32</v>
      </c>
      <c r="J5649">
        <v>1</v>
      </c>
      <c r="K5649" t="s">
        <v>32</v>
      </c>
      <c r="L5649">
        <v>0</v>
      </c>
      <c r="M5649" t="s">
        <v>32</v>
      </c>
      <c r="N5649">
        <v>2012</v>
      </c>
      <c r="O5649">
        <v>858</v>
      </c>
      <c r="P5649">
        <v>948384</v>
      </c>
      <c r="Q5649">
        <v>255</v>
      </c>
      <c r="R5649">
        <v>924920</v>
      </c>
      <c r="S5649">
        <v>3438</v>
      </c>
      <c r="T5649">
        <v>178576</v>
      </c>
      <c r="U5649">
        <v>602</v>
      </c>
      <c r="V5649">
        <v>23465</v>
      </c>
      <c r="W5649">
        <v>23.3</v>
      </c>
      <c r="X5649">
        <v>20.100000000000001</v>
      </c>
      <c r="Y5649">
        <v>13</v>
      </c>
      <c r="Z5649">
        <v>21.2</v>
      </c>
      <c r="AA5649">
        <v>3.8</v>
      </c>
      <c r="AB5649">
        <v>12.1</v>
      </c>
      <c r="AC5649">
        <v>30.3</v>
      </c>
      <c r="AD5649">
        <v>22.1</v>
      </c>
    </row>
    <row r="5650" spans="1:30" x14ac:dyDescent="0.45">
      <c r="A5650" t="s">
        <v>363</v>
      </c>
      <c r="B5650">
        <v>41540</v>
      </c>
      <c r="C5650" s="1" t="s">
        <v>774</v>
      </c>
      <c r="E5650">
        <v>53</v>
      </c>
      <c r="F5650" t="s">
        <v>49</v>
      </c>
      <c r="H5650">
        <v>1</v>
      </c>
      <c r="I5650" t="s">
        <v>32</v>
      </c>
      <c r="J5650">
        <v>1</v>
      </c>
      <c r="K5650" t="s">
        <v>32</v>
      </c>
      <c r="L5650">
        <v>0</v>
      </c>
      <c r="M5650" t="s">
        <v>32</v>
      </c>
      <c r="N5650">
        <v>2012</v>
      </c>
      <c r="O5650">
        <v>4895</v>
      </c>
      <c r="P5650">
        <v>692285</v>
      </c>
      <c r="Q5650">
        <v>515</v>
      </c>
      <c r="R5650">
        <v>354995</v>
      </c>
      <c r="S5650">
        <v>2179</v>
      </c>
      <c r="T5650">
        <v>75070</v>
      </c>
      <c r="U5650">
        <v>4380</v>
      </c>
      <c r="V5650">
        <v>337290</v>
      </c>
      <c r="W5650">
        <v>8</v>
      </c>
      <c r="X5650">
        <v>10.9</v>
      </c>
      <c r="Y5650">
        <v>16.100000000000001</v>
      </c>
      <c r="Z5650">
        <v>8.1999999999999993</v>
      </c>
      <c r="AA5650">
        <v>11.8</v>
      </c>
      <c r="AB5650">
        <v>8.9</v>
      </c>
      <c r="AC5650">
        <v>8.6999999999999993</v>
      </c>
      <c r="AD5650">
        <v>17.3</v>
      </c>
    </row>
    <row r="5651" spans="1:30" x14ac:dyDescent="0.45">
      <c r="A5651" t="s">
        <v>363</v>
      </c>
      <c r="B5651">
        <v>41540</v>
      </c>
      <c r="C5651" s="1" t="s">
        <v>774</v>
      </c>
      <c r="E5651">
        <v>54</v>
      </c>
      <c r="F5651" t="s">
        <v>50</v>
      </c>
      <c r="H5651">
        <v>1</v>
      </c>
      <c r="I5651" t="s">
        <v>32</v>
      </c>
      <c r="J5651">
        <v>1</v>
      </c>
      <c r="K5651" t="s">
        <v>32</v>
      </c>
      <c r="L5651">
        <v>0</v>
      </c>
      <c r="M5651" t="s">
        <v>32</v>
      </c>
      <c r="N5651">
        <v>2012</v>
      </c>
      <c r="O5651">
        <v>3530</v>
      </c>
      <c r="P5651">
        <v>657698</v>
      </c>
      <c r="Q5651">
        <v>788</v>
      </c>
      <c r="R5651">
        <v>559912</v>
      </c>
      <c r="S5651">
        <v>4411</v>
      </c>
      <c r="T5651">
        <v>205765</v>
      </c>
      <c r="U5651">
        <v>2743</v>
      </c>
      <c r="V5651">
        <v>97786</v>
      </c>
      <c r="W5651">
        <v>10.3</v>
      </c>
      <c r="X5651">
        <v>6.5</v>
      </c>
      <c r="Y5651">
        <v>9.1999999999999993</v>
      </c>
      <c r="Z5651">
        <v>8.1999999999999993</v>
      </c>
      <c r="AA5651">
        <v>8.3000000000000007</v>
      </c>
      <c r="AB5651">
        <v>8.1</v>
      </c>
      <c r="AC5651">
        <v>12.3</v>
      </c>
      <c r="AD5651">
        <v>15</v>
      </c>
    </row>
    <row r="5652" spans="1:30" x14ac:dyDescent="0.45">
      <c r="A5652" t="s">
        <v>363</v>
      </c>
      <c r="B5652">
        <v>41540</v>
      </c>
      <c r="C5652" s="1" t="s">
        <v>774</v>
      </c>
      <c r="E5652">
        <v>55</v>
      </c>
      <c r="F5652" t="s">
        <v>59</v>
      </c>
      <c r="H5652">
        <v>1</v>
      </c>
      <c r="I5652" t="s">
        <v>32</v>
      </c>
      <c r="J5652">
        <v>1</v>
      </c>
      <c r="K5652" t="s">
        <v>32</v>
      </c>
      <c r="L5652">
        <v>0</v>
      </c>
      <c r="M5652" t="s">
        <v>32</v>
      </c>
      <c r="N5652">
        <v>2012</v>
      </c>
      <c r="O5652">
        <v>37</v>
      </c>
      <c r="P5652">
        <v>123347</v>
      </c>
      <c r="Q5652">
        <v>37</v>
      </c>
      <c r="R5652">
        <v>123347</v>
      </c>
      <c r="S5652">
        <v>1334</v>
      </c>
      <c r="T5652">
        <v>83952</v>
      </c>
      <c r="U5652">
        <v>0</v>
      </c>
      <c r="V5652">
        <v>0</v>
      </c>
      <c r="W5652">
        <v>30.4</v>
      </c>
      <c r="X5652">
        <v>11.6</v>
      </c>
      <c r="Y5652">
        <v>31.7</v>
      </c>
      <c r="Z5652">
        <v>12.1</v>
      </c>
      <c r="AA5652">
        <v>4.4000000000000004</v>
      </c>
      <c r="AB5652">
        <v>6.2</v>
      </c>
      <c r="AC5652">
        <v>0</v>
      </c>
      <c r="AD5652">
        <v>0</v>
      </c>
    </row>
    <row r="5653" spans="1:30" x14ac:dyDescent="0.45">
      <c r="A5653" t="s">
        <v>363</v>
      </c>
      <c r="B5653">
        <v>41540</v>
      </c>
      <c r="C5653" s="1" t="s">
        <v>774</v>
      </c>
      <c r="E5653">
        <v>56</v>
      </c>
      <c r="F5653" t="s">
        <v>51</v>
      </c>
      <c r="H5653">
        <v>1</v>
      </c>
      <c r="I5653" t="s">
        <v>32</v>
      </c>
      <c r="J5653">
        <v>1</v>
      </c>
      <c r="K5653" t="s">
        <v>32</v>
      </c>
      <c r="L5653">
        <v>0</v>
      </c>
      <c r="M5653" t="s">
        <v>32</v>
      </c>
      <c r="N5653">
        <v>2012</v>
      </c>
      <c r="O5653">
        <v>3015</v>
      </c>
      <c r="P5653">
        <v>458787</v>
      </c>
      <c r="Q5653">
        <v>493</v>
      </c>
      <c r="R5653">
        <v>403713</v>
      </c>
      <c r="S5653">
        <v>6142</v>
      </c>
      <c r="T5653">
        <v>161079</v>
      </c>
      <c r="U5653">
        <v>2522</v>
      </c>
      <c r="V5653">
        <v>55074</v>
      </c>
      <c r="W5653">
        <v>6.7</v>
      </c>
      <c r="X5653">
        <v>12.9</v>
      </c>
      <c r="Y5653">
        <v>16.5</v>
      </c>
      <c r="Z5653">
        <v>15.9</v>
      </c>
      <c r="AA5653">
        <v>20.399999999999999</v>
      </c>
      <c r="AB5653">
        <v>9.1999999999999993</v>
      </c>
      <c r="AC5653">
        <v>8.5</v>
      </c>
      <c r="AD5653">
        <v>10.3</v>
      </c>
    </row>
    <row r="5654" spans="1:30" x14ac:dyDescent="0.45">
      <c r="A5654" t="s">
        <v>363</v>
      </c>
      <c r="B5654">
        <v>41540</v>
      </c>
      <c r="C5654" s="1" t="s">
        <v>774</v>
      </c>
      <c r="E5654">
        <v>61</v>
      </c>
      <c r="F5654" t="s">
        <v>52</v>
      </c>
      <c r="H5654">
        <v>1</v>
      </c>
      <c r="I5654" t="s">
        <v>32</v>
      </c>
      <c r="J5654">
        <v>1</v>
      </c>
      <c r="K5654" t="s">
        <v>32</v>
      </c>
      <c r="L5654">
        <v>0</v>
      </c>
      <c r="M5654" t="s">
        <v>32</v>
      </c>
      <c r="N5654">
        <v>2012</v>
      </c>
      <c r="O5654">
        <v>609</v>
      </c>
      <c r="P5654">
        <v>42051</v>
      </c>
      <c r="Q5654">
        <v>55</v>
      </c>
      <c r="R5654">
        <v>35971</v>
      </c>
      <c r="S5654">
        <v>729</v>
      </c>
      <c r="T5654">
        <v>17441</v>
      </c>
      <c r="U5654">
        <v>554</v>
      </c>
      <c r="V5654">
        <v>6080</v>
      </c>
      <c r="W5654">
        <v>21.7</v>
      </c>
      <c r="X5654">
        <v>4.9000000000000004</v>
      </c>
      <c r="Y5654">
        <v>31.3</v>
      </c>
      <c r="Z5654">
        <v>5.5</v>
      </c>
      <c r="AA5654">
        <v>4.9000000000000004</v>
      </c>
      <c r="AB5654">
        <v>4.9000000000000004</v>
      </c>
      <c r="AC5654">
        <v>22.5</v>
      </c>
      <c r="AD5654">
        <v>22.4</v>
      </c>
    </row>
    <row r="5655" spans="1:30" x14ac:dyDescent="0.45">
      <c r="A5655" t="s">
        <v>363</v>
      </c>
      <c r="B5655">
        <v>41540</v>
      </c>
      <c r="C5655" s="1" t="s">
        <v>774</v>
      </c>
      <c r="E5655">
        <v>62</v>
      </c>
      <c r="F5655" t="s">
        <v>53</v>
      </c>
      <c r="H5655">
        <v>1</v>
      </c>
      <c r="I5655" t="s">
        <v>32</v>
      </c>
      <c r="J5655">
        <v>1</v>
      </c>
      <c r="K5655" t="s">
        <v>32</v>
      </c>
      <c r="L5655">
        <v>0</v>
      </c>
      <c r="M5655" t="s">
        <v>32</v>
      </c>
      <c r="N5655">
        <v>2012</v>
      </c>
      <c r="O5655">
        <v>2588</v>
      </c>
      <c r="P5655">
        <v>2442164</v>
      </c>
      <c r="Q5655">
        <v>837</v>
      </c>
      <c r="R5655">
        <v>2397875</v>
      </c>
      <c r="S5655">
        <v>23281</v>
      </c>
      <c r="T5655">
        <v>998968</v>
      </c>
      <c r="U5655">
        <v>1751</v>
      </c>
      <c r="V5655">
        <v>44289</v>
      </c>
      <c r="W5655">
        <v>6.2</v>
      </c>
      <c r="X5655">
        <v>3.9</v>
      </c>
      <c r="Y5655">
        <v>11.3</v>
      </c>
      <c r="Z5655">
        <v>4</v>
      </c>
      <c r="AA5655">
        <v>4.2</v>
      </c>
      <c r="AB5655">
        <v>4.9000000000000004</v>
      </c>
      <c r="AC5655">
        <v>6.6</v>
      </c>
      <c r="AD5655">
        <v>18.2</v>
      </c>
    </row>
    <row r="5656" spans="1:30" x14ac:dyDescent="0.45">
      <c r="A5656" t="s">
        <v>363</v>
      </c>
      <c r="B5656">
        <v>41540</v>
      </c>
      <c r="C5656" s="1" t="s">
        <v>774</v>
      </c>
      <c r="E5656">
        <v>71</v>
      </c>
      <c r="F5656" t="s">
        <v>54</v>
      </c>
      <c r="H5656">
        <v>1</v>
      </c>
      <c r="I5656" t="s">
        <v>32</v>
      </c>
      <c r="J5656">
        <v>1</v>
      </c>
      <c r="K5656" t="s">
        <v>32</v>
      </c>
      <c r="L5656">
        <v>0</v>
      </c>
      <c r="M5656" t="s">
        <v>32</v>
      </c>
      <c r="N5656">
        <v>2012</v>
      </c>
      <c r="O5656">
        <v>1392</v>
      </c>
      <c r="P5656">
        <v>175142</v>
      </c>
      <c r="Q5656">
        <v>166</v>
      </c>
      <c r="R5656">
        <v>152901</v>
      </c>
      <c r="S5656">
        <v>1766</v>
      </c>
      <c r="T5656">
        <v>45059</v>
      </c>
      <c r="U5656">
        <v>1226</v>
      </c>
      <c r="V5656">
        <v>22241</v>
      </c>
      <c r="W5656">
        <v>8.4</v>
      </c>
      <c r="X5656">
        <v>12.8</v>
      </c>
      <c r="Y5656">
        <v>21.4</v>
      </c>
      <c r="Z5656">
        <v>14.2</v>
      </c>
      <c r="AA5656">
        <v>10.6</v>
      </c>
      <c r="AB5656">
        <v>11.2</v>
      </c>
      <c r="AC5656">
        <v>9.1999999999999993</v>
      </c>
      <c r="AD5656">
        <v>29.1</v>
      </c>
    </row>
    <row r="5657" spans="1:30" x14ac:dyDescent="0.45">
      <c r="A5657" t="s">
        <v>363</v>
      </c>
      <c r="B5657">
        <v>41540</v>
      </c>
      <c r="C5657" s="1" t="s">
        <v>774</v>
      </c>
      <c r="E5657">
        <v>72</v>
      </c>
      <c r="F5657" t="s">
        <v>55</v>
      </c>
      <c r="H5657">
        <v>1</v>
      </c>
      <c r="I5657" t="s">
        <v>32</v>
      </c>
      <c r="J5657">
        <v>1</v>
      </c>
      <c r="K5657" t="s">
        <v>32</v>
      </c>
      <c r="L5657">
        <v>0</v>
      </c>
      <c r="M5657" t="s">
        <v>32</v>
      </c>
      <c r="N5657">
        <v>2012</v>
      </c>
      <c r="O5657">
        <v>1347</v>
      </c>
      <c r="P5657">
        <v>1366254</v>
      </c>
      <c r="Q5657">
        <v>1043</v>
      </c>
      <c r="R5657">
        <v>1353401</v>
      </c>
      <c r="S5657">
        <v>20800</v>
      </c>
      <c r="T5657">
        <v>379667</v>
      </c>
      <c r="U5657">
        <v>305</v>
      </c>
      <c r="V5657">
        <v>12853</v>
      </c>
      <c r="W5657">
        <v>7.8</v>
      </c>
      <c r="X5657">
        <v>12.8</v>
      </c>
      <c r="Y5657">
        <v>10</v>
      </c>
      <c r="Z5657">
        <v>13.4</v>
      </c>
      <c r="AA5657">
        <v>17.5</v>
      </c>
      <c r="AB5657">
        <v>15.4</v>
      </c>
      <c r="AC5657">
        <v>17</v>
      </c>
      <c r="AD5657">
        <v>11.9</v>
      </c>
    </row>
    <row r="5658" spans="1:30" x14ac:dyDescent="0.45">
      <c r="A5658" t="s">
        <v>363</v>
      </c>
      <c r="B5658">
        <v>41540</v>
      </c>
      <c r="C5658" s="1" t="s">
        <v>774</v>
      </c>
      <c r="E5658">
        <v>81</v>
      </c>
      <c r="F5658" t="s">
        <v>56</v>
      </c>
      <c r="G5658" t="s">
        <v>57</v>
      </c>
      <c r="H5658">
        <v>1</v>
      </c>
      <c r="I5658" t="s">
        <v>32</v>
      </c>
      <c r="J5658">
        <v>1</v>
      </c>
      <c r="K5658" t="s">
        <v>32</v>
      </c>
      <c r="L5658">
        <v>0</v>
      </c>
      <c r="M5658" t="s">
        <v>32</v>
      </c>
      <c r="N5658">
        <v>2012</v>
      </c>
      <c r="O5658">
        <v>3435</v>
      </c>
      <c r="P5658">
        <v>449848</v>
      </c>
      <c r="Q5658">
        <v>504</v>
      </c>
      <c r="R5658">
        <v>370006</v>
      </c>
      <c r="S5658">
        <v>3888</v>
      </c>
      <c r="T5658">
        <v>108703</v>
      </c>
      <c r="U5658">
        <v>2931</v>
      </c>
      <c r="V5658">
        <v>79842</v>
      </c>
      <c r="W5658">
        <v>4.9000000000000004</v>
      </c>
      <c r="X5658">
        <v>19.8</v>
      </c>
      <c r="Y5658">
        <v>13.8</v>
      </c>
      <c r="Z5658">
        <v>24.7</v>
      </c>
      <c r="AA5658">
        <v>18.2</v>
      </c>
      <c r="AB5658">
        <v>21.8</v>
      </c>
      <c r="AC5658">
        <v>5.2</v>
      </c>
      <c r="AD5658">
        <v>16.100000000000001</v>
      </c>
    </row>
    <row r="5659" spans="1:30" x14ac:dyDescent="0.45">
      <c r="A5659" t="s">
        <v>364</v>
      </c>
      <c r="B5659">
        <v>41620</v>
      </c>
      <c r="C5659" t="s">
        <v>775</v>
      </c>
      <c r="E5659">
        <v>0</v>
      </c>
      <c r="F5659" t="s">
        <v>31</v>
      </c>
      <c r="H5659">
        <v>1</v>
      </c>
      <c r="I5659" t="s">
        <v>32</v>
      </c>
      <c r="J5659">
        <v>1</v>
      </c>
      <c r="K5659" t="s">
        <v>32</v>
      </c>
      <c r="L5659">
        <v>0</v>
      </c>
      <c r="M5659" t="s">
        <v>32</v>
      </c>
      <c r="N5659">
        <v>2012</v>
      </c>
      <c r="O5659">
        <v>103674</v>
      </c>
      <c r="P5659">
        <v>138016127</v>
      </c>
      <c r="Q5659">
        <v>25132</v>
      </c>
      <c r="R5659">
        <v>134489108</v>
      </c>
      <c r="S5659">
        <v>501119</v>
      </c>
      <c r="T5659">
        <v>22343117</v>
      </c>
      <c r="U5659">
        <v>78542</v>
      </c>
      <c r="V5659">
        <v>3527019</v>
      </c>
      <c r="W5659">
        <v>1.1000000000000001</v>
      </c>
      <c r="X5659">
        <v>1.2</v>
      </c>
      <c r="Y5659">
        <v>1.7</v>
      </c>
      <c r="Z5659">
        <v>1.4</v>
      </c>
      <c r="AA5659">
        <v>1.1000000000000001</v>
      </c>
      <c r="AB5659">
        <v>0.7</v>
      </c>
      <c r="AC5659">
        <v>1.1000000000000001</v>
      </c>
      <c r="AD5659">
        <v>3.6</v>
      </c>
    </row>
    <row r="5660" spans="1:30" x14ac:dyDescent="0.45">
      <c r="A5660" t="s">
        <v>364</v>
      </c>
      <c r="B5660">
        <v>41620</v>
      </c>
      <c r="C5660" t="s">
        <v>775</v>
      </c>
      <c r="E5660">
        <v>11</v>
      </c>
      <c r="F5660" t="s">
        <v>33</v>
      </c>
      <c r="G5660" t="s">
        <v>34</v>
      </c>
      <c r="H5660">
        <v>1</v>
      </c>
      <c r="I5660" t="s">
        <v>32</v>
      </c>
      <c r="J5660">
        <v>1</v>
      </c>
      <c r="K5660" t="s">
        <v>32</v>
      </c>
      <c r="L5660">
        <v>0</v>
      </c>
      <c r="M5660" t="s">
        <v>32</v>
      </c>
      <c r="N5660">
        <v>2012</v>
      </c>
      <c r="O5660">
        <v>245</v>
      </c>
      <c r="P5660">
        <v>34689</v>
      </c>
      <c r="Q5660">
        <v>12</v>
      </c>
      <c r="R5660">
        <v>25681</v>
      </c>
      <c r="S5660">
        <v>105</v>
      </c>
      <c r="T5660">
        <v>8291</v>
      </c>
      <c r="U5660">
        <v>233</v>
      </c>
      <c r="V5660">
        <v>9008</v>
      </c>
      <c r="W5660">
        <v>32.4</v>
      </c>
      <c r="X5660">
        <v>10.5</v>
      </c>
      <c r="Y5660">
        <v>72.099999999999994</v>
      </c>
      <c r="Z5660">
        <v>4.8</v>
      </c>
      <c r="AA5660">
        <v>8.9</v>
      </c>
      <c r="AB5660">
        <v>5.4</v>
      </c>
      <c r="AC5660">
        <v>32.6</v>
      </c>
      <c r="AD5660">
        <v>37.700000000000003</v>
      </c>
    </row>
    <row r="5661" spans="1:30" x14ac:dyDescent="0.45">
      <c r="A5661" t="s">
        <v>364</v>
      </c>
      <c r="B5661">
        <v>41620</v>
      </c>
      <c r="C5661" t="s">
        <v>775</v>
      </c>
      <c r="E5661">
        <v>21</v>
      </c>
      <c r="F5661" t="s">
        <v>35</v>
      </c>
      <c r="H5661">
        <v>1</v>
      </c>
      <c r="I5661" t="s">
        <v>32</v>
      </c>
      <c r="J5661">
        <v>1</v>
      </c>
      <c r="K5661" t="s">
        <v>32</v>
      </c>
      <c r="L5661">
        <v>0</v>
      </c>
      <c r="M5661" t="s">
        <v>32</v>
      </c>
      <c r="N5661">
        <v>2012</v>
      </c>
      <c r="O5661">
        <v>83</v>
      </c>
      <c r="Q5661">
        <v>36</v>
      </c>
      <c r="U5661">
        <v>47</v>
      </c>
      <c r="W5661">
        <v>18</v>
      </c>
      <c r="Y5661">
        <v>22.3</v>
      </c>
      <c r="AC5661">
        <v>22.8</v>
      </c>
    </row>
    <row r="5662" spans="1:30" x14ac:dyDescent="0.45">
      <c r="A5662" t="s">
        <v>364</v>
      </c>
      <c r="B5662">
        <v>41620</v>
      </c>
      <c r="C5662" t="s">
        <v>775</v>
      </c>
      <c r="E5662">
        <v>22</v>
      </c>
      <c r="F5662" t="s">
        <v>36</v>
      </c>
      <c r="H5662">
        <v>1</v>
      </c>
      <c r="I5662" t="s">
        <v>32</v>
      </c>
      <c r="J5662">
        <v>1</v>
      </c>
      <c r="K5662" t="s">
        <v>32</v>
      </c>
      <c r="L5662">
        <v>0</v>
      </c>
      <c r="M5662" t="s">
        <v>32</v>
      </c>
      <c r="N5662">
        <v>2012</v>
      </c>
      <c r="O5662">
        <v>31</v>
      </c>
      <c r="P5662">
        <v>2214652</v>
      </c>
      <c r="Q5662">
        <v>16</v>
      </c>
      <c r="R5662">
        <v>2214355</v>
      </c>
      <c r="S5662">
        <v>2237</v>
      </c>
      <c r="T5662">
        <v>196470</v>
      </c>
      <c r="U5662">
        <v>15</v>
      </c>
      <c r="V5662">
        <v>298</v>
      </c>
      <c r="W5662">
        <v>8.1</v>
      </c>
      <c r="X5662">
        <v>2.1</v>
      </c>
      <c r="Y5662">
        <v>0</v>
      </c>
      <c r="Z5662">
        <v>2.2000000000000002</v>
      </c>
      <c r="AA5662">
        <v>2.5</v>
      </c>
      <c r="AB5662">
        <v>2.4</v>
      </c>
      <c r="AC5662">
        <v>15.9</v>
      </c>
      <c r="AD5662">
        <v>12</v>
      </c>
    </row>
    <row r="5663" spans="1:30" x14ac:dyDescent="0.45">
      <c r="A5663" t="s">
        <v>364</v>
      </c>
      <c r="B5663">
        <v>41620</v>
      </c>
      <c r="C5663" t="s">
        <v>775</v>
      </c>
      <c r="E5663">
        <v>23</v>
      </c>
      <c r="F5663" t="s">
        <v>37</v>
      </c>
      <c r="H5663">
        <v>1</v>
      </c>
      <c r="I5663" t="s">
        <v>32</v>
      </c>
      <c r="J5663">
        <v>1</v>
      </c>
      <c r="K5663" t="s">
        <v>32</v>
      </c>
      <c r="L5663">
        <v>0</v>
      </c>
      <c r="M5663" t="s">
        <v>32</v>
      </c>
      <c r="N5663">
        <v>2012</v>
      </c>
      <c r="O5663">
        <v>8821</v>
      </c>
      <c r="P5663">
        <v>9239521</v>
      </c>
      <c r="Q5663">
        <v>3168</v>
      </c>
      <c r="R5663">
        <v>8969425</v>
      </c>
      <c r="S5663">
        <v>29084</v>
      </c>
      <c r="T5663">
        <v>1404683</v>
      </c>
      <c r="U5663">
        <v>5653</v>
      </c>
      <c r="V5663">
        <v>270096</v>
      </c>
      <c r="W5663">
        <v>3.6</v>
      </c>
      <c r="X5663">
        <v>5.3</v>
      </c>
      <c r="Y5663">
        <v>5.8</v>
      </c>
      <c r="Z5663">
        <v>5.7</v>
      </c>
      <c r="AA5663">
        <v>7</v>
      </c>
      <c r="AB5663">
        <v>5.8</v>
      </c>
      <c r="AC5663">
        <v>7</v>
      </c>
      <c r="AD5663">
        <v>13.5</v>
      </c>
    </row>
    <row r="5664" spans="1:30" x14ac:dyDescent="0.45">
      <c r="A5664" t="s">
        <v>364</v>
      </c>
      <c r="B5664">
        <v>41620</v>
      </c>
      <c r="C5664" t="s">
        <v>775</v>
      </c>
      <c r="E5664" t="s">
        <v>38</v>
      </c>
      <c r="F5664" t="s">
        <v>39</v>
      </c>
      <c r="H5664">
        <v>1</v>
      </c>
      <c r="I5664" t="s">
        <v>32</v>
      </c>
      <c r="J5664">
        <v>1</v>
      </c>
      <c r="K5664" t="s">
        <v>32</v>
      </c>
      <c r="L5664">
        <v>0</v>
      </c>
      <c r="M5664" t="s">
        <v>32</v>
      </c>
      <c r="N5664">
        <v>2012</v>
      </c>
      <c r="O5664">
        <v>2775</v>
      </c>
      <c r="P5664">
        <v>22592785</v>
      </c>
      <c r="Q5664">
        <v>1415</v>
      </c>
      <c r="R5664">
        <v>22534818</v>
      </c>
      <c r="S5664">
        <v>48178</v>
      </c>
      <c r="T5664">
        <v>2770965</v>
      </c>
      <c r="U5664">
        <v>1360</v>
      </c>
      <c r="V5664">
        <v>57967</v>
      </c>
      <c r="W5664">
        <v>6.6</v>
      </c>
      <c r="X5664">
        <v>1.2</v>
      </c>
      <c r="Y5664">
        <v>5.8</v>
      </c>
      <c r="Z5664">
        <v>1.3</v>
      </c>
      <c r="AA5664">
        <v>2.8</v>
      </c>
      <c r="AB5664">
        <v>1.7</v>
      </c>
      <c r="AC5664">
        <v>8.5</v>
      </c>
      <c r="AD5664">
        <v>7</v>
      </c>
    </row>
    <row r="5665" spans="1:30" x14ac:dyDescent="0.45">
      <c r="A5665" t="s">
        <v>364</v>
      </c>
      <c r="B5665">
        <v>41620</v>
      </c>
      <c r="C5665" t="s">
        <v>775</v>
      </c>
      <c r="E5665">
        <v>42</v>
      </c>
      <c r="F5665" t="s">
        <v>40</v>
      </c>
      <c r="H5665">
        <v>1</v>
      </c>
      <c r="I5665" t="s">
        <v>32</v>
      </c>
      <c r="J5665">
        <v>1</v>
      </c>
      <c r="K5665" t="s">
        <v>32</v>
      </c>
      <c r="L5665">
        <v>0</v>
      </c>
      <c r="M5665" t="s">
        <v>32</v>
      </c>
      <c r="N5665">
        <v>2012</v>
      </c>
      <c r="O5665">
        <v>3505</v>
      </c>
      <c r="P5665">
        <v>28368199</v>
      </c>
      <c r="Q5665">
        <v>1868</v>
      </c>
      <c r="R5665">
        <v>28248878</v>
      </c>
      <c r="S5665">
        <v>35725</v>
      </c>
      <c r="T5665">
        <v>2010938</v>
      </c>
      <c r="U5665">
        <v>1637</v>
      </c>
      <c r="V5665">
        <v>119321</v>
      </c>
      <c r="W5665">
        <v>7.7</v>
      </c>
      <c r="X5665">
        <v>6.2</v>
      </c>
      <c r="Y5665">
        <v>6</v>
      </c>
      <c r="Z5665">
        <v>6.5</v>
      </c>
      <c r="AA5665">
        <v>5.5</v>
      </c>
      <c r="AB5665">
        <v>4.9000000000000004</v>
      </c>
      <c r="AC5665">
        <v>12.1</v>
      </c>
      <c r="AD5665">
        <v>20.399999999999999</v>
      </c>
    </row>
    <row r="5666" spans="1:30" x14ac:dyDescent="0.45">
      <c r="A5666" t="s">
        <v>364</v>
      </c>
      <c r="B5666">
        <v>41620</v>
      </c>
      <c r="C5666" t="s">
        <v>775</v>
      </c>
      <c r="E5666" t="s">
        <v>41</v>
      </c>
      <c r="F5666" t="s">
        <v>42</v>
      </c>
      <c r="H5666">
        <v>1</v>
      </c>
      <c r="I5666" t="s">
        <v>32</v>
      </c>
      <c r="J5666">
        <v>1</v>
      </c>
      <c r="K5666" t="s">
        <v>32</v>
      </c>
      <c r="L5666">
        <v>0</v>
      </c>
      <c r="M5666" t="s">
        <v>32</v>
      </c>
      <c r="N5666">
        <v>2012</v>
      </c>
      <c r="O5666">
        <v>9539</v>
      </c>
      <c r="P5666">
        <v>18193419</v>
      </c>
      <c r="Q5666">
        <v>2437</v>
      </c>
      <c r="R5666">
        <v>17920309</v>
      </c>
      <c r="S5666">
        <v>57876</v>
      </c>
      <c r="T5666">
        <v>1579568</v>
      </c>
      <c r="U5666">
        <v>7102</v>
      </c>
      <c r="V5666">
        <v>273109</v>
      </c>
      <c r="W5666">
        <v>2.2999999999999998</v>
      </c>
      <c r="X5666">
        <v>4.8</v>
      </c>
      <c r="Y5666">
        <v>6</v>
      </c>
      <c r="Z5666">
        <v>5.0999999999999996</v>
      </c>
      <c r="AA5666">
        <v>3.7</v>
      </c>
      <c r="AB5666">
        <v>4.5999999999999996</v>
      </c>
      <c r="AC5666">
        <v>3.2</v>
      </c>
      <c r="AD5666">
        <v>10.5</v>
      </c>
    </row>
    <row r="5667" spans="1:30" x14ac:dyDescent="0.45">
      <c r="A5667" t="s">
        <v>364</v>
      </c>
      <c r="B5667">
        <v>41620</v>
      </c>
      <c r="C5667" t="s">
        <v>775</v>
      </c>
      <c r="E5667" t="s">
        <v>43</v>
      </c>
      <c r="F5667" t="s">
        <v>44</v>
      </c>
      <c r="G5667" t="s">
        <v>45</v>
      </c>
      <c r="H5667">
        <v>1</v>
      </c>
      <c r="I5667" t="s">
        <v>32</v>
      </c>
      <c r="J5667">
        <v>1</v>
      </c>
      <c r="K5667" t="s">
        <v>32</v>
      </c>
      <c r="L5667">
        <v>0</v>
      </c>
      <c r="M5667" t="s">
        <v>32</v>
      </c>
      <c r="N5667">
        <v>2012</v>
      </c>
      <c r="O5667">
        <v>3273</v>
      </c>
      <c r="P5667">
        <v>6911892</v>
      </c>
      <c r="Q5667">
        <v>739</v>
      </c>
      <c r="R5667">
        <v>6724434</v>
      </c>
      <c r="S5667">
        <v>28727</v>
      </c>
      <c r="T5667">
        <v>1252292</v>
      </c>
      <c r="U5667">
        <v>2534</v>
      </c>
      <c r="V5667">
        <v>187459</v>
      </c>
      <c r="W5667">
        <v>3.2</v>
      </c>
      <c r="X5667">
        <v>1</v>
      </c>
      <c r="Y5667">
        <v>7.1</v>
      </c>
      <c r="Z5667">
        <v>1.2</v>
      </c>
      <c r="AA5667">
        <v>12.5</v>
      </c>
      <c r="AB5667">
        <v>4.3</v>
      </c>
      <c r="AC5667">
        <v>4.5</v>
      </c>
      <c r="AD5667">
        <v>9.1999999999999993</v>
      </c>
    </row>
    <row r="5668" spans="1:30" x14ac:dyDescent="0.45">
      <c r="A5668" t="s">
        <v>364</v>
      </c>
      <c r="B5668">
        <v>41620</v>
      </c>
      <c r="C5668" t="s">
        <v>775</v>
      </c>
      <c r="E5668">
        <v>51</v>
      </c>
      <c r="F5668" t="s">
        <v>46</v>
      </c>
      <c r="H5668">
        <v>1</v>
      </c>
      <c r="I5668" t="s">
        <v>32</v>
      </c>
      <c r="J5668">
        <v>1</v>
      </c>
      <c r="K5668" t="s">
        <v>32</v>
      </c>
      <c r="L5668">
        <v>0</v>
      </c>
      <c r="M5668" t="s">
        <v>32</v>
      </c>
      <c r="N5668">
        <v>2012</v>
      </c>
      <c r="O5668">
        <v>2066</v>
      </c>
      <c r="P5668">
        <v>5491249</v>
      </c>
      <c r="Q5668">
        <v>496</v>
      </c>
      <c r="R5668">
        <v>5440362</v>
      </c>
      <c r="S5668">
        <v>21830</v>
      </c>
      <c r="T5668">
        <v>1301426</v>
      </c>
      <c r="U5668">
        <v>1570</v>
      </c>
      <c r="V5668">
        <v>50887</v>
      </c>
      <c r="W5668">
        <v>8.6999999999999993</v>
      </c>
      <c r="X5668">
        <v>1.1000000000000001</v>
      </c>
      <c r="Y5668">
        <v>8.5</v>
      </c>
      <c r="Z5668">
        <v>1.2</v>
      </c>
      <c r="AA5668">
        <v>2.7</v>
      </c>
      <c r="AB5668">
        <v>1.7</v>
      </c>
      <c r="AC5668">
        <v>11.9</v>
      </c>
      <c r="AD5668">
        <v>24.6</v>
      </c>
    </row>
    <row r="5669" spans="1:30" x14ac:dyDescent="0.45">
      <c r="A5669" t="s">
        <v>364</v>
      </c>
      <c r="B5669">
        <v>41620</v>
      </c>
      <c r="C5669" t="s">
        <v>775</v>
      </c>
      <c r="E5669">
        <v>52</v>
      </c>
      <c r="F5669" t="s">
        <v>47</v>
      </c>
      <c r="G5669" t="s">
        <v>48</v>
      </c>
      <c r="H5669">
        <v>1</v>
      </c>
      <c r="I5669" t="s">
        <v>32</v>
      </c>
      <c r="J5669">
        <v>1</v>
      </c>
      <c r="K5669" t="s">
        <v>32</v>
      </c>
      <c r="L5669">
        <v>0</v>
      </c>
      <c r="M5669" t="s">
        <v>32</v>
      </c>
      <c r="N5669">
        <v>2012</v>
      </c>
      <c r="O5669">
        <v>6104</v>
      </c>
      <c r="P5669">
        <v>17368154</v>
      </c>
      <c r="Q5669">
        <v>1804</v>
      </c>
      <c r="R5669">
        <v>17089062</v>
      </c>
      <c r="S5669">
        <v>35838</v>
      </c>
      <c r="T5669">
        <v>2497029</v>
      </c>
      <c r="U5669">
        <v>4300</v>
      </c>
      <c r="V5669">
        <v>279092</v>
      </c>
      <c r="W5669">
        <v>5.4</v>
      </c>
      <c r="X5669">
        <v>1.7</v>
      </c>
      <c r="Y5669">
        <v>7.4</v>
      </c>
      <c r="Z5669">
        <v>1.8</v>
      </c>
      <c r="AA5669">
        <v>2.2999999999999998</v>
      </c>
      <c r="AB5669">
        <v>0.9</v>
      </c>
      <c r="AC5669">
        <v>6.2</v>
      </c>
      <c r="AD5669">
        <v>4.7</v>
      </c>
    </row>
    <row r="5670" spans="1:30" x14ac:dyDescent="0.45">
      <c r="A5670" t="s">
        <v>364</v>
      </c>
      <c r="B5670">
        <v>41620</v>
      </c>
      <c r="C5670" t="s">
        <v>775</v>
      </c>
      <c r="E5670">
        <v>53</v>
      </c>
      <c r="F5670" t="s">
        <v>49</v>
      </c>
      <c r="H5670">
        <v>1</v>
      </c>
      <c r="I5670" t="s">
        <v>32</v>
      </c>
      <c r="J5670">
        <v>1</v>
      </c>
      <c r="K5670" t="s">
        <v>32</v>
      </c>
      <c r="L5670">
        <v>0</v>
      </c>
      <c r="M5670" t="s">
        <v>32</v>
      </c>
      <c r="N5670">
        <v>2012</v>
      </c>
      <c r="O5670">
        <v>14555</v>
      </c>
      <c r="P5670">
        <v>3034644</v>
      </c>
      <c r="Q5670">
        <v>1629</v>
      </c>
      <c r="R5670">
        <v>1858387</v>
      </c>
      <c r="S5670">
        <v>8811</v>
      </c>
      <c r="T5670">
        <v>366139</v>
      </c>
      <c r="U5670">
        <v>12926</v>
      </c>
      <c r="V5670">
        <v>1176257</v>
      </c>
      <c r="W5670">
        <v>2.7</v>
      </c>
      <c r="X5670">
        <v>4</v>
      </c>
      <c r="Y5670">
        <v>6.7</v>
      </c>
      <c r="Z5670">
        <v>3.6</v>
      </c>
      <c r="AA5670">
        <v>4.0999999999999996</v>
      </c>
      <c r="AB5670">
        <v>2.2000000000000002</v>
      </c>
      <c r="AC5670">
        <v>2.8</v>
      </c>
      <c r="AD5670">
        <v>8.3000000000000007</v>
      </c>
    </row>
    <row r="5671" spans="1:30" x14ac:dyDescent="0.45">
      <c r="A5671" t="s">
        <v>364</v>
      </c>
      <c r="B5671">
        <v>41620</v>
      </c>
      <c r="C5671" t="s">
        <v>775</v>
      </c>
      <c r="E5671">
        <v>54</v>
      </c>
      <c r="F5671" t="s">
        <v>50</v>
      </c>
      <c r="H5671">
        <v>1</v>
      </c>
      <c r="I5671" t="s">
        <v>32</v>
      </c>
      <c r="J5671">
        <v>1</v>
      </c>
      <c r="K5671" t="s">
        <v>32</v>
      </c>
      <c r="L5671">
        <v>0</v>
      </c>
      <c r="M5671" t="s">
        <v>32</v>
      </c>
      <c r="N5671">
        <v>2012</v>
      </c>
      <c r="O5671">
        <v>17060</v>
      </c>
      <c r="P5671">
        <v>6852935</v>
      </c>
      <c r="Q5671">
        <v>4104</v>
      </c>
      <c r="R5671">
        <v>6412842</v>
      </c>
      <c r="S5671">
        <v>40816</v>
      </c>
      <c r="T5671">
        <v>2363228</v>
      </c>
      <c r="U5671">
        <v>12955</v>
      </c>
      <c r="V5671">
        <v>440093</v>
      </c>
      <c r="W5671">
        <v>1.8</v>
      </c>
      <c r="X5671">
        <v>2.4</v>
      </c>
      <c r="Y5671">
        <v>4.5</v>
      </c>
      <c r="Z5671">
        <v>2.8</v>
      </c>
      <c r="AA5671">
        <v>3</v>
      </c>
      <c r="AB5671">
        <v>3</v>
      </c>
      <c r="AC5671">
        <v>2.6</v>
      </c>
      <c r="AD5671">
        <v>5</v>
      </c>
    </row>
    <row r="5672" spans="1:30" x14ac:dyDescent="0.45">
      <c r="A5672" t="s">
        <v>364</v>
      </c>
      <c r="B5672">
        <v>41620</v>
      </c>
      <c r="C5672" t="s">
        <v>775</v>
      </c>
      <c r="E5672">
        <v>55</v>
      </c>
      <c r="F5672" t="s">
        <v>59</v>
      </c>
      <c r="H5672">
        <v>1</v>
      </c>
      <c r="I5672" t="s">
        <v>32</v>
      </c>
      <c r="J5672">
        <v>1</v>
      </c>
      <c r="K5672" t="s">
        <v>32</v>
      </c>
      <c r="L5672">
        <v>0</v>
      </c>
      <c r="M5672" t="s">
        <v>32</v>
      </c>
      <c r="N5672">
        <v>2012</v>
      </c>
      <c r="O5672">
        <v>211</v>
      </c>
      <c r="P5672">
        <v>1080038</v>
      </c>
      <c r="Q5672">
        <v>211</v>
      </c>
      <c r="R5672">
        <v>1080038</v>
      </c>
      <c r="S5672">
        <v>18843</v>
      </c>
      <c r="T5672">
        <v>1351276</v>
      </c>
      <c r="U5672">
        <v>0</v>
      </c>
      <c r="V5672">
        <v>0</v>
      </c>
      <c r="W5672">
        <v>5.2</v>
      </c>
      <c r="X5672">
        <v>1.4</v>
      </c>
      <c r="Y5672">
        <v>5.4</v>
      </c>
      <c r="Z5672">
        <v>1.4</v>
      </c>
      <c r="AA5672">
        <v>1.1000000000000001</v>
      </c>
      <c r="AB5672">
        <v>0.7</v>
      </c>
      <c r="AC5672">
        <v>0</v>
      </c>
      <c r="AD5672">
        <v>0</v>
      </c>
    </row>
    <row r="5673" spans="1:30" x14ac:dyDescent="0.45">
      <c r="A5673" t="s">
        <v>364</v>
      </c>
      <c r="B5673">
        <v>41620</v>
      </c>
      <c r="C5673" t="s">
        <v>775</v>
      </c>
      <c r="E5673">
        <v>56</v>
      </c>
      <c r="F5673" t="s">
        <v>51</v>
      </c>
      <c r="H5673">
        <v>1</v>
      </c>
      <c r="I5673" t="s">
        <v>32</v>
      </c>
      <c r="J5673">
        <v>1</v>
      </c>
      <c r="K5673" t="s">
        <v>32</v>
      </c>
      <c r="L5673">
        <v>0</v>
      </c>
      <c r="M5673" t="s">
        <v>32</v>
      </c>
      <c r="N5673">
        <v>2012</v>
      </c>
      <c r="O5673">
        <v>6658</v>
      </c>
      <c r="P5673">
        <v>3338470</v>
      </c>
      <c r="Q5673">
        <v>1518</v>
      </c>
      <c r="R5673">
        <v>3220208</v>
      </c>
      <c r="S5673">
        <v>46980</v>
      </c>
      <c r="T5673">
        <v>1467009</v>
      </c>
      <c r="U5673">
        <v>5140</v>
      </c>
      <c r="V5673">
        <v>118262</v>
      </c>
      <c r="W5673">
        <v>4.5</v>
      </c>
      <c r="X5673">
        <v>9.5</v>
      </c>
      <c r="Y5673">
        <v>8.5</v>
      </c>
      <c r="Z5673">
        <v>10.6</v>
      </c>
      <c r="AA5673">
        <v>4.5999999999999996</v>
      </c>
      <c r="AB5673">
        <v>5.2</v>
      </c>
      <c r="AC5673">
        <v>5.3</v>
      </c>
      <c r="AD5673">
        <v>13</v>
      </c>
    </row>
    <row r="5674" spans="1:30" x14ac:dyDescent="0.45">
      <c r="A5674" t="s">
        <v>364</v>
      </c>
      <c r="B5674">
        <v>41620</v>
      </c>
      <c r="C5674" t="s">
        <v>775</v>
      </c>
      <c r="E5674">
        <v>61</v>
      </c>
      <c r="F5674" t="s">
        <v>52</v>
      </c>
      <c r="H5674">
        <v>1</v>
      </c>
      <c r="I5674" t="s">
        <v>32</v>
      </c>
      <c r="J5674">
        <v>1</v>
      </c>
      <c r="K5674" t="s">
        <v>32</v>
      </c>
      <c r="L5674">
        <v>0</v>
      </c>
      <c r="M5674" t="s">
        <v>32</v>
      </c>
      <c r="N5674">
        <v>2012</v>
      </c>
      <c r="O5674">
        <v>2828</v>
      </c>
      <c r="P5674">
        <v>993788</v>
      </c>
      <c r="Q5674">
        <v>411</v>
      </c>
      <c r="R5674">
        <v>956059</v>
      </c>
      <c r="S5674">
        <v>11941</v>
      </c>
      <c r="T5674">
        <v>402157</v>
      </c>
      <c r="U5674">
        <v>2417</v>
      </c>
      <c r="V5674">
        <v>37729</v>
      </c>
      <c r="W5674">
        <v>7</v>
      </c>
      <c r="X5674">
        <v>1.6</v>
      </c>
      <c r="Y5674">
        <v>7</v>
      </c>
      <c r="Z5674">
        <v>1.4</v>
      </c>
      <c r="AA5674">
        <v>1.8</v>
      </c>
      <c r="AB5674">
        <v>1.2</v>
      </c>
      <c r="AC5674">
        <v>8.1</v>
      </c>
      <c r="AD5674">
        <v>22.2</v>
      </c>
    </row>
    <row r="5675" spans="1:30" x14ac:dyDescent="0.45">
      <c r="A5675" t="s">
        <v>364</v>
      </c>
      <c r="B5675">
        <v>41620</v>
      </c>
      <c r="C5675" t="s">
        <v>775</v>
      </c>
      <c r="E5675">
        <v>62</v>
      </c>
      <c r="F5675" t="s">
        <v>53</v>
      </c>
      <c r="H5675">
        <v>1</v>
      </c>
      <c r="I5675" t="s">
        <v>32</v>
      </c>
      <c r="J5675">
        <v>1</v>
      </c>
      <c r="K5675" t="s">
        <v>32</v>
      </c>
      <c r="L5675">
        <v>0</v>
      </c>
      <c r="M5675" t="s">
        <v>32</v>
      </c>
      <c r="N5675">
        <v>2012</v>
      </c>
      <c r="O5675">
        <v>7853</v>
      </c>
      <c r="P5675">
        <v>6480082</v>
      </c>
      <c r="Q5675">
        <v>2587</v>
      </c>
      <c r="R5675">
        <v>6334288</v>
      </c>
      <c r="S5675">
        <v>52510</v>
      </c>
      <c r="T5675">
        <v>2100235</v>
      </c>
      <c r="U5675">
        <v>5266</v>
      </c>
      <c r="V5675">
        <v>145794</v>
      </c>
      <c r="W5675">
        <v>3.4</v>
      </c>
      <c r="X5675">
        <v>3.2</v>
      </c>
      <c r="Y5675">
        <v>2</v>
      </c>
      <c r="Z5675">
        <v>3.3</v>
      </c>
      <c r="AA5675">
        <v>4</v>
      </c>
      <c r="AB5675">
        <v>3.4</v>
      </c>
      <c r="AC5675">
        <v>4.4000000000000004</v>
      </c>
      <c r="AD5675">
        <v>9.6</v>
      </c>
    </row>
    <row r="5676" spans="1:30" x14ac:dyDescent="0.45">
      <c r="A5676" t="s">
        <v>364</v>
      </c>
      <c r="B5676">
        <v>41620</v>
      </c>
      <c r="C5676" t="s">
        <v>775</v>
      </c>
      <c r="E5676">
        <v>71</v>
      </c>
      <c r="F5676" t="s">
        <v>54</v>
      </c>
      <c r="H5676">
        <v>1</v>
      </c>
      <c r="I5676" t="s">
        <v>32</v>
      </c>
      <c r="J5676">
        <v>1</v>
      </c>
      <c r="K5676" t="s">
        <v>32</v>
      </c>
      <c r="L5676">
        <v>0</v>
      </c>
      <c r="M5676" t="s">
        <v>32</v>
      </c>
      <c r="N5676">
        <v>2012</v>
      </c>
      <c r="O5676">
        <v>4903</v>
      </c>
      <c r="P5676">
        <v>668904</v>
      </c>
      <c r="Q5676">
        <v>374</v>
      </c>
      <c r="R5676">
        <v>592206</v>
      </c>
      <c r="S5676">
        <v>7406</v>
      </c>
      <c r="T5676">
        <v>217889</v>
      </c>
      <c r="U5676">
        <v>4529</v>
      </c>
      <c r="V5676">
        <v>76698</v>
      </c>
      <c r="W5676">
        <v>5</v>
      </c>
      <c r="X5676">
        <v>8.8000000000000007</v>
      </c>
      <c r="Y5676">
        <v>24.4</v>
      </c>
      <c r="Z5676">
        <v>9.8000000000000007</v>
      </c>
      <c r="AA5676">
        <v>12.2</v>
      </c>
      <c r="AB5676">
        <v>11.4</v>
      </c>
      <c r="AC5676">
        <v>4.5</v>
      </c>
      <c r="AD5676">
        <v>7.7</v>
      </c>
    </row>
    <row r="5677" spans="1:30" x14ac:dyDescent="0.45">
      <c r="A5677" t="s">
        <v>364</v>
      </c>
      <c r="B5677">
        <v>41620</v>
      </c>
      <c r="C5677" t="s">
        <v>775</v>
      </c>
      <c r="E5677">
        <v>72</v>
      </c>
      <c r="F5677" t="s">
        <v>55</v>
      </c>
      <c r="H5677">
        <v>1</v>
      </c>
      <c r="I5677" t="s">
        <v>32</v>
      </c>
      <c r="J5677">
        <v>1</v>
      </c>
      <c r="K5677" t="s">
        <v>32</v>
      </c>
      <c r="L5677">
        <v>0</v>
      </c>
      <c r="M5677" t="s">
        <v>32</v>
      </c>
      <c r="N5677">
        <v>2012</v>
      </c>
      <c r="O5677">
        <v>2075</v>
      </c>
      <c r="P5677">
        <v>2252872</v>
      </c>
      <c r="Q5677">
        <v>1486</v>
      </c>
      <c r="R5677">
        <v>2214520</v>
      </c>
      <c r="S5677">
        <v>42899</v>
      </c>
      <c r="T5677">
        <v>643536</v>
      </c>
      <c r="U5677">
        <v>590</v>
      </c>
      <c r="V5677">
        <v>38353</v>
      </c>
      <c r="W5677">
        <v>2.9</v>
      </c>
      <c r="X5677">
        <v>3.6</v>
      </c>
      <c r="Y5677">
        <v>4.3</v>
      </c>
      <c r="Z5677">
        <v>3.9</v>
      </c>
      <c r="AA5677">
        <v>4</v>
      </c>
      <c r="AB5677">
        <v>3.6</v>
      </c>
      <c r="AC5677">
        <v>9.6999999999999993</v>
      </c>
      <c r="AD5677">
        <v>7.3</v>
      </c>
    </row>
    <row r="5678" spans="1:30" x14ac:dyDescent="0.45">
      <c r="A5678" t="s">
        <v>364</v>
      </c>
      <c r="B5678">
        <v>41620</v>
      </c>
      <c r="C5678" t="s">
        <v>775</v>
      </c>
      <c r="E5678">
        <v>81</v>
      </c>
      <c r="F5678" t="s">
        <v>56</v>
      </c>
      <c r="G5678" t="s">
        <v>57</v>
      </c>
      <c r="H5678">
        <v>1</v>
      </c>
      <c r="I5678" t="s">
        <v>32</v>
      </c>
      <c r="J5678">
        <v>1</v>
      </c>
      <c r="K5678" t="s">
        <v>32</v>
      </c>
      <c r="L5678">
        <v>0</v>
      </c>
      <c r="M5678" t="s">
        <v>32</v>
      </c>
      <c r="N5678">
        <v>2012</v>
      </c>
      <c r="O5678">
        <v>11608</v>
      </c>
      <c r="P5678">
        <v>1029886</v>
      </c>
      <c r="Q5678">
        <v>1339</v>
      </c>
      <c r="R5678">
        <v>784796</v>
      </c>
      <c r="S5678">
        <v>9073</v>
      </c>
      <c r="T5678">
        <v>253898</v>
      </c>
      <c r="U5678">
        <v>10268</v>
      </c>
      <c r="V5678">
        <v>245090</v>
      </c>
      <c r="W5678">
        <v>3</v>
      </c>
      <c r="X5678">
        <v>4.3</v>
      </c>
      <c r="Y5678">
        <v>4</v>
      </c>
      <c r="Z5678">
        <v>5.2</v>
      </c>
      <c r="AA5678">
        <v>6.3</v>
      </c>
      <c r="AB5678">
        <v>5.0999999999999996</v>
      </c>
      <c r="AC5678">
        <v>3.4</v>
      </c>
      <c r="AD5678">
        <v>10.5</v>
      </c>
    </row>
    <row r="5679" spans="1:30" x14ac:dyDescent="0.45">
      <c r="A5679" t="s">
        <v>365</v>
      </c>
      <c r="B5679">
        <v>41660</v>
      </c>
      <c r="C5679" t="s">
        <v>776</v>
      </c>
      <c r="E5679">
        <v>0</v>
      </c>
      <c r="F5679" t="s">
        <v>31</v>
      </c>
      <c r="H5679">
        <v>1</v>
      </c>
      <c r="I5679" t="s">
        <v>32</v>
      </c>
      <c r="J5679">
        <v>1</v>
      </c>
      <c r="K5679" t="s">
        <v>32</v>
      </c>
      <c r="L5679">
        <v>0</v>
      </c>
      <c r="M5679" t="s">
        <v>32</v>
      </c>
      <c r="N5679">
        <v>2012</v>
      </c>
      <c r="O5679">
        <v>10104</v>
      </c>
      <c r="P5679">
        <v>7418103</v>
      </c>
      <c r="Q5679">
        <v>2091</v>
      </c>
      <c r="R5679">
        <v>7023951</v>
      </c>
      <c r="S5679">
        <v>38385</v>
      </c>
      <c r="T5679">
        <v>1328876</v>
      </c>
      <c r="U5679">
        <v>8013</v>
      </c>
      <c r="V5679">
        <v>394152</v>
      </c>
      <c r="W5679">
        <v>3.4</v>
      </c>
      <c r="X5679">
        <v>4</v>
      </c>
      <c r="Y5679">
        <v>6.8</v>
      </c>
      <c r="Z5679">
        <v>4.4000000000000004</v>
      </c>
      <c r="AA5679">
        <v>6.6</v>
      </c>
      <c r="AB5679">
        <v>8</v>
      </c>
      <c r="AC5679">
        <v>3.2</v>
      </c>
      <c r="AD5679">
        <v>16.2</v>
      </c>
    </row>
    <row r="5680" spans="1:30" x14ac:dyDescent="0.45">
      <c r="A5680" t="s">
        <v>365</v>
      </c>
      <c r="B5680">
        <v>41660</v>
      </c>
      <c r="C5680" t="s">
        <v>776</v>
      </c>
      <c r="E5680">
        <v>11</v>
      </c>
      <c r="F5680" t="s">
        <v>33</v>
      </c>
      <c r="G5680" t="s">
        <v>34</v>
      </c>
      <c r="H5680">
        <v>1</v>
      </c>
      <c r="I5680" t="s">
        <v>32</v>
      </c>
      <c r="J5680">
        <v>1</v>
      </c>
      <c r="K5680" t="s">
        <v>32</v>
      </c>
      <c r="L5680">
        <v>0</v>
      </c>
      <c r="M5680" t="s">
        <v>32</v>
      </c>
      <c r="N5680">
        <v>2012</v>
      </c>
      <c r="O5680">
        <v>68</v>
      </c>
      <c r="P5680">
        <v>9993</v>
      </c>
      <c r="Q5680">
        <v>7</v>
      </c>
      <c r="U5680">
        <v>61</v>
      </c>
      <c r="V5680">
        <v>2780</v>
      </c>
      <c r="W5680">
        <v>27.2</v>
      </c>
      <c r="X5680">
        <v>7.5</v>
      </c>
      <c r="Y5680">
        <v>36.5</v>
      </c>
      <c r="AC5680">
        <v>29.4</v>
      </c>
      <c r="AD5680">
        <v>1.7</v>
      </c>
    </row>
    <row r="5681" spans="1:30" x14ac:dyDescent="0.45">
      <c r="A5681" t="s">
        <v>365</v>
      </c>
      <c r="B5681">
        <v>41660</v>
      </c>
      <c r="C5681" t="s">
        <v>776</v>
      </c>
      <c r="E5681">
        <v>21</v>
      </c>
      <c r="F5681" t="s">
        <v>35</v>
      </c>
      <c r="H5681">
        <v>1</v>
      </c>
      <c r="I5681" t="s">
        <v>32</v>
      </c>
      <c r="J5681">
        <v>1</v>
      </c>
      <c r="K5681" t="s">
        <v>32</v>
      </c>
      <c r="L5681">
        <v>0</v>
      </c>
      <c r="M5681" t="s">
        <v>32</v>
      </c>
      <c r="N5681">
        <v>2012</v>
      </c>
      <c r="O5681">
        <v>561</v>
      </c>
      <c r="P5681">
        <v>350945</v>
      </c>
      <c r="Q5681">
        <v>59</v>
      </c>
      <c r="R5681">
        <v>322728</v>
      </c>
      <c r="S5681">
        <v>1842</v>
      </c>
      <c r="T5681">
        <v>142034</v>
      </c>
      <c r="U5681">
        <v>502</v>
      </c>
      <c r="V5681">
        <v>28217</v>
      </c>
      <c r="W5681">
        <v>21.3</v>
      </c>
      <c r="X5681">
        <v>42.3</v>
      </c>
      <c r="Y5681">
        <v>52.4</v>
      </c>
      <c r="Z5681">
        <v>48.6</v>
      </c>
      <c r="AA5681">
        <v>81.7</v>
      </c>
      <c r="AB5681">
        <v>86.6</v>
      </c>
      <c r="AC5681">
        <v>21.8</v>
      </c>
      <c r="AD5681">
        <v>46.3</v>
      </c>
    </row>
    <row r="5682" spans="1:30" x14ac:dyDescent="0.45">
      <c r="A5682" t="s">
        <v>365</v>
      </c>
      <c r="B5682">
        <v>41660</v>
      </c>
      <c r="C5682" t="s">
        <v>776</v>
      </c>
      <c r="E5682">
        <v>22</v>
      </c>
      <c r="F5682" t="s">
        <v>36</v>
      </c>
      <c r="H5682">
        <v>1</v>
      </c>
      <c r="I5682" t="s">
        <v>32</v>
      </c>
      <c r="J5682">
        <v>1</v>
      </c>
      <c r="K5682" t="s">
        <v>32</v>
      </c>
      <c r="L5682">
        <v>0</v>
      </c>
      <c r="M5682" t="s">
        <v>32</v>
      </c>
      <c r="N5682">
        <v>2012</v>
      </c>
      <c r="O5682">
        <v>30</v>
      </c>
      <c r="P5682">
        <v>119457</v>
      </c>
      <c r="Q5682">
        <v>4</v>
      </c>
      <c r="R5682">
        <v>116259</v>
      </c>
      <c r="S5682">
        <v>184</v>
      </c>
      <c r="T5682">
        <v>13629</v>
      </c>
      <c r="U5682">
        <v>26</v>
      </c>
      <c r="W5682">
        <v>74.900000000000006</v>
      </c>
      <c r="X5682">
        <v>3.6</v>
      </c>
      <c r="Y5682">
        <v>0</v>
      </c>
      <c r="Z5682">
        <v>1.7</v>
      </c>
      <c r="AA5682">
        <v>2.2999999999999998</v>
      </c>
      <c r="AB5682">
        <v>1.8</v>
      </c>
      <c r="AC5682">
        <v>82.2</v>
      </c>
    </row>
    <row r="5683" spans="1:30" x14ac:dyDescent="0.45">
      <c r="A5683" t="s">
        <v>365</v>
      </c>
      <c r="B5683">
        <v>41660</v>
      </c>
      <c r="C5683" t="s">
        <v>776</v>
      </c>
      <c r="E5683">
        <v>23</v>
      </c>
      <c r="F5683" t="s">
        <v>37</v>
      </c>
      <c r="H5683">
        <v>1</v>
      </c>
      <c r="I5683" t="s">
        <v>32</v>
      </c>
      <c r="J5683">
        <v>1</v>
      </c>
      <c r="K5683" t="s">
        <v>32</v>
      </c>
      <c r="L5683">
        <v>0</v>
      </c>
      <c r="M5683" t="s">
        <v>32</v>
      </c>
      <c r="N5683">
        <v>2012</v>
      </c>
      <c r="O5683">
        <v>1405</v>
      </c>
      <c r="P5683">
        <v>413448</v>
      </c>
      <c r="Q5683">
        <v>254</v>
      </c>
      <c r="R5683">
        <v>356771</v>
      </c>
      <c r="S5683">
        <v>1594</v>
      </c>
      <c r="T5683">
        <v>65107</v>
      </c>
      <c r="U5683">
        <v>1151</v>
      </c>
      <c r="V5683">
        <v>56677</v>
      </c>
      <c r="W5683">
        <v>10.3</v>
      </c>
      <c r="X5683">
        <v>19.600000000000001</v>
      </c>
      <c r="Y5683">
        <v>38.700000000000003</v>
      </c>
      <c r="Z5683">
        <v>23.6</v>
      </c>
      <c r="AA5683">
        <v>29.2</v>
      </c>
      <c r="AB5683">
        <v>30.1</v>
      </c>
      <c r="AC5683">
        <v>8.3000000000000007</v>
      </c>
      <c r="AD5683">
        <v>20</v>
      </c>
    </row>
    <row r="5684" spans="1:30" x14ac:dyDescent="0.45">
      <c r="A5684" t="s">
        <v>365</v>
      </c>
      <c r="B5684">
        <v>41660</v>
      </c>
      <c r="C5684" t="s">
        <v>776</v>
      </c>
      <c r="E5684" t="s">
        <v>38</v>
      </c>
      <c r="F5684" t="s">
        <v>39</v>
      </c>
      <c r="H5684">
        <v>1</v>
      </c>
      <c r="I5684" t="s">
        <v>32</v>
      </c>
      <c r="J5684">
        <v>1</v>
      </c>
      <c r="K5684" t="s">
        <v>32</v>
      </c>
      <c r="L5684">
        <v>0</v>
      </c>
      <c r="M5684" t="s">
        <v>32</v>
      </c>
      <c r="N5684">
        <v>2012</v>
      </c>
      <c r="O5684">
        <v>304</v>
      </c>
      <c r="P5684">
        <v>1536842</v>
      </c>
      <c r="Q5684">
        <v>108</v>
      </c>
      <c r="R5684">
        <v>1530894</v>
      </c>
      <c r="S5684">
        <v>4807</v>
      </c>
      <c r="T5684">
        <v>180862</v>
      </c>
      <c r="U5684">
        <v>197</v>
      </c>
      <c r="V5684">
        <v>5949</v>
      </c>
      <c r="W5684">
        <v>18.399999999999999</v>
      </c>
      <c r="X5684">
        <v>19</v>
      </c>
      <c r="Y5684">
        <v>31.2</v>
      </c>
      <c r="Z5684">
        <v>19.899999999999999</v>
      </c>
      <c r="AA5684">
        <v>24.3</v>
      </c>
      <c r="AB5684">
        <v>26.4</v>
      </c>
      <c r="AC5684">
        <v>24.7</v>
      </c>
      <c r="AD5684">
        <v>47.3</v>
      </c>
    </row>
    <row r="5685" spans="1:30" x14ac:dyDescent="0.45">
      <c r="A5685" t="s">
        <v>365</v>
      </c>
      <c r="B5685">
        <v>41660</v>
      </c>
      <c r="C5685" t="s">
        <v>776</v>
      </c>
      <c r="E5685">
        <v>42</v>
      </c>
      <c r="F5685" t="s">
        <v>40</v>
      </c>
      <c r="H5685">
        <v>1</v>
      </c>
      <c r="I5685" t="s">
        <v>32</v>
      </c>
      <c r="J5685">
        <v>1</v>
      </c>
      <c r="K5685" t="s">
        <v>32</v>
      </c>
      <c r="L5685">
        <v>0</v>
      </c>
      <c r="M5685" t="s">
        <v>32</v>
      </c>
      <c r="N5685">
        <v>2012</v>
      </c>
      <c r="O5685">
        <v>155</v>
      </c>
      <c r="P5685">
        <v>607371</v>
      </c>
      <c r="Q5685">
        <v>131</v>
      </c>
      <c r="R5685">
        <v>600865</v>
      </c>
      <c r="S5685">
        <v>1863</v>
      </c>
      <c r="T5685">
        <v>78437</v>
      </c>
      <c r="U5685">
        <v>24</v>
      </c>
      <c r="V5685">
        <v>6506</v>
      </c>
      <c r="W5685">
        <v>24.3</v>
      </c>
      <c r="X5685">
        <v>14</v>
      </c>
      <c r="Y5685">
        <v>29.9</v>
      </c>
      <c r="Z5685">
        <v>14.7</v>
      </c>
      <c r="AA5685">
        <v>54.5</v>
      </c>
      <c r="AB5685">
        <v>48.8</v>
      </c>
      <c r="AC5685">
        <v>0</v>
      </c>
      <c r="AD5685">
        <v>0</v>
      </c>
    </row>
    <row r="5686" spans="1:30" x14ac:dyDescent="0.45">
      <c r="A5686" t="s">
        <v>365</v>
      </c>
      <c r="B5686">
        <v>41660</v>
      </c>
      <c r="C5686" t="s">
        <v>776</v>
      </c>
      <c r="E5686" t="s">
        <v>41</v>
      </c>
      <c r="F5686" t="s">
        <v>42</v>
      </c>
      <c r="H5686">
        <v>1</v>
      </c>
      <c r="I5686" t="s">
        <v>32</v>
      </c>
      <c r="J5686">
        <v>1</v>
      </c>
      <c r="K5686" t="s">
        <v>32</v>
      </c>
      <c r="L5686">
        <v>0</v>
      </c>
      <c r="M5686" t="s">
        <v>32</v>
      </c>
      <c r="N5686">
        <v>2012</v>
      </c>
      <c r="O5686">
        <v>1433</v>
      </c>
      <c r="P5686">
        <v>2071459</v>
      </c>
      <c r="Q5686">
        <v>410</v>
      </c>
      <c r="R5686">
        <v>2007048</v>
      </c>
      <c r="S5686">
        <v>6661</v>
      </c>
      <c r="T5686">
        <v>177491</v>
      </c>
      <c r="U5686">
        <v>1023</v>
      </c>
      <c r="V5686">
        <v>64410</v>
      </c>
      <c r="W5686">
        <v>11.2</v>
      </c>
      <c r="X5686">
        <v>12.8</v>
      </c>
      <c r="Y5686">
        <v>15.1</v>
      </c>
      <c r="Z5686">
        <v>13.2</v>
      </c>
      <c r="AA5686">
        <v>8.8000000000000007</v>
      </c>
      <c r="AB5686">
        <v>12</v>
      </c>
      <c r="AC5686">
        <v>15.4</v>
      </c>
      <c r="AD5686">
        <v>33</v>
      </c>
    </row>
    <row r="5687" spans="1:30" x14ac:dyDescent="0.45">
      <c r="A5687" t="s">
        <v>365</v>
      </c>
      <c r="B5687">
        <v>41660</v>
      </c>
      <c r="C5687" t="s">
        <v>776</v>
      </c>
      <c r="E5687" t="s">
        <v>43</v>
      </c>
      <c r="F5687" t="s">
        <v>44</v>
      </c>
      <c r="G5687" t="s">
        <v>45</v>
      </c>
      <c r="H5687">
        <v>1</v>
      </c>
      <c r="I5687" t="s">
        <v>32</v>
      </c>
      <c r="J5687">
        <v>1</v>
      </c>
      <c r="K5687" t="s">
        <v>32</v>
      </c>
      <c r="L5687">
        <v>0</v>
      </c>
      <c r="M5687" t="s">
        <v>32</v>
      </c>
      <c r="N5687">
        <v>2012</v>
      </c>
      <c r="O5687">
        <v>436</v>
      </c>
      <c r="P5687">
        <v>135321</v>
      </c>
      <c r="Q5687">
        <v>52</v>
      </c>
      <c r="R5687">
        <v>112707</v>
      </c>
      <c r="S5687">
        <v>722</v>
      </c>
      <c r="T5687">
        <v>36621</v>
      </c>
      <c r="U5687">
        <v>384</v>
      </c>
      <c r="W5687">
        <v>30</v>
      </c>
      <c r="X5687">
        <v>16.399999999999999</v>
      </c>
      <c r="Y5687">
        <v>57.8</v>
      </c>
      <c r="Z5687">
        <v>17.8</v>
      </c>
      <c r="AA5687">
        <v>40.1</v>
      </c>
      <c r="AB5687">
        <v>47.8</v>
      </c>
      <c r="AC5687">
        <v>30.2</v>
      </c>
    </row>
    <row r="5688" spans="1:30" x14ac:dyDescent="0.45">
      <c r="A5688" t="s">
        <v>365</v>
      </c>
      <c r="B5688">
        <v>41660</v>
      </c>
      <c r="C5688" t="s">
        <v>776</v>
      </c>
      <c r="E5688">
        <v>51</v>
      </c>
      <c r="F5688" t="s">
        <v>46</v>
      </c>
      <c r="H5688">
        <v>1</v>
      </c>
      <c r="I5688" t="s">
        <v>32</v>
      </c>
      <c r="J5688">
        <v>1</v>
      </c>
      <c r="K5688" t="s">
        <v>32</v>
      </c>
      <c r="L5688">
        <v>0</v>
      </c>
      <c r="M5688" t="s">
        <v>32</v>
      </c>
      <c r="N5688">
        <v>2012</v>
      </c>
      <c r="O5688">
        <v>105</v>
      </c>
      <c r="P5688">
        <v>184127</v>
      </c>
      <c r="Q5688">
        <v>19</v>
      </c>
      <c r="R5688">
        <v>182842</v>
      </c>
      <c r="S5688">
        <v>1181</v>
      </c>
      <c r="T5688">
        <v>48945</v>
      </c>
      <c r="U5688">
        <v>86</v>
      </c>
      <c r="V5688">
        <v>1285</v>
      </c>
      <c r="W5688">
        <v>36.4</v>
      </c>
      <c r="X5688">
        <v>2.8</v>
      </c>
      <c r="Y5688">
        <v>26.3</v>
      </c>
      <c r="Z5688">
        <v>2.9</v>
      </c>
      <c r="AA5688">
        <v>7.5</v>
      </c>
      <c r="AB5688">
        <v>4.5999999999999996</v>
      </c>
      <c r="AC5688">
        <v>40</v>
      </c>
      <c r="AD5688">
        <v>38.4</v>
      </c>
    </row>
    <row r="5689" spans="1:30" x14ac:dyDescent="0.45">
      <c r="A5689" t="s">
        <v>365</v>
      </c>
      <c r="B5689">
        <v>41660</v>
      </c>
      <c r="C5689" t="s">
        <v>776</v>
      </c>
      <c r="E5689">
        <v>52</v>
      </c>
      <c r="F5689" t="s">
        <v>47</v>
      </c>
      <c r="G5689" t="s">
        <v>48</v>
      </c>
      <c r="H5689">
        <v>1</v>
      </c>
      <c r="I5689" t="s">
        <v>32</v>
      </c>
      <c r="J5689">
        <v>1</v>
      </c>
      <c r="K5689" t="s">
        <v>32</v>
      </c>
      <c r="L5689">
        <v>0</v>
      </c>
      <c r="M5689" t="s">
        <v>32</v>
      </c>
      <c r="N5689">
        <v>2012</v>
      </c>
      <c r="O5689">
        <v>491</v>
      </c>
      <c r="P5689">
        <v>322499</v>
      </c>
      <c r="Q5689">
        <v>164</v>
      </c>
      <c r="R5689">
        <v>303419</v>
      </c>
      <c r="S5689">
        <v>1215</v>
      </c>
      <c r="T5689">
        <v>51993</v>
      </c>
      <c r="U5689">
        <v>327</v>
      </c>
      <c r="W5689">
        <v>29.3</v>
      </c>
      <c r="X5689">
        <v>6.4</v>
      </c>
      <c r="Y5689">
        <v>34.4</v>
      </c>
      <c r="Z5689">
        <v>5.6</v>
      </c>
      <c r="AA5689">
        <v>17.399999999999999</v>
      </c>
      <c r="AB5689">
        <v>8.8000000000000007</v>
      </c>
      <c r="AC5689">
        <v>39.1</v>
      </c>
    </row>
    <row r="5690" spans="1:30" x14ac:dyDescent="0.45">
      <c r="A5690" t="s">
        <v>365</v>
      </c>
      <c r="B5690">
        <v>41660</v>
      </c>
      <c r="C5690" t="s">
        <v>776</v>
      </c>
      <c r="E5690">
        <v>53</v>
      </c>
      <c r="F5690" t="s">
        <v>49</v>
      </c>
      <c r="H5690">
        <v>1</v>
      </c>
      <c r="I5690" t="s">
        <v>32</v>
      </c>
      <c r="J5690">
        <v>1</v>
      </c>
      <c r="K5690" t="s">
        <v>32</v>
      </c>
      <c r="L5690">
        <v>0</v>
      </c>
      <c r="M5690" t="s">
        <v>32</v>
      </c>
      <c r="N5690">
        <v>2012</v>
      </c>
      <c r="O5690">
        <v>797</v>
      </c>
      <c r="P5690">
        <v>158894</v>
      </c>
      <c r="Q5690">
        <v>75</v>
      </c>
      <c r="R5690">
        <v>60148</v>
      </c>
      <c r="S5690">
        <v>529</v>
      </c>
      <c r="T5690">
        <v>10486</v>
      </c>
      <c r="U5690">
        <v>722</v>
      </c>
      <c r="V5690">
        <v>98746</v>
      </c>
      <c r="W5690">
        <v>18.2</v>
      </c>
      <c r="X5690">
        <v>34.799999999999997</v>
      </c>
      <c r="Y5690">
        <v>49.5</v>
      </c>
      <c r="Z5690">
        <v>37.4</v>
      </c>
      <c r="AA5690">
        <v>41.5</v>
      </c>
      <c r="AB5690">
        <v>32.299999999999997</v>
      </c>
      <c r="AC5690">
        <v>20.8</v>
      </c>
      <c r="AD5690">
        <v>40.6</v>
      </c>
    </row>
    <row r="5691" spans="1:30" x14ac:dyDescent="0.45">
      <c r="A5691" t="s">
        <v>365</v>
      </c>
      <c r="B5691">
        <v>41660</v>
      </c>
      <c r="C5691" t="s">
        <v>776</v>
      </c>
      <c r="E5691">
        <v>54</v>
      </c>
      <c r="F5691" t="s">
        <v>50</v>
      </c>
      <c r="H5691">
        <v>1</v>
      </c>
      <c r="I5691" t="s">
        <v>32</v>
      </c>
      <c r="J5691">
        <v>1</v>
      </c>
      <c r="K5691" t="s">
        <v>32</v>
      </c>
      <c r="L5691">
        <v>0</v>
      </c>
      <c r="M5691" t="s">
        <v>32</v>
      </c>
      <c r="N5691">
        <v>2012</v>
      </c>
      <c r="O5691">
        <v>1103</v>
      </c>
      <c r="P5691">
        <v>188240</v>
      </c>
      <c r="Q5691">
        <v>237</v>
      </c>
      <c r="R5691">
        <v>161674</v>
      </c>
      <c r="S5691">
        <v>1601</v>
      </c>
      <c r="T5691">
        <v>67400</v>
      </c>
      <c r="U5691">
        <v>866</v>
      </c>
      <c r="V5691">
        <v>26565</v>
      </c>
      <c r="W5691">
        <v>15.6</v>
      </c>
      <c r="X5691">
        <v>27.6</v>
      </c>
      <c r="Y5691">
        <v>33.200000000000003</v>
      </c>
      <c r="Z5691">
        <v>33.5</v>
      </c>
      <c r="AA5691">
        <v>40.1</v>
      </c>
      <c r="AB5691">
        <v>41.3</v>
      </c>
      <c r="AC5691">
        <v>16</v>
      </c>
      <c r="AD5691">
        <v>24.9</v>
      </c>
    </row>
    <row r="5692" spans="1:30" x14ac:dyDescent="0.45">
      <c r="A5692" t="s">
        <v>365</v>
      </c>
      <c r="B5692">
        <v>41660</v>
      </c>
      <c r="C5692" t="s">
        <v>776</v>
      </c>
      <c r="E5692">
        <v>56</v>
      </c>
      <c r="F5692" t="s">
        <v>51</v>
      </c>
      <c r="H5692">
        <v>1</v>
      </c>
      <c r="I5692" t="s">
        <v>32</v>
      </c>
      <c r="J5692">
        <v>1</v>
      </c>
      <c r="K5692" t="s">
        <v>32</v>
      </c>
      <c r="L5692">
        <v>0</v>
      </c>
      <c r="M5692" t="s">
        <v>32</v>
      </c>
      <c r="N5692">
        <v>2012</v>
      </c>
      <c r="O5692">
        <v>699</v>
      </c>
      <c r="P5692">
        <v>144393</v>
      </c>
      <c r="Q5692">
        <v>66</v>
      </c>
      <c r="R5692">
        <v>135461</v>
      </c>
      <c r="S5692">
        <v>2554</v>
      </c>
      <c r="T5692">
        <v>62399</v>
      </c>
      <c r="U5692">
        <v>633</v>
      </c>
      <c r="V5692">
        <v>8932</v>
      </c>
      <c r="W5692">
        <v>14.7</v>
      </c>
      <c r="X5692">
        <v>3.2</v>
      </c>
      <c r="Y5692">
        <v>50.7</v>
      </c>
      <c r="Z5692">
        <v>3.1</v>
      </c>
      <c r="AA5692">
        <v>6.1</v>
      </c>
      <c r="AB5692">
        <v>5.5</v>
      </c>
      <c r="AC5692">
        <v>15.5</v>
      </c>
      <c r="AD5692">
        <v>25.8</v>
      </c>
    </row>
    <row r="5693" spans="1:30" x14ac:dyDescent="0.45">
      <c r="A5693" t="s">
        <v>365</v>
      </c>
      <c r="B5693">
        <v>41660</v>
      </c>
      <c r="C5693" t="s">
        <v>776</v>
      </c>
      <c r="E5693">
        <v>61</v>
      </c>
      <c r="F5693" t="s">
        <v>52</v>
      </c>
      <c r="H5693">
        <v>1</v>
      </c>
      <c r="I5693" t="s">
        <v>32</v>
      </c>
      <c r="J5693">
        <v>1</v>
      </c>
      <c r="K5693" t="s">
        <v>32</v>
      </c>
      <c r="L5693">
        <v>0</v>
      </c>
      <c r="M5693" t="s">
        <v>32</v>
      </c>
      <c r="N5693">
        <v>2012</v>
      </c>
      <c r="O5693">
        <v>206</v>
      </c>
      <c r="P5693">
        <v>21463</v>
      </c>
      <c r="Q5693">
        <v>20</v>
      </c>
      <c r="R5693">
        <v>16351</v>
      </c>
      <c r="S5693">
        <v>443</v>
      </c>
      <c r="T5693">
        <v>7930</v>
      </c>
      <c r="U5693">
        <v>186</v>
      </c>
      <c r="W5693">
        <v>30.1</v>
      </c>
      <c r="X5693">
        <v>24.4</v>
      </c>
      <c r="Y5693">
        <v>36</v>
      </c>
      <c r="Z5693">
        <v>8.6999999999999993</v>
      </c>
      <c r="AA5693">
        <v>17.100000000000001</v>
      </c>
      <c r="AB5693">
        <v>8.9</v>
      </c>
      <c r="AC5693">
        <v>29.9</v>
      </c>
    </row>
    <row r="5694" spans="1:30" x14ac:dyDescent="0.45">
      <c r="A5694" t="s">
        <v>365</v>
      </c>
      <c r="B5694">
        <v>41660</v>
      </c>
      <c r="C5694" t="s">
        <v>776</v>
      </c>
      <c r="E5694">
        <v>62</v>
      </c>
      <c r="F5694" t="s">
        <v>53</v>
      </c>
      <c r="H5694">
        <v>1</v>
      </c>
      <c r="I5694" t="s">
        <v>32</v>
      </c>
      <c r="J5694">
        <v>1</v>
      </c>
      <c r="K5694" t="s">
        <v>32</v>
      </c>
      <c r="L5694">
        <v>0</v>
      </c>
      <c r="M5694" t="s">
        <v>32</v>
      </c>
      <c r="N5694">
        <v>2012</v>
      </c>
      <c r="O5694">
        <v>660</v>
      </c>
      <c r="P5694">
        <v>767122</v>
      </c>
      <c r="Q5694">
        <v>210</v>
      </c>
      <c r="R5694">
        <v>761286</v>
      </c>
      <c r="S5694">
        <v>7516</v>
      </c>
      <c r="T5694">
        <v>287325</v>
      </c>
      <c r="U5694">
        <v>449</v>
      </c>
      <c r="V5694">
        <v>5836</v>
      </c>
      <c r="W5694">
        <v>22.3</v>
      </c>
      <c r="X5694">
        <v>15.1</v>
      </c>
      <c r="Y5694">
        <v>29.4</v>
      </c>
      <c r="Z5694">
        <v>15.7</v>
      </c>
      <c r="AA5694">
        <v>9.3000000000000007</v>
      </c>
      <c r="AB5694">
        <v>7.6</v>
      </c>
      <c r="AC5694">
        <v>23.7</v>
      </c>
      <c r="AD5694">
        <v>21.3</v>
      </c>
    </row>
    <row r="5695" spans="1:30" x14ac:dyDescent="0.45">
      <c r="A5695" t="s">
        <v>365</v>
      </c>
      <c r="B5695">
        <v>41660</v>
      </c>
      <c r="C5695" t="s">
        <v>776</v>
      </c>
      <c r="E5695">
        <v>71</v>
      </c>
      <c r="F5695" t="s">
        <v>54</v>
      </c>
      <c r="H5695">
        <v>1</v>
      </c>
      <c r="I5695" t="s">
        <v>32</v>
      </c>
      <c r="J5695">
        <v>1</v>
      </c>
      <c r="K5695" t="s">
        <v>32</v>
      </c>
      <c r="L5695">
        <v>0</v>
      </c>
      <c r="M5695" t="s">
        <v>32</v>
      </c>
      <c r="N5695">
        <v>2012</v>
      </c>
      <c r="O5695">
        <v>261</v>
      </c>
      <c r="P5695">
        <v>33752</v>
      </c>
      <c r="Q5695">
        <v>30</v>
      </c>
      <c r="R5695">
        <v>25953</v>
      </c>
      <c r="S5695">
        <v>494</v>
      </c>
      <c r="T5695">
        <v>7355</v>
      </c>
      <c r="U5695">
        <v>231</v>
      </c>
      <c r="W5695">
        <v>20.7</v>
      </c>
      <c r="X5695">
        <v>18.899999999999999</v>
      </c>
      <c r="Y5695">
        <v>25.7</v>
      </c>
      <c r="Z5695">
        <v>19.2</v>
      </c>
      <c r="AA5695">
        <v>16.5</v>
      </c>
      <c r="AB5695">
        <v>20.100000000000001</v>
      </c>
      <c r="AC5695">
        <v>23.9</v>
      </c>
    </row>
    <row r="5696" spans="1:30" x14ac:dyDescent="0.45">
      <c r="A5696" t="s">
        <v>365</v>
      </c>
      <c r="B5696">
        <v>41660</v>
      </c>
      <c r="C5696" t="s">
        <v>776</v>
      </c>
      <c r="E5696">
        <v>72</v>
      </c>
      <c r="F5696" t="s">
        <v>55</v>
      </c>
      <c r="H5696">
        <v>1</v>
      </c>
      <c r="I5696" t="s">
        <v>32</v>
      </c>
      <c r="J5696">
        <v>1</v>
      </c>
      <c r="K5696" t="s">
        <v>32</v>
      </c>
      <c r="L5696">
        <v>0</v>
      </c>
      <c r="M5696" t="s">
        <v>32</v>
      </c>
      <c r="N5696">
        <v>2012</v>
      </c>
      <c r="O5696">
        <v>145</v>
      </c>
      <c r="P5696">
        <v>204801</v>
      </c>
      <c r="Q5696">
        <v>70</v>
      </c>
      <c r="U5696">
        <v>75</v>
      </c>
      <c r="V5696">
        <v>1372</v>
      </c>
      <c r="W5696">
        <v>26.8</v>
      </c>
      <c r="X5696">
        <v>49.5</v>
      </c>
      <c r="Y5696">
        <v>49</v>
      </c>
      <c r="AC5696">
        <v>37.4</v>
      </c>
      <c r="AD5696">
        <v>23.4</v>
      </c>
    </row>
    <row r="5697" spans="1:30" x14ac:dyDescent="0.45">
      <c r="A5697" t="s">
        <v>365</v>
      </c>
      <c r="B5697">
        <v>41660</v>
      </c>
      <c r="C5697" t="s">
        <v>776</v>
      </c>
      <c r="E5697">
        <v>81</v>
      </c>
      <c r="F5697" t="s">
        <v>56</v>
      </c>
      <c r="G5697" t="s">
        <v>57</v>
      </c>
      <c r="H5697">
        <v>1</v>
      </c>
      <c r="I5697" t="s">
        <v>32</v>
      </c>
      <c r="J5697">
        <v>1</v>
      </c>
      <c r="K5697" t="s">
        <v>32</v>
      </c>
      <c r="L5697">
        <v>0</v>
      </c>
      <c r="M5697" t="s">
        <v>32</v>
      </c>
      <c r="N5697">
        <v>2012</v>
      </c>
      <c r="O5697">
        <v>1257</v>
      </c>
      <c r="P5697">
        <v>141379</v>
      </c>
      <c r="Q5697">
        <v>188</v>
      </c>
      <c r="R5697">
        <v>112306</v>
      </c>
      <c r="S5697">
        <v>918</v>
      </c>
      <c r="T5697">
        <v>24255</v>
      </c>
      <c r="U5697">
        <v>1069</v>
      </c>
      <c r="V5697">
        <v>29073</v>
      </c>
      <c r="W5697">
        <v>13.3</v>
      </c>
      <c r="X5697">
        <v>27.1</v>
      </c>
      <c r="Y5697">
        <v>23.3</v>
      </c>
      <c r="Z5697">
        <v>35.299999999999997</v>
      </c>
      <c r="AA5697">
        <v>33.5</v>
      </c>
      <c r="AB5697">
        <v>35.299999999999997</v>
      </c>
      <c r="AC5697">
        <v>14</v>
      </c>
      <c r="AD5697">
        <v>25.9</v>
      </c>
    </row>
    <row r="5698" spans="1:30" x14ac:dyDescent="0.45">
      <c r="A5698" t="s">
        <v>366</v>
      </c>
      <c r="B5698">
        <v>41700</v>
      </c>
      <c r="C5698" t="s">
        <v>777</v>
      </c>
      <c r="E5698">
        <v>0</v>
      </c>
      <c r="F5698" t="s">
        <v>31</v>
      </c>
      <c r="H5698">
        <v>1</v>
      </c>
      <c r="I5698" t="s">
        <v>32</v>
      </c>
      <c r="J5698">
        <v>1</v>
      </c>
      <c r="K5698" t="s">
        <v>32</v>
      </c>
      <c r="L5698">
        <v>0</v>
      </c>
      <c r="M5698" t="s">
        <v>32</v>
      </c>
      <c r="N5698">
        <v>2012</v>
      </c>
      <c r="O5698">
        <v>187360</v>
      </c>
      <c r="P5698">
        <v>282167924</v>
      </c>
      <c r="Q5698">
        <v>29994</v>
      </c>
      <c r="R5698">
        <v>275050171</v>
      </c>
      <c r="S5698">
        <v>791089</v>
      </c>
      <c r="T5698">
        <v>29954048</v>
      </c>
      <c r="U5698">
        <v>157367</v>
      </c>
      <c r="V5698">
        <v>7117752</v>
      </c>
      <c r="W5698">
        <v>1.4</v>
      </c>
      <c r="X5698">
        <v>4.0999999999999996</v>
      </c>
      <c r="Y5698">
        <v>2.8</v>
      </c>
      <c r="Z5698">
        <v>4.3</v>
      </c>
      <c r="AA5698">
        <v>4.5999999999999996</v>
      </c>
      <c r="AB5698">
        <v>2.1</v>
      </c>
      <c r="AC5698">
        <v>1.3</v>
      </c>
      <c r="AD5698">
        <v>4.0999999999999996</v>
      </c>
    </row>
    <row r="5699" spans="1:30" x14ac:dyDescent="0.45">
      <c r="A5699" t="s">
        <v>366</v>
      </c>
      <c r="B5699">
        <v>41700</v>
      </c>
      <c r="C5699" t="s">
        <v>777</v>
      </c>
      <c r="E5699">
        <v>11</v>
      </c>
      <c r="F5699" t="s">
        <v>33</v>
      </c>
      <c r="G5699" t="s">
        <v>34</v>
      </c>
      <c r="H5699">
        <v>1</v>
      </c>
      <c r="I5699" t="s">
        <v>32</v>
      </c>
      <c r="J5699">
        <v>1</v>
      </c>
      <c r="K5699" t="s">
        <v>32</v>
      </c>
      <c r="L5699">
        <v>0</v>
      </c>
      <c r="M5699" t="s">
        <v>32</v>
      </c>
      <c r="N5699">
        <v>2012</v>
      </c>
      <c r="O5699">
        <v>789</v>
      </c>
      <c r="P5699">
        <v>71491</v>
      </c>
      <c r="Q5699">
        <v>51</v>
      </c>
      <c r="R5699">
        <v>40889</v>
      </c>
      <c r="S5699">
        <v>166</v>
      </c>
      <c r="T5699">
        <v>8172</v>
      </c>
      <c r="U5699">
        <v>739</v>
      </c>
      <c r="V5699">
        <v>30601</v>
      </c>
      <c r="W5699">
        <v>11.2</v>
      </c>
      <c r="X5699">
        <v>15.9</v>
      </c>
      <c r="Y5699">
        <v>54.6</v>
      </c>
      <c r="Z5699">
        <v>14.6</v>
      </c>
      <c r="AA5699">
        <v>19.8</v>
      </c>
      <c r="AB5699">
        <v>13.4</v>
      </c>
      <c r="AC5699">
        <v>12.9</v>
      </c>
      <c r="AD5699">
        <v>37.4</v>
      </c>
    </row>
    <row r="5700" spans="1:30" x14ac:dyDescent="0.45">
      <c r="A5700" t="s">
        <v>366</v>
      </c>
      <c r="B5700">
        <v>41700</v>
      </c>
      <c r="C5700" t="s">
        <v>777</v>
      </c>
      <c r="E5700">
        <v>21</v>
      </c>
      <c r="F5700" t="s">
        <v>35</v>
      </c>
      <c r="H5700">
        <v>1</v>
      </c>
      <c r="I5700" t="s">
        <v>32</v>
      </c>
      <c r="J5700">
        <v>1</v>
      </c>
      <c r="K5700" t="s">
        <v>32</v>
      </c>
      <c r="L5700">
        <v>0</v>
      </c>
      <c r="M5700" t="s">
        <v>32</v>
      </c>
      <c r="N5700">
        <v>2012</v>
      </c>
      <c r="O5700">
        <v>2650</v>
      </c>
      <c r="P5700">
        <v>2888893</v>
      </c>
      <c r="Q5700">
        <v>206</v>
      </c>
      <c r="R5700">
        <v>2675838</v>
      </c>
      <c r="S5700">
        <v>4800</v>
      </c>
      <c r="T5700">
        <v>339860</v>
      </c>
      <c r="U5700">
        <v>2444</v>
      </c>
      <c r="V5700">
        <v>213055</v>
      </c>
      <c r="W5700">
        <v>7.1</v>
      </c>
      <c r="X5700">
        <v>3.9</v>
      </c>
      <c r="Y5700">
        <v>18.5</v>
      </c>
      <c r="Z5700">
        <v>3.8</v>
      </c>
      <c r="AA5700">
        <v>3.2</v>
      </c>
      <c r="AB5700">
        <v>3</v>
      </c>
      <c r="AC5700">
        <v>7.9</v>
      </c>
      <c r="AD5700">
        <v>21.9</v>
      </c>
    </row>
    <row r="5701" spans="1:30" x14ac:dyDescent="0.45">
      <c r="A5701" t="s">
        <v>366</v>
      </c>
      <c r="B5701">
        <v>41700</v>
      </c>
      <c r="C5701" t="s">
        <v>777</v>
      </c>
      <c r="E5701">
        <v>22</v>
      </c>
      <c r="F5701" t="s">
        <v>36</v>
      </c>
      <c r="H5701">
        <v>1</v>
      </c>
      <c r="I5701" t="s">
        <v>32</v>
      </c>
      <c r="J5701">
        <v>1</v>
      </c>
      <c r="K5701" t="s">
        <v>32</v>
      </c>
      <c r="L5701">
        <v>0</v>
      </c>
      <c r="M5701" t="s">
        <v>32</v>
      </c>
      <c r="N5701">
        <v>2012</v>
      </c>
      <c r="O5701">
        <v>140</v>
      </c>
      <c r="P5701">
        <v>467698</v>
      </c>
      <c r="Q5701">
        <v>50</v>
      </c>
      <c r="R5701">
        <v>463379</v>
      </c>
      <c r="S5701">
        <v>826</v>
      </c>
      <c r="T5701">
        <v>48184</v>
      </c>
      <c r="U5701">
        <v>89</v>
      </c>
      <c r="V5701">
        <v>4319</v>
      </c>
      <c r="W5701">
        <v>23.6</v>
      </c>
      <c r="X5701">
        <v>5.4</v>
      </c>
      <c r="Y5701">
        <v>25.4</v>
      </c>
      <c r="Z5701">
        <v>5.6</v>
      </c>
      <c r="AA5701">
        <v>4.9000000000000004</v>
      </c>
      <c r="AB5701">
        <v>5.3</v>
      </c>
      <c r="AC5701">
        <v>36.700000000000003</v>
      </c>
      <c r="AD5701">
        <v>47.1</v>
      </c>
    </row>
    <row r="5702" spans="1:30" x14ac:dyDescent="0.45">
      <c r="A5702" t="s">
        <v>366</v>
      </c>
      <c r="B5702">
        <v>41700</v>
      </c>
      <c r="C5702" t="s">
        <v>777</v>
      </c>
      <c r="E5702">
        <v>23</v>
      </c>
      <c r="F5702" t="s">
        <v>37</v>
      </c>
      <c r="H5702">
        <v>1</v>
      </c>
      <c r="I5702" t="s">
        <v>32</v>
      </c>
      <c r="J5702">
        <v>1</v>
      </c>
      <c r="K5702" t="s">
        <v>32</v>
      </c>
      <c r="L5702">
        <v>0</v>
      </c>
      <c r="M5702" t="s">
        <v>32</v>
      </c>
      <c r="N5702">
        <v>2012</v>
      </c>
      <c r="O5702">
        <v>27358</v>
      </c>
      <c r="P5702">
        <v>11001838</v>
      </c>
      <c r="Q5702">
        <v>2654</v>
      </c>
      <c r="R5702">
        <v>9590583</v>
      </c>
      <c r="S5702">
        <v>39535</v>
      </c>
      <c r="T5702">
        <v>1893010</v>
      </c>
      <c r="U5702">
        <v>24704</v>
      </c>
      <c r="V5702">
        <v>1411255</v>
      </c>
      <c r="W5702">
        <v>3</v>
      </c>
      <c r="X5702">
        <v>4.4000000000000004</v>
      </c>
      <c r="Y5702">
        <v>8.1999999999999993</v>
      </c>
      <c r="Z5702">
        <v>5</v>
      </c>
      <c r="AA5702">
        <v>6.8</v>
      </c>
      <c r="AB5702">
        <v>6.1</v>
      </c>
      <c r="AC5702">
        <v>3</v>
      </c>
      <c r="AD5702">
        <v>9.5</v>
      </c>
    </row>
    <row r="5703" spans="1:30" x14ac:dyDescent="0.45">
      <c r="A5703" t="s">
        <v>366</v>
      </c>
      <c r="B5703">
        <v>41700</v>
      </c>
      <c r="C5703" t="s">
        <v>777</v>
      </c>
      <c r="E5703" t="s">
        <v>38</v>
      </c>
      <c r="F5703" t="s">
        <v>39</v>
      </c>
      <c r="H5703">
        <v>1</v>
      </c>
      <c r="I5703" t="s">
        <v>32</v>
      </c>
      <c r="J5703">
        <v>1</v>
      </c>
      <c r="K5703" t="s">
        <v>32</v>
      </c>
      <c r="L5703">
        <v>0</v>
      </c>
      <c r="M5703" t="s">
        <v>32</v>
      </c>
      <c r="N5703">
        <v>2012</v>
      </c>
      <c r="O5703">
        <v>3508</v>
      </c>
      <c r="P5703">
        <v>18363307</v>
      </c>
      <c r="Q5703">
        <v>1121</v>
      </c>
      <c r="R5703">
        <v>18258358</v>
      </c>
      <c r="S5703">
        <v>40958</v>
      </c>
      <c r="T5703">
        <v>1915812</v>
      </c>
      <c r="U5703">
        <v>2387</v>
      </c>
      <c r="V5703">
        <v>104949</v>
      </c>
      <c r="W5703">
        <v>7.1</v>
      </c>
      <c r="X5703">
        <v>1.8</v>
      </c>
      <c r="Y5703">
        <v>10.1</v>
      </c>
      <c r="Z5703">
        <v>2</v>
      </c>
      <c r="AA5703">
        <v>6.5</v>
      </c>
      <c r="AB5703">
        <v>5.7</v>
      </c>
      <c r="AC5703">
        <v>10.199999999999999</v>
      </c>
      <c r="AD5703">
        <v>25.7</v>
      </c>
    </row>
    <row r="5704" spans="1:30" x14ac:dyDescent="0.45">
      <c r="A5704" t="s">
        <v>366</v>
      </c>
      <c r="B5704">
        <v>41700</v>
      </c>
      <c r="C5704" t="s">
        <v>777</v>
      </c>
      <c r="E5704">
        <v>42</v>
      </c>
      <c r="F5704" t="s">
        <v>40</v>
      </c>
      <c r="H5704">
        <v>1</v>
      </c>
      <c r="I5704" t="s">
        <v>32</v>
      </c>
      <c r="J5704">
        <v>1</v>
      </c>
      <c r="K5704" t="s">
        <v>32</v>
      </c>
      <c r="L5704">
        <v>0</v>
      </c>
      <c r="M5704" t="s">
        <v>32</v>
      </c>
      <c r="N5704">
        <v>2012</v>
      </c>
      <c r="O5704">
        <v>4368</v>
      </c>
      <c r="P5704">
        <v>130050163</v>
      </c>
      <c r="Q5704">
        <v>1880</v>
      </c>
      <c r="R5704">
        <v>129823476</v>
      </c>
      <c r="S5704">
        <v>30698</v>
      </c>
      <c r="T5704">
        <v>1699887</v>
      </c>
      <c r="U5704">
        <v>2488</v>
      </c>
      <c r="V5704">
        <v>226687</v>
      </c>
      <c r="W5704">
        <v>6.4</v>
      </c>
      <c r="X5704">
        <v>6.2</v>
      </c>
      <c r="Y5704">
        <v>10.1</v>
      </c>
      <c r="Z5704">
        <v>6.5</v>
      </c>
      <c r="AA5704">
        <v>9</v>
      </c>
      <c r="AB5704">
        <v>8.8000000000000007</v>
      </c>
      <c r="AC5704">
        <v>8.4</v>
      </c>
      <c r="AD5704">
        <v>23.8</v>
      </c>
    </row>
    <row r="5705" spans="1:30" x14ac:dyDescent="0.45">
      <c r="A5705" t="s">
        <v>366</v>
      </c>
      <c r="B5705">
        <v>41700</v>
      </c>
      <c r="C5705" t="s">
        <v>777</v>
      </c>
      <c r="E5705" t="s">
        <v>41</v>
      </c>
      <c r="F5705" t="s">
        <v>42</v>
      </c>
      <c r="H5705">
        <v>1</v>
      </c>
      <c r="I5705" t="s">
        <v>32</v>
      </c>
      <c r="J5705">
        <v>1</v>
      </c>
      <c r="K5705" t="s">
        <v>32</v>
      </c>
      <c r="L5705">
        <v>0</v>
      </c>
      <c r="M5705" t="s">
        <v>32</v>
      </c>
      <c r="N5705">
        <v>2012</v>
      </c>
      <c r="O5705">
        <v>17173</v>
      </c>
      <c r="P5705">
        <v>32916016</v>
      </c>
      <c r="Q5705">
        <v>3643</v>
      </c>
      <c r="R5705">
        <v>32366342</v>
      </c>
      <c r="S5705">
        <v>97010</v>
      </c>
      <c r="T5705">
        <v>2451741</v>
      </c>
      <c r="U5705">
        <v>13530</v>
      </c>
      <c r="V5705">
        <v>549674</v>
      </c>
      <c r="W5705">
        <v>5.7</v>
      </c>
      <c r="X5705">
        <v>6.9</v>
      </c>
      <c r="Y5705">
        <v>6.6</v>
      </c>
      <c r="Z5705">
        <v>7.3</v>
      </c>
      <c r="AA5705">
        <v>3.9</v>
      </c>
      <c r="AB5705">
        <v>5.9</v>
      </c>
      <c r="AC5705">
        <v>6</v>
      </c>
      <c r="AD5705">
        <v>13.6</v>
      </c>
    </row>
    <row r="5706" spans="1:30" x14ac:dyDescent="0.45">
      <c r="A5706" t="s">
        <v>366</v>
      </c>
      <c r="B5706">
        <v>41700</v>
      </c>
      <c r="C5706" t="s">
        <v>777</v>
      </c>
      <c r="E5706" t="s">
        <v>43</v>
      </c>
      <c r="F5706" t="s">
        <v>44</v>
      </c>
      <c r="G5706" t="s">
        <v>45</v>
      </c>
      <c r="H5706">
        <v>1</v>
      </c>
      <c r="I5706" t="s">
        <v>32</v>
      </c>
      <c r="J5706">
        <v>1</v>
      </c>
      <c r="K5706" t="s">
        <v>32</v>
      </c>
      <c r="L5706">
        <v>0</v>
      </c>
      <c r="M5706" t="s">
        <v>32</v>
      </c>
      <c r="N5706">
        <v>2012</v>
      </c>
      <c r="O5706">
        <v>8041</v>
      </c>
      <c r="P5706">
        <v>4642861</v>
      </c>
      <c r="Q5706">
        <v>939</v>
      </c>
      <c r="R5706">
        <v>4164546</v>
      </c>
      <c r="S5706">
        <v>20954</v>
      </c>
      <c r="T5706">
        <v>910893</v>
      </c>
      <c r="U5706">
        <v>7102</v>
      </c>
      <c r="V5706">
        <v>478315</v>
      </c>
      <c r="W5706">
        <v>4.8</v>
      </c>
      <c r="X5706">
        <v>5.9</v>
      </c>
      <c r="Y5706">
        <v>12.9</v>
      </c>
      <c r="Z5706">
        <v>6.4</v>
      </c>
      <c r="AA5706">
        <v>6.6</v>
      </c>
      <c r="AB5706">
        <v>5.9</v>
      </c>
      <c r="AC5706">
        <v>4.9000000000000004</v>
      </c>
      <c r="AD5706">
        <v>9.6</v>
      </c>
    </row>
    <row r="5707" spans="1:30" x14ac:dyDescent="0.45">
      <c r="A5707" t="s">
        <v>366</v>
      </c>
      <c r="B5707">
        <v>41700</v>
      </c>
      <c r="C5707" t="s">
        <v>777</v>
      </c>
      <c r="E5707">
        <v>51</v>
      </c>
      <c r="F5707" t="s">
        <v>46</v>
      </c>
      <c r="H5707">
        <v>1</v>
      </c>
      <c r="I5707" t="s">
        <v>32</v>
      </c>
      <c r="J5707">
        <v>1</v>
      </c>
      <c r="K5707" t="s">
        <v>32</v>
      </c>
      <c r="L5707">
        <v>0</v>
      </c>
      <c r="M5707" t="s">
        <v>32</v>
      </c>
      <c r="N5707">
        <v>2012</v>
      </c>
      <c r="O5707">
        <v>2067</v>
      </c>
      <c r="P5707">
        <v>5453977</v>
      </c>
      <c r="Q5707">
        <v>362</v>
      </c>
      <c r="R5707">
        <v>5412926</v>
      </c>
      <c r="S5707">
        <v>19673</v>
      </c>
      <c r="T5707">
        <v>1420639</v>
      </c>
      <c r="U5707">
        <v>1704</v>
      </c>
      <c r="V5707">
        <v>41051</v>
      </c>
      <c r="W5707">
        <v>8</v>
      </c>
      <c r="X5707">
        <v>1.1000000000000001</v>
      </c>
      <c r="Y5707">
        <v>10.199999999999999</v>
      </c>
      <c r="Z5707">
        <v>1.2</v>
      </c>
      <c r="AA5707">
        <v>3.3</v>
      </c>
      <c r="AB5707">
        <v>3.1</v>
      </c>
      <c r="AC5707">
        <v>9</v>
      </c>
      <c r="AD5707">
        <v>21.9</v>
      </c>
    </row>
    <row r="5708" spans="1:30" x14ac:dyDescent="0.45">
      <c r="A5708" t="s">
        <v>366</v>
      </c>
      <c r="B5708">
        <v>41700</v>
      </c>
      <c r="C5708" t="s">
        <v>777</v>
      </c>
      <c r="E5708">
        <v>52</v>
      </c>
      <c r="F5708" t="s">
        <v>47</v>
      </c>
      <c r="G5708" t="s">
        <v>48</v>
      </c>
      <c r="H5708">
        <v>1</v>
      </c>
      <c r="I5708" t="s">
        <v>32</v>
      </c>
      <c r="J5708">
        <v>1</v>
      </c>
      <c r="K5708" t="s">
        <v>32</v>
      </c>
      <c r="L5708">
        <v>0</v>
      </c>
      <c r="M5708" t="s">
        <v>32</v>
      </c>
      <c r="N5708">
        <v>2012</v>
      </c>
      <c r="O5708">
        <v>7316</v>
      </c>
      <c r="P5708">
        <v>33284089</v>
      </c>
      <c r="Q5708">
        <v>1643</v>
      </c>
      <c r="R5708">
        <v>32960521</v>
      </c>
      <c r="S5708">
        <v>62875</v>
      </c>
      <c r="T5708">
        <v>3789928</v>
      </c>
      <c r="U5708">
        <v>5673</v>
      </c>
      <c r="V5708">
        <v>323568</v>
      </c>
      <c r="W5708">
        <v>2.4</v>
      </c>
      <c r="X5708">
        <v>5.5</v>
      </c>
      <c r="Y5708">
        <v>7.5</v>
      </c>
      <c r="Z5708">
        <v>5.8</v>
      </c>
      <c r="AA5708">
        <v>3.9</v>
      </c>
      <c r="AB5708">
        <v>4.2</v>
      </c>
      <c r="AC5708">
        <v>3.3</v>
      </c>
      <c r="AD5708">
        <v>16.3</v>
      </c>
    </row>
    <row r="5709" spans="1:30" x14ac:dyDescent="0.45">
      <c r="A5709" t="s">
        <v>366</v>
      </c>
      <c r="B5709">
        <v>41700</v>
      </c>
      <c r="C5709" t="s">
        <v>777</v>
      </c>
      <c r="E5709">
        <v>53</v>
      </c>
      <c r="F5709" t="s">
        <v>49</v>
      </c>
      <c r="H5709">
        <v>1</v>
      </c>
      <c r="I5709" t="s">
        <v>32</v>
      </c>
      <c r="J5709">
        <v>1</v>
      </c>
      <c r="K5709" t="s">
        <v>32</v>
      </c>
      <c r="L5709">
        <v>0</v>
      </c>
      <c r="M5709" t="s">
        <v>32</v>
      </c>
      <c r="N5709">
        <v>2012</v>
      </c>
      <c r="O5709">
        <v>16014</v>
      </c>
      <c r="P5709">
        <v>4500635</v>
      </c>
      <c r="Q5709">
        <v>1565</v>
      </c>
      <c r="R5709">
        <v>3158812</v>
      </c>
      <c r="S5709">
        <v>14245</v>
      </c>
      <c r="T5709">
        <v>617259</v>
      </c>
      <c r="U5709">
        <v>14448</v>
      </c>
      <c r="V5709">
        <v>1341823</v>
      </c>
      <c r="W5709">
        <v>4</v>
      </c>
      <c r="X5709">
        <v>5</v>
      </c>
      <c r="Y5709">
        <v>9</v>
      </c>
      <c r="Z5709">
        <v>4.9000000000000004</v>
      </c>
      <c r="AA5709">
        <v>5.9</v>
      </c>
      <c r="AB5709">
        <v>3.2</v>
      </c>
      <c r="AC5709">
        <v>4.2</v>
      </c>
      <c r="AD5709">
        <v>12.2</v>
      </c>
    </row>
    <row r="5710" spans="1:30" x14ac:dyDescent="0.45">
      <c r="A5710" t="s">
        <v>366</v>
      </c>
      <c r="B5710">
        <v>41700</v>
      </c>
      <c r="C5710" t="s">
        <v>777</v>
      </c>
      <c r="E5710">
        <v>54</v>
      </c>
      <c r="F5710" t="s">
        <v>50</v>
      </c>
      <c r="H5710">
        <v>1</v>
      </c>
      <c r="I5710" t="s">
        <v>32</v>
      </c>
      <c r="J5710">
        <v>1</v>
      </c>
      <c r="K5710" t="s">
        <v>32</v>
      </c>
      <c r="L5710">
        <v>0</v>
      </c>
      <c r="M5710" t="s">
        <v>32</v>
      </c>
      <c r="N5710">
        <v>2012</v>
      </c>
      <c r="O5710">
        <v>23872</v>
      </c>
      <c r="P5710">
        <v>7849755</v>
      </c>
      <c r="Q5710">
        <v>4216</v>
      </c>
      <c r="R5710">
        <v>7043695</v>
      </c>
      <c r="S5710">
        <v>44985</v>
      </c>
      <c r="T5710">
        <v>2662903</v>
      </c>
      <c r="U5710">
        <v>19656</v>
      </c>
      <c r="V5710">
        <v>806060</v>
      </c>
      <c r="W5710">
        <v>2.2999999999999998</v>
      </c>
      <c r="X5710">
        <v>4.0999999999999996</v>
      </c>
      <c r="Y5710">
        <v>4.8</v>
      </c>
      <c r="Z5710">
        <v>4</v>
      </c>
      <c r="AA5710">
        <v>9.5</v>
      </c>
      <c r="AB5710">
        <v>4.7</v>
      </c>
      <c r="AC5710">
        <v>2.6</v>
      </c>
      <c r="AD5710">
        <v>9.4</v>
      </c>
    </row>
    <row r="5711" spans="1:30" x14ac:dyDescent="0.45">
      <c r="A5711" t="s">
        <v>366</v>
      </c>
      <c r="B5711">
        <v>41700</v>
      </c>
      <c r="C5711" t="s">
        <v>777</v>
      </c>
      <c r="E5711">
        <v>55</v>
      </c>
      <c r="F5711" t="s">
        <v>59</v>
      </c>
      <c r="H5711">
        <v>1</v>
      </c>
      <c r="I5711" t="s">
        <v>32</v>
      </c>
      <c r="J5711">
        <v>1</v>
      </c>
      <c r="K5711" t="s">
        <v>32</v>
      </c>
      <c r="L5711">
        <v>0</v>
      </c>
      <c r="M5711" t="s">
        <v>32</v>
      </c>
      <c r="N5711">
        <v>2012</v>
      </c>
      <c r="O5711">
        <v>216</v>
      </c>
      <c r="P5711">
        <v>1317001</v>
      </c>
      <c r="Q5711">
        <v>216</v>
      </c>
      <c r="R5711">
        <v>1317001</v>
      </c>
      <c r="S5711">
        <v>17155</v>
      </c>
      <c r="T5711">
        <v>1592917</v>
      </c>
      <c r="U5711">
        <v>0</v>
      </c>
      <c r="V5711">
        <v>0</v>
      </c>
      <c r="W5711">
        <v>14.7</v>
      </c>
      <c r="X5711">
        <v>7</v>
      </c>
      <c r="Y5711">
        <v>15.3</v>
      </c>
      <c r="Z5711">
        <v>7.3</v>
      </c>
      <c r="AA5711">
        <v>5.2</v>
      </c>
      <c r="AB5711">
        <v>3</v>
      </c>
      <c r="AC5711">
        <v>0</v>
      </c>
      <c r="AD5711">
        <v>0</v>
      </c>
    </row>
    <row r="5712" spans="1:30" x14ac:dyDescent="0.45">
      <c r="A5712" t="s">
        <v>366</v>
      </c>
      <c r="B5712">
        <v>41700</v>
      </c>
      <c r="C5712" t="s">
        <v>777</v>
      </c>
      <c r="E5712">
        <v>56</v>
      </c>
      <c r="F5712" t="s">
        <v>51</v>
      </c>
      <c r="H5712">
        <v>1</v>
      </c>
      <c r="I5712" t="s">
        <v>32</v>
      </c>
      <c r="J5712">
        <v>1</v>
      </c>
      <c r="K5712" t="s">
        <v>32</v>
      </c>
      <c r="L5712">
        <v>0</v>
      </c>
      <c r="M5712" t="s">
        <v>32</v>
      </c>
      <c r="N5712">
        <v>2012</v>
      </c>
      <c r="O5712">
        <v>19590</v>
      </c>
      <c r="P5712">
        <v>5538382</v>
      </c>
      <c r="Q5712">
        <v>2011</v>
      </c>
      <c r="R5712">
        <v>5207559</v>
      </c>
      <c r="S5712">
        <v>101345</v>
      </c>
      <c r="T5712">
        <v>2708514</v>
      </c>
      <c r="U5712">
        <v>17578</v>
      </c>
      <c r="V5712">
        <v>330823</v>
      </c>
      <c r="W5712">
        <v>2.7</v>
      </c>
      <c r="X5712">
        <v>6.4</v>
      </c>
      <c r="Y5712">
        <v>11.8</v>
      </c>
      <c r="Z5712">
        <v>7</v>
      </c>
      <c r="AA5712">
        <v>14.1</v>
      </c>
      <c r="AB5712">
        <v>6.2</v>
      </c>
      <c r="AC5712">
        <v>2.1</v>
      </c>
      <c r="AD5712">
        <v>7.1</v>
      </c>
    </row>
    <row r="5713" spans="1:30" x14ac:dyDescent="0.45">
      <c r="A5713" t="s">
        <v>366</v>
      </c>
      <c r="B5713">
        <v>41700</v>
      </c>
      <c r="C5713" t="s">
        <v>777</v>
      </c>
      <c r="E5713">
        <v>61</v>
      </c>
      <c r="F5713" t="s">
        <v>52</v>
      </c>
      <c r="H5713">
        <v>1</v>
      </c>
      <c r="I5713" t="s">
        <v>32</v>
      </c>
      <c r="J5713">
        <v>1</v>
      </c>
      <c r="K5713" t="s">
        <v>32</v>
      </c>
      <c r="L5713">
        <v>0</v>
      </c>
      <c r="M5713" t="s">
        <v>32</v>
      </c>
      <c r="N5713">
        <v>2012</v>
      </c>
      <c r="O5713">
        <v>3761</v>
      </c>
      <c r="P5713">
        <v>1542086</v>
      </c>
      <c r="Q5713">
        <v>497</v>
      </c>
      <c r="R5713">
        <v>1504070</v>
      </c>
      <c r="S5713">
        <v>21192</v>
      </c>
      <c r="T5713">
        <v>687396</v>
      </c>
      <c r="U5713">
        <v>3264</v>
      </c>
      <c r="V5713">
        <v>38015</v>
      </c>
      <c r="W5713">
        <v>7.5</v>
      </c>
      <c r="X5713">
        <v>3.6</v>
      </c>
      <c r="Y5713">
        <v>11</v>
      </c>
      <c r="Z5713">
        <v>3.7</v>
      </c>
      <c r="AA5713">
        <v>3.7</v>
      </c>
      <c r="AB5713">
        <v>4.3</v>
      </c>
      <c r="AC5713">
        <v>7.6</v>
      </c>
      <c r="AD5713">
        <v>16.8</v>
      </c>
    </row>
    <row r="5714" spans="1:30" x14ac:dyDescent="0.45">
      <c r="A5714" t="s">
        <v>366</v>
      </c>
      <c r="B5714">
        <v>41700</v>
      </c>
      <c r="C5714" t="s">
        <v>777</v>
      </c>
      <c r="E5714">
        <v>62</v>
      </c>
      <c r="F5714" t="s">
        <v>53</v>
      </c>
      <c r="H5714">
        <v>1</v>
      </c>
      <c r="I5714" t="s">
        <v>32</v>
      </c>
      <c r="J5714">
        <v>1</v>
      </c>
      <c r="K5714" t="s">
        <v>32</v>
      </c>
      <c r="L5714">
        <v>0</v>
      </c>
      <c r="M5714" t="s">
        <v>32</v>
      </c>
      <c r="N5714">
        <v>2012</v>
      </c>
      <c r="O5714">
        <v>16918</v>
      </c>
      <c r="P5714">
        <v>12977503</v>
      </c>
      <c r="Q5714">
        <v>4347</v>
      </c>
      <c r="R5714">
        <v>12533305</v>
      </c>
      <c r="S5714">
        <v>135835</v>
      </c>
      <c r="T5714">
        <v>4725438</v>
      </c>
      <c r="U5714">
        <v>12571</v>
      </c>
      <c r="V5714">
        <v>444198</v>
      </c>
      <c r="W5714">
        <v>3.3</v>
      </c>
      <c r="X5714">
        <v>4.5</v>
      </c>
      <c r="Y5714">
        <v>6.4</v>
      </c>
      <c r="Z5714">
        <v>4.8</v>
      </c>
      <c r="AA5714">
        <v>12.8</v>
      </c>
      <c r="AB5714">
        <v>5.9</v>
      </c>
      <c r="AC5714">
        <v>3.1</v>
      </c>
      <c r="AD5714">
        <v>10.3</v>
      </c>
    </row>
    <row r="5715" spans="1:30" x14ac:dyDescent="0.45">
      <c r="A5715" t="s">
        <v>366</v>
      </c>
      <c r="B5715">
        <v>41700</v>
      </c>
      <c r="C5715" t="s">
        <v>777</v>
      </c>
      <c r="E5715">
        <v>71</v>
      </c>
      <c r="F5715" t="s">
        <v>54</v>
      </c>
      <c r="H5715">
        <v>1</v>
      </c>
      <c r="I5715" t="s">
        <v>32</v>
      </c>
      <c r="J5715">
        <v>1</v>
      </c>
      <c r="K5715" t="s">
        <v>32</v>
      </c>
      <c r="L5715">
        <v>0</v>
      </c>
      <c r="M5715" t="s">
        <v>32</v>
      </c>
      <c r="N5715">
        <v>2012</v>
      </c>
      <c r="O5715">
        <v>7622</v>
      </c>
      <c r="P5715">
        <v>1086725</v>
      </c>
      <c r="Q5715">
        <v>427</v>
      </c>
      <c r="R5715">
        <v>974218</v>
      </c>
      <c r="S5715">
        <v>12984</v>
      </c>
      <c r="T5715">
        <v>332857</v>
      </c>
      <c r="U5715">
        <v>7195</v>
      </c>
      <c r="V5715">
        <v>112508</v>
      </c>
      <c r="W5715">
        <v>4.7</v>
      </c>
      <c r="X5715">
        <v>2.2000000000000002</v>
      </c>
      <c r="Y5715">
        <v>6.3</v>
      </c>
      <c r="Z5715">
        <v>1.4</v>
      </c>
      <c r="AA5715">
        <v>2.4</v>
      </c>
      <c r="AB5715">
        <v>1.9</v>
      </c>
      <c r="AC5715">
        <v>4.5999999999999996</v>
      </c>
      <c r="AD5715">
        <v>18.600000000000001</v>
      </c>
    </row>
    <row r="5716" spans="1:30" x14ac:dyDescent="0.45">
      <c r="A5716" t="s">
        <v>366</v>
      </c>
      <c r="B5716">
        <v>41700</v>
      </c>
      <c r="C5716" t="s">
        <v>777</v>
      </c>
      <c r="E5716">
        <v>72</v>
      </c>
      <c r="F5716" t="s">
        <v>55</v>
      </c>
      <c r="H5716">
        <v>1</v>
      </c>
      <c r="I5716" t="s">
        <v>32</v>
      </c>
      <c r="J5716">
        <v>1</v>
      </c>
      <c r="K5716" t="s">
        <v>32</v>
      </c>
      <c r="L5716">
        <v>0</v>
      </c>
      <c r="M5716" t="s">
        <v>32</v>
      </c>
      <c r="N5716">
        <v>2012</v>
      </c>
      <c r="O5716">
        <v>5826</v>
      </c>
      <c r="P5716">
        <v>6022017</v>
      </c>
      <c r="Q5716">
        <v>2859</v>
      </c>
      <c r="R5716">
        <v>5889362</v>
      </c>
      <c r="S5716">
        <v>107510</v>
      </c>
      <c r="T5716">
        <v>1633202</v>
      </c>
      <c r="U5716">
        <v>2966</v>
      </c>
      <c r="V5716">
        <v>132655</v>
      </c>
      <c r="W5716">
        <v>6.1</v>
      </c>
      <c r="X5716">
        <v>9</v>
      </c>
      <c r="Y5716">
        <v>9.6</v>
      </c>
      <c r="Z5716">
        <v>9.8000000000000007</v>
      </c>
      <c r="AA5716">
        <v>14.5</v>
      </c>
      <c r="AB5716">
        <v>10.9</v>
      </c>
      <c r="AC5716">
        <v>9.9</v>
      </c>
      <c r="AD5716">
        <v>14</v>
      </c>
    </row>
    <row r="5717" spans="1:30" x14ac:dyDescent="0.45">
      <c r="A5717" t="s">
        <v>366</v>
      </c>
      <c r="B5717">
        <v>41700</v>
      </c>
      <c r="C5717" t="s">
        <v>777</v>
      </c>
      <c r="E5717">
        <v>81</v>
      </c>
      <c r="F5717" t="s">
        <v>56</v>
      </c>
      <c r="G5717" t="s">
        <v>57</v>
      </c>
      <c r="H5717">
        <v>1</v>
      </c>
      <c r="I5717" t="s">
        <v>32</v>
      </c>
      <c r="J5717">
        <v>1</v>
      </c>
      <c r="K5717" t="s">
        <v>32</v>
      </c>
      <c r="L5717">
        <v>0</v>
      </c>
      <c r="M5717" t="s">
        <v>32</v>
      </c>
      <c r="N5717">
        <v>2012</v>
      </c>
      <c r="O5717">
        <v>20657</v>
      </c>
      <c r="P5717">
        <v>2188389</v>
      </c>
      <c r="Q5717">
        <v>1835</v>
      </c>
      <c r="R5717">
        <v>1662012</v>
      </c>
      <c r="S5717">
        <v>18323</v>
      </c>
      <c r="T5717">
        <v>514801</v>
      </c>
      <c r="U5717">
        <v>18822</v>
      </c>
      <c r="V5717">
        <v>526377</v>
      </c>
      <c r="W5717">
        <v>4.0999999999999996</v>
      </c>
      <c r="X5717">
        <v>10.3</v>
      </c>
      <c r="Y5717">
        <v>8.5</v>
      </c>
      <c r="Z5717">
        <v>12.8</v>
      </c>
      <c r="AA5717">
        <v>12.9</v>
      </c>
      <c r="AB5717">
        <v>12.5</v>
      </c>
      <c r="AC5717">
        <v>4.0999999999999996</v>
      </c>
      <c r="AD5717">
        <v>7.1</v>
      </c>
    </row>
    <row r="5718" spans="1:30" x14ac:dyDescent="0.45">
      <c r="A5718" t="s">
        <v>366</v>
      </c>
      <c r="B5718">
        <v>41700</v>
      </c>
      <c r="C5718" t="s">
        <v>777</v>
      </c>
      <c r="E5718">
        <v>99</v>
      </c>
      <c r="F5718" t="s">
        <v>76</v>
      </c>
      <c r="H5718">
        <v>1</v>
      </c>
      <c r="I5718" t="s">
        <v>32</v>
      </c>
      <c r="J5718">
        <v>1</v>
      </c>
      <c r="K5718" t="s">
        <v>32</v>
      </c>
      <c r="L5718">
        <v>0</v>
      </c>
      <c r="M5718" t="s">
        <v>32</v>
      </c>
      <c r="N5718">
        <v>2012</v>
      </c>
      <c r="O5718">
        <v>35</v>
      </c>
      <c r="P5718">
        <v>5097</v>
      </c>
      <c r="Q5718">
        <v>29</v>
      </c>
      <c r="R5718">
        <v>3278</v>
      </c>
      <c r="S5718">
        <v>20</v>
      </c>
      <c r="T5718">
        <v>636</v>
      </c>
      <c r="U5718">
        <v>5</v>
      </c>
      <c r="W5718">
        <v>23</v>
      </c>
      <c r="X5718">
        <v>36.299999999999997</v>
      </c>
      <c r="Y5718">
        <v>24.3</v>
      </c>
      <c r="Z5718">
        <v>20.3</v>
      </c>
      <c r="AA5718">
        <v>34.1</v>
      </c>
      <c r="AB5718">
        <v>20.2</v>
      </c>
      <c r="AC5718">
        <v>62.1</v>
      </c>
    </row>
    <row r="5719" spans="1:30" x14ac:dyDescent="0.45">
      <c r="A5719" t="s">
        <v>367</v>
      </c>
      <c r="B5719">
        <v>41740</v>
      </c>
      <c r="C5719" t="s">
        <v>778</v>
      </c>
      <c r="E5719">
        <v>0</v>
      </c>
      <c r="F5719" t="s">
        <v>31</v>
      </c>
      <c r="H5719">
        <v>1</v>
      </c>
      <c r="I5719" t="s">
        <v>32</v>
      </c>
      <c r="J5719">
        <v>1</v>
      </c>
      <c r="K5719" t="s">
        <v>32</v>
      </c>
      <c r="L5719">
        <v>0</v>
      </c>
      <c r="M5719" t="s">
        <v>32</v>
      </c>
      <c r="N5719">
        <v>2012</v>
      </c>
      <c r="O5719">
        <v>293350</v>
      </c>
      <c r="P5719">
        <v>280546289</v>
      </c>
      <c r="Q5719">
        <v>61920</v>
      </c>
      <c r="R5719">
        <v>265758502</v>
      </c>
      <c r="S5719">
        <v>1139407</v>
      </c>
      <c r="T5719">
        <v>55118345</v>
      </c>
      <c r="U5719">
        <v>231430</v>
      </c>
      <c r="V5719">
        <v>14787787</v>
      </c>
      <c r="W5719">
        <v>0.7</v>
      </c>
      <c r="X5719">
        <v>2.5</v>
      </c>
      <c r="Y5719">
        <v>1.6</v>
      </c>
      <c r="Z5719">
        <v>1.9</v>
      </c>
      <c r="AA5719">
        <v>1.6</v>
      </c>
      <c r="AB5719">
        <v>1.7</v>
      </c>
      <c r="AC5719">
        <v>0.7</v>
      </c>
      <c r="AD5719">
        <v>22.1</v>
      </c>
    </row>
    <row r="5720" spans="1:30" x14ac:dyDescent="0.45">
      <c r="A5720" t="s">
        <v>367</v>
      </c>
      <c r="B5720">
        <v>41740</v>
      </c>
      <c r="C5720" t="s">
        <v>778</v>
      </c>
      <c r="E5720">
        <v>11</v>
      </c>
      <c r="F5720" t="s">
        <v>33</v>
      </c>
      <c r="G5720" t="s">
        <v>34</v>
      </c>
      <c r="H5720">
        <v>1</v>
      </c>
      <c r="I5720" t="s">
        <v>32</v>
      </c>
      <c r="J5720">
        <v>1</v>
      </c>
      <c r="K5720" t="s">
        <v>32</v>
      </c>
      <c r="L5720">
        <v>0</v>
      </c>
      <c r="M5720" t="s">
        <v>32</v>
      </c>
      <c r="N5720">
        <v>2012</v>
      </c>
      <c r="O5720">
        <v>881</v>
      </c>
      <c r="P5720">
        <v>293116</v>
      </c>
      <c r="Q5720">
        <v>102</v>
      </c>
      <c r="R5720">
        <v>218083</v>
      </c>
      <c r="S5720">
        <v>760</v>
      </c>
      <c r="T5720">
        <v>38614</v>
      </c>
      <c r="U5720">
        <v>779</v>
      </c>
      <c r="V5720">
        <v>75033</v>
      </c>
      <c r="W5720">
        <v>20.7</v>
      </c>
      <c r="X5720">
        <v>24</v>
      </c>
      <c r="Y5720">
        <v>15</v>
      </c>
      <c r="Z5720">
        <v>22.8</v>
      </c>
      <c r="AA5720">
        <v>21.3</v>
      </c>
      <c r="AB5720">
        <v>20.2</v>
      </c>
      <c r="AC5720">
        <v>21.5</v>
      </c>
      <c r="AD5720">
        <v>47.3</v>
      </c>
    </row>
    <row r="5721" spans="1:30" x14ac:dyDescent="0.45">
      <c r="A5721" t="s">
        <v>367</v>
      </c>
      <c r="B5721">
        <v>41740</v>
      </c>
      <c r="C5721" t="s">
        <v>778</v>
      </c>
      <c r="E5721">
        <v>21</v>
      </c>
      <c r="F5721" t="s">
        <v>35</v>
      </c>
      <c r="H5721">
        <v>1</v>
      </c>
      <c r="I5721" t="s">
        <v>32</v>
      </c>
      <c r="J5721">
        <v>1</v>
      </c>
      <c r="K5721" t="s">
        <v>32</v>
      </c>
      <c r="L5721">
        <v>0</v>
      </c>
      <c r="M5721" t="s">
        <v>32</v>
      </c>
      <c r="N5721">
        <v>2012</v>
      </c>
      <c r="O5721">
        <v>105</v>
      </c>
      <c r="P5721">
        <v>51458</v>
      </c>
      <c r="Q5721">
        <v>25</v>
      </c>
      <c r="R5721">
        <v>48817</v>
      </c>
      <c r="S5721">
        <v>174</v>
      </c>
      <c r="T5721">
        <v>9952</v>
      </c>
      <c r="U5721">
        <v>80</v>
      </c>
      <c r="V5721">
        <v>2641</v>
      </c>
      <c r="W5721">
        <v>32</v>
      </c>
      <c r="X5721">
        <v>5.0999999999999996</v>
      </c>
      <c r="Y5721">
        <v>69.8</v>
      </c>
      <c r="Z5721">
        <v>6</v>
      </c>
      <c r="AA5721">
        <v>19.100000000000001</v>
      </c>
      <c r="AB5721">
        <v>12.1</v>
      </c>
      <c r="AC5721">
        <v>43.1</v>
      </c>
      <c r="AD5721">
        <v>15.8</v>
      </c>
    </row>
    <row r="5722" spans="1:30" x14ac:dyDescent="0.45">
      <c r="A5722" t="s">
        <v>367</v>
      </c>
      <c r="B5722">
        <v>41740</v>
      </c>
      <c r="C5722" t="s">
        <v>778</v>
      </c>
      <c r="E5722">
        <v>22</v>
      </c>
      <c r="F5722" t="s">
        <v>36</v>
      </c>
      <c r="H5722">
        <v>1</v>
      </c>
      <c r="I5722" t="s">
        <v>32</v>
      </c>
      <c r="J5722">
        <v>1</v>
      </c>
      <c r="K5722" t="s">
        <v>32</v>
      </c>
      <c r="L5722">
        <v>0</v>
      </c>
      <c r="M5722" t="s">
        <v>32</v>
      </c>
      <c r="N5722">
        <v>2012</v>
      </c>
      <c r="O5722">
        <v>155</v>
      </c>
      <c r="Q5722">
        <v>44</v>
      </c>
      <c r="U5722">
        <v>111</v>
      </c>
      <c r="W5722">
        <v>28.9</v>
      </c>
      <c r="Y5722">
        <v>34.200000000000003</v>
      </c>
      <c r="AC5722">
        <v>42.2</v>
      </c>
    </row>
    <row r="5723" spans="1:30" x14ac:dyDescent="0.45">
      <c r="A5723" t="s">
        <v>367</v>
      </c>
      <c r="B5723">
        <v>41740</v>
      </c>
      <c r="C5723" t="s">
        <v>778</v>
      </c>
      <c r="E5723">
        <v>23</v>
      </c>
      <c r="F5723" t="s">
        <v>37</v>
      </c>
      <c r="H5723">
        <v>1</v>
      </c>
      <c r="I5723" t="s">
        <v>32</v>
      </c>
      <c r="J5723">
        <v>1</v>
      </c>
      <c r="K5723" t="s">
        <v>32</v>
      </c>
      <c r="L5723">
        <v>0</v>
      </c>
      <c r="M5723" t="s">
        <v>32</v>
      </c>
      <c r="N5723">
        <v>2012</v>
      </c>
      <c r="O5723">
        <v>22871</v>
      </c>
      <c r="P5723">
        <v>17754061</v>
      </c>
      <c r="Q5723">
        <v>6182</v>
      </c>
      <c r="R5723">
        <v>16908349</v>
      </c>
      <c r="S5723">
        <v>68773</v>
      </c>
      <c r="T5723">
        <v>3584977</v>
      </c>
      <c r="U5723">
        <v>16689</v>
      </c>
      <c r="V5723">
        <v>845712</v>
      </c>
      <c r="W5723">
        <v>3</v>
      </c>
      <c r="X5723">
        <v>6.9</v>
      </c>
      <c r="Y5723">
        <v>5.9</v>
      </c>
      <c r="Z5723">
        <v>7.4</v>
      </c>
      <c r="AA5723">
        <v>9.1</v>
      </c>
      <c r="AB5723">
        <v>7.4</v>
      </c>
      <c r="AC5723">
        <v>3.7</v>
      </c>
      <c r="AD5723">
        <v>8.8000000000000007</v>
      </c>
    </row>
    <row r="5724" spans="1:30" x14ac:dyDescent="0.45">
      <c r="A5724" t="s">
        <v>367</v>
      </c>
      <c r="B5724">
        <v>41740</v>
      </c>
      <c r="C5724" t="s">
        <v>778</v>
      </c>
      <c r="E5724" t="s">
        <v>38</v>
      </c>
      <c r="F5724" t="s">
        <v>39</v>
      </c>
      <c r="H5724">
        <v>1</v>
      </c>
      <c r="I5724" t="s">
        <v>32</v>
      </c>
      <c r="J5724">
        <v>1</v>
      </c>
      <c r="K5724" t="s">
        <v>32</v>
      </c>
      <c r="L5724">
        <v>0</v>
      </c>
      <c r="M5724" t="s">
        <v>32</v>
      </c>
      <c r="N5724">
        <v>2012</v>
      </c>
      <c r="O5724">
        <v>6082</v>
      </c>
      <c r="P5724">
        <v>33704006</v>
      </c>
      <c r="Q5724">
        <v>2696</v>
      </c>
      <c r="R5724">
        <v>33509597</v>
      </c>
      <c r="S5724">
        <v>98457</v>
      </c>
      <c r="T5724">
        <v>6293132</v>
      </c>
      <c r="U5724">
        <v>3386</v>
      </c>
      <c r="V5724">
        <v>194409</v>
      </c>
      <c r="W5724">
        <v>3.6</v>
      </c>
      <c r="X5724">
        <v>3.2</v>
      </c>
      <c r="Y5724">
        <v>5.3</v>
      </c>
      <c r="Z5724">
        <v>3.4</v>
      </c>
      <c r="AA5724">
        <v>4.0999999999999996</v>
      </c>
      <c r="AB5724">
        <v>3.5</v>
      </c>
      <c r="AC5724">
        <v>5.7</v>
      </c>
      <c r="AD5724">
        <v>11.2</v>
      </c>
    </row>
    <row r="5725" spans="1:30" x14ac:dyDescent="0.45">
      <c r="A5725" t="s">
        <v>367</v>
      </c>
      <c r="B5725">
        <v>41740</v>
      </c>
      <c r="C5725" t="s">
        <v>778</v>
      </c>
      <c r="E5725">
        <v>42</v>
      </c>
      <c r="F5725" t="s">
        <v>40</v>
      </c>
      <c r="H5725">
        <v>1</v>
      </c>
      <c r="I5725" t="s">
        <v>32</v>
      </c>
      <c r="J5725">
        <v>1</v>
      </c>
      <c r="K5725" t="s">
        <v>32</v>
      </c>
      <c r="L5725">
        <v>0</v>
      </c>
      <c r="M5725" t="s">
        <v>32</v>
      </c>
      <c r="N5725">
        <v>2012</v>
      </c>
      <c r="O5725">
        <v>8383</v>
      </c>
      <c r="P5725">
        <v>49586800</v>
      </c>
      <c r="Q5725">
        <v>3931</v>
      </c>
      <c r="R5725">
        <v>49123477</v>
      </c>
      <c r="S5725">
        <v>66046</v>
      </c>
      <c r="T5725">
        <v>4663472</v>
      </c>
      <c r="U5725">
        <v>4452</v>
      </c>
      <c r="V5725">
        <v>463323</v>
      </c>
      <c r="W5725">
        <v>5.6</v>
      </c>
      <c r="X5725">
        <v>7.4</v>
      </c>
      <c r="Y5725">
        <v>10.3</v>
      </c>
      <c r="Z5725">
        <v>7.8</v>
      </c>
      <c r="AA5725">
        <v>7.3</v>
      </c>
      <c r="AB5725">
        <v>5.7</v>
      </c>
      <c r="AC5725">
        <v>4.9000000000000004</v>
      </c>
      <c r="AD5725">
        <v>14.9</v>
      </c>
    </row>
    <row r="5726" spans="1:30" x14ac:dyDescent="0.45">
      <c r="A5726" t="s">
        <v>367</v>
      </c>
      <c r="B5726">
        <v>41740</v>
      </c>
      <c r="C5726" t="s">
        <v>778</v>
      </c>
      <c r="E5726" t="s">
        <v>41</v>
      </c>
      <c r="F5726" t="s">
        <v>42</v>
      </c>
      <c r="H5726">
        <v>1</v>
      </c>
      <c r="I5726" t="s">
        <v>32</v>
      </c>
      <c r="J5726">
        <v>1</v>
      </c>
      <c r="K5726" t="s">
        <v>32</v>
      </c>
      <c r="L5726">
        <v>0</v>
      </c>
      <c r="M5726" t="s">
        <v>32</v>
      </c>
      <c r="N5726">
        <v>2012</v>
      </c>
      <c r="O5726">
        <v>24163</v>
      </c>
      <c r="P5726">
        <v>42406000</v>
      </c>
      <c r="Q5726">
        <v>5672</v>
      </c>
      <c r="R5726">
        <v>41512482</v>
      </c>
      <c r="S5726">
        <v>136245</v>
      </c>
      <c r="T5726">
        <v>3797851</v>
      </c>
      <c r="U5726">
        <v>18490</v>
      </c>
      <c r="V5726">
        <v>893518</v>
      </c>
      <c r="W5726">
        <v>3.1</v>
      </c>
      <c r="X5726">
        <v>8.1</v>
      </c>
      <c r="Y5726">
        <v>5.4</v>
      </c>
      <c r="Z5726">
        <v>8.6</v>
      </c>
      <c r="AA5726">
        <v>4</v>
      </c>
      <c r="AB5726">
        <v>7.5</v>
      </c>
      <c r="AC5726">
        <v>3</v>
      </c>
      <c r="AD5726">
        <v>13.1</v>
      </c>
    </row>
    <row r="5727" spans="1:30" x14ac:dyDescent="0.45">
      <c r="A5727" t="s">
        <v>367</v>
      </c>
      <c r="B5727">
        <v>41740</v>
      </c>
      <c r="C5727" t="s">
        <v>778</v>
      </c>
      <c r="E5727" t="s">
        <v>43</v>
      </c>
      <c r="F5727" t="s">
        <v>44</v>
      </c>
      <c r="G5727" t="s">
        <v>45</v>
      </c>
      <c r="H5727">
        <v>1</v>
      </c>
      <c r="I5727" t="s">
        <v>32</v>
      </c>
      <c r="J5727">
        <v>1</v>
      </c>
      <c r="K5727" t="s">
        <v>32</v>
      </c>
      <c r="L5727">
        <v>0</v>
      </c>
      <c r="M5727" t="s">
        <v>32</v>
      </c>
      <c r="N5727">
        <v>2012</v>
      </c>
      <c r="O5727">
        <v>8366</v>
      </c>
      <c r="P5727">
        <v>3808293</v>
      </c>
      <c r="Q5727">
        <v>1496</v>
      </c>
      <c r="R5727">
        <v>3429317</v>
      </c>
      <c r="S5727">
        <v>22971</v>
      </c>
      <c r="T5727">
        <v>865271</v>
      </c>
      <c r="U5727">
        <v>6870</v>
      </c>
      <c r="V5727">
        <v>378976</v>
      </c>
      <c r="W5727">
        <v>2</v>
      </c>
      <c r="X5727">
        <v>9.1999999999999993</v>
      </c>
      <c r="Y5727">
        <v>10.199999999999999</v>
      </c>
      <c r="Z5727">
        <v>11.3</v>
      </c>
      <c r="AA5727">
        <v>8.6999999999999993</v>
      </c>
      <c r="AB5727">
        <v>7.2</v>
      </c>
      <c r="AC5727">
        <v>1.6</v>
      </c>
      <c r="AD5727">
        <v>12.9</v>
      </c>
    </row>
    <row r="5728" spans="1:30" x14ac:dyDescent="0.45">
      <c r="A5728" t="s">
        <v>367</v>
      </c>
      <c r="B5728">
        <v>41740</v>
      </c>
      <c r="C5728" t="s">
        <v>778</v>
      </c>
      <c r="E5728">
        <v>51</v>
      </c>
      <c r="F5728" t="s">
        <v>46</v>
      </c>
      <c r="H5728">
        <v>1</v>
      </c>
      <c r="I5728" t="s">
        <v>32</v>
      </c>
      <c r="J5728">
        <v>1</v>
      </c>
      <c r="K5728" t="s">
        <v>32</v>
      </c>
      <c r="L5728">
        <v>0</v>
      </c>
      <c r="M5728" t="s">
        <v>32</v>
      </c>
      <c r="N5728">
        <v>2012</v>
      </c>
      <c r="O5728">
        <v>4728</v>
      </c>
      <c r="P5728">
        <v>12938728</v>
      </c>
      <c r="Q5728">
        <v>1038</v>
      </c>
      <c r="R5728">
        <v>12816526</v>
      </c>
      <c r="S5728">
        <v>35877</v>
      </c>
      <c r="T5728">
        <v>2990033</v>
      </c>
      <c r="U5728">
        <v>3690</v>
      </c>
      <c r="V5728">
        <v>122202</v>
      </c>
      <c r="W5728">
        <v>4.8</v>
      </c>
      <c r="X5728">
        <v>1.4</v>
      </c>
      <c r="Y5728">
        <v>5.7</v>
      </c>
      <c r="Z5728">
        <v>1.4</v>
      </c>
      <c r="AA5728">
        <v>3.4</v>
      </c>
      <c r="AB5728">
        <v>2.7</v>
      </c>
      <c r="AC5728">
        <v>5.8</v>
      </c>
      <c r="AD5728">
        <v>9.1999999999999993</v>
      </c>
    </row>
    <row r="5729" spans="1:30" x14ac:dyDescent="0.45">
      <c r="A5729" t="s">
        <v>367</v>
      </c>
      <c r="B5729">
        <v>41740</v>
      </c>
      <c r="C5729" t="s">
        <v>778</v>
      </c>
      <c r="E5729">
        <v>52</v>
      </c>
      <c r="F5729" t="s">
        <v>47</v>
      </c>
      <c r="G5729" t="s">
        <v>48</v>
      </c>
      <c r="H5729">
        <v>1</v>
      </c>
      <c r="I5729" t="s">
        <v>32</v>
      </c>
      <c r="J5729">
        <v>1</v>
      </c>
      <c r="K5729" t="s">
        <v>32</v>
      </c>
      <c r="L5729">
        <v>0</v>
      </c>
      <c r="M5729" t="s">
        <v>32</v>
      </c>
      <c r="N5729">
        <v>2012</v>
      </c>
      <c r="O5729">
        <v>10656</v>
      </c>
      <c r="P5729">
        <v>23914637</v>
      </c>
      <c r="Q5729">
        <v>2962</v>
      </c>
      <c r="R5729">
        <v>23225317</v>
      </c>
      <c r="S5729">
        <v>50586</v>
      </c>
      <c r="T5729">
        <v>3887170</v>
      </c>
      <c r="U5729">
        <v>7694</v>
      </c>
      <c r="V5729">
        <v>689320</v>
      </c>
      <c r="W5729">
        <v>4.8</v>
      </c>
      <c r="X5729">
        <v>13.3</v>
      </c>
      <c r="Y5729">
        <v>8</v>
      </c>
      <c r="Z5729">
        <v>14.4</v>
      </c>
      <c r="AA5729">
        <v>2.7</v>
      </c>
      <c r="AB5729">
        <v>2.4</v>
      </c>
      <c r="AC5729">
        <v>7.1</v>
      </c>
      <c r="AD5729">
        <v>13.1</v>
      </c>
    </row>
    <row r="5730" spans="1:30" x14ac:dyDescent="0.45">
      <c r="A5730" t="s">
        <v>367</v>
      </c>
      <c r="B5730">
        <v>41740</v>
      </c>
      <c r="C5730" t="s">
        <v>778</v>
      </c>
      <c r="E5730">
        <v>53</v>
      </c>
      <c r="F5730" t="s">
        <v>49</v>
      </c>
      <c r="H5730">
        <v>1</v>
      </c>
      <c r="I5730" t="s">
        <v>32</v>
      </c>
      <c r="J5730">
        <v>1</v>
      </c>
      <c r="K5730" t="s">
        <v>32</v>
      </c>
      <c r="L5730">
        <v>0</v>
      </c>
      <c r="M5730" t="s">
        <v>32</v>
      </c>
      <c r="N5730">
        <v>2012</v>
      </c>
      <c r="O5730">
        <v>31648</v>
      </c>
      <c r="P5730">
        <v>11109637</v>
      </c>
      <c r="Q5730">
        <v>4347</v>
      </c>
      <c r="R5730">
        <v>7879980</v>
      </c>
      <c r="S5730">
        <v>27774</v>
      </c>
      <c r="T5730">
        <v>1260493</v>
      </c>
      <c r="U5730">
        <v>27302</v>
      </c>
      <c r="V5730">
        <v>3229657</v>
      </c>
      <c r="W5730">
        <v>3.6</v>
      </c>
      <c r="X5730">
        <v>6.1</v>
      </c>
      <c r="Y5730">
        <v>4.4000000000000004</v>
      </c>
      <c r="Z5730">
        <v>9.3000000000000007</v>
      </c>
      <c r="AA5730">
        <v>14.1</v>
      </c>
      <c r="AB5730">
        <v>9.1</v>
      </c>
      <c r="AC5730">
        <v>3.8</v>
      </c>
      <c r="AD5730">
        <v>4.5</v>
      </c>
    </row>
    <row r="5731" spans="1:30" x14ac:dyDescent="0.45">
      <c r="A5731" t="s">
        <v>367</v>
      </c>
      <c r="B5731">
        <v>41740</v>
      </c>
      <c r="C5731" t="s">
        <v>778</v>
      </c>
      <c r="E5731">
        <v>54</v>
      </c>
      <c r="F5731" t="s">
        <v>50</v>
      </c>
      <c r="H5731">
        <v>1</v>
      </c>
      <c r="I5731" t="s">
        <v>32</v>
      </c>
      <c r="J5731">
        <v>1</v>
      </c>
      <c r="K5731" t="s">
        <v>32</v>
      </c>
      <c r="L5731">
        <v>0</v>
      </c>
      <c r="M5731" t="s">
        <v>32</v>
      </c>
      <c r="N5731">
        <v>2012</v>
      </c>
      <c r="O5731">
        <v>58925</v>
      </c>
      <c r="P5731">
        <v>30506726</v>
      </c>
      <c r="Q5731">
        <v>12303</v>
      </c>
      <c r="R5731">
        <v>25327825</v>
      </c>
      <c r="S5731">
        <v>133647</v>
      </c>
      <c r="T5731">
        <v>9349175</v>
      </c>
      <c r="U5731">
        <v>46623</v>
      </c>
      <c r="W5731">
        <v>2.2999999999999998</v>
      </c>
      <c r="X5731">
        <v>10.7</v>
      </c>
      <c r="Y5731">
        <v>3.3</v>
      </c>
      <c r="Z5731">
        <v>4.5</v>
      </c>
      <c r="AA5731">
        <v>5.7</v>
      </c>
      <c r="AB5731">
        <v>6.1</v>
      </c>
      <c r="AC5731">
        <v>2.2000000000000002</v>
      </c>
    </row>
    <row r="5732" spans="1:30" x14ac:dyDescent="0.45">
      <c r="A5732" t="s">
        <v>367</v>
      </c>
      <c r="B5732">
        <v>41740</v>
      </c>
      <c r="C5732" t="s">
        <v>778</v>
      </c>
      <c r="E5732">
        <v>55</v>
      </c>
      <c r="F5732" t="s">
        <v>59</v>
      </c>
      <c r="H5732">
        <v>1</v>
      </c>
      <c r="I5732" t="s">
        <v>32</v>
      </c>
      <c r="J5732">
        <v>1</v>
      </c>
      <c r="K5732" t="s">
        <v>32</v>
      </c>
      <c r="L5732">
        <v>0</v>
      </c>
      <c r="M5732" t="s">
        <v>32</v>
      </c>
      <c r="N5732">
        <v>2012</v>
      </c>
      <c r="O5732">
        <v>296</v>
      </c>
      <c r="P5732">
        <v>3410240</v>
      </c>
      <c r="Q5732">
        <v>296</v>
      </c>
      <c r="R5732">
        <v>3410240</v>
      </c>
      <c r="S5732">
        <v>20646</v>
      </c>
      <c r="T5732">
        <v>1912925</v>
      </c>
      <c r="U5732">
        <v>0</v>
      </c>
      <c r="V5732">
        <v>0</v>
      </c>
      <c r="W5732">
        <v>5.4</v>
      </c>
      <c r="X5732">
        <v>0.8</v>
      </c>
      <c r="Y5732">
        <v>5.6</v>
      </c>
      <c r="Z5732">
        <v>0.8</v>
      </c>
      <c r="AA5732">
        <v>0.8</v>
      </c>
      <c r="AB5732">
        <v>0.4</v>
      </c>
      <c r="AC5732">
        <v>0</v>
      </c>
      <c r="AD5732">
        <v>0</v>
      </c>
    </row>
    <row r="5733" spans="1:30" x14ac:dyDescent="0.45">
      <c r="A5733" t="s">
        <v>367</v>
      </c>
      <c r="B5733">
        <v>41740</v>
      </c>
      <c r="C5733" t="s">
        <v>778</v>
      </c>
      <c r="E5733">
        <v>56</v>
      </c>
      <c r="F5733" t="s">
        <v>51</v>
      </c>
      <c r="H5733">
        <v>1</v>
      </c>
      <c r="I5733" t="s">
        <v>32</v>
      </c>
      <c r="J5733">
        <v>1</v>
      </c>
      <c r="K5733" t="s">
        <v>32</v>
      </c>
      <c r="L5733">
        <v>0</v>
      </c>
      <c r="M5733" t="s">
        <v>32</v>
      </c>
      <c r="N5733">
        <v>2012</v>
      </c>
      <c r="O5733">
        <v>23790</v>
      </c>
      <c r="P5733">
        <v>8916836</v>
      </c>
      <c r="Q5733">
        <v>3964</v>
      </c>
      <c r="R5733">
        <v>8450213</v>
      </c>
      <c r="S5733">
        <v>116495</v>
      </c>
      <c r="T5733">
        <v>3854799</v>
      </c>
      <c r="U5733">
        <v>19826</v>
      </c>
      <c r="V5733">
        <v>466623</v>
      </c>
      <c r="W5733">
        <v>3.1</v>
      </c>
      <c r="X5733">
        <v>7.1</v>
      </c>
      <c r="Y5733">
        <v>9.1</v>
      </c>
      <c r="Z5733">
        <v>7.6</v>
      </c>
      <c r="AA5733">
        <v>8.4</v>
      </c>
      <c r="AB5733">
        <v>8.1999999999999993</v>
      </c>
      <c r="AC5733">
        <v>2.9</v>
      </c>
      <c r="AD5733">
        <v>4.5</v>
      </c>
    </row>
    <row r="5734" spans="1:30" x14ac:dyDescent="0.45">
      <c r="A5734" t="s">
        <v>367</v>
      </c>
      <c r="B5734">
        <v>41740</v>
      </c>
      <c r="C5734" t="s">
        <v>778</v>
      </c>
      <c r="E5734">
        <v>61</v>
      </c>
      <c r="F5734" t="s">
        <v>52</v>
      </c>
      <c r="H5734">
        <v>1</v>
      </c>
      <c r="I5734" t="s">
        <v>32</v>
      </c>
      <c r="J5734">
        <v>1</v>
      </c>
      <c r="K5734" t="s">
        <v>32</v>
      </c>
      <c r="L5734">
        <v>0</v>
      </c>
      <c r="M5734" t="s">
        <v>32</v>
      </c>
      <c r="N5734">
        <v>2012</v>
      </c>
      <c r="O5734">
        <v>7828</v>
      </c>
      <c r="P5734">
        <v>2714531</v>
      </c>
      <c r="Q5734">
        <v>1235</v>
      </c>
      <c r="R5734">
        <v>2589328</v>
      </c>
      <c r="S5734">
        <v>29943</v>
      </c>
      <c r="T5734">
        <v>1063967</v>
      </c>
      <c r="U5734">
        <v>6593</v>
      </c>
      <c r="V5734">
        <v>125203</v>
      </c>
      <c r="W5734">
        <v>5.0999999999999996</v>
      </c>
      <c r="X5734">
        <v>7.2</v>
      </c>
      <c r="Y5734">
        <v>13</v>
      </c>
      <c r="Z5734">
        <v>7.7</v>
      </c>
      <c r="AA5734">
        <v>4.7</v>
      </c>
      <c r="AB5734">
        <v>7.4</v>
      </c>
      <c r="AC5734">
        <v>6</v>
      </c>
      <c r="AD5734">
        <v>28.9</v>
      </c>
    </row>
    <row r="5735" spans="1:30" x14ac:dyDescent="0.45">
      <c r="A5735" t="s">
        <v>367</v>
      </c>
      <c r="B5735">
        <v>41740</v>
      </c>
      <c r="C5735" t="s">
        <v>778</v>
      </c>
      <c r="E5735">
        <v>62</v>
      </c>
      <c r="F5735" t="s">
        <v>53</v>
      </c>
      <c r="H5735">
        <v>1</v>
      </c>
      <c r="I5735" t="s">
        <v>32</v>
      </c>
      <c r="J5735">
        <v>1</v>
      </c>
      <c r="K5735" t="s">
        <v>32</v>
      </c>
      <c r="L5735">
        <v>0</v>
      </c>
      <c r="M5735" t="s">
        <v>32</v>
      </c>
      <c r="N5735">
        <v>2012</v>
      </c>
      <c r="O5735">
        <v>25893</v>
      </c>
      <c r="P5735">
        <v>19106216</v>
      </c>
      <c r="Q5735">
        <v>7169</v>
      </c>
      <c r="R5735">
        <v>18511506</v>
      </c>
      <c r="S5735">
        <v>135956</v>
      </c>
      <c r="T5735">
        <v>6623716</v>
      </c>
      <c r="U5735">
        <v>18724</v>
      </c>
      <c r="V5735">
        <v>594710</v>
      </c>
      <c r="W5735">
        <v>3.3</v>
      </c>
      <c r="X5735">
        <v>3.6</v>
      </c>
      <c r="Y5735">
        <v>7</v>
      </c>
      <c r="Z5735">
        <v>3.8</v>
      </c>
      <c r="AA5735">
        <v>3.8</v>
      </c>
      <c r="AB5735">
        <v>3</v>
      </c>
      <c r="AC5735">
        <v>3.9</v>
      </c>
      <c r="AD5735">
        <v>6.4</v>
      </c>
    </row>
    <row r="5736" spans="1:30" x14ac:dyDescent="0.45">
      <c r="A5736" t="s">
        <v>367</v>
      </c>
      <c r="B5736">
        <v>41740</v>
      </c>
      <c r="C5736" t="s">
        <v>778</v>
      </c>
      <c r="E5736">
        <v>71</v>
      </c>
      <c r="F5736" t="s">
        <v>54</v>
      </c>
      <c r="H5736">
        <v>1</v>
      </c>
      <c r="I5736" t="s">
        <v>32</v>
      </c>
      <c r="J5736">
        <v>1</v>
      </c>
      <c r="K5736" t="s">
        <v>32</v>
      </c>
      <c r="L5736">
        <v>0</v>
      </c>
      <c r="M5736" t="s">
        <v>32</v>
      </c>
      <c r="N5736">
        <v>2012</v>
      </c>
      <c r="O5736">
        <v>14454</v>
      </c>
      <c r="P5736">
        <v>2985941</v>
      </c>
      <c r="Q5736">
        <v>879</v>
      </c>
      <c r="R5736">
        <v>2686191</v>
      </c>
      <c r="S5736">
        <v>26714</v>
      </c>
      <c r="T5736">
        <v>883534</v>
      </c>
      <c r="U5736">
        <v>13575</v>
      </c>
      <c r="V5736">
        <v>299750</v>
      </c>
      <c r="W5736">
        <v>4</v>
      </c>
      <c r="X5736">
        <v>9.1999999999999993</v>
      </c>
      <c r="Y5736">
        <v>9</v>
      </c>
      <c r="Z5736">
        <v>10.6</v>
      </c>
      <c r="AA5736">
        <v>5.2</v>
      </c>
      <c r="AB5736">
        <v>2.5</v>
      </c>
      <c r="AC5736">
        <v>3.8</v>
      </c>
      <c r="AD5736">
        <v>5.3</v>
      </c>
    </row>
    <row r="5737" spans="1:30" x14ac:dyDescent="0.45">
      <c r="A5737" t="s">
        <v>367</v>
      </c>
      <c r="B5737">
        <v>41740</v>
      </c>
      <c r="C5737" t="s">
        <v>778</v>
      </c>
      <c r="E5737">
        <v>72</v>
      </c>
      <c r="F5737" t="s">
        <v>55</v>
      </c>
      <c r="H5737">
        <v>1</v>
      </c>
      <c r="I5737" t="s">
        <v>32</v>
      </c>
      <c r="J5737">
        <v>1</v>
      </c>
      <c r="K5737" t="s">
        <v>32</v>
      </c>
      <c r="L5737">
        <v>0</v>
      </c>
      <c r="M5737" t="s">
        <v>32</v>
      </c>
      <c r="N5737">
        <v>2012</v>
      </c>
      <c r="O5737">
        <v>7990</v>
      </c>
      <c r="P5737">
        <v>9250563</v>
      </c>
      <c r="Q5737">
        <v>4585</v>
      </c>
      <c r="R5737">
        <v>8995065</v>
      </c>
      <c r="S5737">
        <v>130719</v>
      </c>
      <c r="T5737">
        <v>2563179</v>
      </c>
      <c r="U5737">
        <v>3404</v>
      </c>
      <c r="V5737">
        <v>255498</v>
      </c>
      <c r="W5737">
        <v>5</v>
      </c>
      <c r="X5737">
        <v>7.1</v>
      </c>
      <c r="Y5737">
        <v>7.2</v>
      </c>
      <c r="Z5737">
        <v>7.8</v>
      </c>
      <c r="AA5737">
        <v>9</v>
      </c>
      <c r="AB5737">
        <v>9.1</v>
      </c>
      <c r="AC5737">
        <v>7.8</v>
      </c>
      <c r="AD5737">
        <v>16.899999999999999</v>
      </c>
    </row>
    <row r="5738" spans="1:30" x14ac:dyDescent="0.45">
      <c r="A5738" t="s">
        <v>367</v>
      </c>
      <c r="B5738">
        <v>41740</v>
      </c>
      <c r="C5738" t="s">
        <v>778</v>
      </c>
      <c r="E5738">
        <v>81</v>
      </c>
      <c r="F5738" t="s">
        <v>56</v>
      </c>
      <c r="G5738" t="s">
        <v>57</v>
      </c>
      <c r="H5738">
        <v>1</v>
      </c>
      <c r="I5738" t="s">
        <v>32</v>
      </c>
      <c r="J5738">
        <v>1</v>
      </c>
      <c r="K5738" t="s">
        <v>32</v>
      </c>
      <c r="L5738">
        <v>0</v>
      </c>
      <c r="M5738" t="s">
        <v>32</v>
      </c>
      <c r="N5738">
        <v>2012</v>
      </c>
      <c r="O5738">
        <v>36749</v>
      </c>
      <c r="P5738">
        <v>3517281</v>
      </c>
      <c r="Q5738">
        <v>3606</v>
      </c>
      <c r="R5738">
        <v>2551838</v>
      </c>
      <c r="S5738">
        <v>32026</v>
      </c>
      <c r="T5738">
        <v>815718</v>
      </c>
      <c r="U5738">
        <v>33143</v>
      </c>
      <c r="V5738">
        <v>965443</v>
      </c>
      <c r="W5738">
        <v>2.8</v>
      </c>
      <c r="X5738">
        <v>4.4000000000000004</v>
      </c>
      <c r="Y5738">
        <v>12.8</v>
      </c>
      <c r="Z5738">
        <v>7</v>
      </c>
      <c r="AA5738">
        <v>9.9</v>
      </c>
      <c r="AB5738">
        <v>7.8</v>
      </c>
      <c r="AC5738">
        <v>2.7</v>
      </c>
      <c r="AD5738">
        <v>4.2</v>
      </c>
    </row>
    <row r="5739" spans="1:30" x14ac:dyDescent="0.45">
      <c r="A5739" t="s">
        <v>367</v>
      </c>
      <c r="B5739">
        <v>41740</v>
      </c>
      <c r="C5739" t="s">
        <v>778</v>
      </c>
      <c r="E5739">
        <v>99</v>
      </c>
      <c r="F5739" t="s">
        <v>76</v>
      </c>
      <c r="H5739">
        <v>1</v>
      </c>
      <c r="I5739" t="s">
        <v>32</v>
      </c>
      <c r="J5739">
        <v>1</v>
      </c>
      <c r="K5739" t="s">
        <v>32</v>
      </c>
      <c r="L5739">
        <v>0</v>
      </c>
      <c r="M5739" t="s">
        <v>32</v>
      </c>
      <c r="N5739">
        <v>2012</v>
      </c>
      <c r="O5739">
        <v>118</v>
      </c>
      <c r="P5739">
        <v>21058</v>
      </c>
      <c r="Q5739">
        <v>118</v>
      </c>
      <c r="R5739">
        <v>21058</v>
      </c>
      <c r="S5739">
        <v>202</v>
      </c>
      <c r="T5739">
        <v>4100</v>
      </c>
      <c r="U5739">
        <v>0</v>
      </c>
      <c r="V5739">
        <v>0</v>
      </c>
      <c r="W5739">
        <v>23</v>
      </c>
      <c r="X5739">
        <v>22.9</v>
      </c>
      <c r="Y5739">
        <v>23.9</v>
      </c>
      <c r="Z5739">
        <v>23.8</v>
      </c>
      <c r="AA5739">
        <v>32.200000000000003</v>
      </c>
      <c r="AB5739">
        <v>23.7</v>
      </c>
      <c r="AC5739">
        <v>0</v>
      </c>
      <c r="AD5739">
        <v>0</v>
      </c>
    </row>
    <row r="5740" spans="1:30" x14ac:dyDescent="0.45">
      <c r="A5740" t="s">
        <v>368</v>
      </c>
      <c r="B5740">
        <v>41860</v>
      </c>
      <c r="C5740" t="s">
        <v>779</v>
      </c>
      <c r="E5740">
        <v>0</v>
      </c>
      <c r="F5740" t="s">
        <v>31</v>
      </c>
      <c r="H5740">
        <v>1</v>
      </c>
      <c r="I5740" t="s">
        <v>32</v>
      </c>
      <c r="J5740">
        <v>1</v>
      </c>
      <c r="K5740" t="s">
        <v>32</v>
      </c>
      <c r="L5740">
        <v>0</v>
      </c>
      <c r="M5740" t="s">
        <v>32</v>
      </c>
      <c r="N5740">
        <v>2012</v>
      </c>
      <c r="O5740">
        <v>472141</v>
      </c>
      <c r="P5740">
        <v>680395315</v>
      </c>
      <c r="Q5740">
        <v>96581</v>
      </c>
      <c r="R5740">
        <v>658125720</v>
      </c>
      <c r="S5740">
        <v>1884425</v>
      </c>
      <c r="T5740">
        <v>141819693</v>
      </c>
      <c r="U5740">
        <v>375561</v>
      </c>
      <c r="V5740">
        <v>22269595</v>
      </c>
      <c r="W5740">
        <v>0.6</v>
      </c>
      <c r="X5740">
        <v>1</v>
      </c>
      <c r="Y5740">
        <v>1.4</v>
      </c>
      <c r="Z5740">
        <v>1</v>
      </c>
      <c r="AA5740">
        <v>1.5</v>
      </c>
      <c r="AB5740">
        <v>1.3</v>
      </c>
      <c r="AC5740">
        <v>0.6</v>
      </c>
      <c r="AD5740">
        <v>2.6</v>
      </c>
    </row>
    <row r="5741" spans="1:30" x14ac:dyDescent="0.45">
      <c r="A5741" t="s">
        <v>368</v>
      </c>
      <c r="B5741">
        <v>41860</v>
      </c>
      <c r="C5741" t="s">
        <v>779</v>
      </c>
      <c r="E5741">
        <v>11</v>
      </c>
      <c r="F5741" t="s">
        <v>33</v>
      </c>
      <c r="G5741" t="s">
        <v>34</v>
      </c>
      <c r="H5741">
        <v>1</v>
      </c>
      <c r="I5741" t="s">
        <v>32</v>
      </c>
      <c r="J5741">
        <v>1</v>
      </c>
      <c r="K5741" t="s">
        <v>32</v>
      </c>
      <c r="L5741">
        <v>0</v>
      </c>
      <c r="M5741" t="s">
        <v>32</v>
      </c>
      <c r="N5741">
        <v>2012</v>
      </c>
      <c r="O5741">
        <v>695</v>
      </c>
      <c r="P5741">
        <v>75325</v>
      </c>
      <c r="Q5741">
        <v>69</v>
      </c>
      <c r="R5741">
        <v>42822</v>
      </c>
      <c r="S5741">
        <v>120</v>
      </c>
      <c r="T5741">
        <v>5632</v>
      </c>
      <c r="U5741">
        <v>626</v>
      </c>
      <c r="V5741">
        <v>32503</v>
      </c>
      <c r="W5741">
        <v>12</v>
      </c>
      <c r="X5741">
        <v>25.4</v>
      </c>
      <c r="Y5741">
        <v>49.2</v>
      </c>
      <c r="Z5741">
        <v>45.6</v>
      </c>
      <c r="AA5741">
        <v>32.9</v>
      </c>
      <c r="AB5741">
        <v>22.6</v>
      </c>
      <c r="AC5741">
        <v>14.4</v>
      </c>
      <c r="AD5741">
        <v>28.8</v>
      </c>
    </row>
    <row r="5742" spans="1:30" x14ac:dyDescent="0.45">
      <c r="A5742" t="s">
        <v>368</v>
      </c>
      <c r="B5742">
        <v>41860</v>
      </c>
      <c r="C5742" t="s">
        <v>779</v>
      </c>
      <c r="E5742">
        <v>21</v>
      </c>
      <c r="F5742" t="s">
        <v>35</v>
      </c>
      <c r="H5742">
        <v>1</v>
      </c>
      <c r="I5742" t="s">
        <v>32</v>
      </c>
      <c r="J5742">
        <v>1</v>
      </c>
      <c r="K5742" t="s">
        <v>32</v>
      </c>
      <c r="L5742">
        <v>0</v>
      </c>
      <c r="M5742" t="s">
        <v>32</v>
      </c>
      <c r="N5742">
        <v>2012</v>
      </c>
      <c r="O5742">
        <v>681</v>
      </c>
      <c r="P5742">
        <v>187444</v>
      </c>
      <c r="Q5742">
        <v>39</v>
      </c>
      <c r="R5742">
        <v>174131</v>
      </c>
      <c r="S5742">
        <v>856</v>
      </c>
      <c r="T5742">
        <v>47111</v>
      </c>
      <c r="U5742">
        <v>642</v>
      </c>
      <c r="V5742">
        <v>13313</v>
      </c>
      <c r="W5742">
        <v>7.4</v>
      </c>
      <c r="X5742">
        <v>17.100000000000001</v>
      </c>
      <c r="Y5742">
        <v>61.2</v>
      </c>
      <c r="Z5742">
        <v>19.3</v>
      </c>
      <c r="AA5742">
        <v>20</v>
      </c>
      <c r="AB5742">
        <v>16.5</v>
      </c>
      <c r="AC5742">
        <v>7.4</v>
      </c>
      <c r="AD5742">
        <v>15.1</v>
      </c>
    </row>
    <row r="5743" spans="1:30" x14ac:dyDescent="0.45">
      <c r="A5743" t="s">
        <v>368</v>
      </c>
      <c r="B5743">
        <v>41860</v>
      </c>
      <c r="C5743" t="s">
        <v>779</v>
      </c>
      <c r="E5743">
        <v>22</v>
      </c>
      <c r="F5743" t="s">
        <v>36</v>
      </c>
      <c r="H5743">
        <v>1</v>
      </c>
      <c r="I5743" t="s">
        <v>32</v>
      </c>
      <c r="J5743">
        <v>1</v>
      </c>
      <c r="K5743" t="s">
        <v>32</v>
      </c>
      <c r="L5743">
        <v>0</v>
      </c>
      <c r="M5743" t="s">
        <v>32</v>
      </c>
      <c r="N5743">
        <v>2012</v>
      </c>
      <c r="O5743">
        <v>199</v>
      </c>
      <c r="Q5743">
        <v>60</v>
      </c>
      <c r="U5743">
        <v>139</v>
      </c>
      <c r="W5743">
        <v>37.1</v>
      </c>
      <c r="Y5743">
        <v>44.4</v>
      </c>
      <c r="AC5743">
        <v>50</v>
      </c>
    </row>
    <row r="5744" spans="1:30" x14ac:dyDescent="0.45">
      <c r="A5744" t="s">
        <v>368</v>
      </c>
      <c r="B5744">
        <v>41860</v>
      </c>
      <c r="C5744" t="s">
        <v>779</v>
      </c>
      <c r="E5744">
        <v>23</v>
      </c>
      <c r="F5744" t="s">
        <v>37</v>
      </c>
      <c r="H5744">
        <v>1</v>
      </c>
      <c r="I5744" t="s">
        <v>32</v>
      </c>
      <c r="J5744">
        <v>1</v>
      </c>
      <c r="K5744" t="s">
        <v>32</v>
      </c>
      <c r="L5744">
        <v>0</v>
      </c>
      <c r="M5744" t="s">
        <v>32</v>
      </c>
      <c r="N5744">
        <v>2012</v>
      </c>
      <c r="O5744">
        <v>33217</v>
      </c>
      <c r="P5744">
        <v>30990136</v>
      </c>
      <c r="Q5744">
        <v>9088</v>
      </c>
      <c r="R5744">
        <v>29499120</v>
      </c>
      <c r="S5744">
        <v>88921</v>
      </c>
      <c r="T5744">
        <v>5518561</v>
      </c>
      <c r="U5744">
        <v>24129</v>
      </c>
      <c r="V5744">
        <v>1491016</v>
      </c>
      <c r="W5744">
        <v>3.1</v>
      </c>
      <c r="X5744">
        <v>4.9000000000000004</v>
      </c>
      <c r="Y5744">
        <v>4.8</v>
      </c>
      <c r="Z5744">
        <v>5.5</v>
      </c>
      <c r="AA5744">
        <v>6.5</v>
      </c>
      <c r="AB5744">
        <v>7</v>
      </c>
      <c r="AC5744">
        <v>3.9</v>
      </c>
      <c r="AD5744">
        <v>4.0999999999999996</v>
      </c>
    </row>
    <row r="5745" spans="1:30" x14ac:dyDescent="0.45">
      <c r="A5745" t="s">
        <v>368</v>
      </c>
      <c r="B5745">
        <v>41860</v>
      </c>
      <c r="C5745" t="s">
        <v>779</v>
      </c>
      <c r="E5745" t="s">
        <v>38</v>
      </c>
      <c r="F5745" t="s">
        <v>39</v>
      </c>
      <c r="H5745">
        <v>1</v>
      </c>
      <c r="I5745" t="s">
        <v>32</v>
      </c>
      <c r="J5745">
        <v>1</v>
      </c>
      <c r="K5745" t="s">
        <v>32</v>
      </c>
      <c r="L5745">
        <v>0</v>
      </c>
      <c r="M5745" t="s">
        <v>32</v>
      </c>
      <c r="N5745">
        <v>2012</v>
      </c>
      <c r="O5745">
        <v>8667</v>
      </c>
      <c r="P5745">
        <v>87780819</v>
      </c>
      <c r="Q5745">
        <v>3887</v>
      </c>
      <c r="R5745">
        <v>87469541</v>
      </c>
      <c r="S5745">
        <v>111682</v>
      </c>
      <c r="T5745">
        <v>8424126</v>
      </c>
      <c r="U5745">
        <v>4780</v>
      </c>
      <c r="V5745">
        <v>311277</v>
      </c>
      <c r="W5745">
        <v>2.6</v>
      </c>
      <c r="X5745">
        <v>4.9000000000000004</v>
      </c>
      <c r="Y5745">
        <v>6.6</v>
      </c>
      <c r="Z5745">
        <v>5.0999999999999996</v>
      </c>
      <c r="AA5745">
        <v>2.5</v>
      </c>
      <c r="AB5745">
        <v>2.2999999999999998</v>
      </c>
      <c r="AC5745">
        <v>5.8</v>
      </c>
      <c r="AD5745">
        <v>12</v>
      </c>
    </row>
    <row r="5746" spans="1:30" x14ac:dyDescent="0.45">
      <c r="A5746" t="s">
        <v>368</v>
      </c>
      <c r="B5746">
        <v>41860</v>
      </c>
      <c r="C5746" t="s">
        <v>779</v>
      </c>
      <c r="E5746">
        <v>42</v>
      </c>
      <c r="F5746" t="s">
        <v>40</v>
      </c>
      <c r="H5746">
        <v>1</v>
      </c>
      <c r="I5746" t="s">
        <v>32</v>
      </c>
      <c r="J5746">
        <v>1</v>
      </c>
      <c r="K5746" t="s">
        <v>32</v>
      </c>
      <c r="L5746">
        <v>0</v>
      </c>
      <c r="M5746" t="s">
        <v>32</v>
      </c>
      <c r="N5746">
        <v>2012</v>
      </c>
      <c r="O5746">
        <v>12069</v>
      </c>
      <c r="P5746">
        <v>134611140</v>
      </c>
      <c r="Q5746">
        <v>6164</v>
      </c>
      <c r="R5746">
        <v>133893773</v>
      </c>
      <c r="S5746">
        <v>104770</v>
      </c>
      <c r="T5746">
        <v>8533961</v>
      </c>
      <c r="U5746">
        <v>5905</v>
      </c>
      <c r="V5746">
        <v>717367</v>
      </c>
      <c r="W5746">
        <v>4</v>
      </c>
      <c r="X5746">
        <v>3.9</v>
      </c>
      <c r="Y5746">
        <v>5.6</v>
      </c>
      <c r="Z5746">
        <v>4.0999999999999996</v>
      </c>
      <c r="AA5746">
        <v>6.9</v>
      </c>
      <c r="AB5746">
        <v>3.9</v>
      </c>
      <c r="AC5746">
        <v>8.1999999999999993</v>
      </c>
      <c r="AD5746">
        <v>15.5</v>
      </c>
    </row>
    <row r="5747" spans="1:30" x14ac:dyDescent="0.45">
      <c r="A5747" t="s">
        <v>368</v>
      </c>
      <c r="B5747">
        <v>41860</v>
      </c>
      <c r="C5747" t="s">
        <v>779</v>
      </c>
      <c r="E5747" t="s">
        <v>41</v>
      </c>
      <c r="F5747" t="s">
        <v>42</v>
      </c>
      <c r="H5747">
        <v>1</v>
      </c>
      <c r="I5747" t="s">
        <v>32</v>
      </c>
      <c r="J5747">
        <v>1</v>
      </c>
      <c r="K5747" t="s">
        <v>32</v>
      </c>
      <c r="L5747">
        <v>0</v>
      </c>
      <c r="M5747" t="s">
        <v>32</v>
      </c>
      <c r="N5747">
        <v>2012</v>
      </c>
      <c r="O5747">
        <v>31328</v>
      </c>
      <c r="P5747">
        <v>61422097</v>
      </c>
      <c r="Q5747">
        <v>8754</v>
      </c>
      <c r="R5747">
        <v>59854039</v>
      </c>
      <c r="S5747">
        <v>181932</v>
      </c>
      <c r="T5747">
        <v>5592831</v>
      </c>
      <c r="U5747">
        <v>22573</v>
      </c>
      <c r="V5747">
        <v>1568058</v>
      </c>
      <c r="W5747">
        <v>2.6</v>
      </c>
      <c r="X5747">
        <v>2.5</v>
      </c>
      <c r="Y5747">
        <v>3.9</v>
      </c>
      <c r="Z5747">
        <v>2.8</v>
      </c>
      <c r="AA5747">
        <v>2.7</v>
      </c>
      <c r="AB5747">
        <v>3.1</v>
      </c>
      <c r="AC5747">
        <v>3.5</v>
      </c>
      <c r="AD5747">
        <v>10.8</v>
      </c>
    </row>
    <row r="5748" spans="1:30" x14ac:dyDescent="0.45">
      <c r="A5748" t="s">
        <v>368</v>
      </c>
      <c r="B5748">
        <v>41860</v>
      </c>
      <c r="C5748" t="s">
        <v>779</v>
      </c>
      <c r="E5748" t="s">
        <v>43</v>
      </c>
      <c r="F5748" t="s">
        <v>44</v>
      </c>
      <c r="G5748" t="s">
        <v>45</v>
      </c>
      <c r="H5748">
        <v>1</v>
      </c>
      <c r="I5748" t="s">
        <v>32</v>
      </c>
      <c r="J5748">
        <v>1</v>
      </c>
      <c r="K5748" t="s">
        <v>32</v>
      </c>
      <c r="L5748">
        <v>0</v>
      </c>
      <c r="M5748" t="s">
        <v>32</v>
      </c>
      <c r="N5748">
        <v>2012</v>
      </c>
      <c r="O5748">
        <v>16951</v>
      </c>
      <c r="P5748">
        <v>19103598</v>
      </c>
      <c r="Q5748">
        <v>2077</v>
      </c>
      <c r="R5748">
        <v>18285956</v>
      </c>
      <c r="S5748">
        <v>65458</v>
      </c>
      <c r="T5748">
        <v>3471013</v>
      </c>
      <c r="U5748">
        <v>14875</v>
      </c>
      <c r="V5748">
        <v>817643</v>
      </c>
      <c r="W5748">
        <v>2.4</v>
      </c>
      <c r="X5748">
        <v>3</v>
      </c>
      <c r="Y5748">
        <v>5</v>
      </c>
      <c r="Z5748">
        <v>3.3</v>
      </c>
      <c r="AA5748">
        <v>2</v>
      </c>
      <c r="AB5748">
        <v>2.9</v>
      </c>
      <c r="AC5748">
        <v>2.8</v>
      </c>
      <c r="AD5748">
        <v>6.4</v>
      </c>
    </row>
    <row r="5749" spans="1:30" x14ac:dyDescent="0.45">
      <c r="A5749" t="s">
        <v>368</v>
      </c>
      <c r="B5749">
        <v>41860</v>
      </c>
      <c r="C5749" t="s">
        <v>779</v>
      </c>
      <c r="E5749">
        <v>51</v>
      </c>
      <c r="F5749" t="s">
        <v>46</v>
      </c>
      <c r="H5749">
        <v>1</v>
      </c>
      <c r="I5749" t="s">
        <v>32</v>
      </c>
      <c r="J5749">
        <v>1</v>
      </c>
      <c r="K5749" t="s">
        <v>32</v>
      </c>
      <c r="L5749">
        <v>0</v>
      </c>
      <c r="M5749" t="s">
        <v>32</v>
      </c>
      <c r="N5749">
        <v>2012</v>
      </c>
      <c r="O5749">
        <v>10972</v>
      </c>
      <c r="P5749">
        <v>58970862</v>
      </c>
      <c r="Q5749">
        <v>2361</v>
      </c>
      <c r="R5749">
        <v>58581554</v>
      </c>
      <c r="S5749">
        <v>130098</v>
      </c>
      <c r="T5749">
        <v>26374379</v>
      </c>
      <c r="U5749">
        <v>8611</v>
      </c>
      <c r="V5749">
        <v>389308</v>
      </c>
      <c r="W5749">
        <v>5.2</v>
      </c>
      <c r="X5749">
        <v>1.4</v>
      </c>
      <c r="Y5749">
        <v>3.5</v>
      </c>
      <c r="Z5749">
        <v>1.5</v>
      </c>
      <c r="AA5749">
        <v>3</v>
      </c>
      <c r="AB5749">
        <v>4.3</v>
      </c>
      <c r="AC5749">
        <v>6.2</v>
      </c>
      <c r="AD5749">
        <v>10.1</v>
      </c>
    </row>
    <row r="5750" spans="1:30" x14ac:dyDescent="0.45">
      <c r="A5750" t="s">
        <v>368</v>
      </c>
      <c r="B5750">
        <v>41860</v>
      </c>
      <c r="C5750" t="s">
        <v>779</v>
      </c>
      <c r="E5750">
        <v>52</v>
      </c>
      <c r="F5750" t="s">
        <v>47</v>
      </c>
      <c r="G5750" t="s">
        <v>48</v>
      </c>
      <c r="H5750">
        <v>1</v>
      </c>
      <c r="I5750" t="s">
        <v>32</v>
      </c>
      <c r="J5750">
        <v>1</v>
      </c>
      <c r="K5750" t="s">
        <v>32</v>
      </c>
      <c r="L5750">
        <v>0</v>
      </c>
      <c r="M5750" t="s">
        <v>32</v>
      </c>
      <c r="N5750">
        <v>2012</v>
      </c>
      <c r="O5750">
        <v>17388</v>
      </c>
      <c r="P5750">
        <v>94861034</v>
      </c>
      <c r="Q5750">
        <v>4465</v>
      </c>
      <c r="R5750">
        <v>93418198</v>
      </c>
      <c r="S5750">
        <v>119533</v>
      </c>
      <c r="T5750">
        <v>16978507</v>
      </c>
      <c r="U5750">
        <v>12923</v>
      </c>
      <c r="V5750">
        <v>1442836</v>
      </c>
      <c r="W5750">
        <v>4.4000000000000004</v>
      </c>
      <c r="X5750">
        <v>1.8</v>
      </c>
      <c r="Y5750">
        <v>4.0999999999999996</v>
      </c>
      <c r="Z5750">
        <v>1.9</v>
      </c>
      <c r="AA5750">
        <v>2.4</v>
      </c>
      <c r="AB5750">
        <v>1.2</v>
      </c>
      <c r="AC5750">
        <v>5.4</v>
      </c>
      <c r="AD5750">
        <v>9.1999999999999993</v>
      </c>
    </row>
    <row r="5751" spans="1:30" x14ac:dyDescent="0.45">
      <c r="A5751" t="s">
        <v>368</v>
      </c>
      <c r="B5751">
        <v>41860</v>
      </c>
      <c r="C5751" t="s">
        <v>779</v>
      </c>
      <c r="E5751">
        <v>53</v>
      </c>
      <c r="F5751" t="s">
        <v>49</v>
      </c>
      <c r="H5751">
        <v>1</v>
      </c>
      <c r="I5751" t="s">
        <v>32</v>
      </c>
      <c r="J5751">
        <v>1</v>
      </c>
      <c r="K5751" t="s">
        <v>32</v>
      </c>
      <c r="L5751">
        <v>0</v>
      </c>
      <c r="M5751" t="s">
        <v>32</v>
      </c>
      <c r="N5751">
        <v>2012</v>
      </c>
      <c r="O5751">
        <v>45922</v>
      </c>
      <c r="P5751">
        <v>19294751</v>
      </c>
      <c r="Q5751">
        <v>5273</v>
      </c>
      <c r="R5751">
        <v>14059579</v>
      </c>
      <c r="S5751">
        <v>38755</v>
      </c>
      <c r="T5751">
        <v>2334515</v>
      </c>
      <c r="U5751">
        <v>40648</v>
      </c>
      <c r="V5751">
        <v>5235172</v>
      </c>
      <c r="W5751">
        <v>3</v>
      </c>
      <c r="X5751">
        <v>5.3</v>
      </c>
      <c r="Y5751">
        <v>7.3</v>
      </c>
      <c r="Z5751">
        <v>6</v>
      </c>
      <c r="AA5751">
        <v>6.1</v>
      </c>
      <c r="AB5751">
        <v>6.1</v>
      </c>
      <c r="AC5751">
        <v>3</v>
      </c>
      <c r="AD5751">
        <v>7.4</v>
      </c>
    </row>
    <row r="5752" spans="1:30" x14ac:dyDescent="0.45">
      <c r="A5752" t="s">
        <v>368</v>
      </c>
      <c r="B5752">
        <v>41860</v>
      </c>
      <c r="C5752" t="s">
        <v>779</v>
      </c>
      <c r="E5752">
        <v>54</v>
      </c>
      <c r="F5752" t="s">
        <v>50</v>
      </c>
      <c r="H5752">
        <v>1</v>
      </c>
      <c r="I5752" t="s">
        <v>32</v>
      </c>
      <c r="J5752">
        <v>1</v>
      </c>
      <c r="K5752" t="s">
        <v>32</v>
      </c>
      <c r="L5752">
        <v>0</v>
      </c>
      <c r="M5752" t="s">
        <v>32</v>
      </c>
      <c r="N5752">
        <v>2012</v>
      </c>
      <c r="O5752">
        <v>112103</v>
      </c>
      <c r="P5752">
        <v>68420843</v>
      </c>
      <c r="Q5752">
        <v>18486</v>
      </c>
      <c r="R5752">
        <v>63262169</v>
      </c>
      <c r="S5752">
        <v>222007</v>
      </c>
      <c r="T5752">
        <v>21898114</v>
      </c>
      <c r="U5752">
        <v>93617</v>
      </c>
      <c r="V5752">
        <v>5158674</v>
      </c>
      <c r="W5752">
        <v>1</v>
      </c>
      <c r="X5752">
        <v>2.7</v>
      </c>
      <c r="Y5752">
        <v>3.7</v>
      </c>
      <c r="Z5752">
        <v>3.1</v>
      </c>
      <c r="AA5752">
        <v>4.0999999999999996</v>
      </c>
      <c r="AB5752">
        <v>2.8</v>
      </c>
      <c r="AC5752">
        <v>1.3</v>
      </c>
      <c r="AD5752">
        <v>3.8</v>
      </c>
    </row>
    <row r="5753" spans="1:30" x14ac:dyDescent="0.45">
      <c r="A5753" t="s">
        <v>368</v>
      </c>
      <c r="B5753">
        <v>41860</v>
      </c>
      <c r="C5753" t="s">
        <v>779</v>
      </c>
      <c r="E5753">
        <v>55</v>
      </c>
      <c r="F5753" t="s">
        <v>59</v>
      </c>
      <c r="H5753">
        <v>1</v>
      </c>
      <c r="I5753" t="s">
        <v>32</v>
      </c>
      <c r="J5753">
        <v>1</v>
      </c>
      <c r="K5753" t="s">
        <v>32</v>
      </c>
      <c r="L5753">
        <v>0</v>
      </c>
      <c r="M5753" t="s">
        <v>32</v>
      </c>
      <c r="N5753">
        <v>2012</v>
      </c>
      <c r="O5753">
        <v>648</v>
      </c>
      <c r="P5753">
        <v>4355731</v>
      </c>
      <c r="Q5753">
        <v>648</v>
      </c>
      <c r="R5753">
        <v>4355731</v>
      </c>
      <c r="S5753">
        <v>52158</v>
      </c>
      <c r="T5753">
        <v>6275302</v>
      </c>
      <c r="U5753">
        <v>0</v>
      </c>
      <c r="V5753">
        <v>0</v>
      </c>
      <c r="W5753">
        <v>9.8000000000000007</v>
      </c>
      <c r="X5753">
        <v>3.1</v>
      </c>
      <c r="Y5753">
        <v>10.1</v>
      </c>
      <c r="Z5753">
        <v>3.3</v>
      </c>
      <c r="AA5753">
        <v>2.8</v>
      </c>
      <c r="AB5753">
        <v>3.5</v>
      </c>
      <c r="AC5753">
        <v>0</v>
      </c>
      <c r="AD5753">
        <v>0</v>
      </c>
    </row>
    <row r="5754" spans="1:30" x14ac:dyDescent="0.45">
      <c r="A5754" t="s">
        <v>368</v>
      </c>
      <c r="B5754">
        <v>41860</v>
      </c>
      <c r="C5754" t="s">
        <v>779</v>
      </c>
      <c r="E5754">
        <v>56</v>
      </c>
      <c r="F5754" t="s">
        <v>51</v>
      </c>
      <c r="H5754">
        <v>1</v>
      </c>
      <c r="I5754" t="s">
        <v>32</v>
      </c>
      <c r="J5754">
        <v>1</v>
      </c>
      <c r="K5754" t="s">
        <v>32</v>
      </c>
      <c r="L5754">
        <v>0</v>
      </c>
      <c r="M5754" t="s">
        <v>32</v>
      </c>
      <c r="N5754">
        <v>2012</v>
      </c>
      <c r="O5754">
        <v>32052</v>
      </c>
      <c r="P5754">
        <v>25670565</v>
      </c>
      <c r="Q5754">
        <v>5122</v>
      </c>
      <c r="R5754">
        <v>24982338</v>
      </c>
      <c r="S5754">
        <v>183030</v>
      </c>
      <c r="T5754">
        <v>13034887</v>
      </c>
      <c r="U5754">
        <v>26930</v>
      </c>
      <c r="V5754">
        <v>688227</v>
      </c>
      <c r="W5754">
        <v>3.2</v>
      </c>
      <c r="X5754">
        <v>4.9000000000000004</v>
      </c>
      <c r="Y5754">
        <v>5.8</v>
      </c>
      <c r="Z5754">
        <v>5.2</v>
      </c>
      <c r="AA5754">
        <v>6.7</v>
      </c>
      <c r="AB5754">
        <v>5.4</v>
      </c>
      <c r="AC5754">
        <v>3</v>
      </c>
      <c r="AD5754">
        <v>6.7</v>
      </c>
    </row>
    <row r="5755" spans="1:30" x14ac:dyDescent="0.45">
      <c r="A5755" t="s">
        <v>368</v>
      </c>
      <c r="B5755">
        <v>41860</v>
      </c>
      <c r="C5755" t="s">
        <v>779</v>
      </c>
      <c r="E5755">
        <v>61</v>
      </c>
      <c r="F5755" t="s">
        <v>52</v>
      </c>
      <c r="H5755">
        <v>1</v>
      </c>
      <c r="I5755" t="s">
        <v>32</v>
      </c>
      <c r="J5755">
        <v>1</v>
      </c>
      <c r="K5755" t="s">
        <v>32</v>
      </c>
      <c r="L5755">
        <v>0</v>
      </c>
      <c r="M5755" t="s">
        <v>32</v>
      </c>
      <c r="N5755">
        <v>2012</v>
      </c>
      <c r="O5755">
        <v>15262</v>
      </c>
      <c r="P5755">
        <v>4988565</v>
      </c>
      <c r="Q5755">
        <v>2009</v>
      </c>
      <c r="R5755">
        <v>4732757</v>
      </c>
      <c r="S5755">
        <v>58602</v>
      </c>
      <c r="T5755">
        <v>2105918</v>
      </c>
      <c r="U5755">
        <v>13253</v>
      </c>
      <c r="V5755">
        <v>255808</v>
      </c>
      <c r="W5755">
        <v>3.1</v>
      </c>
      <c r="X5755">
        <v>3.1</v>
      </c>
      <c r="Y5755">
        <v>5.8</v>
      </c>
      <c r="Z5755">
        <v>3.5</v>
      </c>
      <c r="AA5755">
        <v>4.3</v>
      </c>
      <c r="AB5755">
        <v>3.7</v>
      </c>
      <c r="AC5755">
        <v>3.4</v>
      </c>
      <c r="AD5755">
        <v>14.2</v>
      </c>
    </row>
    <row r="5756" spans="1:30" x14ac:dyDescent="0.45">
      <c r="A5756" t="s">
        <v>368</v>
      </c>
      <c r="B5756">
        <v>41860</v>
      </c>
      <c r="C5756" t="s">
        <v>779</v>
      </c>
      <c r="E5756">
        <v>62</v>
      </c>
      <c r="F5756" t="s">
        <v>53</v>
      </c>
      <c r="H5756">
        <v>1</v>
      </c>
      <c r="I5756" t="s">
        <v>32</v>
      </c>
      <c r="J5756">
        <v>1</v>
      </c>
      <c r="K5756" t="s">
        <v>32</v>
      </c>
      <c r="L5756">
        <v>0</v>
      </c>
      <c r="M5756" t="s">
        <v>32</v>
      </c>
      <c r="N5756">
        <v>2012</v>
      </c>
      <c r="O5756">
        <v>44498</v>
      </c>
      <c r="P5756">
        <v>35406047</v>
      </c>
      <c r="Q5756">
        <v>11490</v>
      </c>
      <c r="R5756">
        <v>33864970</v>
      </c>
      <c r="S5756">
        <v>228591</v>
      </c>
      <c r="T5756">
        <v>12546564</v>
      </c>
      <c r="U5756">
        <v>33008</v>
      </c>
      <c r="V5756">
        <v>1541077</v>
      </c>
      <c r="W5756">
        <v>1.8</v>
      </c>
      <c r="X5756">
        <v>2.4</v>
      </c>
      <c r="Y5756">
        <v>4.3</v>
      </c>
      <c r="Z5756">
        <v>2.2999999999999998</v>
      </c>
      <c r="AA5756">
        <v>4.0999999999999996</v>
      </c>
      <c r="AB5756">
        <v>2</v>
      </c>
      <c r="AC5756">
        <v>1.7</v>
      </c>
      <c r="AD5756">
        <v>9.4</v>
      </c>
    </row>
    <row r="5757" spans="1:30" x14ac:dyDescent="0.45">
      <c r="A5757" t="s">
        <v>368</v>
      </c>
      <c r="B5757">
        <v>41860</v>
      </c>
      <c r="C5757" t="s">
        <v>779</v>
      </c>
      <c r="E5757">
        <v>71</v>
      </c>
      <c r="F5757" t="s">
        <v>54</v>
      </c>
      <c r="H5757">
        <v>1</v>
      </c>
      <c r="I5757" t="s">
        <v>32</v>
      </c>
      <c r="J5757">
        <v>1</v>
      </c>
      <c r="K5757" t="s">
        <v>32</v>
      </c>
      <c r="L5757">
        <v>0</v>
      </c>
      <c r="M5757" t="s">
        <v>32</v>
      </c>
      <c r="N5757">
        <v>2012</v>
      </c>
      <c r="O5757">
        <v>28896</v>
      </c>
      <c r="P5757">
        <v>5184663</v>
      </c>
      <c r="Q5757">
        <v>1654</v>
      </c>
      <c r="R5757">
        <v>4409038</v>
      </c>
      <c r="S5757">
        <v>37664</v>
      </c>
      <c r="T5757">
        <v>1673812</v>
      </c>
      <c r="U5757">
        <v>27242</v>
      </c>
      <c r="V5757">
        <v>775625</v>
      </c>
      <c r="W5757">
        <v>3.2</v>
      </c>
      <c r="X5757">
        <v>2.9</v>
      </c>
      <c r="Y5757">
        <v>7</v>
      </c>
      <c r="Z5757">
        <v>3</v>
      </c>
      <c r="AA5757">
        <v>3.5</v>
      </c>
      <c r="AB5757">
        <v>3.2</v>
      </c>
      <c r="AC5757">
        <v>3</v>
      </c>
      <c r="AD5757">
        <v>7.5</v>
      </c>
    </row>
    <row r="5758" spans="1:30" x14ac:dyDescent="0.45">
      <c r="A5758" t="s">
        <v>368</v>
      </c>
      <c r="B5758">
        <v>41860</v>
      </c>
      <c r="C5758" t="s">
        <v>779</v>
      </c>
      <c r="E5758">
        <v>72</v>
      </c>
      <c r="F5758" t="s">
        <v>55</v>
      </c>
      <c r="H5758">
        <v>1</v>
      </c>
      <c r="I5758" t="s">
        <v>32</v>
      </c>
      <c r="J5758">
        <v>1</v>
      </c>
      <c r="K5758" t="s">
        <v>32</v>
      </c>
      <c r="L5758">
        <v>0</v>
      </c>
      <c r="M5758" t="s">
        <v>32</v>
      </c>
      <c r="N5758">
        <v>2012</v>
      </c>
      <c r="O5758">
        <v>16048</v>
      </c>
      <c r="P5758">
        <v>15083192</v>
      </c>
      <c r="Q5758">
        <v>9998</v>
      </c>
      <c r="R5758">
        <v>14589843</v>
      </c>
      <c r="S5758">
        <v>203582</v>
      </c>
      <c r="T5758">
        <v>4284542</v>
      </c>
      <c r="U5758">
        <v>6050</v>
      </c>
      <c r="V5758">
        <v>493348</v>
      </c>
      <c r="W5758">
        <v>3.1</v>
      </c>
      <c r="X5758">
        <v>5.7</v>
      </c>
      <c r="Y5758">
        <v>3.4</v>
      </c>
      <c r="Z5758">
        <v>6</v>
      </c>
      <c r="AA5758">
        <v>6.5</v>
      </c>
      <c r="AB5758">
        <v>7.1</v>
      </c>
      <c r="AC5758">
        <v>4.9000000000000004</v>
      </c>
      <c r="AD5758">
        <v>18.100000000000001</v>
      </c>
    </row>
    <row r="5759" spans="1:30" x14ac:dyDescent="0.45">
      <c r="A5759" t="s">
        <v>368</v>
      </c>
      <c r="B5759">
        <v>41860</v>
      </c>
      <c r="C5759" t="s">
        <v>779</v>
      </c>
      <c r="E5759">
        <v>81</v>
      </c>
      <c r="F5759" t="s">
        <v>56</v>
      </c>
      <c r="G5759" t="s">
        <v>57</v>
      </c>
      <c r="H5759">
        <v>1</v>
      </c>
      <c r="I5759" t="s">
        <v>32</v>
      </c>
      <c r="J5759">
        <v>1</v>
      </c>
      <c r="K5759" t="s">
        <v>32</v>
      </c>
      <c r="L5759">
        <v>0</v>
      </c>
      <c r="M5759" t="s">
        <v>32</v>
      </c>
      <c r="N5759">
        <v>2012</v>
      </c>
      <c r="O5759">
        <v>45683</v>
      </c>
      <c r="P5759">
        <v>6768560</v>
      </c>
      <c r="Q5759">
        <v>6092</v>
      </c>
      <c r="R5759">
        <v>5454883</v>
      </c>
      <c r="S5759">
        <v>46718</v>
      </c>
      <c r="T5759">
        <v>1535005</v>
      </c>
      <c r="U5759">
        <v>39591</v>
      </c>
      <c r="V5759">
        <v>1313677</v>
      </c>
      <c r="W5759">
        <v>2.9</v>
      </c>
      <c r="X5759">
        <v>4</v>
      </c>
      <c r="Y5759">
        <v>5.3</v>
      </c>
      <c r="Z5759">
        <v>4.4000000000000004</v>
      </c>
      <c r="AA5759">
        <v>6</v>
      </c>
      <c r="AB5759">
        <v>6.3</v>
      </c>
      <c r="AC5759">
        <v>2.9</v>
      </c>
      <c r="AD5759">
        <v>5.8</v>
      </c>
    </row>
    <row r="5760" spans="1:30" x14ac:dyDescent="0.45">
      <c r="A5760" t="s">
        <v>368</v>
      </c>
      <c r="B5760">
        <v>41860</v>
      </c>
      <c r="C5760" t="s">
        <v>779</v>
      </c>
      <c r="E5760">
        <v>99</v>
      </c>
      <c r="F5760" t="s">
        <v>76</v>
      </c>
      <c r="H5760">
        <v>1</v>
      </c>
      <c r="I5760" t="s">
        <v>32</v>
      </c>
      <c r="J5760">
        <v>1</v>
      </c>
      <c r="K5760" t="s">
        <v>32</v>
      </c>
      <c r="L5760">
        <v>0</v>
      </c>
      <c r="M5760" t="s">
        <v>32</v>
      </c>
      <c r="N5760">
        <v>2012</v>
      </c>
      <c r="O5760">
        <v>205</v>
      </c>
      <c r="P5760">
        <v>28601</v>
      </c>
      <c r="Q5760">
        <v>188</v>
      </c>
      <c r="R5760">
        <v>18894</v>
      </c>
      <c r="S5760">
        <v>158</v>
      </c>
      <c r="T5760">
        <v>3554</v>
      </c>
      <c r="U5760">
        <v>18</v>
      </c>
      <c r="W5760">
        <v>22.9</v>
      </c>
      <c r="X5760">
        <v>28.3</v>
      </c>
      <c r="Y5760">
        <v>23.1</v>
      </c>
      <c r="Z5760">
        <v>26.3</v>
      </c>
      <c r="AA5760">
        <v>27.3</v>
      </c>
      <c r="AB5760">
        <v>27.1</v>
      </c>
      <c r="AC5760">
        <v>83.3</v>
      </c>
    </row>
    <row r="5761" spans="1:30" x14ac:dyDescent="0.45">
      <c r="A5761" t="s">
        <v>369</v>
      </c>
      <c r="B5761">
        <v>41940</v>
      </c>
      <c r="C5761" t="s">
        <v>780</v>
      </c>
      <c r="E5761">
        <v>0</v>
      </c>
      <c r="F5761" t="s">
        <v>31</v>
      </c>
      <c r="H5761">
        <v>1</v>
      </c>
      <c r="I5761" t="s">
        <v>32</v>
      </c>
      <c r="J5761">
        <v>1</v>
      </c>
      <c r="K5761" t="s">
        <v>32</v>
      </c>
      <c r="L5761">
        <v>0</v>
      </c>
      <c r="M5761" t="s">
        <v>32</v>
      </c>
      <c r="N5761">
        <v>2012</v>
      </c>
      <c r="O5761">
        <v>166932</v>
      </c>
      <c r="P5761">
        <v>352858203</v>
      </c>
      <c r="Q5761">
        <v>37646</v>
      </c>
      <c r="R5761">
        <v>345392536</v>
      </c>
      <c r="S5761">
        <v>905826</v>
      </c>
      <c r="T5761">
        <v>80452213</v>
      </c>
      <c r="U5761">
        <v>129286</v>
      </c>
      <c r="V5761">
        <v>7465667</v>
      </c>
      <c r="W5761">
        <v>1.3</v>
      </c>
      <c r="X5761">
        <v>3.6</v>
      </c>
      <c r="Y5761">
        <v>2.4</v>
      </c>
      <c r="Z5761">
        <v>3.9</v>
      </c>
      <c r="AA5761">
        <v>2</v>
      </c>
      <c r="AB5761">
        <v>1.5</v>
      </c>
      <c r="AC5761">
        <v>1.2</v>
      </c>
      <c r="AD5761">
        <v>5</v>
      </c>
    </row>
    <row r="5762" spans="1:30" x14ac:dyDescent="0.45">
      <c r="A5762" t="s">
        <v>369</v>
      </c>
      <c r="B5762">
        <v>41940</v>
      </c>
      <c r="C5762" t="s">
        <v>780</v>
      </c>
      <c r="E5762">
        <v>11</v>
      </c>
      <c r="F5762" t="s">
        <v>33</v>
      </c>
      <c r="G5762" t="s">
        <v>34</v>
      </c>
      <c r="H5762">
        <v>1</v>
      </c>
      <c r="I5762" t="s">
        <v>32</v>
      </c>
      <c r="J5762">
        <v>1</v>
      </c>
      <c r="K5762" t="s">
        <v>32</v>
      </c>
      <c r="L5762">
        <v>0</v>
      </c>
      <c r="M5762" t="s">
        <v>32</v>
      </c>
      <c r="N5762">
        <v>2012</v>
      </c>
      <c r="O5762">
        <v>461</v>
      </c>
      <c r="P5762">
        <v>56556</v>
      </c>
      <c r="Q5762">
        <v>40</v>
      </c>
      <c r="R5762">
        <v>40860</v>
      </c>
      <c r="S5762">
        <v>205</v>
      </c>
      <c r="T5762">
        <v>9204</v>
      </c>
      <c r="U5762">
        <v>421</v>
      </c>
      <c r="V5762">
        <v>15696</v>
      </c>
      <c r="W5762">
        <v>18.7</v>
      </c>
      <c r="X5762">
        <v>11.7</v>
      </c>
      <c r="Y5762">
        <v>30.3</v>
      </c>
      <c r="Z5762">
        <v>18.899999999999999</v>
      </c>
      <c r="AA5762">
        <v>26</v>
      </c>
      <c r="AB5762">
        <v>22.9</v>
      </c>
      <c r="AC5762">
        <v>19.600000000000001</v>
      </c>
      <c r="AD5762">
        <v>20</v>
      </c>
    </row>
    <row r="5763" spans="1:30" x14ac:dyDescent="0.45">
      <c r="A5763" t="s">
        <v>369</v>
      </c>
      <c r="B5763">
        <v>41940</v>
      </c>
      <c r="C5763" t="s">
        <v>780</v>
      </c>
      <c r="E5763">
        <v>21</v>
      </c>
      <c r="F5763" t="s">
        <v>35</v>
      </c>
      <c r="H5763">
        <v>1</v>
      </c>
      <c r="I5763" t="s">
        <v>32</v>
      </c>
      <c r="J5763">
        <v>1</v>
      </c>
      <c r="K5763" t="s">
        <v>32</v>
      </c>
      <c r="L5763">
        <v>0</v>
      </c>
      <c r="M5763" t="s">
        <v>32</v>
      </c>
      <c r="N5763">
        <v>2012</v>
      </c>
      <c r="O5763">
        <v>359</v>
      </c>
      <c r="P5763">
        <v>29989</v>
      </c>
      <c r="Q5763">
        <v>10</v>
      </c>
      <c r="R5763">
        <v>23218</v>
      </c>
      <c r="S5763">
        <v>150</v>
      </c>
      <c r="T5763">
        <v>9255</v>
      </c>
      <c r="U5763">
        <v>349</v>
      </c>
      <c r="V5763">
        <v>6771</v>
      </c>
      <c r="W5763">
        <v>19</v>
      </c>
      <c r="X5763">
        <v>25.4</v>
      </c>
      <c r="Y5763">
        <v>67.900000000000006</v>
      </c>
      <c r="Z5763">
        <v>30.9</v>
      </c>
      <c r="AA5763">
        <v>26</v>
      </c>
      <c r="AB5763">
        <v>19.2</v>
      </c>
      <c r="AC5763">
        <v>18.3</v>
      </c>
      <c r="AD5763">
        <v>13.2</v>
      </c>
    </row>
    <row r="5764" spans="1:30" x14ac:dyDescent="0.45">
      <c r="A5764" t="s">
        <v>369</v>
      </c>
      <c r="B5764">
        <v>41940</v>
      </c>
      <c r="C5764" t="s">
        <v>780</v>
      </c>
      <c r="E5764">
        <v>22</v>
      </c>
      <c r="F5764" t="s">
        <v>36</v>
      </c>
      <c r="H5764">
        <v>1</v>
      </c>
      <c r="I5764" t="s">
        <v>32</v>
      </c>
      <c r="J5764">
        <v>1</v>
      </c>
      <c r="K5764" t="s">
        <v>32</v>
      </c>
      <c r="L5764">
        <v>0</v>
      </c>
      <c r="M5764" t="s">
        <v>32</v>
      </c>
      <c r="N5764">
        <v>2012</v>
      </c>
      <c r="O5764">
        <v>104</v>
      </c>
      <c r="P5764">
        <v>1357092</v>
      </c>
      <c r="Q5764">
        <v>42</v>
      </c>
      <c r="R5764">
        <v>1356374</v>
      </c>
      <c r="S5764">
        <v>2274</v>
      </c>
      <c r="T5764">
        <v>196708</v>
      </c>
      <c r="U5764">
        <v>63</v>
      </c>
      <c r="V5764">
        <v>718</v>
      </c>
      <c r="W5764">
        <v>32.6</v>
      </c>
      <c r="X5764">
        <v>6.8</v>
      </c>
      <c r="Y5764">
        <v>66.400000000000006</v>
      </c>
      <c r="Z5764">
        <v>7.1</v>
      </c>
      <c r="AA5764">
        <v>9.6</v>
      </c>
      <c r="AB5764">
        <v>5.6</v>
      </c>
      <c r="AC5764">
        <v>35</v>
      </c>
      <c r="AD5764">
        <v>27</v>
      </c>
    </row>
    <row r="5765" spans="1:30" x14ac:dyDescent="0.45">
      <c r="A5765" t="s">
        <v>369</v>
      </c>
      <c r="B5765">
        <v>41940</v>
      </c>
      <c r="C5765" t="s">
        <v>780</v>
      </c>
      <c r="E5765">
        <v>23</v>
      </c>
      <c r="F5765" t="s">
        <v>37</v>
      </c>
      <c r="H5765">
        <v>1</v>
      </c>
      <c r="I5765" t="s">
        <v>32</v>
      </c>
      <c r="J5765">
        <v>1</v>
      </c>
      <c r="K5765" t="s">
        <v>32</v>
      </c>
      <c r="L5765">
        <v>0</v>
      </c>
      <c r="M5765" t="s">
        <v>32</v>
      </c>
      <c r="N5765">
        <v>2012</v>
      </c>
      <c r="O5765">
        <v>10232</v>
      </c>
      <c r="P5765">
        <v>10813431</v>
      </c>
      <c r="Q5765">
        <v>3180</v>
      </c>
      <c r="R5765">
        <v>10368468</v>
      </c>
      <c r="S5765">
        <v>36344</v>
      </c>
      <c r="T5765">
        <v>2273057</v>
      </c>
      <c r="U5765">
        <v>7052</v>
      </c>
      <c r="V5765">
        <v>444963</v>
      </c>
      <c r="W5765">
        <v>5.8</v>
      </c>
      <c r="X5765">
        <v>7.9</v>
      </c>
      <c r="Y5765">
        <v>9.5</v>
      </c>
      <c r="Z5765">
        <v>8.6999999999999993</v>
      </c>
      <c r="AA5765">
        <v>12</v>
      </c>
      <c r="AB5765">
        <v>12.6</v>
      </c>
      <c r="AC5765">
        <v>6.3</v>
      </c>
      <c r="AD5765">
        <v>13.7</v>
      </c>
    </row>
    <row r="5766" spans="1:30" x14ac:dyDescent="0.45">
      <c r="A5766" t="s">
        <v>369</v>
      </c>
      <c r="B5766">
        <v>41940</v>
      </c>
      <c r="C5766" t="s">
        <v>780</v>
      </c>
      <c r="E5766" t="s">
        <v>38</v>
      </c>
      <c r="F5766" t="s">
        <v>39</v>
      </c>
      <c r="H5766">
        <v>1</v>
      </c>
      <c r="I5766" t="s">
        <v>32</v>
      </c>
      <c r="J5766">
        <v>1</v>
      </c>
      <c r="K5766" t="s">
        <v>32</v>
      </c>
      <c r="L5766">
        <v>0</v>
      </c>
      <c r="M5766" t="s">
        <v>32</v>
      </c>
      <c r="N5766">
        <v>2012</v>
      </c>
      <c r="O5766">
        <v>4583</v>
      </c>
      <c r="P5766">
        <v>38237088</v>
      </c>
      <c r="Q5766">
        <v>2441</v>
      </c>
      <c r="R5766">
        <v>38113544</v>
      </c>
      <c r="S5766">
        <v>100274</v>
      </c>
      <c r="T5766">
        <v>8950289</v>
      </c>
      <c r="U5766">
        <v>2142</v>
      </c>
      <c r="V5766">
        <v>123544</v>
      </c>
      <c r="W5766">
        <v>4.8</v>
      </c>
      <c r="X5766">
        <v>2</v>
      </c>
      <c r="Y5766">
        <v>5</v>
      </c>
      <c r="Z5766">
        <v>2.1</v>
      </c>
      <c r="AA5766">
        <v>3.7</v>
      </c>
      <c r="AB5766">
        <v>2.2999999999999998</v>
      </c>
      <c r="AC5766">
        <v>7.8</v>
      </c>
      <c r="AD5766">
        <v>14.3</v>
      </c>
    </row>
    <row r="5767" spans="1:30" x14ac:dyDescent="0.45">
      <c r="A5767" t="s">
        <v>369</v>
      </c>
      <c r="B5767">
        <v>41940</v>
      </c>
      <c r="C5767" t="s">
        <v>780</v>
      </c>
      <c r="E5767">
        <v>42</v>
      </c>
      <c r="F5767" t="s">
        <v>40</v>
      </c>
      <c r="H5767">
        <v>1</v>
      </c>
      <c r="I5767" t="s">
        <v>32</v>
      </c>
      <c r="J5767">
        <v>1</v>
      </c>
      <c r="K5767" t="s">
        <v>32</v>
      </c>
      <c r="L5767">
        <v>0</v>
      </c>
      <c r="M5767" t="s">
        <v>32</v>
      </c>
      <c r="N5767">
        <v>2012</v>
      </c>
      <c r="O5767">
        <v>4871</v>
      </c>
      <c r="P5767">
        <v>119897592</v>
      </c>
      <c r="Q5767">
        <v>2587</v>
      </c>
      <c r="R5767">
        <v>119754221</v>
      </c>
      <c r="S5767">
        <v>100885</v>
      </c>
      <c r="T5767">
        <v>13449188</v>
      </c>
      <c r="U5767">
        <v>2284</v>
      </c>
      <c r="V5767">
        <v>143370</v>
      </c>
      <c r="W5767">
        <v>7.9</v>
      </c>
      <c r="X5767">
        <v>6.5</v>
      </c>
      <c r="Y5767">
        <v>9.6999999999999993</v>
      </c>
      <c r="Z5767">
        <v>6.8</v>
      </c>
      <c r="AA5767">
        <v>4</v>
      </c>
      <c r="AB5767">
        <v>3.9</v>
      </c>
      <c r="AC5767">
        <v>11.1</v>
      </c>
      <c r="AD5767">
        <v>17.7</v>
      </c>
    </row>
    <row r="5768" spans="1:30" x14ac:dyDescent="0.45">
      <c r="A5768" t="s">
        <v>369</v>
      </c>
      <c r="B5768">
        <v>41940</v>
      </c>
      <c r="C5768" t="s">
        <v>780</v>
      </c>
      <c r="E5768" t="s">
        <v>41</v>
      </c>
      <c r="F5768" t="s">
        <v>42</v>
      </c>
      <c r="H5768">
        <v>1</v>
      </c>
      <c r="I5768" t="s">
        <v>32</v>
      </c>
      <c r="J5768">
        <v>1</v>
      </c>
      <c r="K5768" t="s">
        <v>32</v>
      </c>
      <c r="L5768">
        <v>0</v>
      </c>
      <c r="M5768" t="s">
        <v>32</v>
      </c>
      <c r="N5768">
        <v>2012</v>
      </c>
      <c r="O5768">
        <v>12590</v>
      </c>
      <c r="P5768">
        <v>42990388</v>
      </c>
      <c r="Q5768">
        <v>3170</v>
      </c>
      <c r="R5768">
        <v>42403438</v>
      </c>
      <c r="S5768">
        <v>86699</v>
      </c>
      <c r="T5768">
        <v>3573009</v>
      </c>
      <c r="U5768">
        <v>9420</v>
      </c>
      <c r="V5768">
        <v>586950</v>
      </c>
      <c r="W5768">
        <v>5.5</v>
      </c>
      <c r="X5768">
        <v>10.8</v>
      </c>
      <c r="Y5768">
        <v>13.8</v>
      </c>
      <c r="Z5768">
        <v>11.2</v>
      </c>
      <c r="AA5768">
        <v>11.5</v>
      </c>
      <c r="AB5768">
        <v>9.6999999999999993</v>
      </c>
      <c r="AC5768">
        <v>6.1</v>
      </c>
      <c r="AD5768">
        <v>14.9</v>
      </c>
    </row>
    <row r="5769" spans="1:30" x14ac:dyDescent="0.45">
      <c r="A5769" t="s">
        <v>369</v>
      </c>
      <c r="B5769">
        <v>41940</v>
      </c>
      <c r="C5769" t="s">
        <v>780</v>
      </c>
      <c r="E5769" t="s">
        <v>43</v>
      </c>
      <c r="F5769" t="s">
        <v>44</v>
      </c>
      <c r="G5769" t="s">
        <v>45</v>
      </c>
      <c r="H5769">
        <v>1</v>
      </c>
      <c r="I5769" t="s">
        <v>32</v>
      </c>
      <c r="J5769">
        <v>1</v>
      </c>
      <c r="K5769" t="s">
        <v>32</v>
      </c>
      <c r="L5769">
        <v>0</v>
      </c>
      <c r="M5769" t="s">
        <v>32</v>
      </c>
      <c r="N5769">
        <v>2012</v>
      </c>
      <c r="O5769">
        <v>4751</v>
      </c>
      <c r="P5769">
        <v>1904364</v>
      </c>
      <c r="Q5769">
        <v>521</v>
      </c>
      <c r="R5769">
        <v>1704259</v>
      </c>
      <c r="S5769">
        <v>11522</v>
      </c>
      <c r="T5769">
        <v>467915</v>
      </c>
      <c r="U5769">
        <v>4230</v>
      </c>
      <c r="V5769">
        <v>200105</v>
      </c>
      <c r="W5769">
        <v>7.2</v>
      </c>
      <c r="X5769">
        <v>7.9</v>
      </c>
      <c r="Y5769">
        <v>21.1</v>
      </c>
      <c r="Z5769">
        <v>9.1999999999999993</v>
      </c>
      <c r="AA5769">
        <v>16.100000000000001</v>
      </c>
      <c r="AB5769">
        <v>11.4</v>
      </c>
      <c r="AC5769">
        <v>7.8</v>
      </c>
      <c r="AD5769">
        <v>10</v>
      </c>
    </row>
    <row r="5770" spans="1:30" x14ac:dyDescent="0.45">
      <c r="A5770" t="s">
        <v>369</v>
      </c>
      <c r="B5770">
        <v>41940</v>
      </c>
      <c r="C5770" t="s">
        <v>780</v>
      </c>
      <c r="E5770">
        <v>51</v>
      </c>
      <c r="F5770" t="s">
        <v>46</v>
      </c>
      <c r="H5770">
        <v>1</v>
      </c>
      <c r="I5770" t="s">
        <v>32</v>
      </c>
      <c r="J5770">
        <v>1</v>
      </c>
      <c r="K5770" t="s">
        <v>32</v>
      </c>
      <c r="L5770">
        <v>0</v>
      </c>
      <c r="M5770" t="s">
        <v>32</v>
      </c>
      <c r="N5770">
        <v>2012</v>
      </c>
      <c r="O5770">
        <v>3502</v>
      </c>
      <c r="P5770">
        <v>44865879</v>
      </c>
      <c r="Q5770">
        <v>1052</v>
      </c>
      <c r="R5770">
        <v>44698289</v>
      </c>
      <c r="S5770">
        <v>72372</v>
      </c>
      <c r="T5770">
        <v>14241368</v>
      </c>
      <c r="U5770">
        <v>2450</v>
      </c>
      <c r="V5770">
        <v>167590</v>
      </c>
      <c r="W5770">
        <v>4.4000000000000004</v>
      </c>
      <c r="X5770">
        <v>3.8</v>
      </c>
      <c r="Y5770">
        <v>4.8</v>
      </c>
      <c r="Z5770">
        <v>4</v>
      </c>
      <c r="AA5770">
        <v>2.2000000000000002</v>
      </c>
      <c r="AB5770">
        <v>3.7</v>
      </c>
      <c r="AC5770">
        <v>6.6</v>
      </c>
      <c r="AD5770">
        <v>12.8</v>
      </c>
    </row>
    <row r="5771" spans="1:30" x14ac:dyDescent="0.45">
      <c r="A5771" t="s">
        <v>369</v>
      </c>
      <c r="B5771">
        <v>41940</v>
      </c>
      <c r="C5771" t="s">
        <v>780</v>
      </c>
      <c r="E5771">
        <v>52</v>
      </c>
      <c r="F5771" t="s">
        <v>47</v>
      </c>
      <c r="G5771" t="s">
        <v>48</v>
      </c>
      <c r="H5771">
        <v>1</v>
      </c>
      <c r="I5771" t="s">
        <v>32</v>
      </c>
      <c r="J5771">
        <v>1</v>
      </c>
      <c r="K5771" t="s">
        <v>32</v>
      </c>
      <c r="L5771">
        <v>0</v>
      </c>
      <c r="M5771" t="s">
        <v>32</v>
      </c>
      <c r="N5771">
        <v>2012</v>
      </c>
      <c r="O5771">
        <v>6192</v>
      </c>
      <c r="P5771">
        <v>8900054</v>
      </c>
      <c r="Q5771">
        <v>1523</v>
      </c>
      <c r="R5771">
        <v>8481880</v>
      </c>
      <c r="S5771">
        <v>26892</v>
      </c>
      <c r="T5771">
        <v>2357027</v>
      </c>
      <c r="U5771">
        <v>4669</v>
      </c>
      <c r="V5771">
        <v>418174</v>
      </c>
      <c r="W5771">
        <v>7.1</v>
      </c>
      <c r="X5771">
        <v>2.2999999999999998</v>
      </c>
      <c r="Y5771">
        <v>6</v>
      </c>
      <c r="Z5771">
        <v>2.2000000000000002</v>
      </c>
      <c r="AA5771">
        <v>2.7</v>
      </c>
      <c r="AB5771">
        <v>1.9</v>
      </c>
      <c r="AC5771">
        <v>9.1</v>
      </c>
      <c r="AD5771">
        <v>22.5</v>
      </c>
    </row>
    <row r="5772" spans="1:30" x14ac:dyDescent="0.45">
      <c r="A5772" t="s">
        <v>369</v>
      </c>
      <c r="B5772">
        <v>41940</v>
      </c>
      <c r="C5772" t="s">
        <v>780</v>
      </c>
      <c r="E5772">
        <v>53</v>
      </c>
      <c r="F5772" t="s">
        <v>49</v>
      </c>
      <c r="H5772">
        <v>1</v>
      </c>
      <c r="I5772" t="s">
        <v>32</v>
      </c>
      <c r="J5772">
        <v>1</v>
      </c>
      <c r="K5772" t="s">
        <v>32</v>
      </c>
      <c r="L5772">
        <v>0</v>
      </c>
      <c r="M5772" t="s">
        <v>32</v>
      </c>
      <c r="N5772">
        <v>2012</v>
      </c>
      <c r="O5772">
        <v>17380</v>
      </c>
      <c r="P5772">
        <v>6019300</v>
      </c>
      <c r="Q5772">
        <v>1648</v>
      </c>
      <c r="R5772">
        <v>4016626</v>
      </c>
      <c r="S5772">
        <v>11591</v>
      </c>
      <c r="T5772">
        <v>695863</v>
      </c>
      <c r="U5772">
        <v>15732</v>
      </c>
      <c r="V5772">
        <v>2002673</v>
      </c>
      <c r="W5772">
        <v>4.3</v>
      </c>
      <c r="X5772">
        <v>5.8</v>
      </c>
      <c r="Y5772">
        <v>11.5</v>
      </c>
      <c r="Z5772">
        <v>5.7</v>
      </c>
      <c r="AA5772">
        <v>12</v>
      </c>
      <c r="AB5772">
        <v>10.5</v>
      </c>
      <c r="AC5772">
        <v>4.2</v>
      </c>
      <c r="AD5772">
        <v>9.6</v>
      </c>
    </row>
    <row r="5773" spans="1:30" x14ac:dyDescent="0.45">
      <c r="A5773" t="s">
        <v>369</v>
      </c>
      <c r="B5773">
        <v>41940</v>
      </c>
      <c r="C5773" t="s">
        <v>780</v>
      </c>
      <c r="E5773">
        <v>54</v>
      </c>
      <c r="F5773" t="s">
        <v>50</v>
      </c>
      <c r="H5773">
        <v>1</v>
      </c>
      <c r="I5773" t="s">
        <v>32</v>
      </c>
      <c r="J5773">
        <v>1</v>
      </c>
      <c r="K5773" t="s">
        <v>32</v>
      </c>
      <c r="L5773">
        <v>0</v>
      </c>
      <c r="M5773" t="s">
        <v>32</v>
      </c>
      <c r="N5773">
        <v>2012</v>
      </c>
      <c r="O5773">
        <v>41129</v>
      </c>
      <c r="P5773">
        <v>38109626</v>
      </c>
      <c r="Q5773">
        <v>7939</v>
      </c>
      <c r="R5773">
        <v>36434021</v>
      </c>
      <c r="S5773">
        <v>123545</v>
      </c>
      <c r="T5773">
        <v>13639836</v>
      </c>
      <c r="U5773">
        <v>33190</v>
      </c>
      <c r="V5773">
        <v>1675605</v>
      </c>
      <c r="W5773">
        <v>2.1</v>
      </c>
      <c r="X5773">
        <v>4.0999999999999996</v>
      </c>
      <c r="Y5773">
        <v>6.7</v>
      </c>
      <c r="Z5773">
        <v>4.5</v>
      </c>
      <c r="AA5773">
        <v>3.9</v>
      </c>
      <c r="AB5773">
        <v>4.0999999999999996</v>
      </c>
      <c r="AC5773">
        <v>2.2999999999999998</v>
      </c>
      <c r="AD5773">
        <v>6.9</v>
      </c>
    </row>
    <row r="5774" spans="1:30" x14ac:dyDescent="0.45">
      <c r="A5774" t="s">
        <v>369</v>
      </c>
      <c r="B5774">
        <v>41940</v>
      </c>
      <c r="C5774" t="s">
        <v>780</v>
      </c>
      <c r="E5774">
        <v>55</v>
      </c>
      <c r="F5774" t="s">
        <v>59</v>
      </c>
      <c r="H5774">
        <v>1</v>
      </c>
      <c r="I5774" t="s">
        <v>32</v>
      </c>
      <c r="J5774">
        <v>1</v>
      </c>
      <c r="K5774" t="s">
        <v>32</v>
      </c>
      <c r="L5774">
        <v>0</v>
      </c>
      <c r="M5774" t="s">
        <v>32</v>
      </c>
      <c r="N5774">
        <v>2012</v>
      </c>
      <c r="O5774">
        <v>190</v>
      </c>
      <c r="P5774">
        <v>6593120</v>
      </c>
      <c r="Q5774">
        <v>190</v>
      </c>
      <c r="R5774">
        <v>6593120</v>
      </c>
      <c r="S5774">
        <v>45954</v>
      </c>
      <c r="T5774">
        <v>8833890</v>
      </c>
      <c r="U5774">
        <v>0</v>
      </c>
      <c r="V5774">
        <v>0</v>
      </c>
      <c r="W5774">
        <v>6.2</v>
      </c>
      <c r="X5774">
        <v>3.5</v>
      </c>
      <c r="Y5774">
        <v>6.4</v>
      </c>
      <c r="Z5774">
        <v>3.7</v>
      </c>
      <c r="AA5774">
        <v>1.5</v>
      </c>
      <c r="AB5774">
        <v>3.5</v>
      </c>
      <c r="AC5774">
        <v>0</v>
      </c>
      <c r="AD5774">
        <v>0</v>
      </c>
    </row>
    <row r="5775" spans="1:30" x14ac:dyDescent="0.45">
      <c r="A5775" t="s">
        <v>369</v>
      </c>
      <c r="B5775">
        <v>41940</v>
      </c>
      <c r="C5775" t="s">
        <v>780</v>
      </c>
      <c r="E5775">
        <v>56</v>
      </c>
      <c r="F5775" t="s">
        <v>51</v>
      </c>
      <c r="H5775">
        <v>1</v>
      </c>
      <c r="I5775" t="s">
        <v>32</v>
      </c>
      <c r="J5775">
        <v>1</v>
      </c>
      <c r="K5775" t="s">
        <v>32</v>
      </c>
      <c r="L5775">
        <v>0</v>
      </c>
      <c r="M5775" t="s">
        <v>32</v>
      </c>
      <c r="N5775">
        <v>2012</v>
      </c>
      <c r="O5775">
        <v>10412</v>
      </c>
      <c r="P5775">
        <v>5479685</v>
      </c>
      <c r="Q5775">
        <v>1978</v>
      </c>
      <c r="R5775">
        <v>5280679</v>
      </c>
      <c r="S5775">
        <v>70806</v>
      </c>
      <c r="T5775">
        <v>2487758</v>
      </c>
      <c r="U5775">
        <v>8435</v>
      </c>
      <c r="V5775">
        <v>199006</v>
      </c>
      <c r="W5775">
        <v>4.5999999999999996</v>
      </c>
      <c r="X5775">
        <v>10</v>
      </c>
      <c r="Y5775">
        <v>9.1</v>
      </c>
      <c r="Z5775">
        <v>10.8</v>
      </c>
      <c r="AA5775">
        <v>15.3</v>
      </c>
      <c r="AB5775">
        <v>12.4</v>
      </c>
      <c r="AC5775">
        <v>4</v>
      </c>
      <c r="AD5775">
        <v>9.3000000000000007</v>
      </c>
    </row>
    <row r="5776" spans="1:30" x14ac:dyDescent="0.45">
      <c r="A5776" t="s">
        <v>369</v>
      </c>
      <c r="B5776">
        <v>41940</v>
      </c>
      <c r="C5776" t="s">
        <v>780</v>
      </c>
      <c r="E5776">
        <v>61</v>
      </c>
      <c r="F5776" t="s">
        <v>52</v>
      </c>
      <c r="H5776">
        <v>1</v>
      </c>
      <c r="I5776" t="s">
        <v>32</v>
      </c>
      <c r="J5776">
        <v>1</v>
      </c>
      <c r="K5776" t="s">
        <v>32</v>
      </c>
      <c r="L5776">
        <v>0</v>
      </c>
      <c r="M5776" t="s">
        <v>32</v>
      </c>
      <c r="N5776">
        <v>2012</v>
      </c>
      <c r="O5776">
        <v>5891</v>
      </c>
      <c r="P5776">
        <v>4824767</v>
      </c>
      <c r="Q5776">
        <v>844</v>
      </c>
      <c r="R5776">
        <v>4742434</v>
      </c>
      <c r="S5776">
        <v>40660</v>
      </c>
      <c r="T5776">
        <v>2242020</v>
      </c>
      <c r="U5776">
        <v>5048</v>
      </c>
      <c r="V5776">
        <v>82333</v>
      </c>
      <c r="W5776">
        <v>5.7</v>
      </c>
      <c r="X5776">
        <v>6</v>
      </c>
      <c r="Y5776">
        <v>11.6</v>
      </c>
      <c r="Z5776">
        <v>6.4</v>
      </c>
      <c r="AA5776">
        <v>6</v>
      </c>
      <c r="AB5776">
        <v>6.6</v>
      </c>
      <c r="AC5776">
        <v>6</v>
      </c>
      <c r="AD5776">
        <v>10.199999999999999</v>
      </c>
    </row>
    <row r="5777" spans="1:30" x14ac:dyDescent="0.45">
      <c r="A5777" t="s">
        <v>369</v>
      </c>
      <c r="B5777">
        <v>41940</v>
      </c>
      <c r="C5777" t="s">
        <v>780</v>
      </c>
      <c r="E5777">
        <v>62</v>
      </c>
      <c r="F5777" t="s">
        <v>53</v>
      </c>
      <c r="H5777">
        <v>1</v>
      </c>
      <c r="I5777" t="s">
        <v>32</v>
      </c>
      <c r="J5777">
        <v>1</v>
      </c>
      <c r="K5777" t="s">
        <v>32</v>
      </c>
      <c r="L5777">
        <v>0</v>
      </c>
      <c r="M5777" t="s">
        <v>32</v>
      </c>
      <c r="N5777">
        <v>2012</v>
      </c>
      <c r="O5777">
        <v>15328</v>
      </c>
      <c r="P5777">
        <v>13985638</v>
      </c>
      <c r="Q5777">
        <v>4743</v>
      </c>
      <c r="R5777">
        <v>13377098</v>
      </c>
      <c r="S5777">
        <v>79336</v>
      </c>
      <c r="T5777">
        <v>4777673</v>
      </c>
      <c r="U5777">
        <v>10586</v>
      </c>
      <c r="W5777">
        <v>4.4000000000000004</v>
      </c>
      <c r="X5777">
        <v>5.7</v>
      </c>
      <c r="Y5777">
        <v>8.6</v>
      </c>
      <c r="Z5777">
        <v>5.6</v>
      </c>
      <c r="AA5777">
        <v>6.1</v>
      </c>
      <c r="AB5777">
        <v>5</v>
      </c>
      <c r="AC5777">
        <v>3.7</v>
      </c>
    </row>
    <row r="5778" spans="1:30" x14ac:dyDescent="0.45">
      <c r="A5778" t="s">
        <v>369</v>
      </c>
      <c r="B5778">
        <v>41940</v>
      </c>
      <c r="C5778" t="s">
        <v>780</v>
      </c>
      <c r="E5778">
        <v>71</v>
      </c>
      <c r="F5778" t="s">
        <v>54</v>
      </c>
      <c r="H5778">
        <v>1</v>
      </c>
      <c r="I5778" t="s">
        <v>32</v>
      </c>
      <c r="J5778">
        <v>1</v>
      </c>
      <c r="K5778" t="s">
        <v>32</v>
      </c>
      <c r="L5778">
        <v>0</v>
      </c>
      <c r="M5778" t="s">
        <v>32</v>
      </c>
      <c r="N5778">
        <v>2012</v>
      </c>
      <c r="O5778">
        <v>6584</v>
      </c>
      <c r="P5778">
        <v>1605215</v>
      </c>
      <c r="Q5778">
        <v>412</v>
      </c>
      <c r="R5778">
        <v>1429333</v>
      </c>
      <c r="S5778">
        <v>13436</v>
      </c>
      <c r="T5778">
        <v>549019</v>
      </c>
      <c r="U5778">
        <v>6172</v>
      </c>
      <c r="V5778">
        <v>175882</v>
      </c>
      <c r="W5778">
        <v>4.3</v>
      </c>
      <c r="X5778">
        <v>3.1</v>
      </c>
      <c r="Y5778">
        <v>12</v>
      </c>
      <c r="Z5778">
        <v>2.7</v>
      </c>
      <c r="AA5778">
        <v>6.2</v>
      </c>
      <c r="AB5778">
        <v>4.0999999999999996</v>
      </c>
      <c r="AC5778">
        <v>4.4000000000000004</v>
      </c>
      <c r="AD5778">
        <v>12.5</v>
      </c>
    </row>
    <row r="5779" spans="1:30" x14ac:dyDescent="0.45">
      <c r="A5779" t="s">
        <v>369</v>
      </c>
      <c r="B5779">
        <v>41940</v>
      </c>
      <c r="C5779" t="s">
        <v>780</v>
      </c>
      <c r="E5779">
        <v>72</v>
      </c>
      <c r="F5779" t="s">
        <v>55</v>
      </c>
      <c r="H5779">
        <v>1</v>
      </c>
      <c r="I5779" t="s">
        <v>32</v>
      </c>
      <c r="J5779">
        <v>1</v>
      </c>
      <c r="K5779" t="s">
        <v>32</v>
      </c>
      <c r="L5779">
        <v>0</v>
      </c>
      <c r="M5779" t="s">
        <v>32</v>
      </c>
      <c r="N5779">
        <v>2012</v>
      </c>
      <c r="O5779">
        <v>4906</v>
      </c>
      <c r="P5779">
        <v>5068267</v>
      </c>
      <c r="Q5779">
        <v>3473</v>
      </c>
      <c r="R5779">
        <v>4998573</v>
      </c>
      <c r="S5779">
        <v>70824</v>
      </c>
      <c r="T5779">
        <v>1339164</v>
      </c>
      <c r="U5779">
        <v>1432</v>
      </c>
      <c r="V5779">
        <v>69694</v>
      </c>
      <c r="W5779">
        <v>7.6</v>
      </c>
      <c r="X5779">
        <v>9.5</v>
      </c>
      <c r="Y5779">
        <v>8.9</v>
      </c>
      <c r="Z5779">
        <v>10.199999999999999</v>
      </c>
      <c r="AA5779">
        <v>8.5</v>
      </c>
      <c r="AB5779">
        <v>10.5</v>
      </c>
      <c r="AC5779">
        <v>10.6</v>
      </c>
      <c r="AD5779">
        <v>34</v>
      </c>
    </row>
    <row r="5780" spans="1:30" x14ac:dyDescent="0.45">
      <c r="A5780" t="s">
        <v>369</v>
      </c>
      <c r="B5780">
        <v>41940</v>
      </c>
      <c r="C5780" t="s">
        <v>780</v>
      </c>
      <c r="E5780">
        <v>81</v>
      </c>
      <c r="F5780" t="s">
        <v>56</v>
      </c>
      <c r="G5780" t="s">
        <v>57</v>
      </c>
      <c r="H5780">
        <v>1</v>
      </c>
      <c r="I5780" t="s">
        <v>32</v>
      </c>
      <c r="J5780">
        <v>1</v>
      </c>
      <c r="K5780" t="s">
        <v>32</v>
      </c>
      <c r="L5780">
        <v>0</v>
      </c>
      <c r="M5780" t="s">
        <v>32</v>
      </c>
      <c r="N5780">
        <v>2012</v>
      </c>
      <c r="O5780">
        <v>17911</v>
      </c>
      <c r="P5780">
        <v>2113531</v>
      </c>
      <c r="Q5780">
        <v>2300</v>
      </c>
      <c r="R5780">
        <v>1573596</v>
      </c>
      <c r="S5780">
        <v>12027</v>
      </c>
      <c r="T5780">
        <v>359484</v>
      </c>
      <c r="U5780">
        <v>15612</v>
      </c>
      <c r="V5780">
        <v>539936</v>
      </c>
      <c r="W5780">
        <v>2.1</v>
      </c>
      <c r="X5780">
        <v>6</v>
      </c>
      <c r="Y5780">
        <v>13.9</v>
      </c>
      <c r="Z5780">
        <v>9.6</v>
      </c>
      <c r="AA5780">
        <v>14.7</v>
      </c>
      <c r="AB5780">
        <v>12.3</v>
      </c>
      <c r="AC5780">
        <v>3.4</v>
      </c>
      <c r="AD5780">
        <v>8.1999999999999993</v>
      </c>
    </row>
    <row r="5781" spans="1:30" x14ac:dyDescent="0.45">
      <c r="A5781" t="s">
        <v>369</v>
      </c>
      <c r="B5781">
        <v>41940</v>
      </c>
      <c r="C5781" t="s">
        <v>780</v>
      </c>
      <c r="E5781">
        <v>99</v>
      </c>
      <c r="F5781" t="s">
        <v>76</v>
      </c>
      <c r="H5781">
        <v>1</v>
      </c>
      <c r="I5781" t="s">
        <v>32</v>
      </c>
      <c r="J5781">
        <v>1</v>
      </c>
      <c r="K5781" t="s">
        <v>32</v>
      </c>
      <c r="L5781">
        <v>0</v>
      </c>
      <c r="M5781" t="s">
        <v>32</v>
      </c>
      <c r="N5781">
        <v>2012</v>
      </c>
      <c r="O5781">
        <v>40</v>
      </c>
      <c r="P5781">
        <v>6621</v>
      </c>
      <c r="Q5781">
        <v>39</v>
      </c>
      <c r="U5781">
        <v>1</v>
      </c>
      <c r="W5781">
        <v>36.799999999999997</v>
      </c>
      <c r="X5781">
        <v>24.4</v>
      </c>
      <c r="Y5781">
        <v>39.200000000000003</v>
      </c>
      <c r="AC5781">
        <v>0</v>
      </c>
    </row>
    <row r="5782" spans="1:30" x14ac:dyDescent="0.45">
      <c r="A5782" t="s">
        <v>370</v>
      </c>
      <c r="B5782">
        <v>42020</v>
      </c>
      <c r="C5782" t="s">
        <v>781</v>
      </c>
      <c r="E5782">
        <v>0</v>
      </c>
      <c r="F5782" t="s">
        <v>31</v>
      </c>
      <c r="H5782">
        <v>1</v>
      </c>
      <c r="I5782" t="s">
        <v>32</v>
      </c>
      <c r="J5782">
        <v>1</v>
      </c>
      <c r="K5782" t="s">
        <v>32</v>
      </c>
      <c r="L5782">
        <v>0</v>
      </c>
      <c r="M5782" t="s">
        <v>32</v>
      </c>
      <c r="N5782">
        <v>2012</v>
      </c>
      <c r="O5782">
        <v>28626</v>
      </c>
      <c r="P5782">
        <v>17914740</v>
      </c>
      <c r="Q5782">
        <v>6759</v>
      </c>
      <c r="R5782">
        <v>16702666</v>
      </c>
      <c r="S5782">
        <v>84755</v>
      </c>
      <c r="T5782">
        <v>3121339</v>
      </c>
      <c r="U5782">
        <v>21867</v>
      </c>
      <c r="V5782">
        <v>1212074</v>
      </c>
      <c r="W5782">
        <v>3.1</v>
      </c>
      <c r="X5782">
        <v>8.1</v>
      </c>
      <c r="Y5782">
        <v>5.4</v>
      </c>
      <c r="Z5782">
        <v>9.1999999999999993</v>
      </c>
      <c r="AA5782">
        <v>8.8000000000000007</v>
      </c>
      <c r="AB5782">
        <v>13.4</v>
      </c>
      <c r="AC5782">
        <v>4.4000000000000004</v>
      </c>
      <c r="AD5782">
        <v>11.8</v>
      </c>
    </row>
    <row r="5783" spans="1:30" x14ac:dyDescent="0.45">
      <c r="A5783" t="s">
        <v>370</v>
      </c>
      <c r="B5783">
        <v>42020</v>
      </c>
      <c r="C5783" t="s">
        <v>781</v>
      </c>
      <c r="E5783">
        <v>11</v>
      </c>
      <c r="F5783" t="s">
        <v>33</v>
      </c>
      <c r="G5783" t="s">
        <v>34</v>
      </c>
      <c r="H5783">
        <v>1</v>
      </c>
      <c r="I5783" t="s">
        <v>32</v>
      </c>
      <c r="J5783">
        <v>1</v>
      </c>
      <c r="K5783" t="s">
        <v>32</v>
      </c>
      <c r="L5783">
        <v>0</v>
      </c>
      <c r="M5783" t="s">
        <v>32</v>
      </c>
      <c r="N5783">
        <v>2012</v>
      </c>
      <c r="O5783">
        <v>426</v>
      </c>
      <c r="P5783">
        <v>32950</v>
      </c>
      <c r="Q5783">
        <v>18</v>
      </c>
      <c r="U5783">
        <v>408</v>
      </c>
      <c r="V5783">
        <v>8401</v>
      </c>
      <c r="W5783">
        <v>23.4</v>
      </c>
      <c r="X5783">
        <v>36.5</v>
      </c>
      <c r="Y5783">
        <v>53.5</v>
      </c>
      <c r="AC5783">
        <v>23.2</v>
      </c>
      <c r="AD5783">
        <v>26.7</v>
      </c>
    </row>
    <row r="5784" spans="1:30" x14ac:dyDescent="0.45">
      <c r="A5784" t="s">
        <v>370</v>
      </c>
      <c r="B5784">
        <v>42020</v>
      </c>
      <c r="C5784" t="s">
        <v>781</v>
      </c>
      <c r="E5784">
        <v>21</v>
      </c>
      <c r="F5784" t="s">
        <v>35</v>
      </c>
      <c r="H5784">
        <v>1</v>
      </c>
      <c r="I5784" t="s">
        <v>32</v>
      </c>
      <c r="J5784">
        <v>1</v>
      </c>
      <c r="K5784" t="s">
        <v>32</v>
      </c>
      <c r="L5784">
        <v>0</v>
      </c>
      <c r="M5784" t="s">
        <v>32</v>
      </c>
      <c r="N5784">
        <v>2012</v>
      </c>
      <c r="O5784">
        <v>108</v>
      </c>
      <c r="P5784">
        <v>6840</v>
      </c>
      <c r="Q5784">
        <v>7</v>
      </c>
      <c r="R5784">
        <v>3887</v>
      </c>
      <c r="S5784">
        <v>9</v>
      </c>
      <c r="T5784">
        <v>699</v>
      </c>
      <c r="U5784">
        <v>101</v>
      </c>
      <c r="V5784">
        <v>2952</v>
      </c>
      <c r="W5784">
        <v>45.7</v>
      </c>
      <c r="X5784">
        <v>37.1</v>
      </c>
      <c r="Y5784">
        <v>102.7</v>
      </c>
      <c r="Z5784">
        <v>45.2</v>
      </c>
      <c r="AA5784">
        <v>14.8</v>
      </c>
      <c r="AB5784">
        <v>13.4</v>
      </c>
      <c r="AC5784">
        <v>42.6</v>
      </c>
      <c r="AD5784">
        <v>40.700000000000003</v>
      </c>
    </row>
    <row r="5785" spans="1:30" x14ac:dyDescent="0.45">
      <c r="A5785" t="s">
        <v>370</v>
      </c>
      <c r="B5785">
        <v>42020</v>
      </c>
      <c r="C5785" t="s">
        <v>781</v>
      </c>
      <c r="E5785">
        <v>23</v>
      </c>
      <c r="F5785" t="s">
        <v>37</v>
      </c>
      <c r="H5785">
        <v>1</v>
      </c>
      <c r="I5785" t="s">
        <v>32</v>
      </c>
      <c r="J5785">
        <v>1</v>
      </c>
      <c r="K5785" t="s">
        <v>32</v>
      </c>
      <c r="L5785">
        <v>0</v>
      </c>
      <c r="M5785" t="s">
        <v>32</v>
      </c>
      <c r="N5785">
        <v>2012</v>
      </c>
      <c r="O5785">
        <v>3593</v>
      </c>
      <c r="P5785">
        <v>2130920</v>
      </c>
      <c r="Q5785">
        <v>961</v>
      </c>
      <c r="R5785">
        <v>1795558</v>
      </c>
      <c r="S5785">
        <v>5964</v>
      </c>
      <c r="T5785">
        <v>289642</v>
      </c>
      <c r="U5785">
        <v>2632</v>
      </c>
      <c r="V5785">
        <v>335362</v>
      </c>
      <c r="W5785">
        <v>4.4000000000000004</v>
      </c>
      <c r="X5785">
        <v>27.6</v>
      </c>
      <c r="Y5785">
        <v>16.2</v>
      </c>
      <c r="Z5785">
        <v>33.700000000000003</v>
      </c>
      <c r="AA5785">
        <v>19.3</v>
      </c>
      <c r="AB5785">
        <v>20.9</v>
      </c>
      <c r="AC5785">
        <v>2.2000000000000002</v>
      </c>
      <c r="AD5785">
        <v>41.6</v>
      </c>
    </row>
    <row r="5786" spans="1:30" x14ac:dyDescent="0.45">
      <c r="A5786" t="s">
        <v>370</v>
      </c>
      <c r="B5786">
        <v>42020</v>
      </c>
      <c r="C5786" t="s">
        <v>781</v>
      </c>
      <c r="E5786" t="s">
        <v>38</v>
      </c>
      <c r="F5786" t="s">
        <v>39</v>
      </c>
      <c r="H5786">
        <v>1</v>
      </c>
      <c r="I5786" t="s">
        <v>32</v>
      </c>
      <c r="J5786">
        <v>1</v>
      </c>
      <c r="K5786" t="s">
        <v>32</v>
      </c>
      <c r="L5786">
        <v>0</v>
      </c>
      <c r="M5786" t="s">
        <v>32</v>
      </c>
      <c r="N5786">
        <v>2012</v>
      </c>
      <c r="O5786">
        <v>1102</v>
      </c>
      <c r="P5786">
        <v>3297171</v>
      </c>
      <c r="Q5786">
        <v>387</v>
      </c>
      <c r="R5786">
        <v>3256135</v>
      </c>
      <c r="S5786">
        <v>6438</v>
      </c>
      <c r="T5786">
        <v>314827</v>
      </c>
      <c r="U5786">
        <v>715</v>
      </c>
      <c r="V5786">
        <v>41035</v>
      </c>
      <c r="W5786">
        <v>12.6</v>
      </c>
      <c r="X5786">
        <v>15.2</v>
      </c>
      <c r="Y5786">
        <v>8.3000000000000007</v>
      </c>
      <c r="Z5786">
        <v>15.8</v>
      </c>
      <c r="AA5786">
        <v>21.3</v>
      </c>
      <c r="AB5786">
        <v>26.9</v>
      </c>
      <c r="AC5786">
        <v>17.8</v>
      </c>
      <c r="AD5786">
        <v>30.8</v>
      </c>
    </row>
    <row r="5787" spans="1:30" x14ac:dyDescent="0.45">
      <c r="A5787" t="s">
        <v>370</v>
      </c>
      <c r="B5787">
        <v>42020</v>
      </c>
      <c r="C5787" t="s">
        <v>781</v>
      </c>
      <c r="E5787">
        <v>42</v>
      </c>
      <c r="F5787" t="s">
        <v>40</v>
      </c>
      <c r="H5787">
        <v>1</v>
      </c>
      <c r="I5787" t="s">
        <v>32</v>
      </c>
      <c r="J5787">
        <v>1</v>
      </c>
      <c r="K5787" t="s">
        <v>32</v>
      </c>
      <c r="L5787">
        <v>0</v>
      </c>
      <c r="M5787" t="s">
        <v>32</v>
      </c>
      <c r="N5787">
        <v>2012</v>
      </c>
      <c r="O5787">
        <v>674</v>
      </c>
      <c r="Q5787">
        <v>247</v>
      </c>
      <c r="U5787">
        <v>427</v>
      </c>
      <c r="W5787">
        <v>21.6</v>
      </c>
      <c r="Y5787">
        <v>31.2</v>
      </c>
      <c r="AC5787">
        <v>30.1</v>
      </c>
    </row>
    <row r="5788" spans="1:30" x14ac:dyDescent="0.45">
      <c r="A5788" t="s">
        <v>370</v>
      </c>
      <c r="B5788">
        <v>42020</v>
      </c>
      <c r="C5788" t="s">
        <v>781</v>
      </c>
      <c r="E5788" t="s">
        <v>41</v>
      </c>
      <c r="F5788" t="s">
        <v>42</v>
      </c>
      <c r="H5788">
        <v>1</v>
      </c>
      <c r="I5788" t="s">
        <v>32</v>
      </c>
      <c r="J5788">
        <v>1</v>
      </c>
      <c r="K5788" t="s">
        <v>32</v>
      </c>
      <c r="L5788">
        <v>0</v>
      </c>
      <c r="M5788" t="s">
        <v>32</v>
      </c>
      <c r="N5788">
        <v>2012</v>
      </c>
      <c r="O5788">
        <v>2947</v>
      </c>
      <c r="P5788">
        <v>3376422</v>
      </c>
      <c r="Q5788">
        <v>1013</v>
      </c>
      <c r="R5788">
        <v>3271554</v>
      </c>
      <c r="S5788">
        <v>13220</v>
      </c>
      <c r="T5788">
        <v>336267</v>
      </c>
      <c r="U5788">
        <v>1934</v>
      </c>
      <c r="V5788">
        <v>104868</v>
      </c>
      <c r="W5788">
        <v>10.199999999999999</v>
      </c>
      <c r="X5788">
        <v>9.3000000000000007</v>
      </c>
      <c r="Y5788">
        <v>15.8</v>
      </c>
      <c r="Z5788">
        <v>10.1</v>
      </c>
      <c r="AA5788">
        <v>6.6</v>
      </c>
      <c r="AB5788">
        <v>5.6</v>
      </c>
      <c r="AC5788">
        <v>11.4</v>
      </c>
      <c r="AD5788">
        <v>25.3</v>
      </c>
    </row>
    <row r="5789" spans="1:30" x14ac:dyDescent="0.45">
      <c r="A5789" t="s">
        <v>370</v>
      </c>
      <c r="B5789">
        <v>42020</v>
      </c>
      <c r="C5789" t="s">
        <v>781</v>
      </c>
      <c r="E5789" t="s">
        <v>43</v>
      </c>
      <c r="F5789" t="s">
        <v>44</v>
      </c>
      <c r="G5789" t="s">
        <v>45</v>
      </c>
      <c r="H5789">
        <v>1</v>
      </c>
      <c r="I5789" t="s">
        <v>32</v>
      </c>
      <c r="J5789">
        <v>1</v>
      </c>
      <c r="K5789" t="s">
        <v>32</v>
      </c>
      <c r="L5789">
        <v>0</v>
      </c>
      <c r="M5789" t="s">
        <v>32</v>
      </c>
      <c r="N5789">
        <v>2012</v>
      </c>
      <c r="O5789">
        <v>604</v>
      </c>
      <c r="P5789">
        <v>212734</v>
      </c>
      <c r="Q5789">
        <v>112</v>
      </c>
      <c r="R5789">
        <v>177121</v>
      </c>
      <c r="S5789">
        <v>1383</v>
      </c>
      <c r="T5789">
        <v>48806</v>
      </c>
      <c r="U5789">
        <v>492</v>
      </c>
      <c r="V5789">
        <v>35613</v>
      </c>
      <c r="W5789">
        <v>18.7</v>
      </c>
      <c r="X5789">
        <v>10.9</v>
      </c>
      <c r="Y5789">
        <v>40.200000000000003</v>
      </c>
      <c r="Z5789">
        <v>12.8</v>
      </c>
      <c r="AA5789">
        <v>20.5</v>
      </c>
      <c r="AB5789">
        <v>20.8</v>
      </c>
      <c r="AC5789">
        <v>17.899999999999999</v>
      </c>
      <c r="AD5789">
        <v>26.9</v>
      </c>
    </row>
    <row r="5790" spans="1:30" x14ac:dyDescent="0.45">
      <c r="A5790" t="s">
        <v>370</v>
      </c>
      <c r="B5790">
        <v>42020</v>
      </c>
      <c r="C5790" t="s">
        <v>781</v>
      </c>
      <c r="E5790">
        <v>51</v>
      </c>
      <c r="F5790" t="s">
        <v>46</v>
      </c>
      <c r="H5790">
        <v>1</v>
      </c>
      <c r="I5790" t="s">
        <v>32</v>
      </c>
      <c r="J5790">
        <v>1</v>
      </c>
      <c r="K5790" t="s">
        <v>32</v>
      </c>
      <c r="L5790">
        <v>0</v>
      </c>
      <c r="M5790" t="s">
        <v>32</v>
      </c>
      <c r="N5790">
        <v>2012</v>
      </c>
      <c r="O5790">
        <v>334</v>
      </c>
      <c r="P5790">
        <v>591488</v>
      </c>
      <c r="Q5790">
        <v>118</v>
      </c>
      <c r="R5790">
        <v>586776</v>
      </c>
      <c r="S5790">
        <v>1917</v>
      </c>
      <c r="T5790">
        <v>112955</v>
      </c>
      <c r="U5790">
        <v>216</v>
      </c>
      <c r="V5790">
        <v>4712</v>
      </c>
      <c r="W5790">
        <v>28.3</v>
      </c>
      <c r="X5790">
        <v>13.1</v>
      </c>
      <c r="Y5790">
        <v>30.1</v>
      </c>
      <c r="Z5790">
        <v>13.6</v>
      </c>
      <c r="AA5790">
        <v>20.399999999999999</v>
      </c>
      <c r="AB5790">
        <v>14.4</v>
      </c>
      <c r="AC5790">
        <v>30.1</v>
      </c>
      <c r="AD5790">
        <v>25.5</v>
      </c>
    </row>
    <row r="5791" spans="1:30" x14ac:dyDescent="0.45">
      <c r="A5791" t="s">
        <v>370</v>
      </c>
      <c r="B5791">
        <v>42020</v>
      </c>
      <c r="C5791" t="s">
        <v>781</v>
      </c>
      <c r="E5791">
        <v>52</v>
      </c>
      <c r="F5791" t="s">
        <v>47</v>
      </c>
      <c r="G5791" t="s">
        <v>48</v>
      </c>
      <c r="H5791">
        <v>1</v>
      </c>
      <c r="I5791" t="s">
        <v>32</v>
      </c>
      <c r="J5791">
        <v>1</v>
      </c>
      <c r="K5791" t="s">
        <v>32</v>
      </c>
      <c r="L5791">
        <v>0</v>
      </c>
      <c r="M5791" t="s">
        <v>32</v>
      </c>
      <c r="N5791">
        <v>2012</v>
      </c>
      <c r="O5791">
        <v>710</v>
      </c>
      <c r="P5791">
        <v>533746</v>
      </c>
      <c r="Q5791">
        <v>177</v>
      </c>
      <c r="R5791">
        <v>487556</v>
      </c>
      <c r="S5791">
        <v>2352</v>
      </c>
      <c r="T5791">
        <v>150286</v>
      </c>
      <c r="U5791">
        <v>534</v>
      </c>
      <c r="V5791">
        <v>46190</v>
      </c>
      <c r="W5791">
        <v>19</v>
      </c>
      <c r="X5791">
        <v>8.6</v>
      </c>
      <c r="Y5791">
        <v>31.5</v>
      </c>
      <c r="Z5791">
        <v>9</v>
      </c>
      <c r="AA5791">
        <v>11.4</v>
      </c>
      <c r="AB5791">
        <v>9.5</v>
      </c>
      <c r="AC5791">
        <v>20.7</v>
      </c>
      <c r="AD5791">
        <v>44.4</v>
      </c>
    </row>
    <row r="5792" spans="1:30" x14ac:dyDescent="0.45">
      <c r="A5792" t="s">
        <v>370</v>
      </c>
      <c r="B5792">
        <v>42020</v>
      </c>
      <c r="C5792" t="s">
        <v>781</v>
      </c>
      <c r="E5792">
        <v>53</v>
      </c>
      <c r="F5792" t="s">
        <v>49</v>
      </c>
      <c r="H5792">
        <v>1</v>
      </c>
      <c r="I5792" t="s">
        <v>32</v>
      </c>
      <c r="J5792">
        <v>1</v>
      </c>
      <c r="K5792" t="s">
        <v>32</v>
      </c>
      <c r="L5792">
        <v>0</v>
      </c>
      <c r="M5792" t="s">
        <v>32</v>
      </c>
      <c r="N5792">
        <v>2012</v>
      </c>
      <c r="O5792">
        <v>2744</v>
      </c>
      <c r="P5792">
        <v>410339</v>
      </c>
      <c r="Q5792">
        <v>385</v>
      </c>
      <c r="R5792">
        <v>223238</v>
      </c>
      <c r="S5792">
        <v>1250</v>
      </c>
      <c r="T5792">
        <v>40174</v>
      </c>
      <c r="U5792">
        <v>2359</v>
      </c>
      <c r="V5792">
        <v>187101</v>
      </c>
      <c r="W5792">
        <v>9</v>
      </c>
      <c r="X5792">
        <v>21.1</v>
      </c>
      <c r="Y5792">
        <v>22.2</v>
      </c>
      <c r="Z5792">
        <v>27.9</v>
      </c>
      <c r="AA5792">
        <v>21.5</v>
      </c>
      <c r="AB5792">
        <v>24</v>
      </c>
      <c r="AC5792">
        <v>8.5</v>
      </c>
      <c r="AD5792">
        <v>22.3</v>
      </c>
    </row>
    <row r="5793" spans="1:30" x14ac:dyDescent="0.45">
      <c r="A5793" t="s">
        <v>370</v>
      </c>
      <c r="B5793">
        <v>42020</v>
      </c>
      <c r="C5793" t="s">
        <v>781</v>
      </c>
      <c r="E5793">
        <v>54</v>
      </c>
      <c r="F5793" t="s">
        <v>50</v>
      </c>
      <c r="H5793">
        <v>1</v>
      </c>
      <c r="I5793" t="s">
        <v>32</v>
      </c>
      <c r="J5793">
        <v>1</v>
      </c>
      <c r="K5793" t="s">
        <v>32</v>
      </c>
      <c r="L5793">
        <v>0</v>
      </c>
      <c r="M5793" t="s">
        <v>32</v>
      </c>
      <c r="N5793">
        <v>2012</v>
      </c>
      <c r="O5793">
        <v>4492</v>
      </c>
      <c r="P5793">
        <v>856545</v>
      </c>
      <c r="Q5793">
        <v>802</v>
      </c>
      <c r="U5793">
        <v>3690</v>
      </c>
      <c r="V5793">
        <v>126886</v>
      </c>
      <c r="W5793">
        <v>5.9</v>
      </c>
      <c r="X5793">
        <v>41.8</v>
      </c>
      <c r="Y5793">
        <v>15</v>
      </c>
      <c r="AC5793">
        <v>6.7</v>
      </c>
      <c r="AD5793">
        <v>15.1</v>
      </c>
    </row>
    <row r="5794" spans="1:30" x14ac:dyDescent="0.45">
      <c r="A5794" t="s">
        <v>370</v>
      </c>
      <c r="B5794">
        <v>42020</v>
      </c>
      <c r="C5794" t="s">
        <v>781</v>
      </c>
      <c r="E5794">
        <v>55</v>
      </c>
      <c r="F5794" t="s">
        <v>59</v>
      </c>
      <c r="H5794">
        <v>1</v>
      </c>
      <c r="I5794" t="s">
        <v>32</v>
      </c>
      <c r="J5794">
        <v>1</v>
      </c>
      <c r="K5794" t="s">
        <v>32</v>
      </c>
      <c r="L5794">
        <v>0</v>
      </c>
      <c r="M5794" t="s">
        <v>32</v>
      </c>
      <c r="N5794">
        <v>2012</v>
      </c>
      <c r="O5794">
        <v>27</v>
      </c>
      <c r="Q5794">
        <v>27</v>
      </c>
      <c r="U5794">
        <v>0</v>
      </c>
      <c r="W5794">
        <v>29.4</v>
      </c>
      <c r="Y5794">
        <v>30.6</v>
      </c>
      <c r="AC5794">
        <v>0</v>
      </c>
    </row>
    <row r="5795" spans="1:30" x14ac:dyDescent="0.45">
      <c r="A5795" t="s">
        <v>370</v>
      </c>
      <c r="B5795">
        <v>42020</v>
      </c>
      <c r="C5795" t="s">
        <v>781</v>
      </c>
      <c r="E5795">
        <v>56</v>
      </c>
      <c r="F5795" t="s">
        <v>51</v>
      </c>
      <c r="H5795">
        <v>1</v>
      </c>
      <c r="I5795" t="s">
        <v>32</v>
      </c>
      <c r="J5795">
        <v>1</v>
      </c>
      <c r="K5795" t="s">
        <v>32</v>
      </c>
      <c r="L5795">
        <v>0</v>
      </c>
      <c r="M5795" t="s">
        <v>32</v>
      </c>
      <c r="N5795">
        <v>2012</v>
      </c>
      <c r="O5795">
        <v>1927</v>
      </c>
      <c r="P5795">
        <v>368348</v>
      </c>
      <c r="Q5795">
        <v>350</v>
      </c>
      <c r="R5795">
        <v>337489</v>
      </c>
      <c r="S5795">
        <v>4843</v>
      </c>
      <c r="T5795">
        <v>127624</v>
      </c>
      <c r="U5795">
        <v>1577</v>
      </c>
      <c r="V5795">
        <v>30859</v>
      </c>
      <c r="W5795">
        <v>11.3</v>
      </c>
      <c r="X5795">
        <v>31.9</v>
      </c>
      <c r="Y5795">
        <v>37</v>
      </c>
      <c r="Z5795">
        <v>36.6</v>
      </c>
      <c r="AA5795">
        <v>43.8</v>
      </c>
      <c r="AB5795">
        <v>34.200000000000003</v>
      </c>
      <c r="AC5795">
        <v>14.3</v>
      </c>
      <c r="AD5795">
        <v>16.399999999999999</v>
      </c>
    </row>
    <row r="5796" spans="1:30" x14ac:dyDescent="0.45">
      <c r="A5796" t="s">
        <v>370</v>
      </c>
      <c r="B5796">
        <v>42020</v>
      </c>
      <c r="C5796" t="s">
        <v>781</v>
      </c>
      <c r="E5796">
        <v>61</v>
      </c>
      <c r="F5796" t="s">
        <v>52</v>
      </c>
      <c r="H5796">
        <v>1</v>
      </c>
      <c r="I5796" t="s">
        <v>32</v>
      </c>
      <c r="J5796">
        <v>1</v>
      </c>
      <c r="K5796" t="s">
        <v>32</v>
      </c>
      <c r="L5796">
        <v>0</v>
      </c>
      <c r="M5796" t="s">
        <v>32</v>
      </c>
      <c r="N5796">
        <v>2012</v>
      </c>
      <c r="O5796">
        <v>760</v>
      </c>
      <c r="P5796">
        <v>117434</v>
      </c>
      <c r="Q5796">
        <v>110</v>
      </c>
      <c r="R5796">
        <v>107863</v>
      </c>
      <c r="S5796">
        <v>3170</v>
      </c>
      <c r="T5796">
        <v>48799</v>
      </c>
      <c r="U5796">
        <v>650</v>
      </c>
      <c r="W5796">
        <v>13.4</v>
      </c>
      <c r="X5796">
        <v>13.2</v>
      </c>
      <c r="Y5796">
        <v>38.4</v>
      </c>
      <c r="Z5796">
        <v>15.7</v>
      </c>
      <c r="AA5796">
        <v>13.4</v>
      </c>
      <c r="AB5796">
        <v>16.5</v>
      </c>
      <c r="AC5796">
        <v>15.1</v>
      </c>
    </row>
    <row r="5797" spans="1:30" x14ac:dyDescent="0.45">
      <c r="A5797" t="s">
        <v>370</v>
      </c>
      <c r="B5797">
        <v>42020</v>
      </c>
      <c r="C5797" t="s">
        <v>781</v>
      </c>
      <c r="E5797">
        <v>62</v>
      </c>
      <c r="F5797" t="s">
        <v>53</v>
      </c>
      <c r="H5797">
        <v>1</v>
      </c>
      <c r="I5797" t="s">
        <v>32</v>
      </c>
      <c r="J5797">
        <v>1</v>
      </c>
      <c r="K5797" t="s">
        <v>32</v>
      </c>
      <c r="L5797">
        <v>0</v>
      </c>
      <c r="M5797" t="s">
        <v>32</v>
      </c>
      <c r="N5797">
        <v>2012</v>
      </c>
      <c r="O5797">
        <v>2369</v>
      </c>
      <c r="P5797">
        <v>1201933</v>
      </c>
      <c r="Q5797">
        <v>773</v>
      </c>
      <c r="R5797">
        <v>1109387</v>
      </c>
      <c r="S5797">
        <v>9832</v>
      </c>
      <c r="T5797">
        <v>417316</v>
      </c>
      <c r="U5797">
        <v>1596</v>
      </c>
      <c r="V5797">
        <v>92546</v>
      </c>
      <c r="W5797">
        <v>8.1</v>
      </c>
      <c r="X5797">
        <v>11</v>
      </c>
      <c r="Y5797">
        <v>16.3</v>
      </c>
      <c r="Z5797">
        <v>10.7</v>
      </c>
      <c r="AA5797">
        <v>7.7</v>
      </c>
      <c r="AB5797">
        <v>13.4</v>
      </c>
      <c r="AC5797">
        <v>8.1</v>
      </c>
      <c r="AD5797">
        <v>34.200000000000003</v>
      </c>
    </row>
    <row r="5798" spans="1:30" x14ac:dyDescent="0.45">
      <c r="A5798" t="s">
        <v>370</v>
      </c>
      <c r="B5798">
        <v>42020</v>
      </c>
      <c r="C5798" t="s">
        <v>781</v>
      </c>
      <c r="E5798">
        <v>71</v>
      </c>
      <c r="F5798" t="s">
        <v>54</v>
      </c>
      <c r="H5798">
        <v>1</v>
      </c>
      <c r="I5798" t="s">
        <v>32</v>
      </c>
      <c r="J5798">
        <v>1</v>
      </c>
      <c r="K5798" t="s">
        <v>32</v>
      </c>
      <c r="L5798">
        <v>0</v>
      </c>
      <c r="M5798" t="s">
        <v>32</v>
      </c>
      <c r="N5798">
        <v>2012</v>
      </c>
      <c r="O5798">
        <v>1289</v>
      </c>
      <c r="P5798">
        <v>92750</v>
      </c>
      <c r="Q5798">
        <v>126</v>
      </c>
      <c r="R5798">
        <v>62930</v>
      </c>
      <c r="S5798">
        <v>1412</v>
      </c>
      <c r="T5798">
        <v>21870</v>
      </c>
      <c r="U5798">
        <v>1163</v>
      </c>
      <c r="V5798">
        <v>29820</v>
      </c>
      <c r="W5798">
        <v>15.3</v>
      </c>
      <c r="X5798">
        <v>21.3</v>
      </c>
      <c r="Y5798">
        <v>34.6</v>
      </c>
      <c r="Z5798">
        <v>27.8</v>
      </c>
      <c r="AA5798">
        <v>29.7</v>
      </c>
      <c r="AB5798">
        <v>23.5</v>
      </c>
      <c r="AC5798">
        <v>16.600000000000001</v>
      </c>
      <c r="AD5798">
        <v>49.6</v>
      </c>
    </row>
    <row r="5799" spans="1:30" x14ac:dyDescent="0.45">
      <c r="A5799" t="s">
        <v>370</v>
      </c>
      <c r="B5799">
        <v>42020</v>
      </c>
      <c r="C5799" t="s">
        <v>781</v>
      </c>
      <c r="E5799">
        <v>72</v>
      </c>
      <c r="F5799" t="s">
        <v>55</v>
      </c>
      <c r="H5799">
        <v>1</v>
      </c>
      <c r="I5799" t="s">
        <v>32</v>
      </c>
      <c r="J5799">
        <v>1</v>
      </c>
      <c r="K5799" t="s">
        <v>32</v>
      </c>
      <c r="L5799">
        <v>0</v>
      </c>
      <c r="M5799" t="s">
        <v>32</v>
      </c>
      <c r="N5799">
        <v>2012</v>
      </c>
      <c r="O5799">
        <v>1301</v>
      </c>
      <c r="P5799">
        <v>1080232</v>
      </c>
      <c r="Q5799">
        <v>879</v>
      </c>
      <c r="R5799">
        <v>1034900</v>
      </c>
      <c r="S5799">
        <v>19408</v>
      </c>
      <c r="T5799">
        <v>296707</v>
      </c>
      <c r="U5799">
        <v>422</v>
      </c>
      <c r="V5799">
        <v>45331</v>
      </c>
      <c r="W5799">
        <v>13</v>
      </c>
      <c r="X5799">
        <v>20.2</v>
      </c>
      <c r="Y5799">
        <v>14.4</v>
      </c>
      <c r="Z5799">
        <v>21.7</v>
      </c>
      <c r="AA5799">
        <v>21.7</v>
      </c>
      <c r="AB5799">
        <v>21.3</v>
      </c>
      <c r="AC5799">
        <v>21.7</v>
      </c>
      <c r="AD5799">
        <v>39.700000000000003</v>
      </c>
    </row>
    <row r="5800" spans="1:30" x14ac:dyDescent="0.45">
      <c r="A5800" t="s">
        <v>370</v>
      </c>
      <c r="B5800">
        <v>42020</v>
      </c>
      <c r="C5800" t="s">
        <v>781</v>
      </c>
      <c r="E5800">
        <v>81</v>
      </c>
      <c r="F5800" t="s">
        <v>56</v>
      </c>
      <c r="G5800" t="s">
        <v>57</v>
      </c>
      <c r="H5800">
        <v>1</v>
      </c>
      <c r="I5800" t="s">
        <v>32</v>
      </c>
      <c r="J5800">
        <v>1</v>
      </c>
      <c r="K5800" t="s">
        <v>32</v>
      </c>
      <c r="L5800">
        <v>0</v>
      </c>
      <c r="M5800" t="s">
        <v>32</v>
      </c>
      <c r="N5800">
        <v>2012</v>
      </c>
      <c r="O5800">
        <v>3238</v>
      </c>
      <c r="P5800">
        <v>212095</v>
      </c>
      <c r="Q5800">
        <v>294</v>
      </c>
      <c r="R5800">
        <v>130436</v>
      </c>
      <c r="S5800">
        <v>1833</v>
      </c>
      <c r="T5800">
        <v>42735</v>
      </c>
      <c r="U5800">
        <v>2944</v>
      </c>
      <c r="V5800">
        <v>81659</v>
      </c>
      <c r="W5800">
        <v>7.7</v>
      </c>
      <c r="X5800">
        <v>20.6</v>
      </c>
      <c r="Y5800">
        <v>27.3</v>
      </c>
      <c r="Z5800">
        <v>36.4</v>
      </c>
      <c r="AA5800">
        <v>40.200000000000003</v>
      </c>
      <c r="AB5800">
        <v>43.4</v>
      </c>
      <c r="AC5800">
        <v>7.4</v>
      </c>
      <c r="AD5800">
        <v>7.2</v>
      </c>
    </row>
    <row r="5801" spans="1:30" x14ac:dyDescent="0.45">
      <c r="A5801" t="s">
        <v>371</v>
      </c>
      <c r="B5801">
        <v>42100</v>
      </c>
      <c r="C5801" t="s">
        <v>782</v>
      </c>
      <c r="E5801">
        <v>0</v>
      </c>
      <c r="F5801" t="s">
        <v>31</v>
      </c>
      <c r="H5801">
        <v>1</v>
      </c>
      <c r="I5801" t="s">
        <v>32</v>
      </c>
      <c r="J5801">
        <v>1</v>
      </c>
      <c r="K5801" t="s">
        <v>32</v>
      </c>
      <c r="L5801">
        <v>0</v>
      </c>
      <c r="M5801" t="s">
        <v>32</v>
      </c>
      <c r="N5801">
        <v>2012</v>
      </c>
      <c r="O5801">
        <v>29306</v>
      </c>
      <c r="P5801">
        <v>20107839</v>
      </c>
      <c r="Q5801">
        <v>5839</v>
      </c>
      <c r="R5801">
        <v>18824279</v>
      </c>
      <c r="S5801">
        <v>71084</v>
      </c>
      <c r="T5801">
        <v>2724330</v>
      </c>
      <c r="U5801">
        <v>23467</v>
      </c>
      <c r="V5801">
        <v>1283560</v>
      </c>
      <c r="W5801">
        <v>3.9</v>
      </c>
      <c r="X5801">
        <v>5.7</v>
      </c>
      <c r="Y5801">
        <v>5.2</v>
      </c>
      <c r="Z5801">
        <v>6.3</v>
      </c>
      <c r="AA5801">
        <v>10</v>
      </c>
      <c r="AB5801">
        <v>6.5</v>
      </c>
      <c r="AC5801">
        <v>4.5999999999999996</v>
      </c>
      <c r="AD5801">
        <v>12.2</v>
      </c>
    </row>
    <row r="5802" spans="1:30" x14ac:dyDescent="0.45">
      <c r="A5802" t="s">
        <v>371</v>
      </c>
      <c r="B5802">
        <v>42100</v>
      </c>
      <c r="C5802" t="s">
        <v>782</v>
      </c>
      <c r="E5802">
        <v>11</v>
      </c>
      <c r="F5802" t="s">
        <v>33</v>
      </c>
      <c r="G5802" t="s">
        <v>34</v>
      </c>
      <c r="H5802">
        <v>1</v>
      </c>
      <c r="I5802" t="s">
        <v>32</v>
      </c>
      <c r="J5802">
        <v>1</v>
      </c>
      <c r="K5802" t="s">
        <v>32</v>
      </c>
      <c r="L5802">
        <v>0</v>
      </c>
      <c r="M5802" t="s">
        <v>32</v>
      </c>
      <c r="N5802">
        <v>2012</v>
      </c>
      <c r="O5802">
        <v>142</v>
      </c>
      <c r="Q5802">
        <v>29</v>
      </c>
      <c r="U5802">
        <v>113</v>
      </c>
      <c r="W5802">
        <v>32.799999999999997</v>
      </c>
      <c r="Y5802">
        <v>36</v>
      </c>
      <c r="AC5802">
        <v>35</v>
      </c>
    </row>
    <row r="5803" spans="1:30" x14ac:dyDescent="0.45">
      <c r="A5803" t="s">
        <v>371</v>
      </c>
      <c r="B5803">
        <v>42100</v>
      </c>
      <c r="C5803" t="s">
        <v>782</v>
      </c>
      <c r="E5803">
        <v>23</v>
      </c>
      <c r="F5803" t="s">
        <v>37</v>
      </c>
      <c r="H5803">
        <v>1</v>
      </c>
      <c r="I5803" t="s">
        <v>32</v>
      </c>
      <c r="J5803">
        <v>1</v>
      </c>
      <c r="K5803" t="s">
        <v>32</v>
      </c>
      <c r="L5803">
        <v>0</v>
      </c>
      <c r="M5803" t="s">
        <v>32</v>
      </c>
      <c r="N5803">
        <v>2012</v>
      </c>
      <c r="O5803">
        <v>3257</v>
      </c>
      <c r="P5803">
        <v>650234</v>
      </c>
      <c r="Q5803">
        <v>607</v>
      </c>
      <c r="R5803">
        <v>401479</v>
      </c>
      <c r="S5803">
        <v>1457</v>
      </c>
      <c r="T5803">
        <v>62527</v>
      </c>
      <c r="U5803">
        <v>2649</v>
      </c>
      <c r="V5803">
        <v>248755</v>
      </c>
      <c r="W5803">
        <v>10.1</v>
      </c>
      <c r="X5803">
        <v>17.7</v>
      </c>
      <c r="Y5803">
        <v>22.8</v>
      </c>
      <c r="Z5803">
        <v>25.7</v>
      </c>
      <c r="AA5803">
        <v>24.5</v>
      </c>
      <c r="AB5803">
        <v>28.9</v>
      </c>
      <c r="AC5803">
        <v>12.6</v>
      </c>
      <c r="AD5803">
        <v>32</v>
      </c>
    </row>
    <row r="5804" spans="1:30" x14ac:dyDescent="0.45">
      <c r="A5804" t="s">
        <v>371</v>
      </c>
      <c r="B5804">
        <v>42100</v>
      </c>
      <c r="C5804" t="s">
        <v>782</v>
      </c>
      <c r="E5804" t="s">
        <v>38</v>
      </c>
      <c r="F5804" t="s">
        <v>39</v>
      </c>
      <c r="H5804">
        <v>1</v>
      </c>
      <c r="I5804" t="s">
        <v>32</v>
      </c>
      <c r="J5804">
        <v>1</v>
      </c>
      <c r="K5804" t="s">
        <v>32</v>
      </c>
      <c r="L5804">
        <v>0</v>
      </c>
      <c r="M5804" t="s">
        <v>32</v>
      </c>
      <c r="N5804">
        <v>2012</v>
      </c>
      <c r="O5804">
        <v>807</v>
      </c>
      <c r="Q5804">
        <v>374</v>
      </c>
      <c r="U5804">
        <v>434</v>
      </c>
      <c r="W5804">
        <v>14.5</v>
      </c>
      <c r="Y5804">
        <v>26.3</v>
      </c>
      <c r="AC5804">
        <v>17.399999999999999</v>
      </c>
    </row>
    <row r="5805" spans="1:30" x14ac:dyDescent="0.45">
      <c r="A5805" t="s">
        <v>371</v>
      </c>
      <c r="B5805">
        <v>42100</v>
      </c>
      <c r="C5805" t="s">
        <v>782</v>
      </c>
      <c r="E5805">
        <v>42</v>
      </c>
      <c r="F5805" t="s">
        <v>40</v>
      </c>
      <c r="H5805">
        <v>1</v>
      </c>
      <c r="I5805" t="s">
        <v>32</v>
      </c>
      <c r="J5805">
        <v>1</v>
      </c>
      <c r="K5805" t="s">
        <v>32</v>
      </c>
      <c r="L5805">
        <v>0</v>
      </c>
      <c r="M5805" t="s">
        <v>32</v>
      </c>
      <c r="N5805">
        <v>2012</v>
      </c>
      <c r="O5805">
        <v>744</v>
      </c>
      <c r="P5805">
        <v>7056981</v>
      </c>
      <c r="Q5805">
        <v>361</v>
      </c>
      <c r="R5805">
        <v>6957875</v>
      </c>
      <c r="S5805">
        <v>5595</v>
      </c>
      <c r="T5805">
        <v>304589</v>
      </c>
      <c r="U5805">
        <v>383</v>
      </c>
      <c r="W5805">
        <v>16.600000000000001</v>
      </c>
      <c r="X5805">
        <v>10.199999999999999</v>
      </c>
      <c r="Y5805">
        <v>26.2</v>
      </c>
      <c r="Z5805">
        <v>10.7</v>
      </c>
      <c r="AA5805">
        <v>18.100000000000001</v>
      </c>
      <c r="AB5805">
        <v>16.100000000000001</v>
      </c>
      <c r="AC5805">
        <v>23</v>
      </c>
    </row>
    <row r="5806" spans="1:30" x14ac:dyDescent="0.45">
      <c r="A5806" t="s">
        <v>371</v>
      </c>
      <c r="B5806">
        <v>42100</v>
      </c>
      <c r="C5806" t="s">
        <v>782</v>
      </c>
      <c r="E5806" t="s">
        <v>41</v>
      </c>
      <c r="F5806" t="s">
        <v>42</v>
      </c>
      <c r="H5806">
        <v>1</v>
      </c>
      <c r="I5806" t="s">
        <v>32</v>
      </c>
      <c r="J5806">
        <v>1</v>
      </c>
      <c r="K5806" t="s">
        <v>32</v>
      </c>
      <c r="L5806">
        <v>0</v>
      </c>
      <c r="M5806" t="s">
        <v>32</v>
      </c>
      <c r="N5806">
        <v>2012</v>
      </c>
      <c r="O5806">
        <v>2636</v>
      </c>
      <c r="P5806">
        <v>4374519</v>
      </c>
      <c r="Q5806">
        <v>834</v>
      </c>
      <c r="R5806">
        <v>4258161</v>
      </c>
      <c r="S5806">
        <v>11172</v>
      </c>
      <c r="T5806">
        <v>302578</v>
      </c>
      <c r="U5806">
        <v>1802</v>
      </c>
      <c r="V5806">
        <v>116358</v>
      </c>
      <c r="W5806">
        <v>13.8</v>
      </c>
      <c r="X5806">
        <v>9.6</v>
      </c>
      <c r="Y5806">
        <v>17.3</v>
      </c>
      <c r="Z5806">
        <v>10.3</v>
      </c>
      <c r="AA5806">
        <v>13.6</v>
      </c>
      <c r="AB5806">
        <v>14.7</v>
      </c>
      <c r="AC5806">
        <v>15.6</v>
      </c>
      <c r="AD5806">
        <v>19.5</v>
      </c>
    </row>
    <row r="5807" spans="1:30" x14ac:dyDescent="0.45">
      <c r="A5807" t="s">
        <v>371</v>
      </c>
      <c r="B5807">
        <v>42100</v>
      </c>
      <c r="C5807" t="s">
        <v>782</v>
      </c>
      <c r="E5807" t="s">
        <v>43</v>
      </c>
      <c r="F5807" t="s">
        <v>44</v>
      </c>
      <c r="G5807" t="s">
        <v>45</v>
      </c>
      <c r="H5807">
        <v>1</v>
      </c>
      <c r="I5807" t="s">
        <v>32</v>
      </c>
      <c r="J5807">
        <v>1</v>
      </c>
      <c r="K5807" t="s">
        <v>32</v>
      </c>
      <c r="L5807">
        <v>0</v>
      </c>
      <c r="M5807" t="s">
        <v>32</v>
      </c>
      <c r="N5807">
        <v>2012</v>
      </c>
      <c r="O5807">
        <v>450</v>
      </c>
      <c r="Q5807">
        <v>127</v>
      </c>
      <c r="U5807">
        <v>323</v>
      </c>
      <c r="W5807">
        <v>23.5</v>
      </c>
      <c r="Y5807">
        <v>35.200000000000003</v>
      </c>
      <c r="AC5807">
        <v>29.9</v>
      </c>
    </row>
    <row r="5808" spans="1:30" x14ac:dyDescent="0.45">
      <c r="A5808" t="s">
        <v>371</v>
      </c>
      <c r="B5808">
        <v>42100</v>
      </c>
      <c r="C5808" t="s">
        <v>782</v>
      </c>
      <c r="E5808">
        <v>51</v>
      </c>
      <c r="F5808" t="s">
        <v>46</v>
      </c>
      <c r="H5808">
        <v>1</v>
      </c>
      <c r="I5808" t="s">
        <v>32</v>
      </c>
      <c r="J5808">
        <v>1</v>
      </c>
      <c r="K5808" t="s">
        <v>32</v>
      </c>
      <c r="L5808">
        <v>0</v>
      </c>
      <c r="M5808" t="s">
        <v>32</v>
      </c>
      <c r="N5808">
        <v>2012</v>
      </c>
      <c r="O5808">
        <v>459</v>
      </c>
      <c r="P5808">
        <v>270733</v>
      </c>
      <c r="Q5808">
        <v>119</v>
      </c>
      <c r="R5808">
        <v>253662</v>
      </c>
      <c r="S5808">
        <v>977</v>
      </c>
      <c r="T5808">
        <v>56545</v>
      </c>
      <c r="U5808">
        <v>340</v>
      </c>
      <c r="W5808">
        <v>30.1</v>
      </c>
      <c r="X5808">
        <v>9</v>
      </c>
      <c r="Y5808">
        <v>43.9</v>
      </c>
      <c r="Z5808">
        <v>8</v>
      </c>
      <c r="AA5808">
        <v>11.7</v>
      </c>
      <c r="AB5808">
        <v>13.3</v>
      </c>
      <c r="AC5808">
        <v>27.2</v>
      </c>
    </row>
    <row r="5809" spans="1:30" x14ac:dyDescent="0.45">
      <c r="A5809" t="s">
        <v>371</v>
      </c>
      <c r="B5809">
        <v>42100</v>
      </c>
      <c r="C5809" t="s">
        <v>782</v>
      </c>
      <c r="E5809">
        <v>52</v>
      </c>
      <c r="F5809" t="s">
        <v>47</v>
      </c>
      <c r="G5809" t="s">
        <v>48</v>
      </c>
      <c r="H5809">
        <v>1</v>
      </c>
      <c r="I5809" t="s">
        <v>32</v>
      </c>
      <c r="J5809">
        <v>1</v>
      </c>
      <c r="K5809" t="s">
        <v>32</v>
      </c>
      <c r="L5809">
        <v>0</v>
      </c>
      <c r="M5809" t="s">
        <v>32</v>
      </c>
      <c r="N5809">
        <v>2012</v>
      </c>
      <c r="O5809">
        <v>835</v>
      </c>
      <c r="P5809">
        <v>991892</v>
      </c>
      <c r="Q5809">
        <v>238</v>
      </c>
      <c r="R5809">
        <v>971195</v>
      </c>
      <c r="S5809">
        <v>2141</v>
      </c>
      <c r="T5809">
        <v>153025</v>
      </c>
      <c r="U5809">
        <v>596</v>
      </c>
      <c r="V5809">
        <v>20698</v>
      </c>
      <c r="W5809">
        <v>13.3</v>
      </c>
      <c r="X5809">
        <v>10.5</v>
      </c>
      <c r="Y5809">
        <v>30.2</v>
      </c>
      <c r="Z5809">
        <v>11.4</v>
      </c>
      <c r="AA5809">
        <v>17.2</v>
      </c>
      <c r="AB5809">
        <v>23</v>
      </c>
      <c r="AC5809">
        <v>18.5</v>
      </c>
      <c r="AD5809">
        <v>25.6</v>
      </c>
    </row>
    <row r="5810" spans="1:30" x14ac:dyDescent="0.45">
      <c r="A5810" t="s">
        <v>371</v>
      </c>
      <c r="B5810">
        <v>42100</v>
      </c>
      <c r="C5810" t="s">
        <v>782</v>
      </c>
      <c r="E5810">
        <v>53</v>
      </c>
      <c r="F5810" t="s">
        <v>49</v>
      </c>
      <c r="H5810">
        <v>1</v>
      </c>
      <c r="I5810" t="s">
        <v>32</v>
      </c>
      <c r="J5810">
        <v>1</v>
      </c>
      <c r="K5810" t="s">
        <v>32</v>
      </c>
      <c r="L5810">
        <v>0</v>
      </c>
      <c r="M5810" t="s">
        <v>32</v>
      </c>
      <c r="N5810">
        <v>2012</v>
      </c>
      <c r="O5810">
        <v>2581</v>
      </c>
      <c r="P5810">
        <v>368389</v>
      </c>
      <c r="Q5810">
        <v>256</v>
      </c>
      <c r="R5810">
        <v>138536</v>
      </c>
      <c r="S5810">
        <v>1102</v>
      </c>
      <c r="T5810">
        <v>38414</v>
      </c>
      <c r="U5810">
        <v>2325</v>
      </c>
      <c r="V5810">
        <v>229854</v>
      </c>
      <c r="W5810">
        <v>6.5</v>
      </c>
      <c r="X5810">
        <v>16.600000000000001</v>
      </c>
      <c r="Y5810">
        <v>40.9</v>
      </c>
      <c r="Z5810">
        <v>29.1</v>
      </c>
      <c r="AA5810">
        <v>45.2</v>
      </c>
      <c r="AB5810">
        <v>48.1</v>
      </c>
      <c r="AC5810">
        <v>7.6</v>
      </c>
      <c r="AD5810">
        <v>20.6</v>
      </c>
    </row>
    <row r="5811" spans="1:30" x14ac:dyDescent="0.45">
      <c r="A5811" t="s">
        <v>371</v>
      </c>
      <c r="B5811">
        <v>42100</v>
      </c>
      <c r="C5811" t="s">
        <v>782</v>
      </c>
      <c r="E5811">
        <v>54</v>
      </c>
      <c r="F5811" t="s">
        <v>50</v>
      </c>
      <c r="H5811">
        <v>1</v>
      </c>
      <c r="I5811" t="s">
        <v>32</v>
      </c>
      <c r="J5811">
        <v>1</v>
      </c>
      <c r="K5811" t="s">
        <v>32</v>
      </c>
      <c r="L5811">
        <v>0</v>
      </c>
      <c r="M5811" t="s">
        <v>32</v>
      </c>
      <c r="N5811">
        <v>2012</v>
      </c>
      <c r="O5811">
        <v>5827</v>
      </c>
      <c r="P5811">
        <v>777042</v>
      </c>
      <c r="Q5811">
        <v>864</v>
      </c>
      <c r="R5811">
        <v>566684</v>
      </c>
      <c r="S5811">
        <v>3954</v>
      </c>
      <c r="T5811">
        <v>191639</v>
      </c>
      <c r="U5811">
        <v>4963</v>
      </c>
      <c r="V5811">
        <v>210358</v>
      </c>
      <c r="W5811">
        <v>5.9</v>
      </c>
      <c r="X5811">
        <v>14.5</v>
      </c>
      <c r="Y5811">
        <v>24.7</v>
      </c>
      <c r="Z5811">
        <v>21.9</v>
      </c>
      <c r="AA5811">
        <v>32.799999999999997</v>
      </c>
      <c r="AB5811">
        <v>21.9</v>
      </c>
      <c r="AC5811">
        <v>4.8</v>
      </c>
      <c r="AD5811">
        <v>12.5</v>
      </c>
    </row>
    <row r="5812" spans="1:30" x14ac:dyDescent="0.45">
      <c r="A5812" t="s">
        <v>371</v>
      </c>
      <c r="B5812">
        <v>42100</v>
      </c>
      <c r="C5812" t="s">
        <v>782</v>
      </c>
      <c r="E5812">
        <v>55</v>
      </c>
      <c r="F5812" t="s">
        <v>59</v>
      </c>
      <c r="H5812">
        <v>1</v>
      </c>
      <c r="I5812" t="s">
        <v>32</v>
      </c>
      <c r="J5812">
        <v>1</v>
      </c>
      <c r="K5812" t="s">
        <v>32</v>
      </c>
      <c r="L5812">
        <v>0</v>
      </c>
      <c r="M5812" t="s">
        <v>32</v>
      </c>
      <c r="N5812">
        <v>2012</v>
      </c>
      <c r="O5812">
        <v>42</v>
      </c>
      <c r="P5812">
        <v>178385</v>
      </c>
      <c r="Q5812">
        <v>42</v>
      </c>
      <c r="R5812">
        <v>178385</v>
      </c>
      <c r="S5812">
        <v>3532</v>
      </c>
      <c r="T5812">
        <v>234543</v>
      </c>
      <c r="U5812">
        <v>0</v>
      </c>
      <c r="V5812">
        <v>0</v>
      </c>
      <c r="W5812">
        <v>57.8</v>
      </c>
      <c r="X5812">
        <v>16.8</v>
      </c>
      <c r="Y5812">
        <v>60.1</v>
      </c>
      <c r="Z5812">
        <v>17.5</v>
      </c>
      <c r="AA5812">
        <v>54</v>
      </c>
      <c r="AB5812">
        <v>9.6</v>
      </c>
      <c r="AC5812">
        <v>0</v>
      </c>
      <c r="AD5812">
        <v>0</v>
      </c>
    </row>
    <row r="5813" spans="1:30" x14ac:dyDescent="0.45">
      <c r="A5813" t="s">
        <v>371</v>
      </c>
      <c r="B5813">
        <v>42100</v>
      </c>
      <c r="C5813" t="s">
        <v>782</v>
      </c>
      <c r="E5813">
        <v>56</v>
      </c>
      <c r="F5813" t="s">
        <v>51</v>
      </c>
      <c r="H5813">
        <v>1</v>
      </c>
      <c r="I5813" t="s">
        <v>32</v>
      </c>
      <c r="J5813">
        <v>1</v>
      </c>
      <c r="K5813" t="s">
        <v>32</v>
      </c>
      <c r="L5813">
        <v>0</v>
      </c>
      <c r="M5813" t="s">
        <v>32</v>
      </c>
      <c r="N5813">
        <v>2012</v>
      </c>
      <c r="O5813">
        <v>2025</v>
      </c>
      <c r="P5813">
        <v>322834</v>
      </c>
      <c r="Q5813">
        <v>293</v>
      </c>
      <c r="R5813">
        <v>284263</v>
      </c>
      <c r="S5813">
        <v>3729</v>
      </c>
      <c r="T5813">
        <v>119026</v>
      </c>
      <c r="U5813">
        <v>1732</v>
      </c>
      <c r="V5813">
        <v>38571</v>
      </c>
      <c r="W5813">
        <v>7</v>
      </c>
      <c r="X5813">
        <v>19.100000000000001</v>
      </c>
      <c r="Y5813">
        <v>34.4</v>
      </c>
      <c r="Z5813">
        <v>22.6</v>
      </c>
      <c r="AA5813">
        <v>37.1</v>
      </c>
      <c r="AB5813">
        <v>42.5</v>
      </c>
      <c r="AC5813">
        <v>9.3000000000000007</v>
      </c>
      <c r="AD5813">
        <v>15.5</v>
      </c>
    </row>
    <row r="5814" spans="1:30" x14ac:dyDescent="0.45">
      <c r="A5814" t="s">
        <v>371</v>
      </c>
      <c r="B5814">
        <v>42100</v>
      </c>
      <c r="C5814" t="s">
        <v>782</v>
      </c>
      <c r="E5814">
        <v>61</v>
      </c>
      <c r="F5814" t="s">
        <v>52</v>
      </c>
      <c r="H5814">
        <v>1</v>
      </c>
      <c r="I5814" t="s">
        <v>32</v>
      </c>
      <c r="J5814">
        <v>1</v>
      </c>
      <c r="K5814" t="s">
        <v>32</v>
      </c>
      <c r="L5814">
        <v>0</v>
      </c>
      <c r="M5814" t="s">
        <v>32</v>
      </c>
      <c r="N5814">
        <v>2012</v>
      </c>
      <c r="O5814">
        <v>928</v>
      </c>
      <c r="P5814">
        <v>114016</v>
      </c>
      <c r="Q5814">
        <v>123</v>
      </c>
      <c r="R5814">
        <v>104087</v>
      </c>
      <c r="S5814">
        <v>1780</v>
      </c>
      <c r="T5814">
        <v>41701</v>
      </c>
      <c r="U5814">
        <v>805</v>
      </c>
      <c r="V5814">
        <v>9928</v>
      </c>
      <c r="W5814">
        <v>18.8</v>
      </c>
      <c r="X5814">
        <v>11.3</v>
      </c>
      <c r="Y5814">
        <v>26.3</v>
      </c>
      <c r="Z5814">
        <v>13.1</v>
      </c>
      <c r="AA5814">
        <v>13.6</v>
      </c>
      <c r="AB5814">
        <v>10.6</v>
      </c>
      <c r="AC5814">
        <v>20.9</v>
      </c>
      <c r="AD5814">
        <v>17.8</v>
      </c>
    </row>
    <row r="5815" spans="1:30" x14ac:dyDescent="0.45">
      <c r="A5815" t="s">
        <v>371</v>
      </c>
      <c r="B5815">
        <v>42100</v>
      </c>
      <c r="C5815" t="s">
        <v>782</v>
      </c>
      <c r="E5815">
        <v>62</v>
      </c>
      <c r="F5815" t="s">
        <v>53</v>
      </c>
      <c r="H5815">
        <v>1</v>
      </c>
      <c r="I5815" t="s">
        <v>32</v>
      </c>
      <c r="J5815">
        <v>1</v>
      </c>
      <c r="K5815" t="s">
        <v>32</v>
      </c>
      <c r="L5815">
        <v>0</v>
      </c>
      <c r="M5815" t="s">
        <v>32</v>
      </c>
      <c r="N5815">
        <v>2012</v>
      </c>
      <c r="O5815">
        <v>3181</v>
      </c>
      <c r="P5815">
        <v>1590627</v>
      </c>
      <c r="Q5815">
        <v>671</v>
      </c>
      <c r="R5815">
        <v>1480399</v>
      </c>
      <c r="S5815">
        <v>10753</v>
      </c>
      <c r="T5815">
        <v>544909</v>
      </c>
      <c r="U5815">
        <v>2510</v>
      </c>
      <c r="V5815">
        <v>110228</v>
      </c>
      <c r="W5815">
        <v>8</v>
      </c>
      <c r="X5815">
        <v>7.6</v>
      </c>
      <c r="Y5815">
        <v>13.1</v>
      </c>
      <c r="Z5815">
        <v>7.9</v>
      </c>
      <c r="AA5815">
        <v>9</v>
      </c>
      <c r="AB5815">
        <v>9.8000000000000007</v>
      </c>
      <c r="AC5815">
        <v>8.4</v>
      </c>
      <c r="AD5815">
        <v>17.7</v>
      </c>
    </row>
    <row r="5816" spans="1:30" x14ac:dyDescent="0.45">
      <c r="A5816" t="s">
        <v>371</v>
      </c>
      <c r="B5816">
        <v>42100</v>
      </c>
      <c r="C5816" t="s">
        <v>782</v>
      </c>
      <c r="E5816">
        <v>71</v>
      </c>
      <c r="F5816" t="s">
        <v>54</v>
      </c>
      <c r="H5816">
        <v>1</v>
      </c>
      <c r="I5816" t="s">
        <v>32</v>
      </c>
      <c r="J5816">
        <v>1</v>
      </c>
      <c r="K5816" t="s">
        <v>32</v>
      </c>
      <c r="L5816">
        <v>0</v>
      </c>
      <c r="M5816" t="s">
        <v>32</v>
      </c>
      <c r="N5816">
        <v>2012</v>
      </c>
      <c r="O5816">
        <v>1973</v>
      </c>
      <c r="P5816">
        <v>186345</v>
      </c>
      <c r="Q5816">
        <v>98</v>
      </c>
      <c r="R5816">
        <v>144566</v>
      </c>
      <c r="S5816">
        <v>2382</v>
      </c>
      <c r="T5816">
        <v>45588</v>
      </c>
      <c r="U5816">
        <v>1875</v>
      </c>
      <c r="V5816">
        <v>41779</v>
      </c>
      <c r="W5816">
        <v>12.1</v>
      </c>
      <c r="X5816">
        <v>5.4</v>
      </c>
      <c r="Y5816">
        <v>35.9</v>
      </c>
      <c r="Z5816">
        <v>6.8</v>
      </c>
      <c r="AA5816">
        <v>6.2</v>
      </c>
      <c r="AB5816">
        <v>6.4</v>
      </c>
      <c r="AC5816">
        <v>12.3</v>
      </c>
      <c r="AD5816">
        <v>18.100000000000001</v>
      </c>
    </row>
    <row r="5817" spans="1:30" x14ac:dyDescent="0.45">
      <c r="A5817" t="s">
        <v>371</v>
      </c>
      <c r="B5817">
        <v>42100</v>
      </c>
      <c r="C5817" t="s">
        <v>782</v>
      </c>
      <c r="E5817">
        <v>72</v>
      </c>
      <c r="F5817" t="s">
        <v>55</v>
      </c>
      <c r="H5817">
        <v>1</v>
      </c>
      <c r="I5817" t="s">
        <v>32</v>
      </c>
      <c r="J5817">
        <v>1</v>
      </c>
      <c r="K5817" t="s">
        <v>32</v>
      </c>
      <c r="L5817">
        <v>0</v>
      </c>
      <c r="M5817" t="s">
        <v>32</v>
      </c>
      <c r="N5817">
        <v>2012</v>
      </c>
      <c r="O5817">
        <v>814</v>
      </c>
      <c r="P5817">
        <v>594915</v>
      </c>
      <c r="Q5817">
        <v>616</v>
      </c>
      <c r="R5817">
        <v>583188</v>
      </c>
      <c r="S5817">
        <v>10794</v>
      </c>
      <c r="T5817">
        <v>173494</v>
      </c>
      <c r="U5817">
        <v>198</v>
      </c>
      <c r="V5817">
        <v>11728</v>
      </c>
      <c r="W5817">
        <v>18.100000000000001</v>
      </c>
      <c r="X5817">
        <v>27.9</v>
      </c>
      <c r="Y5817">
        <v>24.2</v>
      </c>
      <c r="Z5817">
        <v>29.6</v>
      </c>
      <c r="AA5817">
        <v>32.1</v>
      </c>
      <c r="AB5817">
        <v>30.1</v>
      </c>
      <c r="AC5817">
        <v>18.899999999999999</v>
      </c>
      <c r="AD5817">
        <v>15.6</v>
      </c>
    </row>
    <row r="5818" spans="1:30" x14ac:dyDescent="0.45">
      <c r="A5818" t="s">
        <v>371</v>
      </c>
      <c r="B5818">
        <v>42100</v>
      </c>
      <c r="C5818" t="s">
        <v>782</v>
      </c>
      <c r="E5818">
        <v>81</v>
      </c>
      <c r="F5818" t="s">
        <v>56</v>
      </c>
      <c r="G5818" t="s">
        <v>57</v>
      </c>
      <c r="H5818">
        <v>1</v>
      </c>
      <c r="I5818" t="s">
        <v>32</v>
      </c>
      <c r="J5818">
        <v>1</v>
      </c>
      <c r="K5818" t="s">
        <v>32</v>
      </c>
      <c r="L5818">
        <v>0</v>
      </c>
      <c r="M5818" t="s">
        <v>32</v>
      </c>
      <c r="N5818">
        <v>2012</v>
      </c>
      <c r="O5818">
        <v>2659</v>
      </c>
      <c r="P5818">
        <v>195095</v>
      </c>
      <c r="Q5818">
        <v>246</v>
      </c>
      <c r="R5818">
        <v>119827</v>
      </c>
      <c r="S5818">
        <v>1448</v>
      </c>
      <c r="T5818">
        <v>38042</v>
      </c>
      <c r="U5818">
        <v>2413</v>
      </c>
      <c r="V5818">
        <v>75269</v>
      </c>
      <c r="W5818">
        <v>11.7</v>
      </c>
      <c r="X5818">
        <v>18.899999999999999</v>
      </c>
      <c r="Y5818">
        <v>26.7</v>
      </c>
      <c r="Z5818">
        <v>30.1</v>
      </c>
      <c r="AA5818">
        <v>35.4</v>
      </c>
      <c r="AB5818">
        <v>34</v>
      </c>
      <c r="AC5818">
        <v>10.3</v>
      </c>
      <c r="AD5818">
        <v>11.7</v>
      </c>
    </row>
    <row r="5819" spans="1:30" x14ac:dyDescent="0.45">
      <c r="A5819" t="s">
        <v>372</v>
      </c>
      <c r="B5819">
        <v>42140</v>
      </c>
      <c r="C5819" t="s">
        <v>783</v>
      </c>
      <c r="E5819">
        <v>0</v>
      </c>
      <c r="F5819" t="s">
        <v>31</v>
      </c>
      <c r="H5819">
        <v>1</v>
      </c>
      <c r="I5819" t="s">
        <v>32</v>
      </c>
      <c r="J5819">
        <v>1</v>
      </c>
      <c r="K5819" t="s">
        <v>32</v>
      </c>
      <c r="L5819">
        <v>0</v>
      </c>
      <c r="M5819" t="s">
        <v>32</v>
      </c>
      <c r="N5819">
        <v>2012</v>
      </c>
      <c r="O5819">
        <v>18958</v>
      </c>
      <c r="P5819">
        <v>8329147</v>
      </c>
      <c r="Q5819">
        <v>4070</v>
      </c>
      <c r="R5819">
        <v>7626132</v>
      </c>
      <c r="S5819">
        <v>42330</v>
      </c>
      <c r="T5819">
        <v>1585011</v>
      </c>
      <c r="U5819">
        <v>14887</v>
      </c>
      <c r="V5819">
        <v>703016</v>
      </c>
      <c r="W5819">
        <v>3</v>
      </c>
      <c r="X5819">
        <v>1.8</v>
      </c>
      <c r="Y5819">
        <v>3.9</v>
      </c>
      <c r="Z5819">
        <v>1.8</v>
      </c>
      <c r="AA5819">
        <v>4</v>
      </c>
      <c r="AB5819">
        <v>3.1</v>
      </c>
      <c r="AC5819">
        <v>3.8</v>
      </c>
      <c r="AD5819">
        <v>5.7</v>
      </c>
    </row>
    <row r="5820" spans="1:30" x14ac:dyDescent="0.45">
      <c r="A5820" t="s">
        <v>372</v>
      </c>
      <c r="B5820">
        <v>42140</v>
      </c>
      <c r="C5820" t="s">
        <v>783</v>
      </c>
      <c r="E5820">
        <v>11</v>
      </c>
      <c r="F5820" t="s">
        <v>33</v>
      </c>
      <c r="G5820" t="s">
        <v>34</v>
      </c>
      <c r="H5820">
        <v>1</v>
      </c>
      <c r="I5820" t="s">
        <v>32</v>
      </c>
      <c r="J5820">
        <v>1</v>
      </c>
      <c r="K5820" t="s">
        <v>32</v>
      </c>
      <c r="L5820">
        <v>0</v>
      </c>
      <c r="M5820" t="s">
        <v>32</v>
      </c>
      <c r="N5820">
        <v>2012</v>
      </c>
      <c r="O5820">
        <v>89</v>
      </c>
      <c r="P5820">
        <v>3343</v>
      </c>
      <c r="Q5820">
        <v>17</v>
      </c>
      <c r="U5820">
        <v>72</v>
      </c>
      <c r="V5820">
        <v>1914</v>
      </c>
      <c r="W5820">
        <v>29.5</v>
      </c>
      <c r="X5820">
        <v>23</v>
      </c>
      <c r="Y5820">
        <v>67</v>
      </c>
      <c r="AC5820">
        <v>26.4</v>
      </c>
      <c r="AD5820">
        <v>14.5</v>
      </c>
    </row>
    <row r="5821" spans="1:30" x14ac:dyDescent="0.45">
      <c r="A5821" t="s">
        <v>372</v>
      </c>
      <c r="B5821">
        <v>42140</v>
      </c>
      <c r="C5821" t="s">
        <v>783</v>
      </c>
      <c r="E5821">
        <v>23</v>
      </c>
      <c r="F5821" t="s">
        <v>37</v>
      </c>
      <c r="H5821">
        <v>1</v>
      </c>
      <c r="I5821" t="s">
        <v>32</v>
      </c>
      <c r="J5821">
        <v>1</v>
      </c>
      <c r="K5821" t="s">
        <v>32</v>
      </c>
      <c r="L5821">
        <v>0</v>
      </c>
      <c r="M5821" t="s">
        <v>32</v>
      </c>
      <c r="N5821">
        <v>2012</v>
      </c>
      <c r="O5821">
        <v>1601</v>
      </c>
      <c r="P5821">
        <v>382072</v>
      </c>
      <c r="Q5821">
        <v>511</v>
      </c>
      <c r="R5821">
        <v>325672</v>
      </c>
      <c r="S5821">
        <v>1984</v>
      </c>
      <c r="T5821">
        <v>67589</v>
      </c>
      <c r="U5821">
        <v>1090</v>
      </c>
      <c r="V5821">
        <v>56400</v>
      </c>
      <c r="W5821">
        <v>9.1999999999999993</v>
      </c>
      <c r="X5821">
        <v>13.5</v>
      </c>
      <c r="Y5821">
        <v>16.5</v>
      </c>
      <c r="Z5821">
        <v>16.100000000000001</v>
      </c>
      <c r="AA5821">
        <v>22.2</v>
      </c>
      <c r="AB5821">
        <v>21.7</v>
      </c>
      <c r="AC5821">
        <v>14.2</v>
      </c>
      <c r="AD5821">
        <v>31.9</v>
      </c>
    </row>
    <row r="5822" spans="1:30" x14ac:dyDescent="0.45">
      <c r="A5822" t="s">
        <v>372</v>
      </c>
      <c r="B5822">
        <v>42140</v>
      </c>
      <c r="C5822" t="s">
        <v>783</v>
      </c>
      <c r="E5822" t="s">
        <v>38</v>
      </c>
      <c r="F5822" t="s">
        <v>39</v>
      </c>
      <c r="H5822">
        <v>1</v>
      </c>
      <c r="I5822" t="s">
        <v>32</v>
      </c>
      <c r="J5822">
        <v>1</v>
      </c>
      <c r="K5822" t="s">
        <v>32</v>
      </c>
      <c r="L5822">
        <v>0</v>
      </c>
      <c r="M5822" t="s">
        <v>32</v>
      </c>
      <c r="N5822">
        <v>2012</v>
      </c>
      <c r="O5822">
        <v>481</v>
      </c>
      <c r="P5822">
        <v>129500</v>
      </c>
      <c r="Q5822">
        <v>110</v>
      </c>
      <c r="R5822">
        <v>112779</v>
      </c>
      <c r="S5822">
        <v>635</v>
      </c>
      <c r="T5822">
        <v>26165</v>
      </c>
      <c r="U5822">
        <v>372</v>
      </c>
      <c r="V5822">
        <v>16721</v>
      </c>
      <c r="W5822">
        <v>10.1</v>
      </c>
      <c r="X5822">
        <v>9</v>
      </c>
      <c r="Y5822">
        <v>9.4</v>
      </c>
      <c r="Z5822">
        <v>10.199999999999999</v>
      </c>
      <c r="AA5822">
        <v>16</v>
      </c>
      <c r="AB5822">
        <v>13.6</v>
      </c>
      <c r="AC5822">
        <v>10.9</v>
      </c>
      <c r="AD5822">
        <v>25.1</v>
      </c>
    </row>
    <row r="5823" spans="1:30" x14ac:dyDescent="0.45">
      <c r="A5823" t="s">
        <v>372</v>
      </c>
      <c r="B5823">
        <v>42140</v>
      </c>
      <c r="C5823" t="s">
        <v>783</v>
      </c>
      <c r="E5823">
        <v>42</v>
      </c>
      <c r="F5823" t="s">
        <v>40</v>
      </c>
      <c r="H5823">
        <v>1</v>
      </c>
      <c r="I5823" t="s">
        <v>32</v>
      </c>
      <c r="J5823">
        <v>1</v>
      </c>
      <c r="K5823" t="s">
        <v>32</v>
      </c>
      <c r="L5823">
        <v>0</v>
      </c>
      <c r="M5823" t="s">
        <v>32</v>
      </c>
      <c r="N5823">
        <v>2012</v>
      </c>
      <c r="O5823">
        <v>395</v>
      </c>
      <c r="P5823">
        <v>1272157</v>
      </c>
      <c r="Q5823">
        <v>120</v>
      </c>
      <c r="R5823">
        <v>1250727</v>
      </c>
      <c r="S5823">
        <v>1210</v>
      </c>
      <c r="T5823">
        <v>55586</v>
      </c>
      <c r="U5823">
        <v>275</v>
      </c>
      <c r="V5823">
        <v>21430</v>
      </c>
      <c r="W5823">
        <v>14.9</v>
      </c>
      <c r="X5823">
        <v>5.2</v>
      </c>
      <c r="Y5823">
        <v>18.600000000000001</v>
      </c>
      <c r="Z5823">
        <v>5.3</v>
      </c>
      <c r="AA5823">
        <v>12.1</v>
      </c>
      <c r="AB5823">
        <v>9.6999999999999993</v>
      </c>
      <c r="AC5823">
        <v>17.399999999999999</v>
      </c>
      <c r="AD5823">
        <v>21.8</v>
      </c>
    </row>
    <row r="5824" spans="1:30" x14ac:dyDescent="0.45">
      <c r="A5824" t="s">
        <v>372</v>
      </c>
      <c r="B5824">
        <v>42140</v>
      </c>
      <c r="C5824" t="s">
        <v>783</v>
      </c>
      <c r="E5824" t="s">
        <v>41</v>
      </c>
      <c r="F5824" t="s">
        <v>42</v>
      </c>
      <c r="H5824">
        <v>1</v>
      </c>
      <c r="I5824" t="s">
        <v>32</v>
      </c>
      <c r="J5824">
        <v>1</v>
      </c>
      <c r="K5824" t="s">
        <v>32</v>
      </c>
      <c r="L5824">
        <v>0</v>
      </c>
      <c r="M5824" t="s">
        <v>32</v>
      </c>
      <c r="N5824">
        <v>2012</v>
      </c>
      <c r="O5824">
        <v>1808</v>
      </c>
      <c r="P5824">
        <v>2410117</v>
      </c>
      <c r="Q5824">
        <v>739</v>
      </c>
      <c r="R5824">
        <v>2353089</v>
      </c>
      <c r="S5824">
        <v>9271</v>
      </c>
      <c r="T5824">
        <v>253883</v>
      </c>
      <c r="U5824">
        <v>1070</v>
      </c>
      <c r="V5824">
        <v>57028</v>
      </c>
      <c r="W5824">
        <v>6.7</v>
      </c>
      <c r="X5824">
        <v>3.3</v>
      </c>
      <c r="Y5824">
        <v>6.2</v>
      </c>
      <c r="Z5824">
        <v>3.4</v>
      </c>
      <c r="AA5824">
        <v>2.2000000000000002</v>
      </c>
      <c r="AB5824">
        <v>2.2999999999999998</v>
      </c>
      <c r="AC5824">
        <v>9.6</v>
      </c>
      <c r="AD5824">
        <v>11.2</v>
      </c>
    </row>
    <row r="5825" spans="1:30" x14ac:dyDescent="0.45">
      <c r="A5825" t="s">
        <v>372</v>
      </c>
      <c r="B5825">
        <v>42140</v>
      </c>
      <c r="C5825" t="s">
        <v>783</v>
      </c>
      <c r="E5825" t="s">
        <v>43</v>
      </c>
      <c r="F5825" t="s">
        <v>44</v>
      </c>
      <c r="G5825" t="s">
        <v>45</v>
      </c>
      <c r="H5825">
        <v>1</v>
      </c>
      <c r="I5825" t="s">
        <v>32</v>
      </c>
      <c r="J5825">
        <v>1</v>
      </c>
      <c r="K5825" t="s">
        <v>32</v>
      </c>
      <c r="L5825">
        <v>0</v>
      </c>
      <c r="M5825" t="s">
        <v>32</v>
      </c>
      <c r="N5825">
        <v>2012</v>
      </c>
      <c r="O5825">
        <v>237</v>
      </c>
      <c r="P5825">
        <v>77211</v>
      </c>
      <c r="Q5825">
        <v>65</v>
      </c>
      <c r="R5825">
        <v>70539</v>
      </c>
      <c r="S5825">
        <v>500</v>
      </c>
      <c r="T5825">
        <v>18465</v>
      </c>
      <c r="U5825">
        <v>172</v>
      </c>
      <c r="V5825">
        <v>6672</v>
      </c>
      <c r="W5825">
        <v>20.399999999999999</v>
      </c>
      <c r="X5825">
        <v>4.4000000000000004</v>
      </c>
      <c r="Y5825">
        <v>30.7</v>
      </c>
      <c r="Z5825">
        <v>3.4</v>
      </c>
      <c r="AA5825">
        <v>5.2</v>
      </c>
      <c r="AB5825">
        <v>4.2</v>
      </c>
      <c r="AC5825">
        <v>19</v>
      </c>
      <c r="AD5825">
        <v>24.1</v>
      </c>
    </row>
    <row r="5826" spans="1:30" x14ac:dyDescent="0.45">
      <c r="A5826" t="s">
        <v>372</v>
      </c>
      <c r="B5826">
        <v>42140</v>
      </c>
      <c r="C5826" t="s">
        <v>783</v>
      </c>
      <c r="E5826">
        <v>51</v>
      </c>
      <c r="F5826" t="s">
        <v>46</v>
      </c>
      <c r="H5826">
        <v>1</v>
      </c>
      <c r="I5826" t="s">
        <v>32</v>
      </c>
      <c r="J5826">
        <v>1</v>
      </c>
      <c r="K5826" t="s">
        <v>32</v>
      </c>
      <c r="L5826">
        <v>0</v>
      </c>
      <c r="M5826" t="s">
        <v>32</v>
      </c>
      <c r="N5826">
        <v>2012</v>
      </c>
      <c r="O5826">
        <v>367</v>
      </c>
      <c r="P5826">
        <v>174183</v>
      </c>
      <c r="Q5826">
        <v>52</v>
      </c>
      <c r="R5826">
        <v>164667</v>
      </c>
      <c r="S5826">
        <v>738</v>
      </c>
      <c r="T5826">
        <v>39128</v>
      </c>
      <c r="U5826">
        <v>316</v>
      </c>
      <c r="V5826">
        <v>9517</v>
      </c>
      <c r="W5826">
        <v>7.8</v>
      </c>
      <c r="X5826">
        <v>5</v>
      </c>
      <c r="Y5826">
        <v>13</v>
      </c>
      <c r="Z5826">
        <v>5.7</v>
      </c>
      <c r="AA5826">
        <v>8.3000000000000007</v>
      </c>
      <c r="AB5826">
        <v>10.5</v>
      </c>
      <c r="AC5826">
        <v>8.8000000000000007</v>
      </c>
      <c r="AD5826">
        <v>7.1</v>
      </c>
    </row>
    <row r="5827" spans="1:30" x14ac:dyDescent="0.45">
      <c r="A5827" t="s">
        <v>372</v>
      </c>
      <c r="B5827">
        <v>42140</v>
      </c>
      <c r="C5827" t="s">
        <v>783</v>
      </c>
      <c r="E5827">
        <v>52</v>
      </c>
      <c r="F5827" t="s">
        <v>47</v>
      </c>
      <c r="G5827" t="s">
        <v>48</v>
      </c>
      <c r="H5827">
        <v>1</v>
      </c>
      <c r="I5827" t="s">
        <v>32</v>
      </c>
      <c r="J5827">
        <v>1</v>
      </c>
      <c r="K5827" t="s">
        <v>32</v>
      </c>
      <c r="L5827">
        <v>0</v>
      </c>
      <c r="M5827" t="s">
        <v>32</v>
      </c>
      <c r="N5827">
        <v>2012</v>
      </c>
      <c r="O5827">
        <v>650</v>
      </c>
      <c r="P5827">
        <v>917728</v>
      </c>
      <c r="Q5827">
        <v>160</v>
      </c>
      <c r="R5827">
        <v>870547</v>
      </c>
      <c r="S5827">
        <v>1769</v>
      </c>
      <c r="T5827">
        <v>219093</v>
      </c>
      <c r="U5827">
        <v>490</v>
      </c>
      <c r="V5827">
        <v>47181</v>
      </c>
      <c r="W5827">
        <v>9.3000000000000007</v>
      </c>
      <c r="X5827">
        <v>3.6</v>
      </c>
      <c r="Y5827">
        <v>13.9</v>
      </c>
      <c r="Z5827">
        <v>4</v>
      </c>
      <c r="AA5827">
        <v>4</v>
      </c>
      <c r="AB5827">
        <v>4</v>
      </c>
      <c r="AC5827">
        <v>11.1</v>
      </c>
      <c r="AD5827">
        <v>6.2</v>
      </c>
    </row>
    <row r="5828" spans="1:30" x14ac:dyDescent="0.45">
      <c r="A5828" t="s">
        <v>372</v>
      </c>
      <c r="B5828">
        <v>42140</v>
      </c>
      <c r="C5828" t="s">
        <v>783</v>
      </c>
      <c r="E5828">
        <v>53</v>
      </c>
      <c r="F5828" t="s">
        <v>49</v>
      </c>
      <c r="H5828">
        <v>1</v>
      </c>
      <c r="I5828" t="s">
        <v>32</v>
      </c>
      <c r="J5828">
        <v>1</v>
      </c>
      <c r="K5828" t="s">
        <v>32</v>
      </c>
      <c r="L5828">
        <v>0</v>
      </c>
      <c r="M5828" t="s">
        <v>32</v>
      </c>
      <c r="N5828">
        <v>2012</v>
      </c>
      <c r="O5828">
        <v>1817</v>
      </c>
      <c r="P5828">
        <v>328263</v>
      </c>
      <c r="Q5828">
        <v>217</v>
      </c>
      <c r="R5828">
        <v>158291</v>
      </c>
      <c r="S5828">
        <v>799</v>
      </c>
      <c r="T5828">
        <v>32069</v>
      </c>
      <c r="U5828">
        <v>1600</v>
      </c>
      <c r="V5828">
        <v>169973</v>
      </c>
      <c r="W5828">
        <v>14.2</v>
      </c>
      <c r="X5828">
        <v>18.3</v>
      </c>
      <c r="Y5828">
        <v>18.899999999999999</v>
      </c>
      <c r="Z5828">
        <v>6.8</v>
      </c>
      <c r="AA5828">
        <v>12.8</v>
      </c>
      <c r="AB5828">
        <v>5.3</v>
      </c>
      <c r="AC5828">
        <v>15</v>
      </c>
      <c r="AD5828">
        <v>30.6</v>
      </c>
    </row>
    <row r="5829" spans="1:30" x14ac:dyDescent="0.45">
      <c r="A5829" t="s">
        <v>372</v>
      </c>
      <c r="B5829">
        <v>42140</v>
      </c>
      <c r="C5829" t="s">
        <v>783</v>
      </c>
      <c r="E5829">
        <v>54</v>
      </c>
      <c r="F5829" t="s">
        <v>50</v>
      </c>
      <c r="H5829">
        <v>1</v>
      </c>
      <c r="I5829" t="s">
        <v>32</v>
      </c>
      <c r="J5829">
        <v>1</v>
      </c>
      <c r="K5829" t="s">
        <v>32</v>
      </c>
      <c r="L5829">
        <v>0</v>
      </c>
      <c r="M5829" t="s">
        <v>32</v>
      </c>
      <c r="N5829">
        <v>2012</v>
      </c>
      <c r="O5829">
        <v>3617</v>
      </c>
      <c r="P5829">
        <v>488399</v>
      </c>
      <c r="Q5829">
        <v>666</v>
      </c>
      <c r="R5829">
        <v>364914</v>
      </c>
      <c r="S5829">
        <v>2757</v>
      </c>
      <c r="T5829">
        <v>158761</v>
      </c>
      <c r="U5829">
        <v>2951</v>
      </c>
      <c r="V5829">
        <v>123484</v>
      </c>
      <c r="W5829">
        <v>3.5</v>
      </c>
      <c r="X5829">
        <v>8.8000000000000007</v>
      </c>
      <c r="Y5829">
        <v>7.7</v>
      </c>
      <c r="Z5829">
        <v>10</v>
      </c>
      <c r="AA5829">
        <v>10.5</v>
      </c>
      <c r="AB5829">
        <v>11.8</v>
      </c>
      <c r="AC5829">
        <v>2.7</v>
      </c>
      <c r="AD5829">
        <v>10.6</v>
      </c>
    </row>
    <row r="5830" spans="1:30" x14ac:dyDescent="0.45">
      <c r="A5830" t="s">
        <v>372</v>
      </c>
      <c r="B5830">
        <v>42140</v>
      </c>
      <c r="C5830" t="s">
        <v>783</v>
      </c>
      <c r="E5830">
        <v>56</v>
      </c>
      <c r="F5830" t="s">
        <v>51</v>
      </c>
      <c r="H5830">
        <v>1</v>
      </c>
      <c r="I5830" t="s">
        <v>32</v>
      </c>
      <c r="J5830">
        <v>1</v>
      </c>
      <c r="K5830" t="s">
        <v>32</v>
      </c>
      <c r="L5830">
        <v>0</v>
      </c>
      <c r="M5830" t="s">
        <v>32</v>
      </c>
      <c r="N5830">
        <v>2012</v>
      </c>
      <c r="O5830">
        <v>911</v>
      </c>
      <c r="P5830">
        <v>109550</v>
      </c>
      <c r="Q5830">
        <v>167</v>
      </c>
      <c r="R5830">
        <v>94957</v>
      </c>
      <c r="S5830">
        <v>1128</v>
      </c>
      <c r="T5830">
        <v>30797</v>
      </c>
      <c r="U5830">
        <v>744</v>
      </c>
      <c r="V5830">
        <v>14593</v>
      </c>
      <c r="W5830">
        <v>5.9</v>
      </c>
      <c r="X5830">
        <v>24.2</v>
      </c>
      <c r="Y5830">
        <v>15.3</v>
      </c>
      <c r="Z5830">
        <v>26.9</v>
      </c>
      <c r="AA5830">
        <v>20.6</v>
      </c>
      <c r="AB5830">
        <v>21.1</v>
      </c>
      <c r="AC5830">
        <v>7.9</v>
      </c>
      <c r="AD5830">
        <v>19.600000000000001</v>
      </c>
    </row>
    <row r="5831" spans="1:30" x14ac:dyDescent="0.45">
      <c r="A5831" t="s">
        <v>372</v>
      </c>
      <c r="B5831">
        <v>42140</v>
      </c>
      <c r="C5831" t="s">
        <v>783</v>
      </c>
      <c r="E5831">
        <v>61</v>
      </c>
      <c r="F5831" t="s">
        <v>52</v>
      </c>
      <c r="H5831">
        <v>1</v>
      </c>
      <c r="I5831" t="s">
        <v>32</v>
      </c>
      <c r="J5831">
        <v>1</v>
      </c>
      <c r="K5831" t="s">
        <v>32</v>
      </c>
      <c r="L5831">
        <v>0</v>
      </c>
      <c r="M5831" t="s">
        <v>32</v>
      </c>
      <c r="N5831">
        <v>2012</v>
      </c>
      <c r="O5831">
        <v>708</v>
      </c>
      <c r="P5831">
        <v>142441</v>
      </c>
      <c r="Q5831">
        <v>132</v>
      </c>
      <c r="R5831">
        <v>135014</v>
      </c>
      <c r="S5831">
        <v>1976</v>
      </c>
      <c r="T5831">
        <v>56633</v>
      </c>
      <c r="U5831">
        <v>576</v>
      </c>
      <c r="V5831">
        <v>7427</v>
      </c>
      <c r="W5831">
        <v>17.2</v>
      </c>
      <c r="X5831">
        <v>4.2</v>
      </c>
      <c r="Y5831">
        <v>13.6</v>
      </c>
      <c r="Z5831">
        <v>4</v>
      </c>
      <c r="AA5831">
        <v>6.4</v>
      </c>
      <c r="AB5831">
        <v>2.2999999999999998</v>
      </c>
      <c r="AC5831">
        <v>19.899999999999999</v>
      </c>
      <c r="AD5831">
        <v>20.5</v>
      </c>
    </row>
    <row r="5832" spans="1:30" x14ac:dyDescent="0.45">
      <c r="A5832" t="s">
        <v>372</v>
      </c>
      <c r="B5832">
        <v>42140</v>
      </c>
      <c r="C5832" t="s">
        <v>783</v>
      </c>
      <c r="E5832">
        <v>62</v>
      </c>
      <c r="F5832" t="s">
        <v>53</v>
      </c>
      <c r="H5832">
        <v>1</v>
      </c>
      <c r="I5832" t="s">
        <v>32</v>
      </c>
      <c r="J5832">
        <v>1</v>
      </c>
      <c r="K5832" t="s">
        <v>32</v>
      </c>
      <c r="L5832">
        <v>0</v>
      </c>
      <c r="M5832" t="s">
        <v>32</v>
      </c>
      <c r="N5832">
        <v>2012</v>
      </c>
      <c r="O5832">
        <v>1899</v>
      </c>
      <c r="P5832">
        <v>943434</v>
      </c>
      <c r="Q5832">
        <v>462</v>
      </c>
      <c r="R5832">
        <v>893625</v>
      </c>
      <c r="S5832">
        <v>8618</v>
      </c>
      <c r="T5832">
        <v>360712</v>
      </c>
      <c r="U5832">
        <v>1437</v>
      </c>
      <c r="V5832">
        <v>49809</v>
      </c>
      <c r="W5832">
        <v>6</v>
      </c>
      <c r="X5832">
        <v>5.0999999999999996</v>
      </c>
      <c r="Y5832">
        <v>12.8</v>
      </c>
      <c r="Z5832">
        <v>5.7</v>
      </c>
      <c r="AA5832">
        <v>6.5</v>
      </c>
      <c r="AB5832">
        <v>5.6</v>
      </c>
      <c r="AC5832">
        <v>6.7</v>
      </c>
      <c r="AD5832">
        <v>15.9</v>
      </c>
    </row>
    <row r="5833" spans="1:30" x14ac:dyDescent="0.45">
      <c r="A5833" t="s">
        <v>372</v>
      </c>
      <c r="B5833">
        <v>42140</v>
      </c>
      <c r="C5833" t="s">
        <v>783</v>
      </c>
      <c r="E5833">
        <v>71</v>
      </c>
      <c r="F5833" t="s">
        <v>54</v>
      </c>
      <c r="H5833">
        <v>1</v>
      </c>
      <c r="I5833" t="s">
        <v>32</v>
      </c>
      <c r="J5833">
        <v>1</v>
      </c>
      <c r="K5833" t="s">
        <v>32</v>
      </c>
      <c r="L5833">
        <v>0</v>
      </c>
      <c r="M5833" t="s">
        <v>32</v>
      </c>
      <c r="N5833">
        <v>2012</v>
      </c>
      <c r="O5833">
        <v>1909</v>
      </c>
      <c r="P5833">
        <v>174589</v>
      </c>
      <c r="Q5833">
        <v>143</v>
      </c>
      <c r="R5833">
        <v>115861</v>
      </c>
      <c r="S5833">
        <v>1071</v>
      </c>
      <c r="T5833">
        <v>36928</v>
      </c>
      <c r="U5833">
        <v>1765</v>
      </c>
      <c r="V5833">
        <v>58728</v>
      </c>
      <c r="W5833">
        <v>11</v>
      </c>
      <c r="X5833">
        <v>7.8</v>
      </c>
      <c r="Y5833">
        <v>20.8</v>
      </c>
      <c r="Z5833">
        <v>4.5999999999999996</v>
      </c>
      <c r="AA5833">
        <v>8.6</v>
      </c>
      <c r="AB5833">
        <v>6.9</v>
      </c>
      <c r="AC5833">
        <v>10.7</v>
      </c>
      <c r="AD5833">
        <v>22.4</v>
      </c>
    </row>
    <row r="5834" spans="1:30" x14ac:dyDescent="0.45">
      <c r="A5834" t="s">
        <v>372</v>
      </c>
      <c r="B5834">
        <v>42140</v>
      </c>
      <c r="C5834" t="s">
        <v>783</v>
      </c>
      <c r="E5834">
        <v>72</v>
      </c>
      <c r="F5834" t="s">
        <v>55</v>
      </c>
      <c r="H5834">
        <v>1</v>
      </c>
      <c r="I5834" t="s">
        <v>32</v>
      </c>
      <c r="J5834">
        <v>1</v>
      </c>
      <c r="K5834" t="s">
        <v>32</v>
      </c>
      <c r="L5834">
        <v>0</v>
      </c>
      <c r="M5834" t="s">
        <v>32</v>
      </c>
      <c r="N5834">
        <v>2012</v>
      </c>
      <c r="O5834">
        <v>452</v>
      </c>
      <c r="P5834">
        <v>549187</v>
      </c>
      <c r="Q5834">
        <v>353</v>
      </c>
      <c r="R5834">
        <v>544147</v>
      </c>
      <c r="S5834">
        <v>8536</v>
      </c>
      <c r="T5834">
        <v>175405</v>
      </c>
      <c r="U5834">
        <v>99</v>
      </c>
      <c r="V5834">
        <v>5039</v>
      </c>
      <c r="W5834">
        <v>9.6</v>
      </c>
      <c r="X5834">
        <v>10.9</v>
      </c>
      <c r="Y5834">
        <v>14.1</v>
      </c>
      <c r="Z5834">
        <v>11.4</v>
      </c>
      <c r="AA5834">
        <v>11.7</v>
      </c>
      <c r="AB5834">
        <v>11.3</v>
      </c>
      <c r="AC5834">
        <v>9.3000000000000007</v>
      </c>
      <c r="AD5834">
        <v>9.4</v>
      </c>
    </row>
    <row r="5835" spans="1:30" x14ac:dyDescent="0.45">
      <c r="A5835" t="s">
        <v>372</v>
      </c>
      <c r="B5835">
        <v>42140</v>
      </c>
      <c r="C5835" t="s">
        <v>783</v>
      </c>
      <c r="E5835">
        <v>81</v>
      </c>
      <c r="F5835" t="s">
        <v>56</v>
      </c>
      <c r="G5835" t="s">
        <v>57</v>
      </c>
      <c r="H5835">
        <v>1</v>
      </c>
      <c r="I5835" t="s">
        <v>32</v>
      </c>
      <c r="J5835">
        <v>1</v>
      </c>
      <c r="K5835" t="s">
        <v>32</v>
      </c>
      <c r="L5835">
        <v>0</v>
      </c>
      <c r="M5835" t="s">
        <v>32</v>
      </c>
      <c r="N5835">
        <v>2012</v>
      </c>
      <c r="O5835">
        <v>2001</v>
      </c>
      <c r="P5835">
        <v>136128</v>
      </c>
      <c r="Q5835">
        <v>160</v>
      </c>
      <c r="R5835">
        <v>80111</v>
      </c>
      <c r="S5835">
        <v>915</v>
      </c>
      <c r="T5835">
        <v>27580</v>
      </c>
      <c r="U5835">
        <v>1840</v>
      </c>
      <c r="V5835">
        <v>56016</v>
      </c>
      <c r="W5835">
        <v>12.3</v>
      </c>
      <c r="X5835">
        <v>16.100000000000001</v>
      </c>
      <c r="Y5835">
        <v>19.2</v>
      </c>
      <c r="Z5835">
        <v>23.1</v>
      </c>
      <c r="AA5835">
        <v>29</v>
      </c>
      <c r="AB5835">
        <v>24.4</v>
      </c>
      <c r="AC5835">
        <v>11.5</v>
      </c>
      <c r="AD5835">
        <v>19.5</v>
      </c>
    </row>
    <row r="5836" spans="1:30" x14ac:dyDescent="0.45">
      <c r="A5836" t="s">
        <v>373</v>
      </c>
      <c r="B5836">
        <v>42200</v>
      </c>
      <c r="C5836" t="s">
        <v>784</v>
      </c>
      <c r="E5836">
        <v>0</v>
      </c>
      <c r="F5836" t="s">
        <v>31</v>
      </c>
      <c r="H5836">
        <v>1</v>
      </c>
      <c r="I5836" t="s">
        <v>32</v>
      </c>
      <c r="J5836">
        <v>1</v>
      </c>
      <c r="K5836" t="s">
        <v>32</v>
      </c>
      <c r="L5836">
        <v>0</v>
      </c>
      <c r="M5836" t="s">
        <v>32</v>
      </c>
      <c r="N5836">
        <v>2012</v>
      </c>
      <c r="O5836">
        <v>39949</v>
      </c>
      <c r="P5836">
        <v>30109700</v>
      </c>
      <c r="Q5836">
        <v>9655</v>
      </c>
      <c r="R5836">
        <v>28493057</v>
      </c>
      <c r="S5836">
        <v>146008</v>
      </c>
      <c r="T5836">
        <v>6559077</v>
      </c>
      <c r="U5836">
        <v>30294</v>
      </c>
      <c r="V5836">
        <v>1616643</v>
      </c>
      <c r="W5836">
        <v>3.2</v>
      </c>
      <c r="X5836">
        <v>8.8000000000000007</v>
      </c>
      <c r="Y5836">
        <v>4.2</v>
      </c>
      <c r="Z5836">
        <v>9.6999999999999993</v>
      </c>
      <c r="AA5836">
        <v>5.6</v>
      </c>
      <c r="AB5836">
        <v>4.5</v>
      </c>
      <c r="AC5836">
        <v>3.4</v>
      </c>
      <c r="AD5836">
        <v>3.4</v>
      </c>
    </row>
    <row r="5837" spans="1:30" x14ac:dyDescent="0.45">
      <c r="A5837" t="s">
        <v>373</v>
      </c>
      <c r="B5837">
        <v>42200</v>
      </c>
      <c r="C5837" t="s">
        <v>784</v>
      </c>
      <c r="E5837">
        <v>11</v>
      </c>
      <c r="F5837" t="s">
        <v>33</v>
      </c>
      <c r="G5837" t="s">
        <v>34</v>
      </c>
      <c r="H5837">
        <v>1</v>
      </c>
      <c r="I5837" t="s">
        <v>32</v>
      </c>
      <c r="J5837">
        <v>1</v>
      </c>
      <c r="K5837" t="s">
        <v>32</v>
      </c>
      <c r="L5837">
        <v>0</v>
      </c>
      <c r="M5837" t="s">
        <v>32</v>
      </c>
      <c r="N5837">
        <v>2012</v>
      </c>
      <c r="O5837">
        <v>277</v>
      </c>
      <c r="P5837">
        <v>124793</v>
      </c>
      <c r="Q5837">
        <v>41</v>
      </c>
      <c r="R5837">
        <v>98850</v>
      </c>
      <c r="S5837">
        <v>658</v>
      </c>
      <c r="T5837">
        <v>29026</v>
      </c>
      <c r="U5837">
        <v>236</v>
      </c>
      <c r="W5837">
        <v>20.8</v>
      </c>
      <c r="X5837">
        <v>29.2</v>
      </c>
      <c r="Y5837">
        <v>34.1</v>
      </c>
      <c r="Z5837">
        <v>17.5</v>
      </c>
      <c r="AA5837">
        <v>28.2</v>
      </c>
      <c r="AB5837">
        <v>19</v>
      </c>
      <c r="AC5837">
        <v>21</v>
      </c>
    </row>
    <row r="5838" spans="1:30" x14ac:dyDescent="0.45">
      <c r="A5838" t="s">
        <v>373</v>
      </c>
      <c r="B5838">
        <v>42200</v>
      </c>
      <c r="C5838" t="s">
        <v>784</v>
      </c>
      <c r="E5838">
        <v>21</v>
      </c>
      <c r="F5838" t="s">
        <v>35</v>
      </c>
      <c r="H5838">
        <v>1</v>
      </c>
      <c r="I5838" t="s">
        <v>32</v>
      </c>
      <c r="J5838">
        <v>1</v>
      </c>
      <c r="K5838" t="s">
        <v>32</v>
      </c>
      <c r="L5838">
        <v>0</v>
      </c>
      <c r="M5838" t="s">
        <v>32</v>
      </c>
      <c r="N5838">
        <v>2012</v>
      </c>
      <c r="O5838">
        <v>179</v>
      </c>
      <c r="P5838">
        <v>591870</v>
      </c>
      <c r="Q5838">
        <v>18</v>
      </c>
      <c r="R5838">
        <v>575762</v>
      </c>
      <c r="S5838">
        <v>803</v>
      </c>
      <c r="T5838">
        <v>57631</v>
      </c>
      <c r="U5838">
        <v>162</v>
      </c>
      <c r="W5838">
        <v>28.1</v>
      </c>
      <c r="X5838">
        <v>3.4</v>
      </c>
      <c r="Y5838">
        <v>38.200000000000003</v>
      </c>
      <c r="Z5838">
        <v>3.5</v>
      </c>
      <c r="AA5838">
        <v>22.6</v>
      </c>
      <c r="AB5838">
        <v>12.9</v>
      </c>
      <c r="AC5838">
        <v>30.1</v>
      </c>
    </row>
    <row r="5839" spans="1:30" x14ac:dyDescent="0.45">
      <c r="A5839" t="s">
        <v>373</v>
      </c>
      <c r="B5839">
        <v>42200</v>
      </c>
      <c r="C5839" t="s">
        <v>784</v>
      </c>
      <c r="E5839">
        <v>23</v>
      </c>
      <c r="F5839" t="s">
        <v>37</v>
      </c>
      <c r="H5839">
        <v>1</v>
      </c>
      <c r="I5839" t="s">
        <v>32</v>
      </c>
      <c r="J5839">
        <v>1</v>
      </c>
      <c r="K5839" t="s">
        <v>32</v>
      </c>
      <c r="L5839">
        <v>0</v>
      </c>
      <c r="M5839" t="s">
        <v>32</v>
      </c>
      <c r="N5839">
        <v>2012</v>
      </c>
      <c r="O5839">
        <v>3540</v>
      </c>
      <c r="P5839">
        <v>986978</v>
      </c>
      <c r="Q5839">
        <v>1042</v>
      </c>
      <c r="R5839">
        <v>863021</v>
      </c>
      <c r="S5839">
        <v>4526</v>
      </c>
      <c r="T5839">
        <v>215897</v>
      </c>
      <c r="U5839">
        <v>2498</v>
      </c>
      <c r="V5839">
        <v>123957</v>
      </c>
      <c r="W5839">
        <v>5.0999999999999996</v>
      </c>
      <c r="X5839">
        <v>15.7</v>
      </c>
      <c r="Y5839">
        <v>14.2</v>
      </c>
      <c r="Z5839">
        <v>17.8</v>
      </c>
      <c r="AA5839">
        <v>12.3</v>
      </c>
      <c r="AB5839">
        <v>11.8</v>
      </c>
      <c r="AC5839">
        <v>7.8</v>
      </c>
      <c r="AD5839">
        <v>15.3</v>
      </c>
    </row>
    <row r="5840" spans="1:30" x14ac:dyDescent="0.45">
      <c r="A5840" t="s">
        <v>373</v>
      </c>
      <c r="B5840">
        <v>42200</v>
      </c>
      <c r="C5840" t="s">
        <v>784</v>
      </c>
      <c r="E5840" t="s">
        <v>38</v>
      </c>
      <c r="F5840" t="s">
        <v>39</v>
      </c>
      <c r="H5840">
        <v>1</v>
      </c>
      <c r="I5840" t="s">
        <v>32</v>
      </c>
      <c r="J5840">
        <v>1</v>
      </c>
      <c r="K5840" t="s">
        <v>32</v>
      </c>
      <c r="L5840">
        <v>0</v>
      </c>
      <c r="M5840" t="s">
        <v>32</v>
      </c>
      <c r="N5840">
        <v>2012</v>
      </c>
      <c r="O5840">
        <v>968</v>
      </c>
      <c r="P5840">
        <v>5135495</v>
      </c>
      <c r="Q5840">
        <v>442</v>
      </c>
      <c r="R5840">
        <v>5103232</v>
      </c>
      <c r="S5840">
        <v>16878</v>
      </c>
      <c r="T5840">
        <v>1014494</v>
      </c>
      <c r="U5840">
        <v>526</v>
      </c>
      <c r="V5840">
        <v>32263</v>
      </c>
      <c r="W5840">
        <v>11</v>
      </c>
      <c r="X5840">
        <v>16.399999999999999</v>
      </c>
      <c r="Y5840">
        <v>12.4</v>
      </c>
      <c r="Z5840">
        <v>17.2</v>
      </c>
      <c r="AA5840">
        <v>17.399999999999999</v>
      </c>
      <c r="AB5840">
        <v>13.5</v>
      </c>
      <c r="AC5840">
        <v>23.2</v>
      </c>
      <c r="AD5840">
        <v>22.1</v>
      </c>
    </row>
    <row r="5841" spans="1:30" x14ac:dyDescent="0.45">
      <c r="A5841" t="s">
        <v>373</v>
      </c>
      <c r="B5841">
        <v>42200</v>
      </c>
      <c r="C5841" t="s">
        <v>784</v>
      </c>
      <c r="E5841">
        <v>42</v>
      </c>
      <c r="F5841" t="s">
        <v>40</v>
      </c>
      <c r="H5841">
        <v>1</v>
      </c>
      <c r="I5841" t="s">
        <v>32</v>
      </c>
      <c r="J5841">
        <v>1</v>
      </c>
      <c r="K5841" t="s">
        <v>32</v>
      </c>
      <c r="L5841">
        <v>0</v>
      </c>
      <c r="M5841" t="s">
        <v>32</v>
      </c>
      <c r="N5841">
        <v>2012</v>
      </c>
      <c r="O5841">
        <v>1001</v>
      </c>
      <c r="P5841">
        <v>3650599</v>
      </c>
      <c r="Q5841">
        <v>402</v>
      </c>
      <c r="R5841">
        <v>3592175</v>
      </c>
      <c r="S5841">
        <v>5617</v>
      </c>
      <c r="T5841">
        <v>434723</v>
      </c>
      <c r="U5841">
        <v>599</v>
      </c>
      <c r="V5841">
        <v>58425</v>
      </c>
      <c r="W5841">
        <v>15.9</v>
      </c>
      <c r="X5841">
        <v>9</v>
      </c>
      <c r="Y5841">
        <v>27.9</v>
      </c>
      <c r="Z5841">
        <v>9.6999999999999993</v>
      </c>
      <c r="AA5841">
        <v>15.5</v>
      </c>
      <c r="AB5841">
        <v>8.6</v>
      </c>
      <c r="AC5841">
        <v>16.899999999999999</v>
      </c>
      <c r="AD5841">
        <v>49.4</v>
      </c>
    </row>
    <row r="5842" spans="1:30" x14ac:dyDescent="0.45">
      <c r="A5842" t="s">
        <v>373</v>
      </c>
      <c r="B5842">
        <v>42200</v>
      </c>
      <c r="C5842" t="s">
        <v>784</v>
      </c>
      <c r="E5842" t="s">
        <v>41</v>
      </c>
      <c r="F5842" t="s">
        <v>42</v>
      </c>
      <c r="H5842">
        <v>1</v>
      </c>
      <c r="I5842" t="s">
        <v>32</v>
      </c>
      <c r="J5842">
        <v>1</v>
      </c>
      <c r="K5842" t="s">
        <v>32</v>
      </c>
      <c r="L5842">
        <v>0</v>
      </c>
      <c r="M5842" t="s">
        <v>32</v>
      </c>
      <c r="N5842">
        <v>2012</v>
      </c>
      <c r="O5842">
        <v>3454</v>
      </c>
      <c r="P5842">
        <v>7080573</v>
      </c>
      <c r="Q5842">
        <v>1394</v>
      </c>
      <c r="R5842">
        <v>6969832</v>
      </c>
      <c r="S5842">
        <v>22110</v>
      </c>
      <c r="T5842">
        <v>671759</v>
      </c>
      <c r="U5842">
        <v>2061</v>
      </c>
      <c r="V5842">
        <v>110740</v>
      </c>
      <c r="W5842">
        <v>4.0999999999999996</v>
      </c>
      <c r="X5842">
        <v>36.200000000000003</v>
      </c>
      <c r="Y5842">
        <v>11.8</v>
      </c>
      <c r="Z5842">
        <v>38.299999999999997</v>
      </c>
      <c r="AA5842">
        <v>15.7</v>
      </c>
      <c r="AB5842">
        <v>31.6</v>
      </c>
      <c r="AC5842">
        <v>8.1999999999999993</v>
      </c>
      <c r="AD5842">
        <v>21</v>
      </c>
    </row>
    <row r="5843" spans="1:30" x14ac:dyDescent="0.45">
      <c r="A5843" t="s">
        <v>373</v>
      </c>
      <c r="B5843">
        <v>42200</v>
      </c>
      <c r="C5843" t="s">
        <v>784</v>
      </c>
      <c r="E5843" t="s">
        <v>43</v>
      </c>
      <c r="F5843" t="s">
        <v>44</v>
      </c>
      <c r="G5843" t="s">
        <v>45</v>
      </c>
      <c r="H5843">
        <v>1</v>
      </c>
      <c r="I5843" t="s">
        <v>32</v>
      </c>
      <c r="J5843">
        <v>1</v>
      </c>
      <c r="K5843" t="s">
        <v>32</v>
      </c>
      <c r="L5843">
        <v>0</v>
      </c>
      <c r="M5843" t="s">
        <v>32</v>
      </c>
      <c r="N5843">
        <v>2012</v>
      </c>
      <c r="O5843">
        <v>819</v>
      </c>
      <c r="P5843">
        <v>338493</v>
      </c>
      <c r="Q5843">
        <v>255</v>
      </c>
      <c r="R5843">
        <v>304292</v>
      </c>
      <c r="S5843">
        <v>2443</v>
      </c>
      <c r="T5843">
        <v>87970</v>
      </c>
      <c r="U5843">
        <v>564</v>
      </c>
      <c r="V5843">
        <v>34201</v>
      </c>
      <c r="W5843">
        <v>15.8</v>
      </c>
      <c r="X5843">
        <v>7.3</v>
      </c>
      <c r="Y5843">
        <v>14.5</v>
      </c>
      <c r="Z5843">
        <v>7.3</v>
      </c>
      <c r="AA5843">
        <v>13.9</v>
      </c>
      <c r="AB5843">
        <v>10.7</v>
      </c>
      <c r="AC5843">
        <v>20.5</v>
      </c>
      <c r="AD5843">
        <v>34.1</v>
      </c>
    </row>
    <row r="5844" spans="1:30" x14ac:dyDescent="0.45">
      <c r="A5844" t="s">
        <v>373</v>
      </c>
      <c r="B5844">
        <v>42200</v>
      </c>
      <c r="C5844" t="s">
        <v>784</v>
      </c>
      <c r="E5844">
        <v>51</v>
      </c>
      <c r="F5844" t="s">
        <v>46</v>
      </c>
      <c r="H5844">
        <v>1</v>
      </c>
      <c r="I5844" t="s">
        <v>32</v>
      </c>
      <c r="J5844">
        <v>1</v>
      </c>
      <c r="K5844" t="s">
        <v>32</v>
      </c>
      <c r="L5844">
        <v>0</v>
      </c>
      <c r="M5844" t="s">
        <v>32</v>
      </c>
      <c r="N5844">
        <v>2012</v>
      </c>
      <c r="O5844">
        <v>696</v>
      </c>
      <c r="P5844">
        <v>1395479</v>
      </c>
      <c r="Q5844">
        <v>181</v>
      </c>
      <c r="R5844">
        <v>1336042</v>
      </c>
      <c r="S5844">
        <v>5242</v>
      </c>
      <c r="T5844">
        <v>473950</v>
      </c>
      <c r="U5844">
        <v>515</v>
      </c>
      <c r="W5844">
        <v>15.5</v>
      </c>
      <c r="X5844">
        <v>8.3000000000000007</v>
      </c>
      <c r="Y5844">
        <v>17.899999999999999</v>
      </c>
      <c r="Z5844">
        <v>8.6</v>
      </c>
      <c r="AA5844">
        <v>11.4</v>
      </c>
      <c r="AB5844">
        <v>9.3000000000000007</v>
      </c>
      <c r="AC5844">
        <v>16</v>
      </c>
    </row>
    <row r="5845" spans="1:30" x14ac:dyDescent="0.45">
      <c r="A5845" t="s">
        <v>373</v>
      </c>
      <c r="B5845">
        <v>42200</v>
      </c>
      <c r="C5845" t="s">
        <v>784</v>
      </c>
      <c r="E5845">
        <v>52</v>
      </c>
      <c r="F5845" t="s">
        <v>47</v>
      </c>
      <c r="G5845" t="s">
        <v>48</v>
      </c>
      <c r="H5845">
        <v>1</v>
      </c>
      <c r="I5845" t="s">
        <v>32</v>
      </c>
      <c r="J5845">
        <v>1</v>
      </c>
      <c r="K5845" t="s">
        <v>32</v>
      </c>
      <c r="L5845">
        <v>0</v>
      </c>
      <c r="M5845" t="s">
        <v>32</v>
      </c>
      <c r="N5845">
        <v>2012</v>
      </c>
      <c r="O5845">
        <v>1050</v>
      </c>
      <c r="P5845">
        <v>1259565</v>
      </c>
      <c r="Q5845">
        <v>417</v>
      </c>
      <c r="R5845">
        <v>1196428</v>
      </c>
      <c r="S5845">
        <v>4882</v>
      </c>
      <c r="T5845">
        <v>360205</v>
      </c>
      <c r="U5845">
        <v>633</v>
      </c>
      <c r="V5845">
        <v>63138</v>
      </c>
      <c r="W5845">
        <v>15.1</v>
      </c>
      <c r="X5845">
        <v>11.3</v>
      </c>
      <c r="Y5845">
        <v>20</v>
      </c>
      <c r="Z5845">
        <v>12.4</v>
      </c>
      <c r="AA5845">
        <v>12.3</v>
      </c>
      <c r="AB5845">
        <v>7.9</v>
      </c>
      <c r="AC5845">
        <v>15.5</v>
      </c>
      <c r="AD5845">
        <v>46.1</v>
      </c>
    </row>
    <row r="5846" spans="1:30" x14ac:dyDescent="0.45">
      <c r="A5846" t="s">
        <v>373</v>
      </c>
      <c r="B5846">
        <v>42200</v>
      </c>
      <c r="C5846" t="s">
        <v>784</v>
      </c>
      <c r="E5846">
        <v>53</v>
      </c>
      <c r="F5846" t="s">
        <v>49</v>
      </c>
      <c r="H5846">
        <v>1</v>
      </c>
      <c r="I5846" t="s">
        <v>32</v>
      </c>
      <c r="J5846">
        <v>1</v>
      </c>
      <c r="K5846" t="s">
        <v>32</v>
      </c>
      <c r="L5846">
        <v>0</v>
      </c>
      <c r="M5846" t="s">
        <v>32</v>
      </c>
      <c r="N5846">
        <v>2012</v>
      </c>
      <c r="O5846">
        <v>3783</v>
      </c>
      <c r="P5846">
        <v>1106206</v>
      </c>
      <c r="Q5846">
        <v>543</v>
      </c>
      <c r="R5846">
        <v>737343</v>
      </c>
      <c r="S5846">
        <v>3837</v>
      </c>
      <c r="T5846">
        <v>158172</v>
      </c>
      <c r="U5846">
        <v>3240</v>
      </c>
      <c r="V5846">
        <v>368863</v>
      </c>
      <c r="W5846">
        <v>9.6999999999999993</v>
      </c>
      <c r="X5846">
        <v>23.1</v>
      </c>
      <c r="Y5846">
        <v>23.9</v>
      </c>
      <c r="Z5846">
        <v>33.200000000000003</v>
      </c>
      <c r="AA5846">
        <v>38.4</v>
      </c>
      <c r="AB5846">
        <v>45.1</v>
      </c>
      <c r="AC5846">
        <v>9.4</v>
      </c>
      <c r="AD5846">
        <v>10.3</v>
      </c>
    </row>
    <row r="5847" spans="1:30" x14ac:dyDescent="0.45">
      <c r="A5847" t="s">
        <v>373</v>
      </c>
      <c r="B5847">
        <v>42200</v>
      </c>
      <c r="C5847" t="s">
        <v>784</v>
      </c>
      <c r="E5847">
        <v>54</v>
      </c>
      <c r="F5847" t="s">
        <v>50</v>
      </c>
      <c r="H5847">
        <v>1</v>
      </c>
      <c r="I5847" t="s">
        <v>32</v>
      </c>
      <c r="J5847">
        <v>1</v>
      </c>
      <c r="K5847" t="s">
        <v>32</v>
      </c>
      <c r="L5847">
        <v>0</v>
      </c>
      <c r="M5847" t="s">
        <v>32</v>
      </c>
      <c r="N5847">
        <v>2012</v>
      </c>
      <c r="O5847">
        <v>7773</v>
      </c>
      <c r="P5847">
        <v>2248848</v>
      </c>
      <c r="Q5847">
        <v>1287</v>
      </c>
      <c r="R5847">
        <v>1954214</v>
      </c>
      <c r="S5847">
        <v>11951</v>
      </c>
      <c r="T5847">
        <v>783626</v>
      </c>
      <c r="U5847">
        <v>6486</v>
      </c>
      <c r="V5847">
        <v>294634</v>
      </c>
      <c r="W5847">
        <v>5.5</v>
      </c>
      <c r="X5847">
        <v>8.1</v>
      </c>
      <c r="Y5847">
        <v>9.6</v>
      </c>
      <c r="Z5847">
        <v>9.6999999999999993</v>
      </c>
      <c r="AA5847">
        <v>12.6</v>
      </c>
      <c r="AB5847">
        <v>10</v>
      </c>
      <c r="AC5847">
        <v>6.1</v>
      </c>
      <c r="AD5847">
        <v>16.7</v>
      </c>
    </row>
    <row r="5848" spans="1:30" x14ac:dyDescent="0.45">
      <c r="A5848" t="s">
        <v>373</v>
      </c>
      <c r="B5848">
        <v>42200</v>
      </c>
      <c r="C5848" t="s">
        <v>784</v>
      </c>
      <c r="E5848">
        <v>55</v>
      </c>
      <c r="F5848" t="s">
        <v>59</v>
      </c>
      <c r="H5848">
        <v>1</v>
      </c>
      <c r="I5848" t="s">
        <v>32</v>
      </c>
      <c r="J5848">
        <v>1</v>
      </c>
      <c r="K5848" t="s">
        <v>32</v>
      </c>
      <c r="L5848">
        <v>0</v>
      </c>
      <c r="M5848" t="s">
        <v>32</v>
      </c>
      <c r="N5848">
        <v>2012</v>
      </c>
      <c r="O5848">
        <v>62</v>
      </c>
      <c r="P5848">
        <v>169295</v>
      </c>
      <c r="Q5848">
        <v>62</v>
      </c>
      <c r="R5848">
        <v>169295</v>
      </c>
      <c r="S5848">
        <v>2190</v>
      </c>
      <c r="T5848">
        <v>208442</v>
      </c>
      <c r="U5848">
        <v>0</v>
      </c>
      <c r="V5848">
        <v>0</v>
      </c>
      <c r="W5848">
        <v>22.5</v>
      </c>
      <c r="X5848">
        <v>12.6</v>
      </c>
      <c r="Y5848">
        <v>23.4</v>
      </c>
      <c r="Z5848">
        <v>13.1</v>
      </c>
      <c r="AA5848">
        <v>26.6</v>
      </c>
      <c r="AB5848">
        <v>13</v>
      </c>
      <c r="AC5848">
        <v>0</v>
      </c>
      <c r="AD5848">
        <v>0</v>
      </c>
    </row>
    <row r="5849" spans="1:30" x14ac:dyDescent="0.45">
      <c r="A5849" t="s">
        <v>373</v>
      </c>
      <c r="B5849">
        <v>42200</v>
      </c>
      <c r="C5849" t="s">
        <v>784</v>
      </c>
      <c r="E5849">
        <v>56</v>
      </c>
      <c r="F5849" t="s">
        <v>51</v>
      </c>
      <c r="H5849">
        <v>1</v>
      </c>
      <c r="I5849" t="s">
        <v>32</v>
      </c>
      <c r="J5849">
        <v>1</v>
      </c>
      <c r="K5849" t="s">
        <v>32</v>
      </c>
      <c r="L5849">
        <v>0</v>
      </c>
      <c r="M5849" t="s">
        <v>32</v>
      </c>
      <c r="N5849">
        <v>2012</v>
      </c>
      <c r="O5849">
        <v>3145</v>
      </c>
      <c r="P5849">
        <v>698312</v>
      </c>
      <c r="Q5849">
        <v>504</v>
      </c>
      <c r="R5849">
        <v>627651</v>
      </c>
      <c r="S5849">
        <v>8271</v>
      </c>
      <c r="T5849">
        <v>348633</v>
      </c>
      <c r="U5849">
        <v>2640</v>
      </c>
      <c r="V5849">
        <v>70661</v>
      </c>
      <c r="W5849">
        <v>12.5</v>
      </c>
      <c r="X5849">
        <v>39.6</v>
      </c>
      <c r="Y5849">
        <v>24.9</v>
      </c>
      <c r="Z5849">
        <v>43.9</v>
      </c>
      <c r="AA5849">
        <v>52.1</v>
      </c>
      <c r="AB5849">
        <v>67.8</v>
      </c>
      <c r="AC5849">
        <v>11.9</v>
      </c>
      <c r="AD5849">
        <v>29.4</v>
      </c>
    </row>
    <row r="5850" spans="1:30" x14ac:dyDescent="0.45">
      <c r="A5850" t="s">
        <v>373</v>
      </c>
      <c r="B5850">
        <v>42200</v>
      </c>
      <c r="C5850" t="s">
        <v>784</v>
      </c>
      <c r="E5850">
        <v>61</v>
      </c>
      <c r="F5850" t="s">
        <v>52</v>
      </c>
      <c r="H5850">
        <v>1</v>
      </c>
      <c r="I5850" t="s">
        <v>32</v>
      </c>
      <c r="J5850">
        <v>1</v>
      </c>
      <c r="K5850" t="s">
        <v>32</v>
      </c>
      <c r="L5850">
        <v>0</v>
      </c>
      <c r="M5850" t="s">
        <v>32</v>
      </c>
      <c r="N5850">
        <v>2012</v>
      </c>
      <c r="O5850">
        <v>1105</v>
      </c>
      <c r="P5850">
        <v>308427</v>
      </c>
      <c r="Q5850">
        <v>155</v>
      </c>
      <c r="R5850">
        <v>283151</v>
      </c>
      <c r="S5850">
        <v>4114</v>
      </c>
      <c r="T5850">
        <v>121957</v>
      </c>
      <c r="U5850">
        <v>950</v>
      </c>
      <c r="V5850">
        <v>25276</v>
      </c>
      <c r="W5850">
        <v>16.3</v>
      </c>
      <c r="X5850">
        <v>6.3</v>
      </c>
      <c r="Y5850">
        <v>30.6</v>
      </c>
      <c r="Z5850">
        <v>7.1</v>
      </c>
      <c r="AA5850">
        <v>9.4</v>
      </c>
      <c r="AB5850">
        <v>4.5</v>
      </c>
      <c r="AC5850">
        <v>16.5</v>
      </c>
      <c r="AD5850">
        <v>33.4</v>
      </c>
    </row>
    <row r="5851" spans="1:30" x14ac:dyDescent="0.45">
      <c r="A5851" t="s">
        <v>373</v>
      </c>
      <c r="B5851">
        <v>42200</v>
      </c>
      <c r="C5851" t="s">
        <v>784</v>
      </c>
      <c r="E5851">
        <v>62</v>
      </c>
      <c r="F5851" t="s">
        <v>53</v>
      </c>
      <c r="H5851">
        <v>1</v>
      </c>
      <c r="I5851" t="s">
        <v>32</v>
      </c>
      <c r="J5851">
        <v>1</v>
      </c>
      <c r="K5851" t="s">
        <v>32</v>
      </c>
      <c r="L5851">
        <v>0</v>
      </c>
      <c r="M5851" t="s">
        <v>32</v>
      </c>
      <c r="N5851">
        <v>2012</v>
      </c>
      <c r="O5851">
        <v>3844</v>
      </c>
      <c r="P5851">
        <v>2595560</v>
      </c>
      <c r="Q5851">
        <v>1221</v>
      </c>
      <c r="R5851">
        <v>2514784</v>
      </c>
      <c r="S5851">
        <v>20584</v>
      </c>
      <c r="T5851">
        <v>915695</v>
      </c>
      <c r="U5851">
        <v>2624</v>
      </c>
      <c r="V5851">
        <v>80776</v>
      </c>
      <c r="W5851">
        <v>9.1</v>
      </c>
      <c r="X5851">
        <v>9.3000000000000007</v>
      </c>
      <c r="Y5851">
        <v>12.1</v>
      </c>
      <c r="Z5851">
        <v>10.199999999999999</v>
      </c>
      <c r="AA5851">
        <v>10.9</v>
      </c>
      <c r="AB5851">
        <v>11.5</v>
      </c>
      <c r="AC5851">
        <v>10.9</v>
      </c>
      <c r="AD5851">
        <v>20.2</v>
      </c>
    </row>
    <row r="5852" spans="1:30" x14ac:dyDescent="0.45">
      <c r="A5852" t="s">
        <v>373</v>
      </c>
      <c r="B5852">
        <v>42200</v>
      </c>
      <c r="C5852" t="s">
        <v>784</v>
      </c>
      <c r="E5852">
        <v>71</v>
      </c>
      <c r="F5852" t="s">
        <v>54</v>
      </c>
      <c r="H5852">
        <v>1</v>
      </c>
      <c r="I5852" t="s">
        <v>32</v>
      </c>
      <c r="J5852">
        <v>1</v>
      </c>
      <c r="K5852" t="s">
        <v>32</v>
      </c>
      <c r="L5852">
        <v>0</v>
      </c>
      <c r="M5852" t="s">
        <v>32</v>
      </c>
      <c r="N5852">
        <v>2012</v>
      </c>
      <c r="O5852">
        <v>2098</v>
      </c>
      <c r="P5852">
        <v>335048</v>
      </c>
      <c r="Q5852">
        <v>247</v>
      </c>
      <c r="R5852">
        <v>247257</v>
      </c>
      <c r="S5852">
        <v>2556</v>
      </c>
      <c r="T5852">
        <v>101912</v>
      </c>
      <c r="U5852">
        <v>1851</v>
      </c>
      <c r="V5852">
        <v>87791</v>
      </c>
      <c r="W5852">
        <v>10</v>
      </c>
      <c r="X5852">
        <v>17.100000000000001</v>
      </c>
      <c r="Y5852">
        <v>19.8</v>
      </c>
      <c r="Z5852">
        <v>21.2</v>
      </c>
      <c r="AA5852">
        <v>8</v>
      </c>
      <c r="AB5852">
        <v>34.1</v>
      </c>
      <c r="AC5852">
        <v>11.1</v>
      </c>
      <c r="AD5852">
        <v>35</v>
      </c>
    </row>
    <row r="5853" spans="1:30" x14ac:dyDescent="0.45">
      <c r="A5853" t="s">
        <v>373</v>
      </c>
      <c r="B5853">
        <v>42200</v>
      </c>
      <c r="C5853" t="s">
        <v>784</v>
      </c>
      <c r="E5853">
        <v>72</v>
      </c>
      <c r="F5853" t="s">
        <v>55</v>
      </c>
      <c r="H5853">
        <v>1</v>
      </c>
      <c r="I5853" t="s">
        <v>32</v>
      </c>
      <c r="J5853">
        <v>1</v>
      </c>
      <c r="K5853" t="s">
        <v>32</v>
      </c>
      <c r="L5853">
        <v>0</v>
      </c>
      <c r="M5853" t="s">
        <v>32</v>
      </c>
      <c r="N5853">
        <v>2012</v>
      </c>
      <c r="O5853">
        <v>1505</v>
      </c>
      <c r="P5853">
        <v>1434363</v>
      </c>
      <c r="Q5853">
        <v>1000</v>
      </c>
      <c r="R5853">
        <v>1402333</v>
      </c>
      <c r="S5853">
        <v>24404</v>
      </c>
      <c r="T5853">
        <v>436662</v>
      </c>
      <c r="U5853">
        <v>504</v>
      </c>
      <c r="V5853">
        <v>32030</v>
      </c>
      <c r="W5853">
        <v>7.9</v>
      </c>
      <c r="X5853">
        <v>18.600000000000001</v>
      </c>
      <c r="Y5853">
        <v>13</v>
      </c>
      <c r="Z5853">
        <v>19.2</v>
      </c>
      <c r="AA5853">
        <v>21.3</v>
      </c>
      <c r="AB5853">
        <v>18.899999999999999</v>
      </c>
      <c r="AC5853">
        <v>16.7</v>
      </c>
      <c r="AD5853">
        <v>44.6</v>
      </c>
    </row>
    <row r="5854" spans="1:30" x14ac:dyDescent="0.45">
      <c r="A5854" t="s">
        <v>373</v>
      </c>
      <c r="B5854">
        <v>42200</v>
      </c>
      <c r="C5854" t="s">
        <v>784</v>
      </c>
      <c r="E5854">
        <v>81</v>
      </c>
      <c r="F5854" t="s">
        <v>56</v>
      </c>
      <c r="G5854" t="s">
        <v>57</v>
      </c>
      <c r="H5854">
        <v>1</v>
      </c>
      <c r="I5854" t="s">
        <v>32</v>
      </c>
      <c r="J5854">
        <v>1</v>
      </c>
      <c r="K5854" t="s">
        <v>32</v>
      </c>
      <c r="L5854">
        <v>0</v>
      </c>
      <c r="M5854" t="s">
        <v>32</v>
      </c>
      <c r="N5854">
        <v>2012</v>
      </c>
      <c r="O5854">
        <v>4724</v>
      </c>
      <c r="P5854">
        <v>499503</v>
      </c>
      <c r="Q5854">
        <v>525</v>
      </c>
      <c r="R5854">
        <v>367191</v>
      </c>
      <c r="S5854">
        <v>4572</v>
      </c>
      <c r="T5854">
        <v>107035</v>
      </c>
      <c r="U5854">
        <v>4199</v>
      </c>
      <c r="V5854">
        <v>132312</v>
      </c>
      <c r="W5854">
        <v>11</v>
      </c>
      <c r="X5854">
        <v>18.2</v>
      </c>
      <c r="Y5854">
        <v>23.5</v>
      </c>
      <c r="Z5854">
        <v>25.9</v>
      </c>
      <c r="AA5854">
        <v>44.3</v>
      </c>
      <c r="AB5854">
        <v>28.9</v>
      </c>
      <c r="AC5854">
        <v>11.1</v>
      </c>
      <c r="AD5854">
        <v>14.4</v>
      </c>
    </row>
    <row r="5855" spans="1:30" x14ac:dyDescent="0.45">
      <c r="A5855" t="s">
        <v>374</v>
      </c>
      <c r="B5855">
        <v>42220</v>
      </c>
      <c r="C5855" t="s">
        <v>785</v>
      </c>
      <c r="E5855">
        <v>0</v>
      </c>
      <c r="F5855" t="s">
        <v>31</v>
      </c>
      <c r="H5855">
        <v>1</v>
      </c>
      <c r="I5855" t="s">
        <v>32</v>
      </c>
      <c r="J5855">
        <v>1</v>
      </c>
      <c r="K5855" t="s">
        <v>32</v>
      </c>
      <c r="L5855">
        <v>0</v>
      </c>
      <c r="M5855" t="s">
        <v>32</v>
      </c>
      <c r="N5855">
        <v>2012</v>
      </c>
      <c r="O5855">
        <v>52975</v>
      </c>
      <c r="P5855">
        <v>33676247</v>
      </c>
      <c r="Q5855">
        <v>11591</v>
      </c>
      <c r="R5855">
        <v>31504038</v>
      </c>
      <c r="S5855">
        <v>149224</v>
      </c>
      <c r="T5855">
        <v>6336578</v>
      </c>
      <c r="U5855">
        <v>41384</v>
      </c>
      <c r="V5855">
        <v>2172208</v>
      </c>
      <c r="W5855">
        <v>1.7</v>
      </c>
      <c r="X5855">
        <v>5.6</v>
      </c>
      <c r="Y5855">
        <v>6</v>
      </c>
      <c r="Z5855">
        <v>6.3</v>
      </c>
      <c r="AA5855">
        <v>4.7</v>
      </c>
      <c r="AB5855">
        <v>4.5</v>
      </c>
      <c r="AC5855">
        <v>2.9</v>
      </c>
      <c r="AD5855">
        <v>6.7</v>
      </c>
    </row>
    <row r="5856" spans="1:30" x14ac:dyDescent="0.45">
      <c r="A5856" t="s">
        <v>374</v>
      </c>
      <c r="B5856">
        <v>42220</v>
      </c>
      <c r="C5856" t="s">
        <v>785</v>
      </c>
      <c r="E5856">
        <v>11</v>
      </c>
      <c r="F5856" t="s">
        <v>33</v>
      </c>
      <c r="G5856" t="s">
        <v>34</v>
      </c>
      <c r="H5856">
        <v>1</v>
      </c>
      <c r="I5856" t="s">
        <v>32</v>
      </c>
      <c r="J5856">
        <v>1</v>
      </c>
      <c r="K5856" t="s">
        <v>32</v>
      </c>
      <c r="L5856">
        <v>0</v>
      </c>
      <c r="M5856" t="s">
        <v>32</v>
      </c>
      <c r="N5856">
        <v>2012</v>
      </c>
      <c r="O5856">
        <v>465</v>
      </c>
      <c r="P5856">
        <v>62751</v>
      </c>
      <c r="Q5856">
        <v>47</v>
      </c>
      <c r="R5856">
        <v>41798</v>
      </c>
      <c r="S5856">
        <v>257</v>
      </c>
      <c r="T5856">
        <v>10074</v>
      </c>
      <c r="U5856">
        <v>419</v>
      </c>
      <c r="V5856">
        <v>20953</v>
      </c>
      <c r="W5856">
        <v>22.4</v>
      </c>
      <c r="X5856">
        <v>27.9</v>
      </c>
      <c r="Y5856">
        <v>25.3</v>
      </c>
      <c r="Z5856">
        <v>34.4</v>
      </c>
      <c r="AA5856">
        <v>22.7</v>
      </c>
      <c r="AB5856">
        <v>29.6</v>
      </c>
      <c r="AC5856">
        <v>24.5</v>
      </c>
      <c r="AD5856">
        <v>31.4</v>
      </c>
    </row>
    <row r="5857" spans="1:30" x14ac:dyDescent="0.45">
      <c r="A5857" t="s">
        <v>374</v>
      </c>
      <c r="B5857">
        <v>42220</v>
      </c>
      <c r="C5857" t="s">
        <v>785</v>
      </c>
      <c r="E5857">
        <v>21</v>
      </c>
      <c r="F5857" t="s">
        <v>35</v>
      </c>
      <c r="H5857">
        <v>1</v>
      </c>
      <c r="I5857" t="s">
        <v>32</v>
      </c>
      <c r="J5857">
        <v>1</v>
      </c>
      <c r="K5857" t="s">
        <v>32</v>
      </c>
      <c r="L5857">
        <v>0</v>
      </c>
      <c r="M5857" t="s">
        <v>32</v>
      </c>
      <c r="N5857">
        <v>2012</v>
      </c>
      <c r="O5857">
        <v>25</v>
      </c>
      <c r="Q5857">
        <v>21</v>
      </c>
      <c r="U5857">
        <v>4</v>
      </c>
      <c r="W5857">
        <v>89.1</v>
      </c>
      <c r="Y5857">
        <v>110.7</v>
      </c>
      <c r="AC5857">
        <v>0</v>
      </c>
    </row>
    <row r="5858" spans="1:30" x14ac:dyDescent="0.45">
      <c r="A5858" t="s">
        <v>374</v>
      </c>
      <c r="B5858">
        <v>42220</v>
      </c>
      <c r="C5858" t="s">
        <v>785</v>
      </c>
      <c r="E5858">
        <v>22</v>
      </c>
      <c r="F5858" t="s">
        <v>36</v>
      </c>
      <c r="H5858">
        <v>1</v>
      </c>
      <c r="I5858" t="s">
        <v>32</v>
      </c>
      <c r="J5858">
        <v>1</v>
      </c>
      <c r="K5858" t="s">
        <v>32</v>
      </c>
      <c r="L5858">
        <v>0</v>
      </c>
      <c r="M5858" t="s">
        <v>32</v>
      </c>
      <c r="N5858">
        <v>2012</v>
      </c>
      <c r="O5858">
        <v>57</v>
      </c>
      <c r="Q5858">
        <v>7</v>
      </c>
      <c r="U5858">
        <v>50</v>
      </c>
      <c r="W5858">
        <v>63.7</v>
      </c>
      <c r="Y5858">
        <v>0</v>
      </c>
      <c r="AC5858">
        <v>69.2</v>
      </c>
    </row>
    <row r="5859" spans="1:30" x14ac:dyDescent="0.45">
      <c r="A5859" t="s">
        <v>374</v>
      </c>
      <c r="B5859">
        <v>42220</v>
      </c>
      <c r="C5859" t="s">
        <v>785</v>
      </c>
      <c r="E5859">
        <v>23</v>
      </c>
      <c r="F5859" t="s">
        <v>37</v>
      </c>
      <c r="H5859">
        <v>1</v>
      </c>
      <c r="I5859" t="s">
        <v>32</v>
      </c>
      <c r="J5859">
        <v>1</v>
      </c>
      <c r="K5859" t="s">
        <v>32</v>
      </c>
      <c r="L5859">
        <v>0</v>
      </c>
      <c r="M5859" t="s">
        <v>32</v>
      </c>
      <c r="N5859">
        <v>2012</v>
      </c>
      <c r="O5859">
        <v>5819</v>
      </c>
      <c r="P5859">
        <v>2419031</v>
      </c>
      <c r="Q5859">
        <v>1802</v>
      </c>
      <c r="R5859">
        <v>2160911</v>
      </c>
      <c r="S5859">
        <v>10208</v>
      </c>
      <c r="T5859">
        <v>458936</v>
      </c>
      <c r="U5859">
        <v>4017</v>
      </c>
      <c r="V5859">
        <v>258120</v>
      </c>
      <c r="W5859">
        <v>8</v>
      </c>
      <c r="X5859">
        <v>25.1</v>
      </c>
      <c r="Y5859">
        <v>11</v>
      </c>
      <c r="Z5859">
        <v>28.7</v>
      </c>
      <c r="AA5859">
        <v>34</v>
      </c>
      <c r="AB5859">
        <v>35.299999999999997</v>
      </c>
      <c r="AC5859">
        <v>10.4</v>
      </c>
      <c r="AD5859">
        <v>16.399999999999999</v>
      </c>
    </row>
    <row r="5860" spans="1:30" x14ac:dyDescent="0.45">
      <c r="A5860" t="s">
        <v>374</v>
      </c>
      <c r="B5860">
        <v>42220</v>
      </c>
      <c r="C5860" t="s">
        <v>785</v>
      </c>
      <c r="E5860" t="s">
        <v>38</v>
      </c>
      <c r="F5860" t="s">
        <v>39</v>
      </c>
      <c r="H5860">
        <v>1</v>
      </c>
      <c r="I5860" t="s">
        <v>32</v>
      </c>
      <c r="J5860">
        <v>1</v>
      </c>
      <c r="K5860" t="s">
        <v>32</v>
      </c>
      <c r="L5860">
        <v>0</v>
      </c>
      <c r="M5860" t="s">
        <v>32</v>
      </c>
      <c r="N5860">
        <v>2012</v>
      </c>
      <c r="O5860">
        <v>2072</v>
      </c>
      <c r="P5860">
        <v>6245426</v>
      </c>
      <c r="Q5860">
        <v>883</v>
      </c>
      <c r="R5860">
        <v>6155935</v>
      </c>
      <c r="S5860">
        <v>18218</v>
      </c>
      <c r="T5860">
        <v>1013734</v>
      </c>
      <c r="U5860">
        <v>1189</v>
      </c>
      <c r="V5860">
        <v>89492</v>
      </c>
      <c r="W5860">
        <v>10.4</v>
      </c>
      <c r="X5860">
        <v>13.2</v>
      </c>
      <c r="Y5860">
        <v>13</v>
      </c>
      <c r="Z5860">
        <v>14</v>
      </c>
      <c r="AA5860">
        <v>14.7</v>
      </c>
      <c r="AB5860">
        <v>10.8</v>
      </c>
      <c r="AC5860">
        <v>16.2</v>
      </c>
      <c r="AD5860">
        <v>41</v>
      </c>
    </row>
    <row r="5861" spans="1:30" x14ac:dyDescent="0.45">
      <c r="A5861" t="s">
        <v>374</v>
      </c>
      <c r="B5861">
        <v>42220</v>
      </c>
      <c r="C5861" t="s">
        <v>785</v>
      </c>
      <c r="E5861">
        <v>42</v>
      </c>
      <c r="F5861" t="s">
        <v>40</v>
      </c>
      <c r="H5861">
        <v>1</v>
      </c>
      <c r="I5861" t="s">
        <v>32</v>
      </c>
      <c r="J5861">
        <v>1</v>
      </c>
      <c r="K5861" t="s">
        <v>32</v>
      </c>
      <c r="L5861">
        <v>0</v>
      </c>
      <c r="M5861" t="s">
        <v>32</v>
      </c>
      <c r="N5861">
        <v>2012</v>
      </c>
      <c r="O5861">
        <v>1341</v>
      </c>
      <c r="P5861">
        <v>5644548</v>
      </c>
      <c r="Q5861">
        <v>610</v>
      </c>
      <c r="R5861">
        <v>5561689</v>
      </c>
      <c r="S5861">
        <v>8679</v>
      </c>
      <c r="T5861">
        <v>601337</v>
      </c>
      <c r="U5861">
        <v>730</v>
      </c>
      <c r="W5861">
        <v>11.1</v>
      </c>
      <c r="X5861">
        <v>11.7</v>
      </c>
      <c r="Y5861">
        <v>21.4</v>
      </c>
      <c r="Z5861">
        <v>12.7</v>
      </c>
      <c r="AA5861">
        <v>19.2</v>
      </c>
      <c r="AB5861">
        <v>12.9</v>
      </c>
      <c r="AC5861">
        <v>13.9</v>
      </c>
    </row>
    <row r="5862" spans="1:30" x14ac:dyDescent="0.45">
      <c r="A5862" t="s">
        <v>374</v>
      </c>
      <c r="B5862">
        <v>42220</v>
      </c>
      <c r="C5862" t="s">
        <v>785</v>
      </c>
      <c r="E5862" t="s">
        <v>41</v>
      </c>
      <c r="F5862" t="s">
        <v>42</v>
      </c>
      <c r="H5862">
        <v>1</v>
      </c>
      <c r="I5862" t="s">
        <v>32</v>
      </c>
      <c r="J5862">
        <v>1</v>
      </c>
      <c r="K5862" t="s">
        <v>32</v>
      </c>
      <c r="L5862">
        <v>0</v>
      </c>
      <c r="M5862" t="s">
        <v>32</v>
      </c>
      <c r="N5862">
        <v>2012</v>
      </c>
      <c r="O5862">
        <v>4242</v>
      </c>
      <c r="P5862">
        <v>5364882</v>
      </c>
      <c r="Q5862">
        <v>1250</v>
      </c>
      <c r="R5862">
        <v>5238335</v>
      </c>
      <c r="S5862">
        <v>19895</v>
      </c>
      <c r="T5862">
        <v>548830</v>
      </c>
      <c r="U5862">
        <v>2992</v>
      </c>
      <c r="V5862">
        <v>126547</v>
      </c>
      <c r="W5862">
        <v>7.8</v>
      </c>
      <c r="X5862">
        <v>9.4</v>
      </c>
      <c r="Y5862">
        <v>11.6</v>
      </c>
      <c r="Z5862">
        <v>10</v>
      </c>
      <c r="AA5862">
        <v>4.5999999999999996</v>
      </c>
      <c r="AB5862">
        <v>7</v>
      </c>
      <c r="AC5862">
        <v>11.9</v>
      </c>
      <c r="AD5862">
        <v>14.9</v>
      </c>
    </row>
    <row r="5863" spans="1:30" x14ac:dyDescent="0.45">
      <c r="A5863" t="s">
        <v>374</v>
      </c>
      <c r="B5863">
        <v>42220</v>
      </c>
      <c r="C5863" t="s">
        <v>785</v>
      </c>
      <c r="E5863" t="s">
        <v>43</v>
      </c>
      <c r="F5863" t="s">
        <v>44</v>
      </c>
      <c r="G5863" t="s">
        <v>45</v>
      </c>
      <c r="H5863">
        <v>1</v>
      </c>
      <c r="I5863" t="s">
        <v>32</v>
      </c>
      <c r="J5863">
        <v>1</v>
      </c>
      <c r="K5863" t="s">
        <v>32</v>
      </c>
      <c r="L5863">
        <v>0</v>
      </c>
      <c r="M5863" t="s">
        <v>32</v>
      </c>
      <c r="N5863">
        <v>2012</v>
      </c>
      <c r="O5863">
        <v>1162</v>
      </c>
      <c r="P5863">
        <v>487048</v>
      </c>
      <c r="Q5863">
        <v>204</v>
      </c>
      <c r="R5863">
        <v>445940</v>
      </c>
      <c r="S5863">
        <v>2648</v>
      </c>
      <c r="T5863">
        <v>118632</v>
      </c>
      <c r="U5863">
        <v>958</v>
      </c>
      <c r="V5863">
        <v>41108</v>
      </c>
      <c r="W5863">
        <v>13.4</v>
      </c>
      <c r="X5863">
        <v>16.600000000000001</v>
      </c>
      <c r="Y5863">
        <v>29.5</v>
      </c>
      <c r="Z5863">
        <v>18.100000000000001</v>
      </c>
      <c r="AA5863">
        <v>12.4</v>
      </c>
      <c r="AB5863">
        <v>11.5</v>
      </c>
      <c r="AC5863">
        <v>12.6</v>
      </c>
      <c r="AD5863">
        <v>21.7</v>
      </c>
    </row>
    <row r="5864" spans="1:30" x14ac:dyDescent="0.45">
      <c r="A5864" t="s">
        <v>374</v>
      </c>
      <c r="B5864">
        <v>42220</v>
      </c>
      <c r="C5864" t="s">
        <v>785</v>
      </c>
      <c r="E5864">
        <v>51</v>
      </c>
      <c r="F5864" t="s">
        <v>46</v>
      </c>
      <c r="H5864">
        <v>1</v>
      </c>
      <c r="I5864" t="s">
        <v>32</v>
      </c>
      <c r="J5864">
        <v>1</v>
      </c>
      <c r="K5864" t="s">
        <v>32</v>
      </c>
      <c r="L5864">
        <v>0</v>
      </c>
      <c r="M5864" t="s">
        <v>32</v>
      </c>
      <c r="N5864">
        <v>2012</v>
      </c>
      <c r="O5864">
        <v>668</v>
      </c>
      <c r="P5864">
        <v>872067</v>
      </c>
      <c r="Q5864">
        <v>193</v>
      </c>
      <c r="R5864">
        <v>851512</v>
      </c>
      <c r="S5864">
        <v>3039</v>
      </c>
      <c r="T5864">
        <v>175591</v>
      </c>
      <c r="U5864">
        <v>475</v>
      </c>
      <c r="V5864">
        <v>20555</v>
      </c>
      <c r="W5864">
        <v>9.6999999999999993</v>
      </c>
      <c r="X5864">
        <v>5.9</v>
      </c>
      <c r="Y5864">
        <v>21.6</v>
      </c>
      <c r="Z5864">
        <v>6.6</v>
      </c>
      <c r="AA5864">
        <v>11.4</v>
      </c>
      <c r="AB5864">
        <v>9.1999999999999993</v>
      </c>
      <c r="AC5864">
        <v>12.7</v>
      </c>
      <c r="AD5864">
        <v>31.8</v>
      </c>
    </row>
    <row r="5865" spans="1:30" x14ac:dyDescent="0.45">
      <c r="A5865" t="s">
        <v>374</v>
      </c>
      <c r="B5865">
        <v>42220</v>
      </c>
      <c r="C5865" t="s">
        <v>785</v>
      </c>
      <c r="E5865">
        <v>52</v>
      </c>
      <c r="F5865" t="s">
        <v>47</v>
      </c>
      <c r="G5865" t="s">
        <v>48</v>
      </c>
      <c r="H5865">
        <v>1</v>
      </c>
      <c r="I5865" t="s">
        <v>32</v>
      </c>
      <c r="J5865">
        <v>1</v>
      </c>
      <c r="K5865" t="s">
        <v>32</v>
      </c>
      <c r="L5865">
        <v>0</v>
      </c>
      <c r="M5865" t="s">
        <v>32</v>
      </c>
      <c r="N5865">
        <v>2012</v>
      </c>
      <c r="O5865">
        <v>1352</v>
      </c>
      <c r="P5865">
        <v>2263947</v>
      </c>
      <c r="Q5865">
        <v>399</v>
      </c>
      <c r="R5865">
        <v>2186804</v>
      </c>
      <c r="S5865">
        <v>5788</v>
      </c>
      <c r="T5865">
        <v>397924</v>
      </c>
      <c r="U5865">
        <v>953</v>
      </c>
      <c r="V5865">
        <v>77143</v>
      </c>
      <c r="W5865">
        <v>13.3</v>
      </c>
      <c r="X5865">
        <v>4.0999999999999996</v>
      </c>
      <c r="Y5865">
        <v>17</v>
      </c>
      <c r="Z5865">
        <v>4.5999999999999996</v>
      </c>
      <c r="AA5865">
        <v>8.8000000000000007</v>
      </c>
      <c r="AB5865">
        <v>6.8</v>
      </c>
      <c r="AC5865">
        <v>17.8</v>
      </c>
      <c r="AD5865">
        <v>21.5</v>
      </c>
    </row>
    <row r="5866" spans="1:30" x14ac:dyDescent="0.45">
      <c r="A5866" t="s">
        <v>374</v>
      </c>
      <c r="B5866">
        <v>42220</v>
      </c>
      <c r="C5866" t="s">
        <v>785</v>
      </c>
      <c r="E5866">
        <v>53</v>
      </c>
      <c r="F5866" t="s">
        <v>49</v>
      </c>
      <c r="H5866">
        <v>1</v>
      </c>
      <c r="I5866" t="s">
        <v>32</v>
      </c>
      <c r="J5866">
        <v>1</v>
      </c>
      <c r="K5866" t="s">
        <v>32</v>
      </c>
      <c r="L5866">
        <v>0</v>
      </c>
      <c r="M5866" t="s">
        <v>32</v>
      </c>
      <c r="N5866">
        <v>2012</v>
      </c>
      <c r="O5866">
        <v>4714</v>
      </c>
      <c r="P5866">
        <v>926844</v>
      </c>
      <c r="Q5866">
        <v>555</v>
      </c>
      <c r="R5866">
        <v>504416</v>
      </c>
      <c r="S5866">
        <v>2096</v>
      </c>
      <c r="T5866">
        <v>76567</v>
      </c>
      <c r="U5866">
        <v>4159</v>
      </c>
      <c r="V5866">
        <v>422428</v>
      </c>
      <c r="W5866">
        <v>8.9</v>
      </c>
      <c r="X5866">
        <v>10.4</v>
      </c>
      <c r="Y5866">
        <v>20.8</v>
      </c>
      <c r="Z5866">
        <v>17.2</v>
      </c>
      <c r="AA5866">
        <v>15.4</v>
      </c>
      <c r="AB5866">
        <v>15.3</v>
      </c>
      <c r="AC5866">
        <v>9.1</v>
      </c>
      <c r="AD5866">
        <v>17.7</v>
      </c>
    </row>
    <row r="5867" spans="1:30" x14ac:dyDescent="0.45">
      <c r="A5867" t="s">
        <v>374</v>
      </c>
      <c r="B5867">
        <v>42220</v>
      </c>
      <c r="C5867" t="s">
        <v>785</v>
      </c>
      <c r="E5867">
        <v>54</v>
      </c>
      <c r="F5867" t="s">
        <v>50</v>
      </c>
      <c r="H5867">
        <v>1</v>
      </c>
      <c r="I5867" t="s">
        <v>32</v>
      </c>
      <c r="J5867">
        <v>1</v>
      </c>
      <c r="K5867" t="s">
        <v>32</v>
      </c>
      <c r="L5867">
        <v>0</v>
      </c>
      <c r="M5867" t="s">
        <v>32</v>
      </c>
      <c r="N5867">
        <v>2012</v>
      </c>
      <c r="O5867">
        <v>10500</v>
      </c>
      <c r="P5867">
        <v>1786607</v>
      </c>
      <c r="Q5867">
        <v>1387</v>
      </c>
      <c r="R5867">
        <v>1282835</v>
      </c>
      <c r="S5867">
        <v>8007</v>
      </c>
      <c r="T5867">
        <v>425956</v>
      </c>
      <c r="U5867">
        <v>9113</v>
      </c>
      <c r="V5867">
        <v>503773</v>
      </c>
      <c r="W5867">
        <v>3</v>
      </c>
      <c r="X5867">
        <v>5.9</v>
      </c>
      <c r="Y5867">
        <v>11.1</v>
      </c>
      <c r="Z5867">
        <v>7.1</v>
      </c>
      <c r="AA5867">
        <v>7.4</v>
      </c>
      <c r="AB5867">
        <v>7.6</v>
      </c>
      <c r="AC5867">
        <v>2.6</v>
      </c>
      <c r="AD5867">
        <v>14.3</v>
      </c>
    </row>
    <row r="5868" spans="1:30" x14ac:dyDescent="0.45">
      <c r="A5868" t="s">
        <v>374</v>
      </c>
      <c r="B5868">
        <v>42220</v>
      </c>
      <c r="C5868" t="s">
        <v>785</v>
      </c>
      <c r="E5868">
        <v>55</v>
      </c>
      <c r="F5868" t="s">
        <v>59</v>
      </c>
      <c r="H5868">
        <v>1</v>
      </c>
      <c r="I5868" t="s">
        <v>32</v>
      </c>
      <c r="J5868">
        <v>1</v>
      </c>
      <c r="K5868" t="s">
        <v>32</v>
      </c>
      <c r="L5868">
        <v>0</v>
      </c>
      <c r="M5868" t="s">
        <v>32</v>
      </c>
      <c r="N5868">
        <v>2012</v>
      </c>
      <c r="O5868">
        <v>53</v>
      </c>
      <c r="P5868">
        <v>255737</v>
      </c>
      <c r="Q5868">
        <v>53</v>
      </c>
      <c r="R5868">
        <v>255737</v>
      </c>
      <c r="S5868">
        <v>1507</v>
      </c>
      <c r="T5868">
        <v>126201</v>
      </c>
      <c r="U5868">
        <v>0</v>
      </c>
      <c r="V5868">
        <v>0</v>
      </c>
      <c r="W5868">
        <v>15</v>
      </c>
      <c r="X5868">
        <v>7.1</v>
      </c>
      <c r="Y5868">
        <v>15.6</v>
      </c>
      <c r="Z5868">
        <v>7.3</v>
      </c>
      <c r="AA5868">
        <v>9.9</v>
      </c>
      <c r="AB5868">
        <v>5.2</v>
      </c>
      <c r="AC5868">
        <v>0</v>
      </c>
      <c r="AD5868">
        <v>0</v>
      </c>
    </row>
    <row r="5869" spans="1:30" x14ac:dyDescent="0.45">
      <c r="A5869" t="s">
        <v>374</v>
      </c>
      <c r="B5869">
        <v>42220</v>
      </c>
      <c r="C5869" t="s">
        <v>785</v>
      </c>
      <c r="E5869">
        <v>56</v>
      </c>
      <c r="F5869" t="s">
        <v>51</v>
      </c>
      <c r="H5869">
        <v>1</v>
      </c>
      <c r="I5869" t="s">
        <v>32</v>
      </c>
      <c r="J5869">
        <v>1</v>
      </c>
      <c r="K5869" t="s">
        <v>32</v>
      </c>
      <c r="L5869">
        <v>0</v>
      </c>
      <c r="M5869" t="s">
        <v>32</v>
      </c>
      <c r="N5869">
        <v>2012</v>
      </c>
      <c r="O5869">
        <v>4114</v>
      </c>
      <c r="P5869">
        <v>1291987</v>
      </c>
      <c r="Q5869">
        <v>741</v>
      </c>
      <c r="R5869">
        <v>1204042</v>
      </c>
      <c r="S5869">
        <v>16193</v>
      </c>
      <c r="T5869">
        <v>579350</v>
      </c>
      <c r="U5869">
        <v>3373</v>
      </c>
      <c r="V5869">
        <v>87945</v>
      </c>
      <c r="W5869">
        <v>8</v>
      </c>
      <c r="X5869">
        <v>21.2</v>
      </c>
      <c r="Y5869">
        <v>31.7</v>
      </c>
      <c r="Z5869">
        <v>23.9</v>
      </c>
      <c r="AA5869">
        <v>13.2</v>
      </c>
      <c r="AB5869">
        <v>12.7</v>
      </c>
      <c r="AC5869">
        <v>7.1</v>
      </c>
      <c r="AD5869">
        <v>21.1</v>
      </c>
    </row>
    <row r="5870" spans="1:30" x14ac:dyDescent="0.45">
      <c r="A5870" t="s">
        <v>374</v>
      </c>
      <c r="B5870">
        <v>42220</v>
      </c>
      <c r="C5870" t="s">
        <v>785</v>
      </c>
      <c r="E5870">
        <v>61</v>
      </c>
      <c r="F5870" t="s">
        <v>52</v>
      </c>
      <c r="H5870">
        <v>1</v>
      </c>
      <c r="I5870" t="s">
        <v>32</v>
      </c>
      <c r="J5870">
        <v>1</v>
      </c>
      <c r="K5870" t="s">
        <v>32</v>
      </c>
      <c r="L5870">
        <v>0</v>
      </c>
      <c r="M5870" t="s">
        <v>32</v>
      </c>
      <c r="N5870">
        <v>2012</v>
      </c>
      <c r="O5870">
        <v>1475</v>
      </c>
      <c r="Q5870">
        <v>176</v>
      </c>
      <c r="U5870">
        <v>1298</v>
      </c>
      <c r="W5870">
        <v>12.7</v>
      </c>
      <c r="Y5870">
        <v>35</v>
      </c>
      <c r="AC5870">
        <v>13.5</v>
      </c>
    </row>
    <row r="5871" spans="1:30" x14ac:dyDescent="0.45">
      <c r="A5871" t="s">
        <v>374</v>
      </c>
      <c r="B5871">
        <v>42220</v>
      </c>
      <c r="C5871" t="s">
        <v>785</v>
      </c>
      <c r="E5871">
        <v>62</v>
      </c>
      <c r="F5871" t="s">
        <v>53</v>
      </c>
      <c r="H5871">
        <v>1</v>
      </c>
      <c r="I5871" t="s">
        <v>32</v>
      </c>
      <c r="J5871">
        <v>1</v>
      </c>
      <c r="K5871" t="s">
        <v>32</v>
      </c>
      <c r="L5871">
        <v>0</v>
      </c>
      <c r="M5871" t="s">
        <v>32</v>
      </c>
      <c r="N5871">
        <v>2012</v>
      </c>
      <c r="O5871">
        <v>4543</v>
      </c>
      <c r="P5871">
        <v>3092803</v>
      </c>
      <c r="Q5871">
        <v>1252</v>
      </c>
      <c r="R5871">
        <v>2983254</v>
      </c>
      <c r="S5871">
        <v>22653</v>
      </c>
      <c r="T5871">
        <v>1105048</v>
      </c>
      <c r="U5871">
        <v>3292</v>
      </c>
      <c r="V5871">
        <v>109549</v>
      </c>
      <c r="W5871">
        <v>3.9</v>
      </c>
      <c r="X5871">
        <v>4.0999999999999996</v>
      </c>
      <c r="Y5871">
        <v>9.9</v>
      </c>
      <c r="Z5871">
        <v>4.2</v>
      </c>
      <c r="AA5871">
        <v>6.9</v>
      </c>
      <c r="AB5871">
        <v>5.6</v>
      </c>
      <c r="AC5871">
        <v>5.6</v>
      </c>
      <c r="AD5871">
        <v>11.8</v>
      </c>
    </row>
    <row r="5872" spans="1:30" x14ac:dyDescent="0.45">
      <c r="A5872" t="s">
        <v>374</v>
      </c>
      <c r="B5872">
        <v>42220</v>
      </c>
      <c r="C5872" t="s">
        <v>785</v>
      </c>
      <c r="E5872">
        <v>71</v>
      </c>
      <c r="F5872" t="s">
        <v>54</v>
      </c>
      <c r="H5872">
        <v>1</v>
      </c>
      <c r="I5872" t="s">
        <v>32</v>
      </c>
      <c r="J5872">
        <v>1</v>
      </c>
      <c r="K5872" t="s">
        <v>32</v>
      </c>
      <c r="L5872">
        <v>0</v>
      </c>
      <c r="M5872" t="s">
        <v>32</v>
      </c>
      <c r="N5872">
        <v>2012</v>
      </c>
      <c r="O5872">
        <v>2864</v>
      </c>
      <c r="P5872">
        <v>343702</v>
      </c>
      <c r="Q5872">
        <v>258</v>
      </c>
      <c r="R5872">
        <v>261460</v>
      </c>
      <c r="S5872">
        <v>3640</v>
      </c>
      <c r="T5872">
        <v>80535</v>
      </c>
      <c r="U5872">
        <v>2606</v>
      </c>
      <c r="V5872">
        <v>82243</v>
      </c>
      <c r="W5872">
        <v>8.1999999999999993</v>
      </c>
      <c r="X5872">
        <v>14.9</v>
      </c>
      <c r="Y5872">
        <v>27.5</v>
      </c>
      <c r="Z5872">
        <v>20.8</v>
      </c>
      <c r="AA5872">
        <v>26.7</v>
      </c>
      <c r="AB5872">
        <v>21.3</v>
      </c>
      <c r="AC5872">
        <v>7</v>
      </c>
      <c r="AD5872">
        <v>9.9</v>
      </c>
    </row>
    <row r="5873" spans="1:30" x14ac:dyDescent="0.45">
      <c r="A5873" t="s">
        <v>374</v>
      </c>
      <c r="B5873">
        <v>42220</v>
      </c>
      <c r="C5873" t="s">
        <v>785</v>
      </c>
      <c r="E5873">
        <v>72</v>
      </c>
      <c r="F5873" t="s">
        <v>55</v>
      </c>
      <c r="H5873">
        <v>1</v>
      </c>
      <c r="I5873" t="s">
        <v>32</v>
      </c>
      <c r="J5873">
        <v>1</v>
      </c>
      <c r="K5873" t="s">
        <v>32</v>
      </c>
      <c r="L5873">
        <v>0</v>
      </c>
      <c r="M5873" t="s">
        <v>32</v>
      </c>
      <c r="N5873">
        <v>2012</v>
      </c>
      <c r="O5873">
        <v>1832</v>
      </c>
      <c r="P5873">
        <v>1324438</v>
      </c>
      <c r="Q5873">
        <v>1115</v>
      </c>
      <c r="R5873">
        <v>1284407</v>
      </c>
      <c r="S5873">
        <v>19696</v>
      </c>
      <c r="T5873">
        <v>357436</v>
      </c>
      <c r="U5873">
        <v>717</v>
      </c>
      <c r="V5873">
        <v>40031</v>
      </c>
      <c r="W5873">
        <v>9.1</v>
      </c>
      <c r="X5873">
        <v>16.899999999999999</v>
      </c>
      <c r="Y5873">
        <v>11.6</v>
      </c>
      <c r="Z5873">
        <v>17.3</v>
      </c>
      <c r="AA5873">
        <v>17.5</v>
      </c>
      <c r="AB5873">
        <v>17.399999999999999</v>
      </c>
      <c r="AC5873">
        <v>14.9</v>
      </c>
      <c r="AD5873">
        <v>42</v>
      </c>
    </row>
    <row r="5874" spans="1:30" x14ac:dyDescent="0.45">
      <c r="A5874" t="s">
        <v>374</v>
      </c>
      <c r="B5874">
        <v>42220</v>
      </c>
      <c r="C5874" t="s">
        <v>785</v>
      </c>
      <c r="E5874">
        <v>81</v>
      </c>
      <c r="F5874" t="s">
        <v>56</v>
      </c>
      <c r="G5874" t="s">
        <v>57</v>
      </c>
      <c r="H5874">
        <v>1</v>
      </c>
      <c r="I5874" t="s">
        <v>32</v>
      </c>
      <c r="J5874">
        <v>1</v>
      </c>
      <c r="K5874" t="s">
        <v>32</v>
      </c>
      <c r="L5874">
        <v>0</v>
      </c>
      <c r="M5874" t="s">
        <v>32</v>
      </c>
      <c r="N5874">
        <v>2012</v>
      </c>
      <c r="O5874">
        <v>5782</v>
      </c>
      <c r="P5874">
        <v>517328</v>
      </c>
      <c r="Q5874">
        <v>744</v>
      </c>
      <c r="R5874">
        <v>332985</v>
      </c>
      <c r="S5874">
        <v>3525</v>
      </c>
      <c r="T5874">
        <v>102208</v>
      </c>
      <c r="U5874">
        <v>5038</v>
      </c>
      <c r="V5874">
        <v>184343</v>
      </c>
      <c r="W5874">
        <v>7</v>
      </c>
      <c r="X5874">
        <v>20</v>
      </c>
      <c r="Y5874">
        <v>24</v>
      </c>
      <c r="Z5874">
        <v>33.200000000000003</v>
      </c>
      <c r="AA5874">
        <v>32.1</v>
      </c>
      <c r="AB5874">
        <v>32.299999999999997</v>
      </c>
      <c r="AC5874">
        <v>6.5</v>
      </c>
      <c r="AD5874">
        <v>22.5</v>
      </c>
    </row>
    <row r="5875" spans="1:30" x14ac:dyDescent="0.45">
      <c r="A5875" t="s">
        <v>375</v>
      </c>
      <c r="B5875">
        <v>42340</v>
      </c>
      <c r="C5875" t="s">
        <v>786</v>
      </c>
      <c r="E5875">
        <v>0</v>
      </c>
      <c r="F5875" t="s">
        <v>31</v>
      </c>
      <c r="H5875">
        <v>1</v>
      </c>
      <c r="I5875" t="s">
        <v>32</v>
      </c>
      <c r="J5875">
        <v>1</v>
      </c>
      <c r="K5875" t="s">
        <v>32</v>
      </c>
      <c r="L5875">
        <v>0</v>
      </c>
      <c r="M5875" t="s">
        <v>32</v>
      </c>
      <c r="N5875">
        <v>2012</v>
      </c>
      <c r="O5875">
        <v>29717</v>
      </c>
      <c r="P5875">
        <v>32913900</v>
      </c>
      <c r="Q5875">
        <v>6404</v>
      </c>
      <c r="R5875">
        <v>31886893</v>
      </c>
      <c r="S5875">
        <v>124522</v>
      </c>
      <c r="T5875">
        <v>4829259</v>
      </c>
      <c r="U5875">
        <v>23313</v>
      </c>
      <c r="V5875">
        <v>1027007</v>
      </c>
      <c r="W5875">
        <v>3.2</v>
      </c>
      <c r="X5875">
        <v>1.9</v>
      </c>
      <c r="Y5875">
        <v>3.9</v>
      </c>
      <c r="Z5875">
        <v>2.1</v>
      </c>
      <c r="AA5875">
        <v>2.6</v>
      </c>
      <c r="AB5875">
        <v>1.6</v>
      </c>
      <c r="AC5875">
        <v>3.2</v>
      </c>
      <c r="AD5875">
        <v>9</v>
      </c>
    </row>
    <row r="5876" spans="1:30" x14ac:dyDescent="0.45">
      <c r="A5876" t="s">
        <v>375</v>
      </c>
      <c r="B5876">
        <v>42340</v>
      </c>
      <c r="C5876" t="s">
        <v>786</v>
      </c>
      <c r="E5876">
        <v>11</v>
      </c>
      <c r="F5876" t="s">
        <v>33</v>
      </c>
      <c r="G5876" t="s">
        <v>34</v>
      </c>
      <c r="H5876">
        <v>1</v>
      </c>
      <c r="I5876" t="s">
        <v>32</v>
      </c>
      <c r="J5876">
        <v>1</v>
      </c>
      <c r="K5876" t="s">
        <v>32</v>
      </c>
      <c r="L5876">
        <v>0</v>
      </c>
      <c r="M5876" t="s">
        <v>32</v>
      </c>
      <c r="N5876">
        <v>2012</v>
      </c>
      <c r="O5876">
        <v>229</v>
      </c>
      <c r="Q5876">
        <v>30</v>
      </c>
      <c r="U5876">
        <v>199</v>
      </c>
      <c r="W5876">
        <v>34.1</v>
      </c>
      <c r="Y5876">
        <v>56.8</v>
      </c>
      <c r="AC5876">
        <v>38.1</v>
      </c>
    </row>
    <row r="5877" spans="1:30" x14ac:dyDescent="0.45">
      <c r="A5877" t="s">
        <v>375</v>
      </c>
      <c r="B5877">
        <v>42340</v>
      </c>
      <c r="C5877" t="s">
        <v>786</v>
      </c>
      <c r="E5877">
        <v>23</v>
      </c>
      <c r="F5877" t="s">
        <v>37</v>
      </c>
      <c r="H5877">
        <v>1</v>
      </c>
      <c r="I5877" t="s">
        <v>32</v>
      </c>
      <c r="J5877">
        <v>1</v>
      </c>
      <c r="K5877" t="s">
        <v>32</v>
      </c>
      <c r="L5877">
        <v>0</v>
      </c>
      <c r="M5877" t="s">
        <v>32</v>
      </c>
      <c r="N5877">
        <v>2012</v>
      </c>
      <c r="O5877">
        <v>2627</v>
      </c>
      <c r="P5877">
        <v>1525149</v>
      </c>
      <c r="Q5877">
        <v>601</v>
      </c>
      <c r="R5877">
        <v>1381316</v>
      </c>
      <c r="S5877">
        <v>4727</v>
      </c>
      <c r="T5877">
        <v>210201</v>
      </c>
      <c r="U5877">
        <v>2026</v>
      </c>
      <c r="V5877">
        <v>143833</v>
      </c>
      <c r="W5877">
        <v>10</v>
      </c>
      <c r="X5877">
        <v>24.8</v>
      </c>
      <c r="Y5877">
        <v>24.4</v>
      </c>
      <c r="Z5877">
        <v>28.3</v>
      </c>
      <c r="AA5877">
        <v>19.3</v>
      </c>
      <c r="AB5877">
        <v>17</v>
      </c>
      <c r="AC5877">
        <v>11</v>
      </c>
      <c r="AD5877">
        <v>23.9</v>
      </c>
    </row>
    <row r="5878" spans="1:30" x14ac:dyDescent="0.45">
      <c r="A5878" t="s">
        <v>375</v>
      </c>
      <c r="B5878">
        <v>42340</v>
      </c>
      <c r="C5878" t="s">
        <v>786</v>
      </c>
      <c r="E5878" t="s">
        <v>38</v>
      </c>
      <c r="F5878" t="s">
        <v>39</v>
      </c>
      <c r="H5878">
        <v>1</v>
      </c>
      <c r="I5878" t="s">
        <v>32</v>
      </c>
      <c r="J5878">
        <v>1</v>
      </c>
      <c r="K5878" t="s">
        <v>32</v>
      </c>
      <c r="L5878">
        <v>0</v>
      </c>
      <c r="M5878" t="s">
        <v>32</v>
      </c>
      <c r="N5878">
        <v>2012</v>
      </c>
      <c r="O5878">
        <v>478</v>
      </c>
      <c r="P5878">
        <v>10389112</v>
      </c>
      <c r="Q5878">
        <v>207</v>
      </c>
      <c r="R5878">
        <v>10376910</v>
      </c>
      <c r="S5878">
        <v>16433</v>
      </c>
      <c r="T5878">
        <v>1185614</v>
      </c>
      <c r="U5878">
        <v>272</v>
      </c>
      <c r="V5878">
        <v>12202</v>
      </c>
      <c r="W5878">
        <v>17</v>
      </c>
      <c r="X5878">
        <v>4.4000000000000004</v>
      </c>
      <c r="Y5878">
        <v>9.5</v>
      </c>
      <c r="Z5878">
        <v>4.5999999999999996</v>
      </c>
      <c r="AA5878">
        <v>4.5</v>
      </c>
      <c r="AB5878">
        <v>5.0999999999999996</v>
      </c>
      <c r="AC5878">
        <v>30.4</v>
      </c>
      <c r="AD5878">
        <v>17.600000000000001</v>
      </c>
    </row>
    <row r="5879" spans="1:30" x14ac:dyDescent="0.45">
      <c r="A5879" t="s">
        <v>375</v>
      </c>
      <c r="B5879">
        <v>42340</v>
      </c>
      <c r="C5879" t="s">
        <v>786</v>
      </c>
      <c r="E5879">
        <v>42</v>
      </c>
      <c r="F5879" t="s">
        <v>40</v>
      </c>
      <c r="H5879">
        <v>1</v>
      </c>
      <c r="I5879" t="s">
        <v>32</v>
      </c>
      <c r="J5879">
        <v>1</v>
      </c>
      <c r="K5879" t="s">
        <v>32</v>
      </c>
      <c r="L5879">
        <v>0</v>
      </c>
      <c r="M5879" t="s">
        <v>32</v>
      </c>
      <c r="N5879">
        <v>2012</v>
      </c>
      <c r="O5879">
        <v>817</v>
      </c>
      <c r="P5879">
        <v>6911198</v>
      </c>
      <c r="Q5879">
        <v>388</v>
      </c>
      <c r="R5879">
        <v>6881553</v>
      </c>
      <c r="S5879">
        <v>4623</v>
      </c>
      <c r="T5879">
        <v>234317</v>
      </c>
      <c r="U5879">
        <v>429</v>
      </c>
      <c r="W5879">
        <v>19.2</v>
      </c>
      <c r="X5879">
        <v>1.9</v>
      </c>
      <c r="Y5879">
        <v>11.1</v>
      </c>
      <c r="Z5879">
        <v>1.9</v>
      </c>
      <c r="AA5879">
        <v>10.8</v>
      </c>
      <c r="AB5879">
        <v>7.7</v>
      </c>
      <c r="AC5879">
        <v>30.6</v>
      </c>
    </row>
    <row r="5880" spans="1:30" x14ac:dyDescent="0.45">
      <c r="A5880" t="s">
        <v>375</v>
      </c>
      <c r="B5880">
        <v>42340</v>
      </c>
      <c r="C5880" t="s">
        <v>786</v>
      </c>
      <c r="E5880" t="s">
        <v>41</v>
      </c>
      <c r="F5880" t="s">
        <v>42</v>
      </c>
      <c r="H5880">
        <v>1</v>
      </c>
      <c r="I5880" t="s">
        <v>32</v>
      </c>
      <c r="J5880">
        <v>1</v>
      </c>
      <c r="K5880" t="s">
        <v>32</v>
      </c>
      <c r="L5880">
        <v>0</v>
      </c>
      <c r="M5880" t="s">
        <v>32</v>
      </c>
      <c r="N5880">
        <v>2012</v>
      </c>
      <c r="O5880">
        <v>2606</v>
      </c>
      <c r="P5880">
        <v>4553466</v>
      </c>
      <c r="Q5880">
        <v>937</v>
      </c>
      <c r="R5880">
        <v>4497738</v>
      </c>
      <c r="S5880">
        <v>17142</v>
      </c>
      <c r="T5880">
        <v>391598</v>
      </c>
      <c r="U5880">
        <v>1669</v>
      </c>
      <c r="V5880">
        <v>55728</v>
      </c>
      <c r="W5880">
        <v>7.3</v>
      </c>
      <c r="X5880">
        <v>1.7</v>
      </c>
      <c r="Y5880">
        <v>8.9</v>
      </c>
      <c r="Z5880">
        <v>1.5</v>
      </c>
      <c r="AA5880">
        <v>1.3</v>
      </c>
      <c r="AB5880">
        <v>1.7</v>
      </c>
      <c r="AC5880">
        <v>9.5</v>
      </c>
      <c r="AD5880">
        <v>29.6</v>
      </c>
    </row>
    <row r="5881" spans="1:30" x14ac:dyDescent="0.45">
      <c r="A5881" t="s">
        <v>375</v>
      </c>
      <c r="B5881">
        <v>42340</v>
      </c>
      <c r="C5881" t="s">
        <v>786</v>
      </c>
      <c r="E5881" t="s">
        <v>43</v>
      </c>
      <c r="F5881" t="s">
        <v>44</v>
      </c>
      <c r="G5881" t="s">
        <v>45</v>
      </c>
      <c r="H5881">
        <v>1</v>
      </c>
      <c r="I5881" t="s">
        <v>32</v>
      </c>
      <c r="J5881">
        <v>1</v>
      </c>
      <c r="K5881" t="s">
        <v>32</v>
      </c>
      <c r="L5881">
        <v>0</v>
      </c>
      <c r="M5881" t="s">
        <v>32</v>
      </c>
      <c r="N5881">
        <v>2012</v>
      </c>
      <c r="O5881">
        <v>2205</v>
      </c>
      <c r="P5881">
        <v>1701684</v>
      </c>
      <c r="Q5881">
        <v>363</v>
      </c>
      <c r="R5881">
        <v>1580394</v>
      </c>
      <c r="S5881">
        <v>9919</v>
      </c>
      <c r="T5881">
        <v>370895</v>
      </c>
      <c r="U5881">
        <v>1842</v>
      </c>
      <c r="V5881">
        <v>121290</v>
      </c>
      <c r="W5881">
        <v>6.9</v>
      </c>
      <c r="X5881">
        <v>3.3</v>
      </c>
      <c r="Y5881">
        <v>12.2</v>
      </c>
      <c r="Z5881">
        <v>4.0999999999999996</v>
      </c>
      <c r="AA5881">
        <v>3.1</v>
      </c>
      <c r="AB5881">
        <v>4.2</v>
      </c>
      <c r="AC5881">
        <v>7.8</v>
      </c>
      <c r="AD5881">
        <v>18.399999999999999</v>
      </c>
    </row>
    <row r="5882" spans="1:30" x14ac:dyDescent="0.45">
      <c r="A5882" t="s">
        <v>375</v>
      </c>
      <c r="B5882">
        <v>42340</v>
      </c>
      <c r="C5882" t="s">
        <v>786</v>
      </c>
      <c r="E5882">
        <v>51</v>
      </c>
      <c r="F5882" t="s">
        <v>46</v>
      </c>
      <c r="H5882">
        <v>1</v>
      </c>
      <c r="I5882" t="s">
        <v>32</v>
      </c>
      <c r="J5882">
        <v>1</v>
      </c>
      <c r="K5882" t="s">
        <v>32</v>
      </c>
      <c r="L5882">
        <v>0</v>
      </c>
      <c r="M5882" t="s">
        <v>32</v>
      </c>
      <c r="N5882">
        <v>2012</v>
      </c>
      <c r="O5882">
        <v>325</v>
      </c>
      <c r="P5882">
        <v>467813</v>
      </c>
      <c r="Q5882">
        <v>86</v>
      </c>
      <c r="R5882">
        <v>455708</v>
      </c>
      <c r="S5882">
        <v>1739</v>
      </c>
      <c r="T5882">
        <v>82002</v>
      </c>
      <c r="U5882">
        <v>239</v>
      </c>
      <c r="W5882">
        <v>25.2</v>
      </c>
      <c r="X5882">
        <v>6.5</v>
      </c>
      <c r="Y5882">
        <v>32.1</v>
      </c>
      <c r="Z5882">
        <v>6.4</v>
      </c>
      <c r="AA5882">
        <v>6.1</v>
      </c>
      <c r="AB5882">
        <v>9.6999999999999993</v>
      </c>
      <c r="AC5882">
        <v>29.5</v>
      </c>
    </row>
    <row r="5883" spans="1:30" x14ac:dyDescent="0.45">
      <c r="A5883" t="s">
        <v>375</v>
      </c>
      <c r="B5883">
        <v>42340</v>
      </c>
      <c r="C5883" t="s">
        <v>786</v>
      </c>
      <c r="E5883">
        <v>52</v>
      </c>
      <c r="F5883" t="s">
        <v>47</v>
      </c>
      <c r="G5883" t="s">
        <v>48</v>
      </c>
      <c r="H5883">
        <v>1</v>
      </c>
      <c r="I5883" t="s">
        <v>32</v>
      </c>
      <c r="J5883">
        <v>1</v>
      </c>
      <c r="K5883" t="s">
        <v>32</v>
      </c>
      <c r="L5883">
        <v>0</v>
      </c>
      <c r="M5883" t="s">
        <v>32</v>
      </c>
      <c r="N5883">
        <v>2012</v>
      </c>
      <c r="O5883">
        <v>1117</v>
      </c>
      <c r="P5883">
        <v>702037</v>
      </c>
      <c r="Q5883">
        <v>273</v>
      </c>
      <c r="R5883">
        <v>657811</v>
      </c>
      <c r="S5883">
        <v>2805</v>
      </c>
      <c r="T5883">
        <v>164781</v>
      </c>
      <c r="U5883">
        <v>845</v>
      </c>
      <c r="V5883">
        <v>44226</v>
      </c>
      <c r="W5883">
        <v>21.9</v>
      </c>
      <c r="X5883">
        <v>3.9</v>
      </c>
      <c r="Y5883">
        <v>22.9</v>
      </c>
      <c r="Z5883">
        <v>2.8</v>
      </c>
      <c r="AA5883">
        <v>5.6</v>
      </c>
      <c r="AB5883">
        <v>3.9</v>
      </c>
      <c r="AC5883">
        <v>23.3</v>
      </c>
      <c r="AD5883">
        <v>39.6</v>
      </c>
    </row>
    <row r="5884" spans="1:30" x14ac:dyDescent="0.45">
      <c r="A5884" t="s">
        <v>375</v>
      </c>
      <c r="B5884">
        <v>42340</v>
      </c>
      <c r="C5884" t="s">
        <v>786</v>
      </c>
      <c r="E5884">
        <v>53</v>
      </c>
      <c r="F5884" t="s">
        <v>49</v>
      </c>
      <c r="H5884">
        <v>1</v>
      </c>
      <c r="I5884" t="s">
        <v>32</v>
      </c>
      <c r="J5884">
        <v>1</v>
      </c>
      <c r="K5884" t="s">
        <v>32</v>
      </c>
      <c r="L5884">
        <v>0</v>
      </c>
      <c r="M5884" t="s">
        <v>32</v>
      </c>
      <c r="N5884">
        <v>2012</v>
      </c>
      <c r="O5884">
        <v>3301</v>
      </c>
      <c r="P5884">
        <v>698526</v>
      </c>
      <c r="Q5884">
        <v>359</v>
      </c>
      <c r="R5884">
        <v>397011</v>
      </c>
      <c r="S5884">
        <v>2070</v>
      </c>
      <c r="T5884">
        <v>64282</v>
      </c>
      <c r="U5884">
        <v>2943</v>
      </c>
      <c r="V5884">
        <v>301515</v>
      </c>
      <c r="W5884">
        <v>14</v>
      </c>
      <c r="X5884">
        <v>14.4</v>
      </c>
      <c r="Y5884">
        <v>13.7</v>
      </c>
      <c r="Z5884">
        <v>9.4</v>
      </c>
      <c r="AA5884">
        <v>12.9</v>
      </c>
      <c r="AB5884">
        <v>11.6</v>
      </c>
      <c r="AC5884">
        <v>14.2</v>
      </c>
      <c r="AD5884">
        <v>28.7</v>
      </c>
    </row>
    <row r="5885" spans="1:30" x14ac:dyDescent="0.45">
      <c r="A5885" t="s">
        <v>375</v>
      </c>
      <c r="B5885">
        <v>42340</v>
      </c>
      <c r="C5885" t="s">
        <v>786</v>
      </c>
      <c r="E5885">
        <v>54</v>
      </c>
      <c r="F5885" t="s">
        <v>50</v>
      </c>
      <c r="H5885">
        <v>1</v>
      </c>
      <c r="I5885" t="s">
        <v>32</v>
      </c>
      <c r="J5885">
        <v>1</v>
      </c>
      <c r="K5885" t="s">
        <v>32</v>
      </c>
      <c r="L5885">
        <v>0</v>
      </c>
      <c r="M5885" t="s">
        <v>32</v>
      </c>
      <c r="N5885">
        <v>2012</v>
      </c>
      <c r="O5885">
        <v>3309</v>
      </c>
      <c r="P5885">
        <v>758878</v>
      </c>
      <c r="Q5885">
        <v>757</v>
      </c>
      <c r="R5885">
        <v>682467</v>
      </c>
      <c r="S5885">
        <v>6464</v>
      </c>
      <c r="T5885">
        <v>270091</v>
      </c>
      <c r="U5885">
        <v>2553</v>
      </c>
      <c r="V5885">
        <v>76411</v>
      </c>
      <c r="W5885">
        <v>8.5</v>
      </c>
      <c r="X5885">
        <v>7.4</v>
      </c>
      <c r="Y5885">
        <v>11.6</v>
      </c>
      <c r="Z5885">
        <v>8</v>
      </c>
      <c r="AA5885">
        <v>7.2</v>
      </c>
      <c r="AB5885">
        <v>7.5</v>
      </c>
      <c r="AC5885">
        <v>10.1</v>
      </c>
      <c r="AD5885">
        <v>12.5</v>
      </c>
    </row>
    <row r="5886" spans="1:30" x14ac:dyDescent="0.45">
      <c r="A5886" t="s">
        <v>375</v>
      </c>
      <c r="B5886">
        <v>42340</v>
      </c>
      <c r="C5886" t="s">
        <v>786</v>
      </c>
      <c r="E5886">
        <v>55</v>
      </c>
      <c r="F5886" t="s">
        <v>59</v>
      </c>
      <c r="H5886">
        <v>1</v>
      </c>
      <c r="I5886" t="s">
        <v>32</v>
      </c>
      <c r="J5886">
        <v>1</v>
      </c>
      <c r="K5886" t="s">
        <v>32</v>
      </c>
      <c r="L5886">
        <v>0</v>
      </c>
      <c r="M5886" t="s">
        <v>32</v>
      </c>
      <c r="N5886">
        <v>2012</v>
      </c>
      <c r="O5886">
        <v>35</v>
      </c>
      <c r="P5886">
        <v>132285</v>
      </c>
      <c r="Q5886">
        <v>35</v>
      </c>
      <c r="R5886">
        <v>132285</v>
      </c>
      <c r="S5886">
        <v>2968</v>
      </c>
      <c r="T5886">
        <v>195621</v>
      </c>
      <c r="U5886">
        <v>0</v>
      </c>
      <c r="V5886">
        <v>0</v>
      </c>
      <c r="W5886">
        <v>0</v>
      </c>
      <c r="X5886">
        <v>0.1</v>
      </c>
      <c r="Y5886">
        <v>0</v>
      </c>
      <c r="Z5886">
        <v>0.1</v>
      </c>
      <c r="AA5886">
        <v>1.2</v>
      </c>
      <c r="AB5886">
        <v>0.8</v>
      </c>
      <c r="AC5886">
        <v>0</v>
      </c>
      <c r="AD5886">
        <v>0</v>
      </c>
    </row>
    <row r="5887" spans="1:30" x14ac:dyDescent="0.45">
      <c r="A5887" t="s">
        <v>375</v>
      </c>
      <c r="B5887">
        <v>42340</v>
      </c>
      <c r="C5887" t="s">
        <v>786</v>
      </c>
      <c r="E5887">
        <v>56</v>
      </c>
      <c r="F5887" t="s">
        <v>51</v>
      </c>
      <c r="H5887">
        <v>1</v>
      </c>
      <c r="I5887" t="s">
        <v>32</v>
      </c>
      <c r="J5887">
        <v>1</v>
      </c>
      <c r="K5887" t="s">
        <v>32</v>
      </c>
      <c r="L5887">
        <v>0</v>
      </c>
      <c r="M5887" t="s">
        <v>32</v>
      </c>
      <c r="N5887">
        <v>2012</v>
      </c>
      <c r="O5887">
        <v>2854</v>
      </c>
      <c r="P5887">
        <v>569393</v>
      </c>
      <c r="Q5887">
        <v>485</v>
      </c>
      <c r="R5887">
        <v>530745</v>
      </c>
      <c r="S5887">
        <v>9434</v>
      </c>
      <c r="T5887">
        <v>252829</v>
      </c>
      <c r="U5887">
        <v>2369</v>
      </c>
      <c r="V5887">
        <v>38648</v>
      </c>
      <c r="W5887">
        <v>8.3000000000000007</v>
      </c>
      <c r="X5887">
        <v>7.2</v>
      </c>
      <c r="Y5887">
        <v>12.9</v>
      </c>
      <c r="Z5887">
        <v>8.4</v>
      </c>
      <c r="AA5887">
        <v>6</v>
      </c>
      <c r="AB5887">
        <v>9</v>
      </c>
      <c r="AC5887">
        <v>8.4</v>
      </c>
      <c r="AD5887">
        <v>27.8</v>
      </c>
    </row>
    <row r="5888" spans="1:30" x14ac:dyDescent="0.45">
      <c r="A5888" t="s">
        <v>375</v>
      </c>
      <c r="B5888">
        <v>42340</v>
      </c>
      <c r="C5888" t="s">
        <v>786</v>
      </c>
      <c r="E5888">
        <v>61</v>
      </c>
      <c r="F5888" t="s">
        <v>52</v>
      </c>
      <c r="H5888">
        <v>1</v>
      </c>
      <c r="I5888" t="s">
        <v>32</v>
      </c>
      <c r="J5888">
        <v>1</v>
      </c>
      <c r="K5888" t="s">
        <v>32</v>
      </c>
      <c r="L5888">
        <v>0</v>
      </c>
      <c r="M5888" t="s">
        <v>32</v>
      </c>
      <c r="N5888">
        <v>2012</v>
      </c>
      <c r="O5888">
        <v>469</v>
      </c>
      <c r="P5888">
        <v>376525</v>
      </c>
      <c r="Q5888">
        <v>75</v>
      </c>
      <c r="R5888">
        <v>370130</v>
      </c>
      <c r="S5888">
        <v>3427</v>
      </c>
      <c r="T5888">
        <v>150429</v>
      </c>
      <c r="U5888">
        <v>394</v>
      </c>
      <c r="V5888">
        <v>6394</v>
      </c>
      <c r="W5888">
        <v>14.6</v>
      </c>
      <c r="X5888">
        <v>5.4</v>
      </c>
      <c r="Y5888">
        <v>27.8</v>
      </c>
      <c r="Z5888">
        <v>5.8</v>
      </c>
      <c r="AA5888">
        <v>4.8</v>
      </c>
      <c r="AB5888">
        <v>4.3</v>
      </c>
      <c r="AC5888">
        <v>18.3</v>
      </c>
      <c r="AD5888">
        <v>31.7</v>
      </c>
    </row>
    <row r="5889" spans="1:30" x14ac:dyDescent="0.45">
      <c r="A5889" t="s">
        <v>375</v>
      </c>
      <c r="B5889">
        <v>42340</v>
      </c>
      <c r="C5889" t="s">
        <v>786</v>
      </c>
      <c r="E5889">
        <v>62</v>
      </c>
      <c r="F5889" t="s">
        <v>53</v>
      </c>
      <c r="H5889">
        <v>1</v>
      </c>
      <c r="I5889" t="s">
        <v>32</v>
      </c>
      <c r="J5889">
        <v>1</v>
      </c>
      <c r="K5889" t="s">
        <v>32</v>
      </c>
      <c r="L5889">
        <v>0</v>
      </c>
      <c r="M5889" t="s">
        <v>32</v>
      </c>
      <c r="N5889">
        <v>2012</v>
      </c>
      <c r="O5889">
        <v>2512</v>
      </c>
      <c r="P5889">
        <v>2298148</v>
      </c>
      <c r="Q5889">
        <v>654</v>
      </c>
      <c r="R5889">
        <v>2246792</v>
      </c>
      <c r="S5889">
        <v>18943</v>
      </c>
      <c r="T5889">
        <v>804947</v>
      </c>
      <c r="U5889">
        <v>1858</v>
      </c>
      <c r="V5889">
        <v>51355</v>
      </c>
      <c r="W5889">
        <v>9.1999999999999993</v>
      </c>
      <c r="X5889">
        <v>3.2</v>
      </c>
      <c r="Y5889">
        <v>15.2</v>
      </c>
      <c r="Z5889">
        <v>3.2</v>
      </c>
      <c r="AA5889">
        <v>6.2</v>
      </c>
      <c r="AB5889">
        <v>3.9</v>
      </c>
      <c r="AC5889">
        <v>8.6</v>
      </c>
      <c r="AD5889">
        <v>18.3</v>
      </c>
    </row>
    <row r="5890" spans="1:30" x14ac:dyDescent="0.45">
      <c r="A5890" t="s">
        <v>375</v>
      </c>
      <c r="B5890">
        <v>42340</v>
      </c>
      <c r="C5890" t="s">
        <v>786</v>
      </c>
      <c r="E5890">
        <v>71</v>
      </c>
      <c r="F5890" t="s">
        <v>54</v>
      </c>
      <c r="H5890">
        <v>1</v>
      </c>
      <c r="I5890" t="s">
        <v>32</v>
      </c>
      <c r="J5890">
        <v>1</v>
      </c>
      <c r="K5890" t="s">
        <v>32</v>
      </c>
      <c r="L5890">
        <v>0</v>
      </c>
      <c r="M5890" t="s">
        <v>32</v>
      </c>
      <c r="N5890">
        <v>2012</v>
      </c>
      <c r="O5890">
        <v>1163</v>
      </c>
      <c r="P5890">
        <v>156069</v>
      </c>
      <c r="Q5890">
        <v>112</v>
      </c>
      <c r="R5890">
        <v>138672</v>
      </c>
      <c r="S5890">
        <v>1953</v>
      </c>
      <c r="T5890">
        <v>44066</v>
      </c>
      <c r="U5890">
        <v>1050</v>
      </c>
      <c r="V5890">
        <v>17397</v>
      </c>
      <c r="W5890">
        <v>12.1</v>
      </c>
      <c r="X5890">
        <v>8.6</v>
      </c>
      <c r="Y5890">
        <v>16.600000000000001</v>
      </c>
      <c r="Z5890">
        <v>9.8000000000000007</v>
      </c>
      <c r="AA5890">
        <v>12.8</v>
      </c>
      <c r="AB5890">
        <v>9.5</v>
      </c>
      <c r="AC5890">
        <v>12.5</v>
      </c>
      <c r="AD5890">
        <v>14</v>
      </c>
    </row>
    <row r="5891" spans="1:30" x14ac:dyDescent="0.45">
      <c r="A5891" t="s">
        <v>375</v>
      </c>
      <c r="B5891">
        <v>42340</v>
      </c>
      <c r="C5891" t="s">
        <v>786</v>
      </c>
      <c r="E5891">
        <v>72</v>
      </c>
      <c r="F5891" t="s">
        <v>55</v>
      </c>
      <c r="H5891">
        <v>1</v>
      </c>
      <c r="I5891" t="s">
        <v>32</v>
      </c>
      <c r="J5891">
        <v>1</v>
      </c>
      <c r="K5891" t="s">
        <v>32</v>
      </c>
      <c r="L5891">
        <v>0</v>
      </c>
      <c r="M5891" t="s">
        <v>32</v>
      </c>
      <c r="N5891">
        <v>2012</v>
      </c>
      <c r="O5891">
        <v>1151</v>
      </c>
      <c r="P5891">
        <v>1031989</v>
      </c>
      <c r="Q5891">
        <v>740</v>
      </c>
      <c r="R5891">
        <v>1014785</v>
      </c>
      <c r="S5891">
        <v>18446</v>
      </c>
      <c r="T5891">
        <v>270347</v>
      </c>
      <c r="U5891">
        <v>411</v>
      </c>
      <c r="V5891">
        <v>17204</v>
      </c>
      <c r="W5891">
        <v>9</v>
      </c>
      <c r="X5891">
        <v>13.7</v>
      </c>
      <c r="Y5891">
        <v>14.5</v>
      </c>
      <c r="Z5891">
        <v>14.7</v>
      </c>
      <c r="AA5891">
        <v>17.600000000000001</v>
      </c>
      <c r="AB5891">
        <v>14.2</v>
      </c>
      <c r="AC5891">
        <v>14.7</v>
      </c>
      <c r="AD5891">
        <v>32.6</v>
      </c>
    </row>
    <row r="5892" spans="1:30" x14ac:dyDescent="0.45">
      <c r="A5892" t="s">
        <v>375</v>
      </c>
      <c r="B5892">
        <v>42340</v>
      </c>
      <c r="C5892" t="s">
        <v>786</v>
      </c>
      <c r="E5892">
        <v>81</v>
      </c>
      <c r="F5892" t="s">
        <v>56</v>
      </c>
      <c r="G5892" t="s">
        <v>57</v>
      </c>
      <c r="H5892">
        <v>1</v>
      </c>
      <c r="I5892" t="s">
        <v>32</v>
      </c>
      <c r="J5892">
        <v>1</v>
      </c>
      <c r="K5892" t="s">
        <v>32</v>
      </c>
      <c r="L5892">
        <v>0</v>
      </c>
      <c r="M5892" t="s">
        <v>32</v>
      </c>
      <c r="N5892">
        <v>2012</v>
      </c>
      <c r="O5892">
        <v>4590</v>
      </c>
      <c r="P5892">
        <v>357505</v>
      </c>
      <c r="Q5892">
        <v>386</v>
      </c>
      <c r="R5892">
        <v>267507</v>
      </c>
      <c r="S5892">
        <v>2766</v>
      </c>
      <c r="T5892">
        <v>87832</v>
      </c>
      <c r="U5892">
        <v>4203</v>
      </c>
      <c r="V5892">
        <v>89998</v>
      </c>
      <c r="W5892">
        <v>6.5</v>
      </c>
      <c r="X5892">
        <v>11.6</v>
      </c>
      <c r="Y5892">
        <v>12.3</v>
      </c>
      <c r="Z5892">
        <v>11.8</v>
      </c>
      <c r="AA5892">
        <v>14.2</v>
      </c>
      <c r="AB5892">
        <v>11.9</v>
      </c>
      <c r="AC5892">
        <v>6.8</v>
      </c>
      <c r="AD5892">
        <v>24.3</v>
      </c>
    </row>
    <row r="5893" spans="1:30" x14ac:dyDescent="0.45">
      <c r="A5893" t="s">
        <v>376</v>
      </c>
      <c r="B5893">
        <v>42540</v>
      </c>
      <c r="C5893" s="1" t="s">
        <v>787</v>
      </c>
      <c r="E5893">
        <v>0</v>
      </c>
      <c r="F5893" t="s">
        <v>31</v>
      </c>
      <c r="H5893">
        <v>1</v>
      </c>
      <c r="I5893" t="s">
        <v>32</v>
      </c>
      <c r="J5893">
        <v>1</v>
      </c>
      <c r="K5893" t="s">
        <v>32</v>
      </c>
      <c r="L5893">
        <v>0</v>
      </c>
      <c r="M5893" t="s">
        <v>32</v>
      </c>
      <c r="N5893">
        <v>2012</v>
      </c>
      <c r="O5893">
        <v>39721</v>
      </c>
      <c r="P5893">
        <v>55356754</v>
      </c>
      <c r="Q5893">
        <v>10964</v>
      </c>
      <c r="R5893">
        <v>53997904</v>
      </c>
      <c r="S5893">
        <v>237842</v>
      </c>
      <c r="T5893">
        <v>8242483</v>
      </c>
      <c r="U5893">
        <v>28757</v>
      </c>
      <c r="V5893">
        <v>1358850</v>
      </c>
      <c r="W5893">
        <v>3</v>
      </c>
      <c r="X5893">
        <v>2.5</v>
      </c>
      <c r="Y5893">
        <v>4</v>
      </c>
      <c r="Z5893">
        <v>2.7</v>
      </c>
      <c r="AA5893">
        <v>4</v>
      </c>
      <c r="AB5893">
        <v>3.4</v>
      </c>
      <c r="AC5893">
        <v>3</v>
      </c>
      <c r="AD5893">
        <v>6.9</v>
      </c>
    </row>
    <row r="5894" spans="1:30" x14ac:dyDescent="0.45">
      <c r="A5894" t="s">
        <v>376</v>
      </c>
      <c r="B5894">
        <v>42540</v>
      </c>
      <c r="C5894" s="1" t="s">
        <v>787</v>
      </c>
      <c r="E5894">
        <v>11</v>
      </c>
      <c r="F5894" t="s">
        <v>33</v>
      </c>
      <c r="G5894" t="s">
        <v>34</v>
      </c>
      <c r="H5894">
        <v>1</v>
      </c>
      <c r="I5894" t="s">
        <v>32</v>
      </c>
      <c r="J5894">
        <v>1</v>
      </c>
      <c r="K5894" t="s">
        <v>32</v>
      </c>
      <c r="L5894">
        <v>0</v>
      </c>
      <c r="M5894" t="s">
        <v>32</v>
      </c>
      <c r="N5894">
        <v>2012</v>
      </c>
      <c r="O5894">
        <v>104</v>
      </c>
      <c r="P5894">
        <v>37061</v>
      </c>
      <c r="Q5894">
        <v>2</v>
      </c>
      <c r="U5894">
        <v>102</v>
      </c>
      <c r="V5894">
        <v>1864</v>
      </c>
      <c r="W5894">
        <v>27</v>
      </c>
      <c r="X5894">
        <v>5.4</v>
      </c>
      <c r="Y5894">
        <v>0</v>
      </c>
      <c r="AC5894">
        <v>26.2</v>
      </c>
      <c r="AD5894">
        <v>6.1</v>
      </c>
    </row>
    <row r="5895" spans="1:30" x14ac:dyDescent="0.45">
      <c r="A5895" t="s">
        <v>376</v>
      </c>
      <c r="B5895">
        <v>42540</v>
      </c>
      <c r="C5895" s="1" t="s">
        <v>787</v>
      </c>
      <c r="E5895">
        <v>21</v>
      </c>
      <c r="F5895" t="s">
        <v>35</v>
      </c>
      <c r="H5895">
        <v>1</v>
      </c>
      <c r="I5895" t="s">
        <v>32</v>
      </c>
      <c r="J5895">
        <v>1</v>
      </c>
      <c r="K5895" t="s">
        <v>32</v>
      </c>
      <c r="L5895">
        <v>0</v>
      </c>
      <c r="M5895" t="s">
        <v>32</v>
      </c>
      <c r="N5895">
        <v>2012</v>
      </c>
      <c r="O5895">
        <v>118</v>
      </c>
      <c r="P5895">
        <v>209732</v>
      </c>
      <c r="Q5895">
        <v>35</v>
      </c>
      <c r="R5895">
        <v>207940</v>
      </c>
      <c r="S5895">
        <v>766</v>
      </c>
      <c r="T5895">
        <v>32403</v>
      </c>
      <c r="U5895">
        <v>83</v>
      </c>
      <c r="V5895">
        <v>1792</v>
      </c>
      <c r="W5895">
        <v>42</v>
      </c>
      <c r="X5895">
        <v>17</v>
      </c>
      <c r="Y5895">
        <v>42.8</v>
      </c>
      <c r="Z5895">
        <v>17.8</v>
      </c>
      <c r="AA5895">
        <v>38.4</v>
      </c>
      <c r="AB5895">
        <v>25</v>
      </c>
      <c r="AC5895">
        <v>58.5</v>
      </c>
      <c r="AD5895">
        <v>25.2</v>
      </c>
    </row>
    <row r="5896" spans="1:30" x14ac:dyDescent="0.45">
      <c r="A5896" t="s">
        <v>376</v>
      </c>
      <c r="B5896">
        <v>42540</v>
      </c>
      <c r="C5896" s="1" t="s">
        <v>787</v>
      </c>
      <c r="E5896">
        <v>23</v>
      </c>
      <c r="F5896" t="s">
        <v>37</v>
      </c>
      <c r="H5896">
        <v>1</v>
      </c>
      <c r="I5896" t="s">
        <v>32</v>
      </c>
      <c r="J5896">
        <v>1</v>
      </c>
      <c r="K5896" t="s">
        <v>32</v>
      </c>
      <c r="L5896">
        <v>0</v>
      </c>
      <c r="M5896" t="s">
        <v>32</v>
      </c>
      <c r="N5896">
        <v>2012</v>
      </c>
      <c r="O5896">
        <v>4071</v>
      </c>
      <c r="P5896">
        <v>1998697</v>
      </c>
      <c r="Q5896">
        <v>949</v>
      </c>
      <c r="R5896">
        <v>1827889</v>
      </c>
      <c r="S5896">
        <v>7734</v>
      </c>
      <c r="T5896">
        <v>352025</v>
      </c>
      <c r="U5896">
        <v>3121</v>
      </c>
      <c r="V5896">
        <v>170808</v>
      </c>
      <c r="W5896">
        <v>14.5</v>
      </c>
      <c r="X5896">
        <v>27.4</v>
      </c>
      <c r="Y5896">
        <v>15</v>
      </c>
      <c r="Z5896">
        <v>31.4</v>
      </c>
      <c r="AA5896">
        <v>26.8</v>
      </c>
      <c r="AB5896">
        <v>24.4</v>
      </c>
      <c r="AC5896">
        <v>16</v>
      </c>
      <c r="AD5896">
        <v>23.3</v>
      </c>
    </row>
    <row r="5897" spans="1:30" x14ac:dyDescent="0.45">
      <c r="A5897" t="s">
        <v>376</v>
      </c>
      <c r="B5897">
        <v>42540</v>
      </c>
      <c r="C5897" s="1" t="s">
        <v>787</v>
      </c>
      <c r="E5897" t="s">
        <v>38</v>
      </c>
      <c r="F5897" t="s">
        <v>39</v>
      </c>
      <c r="H5897">
        <v>1</v>
      </c>
      <c r="I5897" t="s">
        <v>32</v>
      </c>
      <c r="J5897">
        <v>1</v>
      </c>
      <c r="K5897" t="s">
        <v>32</v>
      </c>
      <c r="L5897">
        <v>0</v>
      </c>
      <c r="M5897" t="s">
        <v>32</v>
      </c>
      <c r="N5897">
        <v>2012</v>
      </c>
      <c r="O5897">
        <v>772</v>
      </c>
      <c r="P5897">
        <v>11789367</v>
      </c>
      <c r="Q5897">
        <v>529</v>
      </c>
      <c r="R5897">
        <v>11776342</v>
      </c>
      <c r="S5897">
        <v>27105</v>
      </c>
      <c r="T5897">
        <v>1210928</v>
      </c>
      <c r="U5897">
        <v>243</v>
      </c>
      <c r="W5897">
        <v>13.2</v>
      </c>
      <c r="X5897">
        <v>2</v>
      </c>
      <c r="Y5897">
        <v>13</v>
      </c>
      <c r="Z5897">
        <v>2.1</v>
      </c>
      <c r="AA5897">
        <v>7.7</v>
      </c>
      <c r="AB5897">
        <v>4.3</v>
      </c>
      <c r="AC5897">
        <v>21.3</v>
      </c>
    </row>
    <row r="5898" spans="1:30" x14ac:dyDescent="0.45">
      <c r="A5898" t="s">
        <v>376</v>
      </c>
      <c r="B5898">
        <v>42540</v>
      </c>
      <c r="C5898" s="1" t="s">
        <v>787</v>
      </c>
      <c r="E5898">
        <v>42</v>
      </c>
      <c r="F5898" t="s">
        <v>40</v>
      </c>
      <c r="H5898">
        <v>1</v>
      </c>
      <c r="I5898" t="s">
        <v>32</v>
      </c>
      <c r="J5898">
        <v>1</v>
      </c>
      <c r="K5898" t="s">
        <v>32</v>
      </c>
      <c r="L5898">
        <v>0</v>
      </c>
      <c r="M5898" t="s">
        <v>32</v>
      </c>
      <c r="N5898">
        <v>2012</v>
      </c>
      <c r="O5898">
        <v>1344</v>
      </c>
      <c r="P5898">
        <v>9857422</v>
      </c>
      <c r="Q5898">
        <v>747</v>
      </c>
      <c r="R5898">
        <v>9831627</v>
      </c>
      <c r="S5898">
        <v>12008</v>
      </c>
      <c r="T5898">
        <v>496659</v>
      </c>
      <c r="U5898">
        <v>598</v>
      </c>
      <c r="V5898">
        <v>25795</v>
      </c>
      <c r="W5898">
        <v>13.5</v>
      </c>
      <c r="X5898">
        <v>12.9</v>
      </c>
      <c r="Y5898">
        <v>14.9</v>
      </c>
      <c r="Z5898">
        <v>13.5</v>
      </c>
      <c r="AA5898">
        <v>20.9</v>
      </c>
      <c r="AB5898">
        <v>15.3</v>
      </c>
      <c r="AC5898">
        <v>24</v>
      </c>
      <c r="AD5898">
        <v>22.3</v>
      </c>
    </row>
    <row r="5899" spans="1:30" x14ac:dyDescent="0.45">
      <c r="A5899" t="s">
        <v>376</v>
      </c>
      <c r="B5899">
        <v>42540</v>
      </c>
      <c r="C5899" s="1" t="s">
        <v>787</v>
      </c>
      <c r="E5899" t="s">
        <v>41</v>
      </c>
      <c r="F5899" t="s">
        <v>42</v>
      </c>
      <c r="H5899">
        <v>1</v>
      </c>
      <c r="I5899" t="s">
        <v>32</v>
      </c>
      <c r="J5899">
        <v>1</v>
      </c>
      <c r="K5899" t="s">
        <v>32</v>
      </c>
      <c r="L5899">
        <v>0</v>
      </c>
      <c r="M5899" t="s">
        <v>32</v>
      </c>
      <c r="N5899">
        <v>2012</v>
      </c>
      <c r="O5899">
        <v>4902</v>
      </c>
      <c r="P5899">
        <v>11013805</v>
      </c>
      <c r="Q5899">
        <v>1725</v>
      </c>
      <c r="R5899">
        <v>10827569</v>
      </c>
      <c r="S5899">
        <v>32589</v>
      </c>
      <c r="T5899">
        <v>689122</v>
      </c>
      <c r="U5899">
        <v>3176</v>
      </c>
      <c r="V5899">
        <v>186236</v>
      </c>
      <c r="W5899">
        <v>8.1999999999999993</v>
      </c>
      <c r="X5899">
        <v>6.9</v>
      </c>
      <c r="Y5899">
        <v>10</v>
      </c>
      <c r="Z5899">
        <v>7.4</v>
      </c>
      <c r="AA5899">
        <v>4.7</v>
      </c>
      <c r="AB5899">
        <v>7.2</v>
      </c>
      <c r="AC5899">
        <v>10.199999999999999</v>
      </c>
      <c r="AD5899">
        <v>23.8</v>
      </c>
    </row>
    <row r="5900" spans="1:30" x14ac:dyDescent="0.45">
      <c r="A5900" t="s">
        <v>376</v>
      </c>
      <c r="B5900">
        <v>42540</v>
      </c>
      <c r="C5900" s="1" t="s">
        <v>787</v>
      </c>
      <c r="E5900" t="s">
        <v>43</v>
      </c>
      <c r="F5900" t="s">
        <v>44</v>
      </c>
      <c r="G5900" t="s">
        <v>45</v>
      </c>
      <c r="H5900">
        <v>1</v>
      </c>
      <c r="I5900" t="s">
        <v>32</v>
      </c>
      <c r="J5900">
        <v>1</v>
      </c>
      <c r="K5900" t="s">
        <v>32</v>
      </c>
      <c r="L5900">
        <v>0</v>
      </c>
      <c r="M5900" t="s">
        <v>32</v>
      </c>
      <c r="N5900">
        <v>2012</v>
      </c>
      <c r="O5900">
        <v>1853</v>
      </c>
      <c r="P5900">
        <v>2005814</v>
      </c>
      <c r="Q5900">
        <v>459</v>
      </c>
      <c r="R5900">
        <v>1871451</v>
      </c>
      <c r="S5900">
        <v>16489</v>
      </c>
      <c r="T5900">
        <v>540513</v>
      </c>
      <c r="U5900">
        <v>1394</v>
      </c>
      <c r="V5900">
        <v>134363</v>
      </c>
      <c r="W5900">
        <v>8.8000000000000007</v>
      </c>
      <c r="X5900">
        <v>7</v>
      </c>
      <c r="Y5900">
        <v>13.7</v>
      </c>
      <c r="Z5900">
        <v>6</v>
      </c>
      <c r="AA5900">
        <v>7.5</v>
      </c>
      <c r="AB5900">
        <v>4.8</v>
      </c>
      <c r="AC5900">
        <v>10</v>
      </c>
      <c r="AD5900">
        <v>31.6</v>
      </c>
    </row>
    <row r="5901" spans="1:30" x14ac:dyDescent="0.45">
      <c r="A5901" t="s">
        <v>376</v>
      </c>
      <c r="B5901">
        <v>42540</v>
      </c>
      <c r="C5901" s="1" t="s">
        <v>787</v>
      </c>
      <c r="E5901">
        <v>51</v>
      </c>
      <c r="F5901" t="s">
        <v>46</v>
      </c>
      <c r="H5901">
        <v>1</v>
      </c>
      <c r="I5901" t="s">
        <v>32</v>
      </c>
      <c r="J5901">
        <v>1</v>
      </c>
      <c r="K5901" t="s">
        <v>32</v>
      </c>
      <c r="L5901">
        <v>0</v>
      </c>
      <c r="M5901" t="s">
        <v>32</v>
      </c>
      <c r="N5901">
        <v>2012</v>
      </c>
      <c r="O5901">
        <v>481</v>
      </c>
      <c r="P5901">
        <v>1062026</v>
      </c>
      <c r="Q5901">
        <v>108</v>
      </c>
      <c r="R5901">
        <v>1051434</v>
      </c>
      <c r="S5901">
        <v>4664</v>
      </c>
      <c r="T5901">
        <v>187201</v>
      </c>
      <c r="U5901">
        <v>373</v>
      </c>
      <c r="V5901">
        <v>10592</v>
      </c>
      <c r="W5901">
        <v>18.3</v>
      </c>
      <c r="X5901">
        <v>3.3</v>
      </c>
      <c r="Y5901">
        <v>14.3</v>
      </c>
      <c r="Z5901">
        <v>3.5</v>
      </c>
      <c r="AA5901">
        <v>4</v>
      </c>
      <c r="AB5901">
        <v>4.7</v>
      </c>
      <c r="AC5901">
        <v>24</v>
      </c>
      <c r="AD5901">
        <v>49</v>
      </c>
    </row>
    <row r="5902" spans="1:30" x14ac:dyDescent="0.45">
      <c r="A5902" t="s">
        <v>376</v>
      </c>
      <c r="B5902">
        <v>42540</v>
      </c>
      <c r="C5902" s="1" t="s">
        <v>787</v>
      </c>
      <c r="E5902">
        <v>52</v>
      </c>
      <c r="F5902" t="s">
        <v>47</v>
      </c>
      <c r="G5902" t="s">
        <v>48</v>
      </c>
      <c r="H5902">
        <v>1</v>
      </c>
      <c r="I5902" t="s">
        <v>32</v>
      </c>
      <c r="J5902">
        <v>1</v>
      </c>
      <c r="K5902" t="s">
        <v>32</v>
      </c>
      <c r="L5902">
        <v>0</v>
      </c>
      <c r="M5902" t="s">
        <v>32</v>
      </c>
      <c r="N5902">
        <v>2012</v>
      </c>
      <c r="O5902">
        <v>1970</v>
      </c>
      <c r="P5902">
        <v>4814955</v>
      </c>
      <c r="Q5902">
        <v>625</v>
      </c>
      <c r="R5902">
        <v>4737799</v>
      </c>
      <c r="S5902">
        <v>11983</v>
      </c>
      <c r="T5902">
        <v>600784</v>
      </c>
      <c r="U5902">
        <v>1346</v>
      </c>
      <c r="V5902">
        <v>77156</v>
      </c>
      <c r="W5902">
        <v>12.1</v>
      </c>
      <c r="X5902">
        <v>3.6</v>
      </c>
      <c r="Y5902">
        <v>16</v>
      </c>
      <c r="Z5902">
        <v>3.9</v>
      </c>
      <c r="AA5902">
        <v>8.5</v>
      </c>
      <c r="AB5902">
        <v>7.9</v>
      </c>
      <c r="AC5902">
        <v>17.100000000000001</v>
      </c>
      <c r="AD5902">
        <v>21.4</v>
      </c>
    </row>
    <row r="5903" spans="1:30" x14ac:dyDescent="0.45">
      <c r="A5903" t="s">
        <v>376</v>
      </c>
      <c r="B5903">
        <v>42540</v>
      </c>
      <c r="C5903" s="1" t="s">
        <v>787</v>
      </c>
      <c r="E5903">
        <v>53</v>
      </c>
      <c r="F5903" t="s">
        <v>49</v>
      </c>
      <c r="H5903">
        <v>1</v>
      </c>
      <c r="I5903" t="s">
        <v>32</v>
      </c>
      <c r="J5903">
        <v>1</v>
      </c>
      <c r="K5903" t="s">
        <v>32</v>
      </c>
      <c r="L5903">
        <v>0</v>
      </c>
      <c r="M5903" t="s">
        <v>32</v>
      </c>
      <c r="N5903">
        <v>2012</v>
      </c>
      <c r="O5903">
        <v>3556</v>
      </c>
      <c r="P5903">
        <v>638165</v>
      </c>
      <c r="Q5903">
        <v>222</v>
      </c>
      <c r="R5903">
        <v>341864</v>
      </c>
      <c r="S5903">
        <v>1859</v>
      </c>
      <c r="T5903">
        <v>82101</v>
      </c>
      <c r="U5903">
        <v>3334</v>
      </c>
      <c r="V5903">
        <v>296302</v>
      </c>
      <c r="W5903">
        <v>17.5</v>
      </c>
      <c r="X5903">
        <v>23.4</v>
      </c>
      <c r="Y5903">
        <v>42.9</v>
      </c>
      <c r="Z5903">
        <v>25.8</v>
      </c>
      <c r="AA5903">
        <v>39.4</v>
      </c>
      <c r="AB5903">
        <v>56.7</v>
      </c>
      <c r="AC5903">
        <v>18.7</v>
      </c>
      <c r="AD5903">
        <v>34.5</v>
      </c>
    </row>
    <row r="5904" spans="1:30" x14ac:dyDescent="0.45">
      <c r="A5904" t="s">
        <v>376</v>
      </c>
      <c r="B5904">
        <v>42540</v>
      </c>
      <c r="C5904" s="1" t="s">
        <v>787</v>
      </c>
      <c r="E5904">
        <v>54</v>
      </c>
      <c r="F5904" t="s">
        <v>50</v>
      </c>
      <c r="H5904">
        <v>1</v>
      </c>
      <c r="I5904" t="s">
        <v>32</v>
      </c>
      <c r="J5904">
        <v>1</v>
      </c>
      <c r="K5904" t="s">
        <v>32</v>
      </c>
      <c r="L5904">
        <v>0</v>
      </c>
      <c r="M5904" t="s">
        <v>32</v>
      </c>
      <c r="N5904">
        <v>2012</v>
      </c>
      <c r="O5904">
        <v>5199</v>
      </c>
      <c r="P5904">
        <v>1172990</v>
      </c>
      <c r="Q5904">
        <v>1189</v>
      </c>
      <c r="R5904">
        <v>1038320</v>
      </c>
      <c r="S5904">
        <v>8990</v>
      </c>
      <c r="T5904">
        <v>404818</v>
      </c>
      <c r="U5904">
        <v>4010</v>
      </c>
      <c r="V5904">
        <v>134670</v>
      </c>
      <c r="W5904">
        <v>7.1</v>
      </c>
      <c r="X5904">
        <v>17.2</v>
      </c>
      <c r="Y5904">
        <v>16.3</v>
      </c>
      <c r="Z5904">
        <v>20.6</v>
      </c>
      <c r="AA5904">
        <v>19.3</v>
      </c>
      <c r="AB5904">
        <v>23.4</v>
      </c>
      <c r="AC5904">
        <v>7.9</v>
      </c>
      <c r="AD5904">
        <v>21</v>
      </c>
    </row>
    <row r="5905" spans="1:30" x14ac:dyDescent="0.45">
      <c r="A5905" t="s">
        <v>376</v>
      </c>
      <c r="B5905">
        <v>42540</v>
      </c>
      <c r="C5905" s="1" t="s">
        <v>787</v>
      </c>
      <c r="E5905">
        <v>55</v>
      </c>
      <c r="F5905" t="s">
        <v>59</v>
      </c>
      <c r="H5905">
        <v>1</v>
      </c>
      <c r="I5905" t="s">
        <v>32</v>
      </c>
      <c r="J5905">
        <v>1</v>
      </c>
      <c r="K5905" t="s">
        <v>32</v>
      </c>
      <c r="L5905">
        <v>0</v>
      </c>
      <c r="M5905" t="s">
        <v>32</v>
      </c>
      <c r="N5905">
        <v>2012</v>
      </c>
      <c r="O5905">
        <v>66</v>
      </c>
      <c r="P5905">
        <v>344051</v>
      </c>
      <c r="Q5905">
        <v>66</v>
      </c>
      <c r="R5905">
        <v>344051</v>
      </c>
      <c r="S5905">
        <v>5607</v>
      </c>
      <c r="T5905">
        <v>471171</v>
      </c>
      <c r="U5905">
        <v>0</v>
      </c>
      <c r="V5905">
        <v>0</v>
      </c>
      <c r="W5905">
        <v>14.7</v>
      </c>
      <c r="X5905">
        <v>5.7</v>
      </c>
      <c r="Y5905">
        <v>15.3</v>
      </c>
      <c r="Z5905">
        <v>5.9</v>
      </c>
      <c r="AA5905">
        <v>6.2</v>
      </c>
      <c r="AB5905">
        <v>6.7</v>
      </c>
      <c r="AC5905">
        <v>0</v>
      </c>
      <c r="AD5905">
        <v>0</v>
      </c>
    </row>
    <row r="5906" spans="1:30" x14ac:dyDescent="0.45">
      <c r="A5906" t="s">
        <v>376</v>
      </c>
      <c r="B5906">
        <v>42540</v>
      </c>
      <c r="C5906" s="1" t="s">
        <v>787</v>
      </c>
      <c r="E5906">
        <v>56</v>
      </c>
      <c r="F5906" t="s">
        <v>51</v>
      </c>
      <c r="H5906">
        <v>1</v>
      </c>
      <c r="I5906" t="s">
        <v>32</v>
      </c>
      <c r="J5906">
        <v>1</v>
      </c>
      <c r="K5906" t="s">
        <v>32</v>
      </c>
      <c r="L5906">
        <v>0</v>
      </c>
      <c r="M5906" t="s">
        <v>32</v>
      </c>
      <c r="N5906">
        <v>2012</v>
      </c>
      <c r="O5906">
        <v>2730</v>
      </c>
      <c r="P5906">
        <v>1272392</v>
      </c>
      <c r="Q5906">
        <v>701</v>
      </c>
      <c r="R5906">
        <v>1237801</v>
      </c>
      <c r="S5906">
        <v>20361</v>
      </c>
      <c r="T5906">
        <v>539324</v>
      </c>
      <c r="U5906">
        <v>2029</v>
      </c>
      <c r="V5906">
        <v>34590</v>
      </c>
      <c r="W5906">
        <v>11</v>
      </c>
      <c r="X5906">
        <v>22</v>
      </c>
      <c r="Y5906">
        <v>20</v>
      </c>
      <c r="Z5906">
        <v>23.8</v>
      </c>
      <c r="AA5906">
        <v>26.9</v>
      </c>
      <c r="AB5906">
        <v>27.8</v>
      </c>
      <c r="AC5906">
        <v>11.2</v>
      </c>
      <c r="AD5906">
        <v>22.3</v>
      </c>
    </row>
    <row r="5907" spans="1:30" x14ac:dyDescent="0.45">
      <c r="A5907" t="s">
        <v>376</v>
      </c>
      <c r="B5907">
        <v>42540</v>
      </c>
      <c r="C5907" s="1" t="s">
        <v>787</v>
      </c>
      <c r="E5907">
        <v>61</v>
      </c>
      <c r="F5907" t="s">
        <v>52</v>
      </c>
      <c r="H5907">
        <v>1</v>
      </c>
      <c r="I5907" t="s">
        <v>32</v>
      </c>
      <c r="J5907">
        <v>1</v>
      </c>
      <c r="K5907" t="s">
        <v>32</v>
      </c>
      <c r="L5907">
        <v>0</v>
      </c>
      <c r="M5907" t="s">
        <v>32</v>
      </c>
      <c r="N5907">
        <v>2012</v>
      </c>
      <c r="O5907">
        <v>676</v>
      </c>
      <c r="P5907">
        <v>666923</v>
      </c>
      <c r="Q5907">
        <v>94</v>
      </c>
      <c r="R5907">
        <v>662865</v>
      </c>
      <c r="S5907">
        <v>11884</v>
      </c>
      <c r="T5907">
        <v>311927</v>
      </c>
      <c r="U5907">
        <v>581</v>
      </c>
      <c r="V5907">
        <v>4057</v>
      </c>
      <c r="W5907">
        <v>24.3</v>
      </c>
      <c r="X5907">
        <v>6.1</v>
      </c>
      <c r="Y5907">
        <v>42.8</v>
      </c>
      <c r="Z5907">
        <v>6.4</v>
      </c>
      <c r="AA5907">
        <v>8.6</v>
      </c>
      <c r="AB5907">
        <v>6.2</v>
      </c>
      <c r="AC5907">
        <v>27.7</v>
      </c>
      <c r="AD5907">
        <v>21</v>
      </c>
    </row>
    <row r="5908" spans="1:30" x14ac:dyDescent="0.45">
      <c r="A5908" t="s">
        <v>376</v>
      </c>
      <c r="B5908">
        <v>42540</v>
      </c>
      <c r="C5908" s="1" t="s">
        <v>787</v>
      </c>
      <c r="E5908">
        <v>62</v>
      </c>
      <c r="F5908" t="s">
        <v>53</v>
      </c>
      <c r="H5908">
        <v>1</v>
      </c>
      <c r="I5908" t="s">
        <v>32</v>
      </c>
      <c r="J5908">
        <v>1</v>
      </c>
      <c r="K5908" t="s">
        <v>32</v>
      </c>
      <c r="L5908">
        <v>0</v>
      </c>
      <c r="M5908" t="s">
        <v>32</v>
      </c>
      <c r="N5908">
        <v>2012</v>
      </c>
      <c r="O5908">
        <v>3449</v>
      </c>
      <c r="P5908">
        <v>3993535</v>
      </c>
      <c r="Q5908">
        <v>1369</v>
      </c>
      <c r="R5908">
        <v>3891052</v>
      </c>
      <c r="S5908">
        <v>42006</v>
      </c>
      <c r="T5908">
        <v>1621244</v>
      </c>
      <c r="U5908">
        <v>2080</v>
      </c>
      <c r="V5908">
        <v>102483</v>
      </c>
      <c r="W5908">
        <v>11.1</v>
      </c>
      <c r="X5908">
        <v>4.5999999999999996</v>
      </c>
      <c r="Y5908">
        <v>11.2</v>
      </c>
      <c r="Z5908">
        <v>4.5999999999999996</v>
      </c>
      <c r="AA5908">
        <v>5.9</v>
      </c>
      <c r="AB5908">
        <v>6</v>
      </c>
      <c r="AC5908">
        <v>16.899999999999999</v>
      </c>
      <c r="AD5908">
        <v>40.5</v>
      </c>
    </row>
    <row r="5909" spans="1:30" x14ac:dyDescent="0.45">
      <c r="A5909" t="s">
        <v>376</v>
      </c>
      <c r="B5909">
        <v>42540</v>
      </c>
      <c r="C5909" s="1" t="s">
        <v>787</v>
      </c>
      <c r="E5909">
        <v>71</v>
      </c>
      <c r="F5909" t="s">
        <v>54</v>
      </c>
      <c r="H5909">
        <v>1</v>
      </c>
      <c r="I5909" t="s">
        <v>32</v>
      </c>
      <c r="J5909">
        <v>1</v>
      </c>
      <c r="K5909" t="s">
        <v>32</v>
      </c>
      <c r="L5909">
        <v>0</v>
      </c>
      <c r="M5909" t="s">
        <v>32</v>
      </c>
      <c r="N5909">
        <v>2012</v>
      </c>
      <c r="O5909">
        <v>1350</v>
      </c>
      <c r="P5909">
        <v>127448</v>
      </c>
      <c r="Q5909">
        <v>173</v>
      </c>
      <c r="R5909">
        <v>108956</v>
      </c>
      <c r="S5909">
        <v>2960</v>
      </c>
      <c r="T5909">
        <v>35190</v>
      </c>
      <c r="U5909">
        <v>1177</v>
      </c>
      <c r="V5909">
        <v>18492</v>
      </c>
      <c r="W5909">
        <v>15.1</v>
      </c>
      <c r="X5909">
        <v>14.2</v>
      </c>
      <c r="Y5909">
        <v>18.3</v>
      </c>
      <c r="Z5909">
        <v>14.7</v>
      </c>
      <c r="AA5909">
        <v>14.9</v>
      </c>
      <c r="AB5909">
        <v>14.3</v>
      </c>
      <c r="AC5909">
        <v>16.3</v>
      </c>
      <c r="AD5909">
        <v>21.2</v>
      </c>
    </row>
    <row r="5910" spans="1:30" x14ac:dyDescent="0.45">
      <c r="A5910" t="s">
        <v>376</v>
      </c>
      <c r="B5910">
        <v>42540</v>
      </c>
      <c r="C5910" s="1" t="s">
        <v>787</v>
      </c>
      <c r="E5910">
        <v>72</v>
      </c>
      <c r="F5910" t="s">
        <v>55</v>
      </c>
      <c r="H5910">
        <v>1</v>
      </c>
      <c r="I5910" t="s">
        <v>32</v>
      </c>
      <c r="J5910">
        <v>1</v>
      </c>
      <c r="K5910" t="s">
        <v>32</v>
      </c>
      <c r="L5910">
        <v>0</v>
      </c>
      <c r="M5910" t="s">
        <v>32</v>
      </c>
      <c r="N5910">
        <v>2012</v>
      </c>
      <c r="O5910">
        <v>2081</v>
      </c>
      <c r="P5910">
        <v>1112841</v>
      </c>
      <c r="Q5910">
        <v>1428</v>
      </c>
      <c r="R5910">
        <v>1078864</v>
      </c>
      <c r="S5910">
        <v>23833</v>
      </c>
      <c r="T5910">
        <v>286865</v>
      </c>
      <c r="U5910">
        <v>653</v>
      </c>
      <c r="V5910">
        <v>33978</v>
      </c>
      <c r="W5910">
        <v>15</v>
      </c>
      <c r="X5910">
        <v>13.6</v>
      </c>
      <c r="Y5910">
        <v>17.600000000000001</v>
      </c>
      <c r="Z5910">
        <v>14.7</v>
      </c>
      <c r="AA5910">
        <v>13.1</v>
      </c>
      <c r="AB5910">
        <v>14.9</v>
      </c>
      <c r="AC5910">
        <v>27</v>
      </c>
      <c r="AD5910">
        <v>32.6</v>
      </c>
    </row>
    <row r="5911" spans="1:30" x14ac:dyDescent="0.45">
      <c r="A5911" t="s">
        <v>376</v>
      </c>
      <c r="B5911">
        <v>42540</v>
      </c>
      <c r="C5911" s="1" t="s">
        <v>787</v>
      </c>
      <c r="E5911">
        <v>81</v>
      </c>
      <c r="F5911" t="s">
        <v>56</v>
      </c>
      <c r="G5911" t="s">
        <v>57</v>
      </c>
      <c r="H5911">
        <v>1</v>
      </c>
      <c r="I5911" t="s">
        <v>32</v>
      </c>
      <c r="J5911">
        <v>1</v>
      </c>
      <c r="K5911" t="s">
        <v>32</v>
      </c>
      <c r="L5911">
        <v>0</v>
      </c>
      <c r="M5911" t="s">
        <v>32</v>
      </c>
      <c r="N5911">
        <v>2012</v>
      </c>
      <c r="O5911">
        <v>5209</v>
      </c>
      <c r="P5911">
        <v>555529</v>
      </c>
      <c r="Q5911">
        <v>757</v>
      </c>
      <c r="R5911">
        <v>444457</v>
      </c>
      <c r="S5911">
        <v>3796</v>
      </c>
      <c r="T5911">
        <v>101034</v>
      </c>
      <c r="U5911">
        <v>4452</v>
      </c>
      <c r="V5911">
        <v>111072</v>
      </c>
      <c r="W5911">
        <v>9.6</v>
      </c>
      <c r="X5911">
        <v>21.3</v>
      </c>
      <c r="Y5911">
        <v>23.3</v>
      </c>
      <c r="Z5911">
        <v>27.6</v>
      </c>
      <c r="AA5911">
        <v>18.3</v>
      </c>
      <c r="AB5911">
        <v>19.600000000000001</v>
      </c>
      <c r="AC5911">
        <v>10.3</v>
      </c>
      <c r="AD5911">
        <v>22.4</v>
      </c>
    </row>
    <row r="5912" spans="1:30" x14ac:dyDescent="0.45">
      <c r="A5912" t="s">
        <v>377</v>
      </c>
      <c r="B5912">
        <v>42660</v>
      </c>
      <c r="C5912" t="s">
        <v>788</v>
      </c>
      <c r="E5912">
        <v>0</v>
      </c>
      <c r="F5912" t="s">
        <v>31</v>
      </c>
      <c r="H5912">
        <v>1</v>
      </c>
      <c r="I5912" t="s">
        <v>32</v>
      </c>
      <c r="J5912">
        <v>1</v>
      </c>
      <c r="K5912" t="s">
        <v>32</v>
      </c>
      <c r="L5912">
        <v>0</v>
      </c>
      <c r="M5912" t="s">
        <v>32</v>
      </c>
      <c r="N5912">
        <v>2012</v>
      </c>
      <c r="O5912">
        <v>304658</v>
      </c>
      <c r="P5912">
        <v>477239720</v>
      </c>
      <c r="Q5912">
        <v>76553</v>
      </c>
      <c r="R5912">
        <v>465152421</v>
      </c>
      <c r="S5912">
        <v>1672351</v>
      </c>
      <c r="T5912">
        <v>86487913</v>
      </c>
      <c r="U5912">
        <v>228105</v>
      </c>
      <c r="V5912">
        <v>12087299</v>
      </c>
      <c r="W5912">
        <v>0.6</v>
      </c>
      <c r="X5912">
        <v>0.9</v>
      </c>
      <c r="Y5912">
        <v>0.6</v>
      </c>
      <c r="Z5912">
        <v>0.9</v>
      </c>
      <c r="AA5912">
        <v>17.5</v>
      </c>
      <c r="AB5912">
        <v>0.7</v>
      </c>
      <c r="AC5912">
        <v>0.7</v>
      </c>
      <c r="AD5912">
        <v>2.5</v>
      </c>
    </row>
    <row r="5913" spans="1:30" x14ac:dyDescent="0.45">
      <c r="A5913" t="s">
        <v>377</v>
      </c>
      <c r="B5913">
        <v>42660</v>
      </c>
      <c r="C5913" t="s">
        <v>788</v>
      </c>
      <c r="E5913">
        <v>11</v>
      </c>
      <c r="F5913" t="s">
        <v>33</v>
      </c>
      <c r="G5913" t="s">
        <v>34</v>
      </c>
      <c r="H5913">
        <v>1</v>
      </c>
      <c r="I5913" t="s">
        <v>32</v>
      </c>
      <c r="J5913">
        <v>1</v>
      </c>
      <c r="K5913" t="s">
        <v>32</v>
      </c>
      <c r="L5913">
        <v>0</v>
      </c>
      <c r="M5913" t="s">
        <v>32</v>
      </c>
      <c r="N5913">
        <v>2012</v>
      </c>
      <c r="O5913">
        <v>2722</v>
      </c>
      <c r="P5913">
        <v>1426469</v>
      </c>
      <c r="Q5913">
        <v>426</v>
      </c>
      <c r="R5913">
        <v>1268095</v>
      </c>
      <c r="S5913">
        <v>2220</v>
      </c>
      <c r="T5913">
        <v>156553</v>
      </c>
      <c r="U5913">
        <v>2296</v>
      </c>
      <c r="V5913">
        <v>158375</v>
      </c>
      <c r="W5913">
        <v>6</v>
      </c>
      <c r="X5913">
        <v>6.7</v>
      </c>
      <c r="Y5913">
        <v>20.3</v>
      </c>
      <c r="Z5913">
        <v>8.1999999999999993</v>
      </c>
      <c r="AA5913">
        <v>15.9</v>
      </c>
      <c r="AB5913">
        <v>8.9</v>
      </c>
      <c r="AC5913">
        <v>6.7</v>
      </c>
      <c r="AD5913">
        <v>20.3</v>
      </c>
    </row>
    <row r="5914" spans="1:30" x14ac:dyDescent="0.45">
      <c r="A5914" t="s">
        <v>377</v>
      </c>
      <c r="B5914">
        <v>42660</v>
      </c>
      <c r="C5914" t="s">
        <v>788</v>
      </c>
      <c r="E5914">
        <v>21</v>
      </c>
      <c r="F5914" t="s">
        <v>35</v>
      </c>
      <c r="H5914">
        <v>1</v>
      </c>
      <c r="I5914" t="s">
        <v>32</v>
      </c>
      <c r="J5914">
        <v>1</v>
      </c>
      <c r="K5914" t="s">
        <v>32</v>
      </c>
      <c r="L5914">
        <v>0</v>
      </c>
      <c r="M5914" t="s">
        <v>32</v>
      </c>
      <c r="N5914">
        <v>2012</v>
      </c>
      <c r="O5914">
        <v>84</v>
      </c>
      <c r="P5914">
        <v>356467</v>
      </c>
      <c r="Q5914">
        <v>25</v>
      </c>
      <c r="R5914">
        <v>352707</v>
      </c>
      <c r="S5914">
        <v>717</v>
      </c>
      <c r="T5914">
        <v>36864</v>
      </c>
      <c r="U5914">
        <v>59</v>
      </c>
      <c r="V5914">
        <v>3760</v>
      </c>
      <c r="W5914">
        <v>25.4</v>
      </c>
      <c r="X5914">
        <v>0.4</v>
      </c>
      <c r="Y5914">
        <v>23.7</v>
      </c>
      <c r="Z5914">
        <v>0.4</v>
      </c>
      <c r="AA5914">
        <v>6.1</v>
      </c>
      <c r="AB5914">
        <v>5.3</v>
      </c>
      <c r="AC5914">
        <v>32.9</v>
      </c>
      <c r="AD5914">
        <v>31.5</v>
      </c>
    </row>
    <row r="5915" spans="1:30" x14ac:dyDescent="0.45">
      <c r="A5915" t="s">
        <v>377</v>
      </c>
      <c r="B5915">
        <v>42660</v>
      </c>
      <c r="C5915" t="s">
        <v>788</v>
      </c>
      <c r="E5915">
        <v>22</v>
      </c>
      <c r="F5915" t="s">
        <v>36</v>
      </c>
      <c r="H5915">
        <v>1</v>
      </c>
      <c r="I5915" t="s">
        <v>32</v>
      </c>
      <c r="J5915">
        <v>1</v>
      </c>
      <c r="K5915" t="s">
        <v>32</v>
      </c>
      <c r="L5915">
        <v>0</v>
      </c>
      <c r="M5915" t="s">
        <v>32</v>
      </c>
      <c r="N5915">
        <v>2012</v>
      </c>
      <c r="O5915">
        <v>131</v>
      </c>
      <c r="P5915">
        <v>3181284</v>
      </c>
      <c r="Q5915">
        <v>68</v>
      </c>
      <c r="R5915">
        <v>3178839</v>
      </c>
      <c r="S5915">
        <v>6301</v>
      </c>
      <c r="T5915">
        <v>503547</v>
      </c>
      <c r="U5915">
        <v>63</v>
      </c>
      <c r="V5915">
        <v>2445</v>
      </c>
      <c r="W5915">
        <v>36.5</v>
      </c>
      <c r="X5915">
        <v>4.8</v>
      </c>
      <c r="Y5915">
        <v>23.5</v>
      </c>
      <c r="Z5915">
        <v>5</v>
      </c>
      <c r="AA5915">
        <v>2.2999999999999998</v>
      </c>
      <c r="AB5915">
        <v>1.2</v>
      </c>
      <c r="AC5915">
        <v>57</v>
      </c>
      <c r="AD5915">
        <v>21.1</v>
      </c>
    </row>
    <row r="5916" spans="1:30" x14ac:dyDescent="0.45">
      <c r="A5916" t="s">
        <v>377</v>
      </c>
      <c r="B5916">
        <v>42660</v>
      </c>
      <c r="C5916" t="s">
        <v>788</v>
      </c>
      <c r="E5916">
        <v>23</v>
      </c>
      <c r="F5916" t="s">
        <v>37</v>
      </c>
      <c r="H5916">
        <v>1</v>
      </c>
      <c r="I5916" t="s">
        <v>32</v>
      </c>
      <c r="J5916">
        <v>1</v>
      </c>
      <c r="K5916" t="s">
        <v>32</v>
      </c>
      <c r="L5916">
        <v>0</v>
      </c>
      <c r="M5916" t="s">
        <v>32</v>
      </c>
      <c r="N5916">
        <v>2012</v>
      </c>
      <c r="O5916">
        <v>24853</v>
      </c>
      <c r="P5916">
        <v>21983045</v>
      </c>
      <c r="Q5916">
        <v>9756</v>
      </c>
      <c r="R5916">
        <v>20927811</v>
      </c>
      <c r="S5916">
        <v>76902</v>
      </c>
      <c r="T5916">
        <v>4427741</v>
      </c>
      <c r="U5916">
        <v>15097</v>
      </c>
      <c r="V5916">
        <v>1055234</v>
      </c>
      <c r="W5916">
        <v>1.8</v>
      </c>
      <c r="X5916">
        <v>5.5</v>
      </c>
      <c r="Y5916">
        <v>2.5</v>
      </c>
      <c r="Z5916">
        <v>5.9</v>
      </c>
      <c r="AA5916">
        <v>6.5</v>
      </c>
      <c r="AB5916">
        <v>6.8</v>
      </c>
      <c r="AC5916">
        <v>2.6</v>
      </c>
      <c r="AD5916">
        <v>5.9</v>
      </c>
    </row>
    <row r="5917" spans="1:30" x14ac:dyDescent="0.45">
      <c r="A5917" t="s">
        <v>377</v>
      </c>
      <c r="B5917">
        <v>42660</v>
      </c>
      <c r="C5917" t="s">
        <v>788</v>
      </c>
      <c r="E5917" t="s">
        <v>38</v>
      </c>
      <c r="F5917" t="s">
        <v>39</v>
      </c>
      <c r="H5917">
        <v>1</v>
      </c>
      <c r="I5917" t="s">
        <v>32</v>
      </c>
      <c r="J5917">
        <v>1</v>
      </c>
      <c r="K5917" t="s">
        <v>32</v>
      </c>
      <c r="L5917">
        <v>0</v>
      </c>
      <c r="M5917" t="s">
        <v>32</v>
      </c>
      <c r="N5917">
        <v>2012</v>
      </c>
      <c r="O5917">
        <v>7922</v>
      </c>
      <c r="P5917">
        <v>73893437</v>
      </c>
      <c r="Q5917">
        <v>3510</v>
      </c>
      <c r="R5917">
        <v>73728588</v>
      </c>
      <c r="S5917">
        <v>151260</v>
      </c>
      <c r="T5917">
        <v>9548740</v>
      </c>
      <c r="U5917">
        <v>4412</v>
      </c>
      <c r="V5917">
        <v>164849</v>
      </c>
      <c r="W5917">
        <v>3</v>
      </c>
      <c r="X5917">
        <v>5.8</v>
      </c>
      <c r="Y5917">
        <v>3.4</v>
      </c>
      <c r="Z5917">
        <v>6</v>
      </c>
      <c r="AA5917">
        <v>3.8</v>
      </c>
      <c r="AB5917">
        <v>4.5999999999999996</v>
      </c>
      <c r="AC5917">
        <v>3.4</v>
      </c>
      <c r="AD5917">
        <v>9.4</v>
      </c>
    </row>
    <row r="5918" spans="1:30" x14ac:dyDescent="0.45">
      <c r="A5918" t="s">
        <v>377</v>
      </c>
      <c r="B5918">
        <v>42660</v>
      </c>
      <c r="C5918" t="s">
        <v>788</v>
      </c>
      <c r="E5918">
        <v>42</v>
      </c>
      <c r="F5918" t="s">
        <v>40</v>
      </c>
      <c r="H5918">
        <v>1</v>
      </c>
      <c r="I5918" t="s">
        <v>32</v>
      </c>
      <c r="J5918">
        <v>1</v>
      </c>
      <c r="K5918" t="s">
        <v>32</v>
      </c>
      <c r="L5918">
        <v>0</v>
      </c>
      <c r="M5918" t="s">
        <v>32</v>
      </c>
      <c r="N5918">
        <v>2012</v>
      </c>
      <c r="O5918">
        <v>9412</v>
      </c>
      <c r="P5918">
        <v>95376011</v>
      </c>
      <c r="Q5918">
        <v>5029</v>
      </c>
      <c r="R5918">
        <v>94888326</v>
      </c>
      <c r="S5918">
        <v>84315</v>
      </c>
      <c r="T5918">
        <v>5325081</v>
      </c>
      <c r="U5918">
        <v>4382</v>
      </c>
      <c r="V5918">
        <v>487685</v>
      </c>
      <c r="W5918">
        <v>3.1</v>
      </c>
      <c r="X5918">
        <v>2.2000000000000002</v>
      </c>
      <c r="Y5918">
        <v>2.2999999999999998</v>
      </c>
      <c r="Z5918">
        <v>2.2000000000000002</v>
      </c>
      <c r="AA5918">
        <v>5.9</v>
      </c>
      <c r="AB5918">
        <v>4.4000000000000004</v>
      </c>
      <c r="AC5918">
        <v>5.6</v>
      </c>
      <c r="AD5918">
        <v>8.8000000000000007</v>
      </c>
    </row>
    <row r="5919" spans="1:30" x14ac:dyDescent="0.45">
      <c r="A5919" t="s">
        <v>377</v>
      </c>
      <c r="B5919">
        <v>42660</v>
      </c>
      <c r="C5919" t="s">
        <v>788</v>
      </c>
      <c r="E5919" t="s">
        <v>41</v>
      </c>
      <c r="F5919" t="s">
        <v>42</v>
      </c>
      <c r="H5919">
        <v>1</v>
      </c>
      <c r="I5919" t="s">
        <v>32</v>
      </c>
      <c r="J5919">
        <v>1</v>
      </c>
      <c r="K5919" t="s">
        <v>32</v>
      </c>
      <c r="L5919">
        <v>0</v>
      </c>
      <c r="M5919" t="s">
        <v>32</v>
      </c>
      <c r="N5919">
        <v>2012</v>
      </c>
      <c r="O5919">
        <v>25462</v>
      </c>
      <c r="P5919">
        <v>77350392</v>
      </c>
      <c r="Q5919">
        <v>7054</v>
      </c>
      <c r="R5919">
        <v>76647643</v>
      </c>
      <c r="S5919">
        <v>158019</v>
      </c>
      <c r="T5919">
        <v>4822881</v>
      </c>
      <c r="U5919">
        <v>18408</v>
      </c>
      <c r="V5919">
        <v>702749</v>
      </c>
      <c r="W5919">
        <v>2.9</v>
      </c>
      <c r="X5919">
        <v>4.3</v>
      </c>
      <c r="Y5919">
        <v>3.7</v>
      </c>
      <c r="Z5919">
        <v>4.5</v>
      </c>
      <c r="AA5919">
        <v>2.2000000000000002</v>
      </c>
      <c r="AB5919">
        <v>2.4</v>
      </c>
      <c r="AC5919">
        <v>3.2</v>
      </c>
      <c r="AD5919">
        <v>5</v>
      </c>
    </row>
    <row r="5920" spans="1:30" x14ac:dyDescent="0.45">
      <c r="A5920" t="s">
        <v>377</v>
      </c>
      <c r="B5920">
        <v>42660</v>
      </c>
      <c r="C5920" t="s">
        <v>788</v>
      </c>
      <c r="E5920" t="s">
        <v>43</v>
      </c>
      <c r="F5920" t="s">
        <v>44</v>
      </c>
      <c r="G5920" t="s">
        <v>45</v>
      </c>
      <c r="H5920">
        <v>1</v>
      </c>
      <c r="I5920" t="s">
        <v>32</v>
      </c>
      <c r="J5920">
        <v>1</v>
      </c>
      <c r="K5920" t="s">
        <v>32</v>
      </c>
      <c r="L5920">
        <v>0</v>
      </c>
      <c r="M5920" t="s">
        <v>32</v>
      </c>
      <c r="N5920">
        <v>2012</v>
      </c>
      <c r="O5920">
        <v>12009</v>
      </c>
      <c r="P5920">
        <v>15121106</v>
      </c>
      <c r="Q5920">
        <v>2037</v>
      </c>
      <c r="R5920">
        <v>14517656</v>
      </c>
      <c r="S5920">
        <v>61136</v>
      </c>
      <c r="T5920">
        <v>3276599</v>
      </c>
      <c r="U5920">
        <v>9973</v>
      </c>
      <c r="V5920">
        <v>603450</v>
      </c>
      <c r="W5920">
        <v>2.1</v>
      </c>
      <c r="X5920">
        <v>1.3</v>
      </c>
      <c r="Y5920">
        <v>5.6</v>
      </c>
      <c r="Z5920">
        <v>1.3</v>
      </c>
      <c r="AA5920">
        <v>1</v>
      </c>
      <c r="AB5920">
        <v>1.2</v>
      </c>
      <c r="AC5920">
        <v>1.8</v>
      </c>
      <c r="AD5920">
        <v>4.0999999999999996</v>
      </c>
    </row>
    <row r="5921" spans="1:30" x14ac:dyDescent="0.45">
      <c r="A5921" t="s">
        <v>377</v>
      </c>
      <c r="B5921">
        <v>42660</v>
      </c>
      <c r="C5921" t="s">
        <v>788</v>
      </c>
      <c r="E5921">
        <v>51</v>
      </c>
      <c r="F5921" t="s">
        <v>46</v>
      </c>
      <c r="H5921">
        <v>1</v>
      </c>
      <c r="I5921" t="s">
        <v>32</v>
      </c>
      <c r="J5921">
        <v>1</v>
      </c>
      <c r="K5921" t="s">
        <v>32</v>
      </c>
      <c r="L5921">
        <v>0</v>
      </c>
      <c r="M5921" t="s">
        <v>32</v>
      </c>
      <c r="N5921">
        <v>2012</v>
      </c>
      <c r="O5921">
        <v>6114</v>
      </c>
      <c r="P5921">
        <v>62449897</v>
      </c>
      <c r="Q5921">
        <v>1361</v>
      </c>
      <c r="R5921">
        <v>62278881</v>
      </c>
      <c r="S5921">
        <v>112144</v>
      </c>
      <c r="T5921">
        <v>15362888</v>
      </c>
      <c r="U5921">
        <v>4753</v>
      </c>
      <c r="V5921">
        <v>171016</v>
      </c>
      <c r="W5921">
        <v>2.8</v>
      </c>
      <c r="X5921">
        <v>6.4</v>
      </c>
      <c r="Y5921">
        <v>6</v>
      </c>
      <c r="Z5921">
        <v>6.7</v>
      </c>
      <c r="AA5921">
        <v>5.0999999999999996</v>
      </c>
      <c r="AB5921">
        <v>6.7</v>
      </c>
      <c r="AC5921">
        <v>3.4</v>
      </c>
      <c r="AD5921">
        <v>8.6999999999999993</v>
      </c>
    </row>
    <row r="5922" spans="1:30" x14ac:dyDescent="0.45">
      <c r="A5922" t="s">
        <v>377</v>
      </c>
      <c r="B5922">
        <v>42660</v>
      </c>
      <c r="C5922" t="s">
        <v>788</v>
      </c>
      <c r="E5922">
        <v>52</v>
      </c>
      <c r="F5922" t="s">
        <v>47</v>
      </c>
      <c r="G5922" t="s">
        <v>48</v>
      </c>
      <c r="H5922">
        <v>1</v>
      </c>
      <c r="I5922" t="s">
        <v>32</v>
      </c>
      <c r="J5922">
        <v>1</v>
      </c>
      <c r="K5922" t="s">
        <v>32</v>
      </c>
      <c r="L5922">
        <v>0</v>
      </c>
      <c r="M5922" t="s">
        <v>32</v>
      </c>
      <c r="N5922">
        <v>2012</v>
      </c>
      <c r="O5922">
        <v>9878</v>
      </c>
      <c r="P5922">
        <v>30874971</v>
      </c>
      <c r="Q5922">
        <v>2853</v>
      </c>
      <c r="R5922">
        <v>30264201</v>
      </c>
      <c r="S5922">
        <v>61629</v>
      </c>
      <c r="T5922">
        <v>5127665</v>
      </c>
      <c r="U5922">
        <v>7024</v>
      </c>
      <c r="V5922">
        <v>610770</v>
      </c>
      <c r="W5922">
        <v>2.1</v>
      </c>
      <c r="X5922">
        <v>1.8</v>
      </c>
      <c r="Y5922">
        <v>2</v>
      </c>
      <c r="Z5922">
        <v>1.8</v>
      </c>
      <c r="AA5922">
        <v>2.1</v>
      </c>
      <c r="AB5922">
        <v>1.3</v>
      </c>
      <c r="AC5922">
        <v>3</v>
      </c>
      <c r="AD5922">
        <v>15.2</v>
      </c>
    </row>
    <row r="5923" spans="1:30" x14ac:dyDescent="0.45">
      <c r="A5923" t="s">
        <v>377</v>
      </c>
      <c r="B5923">
        <v>42660</v>
      </c>
      <c r="C5923" t="s">
        <v>788</v>
      </c>
      <c r="E5923">
        <v>53</v>
      </c>
      <c r="F5923" t="s">
        <v>49</v>
      </c>
      <c r="H5923">
        <v>1</v>
      </c>
      <c r="I5923" t="s">
        <v>32</v>
      </c>
      <c r="J5923">
        <v>1</v>
      </c>
      <c r="K5923" t="s">
        <v>32</v>
      </c>
      <c r="L5923">
        <v>0</v>
      </c>
      <c r="M5923" t="s">
        <v>32</v>
      </c>
      <c r="N5923">
        <v>2012</v>
      </c>
      <c r="O5923">
        <v>33464</v>
      </c>
      <c r="P5923">
        <v>11096329</v>
      </c>
      <c r="Q5923">
        <v>4148</v>
      </c>
      <c r="R5923">
        <v>7438813</v>
      </c>
      <c r="S5923">
        <v>29820</v>
      </c>
      <c r="T5923">
        <v>1432287</v>
      </c>
      <c r="U5923">
        <v>29316</v>
      </c>
      <c r="V5923">
        <v>3657516</v>
      </c>
      <c r="W5923">
        <v>1.3</v>
      </c>
      <c r="X5923">
        <v>3.7</v>
      </c>
      <c r="Y5923">
        <v>4</v>
      </c>
      <c r="Z5923">
        <v>4.8</v>
      </c>
      <c r="AA5923">
        <v>2.1</v>
      </c>
      <c r="AB5923">
        <v>2.8</v>
      </c>
      <c r="AC5923">
        <v>1.4</v>
      </c>
      <c r="AD5923">
        <v>4.5999999999999996</v>
      </c>
    </row>
    <row r="5924" spans="1:30" x14ac:dyDescent="0.45">
      <c r="A5924" t="s">
        <v>377</v>
      </c>
      <c r="B5924">
        <v>42660</v>
      </c>
      <c r="C5924" t="s">
        <v>788</v>
      </c>
      <c r="E5924">
        <v>54</v>
      </c>
      <c r="F5924" t="s">
        <v>50</v>
      </c>
      <c r="H5924">
        <v>1</v>
      </c>
      <c r="I5924" t="s">
        <v>32</v>
      </c>
      <c r="J5924">
        <v>1</v>
      </c>
      <c r="K5924" t="s">
        <v>32</v>
      </c>
      <c r="L5924">
        <v>0</v>
      </c>
      <c r="M5924" t="s">
        <v>32</v>
      </c>
      <c r="N5924">
        <v>2012</v>
      </c>
      <c r="O5924">
        <v>60598</v>
      </c>
      <c r="P5924">
        <v>25298244</v>
      </c>
      <c r="Q5924">
        <v>12096</v>
      </c>
      <c r="R5924">
        <v>23216100</v>
      </c>
      <c r="S5924">
        <v>119178</v>
      </c>
      <c r="T5924">
        <v>9505587</v>
      </c>
      <c r="U5924">
        <v>48501</v>
      </c>
      <c r="V5924">
        <v>2082145</v>
      </c>
      <c r="W5924">
        <v>1</v>
      </c>
      <c r="X5924">
        <v>1.6</v>
      </c>
      <c r="Y5924">
        <v>1.1000000000000001</v>
      </c>
      <c r="Z5924">
        <v>1.8</v>
      </c>
      <c r="AA5924">
        <v>1.7</v>
      </c>
      <c r="AB5924">
        <v>1.7</v>
      </c>
      <c r="AC5924">
        <v>1.2</v>
      </c>
      <c r="AD5924">
        <v>4.3</v>
      </c>
    </row>
    <row r="5925" spans="1:30" x14ac:dyDescent="0.45">
      <c r="A5925" t="s">
        <v>377</v>
      </c>
      <c r="B5925">
        <v>42660</v>
      </c>
      <c r="C5925" t="s">
        <v>788</v>
      </c>
      <c r="E5925">
        <v>55</v>
      </c>
      <c r="F5925" t="s">
        <v>59</v>
      </c>
      <c r="H5925">
        <v>1</v>
      </c>
      <c r="I5925" t="s">
        <v>32</v>
      </c>
      <c r="J5925">
        <v>1</v>
      </c>
      <c r="K5925" t="s">
        <v>32</v>
      </c>
      <c r="L5925">
        <v>0</v>
      </c>
      <c r="M5925" t="s">
        <v>32</v>
      </c>
      <c r="N5925">
        <v>2012</v>
      </c>
      <c r="O5925">
        <v>518</v>
      </c>
      <c r="P5925">
        <v>5052821</v>
      </c>
      <c r="Q5925">
        <v>518</v>
      </c>
      <c r="R5925">
        <v>5052821</v>
      </c>
      <c r="S5925">
        <v>60601</v>
      </c>
      <c r="T5925">
        <v>6777483</v>
      </c>
      <c r="U5925">
        <v>0</v>
      </c>
      <c r="V5925">
        <v>0</v>
      </c>
      <c r="W5925">
        <v>4.0999999999999996</v>
      </c>
      <c r="X5925">
        <v>4.5</v>
      </c>
      <c r="Y5925">
        <v>4.2</v>
      </c>
      <c r="Z5925">
        <v>4.7</v>
      </c>
      <c r="AA5925">
        <v>3.2</v>
      </c>
      <c r="AB5925">
        <v>3.9</v>
      </c>
      <c r="AC5925">
        <v>0</v>
      </c>
      <c r="AD5925">
        <v>0</v>
      </c>
    </row>
    <row r="5926" spans="1:30" x14ac:dyDescent="0.45">
      <c r="A5926" t="s">
        <v>377</v>
      </c>
      <c r="B5926">
        <v>42660</v>
      </c>
      <c r="C5926" t="s">
        <v>788</v>
      </c>
      <c r="E5926">
        <v>56</v>
      </c>
      <c r="F5926" t="s">
        <v>51</v>
      </c>
      <c r="H5926">
        <v>1</v>
      </c>
      <c r="I5926" t="s">
        <v>32</v>
      </c>
      <c r="J5926">
        <v>1</v>
      </c>
      <c r="K5926" t="s">
        <v>32</v>
      </c>
      <c r="L5926">
        <v>0</v>
      </c>
      <c r="M5926" t="s">
        <v>32</v>
      </c>
      <c r="N5926">
        <v>2012</v>
      </c>
      <c r="O5926">
        <v>19987</v>
      </c>
      <c r="P5926">
        <v>8210914</v>
      </c>
      <c r="Q5926">
        <v>4575</v>
      </c>
      <c r="R5926">
        <v>7885479</v>
      </c>
      <c r="S5926">
        <v>86368</v>
      </c>
      <c r="T5926">
        <v>3800360</v>
      </c>
      <c r="U5926">
        <v>15412</v>
      </c>
      <c r="V5926">
        <v>325434</v>
      </c>
      <c r="W5926">
        <v>1.6</v>
      </c>
      <c r="X5926">
        <v>3.1</v>
      </c>
      <c r="Y5926">
        <v>5.0999999999999996</v>
      </c>
      <c r="Z5926">
        <v>3.4</v>
      </c>
      <c r="AA5926">
        <v>3.4</v>
      </c>
      <c r="AB5926">
        <v>2.8</v>
      </c>
      <c r="AC5926">
        <v>2.1</v>
      </c>
      <c r="AD5926">
        <v>3.7</v>
      </c>
    </row>
    <row r="5927" spans="1:30" x14ac:dyDescent="0.45">
      <c r="A5927" t="s">
        <v>377</v>
      </c>
      <c r="B5927">
        <v>42660</v>
      </c>
      <c r="C5927" t="s">
        <v>788</v>
      </c>
      <c r="E5927">
        <v>61</v>
      </c>
      <c r="F5927" t="s">
        <v>52</v>
      </c>
      <c r="H5927">
        <v>1</v>
      </c>
      <c r="I5927" t="s">
        <v>32</v>
      </c>
      <c r="J5927">
        <v>1</v>
      </c>
      <c r="K5927" t="s">
        <v>32</v>
      </c>
      <c r="L5927">
        <v>0</v>
      </c>
      <c r="M5927" t="s">
        <v>32</v>
      </c>
      <c r="N5927">
        <v>2012</v>
      </c>
      <c r="O5927">
        <v>9421</v>
      </c>
      <c r="P5927">
        <v>2391040</v>
      </c>
      <c r="Q5927">
        <v>1553</v>
      </c>
      <c r="R5927">
        <v>2267091</v>
      </c>
      <c r="S5927">
        <v>34359</v>
      </c>
      <c r="T5927">
        <v>979098</v>
      </c>
      <c r="U5927">
        <v>7868</v>
      </c>
      <c r="V5927">
        <v>123949</v>
      </c>
      <c r="W5927">
        <v>4.0999999999999996</v>
      </c>
      <c r="X5927">
        <v>3.2</v>
      </c>
      <c r="Y5927">
        <v>4.4000000000000004</v>
      </c>
      <c r="Z5927">
        <v>3.7</v>
      </c>
      <c r="AA5927">
        <v>4.2</v>
      </c>
      <c r="AB5927">
        <v>2</v>
      </c>
      <c r="AC5927">
        <v>4.5</v>
      </c>
      <c r="AD5927">
        <v>11.5</v>
      </c>
    </row>
    <row r="5928" spans="1:30" x14ac:dyDescent="0.45">
      <c r="A5928" t="s">
        <v>377</v>
      </c>
      <c r="B5928">
        <v>42660</v>
      </c>
      <c r="C5928" t="s">
        <v>788</v>
      </c>
      <c r="E5928">
        <v>62</v>
      </c>
      <c r="F5928" t="s">
        <v>53</v>
      </c>
      <c r="H5928">
        <v>1</v>
      </c>
      <c r="I5928" t="s">
        <v>32</v>
      </c>
      <c r="J5928">
        <v>1</v>
      </c>
      <c r="K5928" t="s">
        <v>32</v>
      </c>
      <c r="L5928">
        <v>0</v>
      </c>
      <c r="M5928" t="s">
        <v>32</v>
      </c>
      <c r="N5928">
        <v>2012</v>
      </c>
      <c r="O5928">
        <v>26540</v>
      </c>
      <c r="P5928">
        <v>27563952</v>
      </c>
      <c r="Q5928">
        <v>9058</v>
      </c>
      <c r="R5928">
        <v>26862086</v>
      </c>
      <c r="S5928">
        <v>201217</v>
      </c>
      <c r="T5928">
        <v>10995013</v>
      </c>
      <c r="U5928">
        <v>17482</v>
      </c>
      <c r="V5928">
        <v>701866</v>
      </c>
      <c r="W5928">
        <v>2.2000000000000002</v>
      </c>
      <c r="X5928">
        <v>2.7</v>
      </c>
      <c r="Y5928">
        <v>1.7</v>
      </c>
      <c r="Z5928">
        <v>2.9</v>
      </c>
      <c r="AA5928">
        <v>3.1</v>
      </c>
      <c r="AB5928">
        <v>3</v>
      </c>
      <c r="AC5928">
        <v>2.6</v>
      </c>
      <c r="AD5928">
        <v>3.9</v>
      </c>
    </row>
    <row r="5929" spans="1:30" x14ac:dyDescent="0.45">
      <c r="A5929" t="s">
        <v>377</v>
      </c>
      <c r="B5929">
        <v>42660</v>
      </c>
      <c r="C5929" t="s">
        <v>788</v>
      </c>
      <c r="E5929">
        <v>71</v>
      </c>
      <c r="F5929" t="s">
        <v>54</v>
      </c>
      <c r="H5929">
        <v>1</v>
      </c>
      <c r="I5929" t="s">
        <v>32</v>
      </c>
      <c r="J5929">
        <v>1</v>
      </c>
      <c r="K5929" t="s">
        <v>32</v>
      </c>
      <c r="L5929">
        <v>0</v>
      </c>
      <c r="M5929" t="s">
        <v>32</v>
      </c>
      <c r="N5929">
        <v>2012</v>
      </c>
      <c r="O5929">
        <v>16952</v>
      </c>
      <c r="P5929">
        <v>2948860</v>
      </c>
      <c r="Q5929">
        <v>1307</v>
      </c>
      <c r="R5929">
        <v>2626260</v>
      </c>
      <c r="S5929">
        <v>35847</v>
      </c>
      <c r="T5929">
        <v>980128</v>
      </c>
      <c r="U5929">
        <v>15645</v>
      </c>
      <c r="V5929">
        <v>322600</v>
      </c>
      <c r="W5929">
        <v>2.7</v>
      </c>
      <c r="X5929">
        <v>5.2</v>
      </c>
      <c r="Y5929">
        <v>4.9000000000000004</v>
      </c>
      <c r="Z5929">
        <v>5.8</v>
      </c>
      <c r="AA5929">
        <v>10.9</v>
      </c>
      <c r="AB5929">
        <v>4.9000000000000004</v>
      </c>
      <c r="AC5929">
        <v>2.8</v>
      </c>
      <c r="AD5929">
        <v>5.4</v>
      </c>
    </row>
    <row r="5930" spans="1:30" x14ac:dyDescent="0.45">
      <c r="A5930" t="s">
        <v>377</v>
      </c>
      <c r="B5930">
        <v>42660</v>
      </c>
      <c r="C5930" t="s">
        <v>788</v>
      </c>
      <c r="E5930">
        <v>72</v>
      </c>
      <c r="F5930" t="s">
        <v>55</v>
      </c>
      <c r="H5930">
        <v>1</v>
      </c>
      <c r="I5930" t="s">
        <v>32</v>
      </c>
      <c r="J5930">
        <v>1</v>
      </c>
      <c r="K5930" t="s">
        <v>32</v>
      </c>
      <c r="L5930">
        <v>0</v>
      </c>
      <c r="M5930" t="s">
        <v>32</v>
      </c>
      <c r="N5930">
        <v>2012</v>
      </c>
      <c r="O5930">
        <v>10023</v>
      </c>
      <c r="P5930">
        <v>8603502</v>
      </c>
      <c r="Q5930">
        <v>6907</v>
      </c>
      <c r="R5930">
        <v>8406863</v>
      </c>
      <c r="S5930">
        <v>130576</v>
      </c>
      <c r="T5930">
        <v>2403802</v>
      </c>
      <c r="U5930">
        <v>3116</v>
      </c>
      <c r="V5930">
        <v>196640</v>
      </c>
      <c r="W5930">
        <v>3.6</v>
      </c>
      <c r="X5930">
        <v>5.9</v>
      </c>
      <c r="Y5930">
        <v>3.7</v>
      </c>
      <c r="Z5930">
        <v>6.4</v>
      </c>
      <c r="AA5930">
        <v>6.1</v>
      </c>
      <c r="AB5930">
        <v>6</v>
      </c>
      <c r="AC5930">
        <v>8.6999999999999993</v>
      </c>
      <c r="AD5930">
        <v>23</v>
      </c>
    </row>
    <row r="5931" spans="1:30" x14ac:dyDescent="0.45">
      <c r="A5931" t="s">
        <v>377</v>
      </c>
      <c r="B5931">
        <v>42660</v>
      </c>
      <c r="C5931" t="s">
        <v>788</v>
      </c>
      <c r="E5931">
        <v>81</v>
      </c>
      <c r="F5931" t="s">
        <v>56</v>
      </c>
      <c r="G5931" t="s">
        <v>57</v>
      </c>
      <c r="H5931">
        <v>1</v>
      </c>
      <c r="I5931" t="s">
        <v>32</v>
      </c>
      <c r="J5931">
        <v>1</v>
      </c>
      <c r="K5931" t="s">
        <v>32</v>
      </c>
      <c r="L5931">
        <v>0</v>
      </c>
      <c r="M5931" t="s">
        <v>32</v>
      </c>
      <c r="N5931">
        <v>2012</v>
      </c>
      <c r="O5931">
        <v>29669</v>
      </c>
      <c r="P5931">
        <v>4045907</v>
      </c>
      <c r="Q5931">
        <v>5374</v>
      </c>
      <c r="R5931">
        <v>3329292</v>
      </c>
      <c r="S5931">
        <v>259676</v>
      </c>
      <c r="T5931">
        <v>1022713</v>
      </c>
      <c r="U5931">
        <v>24295</v>
      </c>
      <c r="V5931">
        <v>716615</v>
      </c>
      <c r="W5931">
        <v>1.9</v>
      </c>
      <c r="X5931">
        <v>5.2</v>
      </c>
      <c r="Y5931">
        <v>4.0999999999999996</v>
      </c>
      <c r="Z5931">
        <v>5.9</v>
      </c>
      <c r="AA5931">
        <v>112.6</v>
      </c>
      <c r="AB5931">
        <v>3.4</v>
      </c>
      <c r="AC5931">
        <v>1.9</v>
      </c>
      <c r="AD5931">
        <v>6.9</v>
      </c>
    </row>
    <row r="5932" spans="1:30" x14ac:dyDescent="0.45">
      <c r="A5932" t="s">
        <v>377</v>
      </c>
      <c r="B5932">
        <v>42660</v>
      </c>
      <c r="C5932" t="s">
        <v>788</v>
      </c>
      <c r="E5932">
        <v>99</v>
      </c>
      <c r="F5932" t="s">
        <v>76</v>
      </c>
      <c r="H5932">
        <v>1</v>
      </c>
      <c r="I5932" t="s">
        <v>32</v>
      </c>
      <c r="J5932">
        <v>1</v>
      </c>
      <c r="K5932" t="s">
        <v>32</v>
      </c>
      <c r="L5932">
        <v>0</v>
      </c>
      <c r="M5932" t="s">
        <v>32</v>
      </c>
      <c r="N5932">
        <v>2012</v>
      </c>
      <c r="O5932">
        <v>116</v>
      </c>
      <c r="P5932">
        <v>15072</v>
      </c>
      <c r="Q5932">
        <v>113</v>
      </c>
      <c r="R5932">
        <v>14870</v>
      </c>
      <c r="S5932">
        <v>66</v>
      </c>
      <c r="T5932">
        <v>2883</v>
      </c>
      <c r="U5932">
        <v>3</v>
      </c>
      <c r="V5932">
        <v>202</v>
      </c>
      <c r="W5932">
        <v>15.1</v>
      </c>
      <c r="X5932">
        <v>15.2</v>
      </c>
      <c r="Y5932">
        <v>16.100000000000001</v>
      </c>
      <c r="Z5932">
        <v>16</v>
      </c>
      <c r="AA5932">
        <v>27.1</v>
      </c>
      <c r="AB5932">
        <v>16</v>
      </c>
      <c r="AC5932">
        <v>0</v>
      </c>
      <c r="AD5932">
        <v>0</v>
      </c>
    </row>
    <row r="5933" spans="1:30" x14ac:dyDescent="0.45">
      <c r="A5933" t="s">
        <v>378</v>
      </c>
      <c r="B5933">
        <v>42680</v>
      </c>
      <c r="C5933" t="s">
        <v>789</v>
      </c>
      <c r="E5933">
        <v>0</v>
      </c>
      <c r="F5933" t="s">
        <v>31</v>
      </c>
      <c r="H5933">
        <v>1</v>
      </c>
      <c r="I5933" t="s">
        <v>32</v>
      </c>
      <c r="J5933">
        <v>1</v>
      </c>
      <c r="K5933" t="s">
        <v>32</v>
      </c>
      <c r="L5933">
        <v>0</v>
      </c>
      <c r="M5933" t="s">
        <v>32</v>
      </c>
      <c r="N5933">
        <v>2012</v>
      </c>
      <c r="O5933">
        <v>15044</v>
      </c>
      <c r="P5933">
        <v>18668456</v>
      </c>
      <c r="Q5933">
        <v>3591</v>
      </c>
      <c r="R5933">
        <v>18062041</v>
      </c>
      <c r="S5933">
        <v>42998</v>
      </c>
      <c r="T5933">
        <v>1393918</v>
      </c>
      <c r="U5933">
        <v>11453</v>
      </c>
      <c r="V5933">
        <v>606415</v>
      </c>
      <c r="W5933">
        <v>3.7</v>
      </c>
      <c r="X5933">
        <v>5.3</v>
      </c>
      <c r="Y5933">
        <v>6.8</v>
      </c>
      <c r="Z5933">
        <v>5.7</v>
      </c>
      <c r="AA5933">
        <v>9.8000000000000007</v>
      </c>
      <c r="AB5933">
        <v>6.9</v>
      </c>
      <c r="AC5933">
        <v>5</v>
      </c>
      <c r="AD5933">
        <v>13</v>
      </c>
    </row>
    <row r="5934" spans="1:30" x14ac:dyDescent="0.45">
      <c r="A5934" t="s">
        <v>378</v>
      </c>
      <c r="B5934">
        <v>42680</v>
      </c>
      <c r="C5934" t="s">
        <v>789</v>
      </c>
      <c r="E5934">
        <v>11</v>
      </c>
      <c r="F5934" t="s">
        <v>33</v>
      </c>
      <c r="G5934" t="s">
        <v>34</v>
      </c>
      <c r="H5934">
        <v>1</v>
      </c>
      <c r="I5934" t="s">
        <v>32</v>
      </c>
      <c r="J5934">
        <v>1</v>
      </c>
      <c r="K5934" t="s">
        <v>32</v>
      </c>
      <c r="L5934">
        <v>0</v>
      </c>
      <c r="M5934" t="s">
        <v>32</v>
      </c>
      <c r="N5934">
        <v>2012</v>
      </c>
      <c r="O5934">
        <v>140</v>
      </c>
      <c r="P5934">
        <v>132685</v>
      </c>
      <c r="Q5934">
        <v>56</v>
      </c>
      <c r="R5934">
        <v>106776</v>
      </c>
      <c r="S5934">
        <v>1162</v>
      </c>
      <c r="T5934">
        <v>26066</v>
      </c>
      <c r="U5934">
        <v>83</v>
      </c>
      <c r="V5934">
        <v>25909</v>
      </c>
      <c r="W5934">
        <v>26.5</v>
      </c>
      <c r="X5934">
        <v>29.9</v>
      </c>
      <c r="Y5934">
        <v>60</v>
      </c>
      <c r="Z5934">
        <v>38.799999999999997</v>
      </c>
      <c r="AA5934">
        <v>28.4</v>
      </c>
      <c r="AB5934">
        <v>51.8</v>
      </c>
      <c r="AC5934">
        <v>34.6</v>
      </c>
      <c r="AD5934">
        <v>5</v>
      </c>
    </row>
    <row r="5935" spans="1:30" x14ac:dyDescent="0.45">
      <c r="A5935" t="s">
        <v>378</v>
      </c>
      <c r="B5935">
        <v>42680</v>
      </c>
      <c r="C5935" t="s">
        <v>789</v>
      </c>
      <c r="E5935">
        <v>23</v>
      </c>
      <c r="F5935" t="s">
        <v>37</v>
      </c>
      <c r="H5935">
        <v>1</v>
      </c>
      <c r="I5935" t="s">
        <v>32</v>
      </c>
      <c r="J5935">
        <v>1</v>
      </c>
      <c r="K5935" t="s">
        <v>32</v>
      </c>
      <c r="L5935">
        <v>0</v>
      </c>
      <c r="M5935" t="s">
        <v>32</v>
      </c>
      <c r="N5935">
        <v>2012</v>
      </c>
      <c r="O5935">
        <v>1249</v>
      </c>
      <c r="P5935">
        <v>325974</v>
      </c>
      <c r="Q5935">
        <v>314</v>
      </c>
      <c r="R5935">
        <v>288055</v>
      </c>
      <c r="S5935">
        <v>1796</v>
      </c>
      <c r="T5935">
        <v>66818</v>
      </c>
      <c r="U5935">
        <v>935</v>
      </c>
      <c r="V5935">
        <v>37919</v>
      </c>
      <c r="W5935">
        <v>19.2</v>
      </c>
      <c r="X5935">
        <v>27.5</v>
      </c>
      <c r="Y5935">
        <v>24.2</v>
      </c>
      <c r="Z5935">
        <v>31.2</v>
      </c>
      <c r="AA5935">
        <v>47.4</v>
      </c>
      <c r="AB5935">
        <v>45.3</v>
      </c>
      <c r="AC5935">
        <v>19.7</v>
      </c>
      <c r="AD5935">
        <v>27.7</v>
      </c>
    </row>
    <row r="5936" spans="1:30" x14ac:dyDescent="0.45">
      <c r="A5936" t="s">
        <v>378</v>
      </c>
      <c r="B5936">
        <v>42680</v>
      </c>
      <c r="C5936" t="s">
        <v>789</v>
      </c>
      <c r="E5936" t="s">
        <v>38</v>
      </c>
      <c r="F5936" t="s">
        <v>39</v>
      </c>
      <c r="H5936">
        <v>1</v>
      </c>
      <c r="I5936" t="s">
        <v>32</v>
      </c>
      <c r="J5936">
        <v>1</v>
      </c>
      <c r="K5936" t="s">
        <v>32</v>
      </c>
      <c r="L5936">
        <v>0</v>
      </c>
      <c r="M5936" t="s">
        <v>32</v>
      </c>
      <c r="N5936">
        <v>2012</v>
      </c>
      <c r="O5936">
        <v>273</v>
      </c>
      <c r="P5936">
        <v>337989</v>
      </c>
      <c r="Q5936">
        <v>106</v>
      </c>
      <c r="R5936">
        <v>335231</v>
      </c>
      <c r="S5936">
        <v>1528</v>
      </c>
      <c r="T5936">
        <v>69481</v>
      </c>
      <c r="U5936">
        <v>166</v>
      </c>
      <c r="V5936">
        <v>2758</v>
      </c>
      <c r="W5936">
        <v>32.700000000000003</v>
      </c>
      <c r="X5936">
        <v>6.5</v>
      </c>
      <c r="Y5936">
        <v>25.1</v>
      </c>
      <c r="Z5936">
        <v>6.9</v>
      </c>
      <c r="AA5936">
        <v>7.6</v>
      </c>
      <c r="AB5936">
        <v>7.7</v>
      </c>
      <c r="AC5936">
        <v>53.8</v>
      </c>
      <c r="AD5936">
        <v>40.1</v>
      </c>
    </row>
    <row r="5937" spans="1:30" x14ac:dyDescent="0.45">
      <c r="A5937" t="s">
        <v>378</v>
      </c>
      <c r="B5937">
        <v>42680</v>
      </c>
      <c r="C5937" t="s">
        <v>789</v>
      </c>
      <c r="E5937">
        <v>42</v>
      </c>
      <c r="F5937" t="s">
        <v>40</v>
      </c>
      <c r="H5937">
        <v>1</v>
      </c>
      <c r="I5937" t="s">
        <v>32</v>
      </c>
      <c r="J5937">
        <v>1</v>
      </c>
      <c r="K5937" t="s">
        <v>32</v>
      </c>
      <c r="L5937">
        <v>0</v>
      </c>
      <c r="M5937" t="s">
        <v>32</v>
      </c>
      <c r="N5937">
        <v>2012</v>
      </c>
      <c r="O5937">
        <v>473</v>
      </c>
      <c r="Q5937">
        <v>198</v>
      </c>
      <c r="U5937">
        <v>275</v>
      </c>
      <c r="W5937">
        <v>24.5</v>
      </c>
      <c r="Y5937">
        <v>29.1</v>
      </c>
      <c r="AC5937">
        <v>34.1</v>
      </c>
    </row>
    <row r="5938" spans="1:30" x14ac:dyDescent="0.45">
      <c r="A5938" t="s">
        <v>378</v>
      </c>
      <c r="B5938">
        <v>42680</v>
      </c>
      <c r="C5938" t="s">
        <v>789</v>
      </c>
      <c r="E5938" t="s">
        <v>41</v>
      </c>
      <c r="F5938" t="s">
        <v>42</v>
      </c>
      <c r="H5938">
        <v>1</v>
      </c>
      <c r="I5938" t="s">
        <v>32</v>
      </c>
      <c r="J5938">
        <v>1</v>
      </c>
      <c r="K5938" t="s">
        <v>32</v>
      </c>
      <c r="L5938">
        <v>0</v>
      </c>
      <c r="M5938" t="s">
        <v>32</v>
      </c>
      <c r="N5938">
        <v>2012</v>
      </c>
      <c r="O5938">
        <v>1403</v>
      </c>
      <c r="P5938">
        <v>1881616</v>
      </c>
      <c r="Q5938">
        <v>575</v>
      </c>
      <c r="R5938">
        <v>1843011</v>
      </c>
      <c r="S5938">
        <v>7537</v>
      </c>
      <c r="T5938">
        <v>178483</v>
      </c>
      <c r="U5938">
        <v>828</v>
      </c>
      <c r="V5938">
        <v>38605</v>
      </c>
      <c r="W5938">
        <v>9.5</v>
      </c>
      <c r="X5938">
        <v>16.2</v>
      </c>
      <c r="Y5938">
        <v>14</v>
      </c>
      <c r="Z5938">
        <v>17.3</v>
      </c>
      <c r="AA5938">
        <v>10.7</v>
      </c>
      <c r="AB5938">
        <v>16.3</v>
      </c>
      <c r="AC5938">
        <v>12.1</v>
      </c>
      <c r="AD5938">
        <v>16.2</v>
      </c>
    </row>
    <row r="5939" spans="1:30" x14ac:dyDescent="0.45">
      <c r="A5939" t="s">
        <v>378</v>
      </c>
      <c r="B5939">
        <v>42680</v>
      </c>
      <c r="C5939" t="s">
        <v>789</v>
      </c>
      <c r="E5939" t="s">
        <v>43</v>
      </c>
      <c r="F5939" t="s">
        <v>44</v>
      </c>
      <c r="G5939" t="s">
        <v>45</v>
      </c>
      <c r="H5939">
        <v>1</v>
      </c>
      <c r="I5939" t="s">
        <v>32</v>
      </c>
      <c r="J5939">
        <v>1</v>
      </c>
      <c r="K5939" t="s">
        <v>32</v>
      </c>
      <c r="L5939">
        <v>0</v>
      </c>
      <c r="M5939" t="s">
        <v>32</v>
      </c>
      <c r="N5939">
        <v>2012</v>
      </c>
      <c r="O5939">
        <v>425</v>
      </c>
      <c r="Q5939">
        <v>62</v>
      </c>
      <c r="U5939">
        <v>363</v>
      </c>
      <c r="W5939">
        <v>15.5</v>
      </c>
      <c r="Y5939">
        <v>41</v>
      </c>
      <c r="AC5939">
        <v>18.8</v>
      </c>
    </row>
    <row r="5940" spans="1:30" x14ac:dyDescent="0.45">
      <c r="A5940" t="s">
        <v>378</v>
      </c>
      <c r="B5940">
        <v>42680</v>
      </c>
      <c r="C5940" t="s">
        <v>789</v>
      </c>
      <c r="E5940">
        <v>51</v>
      </c>
      <c r="F5940" t="s">
        <v>46</v>
      </c>
      <c r="H5940">
        <v>1</v>
      </c>
      <c r="I5940" t="s">
        <v>32</v>
      </c>
      <c r="J5940">
        <v>1</v>
      </c>
      <c r="K5940" t="s">
        <v>32</v>
      </c>
      <c r="L5940">
        <v>0</v>
      </c>
      <c r="M5940" t="s">
        <v>32</v>
      </c>
      <c r="N5940">
        <v>2012</v>
      </c>
      <c r="O5940">
        <v>109</v>
      </c>
      <c r="P5940">
        <v>199741</v>
      </c>
      <c r="Q5940">
        <v>32</v>
      </c>
      <c r="R5940">
        <v>195347</v>
      </c>
      <c r="S5940">
        <v>719</v>
      </c>
      <c r="T5940">
        <v>38814</v>
      </c>
      <c r="U5940">
        <v>77</v>
      </c>
      <c r="V5940">
        <v>4394</v>
      </c>
      <c r="W5940">
        <v>24.1</v>
      </c>
      <c r="X5940">
        <v>5</v>
      </c>
      <c r="Y5940">
        <v>26.7</v>
      </c>
      <c r="Z5940">
        <v>5.2</v>
      </c>
      <c r="AA5940">
        <v>4.7</v>
      </c>
      <c r="AB5940">
        <v>5.2</v>
      </c>
      <c r="AC5940">
        <v>31.9</v>
      </c>
      <c r="AD5940">
        <v>35.1</v>
      </c>
    </row>
    <row r="5941" spans="1:30" x14ac:dyDescent="0.45">
      <c r="A5941" t="s">
        <v>378</v>
      </c>
      <c r="B5941">
        <v>42680</v>
      </c>
      <c r="C5941" t="s">
        <v>789</v>
      </c>
      <c r="E5941">
        <v>52</v>
      </c>
      <c r="F5941" t="s">
        <v>47</v>
      </c>
      <c r="G5941" t="s">
        <v>48</v>
      </c>
      <c r="H5941">
        <v>1</v>
      </c>
      <c r="I5941" t="s">
        <v>32</v>
      </c>
      <c r="J5941">
        <v>1</v>
      </c>
      <c r="K5941" t="s">
        <v>32</v>
      </c>
      <c r="L5941">
        <v>0</v>
      </c>
      <c r="M5941" t="s">
        <v>32</v>
      </c>
      <c r="N5941">
        <v>2012</v>
      </c>
      <c r="O5941">
        <v>746</v>
      </c>
      <c r="P5941">
        <v>382852</v>
      </c>
      <c r="Q5941">
        <v>238</v>
      </c>
      <c r="R5941">
        <v>337883</v>
      </c>
      <c r="S5941">
        <v>1618</v>
      </c>
      <c r="T5941">
        <v>94004</v>
      </c>
      <c r="U5941">
        <v>508</v>
      </c>
      <c r="V5941">
        <v>44969</v>
      </c>
      <c r="W5941">
        <v>26.6</v>
      </c>
      <c r="X5941">
        <v>8</v>
      </c>
      <c r="Y5941">
        <v>27.8</v>
      </c>
      <c r="Z5941">
        <v>8.1999999999999993</v>
      </c>
      <c r="AA5941">
        <v>22</v>
      </c>
      <c r="AB5941">
        <v>14.3</v>
      </c>
      <c r="AC5941">
        <v>35.5</v>
      </c>
      <c r="AD5941">
        <v>36.299999999999997</v>
      </c>
    </row>
    <row r="5942" spans="1:30" x14ac:dyDescent="0.45">
      <c r="A5942" t="s">
        <v>378</v>
      </c>
      <c r="B5942">
        <v>42680</v>
      </c>
      <c r="C5942" t="s">
        <v>789</v>
      </c>
      <c r="E5942">
        <v>53</v>
      </c>
      <c r="F5942" t="s">
        <v>49</v>
      </c>
      <c r="H5942">
        <v>1</v>
      </c>
      <c r="I5942" t="s">
        <v>32</v>
      </c>
      <c r="J5942">
        <v>1</v>
      </c>
      <c r="K5942" t="s">
        <v>32</v>
      </c>
      <c r="L5942">
        <v>0</v>
      </c>
      <c r="M5942" t="s">
        <v>32</v>
      </c>
      <c r="N5942">
        <v>2012</v>
      </c>
      <c r="O5942">
        <v>1838</v>
      </c>
      <c r="P5942">
        <v>280179</v>
      </c>
      <c r="Q5942">
        <v>184</v>
      </c>
      <c r="R5942">
        <v>124889</v>
      </c>
      <c r="S5942">
        <v>981</v>
      </c>
      <c r="T5942">
        <v>29150</v>
      </c>
      <c r="U5942">
        <v>1655</v>
      </c>
      <c r="V5942">
        <v>155290</v>
      </c>
      <c r="W5942">
        <v>16.5</v>
      </c>
      <c r="X5942">
        <v>24.2</v>
      </c>
      <c r="Y5942">
        <v>27.2</v>
      </c>
      <c r="Z5942">
        <v>13.2</v>
      </c>
      <c r="AA5942">
        <v>13.6</v>
      </c>
      <c r="AB5942">
        <v>10.4</v>
      </c>
      <c r="AC5942">
        <v>17.399999999999999</v>
      </c>
      <c r="AD5942">
        <v>41</v>
      </c>
    </row>
    <row r="5943" spans="1:30" x14ac:dyDescent="0.45">
      <c r="A5943" t="s">
        <v>378</v>
      </c>
      <c r="B5943">
        <v>42680</v>
      </c>
      <c r="C5943" t="s">
        <v>789</v>
      </c>
      <c r="E5943">
        <v>54</v>
      </c>
      <c r="F5943" t="s">
        <v>50</v>
      </c>
      <c r="H5943">
        <v>1</v>
      </c>
      <c r="I5943" t="s">
        <v>32</v>
      </c>
      <c r="J5943">
        <v>1</v>
      </c>
      <c r="K5943" t="s">
        <v>32</v>
      </c>
      <c r="L5943">
        <v>0</v>
      </c>
      <c r="M5943" t="s">
        <v>32</v>
      </c>
      <c r="N5943">
        <v>2012</v>
      </c>
      <c r="O5943">
        <v>1993</v>
      </c>
      <c r="P5943">
        <v>377624</v>
      </c>
      <c r="Q5943">
        <v>484</v>
      </c>
      <c r="R5943">
        <v>269290</v>
      </c>
      <c r="S5943">
        <v>1639</v>
      </c>
      <c r="T5943">
        <v>89858</v>
      </c>
      <c r="U5943">
        <v>1509</v>
      </c>
      <c r="V5943">
        <v>108334</v>
      </c>
      <c r="W5943">
        <v>12.5</v>
      </c>
      <c r="X5943">
        <v>18</v>
      </c>
      <c r="Y5943">
        <v>13.1</v>
      </c>
      <c r="Z5943">
        <v>29.2</v>
      </c>
      <c r="AA5943">
        <v>31.3</v>
      </c>
      <c r="AB5943">
        <v>34.9</v>
      </c>
      <c r="AC5943">
        <v>15.6</v>
      </c>
      <c r="AD5943">
        <v>23.3</v>
      </c>
    </row>
    <row r="5944" spans="1:30" x14ac:dyDescent="0.45">
      <c r="A5944" t="s">
        <v>378</v>
      </c>
      <c r="B5944">
        <v>42680</v>
      </c>
      <c r="C5944" t="s">
        <v>789</v>
      </c>
      <c r="E5944">
        <v>56</v>
      </c>
      <c r="F5944" t="s">
        <v>51</v>
      </c>
      <c r="H5944">
        <v>1</v>
      </c>
      <c r="I5944" t="s">
        <v>32</v>
      </c>
      <c r="J5944">
        <v>1</v>
      </c>
      <c r="K5944" t="s">
        <v>32</v>
      </c>
      <c r="L5944">
        <v>0</v>
      </c>
      <c r="M5944" t="s">
        <v>32</v>
      </c>
      <c r="N5944">
        <v>2012</v>
      </c>
      <c r="O5944">
        <v>1715</v>
      </c>
      <c r="P5944">
        <v>212153</v>
      </c>
      <c r="Q5944">
        <v>302</v>
      </c>
      <c r="R5944">
        <v>159772</v>
      </c>
      <c r="S5944">
        <v>3680</v>
      </c>
      <c r="T5944">
        <v>80965</v>
      </c>
      <c r="U5944">
        <v>1414</v>
      </c>
      <c r="W5944">
        <v>10.199999999999999</v>
      </c>
      <c r="X5944">
        <v>22.7</v>
      </c>
      <c r="Y5944">
        <v>26.2</v>
      </c>
      <c r="Z5944">
        <v>20.3</v>
      </c>
      <c r="AA5944">
        <v>10.5</v>
      </c>
      <c r="AB5944">
        <v>20.5</v>
      </c>
      <c r="AC5944">
        <v>11.4</v>
      </c>
    </row>
    <row r="5945" spans="1:30" x14ac:dyDescent="0.45">
      <c r="A5945" t="s">
        <v>378</v>
      </c>
      <c r="B5945">
        <v>42680</v>
      </c>
      <c r="C5945" t="s">
        <v>789</v>
      </c>
      <c r="E5945">
        <v>61</v>
      </c>
      <c r="F5945" t="s">
        <v>52</v>
      </c>
      <c r="H5945">
        <v>1</v>
      </c>
      <c r="I5945" t="s">
        <v>32</v>
      </c>
      <c r="J5945">
        <v>1</v>
      </c>
      <c r="K5945" t="s">
        <v>32</v>
      </c>
      <c r="L5945">
        <v>0</v>
      </c>
      <c r="M5945" t="s">
        <v>32</v>
      </c>
      <c r="N5945">
        <v>2012</v>
      </c>
      <c r="O5945">
        <v>259</v>
      </c>
      <c r="P5945">
        <v>47375</v>
      </c>
      <c r="Q5945">
        <v>39</v>
      </c>
      <c r="R5945">
        <v>43338</v>
      </c>
      <c r="S5945">
        <v>677</v>
      </c>
      <c r="T5945">
        <v>19384</v>
      </c>
      <c r="U5945">
        <v>220</v>
      </c>
      <c r="V5945">
        <v>4037</v>
      </c>
      <c r="W5945">
        <v>25.5</v>
      </c>
      <c r="X5945">
        <v>6.9</v>
      </c>
      <c r="Y5945">
        <v>43.3</v>
      </c>
      <c r="Z5945">
        <v>7.6</v>
      </c>
      <c r="AA5945">
        <v>5</v>
      </c>
      <c r="AB5945">
        <v>4.5</v>
      </c>
      <c r="AC5945">
        <v>28</v>
      </c>
      <c r="AD5945">
        <v>36.700000000000003</v>
      </c>
    </row>
    <row r="5946" spans="1:30" x14ac:dyDescent="0.45">
      <c r="A5946" t="s">
        <v>378</v>
      </c>
      <c r="B5946">
        <v>42680</v>
      </c>
      <c r="C5946" t="s">
        <v>789</v>
      </c>
      <c r="E5946">
        <v>62</v>
      </c>
      <c r="F5946" t="s">
        <v>53</v>
      </c>
      <c r="H5946">
        <v>1</v>
      </c>
      <c r="I5946" t="s">
        <v>32</v>
      </c>
      <c r="J5946">
        <v>1</v>
      </c>
      <c r="K5946" t="s">
        <v>32</v>
      </c>
      <c r="L5946">
        <v>0</v>
      </c>
      <c r="M5946" t="s">
        <v>32</v>
      </c>
      <c r="N5946">
        <v>2012</v>
      </c>
      <c r="O5946">
        <v>1645</v>
      </c>
      <c r="P5946">
        <v>1061638</v>
      </c>
      <c r="Q5946">
        <v>518</v>
      </c>
      <c r="R5946">
        <v>1023860</v>
      </c>
      <c r="S5946">
        <v>8327</v>
      </c>
      <c r="T5946">
        <v>333257</v>
      </c>
      <c r="U5946">
        <v>1127</v>
      </c>
      <c r="V5946">
        <v>37778</v>
      </c>
      <c r="W5946">
        <v>7.3</v>
      </c>
      <c r="X5946">
        <v>18.2</v>
      </c>
      <c r="Y5946">
        <v>21</v>
      </c>
      <c r="Z5946">
        <v>19.2</v>
      </c>
      <c r="AA5946">
        <v>10.6</v>
      </c>
      <c r="AB5946">
        <v>11.3</v>
      </c>
      <c r="AC5946">
        <v>8.1999999999999993</v>
      </c>
      <c r="AD5946">
        <v>20.2</v>
      </c>
    </row>
    <row r="5947" spans="1:30" x14ac:dyDescent="0.45">
      <c r="A5947" t="s">
        <v>378</v>
      </c>
      <c r="B5947">
        <v>42680</v>
      </c>
      <c r="C5947" t="s">
        <v>789</v>
      </c>
      <c r="E5947">
        <v>71</v>
      </c>
      <c r="F5947" t="s">
        <v>54</v>
      </c>
      <c r="H5947">
        <v>1</v>
      </c>
      <c r="I5947" t="s">
        <v>32</v>
      </c>
      <c r="J5947">
        <v>1</v>
      </c>
      <c r="K5947" t="s">
        <v>32</v>
      </c>
      <c r="L5947">
        <v>0</v>
      </c>
      <c r="M5947" t="s">
        <v>32</v>
      </c>
      <c r="N5947">
        <v>2012</v>
      </c>
      <c r="O5947">
        <v>534</v>
      </c>
      <c r="P5947">
        <v>134716</v>
      </c>
      <c r="Q5947">
        <v>64</v>
      </c>
      <c r="R5947">
        <v>120097</v>
      </c>
      <c r="S5947">
        <v>2060</v>
      </c>
      <c r="T5947">
        <v>51932</v>
      </c>
      <c r="U5947">
        <v>471</v>
      </c>
      <c r="V5947">
        <v>14619</v>
      </c>
      <c r="W5947">
        <v>26.3</v>
      </c>
      <c r="X5947">
        <v>7.4</v>
      </c>
      <c r="Y5947">
        <v>26.8</v>
      </c>
      <c r="Z5947">
        <v>7.9</v>
      </c>
      <c r="AA5947">
        <v>9.9</v>
      </c>
      <c r="AB5947">
        <v>7.9</v>
      </c>
      <c r="AC5947">
        <v>29.5</v>
      </c>
      <c r="AD5947">
        <v>33.5</v>
      </c>
    </row>
    <row r="5948" spans="1:30" x14ac:dyDescent="0.45">
      <c r="A5948" t="s">
        <v>378</v>
      </c>
      <c r="B5948">
        <v>42680</v>
      </c>
      <c r="C5948" t="s">
        <v>789</v>
      </c>
      <c r="E5948">
        <v>72</v>
      </c>
      <c r="F5948" t="s">
        <v>55</v>
      </c>
      <c r="H5948">
        <v>1</v>
      </c>
      <c r="I5948" t="s">
        <v>32</v>
      </c>
      <c r="J5948">
        <v>1</v>
      </c>
      <c r="K5948" t="s">
        <v>32</v>
      </c>
      <c r="L5948">
        <v>0</v>
      </c>
      <c r="M5948" t="s">
        <v>32</v>
      </c>
      <c r="N5948">
        <v>2012</v>
      </c>
      <c r="O5948">
        <v>453</v>
      </c>
      <c r="P5948">
        <v>301564</v>
      </c>
      <c r="Q5948">
        <v>282</v>
      </c>
      <c r="R5948">
        <v>293992</v>
      </c>
      <c r="S5948">
        <v>4813</v>
      </c>
      <c r="T5948">
        <v>74223</v>
      </c>
      <c r="U5948">
        <v>171</v>
      </c>
      <c r="V5948">
        <v>7571</v>
      </c>
      <c r="W5948">
        <v>23.2</v>
      </c>
      <c r="X5948">
        <v>22.1</v>
      </c>
      <c r="Y5948">
        <v>22.8</v>
      </c>
      <c r="Z5948">
        <v>23.3</v>
      </c>
      <c r="AA5948">
        <v>21.5</v>
      </c>
      <c r="AB5948">
        <v>22.8</v>
      </c>
      <c r="AC5948">
        <v>37.799999999999997</v>
      </c>
      <c r="AD5948">
        <v>43.5</v>
      </c>
    </row>
    <row r="5949" spans="1:30" x14ac:dyDescent="0.45">
      <c r="A5949" t="s">
        <v>378</v>
      </c>
      <c r="B5949">
        <v>42680</v>
      </c>
      <c r="C5949" t="s">
        <v>789</v>
      </c>
      <c r="E5949">
        <v>81</v>
      </c>
      <c r="F5949" t="s">
        <v>56</v>
      </c>
      <c r="G5949" t="s">
        <v>57</v>
      </c>
      <c r="H5949">
        <v>1</v>
      </c>
      <c r="I5949" t="s">
        <v>32</v>
      </c>
      <c r="J5949">
        <v>1</v>
      </c>
      <c r="K5949" t="s">
        <v>32</v>
      </c>
      <c r="L5949">
        <v>0</v>
      </c>
      <c r="M5949" t="s">
        <v>32</v>
      </c>
      <c r="N5949">
        <v>2012</v>
      </c>
      <c r="O5949">
        <v>1778</v>
      </c>
      <c r="P5949">
        <v>108672</v>
      </c>
      <c r="Q5949">
        <v>132</v>
      </c>
      <c r="U5949">
        <v>1646</v>
      </c>
      <c r="V5949">
        <v>43679</v>
      </c>
      <c r="W5949">
        <v>12.2</v>
      </c>
      <c r="X5949">
        <v>36.799999999999997</v>
      </c>
      <c r="Y5949">
        <v>43.5</v>
      </c>
      <c r="AC5949">
        <v>10.3</v>
      </c>
      <c r="AD5949">
        <v>20.6</v>
      </c>
    </row>
    <row r="5950" spans="1:30" x14ac:dyDescent="0.45">
      <c r="A5950" t="s">
        <v>379</v>
      </c>
      <c r="B5950">
        <v>42700</v>
      </c>
      <c r="C5950" t="s">
        <v>855</v>
      </c>
      <c r="E5950">
        <v>0</v>
      </c>
      <c r="F5950" t="s">
        <v>31</v>
      </c>
      <c r="H5950">
        <v>1</v>
      </c>
      <c r="I5950" t="s">
        <v>32</v>
      </c>
      <c r="J5950">
        <v>1</v>
      </c>
      <c r="K5950" t="s">
        <v>32</v>
      </c>
      <c r="L5950">
        <v>0</v>
      </c>
      <c r="M5950" t="s">
        <v>32</v>
      </c>
      <c r="N5950">
        <v>2012</v>
      </c>
      <c r="O5950">
        <v>6730</v>
      </c>
      <c r="P5950">
        <v>2863767</v>
      </c>
      <c r="Q5950">
        <v>1453</v>
      </c>
      <c r="R5950">
        <v>2726014</v>
      </c>
      <c r="S5950">
        <v>17703</v>
      </c>
      <c r="T5950">
        <v>478500</v>
      </c>
      <c r="U5950">
        <v>5277</v>
      </c>
      <c r="V5950">
        <v>137753</v>
      </c>
      <c r="W5950">
        <v>4.4000000000000004</v>
      </c>
      <c r="X5950">
        <v>6.5</v>
      </c>
      <c r="Y5950">
        <v>8.6</v>
      </c>
      <c r="Z5950">
        <v>7</v>
      </c>
      <c r="AA5950">
        <v>7.6</v>
      </c>
      <c r="AB5950">
        <v>8.1</v>
      </c>
      <c r="AC5950">
        <v>5.2</v>
      </c>
      <c r="AD5950">
        <v>14.4</v>
      </c>
    </row>
    <row r="5951" spans="1:30" x14ac:dyDescent="0.45">
      <c r="A5951" t="s">
        <v>379</v>
      </c>
      <c r="B5951">
        <v>42700</v>
      </c>
      <c r="C5951" t="s">
        <v>855</v>
      </c>
      <c r="E5951">
        <v>11</v>
      </c>
      <c r="F5951" t="s">
        <v>33</v>
      </c>
      <c r="G5951" t="s">
        <v>34</v>
      </c>
      <c r="H5951">
        <v>1</v>
      </c>
      <c r="I5951" t="s">
        <v>32</v>
      </c>
      <c r="J5951">
        <v>1</v>
      </c>
      <c r="K5951" t="s">
        <v>32</v>
      </c>
      <c r="L5951">
        <v>0</v>
      </c>
      <c r="M5951" t="s">
        <v>32</v>
      </c>
      <c r="N5951">
        <v>2012</v>
      </c>
      <c r="O5951">
        <v>118</v>
      </c>
      <c r="P5951">
        <v>19321</v>
      </c>
      <c r="Q5951">
        <v>4</v>
      </c>
      <c r="R5951">
        <v>17019</v>
      </c>
      <c r="S5951">
        <v>58</v>
      </c>
      <c r="T5951">
        <v>3435</v>
      </c>
      <c r="U5951">
        <v>114</v>
      </c>
      <c r="V5951">
        <v>2303</v>
      </c>
      <c r="W5951">
        <v>36.700000000000003</v>
      </c>
      <c r="X5951">
        <v>2</v>
      </c>
      <c r="Y5951">
        <v>0</v>
      </c>
      <c r="Z5951">
        <v>2.1</v>
      </c>
      <c r="AA5951">
        <v>1.3</v>
      </c>
      <c r="AB5951">
        <v>0.7</v>
      </c>
      <c r="AC5951">
        <v>36.200000000000003</v>
      </c>
      <c r="AD5951">
        <v>4.5999999999999996</v>
      </c>
    </row>
    <row r="5952" spans="1:30" x14ac:dyDescent="0.45">
      <c r="A5952" t="s">
        <v>379</v>
      </c>
      <c r="B5952">
        <v>42700</v>
      </c>
      <c r="C5952" t="s">
        <v>855</v>
      </c>
      <c r="E5952">
        <v>23</v>
      </c>
      <c r="F5952" t="s">
        <v>37</v>
      </c>
      <c r="H5952">
        <v>1</v>
      </c>
      <c r="I5952" t="s">
        <v>32</v>
      </c>
      <c r="J5952">
        <v>1</v>
      </c>
      <c r="K5952" t="s">
        <v>32</v>
      </c>
      <c r="L5952">
        <v>0</v>
      </c>
      <c r="M5952" t="s">
        <v>32</v>
      </c>
      <c r="N5952">
        <v>2012</v>
      </c>
      <c r="O5952">
        <v>699</v>
      </c>
      <c r="P5952">
        <v>141592</v>
      </c>
      <c r="Q5952">
        <v>177</v>
      </c>
      <c r="R5952">
        <v>126513</v>
      </c>
      <c r="S5952">
        <v>553</v>
      </c>
      <c r="T5952">
        <v>11629</v>
      </c>
      <c r="U5952">
        <v>522</v>
      </c>
      <c r="V5952">
        <v>15079</v>
      </c>
      <c r="W5952">
        <v>15.3</v>
      </c>
      <c r="X5952">
        <v>36.700000000000003</v>
      </c>
      <c r="Y5952">
        <v>38.299999999999997</v>
      </c>
      <c r="Z5952">
        <v>43.6</v>
      </c>
      <c r="AA5952">
        <v>48.1</v>
      </c>
      <c r="AB5952">
        <v>49.6</v>
      </c>
      <c r="AC5952">
        <v>14.1</v>
      </c>
      <c r="AD5952">
        <v>27</v>
      </c>
    </row>
    <row r="5953" spans="1:30" x14ac:dyDescent="0.45">
      <c r="A5953" t="s">
        <v>379</v>
      </c>
      <c r="B5953">
        <v>42700</v>
      </c>
      <c r="C5953" t="s">
        <v>855</v>
      </c>
      <c r="E5953" t="s">
        <v>38</v>
      </c>
      <c r="F5953" t="s">
        <v>39</v>
      </c>
      <c r="H5953">
        <v>1</v>
      </c>
      <c r="I5953" t="s">
        <v>32</v>
      </c>
      <c r="J5953">
        <v>1</v>
      </c>
      <c r="K5953" t="s">
        <v>32</v>
      </c>
      <c r="L5953">
        <v>0</v>
      </c>
      <c r="M5953" t="s">
        <v>32</v>
      </c>
      <c r="N5953">
        <v>2012</v>
      </c>
      <c r="O5953">
        <v>118</v>
      </c>
      <c r="P5953">
        <v>189440</v>
      </c>
      <c r="Q5953">
        <v>43</v>
      </c>
      <c r="R5953">
        <v>188373</v>
      </c>
      <c r="S5953">
        <v>442</v>
      </c>
      <c r="T5953">
        <v>16148</v>
      </c>
      <c r="U5953">
        <v>75</v>
      </c>
      <c r="W5953">
        <v>24.1</v>
      </c>
      <c r="X5953">
        <v>3</v>
      </c>
      <c r="Y5953">
        <v>18.3</v>
      </c>
      <c r="Z5953">
        <v>3.2</v>
      </c>
      <c r="AA5953">
        <v>8</v>
      </c>
      <c r="AB5953">
        <v>6.8</v>
      </c>
      <c r="AC5953">
        <v>35.4</v>
      </c>
    </row>
    <row r="5954" spans="1:30" x14ac:dyDescent="0.45">
      <c r="A5954" t="s">
        <v>379</v>
      </c>
      <c r="B5954">
        <v>42700</v>
      </c>
      <c r="C5954" t="s">
        <v>855</v>
      </c>
      <c r="E5954">
        <v>42</v>
      </c>
      <c r="F5954" t="s">
        <v>40</v>
      </c>
      <c r="H5954">
        <v>1</v>
      </c>
      <c r="I5954" t="s">
        <v>32</v>
      </c>
      <c r="J5954">
        <v>1</v>
      </c>
      <c r="K5954" t="s">
        <v>32</v>
      </c>
      <c r="L5954">
        <v>0</v>
      </c>
      <c r="M5954" t="s">
        <v>32</v>
      </c>
      <c r="N5954">
        <v>2012</v>
      </c>
      <c r="O5954">
        <v>172</v>
      </c>
      <c r="P5954">
        <v>282687</v>
      </c>
      <c r="Q5954">
        <v>99</v>
      </c>
      <c r="R5954">
        <v>273382</v>
      </c>
      <c r="S5954">
        <v>1255</v>
      </c>
      <c r="T5954">
        <v>25666</v>
      </c>
      <c r="U5954">
        <v>74</v>
      </c>
      <c r="W5954">
        <v>34.700000000000003</v>
      </c>
      <c r="X5954">
        <v>19.3</v>
      </c>
      <c r="Y5954">
        <v>51.7</v>
      </c>
      <c r="Z5954">
        <v>21.1</v>
      </c>
      <c r="AA5954">
        <v>50.2</v>
      </c>
      <c r="AB5954">
        <v>33.1</v>
      </c>
      <c r="AC5954">
        <v>58.2</v>
      </c>
    </row>
    <row r="5955" spans="1:30" x14ac:dyDescent="0.45">
      <c r="A5955" t="s">
        <v>379</v>
      </c>
      <c r="B5955">
        <v>42700</v>
      </c>
      <c r="C5955" t="s">
        <v>855</v>
      </c>
      <c r="E5955" t="s">
        <v>41</v>
      </c>
      <c r="F5955" t="s">
        <v>42</v>
      </c>
      <c r="H5955">
        <v>1</v>
      </c>
      <c r="I5955" t="s">
        <v>32</v>
      </c>
      <c r="J5955">
        <v>1</v>
      </c>
      <c r="K5955" t="s">
        <v>32</v>
      </c>
      <c r="L5955">
        <v>0</v>
      </c>
      <c r="M5955" t="s">
        <v>32</v>
      </c>
      <c r="N5955">
        <v>2012</v>
      </c>
      <c r="O5955">
        <v>633</v>
      </c>
      <c r="P5955">
        <v>1000744</v>
      </c>
      <c r="Q5955">
        <v>234</v>
      </c>
      <c r="R5955">
        <v>990145</v>
      </c>
      <c r="S5955">
        <v>3932</v>
      </c>
      <c r="T5955">
        <v>83933</v>
      </c>
      <c r="U5955">
        <v>398</v>
      </c>
      <c r="V5955">
        <v>10600</v>
      </c>
      <c r="W5955">
        <v>17.5</v>
      </c>
      <c r="X5955">
        <v>4.5999999999999996</v>
      </c>
      <c r="Y5955">
        <v>12.9</v>
      </c>
      <c r="Z5955">
        <v>4.8</v>
      </c>
      <c r="AA5955">
        <v>8.9</v>
      </c>
      <c r="AB5955">
        <v>5.3</v>
      </c>
      <c r="AC5955">
        <v>24.3</v>
      </c>
      <c r="AD5955">
        <v>47.1</v>
      </c>
    </row>
    <row r="5956" spans="1:30" x14ac:dyDescent="0.45">
      <c r="A5956" t="s">
        <v>379</v>
      </c>
      <c r="B5956">
        <v>42700</v>
      </c>
      <c r="C5956" t="s">
        <v>855</v>
      </c>
      <c r="E5956" t="s">
        <v>43</v>
      </c>
      <c r="F5956" t="s">
        <v>44</v>
      </c>
      <c r="G5956" t="s">
        <v>45</v>
      </c>
      <c r="H5956">
        <v>1</v>
      </c>
      <c r="I5956" t="s">
        <v>32</v>
      </c>
      <c r="J5956">
        <v>1</v>
      </c>
      <c r="K5956" t="s">
        <v>32</v>
      </c>
      <c r="L5956">
        <v>0</v>
      </c>
      <c r="M5956" t="s">
        <v>32</v>
      </c>
      <c r="N5956">
        <v>2012</v>
      </c>
      <c r="O5956">
        <v>248</v>
      </c>
      <c r="P5956">
        <v>31193</v>
      </c>
      <c r="Q5956">
        <v>43</v>
      </c>
      <c r="R5956">
        <v>18862</v>
      </c>
      <c r="S5956">
        <v>147</v>
      </c>
      <c r="T5956">
        <v>4606</v>
      </c>
      <c r="U5956">
        <v>205</v>
      </c>
      <c r="V5956">
        <v>12331</v>
      </c>
      <c r="W5956">
        <v>22.9</v>
      </c>
      <c r="X5956">
        <v>19.399999999999999</v>
      </c>
      <c r="Y5956">
        <v>45.2</v>
      </c>
      <c r="Z5956">
        <v>16.3</v>
      </c>
      <c r="AA5956">
        <v>18.3</v>
      </c>
      <c r="AB5956">
        <v>4.9000000000000004</v>
      </c>
      <c r="AC5956">
        <v>20</v>
      </c>
      <c r="AD5956">
        <v>32.799999999999997</v>
      </c>
    </row>
    <row r="5957" spans="1:30" x14ac:dyDescent="0.45">
      <c r="A5957" t="s">
        <v>379</v>
      </c>
      <c r="B5957">
        <v>42700</v>
      </c>
      <c r="C5957" t="s">
        <v>855</v>
      </c>
      <c r="E5957">
        <v>51</v>
      </c>
      <c r="F5957" t="s">
        <v>46</v>
      </c>
      <c r="H5957">
        <v>1</v>
      </c>
      <c r="I5957" t="s">
        <v>32</v>
      </c>
      <c r="J5957">
        <v>1</v>
      </c>
      <c r="K5957" t="s">
        <v>32</v>
      </c>
      <c r="L5957">
        <v>0</v>
      </c>
      <c r="M5957" t="s">
        <v>32</v>
      </c>
      <c r="N5957">
        <v>2012</v>
      </c>
      <c r="O5957">
        <v>67</v>
      </c>
      <c r="P5957">
        <v>53784</v>
      </c>
      <c r="Q5957">
        <v>18</v>
      </c>
      <c r="R5957">
        <v>53268</v>
      </c>
      <c r="S5957">
        <v>246</v>
      </c>
      <c r="T5957">
        <v>10010</v>
      </c>
      <c r="U5957">
        <v>49</v>
      </c>
      <c r="V5957">
        <v>517</v>
      </c>
      <c r="W5957">
        <v>37</v>
      </c>
      <c r="X5957">
        <v>7.6</v>
      </c>
      <c r="Y5957">
        <v>29.6</v>
      </c>
      <c r="Z5957">
        <v>7.9</v>
      </c>
      <c r="AA5957">
        <v>30.9</v>
      </c>
      <c r="AB5957">
        <v>18.899999999999999</v>
      </c>
      <c r="AC5957">
        <v>43.2</v>
      </c>
      <c r="AD5957">
        <v>10.7</v>
      </c>
    </row>
    <row r="5958" spans="1:30" x14ac:dyDescent="0.45">
      <c r="A5958" t="s">
        <v>379</v>
      </c>
      <c r="B5958">
        <v>42700</v>
      </c>
      <c r="C5958" t="s">
        <v>855</v>
      </c>
      <c r="E5958">
        <v>52</v>
      </c>
      <c r="F5958" t="s">
        <v>47</v>
      </c>
      <c r="G5958" t="s">
        <v>48</v>
      </c>
      <c r="H5958">
        <v>1</v>
      </c>
      <c r="I5958" t="s">
        <v>32</v>
      </c>
      <c r="J5958">
        <v>1</v>
      </c>
      <c r="K5958" t="s">
        <v>32</v>
      </c>
      <c r="L5958">
        <v>0</v>
      </c>
      <c r="M5958" t="s">
        <v>32</v>
      </c>
      <c r="N5958">
        <v>2012</v>
      </c>
      <c r="O5958">
        <v>214</v>
      </c>
      <c r="Q5958">
        <v>58</v>
      </c>
      <c r="U5958">
        <v>157</v>
      </c>
      <c r="W5958">
        <v>27.1</v>
      </c>
      <c r="Y5958">
        <v>32.9</v>
      </c>
      <c r="AC5958">
        <v>41.9</v>
      </c>
    </row>
    <row r="5959" spans="1:30" x14ac:dyDescent="0.45">
      <c r="A5959" t="s">
        <v>379</v>
      </c>
      <c r="B5959">
        <v>42700</v>
      </c>
      <c r="C5959" t="s">
        <v>855</v>
      </c>
      <c r="E5959">
        <v>53</v>
      </c>
      <c r="F5959" t="s">
        <v>49</v>
      </c>
      <c r="H5959">
        <v>1</v>
      </c>
      <c r="I5959" t="s">
        <v>32</v>
      </c>
      <c r="J5959">
        <v>1</v>
      </c>
      <c r="K5959" t="s">
        <v>32</v>
      </c>
      <c r="L5959">
        <v>0</v>
      </c>
      <c r="M5959" t="s">
        <v>32</v>
      </c>
      <c r="N5959">
        <v>2012</v>
      </c>
      <c r="O5959">
        <v>572</v>
      </c>
      <c r="P5959">
        <v>58385</v>
      </c>
      <c r="Q5959">
        <v>42</v>
      </c>
      <c r="R5959">
        <v>47308</v>
      </c>
      <c r="S5959">
        <v>210</v>
      </c>
      <c r="T5959">
        <v>6515</v>
      </c>
      <c r="U5959">
        <v>530</v>
      </c>
      <c r="V5959">
        <v>11077</v>
      </c>
      <c r="W5959">
        <v>22.7</v>
      </c>
      <c r="X5959">
        <v>29.9</v>
      </c>
      <c r="Y5959">
        <v>61.2</v>
      </c>
      <c r="Z5959">
        <v>38.6</v>
      </c>
      <c r="AA5959">
        <v>42.4</v>
      </c>
      <c r="AB5959">
        <v>48.6</v>
      </c>
      <c r="AC5959">
        <v>24</v>
      </c>
      <c r="AD5959">
        <v>23.2</v>
      </c>
    </row>
    <row r="5960" spans="1:30" x14ac:dyDescent="0.45">
      <c r="A5960" t="s">
        <v>379</v>
      </c>
      <c r="B5960">
        <v>42700</v>
      </c>
      <c r="C5960" t="s">
        <v>855</v>
      </c>
      <c r="E5960">
        <v>54</v>
      </c>
      <c r="F5960" t="s">
        <v>50</v>
      </c>
      <c r="H5960">
        <v>1</v>
      </c>
      <c r="I5960" t="s">
        <v>32</v>
      </c>
      <c r="J5960">
        <v>1</v>
      </c>
      <c r="K5960" t="s">
        <v>32</v>
      </c>
      <c r="L5960">
        <v>0</v>
      </c>
      <c r="M5960" t="s">
        <v>32</v>
      </c>
      <c r="N5960">
        <v>2012</v>
      </c>
      <c r="O5960">
        <v>487</v>
      </c>
      <c r="Q5960">
        <v>97</v>
      </c>
      <c r="U5960">
        <v>390</v>
      </c>
      <c r="W5960">
        <v>24.3</v>
      </c>
      <c r="Y5960">
        <v>45.1</v>
      </c>
      <c r="AC5960">
        <v>29.6</v>
      </c>
    </row>
    <row r="5961" spans="1:30" x14ac:dyDescent="0.45">
      <c r="A5961" t="s">
        <v>379</v>
      </c>
      <c r="B5961">
        <v>42700</v>
      </c>
      <c r="C5961" t="s">
        <v>855</v>
      </c>
      <c r="E5961">
        <v>56</v>
      </c>
      <c r="F5961" t="s">
        <v>51</v>
      </c>
      <c r="H5961">
        <v>1</v>
      </c>
      <c r="I5961" t="s">
        <v>32</v>
      </c>
      <c r="J5961">
        <v>1</v>
      </c>
      <c r="K5961" t="s">
        <v>32</v>
      </c>
      <c r="L5961">
        <v>0</v>
      </c>
      <c r="M5961" t="s">
        <v>32</v>
      </c>
      <c r="N5961">
        <v>2012</v>
      </c>
      <c r="O5961">
        <v>775</v>
      </c>
      <c r="P5961">
        <v>75547</v>
      </c>
      <c r="Q5961">
        <v>94</v>
      </c>
      <c r="U5961">
        <v>681</v>
      </c>
      <c r="V5961">
        <v>9757</v>
      </c>
      <c r="W5961">
        <v>11.4</v>
      </c>
      <c r="X5961">
        <v>45.5</v>
      </c>
      <c r="Y5961">
        <v>43.3</v>
      </c>
      <c r="AC5961">
        <v>11.9</v>
      </c>
      <c r="AD5961">
        <v>25.6</v>
      </c>
    </row>
    <row r="5962" spans="1:30" x14ac:dyDescent="0.45">
      <c r="A5962" t="s">
        <v>379</v>
      </c>
      <c r="B5962">
        <v>42700</v>
      </c>
      <c r="C5962" t="s">
        <v>855</v>
      </c>
      <c r="E5962">
        <v>61</v>
      </c>
      <c r="F5962" t="s">
        <v>52</v>
      </c>
      <c r="H5962">
        <v>1</v>
      </c>
      <c r="I5962" t="s">
        <v>32</v>
      </c>
      <c r="J5962">
        <v>1</v>
      </c>
      <c r="K5962" t="s">
        <v>32</v>
      </c>
      <c r="L5962">
        <v>0</v>
      </c>
      <c r="M5962" t="s">
        <v>32</v>
      </c>
      <c r="N5962">
        <v>2012</v>
      </c>
      <c r="O5962">
        <v>165</v>
      </c>
      <c r="P5962">
        <v>14169</v>
      </c>
      <c r="Q5962">
        <v>34</v>
      </c>
      <c r="R5962">
        <v>13456</v>
      </c>
      <c r="S5962">
        <v>242</v>
      </c>
      <c r="T5962">
        <v>5603</v>
      </c>
      <c r="U5962">
        <v>131</v>
      </c>
      <c r="V5962">
        <v>714</v>
      </c>
      <c r="W5962">
        <v>35.200000000000003</v>
      </c>
      <c r="X5962">
        <v>24.2</v>
      </c>
      <c r="Y5962">
        <v>52.3</v>
      </c>
      <c r="Z5962">
        <v>26.9</v>
      </c>
      <c r="AA5962">
        <v>24.9</v>
      </c>
      <c r="AB5962">
        <v>14.6</v>
      </c>
      <c r="AC5962">
        <v>45.9</v>
      </c>
      <c r="AD5962">
        <v>35.799999999999997</v>
      </c>
    </row>
    <row r="5963" spans="1:30" x14ac:dyDescent="0.45">
      <c r="A5963" t="s">
        <v>379</v>
      </c>
      <c r="B5963">
        <v>42700</v>
      </c>
      <c r="C5963" t="s">
        <v>855</v>
      </c>
      <c r="E5963">
        <v>62</v>
      </c>
      <c r="F5963" t="s">
        <v>53</v>
      </c>
      <c r="H5963">
        <v>1</v>
      </c>
      <c r="I5963" t="s">
        <v>32</v>
      </c>
      <c r="J5963">
        <v>1</v>
      </c>
      <c r="K5963" t="s">
        <v>32</v>
      </c>
      <c r="L5963">
        <v>0</v>
      </c>
      <c r="M5963" t="s">
        <v>32</v>
      </c>
      <c r="N5963">
        <v>2012</v>
      </c>
      <c r="O5963">
        <v>768</v>
      </c>
      <c r="P5963">
        <v>514554</v>
      </c>
      <c r="Q5963">
        <v>272</v>
      </c>
      <c r="R5963">
        <v>505812</v>
      </c>
      <c r="S5963">
        <v>4296</v>
      </c>
      <c r="T5963">
        <v>171552</v>
      </c>
      <c r="U5963">
        <v>497</v>
      </c>
      <c r="W5963">
        <v>13.4</v>
      </c>
      <c r="X5963">
        <v>8.3000000000000007</v>
      </c>
      <c r="Y5963">
        <v>30.6</v>
      </c>
      <c r="Z5963">
        <v>8.8000000000000007</v>
      </c>
      <c r="AA5963">
        <v>8.5</v>
      </c>
      <c r="AB5963">
        <v>10.1</v>
      </c>
      <c r="AC5963">
        <v>13.6</v>
      </c>
    </row>
    <row r="5964" spans="1:30" x14ac:dyDescent="0.45">
      <c r="A5964" t="s">
        <v>379</v>
      </c>
      <c r="B5964">
        <v>42700</v>
      </c>
      <c r="C5964" t="s">
        <v>855</v>
      </c>
      <c r="E5964">
        <v>71</v>
      </c>
      <c r="F5964" t="s">
        <v>54</v>
      </c>
      <c r="H5964">
        <v>1</v>
      </c>
      <c r="I5964" t="s">
        <v>32</v>
      </c>
      <c r="J5964">
        <v>1</v>
      </c>
      <c r="K5964" t="s">
        <v>32</v>
      </c>
      <c r="L5964">
        <v>0</v>
      </c>
      <c r="M5964" t="s">
        <v>32</v>
      </c>
      <c r="N5964">
        <v>2012</v>
      </c>
      <c r="O5964">
        <v>155</v>
      </c>
      <c r="P5964">
        <v>34384</v>
      </c>
      <c r="Q5964">
        <v>48</v>
      </c>
      <c r="U5964">
        <v>107</v>
      </c>
      <c r="V5964">
        <v>1032</v>
      </c>
      <c r="W5964">
        <v>41.7</v>
      </c>
      <c r="X5964">
        <v>49.6</v>
      </c>
      <c r="Y5964">
        <v>34.4</v>
      </c>
      <c r="AC5964">
        <v>60.3</v>
      </c>
      <c r="AD5964">
        <v>19.2</v>
      </c>
    </row>
    <row r="5965" spans="1:30" x14ac:dyDescent="0.45">
      <c r="A5965" t="s">
        <v>379</v>
      </c>
      <c r="B5965">
        <v>42700</v>
      </c>
      <c r="C5965" t="s">
        <v>855</v>
      </c>
      <c r="E5965">
        <v>72</v>
      </c>
      <c r="F5965" t="s">
        <v>55</v>
      </c>
      <c r="H5965">
        <v>1</v>
      </c>
      <c r="I5965" t="s">
        <v>32</v>
      </c>
      <c r="J5965">
        <v>1</v>
      </c>
      <c r="K5965" t="s">
        <v>32</v>
      </c>
      <c r="L5965">
        <v>0</v>
      </c>
      <c r="M5965" t="s">
        <v>32</v>
      </c>
      <c r="N5965">
        <v>2012</v>
      </c>
      <c r="O5965">
        <v>180</v>
      </c>
      <c r="P5965">
        <v>118370</v>
      </c>
      <c r="Q5965">
        <v>93</v>
      </c>
      <c r="R5965">
        <v>100218</v>
      </c>
      <c r="S5965">
        <v>2119</v>
      </c>
      <c r="T5965">
        <v>25829</v>
      </c>
      <c r="U5965">
        <v>87</v>
      </c>
      <c r="W5965">
        <v>24.7</v>
      </c>
      <c r="X5965">
        <v>37.700000000000003</v>
      </c>
      <c r="Y5965">
        <v>38.700000000000003</v>
      </c>
      <c r="Z5965">
        <v>31.9</v>
      </c>
      <c r="AA5965">
        <v>34.299999999999997</v>
      </c>
      <c r="AB5965">
        <v>29.7</v>
      </c>
      <c r="AC5965">
        <v>35.799999999999997</v>
      </c>
    </row>
    <row r="5966" spans="1:30" x14ac:dyDescent="0.45">
      <c r="A5966" t="s">
        <v>379</v>
      </c>
      <c r="B5966">
        <v>42700</v>
      </c>
      <c r="C5966" t="s">
        <v>855</v>
      </c>
      <c r="E5966">
        <v>81</v>
      </c>
      <c r="F5966" t="s">
        <v>56</v>
      </c>
      <c r="G5966" t="s">
        <v>57</v>
      </c>
      <c r="H5966">
        <v>1</v>
      </c>
      <c r="I5966" t="s">
        <v>32</v>
      </c>
      <c r="J5966">
        <v>1</v>
      </c>
      <c r="K5966" t="s">
        <v>32</v>
      </c>
      <c r="L5966">
        <v>0</v>
      </c>
      <c r="M5966" t="s">
        <v>32</v>
      </c>
      <c r="N5966">
        <v>2012</v>
      </c>
      <c r="O5966">
        <v>1345</v>
      </c>
      <c r="P5966">
        <v>45002</v>
      </c>
      <c r="Q5966">
        <v>84</v>
      </c>
      <c r="U5966">
        <v>1261</v>
      </c>
      <c r="V5966">
        <v>22600</v>
      </c>
      <c r="W5966">
        <v>12.3</v>
      </c>
      <c r="X5966">
        <v>30.5</v>
      </c>
      <c r="Y5966">
        <v>44.3</v>
      </c>
      <c r="AC5966">
        <v>11.8</v>
      </c>
      <c r="AD5966">
        <v>16.100000000000001</v>
      </c>
    </row>
    <row r="5967" spans="1:30" x14ac:dyDescent="0.45">
      <c r="A5967" t="s">
        <v>380</v>
      </c>
      <c r="B5967">
        <v>43100</v>
      </c>
      <c r="C5967" t="s">
        <v>790</v>
      </c>
      <c r="E5967">
        <v>0</v>
      </c>
      <c r="F5967" t="s">
        <v>31</v>
      </c>
      <c r="H5967">
        <v>1</v>
      </c>
      <c r="I5967" t="s">
        <v>32</v>
      </c>
      <c r="J5967">
        <v>1</v>
      </c>
      <c r="K5967" t="s">
        <v>32</v>
      </c>
      <c r="L5967">
        <v>0</v>
      </c>
      <c r="M5967" t="s">
        <v>32</v>
      </c>
      <c r="N5967">
        <v>2012</v>
      </c>
      <c r="O5967">
        <v>7003</v>
      </c>
      <c r="P5967">
        <v>14595259</v>
      </c>
      <c r="Q5967">
        <v>1979</v>
      </c>
      <c r="R5967">
        <v>14437126</v>
      </c>
      <c r="S5967">
        <v>50264</v>
      </c>
      <c r="T5967">
        <v>1994941</v>
      </c>
      <c r="U5967">
        <v>5024</v>
      </c>
      <c r="V5967">
        <v>158133</v>
      </c>
      <c r="W5967">
        <v>6.1</v>
      </c>
      <c r="X5967">
        <v>4.7</v>
      </c>
      <c r="Y5967">
        <v>8.5</v>
      </c>
      <c r="Z5967">
        <v>4.9000000000000004</v>
      </c>
      <c r="AA5967">
        <v>3.9</v>
      </c>
      <c r="AB5967">
        <v>4.9000000000000004</v>
      </c>
      <c r="AC5967">
        <v>7</v>
      </c>
      <c r="AD5967">
        <v>10.4</v>
      </c>
    </row>
    <row r="5968" spans="1:30" x14ac:dyDescent="0.45">
      <c r="A5968" t="s">
        <v>380</v>
      </c>
      <c r="B5968">
        <v>43100</v>
      </c>
      <c r="C5968" t="s">
        <v>790</v>
      </c>
      <c r="E5968">
        <v>11</v>
      </c>
      <c r="F5968" t="s">
        <v>33</v>
      </c>
      <c r="G5968" t="s">
        <v>34</v>
      </c>
      <c r="H5968">
        <v>1</v>
      </c>
      <c r="I5968" t="s">
        <v>32</v>
      </c>
      <c r="J5968">
        <v>1</v>
      </c>
      <c r="K5968" t="s">
        <v>32</v>
      </c>
      <c r="L5968">
        <v>0</v>
      </c>
      <c r="M5968" t="s">
        <v>32</v>
      </c>
      <c r="N5968">
        <v>2012</v>
      </c>
      <c r="O5968">
        <v>112</v>
      </c>
      <c r="Q5968">
        <v>19</v>
      </c>
      <c r="U5968">
        <v>93</v>
      </c>
      <c r="W5968">
        <v>42.3</v>
      </c>
      <c r="Y5968">
        <v>122.5</v>
      </c>
      <c r="AC5968">
        <v>46.6</v>
      </c>
    </row>
    <row r="5969" spans="1:30" x14ac:dyDescent="0.45">
      <c r="A5969" t="s">
        <v>380</v>
      </c>
      <c r="B5969">
        <v>43100</v>
      </c>
      <c r="C5969" t="s">
        <v>790</v>
      </c>
      <c r="E5969">
        <v>23</v>
      </c>
      <c r="F5969" t="s">
        <v>37</v>
      </c>
      <c r="H5969">
        <v>1</v>
      </c>
      <c r="I5969" t="s">
        <v>32</v>
      </c>
      <c r="J5969">
        <v>1</v>
      </c>
      <c r="K5969" t="s">
        <v>32</v>
      </c>
      <c r="L5969">
        <v>0</v>
      </c>
      <c r="M5969" t="s">
        <v>32</v>
      </c>
      <c r="N5969">
        <v>2012</v>
      </c>
      <c r="O5969">
        <v>955</v>
      </c>
      <c r="P5969">
        <v>1993826</v>
      </c>
      <c r="Q5969">
        <v>364</v>
      </c>
      <c r="R5969">
        <v>1957977</v>
      </c>
      <c r="S5969">
        <v>4369</v>
      </c>
      <c r="T5969">
        <v>247901</v>
      </c>
      <c r="U5969">
        <v>591</v>
      </c>
      <c r="V5969">
        <v>35849</v>
      </c>
      <c r="W5969">
        <v>17.2</v>
      </c>
      <c r="X5969">
        <v>9</v>
      </c>
      <c r="Y5969">
        <v>27.1</v>
      </c>
      <c r="Z5969">
        <v>9.6</v>
      </c>
      <c r="AA5969">
        <v>12.8</v>
      </c>
      <c r="AB5969">
        <v>11.3</v>
      </c>
      <c r="AC5969">
        <v>17.100000000000001</v>
      </c>
      <c r="AD5969">
        <v>36.200000000000003</v>
      </c>
    </row>
    <row r="5970" spans="1:30" x14ac:dyDescent="0.45">
      <c r="A5970" t="s">
        <v>380</v>
      </c>
      <c r="B5970">
        <v>43100</v>
      </c>
      <c r="C5970" t="s">
        <v>790</v>
      </c>
      <c r="E5970" t="s">
        <v>38</v>
      </c>
      <c r="F5970" t="s">
        <v>39</v>
      </c>
      <c r="H5970">
        <v>1</v>
      </c>
      <c r="I5970" t="s">
        <v>32</v>
      </c>
      <c r="J5970">
        <v>1</v>
      </c>
      <c r="K5970" t="s">
        <v>32</v>
      </c>
      <c r="L5970">
        <v>0</v>
      </c>
      <c r="M5970" t="s">
        <v>32</v>
      </c>
      <c r="N5970">
        <v>2012</v>
      </c>
      <c r="O5970">
        <v>471</v>
      </c>
      <c r="P5970">
        <v>7438444</v>
      </c>
      <c r="Q5970">
        <v>227</v>
      </c>
      <c r="R5970">
        <v>7428374</v>
      </c>
      <c r="S5970">
        <v>16630</v>
      </c>
      <c r="T5970">
        <v>808713</v>
      </c>
      <c r="U5970">
        <v>244</v>
      </c>
      <c r="W5970">
        <v>23.3</v>
      </c>
      <c r="X5970">
        <v>3.4</v>
      </c>
      <c r="Y5970">
        <v>22.2</v>
      </c>
      <c r="Z5970">
        <v>3.6</v>
      </c>
      <c r="AA5970">
        <v>7.4</v>
      </c>
      <c r="AB5970">
        <v>5.2</v>
      </c>
      <c r="AC5970">
        <v>33.4</v>
      </c>
    </row>
    <row r="5971" spans="1:30" x14ac:dyDescent="0.45">
      <c r="A5971" t="s">
        <v>380</v>
      </c>
      <c r="B5971">
        <v>43100</v>
      </c>
      <c r="C5971" t="s">
        <v>790</v>
      </c>
      <c r="E5971">
        <v>42</v>
      </c>
      <c r="F5971" t="s">
        <v>40</v>
      </c>
      <c r="H5971">
        <v>1</v>
      </c>
      <c r="I5971" t="s">
        <v>32</v>
      </c>
      <c r="J5971">
        <v>1</v>
      </c>
      <c r="K5971" t="s">
        <v>32</v>
      </c>
      <c r="L5971">
        <v>0</v>
      </c>
      <c r="M5971" t="s">
        <v>32</v>
      </c>
      <c r="N5971">
        <v>2012</v>
      </c>
      <c r="O5971">
        <v>202</v>
      </c>
      <c r="P5971">
        <v>930678</v>
      </c>
      <c r="Q5971">
        <v>133</v>
      </c>
      <c r="R5971">
        <v>925103</v>
      </c>
      <c r="S5971">
        <v>1579</v>
      </c>
      <c r="T5971">
        <v>92855</v>
      </c>
      <c r="U5971">
        <v>68</v>
      </c>
      <c r="V5971">
        <v>5576</v>
      </c>
      <c r="W5971">
        <v>25.9</v>
      </c>
      <c r="X5971">
        <v>45</v>
      </c>
      <c r="Y5971">
        <v>32.299999999999997</v>
      </c>
      <c r="Z5971">
        <v>47.1</v>
      </c>
      <c r="AA5971">
        <v>46.2</v>
      </c>
      <c r="AB5971">
        <v>62.6</v>
      </c>
      <c r="AC5971">
        <v>69.8</v>
      </c>
      <c r="AD5971">
        <v>15.4</v>
      </c>
    </row>
    <row r="5972" spans="1:30" x14ac:dyDescent="0.45">
      <c r="A5972" t="s">
        <v>380</v>
      </c>
      <c r="B5972">
        <v>43100</v>
      </c>
      <c r="C5972" t="s">
        <v>790</v>
      </c>
      <c r="E5972" t="s">
        <v>41</v>
      </c>
      <c r="F5972" t="s">
        <v>42</v>
      </c>
      <c r="H5972">
        <v>1</v>
      </c>
      <c r="I5972" t="s">
        <v>32</v>
      </c>
      <c r="J5972">
        <v>1</v>
      </c>
      <c r="K5972" t="s">
        <v>32</v>
      </c>
      <c r="L5972">
        <v>0</v>
      </c>
      <c r="M5972" t="s">
        <v>32</v>
      </c>
      <c r="N5972">
        <v>2012</v>
      </c>
      <c r="O5972">
        <v>798</v>
      </c>
      <c r="P5972">
        <v>1155607</v>
      </c>
      <c r="Q5972">
        <v>267</v>
      </c>
      <c r="R5972">
        <v>1141700</v>
      </c>
      <c r="S5972">
        <v>5359</v>
      </c>
      <c r="T5972">
        <v>107644</v>
      </c>
      <c r="U5972">
        <v>531</v>
      </c>
      <c r="V5972">
        <v>13907</v>
      </c>
      <c r="W5972">
        <v>17.899999999999999</v>
      </c>
      <c r="X5972">
        <v>4.2</v>
      </c>
      <c r="Y5972">
        <v>9.6</v>
      </c>
      <c r="Z5972">
        <v>4.7</v>
      </c>
      <c r="AA5972">
        <v>4.5</v>
      </c>
      <c r="AB5972">
        <v>3.6</v>
      </c>
      <c r="AC5972">
        <v>27.4</v>
      </c>
      <c r="AD5972">
        <v>30.3</v>
      </c>
    </row>
    <row r="5973" spans="1:30" x14ac:dyDescent="0.45">
      <c r="A5973" t="s">
        <v>380</v>
      </c>
      <c r="B5973">
        <v>43100</v>
      </c>
      <c r="C5973" t="s">
        <v>790</v>
      </c>
      <c r="E5973" t="s">
        <v>43</v>
      </c>
      <c r="F5973" t="s">
        <v>44</v>
      </c>
      <c r="G5973" t="s">
        <v>45</v>
      </c>
      <c r="H5973">
        <v>1</v>
      </c>
      <c r="I5973" t="s">
        <v>32</v>
      </c>
      <c r="J5973">
        <v>1</v>
      </c>
      <c r="K5973" t="s">
        <v>32</v>
      </c>
      <c r="L5973">
        <v>0</v>
      </c>
      <c r="M5973" t="s">
        <v>32</v>
      </c>
      <c r="N5973">
        <v>2012</v>
      </c>
      <c r="O5973">
        <v>246</v>
      </c>
      <c r="P5973">
        <v>245133</v>
      </c>
      <c r="Q5973">
        <v>64</v>
      </c>
      <c r="R5973">
        <v>229260</v>
      </c>
      <c r="S5973">
        <v>1595</v>
      </c>
      <c r="T5973">
        <v>60149</v>
      </c>
      <c r="U5973">
        <v>182</v>
      </c>
      <c r="V5973">
        <v>15873</v>
      </c>
      <c r="W5973">
        <v>28.8</v>
      </c>
      <c r="X5973">
        <v>4.5</v>
      </c>
      <c r="Y5973">
        <v>61.8</v>
      </c>
      <c r="Z5973">
        <v>4.7</v>
      </c>
      <c r="AA5973">
        <v>12.5</v>
      </c>
      <c r="AB5973">
        <v>7.3</v>
      </c>
      <c r="AC5973">
        <v>35</v>
      </c>
      <c r="AD5973">
        <v>35.799999999999997</v>
      </c>
    </row>
    <row r="5974" spans="1:30" x14ac:dyDescent="0.45">
      <c r="A5974" t="s">
        <v>380</v>
      </c>
      <c r="B5974">
        <v>43100</v>
      </c>
      <c r="C5974" t="s">
        <v>790</v>
      </c>
      <c r="E5974">
        <v>51</v>
      </c>
      <c r="F5974" t="s">
        <v>46</v>
      </c>
      <c r="H5974">
        <v>1</v>
      </c>
      <c r="I5974" t="s">
        <v>32</v>
      </c>
      <c r="J5974">
        <v>1</v>
      </c>
      <c r="K5974" t="s">
        <v>32</v>
      </c>
      <c r="L5974">
        <v>0</v>
      </c>
      <c r="M5974" t="s">
        <v>32</v>
      </c>
      <c r="N5974">
        <v>2012</v>
      </c>
      <c r="O5974">
        <v>85</v>
      </c>
      <c r="P5974">
        <v>51766</v>
      </c>
      <c r="Q5974">
        <v>34</v>
      </c>
      <c r="R5974">
        <v>51377</v>
      </c>
      <c r="S5974">
        <v>439</v>
      </c>
      <c r="T5974">
        <v>11926</v>
      </c>
      <c r="U5974">
        <v>51</v>
      </c>
      <c r="V5974">
        <v>389</v>
      </c>
      <c r="W5974">
        <v>47.3</v>
      </c>
      <c r="X5974">
        <v>9.3000000000000007</v>
      </c>
      <c r="Y5974">
        <v>44.9</v>
      </c>
      <c r="Z5974">
        <v>9.8000000000000007</v>
      </c>
      <c r="AA5974">
        <v>28.3</v>
      </c>
      <c r="AB5974">
        <v>18.3</v>
      </c>
      <c r="AC5974">
        <v>74.7</v>
      </c>
      <c r="AD5974">
        <v>48.4</v>
      </c>
    </row>
    <row r="5975" spans="1:30" x14ac:dyDescent="0.45">
      <c r="A5975" t="s">
        <v>380</v>
      </c>
      <c r="B5975">
        <v>43100</v>
      </c>
      <c r="C5975" t="s">
        <v>790</v>
      </c>
      <c r="E5975">
        <v>52</v>
      </c>
      <c r="F5975" t="s">
        <v>47</v>
      </c>
      <c r="G5975" t="s">
        <v>48</v>
      </c>
      <c r="H5975">
        <v>1</v>
      </c>
      <c r="I5975" t="s">
        <v>32</v>
      </c>
      <c r="J5975">
        <v>1</v>
      </c>
      <c r="K5975" t="s">
        <v>32</v>
      </c>
      <c r="L5975">
        <v>0</v>
      </c>
      <c r="M5975" t="s">
        <v>32</v>
      </c>
      <c r="N5975">
        <v>2012</v>
      </c>
      <c r="O5975">
        <v>277</v>
      </c>
      <c r="P5975">
        <v>1020317</v>
      </c>
      <c r="Q5975">
        <v>109</v>
      </c>
      <c r="R5975">
        <v>1016972</v>
      </c>
      <c r="S5975">
        <v>1832</v>
      </c>
      <c r="T5975">
        <v>112904</v>
      </c>
      <c r="U5975">
        <v>168</v>
      </c>
      <c r="V5975">
        <v>3345</v>
      </c>
      <c r="W5975">
        <v>37.6</v>
      </c>
      <c r="X5975">
        <v>4.5999999999999996</v>
      </c>
      <c r="Y5975">
        <v>50.9</v>
      </c>
      <c r="Z5975">
        <v>4.8</v>
      </c>
      <c r="AA5975">
        <v>10.3</v>
      </c>
      <c r="AB5975">
        <v>5.6</v>
      </c>
      <c r="AC5975">
        <v>41.9</v>
      </c>
      <c r="AD5975">
        <v>38.5</v>
      </c>
    </row>
    <row r="5976" spans="1:30" x14ac:dyDescent="0.45">
      <c r="A5976" t="s">
        <v>380</v>
      </c>
      <c r="B5976">
        <v>43100</v>
      </c>
      <c r="C5976" t="s">
        <v>790</v>
      </c>
      <c r="E5976">
        <v>53</v>
      </c>
      <c r="F5976" t="s">
        <v>49</v>
      </c>
      <c r="H5976">
        <v>1</v>
      </c>
      <c r="I5976" t="s">
        <v>32</v>
      </c>
      <c r="J5976">
        <v>1</v>
      </c>
      <c r="K5976" t="s">
        <v>32</v>
      </c>
      <c r="L5976">
        <v>0</v>
      </c>
      <c r="M5976" t="s">
        <v>32</v>
      </c>
      <c r="N5976">
        <v>2012</v>
      </c>
      <c r="O5976">
        <v>677</v>
      </c>
      <c r="P5976">
        <v>72298</v>
      </c>
      <c r="Q5976">
        <v>77</v>
      </c>
      <c r="R5976">
        <v>54194</v>
      </c>
      <c r="S5976">
        <v>630</v>
      </c>
      <c r="T5976">
        <v>12877</v>
      </c>
      <c r="U5976">
        <v>600</v>
      </c>
      <c r="V5976">
        <v>18105</v>
      </c>
      <c r="W5976">
        <v>18.5</v>
      </c>
      <c r="X5976">
        <v>12.4</v>
      </c>
      <c r="Y5976">
        <v>43.6</v>
      </c>
      <c r="Z5976">
        <v>20</v>
      </c>
      <c r="AA5976">
        <v>14.9</v>
      </c>
      <c r="AB5976">
        <v>13</v>
      </c>
      <c r="AC5976">
        <v>21.8</v>
      </c>
      <c r="AD5976">
        <v>30</v>
      </c>
    </row>
    <row r="5977" spans="1:30" x14ac:dyDescent="0.45">
      <c r="A5977" t="s">
        <v>380</v>
      </c>
      <c r="B5977">
        <v>43100</v>
      </c>
      <c r="C5977" t="s">
        <v>790</v>
      </c>
      <c r="E5977">
        <v>54</v>
      </c>
      <c r="F5977" t="s">
        <v>50</v>
      </c>
      <c r="H5977">
        <v>1</v>
      </c>
      <c r="I5977" t="s">
        <v>32</v>
      </c>
      <c r="J5977">
        <v>1</v>
      </c>
      <c r="K5977" t="s">
        <v>32</v>
      </c>
      <c r="L5977">
        <v>0</v>
      </c>
      <c r="M5977" t="s">
        <v>32</v>
      </c>
      <c r="N5977">
        <v>2012</v>
      </c>
      <c r="O5977">
        <v>696</v>
      </c>
      <c r="P5977">
        <v>239683</v>
      </c>
      <c r="Q5977">
        <v>166</v>
      </c>
      <c r="R5977">
        <v>228277</v>
      </c>
      <c r="S5977">
        <v>1217</v>
      </c>
      <c r="T5977">
        <v>62984</v>
      </c>
      <c r="U5977">
        <v>530</v>
      </c>
      <c r="V5977">
        <v>11406</v>
      </c>
      <c r="W5977">
        <v>17.100000000000001</v>
      </c>
      <c r="X5977">
        <v>13.4</v>
      </c>
      <c r="Y5977">
        <v>30.9</v>
      </c>
      <c r="Z5977">
        <v>15.6</v>
      </c>
      <c r="AA5977">
        <v>33.799999999999997</v>
      </c>
      <c r="AB5977">
        <v>16.399999999999999</v>
      </c>
      <c r="AC5977">
        <v>21.8</v>
      </c>
      <c r="AD5977">
        <v>31.4</v>
      </c>
    </row>
    <row r="5978" spans="1:30" x14ac:dyDescent="0.45">
      <c r="A5978" t="s">
        <v>380</v>
      </c>
      <c r="B5978">
        <v>43100</v>
      </c>
      <c r="C5978" t="s">
        <v>790</v>
      </c>
      <c r="E5978">
        <v>56</v>
      </c>
      <c r="F5978" t="s">
        <v>51</v>
      </c>
      <c r="H5978">
        <v>1</v>
      </c>
      <c r="I5978" t="s">
        <v>32</v>
      </c>
      <c r="J5978">
        <v>1</v>
      </c>
      <c r="K5978" t="s">
        <v>32</v>
      </c>
      <c r="L5978">
        <v>0</v>
      </c>
      <c r="M5978" t="s">
        <v>32</v>
      </c>
      <c r="N5978">
        <v>2012</v>
      </c>
      <c r="O5978">
        <v>468</v>
      </c>
      <c r="P5978">
        <v>93210</v>
      </c>
      <c r="Q5978">
        <v>43</v>
      </c>
      <c r="R5978">
        <v>78060</v>
      </c>
      <c r="S5978">
        <v>2874</v>
      </c>
      <c r="T5978">
        <v>51890</v>
      </c>
      <c r="U5978">
        <v>425</v>
      </c>
      <c r="V5978">
        <v>15150</v>
      </c>
      <c r="W5978">
        <v>26.6</v>
      </c>
      <c r="X5978">
        <v>16.600000000000001</v>
      </c>
      <c r="Y5978">
        <v>62.4</v>
      </c>
      <c r="Z5978">
        <v>19.3</v>
      </c>
      <c r="AA5978">
        <v>21.5</v>
      </c>
      <c r="AB5978">
        <v>17</v>
      </c>
      <c r="AC5978">
        <v>26.4</v>
      </c>
      <c r="AD5978">
        <v>37.1</v>
      </c>
    </row>
    <row r="5979" spans="1:30" x14ac:dyDescent="0.45">
      <c r="A5979" t="s">
        <v>380</v>
      </c>
      <c r="B5979">
        <v>43100</v>
      </c>
      <c r="C5979" t="s">
        <v>790</v>
      </c>
      <c r="E5979">
        <v>61</v>
      </c>
      <c r="F5979" t="s">
        <v>52</v>
      </c>
      <c r="H5979">
        <v>1</v>
      </c>
      <c r="I5979" t="s">
        <v>32</v>
      </c>
      <c r="J5979">
        <v>1</v>
      </c>
      <c r="K5979" t="s">
        <v>32</v>
      </c>
      <c r="L5979">
        <v>0</v>
      </c>
      <c r="M5979" t="s">
        <v>32</v>
      </c>
      <c r="N5979">
        <v>2012</v>
      </c>
      <c r="O5979">
        <v>166</v>
      </c>
      <c r="P5979">
        <v>41913</v>
      </c>
      <c r="Q5979">
        <v>18</v>
      </c>
      <c r="R5979">
        <v>39907</v>
      </c>
      <c r="S5979">
        <v>1074</v>
      </c>
      <c r="T5979">
        <v>18923</v>
      </c>
      <c r="U5979">
        <v>149</v>
      </c>
      <c r="W5979">
        <v>29.9</v>
      </c>
      <c r="X5979">
        <v>9.1</v>
      </c>
      <c r="Y5979">
        <v>44.8</v>
      </c>
      <c r="Z5979">
        <v>8.1</v>
      </c>
      <c r="AA5979">
        <v>7.8</v>
      </c>
      <c r="AB5979">
        <v>7.8</v>
      </c>
      <c r="AC5979">
        <v>31.4</v>
      </c>
    </row>
    <row r="5980" spans="1:30" x14ac:dyDescent="0.45">
      <c r="A5980" t="s">
        <v>380</v>
      </c>
      <c r="B5980">
        <v>43100</v>
      </c>
      <c r="C5980" t="s">
        <v>790</v>
      </c>
      <c r="E5980">
        <v>62</v>
      </c>
      <c r="F5980" t="s">
        <v>53</v>
      </c>
      <c r="H5980">
        <v>1</v>
      </c>
      <c r="I5980" t="s">
        <v>32</v>
      </c>
      <c r="J5980">
        <v>1</v>
      </c>
      <c r="K5980" t="s">
        <v>32</v>
      </c>
      <c r="L5980">
        <v>0</v>
      </c>
      <c r="M5980" t="s">
        <v>32</v>
      </c>
      <c r="N5980">
        <v>2012</v>
      </c>
      <c r="O5980">
        <v>490</v>
      </c>
      <c r="P5980">
        <v>536893</v>
      </c>
      <c r="Q5980">
        <v>166</v>
      </c>
      <c r="R5980">
        <v>530598</v>
      </c>
      <c r="S5980">
        <v>5672</v>
      </c>
      <c r="T5980">
        <v>212111</v>
      </c>
      <c r="U5980">
        <v>324</v>
      </c>
      <c r="V5980">
        <v>6296</v>
      </c>
      <c r="W5980">
        <v>13.4</v>
      </c>
      <c r="X5980">
        <v>4.2</v>
      </c>
      <c r="Y5980">
        <v>15.3</v>
      </c>
      <c r="Z5980">
        <v>4.5999999999999996</v>
      </c>
      <c r="AA5980">
        <v>6.5</v>
      </c>
      <c r="AB5980">
        <v>5.6</v>
      </c>
      <c r="AC5980">
        <v>22.3</v>
      </c>
      <c r="AD5980">
        <v>32.6</v>
      </c>
    </row>
    <row r="5981" spans="1:30" x14ac:dyDescent="0.45">
      <c r="A5981" t="s">
        <v>380</v>
      </c>
      <c r="B5981">
        <v>43100</v>
      </c>
      <c r="C5981" t="s">
        <v>790</v>
      </c>
      <c r="E5981">
        <v>71</v>
      </c>
      <c r="F5981" t="s">
        <v>54</v>
      </c>
      <c r="H5981">
        <v>1</v>
      </c>
      <c r="I5981" t="s">
        <v>32</v>
      </c>
      <c r="J5981">
        <v>1</v>
      </c>
      <c r="K5981" t="s">
        <v>32</v>
      </c>
      <c r="L5981">
        <v>0</v>
      </c>
      <c r="M5981" t="s">
        <v>32</v>
      </c>
      <c r="N5981">
        <v>2012</v>
      </c>
      <c r="O5981">
        <v>358</v>
      </c>
      <c r="P5981">
        <v>69460</v>
      </c>
      <c r="Q5981">
        <v>29</v>
      </c>
      <c r="R5981">
        <v>67280</v>
      </c>
      <c r="S5981">
        <v>1172</v>
      </c>
      <c r="T5981">
        <v>17741</v>
      </c>
      <c r="U5981">
        <v>329</v>
      </c>
      <c r="V5981">
        <v>2180</v>
      </c>
      <c r="W5981">
        <v>30.2</v>
      </c>
      <c r="X5981">
        <v>7.8</v>
      </c>
      <c r="Y5981">
        <v>16.399999999999999</v>
      </c>
      <c r="Z5981">
        <v>8.3000000000000007</v>
      </c>
      <c r="AA5981">
        <v>5.7</v>
      </c>
      <c r="AB5981">
        <v>4.8</v>
      </c>
      <c r="AC5981">
        <v>30.7</v>
      </c>
      <c r="AD5981">
        <v>23.2</v>
      </c>
    </row>
    <row r="5982" spans="1:30" x14ac:dyDescent="0.45">
      <c r="A5982" t="s">
        <v>380</v>
      </c>
      <c r="B5982">
        <v>43100</v>
      </c>
      <c r="C5982" t="s">
        <v>790</v>
      </c>
      <c r="E5982">
        <v>72</v>
      </c>
      <c r="F5982" t="s">
        <v>55</v>
      </c>
      <c r="H5982">
        <v>1</v>
      </c>
      <c r="I5982" t="s">
        <v>32</v>
      </c>
      <c r="J5982">
        <v>1</v>
      </c>
      <c r="K5982" t="s">
        <v>32</v>
      </c>
      <c r="L5982">
        <v>0</v>
      </c>
      <c r="M5982" t="s">
        <v>32</v>
      </c>
      <c r="N5982">
        <v>2012</v>
      </c>
      <c r="O5982">
        <v>310</v>
      </c>
      <c r="P5982">
        <v>146575</v>
      </c>
      <c r="Q5982">
        <v>212</v>
      </c>
      <c r="R5982">
        <v>142953</v>
      </c>
      <c r="S5982">
        <v>3577</v>
      </c>
      <c r="T5982">
        <v>41826</v>
      </c>
      <c r="U5982">
        <v>97</v>
      </c>
      <c r="V5982">
        <v>3623</v>
      </c>
      <c r="W5982">
        <v>22.3</v>
      </c>
      <c r="X5982">
        <v>13.4</v>
      </c>
      <c r="Y5982">
        <v>30.8</v>
      </c>
      <c r="Z5982">
        <v>14.6</v>
      </c>
      <c r="AA5982">
        <v>24.5</v>
      </c>
      <c r="AB5982">
        <v>16.7</v>
      </c>
      <c r="AC5982">
        <v>37.4</v>
      </c>
      <c r="AD5982">
        <v>42.6</v>
      </c>
    </row>
    <row r="5983" spans="1:30" x14ac:dyDescent="0.45">
      <c r="A5983" t="s">
        <v>380</v>
      </c>
      <c r="B5983">
        <v>43100</v>
      </c>
      <c r="C5983" t="s">
        <v>790</v>
      </c>
      <c r="E5983">
        <v>81</v>
      </c>
      <c r="F5983" t="s">
        <v>56</v>
      </c>
      <c r="G5983" t="s">
        <v>57</v>
      </c>
      <c r="H5983">
        <v>1</v>
      </c>
      <c r="I5983" t="s">
        <v>32</v>
      </c>
      <c r="J5983">
        <v>1</v>
      </c>
      <c r="K5983" t="s">
        <v>32</v>
      </c>
      <c r="L5983">
        <v>0</v>
      </c>
      <c r="M5983" t="s">
        <v>32</v>
      </c>
      <c r="N5983">
        <v>2012</v>
      </c>
      <c r="O5983">
        <v>720</v>
      </c>
      <c r="P5983">
        <v>43332</v>
      </c>
      <c r="Q5983">
        <v>82</v>
      </c>
      <c r="U5983">
        <v>638</v>
      </c>
      <c r="V5983">
        <v>12737</v>
      </c>
      <c r="W5983">
        <v>12.3</v>
      </c>
      <c r="X5983">
        <v>47.7</v>
      </c>
      <c r="Y5983">
        <v>46.2</v>
      </c>
      <c r="AC5983">
        <v>13.6</v>
      </c>
      <c r="AD5983">
        <v>8.8000000000000007</v>
      </c>
    </row>
    <row r="5984" spans="1:30" x14ac:dyDescent="0.45">
      <c r="A5984" t="s">
        <v>381</v>
      </c>
      <c r="B5984">
        <v>43300</v>
      </c>
      <c r="C5984" t="s">
        <v>791</v>
      </c>
      <c r="E5984">
        <v>0</v>
      </c>
      <c r="F5984" t="s">
        <v>31</v>
      </c>
      <c r="H5984">
        <v>1</v>
      </c>
      <c r="I5984" t="s">
        <v>32</v>
      </c>
      <c r="J5984">
        <v>1</v>
      </c>
      <c r="K5984" t="s">
        <v>32</v>
      </c>
      <c r="L5984">
        <v>0</v>
      </c>
      <c r="M5984" t="s">
        <v>32</v>
      </c>
      <c r="N5984">
        <v>2012</v>
      </c>
      <c r="O5984">
        <v>9187</v>
      </c>
      <c r="P5984">
        <v>8786358</v>
      </c>
      <c r="Q5984">
        <v>2309</v>
      </c>
      <c r="R5984">
        <v>8482476</v>
      </c>
      <c r="S5984">
        <v>40830</v>
      </c>
      <c r="T5984">
        <v>1297793</v>
      </c>
      <c r="U5984">
        <v>6878</v>
      </c>
      <c r="V5984">
        <v>303882</v>
      </c>
      <c r="W5984">
        <v>4.5999999999999996</v>
      </c>
      <c r="X5984">
        <v>5.5</v>
      </c>
      <c r="Y5984">
        <v>7.1</v>
      </c>
      <c r="Z5984">
        <v>5.5</v>
      </c>
      <c r="AA5984">
        <v>6.2</v>
      </c>
      <c r="AB5984">
        <v>8.1999999999999993</v>
      </c>
      <c r="AC5984">
        <v>5.7</v>
      </c>
      <c r="AD5984">
        <v>21.8</v>
      </c>
    </row>
    <row r="5985" spans="1:30" x14ac:dyDescent="0.45">
      <c r="A5985" t="s">
        <v>381</v>
      </c>
      <c r="B5985">
        <v>43300</v>
      </c>
      <c r="C5985" t="s">
        <v>791</v>
      </c>
      <c r="E5985">
        <v>11</v>
      </c>
      <c r="F5985" t="s">
        <v>33</v>
      </c>
      <c r="G5985" t="s">
        <v>34</v>
      </c>
      <c r="H5985">
        <v>1</v>
      </c>
      <c r="I5985" t="s">
        <v>32</v>
      </c>
      <c r="J5985">
        <v>1</v>
      </c>
      <c r="K5985" t="s">
        <v>32</v>
      </c>
      <c r="L5985">
        <v>0</v>
      </c>
      <c r="M5985" t="s">
        <v>32</v>
      </c>
      <c r="N5985">
        <v>2012</v>
      </c>
      <c r="O5985">
        <v>120</v>
      </c>
      <c r="P5985">
        <v>3472</v>
      </c>
      <c r="Q5985">
        <v>4</v>
      </c>
      <c r="U5985">
        <v>116</v>
      </c>
      <c r="V5985">
        <v>2207</v>
      </c>
      <c r="W5985">
        <v>41.2</v>
      </c>
      <c r="X5985">
        <v>42.3</v>
      </c>
      <c r="Y5985">
        <v>113.5</v>
      </c>
      <c r="AC5985">
        <v>41</v>
      </c>
      <c r="AD5985">
        <v>35.299999999999997</v>
      </c>
    </row>
    <row r="5986" spans="1:30" x14ac:dyDescent="0.45">
      <c r="A5986" t="s">
        <v>381</v>
      </c>
      <c r="B5986">
        <v>43300</v>
      </c>
      <c r="C5986" t="s">
        <v>791</v>
      </c>
      <c r="E5986">
        <v>21</v>
      </c>
      <c r="F5986" t="s">
        <v>35</v>
      </c>
      <c r="H5986">
        <v>1</v>
      </c>
      <c r="I5986" t="s">
        <v>32</v>
      </c>
      <c r="J5986">
        <v>1</v>
      </c>
      <c r="K5986" t="s">
        <v>32</v>
      </c>
      <c r="L5986">
        <v>0</v>
      </c>
      <c r="M5986" t="s">
        <v>32</v>
      </c>
      <c r="N5986">
        <v>2012</v>
      </c>
      <c r="O5986">
        <v>334</v>
      </c>
      <c r="P5986">
        <v>28367</v>
      </c>
      <c r="Q5986">
        <v>4</v>
      </c>
      <c r="R5986">
        <v>10235</v>
      </c>
      <c r="S5986">
        <v>51</v>
      </c>
      <c r="T5986">
        <v>3190</v>
      </c>
      <c r="U5986">
        <v>330</v>
      </c>
      <c r="W5986">
        <v>45.1</v>
      </c>
      <c r="X5986">
        <v>34.799999999999997</v>
      </c>
      <c r="Y5986">
        <v>0</v>
      </c>
      <c r="Z5986">
        <v>8.1</v>
      </c>
      <c r="AA5986">
        <v>8.1</v>
      </c>
      <c r="AB5986">
        <v>9.1999999999999993</v>
      </c>
      <c r="AC5986">
        <v>43.5</v>
      </c>
    </row>
    <row r="5987" spans="1:30" x14ac:dyDescent="0.45">
      <c r="A5987" t="s">
        <v>381</v>
      </c>
      <c r="B5987">
        <v>43300</v>
      </c>
      <c r="C5987" t="s">
        <v>791</v>
      </c>
      <c r="E5987">
        <v>22</v>
      </c>
      <c r="F5987" t="s">
        <v>36</v>
      </c>
      <c r="H5987">
        <v>1</v>
      </c>
      <c r="I5987" t="s">
        <v>32</v>
      </c>
      <c r="J5987">
        <v>1</v>
      </c>
      <c r="K5987" t="s">
        <v>32</v>
      </c>
      <c r="L5987">
        <v>0</v>
      </c>
      <c r="M5987" t="s">
        <v>32</v>
      </c>
      <c r="N5987">
        <v>2012</v>
      </c>
      <c r="O5987">
        <v>36</v>
      </c>
      <c r="P5987">
        <v>164878</v>
      </c>
      <c r="Q5987">
        <v>14</v>
      </c>
      <c r="R5987">
        <v>164630</v>
      </c>
      <c r="S5987">
        <v>259</v>
      </c>
      <c r="T5987">
        <v>15533</v>
      </c>
      <c r="U5987">
        <v>22</v>
      </c>
      <c r="W5987">
        <v>69.099999999999994</v>
      </c>
      <c r="X5987">
        <v>6.8</v>
      </c>
      <c r="Y5987">
        <v>44.1</v>
      </c>
      <c r="Z5987">
        <v>7.1</v>
      </c>
      <c r="AA5987">
        <v>9.3000000000000007</v>
      </c>
      <c r="AB5987">
        <v>7.2</v>
      </c>
      <c r="AC5987">
        <v>108.2</v>
      </c>
    </row>
    <row r="5988" spans="1:30" x14ac:dyDescent="0.45">
      <c r="A5988" t="s">
        <v>381</v>
      </c>
      <c r="B5988">
        <v>43300</v>
      </c>
      <c r="C5988" t="s">
        <v>791</v>
      </c>
      <c r="E5988">
        <v>23</v>
      </c>
      <c r="F5988" t="s">
        <v>37</v>
      </c>
      <c r="H5988">
        <v>1</v>
      </c>
      <c r="I5988" t="s">
        <v>32</v>
      </c>
      <c r="J5988">
        <v>1</v>
      </c>
      <c r="K5988" t="s">
        <v>32</v>
      </c>
      <c r="L5988">
        <v>0</v>
      </c>
      <c r="M5988" t="s">
        <v>32</v>
      </c>
      <c r="N5988">
        <v>2012</v>
      </c>
      <c r="O5988">
        <v>1342</v>
      </c>
      <c r="P5988">
        <v>563286</v>
      </c>
      <c r="Q5988">
        <v>243</v>
      </c>
      <c r="R5988">
        <v>504776</v>
      </c>
      <c r="S5988">
        <v>2590</v>
      </c>
      <c r="T5988">
        <v>106663</v>
      </c>
      <c r="U5988">
        <v>1100</v>
      </c>
      <c r="V5988">
        <v>58511</v>
      </c>
      <c r="W5988">
        <v>13.9</v>
      </c>
      <c r="X5988">
        <v>37.9</v>
      </c>
      <c r="Y5988">
        <v>42.3</v>
      </c>
      <c r="Z5988">
        <v>43.1</v>
      </c>
      <c r="AA5988">
        <v>52.5</v>
      </c>
      <c r="AB5988">
        <v>59.4</v>
      </c>
      <c r="AC5988">
        <v>12.5</v>
      </c>
      <c r="AD5988">
        <v>29.5</v>
      </c>
    </row>
    <row r="5989" spans="1:30" x14ac:dyDescent="0.45">
      <c r="A5989" t="s">
        <v>381</v>
      </c>
      <c r="B5989">
        <v>43300</v>
      </c>
      <c r="C5989" t="s">
        <v>791</v>
      </c>
      <c r="E5989" t="s">
        <v>38</v>
      </c>
      <c r="F5989" t="s">
        <v>39</v>
      </c>
      <c r="H5989">
        <v>1</v>
      </c>
      <c r="I5989" t="s">
        <v>32</v>
      </c>
      <c r="J5989">
        <v>1</v>
      </c>
      <c r="K5989" t="s">
        <v>32</v>
      </c>
      <c r="L5989">
        <v>0</v>
      </c>
      <c r="M5989" t="s">
        <v>32</v>
      </c>
      <c r="N5989">
        <v>2012</v>
      </c>
      <c r="O5989">
        <v>183</v>
      </c>
      <c r="P5989">
        <v>2545570</v>
      </c>
      <c r="Q5989">
        <v>86</v>
      </c>
      <c r="R5989">
        <v>2543234</v>
      </c>
      <c r="S5989">
        <v>6631</v>
      </c>
      <c r="T5989">
        <v>285757</v>
      </c>
      <c r="U5989">
        <v>97</v>
      </c>
      <c r="V5989">
        <v>2336</v>
      </c>
      <c r="W5989">
        <v>21.6</v>
      </c>
      <c r="X5989">
        <v>3.5</v>
      </c>
      <c r="Y5989">
        <v>31.6</v>
      </c>
      <c r="Z5989">
        <v>3.6</v>
      </c>
      <c r="AA5989">
        <v>7</v>
      </c>
      <c r="AB5989">
        <v>6.7</v>
      </c>
      <c r="AC5989">
        <v>33.1</v>
      </c>
      <c r="AD5989">
        <v>12.9</v>
      </c>
    </row>
    <row r="5990" spans="1:30" x14ac:dyDescent="0.45">
      <c r="A5990" t="s">
        <v>381</v>
      </c>
      <c r="B5990">
        <v>43300</v>
      </c>
      <c r="C5990" t="s">
        <v>791</v>
      </c>
      <c r="E5990">
        <v>42</v>
      </c>
      <c r="F5990" t="s">
        <v>40</v>
      </c>
      <c r="H5990">
        <v>1</v>
      </c>
      <c r="I5990" t="s">
        <v>32</v>
      </c>
      <c r="J5990">
        <v>1</v>
      </c>
      <c r="K5990" t="s">
        <v>32</v>
      </c>
      <c r="L5990">
        <v>0</v>
      </c>
      <c r="M5990" t="s">
        <v>32</v>
      </c>
      <c r="N5990">
        <v>2012</v>
      </c>
      <c r="O5990">
        <v>264</v>
      </c>
      <c r="P5990">
        <v>974022</v>
      </c>
      <c r="Q5990">
        <v>138</v>
      </c>
      <c r="R5990">
        <v>968224</v>
      </c>
      <c r="S5990">
        <v>910</v>
      </c>
      <c r="T5990">
        <v>40874</v>
      </c>
      <c r="U5990">
        <v>126</v>
      </c>
      <c r="V5990">
        <v>5798</v>
      </c>
      <c r="W5990">
        <v>22.7</v>
      </c>
      <c r="X5990">
        <v>12.5</v>
      </c>
      <c r="Y5990">
        <v>44.6</v>
      </c>
      <c r="Z5990">
        <v>13.2</v>
      </c>
      <c r="AA5990">
        <v>29.9</v>
      </c>
      <c r="AB5990">
        <v>29.2</v>
      </c>
      <c r="AC5990">
        <v>34.299999999999997</v>
      </c>
      <c r="AD5990">
        <v>48.8</v>
      </c>
    </row>
    <row r="5991" spans="1:30" x14ac:dyDescent="0.45">
      <c r="A5991" t="s">
        <v>381</v>
      </c>
      <c r="B5991">
        <v>43300</v>
      </c>
      <c r="C5991" t="s">
        <v>791</v>
      </c>
      <c r="E5991" t="s">
        <v>41</v>
      </c>
      <c r="F5991" t="s">
        <v>42</v>
      </c>
      <c r="H5991">
        <v>1</v>
      </c>
      <c r="I5991" t="s">
        <v>32</v>
      </c>
      <c r="J5991">
        <v>1</v>
      </c>
      <c r="K5991" t="s">
        <v>32</v>
      </c>
      <c r="L5991">
        <v>0</v>
      </c>
      <c r="M5991" t="s">
        <v>32</v>
      </c>
      <c r="N5991">
        <v>2012</v>
      </c>
      <c r="O5991">
        <v>955</v>
      </c>
      <c r="P5991">
        <v>1925039</v>
      </c>
      <c r="Q5991">
        <v>414</v>
      </c>
      <c r="R5991">
        <v>1888486</v>
      </c>
      <c r="S5991">
        <v>6832</v>
      </c>
      <c r="T5991">
        <v>148083</v>
      </c>
      <c r="U5991">
        <v>540</v>
      </c>
      <c r="W5991">
        <v>19.5</v>
      </c>
      <c r="X5991">
        <v>24.3</v>
      </c>
      <c r="Y5991">
        <v>23.7</v>
      </c>
      <c r="Z5991">
        <v>25.6</v>
      </c>
      <c r="AA5991">
        <v>23</v>
      </c>
      <c r="AB5991">
        <v>24.7</v>
      </c>
      <c r="AC5991">
        <v>25.3</v>
      </c>
    </row>
    <row r="5992" spans="1:30" x14ac:dyDescent="0.45">
      <c r="A5992" t="s">
        <v>381</v>
      </c>
      <c r="B5992">
        <v>43300</v>
      </c>
      <c r="C5992" t="s">
        <v>791</v>
      </c>
      <c r="E5992" t="s">
        <v>43</v>
      </c>
      <c r="F5992" t="s">
        <v>44</v>
      </c>
      <c r="G5992" t="s">
        <v>45</v>
      </c>
      <c r="H5992">
        <v>1</v>
      </c>
      <c r="I5992" t="s">
        <v>32</v>
      </c>
      <c r="J5992">
        <v>1</v>
      </c>
      <c r="K5992" t="s">
        <v>32</v>
      </c>
      <c r="L5992">
        <v>0</v>
      </c>
      <c r="M5992" t="s">
        <v>32</v>
      </c>
      <c r="N5992">
        <v>2012</v>
      </c>
      <c r="O5992">
        <v>344</v>
      </c>
      <c r="Q5992">
        <v>80</v>
      </c>
      <c r="U5992">
        <v>264</v>
      </c>
      <c r="W5992">
        <v>27</v>
      </c>
      <c r="Y5992">
        <v>50.1</v>
      </c>
      <c r="AC5992">
        <v>28.3</v>
      </c>
    </row>
    <row r="5993" spans="1:30" x14ac:dyDescent="0.45">
      <c r="A5993" t="s">
        <v>381</v>
      </c>
      <c r="B5993">
        <v>43300</v>
      </c>
      <c r="C5993" t="s">
        <v>791</v>
      </c>
      <c r="E5993">
        <v>51</v>
      </c>
      <c r="F5993" t="s">
        <v>46</v>
      </c>
      <c r="H5993">
        <v>1</v>
      </c>
      <c r="I5993" t="s">
        <v>32</v>
      </c>
      <c r="J5993">
        <v>1</v>
      </c>
      <c r="K5993" t="s">
        <v>32</v>
      </c>
      <c r="L5993">
        <v>0</v>
      </c>
      <c r="M5993" t="s">
        <v>32</v>
      </c>
      <c r="N5993">
        <v>2012</v>
      </c>
      <c r="O5993">
        <v>87</v>
      </c>
      <c r="P5993">
        <v>97773</v>
      </c>
      <c r="Q5993">
        <v>22</v>
      </c>
      <c r="R5993">
        <v>97256</v>
      </c>
      <c r="S5993">
        <v>472</v>
      </c>
      <c r="T5993">
        <v>17571</v>
      </c>
      <c r="U5993">
        <v>64</v>
      </c>
      <c r="V5993">
        <v>518</v>
      </c>
      <c r="W5993">
        <v>40</v>
      </c>
      <c r="X5993">
        <v>1.3</v>
      </c>
      <c r="Y5993">
        <v>27.5</v>
      </c>
      <c r="Z5993">
        <v>1.3</v>
      </c>
      <c r="AA5993">
        <v>6</v>
      </c>
      <c r="AB5993">
        <v>4.8</v>
      </c>
      <c r="AC5993">
        <v>52.6</v>
      </c>
      <c r="AD5993">
        <v>6.6</v>
      </c>
    </row>
    <row r="5994" spans="1:30" x14ac:dyDescent="0.45">
      <c r="A5994" t="s">
        <v>381</v>
      </c>
      <c r="B5994">
        <v>43300</v>
      </c>
      <c r="C5994" t="s">
        <v>791</v>
      </c>
      <c r="E5994">
        <v>52</v>
      </c>
      <c r="F5994" t="s">
        <v>47</v>
      </c>
      <c r="G5994" t="s">
        <v>48</v>
      </c>
      <c r="H5994">
        <v>1</v>
      </c>
      <c r="I5994" t="s">
        <v>32</v>
      </c>
      <c r="J5994">
        <v>1</v>
      </c>
      <c r="K5994" t="s">
        <v>32</v>
      </c>
      <c r="L5994">
        <v>0</v>
      </c>
      <c r="M5994" t="s">
        <v>32</v>
      </c>
      <c r="N5994">
        <v>2012</v>
      </c>
      <c r="O5994">
        <v>292</v>
      </c>
      <c r="P5994">
        <v>531079</v>
      </c>
      <c r="Q5994">
        <v>110</v>
      </c>
      <c r="R5994">
        <v>524105</v>
      </c>
      <c r="S5994">
        <v>2064</v>
      </c>
      <c r="T5994">
        <v>78995</v>
      </c>
      <c r="U5994">
        <v>182</v>
      </c>
      <c r="V5994">
        <v>6974</v>
      </c>
      <c r="W5994">
        <v>31.8</v>
      </c>
      <c r="X5994">
        <v>6.7</v>
      </c>
      <c r="Y5994">
        <v>33.4</v>
      </c>
      <c r="Z5994">
        <v>7</v>
      </c>
      <c r="AA5994">
        <v>7.3</v>
      </c>
      <c r="AB5994">
        <v>6.2</v>
      </c>
      <c r="AC5994">
        <v>42.7</v>
      </c>
      <c r="AD5994">
        <v>41</v>
      </c>
    </row>
    <row r="5995" spans="1:30" x14ac:dyDescent="0.45">
      <c r="A5995" t="s">
        <v>381</v>
      </c>
      <c r="B5995">
        <v>43300</v>
      </c>
      <c r="C5995" t="s">
        <v>791</v>
      </c>
      <c r="E5995">
        <v>53</v>
      </c>
      <c r="F5995" t="s">
        <v>49</v>
      </c>
      <c r="H5995">
        <v>1</v>
      </c>
      <c r="I5995" t="s">
        <v>32</v>
      </c>
      <c r="J5995">
        <v>1</v>
      </c>
      <c r="K5995" t="s">
        <v>32</v>
      </c>
      <c r="L5995">
        <v>0</v>
      </c>
      <c r="M5995" t="s">
        <v>32</v>
      </c>
      <c r="N5995">
        <v>2012</v>
      </c>
      <c r="O5995">
        <v>698</v>
      </c>
      <c r="P5995">
        <v>69405</v>
      </c>
      <c r="Q5995">
        <v>98</v>
      </c>
      <c r="U5995">
        <v>600</v>
      </c>
      <c r="V5995">
        <v>18633</v>
      </c>
      <c r="W5995">
        <v>29.8</v>
      </c>
      <c r="X5995">
        <v>40.9</v>
      </c>
      <c r="Y5995">
        <v>52.8</v>
      </c>
      <c r="AC5995">
        <v>27.5</v>
      </c>
      <c r="AD5995">
        <v>32.5</v>
      </c>
    </row>
    <row r="5996" spans="1:30" x14ac:dyDescent="0.45">
      <c r="A5996" t="s">
        <v>381</v>
      </c>
      <c r="B5996">
        <v>43300</v>
      </c>
      <c r="C5996" t="s">
        <v>791</v>
      </c>
      <c r="E5996">
        <v>54</v>
      </c>
      <c r="F5996" t="s">
        <v>50</v>
      </c>
      <c r="H5996">
        <v>1</v>
      </c>
      <c r="I5996" t="s">
        <v>32</v>
      </c>
      <c r="J5996">
        <v>1</v>
      </c>
      <c r="K5996" t="s">
        <v>32</v>
      </c>
      <c r="L5996">
        <v>0</v>
      </c>
      <c r="M5996" t="s">
        <v>32</v>
      </c>
      <c r="N5996">
        <v>2012</v>
      </c>
      <c r="O5996">
        <v>1002</v>
      </c>
      <c r="P5996">
        <v>146038</v>
      </c>
      <c r="Q5996">
        <v>231</v>
      </c>
      <c r="U5996">
        <v>771</v>
      </c>
      <c r="V5996">
        <v>35708</v>
      </c>
      <c r="W5996">
        <v>9</v>
      </c>
      <c r="X5996">
        <v>39.6</v>
      </c>
      <c r="Y5996">
        <v>30.9</v>
      </c>
      <c r="AC5996">
        <v>13.3</v>
      </c>
      <c r="AD5996">
        <v>27.1</v>
      </c>
    </row>
    <row r="5997" spans="1:30" x14ac:dyDescent="0.45">
      <c r="A5997" t="s">
        <v>381</v>
      </c>
      <c r="B5997">
        <v>43300</v>
      </c>
      <c r="C5997" t="s">
        <v>791</v>
      </c>
      <c r="E5997">
        <v>56</v>
      </c>
      <c r="F5997" t="s">
        <v>51</v>
      </c>
      <c r="H5997">
        <v>1</v>
      </c>
      <c r="I5997" t="s">
        <v>32</v>
      </c>
      <c r="J5997">
        <v>1</v>
      </c>
      <c r="K5997" t="s">
        <v>32</v>
      </c>
      <c r="L5997">
        <v>0</v>
      </c>
      <c r="M5997" t="s">
        <v>32</v>
      </c>
      <c r="N5997">
        <v>2012</v>
      </c>
      <c r="O5997">
        <v>869</v>
      </c>
      <c r="P5997">
        <v>127608</v>
      </c>
      <c r="Q5997">
        <v>104</v>
      </c>
      <c r="R5997">
        <v>114363</v>
      </c>
      <c r="S5997">
        <v>2328</v>
      </c>
      <c r="T5997">
        <v>52688</v>
      </c>
      <c r="U5997">
        <v>764</v>
      </c>
      <c r="V5997">
        <v>13244</v>
      </c>
      <c r="W5997">
        <v>14.6</v>
      </c>
      <c r="X5997">
        <v>14.9</v>
      </c>
      <c r="Y5997">
        <v>40.299999999999997</v>
      </c>
      <c r="Z5997">
        <v>16.899999999999999</v>
      </c>
      <c r="AA5997">
        <v>12.4</v>
      </c>
      <c r="AB5997">
        <v>15</v>
      </c>
      <c r="AC5997">
        <v>14.3</v>
      </c>
      <c r="AD5997">
        <v>40.5</v>
      </c>
    </row>
    <row r="5998" spans="1:30" x14ac:dyDescent="0.45">
      <c r="A5998" t="s">
        <v>381</v>
      </c>
      <c r="B5998">
        <v>43300</v>
      </c>
      <c r="C5998" t="s">
        <v>791</v>
      </c>
      <c r="E5998">
        <v>61</v>
      </c>
      <c r="F5998" t="s">
        <v>52</v>
      </c>
      <c r="H5998">
        <v>1</v>
      </c>
      <c r="I5998" t="s">
        <v>32</v>
      </c>
      <c r="J5998">
        <v>1</v>
      </c>
      <c r="K5998" t="s">
        <v>32</v>
      </c>
      <c r="L5998">
        <v>0</v>
      </c>
      <c r="M5998" t="s">
        <v>32</v>
      </c>
      <c r="N5998">
        <v>2012</v>
      </c>
      <c r="O5998">
        <v>83</v>
      </c>
      <c r="P5998">
        <v>39633</v>
      </c>
      <c r="Q5998">
        <v>10</v>
      </c>
      <c r="R5998">
        <v>38751</v>
      </c>
      <c r="S5998">
        <v>804</v>
      </c>
      <c r="T5998">
        <v>17684</v>
      </c>
      <c r="U5998">
        <v>73</v>
      </c>
      <c r="V5998">
        <v>882</v>
      </c>
      <c r="W5998">
        <v>40.700000000000003</v>
      </c>
      <c r="X5998">
        <v>10.8</v>
      </c>
      <c r="Y5998">
        <v>56.9</v>
      </c>
      <c r="Z5998">
        <v>11.5</v>
      </c>
      <c r="AA5998">
        <v>10.8</v>
      </c>
      <c r="AB5998">
        <v>11.3</v>
      </c>
      <c r="AC5998">
        <v>44.2</v>
      </c>
      <c r="AD5998">
        <v>25.8</v>
      </c>
    </row>
    <row r="5999" spans="1:30" x14ac:dyDescent="0.45">
      <c r="A5999" t="s">
        <v>381</v>
      </c>
      <c r="B5999">
        <v>43300</v>
      </c>
      <c r="C5999" t="s">
        <v>791</v>
      </c>
      <c r="E5999">
        <v>62</v>
      </c>
      <c r="F5999" t="s">
        <v>53</v>
      </c>
      <c r="H5999">
        <v>1</v>
      </c>
      <c r="I5999" t="s">
        <v>32</v>
      </c>
      <c r="J5999">
        <v>1</v>
      </c>
      <c r="K5999" t="s">
        <v>32</v>
      </c>
      <c r="L5999">
        <v>0</v>
      </c>
      <c r="M5999" t="s">
        <v>32</v>
      </c>
      <c r="N5999">
        <v>2012</v>
      </c>
      <c r="O5999">
        <v>788</v>
      </c>
      <c r="P5999">
        <v>805075</v>
      </c>
      <c r="Q5999">
        <v>330</v>
      </c>
      <c r="R5999">
        <v>756290</v>
      </c>
      <c r="S5999">
        <v>9146</v>
      </c>
      <c r="T5999">
        <v>345601</v>
      </c>
      <c r="U5999">
        <v>459</v>
      </c>
      <c r="W5999">
        <v>15</v>
      </c>
      <c r="X5999">
        <v>11</v>
      </c>
      <c r="Y5999">
        <v>29</v>
      </c>
      <c r="Z5999">
        <v>12.7</v>
      </c>
      <c r="AA5999">
        <v>15.7</v>
      </c>
      <c r="AB5999">
        <v>17.899999999999999</v>
      </c>
      <c r="AC5999">
        <v>14.9</v>
      </c>
    </row>
    <row r="6000" spans="1:30" x14ac:dyDescent="0.45">
      <c r="A6000" t="s">
        <v>381</v>
      </c>
      <c r="B6000">
        <v>43300</v>
      </c>
      <c r="C6000" t="s">
        <v>791</v>
      </c>
      <c r="E6000">
        <v>71</v>
      </c>
      <c r="F6000" t="s">
        <v>54</v>
      </c>
      <c r="H6000">
        <v>1</v>
      </c>
      <c r="I6000" t="s">
        <v>32</v>
      </c>
      <c r="J6000">
        <v>1</v>
      </c>
      <c r="K6000" t="s">
        <v>32</v>
      </c>
      <c r="L6000">
        <v>0</v>
      </c>
      <c r="M6000" t="s">
        <v>32</v>
      </c>
      <c r="N6000">
        <v>2012</v>
      </c>
      <c r="O6000">
        <v>291</v>
      </c>
      <c r="P6000">
        <v>56553</v>
      </c>
      <c r="Q6000">
        <v>60</v>
      </c>
      <c r="R6000">
        <v>50581</v>
      </c>
      <c r="S6000">
        <v>749</v>
      </c>
      <c r="T6000">
        <v>15861</v>
      </c>
      <c r="U6000">
        <v>231</v>
      </c>
      <c r="V6000">
        <v>5972</v>
      </c>
      <c r="W6000">
        <v>22.3</v>
      </c>
      <c r="X6000">
        <v>32.1</v>
      </c>
      <c r="Y6000">
        <v>54</v>
      </c>
      <c r="Z6000">
        <v>36.4</v>
      </c>
      <c r="AA6000">
        <v>57.8</v>
      </c>
      <c r="AB6000">
        <v>56.3</v>
      </c>
      <c r="AC6000">
        <v>20.3</v>
      </c>
      <c r="AD6000">
        <v>12.5</v>
      </c>
    </row>
    <row r="6001" spans="1:30" x14ac:dyDescent="0.45">
      <c r="A6001" t="s">
        <v>381</v>
      </c>
      <c r="B6001">
        <v>43300</v>
      </c>
      <c r="C6001" t="s">
        <v>791</v>
      </c>
      <c r="E6001">
        <v>72</v>
      </c>
      <c r="F6001" t="s">
        <v>55</v>
      </c>
      <c r="H6001">
        <v>1</v>
      </c>
      <c r="I6001" t="s">
        <v>32</v>
      </c>
      <c r="J6001">
        <v>1</v>
      </c>
      <c r="K6001" t="s">
        <v>32</v>
      </c>
      <c r="L6001">
        <v>0</v>
      </c>
      <c r="M6001" t="s">
        <v>32</v>
      </c>
      <c r="N6001">
        <v>2012</v>
      </c>
      <c r="O6001">
        <v>312</v>
      </c>
      <c r="P6001">
        <v>282340</v>
      </c>
      <c r="Q6001">
        <v>250</v>
      </c>
      <c r="R6001">
        <v>278673</v>
      </c>
      <c r="S6001">
        <v>4989</v>
      </c>
      <c r="T6001">
        <v>68555</v>
      </c>
      <c r="U6001">
        <v>62</v>
      </c>
      <c r="W6001">
        <v>23.1</v>
      </c>
      <c r="X6001">
        <v>38.6</v>
      </c>
      <c r="Y6001">
        <v>25.5</v>
      </c>
      <c r="Z6001">
        <v>39.799999999999997</v>
      </c>
      <c r="AA6001">
        <v>27.3</v>
      </c>
      <c r="AB6001">
        <v>27.9</v>
      </c>
      <c r="AC6001">
        <v>34.6</v>
      </c>
    </row>
    <row r="6002" spans="1:30" x14ac:dyDescent="0.45">
      <c r="A6002" t="s">
        <v>381</v>
      </c>
      <c r="B6002">
        <v>43300</v>
      </c>
      <c r="C6002" t="s">
        <v>791</v>
      </c>
      <c r="E6002">
        <v>81</v>
      </c>
      <c r="F6002" t="s">
        <v>56</v>
      </c>
      <c r="G6002" t="s">
        <v>57</v>
      </c>
      <c r="H6002">
        <v>1</v>
      </c>
      <c r="I6002" t="s">
        <v>32</v>
      </c>
      <c r="J6002">
        <v>1</v>
      </c>
      <c r="K6002" t="s">
        <v>32</v>
      </c>
      <c r="L6002">
        <v>0</v>
      </c>
      <c r="M6002" t="s">
        <v>32</v>
      </c>
      <c r="N6002">
        <v>2012</v>
      </c>
      <c r="O6002">
        <v>1198</v>
      </c>
      <c r="P6002">
        <v>106622</v>
      </c>
      <c r="Q6002">
        <v>121</v>
      </c>
      <c r="R6002">
        <v>71604</v>
      </c>
      <c r="S6002">
        <v>821</v>
      </c>
      <c r="T6002">
        <v>19246</v>
      </c>
      <c r="U6002">
        <v>1077</v>
      </c>
      <c r="V6002">
        <v>35018</v>
      </c>
      <c r="W6002">
        <v>12.1</v>
      </c>
      <c r="X6002">
        <v>27.6</v>
      </c>
      <c r="Y6002">
        <v>44.9</v>
      </c>
      <c r="Z6002">
        <v>33.799999999999997</v>
      </c>
      <c r="AA6002">
        <v>34.9</v>
      </c>
      <c r="AB6002">
        <v>34.4</v>
      </c>
      <c r="AC6002">
        <v>12</v>
      </c>
      <c r="AD6002">
        <v>26</v>
      </c>
    </row>
    <row r="6003" spans="1:30" x14ac:dyDescent="0.45">
      <c r="A6003" t="s">
        <v>382</v>
      </c>
      <c r="B6003">
        <v>43340</v>
      </c>
      <c r="C6003" t="s">
        <v>792</v>
      </c>
      <c r="E6003">
        <v>0</v>
      </c>
      <c r="F6003" t="s">
        <v>31</v>
      </c>
      <c r="H6003">
        <v>1</v>
      </c>
      <c r="I6003" t="s">
        <v>32</v>
      </c>
      <c r="J6003">
        <v>1</v>
      </c>
      <c r="K6003" t="s">
        <v>32</v>
      </c>
      <c r="L6003">
        <v>0</v>
      </c>
      <c r="M6003" t="s">
        <v>32</v>
      </c>
      <c r="N6003">
        <v>2012</v>
      </c>
      <c r="O6003">
        <v>38892</v>
      </c>
      <c r="P6003">
        <v>37329895</v>
      </c>
      <c r="Q6003">
        <v>7658</v>
      </c>
      <c r="R6003">
        <v>35589839</v>
      </c>
      <c r="S6003">
        <v>153038</v>
      </c>
      <c r="T6003">
        <v>5279957</v>
      </c>
      <c r="U6003">
        <v>31234</v>
      </c>
      <c r="V6003">
        <v>1740056</v>
      </c>
      <c r="W6003">
        <v>2.2999999999999998</v>
      </c>
      <c r="X6003">
        <v>1.4</v>
      </c>
      <c r="Y6003">
        <v>3.1</v>
      </c>
      <c r="Z6003">
        <v>1.1000000000000001</v>
      </c>
      <c r="AA6003">
        <v>1.6</v>
      </c>
      <c r="AB6003">
        <v>1.8</v>
      </c>
      <c r="AC6003">
        <v>2.5</v>
      </c>
      <c r="AD6003">
        <v>13.7</v>
      </c>
    </row>
    <row r="6004" spans="1:30" x14ac:dyDescent="0.45">
      <c r="A6004" t="s">
        <v>382</v>
      </c>
      <c r="B6004">
        <v>43340</v>
      </c>
      <c r="C6004" t="s">
        <v>792</v>
      </c>
      <c r="E6004">
        <v>11</v>
      </c>
      <c r="F6004" t="s">
        <v>33</v>
      </c>
      <c r="G6004" t="s">
        <v>34</v>
      </c>
      <c r="H6004">
        <v>1</v>
      </c>
      <c r="I6004" t="s">
        <v>32</v>
      </c>
      <c r="J6004">
        <v>1</v>
      </c>
      <c r="K6004" t="s">
        <v>32</v>
      </c>
      <c r="L6004">
        <v>0</v>
      </c>
      <c r="M6004" t="s">
        <v>32</v>
      </c>
      <c r="N6004">
        <v>2012</v>
      </c>
      <c r="O6004">
        <v>413</v>
      </c>
      <c r="P6004">
        <v>74501</v>
      </c>
      <c r="Q6004">
        <v>45</v>
      </c>
      <c r="R6004">
        <v>63807</v>
      </c>
      <c r="S6004">
        <v>290</v>
      </c>
      <c r="T6004">
        <v>13861</v>
      </c>
      <c r="U6004">
        <v>368</v>
      </c>
      <c r="W6004">
        <v>26</v>
      </c>
      <c r="X6004">
        <v>24.8</v>
      </c>
      <c r="Y6004">
        <v>31.7</v>
      </c>
      <c r="Z6004">
        <v>30.9</v>
      </c>
      <c r="AA6004">
        <v>35.1</v>
      </c>
      <c r="AB6004">
        <v>35.1</v>
      </c>
      <c r="AC6004">
        <v>26.7</v>
      </c>
    </row>
    <row r="6005" spans="1:30" x14ac:dyDescent="0.45">
      <c r="A6005" t="s">
        <v>382</v>
      </c>
      <c r="B6005">
        <v>43340</v>
      </c>
      <c r="C6005" t="s">
        <v>792</v>
      </c>
      <c r="E6005">
        <v>21</v>
      </c>
      <c r="F6005" t="s">
        <v>35</v>
      </c>
      <c r="H6005">
        <v>1</v>
      </c>
      <c r="I6005" t="s">
        <v>32</v>
      </c>
      <c r="J6005">
        <v>1</v>
      </c>
      <c r="K6005" t="s">
        <v>32</v>
      </c>
      <c r="L6005">
        <v>0</v>
      </c>
      <c r="M6005" t="s">
        <v>32</v>
      </c>
      <c r="N6005">
        <v>2012</v>
      </c>
      <c r="O6005">
        <v>2630</v>
      </c>
      <c r="P6005">
        <v>2347128</v>
      </c>
      <c r="Q6005">
        <v>240</v>
      </c>
      <c r="R6005">
        <v>2012368</v>
      </c>
      <c r="S6005">
        <v>5443</v>
      </c>
      <c r="T6005">
        <v>304450</v>
      </c>
      <c r="U6005">
        <v>2391</v>
      </c>
      <c r="V6005">
        <v>334760</v>
      </c>
      <c r="W6005">
        <v>6.8</v>
      </c>
      <c r="X6005">
        <v>6.1</v>
      </c>
      <c r="Y6005">
        <v>14.3</v>
      </c>
      <c r="Z6005">
        <v>5.4</v>
      </c>
      <c r="AA6005">
        <v>9.4</v>
      </c>
      <c r="AB6005">
        <v>7.2</v>
      </c>
      <c r="AC6005">
        <v>7</v>
      </c>
      <c r="AD6005">
        <v>37</v>
      </c>
    </row>
    <row r="6006" spans="1:30" x14ac:dyDescent="0.45">
      <c r="A6006" t="s">
        <v>382</v>
      </c>
      <c r="B6006">
        <v>43340</v>
      </c>
      <c r="C6006" t="s">
        <v>792</v>
      </c>
      <c r="E6006">
        <v>22</v>
      </c>
      <c r="F6006" t="s">
        <v>36</v>
      </c>
      <c r="H6006">
        <v>1</v>
      </c>
      <c r="I6006" t="s">
        <v>32</v>
      </c>
      <c r="J6006">
        <v>1</v>
      </c>
      <c r="K6006" t="s">
        <v>32</v>
      </c>
      <c r="L6006">
        <v>0</v>
      </c>
      <c r="M6006" t="s">
        <v>32</v>
      </c>
      <c r="N6006">
        <v>2012</v>
      </c>
      <c r="O6006">
        <v>51</v>
      </c>
      <c r="P6006">
        <v>722334</v>
      </c>
      <c r="Q6006">
        <v>17</v>
      </c>
      <c r="R6006">
        <v>721542</v>
      </c>
      <c r="S6006">
        <v>1070</v>
      </c>
      <c r="T6006">
        <v>78519</v>
      </c>
      <c r="U6006">
        <v>34</v>
      </c>
      <c r="W6006">
        <v>51.6</v>
      </c>
      <c r="X6006">
        <v>2.5</v>
      </c>
      <c r="Y6006">
        <v>0</v>
      </c>
      <c r="Z6006">
        <v>2.6</v>
      </c>
      <c r="AA6006">
        <v>2.1</v>
      </c>
      <c r="AB6006">
        <v>3.3</v>
      </c>
      <c r="AC6006">
        <v>73.7</v>
      </c>
    </row>
    <row r="6007" spans="1:30" x14ac:dyDescent="0.45">
      <c r="A6007" t="s">
        <v>382</v>
      </c>
      <c r="B6007">
        <v>43340</v>
      </c>
      <c r="C6007" t="s">
        <v>792</v>
      </c>
      <c r="E6007">
        <v>23</v>
      </c>
      <c r="F6007" t="s">
        <v>37</v>
      </c>
      <c r="H6007">
        <v>1</v>
      </c>
      <c r="I6007" t="s">
        <v>32</v>
      </c>
      <c r="J6007">
        <v>1</v>
      </c>
      <c r="K6007" t="s">
        <v>32</v>
      </c>
      <c r="L6007">
        <v>0</v>
      </c>
      <c r="M6007" t="s">
        <v>32</v>
      </c>
      <c r="N6007">
        <v>2012</v>
      </c>
      <c r="O6007">
        <v>3854</v>
      </c>
      <c r="P6007">
        <v>1999588</v>
      </c>
      <c r="Q6007">
        <v>753</v>
      </c>
      <c r="R6007">
        <v>1706355</v>
      </c>
      <c r="S6007">
        <v>8886</v>
      </c>
      <c r="T6007">
        <v>359117</v>
      </c>
      <c r="U6007">
        <v>3101</v>
      </c>
      <c r="V6007">
        <v>293233</v>
      </c>
      <c r="W6007">
        <v>8.1</v>
      </c>
      <c r="X6007">
        <v>14.8</v>
      </c>
      <c r="Y6007">
        <v>22.1</v>
      </c>
      <c r="Z6007">
        <v>18.899999999999999</v>
      </c>
      <c r="AA6007">
        <v>22</v>
      </c>
      <c r="AB6007">
        <v>20</v>
      </c>
      <c r="AC6007">
        <v>7.7</v>
      </c>
      <c r="AD6007">
        <v>25.6</v>
      </c>
    </row>
    <row r="6008" spans="1:30" x14ac:dyDescent="0.45">
      <c r="A6008" t="s">
        <v>382</v>
      </c>
      <c r="B6008">
        <v>43340</v>
      </c>
      <c r="C6008" t="s">
        <v>792</v>
      </c>
      <c r="E6008" t="s">
        <v>38</v>
      </c>
      <c r="F6008" t="s">
        <v>39</v>
      </c>
      <c r="H6008">
        <v>1</v>
      </c>
      <c r="I6008" t="s">
        <v>32</v>
      </c>
      <c r="J6008">
        <v>1</v>
      </c>
      <c r="K6008" t="s">
        <v>32</v>
      </c>
      <c r="L6008">
        <v>0</v>
      </c>
      <c r="M6008" t="s">
        <v>32</v>
      </c>
      <c r="N6008">
        <v>2012</v>
      </c>
      <c r="O6008">
        <v>690</v>
      </c>
      <c r="P6008">
        <v>6582380</v>
      </c>
      <c r="Q6008">
        <v>322</v>
      </c>
      <c r="R6008">
        <v>6570149</v>
      </c>
      <c r="S6008">
        <v>10014</v>
      </c>
      <c r="T6008">
        <v>506050</v>
      </c>
      <c r="U6008">
        <v>368</v>
      </c>
      <c r="V6008">
        <v>12231</v>
      </c>
      <c r="W6008">
        <v>12.4</v>
      </c>
      <c r="X6008">
        <v>3.8</v>
      </c>
      <c r="Y6008">
        <v>17.899999999999999</v>
      </c>
      <c r="Z6008">
        <v>4</v>
      </c>
      <c r="AA6008">
        <v>8</v>
      </c>
      <c r="AB6008">
        <v>6</v>
      </c>
      <c r="AC6008">
        <v>17.899999999999999</v>
      </c>
      <c r="AD6008">
        <v>22.8</v>
      </c>
    </row>
    <row r="6009" spans="1:30" x14ac:dyDescent="0.45">
      <c r="A6009" t="s">
        <v>382</v>
      </c>
      <c r="B6009">
        <v>43340</v>
      </c>
      <c r="C6009" t="s">
        <v>792</v>
      </c>
      <c r="E6009">
        <v>42</v>
      </c>
      <c r="F6009" t="s">
        <v>40</v>
      </c>
      <c r="H6009">
        <v>1</v>
      </c>
      <c r="I6009" t="s">
        <v>32</v>
      </c>
      <c r="J6009">
        <v>1</v>
      </c>
      <c r="K6009" t="s">
        <v>32</v>
      </c>
      <c r="L6009">
        <v>0</v>
      </c>
      <c r="M6009" t="s">
        <v>32</v>
      </c>
      <c r="N6009">
        <v>2012</v>
      </c>
      <c r="O6009">
        <v>973</v>
      </c>
      <c r="P6009">
        <v>8099011</v>
      </c>
      <c r="Q6009">
        <v>556</v>
      </c>
      <c r="R6009">
        <v>8051631</v>
      </c>
      <c r="S6009">
        <v>9018</v>
      </c>
      <c r="T6009">
        <v>445596</v>
      </c>
      <c r="U6009">
        <v>416</v>
      </c>
      <c r="V6009">
        <v>47380</v>
      </c>
      <c r="W6009">
        <v>12.7</v>
      </c>
      <c r="X6009">
        <v>4.7</v>
      </c>
      <c r="Y6009">
        <v>13.5</v>
      </c>
      <c r="Z6009">
        <v>4.9000000000000004</v>
      </c>
      <c r="AA6009">
        <v>12.5</v>
      </c>
      <c r="AB6009">
        <v>12.4</v>
      </c>
      <c r="AC6009">
        <v>19.100000000000001</v>
      </c>
      <c r="AD6009">
        <v>30.1</v>
      </c>
    </row>
    <row r="6010" spans="1:30" x14ac:dyDescent="0.45">
      <c r="A6010" t="s">
        <v>382</v>
      </c>
      <c r="B6010">
        <v>43340</v>
      </c>
      <c r="C6010" t="s">
        <v>792</v>
      </c>
      <c r="E6010" t="s">
        <v>41</v>
      </c>
      <c r="F6010" t="s">
        <v>42</v>
      </c>
      <c r="H6010">
        <v>1</v>
      </c>
      <c r="I6010" t="s">
        <v>32</v>
      </c>
      <c r="J6010">
        <v>1</v>
      </c>
      <c r="K6010" t="s">
        <v>32</v>
      </c>
      <c r="L6010">
        <v>0</v>
      </c>
      <c r="M6010" t="s">
        <v>32</v>
      </c>
      <c r="N6010">
        <v>2012</v>
      </c>
      <c r="O6010">
        <v>3961</v>
      </c>
      <c r="P6010">
        <v>6753860</v>
      </c>
      <c r="Q6010">
        <v>1206</v>
      </c>
      <c r="R6010">
        <v>6614220</v>
      </c>
      <c r="S6010">
        <v>23022</v>
      </c>
      <c r="T6010">
        <v>556293</v>
      </c>
      <c r="U6010">
        <v>2755</v>
      </c>
      <c r="V6010">
        <v>139639</v>
      </c>
      <c r="W6010">
        <v>5.9</v>
      </c>
      <c r="X6010">
        <v>1.6</v>
      </c>
      <c r="Y6010">
        <v>5.6</v>
      </c>
      <c r="Z6010">
        <v>1.7</v>
      </c>
      <c r="AA6010">
        <v>2.5</v>
      </c>
      <c r="AB6010">
        <v>3.2</v>
      </c>
      <c r="AC6010">
        <v>8</v>
      </c>
      <c r="AD6010">
        <v>44.9</v>
      </c>
    </row>
    <row r="6011" spans="1:30" x14ac:dyDescent="0.45">
      <c r="A6011" t="s">
        <v>382</v>
      </c>
      <c r="B6011">
        <v>43340</v>
      </c>
      <c r="C6011" t="s">
        <v>792</v>
      </c>
      <c r="E6011" t="s">
        <v>43</v>
      </c>
      <c r="F6011" t="s">
        <v>44</v>
      </c>
      <c r="G6011" t="s">
        <v>45</v>
      </c>
      <c r="H6011">
        <v>1</v>
      </c>
      <c r="I6011" t="s">
        <v>32</v>
      </c>
      <c r="J6011">
        <v>1</v>
      </c>
      <c r="K6011" t="s">
        <v>32</v>
      </c>
      <c r="L6011">
        <v>0</v>
      </c>
      <c r="M6011" t="s">
        <v>32</v>
      </c>
      <c r="N6011">
        <v>2012</v>
      </c>
      <c r="O6011">
        <v>1311</v>
      </c>
      <c r="P6011">
        <v>1212474</v>
      </c>
      <c r="Q6011">
        <v>244</v>
      </c>
      <c r="R6011">
        <v>1126992</v>
      </c>
      <c r="S6011">
        <v>5946</v>
      </c>
      <c r="T6011">
        <v>260647</v>
      </c>
      <c r="U6011">
        <v>1068</v>
      </c>
      <c r="V6011">
        <v>85482</v>
      </c>
      <c r="W6011">
        <v>11.5</v>
      </c>
      <c r="X6011">
        <v>3</v>
      </c>
      <c r="Y6011">
        <v>11.6</v>
      </c>
      <c r="Z6011">
        <v>2.5</v>
      </c>
      <c r="AA6011">
        <v>3.7</v>
      </c>
      <c r="AB6011">
        <v>2.6</v>
      </c>
      <c r="AC6011">
        <v>13</v>
      </c>
      <c r="AD6011">
        <v>34.9</v>
      </c>
    </row>
    <row r="6012" spans="1:30" x14ac:dyDescent="0.45">
      <c r="A6012" t="s">
        <v>382</v>
      </c>
      <c r="B6012">
        <v>43340</v>
      </c>
      <c r="C6012" t="s">
        <v>792</v>
      </c>
      <c r="E6012">
        <v>51</v>
      </c>
      <c r="F6012" t="s">
        <v>46</v>
      </c>
      <c r="H6012">
        <v>1</v>
      </c>
      <c r="I6012" t="s">
        <v>32</v>
      </c>
      <c r="J6012">
        <v>1</v>
      </c>
      <c r="K6012" t="s">
        <v>32</v>
      </c>
      <c r="L6012">
        <v>0</v>
      </c>
      <c r="M6012" t="s">
        <v>32</v>
      </c>
      <c r="N6012">
        <v>2012</v>
      </c>
      <c r="O6012">
        <v>335</v>
      </c>
      <c r="P6012">
        <v>717655</v>
      </c>
      <c r="Q6012">
        <v>73</v>
      </c>
      <c r="R6012">
        <v>713515</v>
      </c>
      <c r="S6012">
        <v>2978</v>
      </c>
      <c r="T6012">
        <v>121486</v>
      </c>
      <c r="U6012">
        <v>263</v>
      </c>
      <c r="V6012">
        <v>4140</v>
      </c>
      <c r="W6012">
        <v>17.8</v>
      </c>
      <c r="X6012">
        <v>3</v>
      </c>
      <c r="Y6012">
        <v>17.3</v>
      </c>
      <c r="Z6012">
        <v>3.2</v>
      </c>
      <c r="AA6012">
        <v>3.6</v>
      </c>
      <c r="AB6012">
        <v>2.1</v>
      </c>
      <c r="AC6012">
        <v>21.5</v>
      </c>
      <c r="AD6012">
        <v>10.8</v>
      </c>
    </row>
    <row r="6013" spans="1:30" x14ac:dyDescent="0.45">
      <c r="A6013" t="s">
        <v>382</v>
      </c>
      <c r="B6013">
        <v>43340</v>
      </c>
      <c r="C6013" t="s">
        <v>792</v>
      </c>
      <c r="E6013">
        <v>52</v>
      </c>
      <c r="F6013" t="s">
        <v>47</v>
      </c>
      <c r="G6013" t="s">
        <v>48</v>
      </c>
      <c r="H6013">
        <v>1</v>
      </c>
      <c r="I6013" t="s">
        <v>32</v>
      </c>
      <c r="J6013">
        <v>1</v>
      </c>
      <c r="K6013" t="s">
        <v>32</v>
      </c>
      <c r="L6013">
        <v>0</v>
      </c>
      <c r="M6013" t="s">
        <v>32</v>
      </c>
      <c r="N6013">
        <v>2012</v>
      </c>
      <c r="O6013">
        <v>1628</v>
      </c>
      <c r="P6013">
        <v>1016221</v>
      </c>
      <c r="Q6013">
        <v>389</v>
      </c>
      <c r="R6013">
        <v>943142</v>
      </c>
      <c r="S6013">
        <v>4490</v>
      </c>
      <c r="T6013">
        <v>215178</v>
      </c>
      <c r="U6013">
        <v>1239</v>
      </c>
      <c r="V6013">
        <v>73079</v>
      </c>
      <c r="W6013">
        <v>17.2</v>
      </c>
      <c r="X6013">
        <v>4.7</v>
      </c>
      <c r="Y6013">
        <v>15</v>
      </c>
      <c r="Z6013">
        <v>5.4</v>
      </c>
      <c r="AA6013">
        <v>8.1</v>
      </c>
      <c r="AB6013">
        <v>4.8</v>
      </c>
      <c r="AC6013">
        <v>21.8</v>
      </c>
      <c r="AD6013">
        <v>24.4</v>
      </c>
    </row>
    <row r="6014" spans="1:30" x14ac:dyDescent="0.45">
      <c r="A6014" t="s">
        <v>382</v>
      </c>
      <c r="B6014">
        <v>43340</v>
      </c>
      <c r="C6014" t="s">
        <v>792</v>
      </c>
      <c r="E6014">
        <v>53</v>
      </c>
      <c r="F6014" t="s">
        <v>49</v>
      </c>
      <c r="H6014">
        <v>1</v>
      </c>
      <c r="I6014" t="s">
        <v>32</v>
      </c>
      <c r="J6014">
        <v>1</v>
      </c>
      <c r="K6014" t="s">
        <v>32</v>
      </c>
      <c r="L6014">
        <v>0</v>
      </c>
      <c r="M6014" t="s">
        <v>32</v>
      </c>
      <c r="N6014">
        <v>2012</v>
      </c>
      <c r="O6014">
        <v>3059</v>
      </c>
      <c r="P6014">
        <v>842514</v>
      </c>
      <c r="Q6014">
        <v>400</v>
      </c>
      <c r="R6014">
        <v>556527</v>
      </c>
      <c r="S6014">
        <v>3165</v>
      </c>
      <c r="T6014">
        <v>120578</v>
      </c>
      <c r="U6014">
        <v>2659</v>
      </c>
      <c r="V6014">
        <v>285987</v>
      </c>
      <c r="W6014">
        <v>7.4</v>
      </c>
      <c r="X6014">
        <v>14.9</v>
      </c>
      <c r="Y6014">
        <v>10.4</v>
      </c>
      <c r="Z6014">
        <v>5.9</v>
      </c>
      <c r="AA6014">
        <v>11.3</v>
      </c>
      <c r="AB6014">
        <v>9.6</v>
      </c>
      <c r="AC6014">
        <v>7.9</v>
      </c>
      <c r="AD6014">
        <v>31.7</v>
      </c>
    </row>
    <row r="6015" spans="1:30" x14ac:dyDescent="0.45">
      <c r="A6015" t="s">
        <v>382</v>
      </c>
      <c r="B6015">
        <v>43340</v>
      </c>
      <c r="C6015" t="s">
        <v>792</v>
      </c>
      <c r="E6015">
        <v>54</v>
      </c>
      <c r="F6015" t="s">
        <v>50</v>
      </c>
      <c r="H6015">
        <v>1</v>
      </c>
      <c r="I6015" t="s">
        <v>32</v>
      </c>
      <c r="J6015">
        <v>1</v>
      </c>
      <c r="K6015" t="s">
        <v>32</v>
      </c>
      <c r="L6015">
        <v>0</v>
      </c>
      <c r="M6015" t="s">
        <v>32</v>
      </c>
      <c r="N6015">
        <v>2012</v>
      </c>
      <c r="O6015">
        <v>3823</v>
      </c>
      <c r="P6015">
        <v>886295</v>
      </c>
      <c r="Q6015">
        <v>819</v>
      </c>
      <c r="R6015">
        <v>762481</v>
      </c>
      <c r="S6015">
        <v>5566</v>
      </c>
      <c r="T6015">
        <v>271969</v>
      </c>
      <c r="U6015">
        <v>3004</v>
      </c>
      <c r="V6015">
        <v>123814</v>
      </c>
      <c r="W6015">
        <v>10.7</v>
      </c>
      <c r="X6015">
        <v>9.1999999999999993</v>
      </c>
      <c r="Y6015">
        <v>16.899999999999999</v>
      </c>
      <c r="Z6015">
        <v>10</v>
      </c>
      <c r="AA6015">
        <v>11.8</v>
      </c>
      <c r="AB6015">
        <v>11.6</v>
      </c>
      <c r="AC6015">
        <v>11</v>
      </c>
      <c r="AD6015">
        <v>22.1</v>
      </c>
    </row>
    <row r="6016" spans="1:30" x14ac:dyDescent="0.45">
      <c r="A6016" t="s">
        <v>382</v>
      </c>
      <c r="B6016">
        <v>43340</v>
      </c>
      <c r="C6016" t="s">
        <v>792</v>
      </c>
      <c r="E6016">
        <v>55</v>
      </c>
      <c r="F6016" t="s">
        <v>59</v>
      </c>
      <c r="H6016">
        <v>1</v>
      </c>
      <c r="I6016" t="s">
        <v>32</v>
      </c>
      <c r="J6016">
        <v>1</v>
      </c>
      <c r="K6016" t="s">
        <v>32</v>
      </c>
      <c r="L6016">
        <v>0</v>
      </c>
      <c r="M6016" t="s">
        <v>32</v>
      </c>
      <c r="N6016">
        <v>2012</v>
      </c>
      <c r="O6016">
        <v>48</v>
      </c>
      <c r="P6016">
        <v>63027</v>
      </c>
      <c r="Q6016">
        <v>48</v>
      </c>
      <c r="R6016">
        <v>63027</v>
      </c>
      <c r="S6016">
        <v>1150</v>
      </c>
      <c r="T6016">
        <v>57430</v>
      </c>
      <c r="U6016">
        <v>0</v>
      </c>
      <c r="V6016">
        <v>0</v>
      </c>
      <c r="W6016">
        <v>22.5</v>
      </c>
      <c r="X6016">
        <v>3.6</v>
      </c>
      <c r="Y6016">
        <v>23.4</v>
      </c>
      <c r="Z6016">
        <v>3.7</v>
      </c>
      <c r="AA6016">
        <v>1</v>
      </c>
      <c r="AB6016">
        <v>1.1000000000000001</v>
      </c>
      <c r="AC6016">
        <v>0</v>
      </c>
      <c r="AD6016">
        <v>0</v>
      </c>
    </row>
    <row r="6017" spans="1:30" x14ac:dyDescent="0.45">
      <c r="A6017" t="s">
        <v>382</v>
      </c>
      <c r="B6017">
        <v>43340</v>
      </c>
      <c r="C6017" t="s">
        <v>792</v>
      </c>
      <c r="E6017">
        <v>56</v>
      </c>
      <c r="F6017" t="s">
        <v>51</v>
      </c>
      <c r="H6017">
        <v>1</v>
      </c>
      <c r="I6017" t="s">
        <v>32</v>
      </c>
      <c r="J6017">
        <v>1</v>
      </c>
      <c r="K6017" t="s">
        <v>32</v>
      </c>
      <c r="L6017">
        <v>0</v>
      </c>
      <c r="M6017" t="s">
        <v>32</v>
      </c>
      <c r="N6017">
        <v>2012</v>
      </c>
      <c r="O6017">
        <v>3529</v>
      </c>
      <c r="P6017">
        <v>575880</v>
      </c>
      <c r="Q6017">
        <v>401</v>
      </c>
      <c r="R6017">
        <v>521570</v>
      </c>
      <c r="S6017">
        <v>12415</v>
      </c>
      <c r="T6017">
        <v>251102</v>
      </c>
      <c r="U6017">
        <v>3128</v>
      </c>
      <c r="V6017">
        <v>54310</v>
      </c>
      <c r="W6017">
        <v>3.6</v>
      </c>
      <c r="X6017">
        <v>7.6</v>
      </c>
      <c r="Y6017">
        <v>15.2</v>
      </c>
      <c r="Z6017">
        <v>9.1</v>
      </c>
      <c r="AA6017">
        <v>11</v>
      </c>
      <c r="AB6017">
        <v>9</v>
      </c>
      <c r="AC6017">
        <v>3.8</v>
      </c>
      <c r="AD6017">
        <v>13.5</v>
      </c>
    </row>
    <row r="6018" spans="1:30" x14ac:dyDescent="0.45">
      <c r="A6018" t="s">
        <v>382</v>
      </c>
      <c r="B6018">
        <v>43340</v>
      </c>
      <c r="C6018" t="s">
        <v>792</v>
      </c>
      <c r="E6018">
        <v>61</v>
      </c>
      <c r="F6018" t="s">
        <v>52</v>
      </c>
      <c r="H6018">
        <v>1</v>
      </c>
      <c r="I6018" t="s">
        <v>32</v>
      </c>
      <c r="J6018">
        <v>1</v>
      </c>
      <c r="K6018" t="s">
        <v>32</v>
      </c>
      <c r="L6018">
        <v>0</v>
      </c>
      <c r="M6018" t="s">
        <v>32</v>
      </c>
      <c r="N6018">
        <v>2012</v>
      </c>
      <c r="O6018">
        <v>660</v>
      </c>
      <c r="P6018">
        <v>125599</v>
      </c>
      <c r="Q6018">
        <v>82</v>
      </c>
      <c r="R6018">
        <v>120093</v>
      </c>
      <c r="S6018">
        <v>2353</v>
      </c>
      <c r="T6018">
        <v>52858</v>
      </c>
      <c r="U6018">
        <v>578</v>
      </c>
      <c r="V6018">
        <v>5507</v>
      </c>
      <c r="W6018">
        <v>10.6</v>
      </c>
      <c r="X6018">
        <v>2.2999999999999998</v>
      </c>
      <c r="Y6018">
        <v>14.5</v>
      </c>
      <c r="Z6018">
        <v>2.2000000000000002</v>
      </c>
      <c r="AA6018">
        <v>2.7</v>
      </c>
      <c r="AB6018">
        <v>2.1</v>
      </c>
      <c r="AC6018">
        <v>11.3</v>
      </c>
      <c r="AD6018">
        <v>14</v>
      </c>
    </row>
    <row r="6019" spans="1:30" x14ac:dyDescent="0.45">
      <c r="A6019" t="s">
        <v>382</v>
      </c>
      <c r="B6019">
        <v>43340</v>
      </c>
      <c r="C6019" t="s">
        <v>792</v>
      </c>
      <c r="E6019">
        <v>62</v>
      </c>
      <c r="F6019" t="s">
        <v>53</v>
      </c>
      <c r="H6019">
        <v>1</v>
      </c>
      <c r="I6019" t="s">
        <v>32</v>
      </c>
      <c r="J6019">
        <v>1</v>
      </c>
      <c r="K6019" t="s">
        <v>32</v>
      </c>
      <c r="L6019">
        <v>0</v>
      </c>
      <c r="M6019" t="s">
        <v>32</v>
      </c>
      <c r="N6019">
        <v>2012</v>
      </c>
      <c r="O6019">
        <v>3993</v>
      </c>
      <c r="P6019">
        <v>3142498</v>
      </c>
      <c r="Q6019">
        <v>919</v>
      </c>
      <c r="R6019">
        <v>3034299</v>
      </c>
      <c r="S6019">
        <v>29080</v>
      </c>
      <c r="T6019">
        <v>1172575</v>
      </c>
      <c r="U6019">
        <v>3074</v>
      </c>
      <c r="V6019">
        <v>108199</v>
      </c>
      <c r="W6019">
        <v>3</v>
      </c>
      <c r="X6019">
        <v>10.1</v>
      </c>
      <c r="Y6019">
        <v>12.3</v>
      </c>
      <c r="Z6019">
        <v>11.1</v>
      </c>
      <c r="AA6019">
        <v>6.8</v>
      </c>
      <c r="AB6019">
        <v>6.7</v>
      </c>
      <c r="AC6019">
        <v>4.3</v>
      </c>
      <c r="AD6019">
        <v>28.3</v>
      </c>
    </row>
    <row r="6020" spans="1:30" x14ac:dyDescent="0.45">
      <c r="A6020" t="s">
        <v>382</v>
      </c>
      <c r="B6020">
        <v>43340</v>
      </c>
      <c r="C6020" t="s">
        <v>792</v>
      </c>
      <c r="E6020">
        <v>71</v>
      </c>
      <c r="F6020" t="s">
        <v>54</v>
      </c>
      <c r="H6020">
        <v>1</v>
      </c>
      <c r="I6020" t="s">
        <v>32</v>
      </c>
      <c r="J6020">
        <v>1</v>
      </c>
      <c r="K6020" t="s">
        <v>32</v>
      </c>
      <c r="L6020">
        <v>0</v>
      </c>
      <c r="M6020" t="s">
        <v>32</v>
      </c>
      <c r="N6020">
        <v>2012</v>
      </c>
      <c r="O6020">
        <v>1282</v>
      </c>
      <c r="P6020">
        <v>224810</v>
      </c>
      <c r="Q6020">
        <v>142</v>
      </c>
      <c r="R6020">
        <v>200550</v>
      </c>
      <c r="S6020">
        <v>2345</v>
      </c>
      <c r="T6020">
        <v>38855</v>
      </c>
      <c r="U6020">
        <v>1140</v>
      </c>
      <c r="V6020">
        <v>24260</v>
      </c>
      <c r="W6020">
        <v>9.6999999999999993</v>
      </c>
      <c r="X6020">
        <v>5.6</v>
      </c>
      <c r="Y6020">
        <v>19.3</v>
      </c>
      <c r="Z6020">
        <v>5.7</v>
      </c>
      <c r="AA6020">
        <v>16.7</v>
      </c>
      <c r="AB6020">
        <v>9.6999999999999993</v>
      </c>
      <c r="AC6020">
        <v>9.6999999999999993</v>
      </c>
      <c r="AD6020">
        <v>14.8</v>
      </c>
    </row>
    <row r="6021" spans="1:30" x14ac:dyDescent="0.45">
      <c r="A6021" t="s">
        <v>382</v>
      </c>
      <c r="B6021">
        <v>43340</v>
      </c>
      <c r="C6021" t="s">
        <v>792</v>
      </c>
      <c r="E6021">
        <v>72</v>
      </c>
      <c r="F6021" t="s">
        <v>55</v>
      </c>
      <c r="H6021">
        <v>1</v>
      </c>
      <c r="I6021" t="s">
        <v>32</v>
      </c>
      <c r="J6021">
        <v>1</v>
      </c>
      <c r="K6021" t="s">
        <v>32</v>
      </c>
      <c r="L6021">
        <v>0</v>
      </c>
      <c r="M6021" t="s">
        <v>32</v>
      </c>
      <c r="N6021">
        <v>2012</v>
      </c>
      <c r="O6021">
        <v>1252</v>
      </c>
      <c r="P6021">
        <v>1483540</v>
      </c>
      <c r="Q6021">
        <v>640</v>
      </c>
      <c r="R6021">
        <v>1468641</v>
      </c>
      <c r="S6021">
        <v>21770</v>
      </c>
      <c r="T6021">
        <v>353738</v>
      </c>
      <c r="U6021">
        <v>612</v>
      </c>
      <c r="V6021">
        <v>14899</v>
      </c>
      <c r="W6021">
        <v>10.3</v>
      </c>
      <c r="X6021">
        <v>7.6</v>
      </c>
      <c r="Y6021">
        <v>13.3</v>
      </c>
      <c r="Z6021">
        <v>8</v>
      </c>
      <c r="AA6021">
        <v>7.4</v>
      </c>
      <c r="AB6021">
        <v>7</v>
      </c>
      <c r="AC6021">
        <v>17.600000000000001</v>
      </c>
      <c r="AD6021">
        <v>25.1</v>
      </c>
    </row>
    <row r="6022" spans="1:30" x14ac:dyDescent="0.45">
      <c r="A6022" t="s">
        <v>382</v>
      </c>
      <c r="B6022">
        <v>43340</v>
      </c>
      <c r="C6022" t="s">
        <v>792</v>
      </c>
      <c r="E6022">
        <v>81</v>
      </c>
      <c r="F6022" t="s">
        <v>56</v>
      </c>
      <c r="G6022" t="s">
        <v>57</v>
      </c>
      <c r="H6022">
        <v>1</v>
      </c>
      <c r="I6022" t="s">
        <v>32</v>
      </c>
      <c r="J6022">
        <v>1</v>
      </c>
      <c r="K6022" t="s">
        <v>32</v>
      </c>
      <c r="L6022">
        <v>0</v>
      </c>
      <c r="M6022" t="s">
        <v>32</v>
      </c>
      <c r="N6022">
        <v>2012</v>
      </c>
      <c r="O6022">
        <v>5494</v>
      </c>
      <c r="P6022">
        <v>459917</v>
      </c>
      <c r="Q6022">
        <v>458</v>
      </c>
      <c r="R6022">
        <v>338265</v>
      </c>
      <c r="S6022">
        <v>4026</v>
      </c>
      <c r="T6022">
        <v>99528</v>
      </c>
      <c r="U6022">
        <v>5036</v>
      </c>
      <c r="V6022">
        <v>121651</v>
      </c>
      <c r="W6022">
        <v>2.7</v>
      </c>
      <c r="X6022">
        <v>6.4</v>
      </c>
      <c r="Y6022">
        <v>10.4</v>
      </c>
      <c r="Z6022">
        <v>11.4</v>
      </c>
      <c r="AA6022">
        <v>14.4</v>
      </c>
      <c r="AB6022">
        <v>13.9</v>
      </c>
      <c r="AC6022">
        <v>2.9</v>
      </c>
      <c r="AD6022">
        <v>12.9</v>
      </c>
    </row>
    <row r="6023" spans="1:30" x14ac:dyDescent="0.45">
      <c r="A6023" t="s">
        <v>383</v>
      </c>
      <c r="B6023">
        <v>43420</v>
      </c>
      <c r="C6023" t="s">
        <v>870</v>
      </c>
      <c r="E6023">
        <v>0</v>
      </c>
      <c r="F6023" t="s">
        <v>31</v>
      </c>
      <c r="H6023">
        <v>1</v>
      </c>
      <c r="I6023" t="s">
        <v>32</v>
      </c>
      <c r="J6023">
        <v>1</v>
      </c>
      <c r="K6023" t="s">
        <v>32</v>
      </c>
      <c r="L6023">
        <v>0</v>
      </c>
      <c r="M6023" t="s">
        <v>32</v>
      </c>
      <c r="N6023">
        <v>2012</v>
      </c>
      <c r="O6023">
        <v>8545</v>
      </c>
      <c r="P6023">
        <v>4148443</v>
      </c>
      <c r="Q6023">
        <v>1749</v>
      </c>
      <c r="R6023">
        <v>3954626</v>
      </c>
      <c r="S6023">
        <v>26582</v>
      </c>
      <c r="T6023">
        <v>876800</v>
      </c>
      <c r="U6023">
        <v>6795</v>
      </c>
      <c r="V6023">
        <v>193817</v>
      </c>
      <c r="W6023">
        <v>5.7</v>
      </c>
      <c r="X6023">
        <v>1.9</v>
      </c>
      <c r="Y6023">
        <v>5.6</v>
      </c>
      <c r="Z6023">
        <v>2.4</v>
      </c>
      <c r="AA6023">
        <v>3.8</v>
      </c>
      <c r="AB6023">
        <v>2.4</v>
      </c>
      <c r="AC6023">
        <v>6.6</v>
      </c>
      <c r="AD6023">
        <v>9.9</v>
      </c>
    </row>
    <row r="6024" spans="1:30" x14ac:dyDescent="0.45">
      <c r="A6024" t="s">
        <v>383</v>
      </c>
      <c r="B6024">
        <v>43420</v>
      </c>
      <c r="C6024" t="s">
        <v>870</v>
      </c>
      <c r="E6024">
        <v>11</v>
      </c>
      <c r="F6024" t="s">
        <v>33</v>
      </c>
      <c r="G6024" t="s">
        <v>34</v>
      </c>
      <c r="H6024">
        <v>1</v>
      </c>
      <c r="I6024" t="s">
        <v>32</v>
      </c>
      <c r="J6024">
        <v>1</v>
      </c>
      <c r="K6024" t="s">
        <v>32</v>
      </c>
      <c r="L6024">
        <v>0</v>
      </c>
      <c r="M6024" t="s">
        <v>32</v>
      </c>
      <c r="N6024">
        <v>2012</v>
      </c>
      <c r="O6024">
        <v>122</v>
      </c>
      <c r="P6024">
        <v>3177</v>
      </c>
      <c r="Q6024">
        <v>4</v>
      </c>
      <c r="U6024">
        <v>118</v>
      </c>
      <c r="V6024">
        <v>3172</v>
      </c>
      <c r="W6024">
        <v>25.4</v>
      </c>
      <c r="X6024">
        <v>24.2</v>
      </c>
      <c r="Y6024">
        <v>117.1</v>
      </c>
      <c r="AC6024">
        <v>26.1</v>
      </c>
      <c r="AD6024">
        <v>23.2</v>
      </c>
    </row>
    <row r="6025" spans="1:30" x14ac:dyDescent="0.45">
      <c r="A6025" t="s">
        <v>383</v>
      </c>
      <c r="B6025">
        <v>43420</v>
      </c>
      <c r="C6025" t="s">
        <v>870</v>
      </c>
      <c r="E6025">
        <v>21</v>
      </c>
      <c r="F6025" t="s">
        <v>35</v>
      </c>
      <c r="H6025">
        <v>1</v>
      </c>
      <c r="I6025" t="s">
        <v>32</v>
      </c>
      <c r="J6025">
        <v>1</v>
      </c>
      <c r="K6025" t="s">
        <v>32</v>
      </c>
      <c r="L6025">
        <v>0</v>
      </c>
      <c r="M6025" t="s">
        <v>32</v>
      </c>
      <c r="N6025">
        <v>2012</v>
      </c>
      <c r="O6025">
        <v>41</v>
      </c>
      <c r="P6025">
        <v>35068</v>
      </c>
      <c r="Q6025">
        <v>9</v>
      </c>
      <c r="R6025">
        <v>33800</v>
      </c>
      <c r="S6025">
        <v>104</v>
      </c>
      <c r="T6025">
        <v>4805</v>
      </c>
      <c r="U6025">
        <v>32</v>
      </c>
      <c r="W6025">
        <v>69.7</v>
      </c>
      <c r="X6025">
        <v>21</v>
      </c>
      <c r="Y6025">
        <v>33.6</v>
      </c>
      <c r="Z6025">
        <v>19.899999999999999</v>
      </c>
      <c r="AA6025">
        <v>43.1</v>
      </c>
      <c r="AB6025">
        <v>27.8</v>
      </c>
      <c r="AC6025">
        <v>81.900000000000006</v>
      </c>
    </row>
    <row r="6026" spans="1:30" x14ac:dyDescent="0.45">
      <c r="A6026" t="s">
        <v>383</v>
      </c>
      <c r="B6026">
        <v>43420</v>
      </c>
      <c r="C6026" t="s">
        <v>870</v>
      </c>
      <c r="E6026">
        <v>23</v>
      </c>
      <c r="F6026" t="s">
        <v>37</v>
      </c>
      <c r="H6026">
        <v>1</v>
      </c>
      <c r="I6026" t="s">
        <v>32</v>
      </c>
      <c r="J6026">
        <v>1</v>
      </c>
      <c r="K6026" t="s">
        <v>32</v>
      </c>
      <c r="L6026">
        <v>0</v>
      </c>
      <c r="M6026" t="s">
        <v>32</v>
      </c>
      <c r="N6026">
        <v>2012</v>
      </c>
      <c r="O6026">
        <v>711</v>
      </c>
      <c r="P6026">
        <v>280480</v>
      </c>
      <c r="Q6026">
        <v>201</v>
      </c>
      <c r="R6026">
        <v>268118</v>
      </c>
      <c r="S6026">
        <v>1334</v>
      </c>
      <c r="T6026">
        <v>53045</v>
      </c>
      <c r="U6026">
        <v>510</v>
      </c>
      <c r="V6026">
        <v>12361</v>
      </c>
      <c r="W6026">
        <v>16.3</v>
      </c>
      <c r="X6026">
        <v>16.100000000000001</v>
      </c>
      <c r="Y6026">
        <v>34.9</v>
      </c>
      <c r="Z6026">
        <v>17.600000000000001</v>
      </c>
      <c r="AA6026">
        <v>28.2</v>
      </c>
      <c r="AB6026">
        <v>27</v>
      </c>
      <c r="AC6026">
        <v>17.100000000000001</v>
      </c>
      <c r="AD6026">
        <v>19.2</v>
      </c>
    </row>
    <row r="6027" spans="1:30" x14ac:dyDescent="0.45">
      <c r="A6027" t="s">
        <v>383</v>
      </c>
      <c r="B6027">
        <v>43420</v>
      </c>
      <c r="C6027" t="s">
        <v>870</v>
      </c>
      <c r="E6027" t="s">
        <v>38</v>
      </c>
      <c r="F6027" t="s">
        <v>39</v>
      </c>
      <c r="H6027">
        <v>1</v>
      </c>
      <c r="I6027" t="s">
        <v>32</v>
      </c>
      <c r="J6027">
        <v>1</v>
      </c>
      <c r="K6027" t="s">
        <v>32</v>
      </c>
      <c r="L6027">
        <v>0</v>
      </c>
      <c r="M6027" t="s">
        <v>32</v>
      </c>
      <c r="N6027">
        <v>2012</v>
      </c>
      <c r="O6027">
        <v>153</v>
      </c>
      <c r="P6027">
        <v>107704</v>
      </c>
      <c r="Q6027">
        <v>25</v>
      </c>
      <c r="U6027">
        <v>128</v>
      </c>
      <c r="V6027">
        <v>4100</v>
      </c>
      <c r="W6027">
        <v>9</v>
      </c>
      <c r="X6027">
        <v>9.4</v>
      </c>
      <c r="Y6027">
        <v>28</v>
      </c>
      <c r="AC6027">
        <v>12.2</v>
      </c>
      <c r="AD6027">
        <v>22.8</v>
      </c>
    </row>
    <row r="6028" spans="1:30" x14ac:dyDescent="0.45">
      <c r="A6028" t="s">
        <v>383</v>
      </c>
      <c r="B6028">
        <v>43420</v>
      </c>
      <c r="C6028" t="s">
        <v>870</v>
      </c>
      <c r="E6028">
        <v>42</v>
      </c>
      <c r="F6028" t="s">
        <v>40</v>
      </c>
      <c r="H6028">
        <v>1</v>
      </c>
      <c r="I6028" t="s">
        <v>32</v>
      </c>
      <c r="J6028">
        <v>1</v>
      </c>
      <c r="K6028" t="s">
        <v>32</v>
      </c>
      <c r="L6028">
        <v>0</v>
      </c>
      <c r="M6028" t="s">
        <v>32</v>
      </c>
      <c r="N6028">
        <v>2012</v>
      </c>
      <c r="O6028">
        <v>163</v>
      </c>
      <c r="P6028">
        <v>206306</v>
      </c>
      <c r="Q6028">
        <v>41</v>
      </c>
      <c r="R6028">
        <v>202543</v>
      </c>
      <c r="S6028">
        <v>331</v>
      </c>
      <c r="T6028">
        <v>8180</v>
      </c>
      <c r="U6028">
        <v>122</v>
      </c>
      <c r="V6028">
        <v>3763</v>
      </c>
      <c r="W6028">
        <v>18.3</v>
      </c>
      <c r="X6028">
        <v>24.6</v>
      </c>
      <c r="Y6028">
        <v>25.4</v>
      </c>
      <c r="Z6028">
        <v>26.2</v>
      </c>
      <c r="AA6028">
        <v>33.5</v>
      </c>
      <c r="AB6028">
        <v>13.5</v>
      </c>
      <c r="AC6028">
        <v>25.5</v>
      </c>
      <c r="AD6028">
        <v>27.4</v>
      </c>
    </row>
    <row r="6029" spans="1:30" x14ac:dyDescent="0.45">
      <c r="A6029" t="s">
        <v>383</v>
      </c>
      <c r="B6029">
        <v>43420</v>
      </c>
      <c r="C6029" t="s">
        <v>870</v>
      </c>
      <c r="E6029" t="s">
        <v>41</v>
      </c>
      <c r="F6029" t="s">
        <v>42</v>
      </c>
      <c r="H6029">
        <v>1</v>
      </c>
      <c r="I6029" t="s">
        <v>32</v>
      </c>
      <c r="J6029">
        <v>1</v>
      </c>
      <c r="K6029" t="s">
        <v>32</v>
      </c>
      <c r="L6029">
        <v>0</v>
      </c>
      <c r="M6029" t="s">
        <v>32</v>
      </c>
      <c r="N6029">
        <v>2012</v>
      </c>
      <c r="O6029">
        <v>1214</v>
      </c>
      <c r="P6029">
        <v>1290964</v>
      </c>
      <c r="Q6029">
        <v>331</v>
      </c>
      <c r="R6029">
        <v>1254702</v>
      </c>
      <c r="S6029">
        <v>5239</v>
      </c>
      <c r="T6029">
        <v>114316</v>
      </c>
      <c r="U6029">
        <v>883</v>
      </c>
      <c r="V6029">
        <v>36262</v>
      </c>
      <c r="W6029">
        <v>9.8000000000000007</v>
      </c>
      <c r="X6029">
        <v>4</v>
      </c>
      <c r="Y6029">
        <v>9.5</v>
      </c>
      <c r="Z6029">
        <v>4.3</v>
      </c>
      <c r="AA6029">
        <v>3.9</v>
      </c>
      <c r="AB6029">
        <v>4.5</v>
      </c>
      <c r="AC6029">
        <v>13.8</v>
      </c>
      <c r="AD6029">
        <v>38</v>
      </c>
    </row>
    <row r="6030" spans="1:30" x14ac:dyDescent="0.45">
      <c r="A6030" t="s">
        <v>383</v>
      </c>
      <c r="B6030">
        <v>43420</v>
      </c>
      <c r="C6030" t="s">
        <v>870</v>
      </c>
      <c r="E6030" t="s">
        <v>43</v>
      </c>
      <c r="F6030" t="s">
        <v>44</v>
      </c>
      <c r="G6030" t="s">
        <v>45</v>
      </c>
      <c r="H6030">
        <v>1</v>
      </c>
      <c r="I6030" t="s">
        <v>32</v>
      </c>
      <c r="J6030">
        <v>1</v>
      </c>
      <c r="K6030" t="s">
        <v>32</v>
      </c>
      <c r="L6030">
        <v>0</v>
      </c>
      <c r="M6030" t="s">
        <v>32</v>
      </c>
      <c r="N6030">
        <v>2012</v>
      </c>
      <c r="O6030">
        <v>300</v>
      </c>
      <c r="Q6030">
        <v>66</v>
      </c>
      <c r="U6030">
        <v>234</v>
      </c>
      <c r="W6030">
        <v>27.7</v>
      </c>
      <c r="Y6030">
        <v>38.299999999999997</v>
      </c>
      <c r="AC6030">
        <v>28.7</v>
      </c>
    </row>
    <row r="6031" spans="1:30" x14ac:dyDescent="0.45">
      <c r="A6031" t="s">
        <v>383</v>
      </c>
      <c r="B6031">
        <v>43420</v>
      </c>
      <c r="C6031" t="s">
        <v>870</v>
      </c>
      <c r="E6031">
        <v>51</v>
      </c>
      <c r="F6031" t="s">
        <v>46</v>
      </c>
      <c r="H6031">
        <v>1</v>
      </c>
      <c r="I6031" t="s">
        <v>32</v>
      </c>
      <c r="J6031">
        <v>1</v>
      </c>
      <c r="K6031" t="s">
        <v>32</v>
      </c>
      <c r="L6031">
        <v>0</v>
      </c>
      <c r="M6031" t="s">
        <v>32</v>
      </c>
      <c r="N6031">
        <v>2012</v>
      </c>
      <c r="O6031">
        <v>72</v>
      </c>
      <c r="P6031">
        <v>64533</v>
      </c>
      <c r="Q6031">
        <v>12</v>
      </c>
      <c r="R6031">
        <v>64097</v>
      </c>
      <c r="S6031">
        <v>308</v>
      </c>
      <c r="T6031">
        <v>12891</v>
      </c>
      <c r="U6031">
        <v>60</v>
      </c>
      <c r="V6031">
        <v>436</v>
      </c>
      <c r="W6031">
        <v>27.1</v>
      </c>
      <c r="X6031">
        <v>0.8</v>
      </c>
      <c r="Y6031">
        <v>0</v>
      </c>
      <c r="Z6031">
        <v>0.8</v>
      </c>
      <c r="AA6031">
        <v>1.7</v>
      </c>
      <c r="AB6031">
        <v>1</v>
      </c>
      <c r="AC6031">
        <v>31</v>
      </c>
      <c r="AD6031">
        <v>27.3</v>
      </c>
    </row>
    <row r="6032" spans="1:30" x14ac:dyDescent="0.45">
      <c r="A6032" t="s">
        <v>383</v>
      </c>
      <c r="B6032">
        <v>43420</v>
      </c>
      <c r="C6032" t="s">
        <v>870</v>
      </c>
      <c r="E6032">
        <v>52</v>
      </c>
      <c r="F6032" t="s">
        <v>47</v>
      </c>
      <c r="G6032" t="s">
        <v>48</v>
      </c>
      <c r="H6032">
        <v>1</v>
      </c>
      <c r="I6032" t="s">
        <v>32</v>
      </c>
      <c r="J6032">
        <v>1</v>
      </c>
      <c r="K6032" t="s">
        <v>32</v>
      </c>
      <c r="L6032">
        <v>0</v>
      </c>
      <c r="M6032" t="s">
        <v>32</v>
      </c>
      <c r="N6032">
        <v>2012</v>
      </c>
      <c r="O6032">
        <v>183</v>
      </c>
      <c r="P6032">
        <v>127680</v>
      </c>
      <c r="Q6032">
        <v>67</v>
      </c>
      <c r="R6032">
        <v>118915</v>
      </c>
      <c r="S6032">
        <v>624</v>
      </c>
      <c r="T6032">
        <v>25100</v>
      </c>
      <c r="U6032">
        <v>117</v>
      </c>
      <c r="W6032">
        <v>28.9</v>
      </c>
      <c r="X6032">
        <v>10.3</v>
      </c>
      <c r="Y6032">
        <v>21.2</v>
      </c>
      <c r="Z6032">
        <v>9</v>
      </c>
      <c r="AA6032">
        <v>15.2</v>
      </c>
      <c r="AB6032">
        <v>16.5</v>
      </c>
      <c r="AC6032">
        <v>42</v>
      </c>
    </row>
    <row r="6033" spans="1:30" x14ac:dyDescent="0.45">
      <c r="A6033" t="s">
        <v>383</v>
      </c>
      <c r="B6033">
        <v>43420</v>
      </c>
      <c r="C6033" t="s">
        <v>870</v>
      </c>
      <c r="E6033">
        <v>53</v>
      </c>
      <c r="F6033" t="s">
        <v>49</v>
      </c>
      <c r="H6033">
        <v>1</v>
      </c>
      <c r="I6033" t="s">
        <v>32</v>
      </c>
      <c r="J6033">
        <v>1</v>
      </c>
      <c r="K6033" t="s">
        <v>32</v>
      </c>
      <c r="L6033">
        <v>0</v>
      </c>
      <c r="M6033" t="s">
        <v>32</v>
      </c>
      <c r="N6033">
        <v>2012</v>
      </c>
      <c r="O6033">
        <v>606</v>
      </c>
      <c r="P6033">
        <v>84989</v>
      </c>
      <c r="Q6033">
        <v>80</v>
      </c>
      <c r="R6033">
        <v>46523</v>
      </c>
      <c r="S6033">
        <v>288</v>
      </c>
      <c r="T6033">
        <v>9385</v>
      </c>
      <c r="U6033">
        <v>527</v>
      </c>
      <c r="V6033">
        <v>38466</v>
      </c>
      <c r="W6033">
        <v>17.7</v>
      </c>
      <c r="X6033">
        <v>19.3</v>
      </c>
      <c r="Y6033">
        <v>29.2</v>
      </c>
      <c r="Z6033">
        <v>12.6</v>
      </c>
      <c r="AA6033">
        <v>15.1</v>
      </c>
      <c r="AB6033">
        <v>17.600000000000001</v>
      </c>
      <c r="AC6033">
        <v>20.3</v>
      </c>
      <c r="AD6033">
        <v>36</v>
      </c>
    </row>
    <row r="6034" spans="1:30" x14ac:dyDescent="0.45">
      <c r="A6034" t="s">
        <v>383</v>
      </c>
      <c r="B6034">
        <v>43420</v>
      </c>
      <c r="C6034" t="s">
        <v>870</v>
      </c>
      <c r="E6034">
        <v>54</v>
      </c>
      <c r="F6034" t="s">
        <v>50</v>
      </c>
      <c r="H6034">
        <v>1</v>
      </c>
      <c r="I6034" t="s">
        <v>32</v>
      </c>
      <c r="J6034">
        <v>1</v>
      </c>
      <c r="K6034" t="s">
        <v>32</v>
      </c>
      <c r="L6034">
        <v>0</v>
      </c>
      <c r="M6034" t="s">
        <v>32</v>
      </c>
      <c r="N6034">
        <v>2012</v>
      </c>
      <c r="O6034">
        <v>925</v>
      </c>
      <c r="P6034">
        <v>626328</v>
      </c>
      <c r="Q6034">
        <v>170</v>
      </c>
      <c r="R6034">
        <v>616046</v>
      </c>
      <c r="S6034">
        <v>4877</v>
      </c>
      <c r="T6034">
        <v>274839</v>
      </c>
      <c r="U6034">
        <v>755</v>
      </c>
      <c r="V6034">
        <v>10282</v>
      </c>
      <c r="W6034">
        <v>15.6</v>
      </c>
      <c r="X6034">
        <v>6</v>
      </c>
      <c r="Y6034">
        <v>16.3</v>
      </c>
      <c r="Z6034">
        <v>6.2</v>
      </c>
      <c r="AA6034">
        <v>6.5</v>
      </c>
      <c r="AB6034">
        <v>8.6999999999999993</v>
      </c>
      <c r="AC6034">
        <v>16.8</v>
      </c>
      <c r="AD6034">
        <v>20.8</v>
      </c>
    </row>
    <row r="6035" spans="1:30" x14ac:dyDescent="0.45">
      <c r="A6035" t="s">
        <v>383</v>
      </c>
      <c r="B6035">
        <v>43420</v>
      </c>
      <c r="C6035" t="s">
        <v>870</v>
      </c>
      <c r="E6035">
        <v>56</v>
      </c>
      <c r="F6035" t="s">
        <v>51</v>
      </c>
      <c r="H6035">
        <v>1</v>
      </c>
      <c r="I6035" t="s">
        <v>32</v>
      </c>
      <c r="J6035">
        <v>1</v>
      </c>
      <c r="K6035" t="s">
        <v>32</v>
      </c>
      <c r="L6035">
        <v>0</v>
      </c>
      <c r="M6035" t="s">
        <v>32</v>
      </c>
      <c r="N6035">
        <v>2012</v>
      </c>
      <c r="O6035">
        <v>759</v>
      </c>
      <c r="P6035">
        <v>109189</v>
      </c>
      <c r="Q6035">
        <v>80</v>
      </c>
      <c r="R6035">
        <v>98370</v>
      </c>
      <c r="S6035">
        <v>1765</v>
      </c>
      <c r="T6035">
        <v>51603</v>
      </c>
      <c r="U6035">
        <v>679</v>
      </c>
      <c r="V6035">
        <v>10819</v>
      </c>
      <c r="W6035">
        <v>18.2</v>
      </c>
      <c r="X6035">
        <v>5.4</v>
      </c>
      <c r="Y6035">
        <v>25.8</v>
      </c>
      <c r="Z6035">
        <v>6</v>
      </c>
      <c r="AA6035">
        <v>7.2</v>
      </c>
      <c r="AB6035">
        <v>5.0999999999999996</v>
      </c>
      <c r="AC6035">
        <v>20.3</v>
      </c>
      <c r="AD6035">
        <v>25</v>
      </c>
    </row>
    <row r="6036" spans="1:30" x14ac:dyDescent="0.45">
      <c r="A6036" t="s">
        <v>383</v>
      </c>
      <c r="B6036">
        <v>43420</v>
      </c>
      <c r="C6036" t="s">
        <v>870</v>
      </c>
      <c r="E6036">
        <v>61</v>
      </c>
      <c r="F6036" t="s">
        <v>52</v>
      </c>
      <c r="H6036">
        <v>1</v>
      </c>
      <c r="I6036" t="s">
        <v>32</v>
      </c>
      <c r="J6036">
        <v>1</v>
      </c>
      <c r="K6036" t="s">
        <v>32</v>
      </c>
      <c r="L6036">
        <v>0</v>
      </c>
      <c r="M6036" t="s">
        <v>32</v>
      </c>
      <c r="N6036">
        <v>2012</v>
      </c>
      <c r="O6036">
        <v>212</v>
      </c>
      <c r="P6036">
        <v>53245</v>
      </c>
      <c r="Q6036">
        <v>26</v>
      </c>
      <c r="R6036">
        <v>48310</v>
      </c>
      <c r="S6036">
        <v>701</v>
      </c>
      <c r="T6036">
        <v>30354</v>
      </c>
      <c r="U6036">
        <v>185</v>
      </c>
      <c r="W6036">
        <v>37.6</v>
      </c>
      <c r="X6036">
        <v>10.8</v>
      </c>
      <c r="Y6036">
        <v>22.3</v>
      </c>
      <c r="Z6036">
        <v>5.9</v>
      </c>
      <c r="AA6036">
        <v>4.8</v>
      </c>
      <c r="AB6036">
        <v>7.1</v>
      </c>
      <c r="AC6036">
        <v>41.8</v>
      </c>
    </row>
    <row r="6037" spans="1:30" x14ac:dyDescent="0.45">
      <c r="A6037" t="s">
        <v>383</v>
      </c>
      <c r="B6037">
        <v>43420</v>
      </c>
      <c r="C6037" t="s">
        <v>870</v>
      </c>
      <c r="E6037">
        <v>62</v>
      </c>
      <c r="F6037" t="s">
        <v>53</v>
      </c>
      <c r="H6037">
        <v>1</v>
      </c>
      <c r="I6037" t="s">
        <v>32</v>
      </c>
      <c r="J6037">
        <v>1</v>
      </c>
      <c r="K6037" t="s">
        <v>32</v>
      </c>
      <c r="L6037">
        <v>0</v>
      </c>
      <c r="M6037" t="s">
        <v>32</v>
      </c>
      <c r="N6037">
        <v>2012</v>
      </c>
      <c r="O6037">
        <v>927</v>
      </c>
      <c r="P6037">
        <v>339631</v>
      </c>
      <c r="Q6037">
        <v>186</v>
      </c>
      <c r="R6037">
        <v>331381</v>
      </c>
      <c r="S6037">
        <v>4405</v>
      </c>
      <c r="T6037">
        <v>142442</v>
      </c>
      <c r="U6037">
        <v>741</v>
      </c>
      <c r="V6037">
        <v>8250</v>
      </c>
      <c r="W6037">
        <v>17.100000000000001</v>
      </c>
      <c r="X6037">
        <v>10.5</v>
      </c>
      <c r="Y6037">
        <v>21.5</v>
      </c>
      <c r="Z6037">
        <v>11.3</v>
      </c>
      <c r="AA6037">
        <v>12</v>
      </c>
      <c r="AB6037">
        <v>12.8</v>
      </c>
      <c r="AC6037">
        <v>19.8</v>
      </c>
      <c r="AD6037">
        <v>16.7</v>
      </c>
    </row>
    <row r="6038" spans="1:30" x14ac:dyDescent="0.45">
      <c r="A6038" t="s">
        <v>383</v>
      </c>
      <c r="B6038">
        <v>43420</v>
      </c>
      <c r="C6038" t="s">
        <v>870</v>
      </c>
      <c r="E6038">
        <v>71</v>
      </c>
      <c r="F6038" t="s">
        <v>54</v>
      </c>
      <c r="H6038">
        <v>1</v>
      </c>
      <c r="I6038" t="s">
        <v>32</v>
      </c>
      <c r="J6038">
        <v>1</v>
      </c>
      <c r="K6038" t="s">
        <v>32</v>
      </c>
      <c r="L6038">
        <v>0</v>
      </c>
      <c r="M6038" t="s">
        <v>32</v>
      </c>
      <c r="N6038">
        <v>2012</v>
      </c>
      <c r="O6038">
        <v>375</v>
      </c>
      <c r="P6038">
        <v>17034</v>
      </c>
      <c r="Q6038">
        <v>35</v>
      </c>
      <c r="R6038">
        <v>13566</v>
      </c>
      <c r="S6038">
        <v>384</v>
      </c>
      <c r="T6038">
        <v>3790</v>
      </c>
      <c r="U6038">
        <v>340</v>
      </c>
      <c r="V6038">
        <v>3468</v>
      </c>
      <c r="W6038">
        <v>17.600000000000001</v>
      </c>
      <c r="X6038">
        <v>26.3</v>
      </c>
      <c r="Y6038">
        <v>35.700000000000003</v>
      </c>
      <c r="Z6038">
        <v>34.700000000000003</v>
      </c>
      <c r="AA6038">
        <v>64.400000000000006</v>
      </c>
      <c r="AB6038">
        <v>40.700000000000003</v>
      </c>
      <c r="AC6038">
        <v>18.5</v>
      </c>
      <c r="AD6038">
        <v>16.3</v>
      </c>
    </row>
    <row r="6039" spans="1:30" x14ac:dyDescent="0.45">
      <c r="A6039" t="s">
        <v>383</v>
      </c>
      <c r="B6039">
        <v>43420</v>
      </c>
      <c r="C6039" t="s">
        <v>870</v>
      </c>
      <c r="E6039">
        <v>72</v>
      </c>
      <c r="F6039" t="s">
        <v>55</v>
      </c>
      <c r="H6039">
        <v>1</v>
      </c>
      <c r="I6039" t="s">
        <v>32</v>
      </c>
      <c r="J6039">
        <v>1</v>
      </c>
      <c r="K6039" t="s">
        <v>32</v>
      </c>
      <c r="L6039">
        <v>0</v>
      </c>
      <c r="M6039" t="s">
        <v>32</v>
      </c>
      <c r="N6039">
        <v>2012</v>
      </c>
      <c r="O6039">
        <v>541</v>
      </c>
      <c r="P6039">
        <v>181457</v>
      </c>
      <c r="Q6039">
        <v>321</v>
      </c>
      <c r="R6039">
        <v>170006</v>
      </c>
      <c r="S6039">
        <v>4265</v>
      </c>
      <c r="T6039">
        <v>54451</v>
      </c>
      <c r="U6039">
        <v>220</v>
      </c>
      <c r="W6039">
        <v>18.899999999999999</v>
      </c>
      <c r="X6039">
        <v>17.399999999999999</v>
      </c>
      <c r="Y6039">
        <v>19.600000000000001</v>
      </c>
      <c r="Z6039">
        <v>18.2</v>
      </c>
      <c r="AA6039">
        <v>21.1</v>
      </c>
      <c r="AB6039">
        <v>23.9</v>
      </c>
      <c r="AC6039">
        <v>26.4</v>
      </c>
    </row>
    <row r="6040" spans="1:30" x14ac:dyDescent="0.45">
      <c r="A6040" t="s">
        <v>383</v>
      </c>
      <c r="B6040">
        <v>43420</v>
      </c>
      <c r="C6040" t="s">
        <v>870</v>
      </c>
      <c r="E6040">
        <v>81</v>
      </c>
      <c r="F6040" t="s">
        <v>56</v>
      </c>
      <c r="G6040" t="s">
        <v>57</v>
      </c>
      <c r="H6040">
        <v>1</v>
      </c>
      <c r="I6040" t="s">
        <v>32</v>
      </c>
      <c r="J6040">
        <v>1</v>
      </c>
      <c r="K6040" t="s">
        <v>32</v>
      </c>
      <c r="L6040">
        <v>0</v>
      </c>
      <c r="M6040" t="s">
        <v>32</v>
      </c>
      <c r="N6040">
        <v>2012</v>
      </c>
      <c r="O6040">
        <v>1233</v>
      </c>
      <c r="P6040">
        <v>58513</v>
      </c>
      <c r="Q6040">
        <v>94</v>
      </c>
      <c r="R6040">
        <v>40546</v>
      </c>
      <c r="S6040">
        <v>454</v>
      </c>
      <c r="T6040">
        <v>12715</v>
      </c>
      <c r="U6040">
        <v>1139</v>
      </c>
      <c r="V6040">
        <v>17967</v>
      </c>
      <c r="W6040">
        <v>11.6</v>
      </c>
      <c r="X6040">
        <v>20</v>
      </c>
      <c r="Y6040">
        <v>33.6</v>
      </c>
      <c r="Z6040">
        <v>26.3</v>
      </c>
      <c r="AA6040">
        <v>24.4</v>
      </c>
      <c r="AB6040">
        <v>31.1</v>
      </c>
      <c r="AC6040">
        <v>11.4</v>
      </c>
      <c r="AD6040">
        <v>22.6</v>
      </c>
    </row>
    <row r="6041" spans="1:30" x14ac:dyDescent="0.45">
      <c r="A6041" t="s">
        <v>384</v>
      </c>
      <c r="B6041">
        <v>43580</v>
      </c>
      <c r="C6041" s="1" t="s">
        <v>793</v>
      </c>
      <c r="E6041">
        <v>0</v>
      </c>
      <c r="F6041" t="s">
        <v>31</v>
      </c>
      <c r="H6041">
        <v>1</v>
      </c>
      <c r="I6041" t="s">
        <v>32</v>
      </c>
      <c r="J6041">
        <v>1</v>
      </c>
      <c r="K6041" t="s">
        <v>32</v>
      </c>
      <c r="L6041">
        <v>0</v>
      </c>
      <c r="M6041" t="s">
        <v>32</v>
      </c>
      <c r="N6041">
        <v>2012</v>
      </c>
      <c r="O6041">
        <v>13333</v>
      </c>
      <c r="P6041">
        <v>23143602</v>
      </c>
      <c r="Q6041">
        <v>3584</v>
      </c>
      <c r="R6041">
        <v>22652536</v>
      </c>
      <c r="S6041">
        <v>74922</v>
      </c>
      <c r="T6041">
        <v>2593724</v>
      </c>
      <c r="U6041">
        <v>9748</v>
      </c>
      <c r="V6041">
        <v>491066</v>
      </c>
      <c r="W6041">
        <v>5</v>
      </c>
      <c r="X6041">
        <v>1.8</v>
      </c>
      <c r="Y6041">
        <v>6.4</v>
      </c>
      <c r="Z6041">
        <v>1.9</v>
      </c>
      <c r="AA6041">
        <v>3.7</v>
      </c>
      <c r="AB6041">
        <v>3.5</v>
      </c>
      <c r="AC6041">
        <v>5.6</v>
      </c>
      <c r="AD6041">
        <v>12.7</v>
      </c>
    </row>
    <row r="6042" spans="1:30" x14ac:dyDescent="0.45">
      <c r="A6042" t="s">
        <v>384</v>
      </c>
      <c r="B6042">
        <v>43580</v>
      </c>
      <c r="C6042" s="1" t="s">
        <v>793</v>
      </c>
      <c r="E6042">
        <v>11</v>
      </c>
      <c r="F6042" t="s">
        <v>33</v>
      </c>
      <c r="G6042" t="s">
        <v>34</v>
      </c>
      <c r="H6042">
        <v>1</v>
      </c>
      <c r="I6042" t="s">
        <v>32</v>
      </c>
      <c r="J6042">
        <v>1</v>
      </c>
      <c r="K6042" t="s">
        <v>32</v>
      </c>
      <c r="L6042">
        <v>0</v>
      </c>
      <c r="M6042" t="s">
        <v>32</v>
      </c>
      <c r="N6042">
        <v>2012</v>
      </c>
      <c r="O6042">
        <v>204</v>
      </c>
      <c r="P6042">
        <v>14402</v>
      </c>
      <c r="Q6042">
        <v>22</v>
      </c>
      <c r="R6042">
        <v>10886</v>
      </c>
      <c r="S6042">
        <v>61</v>
      </c>
      <c r="T6042">
        <v>2628</v>
      </c>
      <c r="U6042">
        <v>181</v>
      </c>
      <c r="V6042">
        <v>3517</v>
      </c>
      <c r="W6042">
        <v>21.1</v>
      </c>
      <c r="X6042">
        <v>11.7</v>
      </c>
      <c r="Y6042">
        <v>79.3</v>
      </c>
      <c r="Z6042">
        <v>15.4</v>
      </c>
      <c r="AA6042">
        <v>27.2</v>
      </c>
      <c r="AB6042">
        <v>26.9</v>
      </c>
      <c r="AC6042">
        <v>17.7</v>
      </c>
      <c r="AD6042">
        <v>8.1999999999999993</v>
      </c>
    </row>
    <row r="6043" spans="1:30" x14ac:dyDescent="0.45">
      <c r="A6043" t="s">
        <v>384</v>
      </c>
      <c r="B6043">
        <v>43580</v>
      </c>
      <c r="C6043" s="1" t="s">
        <v>793</v>
      </c>
      <c r="E6043">
        <v>23</v>
      </c>
      <c r="F6043" t="s">
        <v>37</v>
      </c>
      <c r="H6043">
        <v>1</v>
      </c>
      <c r="I6043" t="s">
        <v>32</v>
      </c>
      <c r="J6043">
        <v>1</v>
      </c>
      <c r="K6043" t="s">
        <v>32</v>
      </c>
      <c r="L6043">
        <v>0</v>
      </c>
      <c r="M6043" t="s">
        <v>32</v>
      </c>
      <c r="N6043">
        <v>2012</v>
      </c>
      <c r="O6043">
        <v>1571</v>
      </c>
      <c r="P6043">
        <v>1197671</v>
      </c>
      <c r="Q6043">
        <v>478</v>
      </c>
      <c r="R6043">
        <v>1141578</v>
      </c>
      <c r="S6043">
        <v>3812</v>
      </c>
      <c r="T6043">
        <v>210514</v>
      </c>
      <c r="U6043">
        <v>1093</v>
      </c>
      <c r="V6043">
        <v>56093</v>
      </c>
      <c r="W6043">
        <v>11.5</v>
      </c>
      <c r="X6043">
        <v>16.100000000000001</v>
      </c>
      <c r="Y6043">
        <v>25.9</v>
      </c>
      <c r="Z6043">
        <v>16.3</v>
      </c>
      <c r="AA6043">
        <v>29.2</v>
      </c>
      <c r="AB6043">
        <v>26.3</v>
      </c>
      <c r="AC6043">
        <v>7.8</v>
      </c>
      <c r="AD6043">
        <v>32.799999999999997</v>
      </c>
    </row>
    <row r="6044" spans="1:30" x14ac:dyDescent="0.45">
      <c r="A6044" t="s">
        <v>384</v>
      </c>
      <c r="B6044">
        <v>43580</v>
      </c>
      <c r="C6044" s="1" t="s">
        <v>793</v>
      </c>
      <c r="E6044" t="s">
        <v>38</v>
      </c>
      <c r="F6044" t="s">
        <v>39</v>
      </c>
      <c r="H6044">
        <v>1</v>
      </c>
      <c r="I6044" t="s">
        <v>32</v>
      </c>
      <c r="J6044">
        <v>1</v>
      </c>
      <c r="K6044" t="s">
        <v>32</v>
      </c>
      <c r="L6044">
        <v>0</v>
      </c>
      <c r="M6044" t="s">
        <v>32</v>
      </c>
      <c r="N6044">
        <v>2012</v>
      </c>
      <c r="O6044">
        <v>258</v>
      </c>
      <c r="P6044">
        <v>9196059</v>
      </c>
      <c r="Q6044">
        <v>147</v>
      </c>
      <c r="R6044">
        <v>9191553</v>
      </c>
      <c r="S6044">
        <v>14826</v>
      </c>
      <c r="T6044">
        <v>552679</v>
      </c>
      <c r="U6044">
        <v>111</v>
      </c>
      <c r="V6044">
        <v>4506</v>
      </c>
      <c r="W6044">
        <v>20</v>
      </c>
      <c r="X6044">
        <v>3.5</v>
      </c>
      <c r="Y6044">
        <v>10.3</v>
      </c>
      <c r="Z6044">
        <v>3.7</v>
      </c>
      <c r="AA6044">
        <v>3.4</v>
      </c>
      <c r="AB6044">
        <v>2.7</v>
      </c>
      <c r="AC6044">
        <v>49.1</v>
      </c>
      <c r="AD6044">
        <v>27.1</v>
      </c>
    </row>
    <row r="6045" spans="1:30" x14ac:dyDescent="0.45">
      <c r="A6045" t="s">
        <v>384</v>
      </c>
      <c r="B6045">
        <v>43580</v>
      </c>
      <c r="C6045" s="1" t="s">
        <v>793</v>
      </c>
      <c r="E6045">
        <v>42</v>
      </c>
      <c r="F6045" t="s">
        <v>40</v>
      </c>
      <c r="H6045">
        <v>1</v>
      </c>
      <c r="I6045" t="s">
        <v>32</v>
      </c>
      <c r="J6045">
        <v>1</v>
      </c>
      <c r="K6045" t="s">
        <v>32</v>
      </c>
      <c r="L6045">
        <v>0</v>
      </c>
      <c r="M6045" t="s">
        <v>32</v>
      </c>
      <c r="N6045">
        <v>2012</v>
      </c>
      <c r="O6045">
        <v>469</v>
      </c>
      <c r="P6045">
        <v>4978219</v>
      </c>
      <c r="Q6045">
        <v>168</v>
      </c>
      <c r="R6045">
        <v>4954070</v>
      </c>
      <c r="S6045">
        <v>3216</v>
      </c>
      <c r="T6045">
        <v>178578</v>
      </c>
      <c r="U6045">
        <v>300</v>
      </c>
      <c r="W6045">
        <v>18.100000000000001</v>
      </c>
      <c r="X6045">
        <v>2.8</v>
      </c>
      <c r="Y6045">
        <v>16.100000000000001</v>
      </c>
      <c r="Z6045">
        <v>3</v>
      </c>
      <c r="AA6045">
        <v>5.6</v>
      </c>
      <c r="AB6045">
        <v>9.6999999999999993</v>
      </c>
      <c r="AC6045">
        <v>31.6</v>
      </c>
    </row>
    <row r="6046" spans="1:30" x14ac:dyDescent="0.45">
      <c r="A6046" t="s">
        <v>384</v>
      </c>
      <c r="B6046">
        <v>43580</v>
      </c>
      <c r="C6046" s="1" t="s">
        <v>793</v>
      </c>
      <c r="E6046" t="s">
        <v>41</v>
      </c>
      <c r="F6046" t="s">
        <v>42</v>
      </c>
      <c r="H6046">
        <v>1</v>
      </c>
      <c r="I6046" t="s">
        <v>32</v>
      </c>
      <c r="J6046">
        <v>1</v>
      </c>
      <c r="K6046" t="s">
        <v>32</v>
      </c>
      <c r="L6046">
        <v>0</v>
      </c>
      <c r="M6046" t="s">
        <v>32</v>
      </c>
      <c r="N6046">
        <v>2012</v>
      </c>
      <c r="O6046">
        <v>1759</v>
      </c>
      <c r="P6046">
        <v>2289275</v>
      </c>
      <c r="Q6046">
        <v>508</v>
      </c>
      <c r="R6046">
        <v>2253669</v>
      </c>
      <c r="S6046">
        <v>9082</v>
      </c>
      <c r="T6046">
        <v>185387</v>
      </c>
      <c r="U6046">
        <v>1251</v>
      </c>
      <c r="V6046">
        <v>35606</v>
      </c>
      <c r="W6046">
        <v>6.5</v>
      </c>
      <c r="X6046">
        <v>5.3</v>
      </c>
      <c r="Y6046">
        <v>14.7</v>
      </c>
      <c r="Z6046">
        <v>5.7</v>
      </c>
      <c r="AA6046">
        <v>4.2</v>
      </c>
      <c r="AB6046">
        <v>4.7</v>
      </c>
      <c r="AC6046">
        <v>10.7</v>
      </c>
      <c r="AD6046">
        <v>9.6999999999999993</v>
      </c>
    </row>
    <row r="6047" spans="1:30" x14ac:dyDescent="0.45">
      <c r="A6047" t="s">
        <v>384</v>
      </c>
      <c r="B6047">
        <v>43580</v>
      </c>
      <c r="C6047" s="1" t="s">
        <v>793</v>
      </c>
      <c r="E6047" t="s">
        <v>43</v>
      </c>
      <c r="F6047" t="s">
        <v>44</v>
      </c>
      <c r="G6047" t="s">
        <v>45</v>
      </c>
      <c r="H6047">
        <v>1</v>
      </c>
      <c r="I6047" t="s">
        <v>32</v>
      </c>
      <c r="J6047">
        <v>1</v>
      </c>
      <c r="K6047" t="s">
        <v>32</v>
      </c>
      <c r="L6047">
        <v>0</v>
      </c>
      <c r="M6047" t="s">
        <v>32</v>
      </c>
      <c r="N6047">
        <v>2012</v>
      </c>
      <c r="O6047">
        <v>716</v>
      </c>
      <c r="P6047">
        <v>919340</v>
      </c>
      <c r="Q6047">
        <v>256</v>
      </c>
      <c r="R6047">
        <v>872476</v>
      </c>
      <c r="S6047">
        <v>3764</v>
      </c>
      <c r="T6047">
        <v>148549</v>
      </c>
      <c r="U6047">
        <v>460</v>
      </c>
      <c r="V6047">
        <v>46864</v>
      </c>
      <c r="W6047">
        <v>16.8</v>
      </c>
      <c r="X6047">
        <v>19.399999999999999</v>
      </c>
      <c r="Y6047">
        <v>39.700000000000003</v>
      </c>
      <c r="Z6047">
        <v>21.7</v>
      </c>
      <c r="AA6047">
        <v>22.2</v>
      </c>
      <c r="AB6047">
        <v>22.9</v>
      </c>
      <c r="AC6047">
        <v>14.7</v>
      </c>
      <c r="AD6047">
        <v>20.399999999999999</v>
      </c>
    </row>
    <row r="6048" spans="1:30" x14ac:dyDescent="0.45">
      <c r="A6048" t="s">
        <v>384</v>
      </c>
      <c r="B6048">
        <v>43580</v>
      </c>
      <c r="C6048" s="1" t="s">
        <v>793</v>
      </c>
      <c r="E6048">
        <v>51</v>
      </c>
      <c r="F6048" t="s">
        <v>46</v>
      </c>
      <c r="H6048">
        <v>1</v>
      </c>
      <c r="I6048" t="s">
        <v>32</v>
      </c>
      <c r="J6048">
        <v>1</v>
      </c>
      <c r="K6048" t="s">
        <v>32</v>
      </c>
      <c r="L6048">
        <v>0</v>
      </c>
      <c r="M6048" t="s">
        <v>32</v>
      </c>
      <c r="N6048">
        <v>2012</v>
      </c>
      <c r="O6048">
        <v>133</v>
      </c>
      <c r="P6048">
        <v>295012</v>
      </c>
      <c r="Q6048">
        <v>40</v>
      </c>
      <c r="R6048">
        <v>292527</v>
      </c>
      <c r="S6048">
        <v>1257</v>
      </c>
      <c r="T6048">
        <v>52993</v>
      </c>
      <c r="U6048">
        <v>93</v>
      </c>
      <c r="V6048">
        <v>2485</v>
      </c>
      <c r="W6048">
        <v>28.1</v>
      </c>
      <c r="X6048">
        <v>10.199999999999999</v>
      </c>
      <c r="Y6048">
        <v>17</v>
      </c>
      <c r="Z6048">
        <v>10.7</v>
      </c>
      <c r="AA6048">
        <v>9.5</v>
      </c>
      <c r="AB6048">
        <v>16</v>
      </c>
      <c r="AC6048">
        <v>38.799999999999997</v>
      </c>
      <c r="AD6048">
        <v>20</v>
      </c>
    </row>
    <row r="6049" spans="1:30" x14ac:dyDescent="0.45">
      <c r="A6049" t="s">
        <v>384</v>
      </c>
      <c r="B6049">
        <v>43580</v>
      </c>
      <c r="C6049" s="1" t="s">
        <v>793</v>
      </c>
      <c r="E6049">
        <v>52</v>
      </c>
      <c r="F6049" t="s">
        <v>47</v>
      </c>
      <c r="G6049" t="s">
        <v>48</v>
      </c>
      <c r="H6049">
        <v>1</v>
      </c>
      <c r="I6049" t="s">
        <v>32</v>
      </c>
      <c r="J6049">
        <v>1</v>
      </c>
      <c r="K6049" t="s">
        <v>32</v>
      </c>
      <c r="L6049">
        <v>0</v>
      </c>
      <c r="M6049" t="s">
        <v>32</v>
      </c>
      <c r="N6049">
        <v>2012</v>
      </c>
      <c r="O6049">
        <v>786</v>
      </c>
      <c r="P6049">
        <v>939602</v>
      </c>
      <c r="Q6049">
        <v>227</v>
      </c>
      <c r="R6049">
        <v>916804</v>
      </c>
      <c r="S6049">
        <v>2945</v>
      </c>
      <c r="T6049">
        <v>136995</v>
      </c>
      <c r="U6049">
        <v>559</v>
      </c>
      <c r="V6049">
        <v>22798</v>
      </c>
      <c r="W6049">
        <v>22.7</v>
      </c>
      <c r="X6049">
        <v>5.9</v>
      </c>
      <c r="Y6049">
        <v>26.1</v>
      </c>
      <c r="Z6049">
        <v>6.1</v>
      </c>
      <c r="AA6049">
        <v>8.1</v>
      </c>
      <c r="AB6049">
        <v>6.1</v>
      </c>
      <c r="AC6049">
        <v>28.6</v>
      </c>
      <c r="AD6049">
        <v>32.5</v>
      </c>
    </row>
    <row r="6050" spans="1:30" x14ac:dyDescent="0.45">
      <c r="A6050" t="s">
        <v>384</v>
      </c>
      <c r="B6050">
        <v>43580</v>
      </c>
      <c r="C6050" s="1" t="s">
        <v>793</v>
      </c>
      <c r="E6050">
        <v>53</v>
      </c>
      <c r="F6050" t="s">
        <v>49</v>
      </c>
      <c r="H6050">
        <v>1</v>
      </c>
      <c r="I6050" t="s">
        <v>32</v>
      </c>
      <c r="J6050">
        <v>1</v>
      </c>
      <c r="K6050" t="s">
        <v>32</v>
      </c>
      <c r="L6050">
        <v>0</v>
      </c>
      <c r="M6050" t="s">
        <v>32</v>
      </c>
      <c r="N6050">
        <v>2012</v>
      </c>
      <c r="O6050">
        <v>1084</v>
      </c>
      <c r="P6050">
        <v>261435</v>
      </c>
      <c r="Q6050">
        <v>143</v>
      </c>
      <c r="R6050">
        <v>96553</v>
      </c>
      <c r="S6050">
        <v>1395</v>
      </c>
      <c r="T6050">
        <v>31596</v>
      </c>
      <c r="U6050">
        <v>941</v>
      </c>
      <c r="V6050">
        <v>164882</v>
      </c>
      <c r="W6050">
        <v>18.399999999999999</v>
      </c>
      <c r="X6050">
        <v>20.6</v>
      </c>
      <c r="Y6050">
        <v>38.5</v>
      </c>
      <c r="Z6050">
        <v>47</v>
      </c>
      <c r="AA6050">
        <v>80</v>
      </c>
      <c r="AB6050">
        <v>73.2</v>
      </c>
      <c r="AC6050">
        <v>17.7</v>
      </c>
      <c r="AD6050">
        <v>30.7</v>
      </c>
    </row>
    <row r="6051" spans="1:30" x14ac:dyDescent="0.45">
      <c r="A6051" t="s">
        <v>384</v>
      </c>
      <c r="B6051">
        <v>43580</v>
      </c>
      <c r="C6051" s="1" t="s">
        <v>793</v>
      </c>
      <c r="E6051">
        <v>54</v>
      </c>
      <c r="F6051" t="s">
        <v>50</v>
      </c>
      <c r="H6051">
        <v>1</v>
      </c>
      <c r="I6051" t="s">
        <v>32</v>
      </c>
      <c r="J6051">
        <v>1</v>
      </c>
      <c r="K6051" t="s">
        <v>32</v>
      </c>
      <c r="L6051">
        <v>0</v>
      </c>
      <c r="M6051" t="s">
        <v>32</v>
      </c>
      <c r="N6051">
        <v>2012</v>
      </c>
      <c r="O6051">
        <v>951</v>
      </c>
      <c r="P6051">
        <v>219569</v>
      </c>
      <c r="Q6051">
        <v>307</v>
      </c>
      <c r="R6051">
        <v>196317</v>
      </c>
      <c r="S6051">
        <v>1604</v>
      </c>
      <c r="T6051">
        <v>64138</v>
      </c>
      <c r="U6051">
        <v>644</v>
      </c>
      <c r="V6051">
        <v>23252</v>
      </c>
      <c r="W6051">
        <v>22</v>
      </c>
      <c r="X6051">
        <v>16.8</v>
      </c>
      <c r="Y6051">
        <v>12.9</v>
      </c>
      <c r="Z6051">
        <v>17.100000000000001</v>
      </c>
      <c r="AA6051">
        <v>17.7</v>
      </c>
      <c r="AB6051">
        <v>14</v>
      </c>
      <c r="AC6051">
        <v>27.2</v>
      </c>
      <c r="AD6051">
        <v>47.1</v>
      </c>
    </row>
    <row r="6052" spans="1:30" x14ac:dyDescent="0.45">
      <c r="A6052" t="s">
        <v>384</v>
      </c>
      <c r="B6052">
        <v>43580</v>
      </c>
      <c r="C6052" s="1" t="s">
        <v>793</v>
      </c>
      <c r="E6052">
        <v>55</v>
      </c>
      <c r="F6052" t="s">
        <v>59</v>
      </c>
      <c r="H6052">
        <v>1</v>
      </c>
      <c r="I6052" t="s">
        <v>32</v>
      </c>
      <c r="J6052">
        <v>1</v>
      </c>
      <c r="K6052" t="s">
        <v>32</v>
      </c>
      <c r="L6052">
        <v>0</v>
      </c>
      <c r="M6052" t="s">
        <v>32</v>
      </c>
      <c r="N6052">
        <v>2012</v>
      </c>
      <c r="O6052">
        <v>32</v>
      </c>
      <c r="P6052">
        <v>127921</v>
      </c>
      <c r="Q6052">
        <v>32</v>
      </c>
      <c r="R6052">
        <v>127921</v>
      </c>
      <c r="S6052">
        <v>1868</v>
      </c>
      <c r="T6052">
        <v>176415</v>
      </c>
      <c r="U6052">
        <v>0</v>
      </c>
      <c r="V6052">
        <v>0</v>
      </c>
      <c r="W6052">
        <v>5.6</v>
      </c>
      <c r="X6052">
        <v>0.2</v>
      </c>
      <c r="Y6052">
        <v>5.9</v>
      </c>
      <c r="Z6052">
        <v>0.2</v>
      </c>
      <c r="AA6052">
        <v>1</v>
      </c>
      <c r="AB6052">
        <v>0.6</v>
      </c>
      <c r="AC6052">
        <v>0</v>
      </c>
      <c r="AD6052">
        <v>0</v>
      </c>
    </row>
    <row r="6053" spans="1:30" x14ac:dyDescent="0.45">
      <c r="A6053" t="s">
        <v>384</v>
      </c>
      <c r="B6053">
        <v>43580</v>
      </c>
      <c r="C6053" s="1" t="s">
        <v>793</v>
      </c>
      <c r="E6053">
        <v>56</v>
      </c>
      <c r="F6053" t="s">
        <v>51</v>
      </c>
      <c r="H6053">
        <v>1</v>
      </c>
      <c r="I6053" t="s">
        <v>32</v>
      </c>
      <c r="J6053">
        <v>1</v>
      </c>
      <c r="K6053" t="s">
        <v>32</v>
      </c>
      <c r="L6053">
        <v>0</v>
      </c>
      <c r="M6053" t="s">
        <v>32</v>
      </c>
      <c r="N6053">
        <v>2012</v>
      </c>
      <c r="O6053">
        <v>1082</v>
      </c>
      <c r="P6053">
        <v>386022</v>
      </c>
      <c r="Q6053">
        <v>279</v>
      </c>
      <c r="R6053">
        <v>371712</v>
      </c>
      <c r="S6053">
        <v>6491</v>
      </c>
      <c r="T6053">
        <v>160078</v>
      </c>
      <c r="U6053">
        <v>803</v>
      </c>
      <c r="V6053">
        <v>14310</v>
      </c>
      <c r="W6053">
        <v>10.6</v>
      </c>
      <c r="X6053">
        <v>12.2</v>
      </c>
      <c r="Y6053">
        <v>30</v>
      </c>
      <c r="Z6053">
        <v>13.2</v>
      </c>
      <c r="AA6053">
        <v>13.6</v>
      </c>
      <c r="AB6053">
        <v>8.9</v>
      </c>
      <c r="AC6053">
        <v>9.6999999999999993</v>
      </c>
      <c r="AD6053">
        <v>20.9</v>
      </c>
    </row>
    <row r="6054" spans="1:30" x14ac:dyDescent="0.45">
      <c r="A6054" t="s">
        <v>384</v>
      </c>
      <c r="B6054">
        <v>43580</v>
      </c>
      <c r="C6054" s="1" t="s">
        <v>793</v>
      </c>
      <c r="E6054">
        <v>61</v>
      </c>
      <c r="F6054" t="s">
        <v>52</v>
      </c>
      <c r="H6054">
        <v>1</v>
      </c>
      <c r="I6054" t="s">
        <v>32</v>
      </c>
      <c r="J6054">
        <v>1</v>
      </c>
      <c r="K6054" t="s">
        <v>32</v>
      </c>
      <c r="L6054">
        <v>0</v>
      </c>
      <c r="M6054" t="s">
        <v>32</v>
      </c>
      <c r="N6054">
        <v>2012</v>
      </c>
      <c r="O6054">
        <v>174</v>
      </c>
      <c r="P6054">
        <v>79653</v>
      </c>
      <c r="Q6054">
        <v>36</v>
      </c>
      <c r="R6054">
        <v>77885</v>
      </c>
      <c r="S6054">
        <v>2018</v>
      </c>
      <c r="T6054">
        <v>41179</v>
      </c>
      <c r="U6054">
        <v>138</v>
      </c>
      <c r="V6054">
        <v>1768</v>
      </c>
      <c r="W6054">
        <v>42.3</v>
      </c>
      <c r="X6054">
        <v>5.3</v>
      </c>
      <c r="Y6054">
        <v>21.4</v>
      </c>
      <c r="Z6054">
        <v>5.6</v>
      </c>
      <c r="AA6054">
        <v>6.1</v>
      </c>
      <c r="AB6054">
        <v>6.2</v>
      </c>
      <c r="AC6054">
        <v>48.3</v>
      </c>
      <c r="AD6054">
        <v>8.3000000000000007</v>
      </c>
    </row>
    <row r="6055" spans="1:30" x14ac:dyDescent="0.45">
      <c r="A6055" t="s">
        <v>384</v>
      </c>
      <c r="B6055">
        <v>43580</v>
      </c>
      <c r="C6055" s="1" t="s">
        <v>793</v>
      </c>
      <c r="E6055">
        <v>62</v>
      </c>
      <c r="F6055" t="s">
        <v>53</v>
      </c>
      <c r="H6055">
        <v>1</v>
      </c>
      <c r="I6055" t="s">
        <v>32</v>
      </c>
      <c r="J6055">
        <v>1</v>
      </c>
      <c r="K6055" t="s">
        <v>32</v>
      </c>
      <c r="L6055">
        <v>0</v>
      </c>
      <c r="M6055" t="s">
        <v>32</v>
      </c>
      <c r="N6055">
        <v>2012</v>
      </c>
      <c r="O6055">
        <v>1482</v>
      </c>
      <c r="P6055">
        <v>1182531</v>
      </c>
      <c r="Q6055">
        <v>408</v>
      </c>
      <c r="R6055">
        <v>1144932</v>
      </c>
      <c r="S6055">
        <v>11652</v>
      </c>
      <c r="T6055">
        <v>447454</v>
      </c>
      <c r="U6055">
        <v>1073</v>
      </c>
      <c r="W6055">
        <v>6.4</v>
      </c>
      <c r="X6055">
        <v>13.1</v>
      </c>
      <c r="Y6055">
        <v>21.2</v>
      </c>
      <c r="Z6055">
        <v>14.6</v>
      </c>
      <c r="AA6055">
        <v>14.5</v>
      </c>
      <c r="AB6055">
        <v>13.7</v>
      </c>
      <c r="AC6055">
        <v>10</v>
      </c>
    </row>
    <row r="6056" spans="1:30" x14ac:dyDescent="0.45">
      <c r="A6056" t="s">
        <v>384</v>
      </c>
      <c r="B6056">
        <v>43580</v>
      </c>
      <c r="C6056" s="1" t="s">
        <v>793</v>
      </c>
      <c r="E6056">
        <v>71</v>
      </c>
      <c r="F6056" t="s">
        <v>54</v>
      </c>
      <c r="H6056">
        <v>1</v>
      </c>
      <c r="I6056" t="s">
        <v>32</v>
      </c>
      <c r="J6056">
        <v>1</v>
      </c>
      <c r="K6056" t="s">
        <v>32</v>
      </c>
      <c r="L6056">
        <v>0</v>
      </c>
      <c r="M6056" t="s">
        <v>32</v>
      </c>
      <c r="N6056">
        <v>2012</v>
      </c>
      <c r="O6056">
        <v>546</v>
      </c>
      <c r="P6056">
        <v>136807</v>
      </c>
      <c r="Q6056">
        <v>69</v>
      </c>
      <c r="R6056">
        <v>130244</v>
      </c>
      <c r="S6056">
        <v>1139</v>
      </c>
      <c r="T6056">
        <v>21763</v>
      </c>
      <c r="U6056">
        <v>476</v>
      </c>
      <c r="V6056">
        <v>6563</v>
      </c>
      <c r="W6056">
        <v>27</v>
      </c>
      <c r="X6056">
        <v>30.6</v>
      </c>
      <c r="Y6056">
        <v>15.2</v>
      </c>
      <c r="Z6056">
        <v>33.9</v>
      </c>
      <c r="AA6056">
        <v>12.1</v>
      </c>
      <c r="AB6056">
        <v>9.8000000000000007</v>
      </c>
      <c r="AC6056">
        <v>29.7</v>
      </c>
      <c r="AD6056">
        <v>47.9</v>
      </c>
    </row>
    <row r="6057" spans="1:30" x14ac:dyDescent="0.45">
      <c r="A6057" t="s">
        <v>384</v>
      </c>
      <c r="B6057">
        <v>43580</v>
      </c>
      <c r="C6057" s="1" t="s">
        <v>793</v>
      </c>
      <c r="E6057">
        <v>72</v>
      </c>
      <c r="F6057" t="s">
        <v>55</v>
      </c>
      <c r="H6057">
        <v>1</v>
      </c>
      <c r="I6057" t="s">
        <v>32</v>
      </c>
      <c r="J6057">
        <v>1</v>
      </c>
      <c r="K6057" t="s">
        <v>32</v>
      </c>
      <c r="L6057">
        <v>0</v>
      </c>
      <c r="M6057" t="s">
        <v>32</v>
      </c>
      <c r="N6057">
        <v>2012</v>
      </c>
      <c r="O6057">
        <v>514</v>
      </c>
      <c r="P6057">
        <v>336695</v>
      </c>
      <c r="Q6057">
        <v>356</v>
      </c>
      <c r="R6057">
        <v>333303</v>
      </c>
      <c r="S6057">
        <v>8202</v>
      </c>
      <c r="T6057">
        <v>107707</v>
      </c>
      <c r="U6057">
        <v>157</v>
      </c>
      <c r="V6057">
        <v>3392</v>
      </c>
      <c r="W6057">
        <v>22.4</v>
      </c>
      <c r="X6057">
        <v>21.4</v>
      </c>
      <c r="Y6057">
        <v>17.3</v>
      </c>
      <c r="Z6057">
        <v>22.3</v>
      </c>
      <c r="AA6057">
        <v>24.9</v>
      </c>
      <c r="AB6057">
        <v>30.1</v>
      </c>
      <c r="AC6057">
        <v>40.299999999999997</v>
      </c>
      <c r="AD6057">
        <v>20.8</v>
      </c>
    </row>
    <row r="6058" spans="1:30" x14ac:dyDescent="0.45">
      <c r="A6058" t="s">
        <v>384</v>
      </c>
      <c r="B6058">
        <v>43580</v>
      </c>
      <c r="C6058" s="1" t="s">
        <v>793</v>
      </c>
      <c r="E6058">
        <v>81</v>
      </c>
      <c r="F6058" t="s">
        <v>56</v>
      </c>
      <c r="G6058" t="s">
        <v>57</v>
      </c>
      <c r="H6058">
        <v>1</v>
      </c>
      <c r="I6058" t="s">
        <v>32</v>
      </c>
      <c r="J6058">
        <v>1</v>
      </c>
      <c r="K6058" t="s">
        <v>32</v>
      </c>
      <c r="L6058">
        <v>0</v>
      </c>
      <c r="M6058" t="s">
        <v>32</v>
      </c>
      <c r="N6058">
        <v>2012</v>
      </c>
      <c r="O6058">
        <v>1641</v>
      </c>
      <c r="P6058">
        <v>158199</v>
      </c>
      <c r="Q6058">
        <v>177</v>
      </c>
      <c r="R6058">
        <v>115604</v>
      </c>
      <c r="S6058">
        <v>1062</v>
      </c>
      <c r="T6058">
        <v>35778</v>
      </c>
      <c r="U6058">
        <v>1463</v>
      </c>
      <c r="V6058">
        <v>42594</v>
      </c>
      <c r="W6058">
        <v>10.6</v>
      </c>
      <c r="X6058">
        <v>5.8</v>
      </c>
      <c r="Y6058">
        <v>30.3</v>
      </c>
      <c r="Z6058">
        <v>6</v>
      </c>
      <c r="AA6058">
        <v>10.8</v>
      </c>
      <c r="AB6058">
        <v>6.7</v>
      </c>
      <c r="AC6058">
        <v>10.1</v>
      </c>
      <c r="AD6058">
        <v>16.8</v>
      </c>
    </row>
    <row r="6059" spans="1:30" x14ac:dyDescent="0.45">
      <c r="A6059" t="s">
        <v>385</v>
      </c>
      <c r="B6059">
        <v>43620</v>
      </c>
      <c r="C6059" t="s">
        <v>794</v>
      </c>
      <c r="E6059">
        <v>0</v>
      </c>
      <c r="F6059" t="s">
        <v>31</v>
      </c>
      <c r="H6059">
        <v>1</v>
      </c>
      <c r="I6059" t="s">
        <v>32</v>
      </c>
      <c r="J6059">
        <v>1</v>
      </c>
      <c r="K6059" t="s">
        <v>32</v>
      </c>
      <c r="L6059">
        <v>0</v>
      </c>
      <c r="M6059" t="s">
        <v>32</v>
      </c>
      <c r="N6059">
        <v>2012</v>
      </c>
      <c r="O6059">
        <v>22393</v>
      </c>
      <c r="P6059">
        <v>32687243</v>
      </c>
      <c r="Q6059">
        <v>5830</v>
      </c>
      <c r="R6059">
        <v>31858977</v>
      </c>
      <c r="S6059">
        <v>122757</v>
      </c>
      <c r="T6059">
        <v>4727309</v>
      </c>
      <c r="U6059">
        <v>16563</v>
      </c>
      <c r="V6059">
        <v>828265</v>
      </c>
      <c r="W6059">
        <v>4.8</v>
      </c>
      <c r="X6059">
        <v>1.7</v>
      </c>
      <c r="Y6059">
        <v>4.3</v>
      </c>
      <c r="Z6059">
        <v>1.8</v>
      </c>
      <c r="AA6059">
        <v>2.1</v>
      </c>
      <c r="AB6059">
        <v>1.6</v>
      </c>
      <c r="AC6059">
        <v>5.4</v>
      </c>
      <c r="AD6059">
        <v>7.7</v>
      </c>
    </row>
    <row r="6060" spans="1:30" x14ac:dyDescent="0.45">
      <c r="A6060" t="s">
        <v>385</v>
      </c>
      <c r="B6060">
        <v>43620</v>
      </c>
      <c r="C6060" t="s">
        <v>794</v>
      </c>
      <c r="E6060">
        <v>11</v>
      </c>
      <c r="F6060" t="s">
        <v>33</v>
      </c>
      <c r="G6060" t="s">
        <v>34</v>
      </c>
      <c r="H6060">
        <v>1</v>
      </c>
      <c r="I6060" t="s">
        <v>32</v>
      </c>
      <c r="J6060">
        <v>1</v>
      </c>
      <c r="K6060" t="s">
        <v>32</v>
      </c>
      <c r="L6060">
        <v>0</v>
      </c>
      <c r="M6060" t="s">
        <v>32</v>
      </c>
      <c r="N6060">
        <v>2012</v>
      </c>
      <c r="O6060">
        <v>236</v>
      </c>
      <c r="Q6060">
        <v>15</v>
      </c>
      <c r="U6060">
        <v>221</v>
      </c>
      <c r="W6060">
        <v>20.8</v>
      </c>
      <c r="Y6060">
        <v>77.599999999999994</v>
      </c>
      <c r="AC6060">
        <v>20.8</v>
      </c>
    </row>
    <row r="6061" spans="1:30" x14ac:dyDescent="0.45">
      <c r="A6061" t="s">
        <v>385</v>
      </c>
      <c r="B6061">
        <v>43620</v>
      </c>
      <c r="C6061" t="s">
        <v>794</v>
      </c>
      <c r="E6061">
        <v>21</v>
      </c>
      <c r="F6061" t="s">
        <v>35</v>
      </c>
      <c r="H6061">
        <v>1</v>
      </c>
      <c r="I6061" t="s">
        <v>32</v>
      </c>
      <c r="J6061">
        <v>1</v>
      </c>
      <c r="K6061" t="s">
        <v>32</v>
      </c>
      <c r="L6061">
        <v>0</v>
      </c>
      <c r="M6061" t="s">
        <v>32</v>
      </c>
      <c r="N6061">
        <v>2012</v>
      </c>
      <c r="O6061">
        <v>58</v>
      </c>
      <c r="P6061">
        <v>17458</v>
      </c>
      <c r="Q6061">
        <v>8</v>
      </c>
      <c r="R6061">
        <v>17256</v>
      </c>
      <c r="S6061">
        <v>76</v>
      </c>
      <c r="T6061">
        <v>3155</v>
      </c>
      <c r="U6061">
        <v>50</v>
      </c>
      <c r="W6061">
        <v>95.7</v>
      </c>
      <c r="X6061">
        <v>28.3</v>
      </c>
      <c r="Y6061">
        <v>57.2</v>
      </c>
      <c r="Z6061">
        <v>30.1</v>
      </c>
      <c r="AA6061">
        <v>50.3</v>
      </c>
      <c r="AB6061">
        <v>48.9</v>
      </c>
      <c r="AC6061">
        <v>110.7</v>
      </c>
    </row>
    <row r="6062" spans="1:30" x14ac:dyDescent="0.45">
      <c r="A6062" t="s">
        <v>385</v>
      </c>
      <c r="B6062">
        <v>43620</v>
      </c>
      <c r="C6062" t="s">
        <v>794</v>
      </c>
      <c r="E6062">
        <v>23</v>
      </c>
      <c r="F6062" t="s">
        <v>37</v>
      </c>
      <c r="H6062">
        <v>1</v>
      </c>
      <c r="I6062" t="s">
        <v>32</v>
      </c>
      <c r="J6062">
        <v>1</v>
      </c>
      <c r="K6062" t="s">
        <v>32</v>
      </c>
      <c r="L6062">
        <v>0</v>
      </c>
      <c r="M6062" t="s">
        <v>32</v>
      </c>
      <c r="N6062">
        <v>2012</v>
      </c>
      <c r="O6062">
        <v>2869</v>
      </c>
      <c r="P6062">
        <v>1773184</v>
      </c>
      <c r="Q6062">
        <v>1031</v>
      </c>
      <c r="R6062">
        <v>1637911</v>
      </c>
      <c r="S6062">
        <v>7236</v>
      </c>
      <c r="T6062">
        <v>334851</v>
      </c>
      <c r="U6062">
        <v>1838</v>
      </c>
      <c r="V6062">
        <v>135273</v>
      </c>
      <c r="W6062">
        <v>8</v>
      </c>
      <c r="X6062">
        <v>12</v>
      </c>
      <c r="Y6062">
        <v>15.3</v>
      </c>
      <c r="Z6062">
        <v>12.2</v>
      </c>
      <c r="AA6062">
        <v>18.5</v>
      </c>
      <c r="AB6062">
        <v>15.3</v>
      </c>
      <c r="AC6062">
        <v>7.2</v>
      </c>
      <c r="AD6062">
        <v>21.1</v>
      </c>
    </row>
    <row r="6063" spans="1:30" x14ac:dyDescent="0.45">
      <c r="A6063" t="s">
        <v>385</v>
      </c>
      <c r="B6063">
        <v>43620</v>
      </c>
      <c r="C6063" t="s">
        <v>794</v>
      </c>
      <c r="E6063" t="s">
        <v>38</v>
      </c>
      <c r="F6063" t="s">
        <v>39</v>
      </c>
      <c r="H6063">
        <v>1</v>
      </c>
      <c r="I6063" t="s">
        <v>32</v>
      </c>
      <c r="J6063">
        <v>1</v>
      </c>
      <c r="K6063" t="s">
        <v>32</v>
      </c>
      <c r="L6063">
        <v>0</v>
      </c>
      <c r="M6063" t="s">
        <v>32</v>
      </c>
      <c r="N6063">
        <v>2012</v>
      </c>
      <c r="O6063">
        <v>492</v>
      </c>
      <c r="P6063">
        <v>4669372</v>
      </c>
      <c r="Q6063">
        <v>220</v>
      </c>
      <c r="R6063">
        <v>4655015</v>
      </c>
      <c r="S6063">
        <v>12887</v>
      </c>
      <c r="T6063">
        <v>562020</v>
      </c>
      <c r="U6063">
        <v>273</v>
      </c>
      <c r="V6063">
        <v>14357</v>
      </c>
      <c r="W6063">
        <v>9.1999999999999993</v>
      </c>
      <c r="X6063">
        <v>2.1</v>
      </c>
      <c r="Y6063">
        <v>15</v>
      </c>
      <c r="Z6063">
        <v>2.1</v>
      </c>
      <c r="AA6063">
        <v>2.7</v>
      </c>
      <c r="AB6063">
        <v>2</v>
      </c>
      <c r="AC6063">
        <v>10.8</v>
      </c>
      <c r="AD6063">
        <v>9.6</v>
      </c>
    </row>
    <row r="6064" spans="1:30" x14ac:dyDescent="0.45">
      <c r="A6064" t="s">
        <v>385</v>
      </c>
      <c r="B6064">
        <v>43620</v>
      </c>
      <c r="C6064" t="s">
        <v>794</v>
      </c>
      <c r="E6064">
        <v>42</v>
      </c>
      <c r="F6064" t="s">
        <v>40</v>
      </c>
      <c r="H6064">
        <v>1</v>
      </c>
      <c r="I6064" t="s">
        <v>32</v>
      </c>
      <c r="J6064">
        <v>1</v>
      </c>
      <c r="K6064" t="s">
        <v>32</v>
      </c>
      <c r="L6064">
        <v>0</v>
      </c>
      <c r="M6064" t="s">
        <v>32</v>
      </c>
      <c r="N6064">
        <v>2012</v>
      </c>
      <c r="O6064">
        <v>706</v>
      </c>
      <c r="P6064">
        <v>6855329</v>
      </c>
      <c r="Q6064">
        <v>498</v>
      </c>
      <c r="R6064">
        <v>6825044</v>
      </c>
      <c r="S6064">
        <v>7356</v>
      </c>
      <c r="T6064">
        <v>366510</v>
      </c>
      <c r="U6064">
        <v>208</v>
      </c>
      <c r="W6064">
        <v>11</v>
      </c>
      <c r="X6064">
        <v>5.4</v>
      </c>
      <c r="Y6064">
        <v>7.4</v>
      </c>
      <c r="Z6064">
        <v>5.6</v>
      </c>
      <c r="AA6064">
        <v>7.3</v>
      </c>
      <c r="AB6064">
        <v>6.2</v>
      </c>
      <c r="AC6064">
        <v>33.1</v>
      </c>
    </row>
    <row r="6065" spans="1:30" x14ac:dyDescent="0.45">
      <c r="A6065" t="s">
        <v>385</v>
      </c>
      <c r="B6065">
        <v>43620</v>
      </c>
      <c r="C6065" t="s">
        <v>794</v>
      </c>
      <c r="E6065" t="s">
        <v>41</v>
      </c>
      <c r="F6065" t="s">
        <v>42</v>
      </c>
      <c r="H6065">
        <v>1</v>
      </c>
      <c r="I6065" t="s">
        <v>32</v>
      </c>
      <c r="J6065">
        <v>1</v>
      </c>
      <c r="K6065" t="s">
        <v>32</v>
      </c>
      <c r="L6065">
        <v>0</v>
      </c>
      <c r="M6065" t="s">
        <v>32</v>
      </c>
      <c r="N6065">
        <v>2012</v>
      </c>
      <c r="O6065">
        <v>2856</v>
      </c>
      <c r="P6065">
        <v>4749400</v>
      </c>
      <c r="Q6065">
        <v>798</v>
      </c>
      <c r="R6065">
        <v>4676391</v>
      </c>
      <c r="S6065">
        <v>16399</v>
      </c>
      <c r="T6065">
        <v>412546</v>
      </c>
      <c r="U6065">
        <v>2058</v>
      </c>
      <c r="V6065">
        <v>73008</v>
      </c>
      <c r="W6065">
        <v>6.8</v>
      </c>
      <c r="X6065">
        <v>4.4000000000000004</v>
      </c>
      <c r="Y6065">
        <v>10</v>
      </c>
      <c r="Z6065">
        <v>4.7</v>
      </c>
      <c r="AA6065">
        <v>3</v>
      </c>
      <c r="AB6065">
        <v>4.5</v>
      </c>
      <c r="AC6065">
        <v>9.3000000000000007</v>
      </c>
      <c r="AD6065">
        <v>16</v>
      </c>
    </row>
    <row r="6066" spans="1:30" x14ac:dyDescent="0.45">
      <c r="A6066" t="s">
        <v>385</v>
      </c>
      <c r="B6066">
        <v>43620</v>
      </c>
      <c r="C6066" t="s">
        <v>794</v>
      </c>
      <c r="E6066" t="s">
        <v>43</v>
      </c>
      <c r="F6066" t="s">
        <v>44</v>
      </c>
      <c r="G6066" t="s">
        <v>45</v>
      </c>
      <c r="H6066">
        <v>1</v>
      </c>
      <c r="I6066" t="s">
        <v>32</v>
      </c>
      <c r="J6066">
        <v>1</v>
      </c>
      <c r="K6066" t="s">
        <v>32</v>
      </c>
      <c r="L6066">
        <v>0</v>
      </c>
      <c r="M6066" t="s">
        <v>32</v>
      </c>
      <c r="N6066">
        <v>2012</v>
      </c>
      <c r="O6066">
        <v>1040</v>
      </c>
      <c r="P6066">
        <v>840752</v>
      </c>
      <c r="Q6066">
        <v>367</v>
      </c>
      <c r="R6066">
        <v>780241</v>
      </c>
      <c r="S6066">
        <v>4382</v>
      </c>
      <c r="T6066">
        <v>183207</v>
      </c>
      <c r="U6066">
        <v>673</v>
      </c>
      <c r="V6066">
        <v>60511</v>
      </c>
      <c r="W6066">
        <v>22.1</v>
      </c>
      <c r="X6066">
        <v>7.3</v>
      </c>
      <c r="Y6066">
        <v>14.9</v>
      </c>
      <c r="Z6066">
        <v>8.1</v>
      </c>
      <c r="AA6066">
        <v>6.2</v>
      </c>
      <c r="AB6066">
        <v>5.5</v>
      </c>
      <c r="AC6066">
        <v>28.6</v>
      </c>
      <c r="AD6066">
        <v>21.1</v>
      </c>
    </row>
    <row r="6067" spans="1:30" x14ac:dyDescent="0.45">
      <c r="A6067" t="s">
        <v>385</v>
      </c>
      <c r="B6067">
        <v>43620</v>
      </c>
      <c r="C6067" t="s">
        <v>794</v>
      </c>
      <c r="E6067">
        <v>51</v>
      </c>
      <c r="F6067" t="s">
        <v>46</v>
      </c>
      <c r="H6067">
        <v>1</v>
      </c>
      <c r="I6067" t="s">
        <v>32</v>
      </c>
      <c r="J6067">
        <v>1</v>
      </c>
      <c r="K6067" t="s">
        <v>32</v>
      </c>
      <c r="L6067">
        <v>0</v>
      </c>
      <c r="M6067" t="s">
        <v>32</v>
      </c>
      <c r="N6067">
        <v>2012</v>
      </c>
      <c r="O6067">
        <v>300</v>
      </c>
      <c r="P6067">
        <v>902425</v>
      </c>
      <c r="Q6067">
        <v>105</v>
      </c>
      <c r="R6067">
        <v>895378</v>
      </c>
      <c r="S6067">
        <v>3068</v>
      </c>
      <c r="T6067">
        <v>153728</v>
      </c>
      <c r="U6067">
        <v>195</v>
      </c>
      <c r="V6067">
        <v>7047</v>
      </c>
      <c r="W6067">
        <v>10.199999999999999</v>
      </c>
      <c r="X6067">
        <v>7.2</v>
      </c>
      <c r="Y6067">
        <v>16.899999999999999</v>
      </c>
      <c r="Z6067">
        <v>7.5</v>
      </c>
      <c r="AA6067">
        <v>8.1</v>
      </c>
      <c r="AB6067">
        <v>7.7</v>
      </c>
      <c r="AC6067">
        <v>17.100000000000001</v>
      </c>
      <c r="AD6067">
        <v>12.7</v>
      </c>
    </row>
    <row r="6068" spans="1:30" x14ac:dyDescent="0.45">
      <c r="A6068" t="s">
        <v>385</v>
      </c>
      <c r="B6068">
        <v>43620</v>
      </c>
      <c r="C6068" t="s">
        <v>794</v>
      </c>
      <c r="E6068">
        <v>52</v>
      </c>
      <c r="F6068" t="s">
        <v>47</v>
      </c>
      <c r="G6068" t="s">
        <v>48</v>
      </c>
      <c r="H6068">
        <v>1</v>
      </c>
      <c r="I6068" t="s">
        <v>32</v>
      </c>
      <c r="J6068">
        <v>1</v>
      </c>
      <c r="K6068" t="s">
        <v>32</v>
      </c>
      <c r="L6068">
        <v>0</v>
      </c>
      <c r="M6068" t="s">
        <v>32</v>
      </c>
      <c r="N6068">
        <v>2012</v>
      </c>
      <c r="O6068">
        <v>1377</v>
      </c>
      <c r="P6068">
        <v>7267891</v>
      </c>
      <c r="Q6068">
        <v>359</v>
      </c>
      <c r="R6068">
        <v>7173739</v>
      </c>
      <c r="S6068">
        <v>15356</v>
      </c>
      <c r="T6068">
        <v>728690</v>
      </c>
      <c r="U6068">
        <v>1018</v>
      </c>
      <c r="V6068">
        <v>94151</v>
      </c>
      <c r="W6068">
        <v>12.7</v>
      </c>
      <c r="X6068">
        <v>1.8</v>
      </c>
      <c r="Y6068">
        <v>17.7</v>
      </c>
      <c r="Z6068">
        <v>1.9</v>
      </c>
      <c r="AA6068">
        <v>5.8</v>
      </c>
      <c r="AB6068">
        <v>6</v>
      </c>
      <c r="AC6068">
        <v>15.1</v>
      </c>
      <c r="AD6068">
        <v>42</v>
      </c>
    </row>
    <row r="6069" spans="1:30" x14ac:dyDescent="0.45">
      <c r="A6069" t="s">
        <v>385</v>
      </c>
      <c r="B6069">
        <v>43620</v>
      </c>
      <c r="C6069" t="s">
        <v>794</v>
      </c>
      <c r="E6069">
        <v>53</v>
      </c>
      <c r="F6069" t="s">
        <v>49</v>
      </c>
      <c r="H6069">
        <v>1</v>
      </c>
      <c r="I6069" t="s">
        <v>32</v>
      </c>
      <c r="J6069">
        <v>1</v>
      </c>
      <c r="K6069" t="s">
        <v>32</v>
      </c>
      <c r="L6069">
        <v>0</v>
      </c>
      <c r="M6069" t="s">
        <v>32</v>
      </c>
      <c r="N6069">
        <v>2012</v>
      </c>
      <c r="O6069">
        <v>2246</v>
      </c>
      <c r="P6069">
        <v>493930</v>
      </c>
      <c r="Q6069">
        <v>229</v>
      </c>
      <c r="R6069">
        <v>329084</v>
      </c>
      <c r="S6069">
        <v>1473</v>
      </c>
      <c r="T6069">
        <v>58424</v>
      </c>
      <c r="U6069">
        <v>2017</v>
      </c>
      <c r="V6069">
        <v>164846</v>
      </c>
      <c r="W6069">
        <v>15.9</v>
      </c>
      <c r="X6069">
        <v>9.1</v>
      </c>
      <c r="Y6069">
        <v>15.5</v>
      </c>
      <c r="Z6069">
        <v>4.8</v>
      </c>
      <c r="AA6069">
        <v>6.2</v>
      </c>
      <c r="AB6069">
        <v>7</v>
      </c>
      <c r="AC6069">
        <v>15.8</v>
      </c>
      <c r="AD6069">
        <v>23.4</v>
      </c>
    </row>
    <row r="6070" spans="1:30" x14ac:dyDescent="0.45">
      <c r="A6070" t="s">
        <v>385</v>
      </c>
      <c r="B6070">
        <v>43620</v>
      </c>
      <c r="C6070" t="s">
        <v>794</v>
      </c>
      <c r="E6070">
        <v>54</v>
      </c>
      <c r="F6070" t="s">
        <v>50</v>
      </c>
      <c r="H6070">
        <v>1</v>
      </c>
      <c r="I6070" t="s">
        <v>32</v>
      </c>
      <c r="J6070">
        <v>1</v>
      </c>
      <c r="K6070" t="s">
        <v>32</v>
      </c>
      <c r="L6070">
        <v>0</v>
      </c>
      <c r="M6070" t="s">
        <v>32</v>
      </c>
      <c r="N6070">
        <v>2012</v>
      </c>
      <c r="O6070">
        <v>2312</v>
      </c>
      <c r="P6070">
        <v>642493</v>
      </c>
      <c r="Q6070">
        <v>514</v>
      </c>
      <c r="R6070">
        <v>582472</v>
      </c>
      <c r="S6070">
        <v>4474</v>
      </c>
      <c r="T6070">
        <v>213802</v>
      </c>
      <c r="U6070">
        <v>1799</v>
      </c>
      <c r="V6070">
        <v>60022</v>
      </c>
      <c r="W6070">
        <v>7.8</v>
      </c>
      <c r="X6070">
        <v>2.9</v>
      </c>
      <c r="Y6070">
        <v>10.5</v>
      </c>
      <c r="Z6070">
        <v>3.9</v>
      </c>
      <c r="AA6070">
        <v>6</v>
      </c>
      <c r="AB6070">
        <v>3.1</v>
      </c>
      <c r="AC6070">
        <v>8.4</v>
      </c>
      <c r="AD6070">
        <v>11.7</v>
      </c>
    </row>
    <row r="6071" spans="1:30" x14ac:dyDescent="0.45">
      <c r="A6071" t="s">
        <v>385</v>
      </c>
      <c r="B6071">
        <v>43620</v>
      </c>
      <c r="C6071" t="s">
        <v>794</v>
      </c>
      <c r="E6071">
        <v>55</v>
      </c>
      <c r="F6071" t="s">
        <v>59</v>
      </c>
      <c r="H6071">
        <v>1</v>
      </c>
      <c r="I6071" t="s">
        <v>32</v>
      </c>
      <c r="J6071">
        <v>1</v>
      </c>
      <c r="K6071" t="s">
        <v>32</v>
      </c>
      <c r="L6071">
        <v>0</v>
      </c>
      <c r="M6071" t="s">
        <v>32</v>
      </c>
      <c r="N6071">
        <v>2012</v>
      </c>
      <c r="O6071">
        <v>61</v>
      </c>
      <c r="P6071">
        <v>445767</v>
      </c>
      <c r="Q6071">
        <v>61</v>
      </c>
      <c r="R6071">
        <v>445767</v>
      </c>
      <c r="S6071">
        <v>2793</v>
      </c>
      <c r="T6071">
        <v>221414</v>
      </c>
      <c r="U6071">
        <v>0</v>
      </c>
      <c r="V6071">
        <v>0</v>
      </c>
      <c r="W6071">
        <v>0</v>
      </c>
      <c r="X6071">
        <v>1.6</v>
      </c>
      <c r="Y6071">
        <v>0</v>
      </c>
      <c r="Z6071">
        <v>1.7</v>
      </c>
      <c r="AA6071">
        <v>1</v>
      </c>
      <c r="AB6071">
        <v>1.6</v>
      </c>
      <c r="AC6071">
        <v>0</v>
      </c>
      <c r="AD6071">
        <v>0</v>
      </c>
    </row>
    <row r="6072" spans="1:30" x14ac:dyDescent="0.45">
      <c r="A6072" t="s">
        <v>385</v>
      </c>
      <c r="B6072">
        <v>43620</v>
      </c>
      <c r="C6072" t="s">
        <v>794</v>
      </c>
      <c r="E6072">
        <v>56</v>
      </c>
      <c r="F6072" t="s">
        <v>51</v>
      </c>
      <c r="H6072">
        <v>1</v>
      </c>
      <c r="I6072" t="s">
        <v>32</v>
      </c>
      <c r="J6072">
        <v>1</v>
      </c>
      <c r="K6072" t="s">
        <v>32</v>
      </c>
      <c r="L6072">
        <v>0</v>
      </c>
      <c r="M6072" t="s">
        <v>32</v>
      </c>
      <c r="N6072">
        <v>2012</v>
      </c>
      <c r="O6072">
        <v>1370</v>
      </c>
      <c r="P6072">
        <v>391400</v>
      </c>
      <c r="Q6072">
        <v>366</v>
      </c>
      <c r="R6072">
        <v>367114</v>
      </c>
      <c r="S6072">
        <v>4764</v>
      </c>
      <c r="T6072">
        <v>139558</v>
      </c>
      <c r="U6072">
        <v>1004</v>
      </c>
      <c r="V6072">
        <v>24286</v>
      </c>
      <c r="W6072">
        <v>14.9</v>
      </c>
      <c r="X6072">
        <v>15.3</v>
      </c>
      <c r="Y6072">
        <v>28.9</v>
      </c>
      <c r="Z6072">
        <v>16.399999999999999</v>
      </c>
      <c r="AA6072">
        <v>19.3</v>
      </c>
      <c r="AB6072">
        <v>10.7</v>
      </c>
      <c r="AC6072">
        <v>11.8</v>
      </c>
      <c r="AD6072">
        <v>14.4</v>
      </c>
    </row>
    <row r="6073" spans="1:30" x14ac:dyDescent="0.45">
      <c r="A6073" t="s">
        <v>385</v>
      </c>
      <c r="B6073">
        <v>43620</v>
      </c>
      <c r="C6073" t="s">
        <v>794</v>
      </c>
      <c r="E6073">
        <v>61</v>
      </c>
      <c r="F6073" t="s">
        <v>52</v>
      </c>
      <c r="H6073">
        <v>1</v>
      </c>
      <c r="I6073" t="s">
        <v>32</v>
      </c>
      <c r="J6073">
        <v>1</v>
      </c>
      <c r="K6073" t="s">
        <v>32</v>
      </c>
      <c r="L6073">
        <v>0</v>
      </c>
      <c r="M6073" t="s">
        <v>32</v>
      </c>
      <c r="N6073">
        <v>2012</v>
      </c>
      <c r="O6073">
        <v>409</v>
      </c>
      <c r="P6073">
        <v>126751</v>
      </c>
      <c r="Q6073">
        <v>62</v>
      </c>
      <c r="R6073">
        <v>123692</v>
      </c>
      <c r="S6073">
        <v>3084</v>
      </c>
      <c r="T6073">
        <v>58277</v>
      </c>
      <c r="U6073">
        <v>347</v>
      </c>
      <c r="V6073">
        <v>3059</v>
      </c>
      <c r="W6073">
        <v>22.5</v>
      </c>
      <c r="X6073">
        <v>1.7</v>
      </c>
      <c r="Y6073">
        <v>20.100000000000001</v>
      </c>
      <c r="Z6073">
        <v>1.8</v>
      </c>
      <c r="AA6073">
        <v>1.1000000000000001</v>
      </c>
      <c r="AB6073">
        <v>0.6</v>
      </c>
      <c r="AC6073">
        <v>25.2</v>
      </c>
      <c r="AD6073">
        <v>24.2</v>
      </c>
    </row>
    <row r="6074" spans="1:30" x14ac:dyDescent="0.45">
      <c r="A6074" t="s">
        <v>385</v>
      </c>
      <c r="B6074">
        <v>43620</v>
      </c>
      <c r="C6074" t="s">
        <v>794</v>
      </c>
      <c r="E6074">
        <v>62</v>
      </c>
      <c r="F6074" t="s">
        <v>53</v>
      </c>
      <c r="H6074">
        <v>1</v>
      </c>
      <c r="I6074" t="s">
        <v>32</v>
      </c>
      <c r="J6074">
        <v>1</v>
      </c>
      <c r="K6074" t="s">
        <v>32</v>
      </c>
      <c r="L6074">
        <v>0</v>
      </c>
      <c r="M6074" t="s">
        <v>32</v>
      </c>
      <c r="N6074">
        <v>2012</v>
      </c>
      <c r="O6074">
        <v>1829</v>
      </c>
      <c r="P6074">
        <v>2449178</v>
      </c>
      <c r="Q6074">
        <v>493</v>
      </c>
      <c r="R6074">
        <v>2408965</v>
      </c>
      <c r="S6074">
        <v>23903</v>
      </c>
      <c r="T6074">
        <v>1032036</v>
      </c>
      <c r="U6074">
        <v>1336</v>
      </c>
      <c r="V6074">
        <v>40213</v>
      </c>
      <c r="W6074">
        <v>11.1</v>
      </c>
      <c r="X6074">
        <v>3</v>
      </c>
      <c r="Y6074">
        <v>9.1999999999999993</v>
      </c>
      <c r="Z6074">
        <v>3</v>
      </c>
      <c r="AA6074">
        <v>4.8</v>
      </c>
      <c r="AB6074">
        <v>3.2</v>
      </c>
      <c r="AC6074">
        <v>13.4</v>
      </c>
      <c r="AD6074">
        <v>29.4</v>
      </c>
    </row>
    <row r="6075" spans="1:30" x14ac:dyDescent="0.45">
      <c r="A6075" t="s">
        <v>385</v>
      </c>
      <c r="B6075">
        <v>43620</v>
      </c>
      <c r="C6075" t="s">
        <v>794</v>
      </c>
      <c r="E6075">
        <v>71</v>
      </c>
      <c r="F6075" t="s">
        <v>54</v>
      </c>
      <c r="H6075">
        <v>1</v>
      </c>
      <c r="I6075" t="s">
        <v>32</v>
      </c>
      <c r="J6075">
        <v>1</v>
      </c>
      <c r="K6075" t="s">
        <v>32</v>
      </c>
      <c r="L6075">
        <v>0</v>
      </c>
      <c r="M6075" t="s">
        <v>32</v>
      </c>
      <c r="N6075">
        <v>2012</v>
      </c>
      <c r="O6075">
        <v>1020</v>
      </c>
      <c r="P6075">
        <v>126640</v>
      </c>
      <c r="Q6075">
        <v>126</v>
      </c>
      <c r="R6075">
        <v>109054</v>
      </c>
      <c r="S6075">
        <v>2381</v>
      </c>
      <c r="T6075">
        <v>35206</v>
      </c>
      <c r="U6075">
        <v>894</v>
      </c>
      <c r="V6075">
        <v>17586</v>
      </c>
      <c r="W6075">
        <v>13.1</v>
      </c>
      <c r="X6075">
        <v>12.4</v>
      </c>
      <c r="Y6075">
        <v>21.8</v>
      </c>
      <c r="Z6075">
        <v>14.9</v>
      </c>
      <c r="AA6075">
        <v>20.100000000000001</v>
      </c>
      <c r="AB6075">
        <v>18.899999999999999</v>
      </c>
      <c r="AC6075">
        <v>13.5</v>
      </c>
      <c r="AD6075">
        <v>15</v>
      </c>
    </row>
    <row r="6076" spans="1:30" x14ac:dyDescent="0.45">
      <c r="A6076" t="s">
        <v>385</v>
      </c>
      <c r="B6076">
        <v>43620</v>
      </c>
      <c r="C6076" t="s">
        <v>794</v>
      </c>
      <c r="E6076">
        <v>72</v>
      </c>
      <c r="F6076" t="s">
        <v>55</v>
      </c>
      <c r="H6076">
        <v>1</v>
      </c>
      <c r="I6076" t="s">
        <v>32</v>
      </c>
      <c r="J6076">
        <v>1</v>
      </c>
      <c r="K6076" t="s">
        <v>32</v>
      </c>
      <c r="L6076">
        <v>0</v>
      </c>
      <c r="M6076" t="s">
        <v>32</v>
      </c>
      <c r="N6076">
        <v>2012</v>
      </c>
      <c r="O6076">
        <v>692</v>
      </c>
      <c r="P6076">
        <v>510274</v>
      </c>
      <c r="Q6076">
        <v>419</v>
      </c>
      <c r="R6076">
        <v>497499</v>
      </c>
      <c r="S6076">
        <v>10928</v>
      </c>
      <c r="T6076">
        <v>155201</v>
      </c>
      <c r="U6076">
        <v>273</v>
      </c>
      <c r="V6076">
        <v>12775</v>
      </c>
      <c r="W6076">
        <v>18.7</v>
      </c>
      <c r="X6076">
        <v>8.3000000000000007</v>
      </c>
      <c r="Y6076">
        <v>15.6</v>
      </c>
      <c r="Z6076">
        <v>8.8000000000000007</v>
      </c>
      <c r="AA6076">
        <v>10.6</v>
      </c>
      <c r="AB6076">
        <v>12.4</v>
      </c>
      <c r="AC6076">
        <v>40.700000000000003</v>
      </c>
      <c r="AD6076">
        <v>8.4</v>
      </c>
    </row>
    <row r="6077" spans="1:30" x14ac:dyDescent="0.45">
      <c r="A6077" t="s">
        <v>385</v>
      </c>
      <c r="B6077">
        <v>43620</v>
      </c>
      <c r="C6077" t="s">
        <v>794</v>
      </c>
      <c r="E6077">
        <v>81</v>
      </c>
      <c r="F6077" t="s">
        <v>56</v>
      </c>
      <c r="G6077" t="s">
        <v>57</v>
      </c>
      <c r="H6077">
        <v>1</v>
      </c>
      <c r="I6077" t="s">
        <v>32</v>
      </c>
      <c r="J6077">
        <v>1</v>
      </c>
      <c r="K6077" t="s">
        <v>32</v>
      </c>
      <c r="L6077">
        <v>0</v>
      </c>
      <c r="M6077" t="s">
        <v>32</v>
      </c>
      <c r="N6077">
        <v>2012</v>
      </c>
      <c r="O6077">
        <v>2636</v>
      </c>
      <c r="P6077">
        <v>232856</v>
      </c>
      <c r="Q6077">
        <v>284</v>
      </c>
      <c r="R6077">
        <v>149495</v>
      </c>
      <c r="S6077">
        <v>1886</v>
      </c>
      <c r="T6077">
        <v>46996</v>
      </c>
      <c r="U6077">
        <v>2352</v>
      </c>
      <c r="V6077">
        <v>83361</v>
      </c>
      <c r="W6077">
        <v>11.6</v>
      </c>
      <c r="X6077">
        <v>14.6</v>
      </c>
      <c r="Y6077">
        <v>27.8</v>
      </c>
      <c r="Z6077">
        <v>20.8</v>
      </c>
      <c r="AA6077">
        <v>16.8</v>
      </c>
      <c r="AB6077">
        <v>18</v>
      </c>
      <c r="AC6077">
        <v>11.6</v>
      </c>
      <c r="AD6077">
        <v>10.7</v>
      </c>
    </row>
    <row r="6078" spans="1:30" x14ac:dyDescent="0.45">
      <c r="A6078" t="s">
        <v>386</v>
      </c>
      <c r="B6078">
        <v>43780</v>
      </c>
      <c r="C6078" s="1" t="s">
        <v>795</v>
      </c>
      <c r="E6078">
        <v>0</v>
      </c>
      <c r="F6078" t="s">
        <v>31</v>
      </c>
      <c r="H6078">
        <v>1</v>
      </c>
      <c r="I6078" t="s">
        <v>32</v>
      </c>
      <c r="J6078">
        <v>1</v>
      </c>
      <c r="K6078" t="s">
        <v>32</v>
      </c>
      <c r="L6078">
        <v>0</v>
      </c>
      <c r="M6078" t="s">
        <v>32</v>
      </c>
      <c r="N6078">
        <v>2012</v>
      </c>
      <c r="O6078">
        <v>22643</v>
      </c>
      <c r="P6078">
        <v>24903287</v>
      </c>
      <c r="Q6078">
        <v>4914</v>
      </c>
      <c r="R6078">
        <v>24198553</v>
      </c>
      <c r="S6078">
        <v>118852</v>
      </c>
      <c r="T6078">
        <v>4513235</v>
      </c>
      <c r="U6078">
        <v>17730</v>
      </c>
      <c r="V6078">
        <v>704734</v>
      </c>
      <c r="W6078">
        <v>3.1</v>
      </c>
      <c r="X6078">
        <v>3.9</v>
      </c>
      <c r="Y6078">
        <v>5.5</v>
      </c>
      <c r="Z6078">
        <v>4.2</v>
      </c>
      <c r="AA6078">
        <v>5.4</v>
      </c>
      <c r="AB6078">
        <v>7.2</v>
      </c>
      <c r="AC6078">
        <v>3.9</v>
      </c>
      <c r="AD6078">
        <v>9.1</v>
      </c>
    </row>
    <row r="6079" spans="1:30" x14ac:dyDescent="0.45">
      <c r="A6079" t="s">
        <v>386</v>
      </c>
      <c r="B6079">
        <v>43780</v>
      </c>
      <c r="C6079" s="1" t="s">
        <v>795</v>
      </c>
      <c r="E6079">
        <v>11</v>
      </c>
      <c r="F6079" t="s">
        <v>33</v>
      </c>
      <c r="G6079" t="s">
        <v>34</v>
      </c>
      <c r="H6079">
        <v>1</v>
      </c>
      <c r="I6079" t="s">
        <v>32</v>
      </c>
      <c r="J6079">
        <v>1</v>
      </c>
      <c r="K6079" t="s">
        <v>32</v>
      </c>
      <c r="L6079">
        <v>0</v>
      </c>
      <c r="M6079" t="s">
        <v>32</v>
      </c>
      <c r="N6079">
        <v>2012</v>
      </c>
      <c r="O6079">
        <v>186</v>
      </c>
      <c r="Q6079">
        <v>26</v>
      </c>
      <c r="U6079">
        <v>160</v>
      </c>
      <c r="W6079">
        <v>25.3</v>
      </c>
      <c r="Y6079">
        <v>99.9</v>
      </c>
      <c r="AC6079">
        <v>25.2</v>
      </c>
    </row>
    <row r="6080" spans="1:30" x14ac:dyDescent="0.45">
      <c r="A6080" t="s">
        <v>386</v>
      </c>
      <c r="B6080">
        <v>43780</v>
      </c>
      <c r="C6080" s="1" t="s">
        <v>795</v>
      </c>
      <c r="E6080">
        <v>23</v>
      </c>
      <c r="F6080" t="s">
        <v>37</v>
      </c>
      <c r="H6080">
        <v>1</v>
      </c>
      <c r="I6080" t="s">
        <v>32</v>
      </c>
      <c r="J6080">
        <v>1</v>
      </c>
      <c r="K6080" t="s">
        <v>32</v>
      </c>
      <c r="L6080">
        <v>0</v>
      </c>
      <c r="M6080" t="s">
        <v>32</v>
      </c>
      <c r="N6080">
        <v>2012</v>
      </c>
      <c r="O6080">
        <v>2400</v>
      </c>
      <c r="P6080">
        <v>528077</v>
      </c>
      <c r="Q6080">
        <v>462</v>
      </c>
      <c r="R6080">
        <v>467187</v>
      </c>
      <c r="S6080">
        <v>2598</v>
      </c>
      <c r="T6080">
        <v>115386</v>
      </c>
      <c r="U6080">
        <v>1938</v>
      </c>
      <c r="V6080">
        <v>60890</v>
      </c>
      <c r="W6080">
        <v>18.3</v>
      </c>
      <c r="X6080">
        <v>10.8</v>
      </c>
      <c r="Y6080">
        <v>23.6</v>
      </c>
      <c r="Z6080">
        <v>11.2</v>
      </c>
      <c r="AA6080">
        <v>17.2</v>
      </c>
      <c r="AB6080">
        <v>11.3</v>
      </c>
      <c r="AC6080">
        <v>17.2</v>
      </c>
      <c r="AD6080">
        <v>29.3</v>
      </c>
    </row>
    <row r="6081" spans="1:30" x14ac:dyDescent="0.45">
      <c r="A6081" t="s">
        <v>386</v>
      </c>
      <c r="B6081">
        <v>43780</v>
      </c>
      <c r="C6081" s="1" t="s">
        <v>795</v>
      </c>
      <c r="E6081" t="s">
        <v>38</v>
      </c>
      <c r="F6081" t="s">
        <v>39</v>
      </c>
      <c r="H6081">
        <v>1</v>
      </c>
      <c r="I6081" t="s">
        <v>32</v>
      </c>
      <c r="J6081">
        <v>1</v>
      </c>
      <c r="K6081" t="s">
        <v>32</v>
      </c>
      <c r="L6081">
        <v>0</v>
      </c>
      <c r="M6081" t="s">
        <v>32</v>
      </c>
      <c r="N6081">
        <v>2012</v>
      </c>
      <c r="O6081">
        <v>739</v>
      </c>
      <c r="P6081">
        <v>7742698</v>
      </c>
      <c r="Q6081">
        <v>436</v>
      </c>
      <c r="R6081">
        <v>7716036</v>
      </c>
      <c r="S6081">
        <v>21289</v>
      </c>
      <c r="T6081">
        <v>1068156</v>
      </c>
      <c r="U6081">
        <v>304</v>
      </c>
      <c r="V6081">
        <v>26662</v>
      </c>
      <c r="W6081">
        <v>9.1999999999999993</v>
      </c>
      <c r="X6081">
        <v>8.6999999999999993</v>
      </c>
      <c r="Y6081">
        <v>10.1</v>
      </c>
      <c r="Z6081">
        <v>9</v>
      </c>
      <c r="AA6081">
        <v>19.7</v>
      </c>
      <c r="AB6081">
        <v>19</v>
      </c>
      <c r="AC6081">
        <v>22.6</v>
      </c>
      <c r="AD6081">
        <v>5.9</v>
      </c>
    </row>
    <row r="6082" spans="1:30" x14ac:dyDescent="0.45">
      <c r="A6082" t="s">
        <v>386</v>
      </c>
      <c r="B6082">
        <v>43780</v>
      </c>
      <c r="C6082" s="1" t="s">
        <v>795</v>
      </c>
      <c r="E6082">
        <v>42</v>
      </c>
      <c r="F6082" t="s">
        <v>40</v>
      </c>
      <c r="H6082">
        <v>1</v>
      </c>
      <c r="I6082" t="s">
        <v>32</v>
      </c>
      <c r="J6082">
        <v>1</v>
      </c>
      <c r="K6082" t="s">
        <v>32</v>
      </c>
      <c r="L6082">
        <v>0</v>
      </c>
      <c r="M6082" t="s">
        <v>32</v>
      </c>
      <c r="N6082">
        <v>2012</v>
      </c>
      <c r="O6082">
        <v>745</v>
      </c>
      <c r="P6082">
        <v>4087584</v>
      </c>
      <c r="Q6082">
        <v>359</v>
      </c>
      <c r="R6082">
        <v>4055890</v>
      </c>
      <c r="S6082">
        <v>6654</v>
      </c>
      <c r="T6082">
        <v>327664</v>
      </c>
      <c r="U6082">
        <v>385</v>
      </c>
      <c r="V6082">
        <v>31694</v>
      </c>
      <c r="W6082">
        <v>24.1</v>
      </c>
      <c r="X6082">
        <v>12.1</v>
      </c>
      <c r="Y6082">
        <v>18.7</v>
      </c>
      <c r="Z6082">
        <v>12.5</v>
      </c>
      <c r="AA6082">
        <v>29.3</v>
      </c>
      <c r="AB6082">
        <v>33.1</v>
      </c>
      <c r="AC6082">
        <v>43.9</v>
      </c>
      <c r="AD6082">
        <v>43.4</v>
      </c>
    </row>
    <row r="6083" spans="1:30" x14ac:dyDescent="0.45">
      <c r="A6083" t="s">
        <v>386</v>
      </c>
      <c r="B6083">
        <v>43780</v>
      </c>
      <c r="C6083" s="1" t="s">
        <v>795</v>
      </c>
      <c r="E6083" t="s">
        <v>41</v>
      </c>
      <c r="F6083" t="s">
        <v>42</v>
      </c>
      <c r="H6083">
        <v>1</v>
      </c>
      <c r="I6083" t="s">
        <v>32</v>
      </c>
      <c r="J6083">
        <v>1</v>
      </c>
      <c r="K6083" t="s">
        <v>32</v>
      </c>
      <c r="L6083">
        <v>0</v>
      </c>
      <c r="M6083" t="s">
        <v>32</v>
      </c>
      <c r="N6083">
        <v>2012</v>
      </c>
      <c r="O6083">
        <v>2281</v>
      </c>
      <c r="P6083">
        <v>3785499</v>
      </c>
      <c r="Q6083">
        <v>763</v>
      </c>
      <c r="R6083">
        <v>3735384</v>
      </c>
      <c r="S6083">
        <v>15741</v>
      </c>
      <c r="T6083">
        <v>361960</v>
      </c>
      <c r="U6083">
        <v>1518</v>
      </c>
      <c r="V6083">
        <v>50115</v>
      </c>
      <c r="W6083">
        <v>7.1</v>
      </c>
      <c r="X6083">
        <v>2.5</v>
      </c>
      <c r="Y6083">
        <v>10.4</v>
      </c>
      <c r="Z6083">
        <v>2.8</v>
      </c>
      <c r="AA6083">
        <v>8.1</v>
      </c>
      <c r="AB6083">
        <v>10.6</v>
      </c>
      <c r="AC6083">
        <v>9</v>
      </c>
      <c r="AD6083">
        <v>33.200000000000003</v>
      </c>
    </row>
    <row r="6084" spans="1:30" x14ac:dyDescent="0.45">
      <c r="A6084" t="s">
        <v>386</v>
      </c>
      <c r="B6084">
        <v>43780</v>
      </c>
      <c r="C6084" s="1" t="s">
        <v>795</v>
      </c>
      <c r="E6084" t="s">
        <v>43</v>
      </c>
      <c r="F6084" t="s">
        <v>44</v>
      </c>
      <c r="G6084" t="s">
        <v>45</v>
      </c>
      <c r="H6084">
        <v>1</v>
      </c>
      <c r="I6084" t="s">
        <v>32</v>
      </c>
      <c r="J6084">
        <v>1</v>
      </c>
      <c r="K6084" t="s">
        <v>32</v>
      </c>
      <c r="L6084">
        <v>0</v>
      </c>
      <c r="M6084" t="s">
        <v>32</v>
      </c>
      <c r="N6084">
        <v>2012</v>
      </c>
      <c r="O6084">
        <v>1019</v>
      </c>
      <c r="P6084">
        <v>542284</v>
      </c>
      <c r="Q6084">
        <v>171</v>
      </c>
      <c r="R6084">
        <v>488899</v>
      </c>
      <c r="S6084">
        <v>3412</v>
      </c>
      <c r="T6084">
        <v>131179</v>
      </c>
      <c r="U6084">
        <v>848</v>
      </c>
      <c r="V6084">
        <v>53385</v>
      </c>
      <c r="W6084">
        <v>15.6</v>
      </c>
      <c r="X6084">
        <v>6.5</v>
      </c>
      <c r="Y6084">
        <v>27.8</v>
      </c>
      <c r="Z6084">
        <v>6.2</v>
      </c>
      <c r="AA6084">
        <v>12.1</v>
      </c>
      <c r="AB6084">
        <v>6.4</v>
      </c>
      <c r="AC6084">
        <v>16.100000000000001</v>
      </c>
      <c r="AD6084">
        <v>25.1</v>
      </c>
    </row>
    <row r="6085" spans="1:30" x14ac:dyDescent="0.45">
      <c r="A6085" t="s">
        <v>386</v>
      </c>
      <c r="B6085">
        <v>43780</v>
      </c>
      <c r="C6085" s="1" t="s">
        <v>795</v>
      </c>
      <c r="E6085">
        <v>51</v>
      </c>
      <c r="F6085" t="s">
        <v>46</v>
      </c>
      <c r="H6085">
        <v>1</v>
      </c>
      <c r="I6085" t="s">
        <v>32</v>
      </c>
      <c r="J6085">
        <v>1</v>
      </c>
      <c r="K6085" t="s">
        <v>32</v>
      </c>
      <c r="L6085">
        <v>0</v>
      </c>
      <c r="M6085" t="s">
        <v>32</v>
      </c>
      <c r="N6085">
        <v>2012</v>
      </c>
      <c r="O6085">
        <v>242</v>
      </c>
      <c r="P6085">
        <v>673816</v>
      </c>
      <c r="Q6085">
        <v>60</v>
      </c>
      <c r="R6085">
        <v>668909</v>
      </c>
      <c r="S6085">
        <v>2932</v>
      </c>
      <c r="T6085">
        <v>167904</v>
      </c>
      <c r="U6085">
        <v>182</v>
      </c>
      <c r="V6085">
        <v>4907</v>
      </c>
      <c r="W6085">
        <v>20</v>
      </c>
      <c r="X6085">
        <v>2.2000000000000002</v>
      </c>
      <c r="Y6085">
        <v>20.3</v>
      </c>
      <c r="Z6085">
        <v>2.2999999999999998</v>
      </c>
      <c r="AA6085">
        <v>2.2999999999999998</v>
      </c>
      <c r="AB6085">
        <v>2.6</v>
      </c>
      <c r="AC6085">
        <v>23.5</v>
      </c>
      <c r="AD6085">
        <v>17.8</v>
      </c>
    </row>
    <row r="6086" spans="1:30" x14ac:dyDescent="0.45">
      <c r="A6086" t="s">
        <v>386</v>
      </c>
      <c r="B6086">
        <v>43780</v>
      </c>
      <c r="C6086" s="1" t="s">
        <v>795</v>
      </c>
      <c r="E6086">
        <v>52</v>
      </c>
      <c r="F6086" t="s">
        <v>47</v>
      </c>
      <c r="G6086" t="s">
        <v>48</v>
      </c>
      <c r="H6086">
        <v>1</v>
      </c>
      <c r="I6086" t="s">
        <v>32</v>
      </c>
      <c r="J6086">
        <v>1</v>
      </c>
      <c r="K6086" t="s">
        <v>32</v>
      </c>
      <c r="L6086">
        <v>0</v>
      </c>
      <c r="M6086" t="s">
        <v>32</v>
      </c>
      <c r="N6086">
        <v>2012</v>
      </c>
      <c r="O6086">
        <v>824</v>
      </c>
      <c r="P6086">
        <v>960898</v>
      </c>
      <c r="Q6086">
        <v>284</v>
      </c>
      <c r="R6086">
        <v>942119</v>
      </c>
      <c r="S6086">
        <v>4670</v>
      </c>
      <c r="T6086">
        <v>261259</v>
      </c>
      <c r="U6086">
        <v>539</v>
      </c>
      <c r="V6086">
        <v>18779</v>
      </c>
      <c r="W6086">
        <v>16.5</v>
      </c>
      <c r="X6086">
        <v>9.4</v>
      </c>
      <c r="Y6086">
        <v>23.1</v>
      </c>
      <c r="Z6086">
        <v>10.1</v>
      </c>
      <c r="AA6086">
        <v>18.100000000000001</v>
      </c>
      <c r="AB6086">
        <v>21.3</v>
      </c>
      <c r="AC6086">
        <v>21.5</v>
      </c>
      <c r="AD6086">
        <v>18.100000000000001</v>
      </c>
    </row>
    <row r="6087" spans="1:30" x14ac:dyDescent="0.45">
      <c r="A6087" t="s">
        <v>386</v>
      </c>
      <c r="B6087">
        <v>43780</v>
      </c>
      <c r="C6087" s="1" t="s">
        <v>795</v>
      </c>
      <c r="E6087">
        <v>53</v>
      </c>
      <c r="F6087" t="s">
        <v>49</v>
      </c>
      <c r="H6087">
        <v>1</v>
      </c>
      <c r="I6087" t="s">
        <v>32</v>
      </c>
      <c r="J6087">
        <v>1</v>
      </c>
      <c r="K6087" t="s">
        <v>32</v>
      </c>
      <c r="L6087">
        <v>0</v>
      </c>
      <c r="M6087" t="s">
        <v>32</v>
      </c>
      <c r="N6087">
        <v>2012</v>
      </c>
      <c r="O6087">
        <v>1905</v>
      </c>
      <c r="P6087">
        <v>433935</v>
      </c>
      <c r="Q6087">
        <v>218</v>
      </c>
      <c r="R6087">
        <v>188636</v>
      </c>
      <c r="S6087">
        <v>1309</v>
      </c>
      <c r="T6087">
        <v>42884</v>
      </c>
      <c r="U6087">
        <v>1687</v>
      </c>
      <c r="V6087">
        <v>245300</v>
      </c>
      <c r="W6087">
        <v>12.1</v>
      </c>
      <c r="X6087">
        <v>18.2</v>
      </c>
      <c r="Y6087">
        <v>26.5</v>
      </c>
      <c r="Z6087">
        <v>7.2</v>
      </c>
      <c r="AA6087">
        <v>16.399999999999999</v>
      </c>
      <c r="AB6087">
        <v>14.4</v>
      </c>
      <c r="AC6087">
        <v>12.5</v>
      </c>
      <c r="AD6087">
        <v>30.7</v>
      </c>
    </row>
    <row r="6088" spans="1:30" x14ac:dyDescent="0.45">
      <c r="A6088" t="s">
        <v>386</v>
      </c>
      <c r="B6088">
        <v>43780</v>
      </c>
      <c r="C6088" s="1" t="s">
        <v>795</v>
      </c>
      <c r="E6088">
        <v>54</v>
      </c>
      <c r="F6088" t="s">
        <v>50</v>
      </c>
      <c r="H6088">
        <v>1</v>
      </c>
      <c r="I6088" t="s">
        <v>32</v>
      </c>
      <c r="J6088">
        <v>1</v>
      </c>
      <c r="K6088" t="s">
        <v>32</v>
      </c>
      <c r="L6088">
        <v>0</v>
      </c>
      <c r="M6088" t="s">
        <v>32</v>
      </c>
      <c r="N6088">
        <v>2012</v>
      </c>
      <c r="O6088">
        <v>2730</v>
      </c>
      <c r="P6088">
        <v>1486426</v>
      </c>
      <c r="Q6088">
        <v>520</v>
      </c>
      <c r="R6088">
        <v>1407076</v>
      </c>
      <c r="S6088">
        <v>5725</v>
      </c>
      <c r="T6088">
        <v>307222</v>
      </c>
      <c r="U6088">
        <v>2211</v>
      </c>
      <c r="V6088">
        <v>79350</v>
      </c>
      <c r="W6088">
        <v>11.4</v>
      </c>
      <c r="X6088">
        <v>14</v>
      </c>
      <c r="Y6088">
        <v>14.5</v>
      </c>
      <c r="Z6088">
        <v>15.2</v>
      </c>
      <c r="AA6088">
        <v>26</v>
      </c>
      <c r="AB6088">
        <v>31.3</v>
      </c>
      <c r="AC6088">
        <v>13.3</v>
      </c>
      <c r="AD6088">
        <v>29.5</v>
      </c>
    </row>
    <row r="6089" spans="1:30" x14ac:dyDescent="0.45">
      <c r="A6089" t="s">
        <v>386</v>
      </c>
      <c r="B6089">
        <v>43780</v>
      </c>
      <c r="C6089" s="1" t="s">
        <v>795</v>
      </c>
      <c r="E6089">
        <v>55</v>
      </c>
      <c r="F6089" t="s">
        <v>59</v>
      </c>
      <c r="H6089">
        <v>1</v>
      </c>
      <c r="I6089" t="s">
        <v>32</v>
      </c>
      <c r="J6089">
        <v>1</v>
      </c>
      <c r="K6089" t="s">
        <v>32</v>
      </c>
      <c r="L6089">
        <v>0</v>
      </c>
      <c r="M6089" t="s">
        <v>32</v>
      </c>
      <c r="N6089">
        <v>2012</v>
      </c>
      <c r="O6089">
        <v>34</v>
      </c>
      <c r="P6089">
        <v>184520</v>
      </c>
      <c r="Q6089">
        <v>34</v>
      </c>
      <c r="R6089">
        <v>184520</v>
      </c>
      <c r="S6089">
        <v>2086</v>
      </c>
      <c r="T6089">
        <v>208134</v>
      </c>
      <c r="U6089">
        <v>0</v>
      </c>
      <c r="V6089">
        <v>0</v>
      </c>
      <c r="W6089">
        <v>0</v>
      </c>
      <c r="X6089">
        <v>0.7</v>
      </c>
      <c r="Y6089">
        <v>0</v>
      </c>
      <c r="Z6089">
        <v>0.7</v>
      </c>
      <c r="AA6089">
        <v>4.5999999999999996</v>
      </c>
      <c r="AB6089">
        <v>6.1</v>
      </c>
      <c r="AC6089">
        <v>0</v>
      </c>
      <c r="AD6089">
        <v>0</v>
      </c>
    </row>
    <row r="6090" spans="1:30" x14ac:dyDescent="0.45">
      <c r="A6090" t="s">
        <v>386</v>
      </c>
      <c r="B6090">
        <v>43780</v>
      </c>
      <c r="C6090" s="1" t="s">
        <v>795</v>
      </c>
      <c r="E6090">
        <v>56</v>
      </c>
      <c r="F6090" t="s">
        <v>51</v>
      </c>
      <c r="H6090">
        <v>1</v>
      </c>
      <c r="I6090" t="s">
        <v>32</v>
      </c>
      <c r="J6090">
        <v>1</v>
      </c>
      <c r="K6090" t="s">
        <v>32</v>
      </c>
      <c r="L6090">
        <v>0</v>
      </c>
      <c r="M6090" t="s">
        <v>32</v>
      </c>
      <c r="N6090">
        <v>2012</v>
      </c>
      <c r="O6090">
        <v>1833</v>
      </c>
      <c r="P6090">
        <v>431215</v>
      </c>
      <c r="Q6090">
        <v>227</v>
      </c>
      <c r="R6090">
        <v>403853</v>
      </c>
      <c r="S6090">
        <v>4564</v>
      </c>
      <c r="T6090">
        <v>120944</v>
      </c>
      <c r="U6090">
        <v>1607</v>
      </c>
      <c r="V6090">
        <v>27362</v>
      </c>
      <c r="W6090">
        <v>8</v>
      </c>
      <c r="X6090">
        <v>36</v>
      </c>
      <c r="Y6090">
        <v>27.7</v>
      </c>
      <c r="Z6090">
        <v>40.1</v>
      </c>
      <c r="AA6090">
        <v>11</v>
      </c>
      <c r="AB6090">
        <v>12.9</v>
      </c>
      <c r="AC6090">
        <v>11.1</v>
      </c>
      <c r="AD6090">
        <v>38.4</v>
      </c>
    </row>
    <row r="6091" spans="1:30" x14ac:dyDescent="0.45">
      <c r="A6091" t="s">
        <v>386</v>
      </c>
      <c r="B6091">
        <v>43780</v>
      </c>
      <c r="C6091" s="1" t="s">
        <v>795</v>
      </c>
      <c r="E6091">
        <v>61</v>
      </c>
      <c r="F6091" t="s">
        <v>52</v>
      </c>
      <c r="H6091">
        <v>1</v>
      </c>
      <c r="I6091" t="s">
        <v>32</v>
      </c>
      <c r="J6091">
        <v>1</v>
      </c>
      <c r="K6091" t="s">
        <v>32</v>
      </c>
      <c r="L6091">
        <v>0</v>
      </c>
      <c r="M6091" t="s">
        <v>32</v>
      </c>
      <c r="N6091">
        <v>2012</v>
      </c>
      <c r="O6091">
        <v>635</v>
      </c>
      <c r="P6091">
        <v>926404</v>
      </c>
      <c r="Q6091">
        <v>84</v>
      </c>
      <c r="R6091">
        <v>918959</v>
      </c>
      <c r="S6091">
        <v>13714</v>
      </c>
      <c r="T6091">
        <v>433858</v>
      </c>
      <c r="U6091">
        <v>551</v>
      </c>
      <c r="V6091">
        <v>7445</v>
      </c>
      <c r="W6091">
        <v>14.1</v>
      </c>
      <c r="X6091">
        <v>6.5</v>
      </c>
      <c r="Y6091">
        <v>22.9</v>
      </c>
      <c r="Z6091">
        <v>6.8</v>
      </c>
      <c r="AA6091">
        <v>5.7</v>
      </c>
      <c r="AB6091">
        <v>6.9</v>
      </c>
      <c r="AC6091">
        <v>14</v>
      </c>
      <c r="AD6091">
        <v>43.5</v>
      </c>
    </row>
    <row r="6092" spans="1:30" x14ac:dyDescent="0.45">
      <c r="A6092" t="s">
        <v>386</v>
      </c>
      <c r="B6092">
        <v>43780</v>
      </c>
      <c r="C6092" s="1" t="s">
        <v>795</v>
      </c>
      <c r="E6092">
        <v>62</v>
      </c>
      <c r="F6092" t="s">
        <v>53</v>
      </c>
      <c r="H6092">
        <v>1</v>
      </c>
      <c r="I6092" t="s">
        <v>32</v>
      </c>
      <c r="J6092">
        <v>1</v>
      </c>
      <c r="K6092" t="s">
        <v>32</v>
      </c>
      <c r="L6092">
        <v>0</v>
      </c>
      <c r="M6092" t="s">
        <v>32</v>
      </c>
      <c r="N6092">
        <v>2012</v>
      </c>
      <c r="O6092">
        <v>1969</v>
      </c>
      <c r="P6092">
        <v>2027600</v>
      </c>
      <c r="Q6092">
        <v>414</v>
      </c>
      <c r="R6092">
        <v>1996684</v>
      </c>
      <c r="S6092">
        <v>16928</v>
      </c>
      <c r="T6092">
        <v>687078</v>
      </c>
      <c r="U6092">
        <v>1555</v>
      </c>
      <c r="V6092">
        <v>30917</v>
      </c>
      <c r="W6092">
        <v>6.6</v>
      </c>
      <c r="X6092">
        <v>1.4</v>
      </c>
      <c r="Y6092">
        <v>9.9</v>
      </c>
      <c r="Z6092">
        <v>1.2</v>
      </c>
      <c r="AA6092">
        <v>1.7</v>
      </c>
      <c r="AB6092">
        <v>1.8</v>
      </c>
      <c r="AC6092">
        <v>6.8</v>
      </c>
      <c r="AD6092">
        <v>23.8</v>
      </c>
    </row>
    <row r="6093" spans="1:30" x14ac:dyDescent="0.45">
      <c r="A6093" t="s">
        <v>386</v>
      </c>
      <c r="B6093">
        <v>43780</v>
      </c>
      <c r="C6093" s="1" t="s">
        <v>795</v>
      </c>
      <c r="E6093">
        <v>71</v>
      </c>
      <c r="F6093" t="s">
        <v>54</v>
      </c>
      <c r="H6093">
        <v>1</v>
      </c>
      <c r="I6093" t="s">
        <v>32</v>
      </c>
      <c r="J6093">
        <v>1</v>
      </c>
      <c r="K6093" t="s">
        <v>32</v>
      </c>
      <c r="L6093">
        <v>0</v>
      </c>
      <c r="M6093" t="s">
        <v>32</v>
      </c>
      <c r="N6093">
        <v>2012</v>
      </c>
      <c r="O6093">
        <v>1051</v>
      </c>
      <c r="P6093">
        <v>64679</v>
      </c>
      <c r="Q6093">
        <v>100</v>
      </c>
      <c r="R6093">
        <v>52436</v>
      </c>
      <c r="S6093">
        <v>1349</v>
      </c>
      <c r="T6093">
        <v>17576</v>
      </c>
      <c r="U6093">
        <v>951</v>
      </c>
      <c r="V6093">
        <v>12242</v>
      </c>
      <c r="W6093">
        <v>14.1</v>
      </c>
      <c r="X6093">
        <v>28.1</v>
      </c>
      <c r="Y6093">
        <v>30</v>
      </c>
      <c r="Z6093">
        <v>36.9</v>
      </c>
      <c r="AA6093">
        <v>37.299999999999997</v>
      </c>
      <c r="AB6093">
        <v>31.3</v>
      </c>
      <c r="AC6093">
        <v>15</v>
      </c>
      <c r="AD6093">
        <v>25.8</v>
      </c>
    </row>
    <row r="6094" spans="1:30" x14ac:dyDescent="0.45">
      <c r="A6094" t="s">
        <v>386</v>
      </c>
      <c r="B6094">
        <v>43780</v>
      </c>
      <c r="C6094" s="1" t="s">
        <v>795</v>
      </c>
      <c r="E6094">
        <v>72</v>
      </c>
      <c r="F6094" t="s">
        <v>55</v>
      </c>
      <c r="H6094">
        <v>1</v>
      </c>
      <c r="I6094" t="s">
        <v>32</v>
      </c>
      <c r="J6094">
        <v>1</v>
      </c>
      <c r="K6094" t="s">
        <v>32</v>
      </c>
      <c r="L6094">
        <v>0</v>
      </c>
      <c r="M6094" t="s">
        <v>32</v>
      </c>
      <c r="N6094">
        <v>2012</v>
      </c>
      <c r="O6094">
        <v>660</v>
      </c>
      <c r="P6094">
        <v>502216</v>
      </c>
      <c r="Q6094">
        <v>440</v>
      </c>
      <c r="R6094">
        <v>493256</v>
      </c>
      <c r="S6094">
        <v>11942</v>
      </c>
      <c r="T6094">
        <v>148411</v>
      </c>
      <c r="U6094">
        <v>221</v>
      </c>
      <c r="V6094">
        <v>8960</v>
      </c>
      <c r="W6094">
        <v>16.2</v>
      </c>
      <c r="X6094">
        <v>8.3000000000000007</v>
      </c>
      <c r="Y6094">
        <v>20.399999999999999</v>
      </c>
      <c r="Z6094">
        <v>8.1999999999999993</v>
      </c>
      <c r="AA6094">
        <v>9</v>
      </c>
      <c r="AB6094">
        <v>9.6999999999999993</v>
      </c>
      <c r="AC6094">
        <v>19.7</v>
      </c>
      <c r="AD6094">
        <v>43.1</v>
      </c>
    </row>
    <row r="6095" spans="1:30" x14ac:dyDescent="0.45">
      <c r="A6095" t="s">
        <v>386</v>
      </c>
      <c r="B6095">
        <v>43780</v>
      </c>
      <c r="C6095" s="1" t="s">
        <v>795</v>
      </c>
      <c r="E6095">
        <v>81</v>
      </c>
      <c r="F6095" t="s">
        <v>56</v>
      </c>
      <c r="G6095" t="s">
        <v>57</v>
      </c>
      <c r="H6095">
        <v>1</v>
      </c>
      <c r="I6095" t="s">
        <v>32</v>
      </c>
      <c r="J6095">
        <v>1</v>
      </c>
      <c r="K6095" t="s">
        <v>32</v>
      </c>
      <c r="L6095">
        <v>0</v>
      </c>
      <c r="M6095" t="s">
        <v>32</v>
      </c>
      <c r="N6095">
        <v>2012</v>
      </c>
      <c r="O6095">
        <v>3448</v>
      </c>
      <c r="P6095">
        <v>344479</v>
      </c>
      <c r="Q6095">
        <v>387</v>
      </c>
      <c r="R6095">
        <v>300651</v>
      </c>
      <c r="S6095">
        <v>3612</v>
      </c>
      <c r="T6095">
        <v>89310</v>
      </c>
      <c r="U6095">
        <v>3061</v>
      </c>
      <c r="V6095">
        <v>43828</v>
      </c>
      <c r="W6095">
        <v>8.6</v>
      </c>
      <c r="X6095">
        <v>16.3</v>
      </c>
      <c r="Y6095">
        <v>22.5</v>
      </c>
      <c r="Z6095">
        <v>19.399999999999999</v>
      </c>
      <c r="AA6095">
        <v>28</v>
      </c>
      <c r="AB6095">
        <v>22.8</v>
      </c>
      <c r="AC6095">
        <v>8.6</v>
      </c>
      <c r="AD6095">
        <v>11.5</v>
      </c>
    </row>
    <row r="6096" spans="1:30" x14ac:dyDescent="0.45">
      <c r="A6096" t="s">
        <v>387</v>
      </c>
      <c r="B6096">
        <v>43900</v>
      </c>
      <c r="C6096" t="s">
        <v>796</v>
      </c>
      <c r="E6096">
        <v>0</v>
      </c>
      <c r="F6096" t="s">
        <v>31</v>
      </c>
      <c r="H6096">
        <v>1</v>
      </c>
      <c r="I6096" t="s">
        <v>32</v>
      </c>
      <c r="J6096">
        <v>1</v>
      </c>
      <c r="K6096" t="s">
        <v>32</v>
      </c>
      <c r="L6096">
        <v>0</v>
      </c>
      <c r="M6096" t="s">
        <v>32</v>
      </c>
      <c r="N6096">
        <v>2012</v>
      </c>
      <c r="O6096">
        <v>22858</v>
      </c>
      <c r="P6096">
        <v>34489266</v>
      </c>
      <c r="Q6096">
        <v>4930</v>
      </c>
      <c r="R6096">
        <v>33738982</v>
      </c>
      <c r="S6096">
        <v>114157</v>
      </c>
      <c r="T6096">
        <v>4419786</v>
      </c>
      <c r="U6096">
        <v>17927</v>
      </c>
      <c r="V6096">
        <v>750284</v>
      </c>
      <c r="W6096">
        <v>3</v>
      </c>
      <c r="X6096">
        <v>2</v>
      </c>
      <c r="Y6096">
        <v>4</v>
      </c>
      <c r="Z6096">
        <v>2.1</v>
      </c>
      <c r="AA6096">
        <v>4.0999999999999996</v>
      </c>
      <c r="AB6096">
        <v>1.8</v>
      </c>
      <c r="AC6096">
        <v>3.4</v>
      </c>
      <c r="AD6096">
        <v>10</v>
      </c>
    </row>
    <row r="6097" spans="1:30" x14ac:dyDescent="0.45">
      <c r="A6097" t="s">
        <v>387</v>
      </c>
      <c r="B6097">
        <v>43900</v>
      </c>
      <c r="C6097" t="s">
        <v>796</v>
      </c>
      <c r="E6097">
        <v>11</v>
      </c>
      <c r="F6097" t="s">
        <v>33</v>
      </c>
      <c r="G6097" t="s">
        <v>34</v>
      </c>
      <c r="H6097">
        <v>1</v>
      </c>
      <c r="I6097" t="s">
        <v>32</v>
      </c>
      <c r="J6097">
        <v>1</v>
      </c>
      <c r="K6097" t="s">
        <v>32</v>
      </c>
      <c r="L6097">
        <v>0</v>
      </c>
      <c r="M6097" t="s">
        <v>32</v>
      </c>
      <c r="N6097">
        <v>2012</v>
      </c>
      <c r="O6097">
        <v>121</v>
      </c>
      <c r="P6097">
        <v>30808</v>
      </c>
      <c r="Q6097">
        <v>13</v>
      </c>
      <c r="R6097">
        <v>18901</v>
      </c>
      <c r="S6097">
        <v>135</v>
      </c>
      <c r="T6097">
        <v>3723</v>
      </c>
      <c r="U6097">
        <v>108</v>
      </c>
      <c r="W6097">
        <v>40.700000000000003</v>
      </c>
      <c r="X6097">
        <v>40.799999999999997</v>
      </c>
      <c r="Y6097">
        <v>61.1</v>
      </c>
      <c r="Z6097">
        <v>48.5</v>
      </c>
      <c r="AA6097">
        <v>49.4</v>
      </c>
      <c r="AB6097">
        <v>46.9</v>
      </c>
      <c r="AC6097">
        <v>41.2</v>
      </c>
    </row>
    <row r="6098" spans="1:30" x14ac:dyDescent="0.45">
      <c r="A6098" t="s">
        <v>387</v>
      </c>
      <c r="B6098">
        <v>43900</v>
      </c>
      <c r="C6098" t="s">
        <v>796</v>
      </c>
      <c r="E6098">
        <v>22</v>
      </c>
      <c r="F6098" t="s">
        <v>36</v>
      </c>
      <c r="H6098">
        <v>1</v>
      </c>
      <c r="I6098" t="s">
        <v>32</v>
      </c>
      <c r="J6098">
        <v>1</v>
      </c>
      <c r="K6098" t="s">
        <v>32</v>
      </c>
      <c r="L6098">
        <v>0</v>
      </c>
      <c r="M6098" t="s">
        <v>32</v>
      </c>
      <c r="N6098">
        <v>2012</v>
      </c>
      <c r="O6098">
        <v>45</v>
      </c>
      <c r="P6098">
        <v>126276</v>
      </c>
      <c r="Q6098">
        <v>9</v>
      </c>
      <c r="R6098">
        <v>125951</v>
      </c>
      <c r="S6098">
        <v>232</v>
      </c>
      <c r="T6098">
        <v>15520</v>
      </c>
      <c r="U6098">
        <v>36</v>
      </c>
      <c r="V6098">
        <v>325</v>
      </c>
      <c r="W6098">
        <v>92.2</v>
      </c>
      <c r="X6098">
        <v>10.199999999999999</v>
      </c>
      <c r="Y6098">
        <v>0</v>
      </c>
      <c r="Z6098">
        <v>10.7</v>
      </c>
      <c r="AA6098">
        <v>12.4</v>
      </c>
      <c r="AB6098">
        <v>10.9</v>
      </c>
      <c r="AC6098">
        <v>109.8</v>
      </c>
      <c r="AD6098">
        <v>48.6</v>
      </c>
    </row>
    <row r="6099" spans="1:30" x14ac:dyDescent="0.45">
      <c r="A6099" t="s">
        <v>387</v>
      </c>
      <c r="B6099">
        <v>43900</v>
      </c>
      <c r="C6099" t="s">
        <v>796</v>
      </c>
      <c r="E6099">
        <v>23</v>
      </c>
      <c r="F6099" t="s">
        <v>37</v>
      </c>
      <c r="H6099">
        <v>1</v>
      </c>
      <c r="I6099" t="s">
        <v>32</v>
      </c>
      <c r="J6099">
        <v>1</v>
      </c>
      <c r="K6099" t="s">
        <v>32</v>
      </c>
      <c r="L6099">
        <v>0</v>
      </c>
      <c r="M6099" t="s">
        <v>32</v>
      </c>
      <c r="N6099">
        <v>2012</v>
      </c>
      <c r="O6099">
        <v>2887</v>
      </c>
      <c r="P6099">
        <v>1195400</v>
      </c>
      <c r="Q6099">
        <v>394</v>
      </c>
      <c r="R6099">
        <v>1086027</v>
      </c>
      <c r="S6099">
        <v>4939</v>
      </c>
      <c r="T6099">
        <v>226225</v>
      </c>
      <c r="U6099">
        <v>2493</v>
      </c>
      <c r="V6099">
        <v>109374</v>
      </c>
      <c r="W6099">
        <v>13.5</v>
      </c>
      <c r="X6099">
        <v>20.7</v>
      </c>
      <c r="Y6099">
        <v>34.1</v>
      </c>
      <c r="Z6099">
        <v>24.9</v>
      </c>
      <c r="AA6099">
        <v>23.7</v>
      </c>
      <c r="AB6099">
        <v>18</v>
      </c>
      <c r="AC6099">
        <v>15</v>
      </c>
      <c r="AD6099">
        <v>33.200000000000003</v>
      </c>
    </row>
    <row r="6100" spans="1:30" x14ac:dyDescent="0.45">
      <c r="A6100" t="s">
        <v>387</v>
      </c>
      <c r="B6100">
        <v>43900</v>
      </c>
      <c r="C6100" t="s">
        <v>796</v>
      </c>
      <c r="E6100" t="s">
        <v>38</v>
      </c>
      <c r="F6100" t="s">
        <v>39</v>
      </c>
      <c r="H6100">
        <v>1</v>
      </c>
      <c r="I6100" t="s">
        <v>32</v>
      </c>
      <c r="J6100">
        <v>1</v>
      </c>
      <c r="K6100" t="s">
        <v>32</v>
      </c>
      <c r="L6100">
        <v>0</v>
      </c>
      <c r="M6100" t="s">
        <v>32</v>
      </c>
      <c r="N6100">
        <v>2012</v>
      </c>
      <c r="O6100">
        <v>535</v>
      </c>
      <c r="P6100">
        <v>15076603</v>
      </c>
      <c r="Q6100">
        <v>350</v>
      </c>
      <c r="R6100">
        <v>15070198</v>
      </c>
      <c r="S6100">
        <v>24423</v>
      </c>
      <c r="T6100">
        <v>1293032</v>
      </c>
      <c r="U6100">
        <v>185</v>
      </c>
      <c r="V6100">
        <v>6405</v>
      </c>
      <c r="W6100">
        <v>7.9</v>
      </c>
      <c r="X6100">
        <v>3.4</v>
      </c>
      <c r="Y6100">
        <v>7.5</v>
      </c>
      <c r="Z6100">
        <v>3.6</v>
      </c>
      <c r="AA6100">
        <v>2.6</v>
      </c>
      <c r="AB6100">
        <v>2.2999999999999998</v>
      </c>
      <c r="AC6100">
        <v>13.9</v>
      </c>
      <c r="AD6100">
        <v>5.3</v>
      </c>
    </row>
    <row r="6101" spans="1:30" x14ac:dyDescent="0.45">
      <c r="A6101" t="s">
        <v>387</v>
      </c>
      <c r="B6101">
        <v>43900</v>
      </c>
      <c r="C6101" t="s">
        <v>796</v>
      </c>
      <c r="E6101">
        <v>42</v>
      </c>
      <c r="F6101" t="s">
        <v>40</v>
      </c>
      <c r="H6101">
        <v>1</v>
      </c>
      <c r="I6101" t="s">
        <v>32</v>
      </c>
      <c r="J6101">
        <v>1</v>
      </c>
      <c r="K6101" t="s">
        <v>32</v>
      </c>
      <c r="L6101">
        <v>0</v>
      </c>
      <c r="M6101" t="s">
        <v>32</v>
      </c>
      <c r="N6101">
        <v>2012</v>
      </c>
      <c r="O6101">
        <v>1076</v>
      </c>
      <c r="P6101">
        <v>7134954</v>
      </c>
      <c r="Q6101">
        <v>532</v>
      </c>
      <c r="R6101">
        <v>7090088</v>
      </c>
      <c r="S6101">
        <v>6464</v>
      </c>
      <c r="T6101">
        <v>338603</v>
      </c>
      <c r="U6101">
        <v>544</v>
      </c>
      <c r="V6101">
        <v>44866</v>
      </c>
      <c r="W6101">
        <v>11.2</v>
      </c>
      <c r="X6101">
        <v>4.3</v>
      </c>
      <c r="Y6101">
        <v>15.4</v>
      </c>
      <c r="Z6101">
        <v>4.5</v>
      </c>
      <c r="AA6101">
        <v>9.6</v>
      </c>
      <c r="AB6101">
        <v>7.8</v>
      </c>
      <c r="AC6101">
        <v>20.8</v>
      </c>
      <c r="AD6101">
        <v>37</v>
      </c>
    </row>
    <row r="6102" spans="1:30" x14ac:dyDescent="0.45">
      <c r="A6102" t="s">
        <v>387</v>
      </c>
      <c r="B6102">
        <v>43900</v>
      </c>
      <c r="C6102" t="s">
        <v>796</v>
      </c>
      <c r="E6102" t="s">
        <v>41</v>
      </c>
      <c r="F6102" t="s">
        <v>42</v>
      </c>
      <c r="H6102">
        <v>1</v>
      </c>
      <c r="I6102" t="s">
        <v>32</v>
      </c>
      <c r="J6102">
        <v>1</v>
      </c>
      <c r="K6102" t="s">
        <v>32</v>
      </c>
      <c r="L6102">
        <v>0</v>
      </c>
      <c r="M6102" t="s">
        <v>32</v>
      </c>
      <c r="N6102">
        <v>2012</v>
      </c>
      <c r="O6102">
        <v>2551</v>
      </c>
      <c r="P6102">
        <v>4037345</v>
      </c>
      <c r="Q6102">
        <v>777</v>
      </c>
      <c r="R6102">
        <v>3922933</v>
      </c>
      <c r="S6102">
        <v>13860</v>
      </c>
      <c r="T6102">
        <v>311903</v>
      </c>
      <c r="U6102">
        <v>1774</v>
      </c>
      <c r="V6102">
        <v>114411</v>
      </c>
      <c r="W6102">
        <v>6.4</v>
      </c>
      <c r="X6102">
        <v>2.5</v>
      </c>
      <c r="Y6102">
        <v>8.5</v>
      </c>
      <c r="Z6102">
        <v>2.7</v>
      </c>
      <c r="AA6102">
        <v>3.1</v>
      </c>
      <c r="AB6102">
        <v>3.5</v>
      </c>
      <c r="AC6102">
        <v>9.5</v>
      </c>
      <c r="AD6102">
        <v>39.200000000000003</v>
      </c>
    </row>
    <row r="6103" spans="1:30" x14ac:dyDescent="0.45">
      <c r="A6103" t="s">
        <v>387</v>
      </c>
      <c r="B6103">
        <v>43900</v>
      </c>
      <c r="C6103" t="s">
        <v>796</v>
      </c>
      <c r="E6103" t="s">
        <v>43</v>
      </c>
      <c r="F6103" t="s">
        <v>44</v>
      </c>
      <c r="G6103" t="s">
        <v>45</v>
      </c>
      <c r="H6103">
        <v>1</v>
      </c>
      <c r="I6103" t="s">
        <v>32</v>
      </c>
      <c r="J6103">
        <v>1</v>
      </c>
      <c r="K6103" t="s">
        <v>32</v>
      </c>
      <c r="L6103">
        <v>0</v>
      </c>
      <c r="M6103" t="s">
        <v>32</v>
      </c>
      <c r="N6103">
        <v>2012</v>
      </c>
      <c r="O6103">
        <v>1205</v>
      </c>
      <c r="P6103">
        <v>1218129</v>
      </c>
      <c r="Q6103">
        <v>205</v>
      </c>
      <c r="R6103">
        <v>1121094</v>
      </c>
      <c r="S6103">
        <v>7108</v>
      </c>
      <c r="T6103">
        <v>265151</v>
      </c>
      <c r="U6103">
        <v>999</v>
      </c>
      <c r="V6103">
        <v>97036</v>
      </c>
      <c r="W6103">
        <v>15.5</v>
      </c>
      <c r="X6103">
        <v>3.5</v>
      </c>
      <c r="Y6103">
        <v>17.3</v>
      </c>
      <c r="Z6103">
        <v>2.6</v>
      </c>
      <c r="AA6103">
        <v>3.4</v>
      </c>
      <c r="AB6103">
        <v>2.2000000000000002</v>
      </c>
      <c r="AC6103">
        <v>16.2</v>
      </c>
      <c r="AD6103">
        <v>29.3</v>
      </c>
    </row>
    <row r="6104" spans="1:30" x14ac:dyDescent="0.45">
      <c r="A6104" t="s">
        <v>387</v>
      </c>
      <c r="B6104">
        <v>43900</v>
      </c>
      <c r="C6104" t="s">
        <v>796</v>
      </c>
      <c r="E6104">
        <v>51</v>
      </c>
      <c r="F6104" t="s">
        <v>46</v>
      </c>
      <c r="H6104">
        <v>1</v>
      </c>
      <c r="I6104" t="s">
        <v>32</v>
      </c>
      <c r="J6104">
        <v>1</v>
      </c>
      <c r="K6104" t="s">
        <v>32</v>
      </c>
      <c r="L6104">
        <v>0</v>
      </c>
      <c r="M6104" t="s">
        <v>32</v>
      </c>
      <c r="N6104">
        <v>2012</v>
      </c>
      <c r="O6104">
        <v>212</v>
      </c>
      <c r="P6104">
        <v>799958</v>
      </c>
      <c r="Q6104">
        <v>44</v>
      </c>
      <c r="R6104">
        <v>794349</v>
      </c>
      <c r="S6104">
        <v>2230</v>
      </c>
      <c r="T6104">
        <v>93021</v>
      </c>
      <c r="U6104">
        <v>168</v>
      </c>
      <c r="W6104">
        <v>28.8</v>
      </c>
      <c r="X6104">
        <v>5</v>
      </c>
      <c r="Y6104">
        <v>19.7</v>
      </c>
      <c r="Z6104">
        <v>5.2</v>
      </c>
      <c r="AA6104">
        <v>4.3</v>
      </c>
      <c r="AB6104">
        <v>1.8</v>
      </c>
      <c r="AC6104">
        <v>33.299999999999997</v>
      </c>
    </row>
    <row r="6105" spans="1:30" x14ac:dyDescent="0.45">
      <c r="A6105" t="s">
        <v>387</v>
      </c>
      <c r="B6105">
        <v>43900</v>
      </c>
      <c r="C6105" t="s">
        <v>796</v>
      </c>
      <c r="E6105">
        <v>52</v>
      </c>
      <c r="F6105" t="s">
        <v>47</v>
      </c>
      <c r="G6105" t="s">
        <v>48</v>
      </c>
      <c r="H6105">
        <v>1</v>
      </c>
      <c r="I6105" t="s">
        <v>32</v>
      </c>
      <c r="J6105">
        <v>1</v>
      </c>
      <c r="K6105" t="s">
        <v>32</v>
      </c>
      <c r="L6105">
        <v>0</v>
      </c>
      <c r="M6105" t="s">
        <v>32</v>
      </c>
      <c r="N6105">
        <v>2012</v>
      </c>
      <c r="O6105">
        <v>754</v>
      </c>
      <c r="P6105">
        <v>738981</v>
      </c>
      <c r="Q6105">
        <v>287</v>
      </c>
      <c r="R6105">
        <v>722902</v>
      </c>
      <c r="S6105">
        <v>2831</v>
      </c>
      <c r="T6105">
        <v>128517</v>
      </c>
      <c r="U6105">
        <v>467</v>
      </c>
      <c r="V6105">
        <v>16079</v>
      </c>
      <c r="W6105">
        <v>12.7</v>
      </c>
      <c r="X6105">
        <v>6.6</v>
      </c>
      <c r="Y6105">
        <v>18</v>
      </c>
      <c r="Z6105">
        <v>7.2</v>
      </c>
      <c r="AA6105">
        <v>17.399999999999999</v>
      </c>
      <c r="AB6105">
        <v>12.8</v>
      </c>
      <c r="AC6105">
        <v>24.4</v>
      </c>
      <c r="AD6105">
        <v>37.1</v>
      </c>
    </row>
    <row r="6106" spans="1:30" x14ac:dyDescent="0.45">
      <c r="A6106" t="s">
        <v>387</v>
      </c>
      <c r="B6106">
        <v>43900</v>
      </c>
      <c r="C6106" t="s">
        <v>796</v>
      </c>
      <c r="E6106">
        <v>53</v>
      </c>
      <c r="F6106" t="s">
        <v>49</v>
      </c>
      <c r="H6106">
        <v>1</v>
      </c>
      <c r="I6106" t="s">
        <v>32</v>
      </c>
      <c r="J6106">
        <v>1</v>
      </c>
      <c r="K6106" t="s">
        <v>32</v>
      </c>
      <c r="L6106">
        <v>0</v>
      </c>
      <c r="M6106" t="s">
        <v>32</v>
      </c>
      <c r="N6106">
        <v>2012</v>
      </c>
      <c r="O6106">
        <v>1852</v>
      </c>
      <c r="P6106">
        <v>301123</v>
      </c>
      <c r="Q6106">
        <v>165</v>
      </c>
      <c r="R6106">
        <v>187281</v>
      </c>
      <c r="S6106">
        <v>1151</v>
      </c>
      <c r="T6106">
        <v>49293</v>
      </c>
      <c r="U6106">
        <v>1687</v>
      </c>
      <c r="V6106">
        <v>113842</v>
      </c>
      <c r="W6106">
        <v>17.399999999999999</v>
      </c>
      <c r="X6106">
        <v>9.6</v>
      </c>
      <c r="Y6106">
        <v>20.6</v>
      </c>
      <c r="Z6106">
        <v>9.6</v>
      </c>
      <c r="AA6106">
        <v>16.399999999999999</v>
      </c>
      <c r="AB6106">
        <v>14.4</v>
      </c>
      <c r="AC6106">
        <v>18.3</v>
      </c>
      <c r="AD6106">
        <v>25</v>
      </c>
    </row>
    <row r="6107" spans="1:30" x14ac:dyDescent="0.45">
      <c r="A6107" t="s">
        <v>387</v>
      </c>
      <c r="B6107">
        <v>43900</v>
      </c>
      <c r="C6107" t="s">
        <v>796</v>
      </c>
      <c r="E6107">
        <v>54</v>
      </c>
      <c r="F6107" t="s">
        <v>50</v>
      </c>
      <c r="H6107">
        <v>1</v>
      </c>
      <c r="I6107" t="s">
        <v>32</v>
      </c>
      <c r="J6107">
        <v>1</v>
      </c>
      <c r="K6107" t="s">
        <v>32</v>
      </c>
      <c r="L6107">
        <v>0</v>
      </c>
      <c r="M6107" t="s">
        <v>32</v>
      </c>
      <c r="N6107">
        <v>2012</v>
      </c>
      <c r="O6107">
        <v>2111</v>
      </c>
      <c r="P6107">
        <v>750190</v>
      </c>
      <c r="Q6107">
        <v>482</v>
      </c>
      <c r="R6107">
        <v>700035</v>
      </c>
      <c r="S6107">
        <v>4667</v>
      </c>
      <c r="T6107">
        <v>259429</v>
      </c>
      <c r="U6107">
        <v>1628</v>
      </c>
      <c r="V6107">
        <v>50155</v>
      </c>
      <c r="W6107">
        <v>11.6</v>
      </c>
      <c r="X6107">
        <v>5.8</v>
      </c>
      <c r="Y6107">
        <v>11.5</v>
      </c>
      <c r="Z6107">
        <v>6.6</v>
      </c>
      <c r="AA6107">
        <v>8.3000000000000007</v>
      </c>
      <c r="AB6107">
        <v>6.5</v>
      </c>
      <c r="AC6107">
        <v>12.7</v>
      </c>
      <c r="AD6107">
        <v>21.6</v>
      </c>
    </row>
    <row r="6108" spans="1:30" x14ac:dyDescent="0.45">
      <c r="A6108" t="s">
        <v>387</v>
      </c>
      <c r="B6108">
        <v>43900</v>
      </c>
      <c r="C6108" t="s">
        <v>796</v>
      </c>
      <c r="E6108">
        <v>55</v>
      </c>
      <c r="F6108" t="s">
        <v>59</v>
      </c>
      <c r="H6108">
        <v>1</v>
      </c>
      <c r="I6108" t="s">
        <v>32</v>
      </c>
      <c r="J6108">
        <v>1</v>
      </c>
      <c r="K6108" t="s">
        <v>32</v>
      </c>
      <c r="L6108">
        <v>0</v>
      </c>
      <c r="M6108" t="s">
        <v>32</v>
      </c>
      <c r="N6108">
        <v>2012</v>
      </c>
      <c r="O6108">
        <v>64</v>
      </c>
      <c r="P6108">
        <v>215798</v>
      </c>
      <c r="Q6108">
        <v>64</v>
      </c>
      <c r="R6108">
        <v>215798</v>
      </c>
      <c r="S6108">
        <v>2915</v>
      </c>
      <c r="T6108">
        <v>299052</v>
      </c>
      <c r="U6108">
        <v>0</v>
      </c>
      <c r="V6108">
        <v>0</v>
      </c>
      <c r="W6108">
        <v>38.5</v>
      </c>
      <c r="X6108">
        <v>2.2000000000000002</v>
      </c>
      <c r="Y6108">
        <v>40.1</v>
      </c>
      <c r="Z6108">
        <v>2.2999999999999998</v>
      </c>
      <c r="AA6108">
        <v>3.9</v>
      </c>
      <c r="AB6108">
        <v>2.2999999999999998</v>
      </c>
      <c r="AC6108">
        <v>0</v>
      </c>
      <c r="AD6108">
        <v>0</v>
      </c>
    </row>
    <row r="6109" spans="1:30" x14ac:dyDescent="0.45">
      <c r="A6109" t="s">
        <v>387</v>
      </c>
      <c r="B6109">
        <v>43900</v>
      </c>
      <c r="C6109" t="s">
        <v>796</v>
      </c>
      <c r="E6109">
        <v>56</v>
      </c>
      <c r="F6109" t="s">
        <v>51</v>
      </c>
      <c r="H6109">
        <v>1</v>
      </c>
      <c r="I6109" t="s">
        <v>32</v>
      </c>
      <c r="J6109">
        <v>1</v>
      </c>
      <c r="K6109" t="s">
        <v>32</v>
      </c>
      <c r="L6109">
        <v>0</v>
      </c>
      <c r="M6109" t="s">
        <v>32</v>
      </c>
      <c r="N6109">
        <v>2012</v>
      </c>
      <c r="O6109">
        <v>2503</v>
      </c>
      <c r="P6109">
        <v>791463</v>
      </c>
      <c r="Q6109">
        <v>379</v>
      </c>
      <c r="R6109">
        <v>759777</v>
      </c>
      <c r="S6109">
        <v>16822</v>
      </c>
      <c r="T6109">
        <v>443845</v>
      </c>
      <c r="U6109">
        <v>2124</v>
      </c>
      <c r="V6109">
        <v>31686</v>
      </c>
      <c r="W6109">
        <v>9.3000000000000007</v>
      </c>
      <c r="X6109">
        <v>5.6</v>
      </c>
      <c r="Y6109">
        <v>9</v>
      </c>
      <c r="Z6109">
        <v>6.1</v>
      </c>
      <c r="AA6109">
        <v>12.5</v>
      </c>
      <c r="AB6109">
        <v>7.4</v>
      </c>
      <c r="AC6109">
        <v>10.199999999999999</v>
      </c>
      <c r="AD6109">
        <v>14.9</v>
      </c>
    </row>
    <row r="6110" spans="1:30" x14ac:dyDescent="0.45">
      <c r="A6110" t="s">
        <v>387</v>
      </c>
      <c r="B6110">
        <v>43900</v>
      </c>
      <c r="C6110" t="s">
        <v>796</v>
      </c>
      <c r="E6110">
        <v>61</v>
      </c>
      <c r="F6110" t="s">
        <v>52</v>
      </c>
      <c r="H6110">
        <v>1</v>
      </c>
      <c r="I6110" t="s">
        <v>32</v>
      </c>
      <c r="J6110">
        <v>1</v>
      </c>
      <c r="K6110" t="s">
        <v>32</v>
      </c>
      <c r="L6110">
        <v>0</v>
      </c>
      <c r="M6110" t="s">
        <v>32</v>
      </c>
      <c r="N6110">
        <v>2012</v>
      </c>
      <c r="O6110">
        <v>485</v>
      </c>
      <c r="P6110">
        <v>131922</v>
      </c>
      <c r="Q6110">
        <v>60</v>
      </c>
      <c r="R6110">
        <v>127756</v>
      </c>
      <c r="S6110">
        <v>2278</v>
      </c>
      <c r="T6110">
        <v>58516</v>
      </c>
      <c r="U6110">
        <v>425</v>
      </c>
      <c r="V6110">
        <v>4166</v>
      </c>
      <c r="W6110">
        <v>23.7</v>
      </c>
      <c r="X6110">
        <v>11.4</v>
      </c>
      <c r="Y6110">
        <v>24.6</v>
      </c>
      <c r="Z6110">
        <v>11.7</v>
      </c>
      <c r="AA6110">
        <v>8</v>
      </c>
      <c r="AB6110">
        <v>9.1999999999999993</v>
      </c>
      <c r="AC6110">
        <v>25.2</v>
      </c>
      <c r="AD6110">
        <v>19.2</v>
      </c>
    </row>
    <row r="6111" spans="1:30" x14ac:dyDescent="0.45">
      <c r="A6111" t="s">
        <v>387</v>
      </c>
      <c r="B6111">
        <v>43900</v>
      </c>
      <c r="C6111" t="s">
        <v>796</v>
      </c>
      <c r="E6111">
        <v>62</v>
      </c>
      <c r="F6111" t="s">
        <v>53</v>
      </c>
      <c r="H6111">
        <v>1</v>
      </c>
      <c r="I6111" t="s">
        <v>32</v>
      </c>
      <c r="J6111">
        <v>1</v>
      </c>
      <c r="K6111" t="s">
        <v>32</v>
      </c>
      <c r="L6111">
        <v>0</v>
      </c>
      <c r="M6111" t="s">
        <v>32</v>
      </c>
      <c r="N6111">
        <v>2012</v>
      </c>
      <c r="O6111">
        <v>1393</v>
      </c>
      <c r="P6111">
        <v>985397</v>
      </c>
      <c r="Q6111">
        <v>476</v>
      </c>
      <c r="R6111">
        <v>967850</v>
      </c>
      <c r="S6111">
        <v>9388</v>
      </c>
      <c r="T6111">
        <v>414645</v>
      </c>
      <c r="U6111">
        <v>917</v>
      </c>
      <c r="V6111">
        <v>17547</v>
      </c>
      <c r="W6111">
        <v>10.3</v>
      </c>
      <c r="X6111">
        <v>5.9</v>
      </c>
      <c r="Y6111">
        <v>17.8</v>
      </c>
      <c r="Z6111">
        <v>6.3</v>
      </c>
      <c r="AA6111">
        <v>5.6</v>
      </c>
      <c r="AB6111">
        <v>5.4</v>
      </c>
      <c r="AC6111">
        <v>12.1</v>
      </c>
      <c r="AD6111">
        <v>10.5</v>
      </c>
    </row>
    <row r="6112" spans="1:30" x14ac:dyDescent="0.45">
      <c r="A6112" t="s">
        <v>387</v>
      </c>
      <c r="B6112">
        <v>43900</v>
      </c>
      <c r="C6112" t="s">
        <v>796</v>
      </c>
      <c r="E6112">
        <v>71</v>
      </c>
      <c r="F6112" t="s">
        <v>54</v>
      </c>
      <c r="H6112">
        <v>1</v>
      </c>
      <c r="I6112" t="s">
        <v>32</v>
      </c>
      <c r="J6112">
        <v>1</v>
      </c>
      <c r="K6112" t="s">
        <v>32</v>
      </c>
      <c r="L6112">
        <v>0</v>
      </c>
      <c r="M6112" t="s">
        <v>32</v>
      </c>
      <c r="N6112">
        <v>2012</v>
      </c>
      <c r="O6112">
        <v>943</v>
      </c>
      <c r="P6112">
        <v>44207</v>
      </c>
      <c r="Q6112">
        <v>51</v>
      </c>
      <c r="R6112">
        <v>29917</v>
      </c>
      <c r="S6112">
        <v>769</v>
      </c>
      <c r="T6112">
        <v>10874</v>
      </c>
      <c r="U6112">
        <v>893</v>
      </c>
      <c r="V6112">
        <v>14290</v>
      </c>
      <c r="W6112">
        <v>20.100000000000001</v>
      </c>
      <c r="X6112">
        <v>22.3</v>
      </c>
      <c r="Y6112">
        <v>37.5</v>
      </c>
      <c r="Z6112">
        <v>33.9</v>
      </c>
      <c r="AA6112">
        <v>39.4</v>
      </c>
      <c r="AB6112">
        <v>37</v>
      </c>
      <c r="AC6112">
        <v>21.1</v>
      </c>
      <c r="AD6112">
        <v>37.1</v>
      </c>
    </row>
    <row r="6113" spans="1:30" x14ac:dyDescent="0.45">
      <c r="A6113" t="s">
        <v>387</v>
      </c>
      <c r="B6113">
        <v>43900</v>
      </c>
      <c r="C6113" t="s">
        <v>796</v>
      </c>
      <c r="E6113">
        <v>72</v>
      </c>
      <c r="F6113" t="s">
        <v>55</v>
      </c>
      <c r="H6113">
        <v>1</v>
      </c>
      <c r="I6113" t="s">
        <v>32</v>
      </c>
      <c r="J6113">
        <v>1</v>
      </c>
      <c r="K6113" t="s">
        <v>32</v>
      </c>
      <c r="L6113">
        <v>0</v>
      </c>
      <c r="M6113" t="s">
        <v>32</v>
      </c>
      <c r="N6113">
        <v>2012</v>
      </c>
      <c r="O6113">
        <v>601</v>
      </c>
      <c r="P6113">
        <v>533956</v>
      </c>
      <c r="Q6113">
        <v>378</v>
      </c>
      <c r="R6113">
        <v>526411</v>
      </c>
      <c r="S6113">
        <v>11378</v>
      </c>
      <c r="T6113">
        <v>138151</v>
      </c>
      <c r="U6113">
        <v>223</v>
      </c>
      <c r="V6113">
        <v>7544</v>
      </c>
      <c r="W6113">
        <v>12.7</v>
      </c>
      <c r="X6113">
        <v>22.8</v>
      </c>
      <c r="Y6113">
        <v>17.8</v>
      </c>
      <c r="Z6113">
        <v>23.6</v>
      </c>
      <c r="AA6113">
        <v>30.9</v>
      </c>
      <c r="AB6113">
        <v>21.1</v>
      </c>
      <c r="AC6113">
        <v>29.2</v>
      </c>
      <c r="AD6113">
        <v>32.200000000000003</v>
      </c>
    </row>
    <row r="6114" spans="1:30" x14ac:dyDescent="0.45">
      <c r="A6114" t="s">
        <v>387</v>
      </c>
      <c r="B6114">
        <v>43900</v>
      </c>
      <c r="C6114" t="s">
        <v>796</v>
      </c>
      <c r="E6114">
        <v>81</v>
      </c>
      <c r="F6114" t="s">
        <v>56</v>
      </c>
      <c r="G6114" t="s">
        <v>57</v>
      </c>
      <c r="H6114">
        <v>1</v>
      </c>
      <c r="I6114" t="s">
        <v>32</v>
      </c>
      <c r="J6114">
        <v>1</v>
      </c>
      <c r="K6114" t="s">
        <v>32</v>
      </c>
      <c r="L6114">
        <v>0</v>
      </c>
      <c r="M6114" t="s">
        <v>32</v>
      </c>
      <c r="N6114">
        <v>2012</v>
      </c>
      <c r="O6114">
        <v>3645</v>
      </c>
      <c r="P6114">
        <v>346508</v>
      </c>
      <c r="Q6114">
        <v>390</v>
      </c>
      <c r="R6114">
        <v>241477</v>
      </c>
      <c r="S6114">
        <v>2429</v>
      </c>
      <c r="T6114">
        <v>63922</v>
      </c>
      <c r="U6114">
        <v>3254</v>
      </c>
      <c r="V6114">
        <v>105030</v>
      </c>
      <c r="W6114">
        <v>7</v>
      </c>
      <c r="X6114">
        <v>11.7</v>
      </c>
      <c r="Y6114">
        <v>16.3</v>
      </c>
      <c r="Z6114">
        <v>9.6999999999999993</v>
      </c>
      <c r="AA6114">
        <v>12.1</v>
      </c>
      <c r="AB6114">
        <v>12.8</v>
      </c>
      <c r="AC6114">
        <v>6.6</v>
      </c>
      <c r="AD6114">
        <v>27.9</v>
      </c>
    </row>
    <row r="6115" spans="1:30" x14ac:dyDescent="0.45">
      <c r="A6115" t="s">
        <v>388</v>
      </c>
      <c r="B6115">
        <v>44060</v>
      </c>
      <c r="C6115" t="s">
        <v>797</v>
      </c>
      <c r="E6115">
        <v>0</v>
      </c>
      <c r="F6115" t="s">
        <v>31</v>
      </c>
      <c r="H6115">
        <v>1</v>
      </c>
      <c r="I6115" t="s">
        <v>32</v>
      </c>
      <c r="J6115">
        <v>1</v>
      </c>
      <c r="K6115" t="s">
        <v>32</v>
      </c>
      <c r="L6115">
        <v>0</v>
      </c>
      <c r="M6115" t="s">
        <v>32</v>
      </c>
      <c r="N6115">
        <v>2012</v>
      </c>
      <c r="O6115">
        <v>40110</v>
      </c>
      <c r="P6115">
        <v>36867796</v>
      </c>
      <c r="Q6115">
        <v>10717</v>
      </c>
      <c r="R6115">
        <v>35604434</v>
      </c>
      <c r="S6115">
        <v>168864</v>
      </c>
      <c r="T6115">
        <v>6530556</v>
      </c>
      <c r="U6115">
        <v>29392</v>
      </c>
      <c r="V6115">
        <v>1263362</v>
      </c>
      <c r="W6115">
        <v>3.4</v>
      </c>
      <c r="X6115">
        <v>1.5</v>
      </c>
      <c r="Y6115">
        <v>4.0999999999999996</v>
      </c>
      <c r="Z6115">
        <v>1.6</v>
      </c>
      <c r="AA6115">
        <v>2.5</v>
      </c>
      <c r="AB6115">
        <v>2.1</v>
      </c>
      <c r="AC6115">
        <v>4.2</v>
      </c>
      <c r="AD6115">
        <v>9.1999999999999993</v>
      </c>
    </row>
    <row r="6116" spans="1:30" x14ac:dyDescent="0.45">
      <c r="A6116" t="s">
        <v>388</v>
      </c>
      <c r="B6116">
        <v>44060</v>
      </c>
      <c r="C6116" t="s">
        <v>797</v>
      </c>
      <c r="E6116">
        <v>11</v>
      </c>
      <c r="F6116" t="s">
        <v>33</v>
      </c>
      <c r="G6116" t="s">
        <v>34</v>
      </c>
      <c r="H6116">
        <v>1</v>
      </c>
      <c r="I6116" t="s">
        <v>32</v>
      </c>
      <c r="J6116">
        <v>1</v>
      </c>
      <c r="K6116" t="s">
        <v>32</v>
      </c>
      <c r="L6116">
        <v>0</v>
      </c>
      <c r="M6116" t="s">
        <v>32</v>
      </c>
      <c r="N6116">
        <v>2012</v>
      </c>
      <c r="O6116">
        <v>540</v>
      </c>
      <c r="Q6116">
        <v>95</v>
      </c>
      <c r="U6116">
        <v>445</v>
      </c>
      <c r="W6116">
        <v>17.8</v>
      </c>
      <c r="Y6116">
        <v>43.9</v>
      </c>
      <c r="AC6116">
        <v>20.5</v>
      </c>
    </row>
    <row r="6117" spans="1:30" x14ac:dyDescent="0.45">
      <c r="A6117" t="s">
        <v>388</v>
      </c>
      <c r="B6117">
        <v>44060</v>
      </c>
      <c r="C6117" t="s">
        <v>797</v>
      </c>
      <c r="E6117">
        <v>21</v>
      </c>
      <c r="F6117" t="s">
        <v>35</v>
      </c>
      <c r="H6117">
        <v>1</v>
      </c>
      <c r="I6117" t="s">
        <v>32</v>
      </c>
      <c r="J6117">
        <v>1</v>
      </c>
      <c r="K6117" t="s">
        <v>32</v>
      </c>
      <c r="L6117">
        <v>0</v>
      </c>
      <c r="M6117" t="s">
        <v>32</v>
      </c>
      <c r="N6117">
        <v>2012</v>
      </c>
      <c r="O6117">
        <v>53</v>
      </c>
      <c r="P6117">
        <v>183697</v>
      </c>
      <c r="Q6117">
        <v>22</v>
      </c>
      <c r="R6117">
        <v>179856</v>
      </c>
      <c r="S6117">
        <v>486</v>
      </c>
      <c r="T6117">
        <v>29889</v>
      </c>
      <c r="U6117">
        <v>32</v>
      </c>
      <c r="W6117">
        <v>28.6</v>
      </c>
      <c r="X6117">
        <v>2.6</v>
      </c>
      <c r="Y6117">
        <v>22.8</v>
      </c>
      <c r="Z6117">
        <v>3</v>
      </c>
      <c r="AA6117">
        <v>9.1</v>
      </c>
      <c r="AB6117">
        <v>6.5</v>
      </c>
      <c r="AC6117">
        <v>52.7</v>
      </c>
    </row>
    <row r="6118" spans="1:30" x14ac:dyDescent="0.45">
      <c r="A6118" t="s">
        <v>388</v>
      </c>
      <c r="B6118">
        <v>44060</v>
      </c>
      <c r="C6118" t="s">
        <v>797</v>
      </c>
      <c r="E6118">
        <v>23</v>
      </c>
      <c r="F6118" t="s">
        <v>37</v>
      </c>
      <c r="H6118">
        <v>1</v>
      </c>
      <c r="I6118" t="s">
        <v>32</v>
      </c>
      <c r="J6118">
        <v>1</v>
      </c>
      <c r="K6118" t="s">
        <v>32</v>
      </c>
      <c r="L6118">
        <v>0</v>
      </c>
      <c r="M6118" t="s">
        <v>32</v>
      </c>
      <c r="N6118">
        <v>2012</v>
      </c>
      <c r="O6118">
        <v>4033</v>
      </c>
      <c r="P6118">
        <v>2494401</v>
      </c>
      <c r="Q6118">
        <v>1546</v>
      </c>
      <c r="R6118">
        <v>2328146</v>
      </c>
      <c r="S6118">
        <v>8488</v>
      </c>
      <c r="T6118">
        <v>415464</v>
      </c>
      <c r="U6118">
        <v>2487</v>
      </c>
      <c r="V6118">
        <v>166254</v>
      </c>
      <c r="W6118">
        <v>10.3</v>
      </c>
      <c r="X6118">
        <v>12.5</v>
      </c>
      <c r="Y6118">
        <v>16.5</v>
      </c>
      <c r="Z6118">
        <v>13.4</v>
      </c>
      <c r="AA6118">
        <v>13.4</v>
      </c>
      <c r="AB6118">
        <v>14.6</v>
      </c>
      <c r="AC6118">
        <v>11.6</v>
      </c>
      <c r="AD6118">
        <v>45.6</v>
      </c>
    </row>
    <row r="6119" spans="1:30" x14ac:dyDescent="0.45">
      <c r="A6119" t="s">
        <v>388</v>
      </c>
      <c r="B6119">
        <v>44060</v>
      </c>
      <c r="C6119" t="s">
        <v>797</v>
      </c>
      <c r="E6119" t="s">
        <v>38</v>
      </c>
      <c r="F6119" t="s">
        <v>39</v>
      </c>
      <c r="H6119">
        <v>1</v>
      </c>
      <c r="I6119" t="s">
        <v>32</v>
      </c>
      <c r="J6119">
        <v>1</v>
      </c>
      <c r="K6119" t="s">
        <v>32</v>
      </c>
      <c r="L6119">
        <v>0</v>
      </c>
      <c r="M6119" t="s">
        <v>32</v>
      </c>
      <c r="N6119">
        <v>2012</v>
      </c>
      <c r="O6119">
        <v>1154</v>
      </c>
      <c r="P6119">
        <v>4401222</v>
      </c>
      <c r="Q6119">
        <v>529</v>
      </c>
      <c r="R6119">
        <v>4373889</v>
      </c>
      <c r="S6119">
        <v>14249</v>
      </c>
      <c r="T6119">
        <v>684300</v>
      </c>
      <c r="U6119">
        <v>624</v>
      </c>
      <c r="V6119">
        <v>27333</v>
      </c>
      <c r="W6119">
        <v>11.9</v>
      </c>
      <c r="X6119">
        <v>4</v>
      </c>
      <c r="Y6119">
        <v>12</v>
      </c>
      <c r="Z6119">
        <v>4.2</v>
      </c>
      <c r="AA6119">
        <v>6.1</v>
      </c>
      <c r="AB6119">
        <v>4.0999999999999996</v>
      </c>
      <c r="AC6119">
        <v>15.1</v>
      </c>
      <c r="AD6119">
        <v>27.7</v>
      </c>
    </row>
    <row r="6120" spans="1:30" x14ac:dyDescent="0.45">
      <c r="A6120" t="s">
        <v>388</v>
      </c>
      <c r="B6120">
        <v>44060</v>
      </c>
      <c r="C6120" t="s">
        <v>797</v>
      </c>
      <c r="E6120">
        <v>42</v>
      </c>
      <c r="F6120" t="s">
        <v>40</v>
      </c>
      <c r="H6120">
        <v>1</v>
      </c>
      <c r="I6120" t="s">
        <v>32</v>
      </c>
      <c r="J6120">
        <v>1</v>
      </c>
      <c r="K6120" t="s">
        <v>32</v>
      </c>
      <c r="L6120">
        <v>0</v>
      </c>
      <c r="M6120" t="s">
        <v>32</v>
      </c>
      <c r="N6120">
        <v>2012</v>
      </c>
      <c r="O6120">
        <v>1242</v>
      </c>
      <c r="P6120">
        <v>7148725</v>
      </c>
      <c r="Q6120">
        <v>647</v>
      </c>
      <c r="R6120">
        <v>7123403</v>
      </c>
      <c r="S6120">
        <v>10151</v>
      </c>
      <c r="T6120">
        <v>474309</v>
      </c>
      <c r="U6120">
        <v>595</v>
      </c>
      <c r="V6120">
        <v>25322</v>
      </c>
      <c r="W6120">
        <v>8.5</v>
      </c>
      <c r="X6120">
        <v>4.0999999999999996</v>
      </c>
      <c r="Y6120">
        <v>9.5</v>
      </c>
      <c r="Z6120">
        <v>4.3</v>
      </c>
      <c r="AA6120">
        <v>8.6999999999999993</v>
      </c>
      <c r="AB6120">
        <v>7.9</v>
      </c>
      <c r="AC6120">
        <v>17.7</v>
      </c>
      <c r="AD6120">
        <v>35.4</v>
      </c>
    </row>
    <row r="6121" spans="1:30" x14ac:dyDescent="0.45">
      <c r="A6121" t="s">
        <v>388</v>
      </c>
      <c r="B6121">
        <v>44060</v>
      </c>
      <c r="C6121" t="s">
        <v>797</v>
      </c>
      <c r="E6121" t="s">
        <v>41</v>
      </c>
      <c r="F6121" t="s">
        <v>42</v>
      </c>
      <c r="H6121">
        <v>1</v>
      </c>
      <c r="I6121" t="s">
        <v>32</v>
      </c>
      <c r="J6121">
        <v>1</v>
      </c>
      <c r="K6121" t="s">
        <v>32</v>
      </c>
      <c r="L6121">
        <v>0</v>
      </c>
      <c r="M6121" t="s">
        <v>32</v>
      </c>
      <c r="N6121">
        <v>2012</v>
      </c>
      <c r="O6121">
        <v>4441</v>
      </c>
      <c r="P6121">
        <v>6763338</v>
      </c>
      <c r="Q6121">
        <v>1285</v>
      </c>
      <c r="R6121">
        <v>6630909</v>
      </c>
      <c r="S6121">
        <v>25704</v>
      </c>
      <c r="T6121">
        <v>676545</v>
      </c>
      <c r="U6121">
        <v>3156</v>
      </c>
      <c r="V6121">
        <v>132429</v>
      </c>
      <c r="W6121">
        <v>10.1</v>
      </c>
      <c r="X6121">
        <v>3.9</v>
      </c>
      <c r="Y6121">
        <v>7.4</v>
      </c>
      <c r="Z6121">
        <v>4.4000000000000004</v>
      </c>
      <c r="AA6121">
        <v>3.6</v>
      </c>
      <c r="AB6121">
        <v>3.9</v>
      </c>
      <c r="AC6121">
        <v>13.9</v>
      </c>
      <c r="AD6121">
        <v>35.299999999999997</v>
      </c>
    </row>
    <row r="6122" spans="1:30" x14ac:dyDescent="0.45">
      <c r="A6122" t="s">
        <v>388</v>
      </c>
      <c r="B6122">
        <v>44060</v>
      </c>
      <c r="C6122" t="s">
        <v>797</v>
      </c>
      <c r="E6122" t="s">
        <v>43</v>
      </c>
      <c r="F6122" t="s">
        <v>44</v>
      </c>
      <c r="G6122" t="s">
        <v>45</v>
      </c>
      <c r="H6122">
        <v>1</v>
      </c>
      <c r="I6122" t="s">
        <v>32</v>
      </c>
      <c r="J6122">
        <v>1</v>
      </c>
      <c r="K6122" t="s">
        <v>32</v>
      </c>
      <c r="L6122">
        <v>0</v>
      </c>
      <c r="M6122" t="s">
        <v>32</v>
      </c>
      <c r="N6122">
        <v>2012</v>
      </c>
      <c r="O6122">
        <v>1549</v>
      </c>
      <c r="P6122">
        <v>812164</v>
      </c>
      <c r="Q6122">
        <v>310</v>
      </c>
      <c r="R6122">
        <v>681046</v>
      </c>
      <c r="S6122">
        <v>4391</v>
      </c>
      <c r="T6122">
        <v>177369</v>
      </c>
      <c r="U6122">
        <v>1239</v>
      </c>
      <c r="V6122">
        <v>131118</v>
      </c>
      <c r="W6122">
        <v>9.1</v>
      </c>
      <c r="X6122">
        <v>7.3</v>
      </c>
      <c r="Y6122">
        <v>19.8</v>
      </c>
      <c r="Z6122">
        <v>5.9</v>
      </c>
      <c r="AA6122">
        <v>4.5</v>
      </c>
      <c r="AB6122">
        <v>5</v>
      </c>
      <c r="AC6122">
        <v>9.1</v>
      </c>
      <c r="AD6122">
        <v>31.4</v>
      </c>
    </row>
    <row r="6123" spans="1:30" x14ac:dyDescent="0.45">
      <c r="A6123" t="s">
        <v>388</v>
      </c>
      <c r="B6123">
        <v>44060</v>
      </c>
      <c r="C6123" t="s">
        <v>797</v>
      </c>
      <c r="E6123">
        <v>51</v>
      </c>
      <c r="F6123" t="s">
        <v>46</v>
      </c>
      <c r="H6123">
        <v>1</v>
      </c>
      <c r="I6123" t="s">
        <v>32</v>
      </c>
      <c r="J6123">
        <v>1</v>
      </c>
      <c r="K6123" t="s">
        <v>32</v>
      </c>
      <c r="L6123">
        <v>0</v>
      </c>
      <c r="M6123" t="s">
        <v>32</v>
      </c>
      <c r="N6123">
        <v>2012</v>
      </c>
      <c r="O6123">
        <v>612</v>
      </c>
      <c r="P6123">
        <v>1021282</v>
      </c>
      <c r="Q6123">
        <v>148</v>
      </c>
      <c r="R6123">
        <v>1008825</v>
      </c>
      <c r="S6123">
        <v>4023</v>
      </c>
      <c r="T6123">
        <v>213202</v>
      </c>
      <c r="U6123">
        <v>464</v>
      </c>
      <c r="V6123">
        <v>12456</v>
      </c>
      <c r="W6123">
        <v>12.7</v>
      </c>
      <c r="X6123">
        <v>4.7</v>
      </c>
      <c r="Y6123">
        <v>19.399999999999999</v>
      </c>
      <c r="Z6123">
        <v>5</v>
      </c>
      <c r="AA6123">
        <v>10</v>
      </c>
      <c r="AB6123">
        <v>8.1</v>
      </c>
      <c r="AC6123">
        <v>14.9</v>
      </c>
      <c r="AD6123">
        <v>30.5</v>
      </c>
    </row>
    <row r="6124" spans="1:30" x14ac:dyDescent="0.45">
      <c r="A6124" t="s">
        <v>388</v>
      </c>
      <c r="B6124">
        <v>44060</v>
      </c>
      <c r="C6124" t="s">
        <v>797</v>
      </c>
      <c r="E6124">
        <v>52</v>
      </c>
      <c r="F6124" t="s">
        <v>47</v>
      </c>
      <c r="G6124" t="s">
        <v>48</v>
      </c>
      <c r="H6124">
        <v>1</v>
      </c>
      <c r="I6124" t="s">
        <v>32</v>
      </c>
      <c r="J6124">
        <v>1</v>
      </c>
      <c r="K6124" t="s">
        <v>32</v>
      </c>
      <c r="L6124">
        <v>0</v>
      </c>
      <c r="M6124" t="s">
        <v>32</v>
      </c>
      <c r="N6124">
        <v>2012</v>
      </c>
      <c r="O6124">
        <v>1777</v>
      </c>
      <c r="P6124">
        <v>4187215</v>
      </c>
      <c r="Q6124">
        <v>505</v>
      </c>
      <c r="R6124">
        <v>4135329</v>
      </c>
      <c r="S6124">
        <v>10194</v>
      </c>
      <c r="T6124">
        <v>594246</v>
      </c>
      <c r="U6124">
        <v>1273</v>
      </c>
      <c r="V6124">
        <v>51886</v>
      </c>
      <c r="W6124">
        <v>7.7</v>
      </c>
      <c r="X6124">
        <v>2.6</v>
      </c>
      <c r="Y6124">
        <v>14.7</v>
      </c>
      <c r="Z6124">
        <v>2.7</v>
      </c>
      <c r="AA6124">
        <v>3.2</v>
      </c>
      <c r="AB6124">
        <v>3.1</v>
      </c>
      <c r="AC6124">
        <v>9.9</v>
      </c>
      <c r="AD6124">
        <v>21.2</v>
      </c>
    </row>
    <row r="6125" spans="1:30" x14ac:dyDescent="0.45">
      <c r="A6125" t="s">
        <v>388</v>
      </c>
      <c r="B6125">
        <v>44060</v>
      </c>
      <c r="C6125" t="s">
        <v>797</v>
      </c>
      <c r="E6125">
        <v>53</v>
      </c>
      <c r="F6125" t="s">
        <v>49</v>
      </c>
      <c r="H6125">
        <v>1</v>
      </c>
      <c r="I6125" t="s">
        <v>32</v>
      </c>
      <c r="J6125">
        <v>1</v>
      </c>
      <c r="K6125" t="s">
        <v>32</v>
      </c>
      <c r="L6125">
        <v>0</v>
      </c>
      <c r="M6125" t="s">
        <v>32</v>
      </c>
      <c r="N6125">
        <v>2012</v>
      </c>
      <c r="O6125">
        <v>4275</v>
      </c>
      <c r="P6125">
        <v>805468</v>
      </c>
      <c r="Q6125">
        <v>615</v>
      </c>
      <c r="R6125">
        <v>482866</v>
      </c>
      <c r="S6125">
        <v>2603</v>
      </c>
      <c r="T6125">
        <v>98734</v>
      </c>
      <c r="U6125">
        <v>3660</v>
      </c>
      <c r="V6125">
        <v>322602</v>
      </c>
      <c r="W6125">
        <v>10.3</v>
      </c>
      <c r="X6125">
        <v>7.5</v>
      </c>
      <c r="Y6125">
        <v>15.7</v>
      </c>
      <c r="Z6125">
        <v>12.5</v>
      </c>
      <c r="AA6125">
        <v>15.9</v>
      </c>
      <c r="AB6125">
        <v>13.2</v>
      </c>
      <c r="AC6125">
        <v>10.3</v>
      </c>
      <c r="AD6125">
        <v>13.2</v>
      </c>
    </row>
    <row r="6126" spans="1:30" x14ac:dyDescent="0.45">
      <c r="A6126" t="s">
        <v>388</v>
      </c>
      <c r="B6126">
        <v>44060</v>
      </c>
      <c r="C6126" t="s">
        <v>797</v>
      </c>
      <c r="E6126">
        <v>54</v>
      </c>
      <c r="F6126" t="s">
        <v>50</v>
      </c>
      <c r="H6126">
        <v>1</v>
      </c>
      <c r="I6126" t="s">
        <v>32</v>
      </c>
      <c r="J6126">
        <v>1</v>
      </c>
      <c r="K6126" t="s">
        <v>32</v>
      </c>
      <c r="L6126">
        <v>0</v>
      </c>
      <c r="M6126" t="s">
        <v>32</v>
      </c>
      <c r="N6126">
        <v>2012</v>
      </c>
      <c r="O6126">
        <v>5717</v>
      </c>
      <c r="P6126">
        <v>1282245</v>
      </c>
      <c r="Q6126">
        <v>1202</v>
      </c>
      <c r="R6126">
        <v>1141127</v>
      </c>
      <c r="S6126">
        <v>8494</v>
      </c>
      <c r="T6126">
        <v>445545</v>
      </c>
      <c r="U6126">
        <v>4515</v>
      </c>
      <c r="V6126">
        <v>141118</v>
      </c>
      <c r="W6126">
        <v>6.9</v>
      </c>
      <c r="X6126">
        <v>11.3</v>
      </c>
      <c r="Y6126">
        <v>6.5</v>
      </c>
      <c r="Z6126">
        <v>12.7</v>
      </c>
      <c r="AA6126">
        <v>7</v>
      </c>
      <c r="AB6126">
        <v>11.6</v>
      </c>
      <c r="AC6126">
        <v>8.4</v>
      </c>
      <c r="AD6126">
        <v>16.399999999999999</v>
      </c>
    </row>
    <row r="6127" spans="1:30" x14ac:dyDescent="0.45">
      <c r="A6127" t="s">
        <v>388</v>
      </c>
      <c r="B6127">
        <v>44060</v>
      </c>
      <c r="C6127" t="s">
        <v>797</v>
      </c>
      <c r="E6127">
        <v>55</v>
      </c>
      <c r="F6127" t="s">
        <v>59</v>
      </c>
      <c r="H6127">
        <v>1</v>
      </c>
      <c r="I6127" t="s">
        <v>32</v>
      </c>
      <c r="J6127">
        <v>1</v>
      </c>
      <c r="K6127" t="s">
        <v>32</v>
      </c>
      <c r="L6127">
        <v>0</v>
      </c>
      <c r="M6127" t="s">
        <v>32</v>
      </c>
      <c r="N6127">
        <v>2012</v>
      </c>
      <c r="O6127">
        <v>62</v>
      </c>
      <c r="P6127">
        <v>220717</v>
      </c>
      <c r="Q6127">
        <v>62</v>
      </c>
      <c r="R6127">
        <v>220717</v>
      </c>
      <c r="S6127">
        <v>2149</v>
      </c>
      <c r="T6127">
        <v>175404</v>
      </c>
      <c r="U6127">
        <v>0</v>
      </c>
      <c r="V6127">
        <v>0</v>
      </c>
      <c r="W6127">
        <v>0</v>
      </c>
      <c r="X6127">
        <v>3.2</v>
      </c>
      <c r="Y6127">
        <v>0</v>
      </c>
      <c r="Z6127">
        <v>3.3</v>
      </c>
      <c r="AA6127">
        <v>1</v>
      </c>
      <c r="AB6127">
        <v>2.9</v>
      </c>
      <c r="AC6127">
        <v>0</v>
      </c>
      <c r="AD6127">
        <v>0</v>
      </c>
    </row>
    <row r="6128" spans="1:30" x14ac:dyDescent="0.45">
      <c r="A6128" t="s">
        <v>388</v>
      </c>
      <c r="B6128">
        <v>44060</v>
      </c>
      <c r="C6128" t="s">
        <v>797</v>
      </c>
      <c r="E6128">
        <v>56</v>
      </c>
      <c r="F6128" t="s">
        <v>51</v>
      </c>
      <c r="H6128">
        <v>1</v>
      </c>
      <c r="I6128" t="s">
        <v>32</v>
      </c>
      <c r="J6128">
        <v>1</v>
      </c>
      <c r="K6128" t="s">
        <v>32</v>
      </c>
      <c r="L6128">
        <v>0</v>
      </c>
      <c r="M6128" t="s">
        <v>32</v>
      </c>
      <c r="N6128">
        <v>2012</v>
      </c>
      <c r="O6128">
        <v>2813</v>
      </c>
      <c r="P6128">
        <v>822267</v>
      </c>
      <c r="Q6128">
        <v>699</v>
      </c>
      <c r="R6128">
        <v>782078</v>
      </c>
      <c r="S6128">
        <v>10097</v>
      </c>
      <c r="T6128">
        <v>298356</v>
      </c>
      <c r="U6128">
        <v>2114</v>
      </c>
      <c r="V6128">
        <v>40189</v>
      </c>
      <c r="W6128">
        <v>10.3</v>
      </c>
      <c r="X6128">
        <v>15.6</v>
      </c>
      <c r="Y6128">
        <v>16.7</v>
      </c>
      <c r="Z6128">
        <v>16.8</v>
      </c>
      <c r="AA6128">
        <v>13.3</v>
      </c>
      <c r="AB6128">
        <v>14.2</v>
      </c>
      <c r="AC6128">
        <v>10.9</v>
      </c>
      <c r="AD6128">
        <v>22.9</v>
      </c>
    </row>
    <row r="6129" spans="1:30" x14ac:dyDescent="0.45">
      <c r="A6129" t="s">
        <v>388</v>
      </c>
      <c r="B6129">
        <v>44060</v>
      </c>
      <c r="C6129" t="s">
        <v>797</v>
      </c>
      <c r="E6129">
        <v>61</v>
      </c>
      <c r="F6129" t="s">
        <v>52</v>
      </c>
      <c r="H6129">
        <v>1</v>
      </c>
      <c r="I6129" t="s">
        <v>32</v>
      </c>
      <c r="J6129">
        <v>1</v>
      </c>
      <c r="K6129" t="s">
        <v>32</v>
      </c>
      <c r="L6129">
        <v>0</v>
      </c>
      <c r="M6129" t="s">
        <v>32</v>
      </c>
      <c r="N6129">
        <v>2012</v>
      </c>
      <c r="O6129">
        <v>1020</v>
      </c>
      <c r="P6129">
        <v>359761</v>
      </c>
      <c r="Q6129">
        <v>141</v>
      </c>
      <c r="R6129">
        <v>346749</v>
      </c>
      <c r="S6129">
        <v>6639</v>
      </c>
      <c r="T6129">
        <v>165431</v>
      </c>
      <c r="U6129">
        <v>879</v>
      </c>
      <c r="W6129">
        <v>20.3</v>
      </c>
      <c r="X6129">
        <v>3.5</v>
      </c>
      <c r="Y6129">
        <v>17.5</v>
      </c>
      <c r="Z6129">
        <v>2.6</v>
      </c>
      <c r="AA6129">
        <v>4.0999999999999996</v>
      </c>
      <c r="AB6129">
        <v>2.2999999999999998</v>
      </c>
      <c r="AC6129">
        <v>21.2</v>
      </c>
    </row>
    <row r="6130" spans="1:30" x14ac:dyDescent="0.45">
      <c r="A6130" t="s">
        <v>388</v>
      </c>
      <c r="B6130">
        <v>44060</v>
      </c>
      <c r="C6130" t="s">
        <v>797</v>
      </c>
      <c r="E6130">
        <v>62</v>
      </c>
      <c r="F6130" t="s">
        <v>53</v>
      </c>
      <c r="H6130">
        <v>1</v>
      </c>
      <c r="I6130" t="s">
        <v>32</v>
      </c>
      <c r="J6130">
        <v>1</v>
      </c>
      <c r="K6130" t="s">
        <v>32</v>
      </c>
      <c r="L6130">
        <v>0</v>
      </c>
      <c r="M6130" t="s">
        <v>32</v>
      </c>
      <c r="N6130">
        <v>2012</v>
      </c>
      <c r="O6130">
        <v>3594</v>
      </c>
      <c r="P6130">
        <v>4002118</v>
      </c>
      <c r="Q6130">
        <v>1364</v>
      </c>
      <c r="R6130">
        <v>3937806</v>
      </c>
      <c r="S6130">
        <v>36306</v>
      </c>
      <c r="T6130">
        <v>1558317</v>
      </c>
      <c r="U6130">
        <v>2230</v>
      </c>
      <c r="V6130">
        <v>64312</v>
      </c>
      <c r="W6130">
        <v>6.1</v>
      </c>
      <c r="X6130">
        <v>5.7</v>
      </c>
      <c r="Y6130">
        <v>8</v>
      </c>
      <c r="Z6130">
        <v>6.1</v>
      </c>
      <c r="AA6130">
        <v>9.4</v>
      </c>
      <c r="AB6130">
        <v>8.1</v>
      </c>
      <c r="AC6130">
        <v>9.6999999999999993</v>
      </c>
      <c r="AD6130">
        <v>21.4</v>
      </c>
    </row>
    <row r="6131" spans="1:30" x14ac:dyDescent="0.45">
      <c r="A6131" t="s">
        <v>388</v>
      </c>
      <c r="B6131">
        <v>44060</v>
      </c>
      <c r="C6131" t="s">
        <v>797</v>
      </c>
      <c r="E6131">
        <v>71</v>
      </c>
      <c r="F6131" t="s">
        <v>54</v>
      </c>
      <c r="H6131">
        <v>1</v>
      </c>
      <c r="I6131" t="s">
        <v>32</v>
      </c>
      <c r="J6131">
        <v>1</v>
      </c>
      <c r="K6131" t="s">
        <v>32</v>
      </c>
      <c r="L6131">
        <v>0</v>
      </c>
      <c r="M6131" t="s">
        <v>32</v>
      </c>
      <c r="N6131">
        <v>2012</v>
      </c>
      <c r="O6131">
        <v>2145</v>
      </c>
      <c r="P6131">
        <v>164701</v>
      </c>
      <c r="Q6131">
        <v>171</v>
      </c>
      <c r="R6131">
        <v>127016</v>
      </c>
      <c r="S6131">
        <v>2762</v>
      </c>
      <c r="T6131">
        <v>43773</v>
      </c>
      <c r="U6131">
        <v>1974</v>
      </c>
      <c r="V6131">
        <v>37685</v>
      </c>
      <c r="W6131">
        <v>10.4</v>
      </c>
      <c r="X6131">
        <v>23.1</v>
      </c>
      <c r="Y6131">
        <v>31.4</v>
      </c>
      <c r="Z6131">
        <v>30.5</v>
      </c>
      <c r="AA6131">
        <v>23.2</v>
      </c>
      <c r="AB6131">
        <v>28.4</v>
      </c>
      <c r="AC6131">
        <v>10.5</v>
      </c>
      <c r="AD6131">
        <v>37.700000000000003</v>
      </c>
    </row>
    <row r="6132" spans="1:30" x14ac:dyDescent="0.45">
      <c r="A6132" t="s">
        <v>388</v>
      </c>
      <c r="B6132">
        <v>44060</v>
      </c>
      <c r="C6132" t="s">
        <v>797</v>
      </c>
      <c r="E6132">
        <v>72</v>
      </c>
      <c r="F6132" t="s">
        <v>55</v>
      </c>
      <c r="H6132">
        <v>1</v>
      </c>
      <c r="I6132" t="s">
        <v>32</v>
      </c>
      <c r="J6132">
        <v>1</v>
      </c>
      <c r="K6132" t="s">
        <v>32</v>
      </c>
      <c r="L6132">
        <v>0</v>
      </c>
      <c r="M6132" t="s">
        <v>32</v>
      </c>
      <c r="N6132">
        <v>2012</v>
      </c>
      <c r="O6132">
        <v>1096</v>
      </c>
      <c r="P6132">
        <v>902202</v>
      </c>
      <c r="Q6132">
        <v>911</v>
      </c>
      <c r="R6132">
        <v>895147</v>
      </c>
      <c r="S6132">
        <v>16753</v>
      </c>
      <c r="T6132">
        <v>252145</v>
      </c>
      <c r="U6132">
        <v>185</v>
      </c>
      <c r="V6132">
        <v>7054</v>
      </c>
      <c r="W6132">
        <v>14.8</v>
      </c>
      <c r="X6132">
        <v>9.5</v>
      </c>
      <c r="Y6132">
        <v>15.1</v>
      </c>
      <c r="Z6132">
        <v>10</v>
      </c>
      <c r="AA6132">
        <v>11.6</v>
      </c>
      <c r="AB6132">
        <v>10.6</v>
      </c>
      <c r="AC6132">
        <v>31.5</v>
      </c>
      <c r="AD6132">
        <v>33.700000000000003</v>
      </c>
    </row>
    <row r="6133" spans="1:30" x14ac:dyDescent="0.45">
      <c r="A6133" t="s">
        <v>388</v>
      </c>
      <c r="B6133">
        <v>44060</v>
      </c>
      <c r="C6133" t="s">
        <v>797</v>
      </c>
      <c r="E6133">
        <v>81</v>
      </c>
      <c r="F6133" t="s">
        <v>56</v>
      </c>
      <c r="G6133" t="s">
        <v>57</v>
      </c>
      <c r="H6133">
        <v>1</v>
      </c>
      <c r="I6133" t="s">
        <v>32</v>
      </c>
      <c r="J6133">
        <v>1</v>
      </c>
      <c r="K6133" t="s">
        <v>32</v>
      </c>
      <c r="L6133">
        <v>0</v>
      </c>
      <c r="M6133" t="s">
        <v>32</v>
      </c>
      <c r="N6133">
        <v>2012</v>
      </c>
      <c r="O6133">
        <v>4119</v>
      </c>
      <c r="P6133">
        <v>410034</v>
      </c>
      <c r="Q6133">
        <v>605</v>
      </c>
      <c r="R6133">
        <v>332371</v>
      </c>
      <c r="S6133">
        <v>3660</v>
      </c>
      <c r="T6133">
        <v>88886</v>
      </c>
      <c r="U6133">
        <v>3514</v>
      </c>
      <c r="V6133">
        <v>77663</v>
      </c>
      <c r="W6133">
        <v>6.5</v>
      </c>
      <c r="X6133">
        <v>14.1</v>
      </c>
      <c r="Y6133">
        <v>17.399999999999999</v>
      </c>
      <c r="Z6133">
        <v>17.399999999999999</v>
      </c>
      <c r="AA6133">
        <v>17.5</v>
      </c>
      <c r="AB6133">
        <v>16.399999999999999</v>
      </c>
      <c r="AC6133">
        <v>5.8</v>
      </c>
      <c r="AD6133">
        <v>16.899999999999999</v>
      </c>
    </row>
    <row r="6134" spans="1:30" x14ac:dyDescent="0.45">
      <c r="A6134" t="s">
        <v>389</v>
      </c>
      <c r="B6134">
        <v>44100</v>
      </c>
      <c r="C6134" t="s">
        <v>798</v>
      </c>
      <c r="E6134">
        <v>0</v>
      </c>
      <c r="F6134" t="s">
        <v>31</v>
      </c>
      <c r="H6134">
        <v>1</v>
      </c>
      <c r="I6134" t="s">
        <v>32</v>
      </c>
      <c r="J6134">
        <v>1</v>
      </c>
      <c r="K6134" t="s">
        <v>32</v>
      </c>
      <c r="L6134">
        <v>0</v>
      </c>
      <c r="M6134" t="s">
        <v>32</v>
      </c>
      <c r="N6134">
        <v>2012</v>
      </c>
      <c r="O6134">
        <v>15764</v>
      </c>
      <c r="P6134">
        <v>17611631</v>
      </c>
      <c r="Q6134">
        <v>4067</v>
      </c>
      <c r="R6134">
        <v>17271932</v>
      </c>
      <c r="S6134">
        <v>78973</v>
      </c>
      <c r="T6134">
        <v>3006240</v>
      </c>
      <c r="U6134">
        <v>11696</v>
      </c>
      <c r="V6134">
        <v>339699</v>
      </c>
      <c r="W6134">
        <v>3.2</v>
      </c>
      <c r="X6134">
        <v>4.2</v>
      </c>
      <c r="Y6134">
        <v>7.3</v>
      </c>
      <c r="Z6134">
        <v>4.5</v>
      </c>
      <c r="AA6134">
        <v>5.2</v>
      </c>
      <c r="AB6134">
        <v>5.5</v>
      </c>
      <c r="AC6134">
        <v>4.4000000000000004</v>
      </c>
      <c r="AD6134">
        <v>12.4</v>
      </c>
    </row>
    <row r="6135" spans="1:30" x14ac:dyDescent="0.45">
      <c r="A6135" t="s">
        <v>389</v>
      </c>
      <c r="B6135">
        <v>44100</v>
      </c>
      <c r="C6135" t="s">
        <v>798</v>
      </c>
      <c r="E6135">
        <v>11</v>
      </c>
      <c r="F6135" t="s">
        <v>33</v>
      </c>
      <c r="G6135" t="s">
        <v>34</v>
      </c>
      <c r="H6135">
        <v>1</v>
      </c>
      <c r="I6135" t="s">
        <v>32</v>
      </c>
      <c r="J6135">
        <v>1</v>
      </c>
      <c r="K6135" t="s">
        <v>32</v>
      </c>
      <c r="L6135">
        <v>0</v>
      </c>
      <c r="M6135" t="s">
        <v>32</v>
      </c>
      <c r="N6135">
        <v>2012</v>
      </c>
      <c r="O6135">
        <v>138</v>
      </c>
      <c r="P6135">
        <v>3714</v>
      </c>
      <c r="Q6135">
        <v>0</v>
      </c>
      <c r="R6135">
        <v>0</v>
      </c>
      <c r="S6135">
        <v>0</v>
      </c>
      <c r="T6135">
        <v>0</v>
      </c>
      <c r="U6135">
        <v>138</v>
      </c>
      <c r="V6135">
        <v>3714</v>
      </c>
      <c r="W6135">
        <v>41</v>
      </c>
      <c r="X6135">
        <v>49.2</v>
      </c>
      <c r="Y6135">
        <v>0</v>
      </c>
      <c r="Z6135">
        <v>0</v>
      </c>
      <c r="AA6135">
        <v>0</v>
      </c>
      <c r="AB6135">
        <v>0</v>
      </c>
      <c r="AC6135">
        <v>39.1</v>
      </c>
      <c r="AD6135">
        <v>46.9</v>
      </c>
    </row>
    <row r="6136" spans="1:30" x14ac:dyDescent="0.45">
      <c r="A6136" t="s">
        <v>389</v>
      </c>
      <c r="B6136">
        <v>44100</v>
      </c>
      <c r="C6136" t="s">
        <v>798</v>
      </c>
      <c r="E6136">
        <v>23</v>
      </c>
      <c r="F6136" t="s">
        <v>37</v>
      </c>
      <c r="H6136">
        <v>1</v>
      </c>
      <c r="I6136" t="s">
        <v>32</v>
      </c>
      <c r="J6136">
        <v>1</v>
      </c>
      <c r="K6136" t="s">
        <v>32</v>
      </c>
      <c r="L6136">
        <v>0</v>
      </c>
      <c r="M6136" t="s">
        <v>32</v>
      </c>
      <c r="N6136">
        <v>2012</v>
      </c>
      <c r="O6136">
        <v>1534</v>
      </c>
      <c r="P6136">
        <v>1136197</v>
      </c>
      <c r="Q6136">
        <v>552</v>
      </c>
      <c r="R6136">
        <v>1089290</v>
      </c>
      <c r="S6136">
        <v>4589</v>
      </c>
      <c r="T6136">
        <v>208657</v>
      </c>
      <c r="U6136">
        <v>982</v>
      </c>
      <c r="V6136">
        <v>46907</v>
      </c>
      <c r="W6136">
        <v>8.5</v>
      </c>
      <c r="X6136">
        <v>34.1</v>
      </c>
      <c r="Y6136">
        <v>24</v>
      </c>
      <c r="Z6136">
        <v>37.4</v>
      </c>
      <c r="AA6136">
        <v>34.299999999999997</v>
      </c>
      <c r="AB6136">
        <v>34.700000000000003</v>
      </c>
      <c r="AC6136">
        <v>10.7</v>
      </c>
      <c r="AD6136">
        <v>28</v>
      </c>
    </row>
    <row r="6137" spans="1:30" x14ac:dyDescent="0.45">
      <c r="A6137" t="s">
        <v>389</v>
      </c>
      <c r="B6137">
        <v>44100</v>
      </c>
      <c r="C6137" t="s">
        <v>798</v>
      </c>
      <c r="E6137" t="s">
        <v>38</v>
      </c>
      <c r="F6137" t="s">
        <v>39</v>
      </c>
      <c r="H6137">
        <v>1</v>
      </c>
      <c r="I6137" t="s">
        <v>32</v>
      </c>
      <c r="J6137">
        <v>1</v>
      </c>
      <c r="K6137" t="s">
        <v>32</v>
      </c>
      <c r="L6137">
        <v>0</v>
      </c>
      <c r="M6137" t="s">
        <v>32</v>
      </c>
      <c r="N6137">
        <v>2012</v>
      </c>
      <c r="O6137">
        <v>183</v>
      </c>
      <c r="P6137">
        <v>622219</v>
      </c>
      <c r="Q6137">
        <v>105</v>
      </c>
      <c r="R6137">
        <v>620433</v>
      </c>
      <c r="S6137">
        <v>2514</v>
      </c>
      <c r="T6137">
        <v>127000</v>
      </c>
      <c r="U6137">
        <v>78</v>
      </c>
      <c r="V6137">
        <v>1786</v>
      </c>
      <c r="W6137">
        <v>23.5</v>
      </c>
      <c r="X6137">
        <v>7.1</v>
      </c>
      <c r="Y6137">
        <v>33.700000000000003</v>
      </c>
      <c r="Z6137">
        <v>7.5</v>
      </c>
      <c r="AA6137">
        <v>11.4</v>
      </c>
      <c r="AB6137">
        <v>8.6999999999999993</v>
      </c>
      <c r="AC6137">
        <v>28.9</v>
      </c>
      <c r="AD6137">
        <v>42.8</v>
      </c>
    </row>
    <row r="6138" spans="1:30" x14ac:dyDescent="0.45">
      <c r="A6138" t="s">
        <v>389</v>
      </c>
      <c r="B6138">
        <v>44100</v>
      </c>
      <c r="C6138" t="s">
        <v>798</v>
      </c>
      <c r="E6138">
        <v>42</v>
      </c>
      <c r="F6138" t="s">
        <v>40</v>
      </c>
      <c r="H6138">
        <v>1</v>
      </c>
      <c r="I6138" t="s">
        <v>32</v>
      </c>
      <c r="J6138">
        <v>1</v>
      </c>
      <c r="K6138" t="s">
        <v>32</v>
      </c>
      <c r="L6138">
        <v>0</v>
      </c>
      <c r="M6138" t="s">
        <v>32</v>
      </c>
      <c r="N6138">
        <v>2012</v>
      </c>
      <c r="O6138">
        <v>372</v>
      </c>
      <c r="P6138">
        <v>3529560</v>
      </c>
      <c r="Q6138">
        <v>208</v>
      </c>
      <c r="R6138">
        <v>3525177</v>
      </c>
      <c r="S6138">
        <v>3944</v>
      </c>
      <c r="T6138">
        <v>175995</v>
      </c>
      <c r="U6138">
        <v>164</v>
      </c>
      <c r="V6138">
        <v>4383</v>
      </c>
      <c r="W6138">
        <v>21.6</v>
      </c>
      <c r="X6138">
        <v>11.7</v>
      </c>
      <c r="Y6138">
        <v>39</v>
      </c>
      <c r="Z6138">
        <v>12.2</v>
      </c>
      <c r="AA6138">
        <v>25</v>
      </c>
      <c r="AB6138">
        <v>29.3</v>
      </c>
      <c r="AC6138">
        <v>22.3</v>
      </c>
      <c r="AD6138">
        <v>17</v>
      </c>
    </row>
    <row r="6139" spans="1:30" x14ac:dyDescent="0.45">
      <c r="A6139" t="s">
        <v>389</v>
      </c>
      <c r="B6139">
        <v>44100</v>
      </c>
      <c r="C6139" t="s">
        <v>798</v>
      </c>
      <c r="E6139" t="s">
        <v>41</v>
      </c>
      <c r="F6139" t="s">
        <v>42</v>
      </c>
      <c r="H6139">
        <v>1</v>
      </c>
      <c r="I6139" t="s">
        <v>32</v>
      </c>
      <c r="J6139">
        <v>1</v>
      </c>
      <c r="K6139" t="s">
        <v>32</v>
      </c>
      <c r="L6139">
        <v>0</v>
      </c>
      <c r="M6139" t="s">
        <v>32</v>
      </c>
      <c r="N6139">
        <v>2012</v>
      </c>
      <c r="O6139">
        <v>2166</v>
      </c>
      <c r="P6139">
        <v>2766126</v>
      </c>
      <c r="Q6139">
        <v>521</v>
      </c>
      <c r="R6139">
        <v>2725051</v>
      </c>
      <c r="S6139">
        <v>11044</v>
      </c>
      <c r="T6139">
        <v>248219</v>
      </c>
      <c r="U6139">
        <v>1645</v>
      </c>
      <c r="V6139">
        <v>41075</v>
      </c>
      <c r="W6139">
        <v>10.9</v>
      </c>
      <c r="X6139">
        <v>3.4</v>
      </c>
      <c r="Y6139">
        <v>17.100000000000001</v>
      </c>
      <c r="Z6139">
        <v>3.6</v>
      </c>
      <c r="AA6139">
        <v>5.3</v>
      </c>
      <c r="AB6139">
        <v>5.4</v>
      </c>
      <c r="AC6139">
        <v>14.2</v>
      </c>
      <c r="AD6139">
        <v>27.2</v>
      </c>
    </row>
    <row r="6140" spans="1:30" x14ac:dyDescent="0.45">
      <c r="A6140" t="s">
        <v>389</v>
      </c>
      <c r="B6140">
        <v>44100</v>
      </c>
      <c r="C6140" t="s">
        <v>798</v>
      </c>
      <c r="E6140" t="s">
        <v>43</v>
      </c>
      <c r="F6140" t="s">
        <v>44</v>
      </c>
      <c r="G6140" t="s">
        <v>45</v>
      </c>
      <c r="H6140">
        <v>1</v>
      </c>
      <c r="I6140" t="s">
        <v>32</v>
      </c>
      <c r="J6140">
        <v>1</v>
      </c>
      <c r="K6140" t="s">
        <v>32</v>
      </c>
      <c r="L6140">
        <v>0</v>
      </c>
      <c r="M6140" t="s">
        <v>32</v>
      </c>
      <c r="N6140">
        <v>2012</v>
      </c>
      <c r="O6140">
        <v>417</v>
      </c>
      <c r="P6140">
        <v>314949</v>
      </c>
      <c r="Q6140">
        <v>121</v>
      </c>
      <c r="R6140">
        <v>302052</v>
      </c>
      <c r="S6140">
        <v>1546</v>
      </c>
      <c r="T6140">
        <v>68079</v>
      </c>
      <c r="U6140">
        <v>295</v>
      </c>
      <c r="V6140">
        <v>12897</v>
      </c>
      <c r="W6140">
        <v>17</v>
      </c>
      <c r="X6140">
        <v>17.899999999999999</v>
      </c>
      <c r="Y6140">
        <v>48.8</v>
      </c>
      <c r="Z6140">
        <v>19.899999999999999</v>
      </c>
      <c r="AA6140">
        <v>24</v>
      </c>
      <c r="AB6140">
        <v>24.4</v>
      </c>
      <c r="AC6140">
        <v>22.9</v>
      </c>
      <c r="AD6140">
        <v>45</v>
      </c>
    </row>
    <row r="6141" spans="1:30" x14ac:dyDescent="0.45">
      <c r="A6141" t="s">
        <v>389</v>
      </c>
      <c r="B6141">
        <v>44100</v>
      </c>
      <c r="C6141" t="s">
        <v>798</v>
      </c>
      <c r="E6141">
        <v>51</v>
      </c>
      <c r="F6141" t="s">
        <v>46</v>
      </c>
      <c r="H6141">
        <v>1</v>
      </c>
      <c r="I6141" t="s">
        <v>32</v>
      </c>
      <c r="J6141">
        <v>1</v>
      </c>
      <c r="K6141" t="s">
        <v>32</v>
      </c>
      <c r="L6141">
        <v>0</v>
      </c>
      <c r="M6141" t="s">
        <v>32</v>
      </c>
      <c r="N6141">
        <v>2012</v>
      </c>
      <c r="O6141">
        <v>198</v>
      </c>
      <c r="P6141">
        <v>820977</v>
      </c>
      <c r="Q6141">
        <v>69</v>
      </c>
      <c r="R6141">
        <v>819956</v>
      </c>
      <c r="S6141">
        <v>2372</v>
      </c>
      <c r="T6141">
        <v>121587</v>
      </c>
      <c r="U6141">
        <v>129</v>
      </c>
      <c r="V6141">
        <v>1021</v>
      </c>
      <c r="W6141">
        <v>24</v>
      </c>
      <c r="X6141">
        <v>2.2000000000000002</v>
      </c>
      <c r="Y6141">
        <v>23.6</v>
      </c>
      <c r="Z6141">
        <v>2.2999999999999998</v>
      </c>
      <c r="AA6141">
        <v>5</v>
      </c>
      <c r="AB6141">
        <v>2.1</v>
      </c>
      <c r="AC6141">
        <v>33.6</v>
      </c>
      <c r="AD6141">
        <v>17.8</v>
      </c>
    </row>
    <row r="6142" spans="1:30" x14ac:dyDescent="0.45">
      <c r="A6142" t="s">
        <v>389</v>
      </c>
      <c r="B6142">
        <v>44100</v>
      </c>
      <c r="C6142" t="s">
        <v>798</v>
      </c>
      <c r="E6142">
        <v>52</v>
      </c>
      <c r="F6142" t="s">
        <v>47</v>
      </c>
      <c r="G6142" t="s">
        <v>48</v>
      </c>
      <c r="H6142">
        <v>1</v>
      </c>
      <c r="I6142" t="s">
        <v>32</v>
      </c>
      <c r="J6142">
        <v>1</v>
      </c>
      <c r="K6142" t="s">
        <v>32</v>
      </c>
      <c r="L6142">
        <v>0</v>
      </c>
      <c r="M6142" t="s">
        <v>32</v>
      </c>
      <c r="N6142">
        <v>2012</v>
      </c>
      <c r="O6142">
        <v>647</v>
      </c>
      <c r="P6142">
        <v>3132260</v>
      </c>
      <c r="Q6142">
        <v>292</v>
      </c>
      <c r="R6142">
        <v>3118455</v>
      </c>
      <c r="S6142">
        <v>6378</v>
      </c>
      <c r="T6142">
        <v>342938</v>
      </c>
      <c r="U6142">
        <v>354</v>
      </c>
      <c r="V6142">
        <v>13805</v>
      </c>
      <c r="W6142">
        <v>24.3</v>
      </c>
      <c r="X6142">
        <v>6.9</v>
      </c>
      <c r="Y6142">
        <v>30.7</v>
      </c>
      <c r="Z6142">
        <v>7.2</v>
      </c>
      <c r="AA6142">
        <v>11.7</v>
      </c>
      <c r="AB6142">
        <v>8.8000000000000007</v>
      </c>
      <c r="AC6142">
        <v>28.1</v>
      </c>
      <c r="AD6142">
        <v>35.1</v>
      </c>
    </row>
    <row r="6143" spans="1:30" x14ac:dyDescent="0.45">
      <c r="A6143" t="s">
        <v>389</v>
      </c>
      <c r="B6143">
        <v>44100</v>
      </c>
      <c r="C6143" t="s">
        <v>798</v>
      </c>
      <c r="E6143">
        <v>53</v>
      </c>
      <c r="F6143" t="s">
        <v>49</v>
      </c>
      <c r="H6143">
        <v>1</v>
      </c>
      <c r="I6143" t="s">
        <v>32</v>
      </c>
      <c r="J6143">
        <v>1</v>
      </c>
      <c r="K6143" t="s">
        <v>32</v>
      </c>
      <c r="L6143">
        <v>0</v>
      </c>
      <c r="M6143" t="s">
        <v>32</v>
      </c>
      <c r="N6143">
        <v>2012</v>
      </c>
      <c r="O6143">
        <v>1413</v>
      </c>
      <c r="P6143">
        <v>227782</v>
      </c>
      <c r="Q6143">
        <v>192</v>
      </c>
      <c r="R6143">
        <v>133064</v>
      </c>
      <c r="S6143">
        <v>619</v>
      </c>
      <c r="T6143">
        <v>17079</v>
      </c>
      <c r="U6143">
        <v>1220</v>
      </c>
      <c r="V6143">
        <v>94719</v>
      </c>
      <c r="W6143">
        <v>11.2</v>
      </c>
      <c r="X6143">
        <v>23.6</v>
      </c>
      <c r="Y6143">
        <v>40.700000000000003</v>
      </c>
      <c r="Z6143">
        <v>22</v>
      </c>
      <c r="AA6143">
        <v>25.3</v>
      </c>
      <c r="AB6143">
        <v>17.899999999999999</v>
      </c>
      <c r="AC6143">
        <v>11.8</v>
      </c>
      <c r="AD6143">
        <v>36.6</v>
      </c>
    </row>
    <row r="6144" spans="1:30" x14ac:dyDescent="0.45">
      <c r="A6144" t="s">
        <v>389</v>
      </c>
      <c r="B6144">
        <v>44100</v>
      </c>
      <c r="C6144" t="s">
        <v>798</v>
      </c>
      <c r="E6144">
        <v>54</v>
      </c>
      <c r="F6144" t="s">
        <v>50</v>
      </c>
      <c r="H6144">
        <v>1</v>
      </c>
      <c r="I6144" t="s">
        <v>32</v>
      </c>
      <c r="J6144">
        <v>1</v>
      </c>
      <c r="K6144" t="s">
        <v>32</v>
      </c>
      <c r="L6144">
        <v>0</v>
      </c>
      <c r="M6144" t="s">
        <v>32</v>
      </c>
      <c r="N6144">
        <v>2012</v>
      </c>
      <c r="O6144">
        <v>1885</v>
      </c>
      <c r="P6144">
        <v>638033</v>
      </c>
      <c r="Q6144">
        <v>517</v>
      </c>
      <c r="R6144">
        <v>593232</v>
      </c>
      <c r="S6144">
        <v>4380</v>
      </c>
      <c r="T6144">
        <v>222264</v>
      </c>
      <c r="U6144">
        <v>1368</v>
      </c>
      <c r="V6144">
        <v>44800</v>
      </c>
      <c r="W6144">
        <v>8.6999999999999993</v>
      </c>
      <c r="X6144">
        <v>8.1999999999999993</v>
      </c>
      <c r="Y6144">
        <v>10.4</v>
      </c>
      <c r="Z6144">
        <v>9.8000000000000007</v>
      </c>
      <c r="AA6144">
        <v>14.8</v>
      </c>
      <c r="AB6144">
        <v>10.5</v>
      </c>
      <c r="AC6144">
        <v>11.6</v>
      </c>
      <c r="AD6144">
        <v>22.8</v>
      </c>
    </row>
    <row r="6145" spans="1:30" x14ac:dyDescent="0.45">
      <c r="A6145" t="s">
        <v>389</v>
      </c>
      <c r="B6145">
        <v>44100</v>
      </c>
      <c r="C6145" t="s">
        <v>798</v>
      </c>
      <c r="E6145">
        <v>55</v>
      </c>
      <c r="F6145" t="s">
        <v>59</v>
      </c>
      <c r="H6145">
        <v>1</v>
      </c>
      <c r="I6145" t="s">
        <v>32</v>
      </c>
      <c r="J6145">
        <v>1</v>
      </c>
      <c r="K6145" t="s">
        <v>32</v>
      </c>
      <c r="L6145">
        <v>0</v>
      </c>
      <c r="M6145" t="s">
        <v>32</v>
      </c>
      <c r="N6145">
        <v>2012</v>
      </c>
      <c r="O6145">
        <v>44</v>
      </c>
      <c r="Q6145">
        <v>44</v>
      </c>
      <c r="U6145">
        <v>0</v>
      </c>
      <c r="W6145">
        <v>18.600000000000001</v>
      </c>
      <c r="Y6145">
        <v>19.399999999999999</v>
      </c>
      <c r="AC6145">
        <v>0</v>
      </c>
    </row>
    <row r="6146" spans="1:30" x14ac:dyDescent="0.45">
      <c r="A6146" t="s">
        <v>389</v>
      </c>
      <c r="B6146">
        <v>44100</v>
      </c>
      <c r="C6146" t="s">
        <v>798</v>
      </c>
      <c r="E6146">
        <v>56</v>
      </c>
      <c r="F6146" t="s">
        <v>51</v>
      </c>
      <c r="H6146">
        <v>1</v>
      </c>
      <c r="I6146" t="s">
        <v>32</v>
      </c>
      <c r="J6146">
        <v>1</v>
      </c>
      <c r="K6146" t="s">
        <v>32</v>
      </c>
      <c r="L6146">
        <v>0</v>
      </c>
      <c r="M6146" t="s">
        <v>32</v>
      </c>
      <c r="N6146">
        <v>2012</v>
      </c>
      <c r="O6146">
        <v>978</v>
      </c>
      <c r="P6146">
        <v>306378</v>
      </c>
      <c r="Q6146">
        <v>226</v>
      </c>
      <c r="R6146">
        <v>298961</v>
      </c>
      <c r="S6146">
        <v>5635</v>
      </c>
      <c r="T6146">
        <v>149520</v>
      </c>
      <c r="U6146">
        <v>753</v>
      </c>
      <c r="V6146">
        <v>7418</v>
      </c>
      <c r="W6146">
        <v>16.5</v>
      </c>
      <c r="X6146">
        <v>15</v>
      </c>
      <c r="Y6146">
        <v>31.4</v>
      </c>
      <c r="Z6146">
        <v>15.9</v>
      </c>
      <c r="AA6146">
        <v>13.3</v>
      </c>
      <c r="AB6146">
        <v>18</v>
      </c>
      <c r="AC6146">
        <v>16.5</v>
      </c>
      <c r="AD6146">
        <v>13.3</v>
      </c>
    </row>
    <row r="6147" spans="1:30" x14ac:dyDescent="0.45">
      <c r="A6147" t="s">
        <v>389</v>
      </c>
      <c r="B6147">
        <v>44100</v>
      </c>
      <c r="C6147" t="s">
        <v>798</v>
      </c>
      <c r="E6147">
        <v>61</v>
      </c>
      <c r="F6147" t="s">
        <v>52</v>
      </c>
      <c r="H6147">
        <v>1</v>
      </c>
      <c r="I6147" t="s">
        <v>32</v>
      </c>
      <c r="J6147">
        <v>1</v>
      </c>
      <c r="K6147" t="s">
        <v>32</v>
      </c>
      <c r="L6147">
        <v>0</v>
      </c>
      <c r="M6147" t="s">
        <v>32</v>
      </c>
      <c r="N6147">
        <v>2012</v>
      </c>
      <c r="O6147">
        <v>393</v>
      </c>
      <c r="P6147">
        <v>90725</v>
      </c>
      <c r="Q6147">
        <v>55</v>
      </c>
      <c r="R6147">
        <v>86955</v>
      </c>
      <c r="S6147">
        <v>1413</v>
      </c>
      <c r="T6147">
        <v>41597</v>
      </c>
      <c r="U6147">
        <v>338</v>
      </c>
      <c r="V6147">
        <v>3770</v>
      </c>
      <c r="W6147">
        <v>18.8</v>
      </c>
      <c r="X6147">
        <v>5.5</v>
      </c>
      <c r="Y6147">
        <v>30.4</v>
      </c>
      <c r="Z6147">
        <v>5.9</v>
      </c>
      <c r="AA6147">
        <v>13.6</v>
      </c>
      <c r="AB6147">
        <v>4.9000000000000004</v>
      </c>
      <c r="AC6147">
        <v>20.100000000000001</v>
      </c>
      <c r="AD6147">
        <v>48</v>
      </c>
    </row>
    <row r="6148" spans="1:30" x14ac:dyDescent="0.45">
      <c r="A6148" t="s">
        <v>389</v>
      </c>
      <c r="B6148">
        <v>44100</v>
      </c>
      <c r="C6148" t="s">
        <v>798</v>
      </c>
      <c r="E6148">
        <v>62</v>
      </c>
      <c r="F6148" t="s">
        <v>53</v>
      </c>
      <c r="H6148">
        <v>1</v>
      </c>
      <c r="I6148" t="s">
        <v>32</v>
      </c>
      <c r="J6148">
        <v>1</v>
      </c>
      <c r="K6148" t="s">
        <v>32</v>
      </c>
      <c r="L6148">
        <v>0</v>
      </c>
      <c r="M6148" t="s">
        <v>32</v>
      </c>
      <c r="N6148">
        <v>2012</v>
      </c>
      <c r="O6148">
        <v>1730</v>
      </c>
      <c r="P6148">
        <v>2523730</v>
      </c>
      <c r="Q6148">
        <v>328</v>
      </c>
      <c r="R6148">
        <v>2503357</v>
      </c>
      <c r="S6148">
        <v>19158</v>
      </c>
      <c r="T6148">
        <v>838496</v>
      </c>
      <c r="U6148">
        <v>1402</v>
      </c>
      <c r="V6148">
        <v>20373</v>
      </c>
      <c r="W6148">
        <v>4.7</v>
      </c>
      <c r="X6148">
        <v>5.7</v>
      </c>
      <c r="Y6148">
        <v>15.8</v>
      </c>
      <c r="Z6148">
        <v>5.9</v>
      </c>
      <c r="AA6148">
        <v>3.7</v>
      </c>
      <c r="AB6148">
        <v>4.9000000000000004</v>
      </c>
      <c r="AC6148">
        <v>6.7</v>
      </c>
      <c r="AD6148">
        <v>17.5</v>
      </c>
    </row>
    <row r="6149" spans="1:30" x14ac:dyDescent="0.45">
      <c r="A6149" t="s">
        <v>389</v>
      </c>
      <c r="B6149">
        <v>44100</v>
      </c>
      <c r="C6149" t="s">
        <v>798</v>
      </c>
      <c r="E6149">
        <v>71</v>
      </c>
      <c r="F6149" t="s">
        <v>54</v>
      </c>
      <c r="H6149">
        <v>1</v>
      </c>
      <c r="I6149" t="s">
        <v>32</v>
      </c>
      <c r="J6149">
        <v>1</v>
      </c>
      <c r="K6149" t="s">
        <v>32</v>
      </c>
      <c r="L6149">
        <v>0</v>
      </c>
      <c r="M6149" t="s">
        <v>32</v>
      </c>
      <c r="N6149">
        <v>2012</v>
      </c>
      <c r="O6149">
        <v>571</v>
      </c>
      <c r="P6149">
        <v>157174</v>
      </c>
      <c r="Q6149">
        <v>102</v>
      </c>
      <c r="R6149">
        <v>150390</v>
      </c>
      <c r="S6149">
        <v>1391</v>
      </c>
      <c r="T6149">
        <v>26371</v>
      </c>
      <c r="U6149">
        <v>468</v>
      </c>
      <c r="V6149">
        <v>6785</v>
      </c>
      <c r="W6149">
        <v>14.1</v>
      </c>
      <c r="X6149">
        <v>15.5</v>
      </c>
      <c r="Y6149">
        <v>28.9</v>
      </c>
      <c r="Z6149">
        <v>16.899999999999999</v>
      </c>
      <c r="AA6149">
        <v>12.6</v>
      </c>
      <c r="AB6149">
        <v>26.8</v>
      </c>
      <c r="AC6149">
        <v>13.9</v>
      </c>
      <c r="AD6149">
        <v>14.2</v>
      </c>
    </row>
    <row r="6150" spans="1:30" x14ac:dyDescent="0.45">
      <c r="A6150" t="s">
        <v>389</v>
      </c>
      <c r="B6150">
        <v>44100</v>
      </c>
      <c r="C6150" t="s">
        <v>798</v>
      </c>
      <c r="E6150">
        <v>72</v>
      </c>
      <c r="F6150" t="s">
        <v>55</v>
      </c>
      <c r="H6150">
        <v>1</v>
      </c>
      <c r="I6150" t="s">
        <v>32</v>
      </c>
      <c r="J6150">
        <v>1</v>
      </c>
      <c r="K6150" t="s">
        <v>32</v>
      </c>
      <c r="L6150">
        <v>0</v>
      </c>
      <c r="M6150" t="s">
        <v>32</v>
      </c>
      <c r="N6150">
        <v>2012</v>
      </c>
      <c r="O6150">
        <v>532</v>
      </c>
      <c r="P6150">
        <v>355132</v>
      </c>
      <c r="Q6150">
        <v>412</v>
      </c>
      <c r="R6150">
        <v>351865</v>
      </c>
      <c r="S6150">
        <v>7979</v>
      </c>
      <c r="T6150">
        <v>104862</v>
      </c>
      <c r="U6150">
        <v>120</v>
      </c>
      <c r="V6150">
        <v>3267</v>
      </c>
      <c r="W6150">
        <v>13.7</v>
      </c>
      <c r="X6150">
        <v>14.8</v>
      </c>
      <c r="Y6150">
        <v>16.8</v>
      </c>
      <c r="Z6150">
        <v>15.2</v>
      </c>
      <c r="AA6150">
        <v>26.1</v>
      </c>
      <c r="AB6150">
        <v>19.899999999999999</v>
      </c>
      <c r="AC6150">
        <v>28.2</v>
      </c>
      <c r="AD6150">
        <v>48</v>
      </c>
    </row>
    <row r="6151" spans="1:30" x14ac:dyDescent="0.45">
      <c r="A6151" t="s">
        <v>389</v>
      </c>
      <c r="B6151">
        <v>44100</v>
      </c>
      <c r="C6151" t="s">
        <v>798</v>
      </c>
      <c r="E6151">
        <v>81</v>
      </c>
      <c r="F6151" t="s">
        <v>56</v>
      </c>
      <c r="G6151" t="s">
        <v>57</v>
      </c>
      <c r="H6151">
        <v>1</v>
      </c>
      <c r="I6151" t="s">
        <v>32</v>
      </c>
      <c r="J6151">
        <v>1</v>
      </c>
      <c r="K6151" t="s">
        <v>32</v>
      </c>
      <c r="L6151">
        <v>0</v>
      </c>
      <c r="M6151" t="s">
        <v>32</v>
      </c>
      <c r="N6151">
        <v>2012</v>
      </c>
      <c r="O6151">
        <v>2598</v>
      </c>
      <c r="Q6151">
        <v>373</v>
      </c>
      <c r="U6151">
        <v>2225</v>
      </c>
      <c r="W6151">
        <v>3.3</v>
      </c>
      <c r="Y6151">
        <v>19.399999999999999</v>
      </c>
      <c r="AC6151">
        <v>5</v>
      </c>
    </row>
    <row r="6152" spans="1:30" x14ac:dyDescent="0.45">
      <c r="A6152" t="s">
        <v>390</v>
      </c>
      <c r="B6152">
        <v>44140</v>
      </c>
      <c r="C6152" t="s">
        <v>799</v>
      </c>
      <c r="E6152">
        <v>0</v>
      </c>
      <c r="F6152" t="s">
        <v>31</v>
      </c>
      <c r="H6152">
        <v>1</v>
      </c>
      <c r="I6152" t="s">
        <v>32</v>
      </c>
      <c r="J6152">
        <v>1</v>
      </c>
      <c r="K6152" t="s">
        <v>32</v>
      </c>
      <c r="L6152">
        <v>0</v>
      </c>
      <c r="M6152" t="s">
        <v>32</v>
      </c>
      <c r="N6152">
        <v>2012</v>
      </c>
      <c r="O6152">
        <v>47198</v>
      </c>
      <c r="P6152">
        <v>56945432</v>
      </c>
      <c r="Q6152">
        <v>10448</v>
      </c>
      <c r="R6152">
        <v>55206841</v>
      </c>
      <c r="S6152">
        <v>217674</v>
      </c>
      <c r="T6152">
        <v>8278868</v>
      </c>
      <c r="U6152">
        <v>36750</v>
      </c>
      <c r="V6152">
        <v>1738591</v>
      </c>
      <c r="W6152">
        <v>1.8</v>
      </c>
      <c r="X6152">
        <v>2.4</v>
      </c>
      <c r="Y6152">
        <v>3.9</v>
      </c>
      <c r="Z6152">
        <v>2.6</v>
      </c>
      <c r="AA6152">
        <v>2.4</v>
      </c>
      <c r="AB6152">
        <v>1.5</v>
      </c>
      <c r="AC6152">
        <v>2.6</v>
      </c>
      <c r="AD6152">
        <v>10.199999999999999</v>
      </c>
    </row>
    <row r="6153" spans="1:30" x14ac:dyDescent="0.45">
      <c r="A6153" t="s">
        <v>390</v>
      </c>
      <c r="B6153">
        <v>44140</v>
      </c>
      <c r="C6153" t="s">
        <v>799</v>
      </c>
      <c r="E6153">
        <v>11</v>
      </c>
      <c r="F6153" t="s">
        <v>33</v>
      </c>
      <c r="G6153" t="s">
        <v>34</v>
      </c>
      <c r="H6153">
        <v>1</v>
      </c>
      <c r="I6153" t="s">
        <v>32</v>
      </c>
      <c r="J6153">
        <v>1</v>
      </c>
      <c r="K6153" t="s">
        <v>32</v>
      </c>
      <c r="L6153">
        <v>0</v>
      </c>
      <c r="M6153" t="s">
        <v>32</v>
      </c>
      <c r="N6153">
        <v>2012</v>
      </c>
      <c r="O6153">
        <v>346</v>
      </c>
      <c r="P6153">
        <v>30609</v>
      </c>
      <c r="Q6153">
        <v>32</v>
      </c>
      <c r="U6153">
        <v>313</v>
      </c>
      <c r="V6153">
        <v>12353</v>
      </c>
      <c r="W6153">
        <v>25.3</v>
      </c>
      <c r="X6153">
        <v>37</v>
      </c>
      <c r="Y6153">
        <v>54.6</v>
      </c>
      <c r="AC6153">
        <v>25.5</v>
      </c>
      <c r="AD6153">
        <v>30.8</v>
      </c>
    </row>
    <row r="6154" spans="1:30" x14ac:dyDescent="0.45">
      <c r="A6154" t="s">
        <v>390</v>
      </c>
      <c r="B6154">
        <v>44140</v>
      </c>
      <c r="C6154" t="s">
        <v>799</v>
      </c>
      <c r="E6154">
        <v>22</v>
      </c>
      <c r="F6154" t="s">
        <v>36</v>
      </c>
      <c r="H6154">
        <v>1</v>
      </c>
      <c r="I6154" t="s">
        <v>32</v>
      </c>
      <c r="J6154">
        <v>1</v>
      </c>
      <c r="K6154" t="s">
        <v>32</v>
      </c>
      <c r="L6154">
        <v>0</v>
      </c>
      <c r="M6154" t="s">
        <v>32</v>
      </c>
      <c r="N6154">
        <v>2012</v>
      </c>
      <c r="O6154">
        <v>47</v>
      </c>
      <c r="P6154">
        <v>1000936</v>
      </c>
      <c r="Q6154">
        <v>10</v>
      </c>
      <c r="R6154">
        <v>998830</v>
      </c>
      <c r="S6154">
        <v>1337</v>
      </c>
      <c r="T6154">
        <v>136896</v>
      </c>
      <c r="U6154">
        <v>37</v>
      </c>
      <c r="W6154">
        <v>72.8</v>
      </c>
      <c r="X6154">
        <v>1.4</v>
      </c>
      <c r="Y6154">
        <v>0</v>
      </c>
      <c r="Z6154">
        <v>1.4</v>
      </c>
      <c r="AA6154">
        <v>6.7</v>
      </c>
      <c r="AB6154">
        <v>6.6</v>
      </c>
      <c r="AC6154">
        <v>88.1</v>
      </c>
    </row>
    <row r="6155" spans="1:30" x14ac:dyDescent="0.45">
      <c r="A6155" t="s">
        <v>390</v>
      </c>
      <c r="B6155">
        <v>44140</v>
      </c>
      <c r="C6155" t="s">
        <v>799</v>
      </c>
      <c r="E6155">
        <v>23</v>
      </c>
      <c r="F6155" t="s">
        <v>37</v>
      </c>
      <c r="H6155">
        <v>1</v>
      </c>
      <c r="I6155" t="s">
        <v>32</v>
      </c>
      <c r="J6155">
        <v>1</v>
      </c>
      <c r="K6155" t="s">
        <v>32</v>
      </c>
      <c r="L6155">
        <v>0</v>
      </c>
      <c r="M6155" t="s">
        <v>32</v>
      </c>
      <c r="N6155">
        <v>2012</v>
      </c>
      <c r="O6155">
        <v>5754</v>
      </c>
      <c r="P6155">
        <v>2339042</v>
      </c>
      <c r="Q6155">
        <v>1436</v>
      </c>
      <c r="R6155">
        <v>2154118</v>
      </c>
      <c r="S6155">
        <v>8860</v>
      </c>
      <c r="T6155">
        <v>430758</v>
      </c>
      <c r="U6155">
        <v>4318</v>
      </c>
      <c r="V6155">
        <v>184924</v>
      </c>
      <c r="W6155">
        <v>11.9</v>
      </c>
      <c r="X6155">
        <v>10.7</v>
      </c>
      <c r="Y6155">
        <v>14</v>
      </c>
      <c r="Z6155">
        <v>11.9</v>
      </c>
      <c r="AA6155">
        <v>16</v>
      </c>
      <c r="AB6155">
        <v>13.1</v>
      </c>
      <c r="AC6155">
        <v>12.8</v>
      </c>
      <c r="AD6155">
        <v>13.5</v>
      </c>
    </row>
    <row r="6156" spans="1:30" x14ac:dyDescent="0.45">
      <c r="A6156" t="s">
        <v>390</v>
      </c>
      <c r="B6156">
        <v>44140</v>
      </c>
      <c r="C6156" t="s">
        <v>799</v>
      </c>
      <c r="E6156" t="s">
        <v>38</v>
      </c>
      <c r="F6156" t="s">
        <v>39</v>
      </c>
      <c r="H6156">
        <v>1</v>
      </c>
      <c r="I6156" t="s">
        <v>32</v>
      </c>
      <c r="J6156">
        <v>1</v>
      </c>
      <c r="K6156" t="s">
        <v>32</v>
      </c>
      <c r="L6156">
        <v>0</v>
      </c>
      <c r="M6156" t="s">
        <v>32</v>
      </c>
      <c r="N6156">
        <v>2012</v>
      </c>
      <c r="O6156">
        <v>1393</v>
      </c>
      <c r="P6156">
        <v>7689048</v>
      </c>
      <c r="Q6156">
        <v>743</v>
      </c>
      <c r="R6156">
        <v>7576074</v>
      </c>
      <c r="S6156">
        <v>25194</v>
      </c>
      <c r="T6156">
        <v>1335505</v>
      </c>
      <c r="U6156">
        <v>651</v>
      </c>
      <c r="W6156">
        <v>8.6999999999999993</v>
      </c>
      <c r="X6156">
        <v>3.1</v>
      </c>
      <c r="Y6156">
        <v>9.9</v>
      </c>
      <c r="Z6156">
        <v>2.6</v>
      </c>
      <c r="AA6156">
        <v>3.7</v>
      </c>
      <c r="AB6156">
        <v>3.2</v>
      </c>
      <c r="AC6156">
        <v>11.6</v>
      </c>
    </row>
    <row r="6157" spans="1:30" x14ac:dyDescent="0.45">
      <c r="A6157" t="s">
        <v>390</v>
      </c>
      <c r="B6157">
        <v>44140</v>
      </c>
      <c r="C6157" t="s">
        <v>799</v>
      </c>
      <c r="E6157">
        <v>42</v>
      </c>
      <c r="F6157" t="s">
        <v>40</v>
      </c>
      <c r="H6157">
        <v>1</v>
      </c>
      <c r="I6157" t="s">
        <v>32</v>
      </c>
      <c r="J6157">
        <v>1</v>
      </c>
      <c r="K6157" t="s">
        <v>32</v>
      </c>
      <c r="L6157">
        <v>0</v>
      </c>
      <c r="M6157" t="s">
        <v>32</v>
      </c>
      <c r="N6157">
        <v>2012</v>
      </c>
      <c r="O6157">
        <v>884</v>
      </c>
      <c r="P6157">
        <v>8763680</v>
      </c>
      <c r="Q6157">
        <v>499</v>
      </c>
      <c r="R6157">
        <v>8733614</v>
      </c>
      <c r="S6157">
        <v>8852</v>
      </c>
      <c r="T6157">
        <v>439366</v>
      </c>
      <c r="U6157">
        <v>386</v>
      </c>
      <c r="V6157">
        <v>30066</v>
      </c>
      <c r="W6157">
        <v>11.9</v>
      </c>
      <c r="X6157">
        <v>5.5</v>
      </c>
      <c r="Y6157">
        <v>15.8</v>
      </c>
      <c r="Z6157">
        <v>5.8</v>
      </c>
      <c r="AA6157">
        <v>12.1</v>
      </c>
      <c r="AB6157">
        <v>12</v>
      </c>
      <c r="AC6157">
        <v>15.8</v>
      </c>
      <c r="AD6157">
        <v>22.1</v>
      </c>
    </row>
    <row r="6158" spans="1:30" x14ac:dyDescent="0.45">
      <c r="A6158" t="s">
        <v>390</v>
      </c>
      <c r="B6158">
        <v>44140</v>
      </c>
      <c r="C6158" t="s">
        <v>799</v>
      </c>
      <c r="E6158" t="s">
        <v>41</v>
      </c>
      <c r="F6158" t="s">
        <v>42</v>
      </c>
      <c r="H6158">
        <v>1</v>
      </c>
      <c r="I6158" t="s">
        <v>32</v>
      </c>
      <c r="J6158">
        <v>1</v>
      </c>
      <c r="K6158" t="s">
        <v>32</v>
      </c>
      <c r="L6158">
        <v>0</v>
      </c>
      <c r="M6158" t="s">
        <v>32</v>
      </c>
      <c r="N6158">
        <v>2012</v>
      </c>
      <c r="O6158">
        <v>4342</v>
      </c>
      <c r="P6158">
        <v>7143230</v>
      </c>
      <c r="Q6158">
        <v>1519</v>
      </c>
      <c r="R6158">
        <v>6957349</v>
      </c>
      <c r="S6158">
        <v>29066</v>
      </c>
      <c r="T6158">
        <v>667416</v>
      </c>
      <c r="U6158">
        <v>2823</v>
      </c>
      <c r="V6158">
        <v>185881</v>
      </c>
      <c r="W6158">
        <v>7</v>
      </c>
      <c r="X6158">
        <v>2.8</v>
      </c>
      <c r="Y6158">
        <v>8.1999999999999993</v>
      </c>
      <c r="Z6158">
        <v>3.2</v>
      </c>
      <c r="AA6158">
        <v>3.9</v>
      </c>
      <c r="AB6158">
        <v>3.4</v>
      </c>
      <c r="AC6158">
        <v>10.5</v>
      </c>
      <c r="AD6158">
        <v>12.6</v>
      </c>
    </row>
    <row r="6159" spans="1:30" x14ac:dyDescent="0.45">
      <c r="A6159" t="s">
        <v>390</v>
      </c>
      <c r="B6159">
        <v>44140</v>
      </c>
      <c r="C6159" t="s">
        <v>799</v>
      </c>
      <c r="E6159" t="s">
        <v>43</v>
      </c>
      <c r="F6159" t="s">
        <v>44</v>
      </c>
      <c r="G6159" t="s">
        <v>45</v>
      </c>
      <c r="H6159">
        <v>1</v>
      </c>
      <c r="I6159" t="s">
        <v>32</v>
      </c>
      <c r="J6159">
        <v>1</v>
      </c>
      <c r="K6159" t="s">
        <v>32</v>
      </c>
      <c r="L6159">
        <v>0</v>
      </c>
      <c r="M6159" t="s">
        <v>32</v>
      </c>
      <c r="N6159">
        <v>2012</v>
      </c>
      <c r="O6159">
        <v>1333</v>
      </c>
      <c r="P6159">
        <v>768212</v>
      </c>
      <c r="Q6159">
        <v>287</v>
      </c>
      <c r="R6159">
        <v>692006</v>
      </c>
      <c r="S6159">
        <v>6156</v>
      </c>
      <c r="T6159">
        <v>209531</v>
      </c>
      <c r="U6159">
        <v>1047</v>
      </c>
      <c r="V6159">
        <v>76206</v>
      </c>
      <c r="W6159">
        <v>9.1</v>
      </c>
      <c r="X6159">
        <v>6.9</v>
      </c>
      <c r="Y6159">
        <v>18.7</v>
      </c>
      <c r="Z6159">
        <v>7.5</v>
      </c>
      <c r="AA6159">
        <v>5.2</v>
      </c>
      <c r="AB6159">
        <v>4.0999999999999996</v>
      </c>
      <c r="AC6159">
        <v>11</v>
      </c>
      <c r="AD6159">
        <v>14.9</v>
      </c>
    </row>
    <row r="6160" spans="1:30" x14ac:dyDescent="0.45">
      <c r="A6160" t="s">
        <v>390</v>
      </c>
      <c r="B6160">
        <v>44140</v>
      </c>
      <c r="C6160" t="s">
        <v>799</v>
      </c>
      <c r="E6160">
        <v>51</v>
      </c>
      <c r="F6160" t="s">
        <v>46</v>
      </c>
      <c r="H6160">
        <v>1</v>
      </c>
      <c r="I6160" t="s">
        <v>32</v>
      </c>
      <c r="J6160">
        <v>1</v>
      </c>
      <c r="K6160" t="s">
        <v>32</v>
      </c>
      <c r="L6160">
        <v>0</v>
      </c>
      <c r="M6160" t="s">
        <v>32</v>
      </c>
      <c r="N6160">
        <v>2012</v>
      </c>
      <c r="O6160">
        <v>649</v>
      </c>
      <c r="P6160">
        <v>768577</v>
      </c>
      <c r="Q6160">
        <v>142</v>
      </c>
      <c r="R6160">
        <v>749509</v>
      </c>
      <c r="S6160">
        <v>3538</v>
      </c>
      <c r="T6160">
        <v>177765</v>
      </c>
      <c r="U6160">
        <v>508</v>
      </c>
      <c r="V6160">
        <v>19068</v>
      </c>
      <c r="W6160">
        <v>14.8</v>
      </c>
      <c r="X6160">
        <v>2.8</v>
      </c>
      <c r="Y6160">
        <v>13</v>
      </c>
      <c r="Z6160">
        <v>2.8</v>
      </c>
      <c r="AA6160">
        <v>4.4000000000000004</v>
      </c>
      <c r="AB6160">
        <v>3.3</v>
      </c>
      <c r="AC6160">
        <v>18.2</v>
      </c>
      <c r="AD6160">
        <v>32.5</v>
      </c>
    </row>
    <row r="6161" spans="1:30" x14ac:dyDescent="0.45">
      <c r="A6161" t="s">
        <v>390</v>
      </c>
      <c r="B6161">
        <v>44140</v>
      </c>
      <c r="C6161" t="s">
        <v>799</v>
      </c>
      <c r="E6161">
        <v>52</v>
      </c>
      <c r="F6161" t="s">
        <v>47</v>
      </c>
      <c r="G6161" t="s">
        <v>48</v>
      </c>
      <c r="H6161">
        <v>1</v>
      </c>
      <c r="I6161" t="s">
        <v>32</v>
      </c>
      <c r="J6161">
        <v>1</v>
      </c>
      <c r="K6161" t="s">
        <v>32</v>
      </c>
      <c r="L6161">
        <v>0</v>
      </c>
      <c r="M6161" t="s">
        <v>32</v>
      </c>
      <c r="N6161">
        <v>2012</v>
      </c>
      <c r="O6161">
        <v>1749</v>
      </c>
      <c r="P6161">
        <v>17701150</v>
      </c>
      <c r="Q6161">
        <v>469</v>
      </c>
      <c r="R6161">
        <v>17589728</v>
      </c>
      <c r="S6161">
        <v>10393</v>
      </c>
      <c r="T6161">
        <v>867817</v>
      </c>
      <c r="U6161">
        <v>1280</v>
      </c>
      <c r="V6161">
        <v>111422</v>
      </c>
      <c r="W6161">
        <v>15.1</v>
      </c>
      <c r="X6161">
        <v>5.8</v>
      </c>
      <c r="Y6161">
        <v>19.899999999999999</v>
      </c>
      <c r="Z6161">
        <v>6</v>
      </c>
      <c r="AA6161">
        <v>3.6</v>
      </c>
      <c r="AB6161">
        <v>4.3</v>
      </c>
      <c r="AC6161">
        <v>20.8</v>
      </c>
      <c r="AD6161">
        <v>27.3</v>
      </c>
    </row>
    <row r="6162" spans="1:30" x14ac:dyDescent="0.45">
      <c r="A6162" t="s">
        <v>390</v>
      </c>
      <c r="B6162">
        <v>44140</v>
      </c>
      <c r="C6162" t="s">
        <v>799</v>
      </c>
      <c r="E6162">
        <v>53</v>
      </c>
      <c r="F6162" t="s">
        <v>49</v>
      </c>
      <c r="H6162">
        <v>1</v>
      </c>
      <c r="I6162" t="s">
        <v>32</v>
      </c>
      <c r="J6162">
        <v>1</v>
      </c>
      <c r="K6162" t="s">
        <v>32</v>
      </c>
      <c r="L6162">
        <v>0</v>
      </c>
      <c r="M6162" t="s">
        <v>32</v>
      </c>
      <c r="N6162">
        <v>2012</v>
      </c>
      <c r="O6162">
        <v>4172</v>
      </c>
      <c r="P6162">
        <v>855168</v>
      </c>
      <c r="Q6162">
        <v>390</v>
      </c>
      <c r="R6162">
        <v>477996</v>
      </c>
      <c r="S6162">
        <v>2026</v>
      </c>
      <c r="T6162">
        <v>72986</v>
      </c>
      <c r="U6162">
        <v>3782</v>
      </c>
      <c r="V6162">
        <v>377172</v>
      </c>
      <c r="W6162">
        <v>13.4</v>
      </c>
      <c r="X6162">
        <v>16.5</v>
      </c>
      <c r="Y6162">
        <v>25.7</v>
      </c>
      <c r="Z6162">
        <v>11.5</v>
      </c>
      <c r="AA6162">
        <v>18.2</v>
      </c>
      <c r="AB6162">
        <v>22.7</v>
      </c>
      <c r="AC6162">
        <v>14.8</v>
      </c>
      <c r="AD6162">
        <v>33.200000000000003</v>
      </c>
    </row>
    <row r="6163" spans="1:30" x14ac:dyDescent="0.45">
      <c r="A6163" t="s">
        <v>390</v>
      </c>
      <c r="B6163">
        <v>44140</v>
      </c>
      <c r="C6163" t="s">
        <v>799</v>
      </c>
      <c r="E6163">
        <v>54</v>
      </c>
      <c r="F6163" t="s">
        <v>50</v>
      </c>
      <c r="H6163">
        <v>1</v>
      </c>
      <c r="I6163" t="s">
        <v>32</v>
      </c>
      <c r="J6163">
        <v>1</v>
      </c>
      <c r="K6163" t="s">
        <v>32</v>
      </c>
      <c r="L6163">
        <v>0</v>
      </c>
      <c r="M6163" t="s">
        <v>32</v>
      </c>
      <c r="N6163">
        <v>2012</v>
      </c>
      <c r="O6163">
        <v>7589</v>
      </c>
      <c r="P6163">
        <v>1297151</v>
      </c>
      <c r="Q6163">
        <v>1183</v>
      </c>
      <c r="R6163">
        <v>1043373</v>
      </c>
      <c r="S6163">
        <v>8291</v>
      </c>
      <c r="T6163">
        <v>414967</v>
      </c>
      <c r="U6163">
        <v>6406</v>
      </c>
      <c r="V6163">
        <v>253778</v>
      </c>
      <c r="W6163">
        <v>5.0999999999999996</v>
      </c>
      <c r="X6163">
        <v>8.9</v>
      </c>
      <c r="Y6163">
        <v>9.8000000000000007</v>
      </c>
      <c r="Z6163">
        <v>7.8</v>
      </c>
      <c r="AA6163">
        <v>8.4</v>
      </c>
      <c r="AB6163">
        <v>7.5</v>
      </c>
      <c r="AC6163">
        <v>5.4</v>
      </c>
      <c r="AD6163">
        <v>25.5</v>
      </c>
    </row>
    <row r="6164" spans="1:30" x14ac:dyDescent="0.45">
      <c r="A6164" t="s">
        <v>390</v>
      </c>
      <c r="B6164">
        <v>44140</v>
      </c>
      <c r="C6164" t="s">
        <v>799</v>
      </c>
      <c r="E6164">
        <v>55</v>
      </c>
      <c r="F6164" t="s">
        <v>59</v>
      </c>
      <c r="H6164">
        <v>1</v>
      </c>
      <c r="I6164" t="s">
        <v>32</v>
      </c>
      <c r="J6164">
        <v>1</v>
      </c>
      <c r="K6164" t="s">
        <v>32</v>
      </c>
      <c r="L6164">
        <v>0</v>
      </c>
      <c r="M6164" t="s">
        <v>32</v>
      </c>
      <c r="N6164">
        <v>2012</v>
      </c>
      <c r="O6164">
        <v>50</v>
      </c>
      <c r="P6164">
        <v>184698</v>
      </c>
      <c r="Q6164">
        <v>50</v>
      </c>
      <c r="R6164">
        <v>184698</v>
      </c>
      <c r="S6164">
        <v>3348</v>
      </c>
      <c r="T6164">
        <v>255614</v>
      </c>
      <c r="U6164">
        <v>0</v>
      </c>
      <c r="V6164">
        <v>0</v>
      </c>
      <c r="W6164">
        <v>0</v>
      </c>
      <c r="X6164">
        <v>3</v>
      </c>
      <c r="Y6164">
        <v>0</v>
      </c>
      <c r="Z6164">
        <v>3.2</v>
      </c>
      <c r="AA6164">
        <v>2.4</v>
      </c>
      <c r="AB6164">
        <v>2.7</v>
      </c>
      <c r="AC6164">
        <v>0</v>
      </c>
      <c r="AD6164">
        <v>0</v>
      </c>
    </row>
    <row r="6165" spans="1:30" x14ac:dyDescent="0.45">
      <c r="A6165" t="s">
        <v>390</v>
      </c>
      <c r="B6165">
        <v>44140</v>
      </c>
      <c r="C6165" t="s">
        <v>799</v>
      </c>
      <c r="E6165">
        <v>56</v>
      </c>
      <c r="F6165" t="s">
        <v>51</v>
      </c>
      <c r="H6165">
        <v>1</v>
      </c>
      <c r="I6165" t="s">
        <v>32</v>
      </c>
      <c r="J6165">
        <v>1</v>
      </c>
      <c r="K6165" t="s">
        <v>32</v>
      </c>
      <c r="L6165">
        <v>0</v>
      </c>
      <c r="M6165" t="s">
        <v>32</v>
      </c>
      <c r="N6165">
        <v>2012</v>
      </c>
      <c r="O6165">
        <v>3090</v>
      </c>
      <c r="P6165">
        <v>690336</v>
      </c>
      <c r="Q6165">
        <v>694</v>
      </c>
      <c r="R6165">
        <v>638630</v>
      </c>
      <c r="S6165">
        <v>7775</v>
      </c>
      <c r="T6165">
        <v>238369</v>
      </c>
      <c r="U6165">
        <v>2396</v>
      </c>
      <c r="V6165">
        <v>51706</v>
      </c>
      <c r="W6165">
        <v>8.9</v>
      </c>
      <c r="X6165">
        <v>9.8000000000000007</v>
      </c>
      <c r="Y6165">
        <v>13.8</v>
      </c>
      <c r="Z6165">
        <v>11.6</v>
      </c>
      <c r="AA6165">
        <v>13.2</v>
      </c>
      <c r="AB6165">
        <v>13.4</v>
      </c>
      <c r="AC6165">
        <v>11</v>
      </c>
      <c r="AD6165">
        <v>18.7</v>
      </c>
    </row>
    <row r="6166" spans="1:30" x14ac:dyDescent="0.45">
      <c r="A6166" t="s">
        <v>390</v>
      </c>
      <c r="B6166">
        <v>44140</v>
      </c>
      <c r="C6166" t="s">
        <v>799</v>
      </c>
      <c r="E6166">
        <v>61</v>
      </c>
      <c r="F6166" t="s">
        <v>52</v>
      </c>
      <c r="H6166">
        <v>1</v>
      </c>
      <c r="I6166" t="s">
        <v>32</v>
      </c>
      <c r="J6166">
        <v>1</v>
      </c>
      <c r="K6166" t="s">
        <v>32</v>
      </c>
      <c r="L6166">
        <v>0</v>
      </c>
      <c r="M6166" t="s">
        <v>32</v>
      </c>
      <c r="N6166">
        <v>2012</v>
      </c>
      <c r="O6166">
        <v>1544</v>
      </c>
      <c r="P6166">
        <v>1138852</v>
      </c>
      <c r="Q6166">
        <v>153</v>
      </c>
      <c r="R6166">
        <v>1122715</v>
      </c>
      <c r="S6166">
        <v>18277</v>
      </c>
      <c r="T6166">
        <v>513708</v>
      </c>
      <c r="U6166">
        <v>1391</v>
      </c>
      <c r="V6166">
        <v>16137</v>
      </c>
      <c r="W6166">
        <v>11</v>
      </c>
      <c r="X6166">
        <v>2.9</v>
      </c>
      <c r="Y6166">
        <v>19.899999999999999</v>
      </c>
      <c r="Z6166">
        <v>3.1</v>
      </c>
      <c r="AA6166">
        <v>2.8</v>
      </c>
      <c r="AB6166">
        <v>3.4</v>
      </c>
      <c r="AC6166">
        <v>10.6</v>
      </c>
      <c r="AD6166">
        <v>18.100000000000001</v>
      </c>
    </row>
    <row r="6167" spans="1:30" x14ac:dyDescent="0.45">
      <c r="A6167" t="s">
        <v>390</v>
      </c>
      <c r="B6167">
        <v>44140</v>
      </c>
      <c r="C6167" t="s">
        <v>799</v>
      </c>
      <c r="E6167">
        <v>62</v>
      </c>
      <c r="F6167" t="s">
        <v>53</v>
      </c>
      <c r="H6167">
        <v>1</v>
      </c>
      <c r="I6167" t="s">
        <v>32</v>
      </c>
      <c r="J6167">
        <v>1</v>
      </c>
      <c r="K6167" t="s">
        <v>32</v>
      </c>
      <c r="L6167">
        <v>0</v>
      </c>
      <c r="M6167" t="s">
        <v>32</v>
      </c>
      <c r="N6167">
        <v>2012</v>
      </c>
      <c r="O6167">
        <v>4589</v>
      </c>
      <c r="P6167">
        <v>4752563</v>
      </c>
      <c r="Q6167">
        <v>1058</v>
      </c>
      <c r="R6167">
        <v>4641908</v>
      </c>
      <c r="S6167">
        <v>55144</v>
      </c>
      <c r="T6167">
        <v>2070509</v>
      </c>
      <c r="U6167">
        <v>3531</v>
      </c>
      <c r="V6167">
        <v>110655</v>
      </c>
      <c r="W6167">
        <v>4.5</v>
      </c>
      <c r="X6167">
        <v>3.6</v>
      </c>
      <c r="Y6167">
        <v>11.1</v>
      </c>
      <c r="Z6167">
        <v>4</v>
      </c>
      <c r="AA6167">
        <v>3.4</v>
      </c>
      <c r="AB6167">
        <v>3.9</v>
      </c>
      <c r="AC6167">
        <v>4.8</v>
      </c>
      <c r="AD6167">
        <v>16.7</v>
      </c>
    </row>
    <row r="6168" spans="1:30" x14ac:dyDescent="0.45">
      <c r="A6168" t="s">
        <v>390</v>
      </c>
      <c r="B6168">
        <v>44140</v>
      </c>
      <c r="C6168" t="s">
        <v>799</v>
      </c>
      <c r="E6168">
        <v>71</v>
      </c>
      <c r="F6168" t="s">
        <v>54</v>
      </c>
      <c r="H6168">
        <v>1</v>
      </c>
      <c r="I6168" t="s">
        <v>32</v>
      </c>
      <c r="J6168">
        <v>1</v>
      </c>
      <c r="K6168" t="s">
        <v>32</v>
      </c>
      <c r="L6168">
        <v>0</v>
      </c>
      <c r="M6168" t="s">
        <v>32</v>
      </c>
      <c r="N6168">
        <v>2012</v>
      </c>
      <c r="O6168">
        <v>2879</v>
      </c>
      <c r="P6168">
        <v>246135</v>
      </c>
      <c r="Q6168">
        <v>180</v>
      </c>
      <c r="R6168">
        <v>193064</v>
      </c>
      <c r="S6168">
        <v>3585</v>
      </c>
      <c r="T6168">
        <v>53831</v>
      </c>
      <c r="U6168">
        <v>2699</v>
      </c>
      <c r="V6168">
        <v>53071</v>
      </c>
      <c r="W6168">
        <v>11.7</v>
      </c>
      <c r="X6168">
        <v>7.3</v>
      </c>
      <c r="Y6168">
        <v>25.1</v>
      </c>
      <c r="Z6168">
        <v>8.4</v>
      </c>
      <c r="AA6168">
        <v>25.6</v>
      </c>
      <c r="AB6168">
        <v>9</v>
      </c>
      <c r="AC6168">
        <v>11.3</v>
      </c>
      <c r="AD6168">
        <v>17.2</v>
      </c>
    </row>
    <row r="6169" spans="1:30" x14ac:dyDescent="0.45">
      <c r="A6169" t="s">
        <v>390</v>
      </c>
      <c r="B6169">
        <v>44140</v>
      </c>
      <c r="C6169" t="s">
        <v>799</v>
      </c>
      <c r="E6169">
        <v>72</v>
      </c>
      <c r="F6169" t="s">
        <v>55</v>
      </c>
      <c r="H6169">
        <v>1</v>
      </c>
      <c r="I6169" t="s">
        <v>32</v>
      </c>
      <c r="J6169">
        <v>1</v>
      </c>
      <c r="K6169" t="s">
        <v>32</v>
      </c>
      <c r="L6169">
        <v>0</v>
      </c>
      <c r="M6169" t="s">
        <v>32</v>
      </c>
      <c r="N6169">
        <v>2012</v>
      </c>
      <c r="O6169">
        <v>1470</v>
      </c>
      <c r="P6169">
        <v>1050908</v>
      </c>
      <c r="Q6169">
        <v>1047</v>
      </c>
      <c r="R6169">
        <v>1033304</v>
      </c>
      <c r="S6169">
        <v>21222</v>
      </c>
      <c r="T6169">
        <v>285595</v>
      </c>
      <c r="U6169">
        <v>423</v>
      </c>
      <c r="W6169">
        <v>11.5</v>
      </c>
      <c r="X6169">
        <v>21.7</v>
      </c>
      <c r="Y6169">
        <v>13</v>
      </c>
      <c r="Z6169">
        <v>23.1</v>
      </c>
      <c r="AA6169">
        <v>23.2</v>
      </c>
      <c r="AB6169">
        <v>22.6</v>
      </c>
      <c r="AC6169">
        <v>29.9</v>
      </c>
    </row>
    <row r="6170" spans="1:30" x14ac:dyDescent="0.45">
      <c r="A6170" t="s">
        <v>390</v>
      </c>
      <c r="B6170">
        <v>44140</v>
      </c>
      <c r="C6170" t="s">
        <v>799</v>
      </c>
      <c r="E6170">
        <v>81</v>
      </c>
      <c r="F6170" t="s">
        <v>56</v>
      </c>
      <c r="G6170" t="s">
        <v>57</v>
      </c>
      <c r="H6170">
        <v>1</v>
      </c>
      <c r="I6170" t="s">
        <v>32</v>
      </c>
      <c r="J6170">
        <v>1</v>
      </c>
      <c r="K6170" t="s">
        <v>32</v>
      </c>
      <c r="L6170">
        <v>0</v>
      </c>
      <c r="M6170" t="s">
        <v>32</v>
      </c>
      <c r="N6170">
        <v>2012</v>
      </c>
      <c r="O6170">
        <v>5439</v>
      </c>
      <c r="P6170">
        <v>505811</v>
      </c>
      <c r="Q6170">
        <v>691</v>
      </c>
      <c r="R6170">
        <v>382800</v>
      </c>
      <c r="S6170">
        <v>4373</v>
      </c>
      <c r="T6170">
        <v>100705</v>
      </c>
      <c r="U6170">
        <v>4748</v>
      </c>
      <c r="V6170">
        <v>123011</v>
      </c>
      <c r="W6170">
        <v>3.8</v>
      </c>
      <c r="X6170">
        <v>19.5</v>
      </c>
      <c r="Y6170">
        <v>18</v>
      </c>
      <c r="Z6170">
        <v>28.6</v>
      </c>
      <c r="AA6170">
        <v>15.2</v>
      </c>
      <c r="AB6170">
        <v>13.4</v>
      </c>
      <c r="AC6170">
        <v>4.0999999999999996</v>
      </c>
      <c r="AD6170">
        <v>17.600000000000001</v>
      </c>
    </row>
    <row r="6171" spans="1:30" x14ac:dyDescent="0.45">
      <c r="A6171" t="s">
        <v>391</v>
      </c>
      <c r="B6171">
        <v>44180</v>
      </c>
      <c r="C6171" t="s">
        <v>800</v>
      </c>
      <c r="E6171">
        <v>0</v>
      </c>
      <c r="F6171" t="s">
        <v>31</v>
      </c>
      <c r="H6171">
        <v>1</v>
      </c>
      <c r="I6171" t="s">
        <v>32</v>
      </c>
      <c r="J6171">
        <v>1</v>
      </c>
      <c r="K6171" t="s">
        <v>32</v>
      </c>
      <c r="L6171">
        <v>0</v>
      </c>
      <c r="M6171" t="s">
        <v>32</v>
      </c>
      <c r="N6171">
        <v>2012</v>
      </c>
      <c r="O6171">
        <v>40357</v>
      </c>
      <c r="P6171">
        <v>34148264</v>
      </c>
      <c r="Q6171">
        <v>8452</v>
      </c>
      <c r="R6171">
        <v>32673391</v>
      </c>
      <c r="S6171">
        <v>163855</v>
      </c>
      <c r="T6171">
        <v>5578723</v>
      </c>
      <c r="U6171">
        <v>31905</v>
      </c>
      <c r="V6171">
        <v>1474873</v>
      </c>
      <c r="W6171">
        <v>2.9</v>
      </c>
      <c r="X6171">
        <v>4.5999999999999996</v>
      </c>
      <c r="Y6171">
        <v>3.3</v>
      </c>
      <c r="Z6171">
        <v>5</v>
      </c>
      <c r="AA6171">
        <v>2.2999999999999998</v>
      </c>
      <c r="AB6171">
        <v>2.2000000000000002</v>
      </c>
      <c r="AC6171">
        <v>3.2</v>
      </c>
      <c r="AD6171">
        <v>8.8000000000000007</v>
      </c>
    </row>
    <row r="6172" spans="1:30" x14ac:dyDescent="0.45">
      <c r="A6172" t="s">
        <v>391</v>
      </c>
      <c r="B6172">
        <v>44180</v>
      </c>
      <c r="C6172" t="s">
        <v>800</v>
      </c>
      <c r="E6172">
        <v>11</v>
      </c>
      <c r="F6172" t="s">
        <v>33</v>
      </c>
      <c r="G6172" t="s">
        <v>34</v>
      </c>
      <c r="H6172">
        <v>1</v>
      </c>
      <c r="I6172" t="s">
        <v>32</v>
      </c>
      <c r="J6172">
        <v>1</v>
      </c>
      <c r="K6172" t="s">
        <v>32</v>
      </c>
      <c r="L6172">
        <v>0</v>
      </c>
      <c r="M6172" t="s">
        <v>32</v>
      </c>
      <c r="N6172">
        <v>2012</v>
      </c>
      <c r="O6172">
        <v>430</v>
      </c>
      <c r="P6172">
        <v>13134</v>
      </c>
      <c r="Q6172">
        <v>10</v>
      </c>
      <c r="R6172">
        <v>4671</v>
      </c>
      <c r="S6172">
        <v>70</v>
      </c>
      <c r="T6172">
        <v>1132</v>
      </c>
      <c r="U6172">
        <v>420</v>
      </c>
      <c r="V6172">
        <v>8463</v>
      </c>
      <c r="W6172">
        <v>14.3</v>
      </c>
      <c r="X6172">
        <v>19.3</v>
      </c>
      <c r="Y6172">
        <v>59.6</v>
      </c>
      <c r="Z6172">
        <v>8.1</v>
      </c>
      <c r="AA6172">
        <v>17.8</v>
      </c>
      <c r="AB6172">
        <v>8.1</v>
      </c>
      <c r="AC6172">
        <v>14</v>
      </c>
      <c r="AD6172">
        <v>29.3</v>
      </c>
    </row>
    <row r="6173" spans="1:30" x14ac:dyDescent="0.45">
      <c r="A6173" t="s">
        <v>391</v>
      </c>
      <c r="B6173">
        <v>44180</v>
      </c>
      <c r="C6173" t="s">
        <v>800</v>
      </c>
      <c r="E6173">
        <v>22</v>
      </c>
      <c r="F6173" t="s">
        <v>36</v>
      </c>
      <c r="H6173">
        <v>1</v>
      </c>
      <c r="I6173" t="s">
        <v>32</v>
      </c>
      <c r="J6173">
        <v>1</v>
      </c>
      <c r="K6173" t="s">
        <v>32</v>
      </c>
      <c r="L6173">
        <v>0</v>
      </c>
      <c r="M6173" t="s">
        <v>32</v>
      </c>
      <c r="N6173">
        <v>2012</v>
      </c>
      <c r="O6173">
        <v>67</v>
      </c>
      <c r="P6173">
        <v>706947</v>
      </c>
      <c r="Q6173">
        <v>19</v>
      </c>
      <c r="R6173">
        <v>705334</v>
      </c>
      <c r="S6173">
        <v>578</v>
      </c>
      <c r="T6173">
        <v>46687</v>
      </c>
      <c r="U6173">
        <v>48</v>
      </c>
      <c r="V6173">
        <v>1613</v>
      </c>
      <c r="W6173">
        <v>73.900000000000006</v>
      </c>
      <c r="X6173">
        <v>4</v>
      </c>
      <c r="Y6173">
        <v>37.9</v>
      </c>
      <c r="Z6173">
        <v>4.0999999999999996</v>
      </c>
      <c r="AA6173">
        <v>7.4</v>
      </c>
      <c r="AB6173">
        <v>4.9000000000000004</v>
      </c>
      <c r="AC6173">
        <v>107.8</v>
      </c>
      <c r="AD6173">
        <v>45.5</v>
      </c>
    </row>
    <row r="6174" spans="1:30" x14ac:dyDescent="0.45">
      <c r="A6174" t="s">
        <v>391</v>
      </c>
      <c r="B6174">
        <v>44180</v>
      </c>
      <c r="C6174" t="s">
        <v>800</v>
      </c>
      <c r="E6174">
        <v>23</v>
      </c>
      <c r="F6174" t="s">
        <v>37</v>
      </c>
      <c r="H6174">
        <v>1</v>
      </c>
      <c r="I6174" t="s">
        <v>32</v>
      </c>
      <c r="J6174">
        <v>1</v>
      </c>
      <c r="K6174" t="s">
        <v>32</v>
      </c>
      <c r="L6174">
        <v>0</v>
      </c>
      <c r="M6174" t="s">
        <v>32</v>
      </c>
      <c r="N6174">
        <v>2012</v>
      </c>
      <c r="O6174">
        <v>6066</v>
      </c>
      <c r="P6174">
        <v>1386379</v>
      </c>
      <c r="Q6174">
        <v>1103</v>
      </c>
      <c r="R6174">
        <v>1144317</v>
      </c>
      <c r="S6174">
        <v>5760</v>
      </c>
      <c r="T6174">
        <v>245570</v>
      </c>
      <c r="U6174">
        <v>4963</v>
      </c>
      <c r="V6174">
        <v>242062</v>
      </c>
      <c r="W6174">
        <v>7.3</v>
      </c>
      <c r="X6174">
        <v>17.600000000000001</v>
      </c>
      <c r="Y6174">
        <v>15.9</v>
      </c>
      <c r="Z6174">
        <v>19.7</v>
      </c>
      <c r="AA6174">
        <v>17.600000000000001</v>
      </c>
      <c r="AB6174">
        <v>19.100000000000001</v>
      </c>
      <c r="AC6174">
        <v>7.3</v>
      </c>
      <c r="AD6174">
        <v>44.7</v>
      </c>
    </row>
    <row r="6175" spans="1:30" x14ac:dyDescent="0.45">
      <c r="A6175" t="s">
        <v>391</v>
      </c>
      <c r="B6175">
        <v>44180</v>
      </c>
      <c r="C6175" t="s">
        <v>800</v>
      </c>
      <c r="E6175" t="s">
        <v>38</v>
      </c>
      <c r="F6175" t="s">
        <v>39</v>
      </c>
      <c r="H6175">
        <v>1</v>
      </c>
      <c r="I6175" t="s">
        <v>32</v>
      </c>
      <c r="J6175">
        <v>1</v>
      </c>
      <c r="K6175" t="s">
        <v>32</v>
      </c>
      <c r="L6175">
        <v>0</v>
      </c>
      <c r="M6175" t="s">
        <v>32</v>
      </c>
      <c r="N6175">
        <v>2012</v>
      </c>
      <c r="O6175">
        <v>878</v>
      </c>
      <c r="P6175">
        <v>5099906</v>
      </c>
      <c r="Q6175">
        <v>503</v>
      </c>
      <c r="R6175">
        <v>5079974</v>
      </c>
      <c r="S6175">
        <v>14778</v>
      </c>
      <c r="T6175">
        <v>611206</v>
      </c>
      <c r="U6175">
        <v>375</v>
      </c>
      <c r="V6175">
        <v>19931</v>
      </c>
      <c r="W6175">
        <v>16.399999999999999</v>
      </c>
      <c r="X6175">
        <v>4.5999999999999996</v>
      </c>
      <c r="Y6175">
        <v>11.5</v>
      </c>
      <c r="Z6175">
        <v>4.8</v>
      </c>
      <c r="AA6175">
        <v>6.3</v>
      </c>
      <c r="AB6175">
        <v>5.6</v>
      </c>
      <c r="AC6175">
        <v>33.299999999999997</v>
      </c>
      <c r="AD6175">
        <v>13.8</v>
      </c>
    </row>
    <row r="6176" spans="1:30" x14ac:dyDescent="0.45">
      <c r="A6176" t="s">
        <v>391</v>
      </c>
      <c r="B6176">
        <v>44180</v>
      </c>
      <c r="C6176" t="s">
        <v>800</v>
      </c>
      <c r="E6176">
        <v>42</v>
      </c>
      <c r="F6176" t="s">
        <v>40</v>
      </c>
      <c r="H6176">
        <v>1</v>
      </c>
      <c r="I6176" t="s">
        <v>32</v>
      </c>
      <c r="J6176">
        <v>1</v>
      </c>
      <c r="K6176" t="s">
        <v>32</v>
      </c>
      <c r="L6176">
        <v>0</v>
      </c>
      <c r="M6176" t="s">
        <v>32</v>
      </c>
      <c r="N6176">
        <v>2012</v>
      </c>
      <c r="O6176">
        <v>1127</v>
      </c>
      <c r="P6176">
        <v>7328150</v>
      </c>
      <c r="Q6176">
        <v>528</v>
      </c>
      <c r="R6176">
        <v>7281682</v>
      </c>
      <c r="S6176">
        <v>9580</v>
      </c>
      <c r="T6176">
        <v>424839</v>
      </c>
      <c r="U6176">
        <v>599</v>
      </c>
      <c r="V6176">
        <v>46468</v>
      </c>
      <c r="W6176">
        <v>12</v>
      </c>
      <c r="X6176">
        <v>21.9</v>
      </c>
      <c r="Y6176">
        <v>14.7</v>
      </c>
      <c r="Z6176">
        <v>23</v>
      </c>
      <c r="AA6176">
        <v>20</v>
      </c>
      <c r="AB6176">
        <v>20.100000000000001</v>
      </c>
      <c r="AC6176">
        <v>18</v>
      </c>
      <c r="AD6176">
        <v>49.1</v>
      </c>
    </row>
    <row r="6177" spans="1:30" x14ac:dyDescent="0.45">
      <c r="A6177" t="s">
        <v>391</v>
      </c>
      <c r="B6177">
        <v>44180</v>
      </c>
      <c r="C6177" t="s">
        <v>800</v>
      </c>
      <c r="E6177" t="s">
        <v>41</v>
      </c>
      <c r="F6177" t="s">
        <v>42</v>
      </c>
      <c r="H6177">
        <v>1</v>
      </c>
      <c r="I6177" t="s">
        <v>32</v>
      </c>
      <c r="J6177">
        <v>1</v>
      </c>
      <c r="K6177" t="s">
        <v>32</v>
      </c>
      <c r="L6177">
        <v>0</v>
      </c>
      <c r="M6177" t="s">
        <v>32</v>
      </c>
      <c r="N6177">
        <v>2012</v>
      </c>
      <c r="O6177">
        <v>4571</v>
      </c>
      <c r="P6177">
        <v>6429276</v>
      </c>
      <c r="Q6177">
        <v>1054</v>
      </c>
      <c r="R6177">
        <v>6262787</v>
      </c>
      <c r="S6177">
        <v>23170</v>
      </c>
      <c r="T6177">
        <v>522648</v>
      </c>
      <c r="U6177">
        <v>3517</v>
      </c>
      <c r="V6177">
        <v>166489</v>
      </c>
      <c r="W6177">
        <v>5.5</v>
      </c>
      <c r="X6177">
        <v>3.9</v>
      </c>
      <c r="Y6177">
        <v>9.4</v>
      </c>
      <c r="Z6177">
        <v>4.2</v>
      </c>
      <c r="AA6177">
        <v>2.9</v>
      </c>
      <c r="AB6177">
        <v>2.7</v>
      </c>
      <c r="AC6177">
        <v>6.3</v>
      </c>
      <c r="AD6177">
        <v>18</v>
      </c>
    </row>
    <row r="6178" spans="1:30" x14ac:dyDescent="0.45">
      <c r="A6178" t="s">
        <v>391</v>
      </c>
      <c r="B6178">
        <v>44180</v>
      </c>
      <c r="C6178" t="s">
        <v>800</v>
      </c>
      <c r="E6178" t="s">
        <v>43</v>
      </c>
      <c r="F6178" t="s">
        <v>44</v>
      </c>
      <c r="G6178" t="s">
        <v>45</v>
      </c>
      <c r="H6178">
        <v>1</v>
      </c>
      <c r="I6178" t="s">
        <v>32</v>
      </c>
      <c r="J6178">
        <v>1</v>
      </c>
      <c r="K6178" t="s">
        <v>32</v>
      </c>
      <c r="L6178">
        <v>0</v>
      </c>
      <c r="M6178" t="s">
        <v>32</v>
      </c>
      <c r="N6178">
        <v>2012</v>
      </c>
      <c r="O6178">
        <v>2131</v>
      </c>
      <c r="P6178">
        <v>2175909</v>
      </c>
      <c r="Q6178">
        <v>387</v>
      </c>
      <c r="R6178">
        <v>2018806</v>
      </c>
      <c r="S6178">
        <v>9427</v>
      </c>
      <c r="T6178">
        <v>331974</v>
      </c>
      <c r="U6178">
        <v>1744</v>
      </c>
      <c r="V6178">
        <v>157102</v>
      </c>
      <c r="W6178">
        <v>6.9</v>
      </c>
      <c r="X6178">
        <v>6.6</v>
      </c>
      <c r="Y6178">
        <v>13.4</v>
      </c>
      <c r="Z6178">
        <v>7.4</v>
      </c>
      <c r="AA6178">
        <v>5.3</v>
      </c>
      <c r="AB6178">
        <v>5.2</v>
      </c>
      <c r="AC6178">
        <v>9.6</v>
      </c>
      <c r="AD6178">
        <v>11.5</v>
      </c>
    </row>
    <row r="6179" spans="1:30" x14ac:dyDescent="0.45">
      <c r="A6179" t="s">
        <v>391</v>
      </c>
      <c r="B6179">
        <v>44180</v>
      </c>
      <c r="C6179" t="s">
        <v>800</v>
      </c>
      <c r="E6179">
        <v>51</v>
      </c>
      <c r="F6179" t="s">
        <v>46</v>
      </c>
      <c r="H6179">
        <v>1</v>
      </c>
      <c r="I6179" t="s">
        <v>32</v>
      </c>
      <c r="J6179">
        <v>1</v>
      </c>
      <c r="K6179" t="s">
        <v>32</v>
      </c>
      <c r="L6179">
        <v>0</v>
      </c>
      <c r="M6179" t="s">
        <v>32</v>
      </c>
      <c r="N6179">
        <v>2012</v>
      </c>
      <c r="O6179">
        <v>561</v>
      </c>
      <c r="P6179">
        <v>999820</v>
      </c>
      <c r="Q6179">
        <v>102</v>
      </c>
      <c r="R6179">
        <v>988245</v>
      </c>
      <c r="S6179">
        <v>4483</v>
      </c>
      <c r="T6179">
        <v>190759</v>
      </c>
      <c r="U6179">
        <v>459</v>
      </c>
      <c r="V6179">
        <v>11575</v>
      </c>
      <c r="W6179">
        <v>18.5</v>
      </c>
      <c r="X6179">
        <v>3.4</v>
      </c>
      <c r="Y6179">
        <v>15.4</v>
      </c>
      <c r="Z6179">
        <v>3.6</v>
      </c>
      <c r="AA6179">
        <v>2.5</v>
      </c>
      <c r="AB6179">
        <v>2</v>
      </c>
      <c r="AC6179">
        <v>22.3</v>
      </c>
      <c r="AD6179">
        <v>37</v>
      </c>
    </row>
    <row r="6180" spans="1:30" x14ac:dyDescent="0.45">
      <c r="A6180" t="s">
        <v>391</v>
      </c>
      <c r="B6180">
        <v>44180</v>
      </c>
      <c r="C6180" t="s">
        <v>800</v>
      </c>
      <c r="E6180">
        <v>52</v>
      </c>
      <c r="F6180" t="s">
        <v>47</v>
      </c>
      <c r="G6180" t="s">
        <v>48</v>
      </c>
      <c r="H6180">
        <v>1</v>
      </c>
      <c r="I6180" t="s">
        <v>32</v>
      </c>
      <c r="J6180">
        <v>1</v>
      </c>
      <c r="K6180" t="s">
        <v>32</v>
      </c>
      <c r="L6180">
        <v>0</v>
      </c>
      <c r="M6180" t="s">
        <v>32</v>
      </c>
      <c r="N6180">
        <v>2012</v>
      </c>
      <c r="O6180">
        <v>1726</v>
      </c>
      <c r="P6180">
        <v>2112883</v>
      </c>
      <c r="Q6180">
        <v>519</v>
      </c>
      <c r="R6180">
        <v>2018617</v>
      </c>
      <c r="S6180">
        <v>8868</v>
      </c>
      <c r="T6180">
        <v>396058</v>
      </c>
      <c r="U6180">
        <v>1208</v>
      </c>
      <c r="V6180">
        <v>94266</v>
      </c>
      <c r="W6180">
        <v>18.8</v>
      </c>
      <c r="X6180">
        <v>4.7</v>
      </c>
      <c r="Y6180">
        <v>18.899999999999999</v>
      </c>
      <c r="Z6180">
        <v>5.2</v>
      </c>
      <c r="AA6180">
        <v>12.4</v>
      </c>
      <c r="AB6180">
        <v>16.100000000000001</v>
      </c>
      <c r="AC6180">
        <v>22.7</v>
      </c>
      <c r="AD6180">
        <v>38.799999999999997</v>
      </c>
    </row>
    <row r="6181" spans="1:30" x14ac:dyDescent="0.45">
      <c r="A6181" t="s">
        <v>391</v>
      </c>
      <c r="B6181">
        <v>44180</v>
      </c>
      <c r="C6181" t="s">
        <v>800</v>
      </c>
      <c r="E6181">
        <v>53</v>
      </c>
      <c r="F6181" t="s">
        <v>49</v>
      </c>
      <c r="H6181">
        <v>1</v>
      </c>
      <c r="I6181" t="s">
        <v>32</v>
      </c>
      <c r="J6181">
        <v>1</v>
      </c>
      <c r="K6181" t="s">
        <v>32</v>
      </c>
      <c r="L6181">
        <v>0</v>
      </c>
      <c r="M6181" t="s">
        <v>32</v>
      </c>
      <c r="N6181">
        <v>2012</v>
      </c>
      <c r="O6181">
        <v>3759</v>
      </c>
      <c r="P6181">
        <v>657086</v>
      </c>
      <c r="Q6181">
        <v>454</v>
      </c>
      <c r="R6181">
        <v>312108</v>
      </c>
      <c r="S6181">
        <v>2452</v>
      </c>
      <c r="T6181">
        <v>76214</v>
      </c>
      <c r="U6181">
        <v>3305</v>
      </c>
      <c r="V6181">
        <v>344978</v>
      </c>
      <c r="W6181">
        <v>6.3</v>
      </c>
      <c r="X6181">
        <v>17</v>
      </c>
      <c r="Y6181">
        <v>13</v>
      </c>
      <c r="Z6181">
        <v>13</v>
      </c>
      <c r="AA6181">
        <v>18.7</v>
      </c>
      <c r="AB6181">
        <v>25.9</v>
      </c>
      <c r="AC6181">
        <v>6.6</v>
      </c>
      <c r="AD6181">
        <v>26.3</v>
      </c>
    </row>
    <row r="6182" spans="1:30" x14ac:dyDescent="0.45">
      <c r="A6182" t="s">
        <v>391</v>
      </c>
      <c r="B6182">
        <v>44180</v>
      </c>
      <c r="C6182" t="s">
        <v>800</v>
      </c>
      <c r="E6182">
        <v>54</v>
      </c>
      <c r="F6182" t="s">
        <v>50</v>
      </c>
      <c r="H6182">
        <v>1</v>
      </c>
      <c r="I6182" t="s">
        <v>32</v>
      </c>
      <c r="J6182">
        <v>1</v>
      </c>
      <c r="K6182" t="s">
        <v>32</v>
      </c>
      <c r="L6182">
        <v>0</v>
      </c>
      <c r="M6182" t="s">
        <v>32</v>
      </c>
      <c r="N6182">
        <v>2012</v>
      </c>
      <c r="O6182">
        <v>3942</v>
      </c>
      <c r="P6182">
        <v>1266150</v>
      </c>
      <c r="Q6182">
        <v>931</v>
      </c>
      <c r="R6182">
        <v>1157828</v>
      </c>
      <c r="S6182">
        <v>7616</v>
      </c>
      <c r="T6182">
        <v>393343</v>
      </c>
      <c r="U6182">
        <v>3012</v>
      </c>
      <c r="V6182">
        <v>108321</v>
      </c>
      <c r="W6182">
        <v>7.4</v>
      </c>
      <c r="X6182">
        <v>7.9</v>
      </c>
      <c r="Y6182">
        <v>14.6</v>
      </c>
      <c r="Z6182">
        <v>8.8000000000000007</v>
      </c>
      <c r="AA6182">
        <v>10.7</v>
      </c>
      <c r="AB6182">
        <v>11.6</v>
      </c>
      <c r="AC6182">
        <v>6.3</v>
      </c>
      <c r="AD6182">
        <v>21.5</v>
      </c>
    </row>
    <row r="6183" spans="1:30" x14ac:dyDescent="0.45">
      <c r="A6183" t="s">
        <v>391</v>
      </c>
      <c r="B6183">
        <v>44180</v>
      </c>
      <c r="C6183" t="s">
        <v>800</v>
      </c>
      <c r="E6183">
        <v>55</v>
      </c>
      <c r="F6183" t="s">
        <v>59</v>
      </c>
      <c r="H6183">
        <v>1</v>
      </c>
      <c r="I6183" t="s">
        <v>32</v>
      </c>
      <c r="J6183">
        <v>1</v>
      </c>
      <c r="K6183" t="s">
        <v>32</v>
      </c>
      <c r="L6183">
        <v>0</v>
      </c>
      <c r="M6183" t="s">
        <v>32</v>
      </c>
      <c r="N6183">
        <v>2012</v>
      </c>
      <c r="O6183">
        <v>82</v>
      </c>
      <c r="P6183">
        <v>274900</v>
      </c>
      <c r="Q6183">
        <v>82</v>
      </c>
      <c r="R6183">
        <v>274900</v>
      </c>
      <c r="S6183">
        <v>4199</v>
      </c>
      <c r="T6183">
        <v>256109</v>
      </c>
      <c r="U6183">
        <v>0</v>
      </c>
      <c r="V6183">
        <v>0</v>
      </c>
      <c r="W6183">
        <v>30.8</v>
      </c>
      <c r="X6183">
        <v>12.6</v>
      </c>
      <c r="Y6183">
        <v>32</v>
      </c>
      <c r="Z6183">
        <v>13.1</v>
      </c>
      <c r="AA6183">
        <v>5.9</v>
      </c>
      <c r="AB6183">
        <v>6.4</v>
      </c>
      <c r="AC6183">
        <v>0</v>
      </c>
      <c r="AD6183">
        <v>0</v>
      </c>
    </row>
    <row r="6184" spans="1:30" x14ac:dyDescent="0.45">
      <c r="A6184" t="s">
        <v>391</v>
      </c>
      <c r="B6184">
        <v>44180</v>
      </c>
      <c r="C6184" t="s">
        <v>800</v>
      </c>
      <c r="E6184">
        <v>56</v>
      </c>
      <c r="F6184" t="s">
        <v>51</v>
      </c>
      <c r="H6184">
        <v>1</v>
      </c>
      <c r="I6184" t="s">
        <v>32</v>
      </c>
      <c r="J6184">
        <v>1</v>
      </c>
      <c r="K6184" t="s">
        <v>32</v>
      </c>
      <c r="L6184">
        <v>0</v>
      </c>
      <c r="M6184" t="s">
        <v>32</v>
      </c>
      <c r="N6184">
        <v>2012</v>
      </c>
      <c r="O6184">
        <v>3081</v>
      </c>
      <c r="P6184">
        <v>856353</v>
      </c>
      <c r="Q6184">
        <v>619</v>
      </c>
      <c r="R6184">
        <v>821580</v>
      </c>
      <c r="S6184">
        <v>13580</v>
      </c>
      <c r="T6184">
        <v>339528</v>
      </c>
      <c r="U6184">
        <v>2462</v>
      </c>
      <c r="V6184">
        <v>34773</v>
      </c>
      <c r="W6184">
        <v>8.5</v>
      </c>
      <c r="X6184">
        <v>5.7</v>
      </c>
      <c r="Y6184">
        <v>15.7</v>
      </c>
      <c r="Z6184">
        <v>6.2</v>
      </c>
      <c r="AA6184">
        <v>10.9</v>
      </c>
      <c r="AB6184">
        <v>6.9</v>
      </c>
      <c r="AC6184">
        <v>7.7</v>
      </c>
      <c r="AD6184">
        <v>16.600000000000001</v>
      </c>
    </row>
    <row r="6185" spans="1:30" x14ac:dyDescent="0.45">
      <c r="A6185" t="s">
        <v>391</v>
      </c>
      <c r="B6185">
        <v>44180</v>
      </c>
      <c r="C6185" t="s">
        <v>800</v>
      </c>
      <c r="E6185">
        <v>61</v>
      </c>
      <c r="F6185" t="s">
        <v>52</v>
      </c>
      <c r="H6185">
        <v>1</v>
      </c>
      <c r="I6185" t="s">
        <v>32</v>
      </c>
      <c r="J6185">
        <v>1</v>
      </c>
      <c r="K6185" t="s">
        <v>32</v>
      </c>
      <c r="L6185">
        <v>0</v>
      </c>
      <c r="M6185" t="s">
        <v>32</v>
      </c>
      <c r="N6185">
        <v>2012</v>
      </c>
      <c r="O6185">
        <v>801</v>
      </c>
      <c r="P6185">
        <v>202810</v>
      </c>
      <c r="Q6185">
        <v>97</v>
      </c>
      <c r="R6185">
        <v>197148</v>
      </c>
      <c r="S6185">
        <v>4092</v>
      </c>
      <c r="T6185">
        <v>90523</v>
      </c>
      <c r="U6185">
        <v>703</v>
      </c>
      <c r="V6185">
        <v>5663</v>
      </c>
      <c r="W6185">
        <v>17.399999999999999</v>
      </c>
      <c r="X6185">
        <v>5.9</v>
      </c>
      <c r="Y6185">
        <v>26.4</v>
      </c>
      <c r="Z6185">
        <v>6.3</v>
      </c>
      <c r="AA6185">
        <v>3.9</v>
      </c>
      <c r="AB6185">
        <v>5.5</v>
      </c>
      <c r="AC6185">
        <v>18</v>
      </c>
      <c r="AD6185">
        <v>14.1</v>
      </c>
    </row>
    <row r="6186" spans="1:30" x14ac:dyDescent="0.45">
      <c r="A6186" t="s">
        <v>391</v>
      </c>
      <c r="B6186">
        <v>44180</v>
      </c>
      <c r="C6186" t="s">
        <v>800</v>
      </c>
      <c r="E6186">
        <v>62</v>
      </c>
      <c r="F6186" t="s">
        <v>53</v>
      </c>
      <c r="H6186">
        <v>1</v>
      </c>
      <c r="I6186" t="s">
        <v>32</v>
      </c>
      <c r="J6186">
        <v>1</v>
      </c>
      <c r="K6186" t="s">
        <v>32</v>
      </c>
      <c r="L6186">
        <v>0</v>
      </c>
      <c r="M6186" t="s">
        <v>32</v>
      </c>
      <c r="N6186">
        <v>2012</v>
      </c>
      <c r="O6186">
        <v>3130</v>
      </c>
      <c r="P6186">
        <v>3403658</v>
      </c>
      <c r="Q6186">
        <v>895</v>
      </c>
      <c r="R6186">
        <v>3313460</v>
      </c>
      <c r="S6186">
        <v>33473</v>
      </c>
      <c r="T6186">
        <v>1319841</v>
      </c>
      <c r="U6186">
        <v>2235</v>
      </c>
      <c r="V6186">
        <v>90198</v>
      </c>
      <c r="W6186">
        <v>7.7</v>
      </c>
      <c r="X6186">
        <v>5.9</v>
      </c>
      <c r="Y6186">
        <v>13.5</v>
      </c>
      <c r="Z6186">
        <v>6.5</v>
      </c>
      <c r="AA6186">
        <v>6.4</v>
      </c>
      <c r="AB6186">
        <v>6.3</v>
      </c>
      <c r="AC6186">
        <v>11.2</v>
      </c>
      <c r="AD6186">
        <v>45.7</v>
      </c>
    </row>
    <row r="6187" spans="1:30" x14ac:dyDescent="0.45">
      <c r="A6187" t="s">
        <v>391</v>
      </c>
      <c r="B6187">
        <v>44180</v>
      </c>
      <c r="C6187" t="s">
        <v>800</v>
      </c>
      <c r="E6187">
        <v>71</v>
      </c>
      <c r="F6187" t="s">
        <v>54</v>
      </c>
      <c r="H6187">
        <v>1</v>
      </c>
      <c r="I6187" t="s">
        <v>32</v>
      </c>
      <c r="J6187">
        <v>1</v>
      </c>
      <c r="K6187" t="s">
        <v>32</v>
      </c>
      <c r="L6187">
        <v>0</v>
      </c>
      <c r="M6187" t="s">
        <v>32</v>
      </c>
      <c r="N6187">
        <v>2012</v>
      </c>
      <c r="O6187">
        <v>1878</v>
      </c>
      <c r="P6187">
        <v>83825</v>
      </c>
      <c r="Q6187">
        <v>118</v>
      </c>
      <c r="R6187">
        <v>60825</v>
      </c>
      <c r="S6187">
        <v>1282</v>
      </c>
      <c r="T6187">
        <v>21033</v>
      </c>
      <c r="U6187">
        <v>1760</v>
      </c>
      <c r="V6187">
        <v>22999</v>
      </c>
      <c r="W6187">
        <v>14.4</v>
      </c>
      <c r="X6187">
        <v>8.6999999999999993</v>
      </c>
      <c r="Y6187">
        <v>33.1</v>
      </c>
      <c r="Z6187">
        <v>7.2</v>
      </c>
      <c r="AA6187">
        <v>9.1</v>
      </c>
      <c r="AB6187">
        <v>6</v>
      </c>
      <c r="AC6187">
        <v>13.4</v>
      </c>
      <c r="AD6187">
        <v>21.8</v>
      </c>
    </row>
    <row r="6188" spans="1:30" x14ac:dyDescent="0.45">
      <c r="A6188" t="s">
        <v>391</v>
      </c>
      <c r="B6188">
        <v>44180</v>
      </c>
      <c r="C6188" t="s">
        <v>800</v>
      </c>
      <c r="E6188">
        <v>72</v>
      </c>
      <c r="F6188" t="s">
        <v>55</v>
      </c>
      <c r="H6188">
        <v>1</v>
      </c>
      <c r="I6188" t="s">
        <v>32</v>
      </c>
      <c r="J6188">
        <v>1</v>
      </c>
      <c r="K6188" t="s">
        <v>32</v>
      </c>
      <c r="L6188">
        <v>0</v>
      </c>
      <c r="M6188" t="s">
        <v>32</v>
      </c>
      <c r="N6188">
        <v>2012</v>
      </c>
      <c r="O6188">
        <v>899</v>
      </c>
      <c r="P6188">
        <v>734359</v>
      </c>
      <c r="Q6188">
        <v>646</v>
      </c>
      <c r="R6188">
        <v>720781</v>
      </c>
      <c r="S6188">
        <v>17200</v>
      </c>
      <c r="T6188">
        <v>221324</v>
      </c>
      <c r="U6188">
        <v>254</v>
      </c>
      <c r="V6188">
        <v>13579</v>
      </c>
      <c r="W6188">
        <v>13.5</v>
      </c>
      <c r="X6188">
        <v>5.7</v>
      </c>
      <c r="Y6188">
        <v>11.9</v>
      </c>
      <c r="Z6188">
        <v>6.2</v>
      </c>
      <c r="AA6188">
        <v>8.8000000000000007</v>
      </c>
      <c r="AB6188">
        <v>7.2</v>
      </c>
      <c r="AC6188">
        <v>26.4</v>
      </c>
      <c r="AD6188">
        <v>19.2</v>
      </c>
    </row>
    <row r="6189" spans="1:30" x14ac:dyDescent="0.45">
      <c r="A6189" t="s">
        <v>391</v>
      </c>
      <c r="B6189">
        <v>44180</v>
      </c>
      <c r="C6189" t="s">
        <v>800</v>
      </c>
      <c r="E6189">
        <v>81</v>
      </c>
      <c r="F6189" t="s">
        <v>56</v>
      </c>
      <c r="G6189" t="s">
        <v>57</v>
      </c>
      <c r="H6189">
        <v>1</v>
      </c>
      <c r="I6189" t="s">
        <v>32</v>
      </c>
      <c r="J6189">
        <v>1</v>
      </c>
      <c r="K6189" t="s">
        <v>32</v>
      </c>
      <c r="L6189">
        <v>0</v>
      </c>
      <c r="M6189" t="s">
        <v>32</v>
      </c>
      <c r="N6189">
        <v>2012</v>
      </c>
      <c r="O6189">
        <v>5264</v>
      </c>
      <c r="P6189">
        <v>377365</v>
      </c>
      <c r="Q6189">
        <v>434</v>
      </c>
      <c r="R6189">
        <v>273210</v>
      </c>
      <c r="S6189">
        <v>3027</v>
      </c>
      <c r="T6189">
        <v>83493</v>
      </c>
      <c r="U6189">
        <v>4829</v>
      </c>
      <c r="V6189">
        <v>104155</v>
      </c>
      <c r="W6189">
        <v>6</v>
      </c>
      <c r="X6189">
        <v>9.3000000000000007</v>
      </c>
      <c r="Y6189">
        <v>17.399999999999999</v>
      </c>
      <c r="Z6189">
        <v>13.4</v>
      </c>
      <c r="AA6189">
        <v>16.5</v>
      </c>
      <c r="AB6189">
        <v>14</v>
      </c>
      <c r="AC6189">
        <v>5.8</v>
      </c>
      <c r="AD6189">
        <v>9.1</v>
      </c>
    </row>
    <row r="6190" spans="1:30" x14ac:dyDescent="0.45">
      <c r="A6190" t="s">
        <v>391</v>
      </c>
      <c r="B6190">
        <v>44180</v>
      </c>
      <c r="C6190" t="s">
        <v>800</v>
      </c>
      <c r="E6190">
        <v>99</v>
      </c>
      <c r="F6190" t="s">
        <v>76</v>
      </c>
      <c r="H6190">
        <v>1</v>
      </c>
      <c r="I6190" t="s">
        <v>32</v>
      </c>
      <c r="J6190">
        <v>1</v>
      </c>
      <c r="K6190" t="s">
        <v>32</v>
      </c>
      <c r="L6190">
        <v>0</v>
      </c>
      <c r="M6190" t="s">
        <v>32</v>
      </c>
      <c r="N6190">
        <v>2012</v>
      </c>
      <c r="O6190">
        <v>94</v>
      </c>
      <c r="Q6190">
        <v>94</v>
      </c>
      <c r="U6190">
        <v>0</v>
      </c>
      <c r="W6190">
        <v>49</v>
      </c>
      <c r="Y6190">
        <v>51</v>
      </c>
      <c r="AC6190">
        <v>0</v>
      </c>
    </row>
    <row r="6191" spans="1:30" x14ac:dyDescent="0.45">
      <c r="A6191" t="s">
        <v>392</v>
      </c>
      <c r="B6191">
        <v>44220</v>
      </c>
      <c r="C6191" t="s">
        <v>801</v>
      </c>
      <c r="E6191">
        <v>0</v>
      </c>
      <c r="F6191" t="s">
        <v>31</v>
      </c>
      <c r="H6191">
        <v>1</v>
      </c>
      <c r="I6191" t="s">
        <v>32</v>
      </c>
      <c r="J6191">
        <v>1</v>
      </c>
      <c r="K6191" t="s">
        <v>32</v>
      </c>
      <c r="L6191">
        <v>0</v>
      </c>
      <c r="M6191" t="s">
        <v>32</v>
      </c>
      <c r="N6191">
        <v>2012</v>
      </c>
      <c r="O6191">
        <v>8809</v>
      </c>
      <c r="P6191">
        <v>10479390</v>
      </c>
      <c r="Q6191">
        <v>2008</v>
      </c>
      <c r="R6191">
        <v>10144852</v>
      </c>
      <c r="S6191">
        <v>42423</v>
      </c>
      <c r="T6191">
        <v>1402646</v>
      </c>
      <c r="U6191">
        <v>6800</v>
      </c>
      <c r="V6191">
        <v>334538</v>
      </c>
      <c r="W6191">
        <v>4.2</v>
      </c>
      <c r="X6191">
        <v>5</v>
      </c>
      <c r="Y6191">
        <v>7.9</v>
      </c>
      <c r="Z6191">
        <v>4.7</v>
      </c>
      <c r="AA6191">
        <v>4.7</v>
      </c>
      <c r="AB6191">
        <v>7.2</v>
      </c>
      <c r="AC6191">
        <v>5.2</v>
      </c>
      <c r="AD6191">
        <v>24.6</v>
      </c>
    </row>
    <row r="6192" spans="1:30" x14ac:dyDescent="0.45">
      <c r="A6192" t="s">
        <v>392</v>
      </c>
      <c r="B6192">
        <v>44220</v>
      </c>
      <c r="C6192" t="s">
        <v>801</v>
      </c>
      <c r="E6192">
        <v>11</v>
      </c>
      <c r="F6192" t="s">
        <v>33</v>
      </c>
      <c r="G6192" t="s">
        <v>34</v>
      </c>
      <c r="H6192">
        <v>1</v>
      </c>
      <c r="I6192" t="s">
        <v>32</v>
      </c>
      <c r="J6192">
        <v>1</v>
      </c>
      <c r="K6192" t="s">
        <v>32</v>
      </c>
      <c r="L6192">
        <v>0</v>
      </c>
      <c r="M6192" t="s">
        <v>32</v>
      </c>
      <c r="N6192">
        <v>2012</v>
      </c>
      <c r="O6192">
        <v>74</v>
      </c>
      <c r="Q6192">
        <v>7</v>
      </c>
      <c r="U6192">
        <v>67</v>
      </c>
      <c r="W6192">
        <v>42</v>
      </c>
      <c r="Y6192">
        <v>124</v>
      </c>
      <c r="AC6192">
        <v>32.799999999999997</v>
      </c>
    </row>
    <row r="6193" spans="1:30" x14ac:dyDescent="0.45">
      <c r="A6193" t="s">
        <v>392</v>
      </c>
      <c r="B6193">
        <v>44220</v>
      </c>
      <c r="C6193" t="s">
        <v>801</v>
      </c>
      <c r="E6193">
        <v>23</v>
      </c>
      <c r="F6193" t="s">
        <v>37</v>
      </c>
      <c r="H6193">
        <v>1</v>
      </c>
      <c r="I6193" t="s">
        <v>32</v>
      </c>
      <c r="J6193">
        <v>1</v>
      </c>
      <c r="K6193" t="s">
        <v>32</v>
      </c>
      <c r="L6193">
        <v>0</v>
      </c>
      <c r="M6193" t="s">
        <v>32</v>
      </c>
      <c r="N6193">
        <v>2012</v>
      </c>
      <c r="O6193">
        <v>1155</v>
      </c>
      <c r="P6193">
        <v>236955</v>
      </c>
      <c r="Q6193">
        <v>298</v>
      </c>
      <c r="R6193">
        <v>174539</v>
      </c>
      <c r="S6193">
        <v>1072</v>
      </c>
      <c r="T6193">
        <v>41622</v>
      </c>
      <c r="U6193">
        <v>857</v>
      </c>
      <c r="V6193">
        <v>62416</v>
      </c>
      <c r="W6193">
        <v>17</v>
      </c>
      <c r="X6193">
        <v>31.4</v>
      </c>
      <c r="Y6193">
        <v>32.6</v>
      </c>
      <c r="Z6193">
        <v>35.5</v>
      </c>
      <c r="AA6193">
        <v>45.8</v>
      </c>
      <c r="AB6193">
        <v>44</v>
      </c>
      <c r="AC6193">
        <v>17.600000000000001</v>
      </c>
      <c r="AD6193">
        <v>36.299999999999997</v>
      </c>
    </row>
    <row r="6194" spans="1:30" x14ac:dyDescent="0.45">
      <c r="A6194" t="s">
        <v>392</v>
      </c>
      <c r="B6194">
        <v>44220</v>
      </c>
      <c r="C6194" t="s">
        <v>801</v>
      </c>
      <c r="E6194" t="s">
        <v>38</v>
      </c>
      <c r="F6194" t="s">
        <v>39</v>
      </c>
      <c r="H6194">
        <v>1</v>
      </c>
      <c r="I6194" t="s">
        <v>32</v>
      </c>
      <c r="J6194">
        <v>1</v>
      </c>
      <c r="K6194" t="s">
        <v>32</v>
      </c>
      <c r="L6194">
        <v>0</v>
      </c>
      <c r="M6194" t="s">
        <v>32</v>
      </c>
      <c r="N6194">
        <v>2012</v>
      </c>
      <c r="O6194">
        <v>247</v>
      </c>
      <c r="P6194">
        <v>2956544</v>
      </c>
      <c r="Q6194">
        <v>171</v>
      </c>
      <c r="R6194">
        <v>2952016</v>
      </c>
      <c r="S6194">
        <v>6496</v>
      </c>
      <c r="T6194">
        <v>289892</v>
      </c>
      <c r="U6194">
        <v>76</v>
      </c>
      <c r="V6194">
        <v>4528</v>
      </c>
      <c r="W6194">
        <v>33.799999999999997</v>
      </c>
      <c r="X6194">
        <v>7.4</v>
      </c>
      <c r="Y6194">
        <v>45.1</v>
      </c>
      <c r="Z6194">
        <v>7.7</v>
      </c>
      <c r="AA6194">
        <v>18.399999999999999</v>
      </c>
      <c r="AB6194">
        <v>16.600000000000001</v>
      </c>
      <c r="AC6194">
        <v>40.200000000000003</v>
      </c>
      <c r="AD6194">
        <v>35.4</v>
      </c>
    </row>
    <row r="6195" spans="1:30" x14ac:dyDescent="0.45">
      <c r="A6195" t="s">
        <v>392</v>
      </c>
      <c r="B6195">
        <v>44220</v>
      </c>
      <c r="C6195" t="s">
        <v>801</v>
      </c>
      <c r="E6195">
        <v>42</v>
      </c>
      <c r="F6195" t="s">
        <v>40</v>
      </c>
      <c r="H6195">
        <v>1</v>
      </c>
      <c r="I6195" t="s">
        <v>32</v>
      </c>
      <c r="J6195">
        <v>1</v>
      </c>
      <c r="K6195" t="s">
        <v>32</v>
      </c>
      <c r="L6195">
        <v>0</v>
      </c>
      <c r="M6195" t="s">
        <v>32</v>
      </c>
      <c r="N6195">
        <v>2012</v>
      </c>
      <c r="O6195">
        <v>262</v>
      </c>
      <c r="P6195">
        <v>3122303</v>
      </c>
      <c r="Q6195">
        <v>124</v>
      </c>
      <c r="R6195">
        <v>3048866</v>
      </c>
      <c r="S6195">
        <v>3397</v>
      </c>
      <c r="T6195">
        <v>161745</v>
      </c>
      <c r="U6195">
        <v>138</v>
      </c>
      <c r="W6195">
        <v>37.700000000000003</v>
      </c>
      <c r="X6195">
        <v>14.7</v>
      </c>
      <c r="Y6195">
        <v>41.3</v>
      </c>
      <c r="Z6195">
        <v>13.2</v>
      </c>
      <c r="AA6195">
        <v>37.200000000000003</v>
      </c>
      <c r="AB6195">
        <v>39.700000000000003</v>
      </c>
      <c r="AC6195">
        <v>50.1</v>
      </c>
    </row>
    <row r="6196" spans="1:30" x14ac:dyDescent="0.45">
      <c r="A6196" t="s">
        <v>392</v>
      </c>
      <c r="B6196">
        <v>44220</v>
      </c>
      <c r="C6196" t="s">
        <v>801</v>
      </c>
      <c r="E6196" t="s">
        <v>41</v>
      </c>
      <c r="F6196" t="s">
        <v>42</v>
      </c>
      <c r="H6196">
        <v>1</v>
      </c>
      <c r="I6196" t="s">
        <v>32</v>
      </c>
      <c r="J6196">
        <v>1</v>
      </c>
      <c r="K6196" t="s">
        <v>32</v>
      </c>
      <c r="L6196">
        <v>0</v>
      </c>
      <c r="M6196" t="s">
        <v>32</v>
      </c>
      <c r="N6196">
        <v>2012</v>
      </c>
      <c r="O6196">
        <v>990</v>
      </c>
      <c r="P6196">
        <v>1107749</v>
      </c>
      <c r="Q6196">
        <v>282</v>
      </c>
      <c r="R6196">
        <v>1085091</v>
      </c>
      <c r="S6196">
        <v>4694</v>
      </c>
      <c r="T6196">
        <v>100824</v>
      </c>
      <c r="U6196">
        <v>708</v>
      </c>
      <c r="V6196">
        <v>22657</v>
      </c>
      <c r="W6196">
        <v>20.8</v>
      </c>
      <c r="X6196">
        <v>1.7</v>
      </c>
      <c r="Y6196">
        <v>12.4</v>
      </c>
      <c r="Z6196">
        <v>1.9</v>
      </c>
      <c r="AA6196">
        <v>2.6</v>
      </c>
      <c r="AB6196">
        <v>4.0999999999999996</v>
      </c>
      <c r="AC6196">
        <v>25.6</v>
      </c>
      <c r="AD6196">
        <v>46.6</v>
      </c>
    </row>
    <row r="6197" spans="1:30" x14ac:dyDescent="0.45">
      <c r="A6197" t="s">
        <v>392</v>
      </c>
      <c r="B6197">
        <v>44220</v>
      </c>
      <c r="C6197" t="s">
        <v>801</v>
      </c>
      <c r="E6197" t="s">
        <v>43</v>
      </c>
      <c r="F6197" t="s">
        <v>44</v>
      </c>
      <c r="G6197" t="s">
        <v>45</v>
      </c>
      <c r="H6197">
        <v>1</v>
      </c>
      <c r="I6197" t="s">
        <v>32</v>
      </c>
      <c r="J6197">
        <v>1</v>
      </c>
      <c r="K6197" t="s">
        <v>32</v>
      </c>
      <c r="L6197">
        <v>0</v>
      </c>
      <c r="M6197" t="s">
        <v>32</v>
      </c>
      <c r="N6197">
        <v>2012</v>
      </c>
      <c r="O6197">
        <v>429</v>
      </c>
      <c r="P6197">
        <v>490830</v>
      </c>
      <c r="Q6197">
        <v>69</v>
      </c>
      <c r="R6197">
        <v>468030</v>
      </c>
      <c r="S6197">
        <v>2230</v>
      </c>
      <c r="T6197">
        <v>89897</v>
      </c>
      <c r="U6197">
        <v>360</v>
      </c>
      <c r="V6197">
        <v>22800</v>
      </c>
      <c r="W6197">
        <v>25.4</v>
      </c>
      <c r="X6197">
        <v>18</v>
      </c>
      <c r="Y6197">
        <v>46.7</v>
      </c>
      <c r="Z6197">
        <v>19.399999999999999</v>
      </c>
      <c r="AA6197">
        <v>19.8</v>
      </c>
      <c r="AB6197">
        <v>19.5</v>
      </c>
      <c r="AC6197">
        <v>27.6</v>
      </c>
      <c r="AD6197">
        <v>47</v>
      </c>
    </row>
    <row r="6198" spans="1:30" x14ac:dyDescent="0.45">
      <c r="A6198" t="s">
        <v>392</v>
      </c>
      <c r="B6198">
        <v>44220</v>
      </c>
      <c r="C6198" t="s">
        <v>801</v>
      </c>
      <c r="E6198">
        <v>51</v>
      </c>
      <c r="F6198" t="s">
        <v>46</v>
      </c>
      <c r="H6198">
        <v>1</v>
      </c>
      <c r="I6198" t="s">
        <v>32</v>
      </c>
      <c r="J6198">
        <v>1</v>
      </c>
      <c r="K6198" t="s">
        <v>32</v>
      </c>
      <c r="L6198">
        <v>0</v>
      </c>
      <c r="M6198" t="s">
        <v>32</v>
      </c>
      <c r="N6198">
        <v>2012</v>
      </c>
      <c r="O6198">
        <v>46</v>
      </c>
      <c r="P6198">
        <v>49591</v>
      </c>
      <c r="Q6198">
        <v>12</v>
      </c>
      <c r="R6198">
        <v>49202</v>
      </c>
      <c r="S6198">
        <v>239</v>
      </c>
      <c r="T6198">
        <v>9688</v>
      </c>
      <c r="U6198">
        <v>34</v>
      </c>
      <c r="V6198">
        <v>389</v>
      </c>
      <c r="W6198">
        <v>5.6</v>
      </c>
      <c r="X6198">
        <v>0.8</v>
      </c>
      <c r="Y6198">
        <v>23.1</v>
      </c>
      <c r="Z6198">
        <v>0.9</v>
      </c>
      <c r="AA6198">
        <v>5</v>
      </c>
      <c r="AB6198">
        <v>3.2</v>
      </c>
      <c r="AC6198">
        <v>0</v>
      </c>
      <c r="AD6198">
        <v>1.3</v>
      </c>
    </row>
    <row r="6199" spans="1:30" x14ac:dyDescent="0.45">
      <c r="A6199" t="s">
        <v>392</v>
      </c>
      <c r="B6199">
        <v>44220</v>
      </c>
      <c r="C6199" t="s">
        <v>801</v>
      </c>
      <c r="E6199">
        <v>52</v>
      </c>
      <c r="F6199" t="s">
        <v>47</v>
      </c>
      <c r="G6199" t="s">
        <v>48</v>
      </c>
      <c r="H6199">
        <v>1</v>
      </c>
      <c r="I6199" t="s">
        <v>32</v>
      </c>
      <c r="J6199">
        <v>1</v>
      </c>
      <c r="K6199" t="s">
        <v>32</v>
      </c>
      <c r="L6199">
        <v>0</v>
      </c>
      <c r="M6199" t="s">
        <v>32</v>
      </c>
      <c r="N6199">
        <v>2012</v>
      </c>
      <c r="O6199">
        <v>353</v>
      </c>
      <c r="P6199">
        <v>733869</v>
      </c>
      <c r="Q6199">
        <v>120</v>
      </c>
      <c r="R6199">
        <v>730293</v>
      </c>
      <c r="S6199">
        <v>2771</v>
      </c>
      <c r="T6199">
        <v>97875</v>
      </c>
      <c r="U6199">
        <v>233</v>
      </c>
      <c r="V6199">
        <v>3577</v>
      </c>
      <c r="W6199">
        <v>27.1</v>
      </c>
      <c r="X6199">
        <v>8.6999999999999993</v>
      </c>
      <c r="Y6199">
        <v>39.4</v>
      </c>
      <c r="Z6199">
        <v>9.1</v>
      </c>
      <c r="AA6199">
        <v>12.6</v>
      </c>
      <c r="AB6199">
        <v>13.3</v>
      </c>
      <c r="AC6199">
        <v>36</v>
      </c>
      <c r="AD6199">
        <v>45.5</v>
      </c>
    </row>
    <row r="6200" spans="1:30" x14ac:dyDescent="0.45">
      <c r="A6200" t="s">
        <v>392</v>
      </c>
      <c r="B6200">
        <v>44220</v>
      </c>
      <c r="C6200" t="s">
        <v>801</v>
      </c>
      <c r="E6200">
        <v>53</v>
      </c>
      <c r="F6200" t="s">
        <v>49</v>
      </c>
      <c r="H6200">
        <v>1</v>
      </c>
      <c r="I6200" t="s">
        <v>32</v>
      </c>
      <c r="J6200">
        <v>1</v>
      </c>
      <c r="K6200" t="s">
        <v>32</v>
      </c>
      <c r="L6200">
        <v>0</v>
      </c>
      <c r="M6200" t="s">
        <v>32</v>
      </c>
      <c r="N6200">
        <v>2012</v>
      </c>
      <c r="O6200">
        <v>505</v>
      </c>
      <c r="P6200">
        <v>135779</v>
      </c>
      <c r="Q6200">
        <v>125</v>
      </c>
      <c r="R6200">
        <v>67146</v>
      </c>
      <c r="S6200">
        <v>438</v>
      </c>
      <c r="T6200">
        <v>12213</v>
      </c>
      <c r="U6200">
        <v>380</v>
      </c>
      <c r="W6200">
        <v>26.4</v>
      </c>
      <c r="X6200">
        <v>34.799999999999997</v>
      </c>
      <c r="Y6200">
        <v>41.5</v>
      </c>
      <c r="Z6200">
        <v>35.9</v>
      </c>
      <c r="AA6200">
        <v>31</v>
      </c>
      <c r="AB6200">
        <v>33.6</v>
      </c>
      <c r="AC6200">
        <v>25.2</v>
      </c>
    </row>
    <row r="6201" spans="1:30" x14ac:dyDescent="0.45">
      <c r="A6201" t="s">
        <v>392</v>
      </c>
      <c r="B6201">
        <v>44220</v>
      </c>
      <c r="C6201" t="s">
        <v>801</v>
      </c>
      <c r="E6201">
        <v>54</v>
      </c>
      <c r="F6201" t="s">
        <v>50</v>
      </c>
      <c r="H6201">
        <v>1</v>
      </c>
      <c r="I6201" t="s">
        <v>32</v>
      </c>
      <c r="J6201">
        <v>1</v>
      </c>
      <c r="K6201" t="s">
        <v>32</v>
      </c>
      <c r="L6201">
        <v>0</v>
      </c>
      <c r="M6201" t="s">
        <v>32</v>
      </c>
      <c r="N6201">
        <v>2012</v>
      </c>
      <c r="O6201">
        <v>624</v>
      </c>
      <c r="P6201">
        <v>117674</v>
      </c>
      <c r="Q6201">
        <v>95</v>
      </c>
      <c r="R6201">
        <v>111308</v>
      </c>
      <c r="S6201">
        <v>767</v>
      </c>
      <c r="T6201">
        <v>41049</v>
      </c>
      <c r="U6201">
        <v>529</v>
      </c>
      <c r="V6201">
        <v>6367</v>
      </c>
      <c r="W6201">
        <v>18.2</v>
      </c>
      <c r="X6201">
        <v>32.6</v>
      </c>
      <c r="Y6201">
        <v>34.9</v>
      </c>
      <c r="Z6201">
        <v>36.1</v>
      </c>
      <c r="AA6201">
        <v>41.2</v>
      </c>
      <c r="AB6201">
        <v>19.8</v>
      </c>
      <c r="AC6201">
        <v>21.8</v>
      </c>
      <c r="AD6201">
        <v>16.600000000000001</v>
      </c>
    </row>
    <row r="6202" spans="1:30" x14ac:dyDescent="0.45">
      <c r="A6202" t="s">
        <v>392</v>
      </c>
      <c r="B6202">
        <v>44220</v>
      </c>
      <c r="C6202" t="s">
        <v>801</v>
      </c>
      <c r="E6202">
        <v>56</v>
      </c>
      <c r="F6202" t="s">
        <v>51</v>
      </c>
      <c r="H6202">
        <v>1</v>
      </c>
      <c r="I6202" t="s">
        <v>32</v>
      </c>
      <c r="J6202">
        <v>1</v>
      </c>
      <c r="K6202" t="s">
        <v>32</v>
      </c>
      <c r="L6202">
        <v>0</v>
      </c>
      <c r="M6202" t="s">
        <v>32</v>
      </c>
      <c r="N6202">
        <v>2012</v>
      </c>
      <c r="O6202">
        <v>951</v>
      </c>
      <c r="P6202">
        <v>89077</v>
      </c>
      <c r="Q6202">
        <v>85</v>
      </c>
      <c r="R6202">
        <v>64018</v>
      </c>
      <c r="S6202">
        <v>2273</v>
      </c>
      <c r="T6202">
        <v>45427</v>
      </c>
      <c r="U6202">
        <v>866</v>
      </c>
      <c r="V6202">
        <v>25059</v>
      </c>
      <c r="W6202">
        <v>25.1</v>
      </c>
      <c r="X6202">
        <v>18.100000000000001</v>
      </c>
      <c r="Y6202">
        <v>47.3</v>
      </c>
      <c r="Z6202">
        <v>20.5</v>
      </c>
      <c r="AA6202">
        <v>19.7</v>
      </c>
      <c r="AB6202">
        <v>23.8</v>
      </c>
      <c r="AC6202">
        <v>24.3</v>
      </c>
      <c r="AD6202">
        <v>28.1</v>
      </c>
    </row>
    <row r="6203" spans="1:30" x14ac:dyDescent="0.45">
      <c r="A6203" t="s">
        <v>392</v>
      </c>
      <c r="B6203">
        <v>44220</v>
      </c>
      <c r="C6203" t="s">
        <v>801</v>
      </c>
      <c r="E6203">
        <v>61</v>
      </c>
      <c r="F6203" t="s">
        <v>52</v>
      </c>
      <c r="H6203">
        <v>1</v>
      </c>
      <c r="I6203" t="s">
        <v>32</v>
      </c>
      <c r="J6203">
        <v>1</v>
      </c>
      <c r="K6203" t="s">
        <v>32</v>
      </c>
      <c r="L6203">
        <v>0</v>
      </c>
      <c r="M6203" t="s">
        <v>32</v>
      </c>
      <c r="N6203">
        <v>2012</v>
      </c>
      <c r="O6203">
        <v>342</v>
      </c>
      <c r="P6203">
        <v>72813</v>
      </c>
      <c r="Q6203">
        <v>16</v>
      </c>
      <c r="R6203">
        <v>69106</v>
      </c>
      <c r="S6203">
        <v>1975</v>
      </c>
      <c r="T6203">
        <v>32706</v>
      </c>
      <c r="U6203">
        <v>326</v>
      </c>
      <c r="V6203">
        <v>3707</v>
      </c>
      <c r="W6203">
        <v>31.2</v>
      </c>
      <c r="X6203">
        <v>5.7</v>
      </c>
      <c r="Y6203">
        <v>0</v>
      </c>
      <c r="Z6203">
        <v>5.6</v>
      </c>
      <c r="AA6203">
        <v>6.2</v>
      </c>
      <c r="AB6203">
        <v>5.9</v>
      </c>
      <c r="AC6203">
        <v>31.2</v>
      </c>
      <c r="AD6203">
        <v>46.9</v>
      </c>
    </row>
    <row r="6204" spans="1:30" x14ac:dyDescent="0.45">
      <c r="A6204" t="s">
        <v>392</v>
      </c>
      <c r="B6204">
        <v>44220</v>
      </c>
      <c r="C6204" t="s">
        <v>801</v>
      </c>
      <c r="E6204">
        <v>62</v>
      </c>
      <c r="F6204" t="s">
        <v>53</v>
      </c>
      <c r="H6204">
        <v>1</v>
      </c>
      <c r="I6204" t="s">
        <v>32</v>
      </c>
      <c r="J6204">
        <v>1</v>
      </c>
      <c r="K6204" t="s">
        <v>32</v>
      </c>
      <c r="L6204">
        <v>0</v>
      </c>
      <c r="M6204" t="s">
        <v>32</v>
      </c>
      <c r="N6204">
        <v>2012</v>
      </c>
      <c r="O6204">
        <v>1014</v>
      </c>
      <c r="P6204">
        <v>917664</v>
      </c>
      <c r="Q6204">
        <v>298</v>
      </c>
      <c r="R6204">
        <v>907837</v>
      </c>
      <c r="S6204">
        <v>9729</v>
      </c>
      <c r="T6204">
        <v>320626</v>
      </c>
      <c r="U6204">
        <v>716</v>
      </c>
      <c r="V6204">
        <v>9828</v>
      </c>
      <c r="W6204">
        <v>16.100000000000001</v>
      </c>
      <c r="X6204">
        <v>7.9</v>
      </c>
      <c r="Y6204">
        <v>22.5</v>
      </c>
      <c r="Z6204">
        <v>8.1999999999999993</v>
      </c>
      <c r="AA6204">
        <v>7</v>
      </c>
      <c r="AB6204">
        <v>8.1999999999999993</v>
      </c>
      <c r="AC6204">
        <v>15.9</v>
      </c>
      <c r="AD6204">
        <v>12.7</v>
      </c>
    </row>
    <row r="6205" spans="1:30" x14ac:dyDescent="0.45">
      <c r="A6205" t="s">
        <v>392</v>
      </c>
      <c r="B6205">
        <v>44220</v>
      </c>
      <c r="C6205" t="s">
        <v>801</v>
      </c>
      <c r="E6205">
        <v>71</v>
      </c>
      <c r="F6205" t="s">
        <v>54</v>
      </c>
      <c r="H6205">
        <v>1</v>
      </c>
      <c r="I6205" t="s">
        <v>32</v>
      </c>
      <c r="J6205">
        <v>1</v>
      </c>
      <c r="K6205" t="s">
        <v>32</v>
      </c>
      <c r="L6205">
        <v>0</v>
      </c>
      <c r="M6205" t="s">
        <v>32</v>
      </c>
      <c r="N6205">
        <v>2012</v>
      </c>
      <c r="O6205">
        <v>347</v>
      </c>
      <c r="P6205">
        <v>12109</v>
      </c>
      <c r="Q6205">
        <v>27</v>
      </c>
      <c r="R6205">
        <v>9595</v>
      </c>
      <c r="S6205">
        <v>186</v>
      </c>
      <c r="T6205">
        <v>3735</v>
      </c>
      <c r="U6205">
        <v>320</v>
      </c>
      <c r="V6205">
        <v>2514</v>
      </c>
      <c r="W6205">
        <v>33.200000000000003</v>
      </c>
      <c r="X6205">
        <v>8.6999999999999993</v>
      </c>
      <c r="Y6205">
        <v>39.6</v>
      </c>
      <c r="Z6205">
        <v>8.6999999999999993</v>
      </c>
      <c r="AA6205">
        <v>10.1</v>
      </c>
      <c r="AB6205">
        <v>3.5</v>
      </c>
      <c r="AC6205">
        <v>33.4</v>
      </c>
      <c r="AD6205">
        <v>27.3</v>
      </c>
    </row>
    <row r="6206" spans="1:30" x14ac:dyDescent="0.45">
      <c r="A6206" t="s">
        <v>392</v>
      </c>
      <c r="B6206">
        <v>44220</v>
      </c>
      <c r="C6206" t="s">
        <v>801</v>
      </c>
      <c r="E6206">
        <v>72</v>
      </c>
      <c r="F6206" t="s">
        <v>55</v>
      </c>
      <c r="H6206">
        <v>1</v>
      </c>
      <c r="I6206" t="s">
        <v>32</v>
      </c>
      <c r="J6206">
        <v>1</v>
      </c>
      <c r="K6206" t="s">
        <v>32</v>
      </c>
      <c r="L6206">
        <v>0</v>
      </c>
      <c r="M6206" t="s">
        <v>32</v>
      </c>
      <c r="N6206">
        <v>2012</v>
      </c>
      <c r="O6206">
        <v>296</v>
      </c>
      <c r="P6206">
        <v>164279</v>
      </c>
      <c r="Q6206">
        <v>174</v>
      </c>
      <c r="R6206">
        <v>158348</v>
      </c>
      <c r="S6206">
        <v>3378</v>
      </c>
      <c r="T6206">
        <v>43647</v>
      </c>
      <c r="U6206">
        <v>122</v>
      </c>
      <c r="W6206">
        <v>19.7</v>
      </c>
      <c r="X6206">
        <v>9.6</v>
      </c>
      <c r="Y6206">
        <v>25.2</v>
      </c>
      <c r="Z6206">
        <v>11.1</v>
      </c>
      <c r="AA6206">
        <v>12.5</v>
      </c>
      <c r="AB6206">
        <v>11.9</v>
      </c>
      <c r="AC6206">
        <v>54.6</v>
      </c>
    </row>
    <row r="6207" spans="1:30" x14ac:dyDescent="0.45">
      <c r="A6207" t="s">
        <v>392</v>
      </c>
      <c r="B6207">
        <v>44220</v>
      </c>
      <c r="C6207" t="s">
        <v>801</v>
      </c>
      <c r="E6207">
        <v>81</v>
      </c>
      <c r="F6207" t="s">
        <v>56</v>
      </c>
      <c r="G6207" t="s">
        <v>57</v>
      </c>
      <c r="H6207">
        <v>1</v>
      </c>
      <c r="I6207" t="s">
        <v>32</v>
      </c>
      <c r="J6207">
        <v>1</v>
      </c>
      <c r="K6207" t="s">
        <v>32</v>
      </c>
      <c r="L6207">
        <v>0</v>
      </c>
      <c r="M6207" t="s">
        <v>32</v>
      </c>
      <c r="N6207">
        <v>2012</v>
      </c>
      <c r="O6207">
        <v>1197</v>
      </c>
      <c r="P6207">
        <v>127731</v>
      </c>
      <c r="Q6207">
        <v>128</v>
      </c>
      <c r="R6207">
        <v>107124</v>
      </c>
      <c r="S6207">
        <v>794</v>
      </c>
      <c r="T6207">
        <v>25418</v>
      </c>
      <c r="U6207">
        <v>1069</v>
      </c>
      <c r="V6207">
        <v>20607</v>
      </c>
      <c r="W6207">
        <v>12.3</v>
      </c>
      <c r="X6207">
        <v>14.8</v>
      </c>
      <c r="Y6207">
        <v>31.9</v>
      </c>
      <c r="Z6207">
        <v>20.399999999999999</v>
      </c>
      <c r="AA6207">
        <v>20.7</v>
      </c>
      <c r="AB6207">
        <v>18.3</v>
      </c>
      <c r="AC6207">
        <v>14.7</v>
      </c>
      <c r="AD6207">
        <v>20.3</v>
      </c>
    </row>
    <row r="6208" spans="1:30" x14ac:dyDescent="0.45">
      <c r="A6208" t="s">
        <v>393</v>
      </c>
      <c r="B6208">
        <v>44300</v>
      </c>
      <c r="C6208" t="s">
        <v>806</v>
      </c>
      <c r="E6208">
        <v>0</v>
      </c>
      <c r="F6208" t="s">
        <v>31</v>
      </c>
      <c r="H6208">
        <v>1</v>
      </c>
      <c r="I6208" t="s">
        <v>32</v>
      </c>
      <c r="J6208">
        <v>1</v>
      </c>
      <c r="K6208" t="s">
        <v>32</v>
      </c>
      <c r="L6208">
        <v>0</v>
      </c>
      <c r="M6208" t="s">
        <v>32</v>
      </c>
      <c r="N6208">
        <v>2012</v>
      </c>
      <c r="O6208">
        <v>12182</v>
      </c>
      <c r="P6208">
        <v>7151071</v>
      </c>
      <c r="Q6208">
        <v>2621</v>
      </c>
      <c r="R6208">
        <v>6605206</v>
      </c>
      <c r="S6208">
        <v>40487</v>
      </c>
      <c r="T6208">
        <v>1466586</v>
      </c>
      <c r="U6208">
        <v>9561</v>
      </c>
      <c r="V6208">
        <v>545865</v>
      </c>
      <c r="W6208">
        <v>6.2</v>
      </c>
      <c r="X6208">
        <v>4.8</v>
      </c>
      <c r="Y6208">
        <v>11.5</v>
      </c>
      <c r="Z6208">
        <v>4.7</v>
      </c>
      <c r="AA6208">
        <v>8.1999999999999993</v>
      </c>
      <c r="AB6208">
        <v>6.8</v>
      </c>
      <c r="AC6208">
        <v>7</v>
      </c>
      <c r="AD6208">
        <v>24.8</v>
      </c>
    </row>
    <row r="6209" spans="1:30" x14ac:dyDescent="0.45">
      <c r="A6209" t="s">
        <v>393</v>
      </c>
      <c r="B6209">
        <v>44300</v>
      </c>
      <c r="C6209" t="s">
        <v>806</v>
      </c>
      <c r="E6209">
        <v>11</v>
      </c>
      <c r="F6209" t="s">
        <v>33</v>
      </c>
      <c r="G6209" t="s">
        <v>34</v>
      </c>
      <c r="H6209">
        <v>1</v>
      </c>
      <c r="I6209" t="s">
        <v>32</v>
      </c>
      <c r="J6209">
        <v>1</v>
      </c>
      <c r="K6209" t="s">
        <v>32</v>
      </c>
      <c r="L6209">
        <v>0</v>
      </c>
      <c r="M6209" t="s">
        <v>32</v>
      </c>
      <c r="N6209">
        <v>2012</v>
      </c>
      <c r="O6209">
        <v>109</v>
      </c>
      <c r="P6209">
        <v>963</v>
      </c>
      <c r="Q6209">
        <v>0</v>
      </c>
      <c r="R6209">
        <v>0</v>
      </c>
      <c r="S6209">
        <v>0</v>
      </c>
      <c r="T6209">
        <v>0</v>
      </c>
      <c r="U6209">
        <v>109</v>
      </c>
      <c r="V6209">
        <v>963</v>
      </c>
      <c r="W6209">
        <v>55.7</v>
      </c>
      <c r="X6209">
        <v>26</v>
      </c>
      <c r="Y6209">
        <v>0</v>
      </c>
      <c r="Z6209">
        <v>0</v>
      </c>
      <c r="AA6209">
        <v>0</v>
      </c>
      <c r="AB6209">
        <v>0</v>
      </c>
      <c r="AC6209">
        <v>53</v>
      </c>
      <c r="AD6209">
        <v>24.8</v>
      </c>
    </row>
    <row r="6210" spans="1:30" x14ac:dyDescent="0.45">
      <c r="A6210" t="s">
        <v>393</v>
      </c>
      <c r="B6210">
        <v>44300</v>
      </c>
      <c r="C6210" t="s">
        <v>806</v>
      </c>
      <c r="E6210">
        <v>21</v>
      </c>
      <c r="F6210" t="s">
        <v>35</v>
      </c>
      <c r="H6210">
        <v>1</v>
      </c>
      <c r="I6210" t="s">
        <v>32</v>
      </c>
      <c r="J6210">
        <v>1</v>
      </c>
      <c r="K6210" t="s">
        <v>32</v>
      </c>
      <c r="L6210">
        <v>0</v>
      </c>
      <c r="M6210" t="s">
        <v>32</v>
      </c>
      <c r="N6210">
        <v>2012</v>
      </c>
      <c r="O6210">
        <v>31</v>
      </c>
      <c r="P6210">
        <v>59936</v>
      </c>
      <c r="Q6210">
        <v>3</v>
      </c>
      <c r="R6210">
        <v>59338</v>
      </c>
      <c r="S6210">
        <v>281</v>
      </c>
      <c r="T6210">
        <v>13142</v>
      </c>
      <c r="U6210">
        <v>28</v>
      </c>
      <c r="W6210">
        <v>96.6</v>
      </c>
      <c r="X6210">
        <v>7.7</v>
      </c>
      <c r="Y6210">
        <v>0</v>
      </c>
      <c r="Z6210">
        <v>8</v>
      </c>
      <c r="AA6210">
        <v>6.7</v>
      </c>
      <c r="AB6210">
        <v>6.9</v>
      </c>
      <c r="AC6210">
        <v>102</v>
      </c>
    </row>
    <row r="6211" spans="1:30" x14ac:dyDescent="0.45">
      <c r="A6211" t="s">
        <v>393</v>
      </c>
      <c r="B6211">
        <v>44300</v>
      </c>
      <c r="C6211" t="s">
        <v>806</v>
      </c>
      <c r="E6211">
        <v>23</v>
      </c>
      <c r="F6211" t="s">
        <v>37</v>
      </c>
      <c r="H6211">
        <v>1</v>
      </c>
      <c r="I6211" t="s">
        <v>32</v>
      </c>
      <c r="J6211">
        <v>1</v>
      </c>
      <c r="K6211" t="s">
        <v>32</v>
      </c>
      <c r="L6211">
        <v>0</v>
      </c>
      <c r="M6211" t="s">
        <v>32</v>
      </c>
      <c r="N6211">
        <v>2012</v>
      </c>
      <c r="O6211">
        <v>1348</v>
      </c>
      <c r="P6211">
        <v>662894</v>
      </c>
      <c r="Q6211">
        <v>221</v>
      </c>
      <c r="R6211">
        <v>568677</v>
      </c>
      <c r="S6211">
        <v>2978</v>
      </c>
      <c r="T6211">
        <v>126418</v>
      </c>
      <c r="U6211">
        <v>1127</v>
      </c>
      <c r="V6211">
        <v>94216</v>
      </c>
      <c r="W6211">
        <v>15.1</v>
      </c>
      <c r="X6211">
        <v>25.1</v>
      </c>
      <c r="Y6211">
        <v>25.4</v>
      </c>
      <c r="Z6211">
        <v>31</v>
      </c>
      <c r="AA6211">
        <v>37.4</v>
      </c>
      <c r="AB6211">
        <v>36.5</v>
      </c>
      <c r="AC6211">
        <v>19.899999999999999</v>
      </c>
      <c r="AD6211">
        <v>32.700000000000003</v>
      </c>
    </row>
    <row r="6212" spans="1:30" x14ac:dyDescent="0.45">
      <c r="A6212" t="s">
        <v>393</v>
      </c>
      <c r="B6212">
        <v>44300</v>
      </c>
      <c r="C6212" t="s">
        <v>806</v>
      </c>
      <c r="E6212" t="s">
        <v>38</v>
      </c>
      <c r="F6212" t="s">
        <v>39</v>
      </c>
      <c r="H6212">
        <v>1</v>
      </c>
      <c r="I6212" t="s">
        <v>32</v>
      </c>
      <c r="J6212">
        <v>1</v>
      </c>
      <c r="K6212" t="s">
        <v>32</v>
      </c>
      <c r="L6212">
        <v>0</v>
      </c>
      <c r="M6212" t="s">
        <v>32</v>
      </c>
      <c r="N6212">
        <v>2012</v>
      </c>
      <c r="O6212">
        <v>289</v>
      </c>
      <c r="P6212">
        <v>969209</v>
      </c>
      <c r="Q6212">
        <v>144</v>
      </c>
      <c r="R6212">
        <v>964646</v>
      </c>
      <c r="S6212">
        <v>3346</v>
      </c>
      <c r="T6212">
        <v>159707</v>
      </c>
      <c r="U6212">
        <v>146</v>
      </c>
      <c r="V6212">
        <v>4563</v>
      </c>
      <c r="W6212">
        <v>35.4</v>
      </c>
      <c r="X6212">
        <v>3.3</v>
      </c>
      <c r="Y6212">
        <v>30.2</v>
      </c>
      <c r="Z6212">
        <v>3.4</v>
      </c>
      <c r="AA6212">
        <v>6.3</v>
      </c>
      <c r="AB6212">
        <v>5.0999999999999996</v>
      </c>
      <c r="AC6212">
        <v>54.4</v>
      </c>
      <c r="AD6212">
        <v>41.2</v>
      </c>
    </row>
    <row r="6213" spans="1:30" x14ac:dyDescent="0.45">
      <c r="A6213" t="s">
        <v>393</v>
      </c>
      <c r="B6213">
        <v>44300</v>
      </c>
      <c r="C6213" t="s">
        <v>806</v>
      </c>
      <c r="E6213">
        <v>42</v>
      </c>
      <c r="F6213" t="s">
        <v>40</v>
      </c>
      <c r="H6213">
        <v>1</v>
      </c>
      <c r="I6213" t="s">
        <v>32</v>
      </c>
      <c r="J6213">
        <v>1</v>
      </c>
      <c r="K6213" t="s">
        <v>32</v>
      </c>
      <c r="L6213">
        <v>0</v>
      </c>
      <c r="M6213" t="s">
        <v>32</v>
      </c>
      <c r="N6213">
        <v>2012</v>
      </c>
      <c r="O6213">
        <v>157</v>
      </c>
      <c r="P6213">
        <v>524389</v>
      </c>
      <c r="Q6213">
        <v>57</v>
      </c>
      <c r="R6213">
        <v>514960</v>
      </c>
      <c r="S6213">
        <v>654</v>
      </c>
      <c r="T6213">
        <v>36336</v>
      </c>
      <c r="U6213">
        <v>100</v>
      </c>
      <c r="V6213">
        <v>9428</v>
      </c>
      <c r="W6213">
        <v>47.7</v>
      </c>
      <c r="X6213">
        <v>6.5</v>
      </c>
      <c r="Y6213">
        <v>25</v>
      </c>
      <c r="Z6213">
        <v>6.8</v>
      </c>
      <c r="AA6213">
        <v>10.5</v>
      </c>
      <c r="AB6213">
        <v>9.9</v>
      </c>
      <c r="AC6213">
        <v>62.9</v>
      </c>
      <c r="AD6213">
        <v>31.3</v>
      </c>
    </row>
    <row r="6214" spans="1:30" x14ac:dyDescent="0.45">
      <c r="A6214" t="s">
        <v>393</v>
      </c>
      <c r="B6214">
        <v>44300</v>
      </c>
      <c r="C6214" t="s">
        <v>806</v>
      </c>
      <c r="E6214" t="s">
        <v>41</v>
      </c>
      <c r="F6214" t="s">
        <v>42</v>
      </c>
      <c r="H6214">
        <v>1</v>
      </c>
      <c r="I6214" t="s">
        <v>32</v>
      </c>
      <c r="J6214">
        <v>1</v>
      </c>
      <c r="K6214" t="s">
        <v>32</v>
      </c>
      <c r="L6214">
        <v>0</v>
      </c>
      <c r="M6214" t="s">
        <v>32</v>
      </c>
      <c r="N6214">
        <v>2012</v>
      </c>
      <c r="O6214">
        <v>1278</v>
      </c>
      <c r="P6214">
        <v>1721883</v>
      </c>
      <c r="Q6214">
        <v>310</v>
      </c>
      <c r="R6214">
        <v>1655399</v>
      </c>
      <c r="S6214">
        <v>6761</v>
      </c>
      <c r="T6214">
        <v>147776</v>
      </c>
      <c r="U6214">
        <v>968</v>
      </c>
      <c r="V6214">
        <v>66484</v>
      </c>
      <c r="W6214">
        <v>16.5</v>
      </c>
      <c r="X6214">
        <v>9.6</v>
      </c>
      <c r="Y6214">
        <v>25.3</v>
      </c>
      <c r="Z6214">
        <v>10.8</v>
      </c>
      <c r="AA6214">
        <v>9.3000000000000007</v>
      </c>
      <c r="AB6214">
        <v>18.7</v>
      </c>
      <c r="AC6214">
        <v>18.600000000000001</v>
      </c>
      <c r="AD6214">
        <v>49.6</v>
      </c>
    </row>
    <row r="6215" spans="1:30" x14ac:dyDescent="0.45">
      <c r="A6215" t="s">
        <v>393</v>
      </c>
      <c r="B6215">
        <v>44300</v>
      </c>
      <c r="C6215" t="s">
        <v>806</v>
      </c>
      <c r="E6215" t="s">
        <v>43</v>
      </c>
      <c r="F6215" t="s">
        <v>44</v>
      </c>
      <c r="G6215" t="s">
        <v>45</v>
      </c>
      <c r="H6215">
        <v>1</v>
      </c>
      <c r="I6215" t="s">
        <v>32</v>
      </c>
      <c r="J6215">
        <v>1</v>
      </c>
      <c r="K6215" t="s">
        <v>32</v>
      </c>
      <c r="L6215">
        <v>0</v>
      </c>
      <c r="M6215" t="s">
        <v>32</v>
      </c>
      <c r="N6215">
        <v>2012</v>
      </c>
      <c r="O6215">
        <v>350</v>
      </c>
      <c r="P6215">
        <v>163086</v>
      </c>
      <c r="Q6215">
        <v>103</v>
      </c>
      <c r="U6215">
        <v>247</v>
      </c>
      <c r="W6215">
        <v>28.9</v>
      </c>
      <c r="X6215">
        <v>46.5</v>
      </c>
      <c r="Y6215">
        <v>51.7</v>
      </c>
      <c r="AC6215">
        <v>31.7</v>
      </c>
    </row>
    <row r="6216" spans="1:30" x14ac:dyDescent="0.45">
      <c r="A6216" t="s">
        <v>393</v>
      </c>
      <c r="B6216">
        <v>44300</v>
      </c>
      <c r="C6216" t="s">
        <v>806</v>
      </c>
      <c r="E6216">
        <v>51</v>
      </c>
      <c r="F6216" t="s">
        <v>46</v>
      </c>
      <c r="H6216">
        <v>1</v>
      </c>
      <c r="I6216" t="s">
        <v>32</v>
      </c>
      <c r="J6216">
        <v>1</v>
      </c>
      <c r="K6216" t="s">
        <v>32</v>
      </c>
      <c r="L6216">
        <v>0</v>
      </c>
      <c r="M6216" t="s">
        <v>32</v>
      </c>
      <c r="N6216">
        <v>2012</v>
      </c>
      <c r="O6216">
        <v>138</v>
      </c>
      <c r="P6216">
        <v>198276</v>
      </c>
      <c r="Q6216">
        <v>47</v>
      </c>
      <c r="R6216">
        <v>195661</v>
      </c>
      <c r="S6216">
        <v>949</v>
      </c>
      <c r="T6216">
        <v>67767</v>
      </c>
      <c r="U6216">
        <v>90</v>
      </c>
      <c r="V6216">
        <v>2614</v>
      </c>
      <c r="W6216">
        <v>30.6</v>
      </c>
      <c r="X6216">
        <v>5.3</v>
      </c>
      <c r="Y6216">
        <v>25.3</v>
      </c>
      <c r="Z6216">
        <v>5.6</v>
      </c>
      <c r="AA6216">
        <v>6.6</v>
      </c>
      <c r="AB6216">
        <v>7</v>
      </c>
      <c r="AC6216">
        <v>39.200000000000003</v>
      </c>
      <c r="AD6216">
        <v>30.5</v>
      </c>
    </row>
    <row r="6217" spans="1:30" x14ac:dyDescent="0.45">
      <c r="A6217" t="s">
        <v>393</v>
      </c>
      <c r="B6217">
        <v>44300</v>
      </c>
      <c r="C6217" t="s">
        <v>806</v>
      </c>
      <c r="E6217">
        <v>52</v>
      </c>
      <c r="F6217" t="s">
        <v>47</v>
      </c>
      <c r="G6217" t="s">
        <v>48</v>
      </c>
      <c r="H6217">
        <v>1</v>
      </c>
      <c r="I6217" t="s">
        <v>32</v>
      </c>
      <c r="J6217">
        <v>1</v>
      </c>
      <c r="K6217" t="s">
        <v>32</v>
      </c>
      <c r="L6217">
        <v>0</v>
      </c>
      <c r="M6217" t="s">
        <v>32</v>
      </c>
      <c r="N6217">
        <v>2012</v>
      </c>
      <c r="O6217">
        <v>422</v>
      </c>
      <c r="P6217">
        <v>325457</v>
      </c>
      <c r="Q6217">
        <v>150</v>
      </c>
      <c r="R6217">
        <v>315266</v>
      </c>
      <c r="S6217">
        <v>1271</v>
      </c>
      <c r="T6217">
        <v>83656</v>
      </c>
      <c r="U6217">
        <v>272</v>
      </c>
      <c r="V6217">
        <v>10191</v>
      </c>
      <c r="W6217">
        <v>37.1</v>
      </c>
      <c r="X6217">
        <v>18.100000000000001</v>
      </c>
      <c r="Y6217">
        <v>28.3</v>
      </c>
      <c r="Z6217">
        <v>19.5</v>
      </c>
      <c r="AA6217">
        <v>22</v>
      </c>
      <c r="AB6217">
        <v>43.2</v>
      </c>
      <c r="AC6217">
        <v>46.9</v>
      </c>
      <c r="AD6217">
        <v>42.5</v>
      </c>
    </row>
    <row r="6218" spans="1:30" x14ac:dyDescent="0.45">
      <c r="A6218" t="s">
        <v>393</v>
      </c>
      <c r="B6218">
        <v>44300</v>
      </c>
      <c r="C6218" t="s">
        <v>806</v>
      </c>
      <c r="E6218">
        <v>53</v>
      </c>
      <c r="F6218" t="s">
        <v>49</v>
      </c>
      <c r="H6218">
        <v>1</v>
      </c>
      <c r="I6218" t="s">
        <v>32</v>
      </c>
      <c r="J6218">
        <v>1</v>
      </c>
      <c r="K6218" t="s">
        <v>32</v>
      </c>
      <c r="L6218">
        <v>0</v>
      </c>
      <c r="M6218" t="s">
        <v>32</v>
      </c>
      <c r="N6218">
        <v>2012</v>
      </c>
      <c r="O6218">
        <v>1336</v>
      </c>
      <c r="P6218">
        <v>342919</v>
      </c>
      <c r="Q6218">
        <v>204</v>
      </c>
      <c r="R6218">
        <v>197899</v>
      </c>
      <c r="S6218">
        <v>871</v>
      </c>
      <c r="T6218">
        <v>31268</v>
      </c>
      <c r="U6218">
        <v>1132</v>
      </c>
      <c r="W6218">
        <v>26.3</v>
      </c>
      <c r="X6218">
        <v>22.6</v>
      </c>
      <c r="Y6218">
        <v>27.6</v>
      </c>
      <c r="Z6218">
        <v>8.1</v>
      </c>
      <c r="AA6218">
        <v>12.8</v>
      </c>
      <c r="AB6218">
        <v>22.6</v>
      </c>
      <c r="AC6218">
        <v>28.9</v>
      </c>
    </row>
    <row r="6219" spans="1:30" x14ac:dyDescent="0.45">
      <c r="A6219" t="s">
        <v>393</v>
      </c>
      <c r="B6219">
        <v>44300</v>
      </c>
      <c r="C6219" t="s">
        <v>806</v>
      </c>
      <c r="E6219">
        <v>54</v>
      </c>
      <c r="F6219" t="s">
        <v>50</v>
      </c>
      <c r="H6219">
        <v>1</v>
      </c>
      <c r="I6219" t="s">
        <v>32</v>
      </c>
      <c r="J6219">
        <v>1</v>
      </c>
      <c r="K6219" t="s">
        <v>32</v>
      </c>
      <c r="L6219">
        <v>0</v>
      </c>
      <c r="M6219" t="s">
        <v>32</v>
      </c>
      <c r="N6219">
        <v>2012</v>
      </c>
      <c r="O6219">
        <v>2431</v>
      </c>
      <c r="P6219">
        <v>594932</v>
      </c>
      <c r="Q6219">
        <v>416</v>
      </c>
      <c r="R6219">
        <v>496533</v>
      </c>
      <c r="S6219">
        <v>3389</v>
      </c>
      <c r="T6219">
        <v>231030</v>
      </c>
      <c r="U6219">
        <v>2014</v>
      </c>
      <c r="V6219">
        <v>98400</v>
      </c>
      <c r="W6219">
        <v>16.8</v>
      </c>
      <c r="X6219">
        <v>24.1</v>
      </c>
      <c r="Y6219">
        <v>31.8</v>
      </c>
      <c r="Z6219">
        <v>27.7</v>
      </c>
      <c r="AA6219">
        <v>29.7</v>
      </c>
      <c r="AB6219">
        <v>29.9</v>
      </c>
      <c r="AC6219">
        <v>17.100000000000001</v>
      </c>
      <c r="AD6219">
        <v>40.700000000000003</v>
      </c>
    </row>
    <row r="6220" spans="1:30" x14ac:dyDescent="0.45">
      <c r="A6220" t="s">
        <v>393</v>
      </c>
      <c r="B6220">
        <v>44300</v>
      </c>
      <c r="C6220" t="s">
        <v>806</v>
      </c>
      <c r="E6220">
        <v>56</v>
      </c>
      <c r="F6220" t="s">
        <v>51</v>
      </c>
      <c r="H6220">
        <v>1</v>
      </c>
      <c r="I6220" t="s">
        <v>32</v>
      </c>
      <c r="J6220">
        <v>1</v>
      </c>
      <c r="K6220" t="s">
        <v>32</v>
      </c>
      <c r="L6220">
        <v>0</v>
      </c>
      <c r="M6220" t="s">
        <v>32</v>
      </c>
      <c r="N6220">
        <v>2012</v>
      </c>
      <c r="O6220">
        <v>580</v>
      </c>
      <c r="P6220">
        <v>96339</v>
      </c>
      <c r="Q6220">
        <v>122</v>
      </c>
      <c r="R6220">
        <v>90883</v>
      </c>
      <c r="S6220">
        <v>829</v>
      </c>
      <c r="T6220">
        <v>17661</v>
      </c>
      <c r="U6220">
        <v>457</v>
      </c>
      <c r="V6220">
        <v>5456</v>
      </c>
      <c r="W6220">
        <v>22</v>
      </c>
      <c r="X6220">
        <v>23.1</v>
      </c>
      <c r="Y6220">
        <v>48.8</v>
      </c>
      <c r="Z6220">
        <v>26.1</v>
      </c>
      <c r="AA6220">
        <v>23.8</v>
      </c>
      <c r="AB6220">
        <v>25.4</v>
      </c>
      <c r="AC6220">
        <v>26</v>
      </c>
      <c r="AD6220">
        <v>26.8</v>
      </c>
    </row>
    <row r="6221" spans="1:30" x14ac:dyDescent="0.45">
      <c r="A6221" t="s">
        <v>393</v>
      </c>
      <c r="B6221">
        <v>44300</v>
      </c>
      <c r="C6221" t="s">
        <v>806</v>
      </c>
      <c r="E6221">
        <v>61</v>
      </c>
      <c r="F6221" t="s">
        <v>52</v>
      </c>
      <c r="H6221">
        <v>1</v>
      </c>
      <c r="I6221" t="s">
        <v>32</v>
      </c>
      <c r="J6221">
        <v>1</v>
      </c>
      <c r="K6221" t="s">
        <v>32</v>
      </c>
      <c r="L6221">
        <v>0</v>
      </c>
      <c r="M6221" t="s">
        <v>32</v>
      </c>
      <c r="N6221">
        <v>2012</v>
      </c>
      <c r="O6221">
        <v>575</v>
      </c>
      <c r="P6221">
        <v>62283</v>
      </c>
      <c r="Q6221">
        <v>38</v>
      </c>
      <c r="R6221">
        <v>54463</v>
      </c>
      <c r="S6221">
        <v>740</v>
      </c>
      <c r="T6221">
        <v>24075</v>
      </c>
      <c r="U6221">
        <v>537</v>
      </c>
      <c r="V6221">
        <v>7821</v>
      </c>
      <c r="W6221">
        <v>25.9</v>
      </c>
      <c r="X6221">
        <v>6.4</v>
      </c>
      <c r="Y6221">
        <v>19.7</v>
      </c>
      <c r="Z6221">
        <v>2.4</v>
      </c>
      <c r="AA6221">
        <v>4.2</v>
      </c>
      <c r="AB6221">
        <v>3.3</v>
      </c>
      <c r="AC6221">
        <v>26.9</v>
      </c>
      <c r="AD6221">
        <v>46.8</v>
      </c>
    </row>
    <row r="6222" spans="1:30" x14ac:dyDescent="0.45">
      <c r="A6222" t="s">
        <v>393</v>
      </c>
      <c r="B6222">
        <v>44300</v>
      </c>
      <c r="C6222" t="s">
        <v>806</v>
      </c>
      <c r="E6222">
        <v>62</v>
      </c>
      <c r="F6222" t="s">
        <v>53</v>
      </c>
      <c r="H6222">
        <v>1</v>
      </c>
      <c r="I6222" t="s">
        <v>32</v>
      </c>
      <c r="J6222">
        <v>1</v>
      </c>
      <c r="K6222" t="s">
        <v>32</v>
      </c>
      <c r="L6222">
        <v>0</v>
      </c>
      <c r="M6222" t="s">
        <v>32</v>
      </c>
      <c r="N6222">
        <v>2012</v>
      </c>
      <c r="O6222">
        <v>822</v>
      </c>
      <c r="P6222">
        <v>787042</v>
      </c>
      <c r="Q6222">
        <v>227</v>
      </c>
      <c r="R6222">
        <v>763238</v>
      </c>
      <c r="S6222">
        <v>7626</v>
      </c>
      <c r="T6222">
        <v>308247</v>
      </c>
      <c r="U6222">
        <v>595</v>
      </c>
      <c r="W6222">
        <v>20.6</v>
      </c>
      <c r="X6222">
        <v>6.9</v>
      </c>
      <c r="Y6222">
        <v>17.399999999999999</v>
      </c>
      <c r="Z6222">
        <v>7.4</v>
      </c>
      <c r="AA6222">
        <v>8.1</v>
      </c>
      <c r="AB6222">
        <v>6</v>
      </c>
      <c r="AC6222">
        <v>23.5</v>
      </c>
    </row>
    <row r="6223" spans="1:30" x14ac:dyDescent="0.45">
      <c r="A6223" t="s">
        <v>393</v>
      </c>
      <c r="B6223">
        <v>44300</v>
      </c>
      <c r="C6223" t="s">
        <v>806</v>
      </c>
      <c r="E6223">
        <v>71</v>
      </c>
      <c r="F6223" t="s">
        <v>54</v>
      </c>
      <c r="H6223">
        <v>1</v>
      </c>
      <c r="I6223" t="s">
        <v>32</v>
      </c>
      <c r="J6223">
        <v>1</v>
      </c>
      <c r="K6223" t="s">
        <v>32</v>
      </c>
      <c r="L6223">
        <v>0</v>
      </c>
      <c r="M6223" t="s">
        <v>32</v>
      </c>
      <c r="N6223">
        <v>2012</v>
      </c>
      <c r="O6223">
        <v>836</v>
      </c>
      <c r="P6223">
        <v>54260</v>
      </c>
      <c r="Q6223">
        <v>74</v>
      </c>
      <c r="R6223">
        <v>39289</v>
      </c>
      <c r="S6223">
        <v>618</v>
      </c>
      <c r="T6223">
        <v>11499</v>
      </c>
      <c r="U6223">
        <v>762</v>
      </c>
      <c r="V6223">
        <v>14972</v>
      </c>
      <c r="W6223">
        <v>33.6</v>
      </c>
      <c r="X6223">
        <v>20.2</v>
      </c>
      <c r="Y6223">
        <v>35.799999999999997</v>
      </c>
      <c r="Z6223">
        <v>29.9</v>
      </c>
      <c r="AA6223">
        <v>20</v>
      </c>
      <c r="AB6223">
        <v>22.9</v>
      </c>
      <c r="AC6223">
        <v>35.1</v>
      </c>
      <c r="AD6223">
        <v>35.5</v>
      </c>
    </row>
    <row r="6224" spans="1:30" x14ac:dyDescent="0.45">
      <c r="A6224" t="s">
        <v>393</v>
      </c>
      <c r="B6224">
        <v>44300</v>
      </c>
      <c r="C6224" t="s">
        <v>806</v>
      </c>
      <c r="E6224">
        <v>72</v>
      </c>
      <c r="F6224" t="s">
        <v>55</v>
      </c>
      <c r="H6224">
        <v>1</v>
      </c>
      <c r="I6224" t="s">
        <v>32</v>
      </c>
      <c r="J6224">
        <v>1</v>
      </c>
      <c r="K6224" t="s">
        <v>32</v>
      </c>
      <c r="L6224">
        <v>0</v>
      </c>
      <c r="M6224" t="s">
        <v>32</v>
      </c>
      <c r="N6224">
        <v>2012</v>
      </c>
      <c r="O6224">
        <v>323</v>
      </c>
      <c r="P6224">
        <v>273498</v>
      </c>
      <c r="Q6224">
        <v>245</v>
      </c>
      <c r="R6224">
        <v>270083</v>
      </c>
      <c r="S6224">
        <v>5917</v>
      </c>
      <c r="T6224">
        <v>82817</v>
      </c>
      <c r="U6224">
        <v>78</v>
      </c>
      <c r="V6224">
        <v>3415</v>
      </c>
      <c r="W6224">
        <v>33.5</v>
      </c>
      <c r="X6224">
        <v>25.5</v>
      </c>
      <c r="Y6224">
        <v>42.2</v>
      </c>
      <c r="Z6224">
        <v>26.9</v>
      </c>
      <c r="AA6224">
        <v>37.799999999999997</v>
      </c>
      <c r="AB6224">
        <v>34.799999999999997</v>
      </c>
      <c r="AC6224">
        <v>37.299999999999997</v>
      </c>
      <c r="AD6224">
        <v>12.9</v>
      </c>
    </row>
    <row r="6225" spans="1:30" x14ac:dyDescent="0.45">
      <c r="A6225" t="s">
        <v>393</v>
      </c>
      <c r="B6225">
        <v>44300</v>
      </c>
      <c r="C6225" t="s">
        <v>806</v>
      </c>
      <c r="E6225">
        <v>81</v>
      </c>
      <c r="F6225" t="s">
        <v>56</v>
      </c>
      <c r="G6225" t="s">
        <v>57</v>
      </c>
      <c r="H6225">
        <v>1</v>
      </c>
      <c r="I6225" t="s">
        <v>32</v>
      </c>
      <c r="J6225">
        <v>1</v>
      </c>
      <c r="K6225" t="s">
        <v>32</v>
      </c>
      <c r="L6225">
        <v>0</v>
      </c>
      <c r="M6225" t="s">
        <v>32</v>
      </c>
      <c r="N6225">
        <v>2012</v>
      </c>
      <c r="O6225">
        <v>1176</v>
      </c>
      <c r="P6225">
        <v>140662</v>
      </c>
      <c r="Q6225">
        <v>279</v>
      </c>
      <c r="R6225">
        <v>107938</v>
      </c>
      <c r="S6225">
        <v>1463</v>
      </c>
      <c r="T6225">
        <v>32825</v>
      </c>
      <c r="U6225">
        <v>897</v>
      </c>
      <c r="V6225">
        <v>32724</v>
      </c>
      <c r="W6225">
        <v>19</v>
      </c>
      <c r="X6225">
        <v>30.2</v>
      </c>
      <c r="Y6225">
        <v>27.5</v>
      </c>
      <c r="Z6225">
        <v>33.700000000000003</v>
      </c>
      <c r="AA6225">
        <v>36.700000000000003</v>
      </c>
      <c r="AB6225">
        <v>34.799999999999997</v>
      </c>
      <c r="AC6225">
        <v>17.2</v>
      </c>
      <c r="AD6225">
        <v>28.6</v>
      </c>
    </row>
    <row r="6226" spans="1:30" x14ac:dyDescent="0.45">
      <c r="A6226" t="s">
        <v>394</v>
      </c>
      <c r="B6226">
        <v>44420</v>
      </c>
      <c r="C6226" t="s">
        <v>871</v>
      </c>
      <c r="E6226">
        <v>0</v>
      </c>
      <c r="F6226" t="s">
        <v>31</v>
      </c>
      <c r="H6226">
        <v>1</v>
      </c>
      <c r="I6226" t="s">
        <v>32</v>
      </c>
      <c r="J6226">
        <v>1</v>
      </c>
      <c r="K6226" t="s">
        <v>32</v>
      </c>
      <c r="L6226">
        <v>0</v>
      </c>
      <c r="M6226" t="s">
        <v>32</v>
      </c>
      <c r="N6226">
        <v>2012</v>
      </c>
      <c r="O6226">
        <v>9512</v>
      </c>
      <c r="P6226">
        <v>8377854</v>
      </c>
      <c r="Q6226">
        <v>2539</v>
      </c>
      <c r="R6226">
        <v>8061019</v>
      </c>
      <c r="S6226">
        <v>41939</v>
      </c>
      <c r="T6226">
        <v>1487567</v>
      </c>
      <c r="U6226">
        <v>6973</v>
      </c>
      <c r="V6226">
        <v>316835</v>
      </c>
      <c r="W6226">
        <v>6.4</v>
      </c>
      <c r="X6226">
        <v>5.4</v>
      </c>
      <c r="Y6226">
        <v>6.2</v>
      </c>
      <c r="Z6226">
        <v>5.3</v>
      </c>
      <c r="AA6226">
        <v>5.8</v>
      </c>
      <c r="AB6226">
        <v>7.3</v>
      </c>
      <c r="AC6226">
        <v>7.7</v>
      </c>
      <c r="AD6226">
        <v>21.5</v>
      </c>
    </row>
    <row r="6227" spans="1:30" x14ac:dyDescent="0.45">
      <c r="A6227" t="s">
        <v>394</v>
      </c>
      <c r="B6227">
        <v>44420</v>
      </c>
      <c r="C6227" t="s">
        <v>871</v>
      </c>
      <c r="E6227">
        <v>11</v>
      </c>
      <c r="F6227" t="s">
        <v>33</v>
      </c>
      <c r="G6227" t="s">
        <v>34</v>
      </c>
      <c r="H6227">
        <v>1</v>
      </c>
      <c r="I6227" t="s">
        <v>32</v>
      </c>
      <c r="J6227">
        <v>1</v>
      </c>
      <c r="K6227" t="s">
        <v>32</v>
      </c>
      <c r="L6227">
        <v>0</v>
      </c>
      <c r="M6227" t="s">
        <v>32</v>
      </c>
      <c r="N6227">
        <v>2012</v>
      </c>
      <c r="O6227">
        <v>100</v>
      </c>
      <c r="Q6227">
        <v>0</v>
      </c>
      <c r="U6227">
        <v>100</v>
      </c>
      <c r="W6227">
        <v>29</v>
      </c>
      <c r="Y6227">
        <v>0</v>
      </c>
      <c r="AC6227">
        <v>27.7</v>
      </c>
    </row>
    <row r="6228" spans="1:30" x14ac:dyDescent="0.45">
      <c r="A6228" t="s">
        <v>394</v>
      </c>
      <c r="B6228">
        <v>44420</v>
      </c>
      <c r="C6228" t="s">
        <v>871</v>
      </c>
      <c r="E6228">
        <v>23</v>
      </c>
      <c r="F6228" t="s">
        <v>37</v>
      </c>
      <c r="H6228">
        <v>1</v>
      </c>
      <c r="I6228" t="s">
        <v>32</v>
      </c>
      <c r="J6228">
        <v>1</v>
      </c>
      <c r="K6228" t="s">
        <v>32</v>
      </c>
      <c r="L6228">
        <v>0</v>
      </c>
      <c r="M6228" t="s">
        <v>32</v>
      </c>
      <c r="N6228">
        <v>2012</v>
      </c>
      <c r="O6228">
        <v>1421</v>
      </c>
      <c r="P6228">
        <v>434171</v>
      </c>
      <c r="Q6228">
        <v>519</v>
      </c>
      <c r="R6228">
        <v>392939</v>
      </c>
      <c r="S6228">
        <v>2742</v>
      </c>
      <c r="T6228">
        <v>95630</v>
      </c>
      <c r="U6228">
        <v>902</v>
      </c>
      <c r="V6228">
        <v>41232</v>
      </c>
      <c r="W6228">
        <v>12</v>
      </c>
      <c r="X6228">
        <v>20.3</v>
      </c>
      <c r="Y6228">
        <v>27.4</v>
      </c>
      <c r="Z6228">
        <v>23.1</v>
      </c>
      <c r="AA6228">
        <v>28</v>
      </c>
      <c r="AB6228">
        <v>27</v>
      </c>
      <c r="AC6228">
        <v>12.9</v>
      </c>
      <c r="AD6228">
        <v>21.6</v>
      </c>
    </row>
    <row r="6229" spans="1:30" x14ac:dyDescent="0.45">
      <c r="A6229" t="s">
        <v>394</v>
      </c>
      <c r="B6229">
        <v>44420</v>
      </c>
      <c r="C6229" t="s">
        <v>871</v>
      </c>
      <c r="E6229" t="s">
        <v>38</v>
      </c>
      <c r="F6229" t="s">
        <v>39</v>
      </c>
      <c r="H6229">
        <v>1</v>
      </c>
      <c r="I6229" t="s">
        <v>32</v>
      </c>
      <c r="J6229">
        <v>1</v>
      </c>
      <c r="K6229" t="s">
        <v>32</v>
      </c>
      <c r="L6229">
        <v>0</v>
      </c>
      <c r="M6229" t="s">
        <v>32</v>
      </c>
      <c r="N6229">
        <v>2012</v>
      </c>
      <c r="O6229">
        <v>219</v>
      </c>
      <c r="P6229">
        <v>2669640</v>
      </c>
      <c r="Q6229">
        <v>98</v>
      </c>
      <c r="R6229">
        <v>2667831</v>
      </c>
      <c r="S6229">
        <v>7135</v>
      </c>
      <c r="T6229">
        <v>353356</v>
      </c>
      <c r="U6229">
        <v>121</v>
      </c>
      <c r="V6229">
        <v>1809</v>
      </c>
      <c r="W6229">
        <v>23.6</v>
      </c>
      <c r="X6229">
        <v>7.1</v>
      </c>
      <c r="Y6229">
        <v>17.2</v>
      </c>
      <c r="Z6229">
        <v>7.4</v>
      </c>
      <c r="AA6229">
        <v>9.3000000000000007</v>
      </c>
      <c r="AB6229">
        <v>9.1</v>
      </c>
      <c r="AC6229">
        <v>39.700000000000003</v>
      </c>
      <c r="AD6229">
        <v>25.7</v>
      </c>
    </row>
    <row r="6230" spans="1:30" x14ac:dyDescent="0.45">
      <c r="A6230" t="s">
        <v>394</v>
      </c>
      <c r="B6230">
        <v>44420</v>
      </c>
      <c r="C6230" t="s">
        <v>871</v>
      </c>
      <c r="E6230">
        <v>42</v>
      </c>
      <c r="F6230" t="s">
        <v>40</v>
      </c>
      <c r="H6230">
        <v>1</v>
      </c>
      <c r="I6230" t="s">
        <v>32</v>
      </c>
      <c r="J6230">
        <v>1</v>
      </c>
      <c r="K6230" t="s">
        <v>32</v>
      </c>
      <c r="L6230">
        <v>0</v>
      </c>
      <c r="M6230" t="s">
        <v>32</v>
      </c>
      <c r="N6230">
        <v>2012</v>
      </c>
      <c r="O6230">
        <v>286</v>
      </c>
      <c r="P6230">
        <v>411520</v>
      </c>
      <c r="Q6230">
        <v>87</v>
      </c>
      <c r="R6230">
        <v>401915</v>
      </c>
      <c r="S6230">
        <v>961</v>
      </c>
      <c r="T6230">
        <v>43467</v>
      </c>
      <c r="U6230">
        <v>198</v>
      </c>
      <c r="W6230">
        <v>25.6</v>
      </c>
      <c r="X6230">
        <v>12</v>
      </c>
      <c r="Y6230">
        <v>25.2</v>
      </c>
      <c r="Z6230">
        <v>13</v>
      </c>
      <c r="AA6230">
        <v>9.9</v>
      </c>
      <c r="AB6230">
        <v>10.4</v>
      </c>
      <c r="AC6230">
        <v>29.5</v>
      </c>
    </row>
    <row r="6231" spans="1:30" x14ac:dyDescent="0.45">
      <c r="A6231" t="s">
        <v>394</v>
      </c>
      <c r="B6231">
        <v>44420</v>
      </c>
      <c r="C6231" t="s">
        <v>871</v>
      </c>
      <c r="E6231" t="s">
        <v>41</v>
      </c>
      <c r="F6231" t="s">
        <v>42</v>
      </c>
      <c r="H6231">
        <v>1</v>
      </c>
      <c r="I6231" t="s">
        <v>32</v>
      </c>
      <c r="J6231">
        <v>1</v>
      </c>
      <c r="K6231" t="s">
        <v>32</v>
      </c>
      <c r="L6231">
        <v>0</v>
      </c>
      <c r="M6231" t="s">
        <v>32</v>
      </c>
      <c r="N6231">
        <v>2012</v>
      </c>
      <c r="O6231">
        <v>1353</v>
      </c>
      <c r="P6231">
        <v>1635913</v>
      </c>
      <c r="Q6231">
        <v>397</v>
      </c>
      <c r="R6231">
        <v>1600183</v>
      </c>
      <c r="S6231">
        <v>6211</v>
      </c>
      <c r="T6231">
        <v>138984</v>
      </c>
      <c r="U6231">
        <v>956</v>
      </c>
      <c r="V6231">
        <v>35730</v>
      </c>
      <c r="W6231">
        <v>13.8</v>
      </c>
      <c r="X6231">
        <v>19.899999999999999</v>
      </c>
      <c r="Y6231">
        <v>15.2</v>
      </c>
      <c r="Z6231">
        <v>21.2</v>
      </c>
      <c r="AA6231">
        <v>15.5</v>
      </c>
      <c r="AB6231">
        <v>21.8</v>
      </c>
      <c r="AC6231">
        <v>16.399999999999999</v>
      </c>
      <c r="AD6231">
        <v>21.6</v>
      </c>
    </row>
    <row r="6232" spans="1:30" x14ac:dyDescent="0.45">
      <c r="A6232" t="s">
        <v>394</v>
      </c>
      <c r="B6232">
        <v>44420</v>
      </c>
      <c r="C6232" t="s">
        <v>871</v>
      </c>
      <c r="E6232" t="s">
        <v>43</v>
      </c>
      <c r="F6232" t="s">
        <v>44</v>
      </c>
      <c r="G6232" t="s">
        <v>45</v>
      </c>
      <c r="H6232">
        <v>1</v>
      </c>
      <c r="I6232" t="s">
        <v>32</v>
      </c>
      <c r="J6232">
        <v>1</v>
      </c>
      <c r="K6232" t="s">
        <v>32</v>
      </c>
      <c r="L6232">
        <v>0</v>
      </c>
      <c r="M6232" t="s">
        <v>32</v>
      </c>
      <c r="N6232">
        <v>2012</v>
      </c>
      <c r="O6232">
        <v>241</v>
      </c>
      <c r="P6232">
        <v>512680</v>
      </c>
      <c r="Q6232">
        <v>92</v>
      </c>
      <c r="R6232">
        <v>504730</v>
      </c>
      <c r="S6232">
        <v>3135</v>
      </c>
      <c r="T6232">
        <v>124998</v>
      </c>
      <c r="U6232">
        <v>150</v>
      </c>
      <c r="V6232">
        <v>7950</v>
      </c>
      <c r="W6232">
        <v>15.7</v>
      </c>
      <c r="X6232">
        <v>17</v>
      </c>
      <c r="Y6232">
        <v>33.299999999999997</v>
      </c>
      <c r="Z6232">
        <v>18.100000000000001</v>
      </c>
      <c r="AA6232">
        <v>21.3</v>
      </c>
      <c r="AB6232">
        <v>11.9</v>
      </c>
      <c r="AC6232">
        <v>22.6</v>
      </c>
      <c r="AD6232">
        <v>26.1</v>
      </c>
    </row>
    <row r="6233" spans="1:30" x14ac:dyDescent="0.45">
      <c r="A6233" t="s">
        <v>394</v>
      </c>
      <c r="B6233">
        <v>44420</v>
      </c>
      <c r="C6233" t="s">
        <v>871</v>
      </c>
      <c r="E6233">
        <v>51</v>
      </c>
      <c r="F6233" t="s">
        <v>46</v>
      </c>
      <c r="H6233">
        <v>1</v>
      </c>
      <c r="I6233" t="s">
        <v>32</v>
      </c>
      <c r="J6233">
        <v>1</v>
      </c>
      <c r="K6233" t="s">
        <v>32</v>
      </c>
      <c r="L6233">
        <v>0</v>
      </c>
      <c r="M6233" t="s">
        <v>32</v>
      </c>
      <c r="N6233">
        <v>2012</v>
      </c>
      <c r="O6233">
        <v>119</v>
      </c>
      <c r="P6233">
        <v>617544</v>
      </c>
      <c r="Q6233">
        <v>36</v>
      </c>
      <c r="R6233">
        <v>616127</v>
      </c>
      <c r="S6233">
        <v>1869</v>
      </c>
      <c r="T6233">
        <v>83436</v>
      </c>
      <c r="U6233">
        <v>83</v>
      </c>
      <c r="W6233">
        <v>54.3</v>
      </c>
      <c r="X6233">
        <v>8.6999999999999993</v>
      </c>
      <c r="Y6233">
        <v>42</v>
      </c>
      <c r="Z6233">
        <v>9.1</v>
      </c>
      <c r="AA6233">
        <v>17.600000000000001</v>
      </c>
      <c r="AB6233">
        <v>7.4</v>
      </c>
      <c r="AC6233">
        <v>68.900000000000006</v>
      </c>
    </row>
    <row r="6234" spans="1:30" x14ac:dyDescent="0.45">
      <c r="A6234" t="s">
        <v>394</v>
      </c>
      <c r="B6234">
        <v>44420</v>
      </c>
      <c r="C6234" t="s">
        <v>871</v>
      </c>
      <c r="E6234">
        <v>52</v>
      </c>
      <c r="F6234" t="s">
        <v>47</v>
      </c>
      <c r="G6234" t="s">
        <v>48</v>
      </c>
      <c r="H6234">
        <v>1</v>
      </c>
      <c r="I6234" t="s">
        <v>32</v>
      </c>
      <c r="J6234">
        <v>1</v>
      </c>
      <c r="K6234" t="s">
        <v>32</v>
      </c>
      <c r="L6234">
        <v>0</v>
      </c>
      <c r="M6234" t="s">
        <v>32</v>
      </c>
      <c r="N6234">
        <v>2012</v>
      </c>
      <c r="O6234">
        <v>312</v>
      </c>
      <c r="P6234">
        <v>326665</v>
      </c>
      <c r="Q6234">
        <v>104</v>
      </c>
      <c r="R6234">
        <v>313174</v>
      </c>
      <c r="S6234">
        <v>1544</v>
      </c>
      <c r="T6234">
        <v>93743</v>
      </c>
      <c r="U6234">
        <v>208</v>
      </c>
      <c r="W6234">
        <v>45.9</v>
      </c>
      <c r="X6234">
        <v>30.3</v>
      </c>
      <c r="Y6234">
        <v>55.2</v>
      </c>
      <c r="Z6234">
        <v>33.1</v>
      </c>
      <c r="AA6234">
        <v>41</v>
      </c>
      <c r="AB6234">
        <v>60.5</v>
      </c>
      <c r="AC6234">
        <v>65.2</v>
      </c>
    </row>
    <row r="6235" spans="1:30" x14ac:dyDescent="0.45">
      <c r="A6235" t="s">
        <v>394</v>
      </c>
      <c r="B6235">
        <v>44420</v>
      </c>
      <c r="C6235" t="s">
        <v>871</v>
      </c>
      <c r="E6235">
        <v>53</v>
      </c>
      <c r="F6235" t="s">
        <v>49</v>
      </c>
      <c r="H6235">
        <v>1</v>
      </c>
      <c r="I6235" t="s">
        <v>32</v>
      </c>
      <c r="J6235">
        <v>1</v>
      </c>
      <c r="K6235" t="s">
        <v>32</v>
      </c>
      <c r="L6235">
        <v>0</v>
      </c>
      <c r="M6235" t="s">
        <v>32</v>
      </c>
      <c r="N6235">
        <v>2012</v>
      </c>
      <c r="O6235">
        <v>1094</v>
      </c>
      <c r="P6235">
        <v>142351</v>
      </c>
      <c r="Q6235">
        <v>66</v>
      </c>
      <c r="R6235">
        <v>17638</v>
      </c>
      <c r="S6235">
        <v>142</v>
      </c>
      <c r="T6235">
        <v>3768</v>
      </c>
      <c r="U6235">
        <v>1028</v>
      </c>
      <c r="W6235">
        <v>22.4</v>
      </c>
      <c r="X6235">
        <v>47.5</v>
      </c>
      <c r="Y6235">
        <v>45.7</v>
      </c>
      <c r="Z6235">
        <v>25.2</v>
      </c>
      <c r="AA6235">
        <v>19.5</v>
      </c>
      <c r="AB6235">
        <v>22.9</v>
      </c>
      <c r="AC6235">
        <v>22.2</v>
      </c>
    </row>
    <row r="6236" spans="1:30" x14ac:dyDescent="0.45">
      <c r="A6236" t="s">
        <v>394</v>
      </c>
      <c r="B6236">
        <v>44420</v>
      </c>
      <c r="C6236" t="s">
        <v>871</v>
      </c>
      <c r="E6236">
        <v>54</v>
      </c>
      <c r="F6236" t="s">
        <v>50</v>
      </c>
      <c r="H6236">
        <v>1</v>
      </c>
      <c r="I6236" t="s">
        <v>32</v>
      </c>
      <c r="J6236">
        <v>1</v>
      </c>
      <c r="K6236" t="s">
        <v>32</v>
      </c>
      <c r="L6236">
        <v>0</v>
      </c>
      <c r="M6236" t="s">
        <v>32</v>
      </c>
      <c r="N6236">
        <v>2012</v>
      </c>
      <c r="O6236">
        <v>734</v>
      </c>
      <c r="P6236">
        <v>227738</v>
      </c>
      <c r="Q6236">
        <v>231</v>
      </c>
      <c r="R6236">
        <v>213920</v>
      </c>
      <c r="S6236">
        <v>1921</v>
      </c>
      <c r="T6236">
        <v>94696</v>
      </c>
      <c r="U6236">
        <v>502</v>
      </c>
      <c r="V6236">
        <v>13819</v>
      </c>
      <c r="W6236">
        <v>16.8</v>
      </c>
      <c r="X6236">
        <v>35.799999999999997</v>
      </c>
      <c r="Y6236">
        <v>30.9</v>
      </c>
      <c r="Z6236">
        <v>40.5</v>
      </c>
      <c r="AA6236">
        <v>26.6</v>
      </c>
      <c r="AB6236">
        <v>33</v>
      </c>
      <c r="AC6236">
        <v>23.3</v>
      </c>
      <c r="AD6236">
        <v>30.5</v>
      </c>
    </row>
    <row r="6237" spans="1:30" x14ac:dyDescent="0.45">
      <c r="A6237" t="s">
        <v>394</v>
      </c>
      <c r="B6237">
        <v>44420</v>
      </c>
      <c r="C6237" t="s">
        <v>871</v>
      </c>
      <c r="E6237">
        <v>56</v>
      </c>
      <c r="F6237" t="s">
        <v>51</v>
      </c>
      <c r="H6237">
        <v>1</v>
      </c>
      <c r="I6237" t="s">
        <v>32</v>
      </c>
      <c r="J6237">
        <v>1</v>
      </c>
      <c r="K6237" t="s">
        <v>32</v>
      </c>
      <c r="L6237">
        <v>0</v>
      </c>
      <c r="M6237" t="s">
        <v>32</v>
      </c>
      <c r="N6237">
        <v>2012</v>
      </c>
      <c r="O6237">
        <v>654</v>
      </c>
      <c r="P6237">
        <v>78536</v>
      </c>
      <c r="Q6237">
        <v>196</v>
      </c>
      <c r="R6237">
        <v>66501</v>
      </c>
      <c r="S6237">
        <v>1980</v>
      </c>
      <c r="T6237">
        <v>30749</v>
      </c>
      <c r="U6237">
        <v>457</v>
      </c>
      <c r="W6237">
        <v>12</v>
      </c>
      <c r="X6237">
        <v>29.7</v>
      </c>
      <c r="Y6237">
        <v>28.3</v>
      </c>
      <c r="Z6237">
        <v>34.6</v>
      </c>
      <c r="AA6237">
        <v>29.8</v>
      </c>
      <c r="AB6237">
        <v>30.8</v>
      </c>
      <c r="AC6237">
        <v>13</v>
      </c>
    </row>
    <row r="6238" spans="1:30" x14ac:dyDescent="0.45">
      <c r="A6238" t="s">
        <v>394</v>
      </c>
      <c r="B6238">
        <v>44420</v>
      </c>
      <c r="C6238" t="s">
        <v>871</v>
      </c>
      <c r="E6238">
        <v>61</v>
      </c>
      <c r="F6238" t="s">
        <v>52</v>
      </c>
      <c r="H6238">
        <v>1</v>
      </c>
      <c r="I6238" t="s">
        <v>32</v>
      </c>
      <c r="J6238">
        <v>1</v>
      </c>
      <c r="K6238" t="s">
        <v>32</v>
      </c>
      <c r="L6238">
        <v>0</v>
      </c>
      <c r="M6238" t="s">
        <v>32</v>
      </c>
      <c r="N6238">
        <v>2012</v>
      </c>
      <c r="O6238">
        <v>244</v>
      </c>
      <c r="P6238">
        <v>43978</v>
      </c>
      <c r="Q6238">
        <v>16</v>
      </c>
      <c r="R6238">
        <v>38522</v>
      </c>
      <c r="S6238">
        <v>628</v>
      </c>
      <c r="T6238">
        <v>18704</v>
      </c>
      <c r="U6238">
        <v>229</v>
      </c>
      <c r="W6238">
        <v>18.399999999999999</v>
      </c>
      <c r="X6238">
        <v>12.6</v>
      </c>
      <c r="Y6238">
        <v>34.1</v>
      </c>
      <c r="Z6238">
        <v>7.9</v>
      </c>
      <c r="AA6238">
        <v>6.9</v>
      </c>
      <c r="AB6238">
        <v>8</v>
      </c>
      <c r="AC6238">
        <v>18.7</v>
      </c>
    </row>
    <row r="6239" spans="1:30" x14ac:dyDescent="0.45">
      <c r="A6239" t="s">
        <v>394</v>
      </c>
      <c r="B6239">
        <v>44420</v>
      </c>
      <c r="C6239" t="s">
        <v>871</v>
      </c>
      <c r="E6239">
        <v>62</v>
      </c>
      <c r="F6239" t="s">
        <v>53</v>
      </c>
      <c r="H6239">
        <v>1</v>
      </c>
      <c r="I6239" t="s">
        <v>32</v>
      </c>
      <c r="J6239">
        <v>1</v>
      </c>
      <c r="K6239" t="s">
        <v>32</v>
      </c>
      <c r="L6239">
        <v>0</v>
      </c>
      <c r="M6239" t="s">
        <v>32</v>
      </c>
      <c r="N6239">
        <v>2012</v>
      </c>
      <c r="O6239">
        <v>575</v>
      </c>
      <c r="P6239">
        <v>742107</v>
      </c>
      <c r="Q6239">
        <v>216</v>
      </c>
      <c r="R6239">
        <v>735584</v>
      </c>
      <c r="S6239">
        <v>6542</v>
      </c>
      <c r="T6239">
        <v>270870</v>
      </c>
      <c r="U6239">
        <v>360</v>
      </c>
      <c r="V6239">
        <v>6524</v>
      </c>
      <c r="W6239">
        <v>22</v>
      </c>
      <c r="X6239">
        <v>16</v>
      </c>
      <c r="Y6239">
        <v>26.4</v>
      </c>
      <c r="Z6239">
        <v>16.8</v>
      </c>
      <c r="AA6239">
        <v>16.3</v>
      </c>
      <c r="AB6239">
        <v>21.3</v>
      </c>
      <c r="AC6239">
        <v>26.7</v>
      </c>
      <c r="AD6239">
        <v>40.700000000000003</v>
      </c>
    </row>
    <row r="6240" spans="1:30" x14ac:dyDescent="0.45">
      <c r="A6240" t="s">
        <v>394</v>
      </c>
      <c r="B6240">
        <v>44420</v>
      </c>
      <c r="C6240" t="s">
        <v>871</v>
      </c>
      <c r="E6240">
        <v>71</v>
      </c>
      <c r="F6240" t="s">
        <v>54</v>
      </c>
      <c r="H6240">
        <v>1</v>
      </c>
      <c r="I6240" t="s">
        <v>32</v>
      </c>
      <c r="J6240">
        <v>1</v>
      </c>
      <c r="K6240" t="s">
        <v>32</v>
      </c>
      <c r="L6240">
        <v>0</v>
      </c>
      <c r="M6240" t="s">
        <v>32</v>
      </c>
      <c r="N6240">
        <v>2012</v>
      </c>
      <c r="O6240">
        <v>426</v>
      </c>
      <c r="P6240">
        <v>20409</v>
      </c>
      <c r="Q6240">
        <v>33</v>
      </c>
      <c r="R6240">
        <v>15773</v>
      </c>
      <c r="S6240">
        <v>518</v>
      </c>
      <c r="T6240">
        <v>5558</v>
      </c>
      <c r="U6240">
        <v>393</v>
      </c>
      <c r="W6240">
        <v>34</v>
      </c>
      <c r="X6240">
        <v>31</v>
      </c>
      <c r="Y6240">
        <v>38</v>
      </c>
      <c r="Z6240">
        <v>38.200000000000003</v>
      </c>
      <c r="AA6240">
        <v>51.7</v>
      </c>
      <c r="AB6240">
        <v>37.1</v>
      </c>
      <c r="AC6240">
        <v>34.799999999999997</v>
      </c>
    </row>
    <row r="6241" spans="1:30" x14ac:dyDescent="0.45">
      <c r="A6241" t="s">
        <v>394</v>
      </c>
      <c r="B6241">
        <v>44420</v>
      </c>
      <c r="C6241" t="s">
        <v>871</v>
      </c>
      <c r="E6241">
        <v>72</v>
      </c>
      <c r="F6241" t="s">
        <v>55</v>
      </c>
      <c r="H6241">
        <v>1</v>
      </c>
      <c r="I6241" t="s">
        <v>32</v>
      </c>
      <c r="J6241">
        <v>1</v>
      </c>
      <c r="K6241" t="s">
        <v>32</v>
      </c>
      <c r="L6241">
        <v>0</v>
      </c>
      <c r="M6241" t="s">
        <v>32</v>
      </c>
      <c r="N6241">
        <v>2012</v>
      </c>
      <c r="O6241">
        <v>523</v>
      </c>
      <c r="P6241">
        <v>218606</v>
      </c>
      <c r="Q6241">
        <v>319</v>
      </c>
      <c r="R6241">
        <v>215951</v>
      </c>
      <c r="S6241">
        <v>4817</v>
      </c>
      <c r="T6241">
        <v>60034</v>
      </c>
      <c r="U6241">
        <v>204</v>
      </c>
      <c r="V6241">
        <v>2654</v>
      </c>
      <c r="W6241">
        <v>27.5</v>
      </c>
      <c r="X6241">
        <v>25</v>
      </c>
      <c r="Y6241">
        <v>30.8</v>
      </c>
      <c r="Z6241">
        <v>26.1</v>
      </c>
      <c r="AA6241">
        <v>27.2</v>
      </c>
      <c r="AB6241">
        <v>25.4</v>
      </c>
      <c r="AC6241">
        <v>32.200000000000003</v>
      </c>
      <c r="AD6241">
        <v>21.5</v>
      </c>
    </row>
    <row r="6242" spans="1:30" x14ac:dyDescent="0.45">
      <c r="A6242" t="s">
        <v>394</v>
      </c>
      <c r="B6242">
        <v>44420</v>
      </c>
      <c r="C6242" t="s">
        <v>871</v>
      </c>
      <c r="E6242">
        <v>81</v>
      </c>
      <c r="F6242" t="s">
        <v>56</v>
      </c>
      <c r="G6242" t="s">
        <v>57</v>
      </c>
      <c r="H6242">
        <v>1</v>
      </c>
      <c r="I6242" t="s">
        <v>32</v>
      </c>
      <c r="J6242">
        <v>1</v>
      </c>
      <c r="K6242" t="s">
        <v>32</v>
      </c>
      <c r="L6242">
        <v>0</v>
      </c>
      <c r="M6242" t="s">
        <v>32</v>
      </c>
      <c r="N6242">
        <v>2012</v>
      </c>
      <c r="O6242">
        <v>1240</v>
      </c>
      <c r="P6242">
        <v>144446</v>
      </c>
      <c r="Q6242">
        <v>162</v>
      </c>
      <c r="R6242">
        <v>114934</v>
      </c>
      <c r="S6242">
        <v>1219</v>
      </c>
      <c r="T6242">
        <v>37332</v>
      </c>
      <c r="U6242">
        <v>1078</v>
      </c>
      <c r="V6242">
        <v>29512</v>
      </c>
      <c r="W6242">
        <v>12.3</v>
      </c>
      <c r="X6242">
        <v>24</v>
      </c>
      <c r="Y6242">
        <v>33.6</v>
      </c>
      <c r="Z6242">
        <v>32.200000000000003</v>
      </c>
      <c r="AA6242">
        <v>31.7</v>
      </c>
      <c r="AB6242">
        <v>32.5</v>
      </c>
      <c r="AC6242">
        <v>13.5</v>
      </c>
      <c r="AD6242">
        <v>34.799999999999997</v>
      </c>
    </row>
    <row r="6243" spans="1:30" x14ac:dyDescent="0.45">
      <c r="A6243" t="s">
        <v>395</v>
      </c>
      <c r="B6243">
        <v>44700</v>
      </c>
      <c r="C6243" t="s">
        <v>807</v>
      </c>
      <c r="E6243">
        <v>0</v>
      </c>
      <c r="F6243" t="s">
        <v>31</v>
      </c>
      <c r="H6243">
        <v>1</v>
      </c>
      <c r="I6243" t="s">
        <v>32</v>
      </c>
      <c r="J6243">
        <v>1</v>
      </c>
      <c r="K6243" t="s">
        <v>32</v>
      </c>
      <c r="L6243">
        <v>0</v>
      </c>
      <c r="M6243" t="s">
        <v>32</v>
      </c>
      <c r="N6243">
        <v>2012</v>
      </c>
      <c r="O6243">
        <v>41939</v>
      </c>
      <c r="P6243">
        <v>50244037</v>
      </c>
      <c r="Q6243">
        <v>8428</v>
      </c>
      <c r="R6243">
        <v>48652591</v>
      </c>
      <c r="S6243">
        <v>152501</v>
      </c>
      <c r="T6243">
        <v>6054785</v>
      </c>
      <c r="U6243">
        <v>33511</v>
      </c>
      <c r="V6243">
        <v>1591446</v>
      </c>
      <c r="W6243">
        <v>2.8</v>
      </c>
      <c r="X6243">
        <v>8.1999999999999993</v>
      </c>
      <c r="Y6243">
        <v>2.8</v>
      </c>
      <c r="Z6243">
        <v>9</v>
      </c>
      <c r="AA6243">
        <v>3</v>
      </c>
      <c r="AB6243">
        <v>4.9000000000000004</v>
      </c>
      <c r="AC6243">
        <v>3.3</v>
      </c>
      <c r="AD6243">
        <v>5.8</v>
      </c>
    </row>
    <row r="6244" spans="1:30" x14ac:dyDescent="0.45">
      <c r="A6244" t="s">
        <v>395</v>
      </c>
      <c r="B6244">
        <v>44700</v>
      </c>
      <c r="C6244" t="s">
        <v>807</v>
      </c>
      <c r="E6244">
        <v>11</v>
      </c>
      <c r="F6244" t="s">
        <v>33</v>
      </c>
      <c r="G6244" t="s">
        <v>34</v>
      </c>
      <c r="H6244">
        <v>1</v>
      </c>
      <c r="I6244" t="s">
        <v>32</v>
      </c>
      <c r="J6244">
        <v>1</v>
      </c>
      <c r="K6244" t="s">
        <v>32</v>
      </c>
      <c r="L6244">
        <v>0</v>
      </c>
      <c r="M6244" t="s">
        <v>32</v>
      </c>
      <c r="N6244">
        <v>2012</v>
      </c>
      <c r="O6244">
        <v>372</v>
      </c>
      <c r="P6244">
        <v>251398</v>
      </c>
      <c r="Q6244">
        <v>58</v>
      </c>
      <c r="R6244">
        <v>238431</v>
      </c>
      <c r="S6244">
        <v>1284</v>
      </c>
      <c r="T6244">
        <v>59808</v>
      </c>
      <c r="U6244">
        <v>314</v>
      </c>
      <c r="V6244">
        <v>12966</v>
      </c>
      <c r="W6244">
        <v>33.200000000000003</v>
      </c>
      <c r="X6244">
        <v>6.4</v>
      </c>
      <c r="Y6244">
        <v>47.4</v>
      </c>
      <c r="Z6244">
        <v>6.5</v>
      </c>
      <c r="AA6244">
        <v>45.1</v>
      </c>
      <c r="AB6244">
        <v>9.4</v>
      </c>
      <c r="AC6244">
        <v>32.299999999999997</v>
      </c>
      <c r="AD6244">
        <v>48.6</v>
      </c>
    </row>
    <row r="6245" spans="1:30" x14ac:dyDescent="0.45">
      <c r="A6245" t="s">
        <v>395</v>
      </c>
      <c r="B6245">
        <v>44700</v>
      </c>
      <c r="C6245" t="s">
        <v>807</v>
      </c>
      <c r="E6245">
        <v>21</v>
      </c>
      <c r="F6245" t="s">
        <v>35</v>
      </c>
      <c r="H6245">
        <v>1</v>
      </c>
      <c r="I6245" t="s">
        <v>32</v>
      </c>
      <c r="J6245">
        <v>1</v>
      </c>
      <c r="K6245" t="s">
        <v>32</v>
      </c>
      <c r="L6245">
        <v>0</v>
      </c>
      <c r="M6245" t="s">
        <v>32</v>
      </c>
      <c r="N6245">
        <v>2012</v>
      </c>
      <c r="O6245">
        <v>47</v>
      </c>
      <c r="P6245">
        <v>100513</v>
      </c>
      <c r="Q6245">
        <v>8</v>
      </c>
      <c r="R6245">
        <v>98155</v>
      </c>
      <c r="S6245">
        <v>153</v>
      </c>
      <c r="T6245">
        <v>10474</v>
      </c>
      <c r="U6245">
        <v>39</v>
      </c>
      <c r="W6245">
        <v>29.4</v>
      </c>
      <c r="X6245">
        <v>3.6</v>
      </c>
      <c r="Y6245">
        <v>0</v>
      </c>
      <c r="Z6245">
        <v>3.3</v>
      </c>
      <c r="AA6245">
        <v>5.7</v>
      </c>
      <c r="AB6245">
        <v>5.6</v>
      </c>
      <c r="AC6245">
        <v>33.799999999999997</v>
      </c>
    </row>
    <row r="6246" spans="1:30" x14ac:dyDescent="0.45">
      <c r="A6246" t="s">
        <v>395</v>
      </c>
      <c r="B6246">
        <v>44700</v>
      </c>
      <c r="C6246" t="s">
        <v>807</v>
      </c>
      <c r="E6246">
        <v>22</v>
      </c>
      <c r="F6246" t="s">
        <v>36</v>
      </c>
      <c r="H6246">
        <v>1</v>
      </c>
      <c r="I6246" t="s">
        <v>32</v>
      </c>
      <c r="J6246">
        <v>1</v>
      </c>
      <c r="K6246" t="s">
        <v>32</v>
      </c>
      <c r="L6246">
        <v>0</v>
      </c>
      <c r="M6246" t="s">
        <v>32</v>
      </c>
      <c r="N6246">
        <v>2012</v>
      </c>
      <c r="O6246">
        <v>32</v>
      </c>
      <c r="P6246">
        <v>91521</v>
      </c>
      <c r="Q6246">
        <v>10</v>
      </c>
      <c r="R6246">
        <v>90643</v>
      </c>
      <c r="S6246">
        <v>168</v>
      </c>
      <c r="T6246">
        <v>15239</v>
      </c>
      <c r="U6246">
        <v>22</v>
      </c>
      <c r="V6246">
        <v>878</v>
      </c>
      <c r="W6246">
        <v>57.9</v>
      </c>
      <c r="X6246">
        <v>5</v>
      </c>
      <c r="Y6246">
        <v>0</v>
      </c>
      <c r="Z6246">
        <v>5.2</v>
      </c>
      <c r="AA6246">
        <v>5.3</v>
      </c>
      <c r="AB6246">
        <v>4.8</v>
      </c>
      <c r="AC6246">
        <v>80.3</v>
      </c>
      <c r="AD6246">
        <v>48.5</v>
      </c>
    </row>
    <row r="6247" spans="1:30" x14ac:dyDescent="0.45">
      <c r="A6247" t="s">
        <v>395</v>
      </c>
      <c r="B6247">
        <v>44700</v>
      </c>
      <c r="C6247" t="s">
        <v>807</v>
      </c>
      <c r="E6247">
        <v>23</v>
      </c>
      <c r="F6247" t="s">
        <v>37</v>
      </c>
      <c r="H6247">
        <v>1</v>
      </c>
      <c r="I6247" t="s">
        <v>32</v>
      </c>
      <c r="J6247">
        <v>1</v>
      </c>
      <c r="K6247" t="s">
        <v>32</v>
      </c>
      <c r="L6247">
        <v>0</v>
      </c>
      <c r="M6247" t="s">
        <v>32</v>
      </c>
      <c r="N6247">
        <v>2012</v>
      </c>
      <c r="O6247">
        <v>3638</v>
      </c>
      <c r="P6247">
        <v>1921205</v>
      </c>
      <c r="Q6247">
        <v>1095</v>
      </c>
      <c r="R6247">
        <v>1806486</v>
      </c>
      <c r="S6247">
        <v>9009</v>
      </c>
      <c r="T6247">
        <v>449167</v>
      </c>
      <c r="U6247">
        <v>2544</v>
      </c>
      <c r="V6247">
        <v>114719</v>
      </c>
      <c r="W6247">
        <v>9.3000000000000007</v>
      </c>
      <c r="X6247">
        <v>19.5</v>
      </c>
      <c r="Y6247">
        <v>11</v>
      </c>
      <c r="Z6247">
        <v>20.5</v>
      </c>
      <c r="AA6247">
        <v>22.6</v>
      </c>
      <c r="AB6247">
        <v>19.899999999999999</v>
      </c>
      <c r="AC6247">
        <v>10.5</v>
      </c>
      <c r="AD6247">
        <v>19</v>
      </c>
    </row>
    <row r="6248" spans="1:30" x14ac:dyDescent="0.45">
      <c r="A6248" t="s">
        <v>395</v>
      </c>
      <c r="B6248">
        <v>44700</v>
      </c>
      <c r="C6248" t="s">
        <v>807</v>
      </c>
      <c r="E6248" t="s">
        <v>38</v>
      </c>
      <c r="F6248" t="s">
        <v>39</v>
      </c>
      <c r="H6248">
        <v>1</v>
      </c>
      <c r="I6248" t="s">
        <v>32</v>
      </c>
      <c r="J6248">
        <v>1</v>
      </c>
      <c r="K6248" t="s">
        <v>32</v>
      </c>
      <c r="L6248">
        <v>0</v>
      </c>
      <c r="M6248" t="s">
        <v>32</v>
      </c>
      <c r="N6248">
        <v>2012</v>
      </c>
      <c r="O6248">
        <v>884</v>
      </c>
      <c r="P6248">
        <v>10569159</v>
      </c>
      <c r="Q6248">
        <v>445</v>
      </c>
      <c r="R6248">
        <v>10543046</v>
      </c>
      <c r="S6248">
        <v>18474</v>
      </c>
      <c r="T6248">
        <v>893927</v>
      </c>
      <c r="U6248">
        <v>440</v>
      </c>
      <c r="V6248">
        <v>26114</v>
      </c>
      <c r="W6248">
        <v>10.3</v>
      </c>
      <c r="X6248">
        <v>13.2</v>
      </c>
      <c r="Y6248">
        <v>11.9</v>
      </c>
      <c r="Z6248">
        <v>13.7</v>
      </c>
      <c r="AA6248">
        <v>6.9</v>
      </c>
      <c r="AB6248">
        <v>7.7</v>
      </c>
      <c r="AC6248">
        <v>19.3</v>
      </c>
      <c r="AD6248">
        <v>21.6</v>
      </c>
    </row>
    <row r="6249" spans="1:30" x14ac:dyDescent="0.45">
      <c r="A6249" t="s">
        <v>395</v>
      </c>
      <c r="B6249">
        <v>44700</v>
      </c>
      <c r="C6249" t="s">
        <v>807</v>
      </c>
      <c r="E6249">
        <v>42</v>
      </c>
      <c r="F6249" t="s">
        <v>40</v>
      </c>
      <c r="H6249">
        <v>1</v>
      </c>
      <c r="I6249" t="s">
        <v>32</v>
      </c>
      <c r="J6249">
        <v>1</v>
      </c>
      <c r="K6249" t="s">
        <v>32</v>
      </c>
      <c r="L6249">
        <v>0</v>
      </c>
      <c r="M6249" t="s">
        <v>32</v>
      </c>
      <c r="N6249">
        <v>2012</v>
      </c>
      <c r="O6249">
        <v>1162</v>
      </c>
      <c r="P6249">
        <v>16497593</v>
      </c>
      <c r="Q6249">
        <v>575</v>
      </c>
      <c r="R6249">
        <v>16417611</v>
      </c>
      <c r="S6249">
        <v>10788</v>
      </c>
      <c r="T6249">
        <v>583256</v>
      </c>
      <c r="U6249">
        <v>587</v>
      </c>
      <c r="W6249">
        <v>12.3</v>
      </c>
      <c r="X6249">
        <v>14.3</v>
      </c>
      <c r="Y6249">
        <v>17.2</v>
      </c>
      <c r="Z6249">
        <v>15</v>
      </c>
      <c r="AA6249">
        <v>17</v>
      </c>
      <c r="AB6249">
        <v>14</v>
      </c>
      <c r="AC6249">
        <v>20.5</v>
      </c>
    </row>
    <row r="6250" spans="1:30" x14ac:dyDescent="0.45">
      <c r="A6250" t="s">
        <v>395</v>
      </c>
      <c r="B6250">
        <v>44700</v>
      </c>
      <c r="C6250" t="s">
        <v>807</v>
      </c>
      <c r="E6250" t="s">
        <v>41</v>
      </c>
      <c r="F6250" t="s">
        <v>42</v>
      </c>
      <c r="H6250">
        <v>1</v>
      </c>
      <c r="I6250" t="s">
        <v>32</v>
      </c>
      <c r="J6250">
        <v>1</v>
      </c>
      <c r="K6250" t="s">
        <v>32</v>
      </c>
      <c r="L6250">
        <v>0</v>
      </c>
      <c r="M6250" t="s">
        <v>32</v>
      </c>
      <c r="N6250">
        <v>2012</v>
      </c>
      <c r="O6250">
        <v>4523</v>
      </c>
      <c r="P6250">
        <v>7331452</v>
      </c>
      <c r="Q6250">
        <v>1209</v>
      </c>
      <c r="R6250">
        <v>7130909</v>
      </c>
      <c r="S6250">
        <v>24556</v>
      </c>
      <c r="T6250">
        <v>629789</v>
      </c>
      <c r="U6250">
        <v>3314</v>
      </c>
      <c r="V6250">
        <v>200543</v>
      </c>
      <c r="W6250">
        <v>7.4</v>
      </c>
      <c r="X6250">
        <v>12.8</v>
      </c>
      <c r="Y6250">
        <v>11.2</v>
      </c>
      <c r="Z6250">
        <v>14.1</v>
      </c>
      <c r="AA6250">
        <v>7.4</v>
      </c>
      <c r="AB6250">
        <v>11.2</v>
      </c>
      <c r="AC6250">
        <v>8.6</v>
      </c>
      <c r="AD6250">
        <v>24.3</v>
      </c>
    </row>
    <row r="6251" spans="1:30" x14ac:dyDescent="0.45">
      <c r="A6251" t="s">
        <v>395</v>
      </c>
      <c r="B6251">
        <v>44700</v>
      </c>
      <c r="C6251" t="s">
        <v>807</v>
      </c>
      <c r="E6251" t="s">
        <v>43</v>
      </c>
      <c r="F6251" t="s">
        <v>44</v>
      </c>
      <c r="G6251" t="s">
        <v>45</v>
      </c>
      <c r="H6251">
        <v>1</v>
      </c>
      <c r="I6251" t="s">
        <v>32</v>
      </c>
      <c r="J6251">
        <v>1</v>
      </c>
      <c r="K6251" t="s">
        <v>32</v>
      </c>
      <c r="L6251">
        <v>0</v>
      </c>
      <c r="M6251" t="s">
        <v>32</v>
      </c>
      <c r="N6251">
        <v>2012</v>
      </c>
      <c r="O6251">
        <v>3688</v>
      </c>
      <c r="P6251">
        <v>2976277</v>
      </c>
      <c r="Q6251">
        <v>511</v>
      </c>
      <c r="R6251">
        <v>2651530</v>
      </c>
      <c r="S6251">
        <v>15298</v>
      </c>
      <c r="T6251">
        <v>653155</v>
      </c>
      <c r="U6251">
        <v>3177</v>
      </c>
      <c r="V6251">
        <v>324747</v>
      </c>
      <c r="W6251">
        <v>7.8</v>
      </c>
      <c r="X6251">
        <v>7.8</v>
      </c>
      <c r="Y6251">
        <v>17.100000000000001</v>
      </c>
      <c r="Z6251">
        <v>9.3000000000000007</v>
      </c>
      <c r="AA6251">
        <v>6.8</v>
      </c>
      <c r="AB6251">
        <v>6.8</v>
      </c>
      <c r="AC6251">
        <v>8.3000000000000007</v>
      </c>
      <c r="AD6251">
        <v>15.7</v>
      </c>
    </row>
    <row r="6252" spans="1:30" x14ac:dyDescent="0.45">
      <c r="A6252" t="s">
        <v>395</v>
      </c>
      <c r="B6252">
        <v>44700</v>
      </c>
      <c r="C6252" t="s">
        <v>807</v>
      </c>
      <c r="E6252">
        <v>51</v>
      </c>
      <c r="F6252" t="s">
        <v>46</v>
      </c>
      <c r="H6252">
        <v>1</v>
      </c>
      <c r="I6252" t="s">
        <v>32</v>
      </c>
      <c r="J6252">
        <v>1</v>
      </c>
      <c r="K6252" t="s">
        <v>32</v>
      </c>
      <c r="L6252">
        <v>0</v>
      </c>
      <c r="M6252" t="s">
        <v>32</v>
      </c>
      <c r="N6252">
        <v>2012</v>
      </c>
      <c r="O6252">
        <v>408</v>
      </c>
      <c r="P6252">
        <v>705564</v>
      </c>
      <c r="Q6252">
        <v>69</v>
      </c>
      <c r="R6252">
        <v>694767</v>
      </c>
      <c r="S6252">
        <v>2132</v>
      </c>
      <c r="T6252">
        <v>98997</v>
      </c>
      <c r="U6252">
        <v>339</v>
      </c>
      <c r="W6252">
        <v>24.3</v>
      </c>
      <c r="X6252">
        <v>3.6</v>
      </c>
      <c r="Y6252">
        <v>25.4</v>
      </c>
      <c r="Z6252">
        <v>3.6</v>
      </c>
      <c r="AA6252">
        <v>12.7</v>
      </c>
      <c r="AB6252">
        <v>7.7</v>
      </c>
      <c r="AC6252">
        <v>25.6</v>
      </c>
    </row>
    <row r="6253" spans="1:30" x14ac:dyDescent="0.45">
      <c r="A6253" t="s">
        <v>395</v>
      </c>
      <c r="B6253">
        <v>44700</v>
      </c>
      <c r="C6253" t="s">
        <v>807</v>
      </c>
      <c r="E6253">
        <v>52</v>
      </c>
      <c r="F6253" t="s">
        <v>47</v>
      </c>
      <c r="G6253" t="s">
        <v>48</v>
      </c>
      <c r="H6253">
        <v>1</v>
      </c>
      <c r="I6253" t="s">
        <v>32</v>
      </c>
      <c r="J6253">
        <v>1</v>
      </c>
      <c r="K6253" t="s">
        <v>32</v>
      </c>
      <c r="L6253">
        <v>0</v>
      </c>
      <c r="M6253" t="s">
        <v>32</v>
      </c>
      <c r="N6253">
        <v>2012</v>
      </c>
      <c r="O6253">
        <v>1182</v>
      </c>
      <c r="P6253">
        <v>2562178</v>
      </c>
      <c r="Q6253">
        <v>298</v>
      </c>
      <c r="R6253">
        <v>2537831</v>
      </c>
      <c r="S6253">
        <v>6281</v>
      </c>
      <c r="T6253">
        <v>386769</v>
      </c>
      <c r="U6253">
        <v>884</v>
      </c>
      <c r="V6253">
        <v>24347</v>
      </c>
      <c r="W6253">
        <v>13.3</v>
      </c>
      <c r="X6253">
        <v>4.3</v>
      </c>
      <c r="Y6253">
        <v>8.4</v>
      </c>
      <c r="Z6253">
        <v>4.5999999999999996</v>
      </c>
      <c r="AA6253">
        <v>6.6</v>
      </c>
      <c r="AB6253">
        <v>7.1</v>
      </c>
      <c r="AC6253">
        <v>15.3</v>
      </c>
      <c r="AD6253">
        <v>21.6</v>
      </c>
    </row>
    <row r="6254" spans="1:30" x14ac:dyDescent="0.45">
      <c r="A6254" t="s">
        <v>395</v>
      </c>
      <c r="B6254">
        <v>44700</v>
      </c>
      <c r="C6254" t="s">
        <v>807</v>
      </c>
      <c r="E6254">
        <v>53</v>
      </c>
      <c r="F6254" t="s">
        <v>49</v>
      </c>
      <c r="H6254">
        <v>1</v>
      </c>
      <c r="I6254" t="s">
        <v>32</v>
      </c>
      <c r="J6254">
        <v>1</v>
      </c>
      <c r="K6254" t="s">
        <v>32</v>
      </c>
      <c r="L6254">
        <v>0</v>
      </c>
      <c r="M6254" t="s">
        <v>32</v>
      </c>
      <c r="N6254">
        <v>2012</v>
      </c>
      <c r="O6254">
        <v>3984</v>
      </c>
      <c r="P6254">
        <v>756313</v>
      </c>
      <c r="Q6254">
        <v>356</v>
      </c>
      <c r="R6254">
        <v>491254</v>
      </c>
      <c r="S6254">
        <v>2706</v>
      </c>
      <c r="T6254">
        <v>103366</v>
      </c>
      <c r="U6254">
        <v>3628</v>
      </c>
      <c r="V6254">
        <v>265059</v>
      </c>
      <c r="W6254">
        <v>8.1</v>
      </c>
      <c r="X6254">
        <v>21.8</v>
      </c>
      <c r="Y6254">
        <v>26.7</v>
      </c>
      <c r="Z6254">
        <v>31</v>
      </c>
      <c r="AA6254">
        <v>38</v>
      </c>
      <c r="AB6254">
        <v>36.1</v>
      </c>
      <c r="AC6254">
        <v>7.7</v>
      </c>
      <c r="AD6254">
        <v>17.5</v>
      </c>
    </row>
    <row r="6255" spans="1:30" x14ac:dyDescent="0.45">
      <c r="A6255" t="s">
        <v>395</v>
      </c>
      <c r="B6255">
        <v>44700</v>
      </c>
      <c r="C6255" t="s">
        <v>807</v>
      </c>
      <c r="E6255">
        <v>54</v>
      </c>
      <c r="F6255" t="s">
        <v>50</v>
      </c>
      <c r="H6255">
        <v>1</v>
      </c>
      <c r="I6255" t="s">
        <v>32</v>
      </c>
      <c r="J6255">
        <v>1</v>
      </c>
      <c r="K6255" t="s">
        <v>32</v>
      </c>
      <c r="L6255">
        <v>0</v>
      </c>
      <c r="M6255" t="s">
        <v>32</v>
      </c>
      <c r="N6255">
        <v>2012</v>
      </c>
      <c r="O6255">
        <v>4399</v>
      </c>
      <c r="P6255">
        <v>522903</v>
      </c>
      <c r="Q6255">
        <v>604</v>
      </c>
      <c r="R6255">
        <v>392966</v>
      </c>
      <c r="S6255">
        <v>3678</v>
      </c>
      <c r="T6255">
        <v>155822</v>
      </c>
      <c r="U6255">
        <v>3795</v>
      </c>
      <c r="V6255">
        <v>129937</v>
      </c>
      <c r="W6255">
        <v>8.3000000000000007</v>
      </c>
      <c r="X6255">
        <v>14.3</v>
      </c>
      <c r="Y6255">
        <v>12</v>
      </c>
      <c r="Z6255">
        <v>19.399999999999999</v>
      </c>
      <c r="AA6255">
        <v>19</v>
      </c>
      <c r="AB6255">
        <v>30.2</v>
      </c>
      <c r="AC6255">
        <v>9.8000000000000007</v>
      </c>
      <c r="AD6255">
        <v>29.4</v>
      </c>
    </row>
    <row r="6256" spans="1:30" x14ac:dyDescent="0.45">
      <c r="A6256" t="s">
        <v>395</v>
      </c>
      <c r="B6256">
        <v>44700</v>
      </c>
      <c r="C6256" t="s">
        <v>807</v>
      </c>
      <c r="E6256">
        <v>55</v>
      </c>
      <c r="F6256" t="s">
        <v>59</v>
      </c>
      <c r="H6256">
        <v>1</v>
      </c>
      <c r="I6256" t="s">
        <v>32</v>
      </c>
      <c r="J6256">
        <v>1</v>
      </c>
      <c r="K6256" t="s">
        <v>32</v>
      </c>
      <c r="L6256">
        <v>0</v>
      </c>
      <c r="M6256" t="s">
        <v>32</v>
      </c>
      <c r="N6256">
        <v>2012</v>
      </c>
      <c r="O6256">
        <v>65</v>
      </c>
      <c r="P6256">
        <v>196950</v>
      </c>
      <c r="Q6256">
        <v>65</v>
      </c>
      <c r="R6256">
        <v>196950</v>
      </c>
      <c r="S6256">
        <v>1600</v>
      </c>
      <c r="T6256">
        <v>122769</v>
      </c>
      <c r="U6256">
        <v>0</v>
      </c>
      <c r="V6256">
        <v>0</v>
      </c>
      <c r="W6256">
        <v>31</v>
      </c>
      <c r="X6256">
        <v>40.5</v>
      </c>
      <c r="Y6256">
        <v>32.299999999999997</v>
      </c>
      <c r="Z6256">
        <v>42.2</v>
      </c>
      <c r="AA6256">
        <v>46.8</v>
      </c>
      <c r="AB6256">
        <v>30.7</v>
      </c>
      <c r="AC6256">
        <v>0</v>
      </c>
      <c r="AD6256">
        <v>0</v>
      </c>
    </row>
    <row r="6257" spans="1:30" x14ac:dyDescent="0.45">
      <c r="A6257" t="s">
        <v>395</v>
      </c>
      <c r="B6257">
        <v>44700</v>
      </c>
      <c r="C6257" t="s">
        <v>807</v>
      </c>
      <c r="E6257">
        <v>56</v>
      </c>
      <c r="F6257" t="s">
        <v>51</v>
      </c>
      <c r="H6257">
        <v>1</v>
      </c>
      <c r="I6257" t="s">
        <v>32</v>
      </c>
      <c r="J6257">
        <v>1</v>
      </c>
      <c r="K6257" t="s">
        <v>32</v>
      </c>
      <c r="L6257">
        <v>0</v>
      </c>
      <c r="M6257" t="s">
        <v>32</v>
      </c>
      <c r="N6257">
        <v>2012</v>
      </c>
      <c r="O6257">
        <v>3658</v>
      </c>
      <c r="P6257">
        <v>716634</v>
      </c>
      <c r="Q6257">
        <v>371</v>
      </c>
      <c r="R6257">
        <v>638357</v>
      </c>
      <c r="S6257">
        <v>8611</v>
      </c>
      <c r="T6257">
        <v>270502</v>
      </c>
      <c r="U6257">
        <v>3287</v>
      </c>
      <c r="V6257">
        <v>78277</v>
      </c>
      <c r="W6257">
        <v>7.7</v>
      </c>
      <c r="X6257">
        <v>13.2</v>
      </c>
      <c r="Y6257">
        <v>32.1</v>
      </c>
      <c r="Z6257">
        <v>13.2</v>
      </c>
      <c r="AA6257">
        <v>7.5</v>
      </c>
      <c r="AB6257">
        <v>5</v>
      </c>
      <c r="AC6257">
        <v>5.9</v>
      </c>
      <c r="AD6257">
        <v>21.1</v>
      </c>
    </row>
    <row r="6258" spans="1:30" x14ac:dyDescent="0.45">
      <c r="A6258" t="s">
        <v>395</v>
      </c>
      <c r="B6258">
        <v>44700</v>
      </c>
      <c r="C6258" t="s">
        <v>807</v>
      </c>
      <c r="E6258">
        <v>61</v>
      </c>
      <c r="F6258" t="s">
        <v>52</v>
      </c>
      <c r="H6258">
        <v>1</v>
      </c>
      <c r="I6258" t="s">
        <v>32</v>
      </c>
      <c r="J6258">
        <v>1</v>
      </c>
      <c r="K6258" t="s">
        <v>32</v>
      </c>
      <c r="L6258">
        <v>0</v>
      </c>
      <c r="M6258" t="s">
        <v>32</v>
      </c>
      <c r="N6258">
        <v>2012</v>
      </c>
      <c r="O6258">
        <v>694</v>
      </c>
      <c r="P6258">
        <v>299259</v>
      </c>
      <c r="Q6258">
        <v>118</v>
      </c>
      <c r="R6258">
        <v>293833</v>
      </c>
      <c r="S6258">
        <v>4933</v>
      </c>
      <c r="T6258">
        <v>132571</v>
      </c>
      <c r="U6258">
        <v>577</v>
      </c>
      <c r="V6258">
        <v>5426</v>
      </c>
      <c r="W6258">
        <v>10.7</v>
      </c>
      <c r="X6258">
        <v>8.5</v>
      </c>
      <c r="Y6258">
        <v>33.700000000000003</v>
      </c>
      <c r="Z6258">
        <v>9.1</v>
      </c>
      <c r="AA6258">
        <v>9</v>
      </c>
      <c r="AB6258">
        <v>7.9</v>
      </c>
      <c r="AC6258">
        <v>13.2</v>
      </c>
      <c r="AD6258">
        <v>23.1</v>
      </c>
    </row>
    <row r="6259" spans="1:30" x14ac:dyDescent="0.45">
      <c r="A6259" t="s">
        <v>395</v>
      </c>
      <c r="B6259">
        <v>44700</v>
      </c>
      <c r="C6259" t="s">
        <v>807</v>
      </c>
      <c r="E6259">
        <v>62</v>
      </c>
      <c r="F6259" t="s">
        <v>53</v>
      </c>
      <c r="H6259">
        <v>1</v>
      </c>
      <c r="I6259" t="s">
        <v>32</v>
      </c>
      <c r="J6259">
        <v>1</v>
      </c>
      <c r="K6259" t="s">
        <v>32</v>
      </c>
      <c r="L6259">
        <v>0</v>
      </c>
      <c r="M6259" t="s">
        <v>32</v>
      </c>
      <c r="N6259">
        <v>2012</v>
      </c>
      <c r="O6259">
        <v>4930</v>
      </c>
      <c r="P6259">
        <v>3349696</v>
      </c>
      <c r="Q6259">
        <v>1406</v>
      </c>
      <c r="R6259">
        <v>3227615</v>
      </c>
      <c r="S6259">
        <v>24752</v>
      </c>
      <c r="T6259">
        <v>1172539</v>
      </c>
      <c r="U6259">
        <v>3524</v>
      </c>
      <c r="V6259">
        <v>122081</v>
      </c>
      <c r="W6259">
        <v>7</v>
      </c>
      <c r="X6259">
        <v>6.1</v>
      </c>
      <c r="Y6259">
        <v>18.600000000000001</v>
      </c>
      <c r="Z6259">
        <v>6.5</v>
      </c>
      <c r="AA6259">
        <v>6.1</v>
      </c>
      <c r="AB6259">
        <v>8.5</v>
      </c>
      <c r="AC6259">
        <v>7.6</v>
      </c>
      <c r="AD6259">
        <v>24.6</v>
      </c>
    </row>
    <row r="6260" spans="1:30" x14ac:dyDescent="0.45">
      <c r="A6260" t="s">
        <v>395</v>
      </c>
      <c r="B6260">
        <v>44700</v>
      </c>
      <c r="C6260" t="s">
        <v>807</v>
      </c>
      <c r="E6260">
        <v>71</v>
      </c>
      <c r="F6260" t="s">
        <v>54</v>
      </c>
      <c r="H6260">
        <v>1</v>
      </c>
      <c r="I6260" t="s">
        <v>32</v>
      </c>
      <c r="J6260">
        <v>1</v>
      </c>
      <c r="K6260" t="s">
        <v>32</v>
      </c>
      <c r="L6260">
        <v>0</v>
      </c>
      <c r="M6260" t="s">
        <v>32</v>
      </c>
      <c r="N6260">
        <v>2012</v>
      </c>
      <c r="O6260">
        <v>1211</v>
      </c>
      <c r="P6260">
        <v>166976</v>
      </c>
      <c r="Q6260">
        <v>105</v>
      </c>
      <c r="R6260">
        <v>145702</v>
      </c>
      <c r="S6260">
        <v>1933</v>
      </c>
      <c r="T6260">
        <v>37973</v>
      </c>
      <c r="U6260">
        <v>1106</v>
      </c>
      <c r="V6260">
        <v>21274</v>
      </c>
      <c r="W6260">
        <v>14.1</v>
      </c>
      <c r="X6260">
        <v>12.8</v>
      </c>
      <c r="Y6260">
        <v>21</v>
      </c>
      <c r="Z6260">
        <v>12.6</v>
      </c>
      <c r="AA6260">
        <v>17.399999999999999</v>
      </c>
      <c r="AB6260">
        <v>11.7</v>
      </c>
      <c r="AC6260">
        <v>15.6</v>
      </c>
      <c r="AD6260">
        <v>22.7</v>
      </c>
    </row>
    <row r="6261" spans="1:30" x14ac:dyDescent="0.45">
      <c r="A6261" t="s">
        <v>395</v>
      </c>
      <c r="B6261">
        <v>44700</v>
      </c>
      <c r="C6261" t="s">
        <v>807</v>
      </c>
      <c r="E6261">
        <v>72</v>
      </c>
      <c r="F6261" t="s">
        <v>55</v>
      </c>
      <c r="H6261">
        <v>1</v>
      </c>
      <c r="I6261" t="s">
        <v>32</v>
      </c>
      <c r="J6261">
        <v>1</v>
      </c>
      <c r="K6261" t="s">
        <v>32</v>
      </c>
      <c r="L6261">
        <v>0</v>
      </c>
      <c r="M6261" t="s">
        <v>32</v>
      </c>
      <c r="N6261">
        <v>2012</v>
      </c>
      <c r="O6261">
        <v>1190</v>
      </c>
      <c r="P6261">
        <v>667328</v>
      </c>
      <c r="Q6261">
        <v>621</v>
      </c>
      <c r="R6261">
        <v>631493</v>
      </c>
      <c r="S6261">
        <v>11478</v>
      </c>
      <c r="T6261">
        <v>163401</v>
      </c>
      <c r="U6261">
        <v>569</v>
      </c>
      <c r="V6261">
        <v>35835</v>
      </c>
      <c r="W6261">
        <v>12.3</v>
      </c>
      <c r="X6261">
        <v>10.7</v>
      </c>
      <c r="Y6261">
        <v>23.4</v>
      </c>
      <c r="Z6261">
        <v>10.9</v>
      </c>
      <c r="AA6261">
        <v>9.8000000000000007</v>
      </c>
      <c r="AB6261">
        <v>12.5</v>
      </c>
      <c r="AC6261">
        <v>14.9</v>
      </c>
      <c r="AD6261">
        <v>31.9</v>
      </c>
    </row>
    <row r="6262" spans="1:30" x14ac:dyDescent="0.45">
      <c r="A6262" t="s">
        <v>395</v>
      </c>
      <c r="B6262">
        <v>44700</v>
      </c>
      <c r="C6262" t="s">
        <v>807</v>
      </c>
      <c r="E6262">
        <v>81</v>
      </c>
      <c r="F6262" t="s">
        <v>56</v>
      </c>
      <c r="G6262" t="s">
        <v>57</v>
      </c>
      <c r="H6262">
        <v>1</v>
      </c>
      <c r="I6262" t="s">
        <v>32</v>
      </c>
      <c r="J6262">
        <v>1</v>
      </c>
      <c r="K6262" t="s">
        <v>32</v>
      </c>
      <c r="L6262">
        <v>0</v>
      </c>
      <c r="M6262" t="s">
        <v>32</v>
      </c>
      <c r="N6262">
        <v>2012</v>
      </c>
      <c r="O6262">
        <v>6004</v>
      </c>
      <c r="P6262">
        <v>553846</v>
      </c>
      <c r="Q6262">
        <v>660</v>
      </c>
      <c r="R6262">
        <v>423839</v>
      </c>
      <c r="S6262">
        <v>4659</v>
      </c>
      <c r="T6262">
        <v>115033</v>
      </c>
      <c r="U6262">
        <v>5343</v>
      </c>
      <c r="V6262">
        <v>130006</v>
      </c>
      <c r="W6262">
        <v>6.2</v>
      </c>
      <c r="X6262">
        <v>16.600000000000001</v>
      </c>
      <c r="Y6262">
        <v>20.399999999999999</v>
      </c>
      <c r="Z6262">
        <v>23</v>
      </c>
      <c r="AA6262">
        <v>24.2</v>
      </c>
      <c r="AB6262">
        <v>13.1</v>
      </c>
      <c r="AC6262">
        <v>6.9</v>
      </c>
      <c r="AD6262">
        <v>6.4</v>
      </c>
    </row>
    <row r="6263" spans="1:30" x14ac:dyDescent="0.45">
      <c r="A6263" t="s">
        <v>395</v>
      </c>
      <c r="B6263">
        <v>44700</v>
      </c>
      <c r="C6263" t="s">
        <v>807</v>
      </c>
      <c r="E6263">
        <v>99</v>
      </c>
      <c r="F6263" t="s">
        <v>76</v>
      </c>
      <c r="H6263">
        <v>1</v>
      </c>
      <c r="I6263" t="s">
        <v>32</v>
      </c>
      <c r="J6263">
        <v>1</v>
      </c>
      <c r="K6263" t="s">
        <v>32</v>
      </c>
      <c r="L6263">
        <v>0</v>
      </c>
      <c r="M6263" t="s">
        <v>32</v>
      </c>
      <c r="N6263">
        <v>2012</v>
      </c>
      <c r="O6263">
        <v>45</v>
      </c>
      <c r="Q6263">
        <v>21</v>
      </c>
      <c r="U6263">
        <v>24</v>
      </c>
      <c r="W6263">
        <v>56.7</v>
      </c>
      <c r="Y6263">
        <v>28.4</v>
      </c>
      <c r="AC6263">
        <v>100.3</v>
      </c>
    </row>
    <row r="6264" spans="1:30" x14ac:dyDescent="0.45">
      <c r="A6264" t="s">
        <v>396</v>
      </c>
      <c r="B6264">
        <v>44940</v>
      </c>
      <c r="C6264" t="s">
        <v>808</v>
      </c>
      <c r="E6264">
        <v>0</v>
      </c>
      <c r="F6264" t="s">
        <v>31</v>
      </c>
      <c r="H6264">
        <v>1</v>
      </c>
      <c r="I6264" t="s">
        <v>32</v>
      </c>
      <c r="J6264">
        <v>1</v>
      </c>
      <c r="K6264" t="s">
        <v>32</v>
      </c>
      <c r="L6264">
        <v>0</v>
      </c>
      <c r="M6264" t="s">
        <v>32</v>
      </c>
      <c r="N6264">
        <v>2012</v>
      </c>
      <c r="O6264">
        <v>7518</v>
      </c>
      <c r="P6264">
        <v>6077707</v>
      </c>
      <c r="Q6264">
        <v>1449</v>
      </c>
      <c r="R6264">
        <v>5856272</v>
      </c>
      <c r="S6264">
        <v>28742</v>
      </c>
      <c r="T6264">
        <v>906689</v>
      </c>
      <c r="U6264">
        <v>6069</v>
      </c>
      <c r="V6264">
        <v>221434</v>
      </c>
      <c r="W6264">
        <v>5.9</v>
      </c>
      <c r="X6264">
        <v>15.1</v>
      </c>
      <c r="Y6264">
        <v>4.5999999999999996</v>
      </c>
      <c r="Z6264">
        <v>16.399999999999999</v>
      </c>
      <c r="AA6264">
        <v>4</v>
      </c>
      <c r="AB6264">
        <v>9.1999999999999993</v>
      </c>
      <c r="AC6264">
        <v>6.6</v>
      </c>
      <c r="AD6264">
        <v>13.6</v>
      </c>
    </row>
    <row r="6265" spans="1:30" x14ac:dyDescent="0.45">
      <c r="A6265" t="s">
        <v>396</v>
      </c>
      <c r="B6265">
        <v>44940</v>
      </c>
      <c r="C6265" t="s">
        <v>808</v>
      </c>
      <c r="E6265">
        <v>11</v>
      </c>
      <c r="F6265" t="s">
        <v>33</v>
      </c>
      <c r="G6265" t="s">
        <v>34</v>
      </c>
      <c r="H6265">
        <v>1</v>
      </c>
      <c r="I6265" t="s">
        <v>32</v>
      </c>
      <c r="J6265">
        <v>1</v>
      </c>
      <c r="K6265" t="s">
        <v>32</v>
      </c>
      <c r="L6265">
        <v>0</v>
      </c>
      <c r="M6265" t="s">
        <v>32</v>
      </c>
      <c r="N6265">
        <v>2012</v>
      </c>
      <c r="O6265">
        <v>58</v>
      </c>
      <c r="P6265">
        <v>17493</v>
      </c>
      <c r="Q6265">
        <v>6</v>
      </c>
      <c r="R6265">
        <v>11806</v>
      </c>
      <c r="S6265">
        <v>73</v>
      </c>
      <c r="T6265">
        <v>2279</v>
      </c>
      <c r="U6265">
        <v>52</v>
      </c>
      <c r="W6265">
        <v>52.4</v>
      </c>
      <c r="X6265">
        <v>38.299999999999997</v>
      </c>
      <c r="Y6265">
        <v>101</v>
      </c>
      <c r="Z6265">
        <v>30.4</v>
      </c>
      <c r="AA6265">
        <v>60.4</v>
      </c>
      <c r="AB6265">
        <v>38.200000000000003</v>
      </c>
      <c r="AC6265">
        <v>54.7</v>
      </c>
    </row>
    <row r="6266" spans="1:30" x14ac:dyDescent="0.45">
      <c r="A6266" t="s">
        <v>396</v>
      </c>
      <c r="B6266">
        <v>44940</v>
      </c>
      <c r="C6266" t="s">
        <v>808</v>
      </c>
      <c r="E6266">
        <v>23</v>
      </c>
      <c r="F6266" t="s">
        <v>37</v>
      </c>
      <c r="H6266">
        <v>1</v>
      </c>
      <c r="I6266" t="s">
        <v>32</v>
      </c>
      <c r="J6266">
        <v>1</v>
      </c>
      <c r="K6266" t="s">
        <v>32</v>
      </c>
      <c r="L6266">
        <v>0</v>
      </c>
      <c r="M6266" t="s">
        <v>32</v>
      </c>
      <c r="N6266">
        <v>2012</v>
      </c>
      <c r="O6266">
        <v>1034</v>
      </c>
      <c r="P6266">
        <v>396098</v>
      </c>
      <c r="Q6266">
        <v>123</v>
      </c>
      <c r="R6266">
        <v>355764</v>
      </c>
      <c r="S6266">
        <v>1924</v>
      </c>
      <c r="T6266">
        <v>91908</v>
      </c>
      <c r="U6266">
        <v>911</v>
      </c>
      <c r="V6266">
        <v>40333</v>
      </c>
      <c r="W6266">
        <v>20</v>
      </c>
      <c r="X6266">
        <v>17.100000000000001</v>
      </c>
      <c r="Y6266">
        <v>55.3</v>
      </c>
      <c r="Z6266">
        <v>19.600000000000001</v>
      </c>
      <c r="AA6266">
        <v>17.7</v>
      </c>
      <c r="AB6266">
        <v>11.2</v>
      </c>
      <c r="AC6266">
        <v>18.3</v>
      </c>
      <c r="AD6266">
        <v>29.2</v>
      </c>
    </row>
    <row r="6267" spans="1:30" x14ac:dyDescent="0.45">
      <c r="A6267" t="s">
        <v>396</v>
      </c>
      <c r="B6267">
        <v>44940</v>
      </c>
      <c r="C6267" t="s">
        <v>808</v>
      </c>
      <c r="E6267" t="s">
        <v>38</v>
      </c>
      <c r="F6267" t="s">
        <v>39</v>
      </c>
      <c r="H6267">
        <v>1</v>
      </c>
      <c r="I6267" t="s">
        <v>32</v>
      </c>
      <c r="J6267">
        <v>1</v>
      </c>
      <c r="K6267" t="s">
        <v>32</v>
      </c>
      <c r="L6267">
        <v>0</v>
      </c>
      <c r="M6267" t="s">
        <v>32</v>
      </c>
      <c r="N6267">
        <v>2012</v>
      </c>
      <c r="O6267">
        <v>183</v>
      </c>
      <c r="P6267">
        <v>1830658</v>
      </c>
      <c r="Q6267">
        <v>50</v>
      </c>
      <c r="R6267">
        <v>1818541</v>
      </c>
      <c r="S6267">
        <v>5449</v>
      </c>
      <c r="T6267">
        <v>211924</v>
      </c>
      <c r="U6267">
        <v>134</v>
      </c>
      <c r="W6267">
        <v>40.4</v>
      </c>
      <c r="X6267">
        <v>4</v>
      </c>
      <c r="Y6267">
        <v>22</v>
      </c>
      <c r="Z6267">
        <v>4.0999999999999996</v>
      </c>
      <c r="AA6267">
        <v>4</v>
      </c>
      <c r="AB6267">
        <v>3.6</v>
      </c>
      <c r="AC6267">
        <v>49.7</v>
      </c>
    </row>
    <row r="6268" spans="1:30" x14ac:dyDescent="0.45">
      <c r="A6268" t="s">
        <v>396</v>
      </c>
      <c r="B6268">
        <v>44940</v>
      </c>
      <c r="C6268" t="s">
        <v>808</v>
      </c>
      <c r="E6268">
        <v>42</v>
      </c>
      <c r="F6268" t="s">
        <v>40</v>
      </c>
      <c r="H6268">
        <v>1</v>
      </c>
      <c r="I6268" t="s">
        <v>32</v>
      </c>
      <c r="J6268">
        <v>1</v>
      </c>
      <c r="K6268" t="s">
        <v>32</v>
      </c>
      <c r="L6268">
        <v>0</v>
      </c>
      <c r="M6268" t="s">
        <v>32</v>
      </c>
      <c r="N6268">
        <v>2012</v>
      </c>
      <c r="O6268">
        <v>185</v>
      </c>
      <c r="Q6268">
        <v>102</v>
      </c>
      <c r="U6268">
        <v>83</v>
      </c>
      <c r="W6268">
        <v>23.2</v>
      </c>
      <c r="Y6268">
        <v>27.1</v>
      </c>
      <c r="AC6268">
        <v>40.299999999999997</v>
      </c>
    </row>
    <row r="6269" spans="1:30" x14ac:dyDescent="0.45">
      <c r="A6269" t="s">
        <v>396</v>
      </c>
      <c r="B6269">
        <v>44940</v>
      </c>
      <c r="C6269" t="s">
        <v>808</v>
      </c>
      <c r="E6269" t="s">
        <v>41</v>
      </c>
      <c r="F6269" t="s">
        <v>42</v>
      </c>
      <c r="H6269">
        <v>1</v>
      </c>
      <c r="I6269" t="s">
        <v>32</v>
      </c>
      <c r="J6269">
        <v>1</v>
      </c>
      <c r="K6269" t="s">
        <v>32</v>
      </c>
      <c r="L6269">
        <v>0</v>
      </c>
      <c r="M6269" t="s">
        <v>32</v>
      </c>
      <c r="N6269">
        <v>2012</v>
      </c>
      <c r="O6269">
        <v>828</v>
      </c>
      <c r="P6269">
        <v>1251581</v>
      </c>
      <c r="Q6269">
        <v>343</v>
      </c>
      <c r="R6269">
        <v>1229241</v>
      </c>
      <c r="S6269">
        <v>4692</v>
      </c>
      <c r="T6269">
        <v>90339</v>
      </c>
      <c r="U6269">
        <v>486</v>
      </c>
      <c r="V6269">
        <v>22340</v>
      </c>
      <c r="W6269">
        <v>11.9</v>
      </c>
      <c r="X6269">
        <v>22.8</v>
      </c>
      <c r="Y6269">
        <v>14.6</v>
      </c>
      <c r="Z6269">
        <v>24.1</v>
      </c>
      <c r="AA6269">
        <v>10.6</v>
      </c>
      <c r="AB6269">
        <v>17.100000000000001</v>
      </c>
      <c r="AC6269">
        <v>16</v>
      </c>
      <c r="AD6269">
        <v>19.399999999999999</v>
      </c>
    </row>
    <row r="6270" spans="1:30" x14ac:dyDescent="0.45">
      <c r="A6270" t="s">
        <v>396</v>
      </c>
      <c r="B6270">
        <v>44940</v>
      </c>
      <c r="C6270" t="s">
        <v>808</v>
      </c>
      <c r="E6270" t="s">
        <v>43</v>
      </c>
      <c r="F6270" t="s">
        <v>44</v>
      </c>
      <c r="G6270" t="s">
        <v>45</v>
      </c>
      <c r="H6270">
        <v>1</v>
      </c>
      <c r="I6270" t="s">
        <v>32</v>
      </c>
      <c r="J6270">
        <v>1</v>
      </c>
      <c r="K6270" t="s">
        <v>32</v>
      </c>
      <c r="L6270">
        <v>0</v>
      </c>
      <c r="M6270" t="s">
        <v>32</v>
      </c>
      <c r="N6270">
        <v>2012</v>
      </c>
      <c r="O6270">
        <v>314</v>
      </c>
      <c r="P6270">
        <v>116881</v>
      </c>
      <c r="Q6270">
        <v>44</v>
      </c>
      <c r="R6270">
        <v>97482</v>
      </c>
      <c r="S6270">
        <v>644</v>
      </c>
      <c r="T6270">
        <v>22040</v>
      </c>
      <c r="U6270">
        <v>271</v>
      </c>
      <c r="V6270">
        <v>19398</v>
      </c>
      <c r="W6270">
        <v>23.2</v>
      </c>
      <c r="X6270">
        <v>6.2</v>
      </c>
      <c r="Y6270">
        <v>39.200000000000003</v>
      </c>
      <c r="Z6270">
        <v>4.0999999999999996</v>
      </c>
      <c r="AA6270">
        <v>8.6999999999999993</v>
      </c>
      <c r="AB6270">
        <v>4.4000000000000004</v>
      </c>
      <c r="AC6270">
        <v>26.9</v>
      </c>
      <c r="AD6270">
        <v>33.299999999999997</v>
      </c>
    </row>
    <row r="6271" spans="1:30" x14ac:dyDescent="0.45">
      <c r="A6271" t="s">
        <v>396</v>
      </c>
      <c r="B6271">
        <v>44940</v>
      </c>
      <c r="C6271" t="s">
        <v>808</v>
      </c>
      <c r="E6271">
        <v>51</v>
      </c>
      <c r="F6271" t="s">
        <v>46</v>
      </c>
      <c r="H6271">
        <v>1</v>
      </c>
      <c r="I6271" t="s">
        <v>32</v>
      </c>
      <c r="J6271">
        <v>1</v>
      </c>
      <c r="K6271" t="s">
        <v>32</v>
      </c>
      <c r="L6271">
        <v>0</v>
      </c>
      <c r="M6271" t="s">
        <v>32</v>
      </c>
      <c r="N6271">
        <v>2012</v>
      </c>
      <c r="O6271">
        <v>40</v>
      </c>
      <c r="P6271">
        <v>122588</v>
      </c>
      <c r="Q6271">
        <v>19</v>
      </c>
      <c r="R6271">
        <v>122438</v>
      </c>
      <c r="S6271">
        <v>327</v>
      </c>
      <c r="T6271">
        <v>17969</v>
      </c>
      <c r="U6271">
        <v>21</v>
      </c>
      <c r="V6271">
        <v>150</v>
      </c>
      <c r="W6271">
        <v>22.3</v>
      </c>
      <c r="X6271">
        <v>6.8</v>
      </c>
      <c r="Y6271">
        <v>41.8</v>
      </c>
      <c r="Z6271">
        <v>7</v>
      </c>
      <c r="AA6271">
        <v>21.1</v>
      </c>
      <c r="AB6271">
        <v>10.9</v>
      </c>
      <c r="AC6271">
        <v>29.7</v>
      </c>
      <c r="AD6271">
        <v>4.2</v>
      </c>
    </row>
    <row r="6272" spans="1:30" x14ac:dyDescent="0.45">
      <c r="A6272" t="s">
        <v>396</v>
      </c>
      <c r="B6272">
        <v>44940</v>
      </c>
      <c r="C6272" t="s">
        <v>808</v>
      </c>
      <c r="E6272">
        <v>52</v>
      </c>
      <c r="F6272" t="s">
        <v>47</v>
      </c>
      <c r="G6272" t="s">
        <v>48</v>
      </c>
      <c r="H6272">
        <v>1</v>
      </c>
      <c r="I6272" t="s">
        <v>32</v>
      </c>
      <c r="J6272">
        <v>1</v>
      </c>
      <c r="K6272" t="s">
        <v>32</v>
      </c>
      <c r="L6272">
        <v>0</v>
      </c>
      <c r="M6272" t="s">
        <v>32</v>
      </c>
      <c r="N6272">
        <v>2012</v>
      </c>
      <c r="O6272">
        <v>194</v>
      </c>
      <c r="P6272">
        <v>125895</v>
      </c>
      <c r="Q6272">
        <v>85</v>
      </c>
      <c r="R6272">
        <v>122133</v>
      </c>
      <c r="S6272">
        <v>963</v>
      </c>
      <c r="T6272">
        <v>36655</v>
      </c>
      <c r="U6272">
        <v>110</v>
      </c>
      <c r="W6272">
        <v>22.7</v>
      </c>
      <c r="X6272">
        <v>11.5</v>
      </c>
      <c r="Y6272">
        <v>31.3</v>
      </c>
      <c r="Z6272">
        <v>12.6</v>
      </c>
      <c r="AA6272">
        <v>25.7</v>
      </c>
      <c r="AB6272">
        <v>15.2</v>
      </c>
      <c r="AC6272">
        <v>33.299999999999997</v>
      </c>
    </row>
    <row r="6273" spans="1:30" x14ac:dyDescent="0.45">
      <c r="A6273" t="s">
        <v>396</v>
      </c>
      <c r="B6273">
        <v>44940</v>
      </c>
      <c r="C6273" t="s">
        <v>808</v>
      </c>
      <c r="E6273">
        <v>53</v>
      </c>
      <c r="F6273" t="s">
        <v>49</v>
      </c>
      <c r="H6273">
        <v>1</v>
      </c>
      <c r="I6273" t="s">
        <v>32</v>
      </c>
      <c r="J6273">
        <v>1</v>
      </c>
      <c r="K6273" t="s">
        <v>32</v>
      </c>
      <c r="L6273">
        <v>0</v>
      </c>
      <c r="M6273" t="s">
        <v>32</v>
      </c>
      <c r="N6273">
        <v>2012</v>
      </c>
      <c r="O6273">
        <v>568</v>
      </c>
      <c r="P6273">
        <v>52190</v>
      </c>
      <c r="Q6273">
        <v>46</v>
      </c>
      <c r="R6273">
        <v>17726</v>
      </c>
      <c r="S6273">
        <v>124</v>
      </c>
      <c r="T6273">
        <v>3693</v>
      </c>
      <c r="U6273">
        <v>522</v>
      </c>
      <c r="V6273">
        <v>34463</v>
      </c>
      <c r="W6273">
        <v>30.9</v>
      </c>
      <c r="X6273">
        <v>32.1</v>
      </c>
      <c r="Y6273">
        <v>44.2</v>
      </c>
      <c r="Z6273">
        <v>37.299999999999997</v>
      </c>
      <c r="AA6273">
        <v>29.8</v>
      </c>
      <c r="AB6273">
        <v>24.6</v>
      </c>
      <c r="AC6273">
        <v>31.7</v>
      </c>
      <c r="AD6273">
        <v>43.3</v>
      </c>
    </row>
    <row r="6274" spans="1:30" x14ac:dyDescent="0.45">
      <c r="A6274" t="s">
        <v>396</v>
      </c>
      <c r="B6274">
        <v>44940</v>
      </c>
      <c r="C6274" t="s">
        <v>808</v>
      </c>
      <c r="E6274">
        <v>54</v>
      </c>
      <c r="F6274" t="s">
        <v>50</v>
      </c>
      <c r="H6274">
        <v>1</v>
      </c>
      <c r="I6274" t="s">
        <v>32</v>
      </c>
      <c r="J6274">
        <v>1</v>
      </c>
      <c r="K6274" t="s">
        <v>32</v>
      </c>
      <c r="L6274">
        <v>0</v>
      </c>
      <c r="M6274" t="s">
        <v>32</v>
      </c>
      <c r="N6274">
        <v>2012</v>
      </c>
      <c r="O6274">
        <v>425</v>
      </c>
      <c r="P6274">
        <v>86841</v>
      </c>
      <c r="Q6274">
        <v>130</v>
      </c>
      <c r="R6274">
        <v>74364</v>
      </c>
      <c r="S6274">
        <v>716</v>
      </c>
      <c r="T6274">
        <v>24484</v>
      </c>
      <c r="U6274">
        <v>294</v>
      </c>
      <c r="V6274">
        <v>12477</v>
      </c>
      <c r="W6274">
        <v>24.3</v>
      </c>
      <c r="X6274">
        <v>30.4</v>
      </c>
      <c r="Y6274">
        <v>35.5</v>
      </c>
      <c r="Z6274">
        <v>35.200000000000003</v>
      </c>
      <c r="AA6274">
        <v>37</v>
      </c>
      <c r="AB6274">
        <v>36.200000000000003</v>
      </c>
      <c r="AC6274">
        <v>24.2</v>
      </c>
      <c r="AD6274">
        <v>15.2</v>
      </c>
    </row>
    <row r="6275" spans="1:30" x14ac:dyDescent="0.45">
      <c r="A6275" t="s">
        <v>396</v>
      </c>
      <c r="B6275">
        <v>44940</v>
      </c>
      <c r="C6275" t="s">
        <v>808</v>
      </c>
      <c r="E6275">
        <v>56</v>
      </c>
      <c r="F6275" t="s">
        <v>51</v>
      </c>
      <c r="H6275">
        <v>1</v>
      </c>
      <c r="I6275" t="s">
        <v>32</v>
      </c>
      <c r="J6275">
        <v>1</v>
      </c>
      <c r="K6275" t="s">
        <v>32</v>
      </c>
      <c r="L6275">
        <v>0</v>
      </c>
      <c r="M6275" t="s">
        <v>32</v>
      </c>
      <c r="N6275">
        <v>2012</v>
      </c>
      <c r="O6275">
        <v>654</v>
      </c>
      <c r="P6275">
        <v>144879</v>
      </c>
      <c r="Q6275">
        <v>62</v>
      </c>
      <c r="R6275">
        <v>136541</v>
      </c>
      <c r="S6275">
        <v>2362</v>
      </c>
      <c r="T6275">
        <v>54324</v>
      </c>
      <c r="U6275">
        <v>592</v>
      </c>
      <c r="V6275">
        <v>8338</v>
      </c>
      <c r="W6275">
        <v>11.2</v>
      </c>
      <c r="X6275">
        <v>4.8</v>
      </c>
      <c r="Y6275">
        <v>48.1</v>
      </c>
      <c r="Z6275">
        <v>4.8</v>
      </c>
      <c r="AA6275">
        <v>5.2</v>
      </c>
      <c r="AB6275">
        <v>4</v>
      </c>
      <c r="AC6275">
        <v>11</v>
      </c>
      <c r="AD6275">
        <v>31.5</v>
      </c>
    </row>
    <row r="6276" spans="1:30" x14ac:dyDescent="0.45">
      <c r="A6276" t="s">
        <v>396</v>
      </c>
      <c r="B6276">
        <v>44940</v>
      </c>
      <c r="C6276" t="s">
        <v>808</v>
      </c>
      <c r="E6276">
        <v>61</v>
      </c>
      <c r="F6276" t="s">
        <v>52</v>
      </c>
      <c r="H6276">
        <v>1</v>
      </c>
      <c r="I6276" t="s">
        <v>32</v>
      </c>
      <c r="J6276">
        <v>1</v>
      </c>
      <c r="K6276" t="s">
        <v>32</v>
      </c>
      <c r="L6276">
        <v>0</v>
      </c>
      <c r="M6276" t="s">
        <v>32</v>
      </c>
      <c r="N6276">
        <v>2012</v>
      </c>
      <c r="O6276">
        <v>162</v>
      </c>
      <c r="P6276">
        <v>35658</v>
      </c>
      <c r="Q6276">
        <v>23</v>
      </c>
      <c r="R6276">
        <v>34001</v>
      </c>
      <c r="S6276">
        <v>597</v>
      </c>
      <c r="T6276">
        <v>16722</v>
      </c>
      <c r="U6276">
        <v>139</v>
      </c>
      <c r="V6276">
        <v>1657</v>
      </c>
      <c r="W6276">
        <v>38.799999999999997</v>
      </c>
      <c r="X6276">
        <v>9.6999999999999993</v>
      </c>
      <c r="Y6276">
        <v>35.9</v>
      </c>
      <c r="Z6276">
        <v>9.9</v>
      </c>
      <c r="AA6276">
        <v>6.2</v>
      </c>
      <c r="AB6276">
        <v>8.1</v>
      </c>
      <c r="AC6276">
        <v>40.299999999999997</v>
      </c>
      <c r="AD6276">
        <v>30.4</v>
      </c>
    </row>
    <row r="6277" spans="1:30" x14ac:dyDescent="0.45">
      <c r="A6277" t="s">
        <v>396</v>
      </c>
      <c r="B6277">
        <v>44940</v>
      </c>
      <c r="C6277" t="s">
        <v>808</v>
      </c>
      <c r="E6277">
        <v>62</v>
      </c>
      <c r="F6277" t="s">
        <v>53</v>
      </c>
      <c r="H6277">
        <v>1</v>
      </c>
      <c r="I6277" t="s">
        <v>32</v>
      </c>
      <c r="J6277">
        <v>1</v>
      </c>
      <c r="K6277" t="s">
        <v>32</v>
      </c>
      <c r="L6277">
        <v>0</v>
      </c>
      <c r="M6277" t="s">
        <v>32</v>
      </c>
      <c r="N6277">
        <v>2012</v>
      </c>
      <c r="O6277">
        <v>669</v>
      </c>
      <c r="P6277">
        <v>479906</v>
      </c>
      <c r="Q6277">
        <v>166</v>
      </c>
      <c r="R6277">
        <v>469942</v>
      </c>
      <c r="S6277">
        <v>5529</v>
      </c>
      <c r="T6277">
        <v>178128</v>
      </c>
      <c r="U6277">
        <v>503</v>
      </c>
      <c r="V6277">
        <v>9964</v>
      </c>
      <c r="W6277">
        <v>9.6999999999999993</v>
      </c>
      <c r="X6277">
        <v>6.1</v>
      </c>
      <c r="Y6277">
        <v>19.5</v>
      </c>
      <c r="Z6277">
        <v>6.3</v>
      </c>
      <c r="AA6277">
        <v>5.7</v>
      </c>
      <c r="AB6277">
        <v>5.6</v>
      </c>
      <c r="AC6277">
        <v>11.1</v>
      </c>
      <c r="AD6277">
        <v>28.2</v>
      </c>
    </row>
    <row r="6278" spans="1:30" x14ac:dyDescent="0.45">
      <c r="A6278" t="s">
        <v>396</v>
      </c>
      <c r="B6278">
        <v>44940</v>
      </c>
      <c r="C6278" t="s">
        <v>808</v>
      </c>
      <c r="E6278">
        <v>71</v>
      </c>
      <c r="F6278" t="s">
        <v>54</v>
      </c>
      <c r="H6278">
        <v>1</v>
      </c>
      <c r="I6278" t="s">
        <v>32</v>
      </c>
      <c r="J6278">
        <v>1</v>
      </c>
      <c r="K6278" t="s">
        <v>32</v>
      </c>
      <c r="L6278">
        <v>0</v>
      </c>
      <c r="M6278" t="s">
        <v>32</v>
      </c>
      <c r="N6278">
        <v>2012</v>
      </c>
      <c r="O6278">
        <v>231</v>
      </c>
      <c r="P6278">
        <v>6296</v>
      </c>
      <c r="Q6278">
        <v>16</v>
      </c>
      <c r="R6278">
        <v>3907</v>
      </c>
      <c r="S6278">
        <v>100</v>
      </c>
      <c r="T6278">
        <v>1517</v>
      </c>
      <c r="U6278">
        <v>215</v>
      </c>
      <c r="V6278">
        <v>2389</v>
      </c>
      <c r="W6278">
        <v>24</v>
      </c>
      <c r="X6278">
        <v>20.9</v>
      </c>
      <c r="Y6278">
        <v>67.599999999999994</v>
      </c>
      <c r="Z6278">
        <v>32.200000000000003</v>
      </c>
      <c r="AA6278">
        <v>36.1</v>
      </c>
      <c r="AB6278">
        <v>22.3</v>
      </c>
      <c r="AC6278">
        <v>25.7</v>
      </c>
      <c r="AD6278">
        <v>41.4</v>
      </c>
    </row>
    <row r="6279" spans="1:30" x14ac:dyDescent="0.45">
      <c r="A6279" t="s">
        <v>396</v>
      </c>
      <c r="B6279">
        <v>44940</v>
      </c>
      <c r="C6279" t="s">
        <v>808</v>
      </c>
      <c r="E6279">
        <v>72</v>
      </c>
      <c r="F6279" t="s">
        <v>55</v>
      </c>
      <c r="H6279">
        <v>1</v>
      </c>
      <c r="I6279" t="s">
        <v>32</v>
      </c>
      <c r="J6279">
        <v>1</v>
      </c>
      <c r="K6279" t="s">
        <v>32</v>
      </c>
      <c r="L6279">
        <v>0</v>
      </c>
      <c r="M6279" t="s">
        <v>32</v>
      </c>
      <c r="N6279">
        <v>2012</v>
      </c>
      <c r="O6279">
        <v>280</v>
      </c>
      <c r="P6279">
        <v>156896</v>
      </c>
      <c r="Q6279">
        <v>142</v>
      </c>
      <c r="R6279">
        <v>152962</v>
      </c>
      <c r="S6279">
        <v>3101</v>
      </c>
      <c r="T6279">
        <v>34041</v>
      </c>
      <c r="U6279">
        <v>138</v>
      </c>
      <c r="V6279">
        <v>3933</v>
      </c>
      <c r="W6279">
        <v>19.2</v>
      </c>
      <c r="X6279">
        <v>13.6</v>
      </c>
      <c r="Y6279">
        <v>14.8</v>
      </c>
      <c r="Z6279">
        <v>14.9</v>
      </c>
      <c r="AA6279">
        <v>19.100000000000001</v>
      </c>
      <c r="AB6279">
        <v>13</v>
      </c>
      <c r="AC6279">
        <v>38.4</v>
      </c>
      <c r="AD6279">
        <v>43.8</v>
      </c>
    </row>
    <row r="6280" spans="1:30" x14ac:dyDescent="0.45">
      <c r="A6280" t="s">
        <v>396</v>
      </c>
      <c r="B6280">
        <v>44940</v>
      </c>
      <c r="C6280" t="s">
        <v>808</v>
      </c>
      <c r="E6280">
        <v>81</v>
      </c>
      <c r="F6280" t="s">
        <v>56</v>
      </c>
      <c r="G6280" t="s">
        <v>57</v>
      </c>
      <c r="H6280">
        <v>1</v>
      </c>
      <c r="I6280" t="s">
        <v>32</v>
      </c>
      <c r="J6280">
        <v>1</v>
      </c>
      <c r="K6280" t="s">
        <v>32</v>
      </c>
      <c r="L6280">
        <v>0</v>
      </c>
      <c r="M6280" t="s">
        <v>32</v>
      </c>
      <c r="N6280">
        <v>2012</v>
      </c>
      <c r="O6280">
        <v>1691</v>
      </c>
      <c r="P6280">
        <v>101141</v>
      </c>
      <c r="Q6280">
        <v>93</v>
      </c>
      <c r="R6280">
        <v>61838</v>
      </c>
      <c r="S6280">
        <v>827</v>
      </c>
      <c r="T6280">
        <v>20985</v>
      </c>
      <c r="U6280">
        <v>1597</v>
      </c>
      <c r="V6280">
        <v>39303</v>
      </c>
      <c r="W6280">
        <v>6.5</v>
      </c>
      <c r="X6280">
        <v>19.5</v>
      </c>
      <c r="Y6280">
        <v>39.5</v>
      </c>
      <c r="Z6280">
        <v>26.2</v>
      </c>
      <c r="AA6280">
        <v>43.4</v>
      </c>
      <c r="AB6280">
        <v>33.700000000000003</v>
      </c>
      <c r="AC6280">
        <v>6.3</v>
      </c>
      <c r="AD6280">
        <v>26.5</v>
      </c>
    </row>
    <row r="6281" spans="1:30" x14ac:dyDescent="0.45">
      <c r="A6281" t="s">
        <v>397</v>
      </c>
      <c r="B6281">
        <v>45060</v>
      </c>
      <c r="C6281" t="s">
        <v>809</v>
      </c>
      <c r="E6281">
        <v>0</v>
      </c>
      <c r="F6281" t="s">
        <v>31</v>
      </c>
      <c r="H6281">
        <v>1</v>
      </c>
      <c r="I6281" t="s">
        <v>32</v>
      </c>
      <c r="J6281">
        <v>1</v>
      </c>
      <c r="K6281" t="s">
        <v>32</v>
      </c>
      <c r="L6281">
        <v>0</v>
      </c>
      <c r="M6281" t="s">
        <v>32</v>
      </c>
      <c r="N6281">
        <v>2012</v>
      </c>
      <c r="O6281">
        <v>46509</v>
      </c>
      <c r="P6281">
        <v>65211686</v>
      </c>
      <c r="Q6281">
        <v>11764</v>
      </c>
      <c r="R6281">
        <v>63794079</v>
      </c>
      <c r="S6281">
        <v>254198</v>
      </c>
      <c r="T6281">
        <v>9774648</v>
      </c>
      <c r="U6281">
        <v>34745</v>
      </c>
      <c r="V6281">
        <v>1417606</v>
      </c>
      <c r="W6281">
        <v>3.1</v>
      </c>
      <c r="X6281">
        <v>1.6</v>
      </c>
      <c r="Y6281">
        <v>3</v>
      </c>
      <c r="Z6281">
        <v>1.6</v>
      </c>
      <c r="AA6281">
        <v>2.5</v>
      </c>
      <c r="AB6281">
        <v>3.4</v>
      </c>
      <c r="AC6281">
        <v>3.5</v>
      </c>
      <c r="AD6281">
        <v>7.1</v>
      </c>
    </row>
    <row r="6282" spans="1:30" x14ac:dyDescent="0.45">
      <c r="A6282" t="s">
        <v>397</v>
      </c>
      <c r="B6282">
        <v>45060</v>
      </c>
      <c r="C6282" t="s">
        <v>809</v>
      </c>
      <c r="E6282">
        <v>11</v>
      </c>
      <c r="F6282" t="s">
        <v>33</v>
      </c>
      <c r="G6282" t="s">
        <v>34</v>
      </c>
      <c r="H6282">
        <v>1</v>
      </c>
      <c r="I6282" t="s">
        <v>32</v>
      </c>
      <c r="J6282">
        <v>1</v>
      </c>
      <c r="K6282" t="s">
        <v>32</v>
      </c>
      <c r="L6282">
        <v>0</v>
      </c>
      <c r="M6282" t="s">
        <v>32</v>
      </c>
      <c r="N6282">
        <v>2012</v>
      </c>
      <c r="O6282">
        <v>312</v>
      </c>
      <c r="P6282">
        <v>28740</v>
      </c>
      <c r="Q6282">
        <v>3</v>
      </c>
      <c r="R6282">
        <v>9749</v>
      </c>
      <c r="S6282">
        <v>52</v>
      </c>
      <c r="T6282">
        <v>1279</v>
      </c>
      <c r="U6282">
        <v>309</v>
      </c>
      <c r="V6282">
        <v>18990</v>
      </c>
      <c r="W6282">
        <v>32.200000000000003</v>
      </c>
      <c r="X6282">
        <v>14</v>
      </c>
      <c r="Y6282">
        <v>0</v>
      </c>
      <c r="Z6282">
        <v>7.5</v>
      </c>
      <c r="AA6282">
        <v>9.5</v>
      </c>
      <c r="AB6282">
        <v>8.4</v>
      </c>
      <c r="AC6282">
        <v>31</v>
      </c>
      <c r="AD6282">
        <v>19.7</v>
      </c>
    </row>
    <row r="6283" spans="1:30" x14ac:dyDescent="0.45">
      <c r="A6283" t="s">
        <v>397</v>
      </c>
      <c r="B6283">
        <v>45060</v>
      </c>
      <c r="C6283" t="s">
        <v>809</v>
      </c>
      <c r="E6283">
        <v>22</v>
      </c>
      <c r="F6283" t="s">
        <v>36</v>
      </c>
      <c r="H6283">
        <v>1</v>
      </c>
      <c r="I6283" t="s">
        <v>32</v>
      </c>
      <c r="J6283">
        <v>1</v>
      </c>
      <c r="K6283" t="s">
        <v>32</v>
      </c>
      <c r="L6283">
        <v>0</v>
      </c>
      <c r="M6283" t="s">
        <v>32</v>
      </c>
      <c r="N6283">
        <v>2012</v>
      </c>
      <c r="O6283">
        <v>31</v>
      </c>
      <c r="P6283">
        <v>2378518</v>
      </c>
      <c r="Q6283">
        <v>15</v>
      </c>
      <c r="R6283">
        <v>2378288</v>
      </c>
      <c r="S6283">
        <v>4418</v>
      </c>
      <c r="T6283">
        <v>424544</v>
      </c>
      <c r="U6283">
        <v>16</v>
      </c>
      <c r="V6283">
        <v>230</v>
      </c>
      <c r="W6283">
        <v>1.6</v>
      </c>
      <c r="X6283">
        <v>2.2999999999999998</v>
      </c>
      <c r="Y6283">
        <v>0</v>
      </c>
      <c r="Z6283">
        <v>2.4</v>
      </c>
      <c r="AA6283">
        <v>3.4</v>
      </c>
      <c r="AB6283">
        <v>2.1</v>
      </c>
      <c r="AC6283">
        <v>3</v>
      </c>
      <c r="AD6283">
        <v>1.2</v>
      </c>
    </row>
    <row r="6284" spans="1:30" x14ac:dyDescent="0.45">
      <c r="A6284" t="s">
        <v>397</v>
      </c>
      <c r="B6284">
        <v>45060</v>
      </c>
      <c r="C6284" t="s">
        <v>809</v>
      </c>
      <c r="E6284">
        <v>23</v>
      </c>
      <c r="F6284" t="s">
        <v>37</v>
      </c>
      <c r="H6284">
        <v>1</v>
      </c>
      <c r="I6284" t="s">
        <v>32</v>
      </c>
      <c r="J6284">
        <v>1</v>
      </c>
      <c r="K6284" t="s">
        <v>32</v>
      </c>
      <c r="L6284">
        <v>0</v>
      </c>
      <c r="M6284" t="s">
        <v>32</v>
      </c>
      <c r="N6284">
        <v>2012</v>
      </c>
      <c r="O6284">
        <v>5410</v>
      </c>
      <c r="P6284">
        <v>2472710</v>
      </c>
      <c r="Q6284">
        <v>1683</v>
      </c>
      <c r="R6284">
        <v>2318621</v>
      </c>
      <c r="S6284">
        <v>10366</v>
      </c>
      <c r="T6284">
        <v>495881</v>
      </c>
      <c r="U6284">
        <v>3727</v>
      </c>
      <c r="V6284">
        <v>154089</v>
      </c>
      <c r="W6284">
        <v>6.6</v>
      </c>
      <c r="X6284">
        <v>9.3000000000000007</v>
      </c>
      <c r="Y6284">
        <v>11.2</v>
      </c>
      <c r="Z6284">
        <v>10.7</v>
      </c>
      <c r="AA6284">
        <v>17</v>
      </c>
      <c r="AB6284">
        <v>18.3</v>
      </c>
      <c r="AC6284">
        <v>10.1</v>
      </c>
      <c r="AD6284">
        <v>15.6</v>
      </c>
    </row>
    <row r="6285" spans="1:30" x14ac:dyDescent="0.45">
      <c r="A6285" t="s">
        <v>397</v>
      </c>
      <c r="B6285">
        <v>45060</v>
      </c>
      <c r="C6285" t="s">
        <v>809</v>
      </c>
      <c r="E6285" t="s">
        <v>38</v>
      </c>
      <c r="F6285" t="s">
        <v>39</v>
      </c>
      <c r="H6285">
        <v>1</v>
      </c>
      <c r="I6285" t="s">
        <v>32</v>
      </c>
      <c r="J6285">
        <v>1</v>
      </c>
      <c r="K6285" t="s">
        <v>32</v>
      </c>
      <c r="L6285">
        <v>0</v>
      </c>
      <c r="M6285" t="s">
        <v>32</v>
      </c>
      <c r="N6285">
        <v>2012</v>
      </c>
      <c r="O6285">
        <v>1221</v>
      </c>
      <c r="P6285">
        <v>11318236</v>
      </c>
      <c r="Q6285">
        <v>540</v>
      </c>
      <c r="R6285">
        <v>11273805</v>
      </c>
      <c r="S6285">
        <v>26050</v>
      </c>
      <c r="T6285">
        <v>1397719</v>
      </c>
      <c r="U6285">
        <v>681</v>
      </c>
      <c r="V6285">
        <v>44431</v>
      </c>
      <c r="W6285">
        <v>14.3</v>
      </c>
      <c r="X6285">
        <v>6.1</v>
      </c>
      <c r="Y6285">
        <v>22.7</v>
      </c>
      <c r="Z6285">
        <v>6.4</v>
      </c>
      <c r="AA6285">
        <v>12.5</v>
      </c>
      <c r="AB6285">
        <v>12.3</v>
      </c>
      <c r="AC6285">
        <v>23.4</v>
      </c>
      <c r="AD6285">
        <v>49.5</v>
      </c>
    </row>
    <row r="6286" spans="1:30" x14ac:dyDescent="0.45">
      <c r="A6286" t="s">
        <v>397</v>
      </c>
      <c r="B6286">
        <v>45060</v>
      </c>
      <c r="C6286" t="s">
        <v>809</v>
      </c>
      <c r="E6286">
        <v>42</v>
      </c>
      <c r="F6286" t="s">
        <v>40</v>
      </c>
      <c r="H6286">
        <v>1</v>
      </c>
      <c r="I6286" t="s">
        <v>32</v>
      </c>
      <c r="J6286">
        <v>1</v>
      </c>
      <c r="K6286" t="s">
        <v>32</v>
      </c>
      <c r="L6286">
        <v>0</v>
      </c>
      <c r="M6286" t="s">
        <v>32</v>
      </c>
      <c r="N6286">
        <v>2012</v>
      </c>
      <c r="O6286">
        <v>1424</v>
      </c>
      <c r="P6286">
        <v>19828038</v>
      </c>
      <c r="Q6286">
        <v>779</v>
      </c>
      <c r="R6286">
        <v>19770042</v>
      </c>
      <c r="S6286">
        <v>14332</v>
      </c>
      <c r="T6286">
        <v>786837</v>
      </c>
      <c r="U6286">
        <v>644</v>
      </c>
      <c r="V6286">
        <v>57997</v>
      </c>
      <c r="W6286">
        <v>14.7</v>
      </c>
      <c r="X6286">
        <v>4.5999999999999996</v>
      </c>
      <c r="Y6286">
        <v>16.5</v>
      </c>
      <c r="Z6286">
        <v>4.7</v>
      </c>
      <c r="AA6286">
        <v>14.1</v>
      </c>
      <c r="AB6286">
        <v>14.3</v>
      </c>
      <c r="AC6286">
        <v>19.100000000000001</v>
      </c>
      <c r="AD6286">
        <v>30.7</v>
      </c>
    </row>
    <row r="6287" spans="1:30" x14ac:dyDescent="0.45">
      <c r="A6287" t="s">
        <v>397</v>
      </c>
      <c r="B6287">
        <v>45060</v>
      </c>
      <c r="C6287" t="s">
        <v>809</v>
      </c>
      <c r="E6287" t="s">
        <v>41</v>
      </c>
      <c r="F6287" t="s">
        <v>42</v>
      </c>
      <c r="H6287">
        <v>1</v>
      </c>
      <c r="I6287" t="s">
        <v>32</v>
      </c>
      <c r="J6287">
        <v>1</v>
      </c>
      <c r="K6287" t="s">
        <v>32</v>
      </c>
      <c r="L6287">
        <v>0</v>
      </c>
      <c r="M6287" t="s">
        <v>32</v>
      </c>
      <c r="N6287">
        <v>2012</v>
      </c>
      <c r="O6287">
        <v>5214</v>
      </c>
      <c r="P6287">
        <v>8098713</v>
      </c>
      <c r="Q6287">
        <v>1498</v>
      </c>
      <c r="R6287">
        <v>7948420</v>
      </c>
      <c r="S6287">
        <v>34106</v>
      </c>
      <c r="T6287">
        <v>745553</v>
      </c>
      <c r="U6287">
        <v>3716</v>
      </c>
      <c r="V6287">
        <v>150293</v>
      </c>
      <c r="W6287">
        <v>9</v>
      </c>
      <c r="X6287">
        <v>4.4000000000000004</v>
      </c>
      <c r="Y6287">
        <v>13.6</v>
      </c>
      <c r="Z6287">
        <v>4.5</v>
      </c>
      <c r="AA6287">
        <v>5.9</v>
      </c>
      <c r="AB6287">
        <v>5.5</v>
      </c>
      <c r="AC6287">
        <v>8.6</v>
      </c>
      <c r="AD6287">
        <v>20.3</v>
      </c>
    </row>
    <row r="6288" spans="1:30" x14ac:dyDescent="0.45">
      <c r="A6288" t="s">
        <v>397</v>
      </c>
      <c r="B6288">
        <v>45060</v>
      </c>
      <c r="C6288" t="s">
        <v>809</v>
      </c>
      <c r="E6288" t="s">
        <v>43</v>
      </c>
      <c r="F6288" t="s">
        <v>44</v>
      </c>
      <c r="G6288" t="s">
        <v>45</v>
      </c>
      <c r="H6288">
        <v>1</v>
      </c>
      <c r="I6288" t="s">
        <v>32</v>
      </c>
      <c r="J6288">
        <v>1</v>
      </c>
      <c r="K6288" t="s">
        <v>32</v>
      </c>
      <c r="L6288">
        <v>0</v>
      </c>
      <c r="M6288" t="s">
        <v>32</v>
      </c>
      <c r="N6288">
        <v>2012</v>
      </c>
      <c r="O6288">
        <v>1398</v>
      </c>
      <c r="P6288">
        <v>1348473</v>
      </c>
      <c r="Q6288">
        <v>272</v>
      </c>
      <c r="R6288">
        <v>1299118</v>
      </c>
      <c r="S6288">
        <v>10453</v>
      </c>
      <c r="T6288">
        <v>355524</v>
      </c>
      <c r="U6288">
        <v>1125</v>
      </c>
      <c r="V6288">
        <v>49355</v>
      </c>
      <c r="W6288">
        <v>12</v>
      </c>
      <c r="X6288">
        <v>14.8</v>
      </c>
      <c r="Y6288">
        <v>20.7</v>
      </c>
      <c r="Z6288">
        <v>16.100000000000001</v>
      </c>
      <c r="AA6288">
        <v>21.2</v>
      </c>
      <c r="AB6288">
        <v>17.600000000000001</v>
      </c>
      <c r="AC6288">
        <v>12.9</v>
      </c>
      <c r="AD6288">
        <v>15.3</v>
      </c>
    </row>
    <row r="6289" spans="1:30" x14ac:dyDescent="0.45">
      <c r="A6289" t="s">
        <v>397</v>
      </c>
      <c r="B6289">
        <v>45060</v>
      </c>
      <c r="C6289" t="s">
        <v>809</v>
      </c>
      <c r="E6289">
        <v>51</v>
      </c>
      <c r="F6289" t="s">
        <v>46</v>
      </c>
      <c r="H6289">
        <v>1</v>
      </c>
      <c r="I6289" t="s">
        <v>32</v>
      </c>
      <c r="J6289">
        <v>1</v>
      </c>
      <c r="K6289" t="s">
        <v>32</v>
      </c>
      <c r="L6289">
        <v>0</v>
      </c>
      <c r="M6289" t="s">
        <v>32</v>
      </c>
      <c r="N6289">
        <v>2012</v>
      </c>
      <c r="O6289">
        <v>522</v>
      </c>
      <c r="P6289">
        <v>1447437</v>
      </c>
      <c r="Q6289">
        <v>145</v>
      </c>
      <c r="R6289">
        <v>1433779</v>
      </c>
      <c r="S6289">
        <v>5701</v>
      </c>
      <c r="T6289">
        <v>316261</v>
      </c>
      <c r="U6289">
        <v>377</v>
      </c>
      <c r="V6289">
        <v>13658</v>
      </c>
      <c r="W6289">
        <v>17.3</v>
      </c>
      <c r="X6289">
        <v>5.5</v>
      </c>
      <c r="Y6289">
        <v>16.100000000000001</v>
      </c>
      <c r="Z6289">
        <v>5.9</v>
      </c>
      <c r="AA6289">
        <v>7.6</v>
      </c>
      <c r="AB6289">
        <v>9</v>
      </c>
      <c r="AC6289">
        <v>19.899999999999999</v>
      </c>
      <c r="AD6289">
        <v>35.5</v>
      </c>
    </row>
    <row r="6290" spans="1:30" x14ac:dyDescent="0.45">
      <c r="A6290" t="s">
        <v>397</v>
      </c>
      <c r="B6290">
        <v>45060</v>
      </c>
      <c r="C6290" t="s">
        <v>809</v>
      </c>
      <c r="E6290">
        <v>52</v>
      </c>
      <c r="F6290" t="s">
        <v>47</v>
      </c>
      <c r="G6290" t="s">
        <v>48</v>
      </c>
      <c r="H6290">
        <v>1</v>
      </c>
      <c r="I6290" t="s">
        <v>32</v>
      </c>
      <c r="J6290">
        <v>1</v>
      </c>
      <c r="K6290" t="s">
        <v>32</v>
      </c>
      <c r="L6290">
        <v>0</v>
      </c>
      <c r="M6290" t="s">
        <v>32</v>
      </c>
      <c r="N6290">
        <v>2012</v>
      </c>
      <c r="O6290">
        <v>1727</v>
      </c>
      <c r="P6290">
        <v>6315798</v>
      </c>
      <c r="Q6290">
        <v>527</v>
      </c>
      <c r="R6290">
        <v>6245360</v>
      </c>
      <c r="S6290">
        <v>13533</v>
      </c>
      <c r="T6290">
        <v>794545</v>
      </c>
      <c r="U6290">
        <v>1199</v>
      </c>
      <c r="V6290">
        <v>70438</v>
      </c>
      <c r="W6290">
        <v>18.5</v>
      </c>
      <c r="X6290">
        <v>4.7</v>
      </c>
      <c r="Y6290">
        <v>13.7</v>
      </c>
      <c r="Z6290">
        <v>5</v>
      </c>
      <c r="AA6290">
        <v>5.5</v>
      </c>
      <c r="AB6290">
        <v>5</v>
      </c>
      <c r="AC6290">
        <v>27.4</v>
      </c>
      <c r="AD6290">
        <v>40.4</v>
      </c>
    </row>
    <row r="6291" spans="1:30" x14ac:dyDescent="0.45">
      <c r="A6291" t="s">
        <v>397</v>
      </c>
      <c r="B6291">
        <v>45060</v>
      </c>
      <c r="C6291" t="s">
        <v>809</v>
      </c>
      <c r="E6291">
        <v>53</v>
      </c>
      <c r="F6291" t="s">
        <v>49</v>
      </c>
      <c r="H6291">
        <v>1</v>
      </c>
      <c r="I6291" t="s">
        <v>32</v>
      </c>
      <c r="J6291">
        <v>1</v>
      </c>
      <c r="K6291" t="s">
        <v>32</v>
      </c>
      <c r="L6291">
        <v>0</v>
      </c>
      <c r="M6291" t="s">
        <v>32</v>
      </c>
      <c r="N6291">
        <v>2012</v>
      </c>
      <c r="O6291">
        <v>4633</v>
      </c>
      <c r="P6291">
        <v>1014804</v>
      </c>
      <c r="Q6291">
        <v>616</v>
      </c>
      <c r="R6291">
        <v>610937</v>
      </c>
      <c r="S6291">
        <v>4648</v>
      </c>
      <c r="T6291">
        <v>159727</v>
      </c>
      <c r="U6291">
        <v>4017</v>
      </c>
      <c r="V6291">
        <v>403867</v>
      </c>
      <c r="W6291">
        <v>14.7</v>
      </c>
      <c r="X6291">
        <v>10.199999999999999</v>
      </c>
      <c r="Y6291">
        <v>12.5</v>
      </c>
      <c r="Z6291">
        <v>8.4</v>
      </c>
      <c r="AA6291">
        <v>14.6</v>
      </c>
      <c r="AB6291">
        <v>7.9</v>
      </c>
      <c r="AC6291">
        <v>14.7</v>
      </c>
      <c r="AD6291">
        <v>25.7</v>
      </c>
    </row>
    <row r="6292" spans="1:30" x14ac:dyDescent="0.45">
      <c r="A6292" t="s">
        <v>397</v>
      </c>
      <c r="B6292">
        <v>45060</v>
      </c>
      <c r="C6292" t="s">
        <v>809</v>
      </c>
      <c r="E6292">
        <v>54</v>
      </c>
      <c r="F6292" t="s">
        <v>50</v>
      </c>
      <c r="H6292">
        <v>1</v>
      </c>
      <c r="I6292" t="s">
        <v>32</v>
      </c>
      <c r="J6292">
        <v>1</v>
      </c>
      <c r="K6292" t="s">
        <v>32</v>
      </c>
      <c r="L6292">
        <v>0</v>
      </c>
      <c r="M6292" t="s">
        <v>32</v>
      </c>
      <c r="N6292">
        <v>2012</v>
      </c>
      <c r="O6292">
        <v>5736</v>
      </c>
      <c r="P6292">
        <v>2351015</v>
      </c>
      <c r="Q6292">
        <v>1253</v>
      </c>
      <c r="R6292">
        <v>2205230</v>
      </c>
      <c r="S6292">
        <v>14016</v>
      </c>
      <c r="T6292">
        <v>767900</v>
      </c>
      <c r="U6292">
        <v>4483</v>
      </c>
      <c r="V6292">
        <v>145784</v>
      </c>
      <c r="W6292">
        <v>8.1999999999999993</v>
      </c>
      <c r="X6292">
        <v>6.6</v>
      </c>
      <c r="Y6292">
        <v>9.4</v>
      </c>
      <c r="Z6292">
        <v>5.7</v>
      </c>
      <c r="AA6292">
        <v>8.1</v>
      </c>
      <c r="AB6292">
        <v>6.2</v>
      </c>
      <c r="AC6292">
        <v>8.9</v>
      </c>
      <c r="AD6292">
        <v>26.1</v>
      </c>
    </row>
    <row r="6293" spans="1:30" x14ac:dyDescent="0.45">
      <c r="A6293" t="s">
        <v>397</v>
      </c>
      <c r="B6293">
        <v>45060</v>
      </c>
      <c r="C6293" t="s">
        <v>809</v>
      </c>
      <c r="E6293">
        <v>55</v>
      </c>
      <c r="F6293" t="s">
        <v>59</v>
      </c>
      <c r="H6293">
        <v>1</v>
      </c>
      <c r="I6293" t="s">
        <v>32</v>
      </c>
      <c r="J6293">
        <v>1</v>
      </c>
      <c r="K6293" t="s">
        <v>32</v>
      </c>
      <c r="L6293">
        <v>0</v>
      </c>
      <c r="M6293" t="s">
        <v>32</v>
      </c>
      <c r="N6293">
        <v>2012</v>
      </c>
      <c r="O6293">
        <v>70</v>
      </c>
      <c r="P6293">
        <v>502895</v>
      </c>
      <c r="Q6293">
        <v>70</v>
      </c>
      <c r="R6293">
        <v>502895</v>
      </c>
      <c r="S6293">
        <v>3410</v>
      </c>
      <c r="T6293">
        <v>182410</v>
      </c>
      <c r="U6293">
        <v>0</v>
      </c>
      <c r="V6293">
        <v>0</v>
      </c>
      <c r="W6293">
        <v>5.6</v>
      </c>
      <c r="X6293">
        <v>6.4</v>
      </c>
      <c r="Y6293">
        <v>5.8</v>
      </c>
      <c r="Z6293">
        <v>6.6</v>
      </c>
      <c r="AA6293">
        <v>0.1</v>
      </c>
      <c r="AB6293">
        <v>1.4</v>
      </c>
      <c r="AC6293">
        <v>0</v>
      </c>
      <c r="AD6293">
        <v>0</v>
      </c>
    </row>
    <row r="6294" spans="1:30" x14ac:dyDescent="0.45">
      <c r="A6294" t="s">
        <v>397</v>
      </c>
      <c r="B6294">
        <v>45060</v>
      </c>
      <c r="C6294" t="s">
        <v>809</v>
      </c>
      <c r="E6294">
        <v>56</v>
      </c>
      <c r="F6294" t="s">
        <v>51</v>
      </c>
      <c r="H6294">
        <v>1</v>
      </c>
      <c r="I6294" t="s">
        <v>32</v>
      </c>
      <c r="J6294">
        <v>1</v>
      </c>
      <c r="K6294" t="s">
        <v>32</v>
      </c>
      <c r="L6294">
        <v>0</v>
      </c>
      <c r="M6294" t="s">
        <v>32</v>
      </c>
      <c r="N6294">
        <v>2012</v>
      </c>
      <c r="O6294">
        <v>3139</v>
      </c>
      <c r="P6294">
        <v>1119111</v>
      </c>
      <c r="Q6294">
        <v>780</v>
      </c>
      <c r="R6294">
        <v>1068096</v>
      </c>
      <c r="S6294">
        <v>20805</v>
      </c>
      <c r="T6294">
        <v>585601</v>
      </c>
      <c r="U6294">
        <v>2360</v>
      </c>
      <c r="V6294">
        <v>51014</v>
      </c>
      <c r="W6294">
        <v>9.9</v>
      </c>
      <c r="X6294">
        <v>8.4</v>
      </c>
      <c r="Y6294">
        <v>15</v>
      </c>
      <c r="Z6294">
        <v>9.4</v>
      </c>
      <c r="AA6294">
        <v>14.2</v>
      </c>
      <c r="AB6294">
        <v>7.4</v>
      </c>
      <c r="AC6294">
        <v>13.1</v>
      </c>
      <c r="AD6294">
        <v>25.8</v>
      </c>
    </row>
    <row r="6295" spans="1:30" x14ac:dyDescent="0.45">
      <c r="A6295" t="s">
        <v>397</v>
      </c>
      <c r="B6295">
        <v>45060</v>
      </c>
      <c r="C6295" t="s">
        <v>809</v>
      </c>
      <c r="E6295">
        <v>61</v>
      </c>
      <c r="F6295" t="s">
        <v>52</v>
      </c>
      <c r="H6295">
        <v>1</v>
      </c>
      <c r="I6295" t="s">
        <v>32</v>
      </c>
      <c r="J6295">
        <v>1</v>
      </c>
      <c r="K6295" t="s">
        <v>32</v>
      </c>
      <c r="L6295">
        <v>0</v>
      </c>
      <c r="M6295" t="s">
        <v>32</v>
      </c>
      <c r="N6295">
        <v>2012</v>
      </c>
      <c r="O6295">
        <v>1031</v>
      </c>
      <c r="P6295">
        <v>993033</v>
      </c>
      <c r="Q6295">
        <v>161</v>
      </c>
      <c r="R6295">
        <v>986156</v>
      </c>
      <c r="S6295">
        <v>16365</v>
      </c>
      <c r="T6295">
        <v>461889</v>
      </c>
      <c r="U6295">
        <v>870</v>
      </c>
      <c r="V6295">
        <v>6878</v>
      </c>
      <c r="W6295">
        <v>13</v>
      </c>
      <c r="X6295">
        <v>4.2</v>
      </c>
      <c r="Y6295">
        <v>20.8</v>
      </c>
      <c r="Z6295">
        <v>4.4000000000000004</v>
      </c>
      <c r="AA6295">
        <v>5.2</v>
      </c>
      <c r="AB6295">
        <v>4.4000000000000004</v>
      </c>
      <c r="AC6295">
        <v>13.6</v>
      </c>
      <c r="AD6295">
        <v>13.4</v>
      </c>
    </row>
    <row r="6296" spans="1:30" x14ac:dyDescent="0.45">
      <c r="A6296" t="s">
        <v>397</v>
      </c>
      <c r="B6296">
        <v>45060</v>
      </c>
      <c r="C6296" t="s">
        <v>809</v>
      </c>
      <c r="E6296">
        <v>62</v>
      </c>
      <c r="F6296" t="s">
        <v>53</v>
      </c>
      <c r="H6296">
        <v>1</v>
      </c>
      <c r="I6296" t="s">
        <v>32</v>
      </c>
      <c r="J6296">
        <v>1</v>
      </c>
      <c r="K6296" t="s">
        <v>32</v>
      </c>
      <c r="L6296">
        <v>0</v>
      </c>
      <c r="M6296" t="s">
        <v>32</v>
      </c>
      <c r="N6296">
        <v>2012</v>
      </c>
      <c r="O6296">
        <v>4513</v>
      </c>
      <c r="P6296">
        <v>3933093</v>
      </c>
      <c r="Q6296">
        <v>1230</v>
      </c>
      <c r="R6296">
        <v>3837166</v>
      </c>
      <c r="S6296">
        <v>40308</v>
      </c>
      <c r="T6296">
        <v>1735924</v>
      </c>
      <c r="U6296">
        <v>3284</v>
      </c>
      <c r="V6296">
        <v>95927</v>
      </c>
      <c r="W6296">
        <v>6</v>
      </c>
      <c r="X6296">
        <v>6.9</v>
      </c>
      <c r="Y6296">
        <v>12.5</v>
      </c>
      <c r="Z6296">
        <v>7.7</v>
      </c>
      <c r="AA6296">
        <v>9.6999999999999993</v>
      </c>
      <c r="AB6296">
        <v>11.9</v>
      </c>
      <c r="AC6296">
        <v>7.9</v>
      </c>
      <c r="AD6296">
        <v>37.5</v>
      </c>
    </row>
    <row r="6297" spans="1:30" x14ac:dyDescent="0.45">
      <c r="A6297" t="s">
        <v>397</v>
      </c>
      <c r="B6297">
        <v>45060</v>
      </c>
      <c r="C6297" t="s">
        <v>809</v>
      </c>
      <c r="E6297">
        <v>71</v>
      </c>
      <c r="F6297" t="s">
        <v>54</v>
      </c>
      <c r="H6297">
        <v>1</v>
      </c>
      <c r="I6297" t="s">
        <v>32</v>
      </c>
      <c r="J6297">
        <v>1</v>
      </c>
      <c r="K6297" t="s">
        <v>32</v>
      </c>
      <c r="L6297">
        <v>0</v>
      </c>
      <c r="M6297" t="s">
        <v>32</v>
      </c>
      <c r="N6297">
        <v>2012</v>
      </c>
      <c r="O6297">
        <v>2569</v>
      </c>
      <c r="P6297">
        <v>164962</v>
      </c>
      <c r="Q6297">
        <v>286</v>
      </c>
      <c r="R6297">
        <v>143021</v>
      </c>
      <c r="S6297">
        <v>3694</v>
      </c>
      <c r="T6297">
        <v>50396</v>
      </c>
      <c r="U6297">
        <v>2283</v>
      </c>
      <c r="V6297">
        <v>21941</v>
      </c>
      <c r="W6297">
        <v>7.1</v>
      </c>
      <c r="X6297">
        <v>12.7</v>
      </c>
      <c r="Y6297">
        <v>16.5</v>
      </c>
      <c r="Z6297">
        <v>15.5</v>
      </c>
      <c r="AA6297">
        <v>8.8000000000000007</v>
      </c>
      <c r="AB6297">
        <v>14.7</v>
      </c>
      <c r="AC6297">
        <v>9.1</v>
      </c>
      <c r="AD6297">
        <v>18.600000000000001</v>
      </c>
    </row>
    <row r="6298" spans="1:30" x14ac:dyDescent="0.45">
      <c r="A6298" t="s">
        <v>397</v>
      </c>
      <c r="B6298">
        <v>45060</v>
      </c>
      <c r="C6298" t="s">
        <v>809</v>
      </c>
      <c r="E6298">
        <v>72</v>
      </c>
      <c r="F6298" t="s">
        <v>55</v>
      </c>
      <c r="H6298">
        <v>1</v>
      </c>
      <c r="I6298" t="s">
        <v>32</v>
      </c>
      <c r="J6298">
        <v>1</v>
      </c>
      <c r="K6298" t="s">
        <v>32</v>
      </c>
      <c r="L6298">
        <v>0</v>
      </c>
      <c r="M6298" t="s">
        <v>32</v>
      </c>
      <c r="N6298">
        <v>2012</v>
      </c>
      <c r="O6298">
        <v>1824</v>
      </c>
      <c r="P6298">
        <v>1217840</v>
      </c>
      <c r="Q6298">
        <v>1333</v>
      </c>
      <c r="R6298">
        <v>1203874</v>
      </c>
      <c r="S6298">
        <v>26452</v>
      </c>
      <c r="T6298">
        <v>349192</v>
      </c>
      <c r="U6298">
        <v>491</v>
      </c>
      <c r="V6298">
        <v>13967</v>
      </c>
      <c r="W6298">
        <v>8.6999999999999993</v>
      </c>
      <c r="X6298">
        <v>11.9</v>
      </c>
      <c r="Y6298">
        <v>11.7</v>
      </c>
      <c r="Z6298">
        <v>12.4</v>
      </c>
      <c r="AA6298">
        <v>14.2</v>
      </c>
      <c r="AB6298">
        <v>15.5</v>
      </c>
      <c r="AC6298">
        <v>12.3</v>
      </c>
      <c r="AD6298">
        <v>18.399999999999999</v>
      </c>
    </row>
    <row r="6299" spans="1:30" x14ac:dyDescent="0.45">
      <c r="A6299" t="s">
        <v>397</v>
      </c>
      <c r="B6299">
        <v>45060</v>
      </c>
      <c r="C6299" t="s">
        <v>809</v>
      </c>
      <c r="E6299">
        <v>81</v>
      </c>
      <c r="F6299" t="s">
        <v>56</v>
      </c>
      <c r="G6299" t="s">
        <v>57</v>
      </c>
      <c r="H6299">
        <v>1</v>
      </c>
      <c r="I6299" t="s">
        <v>32</v>
      </c>
      <c r="J6299">
        <v>1</v>
      </c>
      <c r="K6299" t="s">
        <v>32</v>
      </c>
      <c r="L6299">
        <v>0</v>
      </c>
      <c r="M6299" t="s">
        <v>32</v>
      </c>
      <c r="N6299">
        <v>2012</v>
      </c>
      <c r="O6299">
        <v>5913</v>
      </c>
      <c r="P6299">
        <v>663796</v>
      </c>
      <c r="Q6299">
        <v>761</v>
      </c>
      <c r="R6299">
        <v>546538</v>
      </c>
      <c r="S6299">
        <v>5437</v>
      </c>
      <c r="T6299">
        <v>160654</v>
      </c>
      <c r="U6299">
        <v>5152</v>
      </c>
      <c r="V6299">
        <v>117258</v>
      </c>
      <c r="W6299">
        <v>3.8</v>
      </c>
      <c r="X6299">
        <v>12.2</v>
      </c>
      <c r="Y6299">
        <v>20.7</v>
      </c>
      <c r="Z6299">
        <v>14.3</v>
      </c>
      <c r="AA6299">
        <v>22.9</v>
      </c>
      <c r="AB6299">
        <v>18</v>
      </c>
      <c r="AC6299">
        <v>2.8</v>
      </c>
      <c r="AD6299">
        <v>12</v>
      </c>
    </row>
    <row r="6300" spans="1:30" x14ac:dyDescent="0.45">
      <c r="A6300" t="s">
        <v>398</v>
      </c>
      <c r="B6300">
        <v>45220</v>
      </c>
      <c r="C6300" t="s">
        <v>810</v>
      </c>
      <c r="E6300">
        <v>0</v>
      </c>
      <c r="F6300" t="s">
        <v>31</v>
      </c>
      <c r="H6300">
        <v>1</v>
      </c>
      <c r="I6300" t="s">
        <v>32</v>
      </c>
      <c r="J6300">
        <v>1</v>
      </c>
      <c r="K6300" t="s">
        <v>32</v>
      </c>
      <c r="L6300">
        <v>0</v>
      </c>
      <c r="M6300" t="s">
        <v>32</v>
      </c>
      <c r="N6300">
        <v>2012</v>
      </c>
      <c r="O6300">
        <v>28757</v>
      </c>
      <c r="P6300">
        <v>18056932</v>
      </c>
      <c r="Q6300">
        <v>6841</v>
      </c>
      <c r="R6300">
        <v>17228600</v>
      </c>
      <c r="S6300">
        <v>101466</v>
      </c>
      <c r="T6300">
        <v>3614013</v>
      </c>
      <c r="U6300">
        <v>21917</v>
      </c>
      <c r="V6300">
        <v>828332</v>
      </c>
      <c r="W6300">
        <v>2.1</v>
      </c>
      <c r="X6300">
        <v>1.2</v>
      </c>
      <c r="Y6300">
        <v>4.8</v>
      </c>
      <c r="Z6300">
        <v>1.3</v>
      </c>
      <c r="AA6300">
        <v>4.9000000000000004</v>
      </c>
      <c r="AB6300">
        <v>2.4</v>
      </c>
      <c r="AC6300">
        <v>2.8</v>
      </c>
      <c r="AD6300">
        <v>10.3</v>
      </c>
    </row>
    <row r="6301" spans="1:30" x14ac:dyDescent="0.45">
      <c r="A6301" t="s">
        <v>398</v>
      </c>
      <c r="B6301">
        <v>45220</v>
      </c>
      <c r="C6301" t="s">
        <v>810</v>
      </c>
      <c r="E6301">
        <v>11</v>
      </c>
      <c r="F6301" t="s">
        <v>33</v>
      </c>
      <c r="G6301" t="s">
        <v>34</v>
      </c>
      <c r="H6301">
        <v>1</v>
      </c>
      <c r="I6301" t="s">
        <v>32</v>
      </c>
      <c r="J6301">
        <v>1</v>
      </c>
      <c r="K6301" t="s">
        <v>32</v>
      </c>
      <c r="L6301">
        <v>0</v>
      </c>
      <c r="M6301" t="s">
        <v>32</v>
      </c>
      <c r="N6301">
        <v>2012</v>
      </c>
      <c r="O6301">
        <v>260</v>
      </c>
      <c r="Q6301">
        <v>27</v>
      </c>
      <c r="U6301">
        <v>233</v>
      </c>
      <c r="W6301">
        <v>18.5</v>
      </c>
      <c r="Y6301">
        <v>95.8</v>
      </c>
      <c r="AC6301">
        <v>21</v>
      </c>
    </row>
    <row r="6302" spans="1:30" x14ac:dyDescent="0.45">
      <c r="A6302" t="s">
        <v>398</v>
      </c>
      <c r="B6302">
        <v>45220</v>
      </c>
      <c r="C6302" t="s">
        <v>810</v>
      </c>
      <c r="E6302">
        <v>23</v>
      </c>
      <c r="F6302" t="s">
        <v>37</v>
      </c>
      <c r="H6302">
        <v>1</v>
      </c>
      <c r="I6302" t="s">
        <v>32</v>
      </c>
      <c r="J6302">
        <v>1</v>
      </c>
      <c r="K6302" t="s">
        <v>32</v>
      </c>
      <c r="L6302">
        <v>0</v>
      </c>
      <c r="M6302" t="s">
        <v>32</v>
      </c>
      <c r="N6302">
        <v>2012</v>
      </c>
      <c r="O6302">
        <v>2546</v>
      </c>
      <c r="P6302">
        <v>1412873</v>
      </c>
      <c r="Q6302">
        <v>790</v>
      </c>
      <c r="R6302">
        <v>1343393</v>
      </c>
      <c r="S6302">
        <v>5623</v>
      </c>
      <c r="T6302">
        <v>217404</v>
      </c>
      <c r="U6302">
        <v>1756</v>
      </c>
      <c r="V6302">
        <v>69481</v>
      </c>
      <c r="W6302">
        <v>13.6</v>
      </c>
      <c r="X6302">
        <v>24.4</v>
      </c>
      <c r="Y6302">
        <v>21.4</v>
      </c>
      <c r="Z6302">
        <v>26.4</v>
      </c>
      <c r="AA6302">
        <v>19.2</v>
      </c>
      <c r="AB6302">
        <v>21.9</v>
      </c>
      <c r="AC6302">
        <v>12</v>
      </c>
      <c r="AD6302">
        <v>14.1</v>
      </c>
    </row>
    <row r="6303" spans="1:30" x14ac:dyDescent="0.45">
      <c r="A6303" t="s">
        <v>398</v>
      </c>
      <c r="B6303">
        <v>45220</v>
      </c>
      <c r="C6303" t="s">
        <v>810</v>
      </c>
      <c r="E6303" t="s">
        <v>38</v>
      </c>
      <c r="F6303" t="s">
        <v>39</v>
      </c>
      <c r="H6303">
        <v>1</v>
      </c>
      <c r="I6303" t="s">
        <v>32</v>
      </c>
      <c r="J6303">
        <v>1</v>
      </c>
      <c r="K6303" t="s">
        <v>32</v>
      </c>
      <c r="L6303">
        <v>0</v>
      </c>
      <c r="M6303" t="s">
        <v>32</v>
      </c>
      <c r="N6303">
        <v>2012</v>
      </c>
      <c r="O6303">
        <v>382</v>
      </c>
      <c r="P6303">
        <v>770035</v>
      </c>
      <c r="Q6303">
        <v>138</v>
      </c>
      <c r="R6303">
        <v>760413</v>
      </c>
      <c r="S6303">
        <v>2833</v>
      </c>
      <c r="T6303">
        <v>137688</v>
      </c>
      <c r="U6303">
        <v>244</v>
      </c>
      <c r="V6303">
        <v>9623</v>
      </c>
      <c r="W6303">
        <v>18.7</v>
      </c>
      <c r="X6303">
        <v>5</v>
      </c>
      <c r="Y6303">
        <v>19.600000000000001</v>
      </c>
      <c r="Z6303">
        <v>5.4</v>
      </c>
      <c r="AA6303">
        <v>7.9</v>
      </c>
      <c r="AB6303">
        <v>7.1</v>
      </c>
      <c r="AC6303">
        <v>30.3</v>
      </c>
      <c r="AD6303">
        <v>28.8</v>
      </c>
    </row>
    <row r="6304" spans="1:30" x14ac:dyDescent="0.45">
      <c r="A6304" t="s">
        <v>398</v>
      </c>
      <c r="B6304">
        <v>45220</v>
      </c>
      <c r="C6304" t="s">
        <v>810</v>
      </c>
      <c r="E6304">
        <v>42</v>
      </c>
      <c r="F6304" t="s">
        <v>40</v>
      </c>
      <c r="H6304">
        <v>1</v>
      </c>
      <c r="I6304" t="s">
        <v>32</v>
      </c>
      <c r="J6304">
        <v>1</v>
      </c>
      <c r="K6304" t="s">
        <v>32</v>
      </c>
      <c r="L6304">
        <v>0</v>
      </c>
      <c r="M6304" t="s">
        <v>32</v>
      </c>
      <c r="N6304">
        <v>2012</v>
      </c>
      <c r="O6304">
        <v>755</v>
      </c>
      <c r="P6304">
        <v>2825776</v>
      </c>
      <c r="Q6304">
        <v>455</v>
      </c>
      <c r="R6304">
        <v>2798874</v>
      </c>
      <c r="S6304">
        <v>4864</v>
      </c>
      <c r="T6304">
        <v>284802</v>
      </c>
      <c r="U6304">
        <v>300</v>
      </c>
      <c r="W6304">
        <v>24</v>
      </c>
      <c r="X6304">
        <v>11</v>
      </c>
      <c r="Y6304">
        <v>25.2</v>
      </c>
      <c r="Z6304">
        <v>11</v>
      </c>
      <c r="AA6304">
        <v>21.3</v>
      </c>
      <c r="AB6304">
        <v>19.3</v>
      </c>
      <c r="AC6304">
        <v>36.299999999999997</v>
      </c>
    </row>
    <row r="6305" spans="1:30" x14ac:dyDescent="0.45">
      <c r="A6305" t="s">
        <v>398</v>
      </c>
      <c r="B6305">
        <v>45220</v>
      </c>
      <c r="C6305" t="s">
        <v>810</v>
      </c>
      <c r="E6305" t="s">
        <v>41</v>
      </c>
      <c r="F6305" t="s">
        <v>42</v>
      </c>
      <c r="H6305">
        <v>1</v>
      </c>
      <c r="I6305" t="s">
        <v>32</v>
      </c>
      <c r="J6305">
        <v>1</v>
      </c>
      <c r="K6305" t="s">
        <v>32</v>
      </c>
      <c r="L6305">
        <v>0</v>
      </c>
      <c r="M6305" t="s">
        <v>32</v>
      </c>
      <c r="N6305">
        <v>2012</v>
      </c>
      <c r="O6305">
        <v>2372</v>
      </c>
      <c r="P6305">
        <v>3619511</v>
      </c>
      <c r="Q6305">
        <v>823</v>
      </c>
      <c r="R6305">
        <v>3548706</v>
      </c>
      <c r="S6305">
        <v>16113</v>
      </c>
      <c r="T6305">
        <v>345521</v>
      </c>
      <c r="U6305">
        <v>1549</v>
      </c>
      <c r="V6305">
        <v>70805</v>
      </c>
      <c r="W6305">
        <v>10</v>
      </c>
      <c r="X6305">
        <v>2.6</v>
      </c>
      <c r="Y6305">
        <v>12</v>
      </c>
      <c r="Z6305">
        <v>2.5</v>
      </c>
      <c r="AA6305">
        <v>1.8</v>
      </c>
      <c r="AB6305">
        <v>3</v>
      </c>
      <c r="AC6305">
        <v>11.9</v>
      </c>
      <c r="AD6305">
        <v>29</v>
      </c>
    </row>
    <row r="6306" spans="1:30" x14ac:dyDescent="0.45">
      <c r="A6306" t="s">
        <v>398</v>
      </c>
      <c r="B6306">
        <v>45220</v>
      </c>
      <c r="C6306" t="s">
        <v>810</v>
      </c>
      <c r="E6306" t="s">
        <v>43</v>
      </c>
      <c r="F6306" t="s">
        <v>44</v>
      </c>
      <c r="G6306" t="s">
        <v>45</v>
      </c>
      <c r="H6306">
        <v>1</v>
      </c>
      <c r="I6306" t="s">
        <v>32</v>
      </c>
      <c r="J6306">
        <v>1</v>
      </c>
      <c r="K6306" t="s">
        <v>32</v>
      </c>
      <c r="L6306">
        <v>0</v>
      </c>
      <c r="M6306" t="s">
        <v>32</v>
      </c>
      <c r="N6306">
        <v>2012</v>
      </c>
      <c r="O6306">
        <v>759</v>
      </c>
      <c r="P6306">
        <v>194810</v>
      </c>
      <c r="Q6306">
        <v>101</v>
      </c>
      <c r="R6306">
        <v>145358</v>
      </c>
      <c r="S6306">
        <v>1209</v>
      </c>
      <c r="T6306">
        <v>39075</v>
      </c>
      <c r="U6306">
        <v>658</v>
      </c>
      <c r="V6306">
        <v>49452</v>
      </c>
      <c r="W6306">
        <v>10.6</v>
      </c>
      <c r="X6306">
        <v>13.4</v>
      </c>
      <c r="Y6306">
        <v>33.5</v>
      </c>
      <c r="Z6306">
        <v>4</v>
      </c>
      <c r="AA6306">
        <v>6</v>
      </c>
      <c r="AB6306">
        <v>3.6</v>
      </c>
      <c r="AC6306">
        <v>11.1</v>
      </c>
      <c r="AD6306">
        <v>49.1</v>
      </c>
    </row>
    <row r="6307" spans="1:30" x14ac:dyDescent="0.45">
      <c r="A6307" t="s">
        <v>398</v>
      </c>
      <c r="B6307">
        <v>45220</v>
      </c>
      <c r="C6307" t="s">
        <v>810</v>
      </c>
      <c r="E6307">
        <v>51</v>
      </c>
      <c r="F6307" t="s">
        <v>46</v>
      </c>
      <c r="H6307">
        <v>1</v>
      </c>
      <c r="I6307" t="s">
        <v>32</v>
      </c>
      <c r="J6307">
        <v>1</v>
      </c>
      <c r="K6307" t="s">
        <v>32</v>
      </c>
      <c r="L6307">
        <v>0</v>
      </c>
      <c r="M6307" t="s">
        <v>32</v>
      </c>
      <c r="N6307">
        <v>2012</v>
      </c>
      <c r="O6307">
        <v>376</v>
      </c>
      <c r="P6307">
        <v>921706</v>
      </c>
      <c r="Q6307">
        <v>126</v>
      </c>
      <c r="R6307">
        <v>914862</v>
      </c>
      <c r="S6307">
        <v>3598</v>
      </c>
      <c r="T6307">
        <v>176245</v>
      </c>
      <c r="U6307">
        <v>250</v>
      </c>
      <c r="V6307">
        <v>6844</v>
      </c>
      <c r="W6307">
        <v>13.6</v>
      </c>
      <c r="X6307">
        <v>2.9</v>
      </c>
      <c r="Y6307">
        <v>10.4</v>
      </c>
      <c r="Z6307">
        <v>3</v>
      </c>
      <c r="AA6307">
        <v>4.9000000000000004</v>
      </c>
      <c r="AB6307">
        <v>4</v>
      </c>
      <c r="AC6307">
        <v>18.100000000000001</v>
      </c>
      <c r="AD6307">
        <v>16.8</v>
      </c>
    </row>
    <row r="6308" spans="1:30" x14ac:dyDescent="0.45">
      <c r="A6308" t="s">
        <v>398</v>
      </c>
      <c r="B6308">
        <v>45220</v>
      </c>
      <c r="C6308" t="s">
        <v>810</v>
      </c>
      <c r="E6308">
        <v>52</v>
      </c>
      <c r="F6308" t="s">
        <v>47</v>
      </c>
      <c r="G6308" t="s">
        <v>48</v>
      </c>
      <c r="H6308">
        <v>1</v>
      </c>
      <c r="I6308" t="s">
        <v>32</v>
      </c>
      <c r="J6308">
        <v>1</v>
      </c>
      <c r="K6308" t="s">
        <v>32</v>
      </c>
      <c r="L6308">
        <v>0</v>
      </c>
      <c r="M6308" t="s">
        <v>32</v>
      </c>
      <c r="N6308">
        <v>2012</v>
      </c>
      <c r="O6308">
        <v>1093</v>
      </c>
      <c r="P6308">
        <v>1921875</v>
      </c>
      <c r="Q6308">
        <v>438</v>
      </c>
      <c r="R6308">
        <v>1881616</v>
      </c>
      <c r="S6308">
        <v>5498</v>
      </c>
      <c r="T6308">
        <v>306380</v>
      </c>
      <c r="U6308">
        <v>655</v>
      </c>
      <c r="V6308">
        <v>40259</v>
      </c>
      <c r="W6308">
        <v>24</v>
      </c>
      <c r="X6308">
        <v>7.8</v>
      </c>
      <c r="Y6308">
        <v>29.3</v>
      </c>
      <c r="Z6308">
        <v>8</v>
      </c>
      <c r="AA6308">
        <v>14.1</v>
      </c>
      <c r="AB6308">
        <v>14.1</v>
      </c>
      <c r="AC6308">
        <v>26.5</v>
      </c>
      <c r="AD6308">
        <v>37.200000000000003</v>
      </c>
    </row>
    <row r="6309" spans="1:30" x14ac:dyDescent="0.45">
      <c r="A6309" t="s">
        <v>398</v>
      </c>
      <c r="B6309">
        <v>45220</v>
      </c>
      <c r="C6309" t="s">
        <v>810</v>
      </c>
      <c r="E6309">
        <v>53</v>
      </c>
      <c r="F6309" t="s">
        <v>49</v>
      </c>
      <c r="H6309">
        <v>1</v>
      </c>
      <c r="I6309" t="s">
        <v>32</v>
      </c>
      <c r="J6309">
        <v>1</v>
      </c>
      <c r="K6309" t="s">
        <v>32</v>
      </c>
      <c r="L6309">
        <v>0</v>
      </c>
      <c r="M6309" t="s">
        <v>32</v>
      </c>
      <c r="N6309">
        <v>2012</v>
      </c>
      <c r="O6309">
        <v>2607</v>
      </c>
      <c r="P6309">
        <v>396540</v>
      </c>
      <c r="Q6309">
        <v>372</v>
      </c>
      <c r="R6309">
        <v>218674</v>
      </c>
      <c r="S6309">
        <v>2144</v>
      </c>
      <c r="T6309">
        <v>55732</v>
      </c>
      <c r="U6309">
        <v>2236</v>
      </c>
      <c r="V6309">
        <v>177866</v>
      </c>
      <c r="W6309">
        <v>8</v>
      </c>
      <c r="X6309">
        <v>13.7</v>
      </c>
      <c r="Y6309">
        <v>31.4</v>
      </c>
      <c r="Z6309">
        <v>10.1</v>
      </c>
      <c r="AA6309">
        <v>32.1</v>
      </c>
      <c r="AB6309">
        <v>24.9</v>
      </c>
      <c r="AC6309">
        <v>6.4</v>
      </c>
      <c r="AD6309">
        <v>31.8</v>
      </c>
    </row>
    <row r="6310" spans="1:30" x14ac:dyDescent="0.45">
      <c r="A6310" t="s">
        <v>398</v>
      </c>
      <c r="B6310">
        <v>45220</v>
      </c>
      <c r="C6310" t="s">
        <v>810</v>
      </c>
      <c r="E6310">
        <v>54</v>
      </c>
      <c r="F6310" t="s">
        <v>50</v>
      </c>
      <c r="H6310">
        <v>1</v>
      </c>
      <c r="I6310" t="s">
        <v>32</v>
      </c>
      <c r="J6310">
        <v>1</v>
      </c>
      <c r="K6310" t="s">
        <v>32</v>
      </c>
      <c r="L6310">
        <v>0</v>
      </c>
      <c r="M6310" t="s">
        <v>32</v>
      </c>
      <c r="N6310">
        <v>2012</v>
      </c>
      <c r="O6310">
        <v>4726</v>
      </c>
      <c r="P6310">
        <v>1644836</v>
      </c>
      <c r="Q6310">
        <v>1261</v>
      </c>
      <c r="R6310">
        <v>1497636</v>
      </c>
      <c r="S6310">
        <v>10833</v>
      </c>
      <c r="T6310">
        <v>714661</v>
      </c>
      <c r="U6310">
        <v>3465</v>
      </c>
      <c r="V6310">
        <v>147200</v>
      </c>
      <c r="W6310">
        <v>6.9</v>
      </c>
      <c r="X6310">
        <v>7.4</v>
      </c>
      <c r="Y6310">
        <v>11.1</v>
      </c>
      <c r="Z6310">
        <v>8.3000000000000007</v>
      </c>
      <c r="AA6310">
        <v>6.6</v>
      </c>
      <c r="AB6310">
        <v>7</v>
      </c>
      <c r="AC6310">
        <v>8</v>
      </c>
      <c r="AD6310">
        <v>11.8</v>
      </c>
    </row>
    <row r="6311" spans="1:30" x14ac:dyDescent="0.45">
      <c r="A6311" t="s">
        <v>398</v>
      </c>
      <c r="B6311">
        <v>45220</v>
      </c>
      <c r="C6311" t="s">
        <v>810</v>
      </c>
      <c r="E6311">
        <v>55</v>
      </c>
      <c r="F6311" t="s">
        <v>59</v>
      </c>
      <c r="H6311">
        <v>1</v>
      </c>
      <c r="I6311" t="s">
        <v>32</v>
      </c>
      <c r="J6311">
        <v>1</v>
      </c>
      <c r="K6311" t="s">
        <v>32</v>
      </c>
      <c r="L6311">
        <v>0</v>
      </c>
      <c r="M6311" t="s">
        <v>32</v>
      </c>
      <c r="N6311">
        <v>2012</v>
      </c>
      <c r="O6311">
        <v>39</v>
      </c>
      <c r="P6311">
        <v>37279</v>
      </c>
      <c r="Q6311">
        <v>39</v>
      </c>
      <c r="R6311">
        <v>37279</v>
      </c>
      <c r="S6311">
        <v>598</v>
      </c>
      <c r="T6311">
        <v>43459</v>
      </c>
      <c r="U6311">
        <v>0</v>
      </c>
      <c r="V6311">
        <v>0</v>
      </c>
      <c r="W6311">
        <v>33.5</v>
      </c>
      <c r="X6311">
        <v>5.8</v>
      </c>
      <c r="Y6311">
        <v>34.9</v>
      </c>
      <c r="Z6311">
        <v>6</v>
      </c>
      <c r="AA6311">
        <v>7.5</v>
      </c>
      <c r="AB6311">
        <v>4.3</v>
      </c>
      <c r="AC6311">
        <v>0</v>
      </c>
      <c r="AD6311">
        <v>0</v>
      </c>
    </row>
    <row r="6312" spans="1:30" x14ac:dyDescent="0.45">
      <c r="A6312" t="s">
        <v>398</v>
      </c>
      <c r="B6312">
        <v>45220</v>
      </c>
      <c r="C6312" t="s">
        <v>810</v>
      </c>
      <c r="E6312">
        <v>56</v>
      </c>
      <c r="F6312" t="s">
        <v>51</v>
      </c>
      <c r="H6312">
        <v>1</v>
      </c>
      <c r="I6312" t="s">
        <v>32</v>
      </c>
      <c r="J6312">
        <v>1</v>
      </c>
      <c r="K6312" t="s">
        <v>32</v>
      </c>
      <c r="L6312">
        <v>0</v>
      </c>
      <c r="M6312" t="s">
        <v>32</v>
      </c>
      <c r="N6312">
        <v>2012</v>
      </c>
      <c r="O6312">
        <v>3176</v>
      </c>
      <c r="P6312">
        <v>549530</v>
      </c>
      <c r="Q6312">
        <v>420</v>
      </c>
      <c r="R6312">
        <v>497492</v>
      </c>
      <c r="S6312">
        <v>4976</v>
      </c>
      <c r="T6312">
        <v>143834</v>
      </c>
      <c r="U6312">
        <v>2756</v>
      </c>
      <c r="V6312">
        <v>52038</v>
      </c>
      <c r="W6312">
        <v>7</v>
      </c>
      <c r="X6312">
        <v>8.9</v>
      </c>
      <c r="Y6312">
        <v>27.5</v>
      </c>
      <c r="Z6312">
        <v>9.9</v>
      </c>
      <c r="AA6312">
        <v>20.9</v>
      </c>
      <c r="AB6312">
        <v>11</v>
      </c>
      <c r="AC6312">
        <v>6.1</v>
      </c>
      <c r="AD6312">
        <v>10.7</v>
      </c>
    </row>
    <row r="6313" spans="1:30" x14ac:dyDescent="0.45">
      <c r="A6313" t="s">
        <v>398</v>
      </c>
      <c r="B6313">
        <v>45220</v>
      </c>
      <c r="C6313" t="s">
        <v>810</v>
      </c>
      <c r="E6313">
        <v>61</v>
      </c>
      <c r="F6313" t="s">
        <v>52</v>
      </c>
      <c r="H6313">
        <v>1</v>
      </c>
      <c r="I6313" t="s">
        <v>32</v>
      </c>
      <c r="J6313">
        <v>1</v>
      </c>
      <c r="K6313" t="s">
        <v>32</v>
      </c>
      <c r="L6313">
        <v>0</v>
      </c>
      <c r="M6313" t="s">
        <v>32</v>
      </c>
      <c r="N6313">
        <v>2012</v>
      </c>
      <c r="O6313">
        <v>983</v>
      </c>
      <c r="P6313">
        <v>132389</v>
      </c>
      <c r="Q6313">
        <v>153</v>
      </c>
      <c r="R6313">
        <v>124306</v>
      </c>
      <c r="S6313">
        <v>1566</v>
      </c>
      <c r="T6313">
        <v>43061</v>
      </c>
      <c r="U6313">
        <v>830</v>
      </c>
      <c r="V6313">
        <v>8083</v>
      </c>
      <c r="W6313">
        <v>12.1</v>
      </c>
      <c r="X6313">
        <v>9.9</v>
      </c>
      <c r="Y6313">
        <v>16.899999999999999</v>
      </c>
      <c r="Z6313">
        <v>11.3</v>
      </c>
      <c r="AA6313">
        <v>7.9</v>
      </c>
      <c r="AB6313">
        <v>7</v>
      </c>
      <c r="AC6313">
        <v>14.3</v>
      </c>
      <c r="AD6313">
        <v>22.6</v>
      </c>
    </row>
    <row r="6314" spans="1:30" x14ac:dyDescent="0.45">
      <c r="A6314" t="s">
        <v>398</v>
      </c>
      <c r="B6314">
        <v>45220</v>
      </c>
      <c r="C6314" t="s">
        <v>810</v>
      </c>
      <c r="E6314">
        <v>62</v>
      </c>
      <c r="F6314" t="s">
        <v>53</v>
      </c>
      <c r="H6314">
        <v>1</v>
      </c>
      <c r="I6314" t="s">
        <v>32</v>
      </c>
      <c r="J6314">
        <v>1</v>
      </c>
      <c r="K6314" t="s">
        <v>32</v>
      </c>
      <c r="L6314">
        <v>0</v>
      </c>
      <c r="M6314" t="s">
        <v>32</v>
      </c>
      <c r="N6314">
        <v>2012</v>
      </c>
      <c r="O6314">
        <v>2424</v>
      </c>
      <c r="P6314">
        <v>2043097</v>
      </c>
      <c r="Q6314">
        <v>639</v>
      </c>
      <c r="R6314">
        <v>2007856</v>
      </c>
      <c r="S6314">
        <v>18518</v>
      </c>
      <c r="T6314">
        <v>768098</v>
      </c>
      <c r="U6314">
        <v>1785</v>
      </c>
      <c r="V6314">
        <v>35241</v>
      </c>
      <c r="W6314">
        <v>4.8</v>
      </c>
      <c r="X6314">
        <v>8.1999999999999993</v>
      </c>
      <c r="Y6314">
        <v>12.5</v>
      </c>
      <c r="Z6314">
        <v>8.8000000000000007</v>
      </c>
      <c r="AA6314">
        <v>9.1</v>
      </c>
      <c r="AB6314">
        <v>8.9</v>
      </c>
      <c r="AC6314">
        <v>6.1</v>
      </c>
      <c r="AD6314">
        <v>14.2</v>
      </c>
    </row>
    <row r="6315" spans="1:30" x14ac:dyDescent="0.45">
      <c r="A6315" t="s">
        <v>398</v>
      </c>
      <c r="B6315">
        <v>45220</v>
      </c>
      <c r="C6315" t="s">
        <v>810</v>
      </c>
      <c r="E6315">
        <v>71</v>
      </c>
      <c r="F6315" t="s">
        <v>54</v>
      </c>
      <c r="H6315">
        <v>1</v>
      </c>
      <c r="I6315" t="s">
        <v>32</v>
      </c>
      <c r="J6315">
        <v>1</v>
      </c>
      <c r="K6315" t="s">
        <v>32</v>
      </c>
      <c r="L6315">
        <v>0</v>
      </c>
      <c r="M6315" t="s">
        <v>32</v>
      </c>
      <c r="N6315">
        <v>2012</v>
      </c>
      <c r="O6315">
        <v>1210</v>
      </c>
      <c r="P6315">
        <v>137628</v>
      </c>
      <c r="Q6315">
        <v>121</v>
      </c>
      <c r="R6315">
        <v>115781</v>
      </c>
      <c r="S6315">
        <v>1380</v>
      </c>
      <c r="T6315">
        <v>25753</v>
      </c>
      <c r="U6315">
        <v>1090</v>
      </c>
      <c r="V6315">
        <v>21846</v>
      </c>
      <c r="W6315">
        <v>10.9</v>
      </c>
      <c r="X6315">
        <v>19.7</v>
      </c>
      <c r="Y6315">
        <v>18.7</v>
      </c>
      <c r="Z6315">
        <v>24.2</v>
      </c>
      <c r="AA6315">
        <v>37</v>
      </c>
      <c r="AB6315">
        <v>32</v>
      </c>
      <c r="AC6315">
        <v>12</v>
      </c>
      <c r="AD6315">
        <v>12.6</v>
      </c>
    </row>
    <row r="6316" spans="1:30" x14ac:dyDescent="0.45">
      <c r="A6316" t="s">
        <v>398</v>
      </c>
      <c r="B6316">
        <v>45220</v>
      </c>
      <c r="C6316" t="s">
        <v>810</v>
      </c>
      <c r="E6316">
        <v>72</v>
      </c>
      <c r="F6316" t="s">
        <v>55</v>
      </c>
      <c r="H6316">
        <v>1</v>
      </c>
      <c r="I6316" t="s">
        <v>32</v>
      </c>
      <c r="J6316">
        <v>1</v>
      </c>
      <c r="K6316" t="s">
        <v>32</v>
      </c>
      <c r="L6316">
        <v>0</v>
      </c>
      <c r="M6316" t="s">
        <v>32</v>
      </c>
      <c r="N6316">
        <v>2012</v>
      </c>
      <c r="O6316">
        <v>1015</v>
      </c>
      <c r="P6316">
        <v>924199</v>
      </c>
      <c r="Q6316">
        <v>710</v>
      </c>
      <c r="R6316">
        <v>889335</v>
      </c>
      <c r="S6316">
        <v>19396</v>
      </c>
      <c r="T6316">
        <v>236837</v>
      </c>
      <c r="U6316">
        <v>305</v>
      </c>
      <c r="W6316">
        <v>12.2</v>
      </c>
      <c r="X6316">
        <v>22.7</v>
      </c>
      <c r="Y6316">
        <v>21.3</v>
      </c>
      <c r="Z6316">
        <v>24.8</v>
      </c>
      <c r="AA6316">
        <v>26.3</v>
      </c>
      <c r="AB6316">
        <v>28.2</v>
      </c>
      <c r="AC6316">
        <v>17.899999999999999</v>
      </c>
    </row>
    <row r="6317" spans="1:30" x14ac:dyDescent="0.45">
      <c r="A6317" t="s">
        <v>398</v>
      </c>
      <c r="B6317">
        <v>45220</v>
      </c>
      <c r="C6317" t="s">
        <v>810</v>
      </c>
      <c r="E6317">
        <v>81</v>
      </c>
      <c r="F6317" t="s">
        <v>56</v>
      </c>
      <c r="G6317" t="s">
        <v>57</v>
      </c>
      <c r="H6317">
        <v>1</v>
      </c>
      <c r="I6317" t="s">
        <v>32</v>
      </c>
      <c r="J6317">
        <v>1</v>
      </c>
      <c r="K6317" t="s">
        <v>32</v>
      </c>
      <c r="L6317">
        <v>0</v>
      </c>
      <c r="M6317" t="s">
        <v>32</v>
      </c>
      <c r="N6317">
        <v>2012</v>
      </c>
      <c r="O6317">
        <v>4087</v>
      </c>
      <c r="P6317">
        <v>217687</v>
      </c>
      <c r="Q6317">
        <v>298</v>
      </c>
      <c r="R6317">
        <v>144526</v>
      </c>
      <c r="S6317">
        <v>1724</v>
      </c>
      <c r="T6317">
        <v>43066</v>
      </c>
      <c r="U6317">
        <v>3790</v>
      </c>
      <c r="V6317">
        <v>73161</v>
      </c>
      <c r="W6317">
        <v>7</v>
      </c>
      <c r="X6317">
        <v>15.6</v>
      </c>
      <c r="Y6317">
        <v>28.2</v>
      </c>
      <c r="Z6317">
        <v>24.9</v>
      </c>
      <c r="AA6317">
        <v>17.8</v>
      </c>
      <c r="AB6317">
        <v>21.9</v>
      </c>
      <c r="AC6317">
        <v>6.2</v>
      </c>
      <c r="AD6317">
        <v>9</v>
      </c>
    </row>
    <row r="6318" spans="1:30" x14ac:dyDescent="0.45">
      <c r="A6318" t="s">
        <v>399</v>
      </c>
      <c r="B6318">
        <v>45300</v>
      </c>
      <c r="C6318" t="s">
        <v>811</v>
      </c>
      <c r="E6318">
        <v>0</v>
      </c>
      <c r="F6318" t="s">
        <v>31</v>
      </c>
      <c r="H6318">
        <v>1</v>
      </c>
      <c r="I6318" t="s">
        <v>32</v>
      </c>
      <c r="J6318">
        <v>1</v>
      </c>
      <c r="K6318" t="s">
        <v>32</v>
      </c>
      <c r="L6318">
        <v>0</v>
      </c>
      <c r="M6318" t="s">
        <v>32</v>
      </c>
      <c r="N6318">
        <v>2012</v>
      </c>
      <c r="O6318">
        <v>260561</v>
      </c>
      <c r="P6318">
        <v>245326562</v>
      </c>
      <c r="Q6318">
        <v>56288</v>
      </c>
      <c r="R6318">
        <v>237386759</v>
      </c>
      <c r="S6318">
        <v>1177471</v>
      </c>
      <c r="T6318">
        <v>47474645</v>
      </c>
      <c r="U6318">
        <v>204273</v>
      </c>
      <c r="V6318">
        <v>7939803</v>
      </c>
      <c r="W6318">
        <v>0.9</v>
      </c>
      <c r="X6318">
        <v>1.9</v>
      </c>
      <c r="Y6318">
        <v>2.1</v>
      </c>
      <c r="Z6318">
        <v>2</v>
      </c>
      <c r="AA6318">
        <v>1.6</v>
      </c>
      <c r="AB6318">
        <v>1.8</v>
      </c>
      <c r="AC6318">
        <v>0.9</v>
      </c>
      <c r="AD6318">
        <v>2.8</v>
      </c>
    </row>
    <row r="6319" spans="1:30" x14ac:dyDescent="0.45">
      <c r="A6319" t="s">
        <v>399</v>
      </c>
      <c r="B6319">
        <v>45300</v>
      </c>
      <c r="C6319" t="s">
        <v>811</v>
      </c>
      <c r="E6319">
        <v>11</v>
      </c>
      <c r="F6319" t="s">
        <v>33</v>
      </c>
      <c r="G6319" t="s">
        <v>34</v>
      </c>
      <c r="H6319">
        <v>1</v>
      </c>
      <c r="I6319" t="s">
        <v>32</v>
      </c>
      <c r="J6319">
        <v>1</v>
      </c>
      <c r="K6319" t="s">
        <v>32</v>
      </c>
      <c r="L6319">
        <v>0</v>
      </c>
      <c r="M6319" t="s">
        <v>32</v>
      </c>
      <c r="N6319">
        <v>2012</v>
      </c>
      <c r="O6319">
        <v>1339</v>
      </c>
      <c r="P6319">
        <v>68513</v>
      </c>
      <c r="Q6319">
        <v>55</v>
      </c>
      <c r="R6319">
        <v>39974</v>
      </c>
      <c r="S6319">
        <v>260</v>
      </c>
      <c r="T6319">
        <v>8970</v>
      </c>
      <c r="U6319">
        <v>1284</v>
      </c>
      <c r="V6319">
        <v>28539</v>
      </c>
      <c r="W6319">
        <v>13.2</v>
      </c>
      <c r="X6319">
        <v>12.9</v>
      </c>
      <c r="Y6319">
        <v>51.5</v>
      </c>
      <c r="Z6319">
        <v>21.7</v>
      </c>
      <c r="AA6319">
        <v>25.8</v>
      </c>
      <c r="AB6319">
        <v>19.399999999999999</v>
      </c>
      <c r="AC6319">
        <v>12.5</v>
      </c>
      <c r="AD6319">
        <v>11.5</v>
      </c>
    </row>
    <row r="6320" spans="1:30" x14ac:dyDescent="0.45">
      <c r="A6320" t="s">
        <v>399</v>
      </c>
      <c r="B6320">
        <v>45300</v>
      </c>
      <c r="C6320" t="s">
        <v>811</v>
      </c>
      <c r="E6320">
        <v>21</v>
      </c>
      <c r="F6320" t="s">
        <v>35</v>
      </c>
      <c r="H6320">
        <v>1</v>
      </c>
      <c r="I6320" t="s">
        <v>32</v>
      </c>
      <c r="J6320">
        <v>1</v>
      </c>
      <c r="K6320" t="s">
        <v>32</v>
      </c>
      <c r="L6320">
        <v>0</v>
      </c>
      <c r="M6320" t="s">
        <v>32</v>
      </c>
      <c r="N6320">
        <v>2012</v>
      </c>
      <c r="O6320">
        <v>245</v>
      </c>
      <c r="P6320">
        <v>56851</v>
      </c>
      <c r="Q6320">
        <v>19</v>
      </c>
      <c r="R6320">
        <v>50866</v>
      </c>
      <c r="S6320">
        <v>166</v>
      </c>
      <c r="T6320">
        <v>8777</v>
      </c>
      <c r="U6320">
        <v>227</v>
      </c>
      <c r="W6320">
        <v>81.099999999999994</v>
      </c>
      <c r="X6320">
        <v>25.8</v>
      </c>
      <c r="Y6320">
        <v>55.4</v>
      </c>
      <c r="Z6320">
        <v>22.9</v>
      </c>
      <c r="AA6320">
        <v>32.1</v>
      </c>
      <c r="AB6320">
        <v>29.7</v>
      </c>
      <c r="AC6320">
        <v>80</v>
      </c>
    </row>
    <row r="6321" spans="1:30" x14ac:dyDescent="0.45">
      <c r="A6321" t="s">
        <v>399</v>
      </c>
      <c r="B6321">
        <v>45300</v>
      </c>
      <c r="C6321" t="s">
        <v>811</v>
      </c>
      <c r="E6321">
        <v>22</v>
      </c>
      <c r="F6321" t="s">
        <v>36</v>
      </c>
      <c r="H6321">
        <v>1</v>
      </c>
      <c r="I6321" t="s">
        <v>32</v>
      </c>
      <c r="J6321">
        <v>1</v>
      </c>
      <c r="K6321" t="s">
        <v>32</v>
      </c>
      <c r="L6321">
        <v>0</v>
      </c>
      <c r="M6321" t="s">
        <v>32</v>
      </c>
      <c r="N6321">
        <v>2012</v>
      </c>
      <c r="O6321">
        <v>96</v>
      </c>
      <c r="P6321">
        <v>4961820</v>
      </c>
      <c r="Q6321">
        <v>27</v>
      </c>
      <c r="R6321">
        <v>4959174</v>
      </c>
      <c r="S6321">
        <v>4550</v>
      </c>
      <c r="T6321">
        <v>367685</v>
      </c>
      <c r="U6321">
        <v>70</v>
      </c>
      <c r="V6321">
        <v>2646</v>
      </c>
      <c r="W6321">
        <v>13.7</v>
      </c>
      <c r="X6321">
        <v>6.3</v>
      </c>
      <c r="Y6321">
        <v>32.200000000000003</v>
      </c>
      <c r="Z6321">
        <v>6.6</v>
      </c>
      <c r="AA6321">
        <v>6.4</v>
      </c>
      <c r="AB6321">
        <v>6.6</v>
      </c>
      <c r="AC6321">
        <v>11.9</v>
      </c>
      <c r="AD6321">
        <v>33.9</v>
      </c>
    </row>
    <row r="6322" spans="1:30" x14ac:dyDescent="0.45">
      <c r="A6322" t="s">
        <v>399</v>
      </c>
      <c r="B6322">
        <v>45300</v>
      </c>
      <c r="C6322" t="s">
        <v>811</v>
      </c>
      <c r="E6322">
        <v>23</v>
      </c>
      <c r="F6322" t="s">
        <v>37</v>
      </c>
      <c r="H6322">
        <v>1</v>
      </c>
      <c r="I6322" t="s">
        <v>32</v>
      </c>
      <c r="J6322">
        <v>1</v>
      </c>
      <c r="K6322" t="s">
        <v>32</v>
      </c>
      <c r="L6322">
        <v>0</v>
      </c>
      <c r="M6322" t="s">
        <v>32</v>
      </c>
      <c r="N6322">
        <v>2012</v>
      </c>
      <c r="O6322">
        <v>22699</v>
      </c>
      <c r="P6322">
        <v>10700364</v>
      </c>
      <c r="Q6322">
        <v>5837</v>
      </c>
      <c r="R6322">
        <v>9979344</v>
      </c>
      <c r="S6322">
        <v>40510</v>
      </c>
      <c r="T6322">
        <v>1683361</v>
      </c>
      <c r="U6322">
        <v>16863</v>
      </c>
      <c r="V6322">
        <v>721021</v>
      </c>
      <c r="W6322">
        <v>2.8</v>
      </c>
      <c r="X6322">
        <v>5.9</v>
      </c>
      <c r="Y6322">
        <v>6.6</v>
      </c>
      <c r="Z6322">
        <v>7</v>
      </c>
      <c r="AA6322">
        <v>7.4</v>
      </c>
      <c r="AB6322">
        <v>9.1999999999999993</v>
      </c>
      <c r="AC6322">
        <v>2.7</v>
      </c>
      <c r="AD6322">
        <v>12.8</v>
      </c>
    </row>
    <row r="6323" spans="1:30" x14ac:dyDescent="0.45">
      <c r="A6323" t="s">
        <v>399</v>
      </c>
      <c r="B6323">
        <v>45300</v>
      </c>
      <c r="C6323" t="s">
        <v>811</v>
      </c>
      <c r="E6323" t="s">
        <v>38</v>
      </c>
      <c r="F6323" t="s">
        <v>39</v>
      </c>
      <c r="H6323">
        <v>1</v>
      </c>
      <c r="I6323" t="s">
        <v>32</v>
      </c>
      <c r="J6323">
        <v>1</v>
      </c>
      <c r="K6323" t="s">
        <v>32</v>
      </c>
      <c r="L6323">
        <v>0</v>
      </c>
      <c r="M6323" t="s">
        <v>32</v>
      </c>
      <c r="N6323">
        <v>2012</v>
      </c>
      <c r="O6323">
        <v>4707</v>
      </c>
      <c r="P6323">
        <v>18900220</v>
      </c>
      <c r="Q6323">
        <v>1948</v>
      </c>
      <c r="R6323">
        <v>18746362</v>
      </c>
      <c r="S6323">
        <v>50628</v>
      </c>
      <c r="T6323">
        <v>2555234</v>
      </c>
      <c r="U6323">
        <v>2759</v>
      </c>
      <c r="V6323">
        <v>153858</v>
      </c>
      <c r="W6323">
        <v>5.2</v>
      </c>
      <c r="X6323">
        <v>3.7</v>
      </c>
      <c r="Y6323">
        <v>4.4000000000000004</v>
      </c>
      <c r="Z6323">
        <v>3.8</v>
      </c>
      <c r="AA6323">
        <v>5.0999999999999996</v>
      </c>
      <c r="AB6323">
        <v>5.0999999999999996</v>
      </c>
      <c r="AC6323">
        <v>7.6</v>
      </c>
      <c r="AD6323">
        <v>18</v>
      </c>
    </row>
    <row r="6324" spans="1:30" x14ac:dyDescent="0.45">
      <c r="A6324" t="s">
        <v>399</v>
      </c>
      <c r="B6324">
        <v>45300</v>
      </c>
      <c r="C6324" t="s">
        <v>811</v>
      </c>
      <c r="E6324">
        <v>42</v>
      </c>
      <c r="F6324" t="s">
        <v>40</v>
      </c>
      <c r="H6324">
        <v>1</v>
      </c>
      <c r="I6324" t="s">
        <v>32</v>
      </c>
      <c r="J6324">
        <v>1</v>
      </c>
      <c r="K6324" t="s">
        <v>32</v>
      </c>
      <c r="L6324">
        <v>0</v>
      </c>
      <c r="M6324" t="s">
        <v>32</v>
      </c>
      <c r="N6324">
        <v>2012</v>
      </c>
      <c r="O6324">
        <v>7175</v>
      </c>
      <c r="P6324">
        <v>50106688</v>
      </c>
      <c r="Q6324">
        <v>3462</v>
      </c>
      <c r="R6324">
        <v>49837086</v>
      </c>
      <c r="S6324">
        <v>45992</v>
      </c>
      <c r="T6324">
        <v>2229365</v>
      </c>
      <c r="U6324">
        <v>3712</v>
      </c>
      <c r="V6324">
        <v>269602</v>
      </c>
      <c r="W6324">
        <v>3.3</v>
      </c>
      <c r="X6324">
        <v>4.3</v>
      </c>
      <c r="Y6324">
        <v>6.1</v>
      </c>
      <c r="Z6324">
        <v>4.5</v>
      </c>
      <c r="AA6324">
        <v>7.3</v>
      </c>
      <c r="AB6324">
        <v>6.6</v>
      </c>
      <c r="AC6324">
        <v>6.6</v>
      </c>
      <c r="AD6324">
        <v>15.1</v>
      </c>
    </row>
    <row r="6325" spans="1:30" x14ac:dyDescent="0.45">
      <c r="A6325" t="s">
        <v>399</v>
      </c>
      <c r="B6325">
        <v>45300</v>
      </c>
      <c r="C6325" t="s">
        <v>811</v>
      </c>
      <c r="E6325" t="s">
        <v>41</v>
      </c>
      <c r="F6325" t="s">
        <v>42</v>
      </c>
      <c r="H6325">
        <v>1</v>
      </c>
      <c r="I6325" t="s">
        <v>32</v>
      </c>
      <c r="J6325">
        <v>1</v>
      </c>
      <c r="K6325" t="s">
        <v>32</v>
      </c>
      <c r="L6325">
        <v>0</v>
      </c>
      <c r="M6325" t="s">
        <v>32</v>
      </c>
      <c r="N6325">
        <v>2012</v>
      </c>
      <c r="O6325">
        <v>22547</v>
      </c>
      <c r="P6325">
        <v>41006721</v>
      </c>
      <c r="Q6325">
        <v>6396</v>
      </c>
      <c r="R6325">
        <v>40307295</v>
      </c>
      <c r="S6325">
        <v>138053</v>
      </c>
      <c r="T6325">
        <v>3640035</v>
      </c>
      <c r="U6325">
        <v>16151</v>
      </c>
      <c r="V6325">
        <v>699426</v>
      </c>
      <c r="W6325">
        <v>3.5</v>
      </c>
      <c r="X6325">
        <v>5.8</v>
      </c>
      <c r="Y6325">
        <v>1.7</v>
      </c>
      <c r="Z6325">
        <v>6.1</v>
      </c>
      <c r="AA6325">
        <v>3.1</v>
      </c>
      <c r="AB6325">
        <v>4.9000000000000004</v>
      </c>
      <c r="AC6325">
        <v>4.3</v>
      </c>
      <c r="AD6325">
        <v>11.2</v>
      </c>
    </row>
    <row r="6326" spans="1:30" x14ac:dyDescent="0.45">
      <c r="A6326" t="s">
        <v>399</v>
      </c>
      <c r="B6326">
        <v>45300</v>
      </c>
      <c r="C6326" t="s">
        <v>811</v>
      </c>
      <c r="E6326" t="s">
        <v>43</v>
      </c>
      <c r="F6326" t="s">
        <v>44</v>
      </c>
      <c r="G6326" t="s">
        <v>45</v>
      </c>
      <c r="H6326">
        <v>1</v>
      </c>
      <c r="I6326" t="s">
        <v>32</v>
      </c>
      <c r="J6326">
        <v>1</v>
      </c>
      <c r="K6326" t="s">
        <v>32</v>
      </c>
      <c r="L6326">
        <v>0</v>
      </c>
      <c r="M6326" t="s">
        <v>32</v>
      </c>
      <c r="N6326">
        <v>2012</v>
      </c>
      <c r="O6326">
        <v>11204</v>
      </c>
      <c r="P6326">
        <v>5030446</v>
      </c>
      <c r="Q6326">
        <v>1306</v>
      </c>
      <c r="R6326">
        <v>4538359</v>
      </c>
      <c r="S6326">
        <v>23147</v>
      </c>
      <c r="T6326">
        <v>922762</v>
      </c>
      <c r="U6326">
        <v>9898</v>
      </c>
      <c r="V6326">
        <v>492087</v>
      </c>
      <c r="W6326">
        <v>4.4000000000000004</v>
      </c>
      <c r="X6326">
        <v>2.9</v>
      </c>
      <c r="Y6326">
        <v>10</v>
      </c>
      <c r="Z6326">
        <v>3.2</v>
      </c>
      <c r="AA6326">
        <v>3.8</v>
      </c>
      <c r="AB6326">
        <v>2.9</v>
      </c>
      <c r="AC6326">
        <v>5.3</v>
      </c>
      <c r="AD6326">
        <v>5.9</v>
      </c>
    </row>
    <row r="6327" spans="1:30" x14ac:dyDescent="0.45">
      <c r="A6327" t="s">
        <v>399</v>
      </c>
      <c r="B6327">
        <v>45300</v>
      </c>
      <c r="C6327" t="s">
        <v>811</v>
      </c>
      <c r="E6327">
        <v>51</v>
      </c>
      <c r="F6327" t="s">
        <v>46</v>
      </c>
      <c r="H6327">
        <v>1</v>
      </c>
      <c r="I6327" t="s">
        <v>32</v>
      </c>
      <c r="J6327">
        <v>1</v>
      </c>
      <c r="K6327" t="s">
        <v>32</v>
      </c>
      <c r="L6327">
        <v>0</v>
      </c>
      <c r="M6327" t="s">
        <v>32</v>
      </c>
      <c r="N6327">
        <v>2012</v>
      </c>
      <c r="O6327">
        <v>3520</v>
      </c>
      <c r="P6327">
        <v>9482264</v>
      </c>
      <c r="Q6327">
        <v>659</v>
      </c>
      <c r="R6327">
        <v>9379789</v>
      </c>
      <c r="S6327">
        <v>29630</v>
      </c>
      <c r="T6327">
        <v>1994209</v>
      </c>
      <c r="U6327">
        <v>2861</v>
      </c>
      <c r="V6327">
        <v>102475</v>
      </c>
      <c r="W6327">
        <v>6.4</v>
      </c>
      <c r="X6327">
        <v>1.1000000000000001</v>
      </c>
      <c r="Y6327">
        <v>8</v>
      </c>
      <c r="Z6327">
        <v>1.1000000000000001</v>
      </c>
      <c r="AA6327">
        <v>2.4</v>
      </c>
      <c r="AB6327">
        <v>1.4</v>
      </c>
      <c r="AC6327">
        <v>7.9</v>
      </c>
      <c r="AD6327">
        <v>25.3</v>
      </c>
    </row>
    <row r="6328" spans="1:30" x14ac:dyDescent="0.45">
      <c r="A6328" t="s">
        <v>399</v>
      </c>
      <c r="B6328">
        <v>45300</v>
      </c>
      <c r="C6328" t="s">
        <v>811</v>
      </c>
      <c r="E6328">
        <v>52</v>
      </c>
      <c r="F6328" t="s">
        <v>47</v>
      </c>
      <c r="G6328" t="s">
        <v>48</v>
      </c>
      <c r="H6328">
        <v>1</v>
      </c>
      <c r="I6328" t="s">
        <v>32</v>
      </c>
      <c r="J6328">
        <v>1</v>
      </c>
      <c r="K6328" t="s">
        <v>32</v>
      </c>
      <c r="L6328">
        <v>0</v>
      </c>
      <c r="M6328" t="s">
        <v>32</v>
      </c>
      <c r="N6328">
        <v>2012</v>
      </c>
      <c r="O6328">
        <v>10413</v>
      </c>
      <c r="P6328">
        <v>34175946</v>
      </c>
      <c r="Q6328">
        <v>2637</v>
      </c>
      <c r="R6328">
        <v>33769203</v>
      </c>
      <c r="S6328">
        <v>72034</v>
      </c>
      <c r="T6328">
        <v>4777705</v>
      </c>
      <c r="U6328">
        <v>7777</v>
      </c>
      <c r="V6328">
        <v>406743</v>
      </c>
      <c r="W6328">
        <v>4.2</v>
      </c>
      <c r="X6328">
        <v>0.8</v>
      </c>
      <c r="Y6328">
        <v>5.4</v>
      </c>
      <c r="Z6328">
        <v>0.9</v>
      </c>
      <c r="AA6328">
        <v>2.1</v>
      </c>
      <c r="AB6328">
        <v>1.3</v>
      </c>
      <c r="AC6328">
        <v>4.7</v>
      </c>
      <c r="AD6328">
        <v>11.5</v>
      </c>
    </row>
    <row r="6329" spans="1:30" x14ac:dyDescent="0.45">
      <c r="A6329" t="s">
        <v>399</v>
      </c>
      <c r="B6329">
        <v>45300</v>
      </c>
      <c r="C6329" t="s">
        <v>811</v>
      </c>
      <c r="E6329">
        <v>53</v>
      </c>
      <c r="F6329" t="s">
        <v>49</v>
      </c>
      <c r="H6329">
        <v>1</v>
      </c>
      <c r="I6329" t="s">
        <v>32</v>
      </c>
      <c r="J6329">
        <v>1</v>
      </c>
      <c r="K6329" t="s">
        <v>32</v>
      </c>
      <c r="L6329">
        <v>0</v>
      </c>
      <c r="M6329" t="s">
        <v>32</v>
      </c>
      <c r="N6329">
        <v>2012</v>
      </c>
      <c r="O6329">
        <v>25732</v>
      </c>
      <c r="P6329">
        <v>5616288</v>
      </c>
      <c r="Q6329">
        <v>3383</v>
      </c>
      <c r="R6329">
        <v>4000075</v>
      </c>
      <c r="S6329">
        <v>19445</v>
      </c>
      <c r="T6329">
        <v>761348</v>
      </c>
      <c r="U6329">
        <v>22349</v>
      </c>
      <c r="V6329">
        <v>1616213</v>
      </c>
      <c r="W6329">
        <v>2.4</v>
      </c>
      <c r="X6329">
        <v>3.9</v>
      </c>
      <c r="Y6329">
        <v>10.4</v>
      </c>
      <c r="Z6329">
        <v>6</v>
      </c>
      <c r="AA6329">
        <v>7</v>
      </c>
      <c r="AB6329">
        <v>6.7</v>
      </c>
      <c r="AC6329">
        <v>3.2</v>
      </c>
      <c r="AD6329">
        <v>8.5</v>
      </c>
    </row>
    <row r="6330" spans="1:30" x14ac:dyDescent="0.45">
      <c r="A6330" t="s">
        <v>399</v>
      </c>
      <c r="B6330">
        <v>45300</v>
      </c>
      <c r="C6330" t="s">
        <v>811</v>
      </c>
      <c r="E6330">
        <v>54</v>
      </c>
      <c r="F6330" t="s">
        <v>50</v>
      </c>
      <c r="H6330">
        <v>1</v>
      </c>
      <c r="I6330" t="s">
        <v>32</v>
      </c>
      <c r="J6330">
        <v>1</v>
      </c>
      <c r="K6330" t="s">
        <v>32</v>
      </c>
      <c r="L6330">
        <v>0</v>
      </c>
      <c r="M6330" t="s">
        <v>32</v>
      </c>
      <c r="N6330">
        <v>2012</v>
      </c>
      <c r="O6330">
        <v>37216</v>
      </c>
      <c r="P6330">
        <v>14875559</v>
      </c>
      <c r="Q6330">
        <v>9910</v>
      </c>
      <c r="R6330">
        <v>13860589</v>
      </c>
      <c r="S6330">
        <v>85164</v>
      </c>
      <c r="T6330">
        <v>5432294</v>
      </c>
      <c r="U6330">
        <v>27306</v>
      </c>
      <c r="V6330">
        <v>1014970</v>
      </c>
      <c r="W6330">
        <v>3</v>
      </c>
      <c r="X6330">
        <v>3.4</v>
      </c>
      <c r="Y6330">
        <v>3.6</v>
      </c>
      <c r="Z6330">
        <v>4</v>
      </c>
      <c r="AA6330">
        <v>3.1</v>
      </c>
      <c r="AB6330">
        <v>3.1</v>
      </c>
      <c r="AC6330">
        <v>3.8</v>
      </c>
      <c r="AD6330">
        <v>4.2</v>
      </c>
    </row>
    <row r="6331" spans="1:30" x14ac:dyDescent="0.45">
      <c r="A6331" t="s">
        <v>399</v>
      </c>
      <c r="B6331">
        <v>45300</v>
      </c>
      <c r="C6331" t="s">
        <v>811</v>
      </c>
      <c r="E6331">
        <v>55</v>
      </c>
      <c r="F6331" t="s">
        <v>59</v>
      </c>
      <c r="H6331">
        <v>1</v>
      </c>
      <c r="I6331" t="s">
        <v>32</v>
      </c>
      <c r="J6331">
        <v>1</v>
      </c>
      <c r="K6331" t="s">
        <v>32</v>
      </c>
      <c r="L6331">
        <v>0</v>
      </c>
      <c r="M6331" t="s">
        <v>32</v>
      </c>
      <c r="N6331">
        <v>2012</v>
      </c>
      <c r="O6331">
        <v>327</v>
      </c>
      <c r="P6331">
        <v>1739417</v>
      </c>
      <c r="Q6331">
        <v>327</v>
      </c>
      <c r="R6331">
        <v>1739417</v>
      </c>
      <c r="S6331">
        <v>27401</v>
      </c>
      <c r="T6331">
        <v>2020094</v>
      </c>
      <c r="U6331">
        <v>0</v>
      </c>
      <c r="V6331">
        <v>0</v>
      </c>
      <c r="W6331">
        <v>13.4</v>
      </c>
      <c r="X6331">
        <v>2.7</v>
      </c>
      <c r="Y6331">
        <v>14</v>
      </c>
      <c r="Z6331">
        <v>2.8</v>
      </c>
      <c r="AA6331">
        <v>3</v>
      </c>
      <c r="AB6331">
        <v>2.2000000000000002</v>
      </c>
      <c r="AC6331">
        <v>0</v>
      </c>
      <c r="AD6331">
        <v>0</v>
      </c>
    </row>
    <row r="6332" spans="1:30" x14ac:dyDescent="0.45">
      <c r="A6332" t="s">
        <v>399</v>
      </c>
      <c r="B6332">
        <v>45300</v>
      </c>
      <c r="C6332" t="s">
        <v>811</v>
      </c>
      <c r="E6332">
        <v>56</v>
      </c>
      <c r="F6332" t="s">
        <v>51</v>
      </c>
      <c r="H6332">
        <v>1</v>
      </c>
      <c r="I6332" t="s">
        <v>32</v>
      </c>
      <c r="J6332">
        <v>1</v>
      </c>
      <c r="K6332" t="s">
        <v>32</v>
      </c>
      <c r="L6332">
        <v>0</v>
      </c>
      <c r="M6332" t="s">
        <v>32</v>
      </c>
      <c r="N6332">
        <v>2012</v>
      </c>
      <c r="O6332">
        <v>28399</v>
      </c>
      <c r="P6332">
        <v>16011436</v>
      </c>
      <c r="Q6332">
        <v>4706</v>
      </c>
      <c r="R6332">
        <v>15541890</v>
      </c>
      <c r="S6332">
        <v>316699</v>
      </c>
      <c r="T6332">
        <v>10451179</v>
      </c>
      <c r="U6332">
        <v>23693</v>
      </c>
      <c r="V6332">
        <v>469546</v>
      </c>
      <c r="W6332">
        <v>2.4</v>
      </c>
      <c r="X6332">
        <v>3.1</v>
      </c>
      <c r="Y6332">
        <v>6.5</v>
      </c>
      <c r="Z6332">
        <v>3.3</v>
      </c>
      <c r="AA6332">
        <v>2.2000000000000002</v>
      </c>
      <c r="AB6332">
        <v>3.4</v>
      </c>
      <c r="AC6332">
        <v>2.2999999999999998</v>
      </c>
      <c r="AD6332">
        <v>10.7</v>
      </c>
    </row>
    <row r="6333" spans="1:30" x14ac:dyDescent="0.45">
      <c r="A6333" t="s">
        <v>399</v>
      </c>
      <c r="B6333">
        <v>45300</v>
      </c>
      <c r="C6333" t="s">
        <v>811</v>
      </c>
      <c r="E6333">
        <v>61</v>
      </c>
      <c r="F6333" t="s">
        <v>52</v>
      </c>
      <c r="H6333">
        <v>1</v>
      </c>
      <c r="I6333" t="s">
        <v>32</v>
      </c>
      <c r="J6333">
        <v>1</v>
      </c>
      <c r="K6333" t="s">
        <v>32</v>
      </c>
      <c r="L6333">
        <v>0</v>
      </c>
      <c r="M6333" t="s">
        <v>32</v>
      </c>
      <c r="N6333">
        <v>2012</v>
      </c>
      <c r="O6333">
        <v>5245</v>
      </c>
      <c r="P6333">
        <v>1641965</v>
      </c>
      <c r="Q6333">
        <v>781</v>
      </c>
      <c r="R6333">
        <v>1572364</v>
      </c>
      <c r="S6333">
        <v>22175</v>
      </c>
      <c r="T6333">
        <v>700430</v>
      </c>
      <c r="U6333">
        <v>4465</v>
      </c>
      <c r="V6333">
        <v>69601</v>
      </c>
      <c r="W6333">
        <v>5</v>
      </c>
      <c r="X6333">
        <v>5</v>
      </c>
      <c r="Y6333">
        <v>9.1</v>
      </c>
      <c r="Z6333">
        <v>5.6</v>
      </c>
      <c r="AA6333">
        <v>4.7</v>
      </c>
      <c r="AB6333">
        <v>4.9000000000000004</v>
      </c>
      <c r="AC6333">
        <v>5.5</v>
      </c>
      <c r="AD6333">
        <v>21.1</v>
      </c>
    </row>
    <row r="6334" spans="1:30" x14ac:dyDescent="0.45">
      <c r="A6334" t="s">
        <v>399</v>
      </c>
      <c r="B6334">
        <v>45300</v>
      </c>
      <c r="C6334" t="s">
        <v>811</v>
      </c>
      <c r="E6334">
        <v>62</v>
      </c>
      <c r="F6334" t="s">
        <v>53</v>
      </c>
      <c r="H6334">
        <v>1</v>
      </c>
      <c r="I6334" t="s">
        <v>32</v>
      </c>
      <c r="J6334">
        <v>1</v>
      </c>
      <c r="K6334" t="s">
        <v>32</v>
      </c>
      <c r="L6334">
        <v>0</v>
      </c>
      <c r="M6334" t="s">
        <v>32</v>
      </c>
      <c r="N6334">
        <v>2012</v>
      </c>
      <c r="O6334">
        <v>25052</v>
      </c>
      <c r="P6334">
        <v>19798108</v>
      </c>
      <c r="Q6334">
        <v>6827</v>
      </c>
      <c r="R6334">
        <v>19313917</v>
      </c>
      <c r="S6334">
        <v>154033</v>
      </c>
      <c r="T6334">
        <v>6998466</v>
      </c>
      <c r="U6334">
        <v>18225</v>
      </c>
      <c r="V6334">
        <v>484191</v>
      </c>
      <c r="W6334">
        <v>2.4</v>
      </c>
      <c r="X6334">
        <v>4</v>
      </c>
      <c r="Y6334">
        <v>6.2</v>
      </c>
      <c r="Z6334">
        <v>4.4000000000000004</v>
      </c>
      <c r="AA6334">
        <v>4.8</v>
      </c>
      <c r="AB6334">
        <v>5.4</v>
      </c>
      <c r="AC6334">
        <v>2.5</v>
      </c>
      <c r="AD6334">
        <v>6.7</v>
      </c>
    </row>
    <row r="6335" spans="1:30" x14ac:dyDescent="0.45">
      <c r="A6335" t="s">
        <v>399</v>
      </c>
      <c r="B6335">
        <v>45300</v>
      </c>
      <c r="C6335" t="s">
        <v>811</v>
      </c>
      <c r="E6335">
        <v>71</v>
      </c>
      <c r="F6335" t="s">
        <v>54</v>
      </c>
      <c r="H6335">
        <v>1</v>
      </c>
      <c r="I6335" t="s">
        <v>32</v>
      </c>
      <c r="J6335">
        <v>1</v>
      </c>
      <c r="K6335" t="s">
        <v>32</v>
      </c>
      <c r="L6335">
        <v>0</v>
      </c>
      <c r="M6335" t="s">
        <v>32</v>
      </c>
      <c r="N6335">
        <v>2012</v>
      </c>
      <c r="O6335">
        <v>10691</v>
      </c>
      <c r="P6335">
        <v>2184122</v>
      </c>
      <c r="Q6335">
        <v>1015</v>
      </c>
      <c r="R6335">
        <v>1957770</v>
      </c>
      <c r="S6335">
        <v>23626</v>
      </c>
      <c r="T6335">
        <v>740279</v>
      </c>
      <c r="U6335">
        <v>9676</v>
      </c>
      <c r="V6335">
        <v>226352</v>
      </c>
      <c r="W6335">
        <v>4.9000000000000004</v>
      </c>
      <c r="X6335">
        <v>6.4</v>
      </c>
      <c r="Y6335">
        <v>8.6999999999999993</v>
      </c>
      <c r="Z6335">
        <v>7.6</v>
      </c>
      <c r="AA6335">
        <v>11.9</v>
      </c>
      <c r="AB6335">
        <v>6.4</v>
      </c>
      <c r="AC6335">
        <v>4.8</v>
      </c>
      <c r="AD6335">
        <v>12.2</v>
      </c>
    </row>
    <row r="6336" spans="1:30" x14ac:dyDescent="0.45">
      <c r="A6336" t="s">
        <v>399</v>
      </c>
      <c r="B6336">
        <v>45300</v>
      </c>
      <c r="C6336" t="s">
        <v>811</v>
      </c>
      <c r="E6336">
        <v>72</v>
      </c>
      <c r="F6336" t="s">
        <v>55</v>
      </c>
      <c r="H6336">
        <v>1</v>
      </c>
      <c r="I6336" t="s">
        <v>32</v>
      </c>
      <c r="J6336">
        <v>1</v>
      </c>
      <c r="K6336" t="s">
        <v>32</v>
      </c>
      <c r="L6336">
        <v>0</v>
      </c>
      <c r="M6336" t="s">
        <v>32</v>
      </c>
      <c r="N6336">
        <v>2012</v>
      </c>
      <c r="O6336">
        <v>7686</v>
      </c>
      <c r="P6336">
        <v>6107564</v>
      </c>
      <c r="Q6336">
        <v>4213</v>
      </c>
      <c r="R6336">
        <v>5835019</v>
      </c>
      <c r="S6336">
        <v>99786</v>
      </c>
      <c r="T6336">
        <v>1587421</v>
      </c>
      <c r="U6336">
        <v>3473</v>
      </c>
      <c r="V6336">
        <v>272545</v>
      </c>
      <c r="W6336">
        <v>6.4</v>
      </c>
      <c r="X6336">
        <v>7.1</v>
      </c>
      <c r="Y6336">
        <v>8.9</v>
      </c>
      <c r="Z6336">
        <v>7.2</v>
      </c>
      <c r="AA6336">
        <v>7.2</v>
      </c>
      <c r="AB6336">
        <v>7</v>
      </c>
      <c r="AC6336">
        <v>5.6</v>
      </c>
      <c r="AD6336">
        <v>21.9</v>
      </c>
    </row>
    <row r="6337" spans="1:30" x14ac:dyDescent="0.45">
      <c r="A6337" t="s">
        <v>399</v>
      </c>
      <c r="B6337">
        <v>45300</v>
      </c>
      <c r="C6337" t="s">
        <v>811</v>
      </c>
      <c r="E6337">
        <v>81</v>
      </c>
      <c r="F6337" t="s">
        <v>56</v>
      </c>
      <c r="G6337" t="s">
        <v>57</v>
      </c>
      <c r="H6337">
        <v>1</v>
      </c>
      <c r="I6337" t="s">
        <v>32</v>
      </c>
      <c r="J6337">
        <v>1</v>
      </c>
      <c r="K6337" t="s">
        <v>32</v>
      </c>
      <c r="L6337">
        <v>0</v>
      </c>
      <c r="M6337" t="s">
        <v>32</v>
      </c>
      <c r="N6337">
        <v>2012</v>
      </c>
      <c r="O6337">
        <v>36982</v>
      </c>
      <c r="P6337">
        <v>2860221</v>
      </c>
      <c r="Q6337">
        <v>3506</v>
      </c>
      <c r="R6337">
        <v>1956725</v>
      </c>
      <c r="S6337">
        <v>24162</v>
      </c>
      <c r="T6337">
        <v>594823</v>
      </c>
      <c r="U6337">
        <v>33476</v>
      </c>
      <c r="V6337">
        <v>903496</v>
      </c>
      <c r="W6337">
        <v>1.4</v>
      </c>
      <c r="X6337">
        <v>7.5</v>
      </c>
      <c r="Y6337">
        <v>9.8000000000000007</v>
      </c>
      <c r="Z6337">
        <v>11.9</v>
      </c>
      <c r="AA6337">
        <v>8.1999999999999993</v>
      </c>
      <c r="AB6337">
        <v>10.1</v>
      </c>
      <c r="AC6337">
        <v>1.3</v>
      </c>
      <c r="AD6337">
        <v>6.7</v>
      </c>
    </row>
    <row r="6338" spans="1:30" x14ac:dyDescent="0.45">
      <c r="A6338" t="s">
        <v>399</v>
      </c>
      <c r="B6338">
        <v>45300</v>
      </c>
      <c r="C6338" t="s">
        <v>811</v>
      </c>
      <c r="E6338">
        <v>99</v>
      </c>
      <c r="F6338" t="s">
        <v>76</v>
      </c>
      <c r="H6338">
        <v>1</v>
      </c>
      <c r="I6338" t="s">
        <v>32</v>
      </c>
      <c r="J6338">
        <v>1</v>
      </c>
      <c r="K6338" t="s">
        <v>32</v>
      </c>
      <c r="L6338">
        <v>0</v>
      </c>
      <c r="M6338" t="s">
        <v>32</v>
      </c>
      <c r="N6338">
        <v>2012</v>
      </c>
      <c r="O6338">
        <v>42</v>
      </c>
      <c r="Q6338">
        <v>35</v>
      </c>
      <c r="U6338">
        <v>7</v>
      </c>
      <c r="W6338">
        <v>34.9</v>
      </c>
      <c r="Y6338">
        <v>35.9</v>
      </c>
      <c r="AC6338">
        <v>112.9</v>
      </c>
    </row>
    <row r="6339" spans="1:30" x14ac:dyDescent="0.45">
      <c r="A6339" t="s">
        <v>400</v>
      </c>
      <c r="B6339">
        <v>45460</v>
      </c>
      <c r="C6339" t="s">
        <v>812</v>
      </c>
      <c r="E6339">
        <v>0</v>
      </c>
      <c r="F6339" t="s">
        <v>31</v>
      </c>
      <c r="H6339">
        <v>1</v>
      </c>
      <c r="I6339" t="s">
        <v>32</v>
      </c>
      <c r="J6339">
        <v>1</v>
      </c>
      <c r="K6339" t="s">
        <v>32</v>
      </c>
      <c r="L6339">
        <v>0</v>
      </c>
      <c r="M6339" t="s">
        <v>32</v>
      </c>
      <c r="N6339">
        <v>2012</v>
      </c>
      <c r="O6339">
        <v>11513</v>
      </c>
      <c r="P6339">
        <v>15673674</v>
      </c>
      <c r="Q6339">
        <v>2907</v>
      </c>
      <c r="R6339">
        <v>15389410</v>
      </c>
      <c r="S6339">
        <v>55034</v>
      </c>
      <c r="T6339">
        <v>1984940</v>
      </c>
      <c r="U6339">
        <v>8606</v>
      </c>
      <c r="V6339">
        <v>284263</v>
      </c>
      <c r="W6339">
        <v>6.2</v>
      </c>
      <c r="X6339">
        <v>3.6</v>
      </c>
      <c r="Y6339">
        <v>8.4</v>
      </c>
      <c r="Z6339">
        <v>3.7</v>
      </c>
      <c r="AA6339">
        <v>5.3</v>
      </c>
      <c r="AB6339">
        <v>5.7</v>
      </c>
      <c r="AC6339">
        <v>6.5</v>
      </c>
      <c r="AD6339">
        <v>18.3</v>
      </c>
    </row>
    <row r="6340" spans="1:30" x14ac:dyDescent="0.45">
      <c r="A6340" t="s">
        <v>400</v>
      </c>
      <c r="B6340">
        <v>45460</v>
      </c>
      <c r="C6340" t="s">
        <v>812</v>
      </c>
      <c r="E6340">
        <v>11</v>
      </c>
      <c r="F6340" t="s">
        <v>33</v>
      </c>
      <c r="G6340" t="s">
        <v>34</v>
      </c>
      <c r="H6340">
        <v>1</v>
      </c>
      <c r="I6340" t="s">
        <v>32</v>
      </c>
      <c r="J6340">
        <v>1</v>
      </c>
      <c r="K6340" t="s">
        <v>32</v>
      </c>
      <c r="L6340">
        <v>0</v>
      </c>
      <c r="M6340" t="s">
        <v>32</v>
      </c>
      <c r="N6340">
        <v>2012</v>
      </c>
      <c r="O6340">
        <v>134</v>
      </c>
      <c r="Q6340">
        <v>7</v>
      </c>
      <c r="U6340">
        <v>126</v>
      </c>
      <c r="W6340">
        <v>46.9</v>
      </c>
      <c r="Y6340">
        <v>86.7</v>
      </c>
      <c r="AC6340">
        <v>48.2</v>
      </c>
    </row>
    <row r="6341" spans="1:30" x14ac:dyDescent="0.45">
      <c r="A6341" t="s">
        <v>400</v>
      </c>
      <c r="B6341">
        <v>45460</v>
      </c>
      <c r="C6341" t="s">
        <v>812</v>
      </c>
      <c r="E6341">
        <v>21</v>
      </c>
      <c r="F6341" t="s">
        <v>35</v>
      </c>
      <c r="H6341">
        <v>1</v>
      </c>
      <c r="I6341" t="s">
        <v>32</v>
      </c>
      <c r="J6341">
        <v>1</v>
      </c>
      <c r="K6341" t="s">
        <v>32</v>
      </c>
      <c r="L6341">
        <v>0</v>
      </c>
      <c r="M6341" t="s">
        <v>32</v>
      </c>
      <c r="N6341">
        <v>2012</v>
      </c>
      <c r="O6341">
        <v>40</v>
      </c>
      <c r="P6341">
        <v>673529</v>
      </c>
      <c r="Q6341">
        <v>20</v>
      </c>
      <c r="R6341">
        <v>671395</v>
      </c>
      <c r="S6341">
        <v>968</v>
      </c>
      <c r="T6341">
        <v>77551</v>
      </c>
      <c r="U6341">
        <v>20</v>
      </c>
      <c r="W6341">
        <v>35</v>
      </c>
      <c r="X6341">
        <v>6.6</v>
      </c>
      <c r="Y6341">
        <v>61</v>
      </c>
      <c r="Z6341">
        <v>6.9</v>
      </c>
      <c r="AA6341">
        <v>7.2</v>
      </c>
      <c r="AB6341">
        <v>7.4</v>
      </c>
      <c r="AC6341">
        <v>20.5</v>
      </c>
    </row>
    <row r="6342" spans="1:30" x14ac:dyDescent="0.45">
      <c r="A6342" t="s">
        <v>400</v>
      </c>
      <c r="B6342">
        <v>45460</v>
      </c>
      <c r="C6342" t="s">
        <v>812</v>
      </c>
      <c r="E6342">
        <v>23</v>
      </c>
      <c r="F6342" t="s">
        <v>37</v>
      </c>
      <c r="H6342">
        <v>1</v>
      </c>
      <c r="I6342" t="s">
        <v>32</v>
      </c>
      <c r="J6342">
        <v>1</v>
      </c>
      <c r="K6342" t="s">
        <v>32</v>
      </c>
      <c r="L6342">
        <v>0</v>
      </c>
      <c r="M6342" t="s">
        <v>32</v>
      </c>
      <c r="N6342">
        <v>2012</v>
      </c>
      <c r="O6342">
        <v>1335</v>
      </c>
      <c r="P6342">
        <v>996978</v>
      </c>
      <c r="Q6342">
        <v>431</v>
      </c>
      <c r="R6342">
        <v>975327</v>
      </c>
      <c r="S6342">
        <v>3928</v>
      </c>
      <c r="T6342">
        <v>171063</v>
      </c>
      <c r="U6342">
        <v>904</v>
      </c>
      <c r="V6342">
        <v>21651</v>
      </c>
      <c r="W6342">
        <v>16.8</v>
      </c>
      <c r="X6342">
        <v>8.8000000000000007</v>
      </c>
      <c r="Y6342">
        <v>22.9</v>
      </c>
      <c r="Z6342">
        <v>9.5</v>
      </c>
      <c r="AA6342">
        <v>17.100000000000001</v>
      </c>
      <c r="AB6342">
        <v>10.1</v>
      </c>
      <c r="AC6342">
        <v>22.5</v>
      </c>
      <c r="AD6342">
        <v>46.6</v>
      </c>
    </row>
    <row r="6343" spans="1:30" x14ac:dyDescent="0.45">
      <c r="A6343" t="s">
        <v>400</v>
      </c>
      <c r="B6343">
        <v>45460</v>
      </c>
      <c r="C6343" t="s">
        <v>812</v>
      </c>
      <c r="E6343" t="s">
        <v>38</v>
      </c>
      <c r="F6343" t="s">
        <v>39</v>
      </c>
      <c r="H6343">
        <v>1</v>
      </c>
      <c r="I6343" t="s">
        <v>32</v>
      </c>
      <c r="J6343">
        <v>1</v>
      </c>
      <c r="K6343" t="s">
        <v>32</v>
      </c>
      <c r="L6343">
        <v>0</v>
      </c>
      <c r="M6343" t="s">
        <v>32</v>
      </c>
      <c r="N6343">
        <v>2012</v>
      </c>
      <c r="O6343">
        <v>278</v>
      </c>
      <c r="P6343">
        <v>5149718</v>
      </c>
      <c r="Q6343">
        <v>157</v>
      </c>
      <c r="R6343">
        <v>5145087</v>
      </c>
      <c r="S6343">
        <v>12211</v>
      </c>
      <c r="T6343">
        <v>601123</v>
      </c>
      <c r="U6343">
        <v>121</v>
      </c>
      <c r="W6343">
        <v>29.9</v>
      </c>
      <c r="X6343">
        <v>4.5</v>
      </c>
      <c r="Y6343">
        <v>17.8</v>
      </c>
      <c r="Z6343">
        <v>4.7</v>
      </c>
      <c r="AA6343">
        <v>11.1</v>
      </c>
      <c r="AB6343">
        <v>10.5</v>
      </c>
      <c r="AC6343">
        <v>60.6</v>
      </c>
    </row>
    <row r="6344" spans="1:30" x14ac:dyDescent="0.45">
      <c r="A6344" t="s">
        <v>400</v>
      </c>
      <c r="B6344">
        <v>45460</v>
      </c>
      <c r="C6344" t="s">
        <v>812</v>
      </c>
      <c r="E6344">
        <v>42</v>
      </c>
      <c r="F6344" t="s">
        <v>40</v>
      </c>
      <c r="H6344">
        <v>1</v>
      </c>
      <c r="I6344" t="s">
        <v>32</v>
      </c>
      <c r="J6344">
        <v>1</v>
      </c>
      <c r="K6344" t="s">
        <v>32</v>
      </c>
      <c r="L6344">
        <v>0</v>
      </c>
      <c r="M6344" t="s">
        <v>32</v>
      </c>
      <c r="N6344">
        <v>2012</v>
      </c>
      <c r="O6344">
        <v>177</v>
      </c>
      <c r="P6344">
        <v>3469895</v>
      </c>
      <c r="Q6344">
        <v>110</v>
      </c>
      <c r="R6344">
        <v>3447650</v>
      </c>
      <c r="S6344">
        <v>1523</v>
      </c>
      <c r="T6344">
        <v>65996</v>
      </c>
      <c r="U6344">
        <v>67</v>
      </c>
      <c r="W6344">
        <v>31</v>
      </c>
      <c r="X6344">
        <v>7.3</v>
      </c>
      <c r="Y6344">
        <v>31.1</v>
      </c>
      <c r="Z6344">
        <v>7.6</v>
      </c>
      <c r="AA6344">
        <v>25.4</v>
      </c>
      <c r="AB6344">
        <v>28.4</v>
      </c>
      <c r="AC6344">
        <v>50.5</v>
      </c>
    </row>
    <row r="6345" spans="1:30" x14ac:dyDescent="0.45">
      <c r="A6345" t="s">
        <v>400</v>
      </c>
      <c r="B6345">
        <v>45460</v>
      </c>
      <c r="C6345" t="s">
        <v>812</v>
      </c>
      <c r="E6345" t="s">
        <v>41</v>
      </c>
      <c r="F6345" t="s">
        <v>42</v>
      </c>
      <c r="H6345">
        <v>1</v>
      </c>
      <c r="I6345" t="s">
        <v>32</v>
      </c>
      <c r="J6345">
        <v>1</v>
      </c>
      <c r="K6345" t="s">
        <v>32</v>
      </c>
      <c r="L6345">
        <v>0</v>
      </c>
      <c r="M6345" t="s">
        <v>32</v>
      </c>
      <c r="N6345">
        <v>2012</v>
      </c>
      <c r="O6345">
        <v>1487</v>
      </c>
      <c r="P6345">
        <v>1928909</v>
      </c>
      <c r="Q6345">
        <v>440</v>
      </c>
      <c r="R6345">
        <v>1887932</v>
      </c>
      <c r="S6345">
        <v>8490</v>
      </c>
      <c r="T6345">
        <v>156339</v>
      </c>
      <c r="U6345">
        <v>1047</v>
      </c>
      <c r="V6345">
        <v>40977</v>
      </c>
      <c r="W6345">
        <v>13</v>
      </c>
      <c r="X6345">
        <v>5.5</v>
      </c>
      <c r="Y6345">
        <v>11.4</v>
      </c>
      <c r="Z6345">
        <v>5.0999999999999996</v>
      </c>
      <c r="AA6345">
        <v>12.4</v>
      </c>
      <c r="AB6345">
        <v>6.9</v>
      </c>
      <c r="AC6345">
        <v>14.9</v>
      </c>
      <c r="AD6345">
        <v>32.4</v>
      </c>
    </row>
    <row r="6346" spans="1:30" x14ac:dyDescent="0.45">
      <c r="A6346" t="s">
        <v>400</v>
      </c>
      <c r="B6346">
        <v>45460</v>
      </c>
      <c r="C6346" t="s">
        <v>812</v>
      </c>
      <c r="E6346" t="s">
        <v>43</v>
      </c>
      <c r="F6346" t="s">
        <v>44</v>
      </c>
      <c r="G6346" t="s">
        <v>45</v>
      </c>
      <c r="H6346">
        <v>1</v>
      </c>
      <c r="I6346" t="s">
        <v>32</v>
      </c>
      <c r="J6346">
        <v>1</v>
      </c>
      <c r="K6346" t="s">
        <v>32</v>
      </c>
      <c r="L6346">
        <v>0</v>
      </c>
      <c r="M6346" t="s">
        <v>32</v>
      </c>
      <c r="N6346">
        <v>2012</v>
      </c>
      <c r="O6346">
        <v>475</v>
      </c>
      <c r="P6346">
        <v>268636</v>
      </c>
      <c r="Q6346">
        <v>151</v>
      </c>
      <c r="R6346">
        <v>235294</v>
      </c>
      <c r="S6346">
        <v>1783</v>
      </c>
      <c r="T6346">
        <v>67021</v>
      </c>
      <c r="U6346">
        <v>324</v>
      </c>
      <c r="V6346">
        <v>33342</v>
      </c>
      <c r="W6346">
        <v>19.100000000000001</v>
      </c>
      <c r="X6346">
        <v>28.1</v>
      </c>
      <c r="Y6346">
        <v>32.299999999999997</v>
      </c>
      <c r="Z6346">
        <v>27.7</v>
      </c>
      <c r="AA6346">
        <v>20.9</v>
      </c>
      <c r="AB6346">
        <v>26.7</v>
      </c>
      <c r="AC6346">
        <v>18.7</v>
      </c>
      <c r="AD6346">
        <v>45.9</v>
      </c>
    </row>
    <row r="6347" spans="1:30" x14ac:dyDescent="0.45">
      <c r="A6347" t="s">
        <v>400</v>
      </c>
      <c r="B6347">
        <v>45460</v>
      </c>
      <c r="C6347" t="s">
        <v>812</v>
      </c>
      <c r="E6347">
        <v>51</v>
      </c>
      <c r="F6347" t="s">
        <v>46</v>
      </c>
      <c r="H6347">
        <v>1</v>
      </c>
      <c r="I6347" t="s">
        <v>32</v>
      </c>
      <c r="J6347">
        <v>1</v>
      </c>
      <c r="K6347" t="s">
        <v>32</v>
      </c>
      <c r="L6347">
        <v>0</v>
      </c>
      <c r="M6347" t="s">
        <v>32</v>
      </c>
      <c r="N6347">
        <v>2012</v>
      </c>
      <c r="O6347">
        <v>86</v>
      </c>
      <c r="P6347">
        <v>141133</v>
      </c>
      <c r="Q6347">
        <v>30</v>
      </c>
      <c r="R6347">
        <v>139983</v>
      </c>
      <c r="S6347">
        <v>648</v>
      </c>
      <c r="T6347">
        <v>45311</v>
      </c>
      <c r="U6347">
        <v>55</v>
      </c>
      <c r="W6347">
        <v>45.3</v>
      </c>
      <c r="X6347">
        <v>14</v>
      </c>
      <c r="Y6347">
        <v>29</v>
      </c>
      <c r="Z6347">
        <v>14.8</v>
      </c>
      <c r="AA6347">
        <v>5.7</v>
      </c>
      <c r="AB6347">
        <v>37.6</v>
      </c>
      <c r="AC6347">
        <v>57.7</v>
      </c>
    </row>
    <row r="6348" spans="1:30" x14ac:dyDescent="0.45">
      <c r="A6348" t="s">
        <v>400</v>
      </c>
      <c r="B6348">
        <v>45460</v>
      </c>
      <c r="C6348" t="s">
        <v>812</v>
      </c>
      <c r="E6348">
        <v>52</v>
      </c>
      <c r="F6348" t="s">
        <v>47</v>
      </c>
      <c r="G6348" t="s">
        <v>48</v>
      </c>
      <c r="H6348">
        <v>1</v>
      </c>
      <c r="I6348" t="s">
        <v>32</v>
      </c>
      <c r="J6348">
        <v>1</v>
      </c>
      <c r="K6348" t="s">
        <v>32</v>
      </c>
      <c r="L6348">
        <v>0</v>
      </c>
      <c r="M6348" t="s">
        <v>32</v>
      </c>
      <c r="N6348">
        <v>2012</v>
      </c>
      <c r="O6348">
        <v>445</v>
      </c>
      <c r="P6348">
        <v>258113</v>
      </c>
      <c r="Q6348">
        <v>154</v>
      </c>
      <c r="R6348">
        <v>246098</v>
      </c>
      <c r="S6348">
        <v>1385</v>
      </c>
      <c r="T6348">
        <v>72101</v>
      </c>
      <c r="U6348">
        <v>292</v>
      </c>
      <c r="V6348">
        <v>12015</v>
      </c>
      <c r="W6348">
        <v>14.5</v>
      </c>
      <c r="X6348">
        <v>8.1</v>
      </c>
      <c r="Y6348">
        <v>31.7</v>
      </c>
      <c r="Z6348">
        <v>9.3000000000000007</v>
      </c>
      <c r="AA6348">
        <v>12</v>
      </c>
      <c r="AB6348">
        <v>10.8</v>
      </c>
      <c r="AC6348">
        <v>22.3</v>
      </c>
      <c r="AD6348">
        <v>43.4</v>
      </c>
    </row>
    <row r="6349" spans="1:30" x14ac:dyDescent="0.45">
      <c r="A6349" t="s">
        <v>400</v>
      </c>
      <c r="B6349">
        <v>45460</v>
      </c>
      <c r="C6349" t="s">
        <v>812</v>
      </c>
      <c r="E6349">
        <v>53</v>
      </c>
      <c r="F6349" t="s">
        <v>49</v>
      </c>
      <c r="H6349">
        <v>1</v>
      </c>
      <c r="I6349" t="s">
        <v>32</v>
      </c>
      <c r="J6349">
        <v>1</v>
      </c>
      <c r="K6349" t="s">
        <v>32</v>
      </c>
      <c r="L6349">
        <v>0</v>
      </c>
      <c r="M6349" t="s">
        <v>32</v>
      </c>
      <c r="N6349">
        <v>2012</v>
      </c>
      <c r="O6349">
        <v>1127</v>
      </c>
      <c r="P6349">
        <v>173272</v>
      </c>
      <c r="Q6349">
        <v>173</v>
      </c>
      <c r="R6349">
        <v>126227</v>
      </c>
      <c r="S6349">
        <v>615</v>
      </c>
      <c r="T6349">
        <v>21801</v>
      </c>
      <c r="U6349">
        <v>955</v>
      </c>
      <c r="V6349">
        <v>47045</v>
      </c>
      <c r="W6349">
        <v>24.5</v>
      </c>
      <c r="X6349">
        <v>29.2</v>
      </c>
      <c r="Y6349">
        <v>38.9</v>
      </c>
      <c r="Z6349">
        <v>42.5</v>
      </c>
      <c r="AA6349">
        <v>30.6</v>
      </c>
      <c r="AB6349">
        <v>37.700000000000003</v>
      </c>
      <c r="AC6349">
        <v>28.9</v>
      </c>
      <c r="AD6349">
        <v>45.1</v>
      </c>
    </row>
    <row r="6350" spans="1:30" x14ac:dyDescent="0.45">
      <c r="A6350" t="s">
        <v>400</v>
      </c>
      <c r="B6350">
        <v>45460</v>
      </c>
      <c r="C6350" t="s">
        <v>812</v>
      </c>
      <c r="E6350">
        <v>54</v>
      </c>
      <c r="F6350" t="s">
        <v>50</v>
      </c>
      <c r="H6350">
        <v>1</v>
      </c>
      <c r="I6350" t="s">
        <v>32</v>
      </c>
      <c r="J6350">
        <v>1</v>
      </c>
      <c r="K6350" t="s">
        <v>32</v>
      </c>
      <c r="L6350">
        <v>0</v>
      </c>
      <c r="M6350" t="s">
        <v>32</v>
      </c>
      <c r="N6350">
        <v>2012</v>
      </c>
      <c r="O6350">
        <v>927</v>
      </c>
      <c r="P6350">
        <v>181492</v>
      </c>
      <c r="Q6350">
        <v>251</v>
      </c>
      <c r="R6350">
        <v>159697</v>
      </c>
      <c r="S6350">
        <v>1658</v>
      </c>
      <c r="T6350">
        <v>59282</v>
      </c>
      <c r="U6350">
        <v>676</v>
      </c>
      <c r="V6350">
        <v>21795</v>
      </c>
      <c r="W6350">
        <v>21.9</v>
      </c>
      <c r="X6350">
        <v>10</v>
      </c>
      <c r="Y6350">
        <v>14.8</v>
      </c>
      <c r="Z6350">
        <v>11.9</v>
      </c>
      <c r="AA6350">
        <v>12.7</v>
      </c>
      <c r="AB6350">
        <v>12.9</v>
      </c>
      <c r="AC6350">
        <v>28.3</v>
      </c>
      <c r="AD6350">
        <v>43.6</v>
      </c>
    </row>
    <row r="6351" spans="1:30" x14ac:dyDescent="0.45">
      <c r="A6351" t="s">
        <v>400</v>
      </c>
      <c r="B6351">
        <v>45460</v>
      </c>
      <c r="C6351" t="s">
        <v>812</v>
      </c>
      <c r="E6351">
        <v>56</v>
      </c>
      <c r="F6351" t="s">
        <v>51</v>
      </c>
      <c r="H6351">
        <v>1</v>
      </c>
      <c r="I6351" t="s">
        <v>32</v>
      </c>
      <c r="J6351">
        <v>1</v>
      </c>
      <c r="K6351" t="s">
        <v>32</v>
      </c>
      <c r="L6351">
        <v>0</v>
      </c>
      <c r="M6351" t="s">
        <v>32</v>
      </c>
      <c r="N6351">
        <v>2012</v>
      </c>
      <c r="O6351">
        <v>969</v>
      </c>
      <c r="P6351">
        <v>152943</v>
      </c>
      <c r="Q6351">
        <v>99</v>
      </c>
      <c r="R6351">
        <v>142593</v>
      </c>
      <c r="S6351">
        <v>2273</v>
      </c>
      <c r="T6351">
        <v>66160</v>
      </c>
      <c r="U6351">
        <v>869</v>
      </c>
      <c r="V6351">
        <v>10351</v>
      </c>
      <c r="W6351">
        <v>13.7</v>
      </c>
      <c r="X6351">
        <v>10.8</v>
      </c>
      <c r="Y6351">
        <v>38</v>
      </c>
      <c r="Z6351">
        <v>11.6</v>
      </c>
      <c r="AA6351">
        <v>10.4</v>
      </c>
      <c r="AB6351">
        <v>8.6</v>
      </c>
      <c r="AC6351">
        <v>12.3</v>
      </c>
      <c r="AD6351">
        <v>24.7</v>
      </c>
    </row>
    <row r="6352" spans="1:30" x14ac:dyDescent="0.45">
      <c r="A6352" t="s">
        <v>400</v>
      </c>
      <c r="B6352">
        <v>45460</v>
      </c>
      <c r="C6352" t="s">
        <v>812</v>
      </c>
      <c r="E6352">
        <v>61</v>
      </c>
      <c r="F6352" t="s">
        <v>52</v>
      </c>
      <c r="H6352">
        <v>1</v>
      </c>
      <c r="I6352" t="s">
        <v>32</v>
      </c>
      <c r="J6352">
        <v>1</v>
      </c>
      <c r="K6352" t="s">
        <v>32</v>
      </c>
      <c r="L6352">
        <v>0</v>
      </c>
      <c r="M6352" t="s">
        <v>32</v>
      </c>
      <c r="N6352">
        <v>2012</v>
      </c>
      <c r="O6352">
        <v>204</v>
      </c>
      <c r="P6352">
        <v>93961</v>
      </c>
      <c r="Q6352">
        <v>32</v>
      </c>
      <c r="R6352">
        <v>92923</v>
      </c>
      <c r="S6352">
        <v>1988</v>
      </c>
      <c r="T6352">
        <v>42919</v>
      </c>
      <c r="U6352">
        <v>172</v>
      </c>
      <c r="W6352">
        <v>31</v>
      </c>
      <c r="X6352">
        <v>7.1</v>
      </c>
      <c r="Y6352">
        <v>34.700000000000003</v>
      </c>
      <c r="Z6352">
        <v>7.4</v>
      </c>
      <c r="AA6352">
        <v>7.1</v>
      </c>
      <c r="AB6352">
        <v>7</v>
      </c>
      <c r="AC6352">
        <v>36.1</v>
      </c>
    </row>
    <row r="6353" spans="1:30" x14ac:dyDescent="0.45">
      <c r="A6353" t="s">
        <v>400</v>
      </c>
      <c r="B6353">
        <v>45460</v>
      </c>
      <c r="C6353" t="s">
        <v>812</v>
      </c>
      <c r="E6353">
        <v>62</v>
      </c>
      <c r="F6353" t="s">
        <v>53</v>
      </c>
      <c r="H6353">
        <v>1</v>
      </c>
      <c r="I6353" t="s">
        <v>32</v>
      </c>
      <c r="J6353">
        <v>1</v>
      </c>
      <c r="K6353" t="s">
        <v>32</v>
      </c>
      <c r="L6353">
        <v>0</v>
      </c>
      <c r="M6353" t="s">
        <v>32</v>
      </c>
      <c r="N6353">
        <v>2012</v>
      </c>
      <c r="O6353">
        <v>950</v>
      </c>
      <c r="P6353">
        <v>1227429</v>
      </c>
      <c r="Q6353">
        <v>292</v>
      </c>
      <c r="R6353">
        <v>1206509</v>
      </c>
      <c r="S6353">
        <v>9658</v>
      </c>
      <c r="T6353">
        <v>380467</v>
      </c>
      <c r="U6353">
        <v>658</v>
      </c>
      <c r="V6353">
        <v>20921</v>
      </c>
      <c r="W6353">
        <v>16.8</v>
      </c>
      <c r="X6353">
        <v>2.9</v>
      </c>
      <c r="Y6353">
        <v>15.6</v>
      </c>
      <c r="Z6353">
        <v>2.8</v>
      </c>
      <c r="AA6353">
        <v>3.4</v>
      </c>
      <c r="AB6353">
        <v>2.5</v>
      </c>
      <c r="AC6353">
        <v>20.7</v>
      </c>
      <c r="AD6353">
        <v>25.5</v>
      </c>
    </row>
    <row r="6354" spans="1:30" x14ac:dyDescent="0.45">
      <c r="A6354" t="s">
        <v>400</v>
      </c>
      <c r="B6354">
        <v>45460</v>
      </c>
      <c r="C6354" t="s">
        <v>812</v>
      </c>
      <c r="E6354">
        <v>71</v>
      </c>
      <c r="F6354" t="s">
        <v>54</v>
      </c>
      <c r="H6354">
        <v>1</v>
      </c>
      <c r="I6354" t="s">
        <v>32</v>
      </c>
      <c r="J6354">
        <v>1</v>
      </c>
      <c r="K6354" t="s">
        <v>32</v>
      </c>
      <c r="L6354">
        <v>0</v>
      </c>
      <c r="M6354" t="s">
        <v>32</v>
      </c>
      <c r="N6354">
        <v>2012</v>
      </c>
      <c r="O6354">
        <v>470</v>
      </c>
      <c r="P6354">
        <v>24277</v>
      </c>
      <c r="Q6354">
        <v>51</v>
      </c>
      <c r="R6354">
        <v>21132</v>
      </c>
      <c r="S6354">
        <v>538</v>
      </c>
      <c r="T6354">
        <v>7730</v>
      </c>
      <c r="U6354">
        <v>420</v>
      </c>
      <c r="V6354">
        <v>3145</v>
      </c>
      <c r="W6354">
        <v>29.7</v>
      </c>
      <c r="X6354">
        <v>20.5</v>
      </c>
      <c r="Y6354">
        <v>28.1</v>
      </c>
      <c r="Z6354">
        <v>25.1</v>
      </c>
      <c r="AA6354">
        <v>32.5</v>
      </c>
      <c r="AB6354">
        <v>28</v>
      </c>
      <c r="AC6354">
        <v>31.5</v>
      </c>
      <c r="AD6354">
        <v>16.899999999999999</v>
      </c>
    </row>
    <row r="6355" spans="1:30" x14ac:dyDescent="0.45">
      <c r="A6355" t="s">
        <v>400</v>
      </c>
      <c r="B6355">
        <v>45460</v>
      </c>
      <c r="C6355" t="s">
        <v>812</v>
      </c>
      <c r="E6355">
        <v>72</v>
      </c>
      <c r="F6355" t="s">
        <v>55</v>
      </c>
      <c r="H6355">
        <v>1</v>
      </c>
      <c r="I6355" t="s">
        <v>32</v>
      </c>
      <c r="J6355">
        <v>1</v>
      </c>
      <c r="K6355" t="s">
        <v>32</v>
      </c>
      <c r="L6355">
        <v>0</v>
      </c>
      <c r="M6355" t="s">
        <v>32</v>
      </c>
      <c r="N6355">
        <v>2012</v>
      </c>
      <c r="O6355">
        <v>429</v>
      </c>
      <c r="P6355">
        <v>258598</v>
      </c>
      <c r="Q6355">
        <v>307</v>
      </c>
      <c r="R6355">
        <v>248970</v>
      </c>
      <c r="S6355">
        <v>5716</v>
      </c>
      <c r="T6355">
        <v>70471</v>
      </c>
      <c r="U6355">
        <v>122</v>
      </c>
      <c r="W6355">
        <v>29.7</v>
      </c>
      <c r="X6355">
        <v>5.8</v>
      </c>
      <c r="Y6355">
        <v>25.2</v>
      </c>
      <c r="Z6355">
        <v>5.6</v>
      </c>
      <c r="AA6355">
        <v>7.9</v>
      </c>
      <c r="AB6355">
        <v>5.8</v>
      </c>
      <c r="AC6355">
        <v>51.6</v>
      </c>
    </row>
    <row r="6356" spans="1:30" x14ac:dyDescent="0.45">
      <c r="A6356" t="s">
        <v>400</v>
      </c>
      <c r="B6356">
        <v>45460</v>
      </c>
      <c r="C6356" t="s">
        <v>812</v>
      </c>
      <c r="E6356">
        <v>81</v>
      </c>
      <c r="F6356" t="s">
        <v>56</v>
      </c>
      <c r="G6356" t="s">
        <v>57</v>
      </c>
      <c r="H6356">
        <v>1</v>
      </c>
      <c r="I6356" t="s">
        <v>32</v>
      </c>
      <c r="J6356">
        <v>1</v>
      </c>
      <c r="K6356" t="s">
        <v>32</v>
      </c>
      <c r="L6356">
        <v>0</v>
      </c>
      <c r="M6356" t="s">
        <v>32</v>
      </c>
      <c r="N6356">
        <v>2012</v>
      </c>
      <c r="O6356">
        <v>1984</v>
      </c>
      <c r="P6356">
        <v>109314</v>
      </c>
      <c r="Q6356">
        <v>212</v>
      </c>
      <c r="R6356">
        <v>81426</v>
      </c>
      <c r="S6356">
        <v>920</v>
      </c>
      <c r="T6356">
        <v>19693</v>
      </c>
      <c r="U6356">
        <v>1773</v>
      </c>
      <c r="V6356">
        <v>27887</v>
      </c>
      <c r="W6356">
        <v>9.1999999999999993</v>
      </c>
      <c r="X6356">
        <v>20.3</v>
      </c>
      <c r="Y6356">
        <v>34.1</v>
      </c>
      <c r="Z6356">
        <v>27.2</v>
      </c>
      <c r="AA6356">
        <v>28.2</v>
      </c>
      <c r="AB6356">
        <v>22.6</v>
      </c>
      <c r="AC6356">
        <v>8.4</v>
      </c>
      <c r="AD6356">
        <v>10.3</v>
      </c>
    </row>
    <row r="6357" spans="1:30" x14ac:dyDescent="0.45">
      <c r="A6357" t="s">
        <v>401</v>
      </c>
      <c r="B6357">
        <v>45500</v>
      </c>
      <c r="C6357" t="s">
        <v>872</v>
      </c>
      <c r="E6357">
        <v>0</v>
      </c>
      <c r="F6357" t="s">
        <v>31</v>
      </c>
      <c r="H6357">
        <v>1</v>
      </c>
      <c r="I6357" t="s">
        <v>32</v>
      </c>
      <c r="J6357">
        <v>1</v>
      </c>
      <c r="K6357" t="s">
        <v>32</v>
      </c>
      <c r="L6357">
        <v>0</v>
      </c>
      <c r="M6357" t="s">
        <v>32</v>
      </c>
      <c r="N6357">
        <v>2012</v>
      </c>
      <c r="O6357">
        <v>9536</v>
      </c>
      <c r="P6357">
        <v>11315858</v>
      </c>
      <c r="Q6357">
        <v>2545</v>
      </c>
      <c r="R6357">
        <v>11046411</v>
      </c>
      <c r="S6357">
        <v>45655</v>
      </c>
      <c r="T6357">
        <v>1599905</v>
      </c>
      <c r="U6357">
        <v>6992</v>
      </c>
      <c r="V6357">
        <v>269447</v>
      </c>
      <c r="W6357">
        <v>4.7</v>
      </c>
      <c r="X6357">
        <v>7.9</v>
      </c>
      <c r="Y6357">
        <v>9.5</v>
      </c>
      <c r="Z6357">
        <v>8.6</v>
      </c>
      <c r="AA6357">
        <v>7</v>
      </c>
      <c r="AB6357">
        <v>10.1</v>
      </c>
      <c r="AC6357">
        <v>6</v>
      </c>
      <c r="AD6357">
        <v>16</v>
      </c>
    </row>
    <row r="6358" spans="1:30" x14ac:dyDescent="0.45">
      <c r="A6358" t="s">
        <v>401</v>
      </c>
      <c r="B6358">
        <v>45500</v>
      </c>
      <c r="C6358" t="s">
        <v>872</v>
      </c>
      <c r="E6358">
        <v>11</v>
      </c>
      <c r="F6358" t="s">
        <v>33</v>
      </c>
      <c r="G6358" t="s">
        <v>34</v>
      </c>
      <c r="H6358">
        <v>1</v>
      </c>
      <c r="I6358" t="s">
        <v>32</v>
      </c>
      <c r="J6358">
        <v>1</v>
      </c>
      <c r="K6358" t="s">
        <v>32</v>
      </c>
      <c r="L6358">
        <v>0</v>
      </c>
      <c r="M6358" t="s">
        <v>32</v>
      </c>
      <c r="N6358">
        <v>2012</v>
      </c>
      <c r="O6358">
        <v>232</v>
      </c>
      <c r="P6358">
        <v>40914</v>
      </c>
      <c r="Q6358">
        <v>17</v>
      </c>
      <c r="U6358">
        <v>215</v>
      </c>
      <c r="V6358">
        <v>11317</v>
      </c>
      <c r="W6358">
        <v>22.6</v>
      </c>
      <c r="X6358">
        <v>45.8</v>
      </c>
      <c r="Y6358">
        <v>60</v>
      </c>
      <c r="AC6358">
        <v>21.6</v>
      </c>
      <c r="AD6358">
        <v>29.8</v>
      </c>
    </row>
    <row r="6359" spans="1:30" x14ac:dyDescent="0.45">
      <c r="A6359" t="s">
        <v>401</v>
      </c>
      <c r="B6359">
        <v>45500</v>
      </c>
      <c r="C6359" t="s">
        <v>872</v>
      </c>
      <c r="E6359">
        <v>21</v>
      </c>
      <c r="F6359" t="s">
        <v>35</v>
      </c>
      <c r="H6359">
        <v>1</v>
      </c>
      <c r="I6359" t="s">
        <v>32</v>
      </c>
      <c r="J6359">
        <v>1</v>
      </c>
      <c r="K6359" t="s">
        <v>32</v>
      </c>
      <c r="L6359">
        <v>0</v>
      </c>
      <c r="M6359" t="s">
        <v>32</v>
      </c>
      <c r="N6359">
        <v>2012</v>
      </c>
      <c r="O6359">
        <v>135</v>
      </c>
      <c r="P6359">
        <v>23423</v>
      </c>
      <c r="Q6359">
        <v>32</v>
      </c>
      <c r="R6359">
        <v>22194</v>
      </c>
      <c r="S6359">
        <v>132</v>
      </c>
      <c r="T6359">
        <v>5206</v>
      </c>
      <c r="U6359">
        <v>103</v>
      </c>
      <c r="V6359">
        <v>1230</v>
      </c>
      <c r="W6359">
        <v>53.5</v>
      </c>
      <c r="X6359">
        <v>38.5</v>
      </c>
      <c r="Y6359">
        <v>81.8</v>
      </c>
      <c r="Z6359">
        <v>42.4</v>
      </c>
      <c r="AA6359">
        <v>42.9</v>
      </c>
      <c r="AB6359">
        <v>36.5</v>
      </c>
      <c r="AC6359">
        <v>66</v>
      </c>
      <c r="AD6359">
        <v>32.9</v>
      </c>
    </row>
    <row r="6360" spans="1:30" x14ac:dyDescent="0.45">
      <c r="A6360" t="s">
        <v>401</v>
      </c>
      <c r="B6360">
        <v>45500</v>
      </c>
      <c r="C6360" t="s">
        <v>872</v>
      </c>
      <c r="E6360">
        <v>22</v>
      </c>
      <c r="F6360" t="s">
        <v>36</v>
      </c>
      <c r="H6360">
        <v>1</v>
      </c>
      <c r="I6360" t="s">
        <v>32</v>
      </c>
      <c r="J6360">
        <v>1</v>
      </c>
      <c r="K6360" t="s">
        <v>32</v>
      </c>
      <c r="L6360">
        <v>0</v>
      </c>
      <c r="M6360" t="s">
        <v>32</v>
      </c>
      <c r="N6360">
        <v>2012</v>
      </c>
      <c r="O6360">
        <v>28</v>
      </c>
      <c r="P6360">
        <v>126437</v>
      </c>
      <c r="Q6360">
        <v>5</v>
      </c>
      <c r="R6360">
        <v>126013</v>
      </c>
      <c r="S6360">
        <v>186</v>
      </c>
      <c r="T6360">
        <v>13038</v>
      </c>
      <c r="U6360">
        <v>23</v>
      </c>
      <c r="V6360">
        <v>424</v>
      </c>
      <c r="W6360">
        <v>86.2</v>
      </c>
      <c r="X6360">
        <v>0.8</v>
      </c>
      <c r="Y6360">
        <v>0</v>
      </c>
      <c r="Z6360">
        <v>0.9</v>
      </c>
      <c r="AA6360">
        <v>0.7</v>
      </c>
      <c r="AB6360">
        <v>0.1</v>
      </c>
      <c r="AC6360">
        <v>99.8</v>
      </c>
      <c r="AD6360">
        <v>32.799999999999997</v>
      </c>
    </row>
    <row r="6361" spans="1:30" x14ac:dyDescent="0.45">
      <c r="A6361" t="s">
        <v>401</v>
      </c>
      <c r="B6361">
        <v>45500</v>
      </c>
      <c r="C6361" t="s">
        <v>872</v>
      </c>
      <c r="E6361">
        <v>23</v>
      </c>
      <c r="F6361" t="s">
        <v>37</v>
      </c>
      <c r="H6361">
        <v>1</v>
      </c>
      <c r="I6361" t="s">
        <v>32</v>
      </c>
      <c r="J6361">
        <v>1</v>
      </c>
      <c r="K6361" t="s">
        <v>32</v>
      </c>
      <c r="L6361">
        <v>0</v>
      </c>
      <c r="M6361" t="s">
        <v>32</v>
      </c>
      <c r="N6361">
        <v>2012</v>
      </c>
      <c r="O6361">
        <v>1080</v>
      </c>
      <c r="Q6361">
        <v>284</v>
      </c>
      <c r="U6361">
        <v>796</v>
      </c>
      <c r="W6361">
        <v>21.1</v>
      </c>
      <c r="Y6361">
        <v>36.299999999999997</v>
      </c>
      <c r="AC6361">
        <v>26.4</v>
      </c>
    </row>
    <row r="6362" spans="1:30" x14ac:dyDescent="0.45">
      <c r="A6362" t="s">
        <v>401</v>
      </c>
      <c r="B6362">
        <v>45500</v>
      </c>
      <c r="C6362" t="s">
        <v>872</v>
      </c>
      <c r="E6362" t="s">
        <v>38</v>
      </c>
      <c r="F6362" t="s">
        <v>39</v>
      </c>
      <c r="H6362">
        <v>1</v>
      </c>
      <c r="I6362" t="s">
        <v>32</v>
      </c>
      <c r="J6362">
        <v>1</v>
      </c>
      <c r="K6362" t="s">
        <v>32</v>
      </c>
      <c r="L6362">
        <v>0</v>
      </c>
      <c r="M6362" t="s">
        <v>32</v>
      </c>
      <c r="N6362">
        <v>2012</v>
      </c>
      <c r="O6362">
        <v>125</v>
      </c>
      <c r="P6362">
        <v>2402719</v>
      </c>
      <c r="Q6362">
        <v>84</v>
      </c>
      <c r="R6362">
        <v>2401531</v>
      </c>
      <c r="S6362">
        <v>4865</v>
      </c>
      <c r="T6362">
        <v>282056</v>
      </c>
      <c r="U6362">
        <v>41</v>
      </c>
      <c r="V6362">
        <v>1188</v>
      </c>
      <c r="W6362">
        <v>25.4</v>
      </c>
      <c r="X6362">
        <v>6.5</v>
      </c>
      <c r="Y6362">
        <v>31.9</v>
      </c>
      <c r="Z6362">
        <v>6.7</v>
      </c>
      <c r="AA6362">
        <v>4.7</v>
      </c>
      <c r="AB6362">
        <v>5.3</v>
      </c>
      <c r="AC6362">
        <v>14.6</v>
      </c>
      <c r="AD6362">
        <v>30.9</v>
      </c>
    </row>
    <row r="6363" spans="1:30" x14ac:dyDescent="0.45">
      <c r="A6363" t="s">
        <v>401</v>
      </c>
      <c r="B6363">
        <v>45500</v>
      </c>
      <c r="C6363" t="s">
        <v>872</v>
      </c>
      <c r="E6363">
        <v>42</v>
      </c>
      <c r="F6363" t="s">
        <v>40</v>
      </c>
      <c r="H6363">
        <v>1</v>
      </c>
      <c r="I6363" t="s">
        <v>32</v>
      </c>
      <c r="J6363">
        <v>1</v>
      </c>
      <c r="K6363" t="s">
        <v>32</v>
      </c>
      <c r="L6363">
        <v>0</v>
      </c>
      <c r="M6363" t="s">
        <v>32</v>
      </c>
      <c r="N6363">
        <v>2012</v>
      </c>
      <c r="O6363">
        <v>238</v>
      </c>
      <c r="P6363">
        <v>3008516</v>
      </c>
      <c r="Q6363">
        <v>155</v>
      </c>
      <c r="R6363">
        <v>3005080</v>
      </c>
      <c r="S6363">
        <v>2513</v>
      </c>
      <c r="T6363">
        <v>109188</v>
      </c>
      <c r="U6363">
        <v>83</v>
      </c>
      <c r="V6363">
        <v>3435</v>
      </c>
      <c r="W6363">
        <v>20</v>
      </c>
      <c r="X6363">
        <v>6.7</v>
      </c>
      <c r="Y6363">
        <v>29.1</v>
      </c>
      <c r="Z6363">
        <v>7</v>
      </c>
      <c r="AA6363">
        <v>26</v>
      </c>
      <c r="AB6363">
        <v>26.1</v>
      </c>
      <c r="AC6363">
        <v>42.4</v>
      </c>
      <c r="AD6363">
        <v>27.6</v>
      </c>
    </row>
    <row r="6364" spans="1:30" x14ac:dyDescent="0.45">
      <c r="A6364" t="s">
        <v>401</v>
      </c>
      <c r="B6364">
        <v>45500</v>
      </c>
      <c r="C6364" t="s">
        <v>872</v>
      </c>
      <c r="E6364" t="s">
        <v>41</v>
      </c>
      <c r="F6364" t="s">
        <v>42</v>
      </c>
      <c r="H6364">
        <v>1</v>
      </c>
      <c r="I6364" t="s">
        <v>32</v>
      </c>
      <c r="J6364">
        <v>1</v>
      </c>
      <c r="K6364" t="s">
        <v>32</v>
      </c>
      <c r="L6364">
        <v>0</v>
      </c>
      <c r="M6364" t="s">
        <v>32</v>
      </c>
      <c r="N6364">
        <v>2012</v>
      </c>
      <c r="O6364">
        <v>1186</v>
      </c>
      <c r="P6364">
        <v>1813255</v>
      </c>
      <c r="Q6364">
        <v>484</v>
      </c>
      <c r="R6364">
        <v>1794625</v>
      </c>
      <c r="S6364">
        <v>7823</v>
      </c>
      <c r="T6364">
        <v>164677</v>
      </c>
      <c r="U6364">
        <v>703</v>
      </c>
      <c r="V6364">
        <v>18629</v>
      </c>
      <c r="W6364">
        <v>11.6</v>
      </c>
      <c r="X6364">
        <v>9.5</v>
      </c>
      <c r="Y6364">
        <v>17.899999999999999</v>
      </c>
      <c r="Z6364">
        <v>10</v>
      </c>
      <c r="AA6364">
        <v>9.5</v>
      </c>
      <c r="AB6364">
        <v>9.8000000000000007</v>
      </c>
      <c r="AC6364">
        <v>14.2</v>
      </c>
      <c r="AD6364">
        <v>20.7</v>
      </c>
    </row>
    <row r="6365" spans="1:30" x14ac:dyDescent="0.45">
      <c r="A6365" t="s">
        <v>401</v>
      </c>
      <c r="B6365">
        <v>45500</v>
      </c>
      <c r="C6365" t="s">
        <v>872</v>
      </c>
      <c r="E6365" t="s">
        <v>43</v>
      </c>
      <c r="F6365" t="s">
        <v>44</v>
      </c>
      <c r="G6365" t="s">
        <v>45</v>
      </c>
      <c r="H6365">
        <v>1</v>
      </c>
      <c r="I6365" t="s">
        <v>32</v>
      </c>
      <c r="J6365">
        <v>1</v>
      </c>
      <c r="K6365" t="s">
        <v>32</v>
      </c>
      <c r="L6365">
        <v>0</v>
      </c>
      <c r="M6365" t="s">
        <v>32</v>
      </c>
      <c r="N6365">
        <v>2012</v>
      </c>
      <c r="O6365">
        <v>477</v>
      </c>
      <c r="Q6365">
        <v>101</v>
      </c>
      <c r="U6365">
        <v>376</v>
      </c>
      <c r="W6365">
        <v>20.399999999999999</v>
      </c>
      <c r="Y6365">
        <v>37.799999999999997</v>
      </c>
      <c r="AC6365">
        <v>19.2</v>
      </c>
    </row>
    <row r="6366" spans="1:30" x14ac:dyDescent="0.45">
      <c r="A6366" t="s">
        <v>401</v>
      </c>
      <c r="B6366">
        <v>45500</v>
      </c>
      <c r="C6366" t="s">
        <v>872</v>
      </c>
      <c r="E6366">
        <v>51</v>
      </c>
      <c r="F6366" t="s">
        <v>46</v>
      </c>
      <c r="H6366">
        <v>1</v>
      </c>
      <c r="I6366" t="s">
        <v>32</v>
      </c>
      <c r="J6366">
        <v>1</v>
      </c>
      <c r="K6366" t="s">
        <v>32</v>
      </c>
      <c r="L6366">
        <v>0</v>
      </c>
      <c r="M6366" t="s">
        <v>32</v>
      </c>
      <c r="N6366">
        <v>2012</v>
      </c>
      <c r="O6366">
        <v>64</v>
      </c>
      <c r="P6366">
        <v>163318</v>
      </c>
      <c r="Q6366">
        <v>38</v>
      </c>
      <c r="R6366">
        <v>157025</v>
      </c>
      <c r="S6366">
        <v>574</v>
      </c>
      <c r="T6366">
        <v>25172</v>
      </c>
      <c r="U6366">
        <v>25</v>
      </c>
      <c r="W6366">
        <v>31.2</v>
      </c>
      <c r="X6366">
        <v>6.9</v>
      </c>
      <c r="Y6366">
        <v>47.6</v>
      </c>
      <c r="Z6366">
        <v>6.9</v>
      </c>
      <c r="AA6366">
        <v>18.3</v>
      </c>
      <c r="AB6366">
        <v>13.2</v>
      </c>
      <c r="AC6366">
        <v>45.9</v>
      </c>
    </row>
    <row r="6367" spans="1:30" x14ac:dyDescent="0.45">
      <c r="A6367" t="s">
        <v>401</v>
      </c>
      <c r="B6367">
        <v>45500</v>
      </c>
      <c r="C6367" t="s">
        <v>872</v>
      </c>
      <c r="E6367">
        <v>52</v>
      </c>
      <c r="F6367" t="s">
        <v>47</v>
      </c>
      <c r="G6367" t="s">
        <v>48</v>
      </c>
      <c r="H6367">
        <v>1</v>
      </c>
      <c r="I6367" t="s">
        <v>32</v>
      </c>
      <c r="J6367">
        <v>1</v>
      </c>
      <c r="K6367" t="s">
        <v>32</v>
      </c>
      <c r="L6367">
        <v>0</v>
      </c>
      <c r="M6367" t="s">
        <v>32</v>
      </c>
      <c r="N6367">
        <v>2012</v>
      </c>
      <c r="O6367">
        <v>355</v>
      </c>
      <c r="P6367">
        <v>250010</v>
      </c>
      <c r="Q6367">
        <v>148</v>
      </c>
      <c r="R6367">
        <v>242269</v>
      </c>
      <c r="S6367">
        <v>1457</v>
      </c>
      <c r="T6367">
        <v>59150</v>
      </c>
      <c r="U6367">
        <v>207</v>
      </c>
      <c r="V6367">
        <v>7742</v>
      </c>
      <c r="W6367">
        <v>16.100000000000001</v>
      </c>
      <c r="X6367">
        <v>8.9</v>
      </c>
      <c r="Y6367">
        <v>14.3</v>
      </c>
      <c r="Z6367">
        <v>9.9</v>
      </c>
      <c r="AA6367">
        <v>5.4</v>
      </c>
      <c r="AB6367">
        <v>4.7</v>
      </c>
      <c r="AC6367">
        <v>25.8</v>
      </c>
      <c r="AD6367">
        <v>29.3</v>
      </c>
    </row>
    <row r="6368" spans="1:30" x14ac:dyDescent="0.45">
      <c r="A6368" t="s">
        <v>401</v>
      </c>
      <c r="B6368">
        <v>45500</v>
      </c>
      <c r="C6368" t="s">
        <v>872</v>
      </c>
      <c r="E6368">
        <v>53</v>
      </c>
      <c r="F6368" t="s">
        <v>49</v>
      </c>
      <c r="H6368">
        <v>1</v>
      </c>
      <c r="I6368" t="s">
        <v>32</v>
      </c>
      <c r="J6368">
        <v>1</v>
      </c>
      <c r="K6368" t="s">
        <v>32</v>
      </c>
      <c r="L6368">
        <v>0</v>
      </c>
      <c r="M6368" t="s">
        <v>32</v>
      </c>
      <c r="N6368">
        <v>2012</v>
      </c>
      <c r="O6368">
        <v>627</v>
      </c>
      <c r="P6368">
        <v>157817</v>
      </c>
      <c r="Q6368">
        <v>110</v>
      </c>
      <c r="R6368">
        <v>134627</v>
      </c>
      <c r="S6368">
        <v>642</v>
      </c>
      <c r="T6368">
        <v>22164</v>
      </c>
      <c r="U6368">
        <v>517</v>
      </c>
      <c r="V6368">
        <v>23189</v>
      </c>
      <c r="W6368">
        <v>24.7</v>
      </c>
      <c r="X6368">
        <v>34.200000000000003</v>
      </c>
      <c r="Y6368">
        <v>45.8</v>
      </c>
      <c r="Z6368">
        <v>40.700000000000003</v>
      </c>
      <c r="AA6368">
        <v>46.4</v>
      </c>
      <c r="AB6368">
        <v>43.1</v>
      </c>
      <c r="AC6368">
        <v>27.8</v>
      </c>
      <c r="AD6368">
        <v>36.799999999999997</v>
      </c>
    </row>
    <row r="6369" spans="1:30" x14ac:dyDescent="0.45">
      <c r="A6369" t="s">
        <v>401</v>
      </c>
      <c r="B6369">
        <v>45500</v>
      </c>
      <c r="C6369" t="s">
        <v>872</v>
      </c>
      <c r="E6369">
        <v>54</v>
      </c>
      <c r="F6369" t="s">
        <v>50</v>
      </c>
      <c r="H6369">
        <v>1</v>
      </c>
      <c r="I6369" t="s">
        <v>32</v>
      </c>
      <c r="J6369">
        <v>1</v>
      </c>
      <c r="K6369" t="s">
        <v>32</v>
      </c>
      <c r="L6369">
        <v>0</v>
      </c>
      <c r="M6369" t="s">
        <v>32</v>
      </c>
      <c r="N6369">
        <v>2012</v>
      </c>
      <c r="O6369">
        <v>858</v>
      </c>
      <c r="P6369">
        <v>131351</v>
      </c>
      <c r="Q6369">
        <v>215</v>
      </c>
      <c r="R6369">
        <v>101487</v>
      </c>
      <c r="S6369">
        <v>836</v>
      </c>
      <c r="T6369">
        <v>26701</v>
      </c>
      <c r="U6369">
        <v>643</v>
      </c>
      <c r="V6369">
        <v>29864</v>
      </c>
      <c r="W6369">
        <v>20.399999999999999</v>
      </c>
      <c r="X6369">
        <v>25.5</v>
      </c>
      <c r="Y6369">
        <v>38.9</v>
      </c>
      <c r="Z6369">
        <v>31.7</v>
      </c>
      <c r="AA6369">
        <v>31</v>
      </c>
      <c r="AB6369">
        <v>25</v>
      </c>
      <c r="AC6369">
        <v>18.3</v>
      </c>
      <c r="AD6369">
        <v>24.7</v>
      </c>
    </row>
    <row r="6370" spans="1:30" x14ac:dyDescent="0.45">
      <c r="A6370" t="s">
        <v>401</v>
      </c>
      <c r="B6370">
        <v>45500</v>
      </c>
      <c r="C6370" t="s">
        <v>872</v>
      </c>
      <c r="E6370">
        <v>56</v>
      </c>
      <c r="F6370" t="s">
        <v>51</v>
      </c>
      <c r="H6370">
        <v>1</v>
      </c>
      <c r="I6370" t="s">
        <v>32</v>
      </c>
      <c r="J6370">
        <v>1</v>
      </c>
      <c r="K6370" t="s">
        <v>32</v>
      </c>
      <c r="L6370">
        <v>0</v>
      </c>
      <c r="M6370" t="s">
        <v>32</v>
      </c>
      <c r="N6370">
        <v>2012</v>
      </c>
      <c r="O6370">
        <v>903</v>
      </c>
      <c r="P6370">
        <v>147305</v>
      </c>
      <c r="Q6370">
        <v>134</v>
      </c>
      <c r="R6370">
        <v>132382</v>
      </c>
      <c r="S6370">
        <v>2419</v>
      </c>
      <c r="T6370">
        <v>45849</v>
      </c>
      <c r="U6370">
        <v>769</v>
      </c>
      <c r="W6370">
        <v>10.3</v>
      </c>
      <c r="X6370">
        <v>11</v>
      </c>
      <c r="Y6370">
        <v>24.6</v>
      </c>
      <c r="Z6370">
        <v>9.5</v>
      </c>
      <c r="AA6370">
        <v>15.5</v>
      </c>
      <c r="AB6370">
        <v>11.4</v>
      </c>
      <c r="AC6370">
        <v>9.6999999999999993</v>
      </c>
    </row>
    <row r="6371" spans="1:30" x14ac:dyDescent="0.45">
      <c r="A6371" t="s">
        <v>401</v>
      </c>
      <c r="B6371">
        <v>45500</v>
      </c>
      <c r="C6371" t="s">
        <v>872</v>
      </c>
      <c r="E6371">
        <v>61</v>
      </c>
      <c r="F6371" t="s">
        <v>52</v>
      </c>
      <c r="H6371">
        <v>1</v>
      </c>
      <c r="I6371" t="s">
        <v>32</v>
      </c>
      <c r="J6371">
        <v>1</v>
      </c>
      <c r="K6371" t="s">
        <v>32</v>
      </c>
      <c r="L6371">
        <v>0</v>
      </c>
      <c r="M6371" t="s">
        <v>32</v>
      </c>
      <c r="N6371">
        <v>2012</v>
      </c>
      <c r="O6371">
        <v>154</v>
      </c>
      <c r="P6371">
        <v>13363</v>
      </c>
      <c r="Q6371">
        <v>37</v>
      </c>
      <c r="U6371">
        <v>117</v>
      </c>
      <c r="W6371">
        <v>23.4</v>
      </c>
      <c r="X6371">
        <v>43.2</v>
      </c>
      <c r="Y6371">
        <v>67.400000000000006</v>
      </c>
      <c r="AC6371">
        <v>30.6</v>
      </c>
    </row>
    <row r="6372" spans="1:30" x14ac:dyDescent="0.45">
      <c r="A6372" t="s">
        <v>401</v>
      </c>
      <c r="B6372">
        <v>45500</v>
      </c>
      <c r="C6372" t="s">
        <v>872</v>
      </c>
      <c r="E6372">
        <v>62</v>
      </c>
      <c r="F6372" t="s">
        <v>53</v>
      </c>
      <c r="H6372">
        <v>1</v>
      </c>
      <c r="I6372" t="s">
        <v>32</v>
      </c>
      <c r="J6372">
        <v>1</v>
      </c>
      <c r="K6372" t="s">
        <v>32</v>
      </c>
      <c r="L6372">
        <v>0</v>
      </c>
      <c r="M6372" t="s">
        <v>32</v>
      </c>
      <c r="N6372">
        <v>2012</v>
      </c>
      <c r="O6372">
        <v>894</v>
      </c>
      <c r="P6372">
        <v>805245</v>
      </c>
      <c r="Q6372">
        <v>347</v>
      </c>
      <c r="R6372">
        <v>780473</v>
      </c>
      <c r="S6372">
        <v>7100</v>
      </c>
      <c r="T6372">
        <v>292907</v>
      </c>
      <c r="U6372">
        <v>547</v>
      </c>
      <c r="V6372">
        <v>24772</v>
      </c>
      <c r="W6372">
        <v>10.9</v>
      </c>
      <c r="X6372">
        <v>10</v>
      </c>
      <c r="Y6372">
        <v>33.5</v>
      </c>
      <c r="Z6372">
        <v>11.2</v>
      </c>
      <c r="AA6372">
        <v>12.6</v>
      </c>
      <c r="AB6372">
        <v>11</v>
      </c>
      <c r="AC6372">
        <v>11.5</v>
      </c>
      <c r="AD6372">
        <v>37.9</v>
      </c>
    </row>
    <row r="6373" spans="1:30" x14ac:dyDescent="0.45">
      <c r="A6373" t="s">
        <v>401</v>
      </c>
      <c r="B6373">
        <v>45500</v>
      </c>
      <c r="C6373" t="s">
        <v>872</v>
      </c>
      <c r="E6373">
        <v>71</v>
      </c>
      <c r="F6373" t="s">
        <v>54</v>
      </c>
      <c r="H6373">
        <v>1</v>
      </c>
      <c r="I6373" t="s">
        <v>32</v>
      </c>
      <c r="J6373">
        <v>1</v>
      </c>
      <c r="K6373" t="s">
        <v>32</v>
      </c>
      <c r="L6373">
        <v>0</v>
      </c>
      <c r="M6373" t="s">
        <v>32</v>
      </c>
      <c r="N6373">
        <v>2012</v>
      </c>
      <c r="O6373">
        <v>292</v>
      </c>
      <c r="Q6373">
        <v>36</v>
      </c>
      <c r="U6373">
        <v>256</v>
      </c>
      <c r="W6373">
        <v>27.2</v>
      </c>
      <c r="Y6373">
        <v>72.8</v>
      </c>
      <c r="AC6373">
        <v>28.6</v>
      </c>
    </row>
    <row r="6374" spans="1:30" x14ac:dyDescent="0.45">
      <c r="A6374" t="s">
        <v>401</v>
      </c>
      <c r="B6374">
        <v>45500</v>
      </c>
      <c r="C6374" t="s">
        <v>872</v>
      </c>
      <c r="E6374">
        <v>72</v>
      </c>
      <c r="F6374" t="s">
        <v>55</v>
      </c>
      <c r="H6374">
        <v>1</v>
      </c>
      <c r="I6374" t="s">
        <v>32</v>
      </c>
      <c r="J6374">
        <v>1</v>
      </c>
      <c r="K6374" t="s">
        <v>32</v>
      </c>
      <c r="L6374">
        <v>0</v>
      </c>
      <c r="M6374" t="s">
        <v>32</v>
      </c>
      <c r="N6374">
        <v>2012</v>
      </c>
      <c r="O6374">
        <v>306</v>
      </c>
      <c r="P6374">
        <v>259397</v>
      </c>
      <c r="Q6374">
        <v>198</v>
      </c>
      <c r="R6374">
        <v>246489</v>
      </c>
      <c r="S6374">
        <v>4769</v>
      </c>
      <c r="T6374">
        <v>80232</v>
      </c>
      <c r="U6374">
        <v>108</v>
      </c>
      <c r="W6374">
        <v>23.8</v>
      </c>
      <c r="X6374">
        <v>22.6</v>
      </c>
      <c r="Y6374">
        <v>42.6</v>
      </c>
      <c r="Z6374">
        <v>25.6</v>
      </c>
      <c r="AA6374">
        <v>20.7</v>
      </c>
      <c r="AB6374">
        <v>31.7</v>
      </c>
      <c r="AC6374">
        <v>36.9</v>
      </c>
    </row>
    <row r="6375" spans="1:30" x14ac:dyDescent="0.45">
      <c r="A6375" t="s">
        <v>401</v>
      </c>
      <c r="B6375">
        <v>45500</v>
      </c>
      <c r="C6375" t="s">
        <v>872</v>
      </c>
      <c r="E6375">
        <v>81</v>
      </c>
      <c r="F6375" t="s">
        <v>56</v>
      </c>
      <c r="G6375" t="s">
        <v>57</v>
      </c>
      <c r="H6375">
        <v>1</v>
      </c>
      <c r="I6375" t="s">
        <v>32</v>
      </c>
      <c r="J6375">
        <v>1</v>
      </c>
      <c r="K6375" t="s">
        <v>32</v>
      </c>
      <c r="L6375">
        <v>0</v>
      </c>
      <c r="M6375" t="s">
        <v>32</v>
      </c>
      <c r="N6375">
        <v>2012</v>
      </c>
      <c r="O6375">
        <v>1589</v>
      </c>
      <c r="P6375">
        <v>97823</v>
      </c>
      <c r="Q6375">
        <v>132</v>
      </c>
      <c r="R6375">
        <v>64974</v>
      </c>
      <c r="S6375">
        <v>629</v>
      </c>
      <c r="T6375">
        <v>17135</v>
      </c>
      <c r="U6375">
        <v>1457</v>
      </c>
      <c r="V6375">
        <v>32848</v>
      </c>
      <c r="W6375">
        <v>10.8</v>
      </c>
      <c r="X6375">
        <v>23.5</v>
      </c>
      <c r="Y6375">
        <v>61.3</v>
      </c>
      <c r="Z6375">
        <v>34.4</v>
      </c>
      <c r="AA6375">
        <v>36.799999999999997</v>
      </c>
      <c r="AB6375">
        <v>31</v>
      </c>
      <c r="AC6375">
        <v>8.6999999999999993</v>
      </c>
      <c r="AD6375">
        <v>16.7</v>
      </c>
    </row>
    <row r="6376" spans="1:30" x14ac:dyDescent="0.45">
      <c r="A6376" t="s">
        <v>402</v>
      </c>
      <c r="B6376">
        <v>45540</v>
      </c>
      <c r="C6376" t="s">
        <v>856</v>
      </c>
      <c r="E6376">
        <v>0</v>
      </c>
      <c r="F6376" t="s">
        <v>31</v>
      </c>
      <c r="H6376">
        <v>1</v>
      </c>
      <c r="I6376" t="s">
        <v>32</v>
      </c>
      <c r="J6376">
        <v>1</v>
      </c>
      <c r="K6376" t="s">
        <v>32</v>
      </c>
      <c r="L6376">
        <v>0</v>
      </c>
      <c r="M6376" t="s">
        <v>32</v>
      </c>
      <c r="N6376">
        <v>2012</v>
      </c>
      <c r="O6376">
        <v>5386</v>
      </c>
      <c r="P6376">
        <v>3918117</v>
      </c>
      <c r="Q6376">
        <v>1200</v>
      </c>
      <c r="R6376">
        <v>3778909</v>
      </c>
      <c r="S6376">
        <v>14571</v>
      </c>
      <c r="T6376">
        <v>491841</v>
      </c>
      <c r="U6376">
        <v>4187</v>
      </c>
      <c r="V6376">
        <v>139208</v>
      </c>
      <c r="W6376">
        <v>6.7</v>
      </c>
      <c r="X6376">
        <v>9.6</v>
      </c>
      <c r="Y6376">
        <v>6.8</v>
      </c>
      <c r="Z6376">
        <v>10.4</v>
      </c>
      <c r="AA6376">
        <v>5.7</v>
      </c>
      <c r="AB6376">
        <v>3.9</v>
      </c>
      <c r="AC6376">
        <v>8</v>
      </c>
      <c r="AD6376">
        <v>9.9</v>
      </c>
    </row>
    <row r="6377" spans="1:30" x14ac:dyDescent="0.45">
      <c r="A6377" t="s">
        <v>402</v>
      </c>
      <c r="B6377">
        <v>45540</v>
      </c>
      <c r="C6377" t="s">
        <v>856</v>
      </c>
      <c r="E6377">
        <v>11</v>
      </c>
      <c r="F6377" t="s">
        <v>33</v>
      </c>
      <c r="G6377" t="s">
        <v>34</v>
      </c>
      <c r="H6377">
        <v>1</v>
      </c>
      <c r="I6377" t="s">
        <v>32</v>
      </c>
      <c r="J6377">
        <v>1</v>
      </c>
      <c r="K6377" t="s">
        <v>32</v>
      </c>
      <c r="L6377">
        <v>0</v>
      </c>
      <c r="M6377" t="s">
        <v>32</v>
      </c>
      <c r="N6377">
        <v>2012</v>
      </c>
      <c r="O6377">
        <v>31</v>
      </c>
      <c r="P6377">
        <v>4403</v>
      </c>
      <c r="Q6377">
        <v>4</v>
      </c>
      <c r="U6377">
        <v>27</v>
      </c>
      <c r="V6377">
        <v>630</v>
      </c>
      <c r="W6377">
        <v>17.7</v>
      </c>
      <c r="X6377">
        <v>8</v>
      </c>
      <c r="Y6377">
        <v>80.8</v>
      </c>
      <c r="AC6377">
        <v>17.3</v>
      </c>
      <c r="AD6377">
        <v>24.1</v>
      </c>
    </row>
    <row r="6378" spans="1:30" x14ac:dyDescent="0.45">
      <c r="A6378" t="s">
        <v>402</v>
      </c>
      <c r="B6378">
        <v>45540</v>
      </c>
      <c r="C6378" t="s">
        <v>856</v>
      </c>
      <c r="E6378">
        <v>23</v>
      </c>
      <c r="F6378" t="s">
        <v>37</v>
      </c>
      <c r="H6378">
        <v>1</v>
      </c>
      <c r="I6378" t="s">
        <v>32</v>
      </c>
      <c r="J6378">
        <v>1</v>
      </c>
      <c r="K6378" t="s">
        <v>32</v>
      </c>
      <c r="L6378">
        <v>0</v>
      </c>
      <c r="M6378" t="s">
        <v>32</v>
      </c>
      <c r="N6378">
        <v>2012</v>
      </c>
      <c r="O6378">
        <v>445</v>
      </c>
      <c r="P6378">
        <v>984350</v>
      </c>
      <c r="Q6378">
        <v>147</v>
      </c>
      <c r="R6378">
        <v>976439</v>
      </c>
      <c r="S6378">
        <v>1961</v>
      </c>
      <c r="T6378">
        <v>64357</v>
      </c>
      <c r="U6378">
        <v>298</v>
      </c>
      <c r="V6378">
        <v>7911</v>
      </c>
      <c r="W6378">
        <v>15.8</v>
      </c>
      <c r="X6378">
        <v>5.4</v>
      </c>
      <c r="Y6378">
        <v>30.2</v>
      </c>
      <c r="Z6378">
        <v>5.6</v>
      </c>
      <c r="AA6378">
        <v>10.8</v>
      </c>
      <c r="AB6378">
        <v>6.8</v>
      </c>
      <c r="AC6378">
        <v>18.8</v>
      </c>
      <c r="AD6378">
        <v>32.200000000000003</v>
      </c>
    </row>
    <row r="6379" spans="1:30" x14ac:dyDescent="0.45">
      <c r="A6379" t="s">
        <v>402</v>
      </c>
      <c r="B6379">
        <v>45540</v>
      </c>
      <c r="C6379" t="s">
        <v>856</v>
      </c>
      <c r="E6379" t="s">
        <v>38</v>
      </c>
      <c r="F6379" t="s">
        <v>39</v>
      </c>
      <c r="H6379">
        <v>1</v>
      </c>
      <c r="I6379" t="s">
        <v>32</v>
      </c>
      <c r="J6379">
        <v>1</v>
      </c>
      <c r="K6379" t="s">
        <v>32</v>
      </c>
      <c r="L6379">
        <v>0</v>
      </c>
      <c r="M6379" t="s">
        <v>32</v>
      </c>
      <c r="N6379">
        <v>2012</v>
      </c>
      <c r="O6379">
        <v>110</v>
      </c>
      <c r="P6379">
        <v>329656</v>
      </c>
      <c r="Q6379">
        <v>33</v>
      </c>
      <c r="R6379">
        <v>327896</v>
      </c>
      <c r="S6379">
        <v>761</v>
      </c>
      <c r="T6379">
        <v>37376</v>
      </c>
      <c r="U6379">
        <v>77</v>
      </c>
      <c r="W6379">
        <v>49.3</v>
      </c>
      <c r="X6379">
        <v>11.8</v>
      </c>
      <c r="Y6379">
        <v>31.1</v>
      </c>
      <c r="Z6379">
        <v>12.1</v>
      </c>
      <c r="AA6379">
        <v>8.3000000000000007</v>
      </c>
      <c r="AB6379">
        <v>8.3000000000000007</v>
      </c>
      <c r="AC6379">
        <v>59.4</v>
      </c>
    </row>
    <row r="6380" spans="1:30" x14ac:dyDescent="0.45">
      <c r="A6380" t="s">
        <v>402</v>
      </c>
      <c r="B6380">
        <v>45540</v>
      </c>
      <c r="C6380" t="s">
        <v>856</v>
      </c>
      <c r="E6380">
        <v>42</v>
      </c>
      <c r="F6380" t="s">
        <v>40</v>
      </c>
      <c r="H6380">
        <v>1</v>
      </c>
      <c r="I6380" t="s">
        <v>32</v>
      </c>
      <c r="J6380">
        <v>1</v>
      </c>
      <c r="K6380" t="s">
        <v>32</v>
      </c>
      <c r="L6380">
        <v>0</v>
      </c>
      <c r="M6380" t="s">
        <v>32</v>
      </c>
      <c r="N6380">
        <v>2012</v>
      </c>
      <c r="O6380">
        <v>161</v>
      </c>
      <c r="P6380">
        <v>153472</v>
      </c>
      <c r="Q6380">
        <v>34</v>
      </c>
      <c r="R6380">
        <v>147103</v>
      </c>
      <c r="S6380">
        <v>168</v>
      </c>
      <c r="T6380">
        <v>9193</v>
      </c>
      <c r="U6380">
        <v>127</v>
      </c>
      <c r="W6380">
        <v>34.5</v>
      </c>
      <c r="X6380">
        <v>7.3</v>
      </c>
      <c r="Y6380">
        <v>56</v>
      </c>
      <c r="Z6380">
        <v>7.8</v>
      </c>
      <c r="AA6380">
        <v>17.2</v>
      </c>
      <c r="AB6380">
        <v>13.3</v>
      </c>
      <c r="AC6380">
        <v>38.799999999999997</v>
      </c>
    </row>
    <row r="6381" spans="1:30" x14ac:dyDescent="0.45">
      <c r="A6381" t="s">
        <v>402</v>
      </c>
      <c r="B6381">
        <v>45540</v>
      </c>
      <c r="C6381" t="s">
        <v>856</v>
      </c>
      <c r="E6381" t="s">
        <v>41</v>
      </c>
      <c r="F6381" t="s">
        <v>42</v>
      </c>
      <c r="H6381">
        <v>1</v>
      </c>
      <c r="I6381" t="s">
        <v>32</v>
      </c>
      <c r="J6381">
        <v>1</v>
      </c>
      <c r="K6381" t="s">
        <v>32</v>
      </c>
      <c r="L6381">
        <v>0</v>
      </c>
      <c r="M6381" t="s">
        <v>32</v>
      </c>
      <c r="N6381">
        <v>2012</v>
      </c>
      <c r="O6381">
        <v>580</v>
      </c>
      <c r="P6381">
        <v>1123567</v>
      </c>
      <c r="Q6381">
        <v>190</v>
      </c>
      <c r="R6381">
        <v>1115339</v>
      </c>
      <c r="S6381">
        <v>2689</v>
      </c>
      <c r="T6381">
        <v>60401</v>
      </c>
      <c r="U6381">
        <v>391</v>
      </c>
      <c r="V6381">
        <v>8228</v>
      </c>
      <c r="W6381">
        <v>11.3</v>
      </c>
      <c r="X6381">
        <v>35.299999999999997</v>
      </c>
      <c r="Y6381">
        <v>19.5</v>
      </c>
      <c r="Z6381">
        <v>37</v>
      </c>
      <c r="AA6381">
        <v>6</v>
      </c>
      <c r="AB6381">
        <v>9.1</v>
      </c>
      <c r="AC6381">
        <v>18.899999999999999</v>
      </c>
      <c r="AD6381">
        <v>17.399999999999999</v>
      </c>
    </row>
    <row r="6382" spans="1:30" x14ac:dyDescent="0.45">
      <c r="A6382" t="s">
        <v>402</v>
      </c>
      <c r="B6382">
        <v>45540</v>
      </c>
      <c r="C6382" t="s">
        <v>856</v>
      </c>
      <c r="E6382" t="s">
        <v>43</v>
      </c>
      <c r="F6382" t="s">
        <v>44</v>
      </c>
      <c r="G6382" t="s">
        <v>45</v>
      </c>
      <c r="H6382">
        <v>1</v>
      </c>
      <c r="I6382" t="s">
        <v>32</v>
      </c>
      <c r="J6382">
        <v>1</v>
      </c>
      <c r="K6382" t="s">
        <v>32</v>
      </c>
      <c r="L6382">
        <v>0</v>
      </c>
      <c r="M6382" t="s">
        <v>32</v>
      </c>
      <c r="N6382">
        <v>2012</v>
      </c>
      <c r="O6382">
        <v>271</v>
      </c>
      <c r="P6382">
        <v>69551</v>
      </c>
      <c r="Q6382">
        <v>34</v>
      </c>
      <c r="R6382">
        <v>33065</v>
      </c>
      <c r="S6382">
        <v>157</v>
      </c>
      <c r="T6382">
        <v>5334</v>
      </c>
      <c r="U6382">
        <v>237</v>
      </c>
      <c r="V6382">
        <v>36487</v>
      </c>
      <c r="W6382">
        <v>27.7</v>
      </c>
      <c r="X6382">
        <v>24.4</v>
      </c>
      <c r="Y6382">
        <v>58.9</v>
      </c>
      <c r="Z6382">
        <v>27.3</v>
      </c>
      <c r="AA6382">
        <v>29.5</v>
      </c>
      <c r="AB6382">
        <v>25.3</v>
      </c>
      <c r="AC6382">
        <v>32.200000000000003</v>
      </c>
      <c r="AD6382">
        <v>38</v>
      </c>
    </row>
    <row r="6383" spans="1:30" x14ac:dyDescent="0.45">
      <c r="A6383" t="s">
        <v>402</v>
      </c>
      <c r="B6383">
        <v>45540</v>
      </c>
      <c r="C6383" t="s">
        <v>856</v>
      </c>
      <c r="E6383">
        <v>51</v>
      </c>
      <c r="F6383" t="s">
        <v>46</v>
      </c>
      <c r="H6383">
        <v>1</v>
      </c>
      <c r="I6383" t="s">
        <v>32</v>
      </c>
      <c r="J6383">
        <v>1</v>
      </c>
      <c r="K6383" t="s">
        <v>32</v>
      </c>
      <c r="L6383">
        <v>0</v>
      </c>
      <c r="M6383" t="s">
        <v>32</v>
      </c>
      <c r="N6383">
        <v>2012</v>
      </c>
      <c r="O6383">
        <v>29</v>
      </c>
      <c r="P6383">
        <v>19469</v>
      </c>
      <c r="Q6383">
        <v>7</v>
      </c>
      <c r="R6383">
        <v>19101</v>
      </c>
      <c r="S6383">
        <v>40</v>
      </c>
      <c r="T6383">
        <v>2375</v>
      </c>
      <c r="U6383">
        <v>23</v>
      </c>
      <c r="V6383">
        <v>368</v>
      </c>
      <c r="W6383">
        <v>28.4</v>
      </c>
      <c r="X6383">
        <v>8.6999999999999993</v>
      </c>
      <c r="Y6383">
        <v>40.799999999999997</v>
      </c>
      <c r="Z6383">
        <v>9.1</v>
      </c>
      <c r="AA6383">
        <v>15</v>
      </c>
      <c r="AB6383">
        <v>9.5</v>
      </c>
      <c r="AC6383">
        <v>33.799999999999997</v>
      </c>
      <c r="AD6383">
        <v>8.8000000000000007</v>
      </c>
    </row>
    <row r="6384" spans="1:30" x14ac:dyDescent="0.45">
      <c r="A6384" t="s">
        <v>402</v>
      </c>
      <c r="B6384">
        <v>45540</v>
      </c>
      <c r="C6384" t="s">
        <v>856</v>
      </c>
      <c r="E6384">
        <v>52</v>
      </c>
      <c r="F6384" t="s">
        <v>47</v>
      </c>
      <c r="G6384" t="s">
        <v>48</v>
      </c>
      <c r="H6384">
        <v>1</v>
      </c>
      <c r="I6384" t="s">
        <v>32</v>
      </c>
      <c r="J6384">
        <v>1</v>
      </c>
      <c r="K6384" t="s">
        <v>32</v>
      </c>
      <c r="L6384">
        <v>0</v>
      </c>
      <c r="M6384" t="s">
        <v>32</v>
      </c>
      <c r="N6384">
        <v>2012</v>
      </c>
      <c r="O6384">
        <v>331</v>
      </c>
      <c r="P6384">
        <v>88618</v>
      </c>
      <c r="Q6384">
        <v>42</v>
      </c>
      <c r="R6384">
        <v>77777</v>
      </c>
      <c r="S6384">
        <v>408</v>
      </c>
      <c r="T6384">
        <v>23046</v>
      </c>
      <c r="U6384">
        <v>289</v>
      </c>
      <c r="V6384">
        <v>10841</v>
      </c>
      <c r="W6384">
        <v>36</v>
      </c>
      <c r="X6384">
        <v>14.5</v>
      </c>
      <c r="Y6384">
        <v>34.299999999999997</v>
      </c>
      <c r="Z6384">
        <v>13.7</v>
      </c>
      <c r="AA6384">
        <v>22.6</v>
      </c>
      <c r="AB6384">
        <v>23</v>
      </c>
      <c r="AC6384">
        <v>36.4</v>
      </c>
      <c r="AD6384">
        <v>43.1</v>
      </c>
    </row>
    <row r="6385" spans="1:30" x14ac:dyDescent="0.45">
      <c r="A6385" t="s">
        <v>402</v>
      </c>
      <c r="B6385">
        <v>45540</v>
      </c>
      <c r="C6385" t="s">
        <v>856</v>
      </c>
      <c r="E6385">
        <v>53</v>
      </c>
      <c r="F6385" t="s">
        <v>49</v>
      </c>
      <c r="H6385">
        <v>1</v>
      </c>
      <c r="I6385" t="s">
        <v>32</v>
      </c>
      <c r="J6385">
        <v>1</v>
      </c>
      <c r="K6385" t="s">
        <v>32</v>
      </c>
      <c r="L6385">
        <v>0</v>
      </c>
      <c r="M6385" t="s">
        <v>32</v>
      </c>
      <c r="N6385">
        <v>2012</v>
      </c>
      <c r="O6385">
        <v>697</v>
      </c>
      <c r="P6385">
        <v>46660</v>
      </c>
      <c r="Q6385">
        <v>151</v>
      </c>
      <c r="R6385">
        <v>26563</v>
      </c>
      <c r="S6385">
        <v>189</v>
      </c>
      <c r="T6385">
        <v>10801</v>
      </c>
      <c r="U6385">
        <v>546</v>
      </c>
      <c r="V6385">
        <v>20096</v>
      </c>
      <c r="W6385">
        <v>28.5</v>
      </c>
      <c r="X6385">
        <v>32.700000000000003</v>
      </c>
      <c r="Y6385">
        <v>45.3</v>
      </c>
      <c r="Z6385">
        <v>46.8</v>
      </c>
      <c r="AA6385">
        <v>53.7</v>
      </c>
      <c r="AB6385">
        <v>55.4</v>
      </c>
      <c r="AC6385">
        <v>37.200000000000003</v>
      </c>
      <c r="AD6385">
        <v>40.299999999999997</v>
      </c>
    </row>
    <row r="6386" spans="1:30" x14ac:dyDescent="0.45">
      <c r="A6386" t="s">
        <v>402</v>
      </c>
      <c r="B6386">
        <v>45540</v>
      </c>
      <c r="C6386" t="s">
        <v>856</v>
      </c>
      <c r="E6386">
        <v>54</v>
      </c>
      <c r="F6386" t="s">
        <v>50</v>
      </c>
      <c r="H6386">
        <v>1</v>
      </c>
      <c r="I6386" t="s">
        <v>32</v>
      </c>
      <c r="J6386">
        <v>1</v>
      </c>
      <c r="K6386" t="s">
        <v>32</v>
      </c>
      <c r="L6386">
        <v>0</v>
      </c>
      <c r="M6386" t="s">
        <v>32</v>
      </c>
      <c r="N6386">
        <v>2012</v>
      </c>
      <c r="O6386">
        <v>687</v>
      </c>
      <c r="P6386">
        <v>68691</v>
      </c>
      <c r="Q6386">
        <v>156</v>
      </c>
      <c r="R6386">
        <v>54260</v>
      </c>
      <c r="S6386">
        <v>535</v>
      </c>
      <c r="T6386">
        <v>21869</v>
      </c>
      <c r="U6386">
        <v>532</v>
      </c>
      <c r="V6386">
        <v>14431</v>
      </c>
      <c r="W6386">
        <v>13.1</v>
      </c>
      <c r="X6386">
        <v>15.4</v>
      </c>
      <c r="Y6386">
        <v>29.5</v>
      </c>
      <c r="Z6386">
        <v>18.100000000000001</v>
      </c>
      <c r="AA6386">
        <v>25.1</v>
      </c>
      <c r="AB6386">
        <v>22.1</v>
      </c>
      <c r="AC6386">
        <v>11.6</v>
      </c>
      <c r="AD6386">
        <v>15.5</v>
      </c>
    </row>
    <row r="6387" spans="1:30" x14ac:dyDescent="0.45">
      <c r="A6387" t="s">
        <v>402</v>
      </c>
      <c r="B6387">
        <v>45540</v>
      </c>
      <c r="C6387" t="s">
        <v>856</v>
      </c>
      <c r="E6387">
        <v>56</v>
      </c>
      <c r="F6387" t="s">
        <v>51</v>
      </c>
      <c r="H6387">
        <v>1</v>
      </c>
      <c r="I6387" t="s">
        <v>32</v>
      </c>
      <c r="J6387">
        <v>1</v>
      </c>
      <c r="K6387" t="s">
        <v>32</v>
      </c>
      <c r="L6387">
        <v>0</v>
      </c>
      <c r="M6387" t="s">
        <v>32</v>
      </c>
      <c r="N6387">
        <v>2012</v>
      </c>
      <c r="O6387">
        <v>411</v>
      </c>
      <c r="P6387">
        <v>80998</v>
      </c>
      <c r="Q6387">
        <v>57</v>
      </c>
      <c r="R6387">
        <v>72446</v>
      </c>
      <c r="S6387">
        <v>477</v>
      </c>
      <c r="T6387">
        <v>15399</v>
      </c>
      <c r="U6387">
        <v>354</v>
      </c>
      <c r="V6387">
        <v>8552</v>
      </c>
      <c r="W6387">
        <v>20.5</v>
      </c>
      <c r="X6387">
        <v>13.6</v>
      </c>
      <c r="Y6387">
        <v>62.1</v>
      </c>
      <c r="Z6387">
        <v>12.6</v>
      </c>
      <c r="AA6387">
        <v>36.4</v>
      </c>
      <c r="AB6387">
        <v>26</v>
      </c>
      <c r="AC6387">
        <v>22.5</v>
      </c>
      <c r="AD6387">
        <v>36.799999999999997</v>
      </c>
    </row>
    <row r="6388" spans="1:30" x14ac:dyDescent="0.45">
      <c r="A6388" t="s">
        <v>402</v>
      </c>
      <c r="B6388">
        <v>45540</v>
      </c>
      <c r="C6388" t="s">
        <v>856</v>
      </c>
      <c r="E6388">
        <v>61</v>
      </c>
      <c r="F6388" t="s">
        <v>52</v>
      </c>
      <c r="H6388">
        <v>1</v>
      </c>
      <c r="I6388" t="s">
        <v>32</v>
      </c>
      <c r="J6388">
        <v>1</v>
      </c>
      <c r="K6388" t="s">
        <v>32</v>
      </c>
      <c r="L6388">
        <v>0</v>
      </c>
      <c r="M6388" t="s">
        <v>32</v>
      </c>
      <c r="N6388">
        <v>2012</v>
      </c>
      <c r="O6388">
        <v>148</v>
      </c>
      <c r="P6388">
        <v>23111</v>
      </c>
      <c r="Q6388">
        <v>40</v>
      </c>
      <c r="R6388">
        <v>22366</v>
      </c>
      <c r="S6388">
        <v>487</v>
      </c>
      <c r="T6388">
        <v>11532</v>
      </c>
      <c r="U6388">
        <v>108</v>
      </c>
      <c r="V6388">
        <v>745</v>
      </c>
      <c r="W6388">
        <v>33.4</v>
      </c>
      <c r="X6388">
        <v>9.5</v>
      </c>
      <c r="Y6388">
        <v>62.1</v>
      </c>
      <c r="Z6388">
        <v>10.199999999999999</v>
      </c>
      <c r="AA6388">
        <v>11.3</v>
      </c>
      <c r="AB6388">
        <v>10.1</v>
      </c>
      <c r="AC6388">
        <v>38.6</v>
      </c>
      <c r="AD6388">
        <v>23.3</v>
      </c>
    </row>
    <row r="6389" spans="1:30" x14ac:dyDescent="0.45">
      <c r="A6389" t="s">
        <v>402</v>
      </c>
      <c r="B6389">
        <v>45540</v>
      </c>
      <c r="C6389" t="s">
        <v>856</v>
      </c>
      <c r="E6389">
        <v>62</v>
      </c>
      <c r="F6389" t="s">
        <v>53</v>
      </c>
      <c r="H6389">
        <v>1</v>
      </c>
      <c r="I6389" t="s">
        <v>32</v>
      </c>
      <c r="J6389">
        <v>1</v>
      </c>
      <c r="K6389" t="s">
        <v>32</v>
      </c>
      <c r="L6389">
        <v>0</v>
      </c>
      <c r="M6389" t="s">
        <v>32</v>
      </c>
      <c r="N6389">
        <v>2012</v>
      </c>
      <c r="O6389">
        <v>431</v>
      </c>
      <c r="P6389">
        <v>342617</v>
      </c>
      <c r="Q6389">
        <v>100</v>
      </c>
      <c r="R6389">
        <v>333477</v>
      </c>
      <c r="S6389">
        <v>2352</v>
      </c>
      <c r="T6389">
        <v>97261</v>
      </c>
      <c r="U6389">
        <v>331</v>
      </c>
      <c r="V6389">
        <v>9141</v>
      </c>
      <c r="W6389">
        <v>15.9</v>
      </c>
      <c r="X6389">
        <v>12.4</v>
      </c>
      <c r="Y6389">
        <v>30.9</v>
      </c>
      <c r="Z6389">
        <v>13.4</v>
      </c>
      <c r="AA6389">
        <v>8.6999999999999993</v>
      </c>
      <c r="AB6389">
        <v>9.5</v>
      </c>
      <c r="AC6389">
        <v>17.7</v>
      </c>
      <c r="AD6389">
        <v>20.2</v>
      </c>
    </row>
    <row r="6390" spans="1:30" x14ac:dyDescent="0.45">
      <c r="A6390" t="s">
        <v>402</v>
      </c>
      <c r="B6390">
        <v>45540</v>
      </c>
      <c r="C6390" t="s">
        <v>856</v>
      </c>
      <c r="E6390">
        <v>71</v>
      </c>
      <c r="F6390" t="s">
        <v>54</v>
      </c>
      <c r="H6390">
        <v>1</v>
      </c>
      <c r="I6390" t="s">
        <v>32</v>
      </c>
      <c r="J6390">
        <v>1</v>
      </c>
      <c r="K6390" t="s">
        <v>32</v>
      </c>
      <c r="L6390">
        <v>0</v>
      </c>
      <c r="M6390" t="s">
        <v>32</v>
      </c>
      <c r="N6390">
        <v>2012</v>
      </c>
      <c r="O6390">
        <v>210</v>
      </c>
      <c r="Q6390">
        <v>29</v>
      </c>
      <c r="U6390">
        <v>182</v>
      </c>
      <c r="W6390">
        <v>23.4</v>
      </c>
      <c r="Y6390">
        <v>80.2</v>
      </c>
      <c r="AC6390">
        <v>27.6</v>
      </c>
    </row>
    <row r="6391" spans="1:30" x14ac:dyDescent="0.45">
      <c r="A6391" t="s">
        <v>402</v>
      </c>
      <c r="B6391">
        <v>45540</v>
      </c>
      <c r="C6391" t="s">
        <v>856</v>
      </c>
      <c r="E6391">
        <v>72</v>
      </c>
      <c r="F6391" t="s">
        <v>55</v>
      </c>
      <c r="H6391">
        <v>1</v>
      </c>
      <c r="I6391" t="s">
        <v>32</v>
      </c>
      <c r="J6391">
        <v>1</v>
      </c>
      <c r="K6391" t="s">
        <v>32</v>
      </c>
      <c r="L6391">
        <v>0</v>
      </c>
      <c r="M6391" t="s">
        <v>32</v>
      </c>
      <c r="N6391">
        <v>2012</v>
      </c>
      <c r="O6391">
        <v>130</v>
      </c>
      <c r="P6391">
        <v>124217</v>
      </c>
      <c r="Q6391">
        <v>108</v>
      </c>
      <c r="R6391">
        <v>123638</v>
      </c>
      <c r="S6391">
        <v>2565</v>
      </c>
      <c r="T6391">
        <v>38442</v>
      </c>
      <c r="U6391">
        <v>22</v>
      </c>
      <c r="V6391">
        <v>579</v>
      </c>
      <c r="W6391">
        <v>36.700000000000003</v>
      </c>
      <c r="X6391">
        <v>31.7</v>
      </c>
      <c r="Y6391">
        <v>45.9</v>
      </c>
      <c r="Z6391">
        <v>33.1</v>
      </c>
      <c r="AA6391">
        <v>30.8</v>
      </c>
      <c r="AB6391">
        <v>29.4</v>
      </c>
      <c r="AC6391">
        <v>0</v>
      </c>
      <c r="AD6391">
        <v>0.9</v>
      </c>
    </row>
    <row r="6392" spans="1:30" x14ac:dyDescent="0.45">
      <c r="A6392" t="s">
        <v>402</v>
      </c>
      <c r="B6392">
        <v>45540</v>
      </c>
      <c r="C6392" t="s">
        <v>856</v>
      </c>
      <c r="E6392">
        <v>81</v>
      </c>
      <c r="F6392" t="s">
        <v>56</v>
      </c>
      <c r="G6392" t="s">
        <v>57</v>
      </c>
      <c r="H6392">
        <v>1</v>
      </c>
      <c r="I6392" t="s">
        <v>32</v>
      </c>
      <c r="J6392">
        <v>1</v>
      </c>
      <c r="K6392" t="s">
        <v>32</v>
      </c>
      <c r="L6392">
        <v>0</v>
      </c>
      <c r="M6392" t="s">
        <v>32</v>
      </c>
      <c r="N6392">
        <v>2012</v>
      </c>
      <c r="O6392">
        <v>715</v>
      </c>
      <c r="Q6392">
        <v>73</v>
      </c>
      <c r="U6392">
        <v>643</v>
      </c>
      <c r="W6392">
        <v>17.5</v>
      </c>
      <c r="Y6392">
        <v>67.5</v>
      </c>
      <c r="AC6392">
        <v>16.600000000000001</v>
      </c>
    </row>
    <row r="6393" spans="1:30" x14ac:dyDescent="0.45">
      <c r="A6393" t="s">
        <v>403</v>
      </c>
      <c r="B6393">
        <v>45780</v>
      </c>
      <c r="C6393" t="s">
        <v>813</v>
      </c>
      <c r="E6393">
        <v>0</v>
      </c>
      <c r="F6393" t="s">
        <v>31</v>
      </c>
      <c r="H6393">
        <v>1</v>
      </c>
      <c r="I6393" t="s">
        <v>32</v>
      </c>
      <c r="J6393">
        <v>1</v>
      </c>
      <c r="K6393" t="s">
        <v>32</v>
      </c>
      <c r="L6393">
        <v>0</v>
      </c>
      <c r="M6393" t="s">
        <v>32</v>
      </c>
      <c r="N6393">
        <v>2012</v>
      </c>
      <c r="O6393">
        <v>45026</v>
      </c>
      <c r="P6393">
        <v>79011923</v>
      </c>
      <c r="Q6393">
        <v>10271</v>
      </c>
      <c r="R6393">
        <v>77077480</v>
      </c>
      <c r="S6393">
        <v>260264</v>
      </c>
      <c r="T6393">
        <v>10263227</v>
      </c>
      <c r="U6393">
        <v>34755</v>
      </c>
      <c r="V6393">
        <v>1934444</v>
      </c>
      <c r="W6393">
        <v>2.9</v>
      </c>
      <c r="X6393">
        <v>2.2999999999999998</v>
      </c>
      <c r="Y6393">
        <v>4.2</v>
      </c>
      <c r="Z6393">
        <v>2.4</v>
      </c>
      <c r="AA6393">
        <v>4.5</v>
      </c>
      <c r="AB6393">
        <v>5.0999999999999996</v>
      </c>
      <c r="AC6393">
        <v>2.7</v>
      </c>
      <c r="AD6393">
        <v>7.5</v>
      </c>
    </row>
    <row r="6394" spans="1:30" x14ac:dyDescent="0.45">
      <c r="A6394" t="s">
        <v>403</v>
      </c>
      <c r="B6394">
        <v>45780</v>
      </c>
      <c r="C6394" t="s">
        <v>813</v>
      </c>
      <c r="E6394">
        <v>11</v>
      </c>
      <c r="F6394" t="s">
        <v>33</v>
      </c>
      <c r="G6394" t="s">
        <v>34</v>
      </c>
      <c r="H6394">
        <v>1</v>
      </c>
      <c r="I6394" t="s">
        <v>32</v>
      </c>
      <c r="J6394">
        <v>1</v>
      </c>
      <c r="K6394" t="s">
        <v>32</v>
      </c>
      <c r="L6394">
        <v>0</v>
      </c>
      <c r="M6394" t="s">
        <v>32</v>
      </c>
      <c r="N6394">
        <v>2012</v>
      </c>
      <c r="O6394">
        <v>107</v>
      </c>
      <c r="P6394">
        <v>39289</v>
      </c>
      <c r="Q6394">
        <v>11</v>
      </c>
      <c r="R6394">
        <v>38050</v>
      </c>
      <c r="S6394">
        <v>187</v>
      </c>
      <c r="T6394">
        <v>7591</v>
      </c>
      <c r="U6394">
        <v>96</v>
      </c>
      <c r="V6394">
        <v>1239</v>
      </c>
      <c r="W6394">
        <v>22.7</v>
      </c>
      <c r="X6394">
        <v>0.7</v>
      </c>
      <c r="Y6394">
        <v>79.7</v>
      </c>
      <c r="Z6394">
        <v>0.7</v>
      </c>
      <c r="AA6394">
        <v>1.6</v>
      </c>
      <c r="AB6394">
        <v>1</v>
      </c>
      <c r="AC6394">
        <v>24.7</v>
      </c>
      <c r="AD6394">
        <v>11.5</v>
      </c>
    </row>
    <row r="6395" spans="1:30" x14ac:dyDescent="0.45">
      <c r="A6395" t="s">
        <v>403</v>
      </c>
      <c r="B6395">
        <v>45780</v>
      </c>
      <c r="C6395" t="s">
        <v>813</v>
      </c>
      <c r="E6395">
        <v>21</v>
      </c>
      <c r="F6395" t="s">
        <v>35</v>
      </c>
      <c r="H6395">
        <v>1</v>
      </c>
      <c r="I6395" t="s">
        <v>32</v>
      </c>
      <c r="J6395">
        <v>1</v>
      </c>
      <c r="K6395" t="s">
        <v>32</v>
      </c>
      <c r="L6395">
        <v>0</v>
      </c>
      <c r="M6395" t="s">
        <v>32</v>
      </c>
      <c r="N6395">
        <v>2012</v>
      </c>
      <c r="O6395">
        <v>72</v>
      </c>
      <c r="P6395">
        <v>29074</v>
      </c>
      <c r="Q6395">
        <v>13</v>
      </c>
      <c r="R6395">
        <v>28064</v>
      </c>
      <c r="S6395">
        <v>63</v>
      </c>
      <c r="T6395">
        <v>3115</v>
      </c>
      <c r="U6395">
        <v>60</v>
      </c>
      <c r="W6395">
        <v>69.2</v>
      </c>
      <c r="X6395">
        <v>5.4</v>
      </c>
      <c r="Y6395">
        <v>85.6</v>
      </c>
      <c r="Z6395">
        <v>4.5</v>
      </c>
      <c r="AA6395">
        <v>11</v>
      </c>
      <c r="AB6395">
        <v>8.5</v>
      </c>
      <c r="AC6395">
        <v>65.3</v>
      </c>
    </row>
    <row r="6396" spans="1:30" x14ac:dyDescent="0.45">
      <c r="A6396" t="s">
        <v>403</v>
      </c>
      <c r="B6396">
        <v>45780</v>
      </c>
      <c r="C6396" t="s">
        <v>813</v>
      </c>
      <c r="E6396">
        <v>22</v>
      </c>
      <c r="F6396" t="s">
        <v>36</v>
      </c>
      <c r="H6396">
        <v>1</v>
      </c>
      <c r="I6396" t="s">
        <v>32</v>
      </c>
      <c r="J6396">
        <v>1</v>
      </c>
      <c r="K6396" t="s">
        <v>32</v>
      </c>
      <c r="L6396">
        <v>0</v>
      </c>
      <c r="M6396" t="s">
        <v>32</v>
      </c>
      <c r="N6396">
        <v>2012</v>
      </c>
      <c r="O6396">
        <v>28</v>
      </c>
      <c r="P6396">
        <v>552416</v>
      </c>
      <c r="Q6396">
        <v>9</v>
      </c>
      <c r="R6396">
        <v>551784</v>
      </c>
      <c r="S6396">
        <v>755</v>
      </c>
      <c r="T6396">
        <v>61219</v>
      </c>
      <c r="U6396">
        <v>19</v>
      </c>
      <c r="V6396">
        <v>632</v>
      </c>
      <c r="W6396">
        <v>30</v>
      </c>
      <c r="X6396">
        <v>6.3</v>
      </c>
      <c r="Y6396">
        <v>0</v>
      </c>
      <c r="Z6396">
        <v>6.6</v>
      </c>
      <c r="AA6396">
        <v>8.4</v>
      </c>
      <c r="AB6396">
        <v>7.1</v>
      </c>
      <c r="AC6396">
        <v>42.1</v>
      </c>
      <c r="AD6396">
        <v>16.399999999999999</v>
      </c>
    </row>
    <row r="6397" spans="1:30" x14ac:dyDescent="0.45">
      <c r="A6397" t="s">
        <v>403</v>
      </c>
      <c r="B6397">
        <v>45780</v>
      </c>
      <c r="C6397" t="s">
        <v>813</v>
      </c>
      <c r="E6397">
        <v>23</v>
      </c>
      <c r="F6397" t="s">
        <v>37</v>
      </c>
      <c r="H6397">
        <v>1</v>
      </c>
      <c r="I6397" t="s">
        <v>32</v>
      </c>
      <c r="J6397">
        <v>1</v>
      </c>
      <c r="K6397" t="s">
        <v>32</v>
      </c>
      <c r="L6397">
        <v>0</v>
      </c>
      <c r="M6397" t="s">
        <v>32</v>
      </c>
      <c r="N6397">
        <v>2012</v>
      </c>
      <c r="O6397">
        <v>4849</v>
      </c>
      <c r="P6397">
        <v>3692057</v>
      </c>
      <c r="Q6397">
        <v>1179</v>
      </c>
      <c r="R6397">
        <v>3575706</v>
      </c>
      <c r="S6397">
        <v>13137</v>
      </c>
      <c r="T6397">
        <v>740467</v>
      </c>
      <c r="U6397">
        <v>3670</v>
      </c>
      <c r="V6397">
        <v>116351</v>
      </c>
      <c r="W6397">
        <v>8.6</v>
      </c>
      <c r="X6397">
        <v>16.399999999999999</v>
      </c>
      <c r="Y6397">
        <v>17.100000000000001</v>
      </c>
      <c r="Z6397">
        <v>17.7</v>
      </c>
      <c r="AA6397">
        <v>17.899999999999999</v>
      </c>
      <c r="AB6397">
        <v>17.2</v>
      </c>
      <c r="AC6397">
        <v>9.8000000000000007</v>
      </c>
      <c r="AD6397">
        <v>18.100000000000001</v>
      </c>
    </row>
    <row r="6398" spans="1:30" x14ac:dyDescent="0.45">
      <c r="A6398" t="s">
        <v>403</v>
      </c>
      <c r="B6398">
        <v>45780</v>
      </c>
      <c r="C6398" t="s">
        <v>813</v>
      </c>
      <c r="E6398" t="s">
        <v>38</v>
      </c>
      <c r="F6398" t="s">
        <v>39</v>
      </c>
      <c r="H6398">
        <v>1</v>
      </c>
      <c r="I6398" t="s">
        <v>32</v>
      </c>
      <c r="J6398">
        <v>1</v>
      </c>
      <c r="K6398" t="s">
        <v>32</v>
      </c>
      <c r="L6398">
        <v>0</v>
      </c>
      <c r="M6398" t="s">
        <v>32</v>
      </c>
      <c r="N6398">
        <v>2012</v>
      </c>
      <c r="O6398">
        <v>1318</v>
      </c>
      <c r="P6398">
        <v>36903329</v>
      </c>
      <c r="Q6398">
        <v>750</v>
      </c>
      <c r="R6398">
        <v>36876014</v>
      </c>
      <c r="S6398">
        <v>37235</v>
      </c>
      <c r="T6398">
        <v>2248074</v>
      </c>
      <c r="U6398">
        <v>568</v>
      </c>
      <c r="V6398">
        <v>27315</v>
      </c>
      <c r="W6398">
        <v>10.6</v>
      </c>
      <c r="X6398">
        <v>3</v>
      </c>
      <c r="Y6398">
        <v>16.7</v>
      </c>
      <c r="Z6398">
        <v>3.1</v>
      </c>
      <c r="AA6398">
        <v>8.8000000000000007</v>
      </c>
      <c r="AB6398">
        <v>8.3000000000000007</v>
      </c>
      <c r="AC6398">
        <v>16.600000000000001</v>
      </c>
      <c r="AD6398">
        <v>27.8</v>
      </c>
    </row>
    <row r="6399" spans="1:30" x14ac:dyDescent="0.45">
      <c r="A6399" t="s">
        <v>403</v>
      </c>
      <c r="B6399">
        <v>45780</v>
      </c>
      <c r="C6399" t="s">
        <v>813</v>
      </c>
      <c r="E6399">
        <v>42</v>
      </c>
      <c r="F6399" t="s">
        <v>40</v>
      </c>
      <c r="H6399">
        <v>1</v>
      </c>
      <c r="I6399" t="s">
        <v>32</v>
      </c>
      <c r="J6399">
        <v>1</v>
      </c>
      <c r="K6399" t="s">
        <v>32</v>
      </c>
      <c r="L6399">
        <v>0</v>
      </c>
      <c r="M6399" t="s">
        <v>32</v>
      </c>
      <c r="N6399">
        <v>2012</v>
      </c>
      <c r="O6399">
        <v>1503</v>
      </c>
      <c r="P6399">
        <v>10951555</v>
      </c>
      <c r="Q6399">
        <v>759</v>
      </c>
      <c r="R6399">
        <v>10498420</v>
      </c>
      <c r="S6399">
        <v>10291</v>
      </c>
      <c r="T6399">
        <v>535041</v>
      </c>
      <c r="U6399">
        <v>745</v>
      </c>
      <c r="V6399">
        <v>453135</v>
      </c>
      <c r="W6399">
        <v>9.9</v>
      </c>
      <c r="X6399">
        <v>6.8</v>
      </c>
      <c r="Y6399">
        <v>15.6</v>
      </c>
      <c r="Z6399">
        <v>7.3</v>
      </c>
      <c r="AA6399">
        <v>13.3</v>
      </c>
      <c r="AB6399">
        <v>13</v>
      </c>
      <c r="AC6399">
        <v>13.8</v>
      </c>
      <c r="AD6399">
        <v>6.8</v>
      </c>
    </row>
    <row r="6400" spans="1:30" x14ac:dyDescent="0.45">
      <c r="A6400" t="s">
        <v>403</v>
      </c>
      <c r="B6400">
        <v>45780</v>
      </c>
      <c r="C6400" t="s">
        <v>813</v>
      </c>
      <c r="E6400" t="s">
        <v>41</v>
      </c>
      <c r="F6400" t="s">
        <v>42</v>
      </c>
      <c r="H6400">
        <v>1</v>
      </c>
      <c r="I6400" t="s">
        <v>32</v>
      </c>
      <c r="J6400">
        <v>1</v>
      </c>
      <c r="K6400" t="s">
        <v>32</v>
      </c>
      <c r="L6400">
        <v>0</v>
      </c>
      <c r="M6400" t="s">
        <v>32</v>
      </c>
      <c r="N6400">
        <v>2012</v>
      </c>
      <c r="O6400">
        <v>4356</v>
      </c>
      <c r="P6400">
        <v>7917794</v>
      </c>
      <c r="Q6400">
        <v>1240</v>
      </c>
      <c r="R6400">
        <v>7804762</v>
      </c>
      <c r="S6400">
        <v>30188</v>
      </c>
      <c r="T6400">
        <v>699101</v>
      </c>
      <c r="U6400">
        <v>3116</v>
      </c>
      <c r="V6400">
        <v>113031</v>
      </c>
      <c r="W6400">
        <v>6.6</v>
      </c>
      <c r="X6400">
        <v>4.9000000000000004</v>
      </c>
      <c r="Y6400">
        <v>9.3000000000000007</v>
      </c>
      <c r="Z6400">
        <v>5.0999999999999996</v>
      </c>
      <c r="AA6400">
        <v>3.7</v>
      </c>
      <c r="AB6400">
        <v>5.6</v>
      </c>
      <c r="AC6400">
        <v>7.4</v>
      </c>
      <c r="AD6400">
        <v>11.2</v>
      </c>
    </row>
    <row r="6401" spans="1:30" x14ac:dyDescent="0.45">
      <c r="A6401" t="s">
        <v>403</v>
      </c>
      <c r="B6401">
        <v>45780</v>
      </c>
      <c r="C6401" t="s">
        <v>813</v>
      </c>
      <c r="E6401" t="s">
        <v>43</v>
      </c>
      <c r="F6401" t="s">
        <v>44</v>
      </c>
      <c r="G6401" t="s">
        <v>45</v>
      </c>
      <c r="H6401">
        <v>1</v>
      </c>
      <c r="I6401" t="s">
        <v>32</v>
      </c>
      <c r="J6401">
        <v>1</v>
      </c>
      <c r="K6401" t="s">
        <v>32</v>
      </c>
      <c r="L6401">
        <v>0</v>
      </c>
      <c r="M6401" t="s">
        <v>32</v>
      </c>
      <c r="N6401">
        <v>2012</v>
      </c>
      <c r="O6401">
        <v>1800</v>
      </c>
      <c r="P6401">
        <v>1482283</v>
      </c>
      <c r="Q6401">
        <v>368</v>
      </c>
      <c r="R6401">
        <v>1330622</v>
      </c>
      <c r="S6401">
        <v>8851</v>
      </c>
      <c r="T6401">
        <v>355614</v>
      </c>
      <c r="U6401">
        <v>1433</v>
      </c>
      <c r="V6401">
        <v>151661</v>
      </c>
      <c r="W6401">
        <v>12.7</v>
      </c>
      <c r="X6401">
        <v>8.5</v>
      </c>
      <c r="Y6401">
        <v>16.8</v>
      </c>
      <c r="Z6401">
        <v>4.5</v>
      </c>
      <c r="AA6401">
        <v>3.8</v>
      </c>
      <c r="AB6401">
        <v>3.8</v>
      </c>
      <c r="AC6401">
        <v>13</v>
      </c>
      <c r="AD6401">
        <v>47.8</v>
      </c>
    </row>
    <row r="6402" spans="1:30" x14ac:dyDescent="0.45">
      <c r="A6402" t="s">
        <v>403</v>
      </c>
      <c r="B6402">
        <v>45780</v>
      </c>
      <c r="C6402" t="s">
        <v>813</v>
      </c>
      <c r="E6402">
        <v>51</v>
      </c>
      <c r="F6402" t="s">
        <v>46</v>
      </c>
      <c r="H6402">
        <v>1</v>
      </c>
      <c r="I6402" t="s">
        <v>32</v>
      </c>
      <c r="J6402">
        <v>1</v>
      </c>
      <c r="K6402" t="s">
        <v>32</v>
      </c>
      <c r="L6402">
        <v>0</v>
      </c>
      <c r="M6402" t="s">
        <v>32</v>
      </c>
      <c r="N6402">
        <v>2012</v>
      </c>
      <c r="O6402">
        <v>645</v>
      </c>
      <c r="P6402">
        <v>944383</v>
      </c>
      <c r="Q6402">
        <v>107</v>
      </c>
      <c r="R6402">
        <v>928588</v>
      </c>
      <c r="S6402">
        <v>3353</v>
      </c>
      <c r="T6402">
        <v>165421</v>
      </c>
      <c r="U6402">
        <v>538</v>
      </c>
      <c r="W6402">
        <v>30.6</v>
      </c>
      <c r="X6402">
        <v>2</v>
      </c>
      <c r="Y6402">
        <v>13.5</v>
      </c>
      <c r="Z6402">
        <v>1.9</v>
      </c>
      <c r="AA6402">
        <v>4.9000000000000004</v>
      </c>
      <c r="AB6402">
        <v>4.3</v>
      </c>
      <c r="AC6402">
        <v>34.299999999999997</v>
      </c>
    </row>
    <row r="6403" spans="1:30" x14ac:dyDescent="0.45">
      <c r="A6403" t="s">
        <v>403</v>
      </c>
      <c r="B6403">
        <v>45780</v>
      </c>
      <c r="C6403" t="s">
        <v>813</v>
      </c>
      <c r="E6403">
        <v>52</v>
      </c>
      <c r="F6403" t="s">
        <v>47</v>
      </c>
      <c r="G6403" t="s">
        <v>48</v>
      </c>
      <c r="H6403">
        <v>1</v>
      </c>
      <c r="I6403" t="s">
        <v>32</v>
      </c>
      <c r="J6403">
        <v>1</v>
      </c>
      <c r="K6403" t="s">
        <v>32</v>
      </c>
      <c r="L6403">
        <v>0</v>
      </c>
      <c r="M6403" t="s">
        <v>32</v>
      </c>
      <c r="N6403">
        <v>2012</v>
      </c>
      <c r="O6403">
        <v>1927</v>
      </c>
      <c r="P6403">
        <v>2292486</v>
      </c>
      <c r="Q6403">
        <v>492</v>
      </c>
      <c r="R6403">
        <v>2201689</v>
      </c>
      <c r="S6403">
        <v>6102</v>
      </c>
      <c r="T6403">
        <v>346583</v>
      </c>
      <c r="U6403">
        <v>1434</v>
      </c>
      <c r="V6403">
        <v>90796</v>
      </c>
      <c r="W6403">
        <v>15.1</v>
      </c>
      <c r="X6403">
        <v>2.2999999999999998</v>
      </c>
      <c r="Y6403">
        <v>16.399999999999999</v>
      </c>
      <c r="Z6403">
        <v>2.7</v>
      </c>
      <c r="AA6403">
        <v>5.2</v>
      </c>
      <c r="AB6403">
        <v>5.3</v>
      </c>
      <c r="AC6403">
        <v>20.7</v>
      </c>
      <c r="AD6403">
        <v>21</v>
      </c>
    </row>
    <row r="6404" spans="1:30" x14ac:dyDescent="0.45">
      <c r="A6404" t="s">
        <v>403</v>
      </c>
      <c r="B6404">
        <v>45780</v>
      </c>
      <c r="C6404" t="s">
        <v>813</v>
      </c>
      <c r="E6404">
        <v>53</v>
      </c>
      <c r="F6404" t="s">
        <v>49</v>
      </c>
      <c r="H6404">
        <v>1</v>
      </c>
      <c r="I6404" t="s">
        <v>32</v>
      </c>
      <c r="J6404">
        <v>1</v>
      </c>
      <c r="K6404" t="s">
        <v>32</v>
      </c>
      <c r="L6404">
        <v>0</v>
      </c>
      <c r="M6404" t="s">
        <v>32</v>
      </c>
      <c r="N6404">
        <v>2012</v>
      </c>
      <c r="O6404">
        <v>4293</v>
      </c>
      <c r="P6404">
        <v>2795539</v>
      </c>
      <c r="Q6404">
        <v>350</v>
      </c>
      <c r="R6404">
        <v>2343840</v>
      </c>
      <c r="S6404">
        <v>3289</v>
      </c>
      <c r="T6404">
        <v>163582</v>
      </c>
      <c r="U6404">
        <v>3943</v>
      </c>
      <c r="V6404">
        <v>451699</v>
      </c>
      <c r="W6404">
        <v>15.2</v>
      </c>
      <c r="X6404">
        <v>5.7</v>
      </c>
      <c r="Y6404">
        <v>21.8</v>
      </c>
      <c r="Z6404">
        <v>7.2</v>
      </c>
      <c r="AA6404">
        <v>25.4</v>
      </c>
      <c r="AB6404">
        <v>7.6</v>
      </c>
      <c r="AC6404">
        <v>16</v>
      </c>
      <c r="AD6404">
        <v>22.3</v>
      </c>
    </row>
    <row r="6405" spans="1:30" x14ac:dyDescent="0.45">
      <c r="A6405" t="s">
        <v>403</v>
      </c>
      <c r="B6405">
        <v>45780</v>
      </c>
      <c r="C6405" t="s">
        <v>813</v>
      </c>
      <c r="E6405">
        <v>54</v>
      </c>
      <c r="F6405" t="s">
        <v>50</v>
      </c>
      <c r="H6405">
        <v>1</v>
      </c>
      <c r="I6405" t="s">
        <v>32</v>
      </c>
      <c r="J6405">
        <v>1</v>
      </c>
      <c r="K6405" t="s">
        <v>32</v>
      </c>
      <c r="L6405">
        <v>0</v>
      </c>
      <c r="M6405" t="s">
        <v>32</v>
      </c>
      <c r="N6405">
        <v>2012</v>
      </c>
      <c r="O6405">
        <v>5868</v>
      </c>
      <c r="P6405">
        <v>1766630</v>
      </c>
      <c r="Q6405">
        <v>973</v>
      </c>
      <c r="R6405">
        <v>1565984</v>
      </c>
      <c r="S6405">
        <v>9602</v>
      </c>
      <c r="T6405">
        <v>541480</v>
      </c>
      <c r="U6405">
        <v>4896</v>
      </c>
      <c r="V6405">
        <v>200646</v>
      </c>
      <c r="W6405">
        <v>4.8</v>
      </c>
      <c r="X6405">
        <v>9.8000000000000007</v>
      </c>
      <c r="Y6405">
        <v>12.1</v>
      </c>
      <c r="Z6405">
        <v>11.8</v>
      </c>
      <c r="AA6405">
        <v>9.5</v>
      </c>
      <c r="AB6405">
        <v>8.5</v>
      </c>
      <c r="AC6405">
        <v>4.5999999999999996</v>
      </c>
      <c r="AD6405">
        <v>13.4</v>
      </c>
    </row>
    <row r="6406" spans="1:30" x14ac:dyDescent="0.45">
      <c r="A6406" t="s">
        <v>403</v>
      </c>
      <c r="B6406">
        <v>45780</v>
      </c>
      <c r="C6406" t="s">
        <v>813</v>
      </c>
      <c r="E6406">
        <v>55</v>
      </c>
      <c r="F6406" t="s">
        <v>59</v>
      </c>
      <c r="H6406">
        <v>1</v>
      </c>
      <c r="I6406" t="s">
        <v>32</v>
      </c>
      <c r="J6406">
        <v>1</v>
      </c>
      <c r="K6406" t="s">
        <v>32</v>
      </c>
      <c r="L6406">
        <v>0</v>
      </c>
      <c r="M6406" t="s">
        <v>32</v>
      </c>
      <c r="N6406">
        <v>2012</v>
      </c>
      <c r="O6406">
        <v>88</v>
      </c>
      <c r="P6406">
        <v>484180</v>
      </c>
      <c r="Q6406">
        <v>88</v>
      </c>
      <c r="R6406">
        <v>484180</v>
      </c>
      <c r="S6406">
        <v>8218</v>
      </c>
      <c r="T6406">
        <v>642560</v>
      </c>
      <c r="U6406">
        <v>0</v>
      </c>
      <c r="V6406">
        <v>0</v>
      </c>
      <c r="W6406">
        <v>29</v>
      </c>
      <c r="X6406">
        <v>1.8</v>
      </c>
      <c r="Y6406">
        <v>30.2</v>
      </c>
      <c r="Z6406">
        <v>1.8</v>
      </c>
      <c r="AA6406">
        <v>2.7</v>
      </c>
      <c r="AB6406">
        <v>1.5</v>
      </c>
      <c r="AC6406">
        <v>0</v>
      </c>
      <c r="AD6406">
        <v>0</v>
      </c>
    </row>
    <row r="6407" spans="1:30" x14ac:dyDescent="0.45">
      <c r="A6407" t="s">
        <v>403</v>
      </c>
      <c r="B6407">
        <v>45780</v>
      </c>
      <c r="C6407" t="s">
        <v>813</v>
      </c>
      <c r="E6407">
        <v>56</v>
      </c>
      <c r="F6407" t="s">
        <v>51</v>
      </c>
      <c r="H6407">
        <v>1</v>
      </c>
      <c r="I6407" t="s">
        <v>32</v>
      </c>
      <c r="J6407">
        <v>1</v>
      </c>
      <c r="K6407" t="s">
        <v>32</v>
      </c>
      <c r="L6407">
        <v>0</v>
      </c>
      <c r="M6407" t="s">
        <v>32</v>
      </c>
      <c r="N6407">
        <v>2012</v>
      </c>
      <c r="O6407">
        <v>3492</v>
      </c>
      <c r="P6407">
        <v>1692019</v>
      </c>
      <c r="Q6407">
        <v>711</v>
      </c>
      <c r="R6407">
        <v>1643847</v>
      </c>
      <c r="S6407">
        <v>36198</v>
      </c>
      <c r="T6407">
        <v>865895</v>
      </c>
      <c r="U6407">
        <v>2781</v>
      </c>
      <c r="V6407">
        <v>48172</v>
      </c>
      <c r="W6407">
        <v>6.2</v>
      </c>
      <c r="X6407">
        <v>19</v>
      </c>
      <c r="Y6407">
        <v>16.600000000000001</v>
      </c>
      <c r="Z6407">
        <v>20.7</v>
      </c>
      <c r="AA6407">
        <v>23.7</v>
      </c>
      <c r="AB6407">
        <v>21.7</v>
      </c>
      <c r="AC6407">
        <v>7.3</v>
      </c>
      <c r="AD6407">
        <v>17</v>
      </c>
    </row>
    <row r="6408" spans="1:30" x14ac:dyDescent="0.45">
      <c r="A6408" t="s">
        <v>403</v>
      </c>
      <c r="B6408">
        <v>45780</v>
      </c>
      <c r="C6408" t="s">
        <v>813</v>
      </c>
      <c r="E6408">
        <v>61</v>
      </c>
      <c r="F6408" t="s">
        <v>52</v>
      </c>
      <c r="H6408">
        <v>1</v>
      </c>
      <c r="I6408" t="s">
        <v>32</v>
      </c>
      <c r="J6408">
        <v>1</v>
      </c>
      <c r="K6408" t="s">
        <v>32</v>
      </c>
      <c r="L6408">
        <v>0</v>
      </c>
      <c r="M6408" t="s">
        <v>32</v>
      </c>
      <c r="N6408">
        <v>2012</v>
      </c>
      <c r="O6408">
        <v>879</v>
      </c>
      <c r="P6408">
        <v>380746</v>
      </c>
      <c r="Q6408">
        <v>145</v>
      </c>
      <c r="R6408">
        <v>373170</v>
      </c>
      <c r="S6408">
        <v>6325</v>
      </c>
      <c r="T6408">
        <v>171419</v>
      </c>
      <c r="U6408">
        <v>734</v>
      </c>
      <c r="V6408">
        <v>7575</v>
      </c>
      <c r="W6408">
        <v>14.4</v>
      </c>
      <c r="X6408">
        <v>4.3</v>
      </c>
      <c r="Y6408">
        <v>17</v>
      </c>
      <c r="Z6408">
        <v>4.5999999999999996</v>
      </c>
      <c r="AA6408">
        <v>6.9</v>
      </c>
      <c r="AB6408">
        <v>3.8</v>
      </c>
      <c r="AC6408">
        <v>16.600000000000001</v>
      </c>
      <c r="AD6408">
        <v>10.7</v>
      </c>
    </row>
    <row r="6409" spans="1:30" x14ac:dyDescent="0.45">
      <c r="A6409" t="s">
        <v>403</v>
      </c>
      <c r="B6409">
        <v>45780</v>
      </c>
      <c r="C6409" t="s">
        <v>813</v>
      </c>
      <c r="E6409">
        <v>62</v>
      </c>
      <c r="F6409" t="s">
        <v>53</v>
      </c>
      <c r="H6409">
        <v>1</v>
      </c>
      <c r="I6409" t="s">
        <v>32</v>
      </c>
      <c r="J6409">
        <v>1</v>
      </c>
      <c r="K6409" t="s">
        <v>32</v>
      </c>
      <c r="L6409">
        <v>0</v>
      </c>
      <c r="M6409" t="s">
        <v>32</v>
      </c>
      <c r="N6409">
        <v>2012</v>
      </c>
      <c r="O6409">
        <v>4602</v>
      </c>
      <c r="P6409">
        <v>5056228</v>
      </c>
      <c r="Q6409">
        <v>1313</v>
      </c>
      <c r="R6409">
        <v>4943140</v>
      </c>
      <c r="S6409">
        <v>49389</v>
      </c>
      <c r="T6409">
        <v>2161848</v>
      </c>
      <c r="U6409">
        <v>3289</v>
      </c>
      <c r="V6409">
        <v>113087</v>
      </c>
      <c r="W6409">
        <v>7.8</v>
      </c>
      <c r="X6409">
        <v>8</v>
      </c>
      <c r="Y6409">
        <v>12.6</v>
      </c>
      <c r="Z6409">
        <v>8.3000000000000007</v>
      </c>
      <c r="AA6409">
        <v>9.4</v>
      </c>
      <c r="AB6409">
        <v>12.2</v>
      </c>
      <c r="AC6409">
        <v>8.5</v>
      </c>
      <c r="AD6409">
        <v>26.7</v>
      </c>
    </row>
    <row r="6410" spans="1:30" x14ac:dyDescent="0.45">
      <c r="A6410" t="s">
        <v>403</v>
      </c>
      <c r="B6410">
        <v>45780</v>
      </c>
      <c r="C6410" t="s">
        <v>813</v>
      </c>
      <c r="E6410">
        <v>71</v>
      </c>
      <c r="F6410" t="s">
        <v>54</v>
      </c>
      <c r="H6410">
        <v>1</v>
      </c>
      <c r="I6410" t="s">
        <v>32</v>
      </c>
      <c r="J6410">
        <v>1</v>
      </c>
      <c r="K6410" t="s">
        <v>32</v>
      </c>
      <c r="L6410">
        <v>0</v>
      </c>
      <c r="M6410" t="s">
        <v>32</v>
      </c>
      <c r="N6410">
        <v>2012</v>
      </c>
      <c r="O6410">
        <v>2453</v>
      </c>
      <c r="P6410">
        <v>407532</v>
      </c>
      <c r="Q6410">
        <v>208</v>
      </c>
      <c r="R6410">
        <v>377896</v>
      </c>
      <c r="S6410">
        <v>5486</v>
      </c>
      <c r="T6410">
        <v>95455</v>
      </c>
      <c r="U6410">
        <v>2245</v>
      </c>
      <c r="V6410">
        <v>29637</v>
      </c>
      <c r="W6410">
        <v>7</v>
      </c>
      <c r="X6410">
        <v>11.4</v>
      </c>
      <c r="Y6410">
        <v>17</v>
      </c>
      <c r="Z6410">
        <v>12.5</v>
      </c>
      <c r="AA6410">
        <v>18</v>
      </c>
      <c r="AB6410">
        <v>11.1</v>
      </c>
      <c r="AC6410">
        <v>7.1</v>
      </c>
      <c r="AD6410">
        <v>13.7</v>
      </c>
    </row>
    <row r="6411" spans="1:30" x14ac:dyDescent="0.45">
      <c r="A6411" t="s">
        <v>403</v>
      </c>
      <c r="B6411">
        <v>45780</v>
      </c>
      <c r="C6411" t="s">
        <v>813</v>
      </c>
      <c r="E6411">
        <v>72</v>
      </c>
      <c r="F6411" t="s">
        <v>55</v>
      </c>
      <c r="H6411">
        <v>1</v>
      </c>
      <c r="I6411" t="s">
        <v>32</v>
      </c>
      <c r="J6411">
        <v>1</v>
      </c>
      <c r="K6411" t="s">
        <v>32</v>
      </c>
      <c r="L6411">
        <v>0</v>
      </c>
      <c r="M6411" t="s">
        <v>32</v>
      </c>
      <c r="N6411">
        <v>2012</v>
      </c>
      <c r="O6411">
        <v>1438</v>
      </c>
      <c r="P6411">
        <v>1088423</v>
      </c>
      <c r="Q6411">
        <v>994</v>
      </c>
      <c r="R6411">
        <v>1066103</v>
      </c>
      <c r="S6411">
        <v>26151</v>
      </c>
      <c r="T6411">
        <v>314708</v>
      </c>
      <c r="U6411">
        <v>444</v>
      </c>
      <c r="V6411">
        <v>22320</v>
      </c>
      <c r="W6411">
        <v>9.6999999999999993</v>
      </c>
      <c r="X6411">
        <v>11</v>
      </c>
      <c r="Y6411">
        <v>14.8</v>
      </c>
      <c r="Z6411">
        <v>11.8</v>
      </c>
      <c r="AA6411">
        <v>13.2</v>
      </c>
      <c r="AB6411">
        <v>13.4</v>
      </c>
      <c r="AC6411">
        <v>21.3</v>
      </c>
      <c r="AD6411">
        <v>23.8</v>
      </c>
    </row>
    <row r="6412" spans="1:30" x14ac:dyDescent="0.45">
      <c r="A6412" t="s">
        <v>403</v>
      </c>
      <c r="B6412">
        <v>45780</v>
      </c>
      <c r="C6412" t="s">
        <v>813</v>
      </c>
      <c r="E6412">
        <v>81</v>
      </c>
      <c r="F6412" t="s">
        <v>56</v>
      </c>
      <c r="G6412" t="s">
        <v>57</v>
      </c>
      <c r="H6412">
        <v>1</v>
      </c>
      <c r="I6412" t="s">
        <v>32</v>
      </c>
      <c r="J6412">
        <v>1</v>
      </c>
      <c r="K6412" t="s">
        <v>32</v>
      </c>
      <c r="L6412">
        <v>0</v>
      </c>
      <c r="M6412" t="s">
        <v>32</v>
      </c>
      <c r="N6412">
        <v>2012</v>
      </c>
      <c r="O6412">
        <v>5490</v>
      </c>
      <c r="P6412">
        <v>535419</v>
      </c>
      <c r="Q6412">
        <v>744</v>
      </c>
      <c r="R6412">
        <v>445077</v>
      </c>
      <c r="S6412">
        <v>5427</v>
      </c>
      <c r="T6412">
        <v>143950</v>
      </c>
      <c r="U6412">
        <v>4746</v>
      </c>
      <c r="V6412">
        <v>90343</v>
      </c>
      <c r="W6412">
        <v>7</v>
      </c>
      <c r="X6412">
        <v>13.7</v>
      </c>
      <c r="Y6412">
        <v>15.2</v>
      </c>
      <c r="Z6412">
        <v>18.2</v>
      </c>
      <c r="AA6412">
        <v>13.9</v>
      </c>
      <c r="AB6412">
        <v>17.100000000000001</v>
      </c>
      <c r="AC6412">
        <v>8.5</v>
      </c>
      <c r="AD6412">
        <v>13</v>
      </c>
    </row>
    <row r="6413" spans="1:30" x14ac:dyDescent="0.45">
      <c r="A6413" t="s">
        <v>404</v>
      </c>
      <c r="B6413">
        <v>45820</v>
      </c>
      <c r="C6413" t="s">
        <v>814</v>
      </c>
      <c r="E6413">
        <v>0</v>
      </c>
      <c r="F6413" t="s">
        <v>31</v>
      </c>
      <c r="H6413">
        <v>1</v>
      </c>
      <c r="I6413" t="s">
        <v>32</v>
      </c>
      <c r="J6413">
        <v>1</v>
      </c>
      <c r="K6413" t="s">
        <v>32</v>
      </c>
      <c r="L6413">
        <v>0</v>
      </c>
      <c r="M6413" t="s">
        <v>32</v>
      </c>
      <c r="N6413">
        <v>2012</v>
      </c>
      <c r="O6413">
        <v>17334</v>
      </c>
      <c r="P6413">
        <v>20285747</v>
      </c>
      <c r="Q6413">
        <v>4330</v>
      </c>
      <c r="R6413">
        <v>19813502</v>
      </c>
      <c r="S6413">
        <v>82614</v>
      </c>
      <c r="T6413">
        <v>3211220</v>
      </c>
      <c r="U6413">
        <v>13004</v>
      </c>
      <c r="V6413">
        <v>472245</v>
      </c>
      <c r="W6413">
        <v>3.7</v>
      </c>
      <c r="X6413">
        <v>4.2</v>
      </c>
      <c r="Y6413">
        <v>2.9</v>
      </c>
      <c r="Z6413">
        <v>4.3</v>
      </c>
      <c r="AA6413">
        <v>4.5999999999999996</v>
      </c>
      <c r="AB6413">
        <v>4.3</v>
      </c>
      <c r="AC6413">
        <v>4.4000000000000004</v>
      </c>
      <c r="AD6413">
        <v>11.7</v>
      </c>
    </row>
    <row r="6414" spans="1:30" x14ac:dyDescent="0.45">
      <c r="A6414" t="s">
        <v>404</v>
      </c>
      <c r="B6414">
        <v>45820</v>
      </c>
      <c r="C6414" t="s">
        <v>814</v>
      </c>
      <c r="E6414">
        <v>11</v>
      </c>
      <c r="F6414" t="s">
        <v>33</v>
      </c>
      <c r="G6414" t="s">
        <v>34</v>
      </c>
      <c r="H6414">
        <v>1</v>
      </c>
      <c r="I6414" t="s">
        <v>32</v>
      </c>
      <c r="J6414">
        <v>1</v>
      </c>
      <c r="K6414" t="s">
        <v>32</v>
      </c>
      <c r="L6414">
        <v>0</v>
      </c>
      <c r="M6414" t="s">
        <v>32</v>
      </c>
      <c r="N6414">
        <v>2012</v>
      </c>
      <c r="O6414">
        <v>127</v>
      </c>
      <c r="P6414">
        <v>6284</v>
      </c>
      <c r="Q6414">
        <v>2</v>
      </c>
      <c r="U6414">
        <v>125</v>
      </c>
      <c r="V6414">
        <v>5918</v>
      </c>
      <c r="W6414">
        <v>38.4</v>
      </c>
      <c r="X6414">
        <v>9.1</v>
      </c>
      <c r="Y6414">
        <v>0</v>
      </c>
      <c r="AC6414">
        <v>37.200000000000003</v>
      </c>
      <c r="AD6414">
        <v>9.3000000000000007</v>
      </c>
    </row>
    <row r="6415" spans="1:30" x14ac:dyDescent="0.45">
      <c r="A6415" t="s">
        <v>404</v>
      </c>
      <c r="B6415">
        <v>45820</v>
      </c>
      <c r="C6415" t="s">
        <v>814</v>
      </c>
      <c r="E6415">
        <v>23</v>
      </c>
      <c r="F6415" t="s">
        <v>37</v>
      </c>
      <c r="H6415">
        <v>1</v>
      </c>
      <c r="I6415" t="s">
        <v>32</v>
      </c>
      <c r="J6415">
        <v>1</v>
      </c>
      <c r="K6415" t="s">
        <v>32</v>
      </c>
      <c r="L6415">
        <v>0</v>
      </c>
      <c r="M6415" t="s">
        <v>32</v>
      </c>
      <c r="N6415">
        <v>2012</v>
      </c>
      <c r="O6415">
        <v>2036</v>
      </c>
      <c r="P6415">
        <v>1513431</v>
      </c>
      <c r="Q6415">
        <v>477</v>
      </c>
      <c r="R6415">
        <v>1428057</v>
      </c>
      <c r="S6415">
        <v>6984</v>
      </c>
      <c r="T6415">
        <v>301329</v>
      </c>
      <c r="U6415">
        <v>1559</v>
      </c>
      <c r="V6415">
        <v>85374</v>
      </c>
      <c r="W6415">
        <v>11.8</v>
      </c>
      <c r="X6415">
        <v>22.2</v>
      </c>
      <c r="Y6415">
        <v>28.3</v>
      </c>
      <c r="Z6415">
        <v>22.7</v>
      </c>
      <c r="AA6415">
        <v>38.1</v>
      </c>
      <c r="AB6415">
        <v>31.8</v>
      </c>
      <c r="AC6415">
        <v>14.8</v>
      </c>
      <c r="AD6415">
        <v>37.799999999999997</v>
      </c>
    </row>
    <row r="6416" spans="1:30" x14ac:dyDescent="0.45">
      <c r="A6416" t="s">
        <v>404</v>
      </c>
      <c r="B6416">
        <v>45820</v>
      </c>
      <c r="C6416" t="s">
        <v>814</v>
      </c>
      <c r="E6416" t="s">
        <v>38</v>
      </c>
      <c r="F6416" t="s">
        <v>39</v>
      </c>
      <c r="H6416">
        <v>1</v>
      </c>
      <c r="I6416" t="s">
        <v>32</v>
      </c>
      <c r="J6416">
        <v>1</v>
      </c>
      <c r="K6416" t="s">
        <v>32</v>
      </c>
      <c r="L6416">
        <v>0</v>
      </c>
      <c r="M6416" t="s">
        <v>32</v>
      </c>
      <c r="N6416">
        <v>2012</v>
      </c>
      <c r="O6416">
        <v>410</v>
      </c>
      <c r="P6416">
        <v>2854522</v>
      </c>
      <c r="Q6416">
        <v>132</v>
      </c>
      <c r="R6416">
        <v>2849754</v>
      </c>
      <c r="S6416">
        <v>5639</v>
      </c>
      <c r="T6416">
        <v>269160</v>
      </c>
      <c r="U6416">
        <v>277</v>
      </c>
      <c r="V6416">
        <v>4768</v>
      </c>
      <c r="W6416">
        <v>17.8</v>
      </c>
      <c r="X6416">
        <v>3.6</v>
      </c>
      <c r="Y6416">
        <v>28.9</v>
      </c>
      <c r="Z6416">
        <v>3.8</v>
      </c>
      <c r="AA6416">
        <v>4.7</v>
      </c>
      <c r="AB6416">
        <v>5.9</v>
      </c>
      <c r="AC6416">
        <v>27.2</v>
      </c>
      <c r="AD6416">
        <v>21</v>
      </c>
    </row>
    <row r="6417" spans="1:30" x14ac:dyDescent="0.45">
      <c r="A6417" t="s">
        <v>404</v>
      </c>
      <c r="B6417">
        <v>45820</v>
      </c>
      <c r="C6417" t="s">
        <v>814</v>
      </c>
      <c r="E6417">
        <v>42</v>
      </c>
      <c r="F6417" t="s">
        <v>40</v>
      </c>
      <c r="H6417">
        <v>1</v>
      </c>
      <c r="I6417" t="s">
        <v>32</v>
      </c>
      <c r="J6417">
        <v>1</v>
      </c>
      <c r="K6417" t="s">
        <v>32</v>
      </c>
      <c r="L6417">
        <v>0</v>
      </c>
      <c r="M6417" t="s">
        <v>32</v>
      </c>
      <c r="N6417">
        <v>2012</v>
      </c>
      <c r="O6417">
        <v>404</v>
      </c>
      <c r="P6417">
        <v>2423142</v>
      </c>
      <c r="Q6417">
        <v>232</v>
      </c>
      <c r="R6417">
        <v>2388710</v>
      </c>
      <c r="S6417">
        <v>3828</v>
      </c>
      <c r="T6417">
        <v>192003</v>
      </c>
      <c r="U6417">
        <v>172</v>
      </c>
      <c r="W6417">
        <v>25</v>
      </c>
      <c r="X6417">
        <v>27</v>
      </c>
      <c r="Y6417">
        <v>27.1</v>
      </c>
      <c r="Z6417">
        <v>28.6</v>
      </c>
      <c r="AA6417">
        <v>36.1</v>
      </c>
      <c r="AB6417">
        <v>35.6</v>
      </c>
      <c r="AC6417">
        <v>45.2</v>
      </c>
    </row>
    <row r="6418" spans="1:30" x14ac:dyDescent="0.45">
      <c r="A6418" t="s">
        <v>404</v>
      </c>
      <c r="B6418">
        <v>45820</v>
      </c>
      <c r="C6418" t="s">
        <v>814</v>
      </c>
      <c r="E6418" t="s">
        <v>41</v>
      </c>
      <c r="F6418" t="s">
        <v>42</v>
      </c>
      <c r="H6418">
        <v>1</v>
      </c>
      <c r="I6418" t="s">
        <v>32</v>
      </c>
      <c r="J6418">
        <v>1</v>
      </c>
      <c r="K6418" t="s">
        <v>32</v>
      </c>
      <c r="L6418">
        <v>0</v>
      </c>
      <c r="M6418" t="s">
        <v>32</v>
      </c>
      <c r="N6418">
        <v>2012</v>
      </c>
      <c r="O6418">
        <v>2374</v>
      </c>
      <c r="P6418">
        <v>3170012</v>
      </c>
      <c r="Q6418">
        <v>626</v>
      </c>
      <c r="R6418">
        <v>3121158</v>
      </c>
      <c r="S6418">
        <v>11651</v>
      </c>
      <c r="T6418">
        <v>267296</v>
      </c>
      <c r="U6418">
        <v>1748</v>
      </c>
      <c r="V6418">
        <v>48854</v>
      </c>
      <c r="W6418">
        <v>9.1999999999999993</v>
      </c>
      <c r="X6418">
        <v>21.6</v>
      </c>
      <c r="Y6418">
        <v>15.4</v>
      </c>
      <c r="Z6418">
        <v>22.9</v>
      </c>
      <c r="AA6418">
        <v>10.5</v>
      </c>
      <c r="AB6418">
        <v>18.2</v>
      </c>
      <c r="AC6418">
        <v>9</v>
      </c>
      <c r="AD6418">
        <v>15.2</v>
      </c>
    </row>
    <row r="6419" spans="1:30" x14ac:dyDescent="0.45">
      <c r="A6419" t="s">
        <v>404</v>
      </c>
      <c r="B6419">
        <v>45820</v>
      </c>
      <c r="C6419" t="s">
        <v>814</v>
      </c>
      <c r="E6419" t="s">
        <v>43</v>
      </c>
      <c r="F6419" t="s">
        <v>44</v>
      </c>
      <c r="G6419" t="s">
        <v>45</v>
      </c>
      <c r="H6419">
        <v>1</v>
      </c>
      <c r="I6419" t="s">
        <v>32</v>
      </c>
      <c r="J6419">
        <v>1</v>
      </c>
      <c r="K6419" t="s">
        <v>32</v>
      </c>
      <c r="L6419">
        <v>0</v>
      </c>
      <c r="M6419" t="s">
        <v>32</v>
      </c>
      <c r="N6419">
        <v>2012</v>
      </c>
      <c r="O6419">
        <v>533</v>
      </c>
      <c r="P6419">
        <v>398005</v>
      </c>
      <c r="Q6419">
        <v>167</v>
      </c>
      <c r="R6419">
        <v>363399</v>
      </c>
      <c r="S6419">
        <v>3039</v>
      </c>
      <c r="T6419">
        <v>89068</v>
      </c>
      <c r="U6419">
        <v>366</v>
      </c>
      <c r="W6419">
        <v>14.7</v>
      </c>
      <c r="X6419">
        <v>13</v>
      </c>
      <c r="Y6419">
        <v>20.8</v>
      </c>
      <c r="Z6419">
        <v>9.4</v>
      </c>
      <c r="AA6419">
        <v>17.8</v>
      </c>
      <c r="AB6419">
        <v>8.1</v>
      </c>
      <c r="AC6419">
        <v>22.2</v>
      </c>
    </row>
    <row r="6420" spans="1:30" x14ac:dyDescent="0.45">
      <c r="A6420" t="s">
        <v>404</v>
      </c>
      <c r="B6420">
        <v>45820</v>
      </c>
      <c r="C6420" t="s">
        <v>814</v>
      </c>
      <c r="E6420">
        <v>51</v>
      </c>
      <c r="F6420" t="s">
        <v>46</v>
      </c>
      <c r="H6420">
        <v>1</v>
      </c>
      <c r="I6420" t="s">
        <v>32</v>
      </c>
      <c r="J6420">
        <v>1</v>
      </c>
      <c r="K6420" t="s">
        <v>32</v>
      </c>
      <c r="L6420">
        <v>0</v>
      </c>
      <c r="M6420" t="s">
        <v>32</v>
      </c>
      <c r="N6420">
        <v>2012</v>
      </c>
      <c r="O6420">
        <v>178</v>
      </c>
      <c r="P6420">
        <v>525298</v>
      </c>
      <c r="Q6420">
        <v>49</v>
      </c>
      <c r="R6420">
        <v>521626</v>
      </c>
      <c r="S6420">
        <v>2108</v>
      </c>
      <c r="T6420">
        <v>103361</v>
      </c>
      <c r="U6420">
        <v>129</v>
      </c>
      <c r="V6420">
        <v>3672</v>
      </c>
      <c r="W6420">
        <v>43</v>
      </c>
      <c r="X6420">
        <v>5.2</v>
      </c>
      <c r="Y6420">
        <v>30.2</v>
      </c>
      <c r="Z6420">
        <v>5.4</v>
      </c>
      <c r="AA6420">
        <v>6.4</v>
      </c>
      <c r="AB6420">
        <v>5.6</v>
      </c>
      <c r="AC6420">
        <v>56.1</v>
      </c>
      <c r="AD6420">
        <v>13.6</v>
      </c>
    </row>
    <row r="6421" spans="1:30" x14ac:dyDescent="0.45">
      <c r="A6421" t="s">
        <v>404</v>
      </c>
      <c r="B6421">
        <v>45820</v>
      </c>
      <c r="C6421" t="s">
        <v>814</v>
      </c>
      <c r="E6421">
        <v>52</v>
      </c>
      <c r="F6421" t="s">
        <v>47</v>
      </c>
      <c r="G6421" t="s">
        <v>48</v>
      </c>
      <c r="H6421">
        <v>1</v>
      </c>
      <c r="I6421" t="s">
        <v>32</v>
      </c>
      <c r="J6421">
        <v>1</v>
      </c>
      <c r="K6421" t="s">
        <v>32</v>
      </c>
      <c r="L6421">
        <v>0</v>
      </c>
      <c r="M6421" t="s">
        <v>32</v>
      </c>
      <c r="N6421">
        <v>2012</v>
      </c>
      <c r="O6421">
        <v>953</v>
      </c>
      <c r="P6421">
        <v>4272098</v>
      </c>
      <c r="Q6421">
        <v>274</v>
      </c>
      <c r="R6421">
        <v>4244735</v>
      </c>
      <c r="S6421">
        <v>6526</v>
      </c>
      <c r="T6421">
        <v>367629</v>
      </c>
      <c r="U6421">
        <v>678</v>
      </c>
      <c r="V6421">
        <v>27363</v>
      </c>
      <c r="W6421">
        <v>13.4</v>
      </c>
      <c r="X6421">
        <v>7.6</v>
      </c>
      <c r="Y6421">
        <v>25.1</v>
      </c>
      <c r="Z6421">
        <v>8</v>
      </c>
      <c r="AA6421">
        <v>20.399999999999999</v>
      </c>
      <c r="AB6421">
        <v>18.3</v>
      </c>
      <c r="AC6421">
        <v>13.6</v>
      </c>
      <c r="AD6421">
        <v>28.3</v>
      </c>
    </row>
    <row r="6422" spans="1:30" x14ac:dyDescent="0.45">
      <c r="A6422" t="s">
        <v>404</v>
      </c>
      <c r="B6422">
        <v>45820</v>
      </c>
      <c r="C6422" t="s">
        <v>814</v>
      </c>
      <c r="E6422">
        <v>53</v>
      </c>
      <c r="F6422" t="s">
        <v>49</v>
      </c>
      <c r="H6422">
        <v>1</v>
      </c>
      <c r="I6422" t="s">
        <v>32</v>
      </c>
      <c r="J6422">
        <v>1</v>
      </c>
      <c r="K6422" t="s">
        <v>32</v>
      </c>
      <c r="L6422">
        <v>0</v>
      </c>
      <c r="M6422" t="s">
        <v>32</v>
      </c>
      <c r="N6422">
        <v>2012</v>
      </c>
      <c r="O6422">
        <v>1773</v>
      </c>
      <c r="P6422">
        <v>249642</v>
      </c>
      <c r="Q6422">
        <v>233</v>
      </c>
      <c r="R6422">
        <v>167322</v>
      </c>
      <c r="S6422">
        <v>1013</v>
      </c>
      <c r="T6422">
        <v>31063</v>
      </c>
      <c r="U6422">
        <v>1540</v>
      </c>
      <c r="V6422">
        <v>82320</v>
      </c>
      <c r="W6422">
        <v>18.5</v>
      </c>
      <c r="X6422">
        <v>16.3</v>
      </c>
      <c r="Y6422">
        <v>16.7</v>
      </c>
      <c r="Z6422">
        <v>19.2</v>
      </c>
      <c r="AA6422">
        <v>28</v>
      </c>
      <c r="AB6422">
        <v>29</v>
      </c>
      <c r="AC6422">
        <v>19.100000000000001</v>
      </c>
      <c r="AD6422">
        <v>18</v>
      </c>
    </row>
    <row r="6423" spans="1:30" x14ac:dyDescent="0.45">
      <c r="A6423" t="s">
        <v>404</v>
      </c>
      <c r="B6423">
        <v>45820</v>
      </c>
      <c r="C6423" t="s">
        <v>814</v>
      </c>
      <c r="E6423">
        <v>54</v>
      </c>
      <c r="F6423" t="s">
        <v>50</v>
      </c>
      <c r="H6423">
        <v>1</v>
      </c>
      <c r="I6423" t="s">
        <v>32</v>
      </c>
      <c r="J6423">
        <v>1</v>
      </c>
      <c r="K6423" t="s">
        <v>32</v>
      </c>
      <c r="L6423">
        <v>0</v>
      </c>
      <c r="M6423" t="s">
        <v>32</v>
      </c>
      <c r="N6423">
        <v>2012</v>
      </c>
      <c r="O6423">
        <v>1862</v>
      </c>
      <c r="P6423">
        <v>589953</v>
      </c>
      <c r="Q6423">
        <v>526</v>
      </c>
      <c r="R6423">
        <v>558912</v>
      </c>
      <c r="S6423">
        <v>3712</v>
      </c>
      <c r="T6423">
        <v>223095</v>
      </c>
      <c r="U6423">
        <v>1337</v>
      </c>
      <c r="V6423">
        <v>31041</v>
      </c>
      <c r="W6423">
        <v>6.5</v>
      </c>
      <c r="X6423">
        <v>3.7</v>
      </c>
      <c r="Y6423">
        <v>13.7</v>
      </c>
      <c r="Z6423">
        <v>4.3</v>
      </c>
      <c r="AA6423">
        <v>6.7</v>
      </c>
      <c r="AB6423">
        <v>3.6</v>
      </c>
      <c r="AC6423">
        <v>9.3000000000000007</v>
      </c>
      <c r="AD6423">
        <v>17.899999999999999</v>
      </c>
    </row>
    <row r="6424" spans="1:30" x14ac:dyDescent="0.45">
      <c r="A6424" t="s">
        <v>404</v>
      </c>
      <c r="B6424">
        <v>45820</v>
      </c>
      <c r="C6424" t="s">
        <v>814</v>
      </c>
      <c r="E6424">
        <v>55</v>
      </c>
      <c r="F6424" t="s">
        <v>59</v>
      </c>
      <c r="H6424">
        <v>1</v>
      </c>
      <c r="I6424" t="s">
        <v>32</v>
      </c>
      <c r="J6424">
        <v>1</v>
      </c>
      <c r="K6424" t="s">
        <v>32</v>
      </c>
      <c r="L6424">
        <v>0</v>
      </c>
      <c r="M6424" t="s">
        <v>32</v>
      </c>
      <c r="N6424">
        <v>2012</v>
      </c>
      <c r="O6424">
        <v>28</v>
      </c>
      <c r="P6424">
        <v>130818</v>
      </c>
      <c r="Q6424">
        <v>28</v>
      </c>
      <c r="R6424">
        <v>130818</v>
      </c>
      <c r="S6424">
        <v>2135</v>
      </c>
      <c r="T6424">
        <v>228742</v>
      </c>
      <c r="U6424">
        <v>0</v>
      </c>
      <c r="V6424">
        <v>0</v>
      </c>
      <c r="W6424">
        <v>23.1</v>
      </c>
      <c r="X6424">
        <v>3</v>
      </c>
      <c r="Y6424">
        <v>24</v>
      </c>
      <c r="Z6424">
        <v>3.1</v>
      </c>
      <c r="AA6424">
        <v>0.2</v>
      </c>
      <c r="AB6424">
        <v>2.1</v>
      </c>
      <c r="AC6424">
        <v>0</v>
      </c>
      <c r="AD6424">
        <v>0</v>
      </c>
    </row>
    <row r="6425" spans="1:30" x14ac:dyDescent="0.45">
      <c r="A6425" t="s">
        <v>404</v>
      </c>
      <c r="B6425">
        <v>45820</v>
      </c>
      <c r="C6425" t="s">
        <v>814</v>
      </c>
      <c r="E6425">
        <v>56</v>
      </c>
      <c r="F6425" t="s">
        <v>51</v>
      </c>
      <c r="H6425">
        <v>1</v>
      </c>
      <c r="I6425" t="s">
        <v>32</v>
      </c>
      <c r="J6425">
        <v>1</v>
      </c>
      <c r="K6425" t="s">
        <v>32</v>
      </c>
      <c r="L6425">
        <v>0</v>
      </c>
      <c r="M6425" t="s">
        <v>32</v>
      </c>
      <c r="N6425">
        <v>2012</v>
      </c>
      <c r="O6425">
        <v>1319</v>
      </c>
      <c r="P6425">
        <v>289922</v>
      </c>
      <c r="Q6425">
        <v>288</v>
      </c>
      <c r="R6425">
        <v>270761</v>
      </c>
      <c r="S6425">
        <v>4049</v>
      </c>
      <c r="T6425">
        <v>106955</v>
      </c>
      <c r="U6425">
        <v>1031</v>
      </c>
      <c r="V6425">
        <v>19161</v>
      </c>
      <c r="W6425">
        <v>12.2</v>
      </c>
      <c r="X6425">
        <v>15.5</v>
      </c>
      <c r="Y6425">
        <v>25.5</v>
      </c>
      <c r="Z6425">
        <v>18.100000000000001</v>
      </c>
      <c r="AA6425">
        <v>13.1</v>
      </c>
      <c r="AB6425">
        <v>13.1</v>
      </c>
      <c r="AC6425">
        <v>15.1</v>
      </c>
      <c r="AD6425">
        <v>30.9</v>
      </c>
    </row>
    <row r="6426" spans="1:30" x14ac:dyDescent="0.45">
      <c r="A6426" t="s">
        <v>404</v>
      </c>
      <c r="B6426">
        <v>45820</v>
      </c>
      <c r="C6426" t="s">
        <v>814</v>
      </c>
      <c r="E6426">
        <v>61</v>
      </c>
      <c r="F6426" t="s">
        <v>52</v>
      </c>
      <c r="H6426">
        <v>1</v>
      </c>
      <c r="I6426" t="s">
        <v>32</v>
      </c>
      <c r="J6426">
        <v>1</v>
      </c>
      <c r="K6426" t="s">
        <v>32</v>
      </c>
      <c r="L6426">
        <v>0</v>
      </c>
      <c r="M6426" t="s">
        <v>32</v>
      </c>
      <c r="N6426">
        <v>2012</v>
      </c>
      <c r="O6426">
        <v>340</v>
      </c>
      <c r="P6426">
        <v>33815</v>
      </c>
      <c r="Q6426">
        <v>42</v>
      </c>
      <c r="R6426">
        <v>31648</v>
      </c>
      <c r="S6426">
        <v>581</v>
      </c>
      <c r="T6426">
        <v>14259</v>
      </c>
      <c r="U6426">
        <v>298</v>
      </c>
      <c r="V6426">
        <v>2167</v>
      </c>
      <c r="W6426">
        <v>25.9</v>
      </c>
      <c r="X6426">
        <v>3.8</v>
      </c>
      <c r="Y6426">
        <v>25.4</v>
      </c>
      <c r="Z6426">
        <v>4.2</v>
      </c>
      <c r="AA6426">
        <v>2.5</v>
      </c>
      <c r="AB6426">
        <v>2.9</v>
      </c>
      <c r="AC6426">
        <v>29.1</v>
      </c>
      <c r="AD6426">
        <v>31</v>
      </c>
    </row>
    <row r="6427" spans="1:30" x14ac:dyDescent="0.45">
      <c r="A6427" t="s">
        <v>404</v>
      </c>
      <c r="B6427">
        <v>45820</v>
      </c>
      <c r="C6427" t="s">
        <v>814</v>
      </c>
      <c r="E6427">
        <v>62</v>
      </c>
      <c r="F6427" t="s">
        <v>53</v>
      </c>
      <c r="H6427">
        <v>1</v>
      </c>
      <c r="I6427" t="s">
        <v>32</v>
      </c>
      <c r="J6427">
        <v>1</v>
      </c>
      <c r="K6427" t="s">
        <v>32</v>
      </c>
      <c r="L6427">
        <v>0</v>
      </c>
      <c r="M6427" t="s">
        <v>32</v>
      </c>
      <c r="N6427">
        <v>2012</v>
      </c>
      <c r="O6427">
        <v>1794</v>
      </c>
      <c r="P6427">
        <v>1721584</v>
      </c>
      <c r="Q6427">
        <v>551</v>
      </c>
      <c r="R6427">
        <v>1691022</v>
      </c>
      <c r="S6427">
        <v>18251</v>
      </c>
      <c r="T6427">
        <v>730487</v>
      </c>
      <c r="U6427">
        <v>1243</v>
      </c>
      <c r="V6427">
        <v>30562</v>
      </c>
      <c r="W6427">
        <v>11.4</v>
      </c>
      <c r="X6427">
        <v>5.8</v>
      </c>
      <c r="Y6427">
        <v>19.2</v>
      </c>
      <c r="Z6427">
        <v>6.1</v>
      </c>
      <c r="AA6427">
        <v>7.3</v>
      </c>
      <c r="AB6427">
        <v>7.7</v>
      </c>
      <c r="AC6427">
        <v>11.6</v>
      </c>
      <c r="AD6427">
        <v>29.6</v>
      </c>
    </row>
    <row r="6428" spans="1:30" x14ac:dyDescent="0.45">
      <c r="A6428" t="s">
        <v>404</v>
      </c>
      <c r="B6428">
        <v>45820</v>
      </c>
      <c r="C6428" t="s">
        <v>814</v>
      </c>
      <c r="E6428">
        <v>71</v>
      </c>
      <c r="F6428" t="s">
        <v>54</v>
      </c>
      <c r="H6428">
        <v>1</v>
      </c>
      <c r="I6428" t="s">
        <v>32</v>
      </c>
      <c r="J6428">
        <v>1</v>
      </c>
      <c r="K6428" t="s">
        <v>32</v>
      </c>
      <c r="L6428">
        <v>0</v>
      </c>
      <c r="M6428" t="s">
        <v>32</v>
      </c>
      <c r="N6428">
        <v>2012</v>
      </c>
      <c r="O6428">
        <v>613</v>
      </c>
      <c r="P6428">
        <v>50699</v>
      </c>
      <c r="Q6428">
        <v>52</v>
      </c>
      <c r="R6428">
        <v>43217</v>
      </c>
      <c r="S6428">
        <v>1165</v>
      </c>
      <c r="T6428">
        <v>15657</v>
      </c>
      <c r="U6428">
        <v>561</v>
      </c>
      <c r="V6428">
        <v>7482</v>
      </c>
      <c r="W6428">
        <v>16</v>
      </c>
      <c r="X6428">
        <v>7</v>
      </c>
      <c r="Y6428">
        <v>28.1</v>
      </c>
      <c r="Z6428">
        <v>6.9</v>
      </c>
      <c r="AA6428">
        <v>9</v>
      </c>
      <c r="AB6428">
        <v>11.2</v>
      </c>
      <c r="AC6428">
        <v>15.4</v>
      </c>
      <c r="AD6428">
        <v>30.6</v>
      </c>
    </row>
    <row r="6429" spans="1:30" x14ac:dyDescent="0.45">
      <c r="A6429" t="s">
        <v>404</v>
      </c>
      <c r="B6429">
        <v>45820</v>
      </c>
      <c r="C6429" t="s">
        <v>814</v>
      </c>
      <c r="E6429">
        <v>72</v>
      </c>
      <c r="F6429" t="s">
        <v>55</v>
      </c>
      <c r="H6429">
        <v>1</v>
      </c>
      <c r="I6429" t="s">
        <v>32</v>
      </c>
      <c r="J6429">
        <v>1</v>
      </c>
      <c r="K6429" t="s">
        <v>32</v>
      </c>
      <c r="L6429">
        <v>0</v>
      </c>
      <c r="M6429" t="s">
        <v>32</v>
      </c>
      <c r="N6429">
        <v>2012</v>
      </c>
      <c r="O6429">
        <v>491</v>
      </c>
      <c r="P6429">
        <v>326568</v>
      </c>
      <c r="Q6429">
        <v>332</v>
      </c>
      <c r="R6429">
        <v>322951</v>
      </c>
      <c r="S6429">
        <v>8057</v>
      </c>
      <c r="T6429">
        <v>93490</v>
      </c>
      <c r="U6429">
        <v>159</v>
      </c>
      <c r="V6429">
        <v>3616</v>
      </c>
      <c r="W6429">
        <v>23.2</v>
      </c>
      <c r="X6429">
        <v>12</v>
      </c>
      <c r="Y6429">
        <v>19.600000000000001</v>
      </c>
      <c r="Z6429">
        <v>12.6</v>
      </c>
      <c r="AA6429">
        <v>17.3</v>
      </c>
      <c r="AB6429">
        <v>18.600000000000001</v>
      </c>
      <c r="AC6429">
        <v>41.6</v>
      </c>
      <c r="AD6429">
        <v>32.9</v>
      </c>
    </row>
    <row r="6430" spans="1:30" x14ac:dyDescent="0.45">
      <c r="A6430" t="s">
        <v>404</v>
      </c>
      <c r="B6430">
        <v>45820</v>
      </c>
      <c r="C6430" t="s">
        <v>814</v>
      </c>
      <c r="E6430">
        <v>81</v>
      </c>
      <c r="F6430" t="s">
        <v>56</v>
      </c>
      <c r="G6430" t="s">
        <v>57</v>
      </c>
      <c r="H6430">
        <v>1</v>
      </c>
      <c r="I6430" t="s">
        <v>32</v>
      </c>
      <c r="J6430">
        <v>1</v>
      </c>
      <c r="K6430" t="s">
        <v>32</v>
      </c>
      <c r="L6430">
        <v>0</v>
      </c>
      <c r="M6430" t="s">
        <v>32</v>
      </c>
      <c r="N6430">
        <v>2012</v>
      </c>
      <c r="O6430">
        <v>2126</v>
      </c>
      <c r="P6430">
        <v>229748</v>
      </c>
      <c r="Q6430">
        <v>364</v>
      </c>
      <c r="R6430">
        <v>180482</v>
      </c>
      <c r="S6430">
        <v>2484</v>
      </c>
      <c r="T6430">
        <v>58952</v>
      </c>
      <c r="U6430">
        <v>1761</v>
      </c>
      <c r="V6430">
        <v>49267</v>
      </c>
      <c r="W6430">
        <v>8.4</v>
      </c>
      <c r="X6430">
        <v>11.1</v>
      </c>
      <c r="Y6430">
        <v>21.3</v>
      </c>
      <c r="Z6430">
        <v>12.8</v>
      </c>
      <c r="AA6430">
        <v>18.8</v>
      </c>
      <c r="AB6430">
        <v>17</v>
      </c>
      <c r="AC6430">
        <v>10.3</v>
      </c>
      <c r="AD6430">
        <v>23.6</v>
      </c>
    </row>
    <row r="6431" spans="1:30" x14ac:dyDescent="0.45">
      <c r="A6431" t="s">
        <v>405</v>
      </c>
      <c r="B6431">
        <v>45940</v>
      </c>
      <c r="C6431" t="s">
        <v>815</v>
      </c>
      <c r="E6431">
        <v>0</v>
      </c>
      <c r="F6431" t="s">
        <v>31</v>
      </c>
      <c r="H6431">
        <v>1</v>
      </c>
      <c r="I6431" t="s">
        <v>32</v>
      </c>
      <c r="J6431">
        <v>1</v>
      </c>
      <c r="K6431" t="s">
        <v>32</v>
      </c>
      <c r="L6431">
        <v>0</v>
      </c>
      <c r="M6431" t="s">
        <v>32</v>
      </c>
      <c r="N6431">
        <v>2012</v>
      </c>
      <c r="O6431">
        <v>29640</v>
      </c>
      <c r="P6431">
        <v>53208043</v>
      </c>
      <c r="Q6431">
        <v>7986</v>
      </c>
      <c r="R6431">
        <v>51923175</v>
      </c>
      <c r="S6431">
        <v>186767</v>
      </c>
      <c r="T6431">
        <v>10959183</v>
      </c>
      <c r="U6431">
        <v>21654</v>
      </c>
      <c r="V6431">
        <v>1284867</v>
      </c>
      <c r="W6431">
        <v>2</v>
      </c>
      <c r="X6431">
        <v>5</v>
      </c>
      <c r="Y6431">
        <v>4.3</v>
      </c>
      <c r="Z6431">
        <v>5.5</v>
      </c>
      <c r="AA6431">
        <v>3</v>
      </c>
      <c r="AB6431">
        <v>2.7</v>
      </c>
      <c r="AC6431">
        <v>3.1</v>
      </c>
      <c r="AD6431">
        <v>6.9</v>
      </c>
    </row>
    <row r="6432" spans="1:30" x14ac:dyDescent="0.45">
      <c r="A6432" t="s">
        <v>405</v>
      </c>
      <c r="B6432">
        <v>45940</v>
      </c>
      <c r="C6432" t="s">
        <v>815</v>
      </c>
      <c r="E6432">
        <v>22</v>
      </c>
      <c r="F6432" t="s">
        <v>36</v>
      </c>
      <c r="H6432">
        <v>1</v>
      </c>
      <c r="I6432" t="s">
        <v>32</v>
      </c>
      <c r="J6432">
        <v>1</v>
      </c>
      <c r="K6432" t="s">
        <v>32</v>
      </c>
      <c r="L6432">
        <v>0</v>
      </c>
      <c r="M6432" t="s">
        <v>32</v>
      </c>
      <c r="N6432">
        <v>2012</v>
      </c>
      <c r="O6432">
        <v>45</v>
      </c>
      <c r="P6432">
        <v>1277860</v>
      </c>
      <c r="Q6432">
        <v>19</v>
      </c>
      <c r="R6432">
        <v>1276427</v>
      </c>
      <c r="S6432">
        <v>1508</v>
      </c>
      <c r="T6432">
        <v>152097</v>
      </c>
      <c r="U6432">
        <v>26</v>
      </c>
      <c r="V6432">
        <v>1433</v>
      </c>
      <c r="W6432">
        <v>18.600000000000001</v>
      </c>
      <c r="X6432">
        <v>8.1</v>
      </c>
      <c r="Y6432">
        <v>44.4</v>
      </c>
      <c r="Z6432">
        <v>8.4</v>
      </c>
      <c r="AA6432">
        <v>11.2</v>
      </c>
      <c r="AB6432">
        <v>9.8000000000000007</v>
      </c>
      <c r="AC6432">
        <v>20.7</v>
      </c>
      <c r="AD6432">
        <v>20.3</v>
      </c>
    </row>
    <row r="6433" spans="1:30" x14ac:dyDescent="0.45">
      <c r="A6433" t="s">
        <v>405</v>
      </c>
      <c r="B6433">
        <v>45940</v>
      </c>
      <c r="C6433" t="s">
        <v>815</v>
      </c>
      <c r="E6433">
        <v>23</v>
      </c>
      <c r="F6433" t="s">
        <v>37</v>
      </c>
      <c r="H6433">
        <v>1</v>
      </c>
      <c r="I6433" t="s">
        <v>32</v>
      </c>
      <c r="J6433">
        <v>1</v>
      </c>
      <c r="K6433" t="s">
        <v>32</v>
      </c>
      <c r="L6433">
        <v>0</v>
      </c>
      <c r="M6433" t="s">
        <v>32</v>
      </c>
      <c r="N6433">
        <v>2012</v>
      </c>
      <c r="O6433">
        <v>2276</v>
      </c>
      <c r="P6433">
        <v>1460396</v>
      </c>
      <c r="Q6433">
        <v>634</v>
      </c>
      <c r="R6433">
        <v>1307880</v>
      </c>
      <c r="S6433">
        <v>3924</v>
      </c>
      <c r="T6433">
        <v>238496</v>
      </c>
      <c r="U6433">
        <v>1642</v>
      </c>
      <c r="V6433">
        <v>152516</v>
      </c>
      <c r="W6433">
        <v>12.4</v>
      </c>
      <c r="X6433">
        <v>13.4</v>
      </c>
      <c r="Y6433">
        <v>19</v>
      </c>
      <c r="Z6433">
        <v>15.7</v>
      </c>
      <c r="AA6433">
        <v>16.8</v>
      </c>
      <c r="AB6433">
        <v>12.9</v>
      </c>
      <c r="AC6433">
        <v>17.7</v>
      </c>
      <c r="AD6433">
        <v>23.5</v>
      </c>
    </row>
    <row r="6434" spans="1:30" x14ac:dyDescent="0.45">
      <c r="A6434" t="s">
        <v>405</v>
      </c>
      <c r="B6434">
        <v>45940</v>
      </c>
      <c r="C6434" t="s">
        <v>815</v>
      </c>
      <c r="E6434" t="s">
        <v>38</v>
      </c>
      <c r="F6434" t="s">
        <v>39</v>
      </c>
      <c r="H6434">
        <v>1</v>
      </c>
      <c r="I6434" t="s">
        <v>32</v>
      </c>
      <c r="J6434">
        <v>1</v>
      </c>
      <c r="K6434" t="s">
        <v>32</v>
      </c>
      <c r="L6434">
        <v>0</v>
      </c>
      <c r="M6434" t="s">
        <v>32</v>
      </c>
      <c r="N6434">
        <v>2012</v>
      </c>
      <c r="O6434">
        <v>522</v>
      </c>
      <c r="P6434">
        <v>2823453</v>
      </c>
      <c r="Q6434">
        <v>257</v>
      </c>
      <c r="R6434">
        <v>2810357</v>
      </c>
      <c r="S6434">
        <v>7575</v>
      </c>
      <c r="T6434">
        <v>428306</v>
      </c>
      <c r="U6434">
        <v>265</v>
      </c>
      <c r="V6434">
        <v>13096</v>
      </c>
      <c r="W6434">
        <v>15.3</v>
      </c>
      <c r="X6434">
        <v>5.7</v>
      </c>
      <c r="Y6434">
        <v>15.4</v>
      </c>
      <c r="Z6434">
        <v>5.9</v>
      </c>
      <c r="AA6434">
        <v>9</v>
      </c>
      <c r="AB6434">
        <v>8.5</v>
      </c>
      <c r="AC6434">
        <v>20.5</v>
      </c>
      <c r="AD6434">
        <v>14.1</v>
      </c>
    </row>
    <row r="6435" spans="1:30" x14ac:dyDescent="0.45">
      <c r="A6435" t="s">
        <v>405</v>
      </c>
      <c r="B6435">
        <v>45940</v>
      </c>
      <c r="C6435" t="s">
        <v>815</v>
      </c>
      <c r="E6435">
        <v>42</v>
      </c>
      <c r="F6435" t="s">
        <v>40</v>
      </c>
      <c r="H6435">
        <v>1</v>
      </c>
      <c r="I6435" t="s">
        <v>32</v>
      </c>
      <c r="J6435">
        <v>1</v>
      </c>
      <c r="K6435" t="s">
        <v>32</v>
      </c>
      <c r="L6435">
        <v>0</v>
      </c>
      <c r="M6435" t="s">
        <v>32</v>
      </c>
      <c r="N6435">
        <v>2012</v>
      </c>
      <c r="O6435">
        <v>674</v>
      </c>
      <c r="P6435">
        <v>15396553</v>
      </c>
      <c r="Q6435">
        <v>337</v>
      </c>
      <c r="R6435">
        <v>15341410</v>
      </c>
      <c r="S6435">
        <v>13829</v>
      </c>
      <c r="T6435">
        <v>1497132</v>
      </c>
      <c r="U6435">
        <v>338</v>
      </c>
      <c r="V6435">
        <v>55144</v>
      </c>
      <c r="W6435">
        <v>13.9</v>
      </c>
      <c r="X6435">
        <v>7.6</v>
      </c>
      <c r="Y6435">
        <v>17.2</v>
      </c>
      <c r="Z6435">
        <v>7.9</v>
      </c>
      <c r="AA6435">
        <v>9.9</v>
      </c>
      <c r="AB6435">
        <v>7</v>
      </c>
      <c r="AC6435">
        <v>16.8</v>
      </c>
      <c r="AD6435">
        <v>39.1</v>
      </c>
    </row>
    <row r="6436" spans="1:30" x14ac:dyDescent="0.45">
      <c r="A6436" t="s">
        <v>405</v>
      </c>
      <c r="B6436">
        <v>45940</v>
      </c>
      <c r="C6436" t="s">
        <v>815</v>
      </c>
      <c r="E6436" t="s">
        <v>41</v>
      </c>
      <c r="F6436" t="s">
        <v>42</v>
      </c>
      <c r="H6436">
        <v>1</v>
      </c>
      <c r="I6436" t="s">
        <v>32</v>
      </c>
      <c r="J6436">
        <v>1</v>
      </c>
      <c r="K6436" t="s">
        <v>32</v>
      </c>
      <c r="L6436">
        <v>0</v>
      </c>
      <c r="M6436" t="s">
        <v>32</v>
      </c>
      <c r="N6436">
        <v>2012</v>
      </c>
      <c r="O6436">
        <v>2720</v>
      </c>
      <c r="P6436">
        <v>5831343</v>
      </c>
      <c r="Q6436">
        <v>1013</v>
      </c>
      <c r="R6436">
        <v>5718782</v>
      </c>
      <c r="S6436">
        <v>19054</v>
      </c>
      <c r="T6436">
        <v>534390</v>
      </c>
      <c r="U6436">
        <v>1707</v>
      </c>
      <c r="V6436">
        <v>112562</v>
      </c>
      <c r="W6436">
        <v>3.2</v>
      </c>
      <c r="X6436">
        <v>27.2</v>
      </c>
      <c r="Y6436">
        <v>12.8</v>
      </c>
      <c r="Z6436">
        <v>28.9</v>
      </c>
      <c r="AA6436">
        <v>13.1</v>
      </c>
      <c r="AB6436">
        <v>27.6</v>
      </c>
      <c r="AC6436">
        <v>6.6</v>
      </c>
      <c r="AD6436">
        <v>27.1</v>
      </c>
    </row>
    <row r="6437" spans="1:30" x14ac:dyDescent="0.45">
      <c r="A6437" t="s">
        <v>405</v>
      </c>
      <c r="B6437">
        <v>45940</v>
      </c>
      <c r="C6437" t="s">
        <v>815</v>
      </c>
      <c r="E6437" t="s">
        <v>43</v>
      </c>
      <c r="F6437" t="s">
        <v>44</v>
      </c>
      <c r="G6437" t="s">
        <v>45</v>
      </c>
      <c r="H6437">
        <v>1</v>
      </c>
      <c r="I6437" t="s">
        <v>32</v>
      </c>
      <c r="J6437">
        <v>1</v>
      </c>
      <c r="K6437" t="s">
        <v>32</v>
      </c>
      <c r="L6437">
        <v>0</v>
      </c>
      <c r="M6437" t="s">
        <v>32</v>
      </c>
      <c r="N6437">
        <v>2012</v>
      </c>
      <c r="O6437">
        <v>1097</v>
      </c>
      <c r="P6437">
        <v>446720</v>
      </c>
      <c r="Q6437">
        <v>174</v>
      </c>
      <c r="R6437">
        <v>405509</v>
      </c>
      <c r="S6437">
        <v>3558</v>
      </c>
      <c r="T6437">
        <v>134939</v>
      </c>
      <c r="U6437">
        <v>923</v>
      </c>
      <c r="V6437">
        <v>41211</v>
      </c>
      <c r="W6437">
        <v>11.8</v>
      </c>
      <c r="X6437">
        <v>6.9</v>
      </c>
      <c r="Y6437">
        <v>18.8</v>
      </c>
      <c r="Z6437">
        <v>7</v>
      </c>
      <c r="AA6437">
        <v>6.8</v>
      </c>
      <c r="AB6437">
        <v>6.6</v>
      </c>
      <c r="AC6437">
        <v>12.9</v>
      </c>
      <c r="AD6437">
        <v>31.8</v>
      </c>
    </row>
    <row r="6438" spans="1:30" x14ac:dyDescent="0.45">
      <c r="A6438" t="s">
        <v>405</v>
      </c>
      <c r="B6438">
        <v>45940</v>
      </c>
      <c r="C6438" t="s">
        <v>815</v>
      </c>
      <c r="E6438">
        <v>51</v>
      </c>
      <c r="F6438" t="s">
        <v>46</v>
      </c>
      <c r="H6438">
        <v>1</v>
      </c>
      <c r="I6438" t="s">
        <v>32</v>
      </c>
      <c r="J6438">
        <v>1</v>
      </c>
      <c r="K6438" t="s">
        <v>32</v>
      </c>
      <c r="L6438">
        <v>0</v>
      </c>
      <c r="M6438" t="s">
        <v>32</v>
      </c>
      <c r="N6438">
        <v>2012</v>
      </c>
      <c r="O6438">
        <v>604</v>
      </c>
      <c r="P6438">
        <v>2028315</v>
      </c>
      <c r="Q6438">
        <v>164</v>
      </c>
      <c r="R6438">
        <v>2016531</v>
      </c>
      <c r="S6438">
        <v>5740</v>
      </c>
      <c r="T6438">
        <v>484005</v>
      </c>
      <c r="U6438">
        <v>441</v>
      </c>
      <c r="V6438">
        <v>11785</v>
      </c>
      <c r="W6438">
        <v>10.3</v>
      </c>
      <c r="X6438">
        <v>5.8</v>
      </c>
      <c r="Y6438">
        <v>18.3</v>
      </c>
      <c r="Z6438">
        <v>6.1</v>
      </c>
      <c r="AA6438">
        <v>9.4</v>
      </c>
      <c r="AB6438">
        <v>9.5</v>
      </c>
      <c r="AC6438">
        <v>16.7</v>
      </c>
      <c r="AD6438">
        <v>19.3</v>
      </c>
    </row>
    <row r="6439" spans="1:30" x14ac:dyDescent="0.45">
      <c r="A6439" t="s">
        <v>405</v>
      </c>
      <c r="B6439">
        <v>45940</v>
      </c>
      <c r="C6439" t="s">
        <v>815</v>
      </c>
      <c r="E6439">
        <v>52</v>
      </c>
      <c r="F6439" t="s">
        <v>47</v>
      </c>
      <c r="G6439" t="s">
        <v>48</v>
      </c>
      <c r="H6439">
        <v>1</v>
      </c>
      <c r="I6439" t="s">
        <v>32</v>
      </c>
      <c r="J6439">
        <v>1</v>
      </c>
      <c r="K6439" t="s">
        <v>32</v>
      </c>
      <c r="L6439">
        <v>0</v>
      </c>
      <c r="M6439" t="s">
        <v>32</v>
      </c>
      <c r="N6439">
        <v>2012</v>
      </c>
      <c r="O6439">
        <v>1119</v>
      </c>
      <c r="P6439">
        <v>7430695</v>
      </c>
      <c r="Q6439">
        <v>388</v>
      </c>
      <c r="R6439">
        <v>7352902</v>
      </c>
      <c r="S6439">
        <v>14894</v>
      </c>
      <c r="T6439">
        <v>1333172</v>
      </c>
      <c r="U6439">
        <v>731</v>
      </c>
      <c r="V6439">
        <v>77793</v>
      </c>
      <c r="W6439">
        <v>10.199999999999999</v>
      </c>
      <c r="X6439">
        <v>0.9</v>
      </c>
      <c r="Y6439">
        <v>15.3</v>
      </c>
      <c r="Z6439">
        <v>0.9</v>
      </c>
      <c r="AA6439">
        <v>3.1</v>
      </c>
      <c r="AB6439">
        <v>2.2999999999999998</v>
      </c>
      <c r="AC6439">
        <v>17.2</v>
      </c>
      <c r="AD6439">
        <v>25.8</v>
      </c>
    </row>
    <row r="6440" spans="1:30" x14ac:dyDescent="0.45">
      <c r="A6440" t="s">
        <v>405</v>
      </c>
      <c r="B6440">
        <v>45940</v>
      </c>
      <c r="C6440" t="s">
        <v>815</v>
      </c>
      <c r="E6440">
        <v>53</v>
      </c>
      <c r="F6440" t="s">
        <v>49</v>
      </c>
      <c r="H6440">
        <v>1</v>
      </c>
      <c r="I6440" t="s">
        <v>32</v>
      </c>
      <c r="J6440">
        <v>1</v>
      </c>
      <c r="K6440" t="s">
        <v>32</v>
      </c>
      <c r="L6440">
        <v>0</v>
      </c>
      <c r="M6440" t="s">
        <v>32</v>
      </c>
      <c r="N6440">
        <v>2012</v>
      </c>
      <c r="O6440">
        <v>3350</v>
      </c>
      <c r="P6440">
        <v>956153</v>
      </c>
      <c r="Q6440">
        <v>264</v>
      </c>
      <c r="R6440">
        <v>677080</v>
      </c>
      <c r="S6440">
        <v>1742</v>
      </c>
      <c r="T6440">
        <v>81267</v>
      </c>
      <c r="U6440">
        <v>3086</v>
      </c>
      <c r="V6440">
        <v>279073</v>
      </c>
      <c r="W6440">
        <v>11.8</v>
      </c>
      <c r="X6440">
        <v>10.4</v>
      </c>
      <c r="Y6440">
        <v>19.100000000000001</v>
      </c>
      <c r="Z6440">
        <v>13.9</v>
      </c>
      <c r="AA6440">
        <v>9.8000000000000007</v>
      </c>
      <c r="AB6440">
        <v>5.9</v>
      </c>
      <c r="AC6440">
        <v>12.7</v>
      </c>
      <c r="AD6440">
        <v>19</v>
      </c>
    </row>
    <row r="6441" spans="1:30" x14ac:dyDescent="0.45">
      <c r="A6441" t="s">
        <v>405</v>
      </c>
      <c r="B6441">
        <v>45940</v>
      </c>
      <c r="C6441" t="s">
        <v>815</v>
      </c>
      <c r="E6441">
        <v>54</v>
      </c>
      <c r="F6441" t="s">
        <v>50</v>
      </c>
      <c r="H6441">
        <v>1</v>
      </c>
      <c r="I6441" t="s">
        <v>32</v>
      </c>
      <c r="J6441">
        <v>1</v>
      </c>
      <c r="K6441" t="s">
        <v>32</v>
      </c>
      <c r="L6441">
        <v>0</v>
      </c>
      <c r="M6441" t="s">
        <v>32</v>
      </c>
      <c r="N6441">
        <v>2012</v>
      </c>
      <c r="O6441">
        <v>6082</v>
      </c>
      <c r="P6441">
        <v>6249810</v>
      </c>
      <c r="Q6441">
        <v>1470</v>
      </c>
      <c r="R6441">
        <v>5942659</v>
      </c>
      <c r="S6441">
        <v>20627</v>
      </c>
      <c r="T6441">
        <v>2108356</v>
      </c>
      <c r="U6441">
        <v>4612</v>
      </c>
      <c r="V6441">
        <v>307151</v>
      </c>
      <c r="W6441">
        <v>6.7</v>
      </c>
      <c r="X6441">
        <v>4.2</v>
      </c>
      <c r="Y6441">
        <v>9.1</v>
      </c>
      <c r="Z6441">
        <v>4.8</v>
      </c>
      <c r="AA6441">
        <v>4.0999999999999996</v>
      </c>
      <c r="AB6441">
        <v>4.7</v>
      </c>
      <c r="AC6441">
        <v>9.1999999999999993</v>
      </c>
      <c r="AD6441">
        <v>21.9</v>
      </c>
    </row>
    <row r="6442" spans="1:30" x14ac:dyDescent="0.45">
      <c r="A6442" t="s">
        <v>405</v>
      </c>
      <c r="B6442">
        <v>45940</v>
      </c>
      <c r="C6442" t="s">
        <v>815</v>
      </c>
      <c r="E6442">
        <v>55</v>
      </c>
      <c r="F6442" t="s">
        <v>59</v>
      </c>
      <c r="H6442">
        <v>1</v>
      </c>
      <c r="I6442" t="s">
        <v>32</v>
      </c>
      <c r="J6442">
        <v>1</v>
      </c>
      <c r="K6442" t="s">
        <v>32</v>
      </c>
      <c r="L6442">
        <v>0</v>
      </c>
      <c r="M6442" t="s">
        <v>32</v>
      </c>
      <c r="N6442">
        <v>2012</v>
      </c>
      <c r="O6442">
        <v>49</v>
      </c>
      <c r="P6442">
        <v>425383</v>
      </c>
      <c r="Q6442">
        <v>49</v>
      </c>
      <c r="R6442">
        <v>425383</v>
      </c>
      <c r="S6442">
        <v>3841</v>
      </c>
      <c r="T6442">
        <v>575211</v>
      </c>
      <c r="U6442">
        <v>0</v>
      </c>
      <c r="V6442">
        <v>0</v>
      </c>
      <c r="W6442">
        <v>0</v>
      </c>
      <c r="X6442">
        <v>4.5999999999999996</v>
      </c>
      <c r="Y6442">
        <v>0</v>
      </c>
      <c r="Z6442">
        <v>4.8</v>
      </c>
      <c r="AA6442">
        <v>4.5999999999999996</v>
      </c>
      <c r="AB6442">
        <v>4.9000000000000004</v>
      </c>
      <c r="AC6442">
        <v>0</v>
      </c>
      <c r="AD6442">
        <v>0</v>
      </c>
    </row>
    <row r="6443" spans="1:30" x14ac:dyDescent="0.45">
      <c r="A6443" t="s">
        <v>405</v>
      </c>
      <c r="B6443">
        <v>45940</v>
      </c>
      <c r="C6443" t="s">
        <v>815</v>
      </c>
      <c r="E6443">
        <v>56</v>
      </c>
      <c r="F6443" t="s">
        <v>51</v>
      </c>
      <c r="H6443">
        <v>1</v>
      </c>
      <c r="I6443" t="s">
        <v>32</v>
      </c>
      <c r="J6443">
        <v>1</v>
      </c>
      <c r="K6443" t="s">
        <v>32</v>
      </c>
      <c r="L6443">
        <v>0</v>
      </c>
      <c r="M6443" t="s">
        <v>32</v>
      </c>
      <c r="N6443">
        <v>2012</v>
      </c>
      <c r="O6443">
        <v>2065</v>
      </c>
      <c r="P6443">
        <v>1116494</v>
      </c>
      <c r="Q6443">
        <v>528</v>
      </c>
      <c r="R6443">
        <v>1088099</v>
      </c>
      <c r="S6443">
        <v>16730</v>
      </c>
      <c r="T6443">
        <v>512963</v>
      </c>
      <c r="U6443">
        <v>1537</v>
      </c>
      <c r="V6443">
        <v>28395</v>
      </c>
      <c r="W6443">
        <v>12.4</v>
      </c>
      <c r="X6443">
        <v>8.5</v>
      </c>
      <c r="Y6443">
        <v>10</v>
      </c>
      <c r="Z6443">
        <v>9.1999999999999993</v>
      </c>
      <c r="AA6443">
        <v>8.5</v>
      </c>
      <c r="AB6443">
        <v>7.4</v>
      </c>
      <c r="AC6443">
        <v>14.5</v>
      </c>
      <c r="AD6443">
        <v>22.1</v>
      </c>
    </row>
    <row r="6444" spans="1:30" x14ac:dyDescent="0.45">
      <c r="A6444" t="s">
        <v>405</v>
      </c>
      <c r="B6444">
        <v>45940</v>
      </c>
      <c r="C6444" t="s">
        <v>815</v>
      </c>
      <c r="E6444">
        <v>61</v>
      </c>
      <c r="F6444" t="s">
        <v>52</v>
      </c>
      <c r="H6444">
        <v>1</v>
      </c>
      <c r="I6444" t="s">
        <v>32</v>
      </c>
      <c r="J6444">
        <v>1</v>
      </c>
      <c r="K6444" t="s">
        <v>32</v>
      </c>
      <c r="L6444">
        <v>0</v>
      </c>
      <c r="M6444" t="s">
        <v>32</v>
      </c>
      <c r="N6444">
        <v>2012</v>
      </c>
      <c r="O6444">
        <v>974</v>
      </c>
      <c r="P6444">
        <v>2734978</v>
      </c>
      <c r="Q6444">
        <v>193</v>
      </c>
      <c r="R6444">
        <v>2710959</v>
      </c>
      <c r="S6444">
        <v>24780</v>
      </c>
      <c r="T6444">
        <v>1130151</v>
      </c>
      <c r="U6444">
        <v>781</v>
      </c>
      <c r="V6444">
        <v>24019</v>
      </c>
      <c r="W6444">
        <v>14.4</v>
      </c>
      <c r="X6444">
        <v>0.7</v>
      </c>
      <c r="Y6444">
        <v>8.6999999999999993</v>
      </c>
      <c r="Z6444">
        <v>0.7</v>
      </c>
      <c r="AA6444">
        <v>0.8</v>
      </c>
      <c r="AB6444">
        <v>0.7</v>
      </c>
      <c r="AC6444">
        <v>17.7</v>
      </c>
      <c r="AD6444">
        <v>12.4</v>
      </c>
    </row>
    <row r="6445" spans="1:30" x14ac:dyDescent="0.45">
      <c r="A6445" t="s">
        <v>405</v>
      </c>
      <c r="B6445">
        <v>45940</v>
      </c>
      <c r="C6445" t="s">
        <v>815</v>
      </c>
      <c r="E6445">
        <v>62</v>
      </c>
      <c r="F6445" t="s">
        <v>53</v>
      </c>
      <c r="H6445">
        <v>1</v>
      </c>
      <c r="I6445" t="s">
        <v>32</v>
      </c>
      <c r="J6445">
        <v>1</v>
      </c>
      <c r="K6445" t="s">
        <v>32</v>
      </c>
      <c r="L6445">
        <v>0</v>
      </c>
      <c r="M6445" t="s">
        <v>32</v>
      </c>
      <c r="N6445">
        <v>2012</v>
      </c>
      <c r="O6445">
        <v>2819</v>
      </c>
      <c r="P6445">
        <v>3644666</v>
      </c>
      <c r="Q6445">
        <v>952</v>
      </c>
      <c r="R6445">
        <v>3545920</v>
      </c>
      <c r="S6445">
        <v>30745</v>
      </c>
      <c r="T6445">
        <v>1381467</v>
      </c>
      <c r="U6445">
        <v>1867</v>
      </c>
      <c r="V6445">
        <v>98746</v>
      </c>
      <c r="W6445">
        <v>5.4</v>
      </c>
      <c r="X6445">
        <v>11.2</v>
      </c>
      <c r="Y6445">
        <v>13.5</v>
      </c>
      <c r="Z6445">
        <v>12.3</v>
      </c>
      <c r="AA6445">
        <v>7.4</v>
      </c>
      <c r="AB6445">
        <v>5.9</v>
      </c>
      <c r="AC6445">
        <v>7.9</v>
      </c>
      <c r="AD6445">
        <v>31.3</v>
      </c>
    </row>
    <row r="6446" spans="1:30" x14ac:dyDescent="0.45">
      <c r="A6446" t="s">
        <v>405</v>
      </c>
      <c r="B6446">
        <v>45940</v>
      </c>
      <c r="C6446" t="s">
        <v>815</v>
      </c>
      <c r="E6446">
        <v>71</v>
      </c>
      <c r="F6446" t="s">
        <v>54</v>
      </c>
      <c r="H6446">
        <v>1</v>
      </c>
      <c r="I6446" t="s">
        <v>32</v>
      </c>
      <c r="J6446">
        <v>1</v>
      </c>
      <c r="K6446" t="s">
        <v>32</v>
      </c>
      <c r="L6446">
        <v>0</v>
      </c>
      <c r="M6446" t="s">
        <v>32</v>
      </c>
      <c r="N6446">
        <v>2012</v>
      </c>
      <c r="O6446">
        <v>1634</v>
      </c>
      <c r="P6446">
        <v>207003</v>
      </c>
      <c r="Q6446">
        <v>166</v>
      </c>
      <c r="R6446">
        <v>176833</v>
      </c>
      <c r="S6446">
        <v>2333</v>
      </c>
      <c r="T6446">
        <v>54487</v>
      </c>
      <c r="U6446">
        <v>1469</v>
      </c>
      <c r="V6446">
        <v>30170</v>
      </c>
      <c r="W6446">
        <v>9.4</v>
      </c>
      <c r="X6446">
        <v>8</v>
      </c>
      <c r="Y6446">
        <v>25.8</v>
      </c>
      <c r="Z6446">
        <v>9.8000000000000007</v>
      </c>
      <c r="AA6446">
        <v>13.9</v>
      </c>
      <c r="AB6446">
        <v>8</v>
      </c>
      <c r="AC6446">
        <v>10</v>
      </c>
      <c r="AD6446">
        <v>17.5</v>
      </c>
    </row>
    <row r="6447" spans="1:30" x14ac:dyDescent="0.45">
      <c r="A6447" t="s">
        <v>405</v>
      </c>
      <c r="B6447">
        <v>45940</v>
      </c>
      <c r="C6447" t="s">
        <v>815</v>
      </c>
      <c r="E6447">
        <v>72</v>
      </c>
      <c r="F6447" t="s">
        <v>55</v>
      </c>
      <c r="H6447">
        <v>1</v>
      </c>
      <c r="I6447" t="s">
        <v>32</v>
      </c>
      <c r="J6447">
        <v>1</v>
      </c>
      <c r="K6447" t="s">
        <v>32</v>
      </c>
      <c r="L6447">
        <v>0</v>
      </c>
      <c r="M6447" t="s">
        <v>32</v>
      </c>
      <c r="N6447">
        <v>2012</v>
      </c>
      <c r="O6447">
        <v>1205</v>
      </c>
      <c r="P6447">
        <v>855011</v>
      </c>
      <c r="Q6447">
        <v>888</v>
      </c>
      <c r="R6447">
        <v>846767</v>
      </c>
      <c r="S6447">
        <v>11979</v>
      </c>
      <c r="T6447">
        <v>233424</v>
      </c>
      <c r="U6447">
        <v>317</v>
      </c>
      <c r="V6447">
        <v>8244</v>
      </c>
      <c r="W6447">
        <v>12.8</v>
      </c>
      <c r="X6447">
        <v>13.1</v>
      </c>
      <c r="Y6447">
        <v>13.7</v>
      </c>
      <c r="Z6447">
        <v>13.8</v>
      </c>
      <c r="AA6447">
        <v>14.1</v>
      </c>
      <c r="AB6447">
        <v>16</v>
      </c>
      <c r="AC6447">
        <v>21.1</v>
      </c>
      <c r="AD6447">
        <v>10.4</v>
      </c>
    </row>
    <row r="6448" spans="1:30" x14ac:dyDescent="0.45">
      <c r="A6448" t="s">
        <v>405</v>
      </c>
      <c r="B6448">
        <v>45940</v>
      </c>
      <c r="C6448" t="s">
        <v>815</v>
      </c>
      <c r="E6448">
        <v>81</v>
      </c>
      <c r="F6448" t="s">
        <v>56</v>
      </c>
      <c r="G6448" t="s">
        <v>57</v>
      </c>
      <c r="H6448">
        <v>1</v>
      </c>
      <c r="I6448" t="s">
        <v>32</v>
      </c>
      <c r="J6448">
        <v>1</v>
      </c>
      <c r="K6448" t="s">
        <v>32</v>
      </c>
      <c r="L6448">
        <v>0</v>
      </c>
      <c r="M6448" t="s">
        <v>32</v>
      </c>
      <c r="N6448">
        <v>2012</v>
      </c>
      <c r="O6448">
        <v>2475</v>
      </c>
      <c r="P6448">
        <v>318040</v>
      </c>
      <c r="Q6448">
        <v>579</v>
      </c>
      <c r="R6448">
        <v>274876</v>
      </c>
      <c r="S6448">
        <v>3877</v>
      </c>
      <c r="T6448">
        <v>78151</v>
      </c>
      <c r="U6448">
        <v>1896</v>
      </c>
      <c r="V6448">
        <v>43164</v>
      </c>
      <c r="W6448">
        <v>6.2</v>
      </c>
      <c r="X6448">
        <v>38.299999999999997</v>
      </c>
      <c r="Y6448">
        <v>23.9</v>
      </c>
      <c r="Z6448">
        <v>47.2</v>
      </c>
      <c r="AA6448">
        <v>38.9</v>
      </c>
      <c r="AB6448">
        <v>29.5</v>
      </c>
      <c r="AC6448">
        <v>7.4</v>
      </c>
      <c r="AD6448">
        <v>19.2</v>
      </c>
    </row>
    <row r="6449" spans="1:30" x14ac:dyDescent="0.45">
      <c r="A6449" t="s">
        <v>406</v>
      </c>
      <c r="B6449">
        <v>46060</v>
      </c>
      <c r="C6449" t="s">
        <v>816</v>
      </c>
      <c r="E6449">
        <v>0</v>
      </c>
      <c r="F6449" t="s">
        <v>31</v>
      </c>
      <c r="H6449">
        <v>1</v>
      </c>
      <c r="I6449" t="s">
        <v>32</v>
      </c>
      <c r="J6449">
        <v>1</v>
      </c>
      <c r="K6449" t="s">
        <v>32</v>
      </c>
      <c r="L6449">
        <v>0</v>
      </c>
      <c r="M6449" t="s">
        <v>32</v>
      </c>
      <c r="N6449">
        <v>2012</v>
      </c>
      <c r="O6449">
        <v>77869</v>
      </c>
      <c r="P6449">
        <v>54639483</v>
      </c>
      <c r="Q6449">
        <v>15347</v>
      </c>
      <c r="R6449">
        <v>52124408</v>
      </c>
      <c r="S6449">
        <v>291689</v>
      </c>
      <c r="T6449">
        <v>11032927</v>
      </c>
      <c r="U6449">
        <v>62522</v>
      </c>
      <c r="V6449">
        <v>2515074</v>
      </c>
      <c r="W6449">
        <v>1.7</v>
      </c>
      <c r="X6449">
        <v>0.9</v>
      </c>
      <c r="Y6449">
        <v>1.8</v>
      </c>
      <c r="Z6449">
        <v>1.1000000000000001</v>
      </c>
      <c r="AA6449">
        <v>1.7</v>
      </c>
      <c r="AB6449">
        <v>1.1000000000000001</v>
      </c>
      <c r="AC6449">
        <v>1.9</v>
      </c>
      <c r="AD6449">
        <v>4.5999999999999996</v>
      </c>
    </row>
    <row r="6450" spans="1:30" x14ac:dyDescent="0.45">
      <c r="A6450" t="s">
        <v>406</v>
      </c>
      <c r="B6450">
        <v>46060</v>
      </c>
      <c r="C6450" t="s">
        <v>816</v>
      </c>
      <c r="E6450">
        <v>11</v>
      </c>
      <c r="F6450" t="s">
        <v>33</v>
      </c>
      <c r="G6450" t="s">
        <v>34</v>
      </c>
      <c r="H6450">
        <v>1</v>
      </c>
      <c r="I6450" t="s">
        <v>32</v>
      </c>
      <c r="J6450">
        <v>1</v>
      </c>
      <c r="K6450" t="s">
        <v>32</v>
      </c>
      <c r="L6450">
        <v>0</v>
      </c>
      <c r="M6450" t="s">
        <v>32</v>
      </c>
      <c r="N6450">
        <v>2012</v>
      </c>
      <c r="O6450">
        <v>233</v>
      </c>
      <c r="P6450">
        <v>30602</v>
      </c>
      <c r="Q6450">
        <v>35</v>
      </c>
      <c r="R6450">
        <v>25605</v>
      </c>
      <c r="S6450">
        <v>232</v>
      </c>
      <c r="T6450">
        <v>5426</v>
      </c>
      <c r="U6450">
        <v>198</v>
      </c>
      <c r="V6450">
        <v>4997</v>
      </c>
      <c r="W6450">
        <v>21</v>
      </c>
      <c r="X6450">
        <v>30.6</v>
      </c>
      <c r="Y6450">
        <v>55.2</v>
      </c>
      <c r="Z6450">
        <v>37.799999999999997</v>
      </c>
      <c r="AA6450">
        <v>53.5</v>
      </c>
      <c r="AB6450">
        <v>45</v>
      </c>
      <c r="AC6450">
        <v>19.5</v>
      </c>
      <c r="AD6450">
        <v>20.8</v>
      </c>
    </row>
    <row r="6451" spans="1:30" x14ac:dyDescent="0.45">
      <c r="A6451" t="s">
        <v>406</v>
      </c>
      <c r="B6451">
        <v>46060</v>
      </c>
      <c r="C6451" t="s">
        <v>816</v>
      </c>
      <c r="E6451">
        <v>21</v>
      </c>
      <c r="F6451" t="s">
        <v>35</v>
      </c>
      <c r="H6451">
        <v>1</v>
      </c>
      <c r="I6451" t="s">
        <v>32</v>
      </c>
      <c r="J6451">
        <v>1</v>
      </c>
      <c r="K6451" t="s">
        <v>32</v>
      </c>
      <c r="L6451">
        <v>0</v>
      </c>
      <c r="M6451" t="s">
        <v>32</v>
      </c>
      <c r="N6451">
        <v>2012</v>
      </c>
      <c r="O6451">
        <v>108</v>
      </c>
      <c r="P6451">
        <v>2262683</v>
      </c>
      <c r="Q6451">
        <v>39</v>
      </c>
      <c r="R6451">
        <v>2258861</v>
      </c>
      <c r="S6451">
        <v>2466</v>
      </c>
      <c r="T6451">
        <v>160810</v>
      </c>
      <c r="U6451">
        <v>70</v>
      </c>
      <c r="V6451">
        <v>3821</v>
      </c>
      <c r="W6451">
        <v>25.6</v>
      </c>
      <c r="X6451">
        <v>2.6</v>
      </c>
      <c r="Y6451">
        <v>50.4</v>
      </c>
      <c r="Z6451">
        <v>2.7</v>
      </c>
      <c r="AA6451">
        <v>4</v>
      </c>
      <c r="AB6451">
        <v>2</v>
      </c>
      <c r="AC6451">
        <v>40.1</v>
      </c>
      <c r="AD6451">
        <v>26.9</v>
      </c>
    </row>
    <row r="6452" spans="1:30" x14ac:dyDescent="0.45">
      <c r="A6452" t="s">
        <v>406</v>
      </c>
      <c r="B6452">
        <v>46060</v>
      </c>
      <c r="C6452" t="s">
        <v>816</v>
      </c>
      <c r="E6452">
        <v>22</v>
      </c>
      <c r="F6452" t="s">
        <v>36</v>
      </c>
      <c r="H6452">
        <v>1</v>
      </c>
      <c r="I6452" t="s">
        <v>32</v>
      </c>
      <c r="J6452">
        <v>1</v>
      </c>
      <c r="K6452" t="s">
        <v>32</v>
      </c>
      <c r="L6452">
        <v>0</v>
      </c>
      <c r="M6452" t="s">
        <v>32</v>
      </c>
      <c r="N6452">
        <v>2012</v>
      </c>
      <c r="O6452">
        <v>64</v>
      </c>
      <c r="P6452">
        <v>1280355</v>
      </c>
      <c r="Q6452">
        <v>37</v>
      </c>
      <c r="R6452">
        <v>1279321</v>
      </c>
      <c r="S6452">
        <v>1814</v>
      </c>
      <c r="T6452">
        <v>149600</v>
      </c>
      <c r="U6452">
        <v>27</v>
      </c>
      <c r="V6452">
        <v>1033</v>
      </c>
      <c r="W6452">
        <v>27.8</v>
      </c>
      <c r="X6452">
        <v>7.5</v>
      </c>
      <c r="Y6452">
        <v>35</v>
      </c>
      <c r="Z6452">
        <v>7.8</v>
      </c>
      <c r="AA6452">
        <v>8.5</v>
      </c>
      <c r="AB6452">
        <v>7.7</v>
      </c>
      <c r="AC6452">
        <v>29.7</v>
      </c>
      <c r="AD6452">
        <v>6.6</v>
      </c>
    </row>
    <row r="6453" spans="1:30" x14ac:dyDescent="0.45">
      <c r="A6453" t="s">
        <v>406</v>
      </c>
      <c r="B6453">
        <v>46060</v>
      </c>
      <c r="C6453" t="s">
        <v>816</v>
      </c>
      <c r="E6453">
        <v>23</v>
      </c>
      <c r="F6453" t="s">
        <v>37</v>
      </c>
      <c r="H6453">
        <v>1</v>
      </c>
      <c r="I6453" t="s">
        <v>32</v>
      </c>
      <c r="J6453">
        <v>1</v>
      </c>
      <c r="K6453" t="s">
        <v>32</v>
      </c>
      <c r="L6453">
        <v>0</v>
      </c>
      <c r="M6453" t="s">
        <v>32</v>
      </c>
      <c r="N6453">
        <v>2012</v>
      </c>
      <c r="O6453">
        <v>6885</v>
      </c>
      <c r="P6453">
        <v>3572816</v>
      </c>
      <c r="Q6453">
        <v>1592</v>
      </c>
      <c r="R6453">
        <v>3313537</v>
      </c>
      <c r="S6453">
        <v>16083</v>
      </c>
      <c r="T6453">
        <v>621623</v>
      </c>
      <c r="U6453">
        <v>5293</v>
      </c>
      <c r="V6453">
        <v>259279</v>
      </c>
      <c r="W6453">
        <v>2.7</v>
      </c>
      <c r="X6453">
        <v>6</v>
      </c>
      <c r="Y6453">
        <v>8.3000000000000007</v>
      </c>
      <c r="Z6453">
        <v>6.9</v>
      </c>
      <c r="AA6453">
        <v>14</v>
      </c>
      <c r="AB6453">
        <v>10.5</v>
      </c>
      <c r="AC6453">
        <v>5.0999999999999996</v>
      </c>
      <c r="AD6453">
        <v>23.7</v>
      </c>
    </row>
    <row r="6454" spans="1:30" x14ac:dyDescent="0.45">
      <c r="A6454" t="s">
        <v>406</v>
      </c>
      <c r="B6454">
        <v>46060</v>
      </c>
      <c r="C6454" t="s">
        <v>816</v>
      </c>
      <c r="E6454" t="s">
        <v>38</v>
      </c>
      <c r="F6454" t="s">
        <v>39</v>
      </c>
      <c r="H6454">
        <v>1</v>
      </c>
      <c r="I6454" t="s">
        <v>32</v>
      </c>
      <c r="J6454">
        <v>1</v>
      </c>
      <c r="K6454" t="s">
        <v>32</v>
      </c>
      <c r="L6454">
        <v>0</v>
      </c>
      <c r="M6454" t="s">
        <v>32</v>
      </c>
      <c r="N6454">
        <v>2012</v>
      </c>
      <c r="O6454">
        <v>1667</v>
      </c>
      <c r="P6454">
        <v>9191678</v>
      </c>
      <c r="Q6454">
        <v>592</v>
      </c>
      <c r="R6454">
        <v>9157757</v>
      </c>
      <c r="S6454">
        <v>25448</v>
      </c>
      <c r="T6454">
        <v>1998723</v>
      </c>
      <c r="U6454">
        <v>1075</v>
      </c>
      <c r="V6454">
        <v>33921</v>
      </c>
      <c r="W6454">
        <v>7.4</v>
      </c>
      <c r="X6454">
        <v>5.6</v>
      </c>
      <c r="Y6454">
        <v>10.6</v>
      </c>
      <c r="Z6454">
        <v>5.8</v>
      </c>
      <c r="AA6454">
        <v>5</v>
      </c>
      <c r="AB6454">
        <v>5.6</v>
      </c>
      <c r="AC6454">
        <v>11.5</v>
      </c>
      <c r="AD6454">
        <v>14.9</v>
      </c>
    </row>
    <row r="6455" spans="1:30" x14ac:dyDescent="0.45">
      <c r="A6455" t="s">
        <v>406</v>
      </c>
      <c r="B6455">
        <v>46060</v>
      </c>
      <c r="C6455" t="s">
        <v>816</v>
      </c>
      <c r="E6455">
        <v>42</v>
      </c>
      <c r="F6455" t="s">
        <v>40</v>
      </c>
      <c r="H6455">
        <v>1</v>
      </c>
      <c r="I6455" t="s">
        <v>32</v>
      </c>
      <c r="J6455">
        <v>1</v>
      </c>
      <c r="K6455" t="s">
        <v>32</v>
      </c>
      <c r="L6455">
        <v>0</v>
      </c>
      <c r="M6455" t="s">
        <v>32</v>
      </c>
      <c r="N6455">
        <v>2012</v>
      </c>
      <c r="O6455">
        <v>1587</v>
      </c>
      <c r="P6455">
        <v>4582974</v>
      </c>
      <c r="Q6455">
        <v>708</v>
      </c>
      <c r="R6455">
        <v>4528716</v>
      </c>
      <c r="S6455">
        <v>7391</v>
      </c>
      <c r="T6455">
        <v>341120</v>
      </c>
      <c r="U6455">
        <v>879</v>
      </c>
      <c r="V6455">
        <v>54258</v>
      </c>
      <c r="W6455">
        <v>5.0999999999999996</v>
      </c>
      <c r="X6455">
        <v>8.1999999999999993</v>
      </c>
      <c r="Y6455">
        <v>8.6</v>
      </c>
      <c r="Z6455">
        <v>8.8000000000000007</v>
      </c>
      <c r="AA6455">
        <v>12.1</v>
      </c>
      <c r="AB6455">
        <v>12.8</v>
      </c>
      <c r="AC6455">
        <v>7.3</v>
      </c>
      <c r="AD6455">
        <v>16.600000000000001</v>
      </c>
    </row>
    <row r="6456" spans="1:30" x14ac:dyDescent="0.45">
      <c r="A6456" t="s">
        <v>406</v>
      </c>
      <c r="B6456">
        <v>46060</v>
      </c>
      <c r="C6456" t="s">
        <v>816</v>
      </c>
      <c r="E6456" t="s">
        <v>41</v>
      </c>
      <c r="F6456" t="s">
        <v>42</v>
      </c>
      <c r="H6456">
        <v>1</v>
      </c>
      <c r="I6456" t="s">
        <v>32</v>
      </c>
      <c r="J6456">
        <v>1</v>
      </c>
      <c r="K6456" t="s">
        <v>32</v>
      </c>
      <c r="L6456">
        <v>0</v>
      </c>
      <c r="M6456" t="s">
        <v>32</v>
      </c>
      <c r="N6456">
        <v>2012</v>
      </c>
      <c r="O6456">
        <v>6899</v>
      </c>
      <c r="P6456">
        <v>10763068</v>
      </c>
      <c r="Q6456">
        <v>1582</v>
      </c>
      <c r="R6456">
        <v>10568402</v>
      </c>
      <c r="S6456">
        <v>41565</v>
      </c>
      <c r="T6456">
        <v>1030650</v>
      </c>
      <c r="U6456">
        <v>5317</v>
      </c>
      <c r="V6456">
        <v>194666</v>
      </c>
      <c r="W6456">
        <v>4.7</v>
      </c>
      <c r="X6456">
        <v>1.7</v>
      </c>
      <c r="Y6456">
        <v>3.1</v>
      </c>
      <c r="Z6456">
        <v>1.7</v>
      </c>
      <c r="AA6456">
        <v>1</v>
      </c>
      <c r="AB6456">
        <v>1.1000000000000001</v>
      </c>
      <c r="AC6456">
        <v>6.1</v>
      </c>
      <c r="AD6456">
        <v>12.9</v>
      </c>
    </row>
    <row r="6457" spans="1:30" x14ac:dyDescent="0.45">
      <c r="A6457" t="s">
        <v>406</v>
      </c>
      <c r="B6457">
        <v>46060</v>
      </c>
      <c r="C6457" t="s">
        <v>816</v>
      </c>
      <c r="E6457" t="s">
        <v>43</v>
      </c>
      <c r="F6457" t="s">
        <v>44</v>
      </c>
      <c r="G6457" t="s">
        <v>45</v>
      </c>
      <c r="H6457">
        <v>1</v>
      </c>
      <c r="I6457" t="s">
        <v>32</v>
      </c>
      <c r="J6457">
        <v>1</v>
      </c>
      <c r="K6457" t="s">
        <v>32</v>
      </c>
      <c r="L6457">
        <v>0</v>
      </c>
      <c r="M6457" t="s">
        <v>32</v>
      </c>
      <c r="N6457">
        <v>2012</v>
      </c>
      <c r="O6457">
        <v>2284</v>
      </c>
      <c r="P6457">
        <v>1657917</v>
      </c>
      <c r="Q6457">
        <v>387</v>
      </c>
      <c r="R6457">
        <v>1491585</v>
      </c>
      <c r="S6457">
        <v>8624</v>
      </c>
      <c r="T6457">
        <v>380511</v>
      </c>
      <c r="U6457">
        <v>1896</v>
      </c>
      <c r="V6457">
        <v>166333</v>
      </c>
      <c r="W6457">
        <v>4.9000000000000004</v>
      </c>
      <c r="X6457">
        <v>4.5999999999999996</v>
      </c>
      <c r="Y6457">
        <v>8.1999999999999993</v>
      </c>
      <c r="Z6457">
        <v>4.5</v>
      </c>
      <c r="AA6457">
        <v>6.8</v>
      </c>
      <c r="AB6457">
        <v>8.1</v>
      </c>
      <c r="AC6457">
        <v>5.6</v>
      </c>
      <c r="AD6457">
        <v>29.1</v>
      </c>
    </row>
    <row r="6458" spans="1:30" x14ac:dyDescent="0.45">
      <c r="A6458" t="s">
        <v>406</v>
      </c>
      <c r="B6458">
        <v>46060</v>
      </c>
      <c r="C6458" t="s">
        <v>816</v>
      </c>
      <c r="E6458">
        <v>51</v>
      </c>
      <c r="F6458" t="s">
        <v>46</v>
      </c>
      <c r="H6458">
        <v>1</v>
      </c>
      <c r="I6458" t="s">
        <v>32</v>
      </c>
      <c r="J6458">
        <v>1</v>
      </c>
      <c r="K6458" t="s">
        <v>32</v>
      </c>
      <c r="L6458">
        <v>0</v>
      </c>
      <c r="M6458" t="s">
        <v>32</v>
      </c>
      <c r="N6458">
        <v>2012</v>
      </c>
      <c r="O6458">
        <v>892</v>
      </c>
      <c r="P6458">
        <v>1472058</v>
      </c>
      <c r="Q6458">
        <v>179</v>
      </c>
      <c r="R6458">
        <v>1453770</v>
      </c>
      <c r="S6458">
        <v>5969</v>
      </c>
      <c r="T6458">
        <v>323941</v>
      </c>
      <c r="U6458">
        <v>713</v>
      </c>
      <c r="V6458">
        <v>18287</v>
      </c>
      <c r="W6458">
        <v>6.1</v>
      </c>
      <c r="X6458">
        <v>2.2000000000000002</v>
      </c>
      <c r="Y6458">
        <v>19.2</v>
      </c>
      <c r="Z6458">
        <v>2.2999999999999998</v>
      </c>
      <c r="AA6458">
        <v>2.9</v>
      </c>
      <c r="AB6458">
        <v>3.6</v>
      </c>
      <c r="AC6458">
        <v>7.3</v>
      </c>
      <c r="AD6458">
        <v>20.3</v>
      </c>
    </row>
    <row r="6459" spans="1:30" x14ac:dyDescent="0.45">
      <c r="A6459" t="s">
        <v>406</v>
      </c>
      <c r="B6459">
        <v>46060</v>
      </c>
      <c r="C6459" t="s">
        <v>816</v>
      </c>
      <c r="E6459">
        <v>52</v>
      </c>
      <c r="F6459" t="s">
        <v>47</v>
      </c>
      <c r="G6459" t="s">
        <v>48</v>
      </c>
      <c r="H6459">
        <v>1</v>
      </c>
      <c r="I6459" t="s">
        <v>32</v>
      </c>
      <c r="J6459">
        <v>1</v>
      </c>
      <c r="K6459" t="s">
        <v>32</v>
      </c>
      <c r="L6459">
        <v>0</v>
      </c>
      <c r="M6459" t="s">
        <v>32</v>
      </c>
      <c r="N6459">
        <v>2012</v>
      </c>
      <c r="O6459">
        <v>2819</v>
      </c>
      <c r="P6459">
        <v>3801047</v>
      </c>
      <c r="Q6459">
        <v>822</v>
      </c>
      <c r="R6459">
        <v>3690431</v>
      </c>
      <c r="S6459">
        <v>13668</v>
      </c>
      <c r="T6459">
        <v>602128</v>
      </c>
      <c r="U6459">
        <v>1997</v>
      </c>
      <c r="V6459">
        <v>110616</v>
      </c>
      <c r="W6459">
        <v>4.9000000000000004</v>
      </c>
      <c r="X6459">
        <v>4.9000000000000004</v>
      </c>
      <c r="Y6459">
        <v>8.1999999999999993</v>
      </c>
      <c r="Z6459">
        <v>5.2</v>
      </c>
      <c r="AA6459">
        <v>12</v>
      </c>
      <c r="AB6459">
        <v>5.9</v>
      </c>
      <c r="AC6459">
        <v>5.2</v>
      </c>
      <c r="AD6459">
        <v>26.3</v>
      </c>
    </row>
    <row r="6460" spans="1:30" x14ac:dyDescent="0.45">
      <c r="A6460" t="s">
        <v>406</v>
      </c>
      <c r="B6460">
        <v>46060</v>
      </c>
      <c r="C6460" t="s">
        <v>816</v>
      </c>
      <c r="E6460">
        <v>53</v>
      </c>
      <c r="F6460" t="s">
        <v>49</v>
      </c>
      <c r="H6460">
        <v>1</v>
      </c>
      <c r="I6460" t="s">
        <v>32</v>
      </c>
      <c r="J6460">
        <v>1</v>
      </c>
      <c r="K6460" t="s">
        <v>32</v>
      </c>
      <c r="L6460">
        <v>0</v>
      </c>
      <c r="M6460" t="s">
        <v>32</v>
      </c>
      <c r="N6460">
        <v>2012</v>
      </c>
      <c r="O6460">
        <v>9038</v>
      </c>
      <c r="P6460">
        <v>1598374</v>
      </c>
      <c r="Q6460">
        <v>1086</v>
      </c>
      <c r="R6460">
        <v>973537</v>
      </c>
      <c r="S6460">
        <v>6199</v>
      </c>
      <c r="T6460">
        <v>207720</v>
      </c>
      <c r="U6460">
        <v>7952</v>
      </c>
      <c r="V6460">
        <v>624838</v>
      </c>
      <c r="W6460">
        <v>5.2</v>
      </c>
      <c r="X6460">
        <v>6.1</v>
      </c>
      <c r="Y6460">
        <v>12.5</v>
      </c>
      <c r="Z6460">
        <v>9.4</v>
      </c>
      <c r="AA6460">
        <v>8</v>
      </c>
      <c r="AB6460">
        <v>8.1</v>
      </c>
      <c r="AC6460">
        <v>5.8</v>
      </c>
      <c r="AD6460">
        <v>11.6</v>
      </c>
    </row>
    <row r="6461" spans="1:30" x14ac:dyDescent="0.45">
      <c r="A6461" t="s">
        <v>406</v>
      </c>
      <c r="B6461">
        <v>46060</v>
      </c>
      <c r="C6461" t="s">
        <v>816</v>
      </c>
      <c r="E6461">
        <v>54</v>
      </c>
      <c r="F6461" t="s">
        <v>50</v>
      </c>
      <c r="H6461">
        <v>1</v>
      </c>
      <c r="I6461" t="s">
        <v>32</v>
      </c>
      <c r="J6461">
        <v>1</v>
      </c>
      <c r="K6461" t="s">
        <v>32</v>
      </c>
      <c r="L6461">
        <v>0</v>
      </c>
      <c r="M6461" t="s">
        <v>32</v>
      </c>
      <c r="N6461">
        <v>2012</v>
      </c>
      <c r="O6461">
        <v>11591</v>
      </c>
      <c r="P6461">
        <v>2527133</v>
      </c>
      <c r="Q6461">
        <v>2323</v>
      </c>
      <c r="R6461">
        <v>2176608</v>
      </c>
      <c r="S6461">
        <v>15859</v>
      </c>
      <c r="T6461">
        <v>900394</v>
      </c>
      <c r="U6461">
        <v>9268</v>
      </c>
      <c r="V6461">
        <v>350525</v>
      </c>
      <c r="W6461">
        <v>3.5</v>
      </c>
      <c r="X6461">
        <v>3.4</v>
      </c>
      <c r="Y6461">
        <v>2.7</v>
      </c>
      <c r="Z6461">
        <v>3.5</v>
      </c>
      <c r="AA6461">
        <v>2.9</v>
      </c>
      <c r="AB6461">
        <v>3.7</v>
      </c>
      <c r="AC6461">
        <v>4.3</v>
      </c>
      <c r="AD6461">
        <v>8.3000000000000007</v>
      </c>
    </row>
    <row r="6462" spans="1:30" x14ac:dyDescent="0.45">
      <c r="A6462" t="s">
        <v>406</v>
      </c>
      <c r="B6462">
        <v>46060</v>
      </c>
      <c r="C6462" t="s">
        <v>816</v>
      </c>
      <c r="E6462">
        <v>55</v>
      </c>
      <c r="F6462" t="s">
        <v>59</v>
      </c>
      <c r="H6462">
        <v>1</v>
      </c>
      <c r="I6462" t="s">
        <v>32</v>
      </c>
      <c r="J6462">
        <v>1</v>
      </c>
      <c r="K6462" t="s">
        <v>32</v>
      </c>
      <c r="L6462">
        <v>0</v>
      </c>
      <c r="M6462" t="s">
        <v>32</v>
      </c>
      <c r="N6462">
        <v>2012</v>
      </c>
      <c r="O6462">
        <v>101</v>
      </c>
      <c r="P6462">
        <v>293028</v>
      </c>
      <c r="Q6462">
        <v>101</v>
      </c>
      <c r="R6462">
        <v>293028</v>
      </c>
      <c r="S6462">
        <v>5784</v>
      </c>
      <c r="T6462">
        <v>350992</v>
      </c>
      <c r="U6462">
        <v>0</v>
      </c>
      <c r="V6462">
        <v>0</v>
      </c>
      <c r="W6462">
        <v>8.5</v>
      </c>
      <c r="X6462">
        <v>3.5</v>
      </c>
      <c r="Y6462">
        <v>8.8000000000000007</v>
      </c>
      <c r="Z6462">
        <v>3.6</v>
      </c>
      <c r="AA6462">
        <v>2.2999999999999998</v>
      </c>
      <c r="AB6462">
        <v>2.8</v>
      </c>
      <c r="AC6462">
        <v>0</v>
      </c>
      <c r="AD6462">
        <v>0</v>
      </c>
    </row>
    <row r="6463" spans="1:30" x14ac:dyDescent="0.45">
      <c r="A6463" t="s">
        <v>406</v>
      </c>
      <c r="B6463">
        <v>46060</v>
      </c>
      <c r="C6463" t="s">
        <v>816</v>
      </c>
      <c r="E6463">
        <v>56</v>
      </c>
      <c r="F6463" t="s">
        <v>51</v>
      </c>
      <c r="H6463">
        <v>1</v>
      </c>
      <c r="I6463" t="s">
        <v>32</v>
      </c>
      <c r="J6463">
        <v>1</v>
      </c>
      <c r="K6463" t="s">
        <v>32</v>
      </c>
      <c r="L6463">
        <v>0</v>
      </c>
      <c r="M6463" t="s">
        <v>32</v>
      </c>
      <c r="N6463">
        <v>2012</v>
      </c>
      <c r="O6463">
        <v>7271</v>
      </c>
      <c r="P6463">
        <v>1667897</v>
      </c>
      <c r="Q6463">
        <v>1089</v>
      </c>
      <c r="R6463">
        <v>1560370</v>
      </c>
      <c r="S6463">
        <v>29794</v>
      </c>
      <c r="T6463">
        <v>674436</v>
      </c>
      <c r="U6463">
        <v>6182</v>
      </c>
      <c r="V6463">
        <v>107527</v>
      </c>
      <c r="W6463">
        <v>5.4</v>
      </c>
      <c r="X6463">
        <v>7.9</v>
      </c>
      <c r="Y6463">
        <v>9.6</v>
      </c>
      <c r="Z6463">
        <v>9</v>
      </c>
      <c r="AA6463">
        <v>4</v>
      </c>
      <c r="AB6463">
        <v>4.9000000000000004</v>
      </c>
      <c r="AC6463">
        <v>5.5</v>
      </c>
      <c r="AD6463">
        <v>16.2</v>
      </c>
    </row>
    <row r="6464" spans="1:30" x14ac:dyDescent="0.45">
      <c r="A6464" t="s">
        <v>406</v>
      </c>
      <c r="B6464">
        <v>46060</v>
      </c>
      <c r="C6464" t="s">
        <v>816</v>
      </c>
      <c r="E6464">
        <v>61</v>
      </c>
      <c r="F6464" t="s">
        <v>52</v>
      </c>
      <c r="H6464">
        <v>1</v>
      </c>
      <c r="I6464" t="s">
        <v>32</v>
      </c>
      <c r="J6464">
        <v>1</v>
      </c>
      <c r="K6464" t="s">
        <v>32</v>
      </c>
      <c r="L6464">
        <v>0</v>
      </c>
      <c r="M6464" t="s">
        <v>32</v>
      </c>
      <c r="N6464">
        <v>2012</v>
      </c>
      <c r="O6464">
        <v>2479</v>
      </c>
      <c r="P6464">
        <v>553057</v>
      </c>
      <c r="Q6464">
        <v>304</v>
      </c>
      <c r="R6464">
        <v>525553</v>
      </c>
      <c r="S6464">
        <v>6779</v>
      </c>
      <c r="T6464">
        <v>241350</v>
      </c>
      <c r="U6464">
        <v>2175</v>
      </c>
      <c r="V6464">
        <v>27504</v>
      </c>
      <c r="W6464">
        <v>10.9</v>
      </c>
      <c r="X6464">
        <v>3.6</v>
      </c>
      <c r="Y6464">
        <v>6</v>
      </c>
      <c r="Z6464">
        <v>3.7</v>
      </c>
      <c r="AA6464">
        <v>3.3</v>
      </c>
      <c r="AB6464">
        <v>4.2</v>
      </c>
      <c r="AC6464">
        <v>11.6</v>
      </c>
      <c r="AD6464">
        <v>23.3</v>
      </c>
    </row>
    <row r="6465" spans="1:30" x14ac:dyDescent="0.45">
      <c r="A6465" t="s">
        <v>406</v>
      </c>
      <c r="B6465">
        <v>46060</v>
      </c>
      <c r="C6465" t="s">
        <v>816</v>
      </c>
      <c r="E6465">
        <v>62</v>
      </c>
      <c r="F6465" t="s">
        <v>53</v>
      </c>
      <c r="H6465">
        <v>1</v>
      </c>
      <c r="I6465" t="s">
        <v>32</v>
      </c>
      <c r="J6465">
        <v>1</v>
      </c>
      <c r="K6465" t="s">
        <v>32</v>
      </c>
      <c r="L6465">
        <v>0</v>
      </c>
      <c r="M6465" t="s">
        <v>32</v>
      </c>
      <c r="N6465">
        <v>2012</v>
      </c>
      <c r="O6465">
        <v>8058</v>
      </c>
      <c r="P6465">
        <v>6475380</v>
      </c>
      <c r="Q6465">
        <v>2065</v>
      </c>
      <c r="R6465">
        <v>6240375</v>
      </c>
      <c r="S6465">
        <v>53094</v>
      </c>
      <c r="T6465">
        <v>2243468</v>
      </c>
      <c r="U6465">
        <v>5994</v>
      </c>
      <c r="V6465">
        <v>235005</v>
      </c>
      <c r="W6465">
        <v>4.3</v>
      </c>
      <c r="X6465">
        <v>2.6</v>
      </c>
      <c r="Y6465">
        <v>3</v>
      </c>
      <c r="Z6465">
        <v>2.5</v>
      </c>
      <c r="AA6465">
        <v>2.7</v>
      </c>
      <c r="AB6465">
        <v>2.7</v>
      </c>
      <c r="AC6465">
        <v>5.4</v>
      </c>
      <c r="AD6465">
        <v>20.6</v>
      </c>
    </row>
    <row r="6466" spans="1:30" x14ac:dyDescent="0.45">
      <c r="A6466" t="s">
        <v>406</v>
      </c>
      <c r="B6466">
        <v>46060</v>
      </c>
      <c r="C6466" t="s">
        <v>816</v>
      </c>
      <c r="E6466">
        <v>71</v>
      </c>
      <c r="F6466" t="s">
        <v>54</v>
      </c>
      <c r="H6466">
        <v>1</v>
      </c>
      <c r="I6466" t="s">
        <v>32</v>
      </c>
      <c r="J6466">
        <v>1</v>
      </c>
      <c r="K6466" t="s">
        <v>32</v>
      </c>
      <c r="L6466">
        <v>0</v>
      </c>
      <c r="M6466" t="s">
        <v>32</v>
      </c>
      <c r="N6466">
        <v>2012</v>
      </c>
      <c r="O6466">
        <v>4085</v>
      </c>
      <c r="P6466">
        <v>326615</v>
      </c>
      <c r="Q6466">
        <v>256</v>
      </c>
      <c r="R6466">
        <v>256127</v>
      </c>
      <c r="S6466">
        <v>5337</v>
      </c>
      <c r="T6466">
        <v>87014</v>
      </c>
      <c r="U6466">
        <v>3829</v>
      </c>
      <c r="V6466">
        <v>70488</v>
      </c>
      <c r="W6466">
        <v>5</v>
      </c>
      <c r="X6466">
        <v>16.100000000000001</v>
      </c>
      <c r="Y6466">
        <v>10.5</v>
      </c>
      <c r="Z6466">
        <v>21.4</v>
      </c>
      <c r="AA6466">
        <v>18.100000000000001</v>
      </c>
      <c r="AB6466">
        <v>13.7</v>
      </c>
      <c r="AC6466">
        <v>5.2</v>
      </c>
      <c r="AD6466">
        <v>22.4</v>
      </c>
    </row>
    <row r="6467" spans="1:30" x14ac:dyDescent="0.45">
      <c r="A6467" t="s">
        <v>406</v>
      </c>
      <c r="B6467">
        <v>46060</v>
      </c>
      <c r="C6467" t="s">
        <v>816</v>
      </c>
      <c r="E6467">
        <v>72</v>
      </c>
      <c r="F6467" t="s">
        <v>55</v>
      </c>
      <c r="H6467">
        <v>1</v>
      </c>
      <c r="I6467" t="s">
        <v>32</v>
      </c>
      <c r="J6467">
        <v>1</v>
      </c>
      <c r="K6467" t="s">
        <v>32</v>
      </c>
      <c r="L6467">
        <v>0</v>
      </c>
      <c r="M6467" t="s">
        <v>32</v>
      </c>
      <c r="N6467">
        <v>2012</v>
      </c>
      <c r="O6467">
        <v>2204</v>
      </c>
      <c r="P6467">
        <v>1841536</v>
      </c>
      <c r="Q6467">
        <v>1404</v>
      </c>
      <c r="R6467">
        <v>1806202</v>
      </c>
      <c r="S6467">
        <v>38929</v>
      </c>
      <c r="T6467">
        <v>549789</v>
      </c>
      <c r="U6467">
        <v>800</v>
      </c>
      <c r="V6467">
        <v>35334</v>
      </c>
      <c r="W6467">
        <v>8</v>
      </c>
      <c r="X6467">
        <v>5.8</v>
      </c>
      <c r="Y6467">
        <v>10.1</v>
      </c>
      <c r="Z6467">
        <v>6.2</v>
      </c>
      <c r="AA6467">
        <v>8.1</v>
      </c>
      <c r="AB6467">
        <v>8</v>
      </c>
      <c r="AC6467">
        <v>9.4</v>
      </c>
      <c r="AD6467">
        <v>14.4</v>
      </c>
    </row>
    <row r="6468" spans="1:30" x14ac:dyDescent="0.45">
      <c r="A6468" t="s">
        <v>406</v>
      </c>
      <c r="B6468">
        <v>46060</v>
      </c>
      <c r="C6468" t="s">
        <v>816</v>
      </c>
      <c r="E6468">
        <v>81</v>
      </c>
      <c r="F6468" t="s">
        <v>56</v>
      </c>
      <c r="G6468" t="s">
        <v>57</v>
      </c>
      <c r="H6468">
        <v>1</v>
      </c>
      <c r="I6468" t="s">
        <v>32</v>
      </c>
      <c r="J6468">
        <v>1</v>
      </c>
      <c r="K6468" t="s">
        <v>32</v>
      </c>
      <c r="L6468">
        <v>0</v>
      </c>
      <c r="M6468" t="s">
        <v>32</v>
      </c>
      <c r="N6468">
        <v>2012</v>
      </c>
      <c r="O6468">
        <v>9822</v>
      </c>
      <c r="P6468">
        <v>737389</v>
      </c>
      <c r="Q6468">
        <v>967</v>
      </c>
      <c r="R6468">
        <v>522853</v>
      </c>
      <c r="S6468">
        <v>6632</v>
      </c>
      <c r="T6468">
        <v>162913</v>
      </c>
      <c r="U6468">
        <v>8855</v>
      </c>
      <c r="V6468">
        <v>214536</v>
      </c>
      <c r="W6468">
        <v>4.5999999999999996</v>
      </c>
      <c r="X6468">
        <v>6.2</v>
      </c>
      <c r="Y6468">
        <v>9.1</v>
      </c>
      <c r="Z6468">
        <v>8.6</v>
      </c>
      <c r="AA6468">
        <v>9</v>
      </c>
      <c r="AB6468">
        <v>9.6999999999999993</v>
      </c>
      <c r="AC6468">
        <v>4.8</v>
      </c>
      <c r="AD6468">
        <v>10.5</v>
      </c>
    </row>
    <row r="6469" spans="1:30" x14ac:dyDescent="0.45">
      <c r="A6469" t="s">
        <v>407</v>
      </c>
      <c r="B6469">
        <v>46140</v>
      </c>
      <c r="C6469" t="s">
        <v>817</v>
      </c>
      <c r="E6469">
        <v>0</v>
      </c>
      <c r="F6469" t="s">
        <v>31</v>
      </c>
      <c r="H6469">
        <v>1</v>
      </c>
      <c r="I6469" t="s">
        <v>32</v>
      </c>
      <c r="J6469">
        <v>1</v>
      </c>
      <c r="K6469" t="s">
        <v>32</v>
      </c>
      <c r="L6469">
        <v>0</v>
      </c>
      <c r="M6469" t="s">
        <v>32</v>
      </c>
      <c r="N6469">
        <v>2012</v>
      </c>
      <c r="O6469">
        <v>85861</v>
      </c>
      <c r="P6469">
        <v>103807853</v>
      </c>
      <c r="Q6469">
        <v>18544</v>
      </c>
      <c r="R6469">
        <v>100592374</v>
      </c>
      <c r="S6469">
        <v>370376</v>
      </c>
      <c r="T6469">
        <v>15788582</v>
      </c>
      <c r="U6469">
        <v>67316</v>
      </c>
      <c r="V6469">
        <v>3215480</v>
      </c>
      <c r="W6469">
        <v>2.1</v>
      </c>
      <c r="X6469">
        <v>1.8</v>
      </c>
      <c r="Y6469">
        <v>2.5</v>
      </c>
      <c r="Z6469">
        <v>1.9</v>
      </c>
      <c r="AA6469">
        <v>1.6</v>
      </c>
      <c r="AB6469">
        <v>1.8</v>
      </c>
      <c r="AC6469">
        <v>2.2999999999999998</v>
      </c>
      <c r="AD6469">
        <v>6.8</v>
      </c>
    </row>
    <row r="6470" spans="1:30" x14ac:dyDescent="0.45">
      <c r="A6470" t="s">
        <v>407</v>
      </c>
      <c r="B6470">
        <v>46140</v>
      </c>
      <c r="C6470" t="s">
        <v>817</v>
      </c>
      <c r="E6470">
        <v>11</v>
      </c>
      <c r="F6470" t="s">
        <v>33</v>
      </c>
      <c r="G6470" t="s">
        <v>34</v>
      </c>
      <c r="H6470">
        <v>1</v>
      </c>
      <c r="I6470" t="s">
        <v>32</v>
      </c>
      <c r="J6470">
        <v>1</v>
      </c>
      <c r="K6470" t="s">
        <v>32</v>
      </c>
      <c r="L6470">
        <v>0</v>
      </c>
      <c r="M6470" t="s">
        <v>32</v>
      </c>
      <c r="N6470">
        <v>2012</v>
      </c>
      <c r="O6470">
        <v>479</v>
      </c>
      <c r="P6470">
        <v>11184</v>
      </c>
      <c r="Q6470">
        <v>12</v>
      </c>
      <c r="U6470">
        <v>468</v>
      </c>
      <c r="V6470">
        <v>10022</v>
      </c>
      <c r="W6470">
        <v>25.5</v>
      </c>
      <c r="X6470">
        <v>17.399999999999999</v>
      </c>
      <c r="Y6470">
        <v>44</v>
      </c>
      <c r="AC6470">
        <v>24.8</v>
      </c>
      <c r="AD6470">
        <v>19.2</v>
      </c>
    </row>
    <row r="6471" spans="1:30" x14ac:dyDescent="0.45">
      <c r="A6471" t="s">
        <v>407</v>
      </c>
      <c r="B6471">
        <v>46140</v>
      </c>
      <c r="C6471" t="s">
        <v>817</v>
      </c>
      <c r="E6471">
        <v>21</v>
      </c>
      <c r="F6471" t="s">
        <v>35</v>
      </c>
      <c r="H6471">
        <v>1</v>
      </c>
      <c r="I6471" t="s">
        <v>32</v>
      </c>
      <c r="J6471">
        <v>1</v>
      </c>
      <c r="K6471" t="s">
        <v>32</v>
      </c>
      <c r="L6471">
        <v>0</v>
      </c>
      <c r="M6471" t="s">
        <v>32</v>
      </c>
      <c r="N6471">
        <v>2012</v>
      </c>
      <c r="O6471">
        <v>3500</v>
      </c>
      <c r="P6471">
        <v>1124091</v>
      </c>
      <c r="Q6471">
        <v>367</v>
      </c>
      <c r="R6471">
        <v>731476</v>
      </c>
      <c r="S6471">
        <v>4461</v>
      </c>
      <c r="T6471">
        <v>233646</v>
      </c>
      <c r="U6471">
        <v>3133</v>
      </c>
      <c r="W6471">
        <v>14.4</v>
      </c>
      <c r="X6471">
        <v>19.899999999999999</v>
      </c>
      <c r="Y6471">
        <v>10.6</v>
      </c>
      <c r="Z6471">
        <v>3</v>
      </c>
      <c r="AA6471">
        <v>4.9000000000000004</v>
      </c>
      <c r="AB6471">
        <v>4.0999999999999996</v>
      </c>
      <c r="AC6471">
        <v>15</v>
      </c>
    </row>
    <row r="6472" spans="1:30" x14ac:dyDescent="0.45">
      <c r="A6472" t="s">
        <v>407</v>
      </c>
      <c r="B6472">
        <v>46140</v>
      </c>
      <c r="C6472" t="s">
        <v>817</v>
      </c>
      <c r="E6472">
        <v>22</v>
      </c>
      <c r="F6472" t="s">
        <v>36</v>
      </c>
      <c r="H6472">
        <v>1</v>
      </c>
      <c r="I6472" t="s">
        <v>32</v>
      </c>
      <c r="J6472">
        <v>1</v>
      </c>
      <c r="K6472" t="s">
        <v>32</v>
      </c>
      <c r="L6472">
        <v>0</v>
      </c>
      <c r="M6472" t="s">
        <v>32</v>
      </c>
      <c r="N6472">
        <v>2012</v>
      </c>
      <c r="O6472">
        <v>58</v>
      </c>
      <c r="P6472">
        <v>2797282</v>
      </c>
      <c r="Q6472">
        <v>42</v>
      </c>
      <c r="R6472">
        <v>2795868</v>
      </c>
      <c r="S6472">
        <v>2113</v>
      </c>
      <c r="T6472">
        <v>165809</v>
      </c>
      <c r="U6472">
        <v>16</v>
      </c>
      <c r="V6472">
        <v>1414</v>
      </c>
      <c r="W6472">
        <v>10.1</v>
      </c>
      <c r="X6472">
        <v>3.7</v>
      </c>
      <c r="Y6472">
        <v>13.7</v>
      </c>
      <c r="Z6472">
        <v>3.8</v>
      </c>
      <c r="AA6472">
        <v>6.2</v>
      </c>
      <c r="AB6472">
        <v>5.9</v>
      </c>
      <c r="AC6472">
        <v>16.899999999999999</v>
      </c>
      <c r="AD6472">
        <v>22.7</v>
      </c>
    </row>
    <row r="6473" spans="1:30" x14ac:dyDescent="0.45">
      <c r="A6473" t="s">
        <v>407</v>
      </c>
      <c r="B6473">
        <v>46140</v>
      </c>
      <c r="C6473" t="s">
        <v>817</v>
      </c>
      <c r="E6473">
        <v>23</v>
      </c>
      <c r="F6473" t="s">
        <v>37</v>
      </c>
      <c r="H6473">
        <v>1</v>
      </c>
      <c r="I6473" t="s">
        <v>32</v>
      </c>
      <c r="J6473">
        <v>1</v>
      </c>
      <c r="K6473" t="s">
        <v>32</v>
      </c>
      <c r="L6473">
        <v>0</v>
      </c>
      <c r="M6473" t="s">
        <v>32</v>
      </c>
      <c r="N6473">
        <v>2012</v>
      </c>
      <c r="O6473">
        <v>9632</v>
      </c>
      <c r="P6473">
        <v>6108836</v>
      </c>
      <c r="Q6473">
        <v>2009</v>
      </c>
      <c r="R6473">
        <v>5720104</v>
      </c>
      <c r="S6473">
        <v>21531</v>
      </c>
      <c r="T6473">
        <v>981933</v>
      </c>
      <c r="U6473">
        <v>7623</v>
      </c>
      <c r="V6473">
        <v>388732</v>
      </c>
      <c r="W6473">
        <v>6.4</v>
      </c>
      <c r="X6473">
        <v>5.3</v>
      </c>
      <c r="Y6473">
        <v>9.1</v>
      </c>
      <c r="Z6473">
        <v>5.8</v>
      </c>
      <c r="AA6473">
        <v>5.3</v>
      </c>
      <c r="AB6473">
        <v>4.8</v>
      </c>
      <c r="AC6473">
        <v>6.8</v>
      </c>
      <c r="AD6473">
        <v>8.8000000000000007</v>
      </c>
    </row>
    <row r="6474" spans="1:30" x14ac:dyDescent="0.45">
      <c r="A6474" t="s">
        <v>407</v>
      </c>
      <c r="B6474">
        <v>46140</v>
      </c>
      <c r="C6474" t="s">
        <v>817</v>
      </c>
      <c r="E6474" t="s">
        <v>38</v>
      </c>
      <c r="F6474" t="s">
        <v>39</v>
      </c>
      <c r="H6474">
        <v>1</v>
      </c>
      <c r="I6474" t="s">
        <v>32</v>
      </c>
      <c r="J6474">
        <v>1</v>
      </c>
      <c r="K6474" t="s">
        <v>32</v>
      </c>
      <c r="L6474">
        <v>0</v>
      </c>
      <c r="M6474" t="s">
        <v>32</v>
      </c>
      <c r="N6474">
        <v>2012</v>
      </c>
      <c r="O6474">
        <v>2408</v>
      </c>
      <c r="P6474">
        <v>25229387</v>
      </c>
      <c r="Q6474">
        <v>1222</v>
      </c>
      <c r="R6474">
        <v>25143414</v>
      </c>
      <c r="S6474">
        <v>50854</v>
      </c>
      <c r="T6474">
        <v>2747086</v>
      </c>
      <c r="U6474">
        <v>1186</v>
      </c>
      <c r="V6474">
        <v>85972</v>
      </c>
      <c r="W6474">
        <v>4.7</v>
      </c>
      <c r="X6474">
        <v>3.2</v>
      </c>
      <c r="Y6474">
        <v>7.1</v>
      </c>
      <c r="Z6474">
        <v>3.3</v>
      </c>
      <c r="AA6474">
        <v>1.9</v>
      </c>
      <c r="AB6474">
        <v>2</v>
      </c>
      <c r="AC6474">
        <v>6.8</v>
      </c>
      <c r="AD6474">
        <v>6.2</v>
      </c>
    </row>
    <row r="6475" spans="1:30" x14ac:dyDescent="0.45">
      <c r="A6475" t="s">
        <v>407</v>
      </c>
      <c r="B6475">
        <v>46140</v>
      </c>
      <c r="C6475" t="s">
        <v>817</v>
      </c>
      <c r="E6475">
        <v>42</v>
      </c>
      <c r="F6475" t="s">
        <v>40</v>
      </c>
      <c r="H6475">
        <v>1</v>
      </c>
      <c r="I6475" t="s">
        <v>32</v>
      </c>
      <c r="J6475">
        <v>1</v>
      </c>
      <c r="K6475" t="s">
        <v>32</v>
      </c>
      <c r="L6475">
        <v>0</v>
      </c>
      <c r="M6475" t="s">
        <v>32</v>
      </c>
      <c r="N6475">
        <v>2012</v>
      </c>
      <c r="O6475">
        <v>2327</v>
      </c>
      <c r="P6475">
        <v>18680379</v>
      </c>
      <c r="Q6475">
        <v>1334</v>
      </c>
      <c r="R6475">
        <v>18608275</v>
      </c>
      <c r="S6475">
        <v>20136</v>
      </c>
      <c r="T6475">
        <v>1202880</v>
      </c>
      <c r="U6475">
        <v>993</v>
      </c>
      <c r="V6475">
        <v>72105</v>
      </c>
      <c r="W6475">
        <v>6.3</v>
      </c>
      <c r="X6475">
        <v>3.9</v>
      </c>
      <c r="Y6475">
        <v>9.5</v>
      </c>
      <c r="Z6475">
        <v>4.0999999999999996</v>
      </c>
      <c r="AA6475">
        <v>6.2</v>
      </c>
      <c r="AB6475">
        <v>6.3</v>
      </c>
      <c r="AC6475">
        <v>11.4</v>
      </c>
      <c r="AD6475">
        <v>19.600000000000001</v>
      </c>
    </row>
    <row r="6476" spans="1:30" x14ac:dyDescent="0.45">
      <c r="A6476" t="s">
        <v>407</v>
      </c>
      <c r="B6476">
        <v>46140</v>
      </c>
      <c r="C6476" t="s">
        <v>817</v>
      </c>
      <c r="E6476" t="s">
        <v>41</v>
      </c>
      <c r="F6476" t="s">
        <v>42</v>
      </c>
      <c r="H6476">
        <v>1</v>
      </c>
      <c r="I6476" t="s">
        <v>32</v>
      </c>
      <c r="J6476">
        <v>1</v>
      </c>
      <c r="K6476" t="s">
        <v>32</v>
      </c>
      <c r="L6476">
        <v>0</v>
      </c>
      <c r="M6476" t="s">
        <v>32</v>
      </c>
      <c r="N6476">
        <v>2012</v>
      </c>
      <c r="O6476">
        <v>8293</v>
      </c>
      <c r="P6476">
        <v>13200738</v>
      </c>
      <c r="Q6476">
        <v>2052</v>
      </c>
      <c r="R6476">
        <v>12891849</v>
      </c>
      <c r="S6476">
        <v>43706</v>
      </c>
      <c r="T6476">
        <v>1060826</v>
      </c>
      <c r="U6476">
        <v>6241</v>
      </c>
      <c r="V6476">
        <v>308889</v>
      </c>
      <c r="W6476">
        <v>3.7</v>
      </c>
      <c r="X6476">
        <v>6.9</v>
      </c>
      <c r="Y6476">
        <v>7.1</v>
      </c>
      <c r="Z6476">
        <v>7.4</v>
      </c>
      <c r="AA6476">
        <v>2.8</v>
      </c>
      <c r="AB6476">
        <v>4.2</v>
      </c>
      <c r="AC6476">
        <v>3.4</v>
      </c>
      <c r="AD6476">
        <v>7.7</v>
      </c>
    </row>
    <row r="6477" spans="1:30" x14ac:dyDescent="0.45">
      <c r="A6477" t="s">
        <v>407</v>
      </c>
      <c r="B6477">
        <v>46140</v>
      </c>
      <c r="C6477" t="s">
        <v>817</v>
      </c>
      <c r="E6477" t="s">
        <v>43</v>
      </c>
      <c r="F6477" t="s">
        <v>44</v>
      </c>
      <c r="G6477" t="s">
        <v>45</v>
      </c>
      <c r="H6477">
        <v>1</v>
      </c>
      <c r="I6477" t="s">
        <v>32</v>
      </c>
      <c r="J6477">
        <v>1</v>
      </c>
      <c r="K6477" t="s">
        <v>32</v>
      </c>
      <c r="L6477">
        <v>0</v>
      </c>
      <c r="M6477" t="s">
        <v>32</v>
      </c>
      <c r="N6477">
        <v>2012</v>
      </c>
      <c r="O6477">
        <v>2816</v>
      </c>
      <c r="P6477">
        <v>5295184</v>
      </c>
      <c r="Q6477">
        <v>500</v>
      </c>
      <c r="R6477">
        <v>5152008</v>
      </c>
      <c r="S6477">
        <v>15519</v>
      </c>
      <c r="T6477">
        <v>851710</v>
      </c>
      <c r="U6477">
        <v>2316</v>
      </c>
      <c r="V6477">
        <v>143176</v>
      </c>
      <c r="W6477">
        <v>8.5</v>
      </c>
      <c r="X6477">
        <v>6</v>
      </c>
      <c r="Y6477">
        <v>23.6</v>
      </c>
      <c r="Z6477">
        <v>6.4</v>
      </c>
      <c r="AA6477">
        <v>5.6</v>
      </c>
      <c r="AB6477">
        <v>6.5</v>
      </c>
      <c r="AC6477">
        <v>7.5</v>
      </c>
      <c r="AD6477">
        <v>10.8</v>
      </c>
    </row>
    <row r="6478" spans="1:30" x14ac:dyDescent="0.45">
      <c r="A6478" t="s">
        <v>407</v>
      </c>
      <c r="B6478">
        <v>46140</v>
      </c>
      <c r="C6478" t="s">
        <v>817</v>
      </c>
      <c r="E6478">
        <v>51</v>
      </c>
      <c r="F6478" t="s">
        <v>46</v>
      </c>
      <c r="H6478">
        <v>1</v>
      </c>
      <c r="I6478" t="s">
        <v>32</v>
      </c>
      <c r="J6478">
        <v>1</v>
      </c>
      <c r="K6478" t="s">
        <v>32</v>
      </c>
      <c r="L6478">
        <v>0</v>
      </c>
      <c r="M6478" t="s">
        <v>32</v>
      </c>
      <c r="N6478">
        <v>2012</v>
      </c>
      <c r="O6478">
        <v>994</v>
      </c>
      <c r="P6478">
        <v>4956966</v>
      </c>
      <c r="Q6478">
        <v>276</v>
      </c>
      <c r="R6478">
        <v>4934867</v>
      </c>
      <c r="S6478">
        <v>11576</v>
      </c>
      <c r="T6478">
        <v>598770</v>
      </c>
      <c r="U6478">
        <v>718</v>
      </c>
      <c r="V6478">
        <v>22099</v>
      </c>
      <c r="W6478">
        <v>9.8000000000000007</v>
      </c>
      <c r="X6478">
        <v>6.6</v>
      </c>
      <c r="Y6478">
        <v>16.5</v>
      </c>
      <c r="Z6478">
        <v>6.9</v>
      </c>
      <c r="AA6478">
        <v>4.9000000000000004</v>
      </c>
      <c r="AB6478">
        <v>3.7</v>
      </c>
      <c r="AC6478">
        <v>9.6999999999999993</v>
      </c>
      <c r="AD6478">
        <v>10.1</v>
      </c>
    </row>
    <row r="6479" spans="1:30" x14ac:dyDescent="0.45">
      <c r="A6479" t="s">
        <v>407</v>
      </c>
      <c r="B6479">
        <v>46140</v>
      </c>
      <c r="C6479" t="s">
        <v>817</v>
      </c>
      <c r="E6479">
        <v>52</v>
      </c>
      <c r="F6479" t="s">
        <v>47</v>
      </c>
      <c r="G6479" t="s">
        <v>48</v>
      </c>
      <c r="H6479">
        <v>1</v>
      </c>
      <c r="I6479" t="s">
        <v>32</v>
      </c>
      <c r="J6479">
        <v>1</v>
      </c>
      <c r="K6479" t="s">
        <v>32</v>
      </c>
      <c r="L6479">
        <v>0</v>
      </c>
      <c r="M6479" t="s">
        <v>32</v>
      </c>
      <c r="N6479">
        <v>2012</v>
      </c>
      <c r="O6479">
        <v>3346</v>
      </c>
      <c r="P6479">
        <v>6888548</v>
      </c>
      <c r="Q6479">
        <v>1072</v>
      </c>
      <c r="R6479">
        <v>6717626</v>
      </c>
      <c r="S6479">
        <v>18553</v>
      </c>
      <c r="T6479">
        <v>1101627</v>
      </c>
      <c r="U6479">
        <v>2274</v>
      </c>
      <c r="V6479">
        <v>170922</v>
      </c>
      <c r="W6479">
        <v>6.2</v>
      </c>
      <c r="X6479">
        <v>3.9</v>
      </c>
      <c r="Y6479">
        <v>9.3000000000000007</v>
      </c>
      <c r="Z6479">
        <v>4.0999999999999996</v>
      </c>
      <c r="AA6479">
        <v>7.1</v>
      </c>
      <c r="AB6479">
        <v>6.6</v>
      </c>
      <c r="AC6479">
        <v>5.4</v>
      </c>
      <c r="AD6479">
        <v>8</v>
      </c>
    </row>
    <row r="6480" spans="1:30" x14ac:dyDescent="0.45">
      <c r="A6480" t="s">
        <v>407</v>
      </c>
      <c r="B6480">
        <v>46140</v>
      </c>
      <c r="C6480" t="s">
        <v>817</v>
      </c>
      <c r="E6480">
        <v>53</v>
      </c>
      <c r="F6480" t="s">
        <v>49</v>
      </c>
      <c r="H6480">
        <v>1</v>
      </c>
      <c r="I6480" t="s">
        <v>32</v>
      </c>
      <c r="J6480">
        <v>1</v>
      </c>
      <c r="K6480" t="s">
        <v>32</v>
      </c>
      <c r="L6480">
        <v>0</v>
      </c>
      <c r="M6480" t="s">
        <v>32</v>
      </c>
      <c r="N6480">
        <v>2012</v>
      </c>
      <c r="O6480">
        <v>7864</v>
      </c>
      <c r="P6480">
        <v>1786569</v>
      </c>
      <c r="Q6480">
        <v>915</v>
      </c>
      <c r="R6480">
        <v>1205359</v>
      </c>
      <c r="S6480">
        <v>7080</v>
      </c>
      <c r="T6480">
        <v>273807</v>
      </c>
      <c r="U6480">
        <v>6949</v>
      </c>
      <c r="V6480">
        <v>581210</v>
      </c>
      <c r="W6480">
        <v>3.7</v>
      </c>
      <c r="X6480">
        <v>2.5</v>
      </c>
      <c r="Y6480">
        <v>6.4</v>
      </c>
      <c r="Z6480">
        <v>2.7</v>
      </c>
      <c r="AA6480">
        <v>2.9</v>
      </c>
      <c r="AB6480">
        <v>2.5</v>
      </c>
      <c r="AC6480">
        <v>4</v>
      </c>
      <c r="AD6480">
        <v>6.7</v>
      </c>
    </row>
    <row r="6481" spans="1:30" x14ac:dyDescent="0.45">
      <c r="A6481" t="s">
        <v>407</v>
      </c>
      <c r="B6481">
        <v>46140</v>
      </c>
      <c r="C6481" t="s">
        <v>817</v>
      </c>
      <c r="E6481">
        <v>54</v>
      </c>
      <c r="F6481" t="s">
        <v>50</v>
      </c>
      <c r="H6481">
        <v>1</v>
      </c>
      <c r="I6481" t="s">
        <v>32</v>
      </c>
      <c r="J6481">
        <v>1</v>
      </c>
      <c r="K6481" t="s">
        <v>32</v>
      </c>
      <c r="L6481">
        <v>0</v>
      </c>
      <c r="M6481" t="s">
        <v>32</v>
      </c>
      <c r="N6481">
        <v>2012</v>
      </c>
      <c r="O6481">
        <v>11524</v>
      </c>
      <c r="P6481">
        <v>4285084</v>
      </c>
      <c r="Q6481">
        <v>2711</v>
      </c>
      <c r="R6481">
        <v>3905460</v>
      </c>
      <c r="S6481">
        <v>21858</v>
      </c>
      <c r="T6481">
        <v>1252420</v>
      </c>
      <c r="U6481">
        <v>8813</v>
      </c>
      <c r="V6481">
        <v>379624</v>
      </c>
      <c r="W6481">
        <v>4.2</v>
      </c>
      <c r="X6481">
        <v>5.7</v>
      </c>
      <c r="Y6481">
        <v>5.9</v>
      </c>
      <c r="Z6481">
        <v>6.8</v>
      </c>
      <c r="AA6481">
        <v>5.6</v>
      </c>
      <c r="AB6481">
        <v>4.2</v>
      </c>
      <c r="AC6481">
        <v>5</v>
      </c>
      <c r="AD6481">
        <v>8</v>
      </c>
    </row>
    <row r="6482" spans="1:30" x14ac:dyDescent="0.45">
      <c r="A6482" t="s">
        <v>407</v>
      </c>
      <c r="B6482">
        <v>46140</v>
      </c>
      <c r="C6482" t="s">
        <v>817</v>
      </c>
      <c r="E6482">
        <v>55</v>
      </c>
      <c r="F6482" t="s">
        <v>59</v>
      </c>
      <c r="H6482">
        <v>1</v>
      </c>
      <c r="I6482" t="s">
        <v>32</v>
      </c>
      <c r="J6482">
        <v>1</v>
      </c>
      <c r="K6482" t="s">
        <v>32</v>
      </c>
      <c r="L6482">
        <v>0</v>
      </c>
      <c r="M6482" t="s">
        <v>32</v>
      </c>
      <c r="N6482">
        <v>2012</v>
      </c>
      <c r="O6482">
        <v>151</v>
      </c>
      <c r="P6482">
        <v>1254935</v>
      </c>
      <c r="Q6482">
        <v>151</v>
      </c>
      <c r="R6482">
        <v>1254935</v>
      </c>
      <c r="S6482">
        <v>9706</v>
      </c>
      <c r="T6482">
        <v>1123468</v>
      </c>
      <c r="U6482">
        <v>0</v>
      </c>
      <c r="V6482">
        <v>0</v>
      </c>
      <c r="W6482">
        <v>17.8</v>
      </c>
      <c r="X6482">
        <v>8.5</v>
      </c>
      <c r="Y6482">
        <v>18.5</v>
      </c>
      <c r="Z6482">
        <v>8.8000000000000007</v>
      </c>
      <c r="AA6482">
        <v>4.8</v>
      </c>
      <c r="AB6482">
        <v>4.5</v>
      </c>
      <c r="AC6482">
        <v>0</v>
      </c>
      <c r="AD6482">
        <v>0</v>
      </c>
    </row>
    <row r="6483" spans="1:30" x14ac:dyDescent="0.45">
      <c r="A6483" t="s">
        <v>407</v>
      </c>
      <c r="B6483">
        <v>46140</v>
      </c>
      <c r="C6483" t="s">
        <v>817</v>
      </c>
      <c r="E6483">
        <v>56</v>
      </c>
      <c r="F6483" t="s">
        <v>51</v>
      </c>
      <c r="H6483">
        <v>1</v>
      </c>
      <c r="I6483" t="s">
        <v>32</v>
      </c>
      <c r="J6483">
        <v>1</v>
      </c>
      <c r="K6483" t="s">
        <v>32</v>
      </c>
      <c r="L6483">
        <v>0</v>
      </c>
      <c r="M6483" t="s">
        <v>32</v>
      </c>
      <c r="N6483">
        <v>2012</v>
      </c>
      <c r="O6483">
        <v>7666</v>
      </c>
      <c r="P6483">
        <v>1930259</v>
      </c>
      <c r="Q6483">
        <v>1167</v>
      </c>
      <c r="R6483">
        <v>1814651</v>
      </c>
      <c r="S6483">
        <v>29346</v>
      </c>
      <c r="T6483">
        <v>807092</v>
      </c>
      <c r="U6483">
        <v>6499</v>
      </c>
      <c r="V6483">
        <v>115608</v>
      </c>
      <c r="W6483">
        <v>4.5</v>
      </c>
      <c r="X6483">
        <v>7.4</v>
      </c>
      <c r="Y6483">
        <v>8.3000000000000007</v>
      </c>
      <c r="Z6483">
        <v>8.4</v>
      </c>
      <c r="AA6483">
        <v>12.6</v>
      </c>
      <c r="AB6483">
        <v>12.1</v>
      </c>
      <c r="AC6483">
        <v>4.5999999999999996</v>
      </c>
      <c r="AD6483">
        <v>8</v>
      </c>
    </row>
    <row r="6484" spans="1:30" x14ac:dyDescent="0.45">
      <c r="A6484" t="s">
        <v>407</v>
      </c>
      <c r="B6484">
        <v>46140</v>
      </c>
      <c r="C6484" t="s">
        <v>817</v>
      </c>
      <c r="E6484">
        <v>61</v>
      </c>
      <c r="F6484" t="s">
        <v>52</v>
      </c>
      <c r="H6484">
        <v>1</v>
      </c>
      <c r="I6484" t="s">
        <v>32</v>
      </c>
      <c r="J6484">
        <v>1</v>
      </c>
      <c r="K6484" t="s">
        <v>32</v>
      </c>
      <c r="L6484">
        <v>0</v>
      </c>
      <c r="M6484" t="s">
        <v>32</v>
      </c>
      <c r="N6484">
        <v>2012</v>
      </c>
      <c r="O6484">
        <v>1443</v>
      </c>
      <c r="P6484">
        <v>531550</v>
      </c>
      <c r="Q6484">
        <v>217</v>
      </c>
      <c r="R6484">
        <v>519127</v>
      </c>
      <c r="S6484">
        <v>8021</v>
      </c>
      <c r="T6484">
        <v>230493</v>
      </c>
      <c r="U6484">
        <v>1226</v>
      </c>
      <c r="V6484">
        <v>12423</v>
      </c>
      <c r="W6484">
        <v>7.8</v>
      </c>
      <c r="X6484">
        <v>2.6</v>
      </c>
      <c r="Y6484">
        <v>12.8</v>
      </c>
      <c r="Z6484">
        <v>2.8</v>
      </c>
      <c r="AA6484">
        <v>2.8</v>
      </c>
      <c r="AB6484">
        <v>2.7</v>
      </c>
      <c r="AC6484">
        <v>8.6</v>
      </c>
      <c r="AD6484">
        <v>13.3</v>
      </c>
    </row>
    <row r="6485" spans="1:30" x14ac:dyDescent="0.45">
      <c r="A6485" t="s">
        <v>407</v>
      </c>
      <c r="B6485">
        <v>46140</v>
      </c>
      <c r="C6485" t="s">
        <v>817</v>
      </c>
      <c r="E6485">
        <v>62</v>
      </c>
      <c r="F6485" t="s">
        <v>53</v>
      </c>
      <c r="H6485">
        <v>1</v>
      </c>
      <c r="I6485" t="s">
        <v>32</v>
      </c>
      <c r="J6485">
        <v>1</v>
      </c>
      <c r="K6485" t="s">
        <v>32</v>
      </c>
      <c r="L6485">
        <v>0</v>
      </c>
      <c r="M6485" t="s">
        <v>32</v>
      </c>
      <c r="N6485">
        <v>2012</v>
      </c>
      <c r="O6485">
        <v>6739</v>
      </c>
      <c r="P6485">
        <v>6674264</v>
      </c>
      <c r="Q6485">
        <v>2105</v>
      </c>
      <c r="R6485">
        <v>6533264</v>
      </c>
      <c r="S6485">
        <v>57044</v>
      </c>
      <c r="T6485">
        <v>2379880</v>
      </c>
      <c r="U6485">
        <v>4634</v>
      </c>
      <c r="V6485">
        <v>141000</v>
      </c>
      <c r="W6485">
        <v>5.2</v>
      </c>
      <c r="X6485">
        <v>2.6</v>
      </c>
      <c r="Y6485">
        <v>6.2</v>
      </c>
      <c r="Z6485">
        <v>2.6</v>
      </c>
      <c r="AA6485">
        <v>2.7</v>
      </c>
      <c r="AB6485">
        <v>4.2</v>
      </c>
      <c r="AC6485">
        <v>5.3</v>
      </c>
      <c r="AD6485">
        <v>25.6</v>
      </c>
    </row>
    <row r="6486" spans="1:30" x14ac:dyDescent="0.45">
      <c r="A6486" t="s">
        <v>407</v>
      </c>
      <c r="B6486">
        <v>46140</v>
      </c>
      <c r="C6486" t="s">
        <v>817</v>
      </c>
      <c r="E6486">
        <v>71</v>
      </c>
      <c r="F6486" t="s">
        <v>54</v>
      </c>
      <c r="H6486">
        <v>1</v>
      </c>
      <c r="I6486" t="s">
        <v>32</v>
      </c>
      <c r="J6486">
        <v>1</v>
      </c>
      <c r="K6486" t="s">
        <v>32</v>
      </c>
      <c r="L6486">
        <v>0</v>
      </c>
      <c r="M6486" t="s">
        <v>32</v>
      </c>
      <c r="N6486">
        <v>2012</v>
      </c>
      <c r="O6486">
        <v>3089</v>
      </c>
      <c r="P6486">
        <v>306596</v>
      </c>
      <c r="Q6486">
        <v>259</v>
      </c>
      <c r="R6486">
        <v>240714</v>
      </c>
      <c r="S6486">
        <v>4903</v>
      </c>
      <c r="T6486">
        <v>85581</v>
      </c>
      <c r="U6486">
        <v>2830</v>
      </c>
      <c r="V6486">
        <v>65882</v>
      </c>
      <c r="W6486">
        <v>5</v>
      </c>
      <c r="X6486">
        <v>1.6</v>
      </c>
      <c r="Y6486">
        <v>8.9</v>
      </c>
      <c r="Z6486">
        <v>2.7</v>
      </c>
      <c r="AA6486">
        <v>14</v>
      </c>
      <c r="AB6486">
        <v>4.0999999999999996</v>
      </c>
      <c r="AC6486">
        <v>5.6</v>
      </c>
      <c r="AD6486">
        <v>8.1999999999999993</v>
      </c>
    </row>
    <row r="6487" spans="1:30" x14ac:dyDescent="0.45">
      <c r="A6487" t="s">
        <v>407</v>
      </c>
      <c r="B6487">
        <v>46140</v>
      </c>
      <c r="C6487" t="s">
        <v>817</v>
      </c>
      <c r="E6487">
        <v>72</v>
      </c>
      <c r="F6487" t="s">
        <v>55</v>
      </c>
      <c r="H6487">
        <v>1</v>
      </c>
      <c r="I6487" t="s">
        <v>32</v>
      </c>
      <c r="J6487">
        <v>1</v>
      </c>
      <c r="K6487" t="s">
        <v>32</v>
      </c>
      <c r="L6487">
        <v>0</v>
      </c>
      <c r="M6487" t="s">
        <v>32</v>
      </c>
      <c r="N6487">
        <v>2012</v>
      </c>
      <c r="O6487">
        <v>2512</v>
      </c>
      <c r="P6487">
        <v>1755330</v>
      </c>
      <c r="Q6487">
        <v>1448</v>
      </c>
      <c r="R6487">
        <v>1704808</v>
      </c>
      <c r="S6487">
        <v>36700</v>
      </c>
      <c r="T6487">
        <v>477080</v>
      </c>
      <c r="U6487">
        <v>1064</v>
      </c>
      <c r="V6487">
        <v>50522</v>
      </c>
      <c r="W6487">
        <v>4.2</v>
      </c>
      <c r="X6487">
        <v>3.8</v>
      </c>
      <c r="Y6487">
        <v>7.9</v>
      </c>
      <c r="Z6487">
        <v>4.3</v>
      </c>
      <c r="AA6487">
        <v>5</v>
      </c>
      <c r="AB6487">
        <v>4.9000000000000004</v>
      </c>
      <c r="AC6487">
        <v>8</v>
      </c>
      <c r="AD6487">
        <v>10.5</v>
      </c>
    </row>
    <row r="6488" spans="1:30" x14ac:dyDescent="0.45">
      <c r="A6488" t="s">
        <v>407</v>
      </c>
      <c r="B6488">
        <v>46140</v>
      </c>
      <c r="C6488" t="s">
        <v>817</v>
      </c>
      <c r="E6488">
        <v>81</v>
      </c>
      <c r="F6488" t="s">
        <v>56</v>
      </c>
      <c r="G6488" t="s">
        <v>57</v>
      </c>
      <c r="H6488">
        <v>1</v>
      </c>
      <c r="I6488" t="s">
        <v>32</v>
      </c>
      <c r="J6488">
        <v>1</v>
      </c>
      <c r="K6488" t="s">
        <v>32</v>
      </c>
      <c r="L6488">
        <v>0</v>
      </c>
      <c r="M6488" t="s">
        <v>32</v>
      </c>
      <c r="N6488">
        <v>2012</v>
      </c>
      <c r="O6488">
        <v>11341</v>
      </c>
      <c r="P6488">
        <v>989828</v>
      </c>
      <c r="Q6488">
        <v>1009</v>
      </c>
      <c r="R6488">
        <v>716655</v>
      </c>
      <c r="S6488">
        <v>7251</v>
      </c>
      <c r="T6488">
        <v>214047</v>
      </c>
      <c r="U6488">
        <v>10332</v>
      </c>
      <c r="V6488">
        <v>273173</v>
      </c>
      <c r="W6488">
        <v>3.6</v>
      </c>
      <c r="X6488">
        <v>9.3000000000000007</v>
      </c>
      <c r="Y6488">
        <v>8.4</v>
      </c>
      <c r="Z6488">
        <v>12.6</v>
      </c>
      <c r="AA6488">
        <v>11</v>
      </c>
      <c r="AB6488">
        <v>13.2</v>
      </c>
      <c r="AC6488">
        <v>4</v>
      </c>
      <c r="AD6488">
        <v>14.8</v>
      </c>
    </row>
    <row r="6489" spans="1:30" x14ac:dyDescent="0.45">
      <c r="A6489" t="s">
        <v>408</v>
      </c>
      <c r="B6489">
        <v>46220</v>
      </c>
      <c r="C6489" t="s">
        <v>818</v>
      </c>
      <c r="E6489">
        <v>0</v>
      </c>
      <c r="F6489" t="s">
        <v>31</v>
      </c>
      <c r="H6489">
        <v>1</v>
      </c>
      <c r="I6489" t="s">
        <v>32</v>
      </c>
      <c r="J6489">
        <v>1</v>
      </c>
      <c r="K6489" t="s">
        <v>32</v>
      </c>
      <c r="L6489">
        <v>0</v>
      </c>
      <c r="M6489" t="s">
        <v>32</v>
      </c>
      <c r="N6489">
        <v>2012</v>
      </c>
      <c r="O6489">
        <v>16778</v>
      </c>
      <c r="P6489">
        <v>26001285</v>
      </c>
      <c r="Q6489">
        <v>3651</v>
      </c>
      <c r="R6489">
        <v>25342444</v>
      </c>
      <c r="S6489">
        <v>69144</v>
      </c>
      <c r="T6489">
        <v>2610413</v>
      </c>
      <c r="U6489">
        <v>13127</v>
      </c>
      <c r="V6489">
        <v>658840</v>
      </c>
      <c r="W6489">
        <v>2.9</v>
      </c>
      <c r="X6489">
        <v>2.6</v>
      </c>
      <c r="Y6489">
        <v>8</v>
      </c>
      <c r="Z6489">
        <v>2.8</v>
      </c>
      <c r="AA6489">
        <v>4.5</v>
      </c>
      <c r="AB6489">
        <v>5.3</v>
      </c>
      <c r="AC6489">
        <v>3.3</v>
      </c>
      <c r="AD6489">
        <v>10.1</v>
      </c>
    </row>
    <row r="6490" spans="1:30" x14ac:dyDescent="0.45">
      <c r="A6490" t="s">
        <v>408</v>
      </c>
      <c r="B6490">
        <v>46220</v>
      </c>
      <c r="C6490" t="s">
        <v>818</v>
      </c>
      <c r="E6490">
        <v>11</v>
      </c>
      <c r="F6490" t="s">
        <v>33</v>
      </c>
      <c r="G6490" t="s">
        <v>34</v>
      </c>
      <c r="H6490">
        <v>1</v>
      </c>
      <c r="I6490" t="s">
        <v>32</v>
      </c>
      <c r="J6490">
        <v>1</v>
      </c>
      <c r="K6490" t="s">
        <v>32</v>
      </c>
      <c r="L6490">
        <v>0</v>
      </c>
      <c r="M6490" t="s">
        <v>32</v>
      </c>
      <c r="N6490">
        <v>2012</v>
      </c>
      <c r="O6490">
        <v>274</v>
      </c>
      <c r="P6490">
        <v>97026</v>
      </c>
      <c r="Q6490">
        <v>79</v>
      </c>
      <c r="R6490">
        <v>85410</v>
      </c>
      <c r="S6490">
        <v>521</v>
      </c>
      <c r="T6490">
        <v>13613</v>
      </c>
      <c r="U6490">
        <v>195</v>
      </c>
      <c r="V6490">
        <v>11616</v>
      </c>
      <c r="W6490">
        <v>18.5</v>
      </c>
      <c r="X6490">
        <v>25.8</v>
      </c>
      <c r="Y6490">
        <v>41.7</v>
      </c>
      <c r="Z6490">
        <v>29.7</v>
      </c>
      <c r="AA6490">
        <v>48.3</v>
      </c>
      <c r="AB6490">
        <v>31.1</v>
      </c>
      <c r="AC6490">
        <v>25.9</v>
      </c>
      <c r="AD6490">
        <v>31.5</v>
      </c>
    </row>
    <row r="6491" spans="1:30" x14ac:dyDescent="0.45">
      <c r="A6491" t="s">
        <v>408</v>
      </c>
      <c r="B6491">
        <v>46220</v>
      </c>
      <c r="C6491" t="s">
        <v>818</v>
      </c>
      <c r="E6491">
        <v>21</v>
      </c>
      <c r="F6491" t="s">
        <v>35</v>
      </c>
      <c r="H6491">
        <v>1</v>
      </c>
      <c r="I6491" t="s">
        <v>32</v>
      </c>
      <c r="J6491">
        <v>1</v>
      </c>
      <c r="K6491" t="s">
        <v>32</v>
      </c>
      <c r="L6491">
        <v>0</v>
      </c>
      <c r="M6491" t="s">
        <v>32</v>
      </c>
      <c r="N6491">
        <v>2012</v>
      </c>
      <c r="O6491">
        <v>64</v>
      </c>
      <c r="P6491">
        <v>1373282</v>
      </c>
      <c r="Q6491">
        <v>26</v>
      </c>
      <c r="R6491">
        <v>1371377</v>
      </c>
      <c r="S6491">
        <v>2193</v>
      </c>
      <c r="T6491">
        <v>183163</v>
      </c>
      <c r="U6491">
        <v>38</v>
      </c>
      <c r="V6491">
        <v>1905</v>
      </c>
      <c r="W6491">
        <v>34.299999999999997</v>
      </c>
      <c r="X6491">
        <v>7.3</v>
      </c>
      <c r="Y6491">
        <v>32.9</v>
      </c>
      <c r="Z6491">
        <v>7.6</v>
      </c>
      <c r="AA6491">
        <v>6.8</v>
      </c>
      <c r="AB6491">
        <v>7.3</v>
      </c>
      <c r="AC6491">
        <v>51.1</v>
      </c>
      <c r="AD6491">
        <v>4.2</v>
      </c>
    </row>
    <row r="6492" spans="1:30" x14ac:dyDescent="0.45">
      <c r="A6492" t="s">
        <v>408</v>
      </c>
      <c r="B6492">
        <v>46220</v>
      </c>
      <c r="C6492" t="s">
        <v>818</v>
      </c>
      <c r="E6492">
        <v>23</v>
      </c>
      <c r="F6492" t="s">
        <v>37</v>
      </c>
      <c r="H6492">
        <v>1</v>
      </c>
      <c r="I6492" t="s">
        <v>32</v>
      </c>
      <c r="J6492">
        <v>1</v>
      </c>
      <c r="K6492" t="s">
        <v>32</v>
      </c>
      <c r="L6492">
        <v>0</v>
      </c>
      <c r="M6492" t="s">
        <v>32</v>
      </c>
      <c r="N6492">
        <v>2012</v>
      </c>
      <c r="O6492">
        <v>1743</v>
      </c>
      <c r="P6492">
        <v>1246289</v>
      </c>
      <c r="Q6492">
        <v>442</v>
      </c>
      <c r="R6492">
        <v>1199640</v>
      </c>
      <c r="S6492">
        <v>5569</v>
      </c>
      <c r="T6492">
        <v>221581</v>
      </c>
      <c r="U6492">
        <v>1302</v>
      </c>
      <c r="V6492">
        <v>46649</v>
      </c>
      <c r="W6492">
        <v>10.9</v>
      </c>
      <c r="X6492">
        <v>14.6</v>
      </c>
      <c r="Y6492">
        <v>13</v>
      </c>
      <c r="Z6492">
        <v>15.9</v>
      </c>
      <c r="AA6492">
        <v>23.1</v>
      </c>
      <c r="AB6492">
        <v>21.8</v>
      </c>
      <c r="AC6492">
        <v>12.8</v>
      </c>
      <c r="AD6492">
        <v>24.9</v>
      </c>
    </row>
    <row r="6493" spans="1:30" x14ac:dyDescent="0.45">
      <c r="A6493" t="s">
        <v>408</v>
      </c>
      <c r="B6493">
        <v>46220</v>
      </c>
      <c r="C6493" t="s">
        <v>818</v>
      </c>
      <c r="E6493" t="s">
        <v>38</v>
      </c>
      <c r="F6493" t="s">
        <v>39</v>
      </c>
      <c r="H6493">
        <v>1</v>
      </c>
      <c r="I6493" t="s">
        <v>32</v>
      </c>
      <c r="J6493">
        <v>1</v>
      </c>
      <c r="K6493" t="s">
        <v>32</v>
      </c>
      <c r="L6493">
        <v>0</v>
      </c>
      <c r="M6493" t="s">
        <v>32</v>
      </c>
      <c r="N6493">
        <v>2012</v>
      </c>
      <c r="O6493">
        <v>411</v>
      </c>
      <c r="P6493">
        <v>15062606</v>
      </c>
      <c r="Q6493">
        <v>168</v>
      </c>
      <c r="R6493">
        <v>15057643</v>
      </c>
      <c r="S6493">
        <v>12933</v>
      </c>
      <c r="T6493">
        <v>769492</v>
      </c>
      <c r="U6493">
        <v>243</v>
      </c>
      <c r="V6493">
        <v>4963</v>
      </c>
      <c r="W6493">
        <v>16.5</v>
      </c>
      <c r="X6493">
        <v>3.2</v>
      </c>
      <c r="Y6493">
        <v>15.3</v>
      </c>
      <c r="Z6493">
        <v>3.3</v>
      </c>
      <c r="AA6493">
        <v>7.3</v>
      </c>
      <c r="AB6493">
        <v>5.3</v>
      </c>
      <c r="AC6493">
        <v>25.5</v>
      </c>
      <c r="AD6493">
        <v>20.7</v>
      </c>
    </row>
    <row r="6494" spans="1:30" x14ac:dyDescent="0.45">
      <c r="A6494" t="s">
        <v>408</v>
      </c>
      <c r="B6494">
        <v>46220</v>
      </c>
      <c r="C6494" t="s">
        <v>818</v>
      </c>
      <c r="E6494">
        <v>42</v>
      </c>
      <c r="F6494" t="s">
        <v>40</v>
      </c>
      <c r="H6494">
        <v>1</v>
      </c>
      <c r="I6494" t="s">
        <v>32</v>
      </c>
      <c r="J6494">
        <v>1</v>
      </c>
      <c r="K6494" t="s">
        <v>32</v>
      </c>
      <c r="L6494">
        <v>0</v>
      </c>
      <c r="M6494" t="s">
        <v>32</v>
      </c>
      <c r="N6494">
        <v>2012</v>
      </c>
      <c r="O6494">
        <v>347</v>
      </c>
      <c r="P6494">
        <v>1552083</v>
      </c>
      <c r="Q6494">
        <v>156</v>
      </c>
      <c r="R6494">
        <v>1528904</v>
      </c>
      <c r="S6494">
        <v>2384</v>
      </c>
      <c r="T6494">
        <v>105784</v>
      </c>
      <c r="U6494">
        <v>192</v>
      </c>
      <c r="V6494">
        <v>23179</v>
      </c>
      <c r="W6494">
        <v>20.7</v>
      </c>
      <c r="X6494">
        <v>9.6</v>
      </c>
      <c r="Y6494">
        <v>22.1</v>
      </c>
      <c r="Z6494">
        <v>10.199999999999999</v>
      </c>
      <c r="AA6494">
        <v>36.299999999999997</v>
      </c>
      <c r="AB6494">
        <v>25</v>
      </c>
      <c r="AC6494">
        <v>27.9</v>
      </c>
      <c r="AD6494">
        <v>46.8</v>
      </c>
    </row>
    <row r="6495" spans="1:30" x14ac:dyDescent="0.45">
      <c r="A6495" t="s">
        <v>408</v>
      </c>
      <c r="B6495">
        <v>46220</v>
      </c>
      <c r="C6495" t="s">
        <v>818</v>
      </c>
      <c r="E6495" t="s">
        <v>41</v>
      </c>
      <c r="F6495" t="s">
        <v>42</v>
      </c>
      <c r="H6495">
        <v>1</v>
      </c>
      <c r="I6495" t="s">
        <v>32</v>
      </c>
      <c r="J6495">
        <v>1</v>
      </c>
      <c r="K6495" t="s">
        <v>32</v>
      </c>
      <c r="L6495">
        <v>0</v>
      </c>
      <c r="M6495" t="s">
        <v>32</v>
      </c>
      <c r="N6495">
        <v>2012</v>
      </c>
      <c r="O6495">
        <v>1609</v>
      </c>
      <c r="P6495">
        <v>2673412</v>
      </c>
      <c r="Q6495">
        <v>578</v>
      </c>
      <c r="R6495">
        <v>2636883</v>
      </c>
      <c r="S6495">
        <v>9791</v>
      </c>
      <c r="T6495">
        <v>214815</v>
      </c>
      <c r="U6495">
        <v>1031</v>
      </c>
      <c r="W6495">
        <v>11.2</v>
      </c>
      <c r="X6495">
        <v>4.0999999999999996</v>
      </c>
      <c r="Y6495">
        <v>10.6</v>
      </c>
      <c r="Z6495">
        <v>4.4000000000000004</v>
      </c>
      <c r="AA6495">
        <v>8.1</v>
      </c>
      <c r="AB6495">
        <v>9.9</v>
      </c>
      <c r="AC6495">
        <v>16.5</v>
      </c>
    </row>
    <row r="6496" spans="1:30" x14ac:dyDescent="0.45">
      <c r="A6496" t="s">
        <v>408</v>
      </c>
      <c r="B6496">
        <v>46220</v>
      </c>
      <c r="C6496" t="s">
        <v>818</v>
      </c>
      <c r="E6496" t="s">
        <v>43</v>
      </c>
      <c r="F6496" t="s">
        <v>44</v>
      </c>
      <c r="G6496" t="s">
        <v>45</v>
      </c>
      <c r="H6496">
        <v>1</v>
      </c>
      <c r="I6496" t="s">
        <v>32</v>
      </c>
      <c r="J6496">
        <v>1</v>
      </c>
      <c r="K6496" t="s">
        <v>32</v>
      </c>
      <c r="L6496">
        <v>0</v>
      </c>
      <c r="M6496" t="s">
        <v>32</v>
      </c>
      <c r="N6496">
        <v>2012</v>
      </c>
      <c r="O6496">
        <v>721</v>
      </c>
      <c r="P6496">
        <v>616800</v>
      </c>
      <c r="Q6496">
        <v>185</v>
      </c>
      <c r="R6496">
        <v>558654</v>
      </c>
      <c r="S6496">
        <v>2976</v>
      </c>
      <c r="T6496">
        <v>115634</v>
      </c>
      <c r="U6496">
        <v>536</v>
      </c>
      <c r="V6496">
        <v>58146</v>
      </c>
      <c r="W6496">
        <v>23.5</v>
      </c>
      <c r="X6496">
        <v>14.1</v>
      </c>
      <c r="Y6496">
        <v>17.2</v>
      </c>
      <c r="Z6496">
        <v>15.5</v>
      </c>
      <c r="AA6496">
        <v>6.3</v>
      </c>
      <c r="AB6496">
        <v>4.3</v>
      </c>
      <c r="AC6496">
        <v>28.7</v>
      </c>
      <c r="AD6496">
        <v>34.6</v>
      </c>
    </row>
    <row r="6497" spans="1:30" x14ac:dyDescent="0.45">
      <c r="A6497" t="s">
        <v>408</v>
      </c>
      <c r="B6497">
        <v>46220</v>
      </c>
      <c r="C6497" t="s">
        <v>818</v>
      </c>
      <c r="E6497">
        <v>51</v>
      </c>
      <c r="F6497" t="s">
        <v>46</v>
      </c>
      <c r="H6497">
        <v>1</v>
      </c>
      <c r="I6497" t="s">
        <v>32</v>
      </c>
      <c r="J6497">
        <v>1</v>
      </c>
      <c r="K6497" t="s">
        <v>32</v>
      </c>
      <c r="L6497">
        <v>0</v>
      </c>
      <c r="M6497" t="s">
        <v>32</v>
      </c>
      <c r="N6497">
        <v>2012</v>
      </c>
      <c r="O6497">
        <v>199</v>
      </c>
      <c r="P6497">
        <v>304415</v>
      </c>
      <c r="Q6497">
        <v>38</v>
      </c>
      <c r="R6497">
        <v>301519</v>
      </c>
      <c r="S6497">
        <v>1353</v>
      </c>
      <c r="T6497">
        <v>61518</v>
      </c>
      <c r="U6497">
        <v>161</v>
      </c>
      <c r="V6497">
        <v>2896</v>
      </c>
      <c r="W6497">
        <v>26.8</v>
      </c>
      <c r="X6497">
        <v>0.9</v>
      </c>
      <c r="Y6497">
        <v>33.799999999999997</v>
      </c>
      <c r="Z6497">
        <v>1</v>
      </c>
      <c r="AA6497">
        <v>2.5</v>
      </c>
      <c r="AB6497">
        <v>1</v>
      </c>
      <c r="AC6497">
        <v>33.299999999999997</v>
      </c>
      <c r="AD6497">
        <v>12.5</v>
      </c>
    </row>
    <row r="6498" spans="1:30" x14ac:dyDescent="0.45">
      <c r="A6498" t="s">
        <v>408</v>
      </c>
      <c r="B6498">
        <v>46220</v>
      </c>
      <c r="C6498" t="s">
        <v>818</v>
      </c>
      <c r="E6498">
        <v>52</v>
      </c>
      <c r="F6498" t="s">
        <v>47</v>
      </c>
      <c r="G6498" t="s">
        <v>48</v>
      </c>
      <c r="H6498">
        <v>1</v>
      </c>
      <c r="I6498" t="s">
        <v>32</v>
      </c>
      <c r="J6498">
        <v>1</v>
      </c>
      <c r="K6498" t="s">
        <v>32</v>
      </c>
      <c r="L6498">
        <v>0</v>
      </c>
      <c r="M6498" t="s">
        <v>32</v>
      </c>
      <c r="N6498">
        <v>2012</v>
      </c>
      <c r="O6498">
        <v>727</v>
      </c>
      <c r="P6498">
        <v>490670</v>
      </c>
      <c r="Q6498">
        <v>229</v>
      </c>
      <c r="R6498">
        <v>416308</v>
      </c>
      <c r="S6498">
        <v>2146</v>
      </c>
      <c r="T6498">
        <v>93506</v>
      </c>
      <c r="U6498">
        <v>499</v>
      </c>
      <c r="V6498">
        <v>74363</v>
      </c>
      <c r="W6498">
        <v>15.2</v>
      </c>
      <c r="X6498">
        <v>6.2</v>
      </c>
      <c r="Y6498">
        <v>41</v>
      </c>
      <c r="Z6498">
        <v>6.2</v>
      </c>
      <c r="AA6498">
        <v>11</v>
      </c>
      <c r="AB6498">
        <v>8</v>
      </c>
      <c r="AC6498">
        <v>20.100000000000001</v>
      </c>
      <c r="AD6498">
        <v>25.3</v>
      </c>
    </row>
    <row r="6499" spans="1:30" x14ac:dyDescent="0.45">
      <c r="A6499" t="s">
        <v>408</v>
      </c>
      <c r="B6499">
        <v>46220</v>
      </c>
      <c r="C6499" t="s">
        <v>818</v>
      </c>
      <c r="E6499">
        <v>53</v>
      </c>
      <c r="F6499" t="s">
        <v>49</v>
      </c>
      <c r="H6499">
        <v>1</v>
      </c>
      <c r="I6499" t="s">
        <v>32</v>
      </c>
      <c r="J6499">
        <v>1</v>
      </c>
      <c r="K6499" t="s">
        <v>32</v>
      </c>
      <c r="L6499">
        <v>0</v>
      </c>
      <c r="M6499" t="s">
        <v>32</v>
      </c>
      <c r="N6499">
        <v>2012</v>
      </c>
      <c r="O6499">
        <v>1582</v>
      </c>
      <c r="P6499">
        <v>365760</v>
      </c>
      <c r="Q6499">
        <v>180</v>
      </c>
      <c r="R6499">
        <v>144355</v>
      </c>
      <c r="S6499">
        <v>1635</v>
      </c>
      <c r="T6499">
        <v>46676</v>
      </c>
      <c r="U6499">
        <v>1402</v>
      </c>
      <c r="V6499">
        <v>221405</v>
      </c>
      <c r="W6499">
        <v>16</v>
      </c>
      <c r="X6499">
        <v>20.399999999999999</v>
      </c>
      <c r="Y6499">
        <v>27.9</v>
      </c>
      <c r="Z6499">
        <v>24.5</v>
      </c>
      <c r="AA6499">
        <v>31.4</v>
      </c>
      <c r="AB6499">
        <v>27.4</v>
      </c>
      <c r="AC6499">
        <v>15.9</v>
      </c>
      <c r="AD6499">
        <v>31.7</v>
      </c>
    </row>
    <row r="6500" spans="1:30" x14ac:dyDescent="0.45">
      <c r="A6500" t="s">
        <v>408</v>
      </c>
      <c r="B6500">
        <v>46220</v>
      </c>
      <c r="C6500" t="s">
        <v>818</v>
      </c>
      <c r="E6500">
        <v>54</v>
      </c>
      <c r="F6500" t="s">
        <v>50</v>
      </c>
      <c r="H6500">
        <v>1</v>
      </c>
      <c r="I6500" t="s">
        <v>32</v>
      </c>
      <c r="J6500">
        <v>1</v>
      </c>
      <c r="K6500" t="s">
        <v>32</v>
      </c>
      <c r="L6500">
        <v>0</v>
      </c>
      <c r="M6500" t="s">
        <v>32</v>
      </c>
      <c r="N6500">
        <v>2012</v>
      </c>
      <c r="O6500">
        <v>1741</v>
      </c>
      <c r="P6500">
        <v>297341</v>
      </c>
      <c r="Q6500">
        <v>372</v>
      </c>
      <c r="R6500">
        <v>239938</v>
      </c>
      <c r="S6500">
        <v>1873</v>
      </c>
      <c r="T6500">
        <v>83778</v>
      </c>
      <c r="U6500">
        <v>1370</v>
      </c>
      <c r="V6500">
        <v>57403</v>
      </c>
      <c r="W6500">
        <v>12.5</v>
      </c>
      <c r="X6500">
        <v>11.7</v>
      </c>
      <c r="Y6500">
        <v>14.1</v>
      </c>
      <c r="Z6500">
        <v>14.3</v>
      </c>
      <c r="AA6500">
        <v>7.8</v>
      </c>
      <c r="AB6500">
        <v>9.4</v>
      </c>
      <c r="AC6500">
        <v>16.100000000000001</v>
      </c>
      <c r="AD6500">
        <v>36.5</v>
      </c>
    </row>
    <row r="6501" spans="1:30" x14ac:dyDescent="0.45">
      <c r="A6501" t="s">
        <v>408</v>
      </c>
      <c r="B6501">
        <v>46220</v>
      </c>
      <c r="C6501" t="s">
        <v>818</v>
      </c>
      <c r="E6501">
        <v>56</v>
      </c>
      <c r="F6501" t="s">
        <v>51</v>
      </c>
      <c r="H6501">
        <v>1</v>
      </c>
      <c r="I6501" t="s">
        <v>32</v>
      </c>
      <c r="J6501">
        <v>1</v>
      </c>
      <c r="K6501" t="s">
        <v>32</v>
      </c>
      <c r="L6501">
        <v>0</v>
      </c>
      <c r="M6501" t="s">
        <v>32</v>
      </c>
      <c r="N6501">
        <v>2012</v>
      </c>
      <c r="O6501">
        <v>1585</v>
      </c>
      <c r="P6501">
        <v>179005</v>
      </c>
      <c r="Q6501">
        <v>144</v>
      </c>
      <c r="R6501">
        <v>142711</v>
      </c>
      <c r="S6501">
        <v>4169</v>
      </c>
      <c r="T6501">
        <v>67268</v>
      </c>
      <c r="U6501">
        <v>1441</v>
      </c>
      <c r="V6501">
        <v>36293</v>
      </c>
      <c r="W6501">
        <v>13.1</v>
      </c>
      <c r="X6501">
        <v>9.1999999999999993</v>
      </c>
      <c r="Y6501">
        <v>15.6</v>
      </c>
      <c r="Z6501">
        <v>10.199999999999999</v>
      </c>
      <c r="AA6501">
        <v>6.3</v>
      </c>
      <c r="AB6501">
        <v>8.3000000000000007</v>
      </c>
      <c r="AC6501">
        <v>12.9</v>
      </c>
      <c r="AD6501">
        <v>33</v>
      </c>
    </row>
    <row r="6502" spans="1:30" x14ac:dyDescent="0.45">
      <c r="A6502" t="s">
        <v>408</v>
      </c>
      <c r="B6502">
        <v>46220</v>
      </c>
      <c r="C6502" t="s">
        <v>818</v>
      </c>
      <c r="E6502">
        <v>61</v>
      </c>
      <c r="F6502" t="s">
        <v>52</v>
      </c>
      <c r="H6502">
        <v>1</v>
      </c>
      <c r="I6502" t="s">
        <v>32</v>
      </c>
      <c r="J6502">
        <v>1</v>
      </c>
      <c r="K6502" t="s">
        <v>32</v>
      </c>
      <c r="L6502">
        <v>0</v>
      </c>
      <c r="M6502" t="s">
        <v>32</v>
      </c>
      <c r="N6502">
        <v>2012</v>
      </c>
      <c r="O6502">
        <v>477</v>
      </c>
      <c r="P6502">
        <v>41158</v>
      </c>
      <c r="Q6502">
        <v>41</v>
      </c>
      <c r="R6502">
        <v>36573</v>
      </c>
      <c r="S6502">
        <v>908</v>
      </c>
      <c r="T6502">
        <v>17019</v>
      </c>
      <c r="U6502">
        <v>436</v>
      </c>
      <c r="V6502">
        <v>4585</v>
      </c>
      <c r="W6502">
        <v>20.2</v>
      </c>
      <c r="X6502">
        <v>11.1</v>
      </c>
      <c r="Y6502">
        <v>52.1</v>
      </c>
      <c r="Z6502">
        <v>12.1</v>
      </c>
      <c r="AA6502">
        <v>19.2</v>
      </c>
      <c r="AB6502">
        <v>10.7</v>
      </c>
      <c r="AC6502">
        <v>21.4</v>
      </c>
      <c r="AD6502">
        <v>27.5</v>
      </c>
    </row>
    <row r="6503" spans="1:30" x14ac:dyDescent="0.45">
      <c r="A6503" t="s">
        <v>408</v>
      </c>
      <c r="B6503">
        <v>46220</v>
      </c>
      <c r="C6503" t="s">
        <v>818</v>
      </c>
      <c r="E6503">
        <v>62</v>
      </c>
      <c r="F6503" t="s">
        <v>53</v>
      </c>
      <c r="H6503">
        <v>1</v>
      </c>
      <c r="I6503" t="s">
        <v>32</v>
      </c>
      <c r="J6503">
        <v>1</v>
      </c>
      <c r="K6503" t="s">
        <v>32</v>
      </c>
      <c r="L6503">
        <v>0</v>
      </c>
      <c r="M6503" t="s">
        <v>32</v>
      </c>
      <c r="N6503">
        <v>2012</v>
      </c>
      <c r="O6503">
        <v>1268</v>
      </c>
      <c r="P6503">
        <v>840124</v>
      </c>
      <c r="Q6503">
        <v>488</v>
      </c>
      <c r="R6503">
        <v>824295</v>
      </c>
      <c r="S6503">
        <v>9485</v>
      </c>
      <c r="T6503">
        <v>384712</v>
      </c>
      <c r="U6503">
        <v>780</v>
      </c>
      <c r="V6503">
        <v>15829</v>
      </c>
      <c r="W6503">
        <v>8.9</v>
      </c>
      <c r="X6503">
        <v>20.399999999999999</v>
      </c>
      <c r="Y6503">
        <v>13.6</v>
      </c>
      <c r="Z6503">
        <v>21.7</v>
      </c>
      <c r="AA6503">
        <v>24.5</v>
      </c>
      <c r="AB6503">
        <v>33.9</v>
      </c>
      <c r="AC6503">
        <v>8</v>
      </c>
      <c r="AD6503">
        <v>11.7</v>
      </c>
    </row>
    <row r="6504" spans="1:30" x14ac:dyDescent="0.45">
      <c r="A6504" t="s">
        <v>408</v>
      </c>
      <c r="B6504">
        <v>46220</v>
      </c>
      <c r="C6504" t="s">
        <v>818</v>
      </c>
      <c r="E6504">
        <v>71</v>
      </c>
      <c r="F6504" t="s">
        <v>54</v>
      </c>
      <c r="H6504">
        <v>1</v>
      </c>
      <c r="I6504" t="s">
        <v>32</v>
      </c>
      <c r="J6504">
        <v>1</v>
      </c>
      <c r="K6504" t="s">
        <v>32</v>
      </c>
      <c r="L6504">
        <v>0</v>
      </c>
      <c r="M6504" t="s">
        <v>32</v>
      </c>
      <c r="N6504">
        <v>2012</v>
      </c>
      <c r="O6504">
        <v>625</v>
      </c>
      <c r="P6504">
        <v>31915</v>
      </c>
      <c r="Q6504">
        <v>55</v>
      </c>
      <c r="R6504">
        <v>23141</v>
      </c>
      <c r="S6504">
        <v>367</v>
      </c>
      <c r="T6504">
        <v>7929</v>
      </c>
      <c r="U6504">
        <v>570</v>
      </c>
      <c r="V6504">
        <v>8774</v>
      </c>
      <c r="W6504">
        <v>20.100000000000001</v>
      </c>
      <c r="X6504">
        <v>13.5</v>
      </c>
      <c r="Y6504">
        <v>32.5</v>
      </c>
      <c r="Z6504">
        <v>6.7</v>
      </c>
      <c r="AA6504">
        <v>7.5</v>
      </c>
      <c r="AB6504">
        <v>6.2</v>
      </c>
      <c r="AC6504">
        <v>18.899999999999999</v>
      </c>
      <c r="AD6504">
        <v>36.9</v>
      </c>
    </row>
    <row r="6505" spans="1:30" x14ac:dyDescent="0.45">
      <c r="A6505" t="s">
        <v>408</v>
      </c>
      <c r="B6505">
        <v>46220</v>
      </c>
      <c r="C6505" t="s">
        <v>818</v>
      </c>
      <c r="E6505">
        <v>72</v>
      </c>
      <c r="F6505" t="s">
        <v>55</v>
      </c>
      <c r="H6505">
        <v>1</v>
      </c>
      <c r="I6505" t="s">
        <v>32</v>
      </c>
      <c r="J6505">
        <v>1</v>
      </c>
      <c r="K6505" t="s">
        <v>32</v>
      </c>
      <c r="L6505">
        <v>0</v>
      </c>
      <c r="M6505" t="s">
        <v>32</v>
      </c>
      <c r="N6505">
        <v>2012</v>
      </c>
      <c r="O6505">
        <v>485</v>
      </c>
      <c r="P6505">
        <v>408735</v>
      </c>
      <c r="Q6505">
        <v>303</v>
      </c>
      <c r="R6505">
        <v>402836</v>
      </c>
      <c r="S6505">
        <v>7966</v>
      </c>
      <c r="T6505">
        <v>101738</v>
      </c>
      <c r="U6505">
        <v>182</v>
      </c>
      <c r="V6505">
        <v>5899</v>
      </c>
      <c r="W6505">
        <v>9.1999999999999993</v>
      </c>
      <c r="X6505">
        <v>8.9</v>
      </c>
      <c r="Y6505">
        <v>12.7</v>
      </c>
      <c r="Z6505">
        <v>9.5</v>
      </c>
      <c r="AA6505">
        <v>6.9</v>
      </c>
      <c r="AB6505">
        <v>10</v>
      </c>
      <c r="AC6505">
        <v>20.100000000000001</v>
      </c>
      <c r="AD6505">
        <v>14.6</v>
      </c>
    </row>
    <row r="6506" spans="1:30" x14ac:dyDescent="0.45">
      <c r="A6506" t="s">
        <v>408</v>
      </c>
      <c r="B6506">
        <v>46220</v>
      </c>
      <c r="C6506" t="s">
        <v>818</v>
      </c>
      <c r="E6506">
        <v>81</v>
      </c>
      <c r="F6506" t="s">
        <v>56</v>
      </c>
      <c r="G6506" t="s">
        <v>57</v>
      </c>
      <c r="H6506">
        <v>1</v>
      </c>
      <c r="I6506" t="s">
        <v>32</v>
      </c>
      <c r="J6506">
        <v>1</v>
      </c>
      <c r="K6506" t="s">
        <v>32</v>
      </c>
      <c r="L6506">
        <v>0</v>
      </c>
      <c r="M6506" t="s">
        <v>32</v>
      </c>
      <c r="N6506">
        <v>2012</v>
      </c>
      <c r="O6506">
        <v>2933</v>
      </c>
      <c r="P6506">
        <v>184666</v>
      </c>
      <c r="Q6506">
        <v>186</v>
      </c>
      <c r="R6506">
        <v>136275</v>
      </c>
      <c r="S6506">
        <v>1797</v>
      </c>
      <c r="T6506">
        <v>40679</v>
      </c>
      <c r="U6506">
        <v>2747</v>
      </c>
      <c r="V6506">
        <v>48390</v>
      </c>
      <c r="W6506">
        <v>3.4</v>
      </c>
      <c r="X6506">
        <v>25.5</v>
      </c>
      <c r="Y6506">
        <v>38.5</v>
      </c>
      <c r="Z6506">
        <v>37.200000000000003</v>
      </c>
      <c r="AA6506">
        <v>40.799999999999997</v>
      </c>
      <c r="AB6506">
        <v>43.3</v>
      </c>
      <c r="AC6506">
        <v>4</v>
      </c>
      <c r="AD6506">
        <v>12.5</v>
      </c>
    </row>
    <row r="6507" spans="1:30" x14ac:dyDescent="0.45">
      <c r="A6507" t="s">
        <v>409</v>
      </c>
      <c r="B6507">
        <v>46340</v>
      </c>
      <c r="C6507" t="s">
        <v>819</v>
      </c>
      <c r="E6507">
        <v>0</v>
      </c>
      <c r="F6507" t="s">
        <v>31</v>
      </c>
      <c r="H6507">
        <v>1</v>
      </c>
      <c r="I6507" t="s">
        <v>32</v>
      </c>
      <c r="J6507">
        <v>1</v>
      </c>
      <c r="K6507" t="s">
        <v>32</v>
      </c>
      <c r="L6507">
        <v>0</v>
      </c>
      <c r="M6507" t="s">
        <v>32</v>
      </c>
      <c r="N6507">
        <v>2012</v>
      </c>
      <c r="O6507">
        <v>19447</v>
      </c>
      <c r="P6507">
        <v>17598210</v>
      </c>
      <c r="Q6507">
        <v>4645</v>
      </c>
      <c r="R6507">
        <v>16797779</v>
      </c>
      <c r="S6507">
        <v>81331</v>
      </c>
      <c r="T6507">
        <v>2909525</v>
      </c>
      <c r="U6507">
        <v>14802</v>
      </c>
      <c r="V6507">
        <v>800432</v>
      </c>
      <c r="W6507">
        <v>4.7</v>
      </c>
      <c r="X6507">
        <v>5.2</v>
      </c>
      <c r="Y6507">
        <v>6.5</v>
      </c>
      <c r="Z6507">
        <v>5.8</v>
      </c>
      <c r="AA6507">
        <v>8.1</v>
      </c>
      <c r="AB6507">
        <v>5.5</v>
      </c>
      <c r="AC6507">
        <v>5.4</v>
      </c>
      <c r="AD6507">
        <v>8.8000000000000007</v>
      </c>
    </row>
    <row r="6508" spans="1:30" x14ac:dyDescent="0.45">
      <c r="A6508" t="s">
        <v>409</v>
      </c>
      <c r="B6508">
        <v>46340</v>
      </c>
      <c r="C6508" t="s">
        <v>819</v>
      </c>
      <c r="E6508">
        <v>11</v>
      </c>
      <c r="F6508" t="s">
        <v>33</v>
      </c>
      <c r="G6508" t="s">
        <v>34</v>
      </c>
      <c r="H6508">
        <v>1</v>
      </c>
      <c r="I6508" t="s">
        <v>32</v>
      </c>
      <c r="J6508">
        <v>1</v>
      </c>
      <c r="K6508" t="s">
        <v>32</v>
      </c>
      <c r="L6508">
        <v>0</v>
      </c>
      <c r="M6508" t="s">
        <v>32</v>
      </c>
      <c r="N6508">
        <v>2012</v>
      </c>
      <c r="O6508">
        <v>137</v>
      </c>
      <c r="P6508">
        <v>20915</v>
      </c>
      <c r="Q6508">
        <v>8</v>
      </c>
      <c r="R6508">
        <v>14858</v>
      </c>
      <c r="S6508">
        <v>95</v>
      </c>
      <c r="T6508">
        <v>4235</v>
      </c>
      <c r="U6508">
        <v>129</v>
      </c>
      <c r="V6508">
        <v>6056</v>
      </c>
      <c r="W6508">
        <v>43.7</v>
      </c>
      <c r="X6508">
        <v>17.100000000000001</v>
      </c>
      <c r="Y6508">
        <v>32.299999999999997</v>
      </c>
      <c r="Z6508">
        <v>16.100000000000001</v>
      </c>
      <c r="AA6508">
        <v>45.5</v>
      </c>
      <c r="AB6508">
        <v>18.7</v>
      </c>
      <c r="AC6508">
        <v>44</v>
      </c>
      <c r="AD6508">
        <v>48.3</v>
      </c>
    </row>
    <row r="6509" spans="1:30" x14ac:dyDescent="0.45">
      <c r="A6509" t="s">
        <v>409</v>
      </c>
      <c r="B6509">
        <v>46340</v>
      </c>
      <c r="C6509" t="s">
        <v>819</v>
      </c>
      <c r="E6509">
        <v>21</v>
      </c>
      <c r="F6509" t="s">
        <v>35</v>
      </c>
      <c r="H6509">
        <v>1</v>
      </c>
      <c r="I6509" t="s">
        <v>32</v>
      </c>
      <c r="J6509">
        <v>1</v>
      </c>
      <c r="K6509" t="s">
        <v>32</v>
      </c>
      <c r="L6509">
        <v>0</v>
      </c>
      <c r="M6509" t="s">
        <v>32</v>
      </c>
      <c r="N6509">
        <v>2012</v>
      </c>
      <c r="O6509">
        <v>1306</v>
      </c>
      <c r="P6509">
        <v>347476</v>
      </c>
      <c r="Q6509">
        <v>124</v>
      </c>
      <c r="R6509">
        <v>259729</v>
      </c>
      <c r="S6509">
        <v>1318</v>
      </c>
      <c r="T6509">
        <v>71882</v>
      </c>
      <c r="U6509">
        <v>1182</v>
      </c>
      <c r="V6509">
        <v>87747</v>
      </c>
      <c r="W6509">
        <v>20.399999999999999</v>
      </c>
      <c r="X6509">
        <v>11.2</v>
      </c>
      <c r="Y6509">
        <v>37.4</v>
      </c>
      <c r="Z6509">
        <v>9.5</v>
      </c>
      <c r="AA6509">
        <v>17.7</v>
      </c>
      <c r="AB6509">
        <v>11</v>
      </c>
      <c r="AC6509">
        <v>20.6</v>
      </c>
      <c r="AD6509">
        <v>35.5</v>
      </c>
    </row>
    <row r="6510" spans="1:30" x14ac:dyDescent="0.45">
      <c r="A6510" t="s">
        <v>409</v>
      </c>
      <c r="B6510">
        <v>46340</v>
      </c>
      <c r="C6510" t="s">
        <v>819</v>
      </c>
      <c r="E6510">
        <v>22</v>
      </c>
      <c r="F6510" t="s">
        <v>36</v>
      </c>
      <c r="H6510">
        <v>1</v>
      </c>
      <c r="I6510" t="s">
        <v>32</v>
      </c>
      <c r="J6510">
        <v>1</v>
      </c>
      <c r="K6510" t="s">
        <v>32</v>
      </c>
      <c r="L6510">
        <v>0</v>
      </c>
      <c r="M6510" t="s">
        <v>32</v>
      </c>
      <c r="N6510">
        <v>2012</v>
      </c>
      <c r="O6510">
        <v>35</v>
      </c>
      <c r="P6510">
        <v>91421</v>
      </c>
      <c r="Q6510">
        <v>28</v>
      </c>
      <c r="R6510">
        <v>91310</v>
      </c>
      <c r="S6510">
        <v>255</v>
      </c>
      <c r="T6510">
        <v>16002</v>
      </c>
      <c r="U6510">
        <v>7</v>
      </c>
      <c r="V6510">
        <v>112</v>
      </c>
      <c r="W6510">
        <v>35.9</v>
      </c>
      <c r="X6510">
        <v>10.9</v>
      </c>
      <c r="Y6510">
        <v>46.7</v>
      </c>
      <c r="Z6510">
        <v>11.3</v>
      </c>
      <c r="AA6510">
        <v>20.2</v>
      </c>
      <c r="AB6510">
        <v>15.2</v>
      </c>
      <c r="AC6510">
        <v>0</v>
      </c>
      <c r="AD6510">
        <v>7.1</v>
      </c>
    </row>
    <row r="6511" spans="1:30" x14ac:dyDescent="0.45">
      <c r="A6511" t="s">
        <v>409</v>
      </c>
      <c r="B6511">
        <v>46340</v>
      </c>
      <c r="C6511" t="s">
        <v>819</v>
      </c>
      <c r="E6511">
        <v>23</v>
      </c>
      <c r="F6511" t="s">
        <v>37</v>
      </c>
      <c r="H6511">
        <v>1</v>
      </c>
      <c r="I6511" t="s">
        <v>32</v>
      </c>
      <c r="J6511">
        <v>1</v>
      </c>
      <c r="K6511" t="s">
        <v>32</v>
      </c>
      <c r="L6511">
        <v>0</v>
      </c>
      <c r="M6511" t="s">
        <v>32</v>
      </c>
      <c r="N6511">
        <v>2012</v>
      </c>
      <c r="O6511">
        <v>1951</v>
      </c>
      <c r="P6511">
        <v>493289</v>
      </c>
      <c r="Q6511">
        <v>383</v>
      </c>
      <c r="R6511">
        <v>412937</v>
      </c>
      <c r="S6511">
        <v>1780</v>
      </c>
      <c r="T6511">
        <v>66554</v>
      </c>
      <c r="U6511">
        <v>1567</v>
      </c>
      <c r="V6511">
        <v>80352</v>
      </c>
      <c r="W6511">
        <v>12</v>
      </c>
      <c r="X6511">
        <v>22.1</v>
      </c>
      <c r="Y6511">
        <v>22.1</v>
      </c>
      <c r="Z6511">
        <v>26.1</v>
      </c>
      <c r="AA6511">
        <v>22.4</v>
      </c>
      <c r="AB6511">
        <v>23.6</v>
      </c>
      <c r="AC6511">
        <v>12</v>
      </c>
      <c r="AD6511">
        <v>22.8</v>
      </c>
    </row>
    <row r="6512" spans="1:30" x14ac:dyDescent="0.45">
      <c r="A6512" t="s">
        <v>409</v>
      </c>
      <c r="B6512">
        <v>46340</v>
      </c>
      <c r="C6512" t="s">
        <v>819</v>
      </c>
      <c r="E6512" t="s">
        <v>38</v>
      </c>
      <c r="F6512" t="s">
        <v>39</v>
      </c>
      <c r="H6512">
        <v>1</v>
      </c>
      <c r="I6512" t="s">
        <v>32</v>
      </c>
      <c r="J6512">
        <v>1</v>
      </c>
      <c r="K6512" t="s">
        <v>32</v>
      </c>
      <c r="L6512">
        <v>0</v>
      </c>
      <c r="M6512" t="s">
        <v>32</v>
      </c>
      <c r="N6512">
        <v>2012</v>
      </c>
      <c r="O6512">
        <v>384</v>
      </c>
      <c r="P6512">
        <v>5243776</v>
      </c>
      <c r="Q6512">
        <v>166</v>
      </c>
      <c r="R6512">
        <v>5232914</v>
      </c>
      <c r="S6512">
        <v>6894</v>
      </c>
      <c r="T6512">
        <v>315560</v>
      </c>
      <c r="U6512">
        <v>218</v>
      </c>
      <c r="W6512">
        <v>23.1</v>
      </c>
      <c r="X6512">
        <v>6.3</v>
      </c>
      <c r="Y6512">
        <v>11</v>
      </c>
      <c r="Z6512">
        <v>6.5</v>
      </c>
      <c r="AA6512">
        <v>8.5</v>
      </c>
      <c r="AB6512">
        <v>4.9000000000000004</v>
      </c>
      <c r="AC6512">
        <v>34.9</v>
      </c>
    </row>
    <row r="6513" spans="1:30" x14ac:dyDescent="0.45">
      <c r="A6513" t="s">
        <v>409</v>
      </c>
      <c r="B6513">
        <v>46340</v>
      </c>
      <c r="C6513" t="s">
        <v>819</v>
      </c>
      <c r="E6513">
        <v>42</v>
      </c>
      <c r="F6513" t="s">
        <v>40</v>
      </c>
      <c r="H6513">
        <v>1</v>
      </c>
      <c r="I6513" t="s">
        <v>32</v>
      </c>
      <c r="J6513">
        <v>1</v>
      </c>
      <c r="K6513" t="s">
        <v>32</v>
      </c>
      <c r="L6513">
        <v>0</v>
      </c>
      <c r="M6513" t="s">
        <v>32</v>
      </c>
      <c r="N6513">
        <v>2012</v>
      </c>
      <c r="O6513">
        <v>419</v>
      </c>
      <c r="P6513">
        <v>2069570</v>
      </c>
      <c r="Q6513">
        <v>257</v>
      </c>
      <c r="R6513">
        <v>2055333</v>
      </c>
      <c r="S6513">
        <v>3015</v>
      </c>
      <c r="T6513">
        <v>144004</v>
      </c>
      <c r="U6513">
        <v>162</v>
      </c>
      <c r="V6513">
        <v>14238</v>
      </c>
      <c r="W6513">
        <v>17.2</v>
      </c>
      <c r="X6513">
        <v>28.1</v>
      </c>
      <c r="Y6513">
        <v>17.100000000000001</v>
      </c>
      <c r="Z6513">
        <v>29.5</v>
      </c>
      <c r="AA6513">
        <v>29.5</v>
      </c>
      <c r="AB6513">
        <v>24.2</v>
      </c>
      <c r="AC6513">
        <v>32.4</v>
      </c>
      <c r="AD6513">
        <v>41.4</v>
      </c>
    </row>
    <row r="6514" spans="1:30" x14ac:dyDescent="0.45">
      <c r="A6514" t="s">
        <v>409</v>
      </c>
      <c r="B6514">
        <v>46340</v>
      </c>
      <c r="C6514" t="s">
        <v>819</v>
      </c>
      <c r="E6514" t="s">
        <v>41</v>
      </c>
      <c r="F6514" t="s">
        <v>42</v>
      </c>
      <c r="H6514">
        <v>1</v>
      </c>
      <c r="I6514" t="s">
        <v>32</v>
      </c>
      <c r="J6514">
        <v>1</v>
      </c>
      <c r="K6514" t="s">
        <v>32</v>
      </c>
      <c r="L6514">
        <v>0</v>
      </c>
      <c r="M6514" t="s">
        <v>32</v>
      </c>
      <c r="N6514">
        <v>2012</v>
      </c>
      <c r="O6514">
        <v>1884</v>
      </c>
      <c r="P6514">
        <v>2803189</v>
      </c>
      <c r="Q6514">
        <v>710</v>
      </c>
      <c r="R6514">
        <v>2739359</v>
      </c>
      <c r="S6514">
        <v>11403</v>
      </c>
      <c r="T6514">
        <v>271692</v>
      </c>
      <c r="U6514">
        <v>1174</v>
      </c>
      <c r="V6514">
        <v>63830</v>
      </c>
      <c r="W6514">
        <v>8.6</v>
      </c>
      <c r="X6514">
        <v>8.6</v>
      </c>
      <c r="Y6514">
        <v>12.7</v>
      </c>
      <c r="Z6514">
        <v>9.5</v>
      </c>
      <c r="AA6514">
        <v>6.9</v>
      </c>
      <c r="AB6514">
        <v>9.6</v>
      </c>
      <c r="AC6514">
        <v>15.3</v>
      </c>
      <c r="AD6514">
        <v>21.4</v>
      </c>
    </row>
    <row r="6515" spans="1:30" x14ac:dyDescent="0.45">
      <c r="A6515" t="s">
        <v>409</v>
      </c>
      <c r="B6515">
        <v>46340</v>
      </c>
      <c r="C6515" t="s">
        <v>819</v>
      </c>
      <c r="E6515" t="s">
        <v>43</v>
      </c>
      <c r="F6515" t="s">
        <v>44</v>
      </c>
      <c r="G6515" t="s">
        <v>45</v>
      </c>
      <c r="H6515">
        <v>1</v>
      </c>
      <c r="I6515" t="s">
        <v>32</v>
      </c>
      <c r="J6515">
        <v>1</v>
      </c>
      <c r="K6515" t="s">
        <v>32</v>
      </c>
      <c r="L6515">
        <v>0</v>
      </c>
      <c r="M6515" t="s">
        <v>32</v>
      </c>
      <c r="N6515">
        <v>2012</v>
      </c>
      <c r="O6515">
        <v>834</v>
      </c>
      <c r="P6515">
        <v>447125</v>
      </c>
      <c r="Q6515">
        <v>235</v>
      </c>
      <c r="R6515">
        <v>412829</v>
      </c>
      <c r="S6515">
        <v>2794</v>
      </c>
      <c r="T6515">
        <v>105398</v>
      </c>
      <c r="U6515">
        <v>599</v>
      </c>
      <c r="V6515">
        <v>34296</v>
      </c>
      <c r="W6515">
        <v>19.899999999999999</v>
      </c>
      <c r="X6515">
        <v>21</v>
      </c>
      <c r="Y6515">
        <v>44.7</v>
      </c>
      <c r="Z6515">
        <v>24.1</v>
      </c>
      <c r="AA6515">
        <v>20.6</v>
      </c>
      <c r="AB6515">
        <v>21.3</v>
      </c>
      <c r="AC6515">
        <v>21.8</v>
      </c>
      <c r="AD6515">
        <v>29.7</v>
      </c>
    </row>
    <row r="6516" spans="1:30" x14ac:dyDescent="0.45">
      <c r="A6516" t="s">
        <v>409</v>
      </c>
      <c r="B6516">
        <v>46340</v>
      </c>
      <c r="C6516" t="s">
        <v>819</v>
      </c>
      <c r="E6516">
        <v>51</v>
      </c>
      <c r="F6516" t="s">
        <v>46</v>
      </c>
      <c r="H6516">
        <v>1</v>
      </c>
      <c r="I6516" t="s">
        <v>32</v>
      </c>
      <c r="J6516">
        <v>1</v>
      </c>
      <c r="K6516" t="s">
        <v>32</v>
      </c>
      <c r="L6516">
        <v>0</v>
      </c>
      <c r="M6516" t="s">
        <v>32</v>
      </c>
      <c r="N6516">
        <v>2012</v>
      </c>
      <c r="O6516">
        <v>219</v>
      </c>
      <c r="P6516">
        <v>776083</v>
      </c>
      <c r="Q6516">
        <v>78</v>
      </c>
      <c r="R6516">
        <v>772963</v>
      </c>
      <c r="S6516">
        <v>4756</v>
      </c>
      <c r="T6516">
        <v>165471</v>
      </c>
      <c r="U6516">
        <v>141</v>
      </c>
      <c r="V6516">
        <v>3119</v>
      </c>
      <c r="W6516">
        <v>15.4</v>
      </c>
      <c r="X6516">
        <v>28.7</v>
      </c>
      <c r="Y6516">
        <v>29.3</v>
      </c>
      <c r="Z6516">
        <v>30</v>
      </c>
      <c r="AA6516">
        <v>65.900000000000006</v>
      </c>
      <c r="AB6516">
        <v>54.5</v>
      </c>
      <c r="AC6516">
        <v>22.9</v>
      </c>
      <c r="AD6516">
        <v>20.2</v>
      </c>
    </row>
    <row r="6517" spans="1:30" x14ac:dyDescent="0.45">
      <c r="A6517" t="s">
        <v>409</v>
      </c>
      <c r="B6517">
        <v>46340</v>
      </c>
      <c r="C6517" t="s">
        <v>819</v>
      </c>
      <c r="E6517">
        <v>52</v>
      </c>
      <c r="F6517" t="s">
        <v>47</v>
      </c>
      <c r="G6517" t="s">
        <v>48</v>
      </c>
      <c r="H6517">
        <v>1</v>
      </c>
      <c r="I6517" t="s">
        <v>32</v>
      </c>
      <c r="J6517">
        <v>1</v>
      </c>
      <c r="K6517" t="s">
        <v>32</v>
      </c>
      <c r="L6517">
        <v>0</v>
      </c>
      <c r="M6517" t="s">
        <v>32</v>
      </c>
      <c r="N6517">
        <v>2012</v>
      </c>
      <c r="O6517">
        <v>768</v>
      </c>
      <c r="P6517">
        <v>558355</v>
      </c>
      <c r="Q6517">
        <v>297</v>
      </c>
      <c r="R6517">
        <v>528792</v>
      </c>
      <c r="S6517">
        <v>2477</v>
      </c>
      <c r="T6517">
        <v>124399</v>
      </c>
      <c r="U6517">
        <v>470</v>
      </c>
      <c r="V6517">
        <v>29563</v>
      </c>
      <c r="W6517">
        <v>19.7</v>
      </c>
      <c r="X6517">
        <v>6.1</v>
      </c>
      <c r="Y6517">
        <v>20.399999999999999</v>
      </c>
      <c r="Z6517">
        <v>6.7</v>
      </c>
      <c r="AA6517">
        <v>8.3000000000000007</v>
      </c>
      <c r="AB6517">
        <v>5.0999999999999996</v>
      </c>
      <c r="AC6517">
        <v>23.5</v>
      </c>
      <c r="AD6517">
        <v>47.8</v>
      </c>
    </row>
    <row r="6518" spans="1:30" x14ac:dyDescent="0.45">
      <c r="A6518" t="s">
        <v>409</v>
      </c>
      <c r="B6518">
        <v>46340</v>
      </c>
      <c r="C6518" t="s">
        <v>819</v>
      </c>
      <c r="E6518">
        <v>53</v>
      </c>
      <c r="F6518" t="s">
        <v>49</v>
      </c>
      <c r="H6518">
        <v>1</v>
      </c>
      <c r="I6518" t="s">
        <v>32</v>
      </c>
      <c r="J6518">
        <v>1</v>
      </c>
      <c r="K6518" t="s">
        <v>32</v>
      </c>
      <c r="L6518">
        <v>0</v>
      </c>
      <c r="M6518" t="s">
        <v>32</v>
      </c>
      <c r="N6518">
        <v>2012</v>
      </c>
      <c r="O6518">
        <v>1565</v>
      </c>
      <c r="P6518">
        <v>435039</v>
      </c>
      <c r="Q6518">
        <v>230</v>
      </c>
      <c r="R6518">
        <v>230232</v>
      </c>
      <c r="S6518">
        <v>1276</v>
      </c>
      <c r="T6518">
        <v>48144</v>
      </c>
      <c r="U6518">
        <v>1336</v>
      </c>
      <c r="V6518">
        <v>204807</v>
      </c>
      <c r="W6518">
        <v>16.3</v>
      </c>
      <c r="X6518">
        <v>14.5</v>
      </c>
      <c r="Y6518">
        <v>28.9</v>
      </c>
      <c r="Z6518">
        <v>9.4</v>
      </c>
      <c r="AA6518">
        <v>13.5</v>
      </c>
      <c r="AB6518">
        <v>9.6999999999999993</v>
      </c>
      <c r="AC6518">
        <v>18.8</v>
      </c>
      <c r="AD6518">
        <v>26.5</v>
      </c>
    </row>
    <row r="6519" spans="1:30" x14ac:dyDescent="0.45">
      <c r="A6519" t="s">
        <v>409</v>
      </c>
      <c r="B6519">
        <v>46340</v>
      </c>
      <c r="C6519" t="s">
        <v>819</v>
      </c>
      <c r="E6519">
        <v>54</v>
      </c>
      <c r="F6519" t="s">
        <v>50</v>
      </c>
      <c r="H6519">
        <v>1</v>
      </c>
      <c r="I6519" t="s">
        <v>32</v>
      </c>
      <c r="J6519">
        <v>1</v>
      </c>
      <c r="K6519" t="s">
        <v>32</v>
      </c>
      <c r="L6519">
        <v>0</v>
      </c>
      <c r="M6519" t="s">
        <v>32</v>
      </c>
      <c r="N6519">
        <v>2012</v>
      </c>
      <c r="O6519">
        <v>2477</v>
      </c>
      <c r="P6519">
        <v>633942</v>
      </c>
      <c r="Q6519">
        <v>623</v>
      </c>
      <c r="R6519">
        <v>526364</v>
      </c>
      <c r="S6519">
        <v>3439</v>
      </c>
      <c r="T6519">
        <v>178019</v>
      </c>
      <c r="U6519">
        <v>1854</v>
      </c>
      <c r="V6519">
        <v>107578</v>
      </c>
      <c r="W6519">
        <v>10</v>
      </c>
      <c r="X6519">
        <v>8.6999999999999993</v>
      </c>
      <c r="Y6519">
        <v>11.1</v>
      </c>
      <c r="Z6519">
        <v>10.3</v>
      </c>
      <c r="AA6519">
        <v>10.9</v>
      </c>
      <c r="AB6519">
        <v>8.5</v>
      </c>
      <c r="AC6519">
        <v>11.9</v>
      </c>
      <c r="AD6519">
        <v>18.100000000000001</v>
      </c>
    </row>
    <row r="6520" spans="1:30" x14ac:dyDescent="0.45">
      <c r="A6520" t="s">
        <v>409</v>
      </c>
      <c r="B6520">
        <v>46340</v>
      </c>
      <c r="C6520" t="s">
        <v>819</v>
      </c>
      <c r="E6520">
        <v>56</v>
      </c>
      <c r="F6520" t="s">
        <v>51</v>
      </c>
      <c r="H6520">
        <v>1</v>
      </c>
      <c r="I6520" t="s">
        <v>32</v>
      </c>
      <c r="J6520">
        <v>1</v>
      </c>
      <c r="K6520" t="s">
        <v>32</v>
      </c>
      <c r="L6520">
        <v>0</v>
      </c>
      <c r="M6520" t="s">
        <v>32</v>
      </c>
      <c r="N6520">
        <v>2012</v>
      </c>
      <c r="O6520">
        <v>1979</v>
      </c>
      <c r="P6520">
        <v>304255</v>
      </c>
      <c r="Q6520">
        <v>313</v>
      </c>
      <c r="U6520">
        <v>1666</v>
      </c>
      <c r="V6520">
        <v>37421</v>
      </c>
      <c r="W6520">
        <v>7.3</v>
      </c>
      <c r="X6520">
        <v>44.8</v>
      </c>
      <c r="Y6520">
        <v>26.6</v>
      </c>
      <c r="AC6520">
        <v>8.6999999999999993</v>
      </c>
      <c r="AD6520">
        <v>20.6</v>
      </c>
    </row>
    <row r="6521" spans="1:30" x14ac:dyDescent="0.45">
      <c r="A6521" t="s">
        <v>409</v>
      </c>
      <c r="B6521">
        <v>46340</v>
      </c>
      <c r="C6521" t="s">
        <v>819</v>
      </c>
      <c r="E6521">
        <v>61</v>
      </c>
      <c r="F6521" t="s">
        <v>52</v>
      </c>
      <c r="H6521">
        <v>1</v>
      </c>
      <c r="I6521" t="s">
        <v>32</v>
      </c>
      <c r="J6521">
        <v>1</v>
      </c>
      <c r="K6521" t="s">
        <v>32</v>
      </c>
      <c r="L6521">
        <v>0</v>
      </c>
      <c r="M6521" t="s">
        <v>32</v>
      </c>
      <c r="N6521">
        <v>2012</v>
      </c>
      <c r="O6521">
        <v>244</v>
      </c>
      <c r="P6521">
        <v>87170</v>
      </c>
      <c r="Q6521">
        <v>48</v>
      </c>
      <c r="R6521">
        <v>85160</v>
      </c>
      <c r="S6521">
        <v>1260</v>
      </c>
      <c r="T6521">
        <v>35356</v>
      </c>
      <c r="U6521">
        <v>197</v>
      </c>
      <c r="V6521">
        <v>2010</v>
      </c>
      <c r="W6521">
        <v>22.3</v>
      </c>
      <c r="X6521">
        <v>9.8000000000000007</v>
      </c>
      <c r="Y6521">
        <v>48.4</v>
      </c>
      <c r="Z6521">
        <v>10.3</v>
      </c>
      <c r="AA6521">
        <v>22.1</v>
      </c>
      <c r="AB6521">
        <v>11.5</v>
      </c>
      <c r="AC6521">
        <v>22.9</v>
      </c>
      <c r="AD6521">
        <v>13.9</v>
      </c>
    </row>
    <row r="6522" spans="1:30" x14ac:dyDescent="0.45">
      <c r="A6522" t="s">
        <v>409</v>
      </c>
      <c r="B6522">
        <v>46340</v>
      </c>
      <c r="C6522" t="s">
        <v>819</v>
      </c>
      <c r="E6522">
        <v>62</v>
      </c>
      <c r="F6522" t="s">
        <v>53</v>
      </c>
      <c r="H6522">
        <v>1</v>
      </c>
      <c r="I6522" t="s">
        <v>32</v>
      </c>
      <c r="J6522">
        <v>1</v>
      </c>
      <c r="K6522" t="s">
        <v>32</v>
      </c>
      <c r="L6522">
        <v>0</v>
      </c>
      <c r="M6522" t="s">
        <v>32</v>
      </c>
      <c r="N6522">
        <v>2012</v>
      </c>
      <c r="O6522">
        <v>1590</v>
      </c>
      <c r="P6522">
        <v>2394010</v>
      </c>
      <c r="Q6522">
        <v>543</v>
      </c>
      <c r="R6522">
        <v>2362120</v>
      </c>
      <c r="S6522">
        <v>19136</v>
      </c>
      <c r="T6522">
        <v>873647</v>
      </c>
      <c r="U6522">
        <v>1048</v>
      </c>
      <c r="V6522">
        <v>31890</v>
      </c>
      <c r="W6522">
        <v>8.9</v>
      </c>
      <c r="X6522">
        <v>9.3000000000000007</v>
      </c>
      <c r="Y6522">
        <v>22.9</v>
      </c>
      <c r="Z6522">
        <v>9.8000000000000007</v>
      </c>
      <c r="AA6522">
        <v>4.9000000000000004</v>
      </c>
      <c r="AB6522">
        <v>8.1999999999999993</v>
      </c>
      <c r="AC6522">
        <v>14.8</v>
      </c>
      <c r="AD6522">
        <v>34.700000000000003</v>
      </c>
    </row>
    <row r="6523" spans="1:30" x14ac:dyDescent="0.45">
      <c r="A6523" t="s">
        <v>409</v>
      </c>
      <c r="B6523">
        <v>46340</v>
      </c>
      <c r="C6523" t="s">
        <v>819</v>
      </c>
      <c r="E6523">
        <v>71</v>
      </c>
      <c r="F6523" t="s">
        <v>54</v>
      </c>
      <c r="H6523">
        <v>1</v>
      </c>
      <c r="I6523" t="s">
        <v>32</v>
      </c>
      <c r="J6523">
        <v>1</v>
      </c>
      <c r="K6523" t="s">
        <v>32</v>
      </c>
      <c r="L6523">
        <v>0</v>
      </c>
      <c r="M6523" t="s">
        <v>32</v>
      </c>
      <c r="N6523">
        <v>2012</v>
      </c>
      <c r="O6523">
        <v>602</v>
      </c>
      <c r="P6523">
        <v>63497</v>
      </c>
      <c r="Q6523">
        <v>61</v>
      </c>
      <c r="R6523">
        <v>51622</v>
      </c>
      <c r="S6523">
        <v>721</v>
      </c>
      <c r="T6523">
        <v>16888</v>
      </c>
      <c r="U6523">
        <v>541</v>
      </c>
      <c r="V6523">
        <v>11876</v>
      </c>
      <c r="W6523">
        <v>18.100000000000001</v>
      </c>
      <c r="X6523">
        <v>7.8</v>
      </c>
      <c r="Y6523">
        <v>32.700000000000003</v>
      </c>
      <c r="Z6523">
        <v>7.6</v>
      </c>
      <c r="AA6523">
        <v>12.1</v>
      </c>
      <c r="AB6523">
        <v>9.4</v>
      </c>
      <c r="AC6523">
        <v>19.2</v>
      </c>
      <c r="AD6523">
        <v>30.2</v>
      </c>
    </row>
    <row r="6524" spans="1:30" x14ac:dyDescent="0.45">
      <c r="A6524" t="s">
        <v>409</v>
      </c>
      <c r="B6524">
        <v>46340</v>
      </c>
      <c r="C6524" t="s">
        <v>819</v>
      </c>
      <c r="E6524">
        <v>72</v>
      </c>
      <c r="F6524" t="s">
        <v>55</v>
      </c>
      <c r="H6524">
        <v>1</v>
      </c>
      <c r="I6524" t="s">
        <v>32</v>
      </c>
      <c r="J6524">
        <v>1</v>
      </c>
      <c r="K6524" t="s">
        <v>32</v>
      </c>
      <c r="L6524">
        <v>0</v>
      </c>
      <c r="M6524" t="s">
        <v>32</v>
      </c>
      <c r="N6524">
        <v>2012</v>
      </c>
      <c r="O6524">
        <v>548</v>
      </c>
      <c r="P6524">
        <v>538132</v>
      </c>
      <c r="Q6524">
        <v>341</v>
      </c>
      <c r="R6524">
        <v>524213</v>
      </c>
      <c r="S6524">
        <v>13061</v>
      </c>
      <c r="T6524">
        <v>156321</v>
      </c>
      <c r="U6524">
        <v>206</v>
      </c>
      <c r="W6524">
        <v>24.2</v>
      </c>
      <c r="X6524">
        <v>32</v>
      </c>
      <c r="Y6524">
        <v>28.4</v>
      </c>
      <c r="Z6524">
        <v>34</v>
      </c>
      <c r="AA6524">
        <v>46.6</v>
      </c>
      <c r="AB6524">
        <v>38.5</v>
      </c>
      <c r="AC6524">
        <v>41.4</v>
      </c>
    </row>
    <row r="6525" spans="1:30" x14ac:dyDescent="0.45">
      <c r="A6525" t="s">
        <v>409</v>
      </c>
      <c r="B6525">
        <v>46340</v>
      </c>
      <c r="C6525" t="s">
        <v>819</v>
      </c>
      <c r="E6525">
        <v>81</v>
      </c>
      <c r="F6525" t="s">
        <v>56</v>
      </c>
      <c r="G6525" t="s">
        <v>57</v>
      </c>
      <c r="H6525">
        <v>1</v>
      </c>
      <c r="I6525" t="s">
        <v>32</v>
      </c>
      <c r="J6525">
        <v>1</v>
      </c>
      <c r="K6525" t="s">
        <v>32</v>
      </c>
      <c r="L6525">
        <v>0</v>
      </c>
      <c r="M6525" t="s">
        <v>32</v>
      </c>
      <c r="N6525">
        <v>2012</v>
      </c>
      <c r="O6525">
        <v>2539</v>
      </c>
      <c r="P6525">
        <v>237139</v>
      </c>
      <c r="Q6525">
        <v>235</v>
      </c>
      <c r="R6525">
        <v>176382</v>
      </c>
      <c r="S6525">
        <v>1656</v>
      </c>
      <c r="T6525">
        <v>69214</v>
      </c>
      <c r="U6525">
        <v>2305</v>
      </c>
      <c r="V6525">
        <v>60757</v>
      </c>
      <c r="W6525">
        <v>3.9</v>
      </c>
      <c r="X6525">
        <v>19.600000000000001</v>
      </c>
      <c r="Y6525">
        <v>23.7</v>
      </c>
      <c r="Z6525">
        <v>28.3</v>
      </c>
      <c r="AA6525">
        <v>26.4</v>
      </c>
      <c r="AB6525">
        <v>19.899999999999999</v>
      </c>
      <c r="AC6525">
        <v>5.6</v>
      </c>
      <c r="AD6525">
        <v>11.6</v>
      </c>
    </row>
    <row r="6526" spans="1:30" x14ac:dyDescent="0.45">
      <c r="A6526" t="s">
        <v>410</v>
      </c>
      <c r="B6526">
        <v>46520</v>
      </c>
      <c r="C6526" t="s">
        <v>857</v>
      </c>
      <c r="E6526">
        <v>0</v>
      </c>
      <c r="F6526" t="s">
        <v>31</v>
      </c>
      <c r="H6526">
        <v>1</v>
      </c>
      <c r="I6526" t="s">
        <v>32</v>
      </c>
      <c r="J6526">
        <v>1</v>
      </c>
      <c r="K6526" t="s">
        <v>32</v>
      </c>
      <c r="L6526">
        <v>0</v>
      </c>
      <c r="M6526" t="s">
        <v>32</v>
      </c>
      <c r="N6526">
        <v>2012</v>
      </c>
      <c r="O6526">
        <v>76176</v>
      </c>
      <c r="P6526">
        <v>79381158</v>
      </c>
      <c r="Q6526">
        <v>16070</v>
      </c>
      <c r="R6526">
        <v>75986327</v>
      </c>
      <c r="S6526">
        <v>336935</v>
      </c>
      <c r="T6526">
        <v>13596249</v>
      </c>
      <c r="U6526">
        <v>60106</v>
      </c>
      <c r="V6526">
        <v>3394831</v>
      </c>
      <c r="W6526">
        <v>0.8</v>
      </c>
      <c r="X6526">
        <v>1.5</v>
      </c>
      <c r="Y6526">
        <v>1.6</v>
      </c>
      <c r="Z6526">
        <v>1.7</v>
      </c>
      <c r="AA6526">
        <v>1.7</v>
      </c>
      <c r="AB6526">
        <v>1.2</v>
      </c>
      <c r="AC6526">
        <v>0.9</v>
      </c>
      <c r="AD6526">
        <v>7.7</v>
      </c>
    </row>
    <row r="6527" spans="1:30" x14ac:dyDescent="0.45">
      <c r="A6527" t="s">
        <v>410</v>
      </c>
      <c r="B6527">
        <v>46520</v>
      </c>
      <c r="C6527" t="s">
        <v>857</v>
      </c>
      <c r="E6527">
        <v>11</v>
      </c>
      <c r="F6527" t="s">
        <v>33</v>
      </c>
      <c r="G6527" t="s">
        <v>34</v>
      </c>
      <c r="H6527">
        <v>1</v>
      </c>
      <c r="I6527" t="s">
        <v>32</v>
      </c>
      <c r="J6527">
        <v>1</v>
      </c>
      <c r="K6527" t="s">
        <v>32</v>
      </c>
      <c r="L6527">
        <v>0</v>
      </c>
      <c r="M6527" t="s">
        <v>32</v>
      </c>
      <c r="N6527">
        <v>2012</v>
      </c>
      <c r="O6527">
        <v>546</v>
      </c>
      <c r="P6527">
        <v>45886</v>
      </c>
      <c r="Q6527">
        <v>16</v>
      </c>
      <c r="R6527">
        <v>5959</v>
      </c>
      <c r="S6527">
        <v>22</v>
      </c>
      <c r="T6527">
        <v>480</v>
      </c>
      <c r="U6527">
        <v>529</v>
      </c>
      <c r="V6527">
        <v>39927</v>
      </c>
      <c r="W6527">
        <v>18.3</v>
      </c>
      <c r="X6527">
        <v>29.3</v>
      </c>
      <c r="Y6527">
        <v>20.9</v>
      </c>
      <c r="Z6527">
        <v>36.200000000000003</v>
      </c>
      <c r="AA6527">
        <v>29.5</v>
      </c>
      <c r="AB6527">
        <v>19.2</v>
      </c>
      <c r="AC6527">
        <v>18.100000000000001</v>
      </c>
      <c r="AD6527">
        <v>33</v>
      </c>
    </row>
    <row r="6528" spans="1:30" x14ac:dyDescent="0.45">
      <c r="A6528" t="s">
        <v>410</v>
      </c>
      <c r="B6528">
        <v>46520</v>
      </c>
      <c r="C6528" t="s">
        <v>857</v>
      </c>
      <c r="E6528">
        <v>22</v>
      </c>
      <c r="F6528" t="s">
        <v>36</v>
      </c>
      <c r="H6528">
        <v>1</v>
      </c>
      <c r="I6528" t="s">
        <v>32</v>
      </c>
      <c r="J6528">
        <v>1</v>
      </c>
      <c r="K6528" t="s">
        <v>32</v>
      </c>
      <c r="L6528">
        <v>0</v>
      </c>
      <c r="M6528" t="s">
        <v>32</v>
      </c>
      <c r="N6528">
        <v>2012</v>
      </c>
      <c r="O6528">
        <v>90</v>
      </c>
      <c r="P6528">
        <v>2422565</v>
      </c>
      <c r="Q6528">
        <v>9</v>
      </c>
      <c r="R6528">
        <v>2418288</v>
      </c>
      <c r="S6528">
        <v>2421</v>
      </c>
      <c r="T6528">
        <v>206081</v>
      </c>
      <c r="U6528">
        <v>81</v>
      </c>
      <c r="V6528">
        <v>4277</v>
      </c>
      <c r="W6528">
        <v>14.7</v>
      </c>
      <c r="X6528">
        <v>7.8</v>
      </c>
      <c r="Y6528">
        <v>21.3</v>
      </c>
      <c r="Z6528">
        <v>8.1</v>
      </c>
      <c r="AA6528">
        <v>7.7</v>
      </c>
      <c r="AB6528">
        <v>7.9</v>
      </c>
      <c r="AC6528">
        <v>15.4</v>
      </c>
      <c r="AD6528">
        <v>9.6</v>
      </c>
    </row>
    <row r="6529" spans="1:30" x14ac:dyDescent="0.45">
      <c r="A6529" t="s">
        <v>410</v>
      </c>
      <c r="B6529">
        <v>46520</v>
      </c>
      <c r="C6529" t="s">
        <v>857</v>
      </c>
      <c r="E6529">
        <v>23</v>
      </c>
      <c r="F6529" t="s">
        <v>37</v>
      </c>
      <c r="H6529">
        <v>1</v>
      </c>
      <c r="I6529" t="s">
        <v>32</v>
      </c>
      <c r="J6529">
        <v>1</v>
      </c>
      <c r="K6529" t="s">
        <v>32</v>
      </c>
      <c r="L6529">
        <v>0</v>
      </c>
      <c r="M6529" t="s">
        <v>32</v>
      </c>
      <c r="N6529">
        <v>2012</v>
      </c>
      <c r="O6529">
        <v>5527</v>
      </c>
      <c r="P6529">
        <v>6771690</v>
      </c>
      <c r="Q6529">
        <v>1617</v>
      </c>
      <c r="R6529">
        <v>6421546</v>
      </c>
      <c r="S6529">
        <v>20656</v>
      </c>
      <c r="T6529">
        <v>1240769</v>
      </c>
      <c r="U6529">
        <v>3910</v>
      </c>
      <c r="V6529">
        <v>350144</v>
      </c>
      <c r="W6529">
        <v>3.8</v>
      </c>
      <c r="X6529">
        <v>4.3</v>
      </c>
      <c r="Y6529">
        <v>8</v>
      </c>
      <c r="Z6529">
        <v>4.7</v>
      </c>
      <c r="AA6529">
        <v>6.9</v>
      </c>
      <c r="AB6529">
        <v>6.3</v>
      </c>
      <c r="AC6529">
        <v>4.7</v>
      </c>
      <c r="AD6529">
        <v>15.7</v>
      </c>
    </row>
    <row r="6530" spans="1:30" x14ac:dyDescent="0.45">
      <c r="A6530" t="s">
        <v>410</v>
      </c>
      <c r="B6530">
        <v>46520</v>
      </c>
      <c r="C6530" t="s">
        <v>857</v>
      </c>
      <c r="E6530" t="s">
        <v>38</v>
      </c>
      <c r="F6530" t="s">
        <v>39</v>
      </c>
      <c r="H6530">
        <v>1</v>
      </c>
      <c r="I6530" t="s">
        <v>32</v>
      </c>
      <c r="J6530">
        <v>1</v>
      </c>
      <c r="K6530" t="s">
        <v>32</v>
      </c>
      <c r="L6530">
        <v>0</v>
      </c>
      <c r="M6530" t="s">
        <v>32</v>
      </c>
      <c r="N6530">
        <v>2012</v>
      </c>
      <c r="O6530">
        <v>1670</v>
      </c>
      <c r="P6530">
        <v>7575508</v>
      </c>
      <c r="Q6530">
        <v>530</v>
      </c>
      <c r="R6530">
        <v>7537367</v>
      </c>
      <c r="S6530">
        <v>9628</v>
      </c>
      <c r="T6530">
        <v>390858</v>
      </c>
      <c r="U6530">
        <v>1141</v>
      </c>
      <c r="V6530">
        <v>38141</v>
      </c>
      <c r="W6530">
        <v>3.9</v>
      </c>
      <c r="X6530">
        <v>5.9</v>
      </c>
      <c r="Y6530">
        <v>4.4000000000000004</v>
      </c>
      <c r="Z6530">
        <v>6.2</v>
      </c>
      <c r="AA6530">
        <v>5.8</v>
      </c>
      <c r="AB6530">
        <v>3.1</v>
      </c>
      <c r="AC6530">
        <v>5.5</v>
      </c>
      <c r="AD6530">
        <v>7.6</v>
      </c>
    </row>
    <row r="6531" spans="1:30" x14ac:dyDescent="0.45">
      <c r="A6531" t="s">
        <v>410</v>
      </c>
      <c r="B6531">
        <v>46520</v>
      </c>
      <c r="C6531" t="s">
        <v>857</v>
      </c>
      <c r="E6531">
        <v>42</v>
      </c>
      <c r="F6531" t="s">
        <v>40</v>
      </c>
      <c r="H6531">
        <v>1</v>
      </c>
      <c r="I6531" t="s">
        <v>32</v>
      </c>
      <c r="J6531">
        <v>1</v>
      </c>
      <c r="K6531" t="s">
        <v>32</v>
      </c>
      <c r="L6531">
        <v>0</v>
      </c>
      <c r="M6531" t="s">
        <v>32</v>
      </c>
      <c r="N6531">
        <v>2012</v>
      </c>
      <c r="O6531">
        <v>2906</v>
      </c>
      <c r="P6531">
        <v>10703520</v>
      </c>
      <c r="Q6531">
        <v>1280</v>
      </c>
      <c r="R6531">
        <v>10360183</v>
      </c>
      <c r="S6531">
        <v>14044</v>
      </c>
      <c r="T6531">
        <v>655669</v>
      </c>
      <c r="U6531">
        <v>1627</v>
      </c>
      <c r="W6531">
        <v>5.2</v>
      </c>
      <c r="X6531">
        <v>2.4</v>
      </c>
      <c r="Y6531">
        <v>6.7</v>
      </c>
      <c r="Z6531">
        <v>2.4</v>
      </c>
      <c r="AA6531">
        <v>3.6</v>
      </c>
      <c r="AB6531">
        <v>4</v>
      </c>
      <c r="AC6531">
        <v>7.3</v>
      </c>
    </row>
    <row r="6532" spans="1:30" x14ac:dyDescent="0.45">
      <c r="A6532" t="s">
        <v>410</v>
      </c>
      <c r="B6532">
        <v>46520</v>
      </c>
      <c r="C6532" t="s">
        <v>857</v>
      </c>
      <c r="E6532" t="s">
        <v>41</v>
      </c>
      <c r="F6532" t="s">
        <v>42</v>
      </c>
      <c r="H6532">
        <v>1</v>
      </c>
      <c r="I6532" t="s">
        <v>32</v>
      </c>
      <c r="J6532">
        <v>1</v>
      </c>
      <c r="K6532" t="s">
        <v>32</v>
      </c>
      <c r="L6532">
        <v>0</v>
      </c>
      <c r="M6532" t="s">
        <v>32</v>
      </c>
      <c r="N6532">
        <v>2012</v>
      </c>
      <c r="O6532">
        <v>8637</v>
      </c>
      <c r="P6532">
        <v>13145828</v>
      </c>
      <c r="Q6532">
        <v>1877</v>
      </c>
      <c r="R6532">
        <v>12867933</v>
      </c>
      <c r="S6532">
        <v>45696</v>
      </c>
      <c r="T6532">
        <v>1216307</v>
      </c>
      <c r="U6532">
        <v>6760</v>
      </c>
      <c r="V6532">
        <v>277895</v>
      </c>
      <c r="W6532">
        <v>3.8</v>
      </c>
      <c r="X6532">
        <v>0.7</v>
      </c>
      <c r="Y6532">
        <v>3.5</v>
      </c>
      <c r="Z6532">
        <v>0.7</v>
      </c>
      <c r="AA6532">
        <v>1.3</v>
      </c>
      <c r="AB6532">
        <v>1</v>
      </c>
      <c r="AC6532">
        <v>4.0999999999999996</v>
      </c>
      <c r="AD6532">
        <v>10.9</v>
      </c>
    </row>
    <row r="6533" spans="1:30" x14ac:dyDescent="0.45">
      <c r="A6533" t="s">
        <v>410</v>
      </c>
      <c r="B6533">
        <v>46520</v>
      </c>
      <c r="C6533" t="s">
        <v>857</v>
      </c>
      <c r="E6533" t="s">
        <v>43</v>
      </c>
      <c r="F6533" t="s">
        <v>44</v>
      </c>
      <c r="G6533" t="s">
        <v>45</v>
      </c>
      <c r="H6533">
        <v>1</v>
      </c>
      <c r="I6533" t="s">
        <v>32</v>
      </c>
      <c r="J6533">
        <v>1</v>
      </c>
      <c r="K6533" t="s">
        <v>32</v>
      </c>
      <c r="L6533">
        <v>0</v>
      </c>
      <c r="M6533" t="s">
        <v>32</v>
      </c>
      <c r="N6533">
        <v>2012</v>
      </c>
      <c r="O6533">
        <v>2361</v>
      </c>
      <c r="P6533">
        <v>4116408</v>
      </c>
      <c r="Q6533">
        <v>415</v>
      </c>
      <c r="R6533">
        <v>4060440</v>
      </c>
      <c r="S6533">
        <v>20316</v>
      </c>
      <c r="T6533">
        <v>960026</v>
      </c>
      <c r="U6533">
        <v>1946</v>
      </c>
      <c r="V6533">
        <v>55967</v>
      </c>
      <c r="W6533">
        <v>5.8</v>
      </c>
      <c r="X6533">
        <v>3.7</v>
      </c>
      <c r="Y6533">
        <v>6.4</v>
      </c>
      <c r="Z6533">
        <v>3.9</v>
      </c>
      <c r="AA6533">
        <v>2.2000000000000002</v>
      </c>
      <c r="AB6533">
        <v>2.9</v>
      </c>
      <c r="AC6533">
        <v>6.5</v>
      </c>
      <c r="AD6533">
        <v>6.2</v>
      </c>
    </row>
    <row r="6534" spans="1:30" x14ac:dyDescent="0.45">
      <c r="A6534" t="s">
        <v>410</v>
      </c>
      <c r="B6534">
        <v>46520</v>
      </c>
      <c r="C6534" t="s">
        <v>857</v>
      </c>
      <c r="E6534">
        <v>51</v>
      </c>
      <c r="F6534" t="s">
        <v>46</v>
      </c>
      <c r="H6534">
        <v>1</v>
      </c>
      <c r="I6534" t="s">
        <v>32</v>
      </c>
      <c r="J6534">
        <v>1</v>
      </c>
      <c r="K6534" t="s">
        <v>32</v>
      </c>
      <c r="L6534">
        <v>0</v>
      </c>
      <c r="M6534" t="s">
        <v>32</v>
      </c>
      <c r="N6534">
        <v>2012</v>
      </c>
      <c r="O6534">
        <v>989</v>
      </c>
      <c r="P6534">
        <v>2725206</v>
      </c>
      <c r="Q6534">
        <v>237</v>
      </c>
      <c r="R6534">
        <v>2697275</v>
      </c>
      <c r="S6534">
        <v>6832</v>
      </c>
      <c r="T6534">
        <v>430996</v>
      </c>
      <c r="U6534">
        <v>752</v>
      </c>
      <c r="V6534">
        <v>27930</v>
      </c>
      <c r="W6534">
        <v>4</v>
      </c>
      <c r="X6534">
        <v>20.399999999999999</v>
      </c>
      <c r="Y6534">
        <v>4.5999999999999996</v>
      </c>
      <c r="Z6534">
        <v>21.5</v>
      </c>
      <c r="AA6534">
        <v>3.8</v>
      </c>
      <c r="AB6534">
        <v>2.6</v>
      </c>
      <c r="AC6534">
        <v>4.7</v>
      </c>
      <c r="AD6534">
        <v>5.5</v>
      </c>
    </row>
    <row r="6535" spans="1:30" x14ac:dyDescent="0.45">
      <c r="A6535" t="s">
        <v>410</v>
      </c>
      <c r="B6535">
        <v>46520</v>
      </c>
      <c r="C6535" t="s">
        <v>857</v>
      </c>
      <c r="E6535">
        <v>52</v>
      </c>
      <c r="F6535" t="s">
        <v>47</v>
      </c>
      <c r="G6535" t="s">
        <v>48</v>
      </c>
      <c r="H6535">
        <v>1</v>
      </c>
      <c r="I6535" t="s">
        <v>32</v>
      </c>
      <c r="J6535">
        <v>1</v>
      </c>
      <c r="K6535" t="s">
        <v>32</v>
      </c>
      <c r="L6535">
        <v>0</v>
      </c>
      <c r="M6535" t="s">
        <v>32</v>
      </c>
      <c r="N6535">
        <v>2012</v>
      </c>
      <c r="O6535">
        <v>2713</v>
      </c>
      <c r="P6535">
        <v>8015351</v>
      </c>
      <c r="Q6535">
        <v>644</v>
      </c>
      <c r="R6535">
        <v>7802619</v>
      </c>
      <c r="S6535">
        <v>16055</v>
      </c>
      <c r="T6535">
        <v>1030522</v>
      </c>
      <c r="U6535">
        <v>2070</v>
      </c>
      <c r="V6535">
        <v>212732</v>
      </c>
      <c r="W6535">
        <v>3.2</v>
      </c>
      <c r="X6535">
        <v>3.1</v>
      </c>
      <c r="Y6535">
        <v>4.4000000000000004</v>
      </c>
      <c r="Z6535">
        <v>3.2</v>
      </c>
      <c r="AA6535">
        <v>2.6</v>
      </c>
      <c r="AB6535">
        <v>3</v>
      </c>
      <c r="AC6535">
        <v>3.9</v>
      </c>
      <c r="AD6535">
        <v>11.3</v>
      </c>
    </row>
    <row r="6536" spans="1:30" x14ac:dyDescent="0.45">
      <c r="A6536" t="s">
        <v>410</v>
      </c>
      <c r="B6536">
        <v>46520</v>
      </c>
      <c r="C6536" t="s">
        <v>857</v>
      </c>
      <c r="E6536">
        <v>53</v>
      </c>
      <c r="F6536" t="s">
        <v>49</v>
      </c>
      <c r="H6536">
        <v>1</v>
      </c>
      <c r="I6536" t="s">
        <v>32</v>
      </c>
      <c r="J6536">
        <v>1</v>
      </c>
      <c r="K6536" t="s">
        <v>32</v>
      </c>
      <c r="L6536">
        <v>0</v>
      </c>
      <c r="M6536" t="s">
        <v>32</v>
      </c>
      <c r="N6536">
        <v>2012</v>
      </c>
      <c r="O6536">
        <v>8370</v>
      </c>
      <c r="P6536">
        <v>3410961</v>
      </c>
      <c r="Q6536">
        <v>1103</v>
      </c>
      <c r="R6536">
        <v>2781519</v>
      </c>
      <c r="S6536">
        <v>7765</v>
      </c>
      <c r="T6536">
        <v>382994</v>
      </c>
      <c r="U6536">
        <v>7267</v>
      </c>
      <c r="V6536">
        <v>629442</v>
      </c>
      <c r="W6536">
        <v>3.7</v>
      </c>
      <c r="X6536">
        <v>6.3</v>
      </c>
      <c r="Y6536">
        <v>8.1</v>
      </c>
      <c r="Z6536">
        <v>7.8</v>
      </c>
      <c r="AA6536">
        <v>8.4</v>
      </c>
      <c r="AB6536">
        <v>12</v>
      </c>
      <c r="AC6536">
        <v>3.8</v>
      </c>
      <c r="AD6536">
        <v>9</v>
      </c>
    </row>
    <row r="6537" spans="1:30" x14ac:dyDescent="0.45">
      <c r="A6537" t="s">
        <v>410</v>
      </c>
      <c r="B6537">
        <v>46520</v>
      </c>
      <c r="C6537" t="s">
        <v>857</v>
      </c>
      <c r="E6537">
        <v>54</v>
      </c>
      <c r="F6537" t="s">
        <v>50</v>
      </c>
      <c r="H6537">
        <v>1</v>
      </c>
      <c r="I6537" t="s">
        <v>32</v>
      </c>
      <c r="J6537">
        <v>1</v>
      </c>
      <c r="K6537" t="s">
        <v>32</v>
      </c>
      <c r="L6537">
        <v>0</v>
      </c>
      <c r="M6537" t="s">
        <v>32</v>
      </c>
      <c r="N6537">
        <v>2012</v>
      </c>
      <c r="O6537">
        <v>11685</v>
      </c>
      <c r="P6537">
        <v>3464700</v>
      </c>
      <c r="Q6537">
        <v>2036</v>
      </c>
      <c r="R6537">
        <v>3033053</v>
      </c>
      <c r="S6537">
        <v>18411</v>
      </c>
      <c r="T6537">
        <v>1122170</v>
      </c>
      <c r="U6537">
        <v>9650</v>
      </c>
      <c r="V6537">
        <v>431647</v>
      </c>
      <c r="W6537">
        <v>2.2999999999999998</v>
      </c>
      <c r="X6537">
        <v>2.9</v>
      </c>
      <c r="Y6537">
        <v>3.6</v>
      </c>
      <c r="Z6537">
        <v>3.5</v>
      </c>
      <c r="AA6537">
        <v>2.9</v>
      </c>
      <c r="AB6537">
        <v>2.2000000000000002</v>
      </c>
      <c r="AC6537">
        <v>2.6</v>
      </c>
      <c r="AD6537">
        <v>7.7</v>
      </c>
    </row>
    <row r="6538" spans="1:30" x14ac:dyDescent="0.45">
      <c r="A6538" t="s">
        <v>410</v>
      </c>
      <c r="B6538">
        <v>46520</v>
      </c>
      <c r="C6538" t="s">
        <v>857</v>
      </c>
      <c r="E6538">
        <v>55</v>
      </c>
      <c r="F6538" t="s">
        <v>59</v>
      </c>
      <c r="H6538">
        <v>1</v>
      </c>
      <c r="I6538" t="s">
        <v>32</v>
      </c>
      <c r="J6538">
        <v>1</v>
      </c>
      <c r="K6538" t="s">
        <v>32</v>
      </c>
      <c r="L6538">
        <v>0</v>
      </c>
      <c r="M6538" t="s">
        <v>32</v>
      </c>
      <c r="N6538">
        <v>2012</v>
      </c>
      <c r="O6538">
        <v>167</v>
      </c>
      <c r="P6538">
        <v>225256</v>
      </c>
      <c r="Q6538">
        <v>167</v>
      </c>
      <c r="R6538">
        <v>225256</v>
      </c>
      <c r="S6538">
        <v>4985</v>
      </c>
      <c r="T6538">
        <v>384218</v>
      </c>
      <c r="U6538">
        <v>0</v>
      </c>
      <c r="V6538">
        <v>0</v>
      </c>
      <c r="W6538">
        <v>4.5999999999999996</v>
      </c>
      <c r="X6538">
        <v>3.1</v>
      </c>
      <c r="Y6538">
        <v>4.8</v>
      </c>
      <c r="Z6538">
        <v>3.3</v>
      </c>
      <c r="AA6538">
        <v>1.9</v>
      </c>
      <c r="AB6538">
        <v>1.8</v>
      </c>
      <c r="AC6538">
        <v>0</v>
      </c>
      <c r="AD6538">
        <v>0</v>
      </c>
    </row>
    <row r="6539" spans="1:30" x14ac:dyDescent="0.45">
      <c r="A6539" t="s">
        <v>410</v>
      </c>
      <c r="B6539">
        <v>46520</v>
      </c>
      <c r="C6539" t="s">
        <v>857</v>
      </c>
      <c r="E6539">
        <v>56</v>
      </c>
      <c r="F6539" t="s">
        <v>51</v>
      </c>
      <c r="H6539">
        <v>1</v>
      </c>
      <c r="I6539" t="s">
        <v>32</v>
      </c>
      <c r="J6539">
        <v>1</v>
      </c>
      <c r="K6539" t="s">
        <v>32</v>
      </c>
      <c r="L6539">
        <v>0</v>
      </c>
      <c r="M6539" t="s">
        <v>32</v>
      </c>
      <c r="N6539">
        <v>2012</v>
      </c>
      <c r="O6539">
        <v>5508</v>
      </c>
      <c r="P6539">
        <v>2313802</v>
      </c>
      <c r="Q6539">
        <v>1046</v>
      </c>
      <c r="R6539">
        <v>2186760</v>
      </c>
      <c r="S6539">
        <v>33977</v>
      </c>
      <c r="T6539">
        <v>962566</v>
      </c>
      <c r="U6539">
        <v>4462</v>
      </c>
      <c r="V6539">
        <v>127042</v>
      </c>
      <c r="W6539">
        <v>4.7</v>
      </c>
      <c r="X6539">
        <v>6.1</v>
      </c>
      <c r="Y6539">
        <v>7.2</v>
      </c>
      <c r="Z6539">
        <v>6.4</v>
      </c>
      <c r="AA6539">
        <v>9.8000000000000007</v>
      </c>
      <c r="AB6539">
        <v>5.4</v>
      </c>
      <c r="AC6539">
        <v>5.0999999999999996</v>
      </c>
      <c r="AD6539">
        <v>12.5</v>
      </c>
    </row>
    <row r="6540" spans="1:30" x14ac:dyDescent="0.45">
      <c r="A6540" t="s">
        <v>410</v>
      </c>
      <c r="B6540">
        <v>46520</v>
      </c>
      <c r="C6540" t="s">
        <v>857</v>
      </c>
      <c r="E6540">
        <v>61</v>
      </c>
      <c r="F6540" t="s">
        <v>52</v>
      </c>
      <c r="H6540">
        <v>1</v>
      </c>
      <c r="I6540" t="s">
        <v>32</v>
      </c>
      <c r="J6540">
        <v>1</v>
      </c>
      <c r="K6540" t="s">
        <v>32</v>
      </c>
      <c r="L6540">
        <v>0</v>
      </c>
      <c r="M6540" t="s">
        <v>32</v>
      </c>
      <c r="N6540">
        <v>2012</v>
      </c>
      <c r="O6540">
        <v>1936</v>
      </c>
      <c r="P6540">
        <v>1139555</v>
      </c>
      <c r="Q6540">
        <v>325</v>
      </c>
      <c r="R6540">
        <v>1113868</v>
      </c>
      <c r="S6540">
        <v>18629</v>
      </c>
      <c r="T6540">
        <v>636142</v>
      </c>
      <c r="U6540">
        <v>1611</v>
      </c>
      <c r="V6540">
        <v>25687</v>
      </c>
      <c r="W6540">
        <v>5.6</v>
      </c>
      <c r="X6540">
        <v>3.8</v>
      </c>
      <c r="Y6540">
        <v>4</v>
      </c>
      <c r="Z6540">
        <v>4</v>
      </c>
      <c r="AA6540">
        <v>2.1</v>
      </c>
      <c r="AB6540">
        <v>1.9</v>
      </c>
      <c r="AC6540">
        <v>6.8</v>
      </c>
      <c r="AD6540">
        <v>9.6</v>
      </c>
    </row>
    <row r="6541" spans="1:30" x14ac:dyDescent="0.45">
      <c r="A6541" t="s">
        <v>410</v>
      </c>
      <c r="B6541">
        <v>46520</v>
      </c>
      <c r="C6541" t="s">
        <v>857</v>
      </c>
      <c r="E6541">
        <v>62</v>
      </c>
      <c r="F6541" t="s">
        <v>53</v>
      </c>
      <c r="H6541">
        <v>1</v>
      </c>
      <c r="I6541" t="s">
        <v>32</v>
      </c>
      <c r="J6541">
        <v>1</v>
      </c>
      <c r="K6541" t="s">
        <v>32</v>
      </c>
      <c r="L6541">
        <v>0</v>
      </c>
      <c r="M6541" t="s">
        <v>32</v>
      </c>
      <c r="N6541">
        <v>2012</v>
      </c>
      <c r="O6541">
        <v>7097</v>
      </c>
      <c r="P6541">
        <v>6207350</v>
      </c>
      <c r="Q6541">
        <v>2006</v>
      </c>
      <c r="R6541">
        <v>5925500</v>
      </c>
      <c r="S6541">
        <v>45320</v>
      </c>
      <c r="T6541">
        <v>2290416</v>
      </c>
      <c r="U6541">
        <v>5091</v>
      </c>
      <c r="V6541">
        <v>281850</v>
      </c>
      <c r="W6541">
        <v>2.7</v>
      </c>
      <c r="X6541">
        <v>3.5</v>
      </c>
      <c r="Y6541">
        <v>7</v>
      </c>
      <c r="Z6541">
        <v>3.8</v>
      </c>
      <c r="AA6541">
        <v>3.6</v>
      </c>
      <c r="AB6541">
        <v>3.1</v>
      </c>
      <c r="AC6541">
        <v>2</v>
      </c>
      <c r="AD6541">
        <v>11.6</v>
      </c>
    </row>
    <row r="6542" spans="1:30" x14ac:dyDescent="0.45">
      <c r="A6542" t="s">
        <v>410</v>
      </c>
      <c r="B6542">
        <v>46520</v>
      </c>
      <c r="C6542" t="s">
        <v>857</v>
      </c>
      <c r="E6542">
        <v>71</v>
      </c>
      <c r="F6542" t="s">
        <v>54</v>
      </c>
      <c r="H6542">
        <v>1</v>
      </c>
      <c r="I6542" t="s">
        <v>32</v>
      </c>
      <c r="J6542">
        <v>1</v>
      </c>
      <c r="K6542" t="s">
        <v>32</v>
      </c>
      <c r="L6542">
        <v>0</v>
      </c>
      <c r="M6542" t="s">
        <v>32</v>
      </c>
      <c r="N6542">
        <v>2012</v>
      </c>
      <c r="O6542">
        <v>3500</v>
      </c>
      <c r="P6542">
        <v>633519</v>
      </c>
      <c r="Q6542">
        <v>265</v>
      </c>
      <c r="R6542">
        <v>568201</v>
      </c>
      <c r="S6542">
        <v>6586</v>
      </c>
      <c r="T6542">
        <v>153363</v>
      </c>
      <c r="U6542">
        <v>3235</v>
      </c>
      <c r="V6542">
        <v>65319</v>
      </c>
      <c r="W6542">
        <v>3.3</v>
      </c>
      <c r="X6542">
        <v>3.9</v>
      </c>
      <c r="Y6542">
        <v>11.8</v>
      </c>
      <c r="Z6542">
        <v>4.2</v>
      </c>
      <c r="AA6542">
        <v>5.6</v>
      </c>
      <c r="AB6542">
        <v>4.2</v>
      </c>
      <c r="AC6542">
        <v>3</v>
      </c>
      <c r="AD6542">
        <v>7.1</v>
      </c>
    </row>
    <row r="6543" spans="1:30" x14ac:dyDescent="0.45">
      <c r="A6543" t="s">
        <v>410</v>
      </c>
      <c r="B6543">
        <v>46520</v>
      </c>
      <c r="C6543" t="s">
        <v>857</v>
      </c>
      <c r="E6543">
        <v>72</v>
      </c>
      <c r="F6543" t="s">
        <v>55</v>
      </c>
      <c r="H6543">
        <v>1</v>
      </c>
      <c r="I6543" t="s">
        <v>32</v>
      </c>
      <c r="J6543">
        <v>1</v>
      </c>
      <c r="K6543" t="s">
        <v>32</v>
      </c>
      <c r="L6543">
        <v>0</v>
      </c>
      <c r="M6543" t="s">
        <v>32</v>
      </c>
      <c r="N6543">
        <v>2012</v>
      </c>
      <c r="O6543">
        <v>2846</v>
      </c>
      <c r="P6543">
        <v>5209276</v>
      </c>
      <c r="Q6543">
        <v>1975</v>
      </c>
      <c r="R6543">
        <v>5150049</v>
      </c>
      <c r="S6543">
        <v>55380</v>
      </c>
      <c r="T6543">
        <v>1277408</v>
      </c>
      <c r="U6543">
        <v>870</v>
      </c>
      <c r="V6543">
        <v>59227</v>
      </c>
      <c r="W6543">
        <v>3.6</v>
      </c>
      <c r="X6543">
        <v>6.3</v>
      </c>
      <c r="Y6543">
        <v>5.5</v>
      </c>
      <c r="Z6543">
        <v>6.8</v>
      </c>
      <c r="AA6543">
        <v>8.8000000000000007</v>
      </c>
      <c r="AB6543">
        <v>7.5</v>
      </c>
      <c r="AC6543">
        <v>13.3</v>
      </c>
      <c r="AD6543">
        <v>15.7</v>
      </c>
    </row>
    <row r="6544" spans="1:30" x14ac:dyDescent="0.45">
      <c r="A6544" t="s">
        <v>410</v>
      </c>
      <c r="B6544">
        <v>46520</v>
      </c>
      <c r="C6544" t="s">
        <v>857</v>
      </c>
      <c r="E6544">
        <v>81</v>
      </c>
      <c r="F6544" t="s">
        <v>56</v>
      </c>
      <c r="G6544" t="s">
        <v>57</v>
      </c>
      <c r="H6544">
        <v>1</v>
      </c>
      <c r="I6544" t="s">
        <v>32</v>
      </c>
      <c r="J6544">
        <v>1</v>
      </c>
      <c r="K6544" t="s">
        <v>32</v>
      </c>
      <c r="L6544">
        <v>0</v>
      </c>
      <c r="M6544" t="s">
        <v>32</v>
      </c>
      <c r="N6544">
        <v>2012</v>
      </c>
      <c r="O6544">
        <v>10024</v>
      </c>
      <c r="P6544">
        <v>1222452</v>
      </c>
      <c r="Q6544">
        <v>924</v>
      </c>
      <c r="R6544">
        <v>798548</v>
      </c>
      <c r="S6544">
        <v>10067</v>
      </c>
      <c r="T6544">
        <v>248251</v>
      </c>
      <c r="U6544">
        <v>9100</v>
      </c>
      <c r="V6544">
        <v>423904</v>
      </c>
      <c r="W6544">
        <v>3.2</v>
      </c>
      <c r="X6544">
        <v>20.2</v>
      </c>
      <c r="Y6544">
        <v>5.9</v>
      </c>
      <c r="Z6544">
        <v>10.5</v>
      </c>
      <c r="AA6544">
        <v>6.2</v>
      </c>
      <c r="AB6544">
        <v>7</v>
      </c>
      <c r="AC6544">
        <v>3.2</v>
      </c>
      <c r="AD6544">
        <v>41</v>
      </c>
    </row>
    <row r="6545" spans="1:30" x14ac:dyDescent="0.45">
      <c r="A6545" t="s">
        <v>411</v>
      </c>
      <c r="B6545">
        <v>46540</v>
      </c>
      <c r="C6545" t="s">
        <v>820</v>
      </c>
      <c r="E6545">
        <v>0</v>
      </c>
      <c r="F6545" t="s">
        <v>31</v>
      </c>
      <c r="H6545">
        <v>1</v>
      </c>
      <c r="I6545" t="s">
        <v>32</v>
      </c>
      <c r="J6545">
        <v>1</v>
      </c>
      <c r="K6545" t="s">
        <v>32</v>
      </c>
      <c r="L6545">
        <v>0</v>
      </c>
      <c r="M6545" t="s">
        <v>32</v>
      </c>
      <c r="N6545">
        <v>2012</v>
      </c>
      <c r="O6545">
        <v>19208</v>
      </c>
      <c r="P6545">
        <v>18450437</v>
      </c>
      <c r="Q6545">
        <v>4970</v>
      </c>
      <c r="R6545">
        <v>17889539</v>
      </c>
      <c r="S6545">
        <v>94546</v>
      </c>
      <c r="T6545">
        <v>3399069</v>
      </c>
      <c r="U6545">
        <v>14238</v>
      </c>
      <c r="V6545">
        <v>560899</v>
      </c>
      <c r="W6545">
        <v>6.1</v>
      </c>
      <c r="X6545">
        <v>7.8</v>
      </c>
      <c r="Y6545">
        <v>7.1</v>
      </c>
      <c r="Z6545">
        <v>8.6</v>
      </c>
      <c r="AA6545">
        <v>6.2</v>
      </c>
      <c r="AB6545">
        <v>8.3000000000000007</v>
      </c>
      <c r="AC6545">
        <v>7.3</v>
      </c>
      <c r="AD6545">
        <v>12.7</v>
      </c>
    </row>
    <row r="6546" spans="1:30" x14ac:dyDescent="0.45">
      <c r="A6546" t="s">
        <v>411</v>
      </c>
      <c r="B6546">
        <v>46540</v>
      </c>
      <c r="C6546" t="s">
        <v>820</v>
      </c>
      <c r="E6546">
        <v>11</v>
      </c>
      <c r="F6546" t="s">
        <v>33</v>
      </c>
      <c r="G6546" t="s">
        <v>34</v>
      </c>
      <c r="H6546">
        <v>1</v>
      </c>
      <c r="I6546" t="s">
        <v>32</v>
      </c>
      <c r="J6546">
        <v>1</v>
      </c>
      <c r="K6546" t="s">
        <v>32</v>
      </c>
      <c r="L6546">
        <v>0</v>
      </c>
      <c r="M6546" t="s">
        <v>32</v>
      </c>
      <c r="N6546">
        <v>2012</v>
      </c>
      <c r="O6546">
        <v>297</v>
      </c>
      <c r="Q6546">
        <v>18</v>
      </c>
      <c r="U6546">
        <v>279</v>
      </c>
      <c r="W6546">
        <v>32.4</v>
      </c>
      <c r="Y6546">
        <v>131.30000000000001</v>
      </c>
      <c r="AC6546">
        <v>33.299999999999997</v>
      </c>
    </row>
    <row r="6547" spans="1:30" x14ac:dyDescent="0.45">
      <c r="A6547" t="s">
        <v>411</v>
      </c>
      <c r="B6547">
        <v>46540</v>
      </c>
      <c r="C6547" t="s">
        <v>820</v>
      </c>
      <c r="E6547">
        <v>21</v>
      </c>
      <c r="F6547" t="s">
        <v>35</v>
      </c>
      <c r="H6547">
        <v>1</v>
      </c>
      <c r="I6547" t="s">
        <v>32</v>
      </c>
      <c r="J6547">
        <v>1</v>
      </c>
      <c r="K6547" t="s">
        <v>32</v>
      </c>
      <c r="L6547">
        <v>0</v>
      </c>
      <c r="M6547" t="s">
        <v>32</v>
      </c>
      <c r="N6547">
        <v>2012</v>
      </c>
      <c r="O6547">
        <v>36</v>
      </c>
      <c r="Q6547">
        <v>23</v>
      </c>
      <c r="U6547">
        <v>13</v>
      </c>
      <c r="W6547">
        <v>34.9</v>
      </c>
      <c r="Y6547">
        <v>53.9</v>
      </c>
      <c r="AC6547">
        <v>38.6</v>
      </c>
    </row>
    <row r="6548" spans="1:30" x14ac:dyDescent="0.45">
      <c r="A6548" t="s">
        <v>411</v>
      </c>
      <c r="B6548">
        <v>46540</v>
      </c>
      <c r="C6548" t="s">
        <v>820</v>
      </c>
      <c r="E6548">
        <v>23</v>
      </c>
      <c r="F6548" t="s">
        <v>37</v>
      </c>
      <c r="H6548">
        <v>1</v>
      </c>
      <c r="I6548" t="s">
        <v>32</v>
      </c>
      <c r="J6548">
        <v>1</v>
      </c>
      <c r="K6548" t="s">
        <v>32</v>
      </c>
      <c r="L6548">
        <v>0</v>
      </c>
      <c r="M6548" t="s">
        <v>32</v>
      </c>
      <c r="N6548">
        <v>2012</v>
      </c>
      <c r="O6548">
        <v>2070</v>
      </c>
      <c r="P6548">
        <v>721190</v>
      </c>
      <c r="Q6548">
        <v>613</v>
      </c>
      <c r="U6548">
        <v>1457</v>
      </c>
      <c r="V6548">
        <v>73417</v>
      </c>
      <c r="W6548">
        <v>11.3</v>
      </c>
      <c r="X6548">
        <v>44.4</v>
      </c>
      <c r="Y6548">
        <v>20.9</v>
      </c>
      <c r="AC6548">
        <v>12.3</v>
      </c>
      <c r="AD6548">
        <v>27.4</v>
      </c>
    </row>
    <row r="6549" spans="1:30" x14ac:dyDescent="0.45">
      <c r="A6549" t="s">
        <v>411</v>
      </c>
      <c r="B6549">
        <v>46540</v>
      </c>
      <c r="C6549" t="s">
        <v>820</v>
      </c>
      <c r="E6549" t="s">
        <v>38</v>
      </c>
      <c r="F6549" t="s">
        <v>39</v>
      </c>
      <c r="H6549">
        <v>1</v>
      </c>
      <c r="I6549" t="s">
        <v>32</v>
      </c>
      <c r="J6549">
        <v>1</v>
      </c>
      <c r="K6549" t="s">
        <v>32</v>
      </c>
      <c r="L6549">
        <v>0</v>
      </c>
      <c r="M6549" t="s">
        <v>32</v>
      </c>
      <c r="N6549">
        <v>2012</v>
      </c>
      <c r="O6549">
        <v>559</v>
      </c>
      <c r="P6549">
        <v>4123722</v>
      </c>
      <c r="Q6549">
        <v>296</v>
      </c>
      <c r="R6549">
        <v>4104695</v>
      </c>
      <c r="S6549">
        <v>12667</v>
      </c>
      <c r="T6549">
        <v>616482</v>
      </c>
      <c r="U6549">
        <v>263</v>
      </c>
      <c r="V6549">
        <v>19027</v>
      </c>
      <c r="W6549">
        <v>21.3</v>
      </c>
      <c r="X6549">
        <v>8.1</v>
      </c>
      <c r="Y6549">
        <v>23</v>
      </c>
      <c r="Z6549">
        <v>8.5</v>
      </c>
      <c r="AA6549">
        <v>14.5</v>
      </c>
      <c r="AB6549">
        <v>19.399999999999999</v>
      </c>
      <c r="AC6549">
        <v>38.299999999999997</v>
      </c>
      <c r="AD6549">
        <v>31.7</v>
      </c>
    </row>
    <row r="6550" spans="1:30" x14ac:dyDescent="0.45">
      <c r="A6550" t="s">
        <v>411</v>
      </c>
      <c r="B6550">
        <v>46540</v>
      </c>
      <c r="C6550" t="s">
        <v>820</v>
      </c>
      <c r="E6550">
        <v>42</v>
      </c>
      <c r="F6550" t="s">
        <v>40</v>
      </c>
      <c r="H6550">
        <v>1</v>
      </c>
      <c r="I6550" t="s">
        <v>32</v>
      </c>
      <c r="J6550">
        <v>1</v>
      </c>
      <c r="K6550" t="s">
        <v>32</v>
      </c>
      <c r="L6550">
        <v>0</v>
      </c>
      <c r="M6550" t="s">
        <v>32</v>
      </c>
      <c r="N6550">
        <v>2012</v>
      </c>
      <c r="O6550">
        <v>429</v>
      </c>
      <c r="Q6550">
        <v>176</v>
      </c>
      <c r="U6550">
        <v>253</v>
      </c>
      <c r="W6550">
        <v>23.4</v>
      </c>
      <c r="Y6550">
        <v>33.200000000000003</v>
      </c>
      <c r="AC6550">
        <v>25.1</v>
      </c>
    </row>
    <row r="6551" spans="1:30" x14ac:dyDescent="0.45">
      <c r="A6551" t="s">
        <v>411</v>
      </c>
      <c r="B6551">
        <v>46540</v>
      </c>
      <c r="C6551" t="s">
        <v>820</v>
      </c>
      <c r="E6551" t="s">
        <v>41</v>
      </c>
      <c r="F6551" t="s">
        <v>42</v>
      </c>
      <c r="H6551">
        <v>1</v>
      </c>
      <c r="I6551" t="s">
        <v>32</v>
      </c>
      <c r="J6551">
        <v>1</v>
      </c>
      <c r="K6551" t="s">
        <v>32</v>
      </c>
      <c r="L6551">
        <v>0</v>
      </c>
      <c r="M6551" t="s">
        <v>32</v>
      </c>
      <c r="N6551">
        <v>2012</v>
      </c>
      <c r="O6551">
        <v>2335</v>
      </c>
      <c r="P6551">
        <v>3325014</v>
      </c>
      <c r="Q6551">
        <v>666</v>
      </c>
      <c r="R6551">
        <v>3250506</v>
      </c>
      <c r="S6551">
        <v>12745</v>
      </c>
      <c r="T6551">
        <v>284268</v>
      </c>
      <c r="U6551">
        <v>1670</v>
      </c>
      <c r="V6551">
        <v>74508</v>
      </c>
      <c r="W6551">
        <v>12.6</v>
      </c>
      <c r="X6551">
        <v>7.5</v>
      </c>
      <c r="Y6551">
        <v>20.5</v>
      </c>
      <c r="Z6551">
        <v>8.3000000000000007</v>
      </c>
      <c r="AA6551">
        <v>7.5</v>
      </c>
      <c r="AB6551">
        <v>7.4</v>
      </c>
      <c r="AC6551">
        <v>15.3</v>
      </c>
      <c r="AD6551">
        <v>28.3</v>
      </c>
    </row>
    <row r="6552" spans="1:30" x14ac:dyDescent="0.45">
      <c r="A6552" t="s">
        <v>411</v>
      </c>
      <c r="B6552">
        <v>46540</v>
      </c>
      <c r="C6552" t="s">
        <v>820</v>
      </c>
      <c r="E6552" t="s">
        <v>43</v>
      </c>
      <c r="F6552" t="s">
        <v>44</v>
      </c>
      <c r="G6552" t="s">
        <v>45</v>
      </c>
      <c r="H6552">
        <v>1</v>
      </c>
      <c r="I6552" t="s">
        <v>32</v>
      </c>
      <c r="J6552">
        <v>1</v>
      </c>
      <c r="K6552" t="s">
        <v>32</v>
      </c>
      <c r="L6552">
        <v>0</v>
      </c>
      <c r="M6552" t="s">
        <v>32</v>
      </c>
      <c r="N6552">
        <v>2012</v>
      </c>
      <c r="O6552">
        <v>554</v>
      </c>
      <c r="P6552">
        <v>604378</v>
      </c>
      <c r="Q6552">
        <v>116</v>
      </c>
      <c r="R6552">
        <v>572900</v>
      </c>
      <c r="S6552">
        <v>4188</v>
      </c>
      <c r="T6552">
        <v>146971</v>
      </c>
      <c r="U6552">
        <v>438</v>
      </c>
      <c r="V6552">
        <v>31478</v>
      </c>
      <c r="W6552">
        <v>18.100000000000001</v>
      </c>
      <c r="X6552">
        <v>13.2</v>
      </c>
      <c r="Y6552">
        <v>26.9</v>
      </c>
      <c r="Z6552">
        <v>14</v>
      </c>
      <c r="AA6552">
        <v>11.1</v>
      </c>
      <c r="AB6552">
        <v>13.9</v>
      </c>
      <c r="AC6552">
        <v>19.7</v>
      </c>
      <c r="AD6552">
        <v>24</v>
      </c>
    </row>
    <row r="6553" spans="1:30" x14ac:dyDescent="0.45">
      <c r="A6553" t="s">
        <v>411</v>
      </c>
      <c r="B6553">
        <v>46540</v>
      </c>
      <c r="C6553" t="s">
        <v>820</v>
      </c>
      <c r="E6553">
        <v>51</v>
      </c>
      <c r="F6553" t="s">
        <v>46</v>
      </c>
      <c r="H6553">
        <v>1</v>
      </c>
      <c r="I6553" t="s">
        <v>32</v>
      </c>
      <c r="J6553">
        <v>1</v>
      </c>
      <c r="K6553" t="s">
        <v>32</v>
      </c>
      <c r="L6553">
        <v>0</v>
      </c>
      <c r="M6553" t="s">
        <v>32</v>
      </c>
      <c r="N6553">
        <v>2012</v>
      </c>
      <c r="O6553">
        <v>197</v>
      </c>
      <c r="P6553">
        <v>426895</v>
      </c>
      <c r="Q6553">
        <v>78</v>
      </c>
      <c r="R6553">
        <v>424542</v>
      </c>
      <c r="S6553">
        <v>3232</v>
      </c>
      <c r="T6553">
        <v>120007</v>
      </c>
      <c r="U6553">
        <v>119</v>
      </c>
      <c r="V6553">
        <v>2353</v>
      </c>
      <c r="W6553">
        <v>12.6</v>
      </c>
      <c r="X6553">
        <v>7.4</v>
      </c>
      <c r="Y6553">
        <v>22.3</v>
      </c>
      <c r="Z6553">
        <v>7.8</v>
      </c>
      <c r="AA6553">
        <v>8.3000000000000007</v>
      </c>
      <c r="AB6553">
        <v>14.2</v>
      </c>
      <c r="AC6553">
        <v>22.4</v>
      </c>
      <c r="AD6553">
        <v>28.6</v>
      </c>
    </row>
    <row r="6554" spans="1:30" x14ac:dyDescent="0.45">
      <c r="A6554" t="s">
        <v>411</v>
      </c>
      <c r="B6554">
        <v>46540</v>
      </c>
      <c r="C6554" t="s">
        <v>820</v>
      </c>
      <c r="E6554">
        <v>52</v>
      </c>
      <c r="F6554" t="s">
        <v>47</v>
      </c>
      <c r="G6554" t="s">
        <v>48</v>
      </c>
      <c r="H6554">
        <v>1</v>
      </c>
      <c r="I6554" t="s">
        <v>32</v>
      </c>
      <c r="J6554">
        <v>1</v>
      </c>
      <c r="K6554" t="s">
        <v>32</v>
      </c>
      <c r="L6554">
        <v>0</v>
      </c>
      <c r="M6554" t="s">
        <v>32</v>
      </c>
      <c r="N6554">
        <v>2012</v>
      </c>
      <c r="O6554">
        <v>672</v>
      </c>
      <c r="P6554">
        <v>3003478</v>
      </c>
      <c r="Q6554">
        <v>201</v>
      </c>
      <c r="R6554">
        <v>2977030</v>
      </c>
      <c r="S6554">
        <v>7052</v>
      </c>
      <c r="T6554">
        <v>336212</v>
      </c>
      <c r="U6554">
        <v>472</v>
      </c>
      <c r="W6554">
        <v>31.2</v>
      </c>
      <c r="X6554">
        <v>6.3</v>
      </c>
      <c r="Y6554">
        <v>31.4</v>
      </c>
      <c r="Z6554">
        <v>6.6</v>
      </c>
      <c r="AA6554">
        <v>11.6</v>
      </c>
      <c r="AB6554">
        <v>9.1999999999999993</v>
      </c>
      <c r="AC6554">
        <v>34.5</v>
      </c>
    </row>
    <row r="6555" spans="1:30" x14ac:dyDescent="0.45">
      <c r="A6555" t="s">
        <v>411</v>
      </c>
      <c r="B6555">
        <v>46540</v>
      </c>
      <c r="C6555" t="s">
        <v>820</v>
      </c>
      <c r="E6555">
        <v>53</v>
      </c>
      <c r="F6555" t="s">
        <v>49</v>
      </c>
      <c r="H6555">
        <v>1</v>
      </c>
      <c r="I6555" t="s">
        <v>32</v>
      </c>
      <c r="J6555">
        <v>1</v>
      </c>
      <c r="K6555" t="s">
        <v>32</v>
      </c>
      <c r="L6555">
        <v>0</v>
      </c>
      <c r="M6555" t="s">
        <v>32</v>
      </c>
      <c r="N6555">
        <v>2012</v>
      </c>
      <c r="O6555">
        <v>1825</v>
      </c>
      <c r="P6555">
        <v>229058</v>
      </c>
      <c r="Q6555">
        <v>239</v>
      </c>
      <c r="R6555">
        <v>121453</v>
      </c>
      <c r="S6555">
        <v>694</v>
      </c>
      <c r="T6555">
        <v>20925</v>
      </c>
      <c r="U6555">
        <v>1586</v>
      </c>
      <c r="V6555">
        <v>107605</v>
      </c>
      <c r="W6555">
        <v>16.399999999999999</v>
      </c>
      <c r="X6555">
        <v>26.4</v>
      </c>
      <c r="Y6555">
        <v>36.9</v>
      </c>
      <c r="Z6555">
        <v>44.7</v>
      </c>
      <c r="AA6555">
        <v>32.799999999999997</v>
      </c>
      <c r="AB6555">
        <v>35.4</v>
      </c>
      <c r="AC6555">
        <v>17.899999999999999</v>
      </c>
      <c r="AD6555">
        <v>46.3</v>
      </c>
    </row>
    <row r="6556" spans="1:30" x14ac:dyDescent="0.45">
      <c r="A6556" t="s">
        <v>411</v>
      </c>
      <c r="B6556">
        <v>46540</v>
      </c>
      <c r="C6556" t="s">
        <v>820</v>
      </c>
      <c r="E6556">
        <v>54</v>
      </c>
      <c r="F6556" t="s">
        <v>50</v>
      </c>
      <c r="H6556">
        <v>1</v>
      </c>
      <c r="I6556" t="s">
        <v>32</v>
      </c>
      <c r="J6556">
        <v>1</v>
      </c>
      <c r="K6556" t="s">
        <v>32</v>
      </c>
      <c r="L6556">
        <v>0</v>
      </c>
      <c r="M6556" t="s">
        <v>32</v>
      </c>
      <c r="N6556">
        <v>2012</v>
      </c>
      <c r="O6556">
        <v>2319</v>
      </c>
      <c r="P6556">
        <v>764065</v>
      </c>
      <c r="Q6556">
        <v>568</v>
      </c>
      <c r="R6556">
        <v>687931</v>
      </c>
      <c r="S6556">
        <v>4806</v>
      </c>
      <c r="T6556">
        <v>252026</v>
      </c>
      <c r="U6556">
        <v>1751</v>
      </c>
      <c r="V6556">
        <v>76134</v>
      </c>
      <c r="W6556">
        <v>14.1</v>
      </c>
      <c r="X6556">
        <v>17.5</v>
      </c>
      <c r="Y6556">
        <v>15.6</v>
      </c>
      <c r="Z6556">
        <v>20.6</v>
      </c>
      <c r="AA6556">
        <v>23.4</v>
      </c>
      <c r="AB6556">
        <v>18.899999999999999</v>
      </c>
      <c r="AC6556">
        <v>18.899999999999999</v>
      </c>
      <c r="AD6556">
        <v>46.8</v>
      </c>
    </row>
    <row r="6557" spans="1:30" x14ac:dyDescent="0.45">
      <c r="A6557" t="s">
        <v>411</v>
      </c>
      <c r="B6557">
        <v>46540</v>
      </c>
      <c r="C6557" t="s">
        <v>820</v>
      </c>
      <c r="E6557">
        <v>55</v>
      </c>
      <c r="F6557" t="s">
        <v>59</v>
      </c>
      <c r="H6557">
        <v>1</v>
      </c>
      <c r="I6557" t="s">
        <v>32</v>
      </c>
      <c r="J6557">
        <v>1</v>
      </c>
      <c r="K6557" t="s">
        <v>32</v>
      </c>
      <c r="L6557">
        <v>0</v>
      </c>
      <c r="M6557" t="s">
        <v>32</v>
      </c>
      <c r="N6557">
        <v>2012</v>
      </c>
      <c r="O6557">
        <v>54</v>
      </c>
      <c r="Q6557">
        <v>54</v>
      </c>
      <c r="U6557">
        <v>0</v>
      </c>
      <c r="W6557">
        <v>52.3</v>
      </c>
      <c r="Y6557">
        <v>54.4</v>
      </c>
      <c r="AC6557">
        <v>0</v>
      </c>
    </row>
    <row r="6558" spans="1:30" x14ac:dyDescent="0.45">
      <c r="A6558" t="s">
        <v>411</v>
      </c>
      <c r="B6558">
        <v>46540</v>
      </c>
      <c r="C6558" t="s">
        <v>820</v>
      </c>
      <c r="E6558">
        <v>56</v>
      </c>
      <c r="F6558" t="s">
        <v>51</v>
      </c>
      <c r="H6558">
        <v>1</v>
      </c>
      <c r="I6558" t="s">
        <v>32</v>
      </c>
      <c r="J6558">
        <v>1</v>
      </c>
      <c r="K6558" t="s">
        <v>32</v>
      </c>
      <c r="L6558">
        <v>0</v>
      </c>
      <c r="M6558" t="s">
        <v>32</v>
      </c>
      <c r="N6558">
        <v>2012</v>
      </c>
      <c r="O6558">
        <v>876</v>
      </c>
      <c r="P6558">
        <v>302083</v>
      </c>
      <c r="Q6558">
        <v>201</v>
      </c>
      <c r="R6558">
        <v>292841</v>
      </c>
      <c r="S6558">
        <v>4168</v>
      </c>
      <c r="T6558">
        <v>126650</v>
      </c>
      <c r="U6558">
        <v>675</v>
      </c>
      <c r="V6558">
        <v>9243</v>
      </c>
      <c r="W6558">
        <v>14.9</v>
      </c>
      <c r="X6558">
        <v>41.8</v>
      </c>
      <c r="Y6558">
        <v>21.5</v>
      </c>
      <c r="Z6558">
        <v>45</v>
      </c>
      <c r="AA6558">
        <v>22.4</v>
      </c>
      <c r="AB6558">
        <v>48.2</v>
      </c>
      <c r="AC6558">
        <v>15.2</v>
      </c>
      <c r="AD6558">
        <v>26.1</v>
      </c>
    </row>
    <row r="6559" spans="1:30" x14ac:dyDescent="0.45">
      <c r="A6559" t="s">
        <v>411</v>
      </c>
      <c r="B6559">
        <v>46540</v>
      </c>
      <c r="C6559" t="s">
        <v>820</v>
      </c>
      <c r="E6559">
        <v>61</v>
      </c>
      <c r="F6559" t="s">
        <v>52</v>
      </c>
      <c r="H6559">
        <v>1</v>
      </c>
      <c r="I6559" t="s">
        <v>32</v>
      </c>
      <c r="J6559">
        <v>1</v>
      </c>
      <c r="K6559" t="s">
        <v>32</v>
      </c>
      <c r="L6559">
        <v>0</v>
      </c>
      <c r="M6559" t="s">
        <v>32</v>
      </c>
      <c r="N6559">
        <v>2012</v>
      </c>
      <c r="O6559">
        <v>455</v>
      </c>
      <c r="P6559">
        <v>197897</v>
      </c>
      <c r="Q6559">
        <v>75</v>
      </c>
      <c r="R6559">
        <v>191704</v>
      </c>
      <c r="S6559">
        <v>3184</v>
      </c>
      <c r="T6559">
        <v>91032</v>
      </c>
      <c r="U6559">
        <v>380</v>
      </c>
      <c r="W6559">
        <v>23.8</v>
      </c>
      <c r="X6559">
        <v>3</v>
      </c>
      <c r="Y6559">
        <v>30</v>
      </c>
      <c r="Z6559">
        <v>2.2999999999999998</v>
      </c>
      <c r="AA6559">
        <v>3.3</v>
      </c>
      <c r="AB6559">
        <v>1.7</v>
      </c>
      <c r="AC6559">
        <v>26</v>
      </c>
    </row>
    <row r="6560" spans="1:30" x14ac:dyDescent="0.45">
      <c r="A6560" t="s">
        <v>411</v>
      </c>
      <c r="B6560">
        <v>46540</v>
      </c>
      <c r="C6560" t="s">
        <v>820</v>
      </c>
      <c r="E6560">
        <v>62</v>
      </c>
      <c r="F6560" t="s">
        <v>53</v>
      </c>
      <c r="H6560">
        <v>1</v>
      </c>
      <c r="I6560" t="s">
        <v>32</v>
      </c>
      <c r="J6560">
        <v>1</v>
      </c>
      <c r="K6560" t="s">
        <v>32</v>
      </c>
      <c r="L6560">
        <v>0</v>
      </c>
      <c r="M6560" t="s">
        <v>32</v>
      </c>
      <c r="N6560">
        <v>2012</v>
      </c>
      <c r="O6560">
        <v>2301</v>
      </c>
      <c r="P6560">
        <v>2056444</v>
      </c>
      <c r="Q6560">
        <v>604</v>
      </c>
      <c r="R6560">
        <v>2008218</v>
      </c>
      <c r="S6560">
        <v>23197</v>
      </c>
      <c r="T6560">
        <v>825065</v>
      </c>
      <c r="U6560">
        <v>1697</v>
      </c>
      <c r="V6560">
        <v>48226</v>
      </c>
      <c r="W6560">
        <v>7.7</v>
      </c>
      <c r="X6560">
        <v>12.5</v>
      </c>
      <c r="Y6560">
        <v>24</v>
      </c>
      <c r="Z6560">
        <v>13.3</v>
      </c>
      <c r="AA6560">
        <v>13.8</v>
      </c>
      <c r="AB6560">
        <v>11.6</v>
      </c>
      <c r="AC6560">
        <v>9.6999999999999993</v>
      </c>
      <c r="AD6560">
        <v>24.2</v>
      </c>
    </row>
    <row r="6561" spans="1:30" x14ac:dyDescent="0.45">
      <c r="A6561" t="s">
        <v>411</v>
      </c>
      <c r="B6561">
        <v>46540</v>
      </c>
      <c r="C6561" t="s">
        <v>820</v>
      </c>
      <c r="E6561">
        <v>71</v>
      </c>
      <c r="F6561" t="s">
        <v>54</v>
      </c>
      <c r="H6561">
        <v>1</v>
      </c>
      <c r="I6561" t="s">
        <v>32</v>
      </c>
      <c r="J6561">
        <v>1</v>
      </c>
      <c r="K6561" t="s">
        <v>32</v>
      </c>
      <c r="L6561">
        <v>0</v>
      </c>
      <c r="M6561" t="s">
        <v>32</v>
      </c>
      <c r="N6561">
        <v>2012</v>
      </c>
      <c r="O6561">
        <v>803</v>
      </c>
      <c r="Q6561">
        <v>127</v>
      </c>
      <c r="U6561">
        <v>676</v>
      </c>
      <c r="W6561">
        <v>19.600000000000001</v>
      </c>
      <c r="Y6561">
        <v>39</v>
      </c>
      <c r="AC6561">
        <v>19.2</v>
      </c>
    </row>
    <row r="6562" spans="1:30" x14ac:dyDescent="0.45">
      <c r="A6562" t="s">
        <v>411</v>
      </c>
      <c r="B6562">
        <v>46540</v>
      </c>
      <c r="C6562" t="s">
        <v>820</v>
      </c>
      <c r="E6562">
        <v>72</v>
      </c>
      <c r="F6562" t="s">
        <v>55</v>
      </c>
      <c r="H6562">
        <v>1</v>
      </c>
      <c r="I6562" t="s">
        <v>32</v>
      </c>
      <c r="J6562">
        <v>1</v>
      </c>
      <c r="K6562" t="s">
        <v>32</v>
      </c>
      <c r="L6562">
        <v>0</v>
      </c>
      <c r="M6562" t="s">
        <v>32</v>
      </c>
      <c r="N6562">
        <v>2012</v>
      </c>
      <c r="O6562">
        <v>836</v>
      </c>
      <c r="P6562">
        <v>330551</v>
      </c>
      <c r="Q6562">
        <v>621</v>
      </c>
      <c r="R6562">
        <v>321258</v>
      </c>
      <c r="S6562">
        <v>6669</v>
      </c>
      <c r="T6562">
        <v>87127</v>
      </c>
      <c r="U6562">
        <v>216</v>
      </c>
      <c r="V6562">
        <v>9293</v>
      </c>
      <c r="W6562">
        <v>21.5</v>
      </c>
      <c r="X6562">
        <v>11.6</v>
      </c>
      <c r="Y6562">
        <v>26.1</v>
      </c>
      <c r="Z6562">
        <v>12.4</v>
      </c>
      <c r="AA6562">
        <v>22.2</v>
      </c>
      <c r="AB6562">
        <v>18.100000000000001</v>
      </c>
      <c r="AC6562">
        <v>25.7</v>
      </c>
      <c r="AD6562">
        <v>33.700000000000003</v>
      </c>
    </row>
    <row r="6563" spans="1:30" x14ac:dyDescent="0.45">
      <c r="A6563" t="s">
        <v>411</v>
      </c>
      <c r="B6563">
        <v>46540</v>
      </c>
      <c r="C6563" t="s">
        <v>820</v>
      </c>
      <c r="E6563">
        <v>81</v>
      </c>
      <c r="F6563" t="s">
        <v>56</v>
      </c>
      <c r="G6563" t="s">
        <v>57</v>
      </c>
      <c r="H6563">
        <v>1</v>
      </c>
      <c r="I6563" t="s">
        <v>32</v>
      </c>
      <c r="J6563">
        <v>1</v>
      </c>
      <c r="K6563" t="s">
        <v>32</v>
      </c>
      <c r="L6563">
        <v>0</v>
      </c>
      <c r="M6563" t="s">
        <v>32</v>
      </c>
      <c r="N6563">
        <v>2012</v>
      </c>
      <c r="O6563">
        <v>2667</v>
      </c>
      <c r="P6563">
        <v>266225</v>
      </c>
      <c r="Q6563">
        <v>377</v>
      </c>
      <c r="R6563">
        <v>225016</v>
      </c>
      <c r="S6563">
        <v>1994</v>
      </c>
      <c r="T6563">
        <v>58941</v>
      </c>
      <c r="U6563">
        <v>2290</v>
      </c>
      <c r="V6563">
        <v>41209</v>
      </c>
      <c r="W6563">
        <v>13.6</v>
      </c>
      <c r="X6563">
        <v>38.200000000000003</v>
      </c>
      <c r="Y6563">
        <v>32.700000000000003</v>
      </c>
      <c r="Z6563">
        <v>47.1</v>
      </c>
      <c r="AA6563">
        <v>39.299999999999997</v>
      </c>
      <c r="AB6563">
        <v>39.799999999999997</v>
      </c>
      <c r="AC6563">
        <v>12.9</v>
      </c>
      <c r="AD6563">
        <v>19.899999999999999</v>
      </c>
    </row>
    <row r="6564" spans="1:30" x14ac:dyDescent="0.45">
      <c r="A6564" t="s">
        <v>412</v>
      </c>
      <c r="B6564">
        <v>46660</v>
      </c>
      <c r="C6564" t="s">
        <v>821</v>
      </c>
      <c r="E6564">
        <v>0</v>
      </c>
      <c r="F6564" t="s">
        <v>31</v>
      </c>
      <c r="H6564">
        <v>1</v>
      </c>
      <c r="I6564" t="s">
        <v>32</v>
      </c>
      <c r="J6564">
        <v>1</v>
      </c>
      <c r="K6564" t="s">
        <v>32</v>
      </c>
      <c r="L6564">
        <v>0</v>
      </c>
      <c r="M6564" t="s">
        <v>32</v>
      </c>
      <c r="N6564">
        <v>2012</v>
      </c>
      <c r="O6564">
        <v>9907</v>
      </c>
      <c r="P6564">
        <v>10095126</v>
      </c>
      <c r="Q6564">
        <v>2586</v>
      </c>
      <c r="R6564">
        <v>9720885</v>
      </c>
      <c r="S6564">
        <v>40334</v>
      </c>
      <c r="T6564">
        <v>1103257</v>
      </c>
      <c r="U6564">
        <v>7322</v>
      </c>
      <c r="V6564">
        <v>374242</v>
      </c>
      <c r="W6564">
        <v>6.9</v>
      </c>
      <c r="X6564">
        <v>8</v>
      </c>
      <c r="Y6564">
        <v>6.9</v>
      </c>
      <c r="Z6564">
        <v>8.9</v>
      </c>
      <c r="AA6564">
        <v>5.0999999999999996</v>
      </c>
      <c r="AB6564">
        <v>4.8</v>
      </c>
      <c r="AC6564">
        <v>9.1999999999999993</v>
      </c>
      <c r="AD6564">
        <v>17.2</v>
      </c>
    </row>
    <row r="6565" spans="1:30" x14ac:dyDescent="0.45">
      <c r="A6565" t="s">
        <v>412</v>
      </c>
      <c r="B6565">
        <v>46660</v>
      </c>
      <c r="C6565" t="s">
        <v>821</v>
      </c>
      <c r="E6565">
        <v>11</v>
      </c>
      <c r="F6565" t="s">
        <v>33</v>
      </c>
      <c r="G6565" t="s">
        <v>34</v>
      </c>
      <c r="H6565">
        <v>1</v>
      </c>
      <c r="I6565" t="s">
        <v>32</v>
      </c>
      <c r="J6565">
        <v>1</v>
      </c>
      <c r="K6565" t="s">
        <v>32</v>
      </c>
      <c r="L6565">
        <v>0</v>
      </c>
      <c r="M6565" t="s">
        <v>32</v>
      </c>
      <c r="N6565">
        <v>2012</v>
      </c>
      <c r="O6565">
        <v>130</v>
      </c>
      <c r="Q6565">
        <v>14</v>
      </c>
      <c r="U6565">
        <v>116</v>
      </c>
      <c r="W6565">
        <v>28.7</v>
      </c>
      <c r="Y6565">
        <v>88.9</v>
      </c>
      <c r="AC6565">
        <v>32.200000000000003</v>
      </c>
    </row>
    <row r="6566" spans="1:30" x14ac:dyDescent="0.45">
      <c r="A6566" t="s">
        <v>412</v>
      </c>
      <c r="B6566">
        <v>46660</v>
      </c>
      <c r="C6566" t="s">
        <v>821</v>
      </c>
      <c r="E6566">
        <v>23</v>
      </c>
      <c r="F6566" t="s">
        <v>37</v>
      </c>
      <c r="H6566">
        <v>1</v>
      </c>
      <c r="I6566" t="s">
        <v>32</v>
      </c>
      <c r="J6566">
        <v>1</v>
      </c>
      <c r="K6566" t="s">
        <v>32</v>
      </c>
      <c r="L6566">
        <v>0</v>
      </c>
      <c r="M6566" t="s">
        <v>32</v>
      </c>
      <c r="N6566">
        <v>2012</v>
      </c>
      <c r="O6566">
        <v>1131</v>
      </c>
      <c r="P6566">
        <v>497453</v>
      </c>
      <c r="Q6566">
        <v>224</v>
      </c>
      <c r="R6566">
        <v>394812</v>
      </c>
      <c r="S6566">
        <v>1788</v>
      </c>
      <c r="T6566">
        <v>70296</v>
      </c>
      <c r="U6566">
        <v>907</v>
      </c>
      <c r="V6566">
        <v>102640</v>
      </c>
      <c r="W6566">
        <v>19</v>
      </c>
      <c r="X6566">
        <v>20.7</v>
      </c>
      <c r="Y6566">
        <v>30.3</v>
      </c>
      <c r="Z6566">
        <v>30.1</v>
      </c>
      <c r="AA6566">
        <v>33.200000000000003</v>
      </c>
      <c r="AB6566">
        <v>41.7</v>
      </c>
      <c r="AC6566">
        <v>23.9</v>
      </c>
      <c r="AD6566">
        <v>47.7</v>
      </c>
    </row>
    <row r="6567" spans="1:30" x14ac:dyDescent="0.45">
      <c r="A6567" t="s">
        <v>412</v>
      </c>
      <c r="B6567">
        <v>46660</v>
      </c>
      <c r="C6567" t="s">
        <v>821</v>
      </c>
      <c r="E6567" t="s">
        <v>38</v>
      </c>
      <c r="F6567" t="s">
        <v>39</v>
      </c>
      <c r="H6567">
        <v>1</v>
      </c>
      <c r="I6567" t="s">
        <v>32</v>
      </c>
      <c r="J6567">
        <v>1</v>
      </c>
      <c r="K6567" t="s">
        <v>32</v>
      </c>
      <c r="L6567">
        <v>0</v>
      </c>
      <c r="M6567" t="s">
        <v>32</v>
      </c>
      <c r="N6567">
        <v>2012</v>
      </c>
      <c r="O6567">
        <v>240</v>
      </c>
      <c r="P6567">
        <v>3142866</v>
      </c>
      <c r="Q6567">
        <v>94</v>
      </c>
      <c r="R6567">
        <v>3138030</v>
      </c>
      <c r="S6567">
        <v>3442</v>
      </c>
      <c r="T6567">
        <v>155277</v>
      </c>
      <c r="U6567">
        <v>146</v>
      </c>
      <c r="V6567">
        <v>4836</v>
      </c>
      <c r="W6567">
        <v>21</v>
      </c>
      <c r="X6567">
        <v>19.7</v>
      </c>
      <c r="Y6567">
        <v>20.2</v>
      </c>
      <c r="Z6567">
        <v>20.6</v>
      </c>
      <c r="AA6567">
        <v>13.4</v>
      </c>
      <c r="AB6567">
        <v>16.899999999999999</v>
      </c>
      <c r="AC6567">
        <v>40.299999999999997</v>
      </c>
      <c r="AD6567">
        <v>45.9</v>
      </c>
    </row>
    <row r="6568" spans="1:30" x14ac:dyDescent="0.45">
      <c r="A6568" t="s">
        <v>412</v>
      </c>
      <c r="B6568">
        <v>46660</v>
      </c>
      <c r="C6568" t="s">
        <v>821</v>
      </c>
      <c r="E6568">
        <v>42</v>
      </c>
      <c r="F6568" t="s">
        <v>40</v>
      </c>
      <c r="H6568">
        <v>1</v>
      </c>
      <c r="I6568" t="s">
        <v>32</v>
      </c>
      <c r="J6568">
        <v>1</v>
      </c>
      <c r="K6568" t="s">
        <v>32</v>
      </c>
      <c r="L6568">
        <v>0</v>
      </c>
      <c r="M6568" t="s">
        <v>32</v>
      </c>
      <c r="N6568">
        <v>2012</v>
      </c>
      <c r="O6568">
        <v>227</v>
      </c>
      <c r="P6568">
        <v>1504603</v>
      </c>
      <c r="Q6568">
        <v>146</v>
      </c>
      <c r="R6568">
        <v>1496721</v>
      </c>
      <c r="S6568">
        <v>1485</v>
      </c>
      <c r="T6568">
        <v>55475</v>
      </c>
      <c r="U6568">
        <v>81</v>
      </c>
      <c r="W6568">
        <v>15.8</v>
      </c>
      <c r="X6568">
        <v>8.5</v>
      </c>
      <c r="Y6568">
        <v>19.8</v>
      </c>
      <c r="Z6568">
        <v>9</v>
      </c>
      <c r="AA6568">
        <v>23.5</v>
      </c>
      <c r="AB6568">
        <v>20.3</v>
      </c>
      <c r="AC6568">
        <v>39.4</v>
      </c>
    </row>
    <row r="6569" spans="1:30" x14ac:dyDescent="0.45">
      <c r="A6569" t="s">
        <v>412</v>
      </c>
      <c r="B6569">
        <v>46660</v>
      </c>
      <c r="C6569" t="s">
        <v>821</v>
      </c>
      <c r="E6569" t="s">
        <v>41</v>
      </c>
      <c r="F6569" t="s">
        <v>42</v>
      </c>
      <c r="H6569">
        <v>1</v>
      </c>
      <c r="I6569" t="s">
        <v>32</v>
      </c>
      <c r="J6569">
        <v>1</v>
      </c>
      <c r="K6569" t="s">
        <v>32</v>
      </c>
      <c r="L6569">
        <v>0</v>
      </c>
      <c r="M6569" t="s">
        <v>32</v>
      </c>
      <c r="N6569">
        <v>2012</v>
      </c>
      <c r="O6569">
        <v>1154</v>
      </c>
      <c r="P6569">
        <v>2501394</v>
      </c>
      <c r="Q6569">
        <v>525</v>
      </c>
      <c r="R6569">
        <v>2478350</v>
      </c>
      <c r="S6569">
        <v>7409</v>
      </c>
      <c r="T6569">
        <v>176112</v>
      </c>
      <c r="U6569">
        <v>629</v>
      </c>
      <c r="V6569">
        <v>23045</v>
      </c>
      <c r="W6569">
        <v>13.9</v>
      </c>
      <c r="X6569">
        <v>25</v>
      </c>
      <c r="Y6569">
        <v>18.8</v>
      </c>
      <c r="Z6569">
        <v>26.2</v>
      </c>
      <c r="AA6569">
        <v>16.899999999999999</v>
      </c>
      <c r="AB6569">
        <v>23.7</v>
      </c>
      <c r="AC6569">
        <v>20.3</v>
      </c>
      <c r="AD6569">
        <v>27.6</v>
      </c>
    </row>
    <row r="6570" spans="1:30" x14ac:dyDescent="0.45">
      <c r="A6570" t="s">
        <v>412</v>
      </c>
      <c r="B6570">
        <v>46660</v>
      </c>
      <c r="C6570" t="s">
        <v>821</v>
      </c>
      <c r="E6570" t="s">
        <v>43</v>
      </c>
      <c r="F6570" t="s">
        <v>44</v>
      </c>
      <c r="G6570" t="s">
        <v>45</v>
      </c>
      <c r="H6570">
        <v>1</v>
      </c>
      <c r="I6570" t="s">
        <v>32</v>
      </c>
      <c r="J6570">
        <v>1</v>
      </c>
      <c r="K6570" t="s">
        <v>32</v>
      </c>
      <c r="L6570">
        <v>0</v>
      </c>
      <c r="M6570" t="s">
        <v>32</v>
      </c>
      <c r="N6570">
        <v>2012</v>
      </c>
      <c r="O6570">
        <v>341</v>
      </c>
      <c r="P6570">
        <v>283824</v>
      </c>
      <c r="Q6570">
        <v>59</v>
      </c>
      <c r="R6570">
        <v>267450</v>
      </c>
      <c r="S6570">
        <v>2581</v>
      </c>
      <c r="T6570">
        <v>89390</v>
      </c>
      <c r="U6570">
        <v>282</v>
      </c>
      <c r="V6570">
        <v>16374</v>
      </c>
      <c r="W6570">
        <v>18.600000000000001</v>
      </c>
      <c r="X6570">
        <v>6</v>
      </c>
      <c r="Y6570">
        <v>23.1</v>
      </c>
      <c r="Z6570">
        <v>5</v>
      </c>
      <c r="AA6570">
        <v>2.7</v>
      </c>
      <c r="AB6570">
        <v>4.5999999999999996</v>
      </c>
      <c r="AC6570">
        <v>19.399999999999999</v>
      </c>
      <c r="AD6570">
        <v>27.2</v>
      </c>
    </row>
    <row r="6571" spans="1:30" x14ac:dyDescent="0.45">
      <c r="A6571" t="s">
        <v>412</v>
      </c>
      <c r="B6571">
        <v>46660</v>
      </c>
      <c r="C6571" t="s">
        <v>821</v>
      </c>
      <c r="E6571">
        <v>51</v>
      </c>
      <c r="F6571" t="s">
        <v>46</v>
      </c>
      <c r="H6571">
        <v>1</v>
      </c>
      <c r="I6571" t="s">
        <v>32</v>
      </c>
      <c r="J6571">
        <v>1</v>
      </c>
      <c r="K6571" t="s">
        <v>32</v>
      </c>
      <c r="L6571">
        <v>0</v>
      </c>
      <c r="M6571" t="s">
        <v>32</v>
      </c>
      <c r="N6571">
        <v>2012</v>
      </c>
      <c r="O6571">
        <v>94</v>
      </c>
      <c r="P6571">
        <v>140122</v>
      </c>
      <c r="Q6571">
        <v>20</v>
      </c>
      <c r="R6571">
        <v>138967</v>
      </c>
      <c r="S6571">
        <v>565</v>
      </c>
      <c r="T6571">
        <v>19873</v>
      </c>
      <c r="U6571">
        <v>73</v>
      </c>
      <c r="V6571">
        <v>1155</v>
      </c>
      <c r="W6571">
        <v>59.6</v>
      </c>
      <c r="X6571">
        <v>1.9</v>
      </c>
      <c r="Y6571">
        <v>31.8</v>
      </c>
      <c r="Z6571">
        <v>1.6</v>
      </c>
      <c r="AA6571">
        <v>5.2</v>
      </c>
      <c r="AB6571">
        <v>3.1</v>
      </c>
      <c r="AC6571">
        <v>64.8</v>
      </c>
      <c r="AD6571">
        <v>41.4</v>
      </c>
    </row>
    <row r="6572" spans="1:30" x14ac:dyDescent="0.45">
      <c r="A6572" t="s">
        <v>412</v>
      </c>
      <c r="B6572">
        <v>46660</v>
      </c>
      <c r="C6572" t="s">
        <v>821</v>
      </c>
      <c r="E6572">
        <v>52</v>
      </c>
      <c r="F6572" t="s">
        <v>47</v>
      </c>
      <c r="G6572" t="s">
        <v>48</v>
      </c>
      <c r="H6572">
        <v>1</v>
      </c>
      <c r="I6572" t="s">
        <v>32</v>
      </c>
      <c r="J6572">
        <v>1</v>
      </c>
      <c r="K6572" t="s">
        <v>32</v>
      </c>
      <c r="L6572">
        <v>0</v>
      </c>
      <c r="M6572" t="s">
        <v>32</v>
      </c>
      <c r="N6572">
        <v>2012</v>
      </c>
      <c r="O6572">
        <v>559</v>
      </c>
      <c r="P6572">
        <v>194349</v>
      </c>
      <c r="Q6572">
        <v>108</v>
      </c>
      <c r="R6572">
        <v>174315</v>
      </c>
      <c r="S6572">
        <v>930</v>
      </c>
      <c r="T6572">
        <v>40560</v>
      </c>
      <c r="U6572">
        <v>450</v>
      </c>
      <c r="W6572">
        <v>20.7</v>
      </c>
      <c r="X6572">
        <v>9.6</v>
      </c>
      <c r="Y6572">
        <v>28.3</v>
      </c>
      <c r="Z6572">
        <v>10.4</v>
      </c>
      <c r="AA6572">
        <v>10</v>
      </c>
      <c r="AB6572">
        <v>7.7</v>
      </c>
      <c r="AC6572">
        <v>24.2</v>
      </c>
    </row>
    <row r="6573" spans="1:30" x14ac:dyDescent="0.45">
      <c r="A6573" t="s">
        <v>412</v>
      </c>
      <c r="B6573">
        <v>46660</v>
      </c>
      <c r="C6573" t="s">
        <v>821</v>
      </c>
      <c r="E6573">
        <v>53</v>
      </c>
      <c r="F6573" t="s">
        <v>49</v>
      </c>
      <c r="H6573">
        <v>1</v>
      </c>
      <c r="I6573" t="s">
        <v>32</v>
      </c>
      <c r="J6573">
        <v>1</v>
      </c>
      <c r="K6573" t="s">
        <v>32</v>
      </c>
      <c r="L6573">
        <v>0</v>
      </c>
      <c r="M6573" t="s">
        <v>32</v>
      </c>
      <c r="N6573">
        <v>2012</v>
      </c>
      <c r="O6573">
        <v>975</v>
      </c>
      <c r="P6573">
        <v>214001</v>
      </c>
      <c r="Q6573">
        <v>152</v>
      </c>
      <c r="R6573">
        <v>103706</v>
      </c>
      <c r="S6573">
        <v>1387</v>
      </c>
      <c r="T6573">
        <v>22927</v>
      </c>
      <c r="U6573">
        <v>824</v>
      </c>
      <c r="V6573">
        <v>110294</v>
      </c>
      <c r="W6573">
        <v>22.4</v>
      </c>
      <c r="X6573">
        <v>22.3</v>
      </c>
      <c r="Y6573">
        <v>34.9</v>
      </c>
      <c r="Z6573">
        <v>14.1</v>
      </c>
      <c r="AA6573">
        <v>7.6</v>
      </c>
      <c r="AB6573">
        <v>7.2</v>
      </c>
      <c r="AC6573">
        <v>25.8</v>
      </c>
      <c r="AD6573">
        <v>31.3</v>
      </c>
    </row>
    <row r="6574" spans="1:30" x14ac:dyDescent="0.45">
      <c r="A6574" t="s">
        <v>412</v>
      </c>
      <c r="B6574">
        <v>46660</v>
      </c>
      <c r="C6574" t="s">
        <v>821</v>
      </c>
      <c r="E6574">
        <v>54</v>
      </c>
      <c r="F6574" t="s">
        <v>50</v>
      </c>
      <c r="H6574">
        <v>1</v>
      </c>
      <c r="I6574" t="s">
        <v>32</v>
      </c>
      <c r="J6574">
        <v>1</v>
      </c>
      <c r="K6574" t="s">
        <v>32</v>
      </c>
      <c r="L6574">
        <v>0</v>
      </c>
      <c r="M6574" t="s">
        <v>32</v>
      </c>
      <c r="N6574">
        <v>2012</v>
      </c>
      <c r="O6574">
        <v>958</v>
      </c>
      <c r="P6574">
        <v>117700</v>
      </c>
      <c r="Q6574">
        <v>239</v>
      </c>
      <c r="R6574">
        <v>103676</v>
      </c>
      <c r="S6574">
        <v>869</v>
      </c>
      <c r="T6574">
        <v>38404</v>
      </c>
      <c r="U6574">
        <v>719</v>
      </c>
      <c r="V6574">
        <v>14024</v>
      </c>
      <c r="W6574">
        <v>18</v>
      </c>
      <c r="X6574">
        <v>14.3</v>
      </c>
      <c r="Y6574">
        <v>19.8</v>
      </c>
      <c r="Z6574">
        <v>18</v>
      </c>
      <c r="AA6574">
        <v>21.3</v>
      </c>
      <c r="AB6574">
        <v>17.8</v>
      </c>
      <c r="AC6574">
        <v>23.1</v>
      </c>
      <c r="AD6574">
        <v>29</v>
      </c>
    </row>
    <row r="6575" spans="1:30" x14ac:dyDescent="0.45">
      <c r="A6575" t="s">
        <v>412</v>
      </c>
      <c r="B6575">
        <v>46660</v>
      </c>
      <c r="C6575" t="s">
        <v>821</v>
      </c>
      <c r="E6575">
        <v>56</v>
      </c>
      <c r="F6575" t="s">
        <v>51</v>
      </c>
      <c r="H6575">
        <v>1</v>
      </c>
      <c r="I6575" t="s">
        <v>32</v>
      </c>
      <c r="J6575">
        <v>1</v>
      </c>
      <c r="K6575" t="s">
        <v>32</v>
      </c>
      <c r="L6575">
        <v>0</v>
      </c>
      <c r="M6575" t="s">
        <v>32</v>
      </c>
      <c r="N6575">
        <v>2012</v>
      </c>
      <c r="O6575">
        <v>774</v>
      </c>
      <c r="P6575">
        <v>204708</v>
      </c>
      <c r="Q6575">
        <v>131</v>
      </c>
      <c r="R6575">
        <v>197065</v>
      </c>
      <c r="S6575">
        <v>2987</v>
      </c>
      <c r="T6575">
        <v>61076</v>
      </c>
      <c r="U6575">
        <v>642</v>
      </c>
      <c r="V6575">
        <v>7643</v>
      </c>
      <c r="W6575">
        <v>12.3</v>
      </c>
      <c r="X6575">
        <v>5.7</v>
      </c>
      <c r="Y6575">
        <v>34</v>
      </c>
      <c r="Z6575">
        <v>6.2</v>
      </c>
      <c r="AA6575">
        <v>8.1999999999999993</v>
      </c>
      <c r="AB6575">
        <v>9.6</v>
      </c>
      <c r="AC6575">
        <v>12.5</v>
      </c>
      <c r="AD6575">
        <v>16</v>
      </c>
    </row>
    <row r="6576" spans="1:30" x14ac:dyDescent="0.45">
      <c r="A6576" t="s">
        <v>412</v>
      </c>
      <c r="B6576">
        <v>46660</v>
      </c>
      <c r="C6576" t="s">
        <v>821</v>
      </c>
      <c r="E6576">
        <v>61</v>
      </c>
      <c r="F6576" t="s">
        <v>52</v>
      </c>
      <c r="H6576">
        <v>1</v>
      </c>
      <c r="I6576" t="s">
        <v>32</v>
      </c>
      <c r="J6576">
        <v>1</v>
      </c>
      <c r="K6576" t="s">
        <v>32</v>
      </c>
      <c r="L6576">
        <v>0</v>
      </c>
      <c r="M6576" t="s">
        <v>32</v>
      </c>
      <c r="N6576">
        <v>2012</v>
      </c>
      <c r="O6576">
        <v>183</v>
      </c>
      <c r="P6576">
        <v>11792</v>
      </c>
      <c r="Q6576">
        <v>42</v>
      </c>
      <c r="R6576">
        <v>10809</v>
      </c>
      <c r="S6576">
        <v>308</v>
      </c>
      <c r="T6576">
        <v>5459</v>
      </c>
      <c r="U6576">
        <v>140</v>
      </c>
      <c r="V6576">
        <v>982</v>
      </c>
      <c r="W6576">
        <v>40.200000000000003</v>
      </c>
      <c r="X6576">
        <v>14.2</v>
      </c>
      <c r="Y6576">
        <v>39.799999999999997</v>
      </c>
      <c r="Z6576">
        <v>15.2</v>
      </c>
      <c r="AA6576">
        <v>21.7</v>
      </c>
      <c r="AB6576">
        <v>11</v>
      </c>
      <c r="AC6576">
        <v>40.4</v>
      </c>
      <c r="AD6576">
        <v>23</v>
      </c>
    </row>
    <row r="6577" spans="1:30" x14ac:dyDescent="0.45">
      <c r="A6577" t="s">
        <v>412</v>
      </c>
      <c r="B6577">
        <v>46660</v>
      </c>
      <c r="C6577" t="s">
        <v>821</v>
      </c>
      <c r="E6577">
        <v>62</v>
      </c>
      <c r="F6577" t="s">
        <v>53</v>
      </c>
      <c r="H6577">
        <v>1</v>
      </c>
      <c r="I6577" t="s">
        <v>32</v>
      </c>
      <c r="J6577">
        <v>1</v>
      </c>
      <c r="K6577" t="s">
        <v>32</v>
      </c>
      <c r="L6577">
        <v>0</v>
      </c>
      <c r="M6577" t="s">
        <v>32</v>
      </c>
      <c r="N6577">
        <v>2012</v>
      </c>
      <c r="O6577">
        <v>1012</v>
      </c>
      <c r="P6577">
        <v>557413</v>
      </c>
      <c r="Q6577">
        <v>306</v>
      </c>
      <c r="R6577">
        <v>527579</v>
      </c>
      <c r="S6577">
        <v>5349</v>
      </c>
      <c r="T6577">
        <v>206635</v>
      </c>
      <c r="U6577">
        <v>706</v>
      </c>
      <c r="V6577">
        <v>29834</v>
      </c>
      <c r="W6577">
        <v>12.9</v>
      </c>
      <c r="X6577">
        <v>12</v>
      </c>
      <c r="Y6577">
        <v>15.8</v>
      </c>
      <c r="Z6577">
        <v>13.3</v>
      </c>
      <c r="AA6577">
        <v>8.1999999999999993</v>
      </c>
      <c r="AB6577">
        <v>11.3</v>
      </c>
      <c r="AC6577">
        <v>16.100000000000001</v>
      </c>
      <c r="AD6577">
        <v>43.8</v>
      </c>
    </row>
    <row r="6578" spans="1:30" x14ac:dyDescent="0.45">
      <c r="A6578" t="s">
        <v>412</v>
      </c>
      <c r="B6578">
        <v>46660</v>
      </c>
      <c r="C6578" t="s">
        <v>821</v>
      </c>
      <c r="E6578">
        <v>71</v>
      </c>
      <c r="F6578" t="s">
        <v>54</v>
      </c>
      <c r="H6578">
        <v>1</v>
      </c>
      <c r="I6578" t="s">
        <v>32</v>
      </c>
      <c r="J6578">
        <v>1</v>
      </c>
      <c r="K6578" t="s">
        <v>32</v>
      </c>
      <c r="L6578">
        <v>0</v>
      </c>
      <c r="M6578" t="s">
        <v>32</v>
      </c>
      <c r="N6578">
        <v>2012</v>
      </c>
      <c r="O6578">
        <v>224</v>
      </c>
      <c r="P6578">
        <v>49098</v>
      </c>
      <c r="Q6578">
        <v>23</v>
      </c>
      <c r="R6578">
        <v>42421</v>
      </c>
      <c r="S6578">
        <v>1029</v>
      </c>
      <c r="T6578">
        <v>15654</v>
      </c>
      <c r="U6578">
        <v>201</v>
      </c>
      <c r="W6578">
        <v>21.7</v>
      </c>
      <c r="X6578">
        <v>19.3</v>
      </c>
      <c r="Y6578">
        <v>38.5</v>
      </c>
      <c r="Z6578">
        <v>21.2</v>
      </c>
      <c r="AA6578">
        <v>21</v>
      </c>
      <c r="AB6578">
        <v>24.2</v>
      </c>
      <c r="AC6578">
        <v>23.1</v>
      </c>
    </row>
    <row r="6579" spans="1:30" x14ac:dyDescent="0.45">
      <c r="A6579" t="s">
        <v>412</v>
      </c>
      <c r="B6579">
        <v>46660</v>
      </c>
      <c r="C6579" t="s">
        <v>821</v>
      </c>
      <c r="E6579">
        <v>72</v>
      </c>
      <c r="F6579" t="s">
        <v>55</v>
      </c>
      <c r="H6579">
        <v>1</v>
      </c>
      <c r="I6579" t="s">
        <v>32</v>
      </c>
      <c r="J6579">
        <v>1</v>
      </c>
      <c r="K6579" t="s">
        <v>32</v>
      </c>
      <c r="L6579">
        <v>0</v>
      </c>
      <c r="M6579" t="s">
        <v>32</v>
      </c>
      <c r="N6579">
        <v>2012</v>
      </c>
      <c r="O6579">
        <v>491</v>
      </c>
      <c r="P6579">
        <v>380498</v>
      </c>
      <c r="Q6579">
        <v>384</v>
      </c>
      <c r="R6579">
        <v>377604</v>
      </c>
      <c r="S6579">
        <v>8387</v>
      </c>
      <c r="T6579">
        <v>91229</v>
      </c>
      <c r="U6579">
        <v>107</v>
      </c>
      <c r="V6579">
        <v>2895</v>
      </c>
      <c r="W6579">
        <v>16.2</v>
      </c>
      <c r="X6579">
        <v>20.9</v>
      </c>
      <c r="Y6579">
        <v>20.3</v>
      </c>
      <c r="Z6579">
        <v>22</v>
      </c>
      <c r="AA6579">
        <v>22</v>
      </c>
      <c r="AB6579">
        <v>20.399999999999999</v>
      </c>
      <c r="AC6579">
        <v>25.2</v>
      </c>
      <c r="AD6579">
        <v>11.7</v>
      </c>
    </row>
    <row r="6580" spans="1:30" x14ac:dyDescent="0.45">
      <c r="A6580" t="s">
        <v>412</v>
      </c>
      <c r="B6580">
        <v>46660</v>
      </c>
      <c r="C6580" t="s">
        <v>821</v>
      </c>
      <c r="E6580">
        <v>81</v>
      </c>
      <c r="F6580" t="s">
        <v>56</v>
      </c>
      <c r="G6580" t="s">
        <v>57</v>
      </c>
      <c r="H6580">
        <v>1</v>
      </c>
      <c r="I6580" t="s">
        <v>32</v>
      </c>
      <c r="J6580">
        <v>1</v>
      </c>
      <c r="K6580" t="s">
        <v>32</v>
      </c>
      <c r="L6580">
        <v>0</v>
      </c>
      <c r="M6580" t="s">
        <v>32</v>
      </c>
      <c r="N6580">
        <v>2012</v>
      </c>
      <c r="O6580">
        <v>1433</v>
      </c>
      <c r="P6580">
        <v>107392</v>
      </c>
      <c r="Q6580">
        <v>144</v>
      </c>
      <c r="R6580">
        <v>83527</v>
      </c>
      <c r="S6580">
        <v>1218</v>
      </c>
      <c r="T6580">
        <v>23733</v>
      </c>
      <c r="U6580">
        <v>1289</v>
      </c>
      <c r="V6580">
        <v>23865</v>
      </c>
      <c r="W6580">
        <v>7.7</v>
      </c>
      <c r="X6580">
        <v>27.6</v>
      </c>
      <c r="Y6580">
        <v>42.6</v>
      </c>
      <c r="Z6580">
        <v>35.1</v>
      </c>
      <c r="AA6580">
        <v>41.6</v>
      </c>
      <c r="AB6580">
        <v>37.299999999999997</v>
      </c>
      <c r="AC6580">
        <v>7.8</v>
      </c>
      <c r="AD6580">
        <v>12.5</v>
      </c>
    </row>
    <row r="6581" spans="1:30" x14ac:dyDescent="0.45">
      <c r="A6581" t="s">
        <v>413</v>
      </c>
      <c r="B6581">
        <v>46700</v>
      </c>
      <c r="C6581" t="s">
        <v>822</v>
      </c>
      <c r="E6581">
        <v>0</v>
      </c>
      <c r="F6581" t="s">
        <v>31</v>
      </c>
      <c r="H6581">
        <v>1</v>
      </c>
      <c r="I6581" t="s">
        <v>32</v>
      </c>
      <c r="J6581">
        <v>1</v>
      </c>
      <c r="K6581" t="s">
        <v>32</v>
      </c>
      <c r="L6581">
        <v>0</v>
      </c>
      <c r="M6581" t="s">
        <v>32</v>
      </c>
      <c r="N6581">
        <v>2012</v>
      </c>
      <c r="O6581">
        <v>25724</v>
      </c>
      <c r="P6581">
        <v>30964855</v>
      </c>
      <c r="Q6581">
        <v>5835</v>
      </c>
      <c r="R6581">
        <v>30063893</v>
      </c>
      <c r="S6581">
        <v>93554</v>
      </c>
      <c r="T6581">
        <v>3975544</v>
      </c>
      <c r="U6581">
        <v>19889</v>
      </c>
      <c r="V6581">
        <v>900962</v>
      </c>
      <c r="W6581">
        <v>2.6</v>
      </c>
      <c r="X6581">
        <v>3.3</v>
      </c>
      <c r="Y6581">
        <v>4.9000000000000004</v>
      </c>
      <c r="Z6581">
        <v>3.6</v>
      </c>
      <c r="AA6581">
        <v>2.2999999999999998</v>
      </c>
      <c r="AB6581">
        <v>3.3</v>
      </c>
      <c r="AC6581">
        <v>3.2</v>
      </c>
      <c r="AD6581">
        <v>7.9</v>
      </c>
    </row>
    <row r="6582" spans="1:30" x14ac:dyDescent="0.45">
      <c r="A6582" t="s">
        <v>413</v>
      </c>
      <c r="B6582">
        <v>46700</v>
      </c>
      <c r="C6582" t="s">
        <v>822</v>
      </c>
      <c r="E6582">
        <v>11</v>
      </c>
      <c r="F6582" t="s">
        <v>33</v>
      </c>
      <c r="G6582" t="s">
        <v>34</v>
      </c>
      <c r="H6582">
        <v>1</v>
      </c>
      <c r="I6582" t="s">
        <v>32</v>
      </c>
      <c r="J6582">
        <v>1</v>
      </c>
      <c r="K6582" t="s">
        <v>32</v>
      </c>
      <c r="L6582">
        <v>0</v>
      </c>
      <c r="M6582" t="s">
        <v>32</v>
      </c>
      <c r="N6582">
        <v>2012</v>
      </c>
      <c r="O6582">
        <v>73</v>
      </c>
      <c r="P6582">
        <v>23509</v>
      </c>
      <c r="Q6582">
        <v>12</v>
      </c>
      <c r="U6582">
        <v>60</v>
      </c>
      <c r="V6582">
        <v>16132</v>
      </c>
      <c r="W6582">
        <v>54.3</v>
      </c>
      <c r="X6582">
        <v>32.299999999999997</v>
      </c>
      <c r="Y6582">
        <v>74.2</v>
      </c>
      <c r="AC6582">
        <v>56.1</v>
      </c>
      <c r="AD6582">
        <v>1.5</v>
      </c>
    </row>
    <row r="6583" spans="1:30" x14ac:dyDescent="0.45">
      <c r="A6583" t="s">
        <v>413</v>
      </c>
      <c r="B6583">
        <v>46700</v>
      </c>
      <c r="C6583" t="s">
        <v>822</v>
      </c>
      <c r="E6583">
        <v>21</v>
      </c>
      <c r="F6583" t="s">
        <v>35</v>
      </c>
      <c r="H6583">
        <v>1</v>
      </c>
      <c r="I6583" t="s">
        <v>32</v>
      </c>
      <c r="J6583">
        <v>1</v>
      </c>
      <c r="K6583" t="s">
        <v>32</v>
      </c>
      <c r="L6583">
        <v>0</v>
      </c>
      <c r="M6583" t="s">
        <v>32</v>
      </c>
      <c r="N6583">
        <v>2012</v>
      </c>
      <c r="O6583">
        <v>42</v>
      </c>
      <c r="P6583">
        <v>22884</v>
      </c>
      <c r="Q6583">
        <v>2</v>
      </c>
      <c r="U6583">
        <v>40</v>
      </c>
      <c r="V6583">
        <v>960</v>
      </c>
      <c r="W6583">
        <v>55.4</v>
      </c>
      <c r="X6583">
        <v>7.6</v>
      </c>
      <c r="Y6583">
        <v>0</v>
      </c>
      <c r="AC6583">
        <v>55.5</v>
      </c>
      <c r="AD6583">
        <v>27.7</v>
      </c>
    </row>
    <row r="6584" spans="1:30" x14ac:dyDescent="0.45">
      <c r="A6584" t="s">
        <v>413</v>
      </c>
      <c r="B6584">
        <v>46700</v>
      </c>
      <c r="C6584" t="s">
        <v>822</v>
      </c>
      <c r="E6584">
        <v>23</v>
      </c>
      <c r="F6584" t="s">
        <v>37</v>
      </c>
      <c r="H6584">
        <v>1</v>
      </c>
      <c r="I6584" t="s">
        <v>32</v>
      </c>
      <c r="J6584">
        <v>1</v>
      </c>
      <c r="K6584" t="s">
        <v>32</v>
      </c>
      <c r="L6584">
        <v>0</v>
      </c>
      <c r="M6584" t="s">
        <v>32</v>
      </c>
      <c r="N6584">
        <v>2012</v>
      </c>
      <c r="O6584">
        <v>2091</v>
      </c>
      <c r="P6584">
        <v>2273473</v>
      </c>
      <c r="Q6584">
        <v>704</v>
      </c>
      <c r="R6584">
        <v>2193825</v>
      </c>
      <c r="S6584">
        <v>9317</v>
      </c>
      <c r="T6584">
        <v>551377</v>
      </c>
      <c r="U6584">
        <v>1388</v>
      </c>
      <c r="V6584">
        <v>79648</v>
      </c>
      <c r="W6584">
        <v>7.1</v>
      </c>
      <c r="X6584">
        <v>21.1</v>
      </c>
      <c r="Y6584">
        <v>16.2</v>
      </c>
      <c r="Z6584">
        <v>22.6</v>
      </c>
      <c r="AA6584">
        <v>17.5</v>
      </c>
      <c r="AB6584">
        <v>22.5</v>
      </c>
      <c r="AC6584">
        <v>9.6</v>
      </c>
      <c r="AD6584">
        <v>26.1</v>
      </c>
    </row>
    <row r="6585" spans="1:30" x14ac:dyDescent="0.45">
      <c r="A6585" t="s">
        <v>413</v>
      </c>
      <c r="B6585">
        <v>46700</v>
      </c>
      <c r="C6585" t="s">
        <v>822</v>
      </c>
      <c r="E6585" t="s">
        <v>38</v>
      </c>
      <c r="F6585" t="s">
        <v>39</v>
      </c>
      <c r="H6585">
        <v>1</v>
      </c>
      <c r="I6585" t="s">
        <v>32</v>
      </c>
      <c r="J6585">
        <v>1</v>
      </c>
      <c r="K6585" t="s">
        <v>32</v>
      </c>
      <c r="L6585">
        <v>0</v>
      </c>
      <c r="M6585" t="s">
        <v>32</v>
      </c>
      <c r="N6585">
        <v>2012</v>
      </c>
      <c r="O6585">
        <v>456</v>
      </c>
      <c r="P6585">
        <v>10644767</v>
      </c>
      <c r="Q6585">
        <v>249</v>
      </c>
      <c r="R6585">
        <v>10638848</v>
      </c>
      <c r="S6585">
        <v>8632</v>
      </c>
      <c r="T6585">
        <v>526849</v>
      </c>
      <c r="U6585">
        <v>206</v>
      </c>
      <c r="V6585">
        <v>5919</v>
      </c>
      <c r="W6585">
        <v>18.399999999999999</v>
      </c>
      <c r="X6585">
        <v>5.6</v>
      </c>
      <c r="Y6585">
        <v>17.399999999999999</v>
      </c>
      <c r="Z6585">
        <v>5.8</v>
      </c>
      <c r="AA6585">
        <v>5.2</v>
      </c>
      <c r="AB6585">
        <v>3.8</v>
      </c>
      <c r="AC6585">
        <v>37.6</v>
      </c>
      <c r="AD6585">
        <v>21.5</v>
      </c>
    </row>
    <row r="6586" spans="1:30" x14ac:dyDescent="0.45">
      <c r="A6586" t="s">
        <v>413</v>
      </c>
      <c r="B6586">
        <v>46700</v>
      </c>
      <c r="C6586" t="s">
        <v>822</v>
      </c>
      <c r="E6586">
        <v>42</v>
      </c>
      <c r="F6586" t="s">
        <v>40</v>
      </c>
      <c r="H6586">
        <v>1</v>
      </c>
      <c r="I6586" t="s">
        <v>32</v>
      </c>
      <c r="J6586">
        <v>1</v>
      </c>
      <c r="K6586" t="s">
        <v>32</v>
      </c>
      <c r="L6586">
        <v>0</v>
      </c>
      <c r="M6586" t="s">
        <v>32</v>
      </c>
      <c r="N6586">
        <v>2012</v>
      </c>
      <c r="O6586">
        <v>485</v>
      </c>
      <c r="P6586">
        <v>3910990</v>
      </c>
      <c r="Q6586">
        <v>189</v>
      </c>
      <c r="R6586">
        <v>3876747</v>
      </c>
      <c r="S6586">
        <v>3507</v>
      </c>
      <c r="T6586">
        <v>185465</v>
      </c>
      <c r="U6586">
        <v>295</v>
      </c>
      <c r="W6586">
        <v>26.3</v>
      </c>
      <c r="X6586">
        <v>4.9000000000000004</v>
      </c>
      <c r="Y6586">
        <v>33.4</v>
      </c>
      <c r="Z6586">
        <v>5.2</v>
      </c>
      <c r="AA6586">
        <v>11.3</v>
      </c>
      <c r="AB6586">
        <v>13.9</v>
      </c>
      <c r="AC6586">
        <v>32.6</v>
      </c>
    </row>
    <row r="6587" spans="1:30" x14ac:dyDescent="0.45">
      <c r="A6587" t="s">
        <v>413</v>
      </c>
      <c r="B6587">
        <v>46700</v>
      </c>
      <c r="C6587" t="s">
        <v>822</v>
      </c>
      <c r="E6587" t="s">
        <v>41</v>
      </c>
      <c r="F6587" t="s">
        <v>42</v>
      </c>
      <c r="H6587">
        <v>1</v>
      </c>
      <c r="I6587" t="s">
        <v>32</v>
      </c>
      <c r="J6587">
        <v>1</v>
      </c>
      <c r="K6587" t="s">
        <v>32</v>
      </c>
      <c r="L6587">
        <v>0</v>
      </c>
      <c r="M6587" t="s">
        <v>32</v>
      </c>
      <c r="N6587">
        <v>2012</v>
      </c>
      <c r="O6587">
        <v>3006</v>
      </c>
      <c r="P6587">
        <v>5248637</v>
      </c>
      <c r="Q6587">
        <v>977</v>
      </c>
      <c r="R6587">
        <v>5176951</v>
      </c>
      <c r="S6587">
        <v>18813</v>
      </c>
      <c r="T6587">
        <v>497721</v>
      </c>
      <c r="U6587">
        <v>2029</v>
      </c>
      <c r="V6587">
        <v>71687</v>
      </c>
      <c r="W6587">
        <v>6</v>
      </c>
      <c r="X6587">
        <v>14.8</v>
      </c>
      <c r="Y6587">
        <v>8.6</v>
      </c>
      <c r="Z6587">
        <v>15.7</v>
      </c>
      <c r="AA6587">
        <v>6.9</v>
      </c>
      <c r="AB6587">
        <v>10.5</v>
      </c>
      <c r="AC6587">
        <v>8.6999999999999993</v>
      </c>
      <c r="AD6587">
        <v>31.5</v>
      </c>
    </row>
    <row r="6588" spans="1:30" x14ac:dyDescent="0.45">
      <c r="A6588" t="s">
        <v>413</v>
      </c>
      <c r="B6588">
        <v>46700</v>
      </c>
      <c r="C6588" t="s">
        <v>822</v>
      </c>
      <c r="E6588" t="s">
        <v>43</v>
      </c>
      <c r="F6588" t="s">
        <v>44</v>
      </c>
      <c r="G6588" t="s">
        <v>45</v>
      </c>
      <c r="H6588">
        <v>1</v>
      </c>
      <c r="I6588" t="s">
        <v>32</v>
      </c>
      <c r="J6588">
        <v>1</v>
      </c>
      <c r="K6588" t="s">
        <v>32</v>
      </c>
      <c r="L6588">
        <v>0</v>
      </c>
      <c r="M6588" t="s">
        <v>32</v>
      </c>
      <c r="N6588">
        <v>2012</v>
      </c>
      <c r="O6588">
        <v>829</v>
      </c>
      <c r="P6588">
        <v>582568</v>
      </c>
      <c r="Q6588">
        <v>195</v>
      </c>
      <c r="R6588">
        <v>514961</v>
      </c>
      <c r="S6588">
        <v>3014</v>
      </c>
      <c r="T6588">
        <v>139154</v>
      </c>
      <c r="U6588">
        <v>634</v>
      </c>
      <c r="V6588">
        <v>67607</v>
      </c>
      <c r="W6588">
        <v>15.9</v>
      </c>
      <c r="X6588">
        <v>15.9</v>
      </c>
      <c r="Y6588">
        <v>29</v>
      </c>
      <c r="Z6588">
        <v>18.8</v>
      </c>
      <c r="AA6588">
        <v>22.5</v>
      </c>
      <c r="AB6588">
        <v>26.7</v>
      </c>
      <c r="AC6588">
        <v>20.3</v>
      </c>
      <c r="AD6588">
        <v>34.700000000000003</v>
      </c>
    </row>
    <row r="6589" spans="1:30" x14ac:dyDescent="0.45">
      <c r="A6589" t="s">
        <v>413</v>
      </c>
      <c r="B6589">
        <v>46700</v>
      </c>
      <c r="C6589" t="s">
        <v>822</v>
      </c>
      <c r="E6589">
        <v>51</v>
      </c>
      <c r="F6589" t="s">
        <v>46</v>
      </c>
      <c r="H6589">
        <v>1</v>
      </c>
      <c r="I6589" t="s">
        <v>32</v>
      </c>
      <c r="J6589">
        <v>1</v>
      </c>
      <c r="K6589" t="s">
        <v>32</v>
      </c>
      <c r="L6589">
        <v>0</v>
      </c>
      <c r="M6589" t="s">
        <v>32</v>
      </c>
      <c r="N6589">
        <v>2012</v>
      </c>
      <c r="O6589">
        <v>397</v>
      </c>
      <c r="P6589">
        <v>491096</v>
      </c>
      <c r="Q6589">
        <v>60</v>
      </c>
      <c r="R6589">
        <v>479763</v>
      </c>
      <c r="S6589">
        <v>1547</v>
      </c>
      <c r="T6589">
        <v>84695</v>
      </c>
      <c r="U6589">
        <v>338</v>
      </c>
      <c r="W6589">
        <v>21.6</v>
      </c>
      <c r="X6589">
        <v>5.0999999999999996</v>
      </c>
      <c r="Y6589">
        <v>47.1</v>
      </c>
      <c r="Z6589">
        <v>5.5</v>
      </c>
      <c r="AA6589">
        <v>13.4</v>
      </c>
      <c r="AB6589">
        <v>11.5</v>
      </c>
      <c r="AC6589">
        <v>19.100000000000001</v>
      </c>
    </row>
    <row r="6590" spans="1:30" x14ac:dyDescent="0.45">
      <c r="A6590" t="s">
        <v>413</v>
      </c>
      <c r="B6590">
        <v>46700</v>
      </c>
      <c r="C6590" t="s">
        <v>822</v>
      </c>
      <c r="E6590">
        <v>52</v>
      </c>
      <c r="F6590" t="s">
        <v>47</v>
      </c>
      <c r="G6590" t="s">
        <v>48</v>
      </c>
      <c r="H6590">
        <v>1</v>
      </c>
      <c r="I6590" t="s">
        <v>32</v>
      </c>
      <c r="J6590">
        <v>1</v>
      </c>
      <c r="K6590" t="s">
        <v>32</v>
      </c>
      <c r="L6590">
        <v>0</v>
      </c>
      <c r="M6590" t="s">
        <v>32</v>
      </c>
      <c r="N6590">
        <v>2012</v>
      </c>
      <c r="O6590">
        <v>894</v>
      </c>
      <c r="P6590">
        <v>1695309</v>
      </c>
      <c r="Q6590">
        <v>270</v>
      </c>
      <c r="R6590">
        <v>1664821</v>
      </c>
      <c r="S6590">
        <v>3504</v>
      </c>
      <c r="T6590">
        <v>211392</v>
      </c>
      <c r="U6590">
        <v>624</v>
      </c>
      <c r="V6590">
        <v>30488</v>
      </c>
      <c r="W6590">
        <v>9.1</v>
      </c>
      <c r="X6590">
        <v>7</v>
      </c>
      <c r="Y6590">
        <v>20.5</v>
      </c>
      <c r="Z6590">
        <v>7.4</v>
      </c>
      <c r="AA6590">
        <v>6.2</v>
      </c>
      <c r="AB6590">
        <v>5.3</v>
      </c>
      <c r="AC6590">
        <v>15.6</v>
      </c>
      <c r="AD6590">
        <v>48</v>
      </c>
    </row>
    <row r="6591" spans="1:30" x14ac:dyDescent="0.45">
      <c r="A6591" t="s">
        <v>413</v>
      </c>
      <c r="B6591">
        <v>46700</v>
      </c>
      <c r="C6591" t="s">
        <v>822</v>
      </c>
      <c r="E6591">
        <v>53</v>
      </c>
      <c r="F6591" t="s">
        <v>49</v>
      </c>
      <c r="H6591">
        <v>1</v>
      </c>
      <c r="I6591" t="s">
        <v>32</v>
      </c>
      <c r="J6591">
        <v>1</v>
      </c>
      <c r="K6591" t="s">
        <v>32</v>
      </c>
      <c r="L6591">
        <v>0</v>
      </c>
      <c r="M6591" t="s">
        <v>32</v>
      </c>
      <c r="N6591">
        <v>2012</v>
      </c>
      <c r="O6591">
        <v>2634</v>
      </c>
      <c r="P6591">
        <v>596996</v>
      </c>
      <c r="Q6591">
        <v>342</v>
      </c>
      <c r="R6591">
        <v>378320</v>
      </c>
      <c r="S6591">
        <v>1281</v>
      </c>
      <c r="T6591">
        <v>49840</v>
      </c>
      <c r="U6591">
        <v>2292</v>
      </c>
      <c r="V6591">
        <v>218676</v>
      </c>
      <c r="W6591">
        <v>9.5</v>
      </c>
      <c r="X6591">
        <v>21.1</v>
      </c>
      <c r="Y6591">
        <v>31.1</v>
      </c>
      <c r="Z6591">
        <v>24.5</v>
      </c>
      <c r="AA6591">
        <v>26.8</v>
      </c>
      <c r="AB6591">
        <v>34</v>
      </c>
      <c r="AC6591">
        <v>9.4</v>
      </c>
      <c r="AD6591">
        <v>18.7</v>
      </c>
    </row>
    <row r="6592" spans="1:30" x14ac:dyDescent="0.45">
      <c r="A6592" t="s">
        <v>413</v>
      </c>
      <c r="B6592">
        <v>46700</v>
      </c>
      <c r="C6592" t="s">
        <v>822</v>
      </c>
      <c r="E6592">
        <v>54</v>
      </c>
      <c r="F6592" t="s">
        <v>50</v>
      </c>
      <c r="H6592">
        <v>1</v>
      </c>
      <c r="I6592" t="s">
        <v>32</v>
      </c>
      <c r="J6592">
        <v>1</v>
      </c>
      <c r="K6592" t="s">
        <v>32</v>
      </c>
      <c r="L6592">
        <v>0</v>
      </c>
      <c r="M6592" t="s">
        <v>32</v>
      </c>
      <c r="N6592">
        <v>2012</v>
      </c>
      <c r="O6592">
        <v>3415</v>
      </c>
      <c r="P6592">
        <v>483348</v>
      </c>
      <c r="Q6592">
        <v>564</v>
      </c>
      <c r="R6592">
        <v>357182</v>
      </c>
      <c r="S6592">
        <v>2886</v>
      </c>
      <c r="T6592">
        <v>123570</v>
      </c>
      <c r="U6592">
        <v>2851</v>
      </c>
      <c r="V6592">
        <v>126167</v>
      </c>
      <c r="W6592">
        <v>7.8</v>
      </c>
      <c r="X6592">
        <v>14.9</v>
      </c>
      <c r="Y6592">
        <v>18.5</v>
      </c>
      <c r="Z6592">
        <v>15.4</v>
      </c>
      <c r="AA6592">
        <v>13.9</v>
      </c>
      <c r="AB6592">
        <v>14.8</v>
      </c>
      <c r="AC6592">
        <v>9.6</v>
      </c>
      <c r="AD6592">
        <v>42.7</v>
      </c>
    </row>
    <row r="6593" spans="1:30" x14ac:dyDescent="0.45">
      <c r="A6593" t="s">
        <v>413</v>
      </c>
      <c r="B6593">
        <v>46700</v>
      </c>
      <c r="C6593" t="s">
        <v>822</v>
      </c>
      <c r="E6593">
        <v>55</v>
      </c>
      <c r="F6593" t="s">
        <v>59</v>
      </c>
      <c r="H6593">
        <v>1</v>
      </c>
      <c r="I6593" t="s">
        <v>32</v>
      </c>
      <c r="J6593">
        <v>1</v>
      </c>
      <c r="K6593" t="s">
        <v>32</v>
      </c>
      <c r="L6593">
        <v>0</v>
      </c>
      <c r="M6593" t="s">
        <v>32</v>
      </c>
      <c r="N6593">
        <v>2012</v>
      </c>
      <c r="O6593">
        <v>29</v>
      </c>
      <c r="P6593">
        <v>49267</v>
      </c>
      <c r="Q6593">
        <v>29</v>
      </c>
      <c r="R6593">
        <v>49267</v>
      </c>
      <c r="S6593">
        <v>885</v>
      </c>
      <c r="T6593">
        <v>58319</v>
      </c>
      <c r="U6593">
        <v>0</v>
      </c>
      <c r="V6593">
        <v>0</v>
      </c>
      <c r="W6593">
        <v>29.3</v>
      </c>
      <c r="X6593">
        <v>8.3000000000000007</v>
      </c>
      <c r="Y6593">
        <v>30.5</v>
      </c>
      <c r="Z6593">
        <v>8.6</v>
      </c>
      <c r="AA6593">
        <v>20.2</v>
      </c>
      <c r="AB6593">
        <v>4.5</v>
      </c>
      <c r="AC6593">
        <v>0</v>
      </c>
      <c r="AD6593">
        <v>0</v>
      </c>
    </row>
    <row r="6594" spans="1:30" x14ac:dyDescent="0.45">
      <c r="A6594" t="s">
        <v>413</v>
      </c>
      <c r="B6594">
        <v>46700</v>
      </c>
      <c r="C6594" t="s">
        <v>822</v>
      </c>
      <c r="E6594">
        <v>56</v>
      </c>
      <c r="F6594" t="s">
        <v>51</v>
      </c>
      <c r="H6594">
        <v>1</v>
      </c>
      <c r="I6594" t="s">
        <v>32</v>
      </c>
      <c r="J6594">
        <v>1</v>
      </c>
      <c r="K6594" t="s">
        <v>32</v>
      </c>
      <c r="L6594">
        <v>0</v>
      </c>
      <c r="M6594" t="s">
        <v>32</v>
      </c>
      <c r="N6594">
        <v>2012</v>
      </c>
      <c r="O6594">
        <v>2173</v>
      </c>
      <c r="P6594">
        <v>452894</v>
      </c>
      <c r="Q6594">
        <v>311</v>
      </c>
      <c r="R6594">
        <v>403048</v>
      </c>
      <c r="S6594">
        <v>5354</v>
      </c>
      <c r="T6594">
        <v>159422</v>
      </c>
      <c r="U6594">
        <v>1862</v>
      </c>
      <c r="V6594">
        <v>49845</v>
      </c>
      <c r="W6594">
        <v>9</v>
      </c>
      <c r="X6594">
        <v>11.1</v>
      </c>
      <c r="Y6594">
        <v>26.6</v>
      </c>
      <c r="Z6594">
        <v>12.1</v>
      </c>
      <c r="AA6594">
        <v>12</v>
      </c>
      <c r="AB6594">
        <v>9.1999999999999993</v>
      </c>
      <c r="AC6594">
        <v>10.1</v>
      </c>
      <c r="AD6594">
        <v>41.6</v>
      </c>
    </row>
    <row r="6595" spans="1:30" x14ac:dyDescent="0.45">
      <c r="A6595" t="s">
        <v>413</v>
      </c>
      <c r="B6595">
        <v>46700</v>
      </c>
      <c r="C6595" t="s">
        <v>822</v>
      </c>
      <c r="E6595">
        <v>61</v>
      </c>
      <c r="F6595" t="s">
        <v>52</v>
      </c>
      <c r="H6595">
        <v>1</v>
      </c>
      <c r="I6595" t="s">
        <v>32</v>
      </c>
      <c r="J6595">
        <v>1</v>
      </c>
      <c r="K6595" t="s">
        <v>32</v>
      </c>
      <c r="L6595">
        <v>0</v>
      </c>
      <c r="M6595" t="s">
        <v>32</v>
      </c>
      <c r="N6595">
        <v>2012</v>
      </c>
      <c r="O6595">
        <v>688</v>
      </c>
      <c r="P6595">
        <v>110736</v>
      </c>
      <c r="Q6595">
        <v>78</v>
      </c>
      <c r="R6595">
        <v>103203</v>
      </c>
      <c r="S6595">
        <v>1259</v>
      </c>
      <c r="T6595">
        <v>47476</v>
      </c>
      <c r="U6595">
        <v>610</v>
      </c>
      <c r="V6595">
        <v>7534</v>
      </c>
      <c r="W6595">
        <v>22.2</v>
      </c>
      <c r="X6595">
        <v>6.5</v>
      </c>
      <c r="Y6595">
        <v>51.6</v>
      </c>
      <c r="Z6595">
        <v>5.3</v>
      </c>
      <c r="AA6595">
        <v>15.1</v>
      </c>
      <c r="AB6595">
        <v>3.1</v>
      </c>
      <c r="AC6595">
        <v>23.6</v>
      </c>
      <c r="AD6595">
        <v>33</v>
      </c>
    </row>
    <row r="6596" spans="1:30" x14ac:dyDescent="0.45">
      <c r="A6596" t="s">
        <v>413</v>
      </c>
      <c r="B6596">
        <v>46700</v>
      </c>
      <c r="C6596" t="s">
        <v>822</v>
      </c>
      <c r="E6596">
        <v>62</v>
      </c>
      <c r="F6596" t="s">
        <v>53</v>
      </c>
      <c r="H6596">
        <v>1</v>
      </c>
      <c r="I6596" t="s">
        <v>32</v>
      </c>
      <c r="J6596">
        <v>1</v>
      </c>
      <c r="K6596" t="s">
        <v>32</v>
      </c>
      <c r="L6596">
        <v>0</v>
      </c>
      <c r="M6596" t="s">
        <v>32</v>
      </c>
      <c r="N6596">
        <v>2012</v>
      </c>
      <c r="O6596">
        <v>2706</v>
      </c>
      <c r="P6596">
        <v>2706030</v>
      </c>
      <c r="Q6596">
        <v>603</v>
      </c>
      <c r="R6596">
        <v>2646101</v>
      </c>
      <c r="S6596">
        <v>15641</v>
      </c>
      <c r="T6596">
        <v>956578</v>
      </c>
      <c r="U6596">
        <v>2104</v>
      </c>
      <c r="V6596">
        <v>59928</v>
      </c>
      <c r="W6596">
        <v>4</v>
      </c>
      <c r="X6596">
        <v>4.3</v>
      </c>
      <c r="Y6596">
        <v>13.3</v>
      </c>
      <c r="Z6596">
        <v>4.5999999999999996</v>
      </c>
      <c r="AA6596">
        <v>5.4</v>
      </c>
      <c r="AB6596">
        <v>4.7</v>
      </c>
      <c r="AC6596">
        <v>5.3</v>
      </c>
      <c r="AD6596">
        <v>18.8</v>
      </c>
    </row>
    <row r="6597" spans="1:30" x14ac:dyDescent="0.45">
      <c r="A6597" t="s">
        <v>413</v>
      </c>
      <c r="B6597">
        <v>46700</v>
      </c>
      <c r="C6597" t="s">
        <v>822</v>
      </c>
      <c r="E6597">
        <v>71</v>
      </c>
      <c r="F6597" t="s">
        <v>54</v>
      </c>
      <c r="H6597">
        <v>1</v>
      </c>
      <c r="I6597" t="s">
        <v>32</v>
      </c>
      <c r="J6597">
        <v>1</v>
      </c>
      <c r="K6597" t="s">
        <v>32</v>
      </c>
      <c r="L6597">
        <v>0</v>
      </c>
      <c r="M6597" t="s">
        <v>32</v>
      </c>
      <c r="N6597">
        <v>2012</v>
      </c>
      <c r="O6597">
        <v>1239</v>
      </c>
      <c r="P6597">
        <v>151553</v>
      </c>
      <c r="Q6597">
        <v>123</v>
      </c>
      <c r="R6597">
        <v>130504</v>
      </c>
      <c r="S6597">
        <v>2485</v>
      </c>
      <c r="T6597">
        <v>40431</v>
      </c>
      <c r="U6597">
        <v>1116</v>
      </c>
      <c r="V6597">
        <v>21049</v>
      </c>
      <c r="W6597">
        <v>14.7</v>
      </c>
      <c r="X6597">
        <v>8.5</v>
      </c>
      <c r="Y6597">
        <v>31.6</v>
      </c>
      <c r="Z6597">
        <v>11</v>
      </c>
      <c r="AA6597">
        <v>13.6</v>
      </c>
      <c r="AB6597">
        <v>12.4</v>
      </c>
      <c r="AC6597">
        <v>15.6</v>
      </c>
      <c r="AD6597">
        <v>41</v>
      </c>
    </row>
    <row r="6598" spans="1:30" x14ac:dyDescent="0.45">
      <c r="A6598" t="s">
        <v>413</v>
      </c>
      <c r="B6598">
        <v>46700</v>
      </c>
      <c r="C6598" t="s">
        <v>822</v>
      </c>
      <c r="E6598">
        <v>72</v>
      </c>
      <c r="F6598" t="s">
        <v>55</v>
      </c>
      <c r="H6598">
        <v>1</v>
      </c>
      <c r="I6598" t="s">
        <v>32</v>
      </c>
      <c r="J6598">
        <v>1</v>
      </c>
      <c r="K6598" t="s">
        <v>32</v>
      </c>
      <c r="L6598">
        <v>0</v>
      </c>
      <c r="M6598" t="s">
        <v>32</v>
      </c>
      <c r="N6598">
        <v>2012</v>
      </c>
      <c r="O6598">
        <v>808</v>
      </c>
      <c r="P6598">
        <v>690332</v>
      </c>
      <c r="Q6598">
        <v>616</v>
      </c>
      <c r="R6598">
        <v>675170</v>
      </c>
      <c r="S6598">
        <v>11364</v>
      </c>
      <c r="T6598">
        <v>162678</v>
      </c>
      <c r="U6598">
        <v>192</v>
      </c>
      <c r="V6598">
        <v>15163</v>
      </c>
      <c r="W6598">
        <v>18.399999999999999</v>
      </c>
      <c r="X6598">
        <v>16.3</v>
      </c>
      <c r="Y6598">
        <v>24.6</v>
      </c>
      <c r="Z6598">
        <v>17.100000000000001</v>
      </c>
      <c r="AA6598">
        <v>17.3</v>
      </c>
      <c r="AB6598">
        <v>16</v>
      </c>
      <c r="AC6598">
        <v>34.200000000000003</v>
      </c>
      <c r="AD6598">
        <v>38.1</v>
      </c>
    </row>
    <row r="6599" spans="1:30" x14ac:dyDescent="0.45">
      <c r="A6599" t="s">
        <v>413</v>
      </c>
      <c r="B6599">
        <v>46700</v>
      </c>
      <c r="C6599" t="s">
        <v>822</v>
      </c>
      <c r="E6599">
        <v>81</v>
      </c>
      <c r="F6599" t="s">
        <v>56</v>
      </c>
      <c r="G6599" t="s">
        <v>57</v>
      </c>
      <c r="H6599">
        <v>1</v>
      </c>
      <c r="I6599" t="s">
        <v>32</v>
      </c>
      <c r="J6599">
        <v>1</v>
      </c>
      <c r="K6599" t="s">
        <v>32</v>
      </c>
      <c r="L6599">
        <v>0</v>
      </c>
      <c r="M6599" t="s">
        <v>32</v>
      </c>
      <c r="N6599">
        <v>2012</v>
      </c>
      <c r="O6599">
        <v>3810</v>
      </c>
      <c r="P6599">
        <v>416906</v>
      </c>
      <c r="Q6599">
        <v>568</v>
      </c>
      <c r="R6599">
        <v>332650</v>
      </c>
      <c r="S6599">
        <v>3308</v>
      </c>
      <c r="T6599">
        <v>106496</v>
      </c>
      <c r="U6599">
        <v>3243</v>
      </c>
      <c r="V6599">
        <v>84256</v>
      </c>
      <c r="W6599">
        <v>5.7</v>
      </c>
      <c r="X6599">
        <v>10.199999999999999</v>
      </c>
      <c r="Y6599">
        <v>20.399999999999999</v>
      </c>
      <c r="Z6599">
        <v>14.4</v>
      </c>
      <c r="AA6599">
        <v>17.399999999999999</v>
      </c>
      <c r="AB6599">
        <v>11.6</v>
      </c>
      <c r="AC6599">
        <v>6.6</v>
      </c>
      <c r="AD6599">
        <v>19.399999999999999</v>
      </c>
    </row>
    <row r="6600" spans="1:30" x14ac:dyDescent="0.45">
      <c r="A6600" t="s">
        <v>414</v>
      </c>
      <c r="B6600">
        <v>47020</v>
      </c>
      <c r="C6600" t="s">
        <v>823</v>
      </c>
      <c r="E6600">
        <v>0</v>
      </c>
      <c r="F6600" t="s">
        <v>31</v>
      </c>
      <c r="H6600">
        <v>1</v>
      </c>
      <c r="I6600" t="s">
        <v>32</v>
      </c>
      <c r="J6600">
        <v>1</v>
      </c>
      <c r="K6600" t="s">
        <v>32</v>
      </c>
      <c r="L6600">
        <v>0</v>
      </c>
      <c r="M6600" t="s">
        <v>32</v>
      </c>
      <c r="N6600">
        <v>2012</v>
      </c>
      <c r="O6600">
        <v>9327</v>
      </c>
      <c r="P6600">
        <v>14076059</v>
      </c>
      <c r="Q6600">
        <v>2190</v>
      </c>
      <c r="R6600">
        <v>13689972</v>
      </c>
      <c r="S6600">
        <v>34926</v>
      </c>
      <c r="T6600">
        <v>1398618</v>
      </c>
      <c r="U6600">
        <v>7137</v>
      </c>
      <c r="V6600">
        <v>386086</v>
      </c>
      <c r="W6600">
        <v>6.8</v>
      </c>
      <c r="X6600">
        <v>38.5</v>
      </c>
      <c r="Y6600">
        <v>9.4</v>
      </c>
      <c r="Z6600">
        <v>40.9</v>
      </c>
      <c r="AA6600">
        <v>15.2</v>
      </c>
      <c r="AB6600">
        <v>17</v>
      </c>
      <c r="AC6600">
        <v>6.6</v>
      </c>
      <c r="AD6600">
        <v>15.5</v>
      </c>
    </row>
    <row r="6601" spans="1:30" x14ac:dyDescent="0.45">
      <c r="A6601" t="s">
        <v>414</v>
      </c>
      <c r="B6601">
        <v>47020</v>
      </c>
      <c r="C6601" t="s">
        <v>823</v>
      </c>
      <c r="E6601">
        <v>11</v>
      </c>
      <c r="F6601" t="s">
        <v>33</v>
      </c>
      <c r="G6601" t="s">
        <v>34</v>
      </c>
      <c r="H6601">
        <v>1</v>
      </c>
      <c r="I6601" t="s">
        <v>32</v>
      </c>
      <c r="J6601">
        <v>1</v>
      </c>
      <c r="K6601" t="s">
        <v>32</v>
      </c>
      <c r="L6601">
        <v>0</v>
      </c>
      <c r="M6601" t="s">
        <v>32</v>
      </c>
      <c r="N6601">
        <v>2012</v>
      </c>
      <c r="O6601">
        <v>91</v>
      </c>
      <c r="P6601">
        <v>4018</v>
      </c>
      <c r="Q6601">
        <v>2</v>
      </c>
      <c r="U6601">
        <v>89</v>
      </c>
      <c r="V6601">
        <v>1641</v>
      </c>
      <c r="W6601">
        <v>45.6</v>
      </c>
      <c r="X6601">
        <v>17.5</v>
      </c>
      <c r="Y6601">
        <v>0</v>
      </c>
      <c r="AC6601">
        <v>44.4</v>
      </c>
      <c r="AD6601">
        <v>40.799999999999997</v>
      </c>
    </row>
    <row r="6602" spans="1:30" x14ac:dyDescent="0.45">
      <c r="A6602" t="s">
        <v>414</v>
      </c>
      <c r="B6602">
        <v>47020</v>
      </c>
      <c r="C6602" t="s">
        <v>823</v>
      </c>
      <c r="E6602">
        <v>21</v>
      </c>
      <c r="F6602" t="s">
        <v>35</v>
      </c>
      <c r="H6602">
        <v>1</v>
      </c>
      <c r="I6602" t="s">
        <v>32</v>
      </c>
      <c r="J6602">
        <v>1</v>
      </c>
      <c r="K6602" t="s">
        <v>32</v>
      </c>
      <c r="L6602">
        <v>0</v>
      </c>
      <c r="M6602" t="s">
        <v>32</v>
      </c>
      <c r="N6602">
        <v>2012</v>
      </c>
      <c r="O6602">
        <v>484</v>
      </c>
      <c r="P6602">
        <v>368160</v>
      </c>
      <c r="Q6602">
        <v>57</v>
      </c>
      <c r="R6602">
        <v>328407</v>
      </c>
      <c r="S6602">
        <v>1314</v>
      </c>
      <c r="T6602">
        <v>77812</v>
      </c>
      <c r="U6602">
        <v>427</v>
      </c>
      <c r="V6602">
        <v>39753</v>
      </c>
      <c r="W6602">
        <v>36.1</v>
      </c>
      <c r="X6602">
        <v>5.5</v>
      </c>
      <c r="Y6602">
        <v>44.7</v>
      </c>
      <c r="Z6602">
        <v>4.7</v>
      </c>
      <c r="AA6602">
        <v>9.6999999999999993</v>
      </c>
      <c r="AB6602">
        <v>6.8</v>
      </c>
      <c r="AC6602">
        <v>39.1</v>
      </c>
      <c r="AD6602">
        <v>35.5</v>
      </c>
    </row>
    <row r="6603" spans="1:30" x14ac:dyDescent="0.45">
      <c r="A6603" t="s">
        <v>414</v>
      </c>
      <c r="B6603">
        <v>47020</v>
      </c>
      <c r="C6603" t="s">
        <v>823</v>
      </c>
      <c r="E6603">
        <v>22</v>
      </c>
      <c r="F6603" t="s">
        <v>36</v>
      </c>
      <c r="H6603">
        <v>1</v>
      </c>
      <c r="I6603" t="s">
        <v>32</v>
      </c>
      <c r="J6603">
        <v>1</v>
      </c>
      <c r="K6603" t="s">
        <v>32</v>
      </c>
      <c r="L6603">
        <v>0</v>
      </c>
      <c r="M6603" t="s">
        <v>32</v>
      </c>
      <c r="N6603">
        <v>2012</v>
      </c>
      <c r="O6603">
        <v>26</v>
      </c>
      <c r="P6603">
        <v>533500</v>
      </c>
      <c r="Q6603">
        <v>7</v>
      </c>
      <c r="R6603">
        <v>533366</v>
      </c>
      <c r="S6603">
        <v>577</v>
      </c>
      <c r="T6603">
        <v>41023</v>
      </c>
      <c r="U6603">
        <v>19</v>
      </c>
      <c r="W6603">
        <v>91.1</v>
      </c>
      <c r="X6603">
        <v>2.9</v>
      </c>
      <c r="Y6603">
        <v>0</v>
      </c>
      <c r="Z6603">
        <v>3</v>
      </c>
      <c r="AA6603">
        <v>0.8</v>
      </c>
      <c r="AB6603">
        <v>1.9</v>
      </c>
      <c r="AC6603">
        <v>118.4</v>
      </c>
    </row>
    <row r="6604" spans="1:30" x14ac:dyDescent="0.45">
      <c r="A6604" t="s">
        <v>414</v>
      </c>
      <c r="B6604">
        <v>47020</v>
      </c>
      <c r="C6604" t="s">
        <v>823</v>
      </c>
      <c r="E6604">
        <v>23</v>
      </c>
      <c r="F6604" t="s">
        <v>37</v>
      </c>
      <c r="H6604">
        <v>1</v>
      </c>
      <c r="I6604" t="s">
        <v>32</v>
      </c>
      <c r="J6604">
        <v>1</v>
      </c>
      <c r="K6604" t="s">
        <v>32</v>
      </c>
      <c r="L6604">
        <v>0</v>
      </c>
      <c r="M6604" t="s">
        <v>32</v>
      </c>
      <c r="N6604">
        <v>2012</v>
      </c>
      <c r="O6604">
        <v>1207</v>
      </c>
      <c r="P6604">
        <v>729602</v>
      </c>
      <c r="Q6604">
        <v>310</v>
      </c>
      <c r="R6604">
        <v>639458</v>
      </c>
      <c r="S6604">
        <v>2371</v>
      </c>
      <c r="T6604">
        <v>83863</v>
      </c>
      <c r="U6604">
        <v>897</v>
      </c>
      <c r="W6604">
        <v>15.4</v>
      </c>
      <c r="X6604">
        <v>34.799999999999997</v>
      </c>
      <c r="Y6604">
        <v>38.299999999999997</v>
      </c>
      <c r="Z6604">
        <v>41.9</v>
      </c>
      <c r="AA6604">
        <v>30.7</v>
      </c>
      <c r="AB6604">
        <v>40.200000000000003</v>
      </c>
      <c r="AC6604">
        <v>16</v>
      </c>
    </row>
    <row r="6605" spans="1:30" x14ac:dyDescent="0.45">
      <c r="A6605" t="s">
        <v>414</v>
      </c>
      <c r="B6605">
        <v>47020</v>
      </c>
      <c r="C6605" t="s">
        <v>823</v>
      </c>
      <c r="E6605" t="s">
        <v>38</v>
      </c>
      <c r="F6605" t="s">
        <v>39</v>
      </c>
      <c r="H6605">
        <v>1</v>
      </c>
      <c r="I6605" t="s">
        <v>32</v>
      </c>
      <c r="J6605">
        <v>1</v>
      </c>
      <c r="K6605" t="s">
        <v>32</v>
      </c>
      <c r="L6605">
        <v>0</v>
      </c>
      <c r="M6605" t="s">
        <v>32</v>
      </c>
      <c r="N6605">
        <v>2012</v>
      </c>
      <c r="O6605">
        <v>197</v>
      </c>
      <c r="P6605">
        <v>2586251</v>
      </c>
      <c r="Q6605">
        <v>127</v>
      </c>
      <c r="R6605">
        <v>2580990</v>
      </c>
      <c r="S6605">
        <v>3025</v>
      </c>
      <c r="T6605">
        <v>186950</v>
      </c>
      <c r="U6605">
        <v>70</v>
      </c>
      <c r="W6605">
        <v>28.2</v>
      </c>
      <c r="X6605">
        <v>11.2</v>
      </c>
      <c r="Y6605">
        <v>43.5</v>
      </c>
      <c r="Z6605">
        <v>11.7</v>
      </c>
      <c r="AA6605">
        <v>28.6</v>
      </c>
      <c r="AB6605">
        <v>23.4</v>
      </c>
      <c r="AC6605">
        <v>41.8</v>
      </c>
    </row>
    <row r="6606" spans="1:30" x14ac:dyDescent="0.45">
      <c r="A6606" t="s">
        <v>414</v>
      </c>
      <c r="B6606">
        <v>47020</v>
      </c>
      <c r="C6606" t="s">
        <v>823</v>
      </c>
      <c r="E6606">
        <v>42</v>
      </c>
      <c r="F6606" t="s">
        <v>40</v>
      </c>
      <c r="H6606">
        <v>1</v>
      </c>
      <c r="I6606" t="s">
        <v>32</v>
      </c>
      <c r="J6606">
        <v>1</v>
      </c>
      <c r="K6606" t="s">
        <v>32</v>
      </c>
      <c r="L6606">
        <v>0</v>
      </c>
      <c r="M6606" t="s">
        <v>32</v>
      </c>
      <c r="N6606">
        <v>2012</v>
      </c>
      <c r="O6606">
        <v>211</v>
      </c>
      <c r="Q6606">
        <v>132</v>
      </c>
      <c r="U6606">
        <v>80</v>
      </c>
      <c r="W6606">
        <v>38.1</v>
      </c>
      <c r="Y6606">
        <v>38.4</v>
      </c>
      <c r="AC6606">
        <v>55</v>
      </c>
    </row>
    <row r="6607" spans="1:30" x14ac:dyDescent="0.45">
      <c r="A6607" t="s">
        <v>414</v>
      </c>
      <c r="B6607">
        <v>47020</v>
      </c>
      <c r="C6607" t="s">
        <v>823</v>
      </c>
      <c r="E6607" t="s">
        <v>41</v>
      </c>
      <c r="F6607" t="s">
        <v>42</v>
      </c>
      <c r="H6607">
        <v>1</v>
      </c>
      <c r="I6607" t="s">
        <v>32</v>
      </c>
      <c r="J6607">
        <v>1</v>
      </c>
      <c r="K6607" t="s">
        <v>32</v>
      </c>
      <c r="L6607">
        <v>0</v>
      </c>
      <c r="M6607" t="s">
        <v>32</v>
      </c>
      <c r="N6607">
        <v>2012</v>
      </c>
      <c r="O6607">
        <v>959</v>
      </c>
      <c r="P6607">
        <v>2222166</v>
      </c>
      <c r="Q6607">
        <v>251</v>
      </c>
      <c r="U6607">
        <v>708</v>
      </c>
      <c r="W6607">
        <v>17.3</v>
      </c>
      <c r="X6607">
        <v>49.2</v>
      </c>
      <c r="Y6607">
        <v>13.8</v>
      </c>
      <c r="AC6607">
        <v>19.7</v>
      </c>
    </row>
    <row r="6608" spans="1:30" x14ac:dyDescent="0.45">
      <c r="A6608" t="s">
        <v>414</v>
      </c>
      <c r="B6608">
        <v>47020</v>
      </c>
      <c r="C6608" t="s">
        <v>823</v>
      </c>
      <c r="E6608" t="s">
        <v>43</v>
      </c>
      <c r="F6608" t="s">
        <v>44</v>
      </c>
      <c r="G6608" t="s">
        <v>45</v>
      </c>
      <c r="H6608">
        <v>1</v>
      </c>
      <c r="I6608" t="s">
        <v>32</v>
      </c>
      <c r="J6608">
        <v>1</v>
      </c>
      <c r="K6608" t="s">
        <v>32</v>
      </c>
      <c r="L6608">
        <v>0</v>
      </c>
      <c r="M6608" t="s">
        <v>32</v>
      </c>
      <c r="N6608">
        <v>2012</v>
      </c>
      <c r="O6608">
        <v>434</v>
      </c>
      <c r="P6608">
        <v>321496</v>
      </c>
      <c r="Q6608">
        <v>126</v>
      </c>
      <c r="R6608">
        <v>302858</v>
      </c>
      <c r="S6608">
        <v>1952</v>
      </c>
      <c r="T6608">
        <v>83050</v>
      </c>
      <c r="U6608">
        <v>307</v>
      </c>
      <c r="V6608">
        <v>18638</v>
      </c>
      <c r="W6608">
        <v>13.5</v>
      </c>
      <c r="X6608">
        <v>31.9</v>
      </c>
      <c r="Y6608">
        <v>32.299999999999997</v>
      </c>
      <c r="Z6608">
        <v>34.200000000000003</v>
      </c>
      <c r="AA6608">
        <v>52.8</v>
      </c>
      <c r="AB6608">
        <v>41.8</v>
      </c>
      <c r="AC6608">
        <v>11.3</v>
      </c>
      <c r="AD6608">
        <v>42.7</v>
      </c>
    </row>
    <row r="6609" spans="1:30" x14ac:dyDescent="0.45">
      <c r="A6609" t="s">
        <v>414</v>
      </c>
      <c r="B6609">
        <v>47020</v>
      </c>
      <c r="C6609" t="s">
        <v>823</v>
      </c>
      <c r="E6609">
        <v>51</v>
      </c>
      <c r="F6609" t="s">
        <v>46</v>
      </c>
      <c r="H6609">
        <v>1</v>
      </c>
      <c r="I6609" t="s">
        <v>32</v>
      </c>
      <c r="J6609">
        <v>1</v>
      </c>
      <c r="K6609" t="s">
        <v>32</v>
      </c>
      <c r="L6609">
        <v>0</v>
      </c>
      <c r="M6609" t="s">
        <v>32</v>
      </c>
      <c r="N6609">
        <v>2012</v>
      </c>
      <c r="O6609">
        <v>38</v>
      </c>
      <c r="P6609">
        <v>108944</v>
      </c>
      <c r="Q6609">
        <v>21</v>
      </c>
      <c r="R6609">
        <v>108565</v>
      </c>
      <c r="S6609">
        <v>455</v>
      </c>
      <c r="T6609">
        <v>16778</v>
      </c>
      <c r="U6609">
        <v>17</v>
      </c>
      <c r="V6609">
        <v>379</v>
      </c>
      <c r="W6609">
        <v>23.1</v>
      </c>
      <c r="X6609">
        <v>5.7</v>
      </c>
      <c r="Y6609">
        <v>43.2</v>
      </c>
      <c r="Z6609">
        <v>5.9</v>
      </c>
      <c r="AA6609">
        <v>8</v>
      </c>
      <c r="AB6609">
        <v>8</v>
      </c>
      <c r="AC6609">
        <v>0</v>
      </c>
      <c r="AD6609">
        <v>1</v>
      </c>
    </row>
    <row r="6610" spans="1:30" x14ac:dyDescent="0.45">
      <c r="A6610" t="s">
        <v>414</v>
      </c>
      <c r="B6610">
        <v>47020</v>
      </c>
      <c r="C6610" t="s">
        <v>823</v>
      </c>
      <c r="E6610">
        <v>52</v>
      </c>
      <c r="F6610" t="s">
        <v>47</v>
      </c>
      <c r="G6610" t="s">
        <v>48</v>
      </c>
      <c r="H6610">
        <v>1</v>
      </c>
      <c r="I6610" t="s">
        <v>32</v>
      </c>
      <c r="J6610">
        <v>1</v>
      </c>
      <c r="K6610" t="s">
        <v>32</v>
      </c>
      <c r="L6610">
        <v>0</v>
      </c>
      <c r="M6610" t="s">
        <v>32</v>
      </c>
      <c r="N6610">
        <v>2012</v>
      </c>
      <c r="O6610">
        <v>513</v>
      </c>
      <c r="P6610">
        <v>218503</v>
      </c>
      <c r="Q6610">
        <v>138</v>
      </c>
      <c r="R6610">
        <v>184920</v>
      </c>
      <c r="S6610">
        <v>1141</v>
      </c>
      <c r="T6610">
        <v>53018</v>
      </c>
      <c r="U6610">
        <v>375</v>
      </c>
      <c r="W6610">
        <v>31.9</v>
      </c>
      <c r="X6610">
        <v>14.5</v>
      </c>
      <c r="Y6610">
        <v>22.7</v>
      </c>
      <c r="Z6610">
        <v>6.2</v>
      </c>
      <c r="AA6610">
        <v>13.7</v>
      </c>
      <c r="AB6610">
        <v>6.7</v>
      </c>
      <c r="AC6610">
        <v>38.799999999999997</v>
      </c>
    </row>
    <row r="6611" spans="1:30" x14ac:dyDescent="0.45">
      <c r="A6611" t="s">
        <v>414</v>
      </c>
      <c r="B6611">
        <v>47020</v>
      </c>
      <c r="C6611" t="s">
        <v>823</v>
      </c>
      <c r="E6611">
        <v>53</v>
      </c>
      <c r="F6611" t="s">
        <v>49</v>
      </c>
      <c r="H6611">
        <v>1</v>
      </c>
      <c r="I6611" t="s">
        <v>32</v>
      </c>
      <c r="J6611">
        <v>1</v>
      </c>
      <c r="K6611" t="s">
        <v>32</v>
      </c>
      <c r="L6611">
        <v>0</v>
      </c>
      <c r="M6611" t="s">
        <v>32</v>
      </c>
      <c r="N6611">
        <v>2012</v>
      </c>
      <c r="O6611">
        <v>579</v>
      </c>
      <c r="P6611">
        <v>604213</v>
      </c>
      <c r="Q6611">
        <v>69</v>
      </c>
      <c r="R6611">
        <v>569845</v>
      </c>
      <c r="S6611">
        <v>885</v>
      </c>
      <c r="T6611">
        <v>53188</v>
      </c>
      <c r="U6611">
        <v>511</v>
      </c>
      <c r="V6611">
        <v>34368</v>
      </c>
      <c r="W6611">
        <v>30.1</v>
      </c>
      <c r="X6611">
        <v>6</v>
      </c>
      <c r="Y6611">
        <v>35</v>
      </c>
      <c r="Z6611">
        <v>6.1</v>
      </c>
      <c r="AA6611">
        <v>7.6</v>
      </c>
      <c r="AB6611">
        <v>3.2</v>
      </c>
      <c r="AC6611">
        <v>31.3</v>
      </c>
      <c r="AD6611">
        <v>37</v>
      </c>
    </row>
    <row r="6612" spans="1:30" x14ac:dyDescent="0.45">
      <c r="A6612" t="s">
        <v>414</v>
      </c>
      <c r="B6612">
        <v>47020</v>
      </c>
      <c r="C6612" t="s">
        <v>823</v>
      </c>
      <c r="E6612">
        <v>54</v>
      </c>
      <c r="F6612" t="s">
        <v>50</v>
      </c>
      <c r="H6612">
        <v>1</v>
      </c>
      <c r="I6612" t="s">
        <v>32</v>
      </c>
      <c r="J6612">
        <v>1</v>
      </c>
      <c r="K6612" t="s">
        <v>32</v>
      </c>
      <c r="L6612">
        <v>0</v>
      </c>
      <c r="M6612" t="s">
        <v>32</v>
      </c>
      <c r="N6612">
        <v>2012</v>
      </c>
      <c r="O6612">
        <v>740</v>
      </c>
      <c r="Q6612">
        <v>116</v>
      </c>
      <c r="U6612">
        <v>624</v>
      </c>
      <c r="W6612">
        <v>22.9</v>
      </c>
      <c r="Y6612">
        <v>37.700000000000003</v>
      </c>
      <c r="AC6612">
        <v>27.1</v>
      </c>
    </row>
    <row r="6613" spans="1:30" x14ac:dyDescent="0.45">
      <c r="A6613" t="s">
        <v>414</v>
      </c>
      <c r="B6613">
        <v>47020</v>
      </c>
      <c r="C6613" t="s">
        <v>823</v>
      </c>
      <c r="E6613">
        <v>56</v>
      </c>
      <c r="F6613" t="s">
        <v>51</v>
      </c>
      <c r="H6613">
        <v>1</v>
      </c>
      <c r="I6613" t="s">
        <v>32</v>
      </c>
      <c r="J6613">
        <v>1</v>
      </c>
      <c r="K6613" t="s">
        <v>32</v>
      </c>
      <c r="L6613">
        <v>0</v>
      </c>
      <c r="M6613" t="s">
        <v>32</v>
      </c>
      <c r="N6613">
        <v>2012</v>
      </c>
      <c r="O6613">
        <v>1050</v>
      </c>
      <c r="P6613">
        <v>69859</v>
      </c>
      <c r="Q6613">
        <v>60</v>
      </c>
      <c r="R6613">
        <v>55481</v>
      </c>
      <c r="S6613">
        <v>937</v>
      </c>
      <c r="T6613">
        <v>26485</v>
      </c>
      <c r="U6613">
        <v>990</v>
      </c>
      <c r="V6613">
        <v>14377</v>
      </c>
      <c r="W6613">
        <v>16</v>
      </c>
      <c r="X6613">
        <v>10.8</v>
      </c>
      <c r="Y6613">
        <v>55.7</v>
      </c>
      <c r="Z6613">
        <v>10.9</v>
      </c>
      <c r="AA6613">
        <v>10</v>
      </c>
      <c r="AB6613">
        <v>8.3000000000000007</v>
      </c>
      <c r="AC6613">
        <v>15.4</v>
      </c>
      <c r="AD6613">
        <v>35.200000000000003</v>
      </c>
    </row>
    <row r="6614" spans="1:30" x14ac:dyDescent="0.45">
      <c r="A6614" t="s">
        <v>414</v>
      </c>
      <c r="B6614">
        <v>47020</v>
      </c>
      <c r="C6614" t="s">
        <v>823</v>
      </c>
      <c r="E6614">
        <v>61</v>
      </c>
      <c r="F6614" t="s">
        <v>52</v>
      </c>
      <c r="H6614">
        <v>1</v>
      </c>
      <c r="I6614" t="s">
        <v>32</v>
      </c>
      <c r="J6614">
        <v>1</v>
      </c>
      <c r="K6614" t="s">
        <v>32</v>
      </c>
      <c r="L6614">
        <v>0</v>
      </c>
      <c r="M6614" t="s">
        <v>32</v>
      </c>
      <c r="N6614">
        <v>2012</v>
      </c>
      <c r="O6614">
        <v>173</v>
      </c>
      <c r="P6614">
        <v>21766</v>
      </c>
      <c r="Q6614">
        <v>19</v>
      </c>
      <c r="R6614">
        <v>20706</v>
      </c>
      <c r="S6614">
        <v>413</v>
      </c>
      <c r="T6614">
        <v>10382</v>
      </c>
      <c r="U6614">
        <v>153</v>
      </c>
      <c r="W6614">
        <v>42.5</v>
      </c>
      <c r="X6614">
        <v>24.6</v>
      </c>
      <c r="Y6614">
        <v>38</v>
      </c>
      <c r="Z6614">
        <v>27.4</v>
      </c>
      <c r="AA6614">
        <v>15.6</v>
      </c>
      <c r="AB6614">
        <v>25.3</v>
      </c>
      <c r="AC6614">
        <v>47</v>
      </c>
    </row>
    <row r="6615" spans="1:30" x14ac:dyDescent="0.45">
      <c r="A6615" t="s">
        <v>414</v>
      </c>
      <c r="B6615">
        <v>47020</v>
      </c>
      <c r="C6615" t="s">
        <v>823</v>
      </c>
      <c r="E6615">
        <v>62</v>
      </c>
      <c r="F6615" t="s">
        <v>53</v>
      </c>
      <c r="H6615">
        <v>1</v>
      </c>
      <c r="I6615" t="s">
        <v>32</v>
      </c>
      <c r="J6615">
        <v>1</v>
      </c>
      <c r="K6615" t="s">
        <v>32</v>
      </c>
      <c r="L6615">
        <v>0</v>
      </c>
      <c r="M6615" t="s">
        <v>32</v>
      </c>
      <c r="N6615">
        <v>2012</v>
      </c>
      <c r="O6615">
        <v>1148</v>
      </c>
      <c r="P6615">
        <v>814124</v>
      </c>
      <c r="Q6615">
        <v>469</v>
      </c>
      <c r="R6615">
        <v>782638</v>
      </c>
      <c r="S6615">
        <v>6127</v>
      </c>
      <c r="T6615">
        <v>310463</v>
      </c>
      <c r="U6615">
        <v>679</v>
      </c>
      <c r="W6615">
        <v>13</v>
      </c>
      <c r="X6615">
        <v>32.200000000000003</v>
      </c>
      <c r="Y6615">
        <v>28.6</v>
      </c>
      <c r="Z6615">
        <v>33.5</v>
      </c>
      <c r="AA6615">
        <v>24.8</v>
      </c>
      <c r="AB6615">
        <v>36.700000000000003</v>
      </c>
      <c r="AC6615">
        <v>15.3</v>
      </c>
    </row>
    <row r="6616" spans="1:30" x14ac:dyDescent="0.45">
      <c r="A6616" t="s">
        <v>414</v>
      </c>
      <c r="B6616">
        <v>47020</v>
      </c>
      <c r="C6616" t="s">
        <v>823</v>
      </c>
      <c r="E6616">
        <v>71</v>
      </c>
      <c r="F6616" t="s">
        <v>54</v>
      </c>
      <c r="H6616">
        <v>1</v>
      </c>
      <c r="I6616" t="s">
        <v>32</v>
      </c>
      <c r="J6616">
        <v>1</v>
      </c>
      <c r="K6616" t="s">
        <v>32</v>
      </c>
      <c r="L6616">
        <v>0</v>
      </c>
      <c r="M6616" t="s">
        <v>32</v>
      </c>
      <c r="N6616">
        <v>2012</v>
      </c>
      <c r="O6616">
        <v>211</v>
      </c>
      <c r="P6616">
        <v>17115</v>
      </c>
      <c r="Q6616">
        <v>36</v>
      </c>
      <c r="R6616">
        <v>15551</v>
      </c>
      <c r="S6616">
        <v>302</v>
      </c>
      <c r="T6616">
        <v>5137</v>
      </c>
      <c r="U6616">
        <v>175</v>
      </c>
      <c r="V6616">
        <v>1564</v>
      </c>
      <c r="W6616">
        <v>31.3</v>
      </c>
      <c r="X6616">
        <v>4.5</v>
      </c>
      <c r="Y6616">
        <v>24.7</v>
      </c>
      <c r="Z6616">
        <v>4.9000000000000004</v>
      </c>
      <c r="AA6616">
        <v>12.9</v>
      </c>
      <c r="AB6616">
        <v>7.2</v>
      </c>
      <c r="AC6616">
        <v>36</v>
      </c>
      <c r="AD6616">
        <v>15.6</v>
      </c>
    </row>
    <row r="6617" spans="1:30" x14ac:dyDescent="0.45">
      <c r="A6617" t="s">
        <v>414</v>
      </c>
      <c r="B6617">
        <v>47020</v>
      </c>
      <c r="C6617" t="s">
        <v>823</v>
      </c>
      <c r="E6617">
        <v>72</v>
      </c>
      <c r="F6617" t="s">
        <v>55</v>
      </c>
      <c r="H6617">
        <v>1</v>
      </c>
      <c r="I6617" t="s">
        <v>32</v>
      </c>
      <c r="J6617">
        <v>1</v>
      </c>
      <c r="K6617" t="s">
        <v>32</v>
      </c>
      <c r="L6617">
        <v>0</v>
      </c>
      <c r="M6617" t="s">
        <v>32</v>
      </c>
      <c r="N6617">
        <v>2012</v>
      </c>
      <c r="O6617">
        <v>335</v>
      </c>
      <c r="P6617">
        <v>244620</v>
      </c>
      <c r="Q6617">
        <v>187</v>
      </c>
      <c r="R6617">
        <v>237083</v>
      </c>
      <c r="S6617">
        <v>5074</v>
      </c>
      <c r="T6617">
        <v>71541</v>
      </c>
      <c r="U6617">
        <v>148</v>
      </c>
      <c r="W6617">
        <v>22.3</v>
      </c>
      <c r="X6617">
        <v>31.2</v>
      </c>
      <c r="Y6617">
        <v>40.200000000000003</v>
      </c>
      <c r="Z6617">
        <v>34.5</v>
      </c>
      <c r="AA6617">
        <v>37.5</v>
      </c>
      <c r="AB6617">
        <v>36.299999999999997</v>
      </c>
      <c r="AC6617">
        <v>41.1</v>
      </c>
    </row>
    <row r="6618" spans="1:30" x14ac:dyDescent="0.45">
      <c r="A6618" t="s">
        <v>414</v>
      </c>
      <c r="B6618">
        <v>47020</v>
      </c>
      <c r="C6618" t="s">
        <v>823</v>
      </c>
      <c r="E6618">
        <v>81</v>
      </c>
      <c r="F6618" t="s">
        <v>56</v>
      </c>
      <c r="G6618" t="s">
        <v>57</v>
      </c>
      <c r="H6618">
        <v>1</v>
      </c>
      <c r="I6618" t="s">
        <v>32</v>
      </c>
      <c r="J6618">
        <v>1</v>
      </c>
      <c r="K6618" t="s">
        <v>32</v>
      </c>
      <c r="L6618">
        <v>0</v>
      </c>
      <c r="M6618" t="s">
        <v>32</v>
      </c>
      <c r="N6618">
        <v>2012</v>
      </c>
      <c r="O6618">
        <v>977</v>
      </c>
      <c r="P6618">
        <v>182857</v>
      </c>
      <c r="Q6618">
        <v>108</v>
      </c>
      <c r="R6618">
        <v>169294</v>
      </c>
      <c r="S6618">
        <v>982</v>
      </c>
      <c r="T6618">
        <v>39011</v>
      </c>
      <c r="U6618">
        <v>869</v>
      </c>
      <c r="V6618">
        <v>13563</v>
      </c>
      <c r="W6618">
        <v>18.600000000000001</v>
      </c>
      <c r="X6618">
        <v>27.3</v>
      </c>
      <c r="Y6618">
        <v>60.2</v>
      </c>
      <c r="Z6618">
        <v>30.9</v>
      </c>
      <c r="AA6618">
        <v>65.2</v>
      </c>
      <c r="AB6618">
        <v>48.7</v>
      </c>
      <c r="AC6618">
        <v>19.399999999999999</v>
      </c>
      <c r="AD6618">
        <v>22.5</v>
      </c>
    </row>
    <row r="6619" spans="1:30" x14ac:dyDescent="0.45">
      <c r="A6619" t="s">
        <v>415</v>
      </c>
      <c r="B6619">
        <v>47220</v>
      </c>
      <c r="C6619" t="s">
        <v>824</v>
      </c>
      <c r="E6619">
        <v>0</v>
      </c>
      <c r="F6619" t="s">
        <v>31</v>
      </c>
      <c r="H6619">
        <v>1</v>
      </c>
      <c r="I6619" t="s">
        <v>32</v>
      </c>
      <c r="J6619">
        <v>1</v>
      </c>
      <c r="K6619" t="s">
        <v>32</v>
      </c>
      <c r="L6619">
        <v>0</v>
      </c>
      <c r="M6619" t="s">
        <v>32</v>
      </c>
      <c r="N6619">
        <v>2012</v>
      </c>
      <c r="O6619">
        <v>8322</v>
      </c>
      <c r="P6619">
        <v>9801713</v>
      </c>
      <c r="Q6619">
        <v>2468</v>
      </c>
      <c r="R6619">
        <v>9546536</v>
      </c>
      <c r="S6619">
        <v>42520</v>
      </c>
      <c r="T6619">
        <v>1481829</v>
      </c>
      <c r="U6619">
        <v>5854</v>
      </c>
      <c r="V6619">
        <v>255177</v>
      </c>
      <c r="W6619">
        <v>4.9000000000000004</v>
      </c>
      <c r="X6619">
        <v>3.5</v>
      </c>
      <c r="Y6619">
        <v>6.9</v>
      </c>
      <c r="Z6619">
        <v>3.8</v>
      </c>
      <c r="AA6619">
        <v>5.2</v>
      </c>
      <c r="AB6619">
        <v>6.7</v>
      </c>
      <c r="AC6619">
        <v>4.5999999999999996</v>
      </c>
      <c r="AD6619">
        <v>17.2</v>
      </c>
    </row>
    <row r="6620" spans="1:30" x14ac:dyDescent="0.45">
      <c r="A6620" t="s">
        <v>415</v>
      </c>
      <c r="B6620">
        <v>47220</v>
      </c>
      <c r="C6620" t="s">
        <v>824</v>
      </c>
      <c r="E6620">
        <v>11</v>
      </c>
      <c r="F6620" t="s">
        <v>33</v>
      </c>
      <c r="G6620" t="s">
        <v>34</v>
      </c>
      <c r="H6620">
        <v>1</v>
      </c>
      <c r="I6620" t="s">
        <v>32</v>
      </c>
      <c r="J6620">
        <v>1</v>
      </c>
      <c r="K6620" t="s">
        <v>32</v>
      </c>
      <c r="L6620">
        <v>0</v>
      </c>
      <c r="M6620" t="s">
        <v>32</v>
      </c>
      <c r="N6620">
        <v>2012</v>
      </c>
      <c r="O6620">
        <v>105</v>
      </c>
      <c r="Q6620">
        <v>18</v>
      </c>
      <c r="U6620">
        <v>87</v>
      </c>
      <c r="W6620">
        <v>38.700000000000003</v>
      </c>
      <c r="Y6620">
        <v>65.2</v>
      </c>
      <c r="AC6620">
        <v>44.5</v>
      </c>
    </row>
    <row r="6621" spans="1:30" x14ac:dyDescent="0.45">
      <c r="A6621" t="s">
        <v>415</v>
      </c>
      <c r="B6621">
        <v>47220</v>
      </c>
      <c r="C6621" t="s">
        <v>824</v>
      </c>
      <c r="E6621">
        <v>23</v>
      </c>
      <c r="F6621" t="s">
        <v>37</v>
      </c>
      <c r="H6621">
        <v>1</v>
      </c>
      <c r="I6621" t="s">
        <v>32</v>
      </c>
      <c r="J6621">
        <v>1</v>
      </c>
      <c r="K6621" t="s">
        <v>32</v>
      </c>
      <c r="L6621">
        <v>0</v>
      </c>
      <c r="M6621" t="s">
        <v>32</v>
      </c>
      <c r="N6621">
        <v>2012</v>
      </c>
      <c r="O6621">
        <v>1034</v>
      </c>
      <c r="P6621">
        <v>659200</v>
      </c>
      <c r="Q6621">
        <v>342</v>
      </c>
      <c r="R6621">
        <v>631290</v>
      </c>
      <c r="S6621">
        <v>1900</v>
      </c>
      <c r="T6621">
        <v>103745</v>
      </c>
      <c r="U6621">
        <v>691</v>
      </c>
      <c r="V6621">
        <v>27910</v>
      </c>
      <c r="W6621">
        <v>20.3</v>
      </c>
      <c r="X6621">
        <v>25.7</v>
      </c>
      <c r="Y6621">
        <v>29.7</v>
      </c>
      <c r="Z6621">
        <v>27.4</v>
      </c>
      <c r="AA6621">
        <v>26.8</v>
      </c>
      <c r="AB6621">
        <v>22</v>
      </c>
      <c r="AC6621">
        <v>17</v>
      </c>
      <c r="AD6621">
        <v>27.9</v>
      </c>
    </row>
    <row r="6622" spans="1:30" x14ac:dyDescent="0.45">
      <c r="A6622" t="s">
        <v>415</v>
      </c>
      <c r="B6622">
        <v>47220</v>
      </c>
      <c r="C6622" t="s">
        <v>824</v>
      </c>
      <c r="E6622" t="s">
        <v>38</v>
      </c>
      <c r="F6622" t="s">
        <v>39</v>
      </c>
      <c r="H6622">
        <v>1</v>
      </c>
      <c r="I6622" t="s">
        <v>32</v>
      </c>
      <c r="J6622">
        <v>1</v>
      </c>
      <c r="K6622" t="s">
        <v>32</v>
      </c>
      <c r="L6622">
        <v>0</v>
      </c>
      <c r="M6622" t="s">
        <v>32</v>
      </c>
      <c r="N6622">
        <v>2012</v>
      </c>
      <c r="O6622">
        <v>230</v>
      </c>
      <c r="P6622">
        <v>2680562</v>
      </c>
      <c r="Q6622">
        <v>158</v>
      </c>
      <c r="R6622">
        <v>2677790</v>
      </c>
      <c r="S6622">
        <v>7892</v>
      </c>
      <c r="T6622">
        <v>337189</v>
      </c>
      <c r="U6622">
        <v>72</v>
      </c>
      <c r="V6622">
        <v>2772</v>
      </c>
      <c r="W6622">
        <v>21</v>
      </c>
      <c r="X6622">
        <v>3.5</v>
      </c>
      <c r="Y6622">
        <v>28.4</v>
      </c>
      <c r="Z6622">
        <v>3.7</v>
      </c>
      <c r="AA6622">
        <v>7.5</v>
      </c>
      <c r="AB6622">
        <v>5.9</v>
      </c>
      <c r="AC6622">
        <v>28.9</v>
      </c>
      <c r="AD6622">
        <v>21.3</v>
      </c>
    </row>
    <row r="6623" spans="1:30" x14ac:dyDescent="0.45">
      <c r="A6623" t="s">
        <v>415</v>
      </c>
      <c r="B6623">
        <v>47220</v>
      </c>
      <c r="C6623" t="s">
        <v>824</v>
      </c>
      <c r="E6623">
        <v>42</v>
      </c>
      <c r="F6623" t="s">
        <v>40</v>
      </c>
      <c r="H6623">
        <v>1</v>
      </c>
      <c r="I6623" t="s">
        <v>32</v>
      </c>
      <c r="J6623">
        <v>1</v>
      </c>
      <c r="K6623" t="s">
        <v>32</v>
      </c>
      <c r="L6623">
        <v>0</v>
      </c>
      <c r="M6623" t="s">
        <v>32</v>
      </c>
      <c r="N6623">
        <v>2012</v>
      </c>
      <c r="O6623">
        <v>257</v>
      </c>
      <c r="P6623">
        <v>1790045</v>
      </c>
      <c r="Q6623">
        <v>139</v>
      </c>
      <c r="R6623">
        <v>1786336</v>
      </c>
      <c r="S6623">
        <v>2266</v>
      </c>
      <c r="T6623">
        <v>81388</v>
      </c>
      <c r="U6623">
        <v>118</v>
      </c>
      <c r="V6623">
        <v>3709</v>
      </c>
      <c r="W6623">
        <v>20.5</v>
      </c>
      <c r="X6623">
        <v>7.8</v>
      </c>
      <c r="Y6623">
        <v>18.8</v>
      </c>
      <c r="Z6623">
        <v>8.1</v>
      </c>
      <c r="AA6623">
        <v>14.6</v>
      </c>
      <c r="AB6623">
        <v>11.2</v>
      </c>
      <c r="AC6623">
        <v>36.200000000000003</v>
      </c>
      <c r="AD6623">
        <v>39.799999999999997</v>
      </c>
    </row>
    <row r="6624" spans="1:30" x14ac:dyDescent="0.45">
      <c r="A6624" t="s">
        <v>415</v>
      </c>
      <c r="B6624">
        <v>47220</v>
      </c>
      <c r="C6624" t="s">
        <v>824</v>
      </c>
      <c r="E6624" t="s">
        <v>41</v>
      </c>
      <c r="F6624" t="s">
        <v>42</v>
      </c>
      <c r="H6624">
        <v>1</v>
      </c>
      <c r="I6624" t="s">
        <v>32</v>
      </c>
      <c r="J6624">
        <v>1</v>
      </c>
      <c r="K6624" t="s">
        <v>32</v>
      </c>
      <c r="L6624">
        <v>0</v>
      </c>
      <c r="M6624" t="s">
        <v>32</v>
      </c>
      <c r="N6624">
        <v>2012</v>
      </c>
      <c r="O6624">
        <v>1175</v>
      </c>
      <c r="P6624">
        <v>2077411</v>
      </c>
      <c r="Q6624">
        <v>470</v>
      </c>
      <c r="R6624">
        <v>2037546</v>
      </c>
      <c r="S6624">
        <v>7014</v>
      </c>
      <c r="T6624">
        <v>175143</v>
      </c>
      <c r="U6624">
        <v>705</v>
      </c>
      <c r="V6624">
        <v>39865</v>
      </c>
      <c r="W6624">
        <v>8</v>
      </c>
      <c r="X6624">
        <v>4.7</v>
      </c>
      <c r="Y6624">
        <v>15.6</v>
      </c>
      <c r="Z6624">
        <v>4.5999999999999996</v>
      </c>
      <c r="AA6624">
        <v>5.3</v>
      </c>
      <c r="AB6624">
        <v>6.4</v>
      </c>
      <c r="AC6624">
        <v>9.5</v>
      </c>
      <c r="AD6624">
        <v>34.6</v>
      </c>
    </row>
    <row r="6625" spans="1:30" x14ac:dyDescent="0.45">
      <c r="A6625" t="s">
        <v>415</v>
      </c>
      <c r="B6625">
        <v>47220</v>
      </c>
      <c r="C6625" t="s">
        <v>824</v>
      </c>
      <c r="E6625" t="s">
        <v>43</v>
      </c>
      <c r="F6625" t="s">
        <v>44</v>
      </c>
      <c r="G6625" t="s">
        <v>45</v>
      </c>
      <c r="H6625">
        <v>1</v>
      </c>
      <c r="I6625" t="s">
        <v>32</v>
      </c>
      <c r="J6625">
        <v>1</v>
      </c>
      <c r="K6625" t="s">
        <v>32</v>
      </c>
      <c r="L6625">
        <v>0</v>
      </c>
      <c r="M6625" t="s">
        <v>32</v>
      </c>
      <c r="N6625">
        <v>2012</v>
      </c>
      <c r="O6625">
        <v>279</v>
      </c>
      <c r="P6625">
        <v>375980</v>
      </c>
      <c r="Q6625">
        <v>65</v>
      </c>
      <c r="R6625">
        <v>361284</v>
      </c>
      <c r="S6625">
        <v>3324</v>
      </c>
      <c r="T6625">
        <v>136154</v>
      </c>
      <c r="U6625">
        <v>214</v>
      </c>
      <c r="V6625">
        <v>14696</v>
      </c>
      <c r="W6625">
        <v>21</v>
      </c>
      <c r="X6625">
        <v>8.1999999999999993</v>
      </c>
      <c r="Y6625">
        <v>24</v>
      </c>
      <c r="Z6625">
        <v>9.3000000000000007</v>
      </c>
      <c r="AA6625">
        <v>6.7</v>
      </c>
      <c r="AB6625">
        <v>7.8</v>
      </c>
      <c r="AC6625">
        <v>25.7</v>
      </c>
      <c r="AD6625">
        <v>42.7</v>
      </c>
    </row>
    <row r="6626" spans="1:30" x14ac:dyDescent="0.45">
      <c r="A6626" t="s">
        <v>415</v>
      </c>
      <c r="B6626">
        <v>47220</v>
      </c>
      <c r="C6626" t="s">
        <v>824</v>
      </c>
      <c r="E6626">
        <v>51</v>
      </c>
      <c r="F6626" t="s">
        <v>46</v>
      </c>
      <c r="H6626">
        <v>1</v>
      </c>
      <c r="I6626" t="s">
        <v>32</v>
      </c>
      <c r="J6626">
        <v>1</v>
      </c>
      <c r="K6626" t="s">
        <v>32</v>
      </c>
      <c r="L6626">
        <v>0</v>
      </c>
      <c r="M6626" t="s">
        <v>32</v>
      </c>
      <c r="N6626">
        <v>2012</v>
      </c>
      <c r="O6626">
        <v>96</v>
      </c>
      <c r="P6626">
        <v>170005</v>
      </c>
      <c r="Q6626">
        <v>25</v>
      </c>
      <c r="R6626">
        <v>167135</v>
      </c>
      <c r="S6626">
        <v>712</v>
      </c>
      <c r="T6626">
        <v>28576</v>
      </c>
      <c r="U6626">
        <v>70</v>
      </c>
      <c r="V6626">
        <v>2870</v>
      </c>
      <c r="W6626">
        <v>24.1</v>
      </c>
      <c r="X6626">
        <v>5.6</v>
      </c>
      <c r="Y6626">
        <v>37.799999999999997</v>
      </c>
      <c r="Z6626">
        <v>6</v>
      </c>
      <c r="AA6626">
        <v>20.3</v>
      </c>
      <c r="AB6626">
        <v>9.9</v>
      </c>
      <c r="AC6626">
        <v>26.2</v>
      </c>
      <c r="AD6626">
        <v>32.6</v>
      </c>
    </row>
    <row r="6627" spans="1:30" x14ac:dyDescent="0.45">
      <c r="A6627" t="s">
        <v>415</v>
      </c>
      <c r="B6627">
        <v>47220</v>
      </c>
      <c r="C6627" t="s">
        <v>824</v>
      </c>
      <c r="E6627">
        <v>52</v>
      </c>
      <c r="F6627" t="s">
        <v>47</v>
      </c>
      <c r="G6627" t="s">
        <v>48</v>
      </c>
      <c r="H6627">
        <v>1</v>
      </c>
      <c r="I6627" t="s">
        <v>32</v>
      </c>
      <c r="J6627">
        <v>1</v>
      </c>
      <c r="K6627" t="s">
        <v>32</v>
      </c>
      <c r="L6627">
        <v>0</v>
      </c>
      <c r="M6627" t="s">
        <v>32</v>
      </c>
      <c r="N6627">
        <v>2012</v>
      </c>
      <c r="O6627">
        <v>267</v>
      </c>
      <c r="P6627">
        <v>330725</v>
      </c>
      <c r="Q6627">
        <v>81</v>
      </c>
      <c r="R6627">
        <v>325451</v>
      </c>
      <c r="S6627">
        <v>1311</v>
      </c>
      <c r="T6627">
        <v>74092</v>
      </c>
      <c r="U6627">
        <v>186</v>
      </c>
      <c r="V6627">
        <v>5274</v>
      </c>
      <c r="W6627">
        <v>36.9</v>
      </c>
      <c r="X6627">
        <v>19.8</v>
      </c>
      <c r="Y6627">
        <v>31.6</v>
      </c>
      <c r="Z6627">
        <v>21</v>
      </c>
      <c r="AA6627">
        <v>25.1</v>
      </c>
      <c r="AB6627">
        <v>28.8</v>
      </c>
      <c r="AC6627">
        <v>47.3</v>
      </c>
      <c r="AD6627">
        <v>32.9</v>
      </c>
    </row>
    <row r="6628" spans="1:30" x14ac:dyDescent="0.45">
      <c r="A6628" t="s">
        <v>415</v>
      </c>
      <c r="B6628">
        <v>47220</v>
      </c>
      <c r="C6628" t="s">
        <v>824</v>
      </c>
      <c r="E6628">
        <v>53</v>
      </c>
      <c r="F6628" t="s">
        <v>49</v>
      </c>
      <c r="H6628">
        <v>1</v>
      </c>
      <c r="I6628" t="s">
        <v>32</v>
      </c>
      <c r="J6628">
        <v>1</v>
      </c>
      <c r="K6628" t="s">
        <v>32</v>
      </c>
      <c r="L6628">
        <v>0</v>
      </c>
      <c r="M6628" t="s">
        <v>32</v>
      </c>
      <c r="N6628">
        <v>2012</v>
      </c>
      <c r="O6628">
        <v>908</v>
      </c>
      <c r="P6628">
        <v>134578</v>
      </c>
      <c r="Q6628">
        <v>80</v>
      </c>
      <c r="R6628">
        <v>67019</v>
      </c>
      <c r="S6628">
        <v>331</v>
      </c>
      <c r="T6628">
        <v>12215</v>
      </c>
      <c r="U6628">
        <v>829</v>
      </c>
      <c r="W6628">
        <v>26</v>
      </c>
      <c r="X6628">
        <v>27.3</v>
      </c>
      <c r="Y6628">
        <v>35.5</v>
      </c>
      <c r="Z6628">
        <v>11.8</v>
      </c>
      <c r="AA6628">
        <v>17.899999999999999</v>
      </c>
      <c r="AB6628">
        <v>13.8</v>
      </c>
      <c r="AC6628">
        <v>25.8</v>
      </c>
    </row>
    <row r="6629" spans="1:30" x14ac:dyDescent="0.45">
      <c r="A6629" t="s">
        <v>415</v>
      </c>
      <c r="B6629">
        <v>47220</v>
      </c>
      <c r="C6629" t="s">
        <v>824</v>
      </c>
      <c r="E6629">
        <v>54</v>
      </c>
      <c r="F6629" t="s">
        <v>50</v>
      </c>
      <c r="H6629">
        <v>1</v>
      </c>
      <c r="I6629" t="s">
        <v>32</v>
      </c>
      <c r="J6629">
        <v>1</v>
      </c>
      <c r="K6629" t="s">
        <v>32</v>
      </c>
      <c r="L6629">
        <v>0</v>
      </c>
      <c r="M6629" t="s">
        <v>32</v>
      </c>
      <c r="N6629">
        <v>2012</v>
      </c>
      <c r="O6629">
        <v>804</v>
      </c>
      <c r="P6629">
        <v>154184</v>
      </c>
      <c r="Q6629">
        <v>219</v>
      </c>
      <c r="U6629">
        <v>585</v>
      </c>
      <c r="V6629">
        <v>16707</v>
      </c>
      <c r="W6629">
        <v>20.3</v>
      </c>
      <c r="X6629">
        <v>43.7</v>
      </c>
      <c r="Y6629">
        <v>28.2</v>
      </c>
      <c r="AC6629">
        <v>23.3</v>
      </c>
      <c r="AD6629">
        <v>38.4</v>
      </c>
    </row>
    <row r="6630" spans="1:30" x14ac:dyDescent="0.45">
      <c r="A6630" t="s">
        <v>415</v>
      </c>
      <c r="B6630">
        <v>47220</v>
      </c>
      <c r="C6630" t="s">
        <v>824</v>
      </c>
      <c r="E6630">
        <v>56</v>
      </c>
      <c r="F6630" t="s">
        <v>51</v>
      </c>
      <c r="H6630">
        <v>1</v>
      </c>
      <c r="I6630" t="s">
        <v>32</v>
      </c>
      <c r="J6630">
        <v>1</v>
      </c>
      <c r="K6630" t="s">
        <v>32</v>
      </c>
      <c r="L6630">
        <v>0</v>
      </c>
      <c r="M6630" t="s">
        <v>32</v>
      </c>
      <c r="N6630">
        <v>2012</v>
      </c>
      <c r="O6630">
        <v>595</v>
      </c>
      <c r="P6630">
        <v>79678</v>
      </c>
      <c r="Q6630">
        <v>112</v>
      </c>
      <c r="R6630">
        <v>68922</v>
      </c>
      <c r="S6630">
        <v>1940</v>
      </c>
      <c r="T6630">
        <v>36267</v>
      </c>
      <c r="U6630">
        <v>483</v>
      </c>
      <c r="V6630">
        <v>10756</v>
      </c>
      <c r="W6630">
        <v>16.3</v>
      </c>
      <c r="X6630">
        <v>11.4</v>
      </c>
      <c r="Y6630">
        <v>17.7</v>
      </c>
      <c r="Z6630">
        <v>14.7</v>
      </c>
      <c r="AA6630">
        <v>18.3</v>
      </c>
      <c r="AB6630">
        <v>17.600000000000001</v>
      </c>
      <c r="AC6630">
        <v>19.600000000000001</v>
      </c>
      <c r="AD6630">
        <v>14</v>
      </c>
    </row>
    <row r="6631" spans="1:30" x14ac:dyDescent="0.45">
      <c r="A6631" t="s">
        <v>415</v>
      </c>
      <c r="B6631">
        <v>47220</v>
      </c>
      <c r="C6631" t="s">
        <v>824</v>
      </c>
      <c r="E6631">
        <v>61</v>
      </c>
      <c r="F6631" t="s">
        <v>52</v>
      </c>
      <c r="H6631">
        <v>1</v>
      </c>
      <c r="I6631" t="s">
        <v>32</v>
      </c>
      <c r="J6631">
        <v>1</v>
      </c>
      <c r="K6631" t="s">
        <v>32</v>
      </c>
      <c r="L6631">
        <v>0</v>
      </c>
      <c r="M6631" t="s">
        <v>32</v>
      </c>
      <c r="N6631">
        <v>2012</v>
      </c>
      <c r="O6631">
        <v>201</v>
      </c>
      <c r="P6631">
        <v>56310</v>
      </c>
      <c r="Q6631">
        <v>26</v>
      </c>
      <c r="R6631">
        <v>54622</v>
      </c>
      <c r="S6631">
        <v>993</v>
      </c>
      <c r="T6631">
        <v>27899</v>
      </c>
      <c r="U6631">
        <v>175</v>
      </c>
      <c r="W6631">
        <v>40</v>
      </c>
      <c r="X6631">
        <v>21.3</v>
      </c>
      <c r="Y6631">
        <v>37.200000000000003</v>
      </c>
      <c r="Z6631">
        <v>22.6</v>
      </c>
      <c r="AA6631">
        <v>25.5</v>
      </c>
      <c r="AB6631">
        <v>22.4</v>
      </c>
      <c r="AC6631">
        <v>42.8</v>
      </c>
    </row>
    <row r="6632" spans="1:30" x14ac:dyDescent="0.45">
      <c r="A6632" t="s">
        <v>415</v>
      </c>
      <c r="B6632">
        <v>47220</v>
      </c>
      <c r="C6632" t="s">
        <v>824</v>
      </c>
      <c r="E6632">
        <v>62</v>
      </c>
      <c r="F6632" t="s">
        <v>53</v>
      </c>
      <c r="H6632">
        <v>1</v>
      </c>
      <c r="I6632" t="s">
        <v>32</v>
      </c>
      <c r="J6632">
        <v>1</v>
      </c>
      <c r="K6632" t="s">
        <v>32</v>
      </c>
      <c r="L6632">
        <v>0</v>
      </c>
      <c r="M6632" t="s">
        <v>32</v>
      </c>
      <c r="N6632">
        <v>2012</v>
      </c>
      <c r="O6632">
        <v>820</v>
      </c>
      <c r="P6632">
        <v>813844</v>
      </c>
      <c r="Q6632">
        <v>260</v>
      </c>
      <c r="R6632">
        <v>785432</v>
      </c>
      <c r="S6632">
        <v>8083</v>
      </c>
      <c r="T6632">
        <v>328269</v>
      </c>
      <c r="U6632">
        <v>560</v>
      </c>
      <c r="W6632">
        <v>10.5</v>
      </c>
      <c r="X6632">
        <v>15.5</v>
      </c>
      <c r="Y6632">
        <v>23.6</v>
      </c>
      <c r="Z6632">
        <v>17.100000000000001</v>
      </c>
      <c r="AA6632">
        <v>13.2</v>
      </c>
      <c r="AB6632">
        <v>21.7</v>
      </c>
      <c r="AC6632">
        <v>13</v>
      </c>
    </row>
    <row r="6633" spans="1:30" x14ac:dyDescent="0.45">
      <c r="A6633" t="s">
        <v>415</v>
      </c>
      <c r="B6633">
        <v>47220</v>
      </c>
      <c r="C6633" t="s">
        <v>824</v>
      </c>
      <c r="E6633">
        <v>71</v>
      </c>
      <c r="F6633" t="s">
        <v>54</v>
      </c>
      <c r="H6633">
        <v>1</v>
      </c>
      <c r="I6633" t="s">
        <v>32</v>
      </c>
      <c r="J6633">
        <v>1</v>
      </c>
      <c r="K6633" t="s">
        <v>32</v>
      </c>
      <c r="L6633">
        <v>0</v>
      </c>
      <c r="M6633" t="s">
        <v>32</v>
      </c>
      <c r="N6633">
        <v>2012</v>
      </c>
      <c r="O6633">
        <v>295</v>
      </c>
      <c r="P6633">
        <v>22253</v>
      </c>
      <c r="Q6633">
        <v>24</v>
      </c>
      <c r="R6633">
        <v>17995</v>
      </c>
      <c r="S6633">
        <v>370</v>
      </c>
      <c r="T6633">
        <v>5697</v>
      </c>
      <c r="U6633">
        <v>271</v>
      </c>
      <c r="V6633">
        <v>4258</v>
      </c>
      <c r="W6633">
        <v>22.6</v>
      </c>
      <c r="X6633">
        <v>9.9</v>
      </c>
      <c r="Y6633">
        <v>33.9</v>
      </c>
      <c r="Z6633">
        <v>5.8</v>
      </c>
      <c r="AA6633">
        <v>7.5</v>
      </c>
      <c r="AB6633">
        <v>5</v>
      </c>
      <c r="AC6633">
        <v>23.7</v>
      </c>
      <c r="AD6633">
        <v>46.9</v>
      </c>
    </row>
    <row r="6634" spans="1:30" x14ac:dyDescent="0.45">
      <c r="A6634" t="s">
        <v>415</v>
      </c>
      <c r="B6634">
        <v>47220</v>
      </c>
      <c r="C6634" t="s">
        <v>824</v>
      </c>
      <c r="E6634">
        <v>72</v>
      </c>
      <c r="F6634" t="s">
        <v>55</v>
      </c>
      <c r="H6634">
        <v>1</v>
      </c>
      <c r="I6634" t="s">
        <v>32</v>
      </c>
      <c r="J6634">
        <v>1</v>
      </c>
      <c r="K6634" t="s">
        <v>32</v>
      </c>
      <c r="L6634">
        <v>0</v>
      </c>
      <c r="M6634" t="s">
        <v>32</v>
      </c>
      <c r="N6634">
        <v>2012</v>
      </c>
      <c r="O6634">
        <v>347</v>
      </c>
      <c r="P6634">
        <v>196774</v>
      </c>
      <c r="Q6634">
        <v>246</v>
      </c>
      <c r="R6634">
        <v>194317</v>
      </c>
      <c r="S6634">
        <v>3589</v>
      </c>
      <c r="T6634">
        <v>48330</v>
      </c>
      <c r="U6634">
        <v>102</v>
      </c>
      <c r="W6634">
        <v>21.9</v>
      </c>
      <c r="X6634">
        <v>27.3</v>
      </c>
      <c r="Y6634">
        <v>25.2</v>
      </c>
      <c r="Z6634">
        <v>28.4</v>
      </c>
      <c r="AA6634">
        <v>41.5</v>
      </c>
      <c r="AB6634">
        <v>31.7</v>
      </c>
      <c r="AC6634">
        <v>37.6</v>
      </c>
    </row>
    <row r="6635" spans="1:30" x14ac:dyDescent="0.45">
      <c r="A6635" t="s">
        <v>415</v>
      </c>
      <c r="B6635">
        <v>47220</v>
      </c>
      <c r="C6635" t="s">
        <v>824</v>
      </c>
      <c r="E6635">
        <v>81</v>
      </c>
      <c r="F6635" t="s">
        <v>56</v>
      </c>
      <c r="G6635" t="s">
        <v>57</v>
      </c>
      <c r="H6635">
        <v>1</v>
      </c>
      <c r="I6635" t="s">
        <v>32</v>
      </c>
      <c r="J6635">
        <v>1</v>
      </c>
      <c r="K6635" t="s">
        <v>32</v>
      </c>
      <c r="L6635">
        <v>0</v>
      </c>
      <c r="M6635" t="s">
        <v>32</v>
      </c>
      <c r="N6635">
        <v>2012</v>
      </c>
      <c r="O6635">
        <v>900</v>
      </c>
      <c r="P6635">
        <v>85932</v>
      </c>
      <c r="Q6635">
        <v>203</v>
      </c>
      <c r="R6635">
        <v>63695</v>
      </c>
      <c r="S6635">
        <v>966</v>
      </c>
      <c r="T6635">
        <v>18203</v>
      </c>
      <c r="U6635">
        <v>696</v>
      </c>
      <c r="V6635">
        <v>22237</v>
      </c>
      <c r="W6635">
        <v>14.7</v>
      </c>
      <c r="X6635">
        <v>13.5</v>
      </c>
      <c r="Y6635">
        <v>23.4</v>
      </c>
      <c r="Z6635">
        <v>16.2</v>
      </c>
      <c r="AA6635">
        <v>23</v>
      </c>
      <c r="AB6635">
        <v>24.7</v>
      </c>
      <c r="AC6635">
        <v>15</v>
      </c>
      <c r="AD6635">
        <v>44.8</v>
      </c>
    </row>
    <row r="6636" spans="1:30" x14ac:dyDescent="0.45">
      <c r="A6636" t="s">
        <v>416</v>
      </c>
      <c r="B6636">
        <v>47260</v>
      </c>
      <c r="C6636" s="1" t="s">
        <v>825</v>
      </c>
      <c r="E6636">
        <v>0</v>
      </c>
      <c r="F6636" t="s">
        <v>31</v>
      </c>
      <c r="H6636">
        <v>1</v>
      </c>
      <c r="I6636" t="s">
        <v>32</v>
      </c>
      <c r="J6636">
        <v>1</v>
      </c>
      <c r="K6636" t="s">
        <v>32</v>
      </c>
      <c r="L6636">
        <v>0</v>
      </c>
      <c r="M6636" t="s">
        <v>32</v>
      </c>
      <c r="N6636">
        <v>2012</v>
      </c>
      <c r="O6636">
        <v>116609</v>
      </c>
      <c r="P6636">
        <v>129284526</v>
      </c>
      <c r="Q6636">
        <v>26667</v>
      </c>
      <c r="R6636">
        <v>125860789</v>
      </c>
      <c r="S6636">
        <v>581610</v>
      </c>
      <c r="T6636">
        <v>23401003</v>
      </c>
      <c r="U6636">
        <v>89942</v>
      </c>
      <c r="V6636">
        <v>3423738</v>
      </c>
      <c r="W6636">
        <v>1.6</v>
      </c>
      <c r="X6636">
        <v>0.8</v>
      </c>
      <c r="Y6636">
        <v>1.8</v>
      </c>
      <c r="Z6636">
        <v>0.8</v>
      </c>
      <c r="AA6636">
        <v>1.5</v>
      </c>
      <c r="AB6636">
        <v>1</v>
      </c>
      <c r="AC6636">
        <v>1.8</v>
      </c>
      <c r="AD6636">
        <v>7.5</v>
      </c>
    </row>
    <row r="6637" spans="1:30" x14ac:dyDescent="0.45">
      <c r="A6637" t="s">
        <v>416</v>
      </c>
      <c r="B6637">
        <v>47260</v>
      </c>
      <c r="C6637" s="1" t="s">
        <v>825</v>
      </c>
      <c r="E6637">
        <v>11</v>
      </c>
      <c r="F6637" t="s">
        <v>33</v>
      </c>
      <c r="G6637" t="s">
        <v>34</v>
      </c>
      <c r="H6637">
        <v>1</v>
      </c>
      <c r="I6637" t="s">
        <v>32</v>
      </c>
      <c r="J6637">
        <v>1</v>
      </c>
      <c r="K6637" t="s">
        <v>32</v>
      </c>
      <c r="L6637">
        <v>0</v>
      </c>
      <c r="M6637" t="s">
        <v>32</v>
      </c>
      <c r="N6637">
        <v>2012</v>
      </c>
      <c r="O6637">
        <v>980</v>
      </c>
      <c r="P6637">
        <v>181545</v>
      </c>
      <c r="Q6637">
        <v>66</v>
      </c>
      <c r="R6637">
        <v>145544</v>
      </c>
      <c r="S6637">
        <v>378</v>
      </c>
      <c r="T6637">
        <v>26456</v>
      </c>
      <c r="U6637">
        <v>914</v>
      </c>
      <c r="V6637">
        <v>36002</v>
      </c>
      <c r="W6637">
        <v>9.3000000000000007</v>
      </c>
      <c r="X6637">
        <v>18.7</v>
      </c>
      <c r="Y6637">
        <v>37.799999999999997</v>
      </c>
      <c r="Z6637">
        <v>25.8</v>
      </c>
      <c r="AA6637">
        <v>41.7</v>
      </c>
      <c r="AB6637">
        <v>24.4</v>
      </c>
      <c r="AC6637">
        <v>10.4</v>
      </c>
      <c r="AD6637">
        <v>11.3</v>
      </c>
    </row>
    <row r="6638" spans="1:30" x14ac:dyDescent="0.45">
      <c r="A6638" t="s">
        <v>416</v>
      </c>
      <c r="B6638">
        <v>47260</v>
      </c>
      <c r="C6638" s="1" t="s">
        <v>825</v>
      </c>
      <c r="E6638">
        <v>21</v>
      </c>
      <c r="F6638" t="s">
        <v>35</v>
      </c>
      <c r="H6638">
        <v>1</v>
      </c>
      <c r="I6638" t="s">
        <v>32</v>
      </c>
      <c r="J6638">
        <v>1</v>
      </c>
      <c r="K6638" t="s">
        <v>32</v>
      </c>
      <c r="L6638">
        <v>0</v>
      </c>
      <c r="M6638" t="s">
        <v>32</v>
      </c>
      <c r="N6638">
        <v>2012</v>
      </c>
      <c r="O6638">
        <v>32</v>
      </c>
      <c r="Q6638">
        <v>26</v>
      </c>
      <c r="U6638">
        <v>6</v>
      </c>
      <c r="W6638">
        <v>37.6</v>
      </c>
      <c r="Y6638">
        <v>50</v>
      </c>
      <c r="AC6638">
        <v>14.2</v>
      </c>
    </row>
    <row r="6639" spans="1:30" x14ac:dyDescent="0.45">
      <c r="A6639" t="s">
        <v>416</v>
      </c>
      <c r="B6639">
        <v>47260</v>
      </c>
      <c r="C6639" s="1" t="s">
        <v>825</v>
      </c>
      <c r="E6639">
        <v>22</v>
      </c>
      <c r="F6639" t="s">
        <v>36</v>
      </c>
      <c r="H6639">
        <v>1</v>
      </c>
      <c r="I6639" t="s">
        <v>32</v>
      </c>
      <c r="J6639">
        <v>1</v>
      </c>
      <c r="K6639" t="s">
        <v>32</v>
      </c>
      <c r="L6639">
        <v>0</v>
      </c>
      <c r="M6639" t="s">
        <v>32</v>
      </c>
      <c r="N6639">
        <v>2012</v>
      </c>
      <c r="O6639">
        <v>67</v>
      </c>
      <c r="P6639">
        <v>1209731</v>
      </c>
      <c r="Q6639">
        <v>14</v>
      </c>
      <c r="R6639">
        <v>1208786</v>
      </c>
      <c r="S6639">
        <v>1673</v>
      </c>
      <c r="T6639">
        <v>122511</v>
      </c>
      <c r="U6639">
        <v>53</v>
      </c>
      <c r="W6639">
        <v>30.6</v>
      </c>
      <c r="X6639">
        <v>5.3</v>
      </c>
      <c r="Y6639">
        <v>43</v>
      </c>
      <c r="Z6639">
        <v>5.6</v>
      </c>
      <c r="AA6639">
        <v>5.7</v>
      </c>
      <c r="AB6639">
        <v>5.2</v>
      </c>
      <c r="AC6639">
        <v>33.9</v>
      </c>
    </row>
    <row r="6640" spans="1:30" x14ac:dyDescent="0.45">
      <c r="A6640" t="s">
        <v>416</v>
      </c>
      <c r="B6640">
        <v>47260</v>
      </c>
      <c r="C6640" s="1" t="s">
        <v>825</v>
      </c>
      <c r="E6640">
        <v>23</v>
      </c>
      <c r="F6640" t="s">
        <v>37</v>
      </c>
      <c r="H6640">
        <v>1</v>
      </c>
      <c r="I6640" t="s">
        <v>32</v>
      </c>
      <c r="J6640">
        <v>1</v>
      </c>
      <c r="K6640" t="s">
        <v>32</v>
      </c>
      <c r="L6640">
        <v>0</v>
      </c>
      <c r="M6640" t="s">
        <v>32</v>
      </c>
      <c r="N6640">
        <v>2012</v>
      </c>
      <c r="O6640">
        <v>13034</v>
      </c>
      <c r="P6640">
        <v>7502573</v>
      </c>
      <c r="Q6640">
        <v>4017</v>
      </c>
      <c r="R6640">
        <v>7041229</v>
      </c>
      <c r="S6640">
        <v>33910</v>
      </c>
      <c r="T6640">
        <v>1484296</v>
      </c>
      <c r="U6640">
        <v>9017</v>
      </c>
      <c r="V6640">
        <v>461344</v>
      </c>
      <c r="W6640">
        <v>3.5</v>
      </c>
      <c r="X6640">
        <v>5.6</v>
      </c>
      <c r="Y6640">
        <v>3.7</v>
      </c>
      <c r="Z6640">
        <v>6.8</v>
      </c>
      <c r="AA6640">
        <v>7.5</v>
      </c>
      <c r="AB6640">
        <v>6.1</v>
      </c>
      <c r="AC6640">
        <v>4.8</v>
      </c>
      <c r="AD6640">
        <v>16.7</v>
      </c>
    </row>
    <row r="6641" spans="1:30" x14ac:dyDescent="0.45">
      <c r="A6641" t="s">
        <v>416</v>
      </c>
      <c r="B6641">
        <v>47260</v>
      </c>
      <c r="C6641" s="1" t="s">
        <v>825</v>
      </c>
      <c r="E6641" t="s">
        <v>38</v>
      </c>
      <c r="F6641" t="s">
        <v>39</v>
      </c>
      <c r="H6641">
        <v>1</v>
      </c>
      <c r="I6641" t="s">
        <v>32</v>
      </c>
      <c r="J6641">
        <v>1</v>
      </c>
      <c r="K6641" t="s">
        <v>32</v>
      </c>
      <c r="L6641">
        <v>0</v>
      </c>
      <c r="M6641" t="s">
        <v>32</v>
      </c>
      <c r="N6641">
        <v>2012</v>
      </c>
      <c r="O6641">
        <v>1699</v>
      </c>
      <c r="P6641">
        <v>15514758</v>
      </c>
      <c r="Q6641">
        <v>809</v>
      </c>
      <c r="R6641">
        <v>15483546</v>
      </c>
      <c r="S6641">
        <v>52925</v>
      </c>
      <c r="T6641">
        <v>2777804</v>
      </c>
      <c r="U6641">
        <v>890</v>
      </c>
      <c r="V6641">
        <v>31213</v>
      </c>
      <c r="W6641">
        <v>7.9</v>
      </c>
      <c r="X6641">
        <v>2</v>
      </c>
      <c r="Y6641">
        <v>5.0999999999999996</v>
      </c>
      <c r="Z6641">
        <v>2.1</v>
      </c>
      <c r="AA6641">
        <v>4</v>
      </c>
      <c r="AB6641">
        <v>4.5</v>
      </c>
      <c r="AC6641">
        <v>15.4</v>
      </c>
      <c r="AD6641">
        <v>17</v>
      </c>
    </row>
    <row r="6642" spans="1:30" x14ac:dyDescent="0.45">
      <c r="A6642" t="s">
        <v>416</v>
      </c>
      <c r="B6642">
        <v>47260</v>
      </c>
      <c r="C6642" s="1" t="s">
        <v>825</v>
      </c>
      <c r="E6642">
        <v>42</v>
      </c>
      <c r="F6642" t="s">
        <v>40</v>
      </c>
      <c r="H6642">
        <v>1</v>
      </c>
      <c r="I6642" t="s">
        <v>32</v>
      </c>
      <c r="J6642">
        <v>1</v>
      </c>
      <c r="K6642" t="s">
        <v>32</v>
      </c>
      <c r="L6642">
        <v>0</v>
      </c>
      <c r="M6642" t="s">
        <v>32</v>
      </c>
      <c r="N6642">
        <v>2012</v>
      </c>
      <c r="O6642">
        <v>2751</v>
      </c>
      <c r="P6642">
        <v>24094502</v>
      </c>
      <c r="Q6642">
        <v>1407</v>
      </c>
      <c r="R6642">
        <v>24038822</v>
      </c>
      <c r="S6642">
        <v>24347</v>
      </c>
      <c r="T6642">
        <v>1365581</v>
      </c>
      <c r="U6642">
        <v>1344</v>
      </c>
      <c r="V6642">
        <v>55680</v>
      </c>
      <c r="W6642">
        <v>4.3</v>
      </c>
      <c r="X6642">
        <v>2.1</v>
      </c>
      <c r="Y6642">
        <v>5.0999999999999996</v>
      </c>
      <c r="Z6642">
        <v>2.2000000000000002</v>
      </c>
      <c r="AA6642">
        <v>4.4000000000000004</v>
      </c>
      <c r="AB6642">
        <v>4</v>
      </c>
      <c r="AC6642">
        <v>9.5</v>
      </c>
      <c r="AD6642">
        <v>10.9</v>
      </c>
    </row>
    <row r="6643" spans="1:30" x14ac:dyDescent="0.45">
      <c r="A6643" t="s">
        <v>416</v>
      </c>
      <c r="B6643">
        <v>47260</v>
      </c>
      <c r="C6643" s="1" t="s">
        <v>825</v>
      </c>
      <c r="E6643" t="s">
        <v>41</v>
      </c>
      <c r="F6643" t="s">
        <v>42</v>
      </c>
      <c r="H6643">
        <v>1</v>
      </c>
      <c r="I6643" t="s">
        <v>32</v>
      </c>
      <c r="J6643">
        <v>1</v>
      </c>
      <c r="K6643" t="s">
        <v>32</v>
      </c>
      <c r="L6643">
        <v>0</v>
      </c>
      <c r="M6643" t="s">
        <v>32</v>
      </c>
      <c r="N6643">
        <v>2012</v>
      </c>
      <c r="O6643">
        <v>11026</v>
      </c>
      <c r="P6643">
        <v>20183084</v>
      </c>
      <c r="Q6643">
        <v>3150</v>
      </c>
      <c r="R6643">
        <v>19965880</v>
      </c>
      <c r="S6643">
        <v>83603</v>
      </c>
      <c r="T6643">
        <v>1868736</v>
      </c>
      <c r="U6643">
        <v>7875</v>
      </c>
      <c r="V6643">
        <v>217204</v>
      </c>
      <c r="W6643">
        <v>4.3</v>
      </c>
      <c r="X6643">
        <v>1.9</v>
      </c>
      <c r="Y6643">
        <v>8.6</v>
      </c>
      <c r="Z6643">
        <v>2</v>
      </c>
      <c r="AA6643">
        <v>2.2999999999999998</v>
      </c>
      <c r="AB6643">
        <v>3.5</v>
      </c>
      <c r="AC6643">
        <v>5.4</v>
      </c>
      <c r="AD6643">
        <v>16.600000000000001</v>
      </c>
    </row>
    <row r="6644" spans="1:30" x14ac:dyDescent="0.45">
      <c r="A6644" t="s">
        <v>416</v>
      </c>
      <c r="B6644">
        <v>47260</v>
      </c>
      <c r="C6644" s="1" t="s">
        <v>825</v>
      </c>
      <c r="E6644" t="s">
        <v>43</v>
      </c>
      <c r="F6644" t="s">
        <v>44</v>
      </c>
      <c r="G6644" t="s">
        <v>45</v>
      </c>
      <c r="H6644">
        <v>1</v>
      </c>
      <c r="I6644" t="s">
        <v>32</v>
      </c>
      <c r="J6644">
        <v>1</v>
      </c>
      <c r="K6644" t="s">
        <v>32</v>
      </c>
      <c r="L6644">
        <v>0</v>
      </c>
      <c r="M6644" t="s">
        <v>32</v>
      </c>
      <c r="N6644">
        <v>2012</v>
      </c>
      <c r="O6644">
        <v>3979</v>
      </c>
      <c r="P6644">
        <v>4349082</v>
      </c>
      <c r="Q6644">
        <v>913</v>
      </c>
      <c r="R6644">
        <v>4161214</v>
      </c>
      <c r="S6644">
        <v>17432</v>
      </c>
      <c r="T6644">
        <v>863843</v>
      </c>
      <c r="U6644">
        <v>3066</v>
      </c>
      <c r="V6644">
        <v>187868</v>
      </c>
      <c r="W6644">
        <v>4.9000000000000004</v>
      </c>
      <c r="X6644">
        <v>1.4</v>
      </c>
      <c r="Y6644">
        <v>7.8</v>
      </c>
      <c r="Z6644">
        <v>1.7</v>
      </c>
      <c r="AA6644">
        <v>2.9</v>
      </c>
      <c r="AB6644">
        <v>2.4</v>
      </c>
      <c r="AC6644">
        <v>6.3</v>
      </c>
      <c r="AD6644">
        <v>10.9</v>
      </c>
    </row>
    <row r="6645" spans="1:30" x14ac:dyDescent="0.45">
      <c r="A6645" t="s">
        <v>416</v>
      </c>
      <c r="B6645">
        <v>47260</v>
      </c>
      <c r="C6645" s="1" t="s">
        <v>825</v>
      </c>
      <c r="E6645">
        <v>51</v>
      </c>
      <c r="F6645" t="s">
        <v>46</v>
      </c>
      <c r="H6645">
        <v>1</v>
      </c>
      <c r="I6645" t="s">
        <v>32</v>
      </c>
      <c r="J6645">
        <v>1</v>
      </c>
      <c r="K6645" t="s">
        <v>32</v>
      </c>
      <c r="L6645">
        <v>0</v>
      </c>
      <c r="M6645" t="s">
        <v>32</v>
      </c>
      <c r="N6645">
        <v>2012</v>
      </c>
      <c r="O6645">
        <v>1094</v>
      </c>
      <c r="P6645">
        <v>3458891</v>
      </c>
      <c r="Q6645">
        <v>239</v>
      </c>
      <c r="R6645">
        <v>3416606</v>
      </c>
      <c r="S6645">
        <v>14279</v>
      </c>
      <c r="T6645">
        <v>727751</v>
      </c>
      <c r="U6645">
        <v>855</v>
      </c>
      <c r="W6645">
        <v>6.8</v>
      </c>
      <c r="X6645">
        <v>1.5</v>
      </c>
      <c r="Y6645">
        <v>10.6</v>
      </c>
      <c r="Z6645">
        <v>1.3</v>
      </c>
      <c r="AA6645">
        <v>0.9</v>
      </c>
      <c r="AB6645">
        <v>1.4</v>
      </c>
      <c r="AC6645">
        <v>8.5</v>
      </c>
    </row>
    <row r="6646" spans="1:30" x14ac:dyDescent="0.45">
      <c r="A6646" t="s">
        <v>416</v>
      </c>
      <c r="B6646">
        <v>47260</v>
      </c>
      <c r="C6646" s="1" t="s">
        <v>825</v>
      </c>
      <c r="E6646">
        <v>52</v>
      </c>
      <c r="F6646" t="s">
        <v>47</v>
      </c>
      <c r="G6646" t="s">
        <v>48</v>
      </c>
      <c r="H6646">
        <v>1</v>
      </c>
      <c r="I6646" t="s">
        <v>32</v>
      </c>
      <c r="J6646">
        <v>1</v>
      </c>
      <c r="K6646" t="s">
        <v>32</v>
      </c>
      <c r="L6646">
        <v>0</v>
      </c>
      <c r="M6646" t="s">
        <v>32</v>
      </c>
      <c r="N6646">
        <v>2012</v>
      </c>
      <c r="O6646">
        <v>3409</v>
      </c>
      <c r="P6646">
        <v>17398119</v>
      </c>
      <c r="Q6646">
        <v>1096</v>
      </c>
      <c r="R6646">
        <v>17180043</v>
      </c>
      <c r="S6646">
        <v>29185</v>
      </c>
      <c r="T6646">
        <v>1863454</v>
      </c>
      <c r="U6646">
        <v>2313</v>
      </c>
      <c r="V6646">
        <v>218075</v>
      </c>
      <c r="W6646">
        <v>10</v>
      </c>
      <c r="X6646">
        <v>4.5</v>
      </c>
      <c r="Y6646">
        <v>8.8000000000000007</v>
      </c>
      <c r="Z6646">
        <v>4.7</v>
      </c>
      <c r="AA6646">
        <v>3.4</v>
      </c>
      <c r="AB6646">
        <v>3.4</v>
      </c>
      <c r="AC6646">
        <v>11.2</v>
      </c>
      <c r="AD6646">
        <v>32.4</v>
      </c>
    </row>
    <row r="6647" spans="1:30" x14ac:dyDescent="0.45">
      <c r="A6647" t="s">
        <v>416</v>
      </c>
      <c r="B6647">
        <v>47260</v>
      </c>
      <c r="C6647" s="1" t="s">
        <v>825</v>
      </c>
      <c r="E6647">
        <v>53</v>
      </c>
      <c r="F6647" t="s">
        <v>49</v>
      </c>
      <c r="H6647">
        <v>1</v>
      </c>
      <c r="I6647" t="s">
        <v>32</v>
      </c>
      <c r="J6647">
        <v>1</v>
      </c>
      <c r="K6647" t="s">
        <v>32</v>
      </c>
      <c r="L6647">
        <v>0</v>
      </c>
      <c r="M6647" t="s">
        <v>32</v>
      </c>
      <c r="N6647">
        <v>2012</v>
      </c>
      <c r="O6647">
        <v>13141</v>
      </c>
      <c r="P6647">
        <v>3516542</v>
      </c>
      <c r="Q6647">
        <v>1378</v>
      </c>
      <c r="R6647">
        <v>2465628</v>
      </c>
      <c r="S6647">
        <v>14438</v>
      </c>
      <c r="T6647">
        <v>565467</v>
      </c>
      <c r="U6647">
        <v>11763</v>
      </c>
      <c r="V6647">
        <v>1050914</v>
      </c>
      <c r="W6647">
        <v>4.2</v>
      </c>
      <c r="X6647">
        <v>6.3</v>
      </c>
      <c r="Y6647">
        <v>7.1</v>
      </c>
      <c r="Z6647">
        <v>6.6</v>
      </c>
      <c r="AA6647">
        <v>4</v>
      </c>
      <c r="AB6647">
        <v>4.4000000000000004</v>
      </c>
      <c r="AC6647">
        <v>4.5999999999999996</v>
      </c>
      <c r="AD6647">
        <v>11.9</v>
      </c>
    </row>
    <row r="6648" spans="1:30" x14ac:dyDescent="0.45">
      <c r="A6648" t="s">
        <v>416</v>
      </c>
      <c r="B6648">
        <v>47260</v>
      </c>
      <c r="C6648" s="1" t="s">
        <v>825</v>
      </c>
      <c r="E6648">
        <v>54</v>
      </c>
      <c r="F6648" t="s">
        <v>50</v>
      </c>
      <c r="H6648">
        <v>1</v>
      </c>
      <c r="I6648" t="s">
        <v>32</v>
      </c>
      <c r="J6648">
        <v>1</v>
      </c>
      <c r="K6648" t="s">
        <v>32</v>
      </c>
      <c r="L6648">
        <v>0</v>
      </c>
      <c r="M6648" t="s">
        <v>32</v>
      </c>
      <c r="N6648">
        <v>2012</v>
      </c>
      <c r="O6648">
        <v>14228</v>
      </c>
      <c r="P6648">
        <v>10006494</v>
      </c>
      <c r="Q6648">
        <v>3315</v>
      </c>
      <c r="R6648">
        <v>9637457</v>
      </c>
      <c r="S6648">
        <v>51468</v>
      </c>
      <c r="T6648">
        <v>3504205</v>
      </c>
      <c r="U6648">
        <v>10913</v>
      </c>
      <c r="V6648">
        <v>369037</v>
      </c>
      <c r="W6648">
        <v>3.4</v>
      </c>
      <c r="X6648">
        <v>1.8</v>
      </c>
      <c r="Y6648">
        <v>4.7</v>
      </c>
      <c r="Z6648">
        <v>2.2000000000000002</v>
      </c>
      <c r="AA6648">
        <v>3.7</v>
      </c>
      <c r="AB6648">
        <v>3.1</v>
      </c>
      <c r="AC6648">
        <v>4.3</v>
      </c>
      <c r="AD6648">
        <v>12.1</v>
      </c>
    </row>
    <row r="6649" spans="1:30" x14ac:dyDescent="0.45">
      <c r="A6649" t="s">
        <v>416</v>
      </c>
      <c r="B6649">
        <v>47260</v>
      </c>
      <c r="C6649" s="1" t="s">
        <v>825</v>
      </c>
      <c r="E6649">
        <v>55</v>
      </c>
      <c r="F6649" t="s">
        <v>59</v>
      </c>
      <c r="H6649">
        <v>1</v>
      </c>
      <c r="I6649" t="s">
        <v>32</v>
      </c>
      <c r="J6649">
        <v>1</v>
      </c>
      <c r="K6649" t="s">
        <v>32</v>
      </c>
      <c r="L6649">
        <v>0</v>
      </c>
      <c r="M6649" t="s">
        <v>32</v>
      </c>
      <c r="N6649">
        <v>2012</v>
      </c>
      <c r="O6649">
        <v>165</v>
      </c>
      <c r="P6649">
        <v>634024</v>
      </c>
      <c r="Q6649">
        <v>165</v>
      </c>
      <c r="R6649">
        <v>634024</v>
      </c>
      <c r="S6649">
        <v>8080</v>
      </c>
      <c r="T6649">
        <v>772933</v>
      </c>
      <c r="U6649">
        <v>0</v>
      </c>
      <c r="V6649">
        <v>0</v>
      </c>
      <c r="W6649">
        <v>12.8</v>
      </c>
      <c r="X6649">
        <v>2.5</v>
      </c>
      <c r="Y6649">
        <v>13.3</v>
      </c>
      <c r="Z6649">
        <v>2.6</v>
      </c>
      <c r="AA6649">
        <v>3.9</v>
      </c>
      <c r="AB6649">
        <v>4</v>
      </c>
      <c r="AC6649">
        <v>0</v>
      </c>
      <c r="AD6649">
        <v>0</v>
      </c>
    </row>
    <row r="6650" spans="1:30" x14ac:dyDescent="0.45">
      <c r="A6650" t="s">
        <v>416</v>
      </c>
      <c r="B6650">
        <v>47260</v>
      </c>
      <c r="C6650" s="1" t="s">
        <v>825</v>
      </c>
      <c r="E6650">
        <v>56</v>
      </c>
      <c r="F6650" t="s">
        <v>51</v>
      </c>
      <c r="H6650">
        <v>1</v>
      </c>
      <c r="I6650" t="s">
        <v>32</v>
      </c>
      <c r="J6650">
        <v>1</v>
      </c>
      <c r="K6650" t="s">
        <v>32</v>
      </c>
      <c r="L6650">
        <v>0</v>
      </c>
      <c r="M6650" t="s">
        <v>32</v>
      </c>
      <c r="N6650">
        <v>2012</v>
      </c>
      <c r="O6650">
        <v>9844</v>
      </c>
      <c r="P6650">
        <v>3722036</v>
      </c>
      <c r="Q6650">
        <v>1905</v>
      </c>
      <c r="R6650">
        <v>3591010</v>
      </c>
      <c r="S6650">
        <v>44707</v>
      </c>
      <c r="T6650">
        <v>1520854</v>
      </c>
      <c r="U6650">
        <v>7939</v>
      </c>
      <c r="V6650">
        <v>131026</v>
      </c>
      <c r="W6650">
        <v>3.1</v>
      </c>
      <c r="X6650">
        <v>2.6</v>
      </c>
      <c r="Y6650">
        <v>4.5999999999999996</v>
      </c>
      <c r="Z6650">
        <v>2.6</v>
      </c>
      <c r="AA6650">
        <v>3.7</v>
      </c>
      <c r="AB6650">
        <v>2.2000000000000002</v>
      </c>
      <c r="AC6650">
        <v>3.7</v>
      </c>
      <c r="AD6650">
        <v>8.8000000000000007</v>
      </c>
    </row>
    <row r="6651" spans="1:30" x14ac:dyDescent="0.45">
      <c r="A6651" t="s">
        <v>416</v>
      </c>
      <c r="B6651">
        <v>47260</v>
      </c>
      <c r="C6651" s="1" t="s">
        <v>825</v>
      </c>
      <c r="E6651">
        <v>61</v>
      </c>
      <c r="F6651" t="s">
        <v>52</v>
      </c>
      <c r="H6651">
        <v>1</v>
      </c>
      <c r="I6651" t="s">
        <v>32</v>
      </c>
      <c r="J6651">
        <v>1</v>
      </c>
      <c r="K6651" t="s">
        <v>32</v>
      </c>
      <c r="L6651">
        <v>0</v>
      </c>
      <c r="M6651" t="s">
        <v>32</v>
      </c>
      <c r="N6651">
        <v>2012</v>
      </c>
      <c r="O6651">
        <v>3255</v>
      </c>
      <c r="P6651">
        <v>1238369</v>
      </c>
      <c r="Q6651">
        <v>459</v>
      </c>
      <c r="R6651">
        <v>1210392</v>
      </c>
      <c r="S6651">
        <v>13554</v>
      </c>
      <c r="T6651">
        <v>414007</v>
      </c>
      <c r="U6651">
        <v>2796</v>
      </c>
      <c r="V6651">
        <v>27978</v>
      </c>
      <c r="W6651">
        <v>5.8</v>
      </c>
      <c r="X6651">
        <v>1.2</v>
      </c>
      <c r="Y6651">
        <v>6.4</v>
      </c>
      <c r="Z6651">
        <v>1.2</v>
      </c>
      <c r="AA6651">
        <v>2.2000000000000002</v>
      </c>
      <c r="AB6651">
        <v>1.2</v>
      </c>
      <c r="AC6651">
        <v>5.9</v>
      </c>
      <c r="AD6651">
        <v>11</v>
      </c>
    </row>
    <row r="6652" spans="1:30" x14ac:dyDescent="0.45">
      <c r="A6652" t="s">
        <v>416</v>
      </c>
      <c r="B6652">
        <v>47260</v>
      </c>
      <c r="C6652" s="1" t="s">
        <v>825</v>
      </c>
      <c r="E6652">
        <v>62</v>
      </c>
      <c r="F6652" t="s">
        <v>53</v>
      </c>
      <c r="H6652">
        <v>1</v>
      </c>
      <c r="I6652" t="s">
        <v>32</v>
      </c>
      <c r="J6652">
        <v>1</v>
      </c>
      <c r="K6652" t="s">
        <v>32</v>
      </c>
      <c r="L6652">
        <v>0</v>
      </c>
      <c r="M6652" t="s">
        <v>32</v>
      </c>
      <c r="N6652">
        <v>2012</v>
      </c>
      <c r="O6652">
        <v>11195</v>
      </c>
      <c r="P6652">
        <v>9803556</v>
      </c>
      <c r="Q6652">
        <v>2749</v>
      </c>
      <c r="R6652">
        <v>9636204</v>
      </c>
      <c r="S6652">
        <v>88521</v>
      </c>
      <c r="T6652">
        <v>3833881</v>
      </c>
      <c r="U6652">
        <v>8446</v>
      </c>
      <c r="V6652">
        <v>167352</v>
      </c>
      <c r="W6652">
        <v>3.7</v>
      </c>
      <c r="X6652">
        <v>6.4</v>
      </c>
      <c r="Y6652">
        <v>6.3</v>
      </c>
      <c r="Z6652">
        <v>6.8</v>
      </c>
      <c r="AA6652">
        <v>8.1999999999999993</v>
      </c>
      <c r="AB6652">
        <v>6.5</v>
      </c>
      <c r="AC6652">
        <v>4</v>
      </c>
      <c r="AD6652">
        <v>6.2</v>
      </c>
    </row>
    <row r="6653" spans="1:30" x14ac:dyDescent="0.45">
      <c r="A6653" t="s">
        <v>416</v>
      </c>
      <c r="B6653">
        <v>47260</v>
      </c>
      <c r="C6653" s="1" t="s">
        <v>825</v>
      </c>
      <c r="E6653">
        <v>71</v>
      </c>
      <c r="F6653" t="s">
        <v>54</v>
      </c>
      <c r="H6653">
        <v>1</v>
      </c>
      <c r="I6653" t="s">
        <v>32</v>
      </c>
      <c r="J6653">
        <v>1</v>
      </c>
      <c r="K6653" t="s">
        <v>32</v>
      </c>
      <c r="L6653">
        <v>0</v>
      </c>
      <c r="M6653" t="s">
        <v>32</v>
      </c>
      <c r="N6653">
        <v>2012</v>
      </c>
      <c r="O6653">
        <v>6011</v>
      </c>
      <c r="P6653">
        <v>890048</v>
      </c>
      <c r="Q6653">
        <v>472</v>
      </c>
      <c r="R6653">
        <v>815919</v>
      </c>
      <c r="S6653">
        <v>14070</v>
      </c>
      <c r="T6653">
        <v>229967</v>
      </c>
      <c r="U6653">
        <v>5539</v>
      </c>
      <c r="V6653">
        <v>74129</v>
      </c>
      <c r="W6653">
        <v>7.5</v>
      </c>
      <c r="X6653">
        <v>6.6</v>
      </c>
      <c r="Y6653">
        <v>9</v>
      </c>
      <c r="Z6653">
        <v>7</v>
      </c>
      <c r="AA6653">
        <v>8.6999999999999993</v>
      </c>
      <c r="AB6653">
        <v>9</v>
      </c>
      <c r="AC6653">
        <v>7.4</v>
      </c>
      <c r="AD6653">
        <v>13.9</v>
      </c>
    </row>
    <row r="6654" spans="1:30" x14ac:dyDescent="0.45">
      <c r="A6654" t="s">
        <v>416</v>
      </c>
      <c r="B6654">
        <v>47260</v>
      </c>
      <c r="C6654" s="1" t="s">
        <v>825</v>
      </c>
      <c r="E6654">
        <v>72</v>
      </c>
      <c r="F6654" t="s">
        <v>55</v>
      </c>
      <c r="H6654">
        <v>1</v>
      </c>
      <c r="I6654" t="s">
        <v>32</v>
      </c>
      <c r="J6654">
        <v>1</v>
      </c>
      <c r="K6654" t="s">
        <v>32</v>
      </c>
      <c r="L6654">
        <v>0</v>
      </c>
      <c r="M6654" t="s">
        <v>32</v>
      </c>
      <c r="N6654">
        <v>2012</v>
      </c>
      <c r="O6654">
        <v>4259</v>
      </c>
      <c r="P6654">
        <v>3855939</v>
      </c>
      <c r="Q6654">
        <v>2815</v>
      </c>
      <c r="R6654">
        <v>3801126</v>
      </c>
      <c r="S6654">
        <v>73585</v>
      </c>
      <c r="T6654">
        <v>1020833</v>
      </c>
      <c r="U6654">
        <v>1443</v>
      </c>
      <c r="V6654">
        <v>54813</v>
      </c>
      <c r="W6654">
        <v>8</v>
      </c>
      <c r="X6654">
        <v>5.4</v>
      </c>
      <c r="Y6654">
        <v>4.7</v>
      </c>
      <c r="Z6654">
        <v>5.7</v>
      </c>
      <c r="AA6654">
        <v>7.5</v>
      </c>
      <c r="AB6654">
        <v>7</v>
      </c>
      <c r="AC6654">
        <v>17.7</v>
      </c>
      <c r="AD6654">
        <v>25.9</v>
      </c>
    </row>
    <row r="6655" spans="1:30" x14ac:dyDescent="0.45">
      <c r="A6655" t="s">
        <v>416</v>
      </c>
      <c r="B6655">
        <v>47260</v>
      </c>
      <c r="C6655" s="1" t="s">
        <v>825</v>
      </c>
      <c r="E6655">
        <v>81</v>
      </c>
      <c r="F6655" t="s">
        <v>56</v>
      </c>
      <c r="G6655" t="s">
        <v>57</v>
      </c>
      <c r="H6655">
        <v>1</v>
      </c>
      <c r="I6655" t="s">
        <v>32</v>
      </c>
      <c r="J6655">
        <v>1</v>
      </c>
      <c r="K6655" t="s">
        <v>32</v>
      </c>
      <c r="L6655">
        <v>0</v>
      </c>
      <c r="M6655" t="s">
        <v>32</v>
      </c>
      <c r="N6655">
        <v>2012</v>
      </c>
      <c r="O6655">
        <v>16913</v>
      </c>
      <c r="P6655">
        <v>1662954</v>
      </c>
      <c r="Q6655">
        <v>2143</v>
      </c>
      <c r="R6655">
        <v>1365210</v>
      </c>
      <c r="S6655">
        <v>15248</v>
      </c>
      <c r="T6655">
        <v>428326</v>
      </c>
      <c r="U6655">
        <v>14770</v>
      </c>
      <c r="V6655">
        <v>297744</v>
      </c>
      <c r="W6655">
        <v>2.2000000000000002</v>
      </c>
      <c r="X6655">
        <v>5</v>
      </c>
      <c r="Y6655">
        <v>6.4</v>
      </c>
      <c r="Z6655">
        <v>6.3</v>
      </c>
      <c r="AA6655">
        <v>8.6999999999999993</v>
      </c>
      <c r="AB6655">
        <v>6.6</v>
      </c>
      <c r="AC6655">
        <v>2.4</v>
      </c>
      <c r="AD6655">
        <v>8.8000000000000007</v>
      </c>
    </row>
    <row r="6656" spans="1:30" x14ac:dyDescent="0.45">
      <c r="A6656" t="s">
        <v>417</v>
      </c>
      <c r="B6656">
        <v>47300</v>
      </c>
      <c r="C6656" t="s">
        <v>826</v>
      </c>
      <c r="E6656">
        <v>0</v>
      </c>
      <c r="F6656" t="s">
        <v>31</v>
      </c>
      <c r="H6656">
        <v>1</v>
      </c>
      <c r="I6656" t="s">
        <v>32</v>
      </c>
      <c r="J6656">
        <v>1</v>
      </c>
      <c r="K6656" t="s">
        <v>32</v>
      </c>
      <c r="L6656">
        <v>0</v>
      </c>
      <c r="M6656" t="s">
        <v>32</v>
      </c>
      <c r="N6656">
        <v>2012</v>
      </c>
      <c r="O6656">
        <v>23310</v>
      </c>
      <c r="P6656">
        <v>25133034</v>
      </c>
      <c r="Q6656">
        <v>5215</v>
      </c>
      <c r="R6656">
        <v>24330120</v>
      </c>
      <c r="S6656">
        <v>91445</v>
      </c>
      <c r="T6656">
        <v>3041540</v>
      </c>
      <c r="U6656">
        <v>18095</v>
      </c>
      <c r="V6656">
        <v>802913</v>
      </c>
      <c r="W6656">
        <v>4.7</v>
      </c>
      <c r="X6656">
        <v>5.7</v>
      </c>
      <c r="Y6656">
        <v>3.5</v>
      </c>
      <c r="Z6656">
        <v>6.2</v>
      </c>
      <c r="AA6656">
        <v>7.6</v>
      </c>
      <c r="AB6656">
        <v>7.2</v>
      </c>
      <c r="AC6656">
        <v>5.9</v>
      </c>
      <c r="AD6656">
        <v>14.2</v>
      </c>
    </row>
    <row r="6657" spans="1:30" x14ac:dyDescent="0.45">
      <c r="A6657" t="s">
        <v>417</v>
      </c>
      <c r="B6657">
        <v>47300</v>
      </c>
      <c r="C6657" t="s">
        <v>826</v>
      </c>
      <c r="E6657">
        <v>11</v>
      </c>
      <c r="F6657" t="s">
        <v>33</v>
      </c>
      <c r="G6657" t="s">
        <v>34</v>
      </c>
      <c r="H6657">
        <v>1</v>
      </c>
      <c r="I6657" t="s">
        <v>32</v>
      </c>
      <c r="J6657">
        <v>1</v>
      </c>
      <c r="K6657" t="s">
        <v>32</v>
      </c>
      <c r="L6657">
        <v>0</v>
      </c>
      <c r="M6657" t="s">
        <v>32</v>
      </c>
      <c r="N6657">
        <v>2012</v>
      </c>
      <c r="O6657">
        <v>571</v>
      </c>
      <c r="P6657">
        <v>296560</v>
      </c>
      <c r="Q6657">
        <v>96</v>
      </c>
      <c r="R6657">
        <v>274801</v>
      </c>
      <c r="S6657">
        <v>1409</v>
      </c>
      <c r="T6657">
        <v>54196</v>
      </c>
      <c r="U6657">
        <v>475</v>
      </c>
      <c r="W6657">
        <v>20</v>
      </c>
      <c r="X6657">
        <v>11.2</v>
      </c>
      <c r="Y6657">
        <v>26.5</v>
      </c>
      <c r="Z6657">
        <v>12.7</v>
      </c>
      <c r="AA6657">
        <v>9.6</v>
      </c>
      <c r="AB6657">
        <v>12.1</v>
      </c>
      <c r="AC6657">
        <v>23.7</v>
      </c>
    </row>
    <row r="6658" spans="1:30" x14ac:dyDescent="0.45">
      <c r="A6658" t="s">
        <v>417</v>
      </c>
      <c r="B6658">
        <v>47300</v>
      </c>
      <c r="C6658" t="s">
        <v>826</v>
      </c>
      <c r="E6658">
        <v>21</v>
      </c>
      <c r="F6658" t="s">
        <v>35</v>
      </c>
      <c r="H6658">
        <v>1</v>
      </c>
      <c r="I6658" t="s">
        <v>32</v>
      </c>
      <c r="J6658">
        <v>1</v>
      </c>
      <c r="K6658" t="s">
        <v>32</v>
      </c>
      <c r="L6658">
        <v>0</v>
      </c>
      <c r="M6658" t="s">
        <v>32</v>
      </c>
      <c r="N6658">
        <v>2012</v>
      </c>
      <c r="O6658">
        <v>33</v>
      </c>
      <c r="P6658">
        <v>10243</v>
      </c>
      <c r="Q6658">
        <v>2</v>
      </c>
      <c r="U6658">
        <v>31</v>
      </c>
      <c r="V6658">
        <v>2494</v>
      </c>
      <c r="W6658">
        <v>29.5</v>
      </c>
      <c r="X6658">
        <v>7.8</v>
      </c>
      <c r="Y6658">
        <v>0</v>
      </c>
      <c r="AC6658">
        <v>30</v>
      </c>
      <c r="AD6658">
        <v>20.7</v>
      </c>
    </row>
    <row r="6659" spans="1:30" x14ac:dyDescent="0.45">
      <c r="A6659" t="s">
        <v>417</v>
      </c>
      <c r="B6659">
        <v>47300</v>
      </c>
      <c r="C6659" t="s">
        <v>826</v>
      </c>
      <c r="E6659">
        <v>22</v>
      </c>
      <c r="F6659" t="s">
        <v>36</v>
      </c>
      <c r="H6659">
        <v>1</v>
      </c>
      <c r="I6659" t="s">
        <v>32</v>
      </c>
      <c r="J6659">
        <v>1</v>
      </c>
      <c r="K6659" t="s">
        <v>32</v>
      </c>
      <c r="L6659">
        <v>0</v>
      </c>
      <c r="M6659" t="s">
        <v>32</v>
      </c>
      <c r="N6659">
        <v>2012</v>
      </c>
      <c r="O6659">
        <v>36</v>
      </c>
      <c r="P6659">
        <v>341505</v>
      </c>
      <c r="Q6659">
        <v>16</v>
      </c>
      <c r="R6659">
        <v>341313</v>
      </c>
      <c r="S6659">
        <v>721</v>
      </c>
      <c r="T6659">
        <v>65138</v>
      </c>
      <c r="U6659">
        <v>20</v>
      </c>
      <c r="W6659">
        <v>51.6</v>
      </c>
      <c r="X6659">
        <v>9.6999999999999993</v>
      </c>
      <c r="Y6659">
        <v>45.5</v>
      </c>
      <c r="Z6659">
        <v>10.1</v>
      </c>
      <c r="AA6659">
        <v>10.3</v>
      </c>
      <c r="AB6659">
        <v>5.7</v>
      </c>
      <c r="AC6659">
        <v>88.3</v>
      </c>
    </row>
    <row r="6660" spans="1:30" x14ac:dyDescent="0.45">
      <c r="A6660" t="s">
        <v>417</v>
      </c>
      <c r="B6660">
        <v>47300</v>
      </c>
      <c r="C6660" t="s">
        <v>826</v>
      </c>
      <c r="E6660">
        <v>23</v>
      </c>
      <c r="F6660" t="s">
        <v>37</v>
      </c>
      <c r="H6660">
        <v>1</v>
      </c>
      <c r="I6660" t="s">
        <v>32</v>
      </c>
      <c r="J6660">
        <v>1</v>
      </c>
      <c r="K6660" t="s">
        <v>32</v>
      </c>
      <c r="L6660">
        <v>0</v>
      </c>
      <c r="M6660" t="s">
        <v>32</v>
      </c>
      <c r="N6660">
        <v>2012</v>
      </c>
      <c r="O6660">
        <v>2002</v>
      </c>
      <c r="P6660">
        <v>829812</v>
      </c>
      <c r="Q6660">
        <v>509</v>
      </c>
      <c r="R6660">
        <v>791701</v>
      </c>
      <c r="S6660">
        <v>3702</v>
      </c>
      <c r="T6660">
        <v>195774</v>
      </c>
      <c r="U6660">
        <v>1493</v>
      </c>
      <c r="V6660">
        <v>38110</v>
      </c>
      <c r="W6660">
        <v>9.8000000000000007</v>
      </c>
      <c r="X6660">
        <v>34.1</v>
      </c>
      <c r="Y6660">
        <v>16.399999999999999</v>
      </c>
      <c r="Z6660">
        <v>36.9</v>
      </c>
      <c r="AA6660">
        <v>45.2</v>
      </c>
      <c r="AB6660">
        <v>45.4</v>
      </c>
      <c r="AC6660">
        <v>10.8</v>
      </c>
      <c r="AD6660">
        <v>16.600000000000001</v>
      </c>
    </row>
    <row r="6661" spans="1:30" x14ac:dyDescent="0.45">
      <c r="A6661" t="s">
        <v>417</v>
      </c>
      <c r="B6661">
        <v>47300</v>
      </c>
      <c r="C6661" t="s">
        <v>826</v>
      </c>
      <c r="E6661" t="s">
        <v>38</v>
      </c>
      <c r="F6661" t="s">
        <v>39</v>
      </c>
      <c r="H6661">
        <v>1</v>
      </c>
      <c r="I6661" t="s">
        <v>32</v>
      </c>
      <c r="J6661">
        <v>1</v>
      </c>
      <c r="K6661" t="s">
        <v>32</v>
      </c>
      <c r="L6661">
        <v>0</v>
      </c>
      <c r="M6661" t="s">
        <v>32</v>
      </c>
      <c r="N6661">
        <v>2012</v>
      </c>
      <c r="O6661">
        <v>344</v>
      </c>
      <c r="P6661">
        <v>8234894</v>
      </c>
      <c r="Q6661">
        <v>211</v>
      </c>
      <c r="R6661">
        <v>8222091</v>
      </c>
      <c r="S6661">
        <v>11078</v>
      </c>
      <c r="T6661">
        <v>526044</v>
      </c>
      <c r="U6661">
        <v>133</v>
      </c>
      <c r="W6661">
        <v>13.3</v>
      </c>
      <c r="X6661">
        <v>1.7</v>
      </c>
      <c r="Y6661">
        <v>18.399999999999999</v>
      </c>
      <c r="Z6661">
        <v>1.8</v>
      </c>
      <c r="AA6661">
        <v>4.7</v>
      </c>
      <c r="AB6661">
        <v>4</v>
      </c>
      <c r="AC6661">
        <v>23.9</v>
      </c>
    </row>
    <row r="6662" spans="1:30" x14ac:dyDescent="0.45">
      <c r="A6662" t="s">
        <v>417</v>
      </c>
      <c r="B6662">
        <v>47300</v>
      </c>
      <c r="C6662" t="s">
        <v>826</v>
      </c>
      <c r="E6662">
        <v>42</v>
      </c>
      <c r="F6662" t="s">
        <v>40</v>
      </c>
      <c r="H6662">
        <v>1</v>
      </c>
      <c r="I6662" t="s">
        <v>32</v>
      </c>
      <c r="J6662">
        <v>1</v>
      </c>
      <c r="K6662" t="s">
        <v>32</v>
      </c>
      <c r="L6662">
        <v>0</v>
      </c>
      <c r="M6662" t="s">
        <v>32</v>
      </c>
      <c r="N6662">
        <v>2012</v>
      </c>
      <c r="O6662">
        <v>566</v>
      </c>
      <c r="P6662">
        <v>5239913</v>
      </c>
      <c r="Q6662">
        <v>258</v>
      </c>
      <c r="R6662">
        <v>5182740</v>
      </c>
      <c r="S6662">
        <v>8475</v>
      </c>
      <c r="T6662">
        <v>304188</v>
      </c>
      <c r="U6662">
        <v>307</v>
      </c>
      <c r="W6662">
        <v>20.9</v>
      </c>
      <c r="X6662">
        <v>24.1</v>
      </c>
      <c r="Y6662">
        <v>27.2</v>
      </c>
      <c r="Z6662">
        <v>24.3</v>
      </c>
      <c r="AA6662">
        <v>74.400000000000006</v>
      </c>
      <c r="AB6662">
        <v>49.6</v>
      </c>
      <c r="AC6662">
        <v>31.9</v>
      </c>
    </row>
    <row r="6663" spans="1:30" x14ac:dyDescent="0.45">
      <c r="A6663" t="s">
        <v>417</v>
      </c>
      <c r="B6663">
        <v>47300</v>
      </c>
      <c r="C6663" t="s">
        <v>826</v>
      </c>
      <c r="E6663" t="s">
        <v>41</v>
      </c>
      <c r="F6663" t="s">
        <v>42</v>
      </c>
      <c r="H6663">
        <v>1</v>
      </c>
      <c r="I6663" t="s">
        <v>32</v>
      </c>
      <c r="J6663">
        <v>1</v>
      </c>
      <c r="K6663" t="s">
        <v>32</v>
      </c>
      <c r="L6663">
        <v>0</v>
      </c>
      <c r="M6663" t="s">
        <v>32</v>
      </c>
      <c r="N6663">
        <v>2012</v>
      </c>
      <c r="O6663">
        <v>3027</v>
      </c>
      <c r="P6663">
        <v>4452865</v>
      </c>
      <c r="Q6663">
        <v>832</v>
      </c>
      <c r="R6663">
        <v>4320040</v>
      </c>
      <c r="S6663">
        <v>14823</v>
      </c>
      <c r="T6663">
        <v>404072</v>
      </c>
      <c r="U6663">
        <v>2195</v>
      </c>
      <c r="W6663">
        <v>20</v>
      </c>
      <c r="X6663">
        <v>22.6</v>
      </c>
      <c r="Y6663">
        <v>16.600000000000001</v>
      </c>
      <c r="Z6663">
        <v>23.8</v>
      </c>
      <c r="AA6663">
        <v>9.3000000000000007</v>
      </c>
      <c r="AB6663">
        <v>16.7</v>
      </c>
      <c r="AC6663">
        <v>23.2</v>
      </c>
    </row>
    <row r="6664" spans="1:30" x14ac:dyDescent="0.45">
      <c r="A6664" t="s">
        <v>417</v>
      </c>
      <c r="B6664">
        <v>47300</v>
      </c>
      <c r="C6664" t="s">
        <v>826</v>
      </c>
      <c r="E6664" t="s">
        <v>43</v>
      </c>
      <c r="F6664" t="s">
        <v>44</v>
      </c>
      <c r="G6664" t="s">
        <v>45</v>
      </c>
      <c r="H6664">
        <v>1</v>
      </c>
      <c r="I6664" t="s">
        <v>32</v>
      </c>
      <c r="J6664">
        <v>1</v>
      </c>
      <c r="K6664" t="s">
        <v>32</v>
      </c>
      <c r="L6664">
        <v>0</v>
      </c>
      <c r="M6664" t="s">
        <v>32</v>
      </c>
      <c r="N6664">
        <v>2012</v>
      </c>
      <c r="O6664">
        <v>1094</v>
      </c>
      <c r="P6664">
        <v>1010963</v>
      </c>
      <c r="Q6664">
        <v>255</v>
      </c>
      <c r="R6664">
        <v>920500</v>
      </c>
      <c r="S6664">
        <v>5236</v>
      </c>
      <c r="T6664">
        <v>197807</v>
      </c>
      <c r="U6664">
        <v>839</v>
      </c>
      <c r="V6664">
        <v>90463</v>
      </c>
      <c r="W6664">
        <v>17.7</v>
      </c>
      <c r="X6664">
        <v>17.3</v>
      </c>
      <c r="Y6664">
        <v>38.200000000000003</v>
      </c>
      <c r="Z6664">
        <v>18.899999999999999</v>
      </c>
      <c r="AA6664">
        <v>11.8</v>
      </c>
      <c r="AB6664">
        <v>11.6</v>
      </c>
      <c r="AC6664">
        <v>15.8</v>
      </c>
      <c r="AD6664">
        <v>22.2</v>
      </c>
    </row>
    <row r="6665" spans="1:30" x14ac:dyDescent="0.45">
      <c r="A6665" t="s">
        <v>417</v>
      </c>
      <c r="B6665">
        <v>47300</v>
      </c>
      <c r="C6665" t="s">
        <v>826</v>
      </c>
      <c r="E6665">
        <v>51</v>
      </c>
      <c r="F6665" t="s">
        <v>46</v>
      </c>
      <c r="H6665">
        <v>1</v>
      </c>
      <c r="I6665" t="s">
        <v>32</v>
      </c>
      <c r="J6665">
        <v>1</v>
      </c>
      <c r="K6665" t="s">
        <v>32</v>
      </c>
      <c r="L6665">
        <v>0</v>
      </c>
      <c r="M6665" t="s">
        <v>32</v>
      </c>
      <c r="N6665">
        <v>2012</v>
      </c>
      <c r="O6665">
        <v>79</v>
      </c>
      <c r="P6665">
        <v>253825</v>
      </c>
      <c r="Q6665">
        <v>38</v>
      </c>
      <c r="R6665">
        <v>253073</v>
      </c>
      <c r="S6665">
        <v>853</v>
      </c>
      <c r="T6665">
        <v>39407</v>
      </c>
      <c r="U6665">
        <v>41</v>
      </c>
      <c r="V6665">
        <v>752</v>
      </c>
      <c r="W6665">
        <v>13.3</v>
      </c>
      <c r="X6665">
        <v>6.8</v>
      </c>
      <c r="Y6665">
        <v>28.9</v>
      </c>
      <c r="Z6665">
        <v>7</v>
      </c>
      <c r="AA6665">
        <v>4.8</v>
      </c>
      <c r="AB6665">
        <v>9.1</v>
      </c>
      <c r="AC6665">
        <v>0</v>
      </c>
      <c r="AD6665">
        <v>3.4</v>
      </c>
    </row>
    <row r="6666" spans="1:30" x14ac:dyDescent="0.45">
      <c r="A6666" t="s">
        <v>417</v>
      </c>
      <c r="B6666">
        <v>47300</v>
      </c>
      <c r="C6666" t="s">
        <v>826</v>
      </c>
      <c r="E6666">
        <v>52</v>
      </c>
      <c r="F6666" t="s">
        <v>47</v>
      </c>
      <c r="G6666" t="s">
        <v>48</v>
      </c>
      <c r="H6666">
        <v>1</v>
      </c>
      <c r="I6666" t="s">
        <v>32</v>
      </c>
      <c r="J6666">
        <v>1</v>
      </c>
      <c r="K6666" t="s">
        <v>32</v>
      </c>
      <c r="L6666">
        <v>0</v>
      </c>
      <c r="M6666" t="s">
        <v>32</v>
      </c>
      <c r="N6666">
        <v>2012</v>
      </c>
      <c r="O6666">
        <v>579</v>
      </c>
      <c r="P6666">
        <v>756594</v>
      </c>
      <c r="Q6666">
        <v>176</v>
      </c>
      <c r="R6666">
        <v>728608</v>
      </c>
      <c r="S6666">
        <v>2977</v>
      </c>
      <c r="T6666">
        <v>139303</v>
      </c>
      <c r="U6666">
        <v>403</v>
      </c>
      <c r="W6666">
        <v>43.9</v>
      </c>
      <c r="X6666">
        <v>17.2</v>
      </c>
      <c r="Y6666">
        <v>37.5</v>
      </c>
      <c r="Z6666">
        <v>17.600000000000001</v>
      </c>
      <c r="AA6666">
        <v>16.3</v>
      </c>
      <c r="AB6666">
        <v>19.399999999999999</v>
      </c>
      <c r="AC6666">
        <v>48.3</v>
      </c>
    </row>
    <row r="6667" spans="1:30" x14ac:dyDescent="0.45">
      <c r="A6667" t="s">
        <v>417</v>
      </c>
      <c r="B6667">
        <v>47300</v>
      </c>
      <c r="C6667" t="s">
        <v>826</v>
      </c>
      <c r="E6667">
        <v>53</v>
      </c>
      <c r="F6667" t="s">
        <v>49</v>
      </c>
      <c r="H6667">
        <v>1</v>
      </c>
      <c r="I6667" t="s">
        <v>32</v>
      </c>
      <c r="J6667">
        <v>1</v>
      </c>
      <c r="K6667" t="s">
        <v>32</v>
      </c>
      <c r="L6667">
        <v>0</v>
      </c>
      <c r="M6667" t="s">
        <v>32</v>
      </c>
      <c r="N6667">
        <v>2012</v>
      </c>
      <c r="O6667">
        <v>1980</v>
      </c>
      <c r="P6667">
        <v>512906</v>
      </c>
      <c r="Q6667">
        <v>415</v>
      </c>
      <c r="R6667">
        <v>403941</v>
      </c>
      <c r="S6667">
        <v>1768</v>
      </c>
      <c r="T6667">
        <v>51355</v>
      </c>
      <c r="U6667">
        <v>1565</v>
      </c>
      <c r="V6667">
        <v>108966</v>
      </c>
      <c r="W6667">
        <v>15.3</v>
      </c>
      <c r="X6667">
        <v>18.7</v>
      </c>
      <c r="Y6667">
        <v>22.3</v>
      </c>
      <c r="Z6667">
        <v>20.7</v>
      </c>
      <c r="AA6667">
        <v>17.3</v>
      </c>
      <c r="AB6667">
        <v>13.4</v>
      </c>
      <c r="AC6667">
        <v>17.899999999999999</v>
      </c>
      <c r="AD6667">
        <v>43.4</v>
      </c>
    </row>
    <row r="6668" spans="1:30" x14ac:dyDescent="0.45">
      <c r="A6668" t="s">
        <v>417</v>
      </c>
      <c r="B6668">
        <v>47300</v>
      </c>
      <c r="C6668" t="s">
        <v>826</v>
      </c>
      <c r="E6668">
        <v>54</v>
      </c>
      <c r="F6668" t="s">
        <v>50</v>
      </c>
      <c r="H6668">
        <v>1</v>
      </c>
      <c r="I6668" t="s">
        <v>32</v>
      </c>
      <c r="J6668">
        <v>1</v>
      </c>
      <c r="K6668" t="s">
        <v>32</v>
      </c>
      <c r="L6668">
        <v>0</v>
      </c>
      <c r="M6668" t="s">
        <v>32</v>
      </c>
      <c r="N6668">
        <v>2012</v>
      </c>
      <c r="O6668">
        <v>2291</v>
      </c>
      <c r="P6668">
        <v>493652</v>
      </c>
      <c r="Q6668">
        <v>543</v>
      </c>
      <c r="R6668">
        <v>445499</v>
      </c>
      <c r="S6668">
        <v>3601</v>
      </c>
      <c r="T6668">
        <v>154308</v>
      </c>
      <c r="U6668">
        <v>1748</v>
      </c>
      <c r="V6668">
        <v>48153</v>
      </c>
      <c r="W6668">
        <v>14.6</v>
      </c>
      <c r="X6668">
        <v>23.4</v>
      </c>
      <c r="Y6668">
        <v>27</v>
      </c>
      <c r="Z6668">
        <v>27.5</v>
      </c>
      <c r="AA6668">
        <v>27</v>
      </c>
      <c r="AB6668">
        <v>27.3</v>
      </c>
      <c r="AC6668">
        <v>16.899999999999999</v>
      </c>
      <c r="AD6668">
        <v>20.399999999999999</v>
      </c>
    </row>
    <row r="6669" spans="1:30" x14ac:dyDescent="0.45">
      <c r="A6669" t="s">
        <v>417</v>
      </c>
      <c r="B6669">
        <v>47300</v>
      </c>
      <c r="C6669" t="s">
        <v>826</v>
      </c>
      <c r="E6669">
        <v>56</v>
      </c>
      <c r="F6669" t="s">
        <v>51</v>
      </c>
      <c r="H6669">
        <v>1</v>
      </c>
      <c r="I6669" t="s">
        <v>32</v>
      </c>
      <c r="J6669">
        <v>1</v>
      </c>
      <c r="K6669" t="s">
        <v>32</v>
      </c>
      <c r="L6669">
        <v>0</v>
      </c>
      <c r="M6669" t="s">
        <v>32</v>
      </c>
      <c r="N6669">
        <v>2012</v>
      </c>
      <c r="O6669">
        <v>2102</v>
      </c>
      <c r="P6669">
        <v>532858</v>
      </c>
      <c r="Q6669">
        <v>322</v>
      </c>
      <c r="R6669">
        <v>505556</v>
      </c>
      <c r="S6669">
        <v>9304</v>
      </c>
      <c r="T6669">
        <v>234255</v>
      </c>
      <c r="U6669">
        <v>1781</v>
      </c>
      <c r="V6669">
        <v>27303</v>
      </c>
      <c r="W6669">
        <v>4.9000000000000004</v>
      </c>
      <c r="X6669">
        <v>39.1</v>
      </c>
      <c r="Y6669">
        <v>24.1</v>
      </c>
      <c r="Z6669">
        <v>43</v>
      </c>
      <c r="AA6669">
        <v>25.7</v>
      </c>
      <c r="AB6669">
        <v>27.2</v>
      </c>
      <c r="AC6669">
        <v>4.7</v>
      </c>
      <c r="AD6669">
        <v>17.7</v>
      </c>
    </row>
    <row r="6670" spans="1:30" x14ac:dyDescent="0.45">
      <c r="A6670" t="s">
        <v>417</v>
      </c>
      <c r="B6670">
        <v>47300</v>
      </c>
      <c r="C6670" t="s">
        <v>826</v>
      </c>
      <c r="E6670">
        <v>61</v>
      </c>
      <c r="F6670" t="s">
        <v>52</v>
      </c>
      <c r="H6670">
        <v>1</v>
      </c>
      <c r="I6670" t="s">
        <v>32</v>
      </c>
      <c r="J6670">
        <v>1</v>
      </c>
      <c r="K6670" t="s">
        <v>32</v>
      </c>
      <c r="L6670">
        <v>0</v>
      </c>
      <c r="M6670" t="s">
        <v>32</v>
      </c>
      <c r="N6670">
        <v>2012</v>
      </c>
      <c r="O6670">
        <v>440</v>
      </c>
      <c r="P6670">
        <v>96255</v>
      </c>
      <c r="Q6670">
        <v>47</v>
      </c>
      <c r="R6670">
        <v>93688</v>
      </c>
      <c r="S6670">
        <v>904</v>
      </c>
      <c r="T6670">
        <v>36202</v>
      </c>
      <c r="U6670">
        <v>393</v>
      </c>
      <c r="V6670">
        <v>2567</v>
      </c>
      <c r="W6670">
        <v>25</v>
      </c>
      <c r="X6670">
        <v>7.6</v>
      </c>
      <c r="Y6670">
        <v>91</v>
      </c>
      <c r="Z6670">
        <v>7.9</v>
      </c>
      <c r="AA6670">
        <v>21.4</v>
      </c>
      <c r="AB6670">
        <v>8.5</v>
      </c>
      <c r="AC6670">
        <v>20.9</v>
      </c>
      <c r="AD6670">
        <v>18.7</v>
      </c>
    </row>
    <row r="6671" spans="1:30" x14ac:dyDescent="0.45">
      <c r="A6671" t="s">
        <v>417</v>
      </c>
      <c r="B6671">
        <v>47300</v>
      </c>
      <c r="C6671" t="s">
        <v>826</v>
      </c>
      <c r="E6671">
        <v>62</v>
      </c>
      <c r="F6671" t="s">
        <v>53</v>
      </c>
      <c r="H6671">
        <v>1</v>
      </c>
      <c r="I6671" t="s">
        <v>32</v>
      </c>
      <c r="J6671">
        <v>1</v>
      </c>
      <c r="K6671" t="s">
        <v>32</v>
      </c>
      <c r="L6671">
        <v>0</v>
      </c>
      <c r="M6671" t="s">
        <v>32</v>
      </c>
      <c r="N6671">
        <v>2012</v>
      </c>
      <c r="O6671">
        <v>3145</v>
      </c>
      <c r="P6671">
        <v>1242340</v>
      </c>
      <c r="Q6671">
        <v>726</v>
      </c>
      <c r="R6671">
        <v>1135327</v>
      </c>
      <c r="S6671">
        <v>14910</v>
      </c>
      <c r="T6671">
        <v>439546</v>
      </c>
      <c r="U6671">
        <v>2419</v>
      </c>
      <c r="W6671">
        <v>8.3000000000000007</v>
      </c>
      <c r="X6671">
        <v>20.7</v>
      </c>
      <c r="Y6671">
        <v>21.7</v>
      </c>
      <c r="Z6671">
        <v>19.7</v>
      </c>
      <c r="AA6671">
        <v>25.1</v>
      </c>
      <c r="AB6671">
        <v>19.5</v>
      </c>
      <c r="AC6671">
        <v>7.6</v>
      </c>
    </row>
    <row r="6672" spans="1:30" x14ac:dyDescent="0.45">
      <c r="A6672" t="s">
        <v>417</v>
      </c>
      <c r="B6672">
        <v>47300</v>
      </c>
      <c r="C6672" t="s">
        <v>826</v>
      </c>
      <c r="E6672">
        <v>71</v>
      </c>
      <c r="F6672" t="s">
        <v>54</v>
      </c>
      <c r="H6672">
        <v>1</v>
      </c>
      <c r="I6672" t="s">
        <v>32</v>
      </c>
      <c r="J6672">
        <v>1</v>
      </c>
      <c r="K6672" t="s">
        <v>32</v>
      </c>
      <c r="L6672">
        <v>0</v>
      </c>
      <c r="M6672" t="s">
        <v>32</v>
      </c>
      <c r="N6672">
        <v>2012</v>
      </c>
      <c r="O6672">
        <v>658</v>
      </c>
      <c r="P6672">
        <v>56941</v>
      </c>
      <c r="Q6672">
        <v>59</v>
      </c>
      <c r="R6672">
        <v>49356</v>
      </c>
      <c r="S6672">
        <v>907</v>
      </c>
      <c r="T6672">
        <v>13288</v>
      </c>
      <c r="U6672">
        <v>599</v>
      </c>
      <c r="V6672">
        <v>7586</v>
      </c>
      <c r="W6672">
        <v>22</v>
      </c>
      <c r="X6672">
        <v>24.2</v>
      </c>
      <c r="Y6672">
        <v>28.9</v>
      </c>
      <c r="Z6672">
        <v>26.3</v>
      </c>
      <c r="AA6672">
        <v>15.5</v>
      </c>
      <c r="AB6672">
        <v>27.2</v>
      </c>
      <c r="AC6672">
        <v>21.3</v>
      </c>
      <c r="AD6672">
        <v>31.5</v>
      </c>
    </row>
    <row r="6673" spans="1:30" x14ac:dyDescent="0.45">
      <c r="A6673" t="s">
        <v>417</v>
      </c>
      <c r="B6673">
        <v>47300</v>
      </c>
      <c r="C6673" t="s">
        <v>826</v>
      </c>
      <c r="E6673">
        <v>72</v>
      </c>
      <c r="F6673" t="s">
        <v>55</v>
      </c>
      <c r="H6673">
        <v>1</v>
      </c>
      <c r="I6673" t="s">
        <v>32</v>
      </c>
      <c r="J6673">
        <v>1</v>
      </c>
      <c r="K6673" t="s">
        <v>32</v>
      </c>
      <c r="L6673">
        <v>0</v>
      </c>
      <c r="M6673" t="s">
        <v>32</v>
      </c>
      <c r="N6673">
        <v>2012</v>
      </c>
      <c r="O6673">
        <v>791</v>
      </c>
      <c r="P6673">
        <v>479442</v>
      </c>
      <c r="Q6673">
        <v>486</v>
      </c>
      <c r="R6673">
        <v>453723</v>
      </c>
      <c r="S6673">
        <v>8255</v>
      </c>
      <c r="T6673">
        <v>111416</v>
      </c>
      <c r="U6673">
        <v>306</v>
      </c>
      <c r="W6673">
        <v>17.100000000000001</v>
      </c>
      <c r="X6673">
        <v>24</v>
      </c>
      <c r="Y6673">
        <v>22.1</v>
      </c>
      <c r="Z6673">
        <v>27.2</v>
      </c>
      <c r="AA6673">
        <v>22.9</v>
      </c>
      <c r="AB6673">
        <v>25.7</v>
      </c>
      <c r="AC6673">
        <v>32.700000000000003</v>
      </c>
    </row>
    <row r="6674" spans="1:30" x14ac:dyDescent="0.45">
      <c r="A6674" t="s">
        <v>417</v>
      </c>
      <c r="B6674">
        <v>47300</v>
      </c>
      <c r="C6674" t="s">
        <v>826</v>
      </c>
      <c r="E6674">
        <v>81</v>
      </c>
      <c r="F6674" t="s">
        <v>56</v>
      </c>
      <c r="G6674" t="s">
        <v>57</v>
      </c>
      <c r="H6674">
        <v>1</v>
      </c>
      <c r="I6674" t="s">
        <v>32</v>
      </c>
      <c r="J6674">
        <v>1</v>
      </c>
      <c r="K6674" t="s">
        <v>32</v>
      </c>
      <c r="L6674">
        <v>0</v>
      </c>
      <c r="M6674" t="s">
        <v>32</v>
      </c>
      <c r="N6674">
        <v>2012</v>
      </c>
      <c r="O6674">
        <v>3628</v>
      </c>
      <c r="P6674">
        <v>262798</v>
      </c>
      <c r="Q6674">
        <v>281</v>
      </c>
      <c r="U6674">
        <v>3347</v>
      </c>
      <c r="V6674">
        <v>91052</v>
      </c>
      <c r="W6674">
        <v>5.8</v>
      </c>
      <c r="X6674">
        <v>45.4</v>
      </c>
      <c r="Y6674">
        <v>25.1</v>
      </c>
      <c r="AC6674">
        <v>5.6</v>
      </c>
      <c r="AD6674">
        <v>12.2</v>
      </c>
    </row>
    <row r="6675" spans="1:30" x14ac:dyDescent="0.45">
      <c r="A6675" t="s">
        <v>418</v>
      </c>
      <c r="B6675">
        <v>47380</v>
      </c>
      <c r="C6675" t="s">
        <v>827</v>
      </c>
      <c r="E6675">
        <v>0</v>
      </c>
      <c r="F6675" t="s">
        <v>31</v>
      </c>
      <c r="H6675">
        <v>1</v>
      </c>
      <c r="I6675" t="s">
        <v>32</v>
      </c>
      <c r="J6675">
        <v>1</v>
      </c>
      <c r="K6675" t="s">
        <v>32</v>
      </c>
      <c r="L6675">
        <v>0</v>
      </c>
      <c r="M6675" t="s">
        <v>32</v>
      </c>
      <c r="N6675">
        <v>2012</v>
      </c>
      <c r="O6675">
        <v>17592</v>
      </c>
      <c r="P6675">
        <v>22136162</v>
      </c>
      <c r="Q6675">
        <v>3949</v>
      </c>
      <c r="R6675">
        <v>21493585</v>
      </c>
      <c r="S6675">
        <v>87815</v>
      </c>
      <c r="T6675">
        <v>2971116</v>
      </c>
      <c r="U6675">
        <v>13643</v>
      </c>
      <c r="V6675">
        <v>642577</v>
      </c>
      <c r="W6675">
        <v>3</v>
      </c>
      <c r="X6675">
        <v>3.9</v>
      </c>
      <c r="Y6675">
        <v>4.7</v>
      </c>
      <c r="Z6675">
        <v>4.2</v>
      </c>
      <c r="AA6675">
        <v>5.9</v>
      </c>
      <c r="AB6675">
        <v>5.0999999999999996</v>
      </c>
      <c r="AC6675">
        <v>3.5</v>
      </c>
      <c r="AD6675">
        <v>24.9</v>
      </c>
    </row>
    <row r="6676" spans="1:30" x14ac:dyDescent="0.45">
      <c r="A6676" t="s">
        <v>418</v>
      </c>
      <c r="B6676">
        <v>47380</v>
      </c>
      <c r="C6676" t="s">
        <v>827</v>
      </c>
      <c r="E6676">
        <v>11</v>
      </c>
      <c r="F6676" t="s">
        <v>33</v>
      </c>
      <c r="G6676" t="s">
        <v>34</v>
      </c>
      <c r="H6676">
        <v>1</v>
      </c>
      <c r="I6676" t="s">
        <v>32</v>
      </c>
      <c r="J6676">
        <v>1</v>
      </c>
      <c r="K6676" t="s">
        <v>32</v>
      </c>
      <c r="L6676">
        <v>0</v>
      </c>
      <c r="M6676" t="s">
        <v>32</v>
      </c>
      <c r="N6676">
        <v>2012</v>
      </c>
      <c r="O6676">
        <v>70</v>
      </c>
      <c r="Q6676">
        <v>2</v>
      </c>
      <c r="U6676">
        <v>68</v>
      </c>
      <c r="W6676">
        <v>47.8</v>
      </c>
      <c r="Y6676">
        <v>95</v>
      </c>
      <c r="AC6676">
        <v>47.2</v>
      </c>
    </row>
    <row r="6677" spans="1:30" x14ac:dyDescent="0.45">
      <c r="A6677" t="s">
        <v>418</v>
      </c>
      <c r="B6677">
        <v>47380</v>
      </c>
      <c r="C6677" t="s">
        <v>827</v>
      </c>
      <c r="E6677">
        <v>21</v>
      </c>
      <c r="F6677" t="s">
        <v>35</v>
      </c>
      <c r="H6677">
        <v>1</v>
      </c>
      <c r="I6677" t="s">
        <v>32</v>
      </c>
      <c r="J6677">
        <v>1</v>
      </c>
      <c r="K6677" t="s">
        <v>32</v>
      </c>
      <c r="L6677">
        <v>0</v>
      </c>
      <c r="M6677" t="s">
        <v>32</v>
      </c>
      <c r="N6677">
        <v>2012</v>
      </c>
      <c r="O6677">
        <v>163</v>
      </c>
      <c r="P6677">
        <v>21329</v>
      </c>
      <c r="Q6677">
        <v>8</v>
      </c>
      <c r="R6677">
        <v>18842</v>
      </c>
      <c r="S6677">
        <v>67</v>
      </c>
      <c r="T6677">
        <v>3279</v>
      </c>
      <c r="U6677">
        <v>155</v>
      </c>
      <c r="V6677">
        <v>2486</v>
      </c>
      <c r="W6677">
        <v>36.6</v>
      </c>
      <c r="X6677">
        <v>8.9</v>
      </c>
      <c r="Y6677">
        <v>59.6</v>
      </c>
      <c r="Z6677">
        <v>8.6999999999999993</v>
      </c>
      <c r="AA6677">
        <v>15.3</v>
      </c>
      <c r="AB6677">
        <v>12.3</v>
      </c>
      <c r="AC6677">
        <v>36.799999999999997</v>
      </c>
      <c r="AD6677">
        <v>20.2</v>
      </c>
    </row>
    <row r="6678" spans="1:30" x14ac:dyDescent="0.45">
      <c r="A6678" t="s">
        <v>418</v>
      </c>
      <c r="B6678">
        <v>47380</v>
      </c>
      <c r="C6678" t="s">
        <v>827</v>
      </c>
      <c r="E6678">
        <v>22</v>
      </c>
      <c r="F6678" t="s">
        <v>36</v>
      </c>
      <c r="H6678">
        <v>1</v>
      </c>
      <c r="I6678" t="s">
        <v>32</v>
      </c>
      <c r="J6678">
        <v>1</v>
      </c>
      <c r="K6678" t="s">
        <v>32</v>
      </c>
      <c r="L6678">
        <v>0</v>
      </c>
      <c r="M6678" t="s">
        <v>32</v>
      </c>
      <c r="N6678">
        <v>2012</v>
      </c>
      <c r="O6678">
        <v>46</v>
      </c>
      <c r="P6678">
        <v>953370</v>
      </c>
      <c r="Q6678">
        <v>21</v>
      </c>
      <c r="R6678">
        <v>953281</v>
      </c>
      <c r="S6678">
        <v>812</v>
      </c>
      <c r="T6678">
        <v>47641</v>
      </c>
      <c r="U6678">
        <v>25</v>
      </c>
      <c r="V6678">
        <v>89</v>
      </c>
      <c r="W6678">
        <v>48.8</v>
      </c>
      <c r="X6678">
        <v>4.0999999999999996</v>
      </c>
      <c r="Y6678">
        <v>0</v>
      </c>
      <c r="Z6678">
        <v>4.3</v>
      </c>
      <c r="AA6678">
        <v>2.1</v>
      </c>
      <c r="AB6678">
        <v>0.5</v>
      </c>
      <c r="AC6678">
        <v>85.3</v>
      </c>
      <c r="AD6678">
        <v>48.2</v>
      </c>
    </row>
    <row r="6679" spans="1:30" x14ac:dyDescent="0.45">
      <c r="A6679" t="s">
        <v>418</v>
      </c>
      <c r="B6679">
        <v>47380</v>
      </c>
      <c r="C6679" t="s">
        <v>827</v>
      </c>
      <c r="E6679">
        <v>23</v>
      </c>
      <c r="F6679" t="s">
        <v>37</v>
      </c>
      <c r="H6679">
        <v>1</v>
      </c>
      <c r="I6679" t="s">
        <v>32</v>
      </c>
      <c r="J6679">
        <v>1</v>
      </c>
      <c r="K6679" t="s">
        <v>32</v>
      </c>
      <c r="L6679">
        <v>0</v>
      </c>
      <c r="M6679" t="s">
        <v>32</v>
      </c>
      <c r="N6679">
        <v>2012</v>
      </c>
      <c r="O6679">
        <v>2125</v>
      </c>
      <c r="P6679">
        <v>549221</v>
      </c>
      <c r="Q6679">
        <v>349</v>
      </c>
      <c r="R6679">
        <v>436595</v>
      </c>
      <c r="S6679">
        <v>2506</v>
      </c>
      <c r="T6679">
        <v>92563</v>
      </c>
      <c r="U6679">
        <v>1776</v>
      </c>
      <c r="V6679">
        <v>112625</v>
      </c>
      <c r="W6679">
        <v>9.1999999999999993</v>
      </c>
      <c r="X6679">
        <v>15.7</v>
      </c>
      <c r="Y6679">
        <v>23.6</v>
      </c>
      <c r="Z6679">
        <v>17.100000000000001</v>
      </c>
      <c r="AA6679">
        <v>23.5</v>
      </c>
      <c r="AB6679">
        <v>24</v>
      </c>
      <c r="AC6679">
        <v>9.5</v>
      </c>
      <c r="AD6679">
        <v>37.1</v>
      </c>
    </row>
    <row r="6680" spans="1:30" x14ac:dyDescent="0.45">
      <c r="A6680" t="s">
        <v>418</v>
      </c>
      <c r="B6680">
        <v>47380</v>
      </c>
      <c r="C6680" t="s">
        <v>827</v>
      </c>
      <c r="E6680" t="s">
        <v>38</v>
      </c>
      <c r="F6680" t="s">
        <v>39</v>
      </c>
      <c r="H6680">
        <v>1</v>
      </c>
      <c r="I6680" t="s">
        <v>32</v>
      </c>
      <c r="J6680">
        <v>1</v>
      </c>
      <c r="K6680" t="s">
        <v>32</v>
      </c>
      <c r="L6680">
        <v>0</v>
      </c>
      <c r="M6680" t="s">
        <v>32</v>
      </c>
      <c r="N6680">
        <v>2012</v>
      </c>
      <c r="O6680">
        <v>451</v>
      </c>
      <c r="P6680">
        <v>7180150</v>
      </c>
      <c r="Q6680">
        <v>197</v>
      </c>
      <c r="R6680">
        <v>7169648</v>
      </c>
      <c r="S6680">
        <v>14478</v>
      </c>
      <c r="T6680">
        <v>702260</v>
      </c>
      <c r="U6680">
        <v>254</v>
      </c>
      <c r="V6680">
        <v>10502</v>
      </c>
      <c r="W6680">
        <v>14.1</v>
      </c>
      <c r="X6680">
        <v>8.5</v>
      </c>
      <c r="Y6680">
        <v>17.899999999999999</v>
      </c>
      <c r="Z6680">
        <v>8.8000000000000007</v>
      </c>
      <c r="AA6680">
        <v>8.8000000000000007</v>
      </c>
      <c r="AB6680">
        <v>9.1999999999999993</v>
      </c>
      <c r="AC6680">
        <v>18.2</v>
      </c>
      <c r="AD6680">
        <v>26.6</v>
      </c>
    </row>
    <row r="6681" spans="1:30" x14ac:dyDescent="0.45">
      <c r="A6681" t="s">
        <v>418</v>
      </c>
      <c r="B6681">
        <v>47380</v>
      </c>
      <c r="C6681" t="s">
        <v>827</v>
      </c>
      <c r="E6681">
        <v>42</v>
      </c>
      <c r="F6681" t="s">
        <v>40</v>
      </c>
      <c r="H6681">
        <v>1</v>
      </c>
      <c r="I6681" t="s">
        <v>32</v>
      </c>
      <c r="J6681">
        <v>1</v>
      </c>
      <c r="K6681" t="s">
        <v>32</v>
      </c>
      <c r="L6681">
        <v>0</v>
      </c>
      <c r="M6681" t="s">
        <v>32</v>
      </c>
      <c r="N6681">
        <v>2012</v>
      </c>
      <c r="O6681">
        <v>544</v>
      </c>
      <c r="P6681">
        <v>3388783</v>
      </c>
      <c r="Q6681">
        <v>292</v>
      </c>
      <c r="R6681">
        <v>3375068</v>
      </c>
      <c r="S6681">
        <v>4229</v>
      </c>
      <c r="T6681">
        <v>169412</v>
      </c>
      <c r="U6681">
        <v>252</v>
      </c>
      <c r="V6681">
        <v>13714</v>
      </c>
      <c r="W6681">
        <v>14</v>
      </c>
      <c r="X6681">
        <v>9.3000000000000007</v>
      </c>
      <c r="Y6681">
        <v>25.6</v>
      </c>
      <c r="Z6681">
        <v>9.8000000000000007</v>
      </c>
      <c r="AA6681">
        <v>25.8</v>
      </c>
      <c r="AB6681">
        <v>25.8</v>
      </c>
      <c r="AC6681">
        <v>27.1</v>
      </c>
      <c r="AD6681">
        <v>50</v>
      </c>
    </row>
    <row r="6682" spans="1:30" x14ac:dyDescent="0.45">
      <c r="A6682" t="s">
        <v>418</v>
      </c>
      <c r="B6682">
        <v>47380</v>
      </c>
      <c r="C6682" t="s">
        <v>827</v>
      </c>
      <c r="E6682" t="s">
        <v>41</v>
      </c>
      <c r="F6682" t="s">
        <v>42</v>
      </c>
      <c r="H6682">
        <v>1</v>
      </c>
      <c r="I6682" t="s">
        <v>32</v>
      </c>
      <c r="J6682">
        <v>1</v>
      </c>
      <c r="K6682" t="s">
        <v>32</v>
      </c>
      <c r="L6682">
        <v>0</v>
      </c>
      <c r="M6682" t="s">
        <v>32</v>
      </c>
      <c r="N6682">
        <v>2012</v>
      </c>
      <c r="O6682">
        <v>2320</v>
      </c>
      <c r="P6682">
        <v>2965082</v>
      </c>
      <c r="Q6682">
        <v>754</v>
      </c>
      <c r="R6682">
        <v>2871830</v>
      </c>
      <c r="S6682">
        <v>10845</v>
      </c>
      <c r="T6682">
        <v>226026</v>
      </c>
      <c r="U6682">
        <v>1567</v>
      </c>
      <c r="W6682">
        <v>9.6</v>
      </c>
      <c r="X6682">
        <v>9</v>
      </c>
      <c r="Y6682">
        <v>18</v>
      </c>
      <c r="Z6682">
        <v>8.6</v>
      </c>
      <c r="AA6682">
        <v>8.9</v>
      </c>
      <c r="AB6682">
        <v>10</v>
      </c>
      <c r="AC6682">
        <v>10</v>
      </c>
    </row>
    <row r="6683" spans="1:30" x14ac:dyDescent="0.45">
      <c r="A6683" t="s">
        <v>418</v>
      </c>
      <c r="B6683">
        <v>47380</v>
      </c>
      <c r="C6683" t="s">
        <v>827</v>
      </c>
      <c r="E6683" t="s">
        <v>43</v>
      </c>
      <c r="F6683" t="s">
        <v>44</v>
      </c>
      <c r="G6683" t="s">
        <v>45</v>
      </c>
      <c r="H6683">
        <v>1</v>
      </c>
      <c r="I6683" t="s">
        <v>32</v>
      </c>
      <c r="J6683">
        <v>1</v>
      </c>
      <c r="K6683" t="s">
        <v>32</v>
      </c>
      <c r="L6683">
        <v>0</v>
      </c>
      <c r="M6683" t="s">
        <v>32</v>
      </c>
      <c r="N6683">
        <v>2012</v>
      </c>
      <c r="O6683">
        <v>676</v>
      </c>
      <c r="P6683">
        <v>381364</v>
      </c>
      <c r="Q6683">
        <v>97</v>
      </c>
      <c r="U6683">
        <v>579</v>
      </c>
      <c r="V6683">
        <v>45601</v>
      </c>
      <c r="W6683">
        <v>25.6</v>
      </c>
      <c r="X6683">
        <v>46.1</v>
      </c>
      <c r="Y6683">
        <v>54.2</v>
      </c>
      <c r="AC6683">
        <v>25.6</v>
      </c>
      <c r="AD6683">
        <v>33.1</v>
      </c>
    </row>
    <row r="6684" spans="1:30" x14ac:dyDescent="0.45">
      <c r="A6684" t="s">
        <v>418</v>
      </c>
      <c r="B6684">
        <v>47380</v>
      </c>
      <c r="C6684" t="s">
        <v>827</v>
      </c>
      <c r="E6684">
        <v>51</v>
      </c>
      <c r="F6684" t="s">
        <v>46</v>
      </c>
      <c r="H6684">
        <v>1</v>
      </c>
      <c r="I6684" t="s">
        <v>32</v>
      </c>
      <c r="J6684">
        <v>1</v>
      </c>
      <c r="K6684" t="s">
        <v>32</v>
      </c>
      <c r="L6684">
        <v>0</v>
      </c>
      <c r="M6684" t="s">
        <v>32</v>
      </c>
      <c r="N6684">
        <v>2012</v>
      </c>
      <c r="O6684">
        <v>159</v>
      </c>
      <c r="P6684">
        <v>309853</v>
      </c>
      <c r="Q6684">
        <v>58</v>
      </c>
      <c r="R6684">
        <v>308088</v>
      </c>
      <c r="S6684">
        <v>1512</v>
      </c>
      <c r="T6684">
        <v>53488</v>
      </c>
      <c r="U6684">
        <v>101</v>
      </c>
      <c r="V6684">
        <v>1765</v>
      </c>
      <c r="W6684">
        <v>22.5</v>
      </c>
      <c r="X6684">
        <v>7.4</v>
      </c>
      <c r="Y6684">
        <v>17.3</v>
      </c>
      <c r="Z6684">
        <v>7.7</v>
      </c>
      <c r="AA6684">
        <v>15.7</v>
      </c>
      <c r="AB6684">
        <v>13</v>
      </c>
      <c r="AC6684">
        <v>32.799999999999997</v>
      </c>
      <c r="AD6684">
        <v>9.1999999999999993</v>
      </c>
    </row>
    <row r="6685" spans="1:30" x14ac:dyDescent="0.45">
      <c r="A6685" t="s">
        <v>418</v>
      </c>
      <c r="B6685">
        <v>47380</v>
      </c>
      <c r="C6685" t="s">
        <v>827</v>
      </c>
      <c r="E6685">
        <v>52</v>
      </c>
      <c r="F6685" t="s">
        <v>47</v>
      </c>
      <c r="G6685" t="s">
        <v>48</v>
      </c>
      <c r="H6685">
        <v>1</v>
      </c>
      <c r="I6685" t="s">
        <v>32</v>
      </c>
      <c r="J6685">
        <v>1</v>
      </c>
      <c r="K6685" t="s">
        <v>32</v>
      </c>
      <c r="L6685">
        <v>0</v>
      </c>
      <c r="M6685" t="s">
        <v>32</v>
      </c>
      <c r="N6685">
        <v>2012</v>
      </c>
      <c r="O6685">
        <v>745</v>
      </c>
      <c r="P6685">
        <v>2642446</v>
      </c>
      <c r="Q6685">
        <v>245</v>
      </c>
      <c r="R6685">
        <v>2619450</v>
      </c>
      <c r="S6685">
        <v>4190</v>
      </c>
      <c r="T6685">
        <v>225036</v>
      </c>
      <c r="U6685">
        <v>500</v>
      </c>
      <c r="W6685">
        <v>21.7</v>
      </c>
      <c r="X6685">
        <v>5.0999999999999996</v>
      </c>
      <c r="Y6685">
        <v>18.3</v>
      </c>
      <c r="Z6685">
        <v>5.5</v>
      </c>
      <c r="AA6685">
        <v>5.0999999999999996</v>
      </c>
      <c r="AB6685">
        <v>6.6</v>
      </c>
      <c r="AC6685">
        <v>28.1</v>
      </c>
    </row>
    <row r="6686" spans="1:30" x14ac:dyDescent="0.45">
      <c r="A6686" t="s">
        <v>418</v>
      </c>
      <c r="B6686">
        <v>47380</v>
      </c>
      <c r="C6686" t="s">
        <v>827</v>
      </c>
      <c r="E6686">
        <v>53</v>
      </c>
      <c r="F6686" t="s">
        <v>49</v>
      </c>
      <c r="H6686">
        <v>1</v>
      </c>
      <c r="I6686" t="s">
        <v>32</v>
      </c>
      <c r="J6686">
        <v>1</v>
      </c>
      <c r="K6686" t="s">
        <v>32</v>
      </c>
      <c r="L6686">
        <v>0</v>
      </c>
      <c r="M6686" t="s">
        <v>32</v>
      </c>
      <c r="N6686">
        <v>2012</v>
      </c>
      <c r="O6686">
        <v>1610</v>
      </c>
      <c r="P6686">
        <v>381309</v>
      </c>
      <c r="Q6686">
        <v>226</v>
      </c>
      <c r="R6686">
        <v>274263</v>
      </c>
      <c r="S6686">
        <v>1527</v>
      </c>
      <c r="T6686">
        <v>63881</v>
      </c>
      <c r="U6686">
        <v>1384</v>
      </c>
      <c r="V6686">
        <v>107045</v>
      </c>
      <c r="W6686">
        <v>13.7</v>
      </c>
      <c r="X6686">
        <v>22.5</v>
      </c>
      <c r="Y6686">
        <v>32.200000000000003</v>
      </c>
      <c r="Z6686">
        <v>32</v>
      </c>
      <c r="AA6686">
        <v>24</v>
      </c>
      <c r="AB6686">
        <v>15.6</v>
      </c>
      <c r="AC6686">
        <v>12.9</v>
      </c>
      <c r="AD6686">
        <v>29.4</v>
      </c>
    </row>
    <row r="6687" spans="1:30" x14ac:dyDescent="0.45">
      <c r="A6687" t="s">
        <v>418</v>
      </c>
      <c r="B6687">
        <v>47380</v>
      </c>
      <c r="C6687" t="s">
        <v>827</v>
      </c>
      <c r="E6687">
        <v>54</v>
      </c>
      <c r="F6687" t="s">
        <v>50</v>
      </c>
      <c r="H6687">
        <v>1</v>
      </c>
      <c r="I6687" t="s">
        <v>32</v>
      </c>
      <c r="J6687">
        <v>1</v>
      </c>
      <c r="K6687" t="s">
        <v>32</v>
      </c>
      <c r="L6687">
        <v>0</v>
      </c>
      <c r="M6687" t="s">
        <v>32</v>
      </c>
      <c r="N6687">
        <v>2012</v>
      </c>
      <c r="O6687">
        <v>1621</v>
      </c>
      <c r="P6687">
        <v>364729</v>
      </c>
      <c r="Q6687">
        <v>394</v>
      </c>
      <c r="R6687">
        <v>333844</v>
      </c>
      <c r="S6687">
        <v>2272</v>
      </c>
      <c r="T6687">
        <v>140115</v>
      </c>
      <c r="U6687">
        <v>1226</v>
      </c>
      <c r="V6687">
        <v>30885</v>
      </c>
      <c r="W6687">
        <v>10.8</v>
      </c>
      <c r="X6687">
        <v>15</v>
      </c>
      <c r="Y6687">
        <v>16</v>
      </c>
      <c r="Z6687">
        <v>16</v>
      </c>
      <c r="AA6687">
        <v>14.8</v>
      </c>
      <c r="AB6687">
        <v>27.5</v>
      </c>
      <c r="AC6687">
        <v>14</v>
      </c>
      <c r="AD6687">
        <v>20.399999999999999</v>
      </c>
    </row>
    <row r="6688" spans="1:30" x14ac:dyDescent="0.45">
      <c r="A6688" t="s">
        <v>418</v>
      </c>
      <c r="B6688">
        <v>47380</v>
      </c>
      <c r="C6688" t="s">
        <v>827</v>
      </c>
      <c r="E6688">
        <v>56</v>
      </c>
      <c r="F6688" t="s">
        <v>51</v>
      </c>
      <c r="H6688">
        <v>1</v>
      </c>
      <c r="I6688" t="s">
        <v>32</v>
      </c>
      <c r="J6688">
        <v>1</v>
      </c>
      <c r="K6688" t="s">
        <v>32</v>
      </c>
      <c r="L6688">
        <v>0</v>
      </c>
      <c r="M6688" t="s">
        <v>32</v>
      </c>
      <c r="N6688">
        <v>2012</v>
      </c>
      <c r="O6688">
        <v>1987</v>
      </c>
      <c r="P6688">
        <v>266317</v>
      </c>
      <c r="Q6688">
        <v>254</v>
      </c>
      <c r="R6688">
        <v>237572</v>
      </c>
      <c r="S6688">
        <v>5097</v>
      </c>
      <c r="T6688">
        <v>125619</v>
      </c>
      <c r="U6688">
        <v>1733</v>
      </c>
      <c r="V6688">
        <v>28745</v>
      </c>
      <c r="W6688">
        <v>9.6</v>
      </c>
      <c r="X6688">
        <v>7.2</v>
      </c>
      <c r="Y6688">
        <v>27.2</v>
      </c>
      <c r="Z6688">
        <v>9.6</v>
      </c>
      <c r="AA6688">
        <v>6.9</v>
      </c>
      <c r="AB6688">
        <v>8.9</v>
      </c>
      <c r="AC6688">
        <v>10.8</v>
      </c>
      <c r="AD6688">
        <v>29.2</v>
      </c>
    </row>
    <row r="6689" spans="1:30" x14ac:dyDescent="0.45">
      <c r="A6689" t="s">
        <v>418</v>
      </c>
      <c r="B6689">
        <v>47380</v>
      </c>
      <c r="C6689" t="s">
        <v>827</v>
      </c>
      <c r="E6689">
        <v>61</v>
      </c>
      <c r="F6689" t="s">
        <v>52</v>
      </c>
      <c r="H6689">
        <v>1</v>
      </c>
      <c r="I6689" t="s">
        <v>32</v>
      </c>
      <c r="J6689">
        <v>1</v>
      </c>
      <c r="K6689" t="s">
        <v>32</v>
      </c>
      <c r="L6689">
        <v>0</v>
      </c>
      <c r="M6689" t="s">
        <v>32</v>
      </c>
      <c r="N6689">
        <v>2012</v>
      </c>
      <c r="O6689">
        <v>272</v>
      </c>
      <c r="P6689">
        <v>515574</v>
      </c>
      <c r="Q6689">
        <v>79</v>
      </c>
      <c r="R6689">
        <v>514415</v>
      </c>
      <c r="S6689">
        <v>8436</v>
      </c>
      <c r="T6689">
        <v>242991</v>
      </c>
      <c r="U6689">
        <v>193</v>
      </c>
      <c r="V6689">
        <v>1159</v>
      </c>
      <c r="W6689">
        <v>16.5</v>
      </c>
      <c r="X6689">
        <v>6.3</v>
      </c>
      <c r="Y6689">
        <v>18.8</v>
      </c>
      <c r="Z6689">
        <v>6.6</v>
      </c>
      <c r="AA6689">
        <v>6.8</v>
      </c>
      <c r="AB6689">
        <v>6.6</v>
      </c>
      <c r="AC6689">
        <v>20.3</v>
      </c>
      <c r="AD6689">
        <v>15.9</v>
      </c>
    </row>
    <row r="6690" spans="1:30" x14ac:dyDescent="0.45">
      <c r="A6690" t="s">
        <v>418</v>
      </c>
      <c r="B6690">
        <v>47380</v>
      </c>
      <c r="C6690" t="s">
        <v>827</v>
      </c>
      <c r="E6690">
        <v>62</v>
      </c>
      <c r="F6690" t="s">
        <v>53</v>
      </c>
      <c r="H6690">
        <v>1</v>
      </c>
      <c r="I6690" t="s">
        <v>32</v>
      </c>
      <c r="J6690">
        <v>1</v>
      </c>
      <c r="K6690" t="s">
        <v>32</v>
      </c>
      <c r="L6690">
        <v>0</v>
      </c>
      <c r="M6690" t="s">
        <v>32</v>
      </c>
      <c r="N6690">
        <v>2012</v>
      </c>
      <c r="O6690">
        <v>1583</v>
      </c>
      <c r="P6690">
        <v>1533697</v>
      </c>
      <c r="Q6690">
        <v>443</v>
      </c>
      <c r="R6690">
        <v>1451987</v>
      </c>
      <c r="S6690">
        <v>19185</v>
      </c>
      <c r="T6690">
        <v>604961</v>
      </c>
      <c r="U6690">
        <v>1140</v>
      </c>
      <c r="W6690">
        <v>8</v>
      </c>
      <c r="X6690">
        <v>12.6</v>
      </c>
      <c r="Y6690">
        <v>24</v>
      </c>
      <c r="Z6690">
        <v>13.9</v>
      </c>
      <c r="AA6690">
        <v>24.2</v>
      </c>
      <c r="AB6690">
        <v>16.600000000000001</v>
      </c>
      <c r="AC6690">
        <v>10.199999999999999</v>
      </c>
    </row>
    <row r="6691" spans="1:30" x14ac:dyDescent="0.45">
      <c r="A6691" t="s">
        <v>418</v>
      </c>
      <c r="B6691">
        <v>47380</v>
      </c>
      <c r="C6691" t="s">
        <v>827</v>
      </c>
      <c r="E6691">
        <v>71</v>
      </c>
      <c r="F6691" t="s">
        <v>54</v>
      </c>
      <c r="H6691">
        <v>1</v>
      </c>
      <c r="I6691" t="s">
        <v>32</v>
      </c>
      <c r="J6691">
        <v>1</v>
      </c>
      <c r="K6691" t="s">
        <v>32</v>
      </c>
      <c r="L6691">
        <v>0</v>
      </c>
      <c r="M6691" t="s">
        <v>32</v>
      </c>
      <c r="N6691">
        <v>2012</v>
      </c>
      <c r="O6691">
        <v>735</v>
      </c>
      <c r="P6691">
        <v>57209</v>
      </c>
      <c r="Q6691">
        <v>51</v>
      </c>
      <c r="R6691">
        <v>42925</v>
      </c>
      <c r="S6691">
        <v>835</v>
      </c>
      <c r="T6691">
        <v>13455</v>
      </c>
      <c r="U6691">
        <v>684</v>
      </c>
      <c r="V6691">
        <v>14284</v>
      </c>
      <c r="W6691">
        <v>11.9</v>
      </c>
      <c r="X6691">
        <v>18.899999999999999</v>
      </c>
      <c r="Y6691">
        <v>33.5</v>
      </c>
      <c r="Z6691">
        <v>27.7</v>
      </c>
      <c r="AA6691">
        <v>22.2</v>
      </c>
      <c r="AB6691">
        <v>27.4</v>
      </c>
      <c r="AC6691">
        <v>13.3</v>
      </c>
      <c r="AD6691">
        <v>41.4</v>
      </c>
    </row>
    <row r="6692" spans="1:30" x14ac:dyDescent="0.45">
      <c r="A6692" t="s">
        <v>418</v>
      </c>
      <c r="B6692">
        <v>47380</v>
      </c>
      <c r="C6692" t="s">
        <v>827</v>
      </c>
      <c r="E6692">
        <v>72</v>
      </c>
      <c r="F6692" t="s">
        <v>55</v>
      </c>
      <c r="H6692">
        <v>1</v>
      </c>
      <c r="I6692" t="s">
        <v>32</v>
      </c>
      <c r="J6692">
        <v>1</v>
      </c>
      <c r="K6692" t="s">
        <v>32</v>
      </c>
      <c r="L6692">
        <v>0</v>
      </c>
      <c r="M6692" t="s">
        <v>32</v>
      </c>
      <c r="N6692">
        <v>2012</v>
      </c>
      <c r="O6692">
        <v>468</v>
      </c>
      <c r="P6692">
        <v>379284</v>
      </c>
      <c r="Q6692">
        <v>232</v>
      </c>
      <c r="R6692">
        <v>347921</v>
      </c>
      <c r="S6692">
        <v>6734</v>
      </c>
      <c r="T6692">
        <v>92370</v>
      </c>
      <c r="U6692">
        <v>236</v>
      </c>
      <c r="W6692">
        <v>20.399999999999999</v>
      </c>
      <c r="X6692">
        <v>15.1</v>
      </c>
      <c r="Y6692">
        <v>27.2</v>
      </c>
      <c r="Z6692">
        <v>17</v>
      </c>
      <c r="AA6692">
        <v>17.7</v>
      </c>
      <c r="AB6692">
        <v>13</v>
      </c>
      <c r="AC6692">
        <v>28.6</v>
      </c>
    </row>
    <row r="6693" spans="1:30" x14ac:dyDescent="0.45">
      <c r="A6693" t="s">
        <v>418</v>
      </c>
      <c r="B6693">
        <v>47380</v>
      </c>
      <c r="C6693" t="s">
        <v>827</v>
      </c>
      <c r="E6693">
        <v>81</v>
      </c>
      <c r="F6693" t="s">
        <v>56</v>
      </c>
      <c r="G6693" t="s">
        <v>57</v>
      </c>
      <c r="H6693">
        <v>1</v>
      </c>
      <c r="I6693" t="s">
        <v>32</v>
      </c>
      <c r="J6693">
        <v>1</v>
      </c>
      <c r="K6693" t="s">
        <v>32</v>
      </c>
      <c r="L6693">
        <v>0</v>
      </c>
      <c r="M6693" t="s">
        <v>32</v>
      </c>
      <c r="N6693">
        <v>2012</v>
      </c>
      <c r="O6693">
        <v>2064</v>
      </c>
      <c r="P6693">
        <v>185552</v>
      </c>
      <c r="Q6693">
        <v>293</v>
      </c>
      <c r="R6693">
        <v>143149</v>
      </c>
      <c r="S6693">
        <v>1724</v>
      </c>
      <c r="T6693">
        <v>41195</v>
      </c>
      <c r="U6693">
        <v>1772</v>
      </c>
      <c r="V6693">
        <v>42403</v>
      </c>
      <c r="W6693">
        <v>11.1</v>
      </c>
      <c r="X6693">
        <v>21.2</v>
      </c>
      <c r="Y6693">
        <v>31.1</v>
      </c>
      <c r="Z6693">
        <v>28.8</v>
      </c>
      <c r="AA6693">
        <v>29.4</v>
      </c>
      <c r="AB6693">
        <v>28</v>
      </c>
      <c r="AC6693">
        <v>9.9</v>
      </c>
      <c r="AD6693">
        <v>16.5</v>
      </c>
    </row>
    <row r="6694" spans="1:30" x14ac:dyDescent="0.45">
      <c r="A6694" t="s">
        <v>419</v>
      </c>
      <c r="B6694">
        <v>47460</v>
      </c>
      <c r="C6694" t="s">
        <v>858</v>
      </c>
      <c r="E6694">
        <v>0</v>
      </c>
      <c r="F6694" t="s">
        <v>31</v>
      </c>
      <c r="H6694">
        <v>1</v>
      </c>
      <c r="I6694" t="s">
        <v>32</v>
      </c>
      <c r="J6694">
        <v>1</v>
      </c>
      <c r="K6694" t="s">
        <v>32</v>
      </c>
      <c r="L6694">
        <v>0</v>
      </c>
      <c r="M6694" t="s">
        <v>32</v>
      </c>
      <c r="N6694">
        <v>2012</v>
      </c>
      <c r="O6694">
        <v>4288</v>
      </c>
      <c r="P6694">
        <v>4025571</v>
      </c>
      <c r="Q6694">
        <v>1176</v>
      </c>
      <c r="R6694">
        <v>3919027</v>
      </c>
      <c r="S6694">
        <v>19799</v>
      </c>
      <c r="T6694">
        <v>629682</v>
      </c>
      <c r="U6694">
        <v>3112</v>
      </c>
      <c r="V6694">
        <v>106544</v>
      </c>
      <c r="W6694">
        <v>9.5</v>
      </c>
      <c r="X6694">
        <v>4.8</v>
      </c>
      <c r="Y6694">
        <v>13.9</v>
      </c>
      <c r="Z6694">
        <v>5</v>
      </c>
      <c r="AA6694">
        <v>9.3000000000000007</v>
      </c>
      <c r="AB6694">
        <v>6.6</v>
      </c>
      <c r="AC6694">
        <v>13</v>
      </c>
      <c r="AD6694">
        <v>21.2</v>
      </c>
    </row>
    <row r="6695" spans="1:30" x14ac:dyDescent="0.45">
      <c r="A6695" t="s">
        <v>419</v>
      </c>
      <c r="B6695">
        <v>47460</v>
      </c>
      <c r="C6695" t="s">
        <v>858</v>
      </c>
      <c r="E6695">
        <v>11</v>
      </c>
      <c r="F6695" t="s">
        <v>33</v>
      </c>
      <c r="G6695" t="s">
        <v>34</v>
      </c>
      <c r="H6695">
        <v>1</v>
      </c>
      <c r="I6695" t="s">
        <v>32</v>
      </c>
      <c r="J6695">
        <v>1</v>
      </c>
      <c r="K6695" t="s">
        <v>32</v>
      </c>
      <c r="L6695">
        <v>0</v>
      </c>
      <c r="M6695" t="s">
        <v>32</v>
      </c>
      <c r="N6695">
        <v>2012</v>
      </c>
      <c r="O6695">
        <v>194</v>
      </c>
      <c r="Q6695">
        <v>44</v>
      </c>
      <c r="U6695">
        <v>150</v>
      </c>
      <c r="W6695">
        <v>43.9</v>
      </c>
      <c r="Y6695">
        <v>78.2</v>
      </c>
      <c r="AC6695">
        <v>45.5</v>
      </c>
    </row>
    <row r="6696" spans="1:30" x14ac:dyDescent="0.45">
      <c r="A6696" t="s">
        <v>419</v>
      </c>
      <c r="B6696">
        <v>47460</v>
      </c>
      <c r="C6696" t="s">
        <v>858</v>
      </c>
      <c r="E6696">
        <v>23</v>
      </c>
      <c r="F6696" t="s">
        <v>37</v>
      </c>
      <c r="H6696">
        <v>1</v>
      </c>
      <c r="I6696" t="s">
        <v>32</v>
      </c>
      <c r="J6696">
        <v>1</v>
      </c>
      <c r="K6696" t="s">
        <v>32</v>
      </c>
      <c r="L6696">
        <v>0</v>
      </c>
      <c r="M6696" t="s">
        <v>32</v>
      </c>
      <c r="N6696">
        <v>2012</v>
      </c>
      <c r="O6696">
        <v>254</v>
      </c>
      <c r="Q6696">
        <v>52</v>
      </c>
      <c r="U6696">
        <v>201</v>
      </c>
      <c r="W6696">
        <v>22.7</v>
      </c>
      <c r="Y6696">
        <v>49.6</v>
      </c>
      <c r="AC6696">
        <v>26.7</v>
      </c>
    </row>
    <row r="6697" spans="1:30" x14ac:dyDescent="0.45">
      <c r="A6697" t="s">
        <v>419</v>
      </c>
      <c r="B6697">
        <v>47460</v>
      </c>
      <c r="C6697" t="s">
        <v>858</v>
      </c>
      <c r="E6697" t="s">
        <v>38</v>
      </c>
      <c r="F6697" t="s">
        <v>39</v>
      </c>
      <c r="H6697">
        <v>1</v>
      </c>
      <c r="I6697" t="s">
        <v>32</v>
      </c>
      <c r="J6697">
        <v>1</v>
      </c>
      <c r="K6697" t="s">
        <v>32</v>
      </c>
      <c r="L6697">
        <v>0</v>
      </c>
      <c r="M6697" t="s">
        <v>32</v>
      </c>
      <c r="N6697">
        <v>2012</v>
      </c>
      <c r="O6697">
        <v>206</v>
      </c>
      <c r="P6697">
        <v>1731117</v>
      </c>
      <c r="Q6697">
        <v>116</v>
      </c>
      <c r="R6697">
        <v>1726972</v>
      </c>
      <c r="S6697">
        <v>3221</v>
      </c>
      <c r="T6697">
        <v>152504</v>
      </c>
      <c r="U6697">
        <v>90</v>
      </c>
      <c r="V6697">
        <v>4145</v>
      </c>
      <c r="W6697">
        <v>11.4</v>
      </c>
      <c r="X6697">
        <v>3.8</v>
      </c>
      <c r="Y6697">
        <v>23.6</v>
      </c>
      <c r="Z6697">
        <v>4</v>
      </c>
      <c r="AA6697">
        <v>5.6</v>
      </c>
      <c r="AB6697">
        <v>4.3</v>
      </c>
      <c r="AC6697">
        <v>23.9</v>
      </c>
      <c r="AD6697">
        <v>10.199999999999999</v>
      </c>
    </row>
    <row r="6698" spans="1:30" x14ac:dyDescent="0.45">
      <c r="A6698" t="s">
        <v>419</v>
      </c>
      <c r="B6698">
        <v>47460</v>
      </c>
      <c r="C6698" t="s">
        <v>858</v>
      </c>
      <c r="E6698">
        <v>42</v>
      </c>
      <c r="F6698" t="s">
        <v>40</v>
      </c>
      <c r="H6698">
        <v>1</v>
      </c>
      <c r="I6698" t="s">
        <v>32</v>
      </c>
      <c r="J6698">
        <v>1</v>
      </c>
      <c r="K6698" t="s">
        <v>32</v>
      </c>
      <c r="L6698">
        <v>0</v>
      </c>
      <c r="M6698" t="s">
        <v>32</v>
      </c>
      <c r="N6698">
        <v>2012</v>
      </c>
      <c r="O6698">
        <v>104</v>
      </c>
      <c r="P6698">
        <v>580517</v>
      </c>
      <c r="Q6698">
        <v>52</v>
      </c>
      <c r="R6698">
        <v>578687</v>
      </c>
      <c r="S6698">
        <v>628</v>
      </c>
      <c r="T6698">
        <v>26781</v>
      </c>
      <c r="U6698">
        <v>52</v>
      </c>
      <c r="V6698">
        <v>1830</v>
      </c>
      <c r="W6698">
        <v>31.8</v>
      </c>
      <c r="X6698">
        <v>19.3</v>
      </c>
      <c r="Y6698">
        <v>31.6</v>
      </c>
      <c r="Z6698">
        <v>20.100000000000001</v>
      </c>
      <c r="AA6698">
        <v>20.8</v>
      </c>
      <c r="AB6698">
        <v>19.3</v>
      </c>
      <c r="AC6698">
        <v>52.3</v>
      </c>
      <c r="AD6698">
        <v>30.5</v>
      </c>
    </row>
    <row r="6699" spans="1:30" x14ac:dyDescent="0.45">
      <c r="A6699" t="s">
        <v>419</v>
      </c>
      <c r="B6699">
        <v>47460</v>
      </c>
      <c r="C6699" t="s">
        <v>858</v>
      </c>
      <c r="E6699" t="s">
        <v>41</v>
      </c>
      <c r="F6699" t="s">
        <v>42</v>
      </c>
      <c r="H6699">
        <v>1</v>
      </c>
      <c r="I6699" t="s">
        <v>32</v>
      </c>
      <c r="J6699">
        <v>1</v>
      </c>
      <c r="K6699" t="s">
        <v>32</v>
      </c>
      <c r="L6699">
        <v>0</v>
      </c>
      <c r="M6699" t="s">
        <v>32</v>
      </c>
      <c r="N6699">
        <v>2012</v>
      </c>
      <c r="O6699">
        <v>478</v>
      </c>
      <c r="P6699">
        <v>491612</v>
      </c>
      <c r="Q6699">
        <v>183</v>
      </c>
      <c r="R6699">
        <v>485224</v>
      </c>
      <c r="S6699">
        <v>2134</v>
      </c>
      <c r="T6699">
        <v>47483</v>
      </c>
      <c r="U6699">
        <v>295</v>
      </c>
      <c r="V6699">
        <v>6388</v>
      </c>
      <c r="W6699">
        <v>24.7</v>
      </c>
      <c r="X6699">
        <v>11.6</v>
      </c>
      <c r="Y6699">
        <v>17</v>
      </c>
      <c r="Z6699">
        <v>12.2</v>
      </c>
      <c r="AA6699">
        <v>11.7</v>
      </c>
      <c r="AB6699">
        <v>6.6</v>
      </c>
      <c r="AC6699">
        <v>35.4</v>
      </c>
      <c r="AD6699">
        <v>29.2</v>
      </c>
    </row>
    <row r="6700" spans="1:30" x14ac:dyDescent="0.45">
      <c r="A6700" t="s">
        <v>419</v>
      </c>
      <c r="B6700">
        <v>47460</v>
      </c>
      <c r="C6700" t="s">
        <v>858</v>
      </c>
      <c r="E6700" t="s">
        <v>43</v>
      </c>
      <c r="F6700" t="s">
        <v>44</v>
      </c>
      <c r="G6700" t="s">
        <v>45</v>
      </c>
      <c r="H6700">
        <v>1</v>
      </c>
      <c r="I6700" t="s">
        <v>32</v>
      </c>
      <c r="J6700">
        <v>1</v>
      </c>
      <c r="K6700" t="s">
        <v>32</v>
      </c>
      <c r="L6700">
        <v>0</v>
      </c>
      <c r="M6700" t="s">
        <v>32</v>
      </c>
      <c r="N6700">
        <v>2012</v>
      </c>
      <c r="O6700">
        <v>109</v>
      </c>
      <c r="P6700">
        <v>40300</v>
      </c>
      <c r="Q6700">
        <v>22</v>
      </c>
      <c r="R6700">
        <v>35756</v>
      </c>
      <c r="S6700">
        <v>142</v>
      </c>
      <c r="T6700">
        <v>6583</v>
      </c>
      <c r="U6700">
        <v>87</v>
      </c>
      <c r="W6700">
        <v>38.6</v>
      </c>
      <c r="X6700">
        <v>11.7</v>
      </c>
      <c r="Y6700">
        <v>40.700000000000003</v>
      </c>
      <c r="Z6700">
        <v>4.2</v>
      </c>
      <c r="AA6700">
        <v>15.3</v>
      </c>
      <c r="AB6700">
        <v>8.1999999999999993</v>
      </c>
      <c r="AC6700">
        <v>43.7</v>
      </c>
    </row>
    <row r="6701" spans="1:30" x14ac:dyDescent="0.45">
      <c r="A6701" t="s">
        <v>419</v>
      </c>
      <c r="B6701">
        <v>47460</v>
      </c>
      <c r="C6701" t="s">
        <v>858</v>
      </c>
      <c r="E6701">
        <v>51</v>
      </c>
      <c r="F6701" t="s">
        <v>46</v>
      </c>
      <c r="H6701">
        <v>1</v>
      </c>
      <c r="I6701" t="s">
        <v>32</v>
      </c>
      <c r="J6701">
        <v>1</v>
      </c>
      <c r="K6701" t="s">
        <v>32</v>
      </c>
      <c r="L6701">
        <v>0</v>
      </c>
      <c r="M6701" t="s">
        <v>32</v>
      </c>
      <c r="N6701">
        <v>2012</v>
      </c>
      <c r="O6701">
        <v>54</v>
      </c>
      <c r="P6701">
        <v>58153</v>
      </c>
      <c r="Q6701">
        <v>14</v>
      </c>
      <c r="R6701">
        <v>57604</v>
      </c>
      <c r="S6701">
        <v>340</v>
      </c>
      <c r="T6701">
        <v>14475</v>
      </c>
      <c r="U6701">
        <v>40</v>
      </c>
      <c r="V6701">
        <v>548</v>
      </c>
      <c r="W6701">
        <v>35.6</v>
      </c>
      <c r="X6701">
        <v>2</v>
      </c>
      <c r="Y6701">
        <v>34.6</v>
      </c>
      <c r="Z6701">
        <v>1.8</v>
      </c>
      <c r="AA6701">
        <v>6.2</v>
      </c>
      <c r="AB6701">
        <v>2.2000000000000002</v>
      </c>
      <c r="AC6701">
        <v>45.1</v>
      </c>
      <c r="AD6701">
        <v>39.4</v>
      </c>
    </row>
    <row r="6702" spans="1:30" x14ac:dyDescent="0.45">
      <c r="A6702" t="s">
        <v>419</v>
      </c>
      <c r="B6702">
        <v>47460</v>
      </c>
      <c r="C6702" t="s">
        <v>858</v>
      </c>
      <c r="E6702">
        <v>52</v>
      </c>
      <c r="F6702" t="s">
        <v>47</v>
      </c>
      <c r="G6702" t="s">
        <v>48</v>
      </c>
      <c r="H6702">
        <v>1</v>
      </c>
      <c r="I6702" t="s">
        <v>32</v>
      </c>
      <c r="J6702">
        <v>1</v>
      </c>
      <c r="K6702" t="s">
        <v>32</v>
      </c>
      <c r="L6702">
        <v>0</v>
      </c>
      <c r="M6702" t="s">
        <v>32</v>
      </c>
      <c r="N6702">
        <v>2012</v>
      </c>
      <c r="O6702">
        <v>105</v>
      </c>
      <c r="P6702">
        <v>119364</v>
      </c>
      <c r="Q6702">
        <v>53</v>
      </c>
      <c r="R6702">
        <v>117839</v>
      </c>
      <c r="S6702">
        <v>716</v>
      </c>
      <c r="T6702">
        <v>35520</v>
      </c>
      <c r="U6702">
        <v>52</v>
      </c>
      <c r="V6702">
        <v>1525</v>
      </c>
      <c r="W6702">
        <v>30.6</v>
      </c>
      <c r="X6702">
        <v>4.8</v>
      </c>
      <c r="Y6702">
        <v>31</v>
      </c>
      <c r="Z6702">
        <v>5.0999999999999996</v>
      </c>
      <c r="AA6702">
        <v>8.6</v>
      </c>
      <c r="AB6702">
        <v>7</v>
      </c>
      <c r="AC6702">
        <v>57</v>
      </c>
      <c r="AD6702">
        <v>22</v>
      </c>
    </row>
    <row r="6703" spans="1:30" x14ac:dyDescent="0.45">
      <c r="A6703" t="s">
        <v>419</v>
      </c>
      <c r="B6703">
        <v>47460</v>
      </c>
      <c r="C6703" t="s">
        <v>858</v>
      </c>
      <c r="E6703">
        <v>53</v>
      </c>
      <c r="F6703" t="s">
        <v>49</v>
      </c>
      <c r="H6703">
        <v>1</v>
      </c>
      <c r="I6703" t="s">
        <v>32</v>
      </c>
      <c r="J6703">
        <v>1</v>
      </c>
      <c r="K6703" t="s">
        <v>32</v>
      </c>
      <c r="L6703">
        <v>0</v>
      </c>
      <c r="M6703" t="s">
        <v>32</v>
      </c>
      <c r="N6703">
        <v>2012</v>
      </c>
      <c r="O6703">
        <v>446</v>
      </c>
      <c r="P6703">
        <v>31911</v>
      </c>
      <c r="Q6703">
        <v>77</v>
      </c>
      <c r="R6703">
        <v>13579</v>
      </c>
      <c r="S6703">
        <v>118</v>
      </c>
      <c r="T6703">
        <v>3451</v>
      </c>
      <c r="U6703">
        <v>369</v>
      </c>
      <c r="V6703">
        <v>18331</v>
      </c>
      <c r="W6703">
        <v>31.4</v>
      </c>
      <c r="X6703">
        <v>33.799999999999997</v>
      </c>
      <c r="Y6703">
        <v>47.9</v>
      </c>
      <c r="Z6703">
        <v>45.6</v>
      </c>
      <c r="AA6703">
        <v>28.4</v>
      </c>
      <c r="AB6703">
        <v>22.1</v>
      </c>
      <c r="AC6703">
        <v>35.1</v>
      </c>
      <c r="AD6703">
        <v>45.5</v>
      </c>
    </row>
    <row r="6704" spans="1:30" x14ac:dyDescent="0.45">
      <c r="A6704" t="s">
        <v>419</v>
      </c>
      <c r="B6704">
        <v>47460</v>
      </c>
      <c r="C6704" t="s">
        <v>858</v>
      </c>
      <c r="E6704">
        <v>54</v>
      </c>
      <c r="F6704" t="s">
        <v>50</v>
      </c>
      <c r="H6704">
        <v>1</v>
      </c>
      <c r="I6704" t="s">
        <v>32</v>
      </c>
      <c r="J6704">
        <v>1</v>
      </c>
      <c r="K6704" t="s">
        <v>32</v>
      </c>
      <c r="L6704">
        <v>0</v>
      </c>
      <c r="M6704" t="s">
        <v>32</v>
      </c>
      <c r="N6704">
        <v>2012</v>
      </c>
      <c r="O6704">
        <v>586</v>
      </c>
      <c r="P6704">
        <v>69954</v>
      </c>
      <c r="Q6704">
        <v>121</v>
      </c>
      <c r="U6704">
        <v>465</v>
      </c>
      <c r="V6704">
        <v>10677</v>
      </c>
      <c r="W6704">
        <v>20</v>
      </c>
      <c r="X6704">
        <v>42.7</v>
      </c>
      <c r="Y6704">
        <v>31.8</v>
      </c>
      <c r="AC6704">
        <v>19.7</v>
      </c>
      <c r="AD6704">
        <v>40.200000000000003</v>
      </c>
    </row>
    <row r="6705" spans="1:30" x14ac:dyDescent="0.45">
      <c r="A6705" t="s">
        <v>419</v>
      </c>
      <c r="B6705">
        <v>47460</v>
      </c>
      <c r="C6705" t="s">
        <v>858</v>
      </c>
      <c r="E6705">
        <v>56</v>
      </c>
      <c r="F6705" t="s">
        <v>51</v>
      </c>
      <c r="H6705">
        <v>1</v>
      </c>
      <c r="I6705" t="s">
        <v>32</v>
      </c>
      <c r="J6705">
        <v>1</v>
      </c>
      <c r="K6705" t="s">
        <v>32</v>
      </c>
      <c r="L6705">
        <v>0</v>
      </c>
      <c r="M6705" t="s">
        <v>32</v>
      </c>
      <c r="N6705">
        <v>2012</v>
      </c>
      <c r="O6705">
        <v>132</v>
      </c>
      <c r="P6705">
        <v>18629</v>
      </c>
      <c r="Q6705">
        <v>33</v>
      </c>
      <c r="R6705">
        <v>17411</v>
      </c>
      <c r="S6705">
        <v>194</v>
      </c>
      <c r="T6705">
        <v>6551</v>
      </c>
      <c r="U6705">
        <v>98</v>
      </c>
      <c r="V6705">
        <v>1218</v>
      </c>
      <c r="W6705">
        <v>42.6</v>
      </c>
      <c r="X6705">
        <v>13.7</v>
      </c>
      <c r="Y6705">
        <v>39.799999999999997</v>
      </c>
      <c r="Z6705">
        <v>15.6</v>
      </c>
      <c r="AA6705">
        <v>14.7</v>
      </c>
      <c r="AB6705">
        <v>13.7</v>
      </c>
      <c r="AC6705">
        <v>56.1</v>
      </c>
      <c r="AD6705">
        <v>42.2</v>
      </c>
    </row>
    <row r="6706" spans="1:30" x14ac:dyDescent="0.45">
      <c r="A6706" t="s">
        <v>419</v>
      </c>
      <c r="B6706">
        <v>47460</v>
      </c>
      <c r="C6706" t="s">
        <v>858</v>
      </c>
      <c r="E6706">
        <v>61</v>
      </c>
      <c r="F6706" t="s">
        <v>52</v>
      </c>
      <c r="H6706">
        <v>1</v>
      </c>
      <c r="I6706" t="s">
        <v>32</v>
      </c>
      <c r="J6706">
        <v>1</v>
      </c>
      <c r="K6706" t="s">
        <v>32</v>
      </c>
      <c r="L6706">
        <v>0</v>
      </c>
      <c r="M6706" t="s">
        <v>32</v>
      </c>
      <c r="N6706">
        <v>2012</v>
      </c>
      <c r="O6706">
        <v>169</v>
      </c>
      <c r="P6706">
        <v>109943</v>
      </c>
      <c r="Q6706">
        <v>9</v>
      </c>
      <c r="R6706">
        <v>108427</v>
      </c>
      <c r="S6706">
        <v>2886</v>
      </c>
      <c r="T6706">
        <v>52460</v>
      </c>
      <c r="U6706">
        <v>160</v>
      </c>
      <c r="V6706">
        <v>1515</v>
      </c>
      <c r="W6706">
        <v>41.3</v>
      </c>
      <c r="X6706">
        <v>8.9</v>
      </c>
      <c r="Y6706">
        <v>0</v>
      </c>
      <c r="Z6706">
        <v>9.4</v>
      </c>
      <c r="AA6706">
        <v>8.9</v>
      </c>
      <c r="AB6706">
        <v>9.3000000000000007</v>
      </c>
      <c r="AC6706">
        <v>41.5</v>
      </c>
      <c r="AD6706">
        <v>49.3</v>
      </c>
    </row>
    <row r="6707" spans="1:30" x14ac:dyDescent="0.45">
      <c r="A6707" t="s">
        <v>419</v>
      </c>
      <c r="B6707">
        <v>47460</v>
      </c>
      <c r="C6707" t="s">
        <v>858</v>
      </c>
      <c r="E6707">
        <v>62</v>
      </c>
      <c r="F6707" t="s">
        <v>53</v>
      </c>
      <c r="H6707">
        <v>1</v>
      </c>
      <c r="I6707" t="s">
        <v>32</v>
      </c>
      <c r="J6707">
        <v>1</v>
      </c>
      <c r="K6707" t="s">
        <v>32</v>
      </c>
      <c r="L6707">
        <v>0</v>
      </c>
      <c r="M6707" t="s">
        <v>32</v>
      </c>
      <c r="N6707">
        <v>2012</v>
      </c>
      <c r="O6707">
        <v>441</v>
      </c>
      <c r="P6707">
        <v>357941</v>
      </c>
      <c r="Q6707">
        <v>162</v>
      </c>
      <c r="R6707">
        <v>345222</v>
      </c>
      <c r="S6707">
        <v>3806</v>
      </c>
      <c r="T6707">
        <v>167255</v>
      </c>
      <c r="U6707">
        <v>278</v>
      </c>
      <c r="W6707">
        <v>19.5</v>
      </c>
      <c r="X6707">
        <v>6.1</v>
      </c>
      <c r="Y6707">
        <v>27.3</v>
      </c>
      <c r="Z6707">
        <v>6.1</v>
      </c>
      <c r="AA6707">
        <v>6.3</v>
      </c>
      <c r="AB6707">
        <v>5.8</v>
      </c>
      <c r="AC6707">
        <v>21.3</v>
      </c>
    </row>
    <row r="6708" spans="1:30" x14ac:dyDescent="0.45">
      <c r="A6708" t="s">
        <v>419</v>
      </c>
      <c r="B6708">
        <v>47460</v>
      </c>
      <c r="C6708" t="s">
        <v>858</v>
      </c>
      <c r="E6708">
        <v>71</v>
      </c>
      <c r="F6708" t="s">
        <v>54</v>
      </c>
      <c r="H6708">
        <v>1</v>
      </c>
      <c r="I6708" t="s">
        <v>32</v>
      </c>
      <c r="J6708">
        <v>1</v>
      </c>
      <c r="K6708" t="s">
        <v>32</v>
      </c>
      <c r="L6708">
        <v>0</v>
      </c>
      <c r="M6708" t="s">
        <v>32</v>
      </c>
      <c r="N6708">
        <v>2012</v>
      </c>
      <c r="O6708">
        <v>229</v>
      </c>
      <c r="P6708">
        <v>26279</v>
      </c>
      <c r="Q6708">
        <v>26</v>
      </c>
      <c r="R6708">
        <v>14036</v>
      </c>
      <c r="S6708">
        <v>916</v>
      </c>
      <c r="T6708">
        <v>5886</v>
      </c>
      <c r="U6708">
        <v>203</v>
      </c>
      <c r="W6708">
        <v>39.6</v>
      </c>
      <c r="X6708">
        <v>46.5</v>
      </c>
      <c r="Y6708">
        <v>24.8</v>
      </c>
      <c r="Z6708">
        <v>28.5</v>
      </c>
      <c r="AA6708">
        <v>83.1</v>
      </c>
      <c r="AB6708">
        <v>37.299999999999997</v>
      </c>
      <c r="AC6708">
        <v>41.6</v>
      </c>
    </row>
    <row r="6709" spans="1:30" x14ac:dyDescent="0.45">
      <c r="A6709" t="s">
        <v>419</v>
      </c>
      <c r="B6709">
        <v>47460</v>
      </c>
      <c r="C6709" t="s">
        <v>858</v>
      </c>
      <c r="E6709">
        <v>72</v>
      </c>
      <c r="F6709" t="s">
        <v>55</v>
      </c>
      <c r="H6709">
        <v>1</v>
      </c>
      <c r="I6709" t="s">
        <v>32</v>
      </c>
      <c r="J6709">
        <v>1</v>
      </c>
      <c r="K6709" t="s">
        <v>32</v>
      </c>
      <c r="L6709">
        <v>0</v>
      </c>
      <c r="M6709" t="s">
        <v>32</v>
      </c>
      <c r="N6709">
        <v>2012</v>
      </c>
      <c r="O6709">
        <v>275</v>
      </c>
      <c r="P6709">
        <v>128436</v>
      </c>
      <c r="Q6709">
        <v>175</v>
      </c>
      <c r="R6709">
        <v>124131</v>
      </c>
      <c r="S6709">
        <v>3195</v>
      </c>
      <c r="T6709">
        <v>46162</v>
      </c>
      <c r="U6709">
        <v>100</v>
      </c>
      <c r="W6709">
        <v>23.9</v>
      </c>
      <c r="X6709">
        <v>45.2</v>
      </c>
      <c r="Y6709">
        <v>26</v>
      </c>
      <c r="Z6709">
        <v>48.7</v>
      </c>
      <c r="AA6709">
        <v>50.9</v>
      </c>
      <c r="AB6709">
        <v>55.8</v>
      </c>
      <c r="AC6709">
        <v>47.8</v>
      </c>
    </row>
    <row r="6710" spans="1:30" x14ac:dyDescent="0.45">
      <c r="A6710" t="s">
        <v>419</v>
      </c>
      <c r="B6710">
        <v>47460</v>
      </c>
      <c r="C6710" t="s">
        <v>858</v>
      </c>
      <c r="E6710">
        <v>81</v>
      </c>
      <c r="F6710" t="s">
        <v>56</v>
      </c>
      <c r="G6710" t="s">
        <v>57</v>
      </c>
      <c r="H6710">
        <v>1</v>
      </c>
      <c r="I6710" t="s">
        <v>32</v>
      </c>
      <c r="J6710">
        <v>1</v>
      </c>
      <c r="K6710" t="s">
        <v>32</v>
      </c>
      <c r="L6710">
        <v>0</v>
      </c>
      <c r="M6710" t="s">
        <v>32</v>
      </c>
      <c r="N6710">
        <v>2012</v>
      </c>
      <c r="O6710">
        <v>504</v>
      </c>
      <c r="P6710">
        <v>25828</v>
      </c>
      <c r="Q6710">
        <v>36</v>
      </c>
      <c r="R6710">
        <v>15381</v>
      </c>
      <c r="S6710">
        <v>214</v>
      </c>
      <c r="T6710">
        <v>5446</v>
      </c>
      <c r="U6710">
        <v>468</v>
      </c>
      <c r="V6710">
        <v>10447</v>
      </c>
      <c r="W6710">
        <v>17.5</v>
      </c>
      <c r="X6710">
        <v>18.100000000000001</v>
      </c>
      <c r="Y6710">
        <v>67.599999999999994</v>
      </c>
      <c r="Z6710">
        <v>15.5</v>
      </c>
      <c r="AA6710">
        <v>35.9</v>
      </c>
      <c r="AB6710">
        <v>25.1</v>
      </c>
      <c r="AC6710">
        <v>18.8</v>
      </c>
      <c r="AD6710">
        <v>30.4</v>
      </c>
    </row>
    <row r="6711" spans="1:30" x14ac:dyDescent="0.45">
      <c r="A6711" t="s">
        <v>420</v>
      </c>
      <c r="B6711">
        <v>47580</v>
      </c>
      <c r="C6711" t="s">
        <v>828</v>
      </c>
      <c r="E6711">
        <v>0</v>
      </c>
      <c r="F6711" t="s">
        <v>31</v>
      </c>
      <c r="H6711">
        <v>1</v>
      </c>
      <c r="I6711" t="s">
        <v>32</v>
      </c>
      <c r="J6711">
        <v>1</v>
      </c>
      <c r="K6711" t="s">
        <v>32</v>
      </c>
      <c r="L6711">
        <v>0</v>
      </c>
      <c r="M6711" t="s">
        <v>32</v>
      </c>
      <c r="N6711">
        <v>2012</v>
      </c>
      <c r="O6711">
        <v>12953</v>
      </c>
      <c r="P6711">
        <v>8542820</v>
      </c>
      <c r="Q6711">
        <v>2338</v>
      </c>
      <c r="R6711">
        <v>8235954</v>
      </c>
      <c r="S6711">
        <v>41144</v>
      </c>
      <c r="T6711">
        <v>1290032</v>
      </c>
      <c r="U6711">
        <v>10615</v>
      </c>
      <c r="V6711">
        <v>306865</v>
      </c>
      <c r="W6711">
        <v>2.8</v>
      </c>
      <c r="X6711">
        <v>5.4</v>
      </c>
      <c r="Y6711">
        <v>6.9</v>
      </c>
      <c r="Z6711">
        <v>6.2</v>
      </c>
      <c r="AA6711">
        <v>5.0999999999999996</v>
      </c>
      <c r="AB6711">
        <v>6.5</v>
      </c>
      <c r="AC6711">
        <v>3.1</v>
      </c>
      <c r="AD6711">
        <v>16.7</v>
      </c>
    </row>
    <row r="6712" spans="1:30" x14ac:dyDescent="0.45">
      <c r="A6712" t="s">
        <v>420</v>
      </c>
      <c r="B6712">
        <v>47580</v>
      </c>
      <c r="C6712" t="s">
        <v>828</v>
      </c>
      <c r="E6712">
        <v>11</v>
      </c>
      <c r="F6712" t="s">
        <v>33</v>
      </c>
      <c r="G6712" t="s">
        <v>34</v>
      </c>
      <c r="H6712">
        <v>1</v>
      </c>
      <c r="I6712" t="s">
        <v>32</v>
      </c>
      <c r="J6712">
        <v>1</v>
      </c>
      <c r="K6712" t="s">
        <v>32</v>
      </c>
      <c r="L6712">
        <v>0</v>
      </c>
      <c r="M6712" t="s">
        <v>32</v>
      </c>
      <c r="N6712">
        <v>2012</v>
      </c>
      <c r="O6712">
        <v>78</v>
      </c>
      <c r="Q6712">
        <v>6</v>
      </c>
      <c r="U6712">
        <v>72</v>
      </c>
      <c r="W6712">
        <v>38.700000000000003</v>
      </c>
      <c r="Y6712">
        <v>127.3</v>
      </c>
      <c r="AC6712">
        <v>39.6</v>
      </c>
    </row>
    <row r="6713" spans="1:30" x14ac:dyDescent="0.45">
      <c r="A6713" t="s">
        <v>420</v>
      </c>
      <c r="B6713">
        <v>47580</v>
      </c>
      <c r="C6713" t="s">
        <v>828</v>
      </c>
      <c r="E6713">
        <v>23</v>
      </c>
      <c r="F6713" t="s">
        <v>37</v>
      </c>
      <c r="H6713">
        <v>1</v>
      </c>
      <c r="I6713" t="s">
        <v>32</v>
      </c>
      <c r="J6713">
        <v>1</v>
      </c>
      <c r="K6713" t="s">
        <v>32</v>
      </c>
      <c r="L6713">
        <v>0</v>
      </c>
      <c r="M6713" t="s">
        <v>32</v>
      </c>
      <c r="N6713">
        <v>2012</v>
      </c>
      <c r="O6713">
        <v>1193</v>
      </c>
      <c r="P6713">
        <v>279470</v>
      </c>
      <c r="Q6713">
        <v>142</v>
      </c>
      <c r="R6713">
        <v>202875</v>
      </c>
      <c r="S6713">
        <v>1054</v>
      </c>
      <c r="T6713">
        <v>47566</v>
      </c>
      <c r="U6713">
        <v>1051</v>
      </c>
      <c r="W6713">
        <v>13.3</v>
      </c>
      <c r="X6713">
        <v>24</v>
      </c>
      <c r="Y6713">
        <v>30.8</v>
      </c>
      <c r="Z6713">
        <v>11.5</v>
      </c>
      <c r="AA6713">
        <v>22.3</v>
      </c>
      <c r="AB6713">
        <v>17.8</v>
      </c>
      <c r="AC6713">
        <v>16.2</v>
      </c>
    </row>
    <row r="6714" spans="1:30" x14ac:dyDescent="0.45">
      <c r="A6714" t="s">
        <v>420</v>
      </c>
      <c r="B6714">
        <v>47580</v>
      </c>
      <c r="C6714" t="s">
        <v>828</v>
      </c>
      <c r="E6714" t="s">
        <v>38</v>
      </c>
      <c r="F6714" t="s">
        <v>39</v>
      </c>
      <c r="H6714">
        <v>1</v>
      </c>
      <c r="I6714" t="s">
        <v>32</v>
      </c>
      <c r="J6714">
        <v>1</v>
      </c>
      <c r="K6714" t="s">
        <v>32</v>
      </c>
      <c r="L6714">
        <v>0</v>
      </c>
      <c r="M6714" t="s">
        <v>32</v>
      </c>
      <c r="N6714">
        <v>2012</v>
      </c>
      <c r="O6714">
        <v>193</v>
      </c>
      <c r="P6714">
        <v>2895533</v>
      </c>
      <c r="Q6714">
        <v>50</v>
      </c>
      <c r="R6714">
        <v>2892665</v>
      </c>
      <c r="S6714">
        <v>5389</v>
      </c>
      <c r="T6714">
        <v>220950</v>
      </c>
      <c r="U6714">
        <v>144</v>
      </c>
      <c r="V6714">
        <v>2868</v>
      </c>
      <c r="W6714">
        <v>32</v>
      </c>
      <c r="X6714">
        <v>6.3</v>
      </c>
      <c r="Y6714">
        <v>28.4</v>
      </c>
      <c r="Z6714">
        <v>6.6</v>
      </c>
      <c r="AA6714">
        <v>8.9</v>
      </c>
      <c r="AB6714">
        <v>7.7</v>
      </c>
      <c r="AC6714">
        <v>34.1</v>
      </c>
      <c r="AD6714">
        <v>38.4</v>
      </c>
    </row>
    <row r="6715" spans="1:30" x14ac:dyDescent="0.45">
      <c r="A6715" t="s">
        <v>420</v>
      </c>
      <c r="B6715">
        <v>47580</v>
      </c>
      <c r="C6715" t="s">
        <v>828</v>
      </c>
      <c r="E6715">
        <v>42</v>
      </c>
      <c r="F6715" t="s">
        <v>40</v>
      </c>
      <c r="H6715">
        <v>1</v>
      </c>
      <c r="I6715" t="s">
        <v>32</v>
      </c>
      <c r="J6715">
        <v>1</v>
      </c>
      <c r="K6715" t="s">
        <v>32</v>
      </c>
      <c r="L6715">
        <v>0</v>
      </c>
      <c r="M6715" t="s">
        <v>32</v>
      </c>
      <c r="N6715">
        <v>2012</v>
      </c>
      <c r="O6715">
        <v>168</v>
      </c>
      <c r="P6715">
        <v>397702</v>
      </c>
      <c r="Q6715">
        <v>61</v>
      </c>
      <c r="R6715">
        <v>392847</v>
      </c>
      <c r="S6715">
        <v>609</v>
      </c>
      <c r="T6715">
        <v>25747</v>
      </c>
      <c r="U6715">
        <v>106</v>
      </c>
      <c r="W6715">
        <v>22</v>
      </c>
      <c r="X6715">
        <v>3.2</v>
      </c>
      <c r="Y6715">
        <v>25.3</v>
      </c>
      <c r="Z6715">
        <v>3.3</v>
      </c>
      <c r="AA6715">
        <v>9.6</v>
      </c>
      <c r="AB6715">
        <v>8.1999999999999993</v>
      </c>
      <c r="AC6715">
        <v>31.8</v>
      </c>
    </row>
    <row r="6716" spans="1:30" x14ac:dyDescent="0.45">
      <c r="A6716" t="s">
        <v>420</v>
      </c>
      <c r="B6716">
        <v>47580</v>
      </c>
      <c r="C6716" t="s">
        <v>828</v>
      </c>
      <c r="E6716" t="s">
        <v>41</v>
      </c>
      <c r="F6716" t="s">
        <v>42</v>
      </c>
      <c r="H6716">
        <v>1</v>
      </c>
      <c r="I6716" t="s">
        <v>32</v>
      </c>
      <c r="J6716">
        <v>1</v>
      </c>
      <c r="K6716" t="s">
        <v>32</v>
      </c>
      <c r="L6716">
        <v>0</v>
      </c>
      <c r="M6716" t="s">
        <v>32</v>
      </c>
      <c r="N6716">
        <v>2012</v>
      </c>
      <c r="O6716">
        <v>1285</v>
      </c>
      <c r="P6716">
        <v>2185697</v>
      </c>
      <c r="Q6716">
        <v>431</v>
      </c>
      <c r="R6716">
        <v>2165332</v>
      </c>
      <c r="S6716">
        <v>7426</v>
      </c>
      <c r="T6716">
        <v>167299</v>
      </c>
      <c r="U6716">
        <v>853</v>
      </c>
      <c r="V6716">
        <v>20365</v>
      </c>
      <c r="W6716">
        <v>7.2</v>
      </c>
      <c r="X6716">
        <v>14.9</v>
      </c>
      <c r="Y6716">
        <v>17.899999999999999</v>
      </c>
      <c r="Z6716">
        <v>15.7</v>
      </c>
      <c r="AA6716">
        <v>8.5</v>
      </c>
      <c r="AB6716">
        <v>12.3</v>
      </c>
      <c r="AC6716">
        <v>12</v>
      </c>
      <c r="AD6716">
        <v>16</v>
      </c>
    </row>
    <row r="6717" spans="1:30" x14ac:dyDescent="0.45">
      <c r="A6717" t="s">
        <v>420</v>
      </c>
      <c r="B6717">
        <v>47580</v>
      </c>
      <c r="C6717" t="s">
        <v>828</v>
      </c>
      <c r="E6717" t="s">
        <v>43</v>
      </c>
      <c r="F6717" t="s">
        <v>44</v>
      </c>
      <c r="G6717" t="s">
        <v>45</v>
      </c>
      <c r="H6717">
        <v>1</v>
      </c>
      <c r="I6717" t="s">
        <v>32</v>
      </c>
      <c r="J6717">
        <v>1</v>
      </c>
      <c r="K6717" t="s">
        <v>32</v>
      </c>
      <c r="L6717">
        <v>0</v>
      </c>
      <c r="M6717" t="s">
        <v>32</v>
      </c>
      <c r="N6717">
        <v>2012</v>
      </c>
      <c r="O6717">
        <v>351</v>
      </c>
      <c r="P6717">
        <v>162868</v>
      </c>
      <c r="Q6717">
        <v>28</v>
      </c>
      <c r="R6717">
        <v>133633</v>
      </c>
      <c r="S6717">
        <v>614</v>
      </c>
      <c r="T6717">
        <v>24940</v>
      </c>
      <c r="U6717">
        <v>323</v>
      </c>
      <c r="V6717">
        <v>29235</v>
      </c>
      <c r="W6717">
        <v>20.399999999999999</v>
      </c>
      <c r="X6717">
        <v>25.5</v>
      </c>
      <c r="Y6717">
        <v>33.299999999999997</v>
      </c>
      <c r="Z6717">
        <v>33.6</v>
      </c>
      <c r="AA6717">
        <v>13.1</v>
      </c>
      <c r="AB6717">
        <v>10.5</v>
      </c>
      <c r="AC6717">
        <v>21.1</v>
      </c>
      <c r="AD6717">
        <v>34.4</v>
      </c>
    </row>
    <row r="6718" spans="1:30" x14ac:dyDescent="0.45">
      <c r="A6718" t="s">
        <v>420</v>
      </c>
      <c r="B6718">
        <v>47580</v>
      </c>
      <c r="C6718" t="s">
        <v>828</v>
      </c>
      <c r="E6718">
        <v>51</v>
      </c>
      <c r="F6718" t="s">
        <v>46</v>
      </c>
      <c r="H6718">
        <v>1</v>
      </c>
      <c r="I6718" t="s">
        <v>32</v>
      </c>
      <c r="J6718">
        <v>1</v>
      </c>
      <c r="K6718" t="s">
        <v>32</v>
      </c>
      <c r="L6718">
        <v>0</v>
      </c>
      <c r="M6718" t="s">
        <v>32</v>
      </c>
      <c r="N6718">
        <v>2012</v>
      </c>
      <c r="O6718">
        <v>80</v>
      </c>
      <c r="Q6718">
        <v>26</v>
      </c>
      <c r="U6718">
        <v>53</v>
      </c>
      <c r="W6718">
        <v>33.5</v>
      </c>
      <c r="Y6718">
        <v>39.1</v>
      </c>
      <c r="AC6718">
        <v>35.299999999999997</v>
      </c>
    </row>
    <row r="6719" spans="1:30" x14ac:dyDescent="0.45">
      <c r="A6719" t="s">
        <v>420</v>
      </c>
      <c r="B6719">
        <v>47580</v>
      </c>
      <c r="C6719" t="s">
        <v>828</v>
      </c>
      <c r="E6719">
        <v>52</v>
      </c>
      <c r="F6719" t="s">
        <v>47</v>
      </c>
      <c r="G6719" t="s">
        <v>48</v>
      </c>
      <c r="H6719">
        <v>1</v>
      </c>
      <c r="I6719" t="s">
        <v>32</v>
      </c>
      <c r="J6719">
        <v>1</v>
      </c>
      <c r="K6719" t="s">
        <v>32</v>
      </c>
      <c r="L6719">
        <v>0</v>
      </c>
      <c r="M6719" t="s">
        <v>32</v>
      </c>
      <c r="N6719">
        <v>2012</v>
      </c>
      <c r="O6719">
        <v>424</v>
      </c>
      <c r="P6719">
        <v>310726</v>
      </c>
      <c r="Q6719">
        <v>114</v>
      </c>
      <c r="R6719">
        <v>300788</v>
      </c>
      <c r="S6719">
        <v>1645</v>
      </c>
      <c r="T6719">
        <v>69872</v>
      </c>
      <c r="U6719">
        <v>310</v>
      </c>
      <c r="V6719">
        <v>9937</v>
      </c>
      <c r="W6719">
        <v>26.6</v>
      </c>
      <c r="X6719">
        <v>28.8</v>
      </c>
      <c r="Y6719">
        <v>18.600000000000001</v>
      </c>
      <c r="Z6719">
        <v>31.3</v>
      </c>
      <c r="AA6719">
        <v>35.6</v>
      </c>
      <c r="AB6719">
        <v>34.9</v>
      </c>
      <c r="AC6719">
        <v>30.9</v>
      </c>
      <c r="AD6719">
        <v>47.7</v>
      </c>
    </row>
    <row r="6720" spans="1:30" x14ac:dyDescent="0.45">
      <c r="A6720" t="s">
        <v>420</v>
      </c>
      <c r="B6720">
        <v>47580</v>
      </c>
      <c r="C6720" t="s">
        <v>828</v>
      </c>
      <c r="E6720">
        <v>53</v>
      </c>
      <c r="F6720" t="s">
        <v>49</v>
      </c>
      <c r="H6720">
        <v>1</v>
      </c>
      <c r="I6720" t="s">
        <v>32</v>
      </c>
      <c r="J6720">
        <v>1</v>
      </c>
      <c r="K6720" t="s">
        <v>32</v>
      </c>
      <c r="L6720">
        <v>0</v>
      </c>
      <c r="M6720" t="s">
        <v>32</v>
      </c>
      <c r="N6720">
        <v>2012</v>
      </c>
      <c r="O6720">
        <v>1217</v>
      </c>
      <c r="P6720">
        <v>117984</v>
      </c>
      <c r="Q6720">
        <v>153</v>
      </c>
      <c r="R6720">
        <v>77406</v>
      </c>
      <c r="S6720">
        <v>640</v>
      </c>
      <c r="T6720">
        <v>17656</v>
      </c>
      <c r="U6720">
        <v>1064</v>
      </c>
      <c r="V6720">
        <v>40577</v>
      </c>
      <c r="W6720">
        <v>17.600000000000001</v>
      </c>
      <c r="X6720">
        <v>13.5</v>
      </c>
      <c r="Y6720">
        <v>29.4</v>
      </c>
      <c r="Z6720">
        <v>14.4</v>
      </c>
      <c r="AA6720">
        <v>29.7</v>
      </c>
      <c r="AB6720">
        <v>17.3</v>
      </c>
      <c r="AC6720">
        <v>19.7</v>
      </c>
      <c r="AD6720">
        <v>30.1</v>
      </c>
    </row>
    <row r="6721" spans="1:30" x14ac:dyDescent="0.45">
      <c r="A6721" t="s">
        <v>420</v>
      </c>
      <c r="B6721">
        <v>47580</v>
      </c>
      <c r="C6721" t="s">
        <v>828</v>
      </c>
      <c r="E6721">
        <v>54</v>
      </c>
      <c r="F6721" t="s">
        <v>50</v>
      </c>
      <c r="H6721">
        <v>1</v>
      </c>
      <c r="I6721" t="s">
        <v>32</v>
      </c>
      <c r="J6721">
        <v>1</v>
      </c>
      <c r="K6721" t="s">
        <v>32</v>
      </c>
      <c r="L6721">
        <v>0</v>
      </c>
      <c r="M6721" t="s">
        <v>32</v>
      </c>
      <c r="N6721">
        <v>2012</v>
      </c>
      <c r="O6721">
        <v>1119</v>
      </c>
      <c r="P6721">
        <v>468409</v>
      </c>
      <c r="Q6721">
        <v>332</v>
      </c>
      <c r="R6721">
        <v>443354</v>
      </c>
      <c r="S6721">
        <v>3713</v>
      </c>
      <c r="T6721">
        <v>187462</v>
      </c>
      <c r="U6721">
        <v>787</v>
      </c>
      <c r="V6721">
        <v>25056</v>
      </c>
      <c r="W6721">
        <v>14.8</v>
      </c>
      <c r="X6721">
        <v>6.8</v>
      </c>
      <c r="Y6721">
        <v>20.399999999999999</v>
      </c>
      <c r="Z6721">
        <v>7</v>
      </c>
      <c r="AA6721">
        <v>8.4</v>
      </c>
      <c r="AB6721">
        <v>8.5</v>
      </c>
      <c r="AC6721">
        <v>14.9</v>
      </c>
      <c r="AD6721">
        <v>35.700000000000003</v>
      </c>
    </row>
    <row r="6722" spans="1:30" x14ac:dyDescent="0.45">
      <c r="A6722" t="s">
        <v>420</v>
      </c>
      <c r="B6722">
        <v>47580</v>
      </c>
      <c r="C6722" t="s">
        <v>828</v>
      </c>
      <c r="E6722">
        <v>56</v>
      </c>
      <c r="F6722" t="s">
        <v>51</v>
      </c>
      <c r="H6722">
        <v>1</v>
      </c>
      <c r="I6722" t="s">
        <v>32</v>
      </c>
      <c r="J6722">
        <v>1</v>
      </c>
      <c r="K6722" t="s">
        <v>32</v>
      </c>
      <c r="L6722">
        <v>0</v>
      </c>
      <c r="M6722" t="s">
        <v>32</v>
      </c>
      <c r="N6722">
        <v>2012</v>
      </c>
      <c r="O6722">
        <v>1848</v>
      </c>
      <c r="P6722">
        <v>197984</v>
      </c>
      <c r="Q6722">
        <v>151</v>
      </c>
      <c r="R6722">
        <v>170072</v>
      </c>
      <c r="S6722">
        <v>2596</v>
      </c>
      <c r="T6722">
        <v>71655</v>
      </c>
      <c r="U6722">
        <v>1697</v>
      </c>
      <c r="V6722">
        <v>27912</v>
      </c>
      <c r="W6722">
        <v>10.6</v>
      </c>
      <c r="X6722">
        <v>14.4</v>
      </c>
      <c r="Y6722">
        <v>26.2</v>
      </c>
      <c r="Z6722">
        <v>17.600000000000001</v>
      </c>
      <c r="AA6722">
        <v>15.5</v>
      </c>
      <c r="AB6722">
        <v>17.3</v>
      </c>
      <c r="AC6722">
        <v>11.1</v>
      </c>
      <c r="AD6722">
        <v>29.2</v>
      </c>
    </row>
    <row r="6723" spans="1:30" x14ac:dyDescent="0.45">
      <c r="A6723" t="s">
        <v>420</v>
      </c>
      <c r="B6723">
        <v>47580</v>
      </c>
      <c r="C6723" t="s">
        <v>828</v>
      </c>
      <c r="E6723">
        <v>61</v>
      </c>
      <c r="F6723" t="s">
        <v>52</v>
      </c>
      <c r="H6723">
        <v>1</v>
      </c>
      <c r="I6723" t="s">
        <v>32</v>
      </c>
      <c r="J6723">
        <v>1</v>
      </c>
      <c r="K6723" t="s">
        <v>32</v>
      </c>
      <c r="L6723">
        <v>0</v>
      </c>
      <c r="M6723" t="s">
        <v>32</v>
      </c>
      <c r="N6723">
        <v>2012</v>
      </c>
      <c r="O6723">
        <v>210</v>
      </c>
      <c r="P6723">
        <v>31141</v>
      </c>
      <c r="Q6723">
        <v>23</v>
      </c>
      <c r="R6723">
        <v>29429</v>
      </c>
      <c r="S6723">
        <v>497</v>
      </c>
      <c r="T6723">
        <v>13725</v>
      </c>
      <c r="U6723">
        <v>186</v>
      </c>
      <c r="V6723">
        <v>1711</v>
      </c>
      <c r="W6723">
        <v>21.5</v>
      </c>
      <c r="X6723">
        <v>5.5</v>
      </c>
      <c r="Y6723">
        <v>27.4</v>
      </c>
      <c r="Z6723">
        <v>5.3</v>
      </c>
      <c r="AA6723">
        <v>11.3</v>
      </c>
      <c r="AB6723">
        <v>4.5999999999999996</v>
      </c>
      <c r="AC6723">
        <v>21.6</v>
      </c>
      <c r="AD6723">
        <v>46.8</v>
      </c>
    </row>
    <row r="6724" spans="1:30" x14ac:dyDescent="0.45">
      <c r="A6724" t="s">
        <v>420</v>
      </c>
      <c r="B6724">
        <v>47580</v>
      </c>
      <c r="C6724" t="s">
        <v>828</v>
      </c>
      <c r="E6724">
        <v>62</v>
      </c>
      <c r="F6724" t="s">
        <v>53</v>
      </c>
      <c r="H6724">
        <v>1</v>
      </c>
      <c r="I6724" t="s">
        <v>32</v>
      </c>
      <c r="J6724">
        <v>1</v>
      </c>
      <c r="K6724" t="s">
        <v>32</v>
      </c>
      <c r="L6724">
        <v>0</v>
      </c>
      <c r="M6724" t="s">
        <v>32</v>
      </c>
      <c r="N6724">
        <v>2012</v>
      </c>
      <c r="O6724">
        <v>1311</v>
      </c>
      <c r="P6724">
        <v>704025</v>
      </c>
      <c r="Q6724">
        <v>298</v>
      </c>
      <c r="R6724">
        <v>688086</v>
      </c>
      <c r="S6724">
        <v>7843</v>
      </c>
      <c r="T6724">
        <v>282659</v>
      </c>
      <c r="U6724">
        <v>1013</v>
      </c>
      <c r="V6724">
        <v>15938</v>
      </c>
      <c r="W6724">
        <v>5</v>
      </c>
      <c r="X6724">
        <v>13.1</v>
      </c>
      <c r="Y6724">
        <v>14</v>
      </c>
      <c r="Z6724">
        <v>13.9</v>
      </c>
      <c r="AA6724">
        <v>15.2</v>
      </c>
      <c r="AB6724">
        <v>16.2</v>
      </c>
      <c r="AC6724">
        <v>6.1</v>
      </c>
      <c r="AD6724">
        <v>16.899999999999999</v>
      </c>
    </row>
    <row r="6725" spans="1:30" x14ac:dyDescent="0.45">
      <c r="A6725" t="s">
        <v>420</v>
      </c>
      <c r="B6725">
        <v>47580</v>
      </c>
      <c r="C6725" t="s">
        <v>828</v>
      </c>
      <c r="E6725">
        <v>71</v>
      </c>
      <c r="F6725" t="s">
        <v>54</v>
      </c>
      <c r="H6725">
        <v>1</v>
      </c>
      <c r="I6725" t="s">
        <v>32</v>
      </c>
      <c r="J6725">
        <v>1</v>
      </c>
      <c r="K6725" t="s">
        <v>32</v>
      </c>
      <c r="L6725">
        <v>0</v>
      </c>
      <c r="M6725" t="s">
        <v>32</v>
      </c>
      <c r="N6725">
        <v>2012</v>
      </c>
      <c r="O6725">
        <v>443</v>
      </c>
      <c r="P6725">
        <v>13399</v>
      </c>
      <c r="Q6725">
        <v>18</v>
      </c>
      <c r="R6725">
        <v>9855</v>
      </c>
      <c r="S6725">
        <v>313</v>
      </c>
      <c r="T6725">
        <v>3607</v>
      </c>
      <c r="U6725">
        <v>424</v>
      </c>
      <c r="V6725">
        <v>3544</v>
      </c>
      <c r="W6725">
        <v>19.899999999999999</v>
      </c>
      <c r="X6725">
        <v>19.5</v>
      </c>
      <c r="Y6725">
        <v>34.5</v>
      </c>
      <c r="Z6725">
        <v>28.1</v>
      </c>
      <c r="AA6725">
        <v>35.299999999999997</v>
      </c>
      <c r="AB6725">
        <v>28.6</v>
      </c>
      <c r="AC6725">
        <v>19.100000000000001</v>
      </c>
      <c r="AD6725">
        <v>27.8</v>
      </c>
    </row>
    <row r="6726" spans="1:30" x14ac:dyDescent="0.45">
      <c r="A6726" t="s">
        <v>420</v>
      </c>
      <c r="B6726">
        <v>47580</v>
      </c>
      <c r="C6726" t="s">
        <v>828</v>
      </c>
      <c r="E6726">
        <v>72</v>
      </c>
      <c r="F6726" t="s">
        <v>55</v>
      </c>
      <c r="H6726">
        <v>1</v>
      </c>
      <c r="I6726" t="s">
        <v>32</v>
      </c>
      <c r="J6726">
        <v>1</v>
      </c>
      <c r="K6726" t="s">
        <v>32</v>
      </c>
      <c r="L6726">
        <v>0</v>
      </c>
      <c r="M6726" t="s">
        <v>32</v>
      </c>
      <c r="N6726">
        <v>2012</v>
      </c>
      <c r="O6726">
        <v>511</v>
      </c>
      <c r="P6726">
        <v>292150</v>
      </c>
      <c r="Q6726">
        <v>339</v>
      </c>
      <c r="R6726">
        <v>285299</v>
      </c>
      <c r="S6726">
        <v>6568</v>
      </c>
      <c r="T6726">
        <v>74271</v>
      </c>
      <c r="U6726">
        <v>172</v>
      </c>
      <c r="V6726">
        <v>6851</v>
      </c>
      <c r="W6726">
        <v>20.399999999999999</v>
      </c>
      <c r="X6726">
        <v>14</v>
      </c>
      <c r="Y6726">
        <v>26.3</v>
      </c>
      <c r="Z6726">
        <v>14.8</v>
      </c>
      <c r="AA6726">
        <v>13.5</v>
      </c>
      <c r="AB6726">
        <v>13.3</v>
      </c>
      <c r="AC6726">
        <v>16.600000000000001</v>
      </c>
      <c r="AD6726">
        <v>6.8</v>
      </c>
    </row>
    <row r="6727" spans="1:30" x14ac:dyDescent="0.45">
      <c r="A6727" t="s">
        <v>420</v>
      </c>
      <c r="B6727">
        <v>47580</v>
      </c>
      <c r="C6727" t="s">
        <v>828</v>
      </c>
      <c r="E6727">
        <v>81</v>
      </c>
      <c r="F6727" t="s">
        <v>56</v>
      </c>
      <c r="G6727" t="s">
        <v>57</v>
      </c>
      <c r="H6727">
        <v>1</v>
      </c>
      <c r="I6727" t="s">
        <v>32</v>
      </c>
      <c r="J6727">
        <v>1</v>
      </c>
      <c r="K6727" t="s">
        <v>32</v>
      </c>
      <c r="L6727">
        <v>0</v>
      </c>
      <c r="M6727" t="s">
        <v>32</v>
      </c>
      <c r="N6727">
        <v>2012</v>
      </c>
      <c r="O6727">
        <v>2531</v>
      </c>
      <c r="P6727">
        <v>95409</v>
      </c>
      <c r="Q6727">
        <v>180</v>
      </c>
      <c r="R6727">
        <v>57594</v>
      </c>
      <c r="S6727">
        <v>799</v>
      </c>
      <c r="T6727">
        <v>16106</v>
      </c>
      <c r="U6727">
        <v>2352</v>
      </c>
      <c r="V6727">
        <v>37815</v>
      </c>
      <c r="W6727">
        <v>8.1</v>
      </c>
      <c r="X6727">
        <v>10.9</v>
      </c>
      <c r="Y6727">
        <v>21.4</v>
      </c>
      <c r="Z6727">
        <v>16.8</v>
      </c>
      <c r="AA6727">
        <v>17.100000000000001</v>
      </c>
      <c r="AB6727">
        <v>15.2</v>
      </c>
      <c r="AC6727">
        <v>7.9</v>
      </c>
      <c r="AD6727">
        <v>13.8</v>
      </c>
    </row>
    <row r="6728" spans="1:30" x14ac:dyDescent="0.45">
      <c r="A6728" t="s">
        <v>421</v>
      </c>
      <c r="B6728">
        <v>47900</v>
      </c>
      <c r="C6728" s="1" t="s">
        <v>829</v>
      </c>
      <c r="E6728">
        <v>0</v>
      </c>
      <c r="F6728" t="s">
        <v>31</v>
      </c>
      <c r="H6728">
        <v>1</v>
      </c>
      <c r="I6728" t="s">
        <v>32</v>
      </c>
      <c r="J6728">
        <v>1</v>
      </c>
      <c r="K6728" t="s">
        <v>32</v>
      </c>
      <c r="L6728">
        <v>0</v>
      </c>
      <c r="M6728" t="s">
        <v>32</v>
      </c>
      <c r="N6728">
        <v>2012</v>
      </c>
      <c r="O6728">
        <v>567153</v>
      </c>
      <c r="P6728">
        <v>786570043</v>
      </c>
      <c r="Q6728">
        <v>105010</v>
      </c>
      <c r="R6728">
        <v>764692984</v>
      </c>
      <c r="S6728">
        <v>2446546</v>
      </c>
      <c r="T6728">
        <v>142535981</v>
      </c>
      <c r="U6728">
        <v>462143</v>
      </c>
      <c r="V6728">
        <v>21877059</v>
      </c>
      <c r="W6728">
        <v>0.5</v>
      </c>
      <c r="X6728">
        <v>1.6</v>
      </c>
      <c r="Y6728">
        <v>0.7</v>
      </c>
      <c r="Z6728">
        <v>1.7</v>
      </c>
      <c r="AA6728">
        <v>0.6</v>
      </c>
      <c r="AB6728">
        <v>0.3</v>
      </c>
      <c r="AC6728">
        <v>0.5</v>
      </c>
      <c r="AD6728">
        <v>1.9</v>
      </c>
    </row>
    <row r="6729" spans="1:30" x14ac:dyDescent="0.45">
      <c r="A6729" t="s">
        <v>421</v>
      </c>
      <c r="B6729">
        <v>47900</v>
      </c>
      <c r="C6729" s="1" t="s">
        <v>829</v>
      </c>
      <c r="E6729">
        <v>11</v>
      </c>
      <c r="F6729" t="s">
        <v>33</v>
      </c>
      <c r="G6729" t="s">
        <v>34</v>
      </c>
      <c r="H6729">
        <v>1</v>
      </c>
      <c r="I6729" t="s">
        <v>32</v>
      </c>
      <c r="J6729">
        <v>1</v>
      </c>
      <c r="K6729" t="s">
        <v>32</v>
      </c>
      <c r="L6729">
        <v>0</v>
      </c>
      <c r="M6729" t="s">
        <v>32</v>
      </c>
      <c r="N6729">
        <v>2012</v>
      </c>
      <c r="O6729">
        <v>1532</v>
      </c>
      <c r="P6729">
        <v>124670</v>
      </c>
      <c r="Q6729">
        <v>164</v>
      </c>
      <c r="R6729">
        <v>77855</v>
      </c>
      <c r="S6729">
        <v>427</v>
      </c>
      <c r="T6729">
        <v>16238</v>
      </c>
      <c r="U6729">
        <v>1368</v>
      </c>
      <c r="V6729">
        <v>46815</v>
      </c>
      <c r="W6729">
        <v>6.8</v>
      </c>
      <c r="X6729">
        <v>12.3</v>
      </c>
      <c r="Y6729">
        <v>17.5</v>
      </c>
      <c r="Z6729">
        <v>19.5</v>
      </c>
      <c r="AA6729">
        <v>19.2</v>
      </c>
      <c r="AB6729">
        <v>16</v>
      </c>
      <c r="AC6729">
        <v>7.2</v>
      </c>
      <c r="AD6729">
        <v>13.5</v>
      </c>
    </row>
    <row r="6730" spans="1:30" x14ac:dyDescent="0.45">
      <c r="A6730" t="s">
        <v>421</v>
      </c>
      <c r="B6730">
        <v>47900</v>
      </c>
      <c r="C6730" s="1" t="s">
        <v>829</v>
      </c>
      <c r="E6730">
        <v>21</v>
      </c>
      <c r="F6730" t="s">
        <v>35</v>
      </c>
      <c r="H6730">
        <v>1</v>
      </c>
      <c r="I6730" t="s">
        <v>32</v>
      </c>
      <c r="J6730">
        <v>1</v>
      </c>
      <c r="K6730" t="s">
        <v>32</v>
      </c>
      <c r="L6730">
        <v>0</v>
      </c>
      <c r="M6730" t="s">
        <v>32</v>
      </c>
      <c r="N6730">
        <v>2012</v>
      </c>
      <c r="O6730">
        <v>91</v>
      </c>
      <c r="P6730">
        <v>295301</v>
      </c>
      <c r="Q6730">
        <v>19</v>
      </c>
      <c r="R6730">
        <v>285397</v>
      </c>
      <c r="S6730">
        <v>810</v>
      </c>
      <c r="T6730">
        <v>44517</v>
      </c>
      <c r="U6730">
        <v>71</v>
      </c>
      <c r="V6730">
        <v>9904</v>
      </c>
      <c r="W6730">
        <v>4.4000000000000004</v>
      </c>
      <c r="X6730">
        <v>4.0999999999999996</v>
      </c>
      <c r="Y6730">
        <v>5.0999999999999996</v>
      </c>
      <c r="Z6730">
        <v>4.5</v>
      </c>
      <c r="AA6730">
        <v>3.3</v>
      </c>
      <c r="AB6730">
        <v>4.0999999999999996</v>
      </c>
      <c r="AC6730">
        <v>4.5999999999999996</v>
      </c>
      <c r="AD6730">
        <v>5.7</v>
      </c>
    </row>
    <row r="6731" spans="1:30" x14ac:dyDescent="0.45">
      <c r="A6731" t="s">
        <v>421</v>
      </c>
      <c r="B6731">
        <v>47900</v>
      </c>
      <c r="C6731" s="1" t="s">
        <v>829</v>
      </c>
      <c r="E6731">
        <v>22</v>
      </c>
      <c r="F6731" t="s">
        <v>36</v>
      </c>
      <c r="H6731">
        <v>1</v>
      </c>
      <c r="I6731" t="s">
        <v>32</v>
      </c>
      <c r="J6731">
        <v>1</v>
      </c>
      <c r="K6731" t="s">
        <v>32</v>
      </c>
      <c r="L6731">
        <v>0</v>
      </c>
      <c r="M6731" t="s">
        <v>32</v>
      </c>
      <c r="N6731">
        <v>2012</v>
      </c>
      <c r="O6731">
        <v>390</v>
      </c>
      <c r="P6731">
        <v>9957955</v>
      </c>
      <c r="Q6731">
        <v>66</v>
      </c>
      <c r="R6731">
        <v>9945937</v>
      </c>
      <c r="S6731">
        <v>10154</v>
      </c>
      <c r="T6731">
        <v>1098194</v>
      </c>
      <c r="U6731">
        <v>324</v>
      </c>
      <c r="V6731">
        <v>12018</v>
      </c>
      <c r="W6731">
        <v>19.100000000000001</v>
      </c>
      <c r="X6731">
        <v>2.5</v>
      </c>
      <c r="Y6731">
        <v>10.1</v>
      </c>
      <c r="Z6731">
        <v>2.6</v>
      </c>
      <c r="AA6731">
        <v>3.7</v>
      </c>
      <c r="AB6731">
        <v>3.2</v>
      </c>
      <c r="AC6731">
        <v>21.3</v>
      </c>
      <c r="AD6731">
        <v>14.3</v>
      </c>
    </row>
    <row r="6732" spans="1:30" x14ac:dyDescent="0.45">
      <c r="A6732" t="s">
        <v>421</v>
      </c>
      <c r="B6732">
        <v>47900</v>
      </c>
      <c r="C6732" s="1" t="s">
        <v>829</v>
      </c>
      <c r="E6732">
        <v>23</v>
      </c>
      <c r="F6732" t="s">
        <v>37</v>
      </c>
      <c r="H6732">
        <v>1</v>
      </c>
      <c r="I6732" t="s">
        <v>32</v>
      </c>
      <c r="J6732">
        <v>1</v>
      </c>
      <c r="K6732" t="s">
        <v>32</v>
      </c>
      <c r="L6732">
        <v>0</v>
      </c>
      <c r="M6732" t="s">
        <v>32</v>
      </c>
      <c r="N6732">
        <v>2012</v>
      </c>
      <c r="O6732">
        <v>54854</v>
      </c>
      <c r="P6732">
        <v>45973813</v>
      </c>
      <c r="Q6732">
        <v>11679</v>
      </c>
      <c r="R6732">
        <v>43715742</v>
      </c>
      <c r="S6732">
        <v>152156</v>
      </c>
      <c r="T6732">
        <v>8033838</v>
      </c>
      <c r="U6732">
        <v>43175</v>
      </c>
      <c r="V6732">
        <v>2258071</v>
      </c>
      <c r="W6732">
        <v>1.4</v>
      </c>
      <c r="X6732">
        <v>3.8</v>
      </c>
      <c r="Y6732">
        <v>4.7</v>
      </c>
      <c r="Z6732">
        <v>4</v>
      </c>
      <c r="AA6732">
        <v>5.6</v>
      </c>
      <c r="AB6732">
        <v>4.9000000000000004</v>
      </c>
      <c r="AC6732">
        <v>0.9</v>
      </c>
      <c r="AD6732">
        <v>5.5</v>
      </c>
    </row>
    <row r="6733" spans="1:30" x14ac:dyDescent="0.45">
      <c r="A6733" t="s">
        <v>421</v>
      </c>
      <c r="B6733">
        <v>47900</v>
      </c>
      <c r="C6733" s="1" t="s">
        <v>829</v>
      </c>
      <c r="E6733" t="s">
        <v>38</v>
      </c>
      <c r="F6733" t="s">
        <v>39</v>
      </c>
      <c r="H6733">
        <v>1</v>
      </c>
      <c r="I6733" t="s">
        <v>32</v>
      </c>
      <c r="J6733">
        <v>1</v>
      </c>
      <c r="K6733" t="s">
        <v>32</v>
      </c>
      <c r="L6733">
        <v>0</v>
      </c>
      <c r="M6733" t="s">
        <v>32</v>
      </c>
      <c r="N6733">
        <v>2012</v>
      </c>
      <c r="O6733">
        <v>5386</v>
      </c>
      <c r="P6733">
        <v>16246960</v>
      </c>
      <c r="Q6733">
        <v>1996</v>
      </c>
      <c r="R6733">
        <v>16087239</v>
      </c>
      <c r="S6733">
        <v>50336</v>
      </c>
      <c r="T6733">
        <v>3146454</v>
      </c>
      <c r="U6733">
        <v>3390</v>
      </c>
      <c r="V6733">
        <v>159722</v>
      </c>
      <c r="W6733">
        <v>4</v>
      </c>
      <c r="X6733">
        <v>2.1</v>
      </c>
      <c r="Y6733">
        <v>4</v>
      </c>
      <c r="Z6733">
        <v>2.2000000000000002</v>
      </c>
      <c r="AA6733">
        <v>3.4</v>
      </c>
      <c r="AB6733">
        <v>2.7</v>
      </c>
      <c r="AC6733">
        <v>6.2</v>
      </c>
      <c r="AD6733">
        <v>18.899999999999999</v>
      </c>
    </row>
    <row r="6734" spans="1:30" x14ac:dyDescent="0.45">
      <c r="A6734" t="s">
        <v>421</v>
      </c>
      <c r="B6734">
        <v>47900</v>
      </c>
      <c r="C6734" s="1" t="s">
        <v>829</v>
      </c>
      <c r="E6734">
        <v>42</v>
      </c>
      <c r="F6734" t="s">
        <v>40</v>
      </c>
      <c r="H6734">
        <v>1</v>
      </c>
      <c r="I6734" t="s">
        <v>32</v>
      </c>
      <c r="J6734">
        <v>1</v>
      </c>
      <c r="K6734" t="s">
        <v>32</v>
      </c>
      <c r="L6734">
        <v>0</v>
      </c>
      <c r="M6734" t="s">
        <v>32</v>
      </c>
      <c r="N6734">
        <v>2012</v>
      </c>
      <c r="O6734">
        <v>7924</v>
      </c>
      <c r="P6734">
        <v>75386914</v>
      </c>
      <c r="Q6734">
        <v>3571</v>
      </c>
      <c r="R6734">
        <v>74752330</v>
      </c>
      <c r="S6734">
        <v>61582</v>
      </c>
      <c r="T6734">
        <v>4192292</v>
      </c>
      <c r="U6734">
        <v>4353</v>
      </c>
      <c r="V6734">
        <v>634584</v>
      </c>
      <c r="W6734">
        <v>2.1</v>
      </c>
      <c r="X6734">
        <v>1.3</v>
      </c>
      <c r="Y6734">
        <v>3.4</v>
      </c>
      <c r="Z6734">
        <v>1.4</v>
      </c>
      <c r="AA6734">
        <v>3.4</v>
      </c>
      <c r="AB6734">
        <v>1.9</v>
      </c>
      <c r="AC6734">
        <v>4</v>
      </c>
      <c r="AD6734">
        <v>4.3</v>
      </c>
    </row>
    <row r="6735" spans="1:30" x14ac:dyDescent="0.45">
      <c r="A6735" t="s">
        <v>421</v>
      </c>
      <c r="B6735">
        <v>47900</v>
      </c>
      <c r="C6735" s="1" t="s">
        <v>829</v>
      </c>
      <c r="E6735" t="s">
        <v>41</v>
      </c>
      <c r="F6735" t="s">
        <v>42</v>
      </c>
      <c r="H6735">
        <v>1</v>
      </c>
      <c r="I6735" t="s">
        <v>32</v>
      </c>
      <c r="J6735">
        <v>1</v>
      </c>
      <c r="K6735" t="s">
        <v>32</v>
      </c>
      <c r="L6735">
        <v>0</v>
      </c>
      <c r="M6735" t="s">
        <v>32</v>
      </c>
      <c r="N6735">
        <v>2012</v>
      </c>
      <c r="O6735">
        <v>38168</v>
      </c>
      <c r="P6735">
        <v>74762853</v>
      </c>
      <c r="Q6735">
        <v>9786</v>
      </c>
      <c r="R6735">
        <v>73216651</v>
      </c>
      <c r="S6735">
        <v>260777</v>
      </c>
      <c r="T6735">
        <v>7098777</v>
      </c>
      <c r="U6735">
        <v>28382</v>
      </c>
      <c r="V6735">
        <v>1546202</v>
      </c>
      <c r="W6735">
        <v>1.8</v>
      </c>
      <c r="X6735">
        <v>2.2999999999999998</v>
      </c>
      <c r="Y6735">
        <v>2.2000000000000002</v>
      </c>
      <c r="Z6735">
        <v>2.5</v>
      </c>
      <c r="AA6735">
        <v>2.2000000000000002</v>
      </c>
      <c r="AB6735">
        <v>2.2000000000000002</v>
      </c>
      <c r="AC6735">
        <v>1.8</v>
      </c>
      <c r="AD6735">
        <v>11.2</v>
      </c>
    </row>
    <row r="6736" spans="1:30" x14ac:dyDescent="0.45">
      <c r="A6736" t="s">
        <v>421</v>
      </c>
      <c r="B6736">
        <v>47900</v>
      </c>
      <c r="C6736" s="1" t="s">
        <v>829</v>
      </c>
      <c r="E6736" t="s">
        <v>43</v>
      </c>
      <c r="F6736" t="s">
        <v>44</v>
      </c>
      <c r="G6736" t="s">
        <v>45</v>
      </c>
      <c r="H6736">
        <v>1</v>
      </c>
      <c r="I6736" t="s">
        <v>32</v>
      </c>
      <c r="J6736">
        <v>1</v>
      </c>
      <c r="K6736" t="s">
        <v>32</v>
      </c>
      <c r="L6736">
        <v>0</v>
      </c>
      <c r="M6736" t="s">
        <v>32</v>
      </c>
      <c r="N6736">
        <v>2012</v>
      </c>
      <c r="O6736">
        <v>26106</v>
      </c>
      <c r="P6736">
        <v>11594047</v>
      </c>
      <c r="Q6736">
        <v>2084</v>
      </c>
      <c r="R6736">
        <v>10695314</v>
      </c>
      <c r="S6736">
        <v>50952</v>
      </c>
      <c r="T6736">
        <v>2227026</v>
      </c>
      <c r="U6736">
        <v>24022</v>
      </c>
      <c r="V6736">
        <v>898733</v>
      </c>
      <c r="W6736">
        <v>1.4</v>
      </c>
      <c r="X6736">
        <v>1.3</v>
      </c>
      <c r="Y6736">
        <v>4.2</v>
      </c>
      <c r="Z6736">
        <v>1.4</v>
      </c>
      <c r="AA6736">
        <v>1.5</v>
      </c>
      <c r="AB6736">
        <v>1.2</v>
      </c>
      <c r="AC6736">
        <v>1.2</v>
      </c>
      <c r="AD6736">
        <v>3.6</v>
      </c>
    </row>
    <row r="6737" spans="1:30" x14ac:dyDescent="0.45">
      <c r="A6737" t="s">
        <v>421</v>
      </c>
      <c r="B6737">
        <v>47900</v>
      </c>
      <c r="C6737" s="1" t="s">
        <v>829</v>
      </c>
      <c r="E6737">
        <v>51</v>
      </c>
      <c r="F6737" t="s">
        <v>46</v>
      </c>
      <c r="H6737">
        <v>1</v>
      </c>
      <c r="I6737" t="s">
        <v>32</v>
      </c>
      <c r="J6737">
        <v>1</v>
      </c>
      <c r="K6737" t="s">
        <v>32</v>
      </c>
      <c r="L6737">
        <v>0</v>
      </c>
      <c r="M6737" t="s">
        <v>32</v>
      </c>
      <c r="N6737">
        <v>2012</v>
      </c>
      <c r="O6737">
        <v>11623</v>
      </c>
      <c r="P6737">
        <v>41719587</v>
      </c>
      <c r="Q6737">
        <v>2038</v>
      </c>
      <c r="R6737">
        <v>41356965</v>
      </c>
      <c r="S6737">
        <v>108711</v>
      </c>
      <c r="T6737">
        <v>10398160</v>
      </c>
      <c r="U6737">
        <v>9585</v>
      </c>
      <c r="V6737">
        <v>362622</v>
      </c>
      <c r="W6737">
        <v>2.2000000000000002</v>
      </c>
      <c r="X6737">
        <v>1.8</v>
      </c>
      <c r="Y6737">
        <v>3.4</v>
      </c>
      <c r="Z6737">
        <v>1.8</v>
      </c>
      <c r="AA6737">
        <v>2.6</v>
      </c>
      <c r="AB6737">
        <v>2.2000000000000002</v>
      </c>
      <c r="AC6737">
        <v>2.5</v>
      </c>
      <c r="AD6737">
        <v>5.8</v>
      </c>
    </row>
    <row r="6738" spans="1:30" x14ac:dyDescent="0.45">
      <c r="A6738" t="s">
        <v>421</v>
      </c>
      <c r="B6738">
        <v>47900</v>
      </c>
      <c r="C6738" s="1" t="s">
        <v>829</v>
      </c>
      <c r="E6738">
        <v>52</v>
      </c>
      <c r="F6738" t="s">
        <v>47</v>
      </c>
      <c r="G6738" t="s">
        <v>48</v>
      </c>
      <c r="H6738">
        <v>1</v>
      </c>
      <c r="I6738" t="s">
        <v>32</v>
      </c>
      <c r="J6738">
        <v>1</v>
      </c>
      <c r="K6738" t="s">
        <v>32</v>
      </c>
      <c r="L6738">
        <v>0</v>
      </c>
      <c r="M6738" t="s">
        <v>32</v>
      </c>
      <c r="N6738">
        <v>2012</v>
      </c>
      <c r="O6738">
        <v>14739</v>
      </c>
      <c r="P6738">
        <v>245370039</v>
      </c>
      <c r="Q6738">
        <v>3507</v>
      </c>
      <c r="R6738">
        <v>244432215</v>
      </c>
      <c r="S6738">
        <v>104528</v>
      </c>
      <c r="T6738">
        <v>10741680</v>
      </c>
      <c r="U6738">
        <v>11232</v>
      </c>
      <c r="V6738">
        <v>937824</v>
      </c>
      <c r="W6738">
        <v>4.4000000000000004</v>
      </c>
      <c r="X6738">
        <v>5.0999999999999996</v>
      </c>
      <c r="Y6738">
        <v>3.8</v>
      </c>
      <c r="Z6738">
        <v>5.3</v>
      </c>
      <c r="AA6738">
        <v>1.4</v>
      </c>
      <c r="AB6738">
        <v>0.9</v>
      </c>
      <c r="AC6738">
        <v>5.7</v>
      </c>
      <c r="AD6738">
        <v>8.9</v>
      </c>
    </row>
    <row r="6739" spans="1:30" x14ac:dyDescent="0.45">
      <c r="A6739" t="s">
        <v>421</v>
      </c>
      <c r="B6739">
        <v>47900</v>
      </c>
      <c r="C6739" s="1" t="s">
        <v>829</v>
      </c>
      <c r="E6739">
        <v>53</v>
      </c>
      <c r="F6739" t="s">
        <v>49</v>
      </c>
      <c r="H6739">
        <v>1</v>
      </c>
      <c r="I6739" t="s">
        <v>32</v>
      </c>
      <c r="J6739">
        <v>1</v>
      </c>
      <c r="K6739" t="s">
        <v>32</v>
      </c>
      <c r="L6739">
        <v>0</v>
      </c>
      <c r="M6739" t="s">
        <v>32</v>
      </c>
      <c r="N6739">
        <v>2012</v>
      </c>
      <c r="O6739">
        <v>52678</v>
      </c>
      <c r="P6739">
        <v>21827377</v>
      </c>
      <c r="Q6739">
        <v>4599</v>
      </c>
      <c r="R6739">
        <v>16927673</v>
      </c>
      <c r="S6739">
        <v>52695</v>
      </c>
      <c r="T6739">
        <v>3062378</v>
      </c>
      <c r="U6739">
        <v>48079</v>
      </c>
      <c r="V6739">
        <v>4899704</v>
      </c>
      <c r="W6739">
        <v>1.6</v>
      </c>
      <c r="X6739">
        <v>1.9</v>
      </c>
      <c r="Y6739">
        <v>2.8</v>
      </c>
      <c r="Z6739">
        <v>1.6</v>
      </c>
      <c r="AA6739">
        <v>3</v>
      </c>
      <c r="AB6739">
        <v>2.8</v>
      </c>
      <c r="AC6739">
        <v>1.8</v>
      </c>
      <c r="AD6739">
        <v>4.5</v>
      </c>
    </row>
    <row r="6740" spans="1:30" x14ac:dyDescent="0.45">
      <c r="A6740" t="s">
        <v>421</v>
      </c>
      <c r="B6740">
        <v>47900</v>
      </c>
      <c r="C6740" s="1" t="s">
        <v>829</v>
      </c>
      <c r="E6740">
        <v>54</v>
      </c>
      <c r="F6740" t="s">
        <v>50</v>
      </c>
      <c r="H6740">
        <v>1</v>
      </c>
      <c r="I6740" t="s">
        <v>32</v>
      </c>
      <c r="J6740">
        <v>1</v>
      </c>
      <c r="K6740" t="s">
        <v>32</v>
      </c>
      <c r="L6740">
        <v>0</v>
      </c>
      <c r="M6740" t="s">
        <v>32</v>
      </c>
      <c r="N6740">
        <v>2012</v>
      </c>
      <c r="O6740">
        <v>123327</v>
      </c>
      <c r="P6740">
        <v>135932663</v>
      </c>
      <c r="Q6740">
        <v>26176</v>
      </c>
      <c r="R6740">
        <v>130602522</v>
      </c>
      <c r="S6740">
        <v>522797</v>
      </c>
      <c r="T6740">
        <v>49702798</v>
      </c>
      <c r="U6740">
        <v>97150</v>
      </c>
      <c r="V6740">
        <v>5330141</v>
      </c>
      <c r="W6740">
        <v>0.8</v>
      </c>
      <c r="X6740">
        <v>0.4</v>
      </c>
      <c r="Y6740">
        <v>1.2</v>
      </c>
      <c r="Z6740">
        <v>0.5</v>
      </c>
      <c r="AA6740">
        <v>0.8</v>
      </c>
      <c r="AB6740">
        <v>0.7</v>
      </c>
      <c r="AC6740">
        <v>0.9</v>
      </c>
      <c r="AD6740">
        <v>4.8</v>
      </c>
    </row>
    <row r="6741" spans="1:30" x14ac:dyDescent="0.45">
      <c r="A6741" t="s">
        <v>421</v>
      </c>
      <c r="B6741">
        <v>47900</v>
      </c>
      <c r="C6741" s="1" t="s">
        <v>829</v>
      </c>
      <c r="E6741">
        <v>55</v>
      </c>
      <c r="F6741" t="s">
        <v>59</v>
      </c>
      <c r="H6741">
        <v>1</v>
      </c>
      <c r="I6741" t="s">
        <v>32</v>
      </c>
      <c r="J6741">
        <v>1</v>
      </c>
      <c r="K6741" t="s">
        <v>32</v>
      </c>
      <c r="L6741">
        <v>0</v>
      </c>
      <c r="M6741" t="s">
        <v>32</v>
      </c>
      <c r="N6741">
        <v>2012</v>
      </c>
      <c r="O6741">
        <v>735</v>
      </c>
      <c r="P6741">
        <v>6899849</v>
      </c>
      <c r="Q6741">
        <v>735</v>
      </c>
      <c r="R6741">
        <v>6899849</v>
      </c>
      <c r="S6741">
        <v>58124</v>
      </c>
      <c r="T6741">
        <v>5977910</v>
      </c>
      <c r="U6741">
        <v>0</v>
      </c>
      <c r="V6741">
        <v>0</v>
      </c>
      <c r="W6741">
        <v>5.2</v>
      </c>
      <c r="X6741">
        <v>1.5</v>
      </c>
      <c r="Y6741">
        <v>5.5</v>
      </c>
      <c r="Z6741">
        <v>1.6</v>
      </c>
      <c r="AA6741">
        <v>1.8</v>
      </c>
      <c r="AB6741">
        <v>1.7</v>
      </c>
      <c r="AC6741">
        <v>0</v>
      </c>
      <c r="AD6741">
        <v>0</v>
      </c>
    </row>
    <row r="6742" spans="1:30" x14ac:dyDescent="0.45">
      <c r="A6742" t="s">
        <v>421</v>
      </c>
      <c r="B6742">
        <v>47900</v>
      </c>
      <c r="C6742" s="1" t="s">
        <v>829</v>
      </c>
      <c r="E6742">
        <v>56</v>
      </c>
      <c r="F6742" t="s">
        <v>51</v>
      </c>
      <c r="H6742">
        <v>1</v>
      </c>
      <c r="I6742" t="s">
        <v>32</v>
      </c>
      <c r="J6742">
        <v>1</v>
      </c>
      <c r="K6742" t="s">
        <v>32</v>
      </c>
      <c r="L6742">
        <v>0</v>
      </c>
      <c r="M6742" t="s">
        <v>32</v>
      </c>
      <c r="N6742">
        <v>2012</v>
      </c>
      <c r="O6742">
        <v>46433</v>
      </c>
      <c r="P6742">
        <v>22859686</v>
      </c>
      <c r="Q6742">
        <v>7403</v>
      </c>
      <c r="R6742">
        <v>21993223</v>
      </c>
      <c r="S6742">
        <v>247853</v>
      </c>
      <c r="T6742">
        <v>9798008</v>
      </c>
      <c r="U6742">
        <v>39029</v>
      </c>
      <c r="V6742">
        <v>866463</v>
      </c>
      <c r="W6742">
        <v>1.6</v>
      </c>
      <c r="X6742">
        <v>1.8</v>
      </c>
      <c r="Y6742">
        <v>3.4</v>
      </c>
      <c r="Z6742">
        <v>1.9</v>
      </c>
      <c r="AA6742">
        <v>3.4</v>
      </c>
      <c r="AB6742">
        <v>2.2999999999999998</v>
      </c>
      <c r="AC6742">
        <v>1.6</v>
      </c>
      <c r="AD6742">
        <v>4.2</v>
      </c>
    </row>
    <row r="6743" spans="1:30" x14ac:dyDescent="0.45">
      <c r="A6743" t="s">
        <v>421</v>
      </c>
      <c r="B6743">
        <v>47900</v>
      </c>
      <c r="C6743" s="1" t="s">
        <v>829</v>
      </c>
      <c r="E6743">
        <v>61</v>
      </c>
      <c r="F6743" t="s">
        <v>52</v>
      </c>
      <c r="H6743">
        <v>1</v>
      </c>
      <c r="I6743" t="s">
        <v>32</v>
      </c>
      <c r="J6743">
        <v>1</v>
      </c>
      <c r="K6743" t="s">
        <v>32</v>
      </c>
      <c r="L6743">
        <v>0</v>
      </c>
      <c r="M6743" t="s">
        <v>32</v>
      </c>
      <c r="N6743">
        <v>2012</v>
      </c>
      <c r="O6743">
        <v>21587</v>
      </c>
      <c r="P6743">
        <v>10055738</v>
      </c>
      <c r="Q6743">
        <v>2478</v>
      </c>
      <c r="R6743">
        <v>9758395</v>
      </c>
      <c r="S6743">
        <v>103020</v>
      </c>
      <c r="T6743">
        <v>4204390</v>
      </c>
      <c r="U6743">
        <v>19109</v>
      </c>
      <c r="V6743">
        <v>297343</v>
      </c>
      <c r="W6743">
        <v>2.1</v>
      </c>
      <c r="X6743">
        <v>1.9</v>
      </c>
      <c r="Y6743">
        <v>1.3</v>
      </c>
      <c r="Z6743">
        <v>2</v>
      </c>
      <c r="AA6743">
        <v>1.7</v>
      </c>
      <c r="AB6743">
        <v>1.9</v>
      </c>
      <c r="AC6743">
        <v>2.2999999999999998</v>
      </c>
      <c r="AD6743">
        <v>5.6</v>
      </c>
    </row>
    <row r="6744" spans="1:30" x14ac:dyDescent="0.45">
      <c r="A6744" t="s">
        <v>421</v>
      </c>
      <c r="B6744">
        <v>47900</v>
      </c>
      <c r="C6744" s="1" t="s">
        <v>829</v>
      </c>
      <c r="E6744">
        <v>62</v>
      </c>
      <c r="F6744" t="s">
        <v>53</v>
      </c>
      <c r="H6744">
        <v>1</v>
      </c>
      <c r="I6744" t="s">
        <v>32</v>
      </c>
      <c r="J6744">
        <v>1</v>
      </c>
      <c r="K6744" t="s">
        <v>32</v>
      </c>
      <c r="L6744">
        <v>0</v>
      </c>
      <c r="M6744" t="s">
        <v>32</v>
      </c>
      <c r="N6744">
        <v>2012</v>
      </c>
      <c r="O6744">
        <v>55847</v>
      </c>
      <c r="P6744">
        <v>37498195</v>
      </c>
      <c r="Q6744">
        <v>12751</v>
      </c>
      <c r="R6744">
        <v>36191031</v>
      </c>
      <c r="S6744">
        <v>299700</v>
      </c>
      <c r="T6744">
        <v>14657849</v>
      </c>
      <c r="U6744">
        <v>43096</v>
      </c>
      <c r="V6744">
        <v>1307163</v>
      </c>
      <c r="W6744">
        <v>1.3</v>
      </c>
      <c r="X6744">
        <v>1.9</v>
      </c>
      <c r="Y6744">
        <v>1.6</v>
      </c>
      <c r="Z6744">
        <v>2.1</v>
      </c>
      <c r="AA6744">
        <v>1.4</v>
      </c>
      <c r="AB6744">
        <v>2.6</v>
      </c>
      <c r="AC6744">
        <v>1.3</v>
      </c>
      <c r="AD6744">
        <v>3</v>
      </c>
    </row>
    <row r="6745" spans="1:30" x14ac:dyDescent="0.45">
      <c r="A6745" t="s">
        <v>421</v>
      </c>
      <c r="B6745">
        <v>47900</v>
      </c>
      <c r="C6745" s="1" t="s">
        <v>829</v>
      </c>
      <c r="E6745">
        <v>71</v>
      </c>
      <c r="F6745" t="s">
        <v>54</v>
      </c>
      <c r="H6745">
        <v>1</v>
      </c>
      <c r="I6745" t="s">
        <v>32</v>
      </c>
      <c r="J6745">
        <v>1</v>
      </c>
      <c r="K6745" t="s">
        <v>32</v>
      </c>
      <c r="L6745">
        <v>0</v>
      </c>
      <c r="M6745" t="s">
        <v>32</v>
      </c>
      <c r="N6745">
        <v>2012</v>
      </c>
      <c r="O6745">
        <v>29399</v>
      </c>
      <c r="P6745">
        <v>4683232</v>
      </c>
      <c r="Q6745">
        <v>1763</v>
      </c>
      <c r="R6745">
        <v>4098564</v>
      </c>
      <c r="S6745">
        <v>40959</v>
      </c>
      <c r="T6745">
        <v>1297037</v>
      </c>
      <c r="U6745">
        <v>27636</v>
      </c>
      <c r="V6745">
        <v>584668</v>
      </c>
      <c r="W6745">
        <v>2.5</v>
      </c>
      <c r="X6745">
        <v>3.3</v>
      </c>
      <c r="Y6745">
        <v>4.7</v>
      </c>
      <c r="Z6745">
        <v>3.9</v>
      </c>
      <c r="AA6745">
        <v>3.2</v>
      </c>
      <c r="AB6745">
        <v>2.9</v>
      </c>
      <c r="AC6745">
        <v>2.5</v>
      </c>
      <c r="AD6745">
        <v>5.8</v>
      </c>
    </row>
    <row r="6746" spans="1:30" x14ac:dyDescent="0.45">
      <c r="A6746" t="s">
        <v>421</v>
      </c>
      <c r="B6746">
        <v>47900</v>
      </c>
      <c r="C6746" s="1" t="s">
        <v>829</v>
      </c>
      <c r="E6746">
        <v>72</v>
      </c>
      <c r="F6746" t="s">
        <v>55</v>
      </c>
      <c r="H6746">
        <v>1</v>
      </c>
      <c r="I6746" t="s">
        <v>32</v>
      </c>
      <c r="J6746">
        <v>1</v>
      </c>
      <c r="K6746" t="s">
        <v>32</v>
      </c>
      <c r="L6746">
        <v>0</v>
      </c>
      <c r="M6746" t="s">
        <v>32</v>
      </c>
      <c r="N6746">
        <v>2012</v>
      </c>
      <c r="O6746">
        <v>15935</v>
      </c>
      <c r="P6746">
        <v>18864197</v>
      </c>
      <c r="Q6746">
        <v>8915</v>
      </c>
      <c r="R6746">
        <v>18587742</v>
      </c>
      <c r="S6746">
        <v>264049</v>
      </c>
      <c r="T6746">
        <v>5165120</v>
      </c>
      <c r="U6746">
        <v>7021</v>
      </c>
      <c r="V6746">
        <v>276456</v>
      </c>
      <c r="W6746">
        <v>2.5</v>
      </c>
      <c r="X6746">
        <v>2.1</v>
      </c>
      <c r="Y6746">
        <v>3.7</v>
      </c>
      <c r="Z6746">
        <v>2</v>
      </c>
      <c r="AA6746">
        <v>4.4000000000000004</v>
      </c>
      <c r="AB6746">
        <v>3.3</v>
      </c>
      <c r="AC6746">
        <v>3.7</v>
      </c>
      <c r="AD6746">
        <v>25.8</v>
      </c>
    </row>
    <row r="6747" spans="1:30" x14ac:dyDescent="0.45">
      <c r="A6747" t="s">
        <v>421</v>
      </c>
      <c r="B6747">
        <v>47900</v>
      </c>
      <c r="C6747" s="1" t="s">
        <v>829</v>
      </c>
      <c r="E6747">
        <v>81</v>
      </c>
      <c r="F6747" t="s">
        <v>56</v>
      </c>
      <c r="G6747" t="s">
        <v>57</v>
      </c>
      <c r="H6747">
        <v>1</v>
      </c>
      <c r="I6747" t="s">
        <v>32</v>
      </c>
      <c r="J6747">
        <v>1</v>
      </c>
      <c r="K6747" t="s">
        <v>32</v>
      </c>
      <c r="L6747">
        <v>0</v>
      </c>
      <c r="M6747" t="s">
        <v>32</v>
      </c>
      <c r="N6747">
        <v>2012</v>
      </c>
      <c r="O6747">
        <v>61853</v>
      </c>
      <c r="P6747">
        <v>6503226</v>
      </c>
      <c r="Q6747">
        <v>6736</v>
      </c>
      <c r="R6747">
        <v>5055834</v>
      </c>
      <c r="S6747">
        <v>56830</v>
      </c>
      <c r="T6747">
        <v>1670871</v>
      </c>
      <c r="U6747">
        <v>55116</v>
      </c>
      <c r="V6747">
        <v>1447392</v>
      </c>
      <c r="W6747">
        <v>1.3</v>
      </c>
      <c r="X6747">
        <v>1.9</v>
      </c>
      <c r="Y6747">
        <v>2.5</v>
      </c>
      <c r="Z6747">
        <v>2.1</v>
      </c>
      <c r="AA6747">
        <v>2</v>
      </c>
      <c r="AB6747">
        <v>1.6</v>
      </c>
      <c r="AC6747">
        <v>1.3</v>
      </c>
      <c r="AD6747">
        <v>2.9</v>
      </c>
    </row>
    <row r="6748" spans="1:30" x14ac:dyDescent="0.45">
      <c r="A6748" t="s">
        <v>421</v>
      </c>
      <c r="B6748">
        <v>47900</v>
      </c>
      <c r="C6748" s="1" t="s">
        <v>829</v>
      </c>
      <c r="E6748">
        <v>99</v>
      </c>
      <c r="F6748" t="s">
        <v>76</v>
      </c>
      <c r="H6748">
        <v>1</v>
      </c>
      <c r="I6748" t="s">
        <v>32</v>
      </c>
      <c r="J6748">
        <v>1</v>
      </c>
      <c r="K6748" t="s">
        <v>32</v>
      </c>
      <c r="L6748">
        <v>0</v>
      </c>
      <c r="M6748" t="s">
        <v>32</v>
      </c>
      <c r="N6748">
        <v>2012</v>
      </c>
      <c r="O6748">
        <v>121</v>
      </c>
      <c r="P6748">
        <v>13741</v>
      </c>
      <c r="Q6748">
        <v>118</v>
      </c>
      <c r="R6748">
        <v>12505</v>
      </c>
      <c r="S6748">
        <v>88</v>
      </c>
      <c r="T6748">
        <v>2442</v>
      </c>
      <c r="U6748">
        <v>3</v>
      </c>
      <c r="V6748">
        <v>1236</v>
      </c>
      <c r="W6748">
        <v>15.3</v>
      </c>
      <c r="X6748">
        <v>6.8</v>
      </c>
      <c r="Y6748">
        <v>16.3</v>
      </c>
      <c r="Z6748">
        <v>7.7</v>
      </c>
      <c r="AA6748">
        <v>35.4</v>
      </c>
      <c r="AB6748">
        <v>7.7</v>
      </c>
      <c r="AC6748">
        <v>0</v>
      </c>
      <c r="AD6748">
        <v>0</v>
      </c>
    </row>
    <row r="6749" spans="1:30" x14ac:dyDescent="0.45">
      <c r="A6749" t="s">
        <v>422</v>
      </c>
      <c r="B6749">
        <v>47940</v>
      </c>
      <c r="C6749" t="s">
        <v>830</v>
      </c>
      <c r="E6749">
        <v>0</v>
      </c>
      <c r="F6749" t="s">
        <v>31</v>
      </c>
      <c r="H6749">
        <v>1</v>
      </c>
      <c r="I6749" t="s">
        <v>32</v>
      </c>
      <c r="J6749">
        <v>1</v>
      </c>
      <c r="K6749" t="s">
        <v>32</v>
      </c>
      <c r="L6749">
        <v>0</v>
      </c>
      <c r="M6749" t="s">
        <v>32</v>
      </c>
      <c r="N6749">
        <v>2012</v>
      </c>
      <c r="O6749">
        <v>12011</v>
      </c>
      <c r="P6749">
        <v>22169839</v>
      </c>
      <c r="Q6749">
        <v>3076</v>
      </c>
      <c r="R6749">
        <v>21755466</v>
      </c>
      <c r="S6749">
        <v>72022</v>
      </c>
      <c r="T6749">
        <v>2721009</v>
      </c>
      <c r="U6749">
        <v>8935</v>
      </c>
      <c r="V6749">
        <v>414373</v>
      </c>
      <c r="W6749">
        <v>3.5</v>
      </c>
      <c r="X6749">
        <v>3.7</v>
      </c>
      <c r="Y6749">
        <v>6.3</v>
      </c>
      <c r="Z6749">
        <v>4</v>
      </c>
      <c r="AA6749">
        <v>3.4</v>
      </c>
      <c r="AB6749">
        <v>3.8</v>
      </c>
      <c r="AC6749">
        <v>5.4</v>
      </c>
      <c r="AD6749">
        <v>14.2</v>
      </c>
    </row>
    <row r="6750" spans="1:30" x14ac:dyDescent="0.45">
      <c r="A6750" t="s">
        <v>422</v>
      </c>
      <c r="B6750">
        <v>47940</v>
      </c>
      <c r="C6750" t="s">
        <v>830</v>
      </c>
      <c r="E6750">
        <v>11</v>
      </c>
      <c r="F6750" t="s">
        <v>33</v>
      </c>
      <c r="G6750" t="s">
        <v>34</v>
      </c>
      <c r="H6750">
        <v>1</v>
      </c>
      <c r="I6750" t="s">
        <v>32</v>
      </c>
      <c r="J6750">
        <v>1</v>
      </c>
      <c r="K6750" t="s">
        <v>32</v>
      </c>
      <c r="L6750">
        <v>0</v>
      </c>
      <c r="M6750" t="s">
        <v>32</v>
      </c>
      <c r="N6750">
        <v>2012</v>
      </c>
      <c r="O6750">
        <v>213</v>
      </c>
      <c r="P6750">
        <v>41177</v>
      </c>
      <c r="Q6750">
        <v>5</v>
      </c>
      <c r="R6750">
        <v>38339</v>
      </c>
      <c r="S6750">
        <v>110</v>
      </c>
      <c r="T6750">
        <v>8157</v>
      </c>
      <c r="U6750">
        <v>208</v>
      </c>
      <c r="V6750">
        <v>2838</v>
      </c>
      <c r="W6750">
        <v>32.4</v>
      </c>
      <c r="X6750">
        <v>5.4</v>
      </c>
      <c r="Y6750">
        <v>0</v>
      </c>
      <c r="Z6750">
        <v>4.5999999999999996</v>
      </c>
      <c r="AA6750">
        <v>0.6</v>
      </c>
      <c r="AB6750">
        <v>4.2</v>
      </c>
      <c r="AC6750">
        <v>31.7</v>
      </c>
      <c r="AD6750">
        <v>45.7</v>
      </c>
    </row>
    <row r="6751" spans="1:30" x14ac:dyDescent="0.45">
      <c r="A6751" t="s">
        <v>422</v>
      </c>
      <c r="B6751">
        <v>47940</v>
      </c>
      <c r="C6751" t="s">
        <v>830</v>
      </c>
      <c r="E6751">
        <v>23</v>
      </c>
      <c r="F6751" t="s">
        <v>37</v>
      </c>
      <c r="H6751">
        <v>1</v>
      </c>
      <c r="I6751" t="s">
        <v>32</v>
      </c>
      <c r="J6751">
        <v>1</v>
      </c>
      <c r="K6751" t="s">
        <v>32</v>
      </c>
      <c r="L6751">
        <v>0</v>
      </c>
      <c r="M6751" t="s">
        <v>32</v>
      </c>
      <c r="N6751">
        <v>2012</v>
      </c>
      <c r="O6751">
        <v>1314</v>
      </c>
      <c r="P6751">
        <v>1257854</v>
      </c>
      <c r="Q6751">
        <v>358</v>
      </c>
      <c r="R6751">
        <v>1185198</v>
      </c>
      <c r="S6751">
        <v>4251</v>
      </c>
      <c r="T6751">
        <v>225863</v>
      </c>
      <c r="U6751">
        <v>956</v>
      </c>
      <c r="W6751">
        <v>11.6</v>
      </c>
      <c r="X6751">
        <v>24.1</v>
      </c>
      <c r="Y6751">
        <v>25</v>
      </c>
      <c r="Z6751">
        <v>27.2</v>
      </c>
      <c r="AA6751">
        <v>27.3</v>
      </c>
      <c r="AB6751">
        <v>29.7</v>
      </c>
      <c r="AC6751">
        <v>9.5</v>
      </c>
    </row>
    <row r="6752" spans="1:30" x14ac:dyDescent="0.45">
      <c r="A6752" t="s">
        <v>422</v>
      </c>
      <c r="B6752">
        <v>47940</v>
      </c>
      <c r="C6752" t="s">
        <v>830</v>
      </c>
      <c r="E6752" t="s">
        <v>38</v>
      </c>
      <c r="F6752" t="s">
        <v>39</v>
      </c>
      <c r="H6752">
        <v>1</v>
      </c>
      <c r="I6752" t="s">
        <v>32</v>
      </c>
      <c r="J6752">
        <v>1</v>
      </c>
      <c r="K6752" t="s">
        <v>32</v>
      </c>
      <c r="L6752">
        <v>0</v>
      </c>
      <c r="M6752" t="s">
        <v>32</v>
      </c>
      <c r="N6752">
        <v>2012</v>
      </c>
      <c r="O6752">
        <v>333</v>
      </c>
      <c r="P6752">
        <v>10984281</v>
      </c>
      <c r="Q6752">
        <v>188</v>
      </c>
      <c r="R6752">
        <v>10978905</v>
      </c>
      <c r="S6752">
        <v>14738</v>
      </c>
      <c r="T6752">
        <v>743969</v>
      </c>
      <c r="U6752">
        <v>144</v>
      </c>
      <c r="V6752">
        <v>5377</v>
      </c>
      <c r="W6752">
        <v>24.5</v>
      </c>
      <c r="X6752">
        <v>5.7</v>
      </c>
      <c r="Y6752">
        <v>18</v>
      </c>
      <c r="Z6752">
        <v>5.9</v>
      </c>
      <c r="AA6752">
        <v>4.5</v>
      </c>
      <c r="AB6752">
        <v>4.9000000000000004</v>
      </c>
      <c r="AC6752">
        <v>49.1</v>
      </c>
      <c r="AD6752">
        <v>49.4</v>
      </c>
    </row>
    <row r="6753" spans="1:30" x14ac:dyDescent="0.45">
      <c r="A6753" t="s">
        <v>422</v>
      </c>
      <c r="B6753">
        <v>47940</v>
      </c>
      <c r="C6753" t="s">
        <v>830</v>
      </c>
      <c r="E6753">
        <v>42</v>
      </c>
      <c r="F6753" t="s">
        <v>40</v>
      </c>
      <c r="H6753">
        <v>1</v>
      </c>
      <c r="I6753" t="s">
        <v>32</v>
      </c>
      <c r="J6753">
        <v>1</v>
      </c>
      <c r="K6753" t="s">
        <v>32</v>
      </c>
      <c r="L6753">
        <v>0</v>
      </c>
      <c r="M6753" t="s">
        <v>32</v>
      </c>
      <c r="N6753">
        <v>2012</v>
      </c>
      <c r="O6753">
        <v>219</v>
      </c>
      <c r="P6753">
        <v>2546543</v>
      </c>
      <c r="Q6753">
        <v>141</v>
      </c>
      <c r="R6753">
        <v>2538970</v>
      </c>
      <c r="S6753">
        <v>2733</v>
      </c>
      <c r="T6753">
        <v>131587</v>
      </c>
      <c r="U6753">
        <v>78</v>
      </c>
      <c r="V6753">
        <v>7573</v>
      </c>
      <c r="W6753">
        <v>25.6</v>
      </c>
      <c r="X6753">
        <v>4.0999999999999996</v>
      </c>
      <c r="Y6753">
        <v>24.1</v>
      </c>
      <c r="Z6753">
        <v>4.3</v>
      </c>
      <c r="AA6753">
        <v>14.7</v>
      </c>
      <c r="AB6753">
        <v>12.8</v>
      </c>
      <c r="AC6753">
        <v>63.9</v>
      </c>
      <c r="AD6753">
        <v>15.9</v>
      </c>
    </row>
    <row r="6754" spans="1:30" x14ac:dyDescent="0.45">
      <c r="A6754" t="s">
        <v>422</v>
      </c>
      <c r="B6754">
        <v>47940</v>
      </c>
      <c r="C6754" t="s">
        <v>830</v>
      </c>
      <c r="E6754" t="s">
        <v>41</v>
      </c>
      <c r="F6754" t="s">
        <v>42</v>
      </c>
      <c r="H6754">
        <v>1</v>
      </c>
      <c r="I6754" t="s">
        <v>32</v>
      </c>
      <c r="J6754">
        <v>1</v>
      </c>
      <c r="K6754" t="s">
        <v>32</v>
      </c>
      <c r="L6754">
        <v>0</v>
      </c>
      <c r="M6754" t="s">
        <v>32</v>
      </c>
      <c r="N6754">
        <v>2012</v>
      </c>
      <c r="O6754">
        <v>1477</v>
      </c>
      <c r="P6754">
        <v>2519000</v>
      </c>
      <c r="Q6754">
        <v>499</v>
      </c>
      <c r="R6754">
        <v>2490566</v>
      </c>
      <c r="S6754">
        <v>10079</v>
      </c>
      <c r="T6754">
        <v>221878</v>
      </c>
      <c r="U6754">
        <v>977</v>
      </c>
      <c r="V6754">
        <v>28434</v>
      </c>
      <c r="W6754">
        <v>10.6</v>
      </c>
      <c r="X6754">
        <v>7.1</v>
      </c>
      <c r="Y6754">
        <v>17.600000000000001</v>
      </c>
      <c r="Z6754">
        <v>7.5</v>
      </c>
      <c r="AA6754">
        <v>6.5</v>
      </c>
      <c r="AB6754">
        <v>9.1999999999999993</v>
      </c>
      <c r="AC6754">
        <v>12.8</v>
      </c>
      <c r="AD6754">
        <v>31</v>
      </c>
    </row>
    <row r="6755" spans="1:30" x14ac:dyDescent="0.45">
      <c r="A6755" t="s">
        <v>422</v>
      </c>
      <c r="B6755">
        <v>47940</v>
      </c>
      <c r="C6755" t="s">
        <v>830</v>
      </c>
      <c r="E6755" t="s">
        <v>43</v>
      </c>
      <c r="F6755" t="s">
        <v>44</v>
      </c>
      <c r="G6755" t="s">
        <v>45</v>
      </c>
      <c r="H6755">
        <v>1</v>
      </c>
      <c r="I6755" t="s">
        <v>32</v>
      </c>
      <c r="J6755">
        <v>1</v>
      </c>
      <c r="K6755" t="s">
        <v>32</v>
      </c>
      <c r="L6755">
        <v>0</v>
      </c>
      <c r="M6755" t="s">
        <v>32</v>
      </c>
      <c r="N6755">
        <v>2012</v>
      </c>
      <c r="O6755">
        <v>801</v>
      </c>
      <c r="P6755">
        <v>635424</v>
      </c>
      <c r="Q6755">
        <v>142</v>
      </c>
      <c r="R6755">
        <v>557036</v>
      </c>
      <c r="S6755">
        <v>3629</v>
      </c>
      <c r="T6755">
        <v>143595</v>
      </c>
      <c r="U6755">
        <v>659</v>
      </c>
      <c r="V6755">
        <v>78388</v>
      </c>
      <c r="W6755">
        <v>21.4</v>
      </c>
      <c r="X6755">
        <v>18.8</v>
      </c>
      <c r="Y6755">
        <v>41.3</v>
      </c>
      <c r="Z6755">
        <v>22.1</v>
      </c>
      <c r="AA6755">
        <v>19.5</v>
      </c>
      <c r="AB6755">
        <v>19.8</v>
      </c>
      <c r="AC6755">
        <v>24.5</v>
      </c>
      <c r="AD6755">
        <v>24.6</v>
      </c>
    </row>
    <row r="6756" spans="1:30" x14ac:dyDescent="0.45">
      <c r="A6756" t="s">
        <v>422</v>
      </c>
      <c r="B6756">
        <v>47940</v>
      </c>
      <c r="C6756" t="s">
        <v>830</v>
      </c>
      <c r="E6756">
        <v>51</v>
      </c>
      <c r="F6756" t="s">
        <v>46</v>
      </c>
      <c r="H6756">
        <v>1</v>
      </c>
      <c r="I6756" t="s">
        <v>32</v>
      </c>
      <c r="J6756">
        <v>1</v>
      </c>
      <c r="K6756" t="s">
        <v>32</v>
      </c>
      <c r="L6756">
        <v>0</v>
      </c>
      <c r="M6756" t="s">
        <v>32</v>
      </c>
      <c r="N6756">
        <v>2012</v>
      </c>
      <c r="O6756">
        <v>100</v>
      </c>
      <c r="P6756">
        <v>171702</v>
      </c>
      <c r="Q6756">
        <v>34</v>
      </c>
      <c r="R6756">
        <v>170924</v>
      </c>
      <c r="S6756">
        <v>867</v>
      </c>
      <c r="T6756">
        <v>37028</v>
      </c>
      <c r="U6756">
        <v>67</v>
      </c>
      <c r="V6756">
        <v>778</v>
      </c>
      <c r="W6756">
        <v>26.6</v>
      </c>
      <c r="X6756">
        <v>5.3</v>
      </c>
      <c r="Y6756">
        <v>20.100000000000001</v>
      </c>
      <c r="Z6756">
        <v>5.5</v>
      </c>
      <c r="AA6756">
        <v>4.2</v>
      </c>
      <c r="AB6756">
        <v>4.4000000000000004</v>
      </c>
      <c r="AC6756">
        <v>39.1</v>
      </c>
      <c r="AD6756">
        <v>11.1</v>
      </c>
    </row>
    <row r="6757" spans="1:30" x14ac:dyDescent="0.45">
      <c r="A6757" t="s">
        <v>422</v>
      </c>
      <c r="B6757">
        <v>47940</v>
      </c>
      <c r="C6757" t="s">
        <v>830</v>
      </c>
      <c r="E6757">
        <v>52</v>
      </c>
      <c r="F6757" t="s">
        <v>47</v>
      </c>
      <c r="G6757" t="s">
        <v>48</v>
      </c>
      <c r="H6757">
        <v>1</v>
      </c>
      <c r="I6757" t="s">
        <v>32</v>
      </c>
      <c r="J6757">
        <v>1</v>
      </c>
      <c r="K6757" t="s">
        <v>32</v>
      </c>
      <c r="L6757">
        <v>0</v>
      </c>
      <c r="M6757" t="s">
        <v>32</v>
      </c>
      <c r="N6757">
        <v>2012</v>
      </c>
      <c r="O6757">
        <v>606</v>
      </c>
      <c r="P6757">
        <v>931223</v>
      </c>
      <c r="Q6757">
        <v>202</v>
      </c>
      <c r="R6757">
        <v>909315</v>
      </c>
      <c r="S6757">
        <v>3815</v>
      </c>
      <c r="T6757">
        <v>193213</v>
      </c>
      <c r="U6757">
        <v>404</v>
      </c>
      <c r="V6757">
        <v>21908</v>
      </c>
      <c r="W6757">
        <v>17.7</v>
      </c>
      <c r="X6757">
        <v>2.7</v>
      </c>
      <c r="Y6757">
        <v>37.799999999999997</v>
      </c>
      <c r="Z6757">
        <v>2.9</v>
      </c>
      <c r="AA6757">
        <v>5</v>
      </c>
      <c r="AB6757">
        <v>4.2</v>
      </c>
      <c r="AC6757">
        <v>20</v>
      </c>
      <c r="AD6757">
        <v>30.6</v>
      </c>
    </row>
    <row r="6758" spans="1:30" x14ac:dyDescent="0.45">
      <c r="A6758" t="s">
        <v>422</v>
      </c>
      <c r="B6758">
        <v>47940</v>
      </c>
      <c r="C6758" t="s">
        <v>830</v>
      </c>
      <c r="E6758">
        <v>53</v>
      </c>
      <c r="F6758" t="s">
        <v>49</v>
      </c>
      <c r="H6758">
        <v>1</v>
      </c>
      <c r="I6758" t="s">
        <v>32</v>
      </c>
      <c r="J6758">
        <v>1</v>
      </c>
      <c r="K6758" t="s">
        <v>32</v>
      </c>
      <c r="L6758">
        <v>0</v>
      </c>
      <c r="M6758" t="s">
        <v>32</v>
      </c>
      <c r="N6758">
        <v>2012</v>
      </c>
      <c r="O6758">
        <v>1101</v>
      </c>
      <c r="P6758">
        <v>247576</v>
      </c>
      <c r="Q6758">
        <v>149</v>
      </c>
      <c r="R6758">
        <v>145070</v>
      </c>
      <c r="S6758">
        <v>637</v>
      </c>
      <c r="T6758">
        <v>22257</v>
      </c>
      <c r="U6758">
        <v>952</v>
      </c>
      <c r="V6758">
        <v>102506</v>
      </c>
      <c r="W6758">
        <v>20.399999999999999</v>
      </c>
      <c r="X6758">
        <v>12</v>
      </c>
      <c r="Y6758">
        <v>23.2</v>
      </c>
      <c r="Z6758">
        <v>25.3</v>
      </c>
      <c r="AA6758">
        <v>14.4</v>
      </c>
      <c r="AB6758">
        <v>11.6</v>
      </c>
      <c r="AC6758">
        <v>23</v>
      </c>
      <c r="AD6758">
        <v>30.3</v>
      </c>
    </row>
    <row r="6759" spans="1:30" x14ac:dyDescent="0.45">
      <c r="A6759" t="s">
        <v>422</v>
      </c>
      <c r="B6759">
        <v>47940</v>
      </c>
      <c r="C6759" t="s">
        <v>830</v>
      </c>
      <c r="E6759">
        <v>54</v>
      </c>
      <c r="F6759" t="s">
        <v>50</v>
      </c>
      <c r="H6759">
        <v>1</v>
      </c>
      <c r="I6759" t="s">
        <v>32</v>
      </c>
      <c r="J6759">
        <v>1</v>
      </c>
      <c r="K6759" t="s">
        <v>32</v>
      </c>
      <c r="L6759">
        <v>0</v>
      </c>
      <c r="M6759" t="s">
        <v>32</v>
      </c>
      <c r="N6759">
        <v>2012</v>
      </c>
      <c r="O6759">
        <v>1223</v>
      </c>
      <c r="P6759">
        <v>638695</v>
      </c>
      <c r="Q6759">
        <v>226</v>
      </c>
      <c r="R6759">
        <v>608396</v>
      </c>
      <c r="S6759">
        <v>3790</v>
      </c>
      <c r="T6759">
        <v>205724</v>
      </c>
      <c r="U6759">
        <v>998</v>
      </c>
      <c r="V6759">
        <v>30299</v>
      </c>
      <c r="W6759">
        <v>18.600000000000001</v>
      </c>
      <c r="X6759">
        <v>8.3000000000000007</v>
      </c>
      <c r="Y6759">
        <v>20.2</v>
      </c>
      <c r="Z6759">
        <v>9.1</v>
      </c>
      <c r="AA6759">
        <v>6.6</v>
      </c>
      <c r="AB6759">
        <v>6.4</v>
      </c>
      <c r="AC6759">
        <v>22.2</v>
      </c>
      <c r="AD6759">
        <v>22.8</v>
      </c>
    </row>
    <row r="6760" spans="1:30" x14ac:dyDescent="0.45">
      <c r="A6760" t="s">
        <v>422</v>
      </c>
      <c r="B6760">
        <v>47940</v>
      </c>
      <c r="C6760" t="s">
        <v>830</v>
      </c>
      <c r="E6760">
        <v>55</v>
      </c>
      <c r="F6760" t="s">
        <v>59</v>
      </c>
      <c r="H6760">
        <v>1</v>
      </c>
      <c r="I6760" t="s">
        <v>32</v>
      </c>
      <c r="J6760">
        <v>1</v>
      </c>
      <c r="K6760" t="s">
        <v>32</v>
      </c>
      <c r="L6760">
        <v>0</v>
      </c>
      <c r="M6760" t="s">
        <v>32</v>
      </c>
      <c r="N6760">
        <v>2012</v>
      </c>
      <c r="O6760">
        <v>31</v>
      </c>
      <c r="P6760">
        <v>41662</v>
      </c>
      <c r="Q6760">
        <v>31</v>
      </c>
      <c r="R6760">
        <v>41662</v>
      </c>
      <c r="S6760">
        <v>874</v>
      </c>
      <c r="T6760">
        <v>51924</v>
      </c>
      <c r="U6760">
        <v>0</v>
      </c>
      <c r="V6760">
        <v>0</v>
      </c>
      <c r="W6760">
        <v>29.5</v>
      </c>
      <c r="X6760">
        <v>5.0999999999999996</v>
      </c>
      <c r="Y6760">
        <v>30.7</v>
      </c>
      <c r="Z6760">
        <v>5.3</v>
      </c>
      <c r="AA6760">
        <v>10.9</v>
      </c>
      <c r="AB6760">
        <v>13.3</v>
      </c>
      <c r="AC6760">
        <v>0</v>
      </c>
      <c r="AD6760">
        <v>0</v>
      </c>
    </row>
    <row r="6761" spans="1:30" x14ac:dyDescent="0.45">
      <c r="A6761" t="s">
        <v>422</v>
      </c>
      <c r="B6761">
        <v>47940</v>
      </c>
      <c r="C6761" t="s">
        <v>830</v>
      </c>
      <c r="E6761">
        <v>56</v>
      </c>
      <c r="F6761" t="s">
        <v>51</v>
      </c>
      <c r="H6761">
        <v>1</v>
      </c>
      <c r="I6761" t="s">
        <v>32</v>
      </c>
      <c r="J6761">
        <v>1</v>
      </c>
      <c r="K6761" t="s">
        <v>32</v>
      </c>
      <c r="L6761">
        <v>0</v>
      </c>
      <c r="M6761" t="s">
        <v>32</v>
      </c>
      <c r="N6761">
        <v>2012</v>
      </c>
      <c r="O6761">
        <v>805</v>
      </c>
      <c r="P6761">
        <v>276422</v>
      </c>
      <c r="Q6761">
        <v>178</v>
      </c>
      <c r="R6761">
        <v>264796</v>
      </c>
      <c r="S6761">
        <v>3023</v>
      </c>
      <c r="T6761">
        <v>102262</v>
      </c>
      <c r="U6761">
        <v>628</v>
      </c>
      <c r="V6761">
        <v>11627</v>
      </c>
      <c r="W6761">
        <v>10.199999999999999</v>
      </c>
      <c r="X6761">
        <v>4.7</v>
      </c>
      <c r="Y6761">
        <v>22.5</v>
      </c>
      <c r="Z6761">
        <v>5.0999999999999996</v>
      </c>
      <c r="AA6761">
        <v>5.6</v>
      </c>
      <c r="AB6761">
        <v>5.6</v>
      </c>
      <c r="AC6761">
        <v>13.4</v>
      </c>
      <c r="AD6761">
        <v>26.2</v>
      </c>
    </row>
    <row r="6762" spans="1:30" x14ac:dyDescent="0.45">
      <c r="A6762" t="s">
        <v>422</v>
      </c>
      <c r="B6762">
        <v>47940</v>
      </c>
      <c r="C6762" t="s">
        <v>830</v>
      </c>
      <c r="E6762">
        <v>61</v>
      </c>
      <c r="F6762" t="s">
        <v>52</v>
      </c>
      <c r="H6762">
        <v>1</v>
      </c>
      <c r="I6762" t="s">
        <v>32</v>
      </c>
      <c r="J6762">
        <v>1</v>
      </c>
      <c r="K6762" t="s">
        <v>32</v>
      </c>
      <c r="L6762">
        <v>0</v>
      </c>
      <c r="M6762" t="s">
        <v>32</v>
      </c>
      <c r="N6762">
        <v>2012</v>
      </c>
      <c r="O6762">
        <v>188</v>
      </c>
      <c r="P6762">
        <v>90358</v>
      </c>
      <c r="Q6762">
        <v>28</v>
      </c>
      <c r="R6762">
        <v>89549</v>
      </c>
      <c r="S6762">
        <v>1347</v>
      </c>
      <c r="T6762">
        <v>41003</v>
      </c>
      <c r="U6762">
        <v>160</v>
      </c>
      <c r="V6762">
        <v>809</v>
      </c>
      <c r="W6762">
        <v>35.5</v>
      </c>
      <c r="X6762">
        <v>5.7</v>
      </c>
      <c r="Y6762">
        <v>19.399999999999999</v>
      </c>
      <c r="Z6762">
        <v>6</v>
      </c>
      <c r="AA6762">
        <v>7.2</v>
      </c>
      <c r="AB6762">
        <v>5.9</v>
      </c>
      <c r="AC6762">
        <v>39</v>
      </c>
      <c r="AD6762">
        <v>19.3</v>
      </c>
    </row>
    <row r="6763" spans="1:30" x14ac:dyDescent="0.45">
      <c r="A6763" t="s">
        <v>422</v>
      </c>
      <c r="B6763">
        <v>47940</v>
      </c>
      <c r="C6763" t="s">
        <v>830</v>
      </c>
      <c r="E6763">
        <v>62</v>
      </c>
      <c r="F6763" t="s">
        <v>53</v>
      </c>
      <c r="H6763">
        <v>1</v>
      </c>
      <c r="I6763" t="s">
        <v>32</v>
      </c>
      <c r="J6763">
        <v>1</v>
      </c>
      <c r="K6763" t="s">
        <v>32</v>
      </c>
      <c r="L6763">
        <v>0</v>
      </c>
      <c r="M6763" t="s">
        <v>32</v>
      </c>
      <c r="N6763">
        <v>2012</v>
      </c>
      <c r="O6763">
        <v>1359</v>
      </c>
      <c r="P6763">
        <v>1077113</v>
      </c>
      <c r="Q6763">
        <v>339</v>
      </c>
      <c r="R6763">
        <v>1059905</v>
      </c>
      <c r="S6763">
        <v>12278</v>
      </c>
      <c r="T6763">
        <v>440668</v>
      </c>
      <c r="U6763">
        <v>1021</v>
      </c>
      <c r="V6763">
        <v>17208</v>
      </c>
      <c r="W6763">
        <v>16.2</v>
      </c>
      <c r="X6763">
        <v>4.7</v>
      </c>
      <c r="Y6763">
        <v>16.899999999999999</v>
      </c>
      <c r="Z6763">
        <v>5.0999999999999996</v>
      </c>
      <c r="AA6763">
        <v>10.5</v>
      </c>
      <c r="AB6763">
        <v>5.5</v>
      </c>
      <c r="AC6763">
        <v>20.399999999999999</v>
      </c>
      <c r="AD6763">
        <v>22</v>
      </c>
    </row>
    <row r="6764" spans="1:30" x14ac:dyDescent="0.45">
      <c r="A6764" t="s">
        <v>422</v>
      </c>
      <c r="B6764">
        <v>47940</v>
      </c>
      <c r="C6764" t="s">
        <v>830</v>
      </c>
      <c r="E6764">
        <v>71</v>
      </c>
      <c r="F6764" t="s">
        <v>54</v>
      </c>
      <c r="H6764">
        <v>1</v>
      </c>
      <c r="I6764" t="s">
        <v>32</v>
      </c>
      <c r="J6764">
        <v>1</v>
      </c>
      <c r="K6764" t="s">
        <v>32</v>
      </c>
      <c r="L6764">
        <v>0</v>
      </c>
      <c r="M6764" t="s">
        <v>32</v>
      </c>
      <c r="N6764">
        <v>2012</v>
      </c>
      <c r="O6764">
        <v>533</v>
      </c>
      <c r="P6764">
        <v>35910</v>
      </c>
      <c r="Q6764">
        <v>75</v>
      </c>
      <c r="R6764">
        <v>30672</v>
      </c>
      <c r="S6764">
        <v>677</v>
      </c>
      <c r="T6764">
        <v>9210</v>
      </c>
      <c r="U6764">
        <v>458</v>
      </c>
      <c r="V6764">
        <v>5238</v>
      </c>
      <c r="W6764">
        <v>21</v>
      </c>
      <c r="X6764">
        <v>29.1</v>
      </c>
      <c r="Y6764">
        <v>37.9</v>
      </c>
      <c r="Z6764">
        <v>34.9</v>
      </c>
      <c r="AA6764">
        <v>22.7</v>
      </c>
      <c r="AB6764">
        <v>25</v>
      </c>
      <c r="AC6764">
        <v>20.9</v>
      </c>
      <c r="AD6764">
        <v>26.4</v>
      </c>
    </row>
    <row r="6765" spans="1:30" x14ac:dyDescent="0.45">
      <c r="A6765" t="s">
        <v>422</v>
      </c>
      <c r="B6765">
        <v>47940</v>
      </c>
      <c r="C6765" t="s">
        <v>830</v>
      </c>
      <c r="E6765">
        <v>72</v>
      </c>
      <c r="F6765" t="s">
        <v>55</v>
      </c>
      <c r="H6765">
        <v>1</v>
      </c>
      <c r="I6765" t="s">
        <v>32</v>
      </c>
      <c r="J6765">
        <v>1</v>
      </c>
      <c r="K6765" t="s">
        <v>32</v>
      </c>
      <c r="L6765">
        <v>0</v>
      </c>
      <c r="M6765" t="s">
        <v>32</v>
      </c>
      <c r="N6765">
        <v>2012</v>
      </c>
      <c r="O6765">
        <v>396</v>
      </c>
      <c r="P6765">
        <v>348076</v>
      </c>
      <c r="Q6765">
        <v>312</v>
      </c>
      <c r="R6765">
        <v>343272</v>
      </c>
      <c r="S6765">
        <v>7140</v>
      </c>
      <c r="T6765">
        <v>85844</v>
      </c>
      <c r="U6765">
        <v>84</v>
      </c>
      <c r="W6765">
        <v>26.5</v>
      </c>
      <c r="X6765">
        <v>14.6</v>
      </c>
      <c r="Y6765">
        <v>21.7</v>
      </c>
      <c r="Z6765">
        <v>14.4</v>
      </c>
      <c r="AA6765">
        <v>17.7</v>
      </c>
      <c r="AB6765">
        <v>15</v>
      </c>
      <c r="AC6765">
        <v>70.400000000000006</v>
      </c>
    </row>
    <row r="6766" spans="1:30" x14ac:dyDescent="0.45">
      <c r="A6766" t="s">
        <v>422</v>
      </c>
      <c r="B6766">
        <v>47940</v>
      </c>
      <c r="C6766" t="s">
        <v>830</v>
      </c>
      <c r="E6766">
        <v>81</v>
      </c>
      <c r="F6766" t="s">
        <v>56</v>
      </c>
      <c r="G6766" t="s">
        <v>57</v>
      </c>
      <c r="H6766">
        <v>1</v>
      </c>
      <c r="I6766" t="s">
        <v>32</v>
      </c>
      <c r="J6766">
        <v>1</v>
      </c>
      <c r="K6766" t="s">
        <v>32</v>
      </c>
      <c r="L6766">
        <v>0</v>
      </c>
      <c r="M6766" t="s">
        <v>32</v>
      </c>
      <c r="N6766">
        <v>2012</v>
      </c>
      <c r="O6766">
        <v>1346</v>
      </c>
      <c r="P6766">
        <v>134952</v>
      </c>
      <c r="Q6766">
        <v>208</v>
      </c>
      <c r="R6766">
        <v>111194</v>
      </c>
      <c r="S6766">
        <v>1523</v>
      </c>
      <c r="T6766">
        <v>31623</v>
      </c>
      <c r="U6766">
        <v>1138</v>
      </c>
      <c r="V6766">
        <v>23758</v>
      </c>
      <c r="W6766">
        <v>14</v>
      </c>
      <c r="X6766">
        <v>27.4</v>
      </c>
      <c r="Y6766">
        <v>36.700000000000003</v>
      </c>
      <c r="Z6766">
        <v>31.9</v>
      </c>
      <c r="AA6766">
        <v>35.200000000000003</v>
      </c>
      <c r="AB6766">
        <v>27.5</v>
      </c>
      <c r="AC6766">
        <v>13.4</v>
      </c>
      <c r="AD6766">
        <v>24.3</v>
      </c>
    </row>
    <row r="6767" spans="1:30" x14ac:dyDescent="0.45">
      <c r="A6767" t="s">
        <v>423</v>
      </c>
      <c r="B6767">
        <v>48060</v>
      </c>
      <c r="C6767" t="s">
        <v>873</v>
      </c>
      <c r="E6767">
        <v>0</v>
      </c>
      <c r="F6767" t="s">
        <v>31</v>
      </c>
      <c r="H6767">
        <v>1</v>
      </c>
      <c r="I6767" t="s">
        <v>32</v>
      </c>
      <c r="J6767">
        <v>1</v>
      </c>
      <c r="K6767" t="s">
        <v>32</v>
      </c>
      <c r="L6767">
        <v>0</v>
      </c>
      <c r="M6767" t="s">
        <v>32</v>
      </c>
      <c r="N6767">
        <v>2012</v>
      </c>
      <c r="O6767">
        <v>6304</v>
      </c>
      <c r="P6767">
        <v>6214603</v>
      </c>
      <c r="Q6767">
        <v>1841</v>
      </c>
      <c r="R6767">
        <v>6039525</v>
      </c>
      <c r="S6767">
        <v>30010</v>
      </c>
      <c r="T6767">
        <v>1006881</v>
      </c>
      <c r="U6767">
        <v>4463</v>
      </c>
      <c r="V6767">
        <v>175078</v>
      </c>
      <c r="W6767">
        <v>5.2</v>
      </c>
      <c r="X6767">
        <v>8</v>
      </c>
      <c r="Y6767">
        <v>12</v>
      </c>
      <c r="Z6767">
        <v>8.6</v>
      </c>
      <c r="AA6767">
        <v>8.8000000000000007</v>
      </c>
      <c r="AB6767">
        <v>11.4</v>
      </c>
      <c r="AC6767">
        <v>7</v>
      </c>
      <c r="AD6767">
        <v>15.8</v>
      </c>
    </row>
    <row r="6768" spans="1:30" x14ac:dyDescent="0.45">
      <c r="A6768" t="s">
        <v>423</v>
      </c>
      <c r="B6768">
        <v>48060</v>
      </c>
      <c r="C6768" t="s">
        <v>873</v>
      </c>
      <c r="E6768">
        <v>11</v>
      </c>
      <c r="F6768" t="s">
        <v>33</v>
      </c>
      <c r="G6768" t="s">
        <v>34</v>
      </c>
      <c r="H6768">
        <v>1</v>
      </c>
      <c r="I6768" t="s">
        <v>32</v>
      </c>
      <c r="J6768">
        <v>1</v>
      </c>
      <c r="K6768" t="s">
        <v>32</v>
      </c>
      <c r="L6768">
        <v>0</v>
      </c>
      <c r="M6768" t="s">
        <v>32</v>
      </c>
      <c r="N6768">
        <v>2012</v>
      </c>
      <c r="O6768">
        <v>64</v>
      </c>
      <c r="P6768">
        <v>4386</v>
      </c>
      <c r="Q6768">
        <v>2</v>
      </c>
      <c r="U6768">
        <v>62</v>
      </c>
      <c r="W6768">
        <v>38.4</v>
      </c>
      <c r="X6768">
        <v>32.9</v>
      </c>
      <c r="Y6768">
        <v>0</v>
      </c>
      <c r="AC6768">
        <v>37.799999999999997</v>
      </c>
    </row>
    <row r="6769" spans="1:30" x14ac:dyDescent="0.45">
      <c r="A6769" t="s">
        <v>423</v>
      </c>
      <c r="B6769">
        <v>48060</v>
      </c>
      <c r="C6769" t="s">
        <v>873</v>
      </c>
      <c r="E6769">
        <v>23</v>
      </c>
      <c r="F6769" t="s">
        <v>37</v>
      </c>
      <c r="H6769">
        <v>1</v>
      </c>
      <c r="I6769" t="s">
        <v>32</v>
      </c>
      <c r="J6769">
        <v>1</v>
      </c>
      <c r="K6769" t="s">
        <v>32</v>
      </c>
      <c r="L6769">
        <v>0</v>
      </c>
      <c r="M6769" t="s">
        <v>32</v>
      </c>
      <c r="N6769">
        <v>2012</v>
      </c>
      <c r="O6769">
        <v>1159</v>
      </c>
      <c r="P6769">
        <v>1013459</v>
      </c>
      <c r="Q6769">
        <v>360</v>
      </c>
      <c r="R6769">
        <v>991363</v>
      </c>
      <c r="S6769">
        <v>3528</v>
      </c>
      <c r="T6769">
        <v>226878</v>
      </c>
      <c r="U6769">
        <v>799</v>
      </c>
      <c r="V6769">
        <v>22096</v>
      </c>
      <c r="W6769">
        <v>20.6</v>
      </c>
      <c r="X6769">
        <v>33.700000000000003</v>
      </c>
      <c r="Y6769">
        <v>35.1</v>
      </c>
      <c r="Z6769">
        <v>35.6</v>
      </c>
      <c r="AA6769">
        <v>30</v>
      </c>
      <c r="AB6769">
        <v>39.1</v>
      </c>
      <c r="AC6769">
        <v>27.1</v>
      </c>
      <c r="AD6769">
        <v>34.799999999999997</v>
      </c>
    </row>
    <row r="6770" spans="1:30" x14ac:dyDescent="0.45">
      <c r="A6770" t="s">
        <v>423</v>
      </c>
      <c r="B6770">
        <v>48060</v>
      </c>
      <c r="C6770" t="s">
        <v>873</v>
      </c>
      <c r="E6770" t="s">
        <v>38</v>
      </c>
      <c r="F6770" t="s">
        <v>39</v>
      </c>
      <c r="H6770">
        <v>1</v>
      </c>
      <c r="I6770" t="s">
        <v>32</v>
      </c>
      <c r="J6770">
        <v>1</v>
      </c>
      <c r="K6770" t="s">
        <v>32</v>
      </c>
      <c r="L6770">
        <v>0</v>
      </c>
      <c r="M6770" t="s">
        <v>32</v>
      </c>
      <c r="N6770">
        <v>2012</v>
      </c>
      <c r="O6770">
        <v>97</v>
      </c>
      <c r="P6770">
        <v>801887</v>
      </c>
      <c r="Q6770">
        <v>55</v>
      </c>
      <c r="R6770">
        <v>800551</v>
      </c>
      <c r="S6770">
        <v>2470</v>
      </c>
      <c r="T6770">
        <v>105918</v>
      </c>
      <c r="U6770">
        <v>42</v>
      </c>
      <c r="V6770">
        <v>1336</v>
      </c>
      <c r="W6770">
        <v>33.200000000000003</v>
      </c>
      <c r="X6770">
        <v>13.3</v>
      </c>
      <c r="Y6770">
        <v>46.6</v>
      </c>
      <c r="Z6770">
        <v>13.9</v>
      </c>
      <c r="AA6770">
        <v>30.1</v>
      </c>
      <c r="AB6770">
        <v>21.8</v>
      </c>
      <c r="AC6770">
        <v>25.7</v>
      </c>
      <c r="AD6770">
        <v>7.9</v>
      </c>
    </row>
    <row r="6771" spans="1:30" x14ac:dyDescent="0.45">
      <c r="A6771" t="s">
        <v>423</v>
      </c>
      <c r="B6771">
        <v>48060</v>
      </c>
      <c r="C6771" t="s">
        <v>873</v>
      </c>
      <c r="E6771">
        <v>42</v>
      </c>
      <c r="F6771" t="s">
        <v>40</v>
      </c>
      <c r="H6771">
        <v>1</v>
      </c>
      <c r="I6771" t="s">
        <v>32</v>
      </c>
      <c r="J6771">
        <v>1</v>
      </c>
      <c r="K6771" t="s">
        <v>32</v>
      </c>
      <c r="L6771">
        <v>0</v>
      </c>
      <c r="M6771" t="s">
        <v>32</v>
      </c>
      <c r="N6771">
        <v>2012</v>
      </c>
      <c r="O6771">
        <v>92</v>
      </c>
      <c r="P6771">
        <v>135865</v>
      </c>
      <c r="Q6771">
        <v>51</v>
      </c>
      <c r="R6771">
        <v>125535</v>
      </c>
      <c r="S6771">
        <v>281</v>
      </c>
      <c r="T6771">
        <v>11037</v>
      </c>
      <c r="U6771">
        <v>41</v>
      </c>
      <c r="W6771">
        <v>33.799999999999997</v>
      </c>
      <c r="X6771">
        <v>12</v>
      </c>
      <c r="Y6771">
        <v>51.6</v>
      </c>
      <c r="Z6771">
        <v>11.9</v>
      </c>
      <c r="AA6771">
        <v>18.8</v>
      </c>
      <c r="AB6771">
        <v>9.9</v>
      </c>
      <c r="AC6771">
        <v>51.1</v>
      </c>
    </row>
    <row r="6772" spans="1:30" x14ac:dyDescent="0.45">
      <c r="A6772" t="s">
        <v>423</v>
      </c>
      <c r="B6772">
        <v>48060</v>
      </c>
      <c r="C6772" t="s">
        <v>873</v>
      </c>
      <c r="E6772" t="s">
        <v>41</v>
      </c>
      <c r="F6772" t="s">
        <v>42</v>
      </c>
      <c r="H6772">
        <v>1</v>
      </c>
      <c r="I6772" t="s">
        <v>32</v>
      </c>
      <c r="J6772">
        <v>1</v>
      </c>
      <c r="K6772" t="s">
        <v>32</v>
      </c>
      <c r="L6772">
        <v>0</v>
      </c>
      <c r="M6772" t="s">
        <v>32</v>
      </c>
      <c r="N6772">
        <v>2012</v>
      </c>
      <c r="O6772">
        <v>817</v>
      </c>
      <c r="P6772">
        <v>1560781</v>
      </c>
      <c r="Q6772">
        <v>294</v>
      </c>
      <c r="R6772">
        <v>1534512</v>
      </c>
      <c r="S6772">
        <v>5969</v>
      </c>
      <c r="T6772">
        <v>139872</v>
      </c>
      <c r="U6772">
        <v>523</v>
      </c>
      <c r="V6772">
        <v>26269</v>
      </c>
      <c r="W6772">
        <v>12.6</v>
      </c>
      <c r="X6772">
        <v>10.8</v>
      </c>
      <c r="Y6772">
        <v>20.7</v>
      </c>
      <c r="Z6772">
        <v>11.2</v>
      </c>
      <c r="AA6772">
        <v>16</v>
      </c>
      <c r="AB6772">
        <v>22.4</v>
      </c>
      <c r="AC6772">
        <v>14.7</v>
      </c>
      <c r="AD6772">
        <v>26.5</v>
      </c>
    </row>
    <row r="6773" spans="1:30" x14ac:dyDescent="0.45">
      <c r="A6773" t="s">
        <v>423</v>
      </c>
      <c r="B6773">
        <v>48060</v>
      </c>
      <c r="C6773" t="s">
        <v>873</v>
      </c>
      <c r="E6773" t="s">
        <v>43</v>
      </c>
      <c r="F6773" t="s">
        <v>44</v>
      </c>
      <c r="G6773" t="s">
        <v>45</v>
      </c>
      <c r="H6773">
        <v>1</v>
      </c>
      <c r="I6773" t="s">
        <v>32</v>
      </c>
      <c r="J6773">
        <v>1</v>
      </c>
      <c r="K6773" t="s">
        <v>32</v>
      </c>
      <c r="L6773">
        <v>0</v>
      </c>
      <c r="M6773" t="s">
        <v>32</v>
      </c>
      <c r="N6773">
        <v>2012</v>
      </c>
      <c r="O6773">
        <v>226</v>
      </c>
      <c r="P6773">
        <v>156942</v>
      </c>
      <c r="Q6773">
        <v>49</v>
      </c>
      <c r="R6773">
        <v>147392</v>
      </c>
      <c r="S6773">
        <v>1144</v>
      </c>
      <c r="T6773">
        <v>38600</v>
      </c>
      <c r="U6773">
        <v>176</v>
      </c>
      <c r="W6773">
        <v>38.4</v>
      </c>
      <c r="X6773">
        <v>8.4</v>
      </c>
      <c r="Y6773">
        <v>24.1</v>
      </c>
      <c r="Z6773">
        <v>8.1999999999999993</v>
      </c>
      <c r="AA6773">
        <v>4.7</v>
      </c>
      <c r="AB6773">
        <v>6.8</v>
      </c>
      <c r="AC6773">
        <v>48.9</v>
      </c>
    </row>
    <row r="6774" spans="1:30" x14ac:dyDescent="0.45">
      <c r="A6774" t="s">
        <v>423</v>
      </c>
      <c r="B6774">
        <v>48060</v>
      </c>
      <c r="C6774" t="s">
        <v>873</v>
      </c>
      <c r="E6774">
        <v>51</v>
      </c>
      <c r="F6774" t="s">
        <v>46</v>
      </c>
      <c r="H6774">
        <v>1</v>
      </c>
      <c r="I6774" t="s">
        <v>32</v>
      </c>
      <c r="J6774">
        <v>1</v>
      </c>
      <c r="K6774" t="s">
        <v>32</v>
      </c>
      <c r="L6774">
        <v>0</v>
      </c>
      <c r="M6774" t="s">
        <v>32</v>
      </c>
      <c r="N6774">
        <v>2012</v>
      </c>
      <c r="O6774">
        <v>95</v>
      </c>
      <c r="P6774">
        <v>137208</v>
      </c>
      <c r="Q6774">
        <v>30</v>
      </c>
      <c r="R6774">
        <v>135088</v>
      </c>
      <c r="S6774">
        <v>821</v>
      </c>
      <c r="T6774">
        <v>32742</v>
      </c>
      <c r="U6774">
        <v>64</v>
      </c>
      <c r="W6774">
        <v>42.8</v>
      </c>
      <c r="X6774">
        <v>6.8</v>
      </c>
      <c r="Y6774">
        <v>25.8</v>
      </c>
      <c r="Z6774">
        <v>7.1</v>
      </c>
      <c r="AA6774">
        <v>21.1</v>
      </c>
      <c r="AB6774">
        <v>26.3</v>
      </c>
      <c r="AC6774">
        <v>61.3</v>
      </c>
    </row>
    <row r="6775" spans="1:30" x14ac:dyDescent="0.45">
      <c r="A6775" t="s">
        <v>423</v>
      </c>
      <c r="B6775">
        <v>48060</v>
      </c>
      <c r="C6775" t="s">
        <v>873</v>
      </c>
      <c r="E6775">
        <v>52</v>
      </c>
      <c r="F6775" t="s">
        <v>47</v>
      </c>
      <c r="G6775" t="s">
        <v>48</v>
      </c>
      <c r="H6775">
        <v>1</v>
      </c>
      <c r="I6775" t="s">
        <v>32</v>
      </c>
      <c r="J6775">
        <v>1</v>
      </c>
      <c r="K6775" t="s">
        <v>32</v>
      </c>
      <c r="L6775">
        <v>0</v>
      </c>
      <c r="M6775" t="s">
        <v>32</v>
      </c>
      <c r="N6775">
        <v>2012</v>
      </c>
      <c r="O6775">
        <v>124</v>
      </c>
      <c r="P6775">
        <v>99047</v>
      </c>
      <c r="Q6775">
        <v>24</v>
      </c>
      <c r="R6775">
        <v>96763</v>
      </c>
      <c r="S6775">
        <v>396</v>
      </c>
      <c r="T6775">
        <v>22136</v>
      </c>
      <c r="U6775">
        <v>100</v>
      </c>
      <c r="W6775">
        <v>48.6</v>
      </c>
      <c r="X6775">
        <v>4.5</v>
      </c>
      <c r="Y6775">
        <v>0</v>
      </c>
      <c r="Z6775">
        <v>4.5</v>
      </c>
      <c r="AA6775">
        <v>8.3000000000000007</v>
      </c>
      <c r="AB6775">
        <v>4.9000000000000004</v>
      </c>
      <c r="AC6775">
        <v>57.3</v>
      </c>
    </row>
    <row r="6776" spans="1:30" x14ac:dyDescent="0.45">
      <c r="A6776" t="s">
        <v>423</v>
      </c>
      <c r="B6776">
        <v>48060</v>
      </c>
      <c r="C6776" t="s">
        <v>873</v>
      </c>
      <c r="E6776">
        <v>53</v>
      </c>
      <c r="F6776" t="s">
        <v>49</v>
      </c>
      <c r="H6776">
        <v>1</v>
      </c>
      <c r="I6776" t="s">
        <v>32</v>
      </c>
      <c r="J6776">
        <v>1</v>
      </c>
      <c r="K6776" t="s">
        <v>32</v>
      </c>
      <c r="L6776">
        <v>0</v>
      </c>
      <c r="M6776" t="s">
        <v>32</v>
      </c>
      <c r="N6776">
        <v>2012</v>
      </c>
      <c r="O6776">
        <v>536</v>
      </c>
      <c r="P6776">
        <v>173081</v>
      </c>
      <c r="Q6776">
        <v>137</v>
      </c>
      <c r="R6776">
        <v>147682</v>
      </c>
      <c r="S6776">
        <v>655</v>
      </c>
      <c r="T6776">
        <v>23049</v>
      </c>
      <c r="U6776">
        <v>400</v>
      </c>
      <c r="W6776">
        <v>25.5</v>
      </c>
      <c r="X6776">
        <v>32.9</v>
      </c>
      <c r="Y6776">
        <v>45</v>
      </c>
      <c r="Z6776">
        <v>42.6</v>
      </c>
      <c r="AA6776">
        <v>34.799999999999997</v>
      </c>
      <c r="AB6776">
        <v>41</v>
      </c>
      <c r="AC6776">
        <v>36</v>
      </c>
    </row>
    <row r="6777" spans="1:30" x14ac:dyDescent="0.45">
      <c r="A6777" t="s">
        <v>423</v>
      </c>
      <c r="B6777">
        <v>48060</v>
      </c>
      <c r="C6777" t="s">
        <v>873</v>
      </c>
      <c r="E6777">
        <v>54</v>
      </c>
      <c r="F6777" t="s">
        <v>50</v>
      </c>
      <c r="H6777">
        <v>1</v>
      </c>
      <c r="I6777" t="s">
        <v>32</v>
      </c>
      <c r="J6777">
        <v>1</v>
      </c>
      <c r="K6777" t="s">
        <v>32</v>
      </c>
      <c r="L6777">
        <v>0</v>
      </c>
      <c r="M6777" t="s">
        <v>32</v>
      </c>
      <c r="N6777">
        <v>2012</v>
      </c>
      <c r="O6777">
        <v>526</v>
      </c>
      <c r="P6777">
        <v>107893</v>
      </c>
      <c r="Q6777">
        <v>89</v>
      </c>
      <c r="R6777">
        <v>90664</v>
      </c>
      <c r="S6777">
        <v>914</v>
      </c>
      <c r="T6777">
        <v>38913</v>
      </c>
      <c r="U6777">
        <v>437</v>
      </c>
      <c r="V6777">
        <v>17229</v>
      </c>
      <c r="W6777">
        <v>16.2</v>
      </c>
      <c r="X6777">
        <v>19.899999999999999</v>
      </c>
      <c r="Y6777">
        <v>38.299999999999997</v>
      </c>
      <c r="Z6777">
        <v>21.1</v>
      </c>
      <c r="AA6777">
        <v>25.9</v>
      </c>
      <c r="AB6777">
        <v>22.4</v>
      </c>
      <c r="AC6777">
        <v>17.7</v>
      </c>
      <c r="AD6777">
        <v>46</v>
      </c>
    </row>
    <row r="6778" spans="1:30" x14ac:dyDescent="0.45">
      <c r="A6778" t="s">
        <v>423</v>
      </c>
      <c r="B6778">
        <v>48060</v>
      </c>
      <c r="C6778" t="s">
        <v>873</v>
      </c>
      <c r="E6778">
        <v>56</v>
      </c>
      <c r="F6778" t="s">
        <v>51</v>
      </c>
      <c r="H6778">
        <v>1</v>
      </c>
      <c r="I6778" t="s">
        <v>32</v>
      </c>
      <c r="J6778">
        <v>1</v>
      </c>
      <c r="K6778" t="s">
        <v>32</v>
      </c>
      <c r="L6778">
        <v>0</v>
      </c>
      <c r="M6778" t="s">
        <v>32</v>
      </c>
      <c r="N6778">
        <v>2012</v>
      </c>
      <c r="O6778">
        <v>414</v>
      </c>
      <c r="P6778">
        <v>69560</v>
      </c>
      <c r="Q6778">
        <v>80</v>
      </c>
      <c r="R6778">
        <v>63256</v>
      </c>
      <c r="S6778">
        <v>1179</v>
      </c>
      <c r="T6778">
        <v>23091</v>
      </c>
      <c r="U6778">
        <v>334</v>
      </c>
      <c r="V6778">
        <v>6304</v>
      </c>
      <c r="W6778">
        <v>33.6</v>
      </c>
      <c r="X6778">
        <v>43.2</v>
      </c>
      <c r="Y6778">
        <v>49.7</v>
      </c>
      <c r="Z6778">
        <v>48</v>
      </c>
      <c r="AA6778">
        <v>23.5</v>
      </c>
      <c r="AB6778">
        <v>27.9</v>
      </c>
      <c r="AC6778">
        <v>36.9</v>
      </c>
      <c r="AD6778">
        <v>46</v>
      </c>
    </row>
    <row r="6779" spans="1:30" x14ac:dyDescent="0.45">
      <c r="A6779" t="s">
        <v>423</v>
      </c>
      <c r="B6779">
        <v>48060</v>
      </c>
      <c r="C6779" t="s">
        <v>873</v>
      </c>
      <c r="E6779">
        <v>61</v>
      </c>
      <c r="F6779" t="s">
        <v>52</v>
      </c>
      <c r="H6779">
        <v>1</v>
      </c>
      <c r="I6779" t="s">
        <v>32</v>
      </c>
      <c r="J6779">
        <v>1</v>
      </c>
      <c r="K6779" t="s">
        <v>32</v>
      </c>
      <c r="L6779">
        <v>0</v>
      </c>
      <c r="M6779" t="s">
        <v>32</v>
      </c>
      <c r="N6779">
        <v>2012</v>
      </c>
      <c r="O6779">
        <v>70</v>
      </c>
      <c r="P6779">
        <v>6366</v>
      </c>
      <c r="Q6779">
        <v>25</v>
      </c>
      <c r="R6779">
        <v>5883</v>
      </c>
      <c r="S6779">
        <v>213</v>
      </c>
      <c r="T6779">
        <v>2843</v>
      </c>
      <c r="U6779">
        <v>45</v>
      </c>
      <c r="V6779">
        <v>483</v>
      </c>
      <c r="W6779">
        <v>37.4</v>
      </c>
      <c r="X6779">
        <v>19.2</v>
      </c>
      <c r="Y6779">
        <v>68.099999999999994</v>
      </c>
      <c r="Z6779">
        <v>21.7</v>
      </c>
      <c r="AA6779">
        <v>41.1</v>
      </c>
      <c r="AB6779">
        <v>10.199999999999999</v>
      </c>
      <c r="AC6779">
        <v>44.5</v>
      </c>
      <c r="AD6779">
        <v>6.4</v>
      </c>
    </row>
    <row r="6780" spans="1:30" x14ac:dyDescent="0.45">
      <c r="A6780" t="s">
        <v>423</v>
      </c>
      <c r="B6780">
        <v>48060</v>
      </c>
      <c r="C6780" t="s">
        <v>873</v>
      </c>
      <c r="E6780">
        <v>62</v>
      </c>
      <c r="F6780" t="s">
        <v>53</v>
      </c>
      <c r="H6780">
        <v>1</v>
      </c>
      <c r="I6780" t="s">
        <v>32</v>
      </c>
      <c r="J6780">
        <v>1</v>
      </c>
      <c r="K6780" t="s">
        <v>32</v>
      </c>
      <c r="L6780">
        <v>0</v>
      </c>
      <c r="M6780" t="s">
        <v>32</v>
      </c>
      <c r="N6780">
        <v>2012</v>
      </c>
      <c r="O6780">
        <v>610</v>
      </c>
      <c r="P6780">
        <v>557818</v>
      </c>
      <c r="Q6780">
        <v>167</v>
      </c>
      <c r="R6780">
        <v>529613</v>
      </c>
      <c r="S6780">
        <v>6557</v>
      </c>
      <c r="T6780">
        <v>233154</v>
      </c>
      <c r="U6780">
        <v>443</v>
      </c>
      <c r="W6780">
        <v>25.2</v>
      </c>
      <c r="X6780">
        <v>18.7</v>
      </c>
      <c r="Y6780">
        <v>36.4</v>
      </c>
      <c r="Z6780">
        <v>20.399999999999999</v>
      </c>
      <c r="AA6780">
        <v>26.7</v>
      </c>
      <c r="AB6780">
        <v>19.899999999999999</v>
      </c>
      <c r="AC6780">
        <v>26.2</v>
      </c>
    </row>
    <row r="6781" spans="1:30" x14ac:dyDescent="0.45">
      <c r="A6781" t="s">
        <v>423</v>
      </c>
      <c r="B6781">
        <v>48060</v>
      </c>
      <c r="C6781" t="s">
        <v>873</v>
      </c>
      <c r="E6781">
        <v>71</v>
      </c>
      <c r="F6781" t="s">
        <v>54</v>
      </c>
      <c r="H6781">
        <v>1</v>
      </c>
      <c r="I6781" t="s">
        <v>32</v>
      </c>
      <c r="J6781">
        <v>1</v>
      </c>
      <c r="K6781" t="s">
        <v>32</v>
      </c>
      <c r="L6781">
        <v>0</v>
      </c>
      <c r="M6781" t="s">
        <v>32</v>
      </c>
      <c r="N6781">
        <v>2012</v>
      </c>
      <c r="O6781">
        <v>137</v>
      </c>
      <c r="P6781">
        <v>14581</v>
      </c>
      <c r="Q6781">
        <v>41</v>
      </c>
      <c r="R6781">
        <v>13583</v>
      </c>
      <c r="S6781">
        <v>185</v>
      </c>
      <c r="T6781">
        <v>3261</v>
      </c>
      <c r="U6781">
        <v>96</v>
      </c>
      <c r="V6781">
        <v>998</v>
      </c>
      <c r="W6781">
        <v>27.7</v>
      </c>
      <c r="X6781">
        <v>28.9</v>
      </c>
      <c r="Y6781">
        <v>63</v>
      </c>
      <c r="Z6781">
        <v>32.299999999999997</v>
      </c>
      <c r="AA6781">
        <v>56.4</v>
      </c>
      <c r="AB6781">
        <v>44</v>
      </c>
      <c r="AC6781">
        <v>32.200000000000003</v>
      </c>
      <c r="AD6781">
        <v>3.3</v>
      </c>
    </row>
    <row r="6782" spans="1:30" x14ac:dyDescent="0.45">
      <c r="A6782" t="s">
        <v>423</v>
      </c>
      <c r="B6782">
        <v>48060</v>
      </c>
      <c r="C6782" t="s">
        <v>873</v>
      </c>
      <c r="E6782">
        <v>72</v>
      </c>
      <c r="F6782" t="s">
        <v>55</v>
      </c>
      <c r="H6782">
        <v>1</v>
      </c>
      <c r="I6782" t="s">
        <v>32</v>
      </c>
      <c r="J6782">
        <v>1</v>
      </c>
      <c r="K6782" t="s">
        <v>32</v>
      </c>
      <c r="L6782">
        <v>0</v>
      </c>
      <c r="M6782" t="s">
        <v>32</v>
      </c>
      <c r="N6782">
        <v>2012</v>
      </c>
      <c r="O6782">
        <v>348</v>
      </c>
      <c r="P6782">
        <v>182724</v>
      </c>
      <c r="Q6782">
        <v>258</v>
      </c>
      <c r="R6782">
        <v>179609</v>
      </c>
      <c r="S6782">
        <v>4331</v>
      </c>
      <c r="T6782">
        <v>49250</v>
      </c>
      <c r="U6782">
        <v>90</v>
      </c>
      <c r="W6782">
        <v>17.3</v>
      </c>
      <c r="X6782">
        <v>17.3</v>
      </c>
      <c r="Y6782">
        <v>25.6</v>
      </c>
      <c r="Z6782">
        <v>17.600000000000001</v>
      </c>
      <c r="AA6782">
        <v>31.3</v>
      </c>
      <c r="AB6782">
        <v>15.8</v>
      </c>
      <c r="AC6782">
        <v>44.5</v>
      </c>
    </row>
    <row r="6783" spans="1:30" x14ac:dyDescent="0.45">
      <c r="A6783" t="s">
        <v>423</v>
      </c>
      <c r="B6783">
        <v>48060</v>
      </c>
      <c r="C6783" t="s">
        <v>873</v>
      </c>
      <c r="E6783">
        <v>81</v>
      </c>
      <c r="F6783" t="s">
        <v>56</v>
      </c>
      <c r="G6783" t="s">
        <v>57</v>
      </c>
      <c r="H6783">
        <v>1</v>
      </c>
      <c r="I6783" t="s">
        <v>32</v>
      </c>
      <c r="J6783">
        <v>1</v>
      </c>
      <c r="K6783" t="s">
        <v>32</v>
      </c>
      <c r="L6783">
        <v>0</v>
      </c>
      <c r="M6783" t="s">
        <v>32</v>
      </c>
      <c r="N6783">
        <v>2012</v>
      </c>
      <c r="O6783">
        <v>960</v>
      </c>
      <c r="P6783">
        <v>74009</v>
      </c>
      <c r="Q6783">
        <v>159</v>
      </c>
      <c r="R6783">
        <v>57744</v>
      </c>
      <c r="S6783">
        <v>822</v>
      </c>
      <c r="T6783">
        <v>20106</v>
      </c>
      <c r="U6783">
        <v>801</v>
      </c>
      <c r="V6783">
        <v>16265</v>
      </c>
      <c r="W6783">
        <v>11.9</v>
      </c>
      <c r="X6783">
        <v>33.6</v>
      </c>
      <c r="Y6783">
        <v>24.7</v>
      </c>
      <c r="Z6783">
        <v>40</v>
      </c>
      <c r="AA6783">
        <v>36.5</v>
      </c>
      <c r="AB6783">
        <v>50.1</v>
      </c>
      <c r="AC6783">
        <v>14.7</v>
      </c>
      <c r="AD6783">
        <v>22.2</v>
      </c>
    </row>
    <row r="6784" spans="1:30" x14ac:dyDescent="0.45">
      <c r="A6784" t="s">
        <v>424</v>
      </c>
      <c r="B6784">
        <v>48140</v>
      </c>
      <c r="C6784" t="s">
        <v>831</v>
      </c>
      <c r="E6784">
        <v>0</v>
      </c>
      <c r="F6784" t="s">
        <v>31</v>
      </c>
      <c r="H6784">
        <v>1</v>
      </c>
      <c r="I6784" t="s">
        <v>32</v>
      </c>
      <c r="J6784">
        <v>1</v>
      </c>
      <c r="K6784" t="s">
        <v>32</v>
      </c>
      <c r="L6784">
        <v>0</v>
      </c>
      <c r="M6784" t="s">
        <v>32</v>
      </c>
      <c r="N6784">
        <v>2012</v>
      </c>
      <c r="O6784">
        <v>10129</v>
      </c>
      <c r="P6784">
        <v>13298240</v>
      </c>
      <c r="Q6784">
        <v>2829</v>
      </c>
      <c r="R6784">
        <v>13015038</v>
      </c>
      <c r="S6784">
        <v>54566</v>
      </c>
      <c r="T6784">
        <v>2109588</v>
      </c>
      <c r="U6784">
        <v>7300</v>
      </c>
      <c r="V6784">
        <v>283202</v>
      </c>
      <c r="W6784">
        <v>5</v>
      </c>
      <c r="X6784">
        <v>2.6</v>
      </c>
      <c r="Y6784">
        <v>7.2</v>
      </c>
      <c r="Z6784">
        <v>2.7</v>
      </c>
      <c r="AA6784">
        <v>5.5</v>
      </c>
      <c r="AB6784">
        <v>3.8</v>
      </c>
      <c r="AC6784">
        <v>7.5</v>
      </c>
      <c r="AD6784">
        <v>11.3</v>
      </c>
    </row>
    <row r="6785" spans="1:30" x14ac:dyDescent="0.45">
      <c r="A6785" t="s">
        <v>424</v>
      </c>
      <c r="B6785">
        <v>48140</v>
      </c>
      <c r="C6785" t="s">
        <v>831</v>
      </c>
      <c r="E6785">
        <v>11</v>
      </c>
      <c r="F6785" t="s">
        <v>33</v>
      </c>
      <c r="G6785" t="s">
        <v>34</v>
      </c>
      <c r="H6785">
        <v>1</v>
      </c>
      <c r="I6785" t="s">
        <v>32</v>
      </c>
      <c r="J6785">
        <v>1</v>
      </c>
      <c r="K6785" t="s">
        <v>32</v>
      </c>
      <c r="L6785">
        <v>0</v>
      </c>
      <c r="M6785" t="s">
        <v>32</v>
      </c>
      <c r="N6785">
        <v>2012</v>
      </c>
      <c r="O6785">
        <v>207</v>
      </c>
      <c r="Q6785">
        <v>1</v>
      </c>
      <c r="U6785">
        <v>206</v>
      </c>
      <c r="W6785">
        <v>20.6</v>
      </c>
      <c r="Y6785">
        <v>0</v>
      </c>
      <c r="AC6785">
        <v>19.7</v>
      </c>
    </row>
    <row r="6786" spans="1:30" x14ac:dyDescent="0.45">
      <c r="A6786" t="s">
        <v>424</v>
      </c>
      <c r="B6786">
        <v>48140</v>
      </c>
      <c r="C6786" t="s">
        <v>831</v>
      </c>
      <c r="E6786">
        <v>23</v>
      </c>
      <c r="F6786" t="s">
        <v>37</v>
      </c>
      <c r="H6786">
        <v>1</v>
      </c>
      <c r="I6786" t="s">
        <v>32</v>
      </c>
      <c r="J6786">
        <v>1</v>
      </c>
      <c r="K6786" t="s">
        <v>32</v>
      </c>
      <c r="L6786">
        <v>0</v>
      </c>
      <c r="M6786" t="s">
        <v>32</v>
      </c>
      <c r="N6786">
        <v>2012</v>
      </c>
      <c r="O6786">
        <v>1194</v>
      </c>
      <c r="P6786">
        <v>627248</v>
      </c>
      <c r="Q6786">
        <v>372</v>
      </c>
      <c r="R6786">
        <v>587078</v>
      </c>
      <c r="S6786">
        <v>1557</v>
      </c>
      <c r="T6786">
        <v>84189</v>
      </c>
      <c r="U6786">
        <v>822</v>
      </c>
      <c r="V6786">
        <v>40169</v>
      </c>
      <c r="W6786">
        <v>18.2</v>
      </c>
      <c r="X6786">
        <v>19.100000000000001</v>
      </c>
      <c r="Y6786">
        <v>22.7</v>
      </c>
      <c r="Z6786">
        <v>18.8</v>
      </c>
      <c r="AA6786">
        <v>22.6</v>
      </c>
      <c r="AB6786">
        <v>20.5</v>
      </c>
      <c r="AC6786">
        <v>20.6</v>
      </c>
      <c r="AD6786">
        <v>37</v>
      </c>
    </row>
    <row r="6787" spans="1:30" x14ac:dyDescent="0.45">
      <c r="A6787" t="s">
        <v>424</v>
      </c>
      <c r="B6787">
        <v>48140</v>
      </c>
      <c r="C6787" t="s">
        <v>831</v>
      </c>
      <c r="E6787" t="s">
        <v>38</v>
      </c>
      <c r="F6787" t="s">
        <v>39</v>
      </c>
      <c r="H6787">
        <v>1</v>
      </c>
      <c r="I6787" t="s">
        <v>32</v>
      </c>
      <c r="J6787">
        <v>1</v>
      </c>
      <c r="K6787" t="s">
        <v>32</v>
      </c>
      <c r="L6787">
        <v>0</v>
      </c>
      <c r="M6787" t="s">
        <v>32</v>
      </c>
      <c r="N6787">
        <v>2012</v>
      </c>
      <c r="O6787">
        <v>395</v>
      </c>
      <c r="P6787">
        <v>4294607</v>
      </c>
      <c r="Q6787">
        <v>206</v>
      </c>
      <c r="R6787">
        <v>4282818</v>
      </c>
      <c r="S6787">
        <v>14797</v>
      </c>
      <c r="T6787">
        <v>679108</v>
      </c>
      <c r="U6787">
        <v>189</v>
      </c>
      <c r="V6787">
        <v>11789</v>
      </c>
      <c r="W6787">
        <v>18.600000000000001</v>
      </c>
      <c r="X6787">
        <v>4.5999999999999996</v>
      </c>
      <c r="Y6787">
        <v>20.6</v>
      </c>
      <c r="Z6787">
        <v>4.8</v>
      </c>
      <c r="AA6787">
        <v>8.5</v>
      </c>
      <c r="AB6787">
        <v>7.4</v>
      </c>
      <c r="AC6787">
        <v>37.9</v>
      </c>
      <c r="AD6787">
        <v>4.2</v>
      </c>
    </row>
    <row r="6788" spans="1:30" x14ac:dyDescent="0.45">
      <c r="A6788" t="s">
        <v>424</v>
      </c>
      <c r="B6788">
        <v>48140</v>
      </c>
      <c r="C6788" t="s">
        <v>831</v>
      </c>
      <c r="E6788">
        <v>42</v>
      </c>
      <c r="F6788" t="s">
        <v>40</v>
      </c>
      <c r="H6788">
        <v>1</v>
      </c>
      <c r="I6788" t="s">
        <v>32</v>
      </c>
      <c r="J6788">
        <v>1</v>
      </c>
      <c r="K6788" t="s">
        <v>32</v>
      </c>
      <c r="L6788">
        <v>0</v>
      </c>
      <c r="M6788" t="s">
        <v>32</v>
      </c>
      <c r="N6788">
        <v>2012</v>
      </c>
      <c r="O6788">
        <v>320</v>
      </c>
      <c r="P6788">
        <v>1120756</v>
      </c>
      <c r="Q6788">
        <v>243</v>
      </c>
      <c r="R6788">
        <v>1116466</v>
      </c>
      <c r="S6788">
        <v>2518</v>
      </c>
      <c r="T6788">
        <v>104922</v>
      </c>
      <c r="U6788">
        <v>77</v>
      </c>
      <c r="V6788">
        <v>4290</v>
      </c>
      <c r="W6788">
        <v>27.6</v>
      </c>
      <c r="X6788">
        <v>7.2</v>
      </c>
      <c r="Y6788">
        <v>29.4</v>
      </c>
      <c r="Z6788">
        <v>7.5</v>
      </c>
      <c r="AA6788">
        <v>11.8</v>
      </c>
      <c r="AB6788">
        <v>8.5</v>
      </c>
      <c r="AC6788">
        <v>32.5</v>
      </c>
      <c r="AD6788">
        <v>36.6</v>
      </c>
    </row>
    <row r="6789" spans="1:30" x14ac:dyDescent="0.45">
      <c r="A6789" t="s">
        <v>424</v>
      </c>
      <c r="B6789">
        <v>48140</v>
      </c>
      <c r="C6789" t="s">
        <v>831</v>
      </c>
      <c r="E6789" t="s">
        <v>41</v>
      </c>
      <c r="F6789" t="s">
        <v>42</v>
      </c>
      <c r="H6789">
        <v>1</v>
      </c>
      <c r="I6789" t="s">
        <v>32</v>
      </c>
      <c r="J6789">
        <v>1</v>
      </c>
      <c r="K6789" t="s">
        <v>32</v>
      </c>
      <c r="L6789">
        <v>0</v>
      </c>
      <c r="M6789" t="s">
        <v>32</v>
      </c>
      <c r="N6789">
        <v>2012</v>
      </c>
      <c r="O6789">
        <v>1421</v>
      </c>
      <c r="P6789">
        <v>2301107</v>
      </c>
      <c r="Q6789">
        <v>377</v>
      </c>
      <c r="R6789">
        <v>2263839</v>
      </c>
      <c r="S6789">
        <v>9019</v>
      </c>
      <c r="T6789">
        <v>187555</v>
      </c>
      <c r="U6789">
        <v>1045</v>
      </c>
      <c r="V6789">
        <v>37269</v>
      </c>
      <c r="W6789">
        <v>18.100000000000001</v>
      </c>
      <c r="X6789">
        <v>4.4000000000000004</v>
      </c>
      <c r="Y6789">
        <v>13.9</v>
      </c>
      <c r="Z6789">
        <v>4.7</v>
      </c>
      <c r="AA6789">
        <v>7</v>
      </c>
      <c r="AB6789">
        <v>5.4</v>
      </c>
      <c r="AC6789">
        <v>22.2</v>
      </c>
      <c r="AD6789">
        <v>33.299999999999997</v>
      </c>
    </row>
    <row r="6790" spans="1:30" x14ac:dyDescent="0.45">
      <c r="A6790" t="s">
        <v>424</v>
      </c>
      <c r="B6790">
        <v>48140</v>
      </c>
      <c r="C6790" t="s">
        <v>831</v>
      </c>
      <c r="E6790" t="s">
        <v>43</v>
      </c>
      <c r="F6790" t="s">
        <v>44</v>
      </c>
      <c r="G6790" t="s">
        <v>45</v>
      </c>
      <c r="H6790">
        <v>1</v>
      </c>
      <c r="I6790" t="s">
        <v>32</v>
      </c>
      <c r="J6790">
        <v>1</v>
      </c>
      <c r="K6790" t="s">
        <v>32</v>
      </c>
      <c r="L6790">
        <v>0</v>
      </c>
      <c r="M6790" t="s">
        <v>32</v>
      </c>
      <c r="N6790">
        <v>2012</v>
      </c>
      <c r="O6790">
        <v>579</v>
      </c>
      <c r="P6790">
        <v>330938</v>
      </c>
      <c r="Q6790">
        <v>123</v>
      </c>
      <c r="R6790">
        <v>275435</v>
      </c>
      <c r="S6790">
        <v>2001</v>
      </c>
      <c r="T6790">
        <v>54073</v>
      </c>
      <c r="U6790">
        <v>456</v>
      </c>
      <c r="V6790">
        <v>55503</v>
      </c>
      <c r="W6790">
        <v>23.2</v>
      </c>
      <c r="X6790">
        <v>13.7</v>
      </c>
      <c r="Y6790">
        <v>34</v>
      </c>
      <c r="Z6790">
        <v>15.3</v>
      </c>
      <c r="AA6790">
        <v>5.7</v>
      </c>
      <c r="AB6790">
        <v>4.8</v>
      </c>
      <c r="AC6790">
        <v>24</v>
      </c>
      <c r="AD6790">
        <v>32.700000000000003</v>
      </c>
    </row>
    <row r="6791" spans="1:30" x14ac:dyDescent="0.45">
      <c r="A6791" t="s">
        <v>424</v>
      </c>
      <c r="B6791">
        <v>48140</v>
      </c>
      <c r="C6791" t="s">
        <v>831</v>
      </c>
      <c r="E6791">
        <v>51</v>
      </c>
      <c r="F6791" t="s">
        <v>46</v>
      </c>
      <c r="H6791">
        <v>1</v>
      </c>
      <c r="I6791" t="s">
        <v>32</v>
      </c>
      <c r="J6791">
        <v>1</v>
      </c>
      <c r="K6791" t="s">
        <v>32</v>
      </c>
      <c r="L6791">
        <v>0</v>
      </c>
      <c r="M6791" t="s">
        <v>32</v>
      </c>
      <c r="N6791">
        <v>2012</v>
      </c>
      <c r="O6791">
        <v>130</v>
      </c>
      <c r="P6791">
        <v>157212</v>
      </c>
      <c r="Q6791">
        <v>30</v>
      </c>
      <c r="R6791">
        <v>155086</v>
      </c>
      <c r="S6791">
        <v>678</v>
      </c>
      <c r="T6791">
        <v>28427</v>
      </c>
      <c r="U6791">
        <v>101</v>
      </c>
      <c r="W6791">
        <v>41.7</v>
      </c>
      <c r="X6791">
        <v>23.9</v>
      </c>
      <c r="Y6791">
        <v>33.6</v>
      </c>
      <c r="Z6791">
        <v>25.3</v>
      </c>
      <c r="AA6791">
        <v>23.6</v>
      </c>
      <c r="AB6791">
        <v>28.3</v>
      </c>
      <c r="AC6791">
        <v>50.8</v>
      </c>
    </row>
    <row r="6792" spans="1:30" x14ac:dyDescent="0.45">
      <c r="A6792" t="s">
        <v>424</v>
      </c>
      <c r="B6792">
        <v>48140</v>
      </c>
      <c r="C6792" t="s">
        <v>831</v>
      </c>
      <c r="E6792">
        <v>52</v>
      </c>
      <c r="F6792" t="s">
        <v>47</v>
      </c>
      <c r="G6792" t="s">
        <v>48</v>
      </c>
      <c r="H6792">
        <v>1</v>
      </c>
      <c r="I6792" t="s">
        <v>32</v>
      </c>
      <c r="J6792">
        <v>1</v>
      </c>
      <c r="K6792" t="s">
        <v>32</v>
      </c>
      <c r="L6792">
        <v>0</v>
      </c>
      <c r="M6792" t="s">
        <v>32</v>
      </c>
      <c r="N6792">
        <v>2012</v>
      </c>
      <c r="O6792">
        <v>551</v>
      </c>
      <c r="P6792">
        <v>1570167</v>
      </c>
      <c r="Q6792">
        <v>208</v>
      </c>
      <c r="R6792">
        <v>1554800</v>
      </c>
      <c r="S6792">
        <v>4172</v>
      </c>
      <c r="T6792">
        <v>217346</v>
      </c>
      <c r="U6792">
        <v>343</v>
      </c>
      <c r="V6792">
        <v>15367</v>
      </c>
      <c r="W6792">
        <v>17</v>
      </c>
      <c r="X6792">
        <v>6.1</v>
      </c>
      <c r="Y6792">
        <v>27.9</v>
      </c>
      <c r="Z6792">
        <v>6.4</v>
      </c>
      <c r="AA6792">
        <v>5.4</v>
      </c>
      <c r="AB6792">
        <v>5.3</v>
      </c>
      <c r="AC6792">
        <v>22.4</v>
      </c>
      <c r="AD6792">
        <v>38.5</v>
      </c>
    </row>
    <row r="6793" spans="1:30" x14ac:dyDescent="0.45">
      <c r="A6793" t="s">
        <v>424</v>
      </c>
      <c r="B6793">
        <v>48140</v>
      </c>
      <c r="C6793" t="s">
        <v>831</v>
      </c>
      <c r="E6793">
        <v>53</v>
      </c>
      <c r="F6793" t="s">
        <v>49</v>
      </c>
      <c r="H6793">
        <v>1</v>
      </c>
      <c r="I6793" t="s">
        <v>32</v>
      </c>
      <c r="J6793">
        <v>1</v>
      </c>
      <c r="K6793" t="s">
        <v>32</v>
      </c>
      <c r="L6793">
        <v>0</v>
      </c>
      <c r="M6793" t="s">
        <v>32</v>
      </c>
      <c r="N6793">
        <v>2012</v>
      </c>
      <c r="O6793">
        <v>949</v>
      </c>
      <c r="P6793">
        <v>81640</v>
      </c>
      <c r="Q6793">
        <v>35</v>
      </c>
      <c r="R6793">
        <v>41758</v>
      </c>
      <c r="S6793">
        <v>211</v>
      </c>
      <c r="T6793">
        <v>6061</v>
      </c>
      <c r="U6793">
        <v>915</v>
      </c>
      <c r="V6793">
        <v>39881</v>
      </c>
      <c r="W6793">
        <v>12.2</v>
      </c>
      <c r="X6793">
        <v>13.6</v>
      </c>
      <c r="Y6793">
        <v>29.5</v>
      </c>
      <c r="Z6793">
        <v>2.5</v>
      </c>
      <c r="AA6793">
        <v>8.4</v>
      </c>
      <c r="AB6793">
        <v>2.4</v>
      </c>
      <c r="AC6793">
        <v>11.9</v>
      </c>
      <c r="AD6793">
        <v>27.2</v>
      </c>
    </row>
    <row r="6794" spans="1:30" x14ac:dyDescent="0.45">
      <c r="A6794" t="s">
        <v>424</v>
      </c>
      <c r="B6794">
        <v>48140</v>
      </c>
      <c r="C6794" t="s">
        <v>831</v>
      </c>
      <c r="E6794">
        <v>54</v>
      </c>
      <c r="F6794" t="s">
        <v>50</v>
      </c>
      <c r="H6794">
        <v>1</v>
      </c>
      <c r="I6794" t="s">
        <v>32</v>
      </c>
      <c r="J6794">
        <v>1</v>
      </c>
      <c r="K6794" t="s">
        <v>32</v>
      </c>
      <c r="L6794">
        <v>0</v>
      </c>
      <c r="M6794" t="s">
        <v>32</v>
      </c>
      <c r="N6794">
        <v>2012</v>
      </c>
      <c r="O6794">
        <v>965</v>
      </c>
      <c r="P6794">
        <v>329352</v>
      </c>
      <c r="Q6794">
        <v>267</v>
      </c>
      <c r="R6794">
        <v>310076</v>
      </c>
      <c r="S6794">
        <v>2216</v>
      </c>
      <c r="T6794">
        <v>113645</v>
      </c>
      <c r="U6794">
        <v>698</v>
      </c>
      <c r="V6794">
        <v>19276</v>
      </c>
      <c r="W6794">
        <v>22.4</v>
      </c>
      <c r="X6794">
        <v>16.7</v>
      </c>
      <c r="Y6794">
        <v>24.9</v>
      </c>
      <c r="Z6794">
        <v>17.7</v>
      </c>
      <c r="AA6794">
        <v>26.3</v>
      </c>
      <c r="AB6794">
        <v>17.899999999999999</v>
      </c>
      <c r="AC6794">
        <v>26.7</v>
      </c>
      <c r="AD6794">
        <v>41.5</v>
      </c>
    </row>
    <row r="6795" spans="1:30" x14ac:dyDescent="0.45">
      <c r="A6795" t="s">
        <v>424</v>
      </c>
      <c r="B6795">
        <v>48140</v>
      </c>
      <c r="C6795" t="s">
        <v>831</v>
      </c>
      <c r="E6795">
        <v>56</v>
      </c>
      <c r="F6795" t="s">
        <v>51</v>
      </c>
      <c r="H6795">
        <v>1</v>
      </c>
      <c r="I6795" t="s">
        <v>32</v>
      </c>
      <c r="J6795">
        <v>1</v>
      </c>
      <c r="K6795" t="s">
        <v>32</v>
      </c>
      <c r="L6795">
        <v>0</v>
      </c>
      <c r="M6795" t="s">
        <v>32</v>
      </c>
      <c r="N6795">
        <v>2012</v>
      </c>
      <c r="O6795">
        <v>416</v>
      </c>
      <c r="P6795">
        <v>152256</v>
      </c>
      <c r="Q6795">
        <v>97</v>
      </c>
      <c r="R6795">
        <v>148479</v>
      </c>
      <c r="S6795">
        <v>1825</v>
      </c>
      <c r="T6795">
        <v>59246</v>
      </c>
      <c r="U6795">
        <v>319</v>
      </c>
      <c r="V6795">
        <v>3777</v>
      </c>
      <c r="W6795">
        <v>21.4</v>
      </c>
      <c r="X6795">
        <v>11.2</v>
      </c>
      <c r="Y6795">
        <v>37.200000000000003</v>
      </c>
      <c r="Z6795">
        <v>12.4</v>
      </c>
      <c r="AA6795">
        <v>7.4</v>
      </c>
      <c r="AB6795">
        <v>9.1</v>
      </c>
      <c r="AC6795">
        <v>27</v>
      </c>
      <c r="AD6795">
        <v>49.9</v>
      </c>
    </row>
    <row r="6796" spans="1:30" x14ac:dyDescent="0.45">
      <c r="A6796" t="s">
        <v>424</v>
      </c>
      <c r="B6796">
        <v>48140</v>
      </c>
      <c r="C6796" t="s">
        <v>831</v>
      </c>
      <c r="E6796">
        <v>61</v>
      </c>
      <c r="F6796" t="s">
        <v>52</v>
      </c>
      <c r="H6796">
        <v>1</v>
      </c>
      <c r="I6796" t="s">
        <v>32</v>
      </c>
      <c r="J6796">
        <v>1</v>
      </c>
      <c r="K6796" t="s">
        <v>32</v>
      </c>
      <c r="L6796">
        <v>0</v>
      </c>
      <c r="M6796" t="s">
        <v>32</v>
      </c>
      <c r="N6796">
        <v>2012</v>
      </c>
      <c r="O6796">
        <v>134</v>
      </c>
      <c r="P6796">
        <v>21002</v>
      </c>
      <c r="Q6796">
        <v>20</v>
      </c>
      <c r="R6796">
        <v>19602</v>
      </c>
      <c r="S6796">
        <v>464</v>
      </c>
      <c r="T6796">
        <v>9538</v>
      </c>
      <c r="U6796">
        <v>114</v>
      </c>
      <c r="W6796">
        <v>66.3</v>
      </c>
      <c r="X6796">
        <v>5.3</v>
      </c>
      <c r="Y6796">
        <v>23.7</v>
      </c>
      <c r="Z6796">
        <v>2.4</v>
      </c>
      <c r="AA6796">
        <v>4.0999999999999996</v>
      </c>
      <c r="AB6796">
        <v>0.7</v>
      </c>
      <c r="AC6796">
        <v>74.3</v>
      </c>
    </row>
    <row r="6797" spans="1:30" x14ac:dyDescent="0.45">
      <c r="A6797" t="s">
        <v>424</v>
      </c>
      <c r="B6797">
        <v>48140</v>
      </c>
      <c r="C6797" t="s">
        <v>831</v>
      </c>
      <c r="E6797">
        <v>62</v>
      </c>
      <c r="F6797" t="s">
        <v>53</v>
      </c>
      <c r="H6797">
        <v>1</v>
      </c>
      <c r="I6797" t="s">
        <v>32</v>
      </c>
      <c r="J6797">
        <v>1</v>
      </c>
      <c r="K6797" t="s">
        <v>32</v>
      </c>
      <c r="L6797">
        <v>0</v>
      </c>
      <c r="M6797" t="s">
        <v>32</v>
      </c>
      <c r="N6797">
        <v>2012</v>
      </c>
      <c r="O6797">
        <v>673</v>
      </c>
      <c r="P6797">
        <v>1003710</v>
      </c>
      <c r="Q6797">
        <v>186</v>
      </c>
      <c r="R6797">
        <v>996519</v>
      </c>
      <c r="S6797">
        <v>7837</v>
      </c>
      <c r="T6797">
        <v>385607</v>
      </c>
      <c r="U6797">
        <v>487</v>
      </c>
      <c r="V6797">
        <v>7192</v>
      </c>
      <c r="W6797">
        <v>23</v>
      </c>
      <c r="X6797">
        <v>7.4</v>
      </c>
      <c r="Y6797">
        <v>24.3</v>
      </c>
      <c r="Z6797">
        <v>7.8</v>
      </c>
      <c r="AA6797">
        <v>8.3000000000000007</v>
      </c>
      <c r="AB6797">
        <v>5.7</v>
      </c>
      <c r="AC6797">
        <v>29.4</v>
      </c>
      <c r="AD6797">
        <v>28.6</v>
      </c>
    </row>
    <row r="6798" spans="1:30" x14ac:dyDescent="0.45">
      <c r="A6798" t="s">
        <v>424</v>
      </c>
      <c r="B6798">
        <v>48140</v>
      </c>
      <c r="C6798" t="s">
        <v>831</v>
      </c>
      <c r="E6798">
        <v>71</v>
      </c>
      <c r="F6798" t="s">
        <v>54</v>
      </c>
      <c r="H6798">
        <v>1</v>
      </c>
      <c r="I6798" t="s">
        <v>32</v>
      </c>
      <c r="J6798">
        <v>1</v>
      </c>
      <c r="K6798" t="s">
        <v>32</v>
      </c>
      <c r="L6798">
        <v>0</v>
      </c>
      <c r="M6798" t="s">
        <v>32</v>
      </c>
      <c r="N6798">
        <v>2012</v>
      </c>
      <c r="O6798">
        <v>348</v>
      </c>
      <c r="P6798">
        <v>52479</v>
      </c>
      <c r="Q6798">
        <v>77</v>
      </c>
      <c r="R6798">
        <v>49303</v>
      </c>
      <c r="S6798">
        <v>993</v>
      </c>
      <c r="T6798">
        <v>14758</v>
      </c>
      <c r="U6798">
        <v>271</v>
      </c>
      <c r="V6798">
        <v>3175</v>
      </c>
      <c r="W6798">
        <v>26.3</v>
      </c>
      <c r="X6798">
        <v>31.2</v>
      </c>
      <c r="Y6798">
        <v>35.9</v>
      </c>
      <c r="Z6798">
        <v>34.700000000000003</v>
      </c>
      <c r="AA6798">
        <v>19.899999999999999</v>
      </c>
      <c r="AB6798">
        <v>43.8</v>
      </c>
      <c r="AC6798">
        <v>31</v>
      </c>
      <c r="AD6798">
        <v>42.3</v>
      </c>
    </row>
    <row r="6799" spans="1:30" x14ac:dyDescent="0.45">
      <c r="A6799" t="s">
        <v>424</v>
      </c>
      <c r="B6799">
        <v>48140</v>
      </c>
      <c r="C6799" t="s">
        <v>831</v>
      </c>
      <c r="E6799">
        <v>72</v>
      </c>
      <c r="F6799" t="s">
        <v>55</v>
      </c>
      <c r="H6799">
        <v>1</v>
      </c>
      <c r="I6799" t="s">
        <v>32</v>
      </c>
      <c r="J6799">
        <v>1</v>
      </c>
      <c r="K6799" t="s">
        <v>32</v>
      </c>
      <c r="L6799">
        <v>0</v>
      </c>
      <c r="M6799" t="s">
        <v>32</v>
      </c>
      <c r="N6799">
        <v>2012</v>
      </c>
      <c r="O6799">
        <v>482</v>
      </c>
      <c r="P6799">
        <v>172773</v>
      </c>
      <c r="Q6799">
        <v>412</v>
      </c>
      <c r="R6799">
        <v>169494</v>
      </c>
      <c r="S6799">
        <v>4101</v>
      </c>
      <c r="T6799">
        <v>47278</v>
      </c>
      <c r="U6799">
        <v>70</v>
      </c>
      <c r="V6799">
        <v>3279</v>
      </c>
      <c r="W6799">
        <v>20.9</v>
      </c>
      <c r="X6799">
        <v>20.9</v>
      </c>
      <c r="Y6799">
        <v>23.6</v>
      </c>
      <c r="Z6799">
        <v>22.1</v>
      </c>
      <c r="AA6799">
        <v>27.5</v>
      </c>
      <c r="AB6799">
        <v>23.6</v>
      </c>
      <c r="AC6799">
        <v>31.7</v>
      </c>
      <c r="AD6799">
        <v>6.1</v>
      </c>
    </row>
    <row r="6800" spans="1:30" x14ac:dyDescent="0.45">
      <c r="A6800" t="s">
        <v>424</v>
      </c>
      <c r="B6800">
        <v>48140</v>
      </c>
      <c r="C6800" t="s">
        <v>831</v>
      </c>
      <c r="E6800">
        <v>81</v>
      </c>
      <c r="F6800" t="s">
        <v>56</v>
      </c>
      <c r="G6800" t="s">
        <v>57</v>
      </c>
      <c r="H6800">
        <v>1</v>
      </c>
      <c r="I6800" t="s">
        <v>32</v>
      </c>
      <c r="J6800">
        <v>1</v>
      </c>
      <c r="K6800" t="s">
        <v>32</v>
      </c>
      <c r="L6800">
        <v>0</v>
      </c>
      <c r="M6800" t="s">
        <v>32</v>
      </c>
      <c r="N6800">
        <v>2012</v>
      </c>
      <c r="O6800">
        <v>1372</v>
      </c>
      <c r="P6800">
        <v>165678</v>
      </c>
      <c r="Q6800">
        <v>187</v>
      </c>
      <c r="U6800">
        <v>1185</v>
      </c>
      <c r="V6800">
        <v>26335</v>
      </c>
      <c r="W6800">
        <v>13.6</v>
      </c>
      <c r="X6800">
        <v>40.5</v>
      </c>
      <c r="Y6800">
        <v>48.3</v>
      </c>
      <c r="AC6800">
        <v>17.399999999999999</v>
      </c>
      <c r="AD6800">
        <v>27.5</v>
      </c>
    </row>
    <row r="6801" spans="1:30" x14ac:dyDescent="0.45">
      <c r="A6801" t="s">
        <v>425</v>
      </c>
      <c r="B6801">
        <v>48260</v>
      </c>
      <c r="C6801" t="s">
        <v>874</v>
      </c>
      <c r="E6801">
        <v>0</v>
      </c>
      <c r="F6801" t="s">
        <v>31</v>
      </c>
      <c r="H6801">
        <v>1</v>
      </c>
      <c r="I6801" t="s">
        <v>32</v>
      </c>
      <c r="J6801">
        <v>1</v>
      </c>
      <c r="K6801" t="s">
        <v>32</v>
      </c>
      <c r="L6801">
        <v>0</v>
      </c>
      <c r="M6801" t="s">
        <v>32</v>
      </c>
      <c r="N6801">
        <v>2012</v>
      </c>
      <c r="O6801">
        <v>6820</v>
      </c>
      <c r="P6801">
        <v>10170779</v>
      </c>
      <c r="Q6801">
        <v>1802</v>
      </c>
      <c r="R6801">
        <v>9999188</v>
      </c>
      <c r="S6801">
        <v>34442</v>
      </c>
      <c r="T6801">
        <v>1171023</v>
      </c>
      <c r="U6801">
        <v>5018</v>
      </c>
      <c r="V6801">
        <v>171591</v>
      </c>
      <c r="W6801">
        <v>4.9000000000000004</v>
      </c>
      <c r="X6801">
        <v>3.9</v>
      </c>
      <c r="Y6801">
        <v>9.6</v>
      </c>
      <c r="Z6801">
        <v>4</v>
      </c>
      <c r="AA6801">
        <v>4.4000000000000004</v>
      </c>
      <c r="AB6801">
        <v>5.5</v>
      </c>
      <c r="AC6801">
        <v>5.6</v>
      </c>
      <c r="AD6801">
        <v>20.2</v>
      </c>
    </row>
    <row r="6802" spans="1:30" x14ac:dyDescent="0.45">
      <c r="A6802" t="s">
        <v>425</v>
      </c>
      <c r="B6802">
        <v>48260</v>
      </c>
      <c r="C6802" t="s">
        <v>874</v>
      </c>
      <c r="E6802">
        <v>11</v>
      </c>
      <c r="F6802" t="s">
        <v>33</v>
      </c>
      <c r="G6802" t="s">
        <v>34</v>
      </c>
      <c r="H6802">
        <v>1</v>
      </c>
      <c r="I6802" t="s">
        <v>32</v>
      </c>
      <c r="J6802">
        <v>1</v>
      </c>
      <c r="K6802" t="s">
        <v>32</v>
      </c>
      <c r="L6802">
        <v>0</v>
      </c>
      <c r="M6802" t="s">
        <v>32</v>
      </c>
      <c r="N6802">
        <v>2012</v>
      </c>
      <c r="O6802">
        <v>32</v>
      </c>
      <c r="P6802">
        <v>919</v>
      </c>
      <c r="Q6802">
        <v>0</v>
      </c>
      <c r="R6802">
        <v>0</v>
      </c>
      <c r="S6802">
        <v>0</v>
      </c>
      <c r="T6802">
        <v>0</v>
      </c>
      <c r="U6802">
        <v>32</v>
      </c>
      <c r="V6802">
        <v>919</v>
      </c>
      <c r="W6802">
        <v>61.1</v>
      </c>
      <c r="X6802">
        <v>14.9</v>
      </c>
      <c r="Y6802">
        <v>0</v>
      </c>
      <c r="Z6802">
        <v>0</v>
      </c>
      <c r="AA6802">
        <v>0</v>
      </c>
      <c r="AB6802">
        <v>0</v>
      </c>
      <c r="AC6802">
        <v>58.2</v>
      </c>
      <c r="AD6802">
        <v>14.2</v>
      </c>
    </row>
    <row r="6803" spans="1:30" x14ac:dyDescent="0.45">
      <c r="A6803" t="s">
        <v>425</v>
      </c>
      <c r="B6803">
        <v>48260</v>
      </c>
      <c r="C6803" t="s">
        <v>874</v>
      </c>
      <c r="E6803">
        <v>21</v>
      </c>
      <c r="F6803" t="s">
        <v>35</v>
      </c>
      <c r="H6803">
        <v>1</v>
      </c>
      <c r="I6803" t="s">
        <v>32</v>
      </c>
      <c r="J6803">
        <v>1</v>
      </c>
      <c r="K6803" t="s">
        <v>32</v>
      </c>
      <c r="L6803">
        <v>0</v>
      </c>
      <c r="M6803" t="s">
        <v>32</v>
      </c>
      <c r="N6803">
        <v>2012</v>
      </c>
      <c r="O6803">
        <v>37</v>
      </c>
      <c r="P6803">
        <v>41639</v>
      </c>
      <c r="Q6803">
        <v>5</v>
      </c>
      <c r="R6803">
        <v>41182</v>
      </c>
      <c r="S6803">
        <v>78</v>
      </c>
      <c r="T6803">
        <v>4104</v>
      </c>
      <c r="U6803">
        <v>32</v>
      </c>
      <c r="W6803">
        <v>69.7</v>
      </c>
      <c r="X6803">
        <v>1.4</v>
      </c>
      <c r="Y6803">
        <v>0</v>
      </c>
      <c r="Z6803">
        <v>1.3</v>
      </c>
      <c r="AA6803">
        <v>0.7</v>
      </c>
      <c r="AB6803">
        <v>3.1</v>
      </c>
      <c r="AC6803">
        <v>76.900000000000006</v>
      </c>
    </row>
    <row r="6804" spans="1:30" x14ac:dyDescent="0.45">
      <c r="A6804" t="s">
        <v>425</v>
      </c>
      <c r="B6804">
        <v>48260</v>
      </c>
      <c r="C6804" t="s">
        <v>874</v>
      </c>
      <c r="E6804">
        <v>23</v>
      </c>
      <c r="F6804" t="s">
        <v>37</v>
      </c>
      <c r="H6804">
        <v>1</v>
      </c>
      <c r="I6804" t="s">
        <v>32</v>
      </c>
      <c r="J6804">
        <v>1</v>
      </c>
      <c r="K6804" t="s">
        <v>32</v>
      </c>
      <c r="L6804">
        <v>0</v>
      </c>
      <c r="M6804" t="s">
        <v>32</v>
      </c>
      <c r="N6804">
        <v>2012</v>
      </c>
      <c r="O6804">
        <v>850</v>
      </c>
      <c r="P6804">
        <v>247858</v>
      </c>
      <c r="Q6804">
        <v>195</v>
      </c>
      <c r="R6804">
        <v>228056</v>
      </c>
      <c r="S6804">
        <v>1103</v>
      </c>
      <c r="T6804">
        <v>39808</v>
      </c>
      <c r="U6804">
        <v>655</v>
      </c>
      <c r="V6804">
        <v>19801</v>
      </c>
      <c r="W6804">
        <v>21.1</v>
      </c>
      <c r="X6804">
        <v>38.200000000000003</v>
      </c>
      <c r="Y6804">
        <v>44.1</v>
      </c>
      <c r="Z6804">
        <v>42.7</v>
      </c>
      <c r="AA6804">
        <v>38.799999999999997</v>
      </c>
      <c r="AB6804">
        <v>30</v>
      </c>
      <c r="AC6804">
        <v>24.1</v>
      </c>
      <c r="AD6804">
        <v>44.1</v>
      </c>
    </row>
    <row r="6805" spans="1:30" x14ac:dyDescent="0.45">
      <c r="A6805" t="s">
        <v>425</v>
      </c>
      <c r="B6805">
        <v>48260</v>
      </c>
      <c r="C6805" t="s">
        <v>874</v>
      </c>
      <c r="E6805" t="s">
        <v>38</v>
      </c>
      <c r="F6805" t="s">
        <v>39</v>
      </c>
      <c r="H6805">
        <v>1</v>
      </c>
      <c r="I6805" t="s">
        <v>32</v>
      </c>
      <c r="J6805">
        <v>1</v>
      </c>
      <c r="K6805" t="s">
        <v>32</v>
      </c>
      <c r="L6805">
        <v>0</v>
      </c>
      <c r="M6805" t="s">
        <v>32</v>
      </c>
      <c r="N6805">
        <v>2012</v>
      </c>
      <c r="O6805">
        <v>104</v>
      </c>
      <c r="P6805">
        <v>3767142</v>
      </c>
      <c r="Q6805">
        <v>69</v>
      </c>
      <c r="R6805">
        <v>3765552</v>
      </c>
      <c r="S6805">
        <v>5617</v>
      </c>
      <c r="T6805">
        <v>310723</v>
      </c>
      <c r="U6805">
        <v>36</v>
      </c>
      <c r="V6805">
        <v>1590</v>
      </c>
      <c r="W6805">
        <v>25.9</v>
      </c>
      <c r="X6805">
        <v>4</v>
      </c>
      <c r="Y6805">
        <v>35.799999999999997</v>
      </c>
      <c r="Z6805">
        <v>4.2</v>
      </c>
      <c r="AA6805">
        <v>7.4</v>
      </c>
      <c r="AB6805">
        <v>8</v>
      </c>
      <c r="AC6805">
        <v>12.9</v>
      </c>
      <c r="AD6805">
        <v>6.8</v>
      </c>
    </row>
    <row r="6806" spans="1:30" x14ac:dyDescent="0.45">
      <c r="A6806" t="s">
        <v>425</v>
      </c>
      <c r="B6806">
        <v>48260</v>
      </c>
      <c r="C6806" t="s">
        <v>874</v>
      </c>
      <c r="E6806">
        <v>42</v>
      </c>
      <c r="F6806" t="s">
        <v>40</v>
      </c>
      <c r="H6806">
        <v>1</v>
      </c>
      <c r="I6806" t="s">
        <v>32</v>
      </c>
      <c r="J6806">
        <v>1</v>
      </c>
      <c r="K6806" t="s">
        <v>32</v>
      </c>
      <c r="L6806">
        <v>0</v>
      </c>
      <c r="M6806" t="s">
        <v>32</v>
      </c>
      <c r="N6806">
        <v>2012</v>
      </c>
      <c r="O6806">
        <v>148</v>
      </c>
      <c r="P6806">
        <v>2251341</v>
      </c>
      <c r="Q6806">
        <v>86</v>
      </c>
      <c r="R6806">
        <v>2249149</v>
      </c>
      <c r="S6806">
        <v>892</v>
      </c>
      <c r="T6806">
        <v>36431</v>
      </c>
      <c r="U6806">
        <v>62</v>
      </c>
      <c r="V6806">
        <v>2192</v>
      </c>
      <c r="W6806">
        <v>36</v>
      </c>
      <c r="X6806">
        <v>8.9</v>
      </c>
      <c r="Y6806">
        <v>60.8</v>
      </c>
      <c r="Z6806">
        <v>9.1999999999999993</v>
      </c>
      <c r="AA6806">
        <v>32.4</v>
      </c>
      <c r="AB6806">
        <v>19.7</v>
      </c>
      <c r="AC6806">
        <v>50.9</v>
      </c>
      <c r="AD6806">
        <v>11.6</v>
      </c>
    </row>
    <row r="6807" spans="1:30" x14ac:dyDescent="0.45">
      <c r="A6807" t="s">
        <v>425</v>
      </c>
      <c r="B6807">
        <v>48260</v>
      </c>
      <c r="C6807" t="s">
        <v>874</v>
      </c>
      <c r="E6807" t="s">
        <v>41</v>
      </c>
      <c r="F6807" t="s">
        <v>42</v>
      </c>
      <c r="H6807">
        <v>1</v>
      </c>
      <c r="I6807" t="s">
        <v>32</v>
      </c>
      <c r="J6807">
        <v>1</v>
      </c>
      <c r="K6807" t="s">
        <v>32</v>
      </c>
      <c r="L6807">
        <v>0</v>
      </c>
      <c r="M6807" t="s">
        <v>32</v>
      </c>
      <c r="N6807">
        <v>2012</v>
      </c>
      <c r="O6807">
        <v>1069</v>
      </c>
      <c r="P6807">
        <v>1108174</v>
      </c>
      <c r="Q6807">
        <v>278</v>
      </c>
      <c r="R6807">
        <v>1094572</v>
      </c>
      <c r="S6807">
        <v>5147</v>
      </c>
      <c r="T6807">
        <v>100271</v>
      </c>
      <c r="U6807">
        <v>791</v>
      </c>
      <c r="V6807">
        <v>13602</v>
      </c>
      <c r="W6807">
        <v>21.6</v>
      </c>
      <c r="X6807">
        <v>17.5</v>
      </c>
      <c r="Y6807">
        <v>16.600000000000001</v>
      </c>
      <c r="Z6807">
        <v>18.5</v>
      </c>
      <c r="AA6807">
        <v>12.9</v>
      </c>
      <c r="AB6807">
        <v>15.9</v>
      </c>
      <c r="AC6807">
        <v>27.7</v>
      </c>
      <c r="AD6807">
        <v>39.5</v>
      </c>
    </row>
    <row r="6808" spans="1:30" x14ac:dyDescent="0.45">
      <c r="A6808" t="s">
        <v>425</v>
      </c>
      <c r="B6808">
        <v>48260</v>
      </c>
      <c r="C6808" t="s">
        <v>874</v>
      </c>
      <c r="E6808" t="s">
        <v>43</v>
      </c>
      <c r="F6808" t="s">
        <v>44</v>
      </c>
      <c r="G6808" t="s">
        <v>45</v>
      </c>
      <c r="H6808">
        <v>1</v>
      </c>
      <c r="I6808" t="s">
        <v>32</v>
      </c>
      <c r="J6808">
        <v>1</v>
      </c>
      <c r="K6808" t="s">
        <v>32</v>
      </c>
      <c r="L6808">
        <v>0</v>
      </c>
      <c r="M6808" t="s">
        <v>32</v>
      </c>
      <c r="N6808">
        <v>2012</v>
      </c>
      <c r="O6808">
        <v>225</v>
      </c>
      <c r="P6808">
        <v>209499</v>
      </c>
      <c r="Q6808">
        <v>46</v>
      </c>
      <c r="R6808">
        <v>199788</v>
      </c>
      <c r="S6808">
        <v>1461</v>
      </c>
      <c r="T6808">
        <v>51081</v>
      </c>
      <c r="U6808">
        <v>179</v>
      </c>
      <c r="V6808">
        <v>9712</v>
      </c>
      <c r="W6808">
        <v>26.4</v>
      </c>
      <c r="X6808">
        <v>7.7</v>
      </c>
      <c r="Y6808">
        <v>58.1</v>
      </c>
      <c r="Z6808">
        <v>8.5</v>
      </c>
      <c r="AA6808">
        <v>8.4</v>
      </c>
      <c r="AB6808">
        <v>8.6</v>
      </c>
      <c r="AC6808">
        <v>32.1</v>
      </c>
      <c r="AD6808">
        <v>39.1</v>
      </c>
    </row>
    <row r="6809" spans="1:30" x14ac:dyDescent="0.45">
      <c r="A6809" t="s">
        <v>425</v>
      </c>
      <c r="B6809">
        <v>48260</v>
      </c>
      <c r="C6809" t="s">
        <v>874</v>
      </c>
      <c r="E6809">
        <v>51</v>
      </c>
      <c r="F6809" t="s">
        <v>46</v>
      </c>
      <c r="H6809">
        <v>1</v>
      </c>
      <c r="I6809" t="s">
        <v>32</v>
      </c>
      <c r="J6809">
        <v>1</v>
      </c>
      <c r="K6809" t="s">
        <v>32</v>
      </c>
      <c r="L6809">
        <v>0</v>
      </c>
      <c r="M6809" t="s">
        <v>32</v>
      </c>
      <c r="N6809">
        <v>2012</v>
      </c>
      <c r="O6809">
        <v>86</v>
      </c>
      <c r="P6809">
        <v>80024</v>
      </c>
      <c r="Q6809">
        <v>20</v>
      </c>
      <c r="R6809">
        <v>78863</v>
      </c>
      <c r="S6809">
        <v>337</v>
      </c>
      <c r="T6809">
        <v>12314</v>
      </c>
      <c r="U6809">
        <v>67</v>
      </c>
      <c r="W6809">
        <v>30.4</v>
      </c>
      <c r="X6809">
        <v>3.7</v>
      </c>
      <c r="Y6809">
        <v>20.3</v>
      </c>
      <c r="Z6809">
        <v>3.2</v>
      </c>
      <c r="AA6809">
        <v>6.1</v>
      </c>
      <c r="AB6809">
        <v>2.6</v>
      </c>
      <c r="AC6809">
        <v>36.200000000000003</v>
      </c>
    </row>
    <row r="6810" spans="1:30" x14ac:dyDescent="0.45">
      <c r="A6810" t="s">
        <v>425</v>
      </c>
      <c r="B6810">
        <v>48260</v>
      </c>
      <c r="C6810" t="s">
        <v>874</v>
      </c>
      <c r="E6810">
        <v>52</v>
      </c>
      <c r="F6810" t="s">
        <v>47</v>
      </c>
      <c r="G6810" t="s">
        <v>48</v>
      </c>
      <c r="H6810">
        <v>1</v>
      </c>
      <c r="I6810" t="s">
        <v>32</v>
      </c>
      <c r="J6810">
        <v>1</v>
      </c>
      <c r="K6810" t="s">
        <v>32</v>
      </c>
      <c r="L6810">
        <v>0</v>
      </c>
      <c r="M6810" t="s">
        <v>32</v>
      </c>
      <c r="N6810">
        <v>2012</v>
      </c>
      <c r="O6810">
        <v>163</v>
      </c>
      <c r="P6810">
        <v>198492</v>
      </c>
      <c r="Q6810">
        <v>114</v>
      </c>
      <c r="R6810">
        <v>196347</v>
      </c>
      <c r="S6810">
        <v>1549</v>
      </c>
      <c r="T6810">
        <v>55069</v>
      </c>
      <c r="U6810">
        <v>49</v>
      </c>
      <c r="V6810">
        <v>2145</v>
      </c>
      <c r="W6810">
        <v>29.1</v>
      </c>
      <c r="X6810">
        <v>25.4</v>
      </c>
      <c r="Y6810">
        <v>45.1</v>
      </c>
      <c r="Z6810">
        <v>26.7</v>
      </c>
      <c r="AA6810">
        <v>33.1</v>
      </c>
      <c r="AB6810">
        <v>39</v>
      </c>
      <c r="AC6810">
        <v>20.9</v>
      </c>
      <c r="AD6810">
        <v>3.6</v>
      </c>
    </row>
    <row r="6811" spans="1:30" x14ac:dyDescent="0.45">
      <c r="A6811" t="s">
        <v>425</v>
      </c>
      <c r="B6811">
        <v>48260</v>
      </c>
      <c r="C6811" t="s">
        <v>874</v>
      </c>
      <c r="E6811">
        <v>53</v>
      </c>
      <c r="F6811" t="s">
        <v>49</v>
      </c>
      <c r="H6811">
        <v>1</v>
      </c>
      <c r="I6811" t="s">
        <v>32</v>
      </c>
      <c r="J6811">
        <v>1</v>
      </c>
      <c r="K6811" t="s">
        <v>32</v>
      </c>
      <c r="L6811">
        <v>0</v>
      </c>
      <c r="M6811" t="s">
        <v>32</v>
      </c>
      <c r="N6811">
        <v>2012</v>
      </c>
      <c r="O6811">
        <v>468</v>
      </c>
      <c r="Q6811">
        <v>92</v>
      </c>
      <c r="U6811">
        <v>375</v>
      </c>
      <c r="W6811">
        <v>36.1</v>
      </c>
      <c r="Y6811">
        <v>39</v>
      </c>
      <c r="AC6811">
        <v>36.1</v>
      </c>
    </row>
    <row r="6812" spans="1:30" x14ac:dyDescent="0.45">
      <c r="A6812" t="s">
        <v>425</v>
      </c>
      <c r="B6812">
        <v>48260</v>
      </c>
      <c r="C6812" t="s">
        <v>874</v>
      </c>
      <c r="E6812">
        <v>54</v>
      </c>
      <c r="F6812" t="s">
        <v>50</v>
      </c>
      <c r="H6812">
        <v>1</v>
      </c>
      <c r="I6812" t="s">
        <v>32</v>
      </c>
      <c r="J6812">
        <v>1</v>
      </c>
      <c r="K6812" t="s">
        <v>32</v>
      </c>
      <c r="L6812">
        <v>0</v>
      </c>
      <c r="M6812" t="s">
        <v>32</v>
      </c>
      <c r="N6812">
        <v>2012</v>
      </c>
      <c r="O6812">
        <v>514</v>
      </c>
      <c r="P6812">
        <v>74196</v>
      </c>
      <c r="Q6812">
        <v>145</v>
      </c>
      <c r="R6812">
        <v>62090</v>
      </c>
      <c r="S6812">
        <v>727</v>
      </c>
      <c r="T6812">
        <v>22542</v>
      </c>
      <c r="U6812">
        <v>370</v>
      </c>
      <c r="V6812">
        <v>12106</v>
      </c>
      <c r="W6812">
        <v>19.899999999999999</v>
      </c>
      <c r="X6812">
        <v>33.700000000000003</v>
      </c>
      <c r="Y6812">
        <v>36.1</v>
      </c>
      <c r="Z6812">
        <v>41.2</v>
      </c>
      <c r="AA6812">
        <v>34.1</v>
      </c>
      <c r="AB6812">
        <v>39.4</v>
      </c>
      <c r="AC6812">
        <v>17.100000000000001</v>
      </c>
      <c r="AD6812">
        <v>16.600000000000001</v>
      </c>
    </row>
    <row r="6813" spans="1:30" x14ac:dyDescent="0.45">
      <c r="A6813" t="s">
        <v>425</v>
      </c>
      <c r="B6813">
        <v>48260</v>
      </c>
      <c r="C6813" t="s">
        <v>874</v>
      </c>
      <c r="E6813">
        <v>56</v>
      </c>
      <c r="F6813" t="s">
        <v>51</v>
      </c>
      <c r="H6813">
        <v>1</v>
      </c>
      <c r="I6813" t="s">
        <v>32</v>
      </c>
      <c r="J6813">
        <v>1</v>
      </c>
      <c r="K6813" t="s">
        <v>32</v>
      </c>
      <c r="L6813">
        <v>0</v>
      </c>
      <c r="M6813" t="s">
        <v>32</v>
      </c>
      <c r="N6813">
        <v>2012</v>
      </c>
      <c r="O6813">
        <v>453</v>
      </c>
      <c r="P6813">
        <v>82872</v>
      </c>
      <c r="Q6813">
        <v>73</v>
      </c>
      <c r="R6813">
        <v>77138</v>
      </c>
      <c r="S6813">
        <v>977</v>
      </c>
      <c r="T6813">
        <v>30531</v>
      </c>
      <c r="U6813">
        <v>379</v>
      </c>
      <c r="V6813">
        <v>5734</v>
      </c>
      <c r="W6813">
        <v>19.100000000000001</v>
      </c>
      <c r="X6813">
        <v>14.3</v>
      </c>
      <c r="Y6813">
        <v>26.4</v>
      </c>
      <c r="Z6813">
        <v>15.2</v>
      </c>
      <c r="AA6813">
        <v>14.1</v>
      </c>
      <c r="AB6813">
        <v>10.199999999999999</v>
      </c>
      <c r="AC6813">
        <v>22.8</v>
      </c>
      <c r="AD6813">
        <v>16.100000000000001</v>
      </c>
    </row>
    <row r="6814" spans="1:30" x14ac:dyDescent="0.45">
      <c r="A6814" t="s">
        <v>425</v>
      </c>
      <c r="B6814">
        <v>48260</v>
      </c>
      <c r="C6814" t="s">
        <v>874</v>
      </c>
      <c r="E6814">
        <v>61</v>
      </c>
      <c r="F6814" t="s">
        <v>52</v>
      </c>
      <c r="H6814">
        <v>1</v>
      </c>
      <c r="I6814" t="s">
        <v>32</v>
      </c>
      <c r="J6814">
        <v>1</v>
      </c>
      <c r="K6814" t="s">
        <v>32</v>
      </c>
      <c r="L6814">
        <v>0</v>
      </c>
      <c r="M6814" t="s">
        <v>32</v>
      </c>
      <c r="N6814">
        <v>2012</v>
      </c>
      <c r="O6814">
        <v>203</v>
      </c>
      <c r="P6814">
        <v>73039</v>
      </c>
      <c r="Q6814">
        <v>23</v>
      </c>
      <c r="R6814">
        <v>71546</v>
      </c>
      <c r="S6814">
        <v>2089</v>
      </c>
      <c r="T6814">
        <v>34368</v>
      </c>
      <c r="U6814">
        <v>181</v>
      </c>
      <c r="V6814">
        <v>1493</v>
      </c>
      <c r="W6814">
        <v>35.700000000000003</v>
      </c>
      <c r="X6814">
        <v>3.7</v>
      </c>
      <c r="Y6814">
        <v>40.299999999999997</v>
      </c>
      <c r="Z6814">
        <v>3.9</v>
      </c>
      <c r="AA6814">
        <v>4.0999999999999996</v>
      </c>
      <c r="AB6814">
        <v>4</v>
      </c>
      <c r="AC6814">
        <v>39.5</v>
      </c>
      <c r="AD6814">
        <v>18.3</v>
      </c>
    </row>
    <row r="6815" spans="1:30" x14ac:dyDescent="0.45">
      <c r="A6815" t="s">
        <v>425</v>
      </c>
      <c r="B6815">
        <v>48260</v>
      </c>
      <c r="C6815" t="s">
        <v>874</v>
      </c>
      <c r="E6815">
        <v>62</v>
      </c>
      <c r="F6815" t="s">
        <v>53</v>
      </c>
      <c r="H6815">
        <v>1</v>
      </c>
      <c r="I6815" t="s">
        <v>32</v>
      </c>
      <c r="J6815">
        <v>1</v>
      </c>
      <c r="K6815" t="s">
        <v>32</v>
      </c>
      <c r="L6815">
        <v>0</v>
      </c>
      <c r="M6815" t="s">
        <v>32</v>
      </c>
      <c r="N6815">
        <v>2012</v>
      </c>
      <c r="O6815">
        <v>892</v>
      </c>
      <c r="P6815">
        <v>765823</v>
      </c>
      <c r="Q6815">
        <v>210</v>
      </c>
      <c r="R6815">
        <v>708529</v>
      </c>
      <c r="S6815">
        <v>7114</v>
      </c>
      <c r="T6815">
        <v>277844</v>
      </c>
      <c r="U6815">
        <v>682</v>
      </c>
      <c r="W6815">
        <v>20.8</v>
      </c>
      <c r="X6815">
        <v>13.6</v>
      </c>
      <c r="Y6815">
        <v>28.3</v>
      </c>
      <c r="Z6815">
        <v>12.9</v>
      </c>
      <c r="AA6815">
        <v>13.7</v>
      </c>
      <c r="AB6815">
        <v>19.2</v>
      </c>
      <c r="AC6815">
        <v>24.6</v>
      </c>
    </row>
    <row r="6816" spans="1:30" x14ac:dyDescent="0.45">
      <c r="A6816" t="s">
        <v>425</v>
      </c>
      <c r="B6816">
        <v>48260</v>
      </c>
      <c r="C6816" t="s">
        <v>874</v>
      </c>
      <c r="E6816">
        <v>71</v>
      </c>
      <c r="F6816" t="s">
        <v>54</v>
      </c>
      <c r="H6816">
        <v>1</v>
      </c>
      <c r="I6816" t="s">
        <v>32</v>
      </c>
      <c r="J6816">
        <v>1</v>
      </c>
      <c r="K6816" t="s">
        <v>32</v>
      </c>
      <c r="L6816">
        <v>0</v>
      </c>
      <c r="M6816" t="s">
        <v>32</v>
      </c>
      <c r="N6816">
        <v>2012</v>
      </c>
      <c r="O6816">
        <v>532</v>
      </c>
      <c r="P6816">
        <v>254314</v>
      </c>
      <c r="Q6816">
        <v>62</v>
      </c>
      <c r="U6816">
        <v>470</v>
      </c>
      <c r="V6816">
        <v>8708</v>
      </c>
      <c r="W6816">
        <v>26.1</v>
      </c>
      <c r="X6816">
        <v>8.1999999999999993</v>
      </c>
      <c r="Y6816">
        <v>28</v>
      </c>
      <c r="AC6816">
        <v>29</v>
      </c>
      <c r="AD6816">
        <v>34.9</v>
      </c>
    </row>
    <row r="6817" spans="1:30" x14ac:dyDescent="0.45">
      <c r="A6817" t="s">
        <v>425</v>
      </c>
      <c r="B6817">
        <v>48260</v>
      </c>
      <c r="C6817" t="s">
        <v>874</v>
      </c>
      <c r="E6817">
        <v>72</v>
      </c>
      <c r="F6817" t="s">
        <v>55</v>
      </c>
      <c r="H6817">
        <v>1</v>
      </c>
      <c r="I6817" t="s">
        <v>32</v>
      </c>
      <c r="J6817">
        <v>1</v>
      </c>
      <c r="K6817" t="s">
        <v>32</v>
      </c>
      <c r="L6817">
        <v>0</v>
      </c>
      <c r="M6817" t="s">
        <v>32</v>
      </c>
      <c r="N6817">
        <v>2012</v>
      </c>
      <c r="O6817">
        <v>286</v>
      </c>
      <c r="P6817">
        <v>182734</v>
      </c>
      <c r="Q6817">
        <v>257</v>
      </c>
      <c r="R6817">
        <v>181822</v>
      </c>
      <c r="S6817">
        <v>3702</v>
      </c>
      <c r="T6817">
        <v>43498</v>
      </c>
      <c r="U6817">
        <v>29</v>
      </c>
      <c r="V6817">
        <v>911</v>
      </c>
      <c r="W6817">
        <v>14.4</v>
      </c>
      <c r="X6817">
        <v>22.9</v>
      </c>
      <c r="Y6817">
        <v>15.6</v>
      </c>
      <c r="Z6817">
        <v>23.9</v>
      </c>
      <c r="AA6817">
        <v>19.2</v>
      </c>
      <c r="AB6817">
        <v>20.9</v>
      </c>
      <c r="AC6817">
        <v>12.3</v>
      </c>
      <c r="AD6817">
        <v>15.9</v>
      </c>
    </row>
    <row r="6818" spans="1:30" x14ac:dyDescent="0.45">
      <c r="A6818" t="s">
        <v>425</v>
      </c>
      <c r="B6818">
        <v>48260</v>
      </c>
      <c r="C6818" t="s">
        <v>874</v>
      </c>
      <c r="E6818">
        <v>81</v>
      </c>
      <c r="F6818" t="s">
        <v>56</v>
      </c>
      <c r="G6818" t="s">
        <v>57</v>
      </c>
      <c r="H6818">
        <v>1</v>
      </c>
      <c r="I6818" t="s">
        <v>32</v>
      </c>
      <c r="J6818">
        <v>1</v>
      </c>
      <c r="K6818" t="s">
        <v>32</v>
      </c>
      <c r="L6818">
        <v>0</v>
      </c>
      <c r="M6818" t="s">
        <v>32</v>
      </c>
      <c r="N6818">
        <v>2012</v>
      </c>
      <c r="O6818">
        <v>761</v>
      </c>
      <c r="Q6818">
        <v>133</v>
      </c>
      <c r="U6818">
        <v>628</v>
      </c>
      <c r="W6818">
        <v>12.1</v>
      </c>
      <c r="Y6818">
        <v>45.8</v>
      </c>
      <c r="AC6818">
        <v>13.8</v>
      </c>
    </row>
    <row r="6819" spans="1:30" x14ac:dyDescent="0.45">
      <c r="A6819" t="s">
        <v>426</v>
      </c>
      <c r="B6819">
        <v>48300</v>
      </c>
      <c r="C6819" t="s">
        <v>859</v>
      </c>
      <c r="E6819">
        <v>0</v>
      </c>
      <c r="F6819" t="s">
        <v>31</v>
      </c>
      <c r="H6819">
        <v>1</v>
      </c>
      <c r="I6819" t="s">
        <v>32</v>
      </c>
      <c r="J6819">
        <v>1</v>
      </c>
      <c r="K6819" t="s">
        <v>32</v>
      </c>
      <c r="L6819">
        <v>0</v>
      </c>
      <c r="M6819" t="s">
        <v>32</v>
      </c>
      <c r="N6819">
        <v>2012</v>
      </c>
      <c r="O6819">
        <v>8287</v>
      </c>
      <c r="P6819">
        <v>6487794</v>
      </c>
      <c r="Q6819">
        <v>2632</v>
      </c>
      <c r="R6819">
        <v>6257361</v>
      </c>
      <c r="S6819">
        <v>29950</v>
      </c>
      <c r="T6819">
        <v>1121457</v>
      </c>
      <c r="U6819">
        <v>5654</v>
      </c>
      <c r="V6819">
        <v>230433</v>
      </c>
      <c r="W6819">
        <v>4.8</v>
      </c>
      <c r="X6819">
        <v>16.7</v>
      </c>
      <c r="Y6819">
        <v>5.6</v>
      </c>
      <c r="Z6819">
        <v>18</v>
      </c>
      <c r="AA6819">
        <v>8.5</v>
      </c>
      <c r="AB6819">
        <v>9.8000000000000007</v>
      </c>
      <c r="AC6819">
        <v>6.4</v>
      </c>
      <c r="AD6819">
        <v>13.8</v>
      </c>
    </row>
    <row r="6820" spans="1:30" x14ac:dyDescent="0.45">
      <c r="A6820" t="s">
        <v>426</v>
      </c>
      <c r="B6820">
        <v>48300</v>
      </c>
      <c r="C6820" t="s">
        <v>859</v>
      </c>
      <c r="E6820">
        <v>11</v>
      </c>
      <c r="F6820" t="s">
        <v>33</v>
      </c>
      <c r="G6820" t="s">
        <v>34</v>
      </c>
      <c r="H6820">
        <v>1</v>
      </c>
      <c r="I6820" t="s">
        <v>32</v>
      </c>
      <c r="J6820">
        <v>1</v>
      </c>
      <c r="K6820" t="s">
        <v>32</v>
      </c>
      <c r="L6820">
        <v>0</v>
      </c>
      <c r="M6820" t="s">
        <v>32</v>
      </c>
      <c r="N6820">
        <v>2012</v>
      </c>
      <c r="O6820">
        <v>104</v>
      </c>
      <c r="P6820">
        <v>179490</v>
      </c>
      <c r="Q6820">
        <v>16</v>
      </c>
      <c r="R6820">
        <v>175896</v>
      </c>
      <c r="S6820">
        <v>973</v>
      </c>
      <c r="T6820">
        <v>35605</v>
      </c>
      <c r="U6820">
        <v>88</v>
      </c>
      <c r="V6820">
        <v>3593</v>
      </c>
      <c r="W6820">
        <v>42.5</v>
      </c>
      <c r="X6820">
        <v>5.2</v>
      </c>
      <c r="Y6820">
        <v>61.8</v>
      </c>
      <c r="Z6820">
        <v>5.5</v>
      </c>
      <c r="AA6820">
        <v>6.8</v>
      </c>
      <c r="AB6820">
        <v>4.7</v>
      </c>
      <c r="AC6820">
        <v>48.7</v>
      </c>
      <c r="AD6820">
        <v>44.4</v>
      </c>
    </row>
    <row r="6821" spans="1:30" x14ac:dyDescent="0.45">
      <c r="A6821" t="s">
        <v>426</v>
      </c>
      <c r="B6821">
        <v>48300</v>
      </c>
      <c r="C6821" t="s">
        <v>859</v>
      </c>
      <c r="E6821">
        <v>23</v>
      </c>
      <c r="F6821" t="s">
        <v>37</v>
      </c>
      <c r="H6821">
        <v>1</v>
      </c>
      <c r="I6821" t="s">
        <v>32</v>
      </c>
      <c r="J6821">
        <v>1</v>
      </c>
      <c r="K6821" t="s">
        <v>32</v>
      </c>
      <c r="L6821">
        <v>0</v>
      </c>
      <c r="M6821" t="s">
        <v>32</v>
      </c>
      <c r="N6821">
        <v>2012</v>
      </c>
      <c r="O6821">
        <v>940</v>
      </c>
      <c r="P6821">
        <v>522666</v>
      </c>
      <c r="Q6821">
        <v>409</v>
      </c>
      <c r="R6821">
        <v>495045</v>
      </c>
      <c r="S6821">
        <v>1829</v>
      </c>
      <c r="T6821">
        <v>109662</v>
      </c>
      <c r="U6821">
        <v>531</v>
      </c>
      <c r="V6821">
        <v>27621</v>
      </c>
      <c r="W6821">
        <v>18.7</v>
      </c>
      <c r="X6821">
        <v>11.6</v>
      </c>
      <c r="Y6821">
        <v>23.9</v>
      </c>
      <c r="Z6821">
        <v>13.4</v>
      </c>
      <c r="AA6821">
        <v>16.100000000000001</v>
      </c>
      <c r="AB6821">
        <v>15</v>
      </c>
      <c r="AC6821">
        <v>28.6</v>
      </c>
      <c r="AD6821">
        <v>28.5</v>
      </c>
    </row>
    <row r="6822" spans="1:30" x14ac:dyDescent="0.45">
      <c r="A6822" t="s">
        <v>426</v>
      </c>
      <c r="B6822">
        <v>48300</v>
      </c>
      <c r="C6822" t="s">
        <v>859</v>
      </c>
      <c r="E6822" t="s">
        <v>38</v>
      </c>
      <c r="F6822" t="s">
        <v>39</v>
      </c>
      <c r="H6822">
        <v>1</v>
      </c>
      <c r="I6822" t="s">
        <v>32</v>
      </c>
      <c r="J6822">
        <v>1</v>
      </c>
      <c r="K6822" t="s">
        <v>32</v>
      </c>
      <c r="L6822">
        <v>0</v>
      </c>
      <c r="M6822" t="s">
        <v>32</v>
      </c>
      <c r="N6822">
        <v>2012</v>
      </c>
      <c r="O6822">
        <v>327</v>
      </c>
      <c r="P6822">
        <v>659372</v>
      </c>
      <c r="Q6822">
        <v>127</v>
      </c>
      <c r="R6822">
        <v>651783</v>
      </c>
      <c r="S6822">
        <v>1940</v>
      </c>
      <c r="T6822">
        <v>96511</v>
      </c>
      <c r="U6822">
        <v>200</v>
      </c>
      <c r="V6822">
        <v>7589</v>
      </c>
      <c r="W6822">
        <v>35.9</v>
      </c>
      <c r="X6822">
        <v>8.6999999999999993</v>
      </c>
      <c r="Y6822">
        <v>33.9</v>
      </c>
      <c r="Z6822">
        <v>8.9</v>
      </c>
      <c r="AA6822">
        <v>9.4</v>
      </c>
      <c r="AB6822">
        <v>8.4</v>
      </c>
      <c r="AC6822">
        <v>42.7</v>
      </c>
      <c r="AD6822">
        <v>48.2</v>
      </c>
    </row>
    <row r="6823" spans="1:30" x14ac:dyDescent="0.45">
      <c r="A6823" t="s">
        <v>426</v>
      </c>
      <c r="B6823">
        <v>48300</v>
      </c>
      <c r="C6823" t="s">
        <v>859</v>
      </c>
      <c r="E6823">
        <v>42</v>
      </c>
      <c r="F6823" t="s">
        <v>40</v>
      </c>
      <c r="H6823">
        <v>1</v>
      </c>
      <c r="I6823" t="s">
        <v>32</v>
      </c>
      <c r="J6823">
        <v>1</v>
      </c>
      <c r="K6823" t="s">
        <v>32</v>
      </c>
      <c r="L6823">
        <v>0</v>
      </c>
      <c r="M6823" t="s">
        <v>32</v>
      </c>
      <c r="N6823">
        <v>2012</v>
      </c>
      <c r="O6823">
        <v>217</v>
      </c>
      <c r="P6823">
        <v>1286697</v>
      </c>
      <c r="Q6823">
        <v>88</v>
      </c>
      <c r="R6823">
        <v>1272441</v>
      </c>
      <c r="S6823">
        <v>2636</v>
      </c>
      <c r="T6823">
        <v>94200</v>
      </c>
      <c r="U6823">
        <v>129</v>
      </c>
      <c r="W6823">
        <v>29.7</v>
      </c>
      <c r="X6823">
        <v>10.7</v>
      </c>
      <c r="Y6823">
        <v>16.5</v>
      </c>
      <c r="Z6823">
        <v>11.4</v>
      </c>
      <c r="AA6823">
        <v>7.1</v>
      </c>
      <c r="AB6823">
        <v>9.6</v>
      </c>
      <c r="AC6823">
        <v>44</v>
      </c>
    </row>
    <row r="6824" spans="1:30" x14ac:dyDescent="0.45">
      <c r="A6824" t="s">
        <v>426</v>
      </c>
      <c r="B6824">
        <v>48300</v>
      </c>
      <c r="C6824" t="s">
        <v>859</v>
      </c>
      <c r="E6824" t="s">
        <v>41</v>
      </c>
      <c r="F6824" t="s">
        <v>42</v>
      </c>
      <c r="H6824">
        <v>1</v>
      </c>
      <c r="I6824" t="s">
        <v>32</v>
      </c>
      <c r="J6824">
        <v>1</v>
      </c>
      <c r="K6824" t="s">
        <v>32</v>
      </c>
      <c r="L6824">
        <v>0</v>
      </c>
      <c r="M6824" t="s">
        <v>32</v>
      </c>
      <c r="N6824">
        <v>2012</v>
      </c>
      <c r="O6824">
        <v>1181</v>
      </c>
      <c r="P6824">
        <v>2082927</v>
      </c>
      <c r="Q6824">
        <v>501</v>
      </c>
      <c r="R6824">
        <v>2067783</v>
      </c>
      <c r="S6824">
        <v>6993</v>
      </c>
      <c r="T6824">
        <v>203737</v>
      </c>
      <c r="U6824">
        <v>681</v>
      </c>
      <c r="V6824">
        <v>15144</v>
      </c>
      <c r="W6824">
        <v>12.4</v>
      </c>
      <c r="X6824">
        <v>46.1</v>
      </c>
      <c r="Y6824">
        <v>14.3</v>
      </c>
      <c r="Z6824">
        <v>48.3</v>
      </c>
      <c r="AA6824">
        <v>28.4</v>
      </c>
      <c r="AB6824">
        <v>46.1</v>
      </c>
      <c r="AC6824">
        <v>19.399999999999999</v>
      </c>
      <c r="AD6824">
        <v>17.100000000000001</v>
      </c>
    </row>
    <row r="6825" spans="1:30" x14ac:dyDescent="0.45">
      <c r="A6825" t="s">
        <v>426</v>
      </c>
      <c r="B6825">
        <v>48300</v>
      </c>
      <c r="C6825" t="s">
        <v>859</v>
      </c>
      <c r="E6825" t="s">
        <v>43</v>
      </c>
      <c r="F6825" t="s">
        <v>44</v>
      </c>
      <c r="G6825" t="s">
        <v>45</v>
      </c>
      <c r="H6825">
        <v>1</v>
      </c>
      <c r="I6825" t="s">
        <v>32</v>
      </c>
      <c r="J6825">
        <v>1</v>
      </c>
      <c r="K6825" t="s">
        <v>32</v>
      </c>
      <c r="L6825">
        <v>0</v>
      </c>
      <c r="M6825" t="s">
        <v>32</v>
      </c>
      <c r="N6825">
        <v>2012</v>
      </c>
      <c r="O6825">
        <v>217</v>
      </c>
      <c r="P6825">
        <v>120060</v>
      </c>
      <c r="Q6825">
        <v>91</v>
      </c>
      <c r="R6825">
        <v>114941</v>
      </c>
      <c r="S6825">
        <v>907</v>
      </c>
      <c r="T6825">
        <v>32635</v>
      </c>
      <c r="U6825">
        <v>126</v>
      </c>
      <c r="V6825">
        <v>5119</v>
      </c>
      <c r="W6825">
        <v>24.2</v>
      </c>
      <c r="X6825">
        <v>12.4</v>
      </c>
      <c r="Y6825">
        <v>44</v>
      </c>
      <c r="Z6825">
        <v>13.3</v>
      </c>
      <c r="AA6825">
        <v>13.5</v>
      </c>
      <c r="AB6825">
        <v>13.8</v>
      </c>
      <c r="AC6825">
        <v>17.7</v>
      </c>
      <c r="AD6825">
        <v>9.4</v>
      </c>
    </row>
    <row r="6826" spans="1:30" x14ac:dyDescent="0.45">
      <c r="A6826" t="s">
        <v>426</v>
      </c>
      <c r="B6826">
        <v>48300</v>
      </c>
      <c r="C6826" t="s">
        <v>859</v>
      </c>
      <c r="E6826">
        <v>51</v>
      </c>
      <c r="F6826" t="s">
        <v>46</v>
      </c>
      <c r="H6826">
        <v>1</v>
      </c>
      <c r="I6826" t="s">
        <v>32</v>
      </c>
      <c r="J6826">
        <v>1</v>
      </c>
      <c r="K6826" t="s">
        <v>32</v>
      </c>
      <c r="L6826">
        <v>0</v>
      </c>
      <c r="M6826" t="s">
        <v>32</v>
      </c>
      <c r="N6826">
        <v>2012</v>
      </c>
      <c r="O6826">
        <v>64</v>
      </c>
      <c r="P6826">
        <v>116653</v>
      </c>
      <c r="Q6826">
        <v>30</v>
      </c>
      <c r="R6826">
        <v>115699</v>
      </c>
      <c r="S6826">
        <v>539</v>
      </c>
      <c r="T6826">
        <v>21839</v>
      </c>
      <c r="U6826">
        <v>34</v>
      </c>
      <c r="V6826">
        <v>954</v>
      </c>
      <c r="W6826">
        <v>21</v>
      </c>
      <c r="X6826">
        <v>5</v>
      </c>
      <c r="Y6826">
        <v>36.9</v>
      </c>
      <c r="Z6826">
        <v>5.4</v>
      </c>
      <c r="AA6826">
        <v>16.5</v>
      </c>
      <c r="AB6826">
        <v>13.4</v>
      </c>
      <c r="AC6826">
        <v>30.5</v>
      </c>
      <c r="AD6826">
        <v>49.9</v>
      </c>
    </row>
    <row r="6827" spans="1:30" x14ac:dyDescent="0.45">
      <c r="A6827" t="s">
        <v>426</v>
      </c>
      <c r="B6827">
        <v>48300</v>
      </c>
      <c r="C6827" t="s">
        <v>859</v>
      </c>
      <c r="E6827">
        <v>52</v>
      </c>
      <c r="F6827" t="s">
        <v>47</v>
      </c>
      <c r="G6827" t="s">
        <v>48</v>
      </c>
      <c r="H6827">
        <v>1</v>
      </c>
      <c r="I6827" t="s">
        <v>32</v>
      </c>
      <c r="J6827">
        <v>1</v>
      </c>
      <c r="K6827" t="s">
        <v>32</v>
      </c>
      <c r="L6827">
        <v>0</v>
      </c>
      <c r="M6827" t="s">
        <v>32</v>
      </c>
      <c r="N6827">
        <v>2012</v>
      </c>
      <c r="O6827">
        <v>316</v>
      </c>
      <c r="P6827">
        <v>160803</v>
      </c>
      <c r="Q6827">
        <v>91</v>
      </c>
      <c r="R6827">
        <v>152660</v>
      </c>
      <c r="S6827">
        <v>866</v>
      </c>
      <c r="T6827">
        <v>42277</v>
      </c>
      <c r="U6827">
        <v>225</v>
      </c>
      <c r="W6827">
        <v>39.1</v>
      </c>
      <c r="X6827">
        <v>4.5</v>
      </c>
      <c r="Y6827">
        <v>14.8</v>
      </c>
      <c r="Z6827">
        <v>2.6</v>
      </c>
      <c r="AA6827">
        <v>5.2</v>
      </c>
      <c r="AB6827">
        <v>2.8</v>
      </c>
      <c r="AC6827">
        <v>49.6</v>
      </c>
    </row>
    <row r="6828" spans="1:30" x14ac:dyDescent="0.45">
      <c r="A6828" t="s">
        <v>426</v>
      </c>
      <c r="B6828">
        <v>48300</v>
      </c>
      <c r="C6828" t="s">
        <v>859</v>
      </c>
      <c r="E6828">
        <v>53</v>
      </c>
      <c r="F6828" t="s">
        <v>49</v>
      </c>
      <c r="H6828">
        <v>1</v>
      </c>
      <c r="I6828" t="s">
        <v>32</v>
      </c>
      <c r="J6828">
        <v>1</v>
      </c>
      <c r="K6828" t="s">
        <v>32</v>
      </c>
      <c r="L6828">
        <v>0</v>
      </c>
      <c r="M6828" t="s">
        <v>32</v>
      </c>
      <c r="N6828">
        <v>2012</v>
      </c>
      <c r="O6828">
        <v>797</v>
      </c>
      <c r="P6828">
        <v>112566</v>
      </c>
      <c r="Q6828">
        <v>72</v>
      </c>
      <c r="R6828">
        <v>40965</v>
      </c>
      <c r="S6828">
        <v>316</v>
      </c>
      <c r="T6828">
        <v>8692</v>
      </c>
      <c r="U6828">
        <v>725</v>
      </c>
      <c r="V6828">
        <v>71601</v>
      </c>
      <c r="W6828">
        <v>24.3</v>
      </c>
      <c r="X6828">
        <v>27.4</v>
      </c>
      <c r="Y6828">
        <v>42.1</v>
      </c>
      <c r="Z6828">
        <v>29.1</v>
      </c>
      <c r="AA6828">
        <v>25.6</v>
      </c>
      <c r="AB6828">
        <v>18</v>
      </c>
      <c r="AC6828">
        <v>24</v>
      </c>
      <c r="AD6828">
        <v>34.9</v>
      </c>
    </row>
    <row r="6829" spans="1:30" x14ac:dyDescent="0.45">
      <c r="A6829" t="s">
        <v>426</v>
      </c>
      <c r="B6829">
        <v>48300</v>
      </c>
      <c r="C6829" t="s">
        <v>859</v>
      </c>
      <c r="E6829">
        <v>54</v>
      </c>
      <c r="F6829" t="s">
        <v>50</v>
      </c>
      <c r="H6829">
        <v>1</v>
      </c>
      <c r="I6829" t="s">
        <v>32</v>
      </c>
      <c r="J6829">
        <v>1</v>
      </c>
      <c r="K6829" t="s">
        <v>32</v>
      </c>
      <c r="L6829">
        <v>0</v>
      </c>
      <c r="M6829" t="s">
        <v>32</v>
      </c>
      <c r="N6829">
        <v>2012</v>
      </c>
      <c r="O6829">
        <v>881</v>
      </c>
      <c r="P6829">
        <v>182524</v>
      </c>
      <c r="Q6829">
        <v>256</v>
      </c>
      <c r="R6829">
        <v>162174</v>
      </c>
      <c r="S6829">
        <v>1406</v>
      </c>
      <c r="T6829">
        <v>63372</v>
      </c>
      <c r="U6829">
        <v>626</v>
      </c>
      <c r="V6829">
        <v>20350</v>
      </c>
      <c r="W6829">
        <v>12.3</v>
      </c>
      <c r="X6829">
        <v>40.799999999999997</v>
      </c>
      <c r="Y6829">
        <v>20.5</v>
      </c>
      <c r="Z6829">
        <v>47.9</v>
      </c>
      <c r="AA6829">
        <v>39.299999999999997</v>
      </c>
      <c r="AB6829">
        <v>41.8</v>
      </c>
      <c r="AC6829">
        <v>13.5</v>
      </c>
      <c r="AD6829">
        <v>28</v>
      </c>
    </row>
    <row r="6830" spans="1:30" x14ac:dyDescent="0.45">
      <c r="A6830" t="s">
        <v>426</v>
      </c>
      <c r="B6830">
        <v>48300</v>
      </c>
      <c r="C6830" t="s">
        <v>859</v>
      </c>
      <c r="E6830">
        <v>56</v>
      </c>
      <c r="F6830" t="s">
        <v>51</v>
      </c>
      <c r="H6830">
        <v>1</v>
      </c>
      <c r="I6830" t="s">
        <v>32</v>
      </c>
      <c r="J6830">
        <v>1</v>
      </c>
      <c r="K6830" t="s">
        <v>32</v>
      </c>
      <c r="L6830">
        <v>0</v>
      </c>
      <c r="M6830" t="s">
        <v>32</v>
      </c>
      <c r="N6830">
        <v>2012</v>
      </c>
      <c r="O6830">
        <v>505</v>
      </c>
      <c r="P6830">
        <v>69997</v>
      </c>
      <c r="Q6830">
        <v>115</v>
      </c>
      <c r="R6830">
        <v>61607</v>
      </c>
      <c r="S6830">
        <v>655</v>
      </c>
      <c r="T6830">
        <v>17215</v>
      </c>
      <c r="U6830">
        <v>391</v>
      </c>
      <c r="V6830">
        <v>8390</v>
      </c>
      <c r="W6830">
        <v>21.1</v>
      </c>
      <c r="X6830">
        <v>27.5</v>
      </c>
      <c r="Y6830">
        <v>44.7</v>
      </c>
      <c r="Z6830">
        <v>29.6</v>
      </c>
      <c r="AA6830">
        <v>43.4</v>
      </c>
      <c r="AB6830">
        <v>27.6</v>
      </c>
      <c r="AC6830">
        <v>22.6</v>
      </c>
      <c r="AD6830">
        <v>29.4</v>
      </c>
    </row>
    <row r="6831" spans="1:30" x14ac:dyDescent="0.45">
      <c r="A6831" t="s">
        <v>426</v>
      </c>
      <c r="B6831">
        <v>48300</v>
      </c>
      <c r="C6831" t="s">
        <v>859</v>
      </c>
      <c r="E6831">
        <v>61</v>
      </c>
      <c r="F6831" t="s">
        <v>52</v>
      </c>
      <c r="H6831">
        <v>1</v>
      </c>
      <c r="I6831" t="s">
        <v>32</v>
      </c>
      <c r="J6831">
        <v>1</v>
      </c>
      <c r="K6831" t="s">
        <v>32</v>
      </c>
      <c r="L6831">
        <v>0</v>
      </c>
      <c r="M6831" t="s">
        <v>32</v>
      </c>
      <c r="N6831">
        <v>2012</v>
      </c>
      <c r="O6831">
        <v>255</v>
      </c>
      <c r="P6831">
        <v>6894</v>
      </c>
      <c r="Q6831">
        <v>26</v>
      </c>
      <c r="R6831">
        <v>3137</v>
      </c>
      <c r="S6831">
        <v>100</v>
      </c>
      <c r="T6831">
        <v>1215</v>
      </c>
      <c r="U6831">
        <v>229</v>
      </c>
      <c r="W6831">
        <v>30.4</v>
      </c>
      <c r="X6831">
        <v>38.4</v>
      </c>
      <c r="Y6831">
        <v>63.6</v>
      </c>
      <c r="Z6831">
        <v>28.2</v>
      </c>
      <c r="AA6831">
        <v>49</v>
      </c>
      <c r="AB6831">
        <v>30.4</v>
      </c>
      <c r="AC6831">
        <v>32.4</v>
      </c>
    </row>
    <row r="6832" spans="1:30" x14ac:dyDescent="0.45">
      <c r="A6832" t="s">
        <v>426</v>
      </c>
      <c r="B6832">
        <v>48300</v>
      </c>
      <c r="C6832" t="s">
        <v>859</v>
      </c>
      <c r="E6832">
        <v>62</v>
      </c>
      <c r="F6832" t="s">
        <v>53</v>
      </c>
      <c r="H6832">
        <v>1</v>
      </c>
      <c r="I6832" t="s">
        <v>32</v>
      </c>
      <c r="J6832">
        <v>1</v>
      </c>
      <c r="K6832" t="s">
        <v>32</v>
      </c>
      <c r="L6832">
        <v>0</v>
      </c>
      <c r="M6832" t="s">
        <v>32</v>
      </c>
      <c r="N6832">
        <v>2012</v>
      </c>
      <c r="O6832">
        <v>851</v>
      </c>
      <c r="P6832">
        <v>618788</v>
      </c>
      <c r="Q6832">
        <v>233</v>
      </c>
      <c r="R6832">
        <v>606247</v>
      </c>
      <c r="S6832">
        <v>5287</v>
      </c>
      <c r="T6832">
        <v>270595</v>
      </c>
      <c r="U6832">
        <v>618</v>
      </c>
      <c r="V6832">
        <v>12541</v>
      </c>
      <c r="W6832">
        <v>11.5</v>
      </c>
      <c r="X6832">
        <v>4</v>
      </c>
      <c r="Y6832">
        <v>20.9</v>
      </c>
      <c r="Z6832">
        <v>4.2</v>
      </c>
      <c r="AA6832">
        <v>8.6</v>
      </c>
      <c r="AB6832">
        <v>4.0999999999999996</v>
      </c>
      <c r="AC6832">
        <v>15.6</v>
      </c>
      <c r="AD6832">
        <v>13.5</v>
      </c>
    </row>
    <row r="6833" spans="1:30" x14ac:dyDescent="0.45">
      <c r="A6833" t="s">
        <v>426</v>
      </c>
      <c r="B6833">
        <v>48300</v>
      </c>
      <c r="C6833" t="s">
        <v>859</v>
      </c>
      <c r="E6833">
        <v>71</v>
      </c>
      <c r="F6833" t="s">
        <v>54</v>
      </c>
      <c r="H6833">
        <v>1</v>
      </c>
      <c r="I6833" t="s">
        <v>32</v>
      </c>
      <c r="J6833">
        <v>1</v>
      </c>
      <c r="K6833" t="s">
        <v>32</v>
      </c>
      <c r="L6833">
        <v>0</v>
      </c>
      <c r="M6833" t="s">
        <v>32</v>
      </c>
      <c r="N6833">
        <v>2012</v>
      </c>
      <c r="O6833">
        <v>452</v>
      </c>
      <c r="P6833">
        <v>48069</v>
      </c>
      <c r="Q6833">
        <v>75</v>
      </c>
      <c r="R6833">
        <v>38747</v>
      </c>
      <c r="S6833">
        <v>715</v>
      </c>
      <c r="T6833">
        <v>11397</v>
      </c>
      <c r="U6833">
        <v>377</v>
      </c>
      <c r="V6833">
        <v>9322</v>
      </c>
      <c r="W6833">
        <v>33.200000000000003</v>
      </c>
      <c r="X6833">
        <v>23</v>
      </c>
      <c r="Y6833">
        <v>29.6</v>
      </c>
      <c r="Z6833">
        <v>29.6</v>
      </c>
      <c r="AA6833">
        <v>8.1</v>
      </c>
      <c r="AB6833">
        <v>23.5</v>
      </c>
      <c r="AC6833">
        <v>37.1</v>
      </c>
      <c r="AD6833">
        <v>17.600000000000001</v>
      </c>
    </row>
    <row r="6834" spans="1:30" x14ac:dyDescent="0.45">
      <c r="A6834" t="s">
        <v>426</v>
      </c>
      <c r="B6834">
        <v>48300</v>
      </c>
      <c r="C6834" t="s">
        <v>859</v>
      </c>
      <c r="E6834">
        <v>72</v>
      </c>
      <c r="F6834" t="s">
        <v>55</v>
      </c>
      <c r="H6834">
        <v>1</v>
      </c>
      <c r="I6834" t="s">
        <v>32</v>
      </c>
      <c r="J6834">
        <v>1</v>
      </c>
      <c r="K6834" t="s">
        <v>32</v>
      </c>
      <c r="L6834">
        <v>0</v>
      </c>
      <c r="M6834" t="s">
        <v>32</v>
      </c>
      <c r="N6834">
        <v>2012</v>
      </c>
      <c r="O6834">
        <v>413</v>
      </c>
      <c r="P6834">
        <v>231276</v>
      </c>
      <c r="Q6834">
        <v>347</v>
      </c>
      <c r="R6834">
        <v>227806</v>
      </c>
      <c r="S6834">
        <v>3911</v>
      </c>
      <c r="T6834">
        <v>72052</v>
      </c>
      <c r="U6834">
        <v>65</v>
      </c>
      <c r="V6834">
        <v>3470</v>
      </c>
      <c r="W6834">
        <v>12.7</v>
      </c>
      <c r="X6834">
        <v>15.1</v>
      </c>
      <c r="Y6834">
        <v>15.5</v>
      </c>
      <c r="Z6834">
        <v>16</v>
      </c>
      <c r="AA6834">
        <v>22.6</v>
      </c>
      <c r="AB6834">
        <v>18.100000000000001</v>
      </c>
      <c r="AC6834">
        <v>25.7</v>
      </c>
      <c r="AD6834">
        <v>21.2</v>
      </c>
    </row>
    <row r="6835" spans="1:30" x14ac:dyDescent="0.45">
      <c r="A6835" t="s">
        <v>426</v>
      </c>
      <c r="B6835">
        <v>48300</v>
      </c>
      <c r="C6835" t="s">
        <v>859</v>
      </c>
      <c r="E6835">
        <v>81</v>
      </c>
      <c r="F6835" t="s">
        <v>56</v>
      </c>
      <c r="G6835" t="s">
        <v>57</v>
      </c>
      <c r="H6835">
        <v>1</v>
      </c>
      <c r="I6835" t="s">
        <v>32</v>
      </c>
      <c r="J6835">
        <v>1</v>
      </c>
      <c r="K6835" t="s">
        <v>32</v>
      </c>
      <c r="L6835">
        <v>0</v>
      </c>
      <c r="M6835" t="s">
        <v>32</v>
      </c>
      <c r="N6835">
        <v>2012</v>
      </c>
      <c r="O6835">
        <v>723</v>
      </c>
      <c r="P6835">
        <v>53618</v>
      </c>
      <c r="Q6835">
        <v>148</v>
      </c>
      <c r="R6835">
        <v>36252</v>
      </c>
      <c r="S6835">
        <v>406</v>
      </c>
      <c r="T6835">
        <v>8214</v>
      </c>
      <c r="U6835">
        <v>575</v>
      </c>
      <c r="V6835">
        <v>17366</v>
      </c>
      <c r="W6835">
        <v>17.3</v>
      </c>
      <c r="X6835">
        <v>30.1</v>
      </c>
      <c r="Y6835">
        <v>42.1</v>
      </c>
      <c r="Z6835">
        <v>40.6</v>
      </c>
      <c r="AA6835">
        <v>36.1</v>
      </c>
      <c r="AB6835">
        <v>36.5</v>
      </c>
      <c r="AC6835">
        <v>15.7</v>
      </c>
      <c r="AD6835">
        <v>21.9</v>
      </c>
    </row>
    <row r="6836" spans="1:30" x14ac:dyDescent="0.45">
      <c r="A6836" t="s">
        <v>427</v>
      </c>
      <c r="B6836">
        <v>48540</v>
      </c>
      <c r="C6836" s="1" t="s">
        <v>832</v>
      </c>
      <c r="E6836">
        <v>0</v>
      </c>
      <c r="F6836" t="s">
        <v>31</v>
      </c>
      <c r="H6836">
        <v>1</v>
      </c>
      <c r="I6836" t="s">
        <v>32</v>
      </c>
      <c r="J6836">
        <v>1</v>
      </c>
      <c r="K6836" t="s">
        <v>32</v>
      </c>
      <c r="L6836">
        <v>0</v>
      </c>
      <c r="M6836" t="s">
        <v>32</v>
      </c>
      <c r="N6836">
        <v>2012</v>
      </c>
      <c r="O6836">
        <v>9350</v>
      </c>
      <c r="P6836">
        <v>14215424</v>
      </c>
      <c r="Q6836">
        <v>2468</v>
      </c>
      <c r="R6836">
        <v>13905021</v>
      </c>
      <c r="S6836">
        <v>55376</v>
      </c>
      <c r="T6836">
        <v>1792167</v>
      </c>
      <c r="U6836">
        <v>6882</v>
      </c>
      <c r="V6836">
        <v>310403</v>
      </c>
      <c r="W6836">
        <v>4.5</v>
      </c>
      <c r="X6836">
        <v>5.5</v>
      </c>
      <c r="Y6836">
        <v>7.8</v>
      </c>
      <c r="Z6836">
        <v>5.3</v>
      </c>
      <c r="AA6836">
        <v>5.2</v>
      </c>
      <c r="AB6836">
        <v>3.8</v>
      </c>
      <c r="AC6836">
        <v>6.8</v>
      </c>
      <c r="AD6836">
        <v>31.2</v>
      </c>
    </row>
    <row r="6837" spans="1:30" x14ac:dyDescent="0.45">
      <c r="A6837" t="s">
        <v>427</v>
      </c>
      <c r="B6837">
        <v>48540</v>
      </c>
      <c r="C6837" s="1" t="s">
        <v>832</v>
      </c>
      <c r="E6837">
        <v>11</v>
      </c>
      <c r="F6837" t="s">
        <v>33</v>
      </c>
      <c r="G6837" t="s">
        <v>34</v>
      </c>
      <c r="H6837">
        <v>1</v>
      </c>
      <c r="I6837" t="s">
        <v>32</v>
      </c>
      <c r="J6837">
        <v>1</v>
      </c>
      <c r="K6837" t="s">
        <v>32</v>
      </c>
      <c r="L6837">
        <v>0</v>
      </c>
      <c r="M6837" t="s">
        <v>32</v>
      </c>
      <c r="N6837">
        <v>2012</v>
      </c>
      <c r="O6837">
        <v>48</v>
      </c>
      <c r="Q6837">
        <v>0</v>
      </c>
      <c r="U6837">
        <v>48</v>
      </c>
      <c r="W6837">
        <v>52.6</v>
      </c>
      <c r="Y6837">
        <v>0</v>
      </c>
      <c r="AC6837">
        <v>50.1</v>
      </c>
    </row>
    <row r="6838" spans="1:30" x14ac:dyDescent="0.45">
      <c r="A6838" t="s">
        <v>427</v>
      </c>
      <c r="B6838">
        <v>48540</v>
      </c>
      <c r="C6838" s="1" t="s">
        <v>832</v>
      </c>
      <c r="E6838">
        <v>21</v>
      </c>
      <c r="F6838" t="s">
        <v>35</v>
      </c>
      <c r="H6838">
        <v>1</v>
      </c>
      <c r="I6838" t="s">
        <v>32</v>
      </c>
      <c r="J6838">
        <v>1</v>
      </c>
      <c r="K6838" t="s">
        <v>32</v>
      </c>
      <c r="L6838">
        <v>0</v>
      </c>
      <c r="M6838" t="s">
        <v>32</v>
      </c>
      <c r="N6838">
        <v>2012</v>
      </c>
      <c r="O6838">
        <v>75</v>
      </c>
      <c r="P6838">
        <v>1600568</v>
      </c>
      <c r="Q6838">
        <v>17</v>
      </c>
      <c r="R6838">
        <v>1599095</v>
      </c>
      <c r="S6838">
        <v>4188</v>
      </c>
      <c r="T6838">
        <v>300843</v>
      </c>
      <c r="U6838">
        <v>59</v>
      </c>
      <c r="V6838">
        <v>1474</v>
      </c>
      <c r="W6838">
        <v>64.5</v>
      </c>
      <c r="X6838">
        <v>7.9</v>
      </c>
      <c r="Y6838">
        <v>64.400000000000006</v>
      </c>
      <c r="Z6838">
        <v>8.1999999999999993</v>
      </c>
      <c r="AA6838">
        <v>8.1</v>
      </c>
      <c r="AB6838">
        <v>8.1999999999999993</v>
      </c>
      <c r="AC6838">
        <v>79.5</v>
      </c>
      <c r="AD6838">
        <v>7.3</v>
      </c>
    </row>
    <row r="6839" spans="1:30" x14ac:dyDescent="0.45">
      <c r="A6839" t="s">
        <v>427</v>
      </c>
      <c r="B6839">
        <v>48540</v>
      </c>
      <c r="C6839" s="1" t="s">
        <v>832</v>
      </c>
      <c r="E6839">
        <v>23</v>
      </c>
      <c r="F6839" t="s">
        <v>37</v>
      </c>
      <c r="H6839">
        <v>1</v>
      </c>
      <c r="I6839" t="s">
        <v>32</v>
      </c>
      <c r="J6839">
        <v>1</v>
      </c>
      <c r="K6839" t="s">
        <v>32</v>
      </c>
      <c r="L6839">
        <v>0</v>
      </c>
      <c r="M6839" t="s">
        <v>32</v>
      </c>
      <c r="N6839">
        <v>2012</v>
      </c>
      <c r="O6839">
        <v>895</v>
      </c>
      <c r="P6839">
        <v>464605</v>
      </c>
      <c r="Q6839">
        <v>274</v>
      </c>
      <c r="R6839">
        <v>444462</v>
      </c>
      <c r="S6839">
        <v>2092</v>
      </c>
      <c r="T6839">
        <v>103028</v>
      </c>
      <c r="U6839">
        <v>621</v>
      </c>
      <c r="V6839">
        <v>20144</v>
      </c>
      <c r="W6839">
        <v>14.1</v>
      </c>
      <c r="X6839">
        <v>15.9</v>
      </c>
      <c r="Y6839">
        <v>37.4</v>
      </c>
      <c r="Z6839">
        <v>17.600000000000001</v>
      </c>
      <c r="AA6839">
        <v>22.6</v>
      </c>
      <c r="AB6839">
        <v>22.8</v>
      </c>
      <c r="AC6839">
        <v>23.6</v>
      </c>
      <c r="AD6839">
        <v>28.2</v>
      </c>
    </row>
    <row r="6840" spans="1:30" x14ac:dyDescent="0.45">
      <c r="A6840" t="s">
        <v>427</v>
      </c>
      <c r="B6840">
        <v>48540</v>
      </c>
      <c r="C6840" s="1" t="s">
        <v>832</v>
      </c>
      <c r="E6840" t="s">
        <v>38</v>
      </c>
      <c r="F6840" t="s">
        <v>39</v>
      </c>
      <c r="H6840">
        <v>1</v>
      </c>
      <c r="I6840" t="s">
        <v>32</v>
      </c>
      <c r="J6840">
        <v>1</v>
      </c>
      <c r="K6840" t="s">
        <v>32</v>
      </c>
      <c r="L6840">
        <v>0</v>
      </c>
      <c r="M6840" t="s">
        <v>32</v>
      </c>
      <c r="N6840">
        <v>2012</v>
      </c>
      <c r="O6840">
        <v>224</v>
      </c>
      <c r="P6840">
        <v>944700</v>
      </c>
      <c r="Q6840">
        <v>101</v>
      </c>
      <c r="R6840">
        <v>942345</v>
      </c>
      <c r="S6840">
        <v>2816</v>
      </c>
      <c r="T6840">
        <v>117463</v>
      </c>
      <c r="U6840">
        <v>123</v>
      </c>
      <c r="V6840">
        <v>2355</v>
      </c>
      <c r="W6840">
        <v>27.3</v>
      </c>
      <c r="X6840">
        <v>5.3</v>
      </c>
      <c r="Y6840">
        <v>29.9</v>
      </c>
      <c r="Z6840">
        <v>5.5</v>
      </c>
      <c r="AA6840">
        <v>7.2</v>
      </c>
      <c r="AB6840">
        <v>8.5</v>
      </c>
      <c r="AC6840">
        <v>37.9</v>
      </c>
      <c r="AD6840">
        <v>15.4</v>
      </c>
    </row>
    <row r="6841" spans="1:30" x14ac:dyDescent="0.45">
      <c r="A6841" t="s">
        <v>427</v>
      </c>
      <c r="B6841">
        <v>48540</v>
      </c>
      <c r="C6841" s="1" t="s">
        <v>832</v>
      </c>
      <c r="E6841">
        <v>42</v>
      </c>
      <c r="F6841" t="s">
        <v>40</v>
      </c>
      <c r="H6841">
        <v>1</v>
      </c>
      <c r="I6841" t="s">
        <v>32</v>
      </c>
      <c r="J6841">
        <v>1</v>
      </c>
      <c r="K6841" t="s">
        <v>32</v>
      </c>
      <c r="L6841">
        <v>0</v>
      </c>
      <c r="M6841" t="s">
        <v>32</v>
      </c>
      <c r="N6841">
        <v>2012</v>
      </c>
      <c r="O6841">
        <v>256</v>
      </c>
      <c r="P6841">
        <v>4729633</v>
      </c>
      <c r="Q6841">
        <v>111</v>
      </c>
      <c r="R6841">
        <v>4724623</v>
      </c>
      <c r="S6841">
        <v>1371</v>
      </c>
      <c r="T6841">
        <v>56692</v>
      </c>
      <c r="U6841">
        <v>145</v>
      </c>
      <c r="V6841">
        <v>5010</v>
      </c>
      <c r="W6841">
        <v>22.2</v>
      </c>
      <c r="X6841">
        <v>7.1</v>
      </c>
      <c r="Y6841">
        <v>30.3</v>
      </c>
      <c r="Z6841">
        <v>7.4</v>
      </c>
      <c r="AA6841">
        <v>10.199999999999999</v>
      </c>
      <c r="AB6841">
        <v>9.5</v>
      </c>
      <c r="AC6841">
        <v>33.299999999999997</v>
      </c>
      <c r="AD6841">
        <v>18.2</v>
      </c>
    </row>
    <row r="6842" spans="1:30" x14ac:dyDescent="0.45">
      <c r="A6842" t="s">
        <v>427</v>
      </c>
      <c r="B6842">
        <v>48540</v>
      </c>
      <c r="C6842" s="1" t="s">
        <v>832</v>
      </c>
      <c r="E6842" t="s">
        <v>41</v>
      </c>
      <c r="F6842" t="s">
        <v>42</v>
      </c>
      <c r="H6842">
        <v>1</v>
      </c>
      <c r="I6842" t="s">
        <v>32</v>
      </c>
      <c r="J6842">
        <v>1</v>
      </c>
      <c r="K6842" t="s">
        <v>32</v>
      </c>
      <c r="L6842">
        <v>0</v>
      </c>
      <c r="M6842" t="s">
        <v>32</v>
      </c>
      <c r="N6842">
        <v>2012</v>
      </c>
      <c r="O6842">
        <v>1268</v>
      </c>
      <c r="P6842">
        <v>2234074</v>
      </c>
      <c r="Q6842">
        <v>334</v>
      </c>
      <c r="R6842">
        <v>2130122</v>
      </c>
      <c r="S6842">
        <v>7776</v>
      </c>
      <c r="T6842">
        <v>170580</v>
      </c>
      <c r="U6842">
        <v>935</v>
      </c>
      <c r="W6842">
        <v>10.6</v>
      </c>
      <c r="X6842">
        <v>20.5</v>
      </c>
      <c r="Y6842">
        <v>20.399999999999999</v>
      </c>
      <c r="Z6842">
        <v>17.399999999999999</v>
      </c>
      <c r="AA6842">
        <v>9.3000000000000007</v>
      </c>
      <c r="AB6842">
        <v>13.2</v>
      </c>
      <c r="AC6842">
        <v>15.1</v>
      </c>
    </row>
    <row r="6843" spans="1:30" x14ac:dyDescent="0.45">
      <c r="A6843" t="s">
        <v>427</v>
      </c>
      <c r="B6843">
        <v>48540</v>
      </c>
      <c r="C6843" s="1" t="s">
        <v>832</v>
      </c>
      <c r="E6843" t="s">
        <v>43</v>
      </c>
      <c r="F6843" t="s">
        <v>44</v>
      </c>
      <c r="G6843" t="s">
        <v>45</v>
      </c>
      <c r="H6843">
        <v>1</v>
      </c>
      <c r="I6843" t="s">
        <v>32</v>
      </c>
      <c r="J6843">
        <v>1</v>
      </c>
      <c r="K6843" t="s">
        <v>32</v>
      </c>
      <c r="L6843">
        <v>0</v>
      </c>
      <c r="M6843" t="s">
        <v>32</v>
      </c>
      <c r="N6843">
        <v>2012</v>
      </c>
      <c r="O6843">
        <v>165</v>
      </c>
      <c r="P6843">
        <v>198763</v>
      </c>
      <c r="Q6843">
        <v>53</v>
      </c>
      <c r="R6843">
        <v>193847</v>
      </c>
      <c r="S6843">
        <v>1565</v>
      </c>
      <c r="T6843">
        <v>45384</v>
      </c>
      <c r="U6843">
        <v>112</v>
      </c>
      <c r="V6843">
        <v>4916</v>
      </c>
      <c r="W6843">
        <v>30.3</v>
      </c>
      <c r="X6843">
        <v>4.2</v>
      </c>
      <c r="Y6843">
        <v>51.3</v>
      </c>
      <c r="Z6843">
        <v>4.2</v>
      </c>
      <c r="AA6843">
        <v>4.8</v>
      </c>
      <c r="AB6843">
        <v>4.8</v>
      </c>
      <c r="AC6843">
        <v>21.2</v>
      </c>
      <c r="AD6843">
        <v>19.399999999999999</v>
      </c>
    </row>
    <row r="6844" spans="1:30" x14ac:dyDescent="0.45">
      <c r="A6844" t="s">
        <v>427</v>
      </c>
      <c r="B6844">
        <v>48540</v>
      </c>
      <c r="C6844" s="1" t="s">
        <v>832</v>
      </c>
      <c r="E6844">
        <v>51</v>
      </c>
      <c r="F6844" t="s">
        <v>46</v>
      </c>
      <c r="H6844">
        <v>1</v>
      </c>
      <c r="I6844" t="s">
        <v>32</v>
      </c>
      <c r="J6844">
        <v>1</v>
      </c>
      <c r="K6844" t="s">
        <v>32</v>
      </c>
      <c r="L6844">
        <v>0</v>
      </c>
      <c r="M6844" t="s">
        <v>32</v>
      </c>
      <c r="N6844">
        <v>2012</v>
      </c>
      <c r="O6844">
        <v>72</v>
      </c>
      <c r="P6844">
        <v>263161</v>
      </c>
      <c r="Q6844">
        <v>14</v>
      </c>
      <c r="R6844">
        <v>261163</v>
      </c>
      <c r="S6844">
        <v>789</v>
      </c>
      <c r="T6844">
        <v>28613</v>
      </c>
      <c r="U6844">
        <v>58</v>
      </c>
      <c r="V6844">
        <v>1998</v>
      </c>
      <c r="W6844">
        <v>25.8</v>
      </c>
      <c r="X6844">
        <v>3</v>
      </c>
      <c r="Y6844">
        <v>0</v>
      </c>
      <c r="Z6844">
        <v>3.1</v>
      </c>
      <c r="AA6844">
        <v>5.0999999999999996</v>
      </c>
      <c r="AB6844">
        <v>2.8</v>
      </c>
      <c r="AC6844">
        <v>30.6</v>
      </c>
      <c r="AD6844">
        <v>6.6</v>
      </c>
    </row>
    <row r="6845" spans="1:30" x14ac:dyDescent="0.45">
      <c r="A6845" t="s">
        <v>427</v>
      </c>
      <c r="B6845">
        <v>48540</v>
      </c>
      <c r="C6845" s="1" t="s">
        <v>832</v>
      </c>
      <c r="E6845">
        <v>52</v>
      </c>
      <c r="F6845" t="s">
        <v>47</v>
      </c>
      <c r="G6845" t="s">
        <v>48</v>
      </c>
      <c r="H6845">
        <v>1</v>
      </c>
      <c r="I6845" t="s">
        <v>32</v>
      </c>
      <c r="J6845">
        <v>1</v>
      </c>
      <c r="K6845" t="s">
        <v>32</v>
      </c>
      <c r="L6845">
        <v>0</v>
      </c>
      <c r="M6845" t="s">
        <v>32</v>
      </c>
      <c r="N6845">
        <v>2012</v>
      </c>
      <c r="O6845">
        <v>441</v>
      </c>
      <c r="P6845">
        <v>840536</v>
      </c>
      <c r="Q6845">
        <v>106</v>
      </c>
      <c r="R6845">
        <v>813330</v>
      </c>
      <c r="S6845">
        <v>2420</v>
      </c>
      <c r="T6845">
        <v>95724</v>
      </c>
      <c r="U6845">
        <v>335</v>
      </c>
      <c r="W6845">
        <v>29.2</v>
      </c>
      <c r="X6845">
        <v>25.2</v>
      </c>
      <c r="Y6845">
        <v>34</v>
      </c>
      <c r="Z6845">
        <v>27.5</v>
      </c>
      <c r="AA6845">
        <v>31.3</v>
      </c>
      <c r="AB6845">
        <v>24.8</v>
      </c>
      <c r="AC6845">
        <v>42.3</v>
      </c>
    </row>
    <row r="6846" spans="1:30" x14ac:dyDescent="0.45">
      <c r="A6846" t="s">
        <v>427</v>
      </c>
      <c r="B6846">
        <v>48540</v>
      </c>
      <c r="C6846" s="1" t="s">
        <v>832</v>
      </c>
      <c r="E6846">
        <v>53</v>
      </c>
      <c r="F6846" t="s">
        <v>49</v>
      </c>
      <c r="H6846">
        <v>1</v>
      </c>
      <c r="I6846" t="s">
        <v>32</v>
      </c>
      <c r="J6846">
        <v>1</v>
      </c>
      <c r="K6846" t="s">
        <v>32</v>
      </c>
      <c r="L6846">
        <v>0</v>
      </c>
      <c r="M6846" t="s">
        <v>32</v>
      </c>
      <c r="N6846">
        <v>2012</v>
      </c>
      <c r="O6846">
        <v>854</v>
      </c>
      <c r="P6846">
        <v>136062</v>
      </c>
      <c r="Q6846">
        <v>88</v>
      </c>
      <c r="R6846">
        <v>94413</v>
      </c>
      <c r="S6846">
        <v>586</v>
      </c>
      <c r="T6846">
        <v>16729</v>
      </c>
      <c r="U6846">
        <v>766</v>
      </c>
      <c r="V6846">
        <v>41648</v>
      </c>
      <c r="W6846">
        <v>24.2</v>
      </c>
      <c r="X6846">
        <v>23.3</v>
      </c>
      <c r="Y6846">
        <v>42.3</v>
      </c>
      <c r="Z6846">
        <v>36.5</v>
      </c>
      <c r="AA6846">
        <v>36.4</v>
      </c>
      <c r="AB6846">
        <v>34.5</v>
      </c>
      <c r="AC6846">
        <v>27</v>
      </c>
      <c r="AD6846">
        <v>47.2</v>
      </c>
    </row>
    <row r="6847" spans="1:30" x14ac:dyDescent="0.45">
      <c r="A6847" t="s">
        <v>427</v>
      </c>
      <c r="B6847">
        <v>48540</v>
      </c>
      <c r="C6847" s="1" t="s">
        <v>832</v>
      </c>
      <c r="E6847">
        <v>54</v>
      </c>
      <c r="F6847" t="s">
        <v>50</v>
      </c>
      <c r="H6847">
        <v>1</v>
      </c>
      <c r="I6847" t="s">
        <v>32</v>
      </c>
      <c r="J6847">
        <v>1</v>
      </c>
      <c r="K6847" t="s">
        <v>32</v>
      </c>
      <c r="L6847">
        <v>0</v>
      </c>
      <c r="M6847" t="s">
        <v>32</v>
      </c>
      <c r="N6847">
        <v>2012</v>
      </c>
      <c r="O6847">
        <v>996</v>
      </c>
      <c r="P6847">
        <v>335085</v>
      </c>
      <c r="Q6847">
        <v>268</v>
      </c>
      <c r="R6847">
        <v>318850</v>
      </c>
      <c r="S6847">
        <v>2778</v>
      </c>
      <c r="T6847">
        <v>105980</v>
      </c>
      <c r="U6847">
        <v>727</v>
      </c>
      <c r="V6847">
        <v>16235</v>
      </c>
      <c r="W6847">
        <v>14.2</v>
      </c>
      <c r="X6847">
        <v>11.4</v>
      </c>
      <c r="Y6847">
        <v>21.1</v>
      </c>
      <c r="Z6847">
        <v>12.8</v>
      </c>
      <c r="AA6847">
        <v>13.9</v>
      </c>
      <c r="AB6847">
        <v>8.1</v>
      </c>
      <c r="AC6847">
        <v>20.3</v>
      </c>
      <c r="AD6847">
        <v>18.5</v>
      </c>
    </row>
    <row r="6848" spans="1:30" x14ac:dyDescent="0.45">
      <c r="A6848" t="s">
        <v>427</v>
      </c>
      <c r="B6848">
        <v>48540</v>
      </c>
      <c r="C6848" s="1" t="s">
        <v>832</v>
      </c>
      <c r="E6848">
        <v>56</v>
      </c>
      <c r="F6848" t="s">
        <v>51</v>
      </c>
      <c r="H6848">
        <v>1</v>
      </c>
      <c r="I6848" t="s">
        <v>32</v>
      </c>
      <c r="J6848">
        <v>1</v>
      </c>
      <c r="K6848" t="s">
        <v>32</v>
      </c>
      <c r="L6848">
        <v>0</v>
      </c>
      <c r="M6848" t="s">
        <v>32</v>
      </c>
      <c r="N6848">
        <v>2012</v>
      </c>
      <c r="O6848">
        <v>654</v>
      </c>
      <c r="P6848">
        <v>228046</v>
      </c>
      <c r="Q6848">
        <v>118</v>
      </c>
      <c r="R6848">
        <v>220605</v>
      </c>
      <c r="S6848">
        <v>4507</v>
      </c>
      <c r="T6848">
        <v>78455</v>
      </c>
      <c r="U6848">
        <v>536</v>
      </c>
      <c r="V6848">
        <v>7441</v>
      </c>
      <c r="W6848">
        <v>12.1</v>
      </c>
      <c r="X6848">
        <v>13.2</v>
      </c>
      <c r="Y6848">
        <v>27.8</v>
      </c>
      <c r="Z6848">
        <v>14</v>
      </c>
      <c r="AA6848">
        <v>26.3</v>
      </c>
      <c r="AB6848">
        <v>13.4</v>
      </c>
      <c r="AC6848">
        <v>15.5</v>
      </c>
      <c r="AD6848">
        <v>20</v>
      </c>
    </row>
    <row r="6849" spans="1:30" x14ac:dyDescent="0.45">
      <c r="A6849" t="s">
        <v>427</v>
      </c>
      <c r="B6849">
        <v>48540</v>
      </c>
      <c r="C6849" s="1" t="s">
        <v>832</v>
      </c>
      <c r="E6849">
        <v>61</v>
      </c>
      <c r="F6849" t="s">
        <v>52</v>
      </c>
      <c r="H6849">
        <v>1</v>
      </c>
      <c r="I6849" t="s">
        <v>32</v>
      </c>
      <c r="J6849">
        <v>1</v>
      </c>
      <c r="K6849" t="s">
        <v>32</v>
      </c>
      <c r="L6849">
        <v>0</v>
      </c>
      <c r="M6849" t="s">
        <v>32</v>
      </c>
      <c r="N6849">
        <v>2012</v>
      </c>
      <c r="O6849">
        <v>233</v>
      </c>
      <c r="P6849">
        <v>61003</v>
      </c>
      <c r="Q6849">
        <v>41</v>
      </c>
      <c r="R6849">
        <v>57069</v>
      </c>
      <c r="S6849">
        <v>1370</v>
      </c>
      <c r="T6849">
        <v>26005</v>
      </c>
      <c r="U6849">
        <v>193</v>
      </c>
      <c r="W6849">
        <v>34.6</v>
      </c>
      <c r="X6849">
        <v>5.4</v>
      </c>
      <c r="Y6849">
        <v>27.4</v>
      </c>
      <c r="Z6849">
        <v>4.5999999999999996</v>
      </c>
      <c r="AA6849">
        <v>6.1</v>
      </c>
      <c r="AB6849">
        <v>3.8</v>
      </c>
      <c r="AC6849">
        <v>41.3</v>
      </c>
    </row>
    <row r="6850" spans="1:30" x14ac:dyDescent="0.45">
      <c r="A6850" t="s">
        <v>427</v>
      </c>
      <c r="B6850">
        <v>48540</v>
      </c>
      <c r="C6850" s="1" t="s">
        <v>832</v>
      </c>
      <c r="E6850">
        <v>62</v>
      </c>
      <c r="F6850" t="s">
        <v>53</v>
      </c>
      <c r="H6850">
        <v>1</v>
      </c>
      <c r="I6850" t="s">
        <v>32</v>
      </c>
      <c r="J6850">
        <v>1</v>
      </c>
      <c r="K6850" t="s">
        <v>32</v>
      </c>
      <c r="L6850">
        <v>0</v>
      </c>
      <c r="M6850" t="s">
        <v>32</v>
      </c>
      <c r="N6850">
        <v>2012</v>
      </c>
      <c r="O6850">
        <v>1211</v>
      </c>
      <c r="P6850">
        <v>1084564</v>
      </c>
      <c r="Q6850">
        <v>478</v>
      </c>
      <c r="R6850">
        <v>1066908</v>
      </c>
      <c r="S6850">
        <v>13837</v>
      </c>
      <c r="T6850">
        <v>423704</v>
      </c>
      <c r="U6850">
        <v>734</v>
      </c>
      <c r="V6850">
        <v>17656</v>
      </c>
      <c r="W6850">
        <v>18.3</v>
      </c>
      <c r="X6850">
        <v>6.5</v>
      </c>
      <c r="Y6850">
        <v>18</v>
      </c>
      <c r="Z6850">
        <v>7</v>
      </c>
      <c r="AA6850">
        <v>10.7</v>
      </c>
      <c r="AB6850">
        <v>7.2</v>
      </c>
      <c r="AC6850">
        <v>21.8</v>
      </c>
      <c r="AD6850">
        <v>40.799999999999997</v>
      </c>
    </row>
    <row r="6851" spans="1:30" x14ac:dyDescent="0.45">
      <c r="A6851" t="s">
        <v>427</v>
      </c>
      <c r="B6851">
        <v>48540</v>
      </c>
      <c r="C6851" s="1" t="s">
        <v>832</v>
      </c>
      <c r="E6851">
        <v>71</v>
      </c>
      <c r="F6851" t="s">
        <v>54</v>
      </c>
      <c r="H6851">
        <v>1</v>
      </c>
      <c r="I6851" t="s">
        <v>32</v>
      </c>
      <c r="J6851">
        <v>1</v>
      </c>
      <c r="K6851" t="s">
        <v>32</v>
      </c>
      <c r="L6851">
        <v>0</v>
      </c>
      <c r="M6851" t="s">
        <v>32</v>
      </c>
      <c r="N6851">
        <v>2012</v>
      </c>
      <c r="O6851">
        <v>416</v>
      </c>
      <c r="P6851">
        <v>181402</v>
      </c>
      <c r="Q6851">
        <v>92</v>
      </c>
      <c r="R6851">
        <v>171754</v>
      </c>
      <c r="S6851">
        <v>1219</v>
      </c>
      <c r="T6851">
        <v>26534</v>
      </c>
      <c r="U6851">
        <v>325</v>
      </c>
      <c r="V6851">
        <v>9648</v>
      </c>
      <c r="W6851">
        <v>35.799999999999997</v>
      </c>
      <c r="X6851">
        <v>7.1</v>
      </c>
      <c r="Y6851">
        <v>46.9</v>
      </c>
      <c r="Z6851">
        <v>6.4</v>
      </c>
      <c r="AA6851">
        <v>13.8</v>
      </c>
      <c r="AB6851">
        <v>9.4</v>
      </c>
      <c r="AC6851">
        <v>33.4</v>
      </c>
      <c r="AD6851">
        <v>41.4</v>
      </c>
    </row>
    <row r="6852" spans="1:30" x14ac:dyDescent="0.45">
      <c r="A6852" t="s">
        <v>427</v>
      </c>
      <c r="B6852">
        <v>48540</v>
      </c>
      <c r="C6852" s="1" t="s">
        <v>832</v>
      </c>
      <c r="E6852">
        <v>72</v>
      </c>
      <c r="F6852" t="s">
        <v>55</v>
      </c>
      <c r="H6852">
        <v>1</v>
      </c>
      <c r="I6852" t="s">
        <v>32</v>
      </c>
      <c r="J6852">
        <v>1</v>
      </c>
      <c r="K6852" t="s">
        <v>32</v>
      </c>
      <c r="L6852">
        <v>0</v>
      </c>
      <c r="M6852" t="s">
        <v>32</v>
      </c>
      <c r="N6852">
        <v>2012</v>
      </c>
      <c r="O6852">
        <v>443</v>
      </c>
      <c r="P6852">
        <v>278394</v>
      </c>
      <c r="Q6852">
        <v>260</v>
      </c>
      <c r="R6852">
        <v>263032</v>
      </c>
      <c r="S6852">
        <v>5324</v>
      </c>
      <c r="T6852">
        <v>67617</v>
      </c>
      <c r="U6852">
        <v>183</v>
      </c>
      <c r="W6852">
        <v>20.8</v>
      </c>
      <c r="X6852">
        <v>8.1999999999999993</v>
      </c>
      <c r="Y6852">
        <v>24.2</v>
      </c>
      <c r="Z6852">
        <v>8.4</v>
      </c>
      <c r="AA6852">
        <v>9.4</v>
      </c>
      <c r="AB6852">
        <v>8.1999999999999993</v>
      </c>
      <c r="AC6852">
        <v>46.7</v>
      </c>
    </row>
    <row r="6853" spans="1:30" x14ac:dyDescent="0.45">
      <c r="A6853" t="s">
        <v>427</v>
      </c>
      <c r="B6853">
        <v>48540</v>
      </c>
      <c r="C6853" s="1" t="s">
        <v>832</v>
      </c>
      <c r="E6853">
        <v>81</v>
      </c>
      <c r="F6853" t="s">
        <v>56</v>
      </c>
      <c r="G6853" t="s">
        <v>57</v>
      </c>
      <c r="H6853">
        <v>1</v>
      </c>
      <c r="I6853" t="s">
        <v>32</v>
      </c>
      <c r="J6853">
        <v>1</v>
      </c>
      <c r="K6853" t="s">
        <v>32</v>
      </c>
      <c r="L6853">
        <v>0</v>
      </c>
      <c r="M6853" t="s">
        <v>32</v>
      </c>
      <c r="N6853">
        <v>2012</v>
      </c>
      <c r="O6853">
        <v>1125</v>
      </c>
      <c r="P6853">
        <v>176583</v>
      </c>
      <c r="Q6853">
        <v>142</v>
      </c>
      <c r="R6853">
        <v>148972</v>
      </c>
      <c r="S6853">
        <v>1319</v>
      </c>
      <c r="T6853">
        <v>33568</v>
      </c>
      <c r="U6853">
        <v>983</v>
      </c>
      <c r="V6853">
        <v>27610</v>
      </c>
      <c r="W6853">
        <v>10.1</v>
      </c>
      <c r="X6853">
        <v>7.7</v>
      </c>
      <c r="Y6853">
        <v>32.6</v>
      </c>
      <c r="Z6853">
        <v>7.2</v>
      </c>
      <c r="AA6853">
        <v>17</v>
      </c>
      <c r="AB6853">
        <v>11.7</v>
      </c>
      <c r="AC6853">
        <v>9.5</v>
      </c>
      <c r="AD6853">
        <v>29.2</v>
      </c>
    </row>
    <row r="6854" spans="1:30" x14ac:dyDescent="0.45">
      <c r="A6854" t="s">
        <v>428</v>
      </c>
      <c r="B6854">
        <v>48620</v>
      </c>
      <c r="C6854" t="s">
        <v>834</v>
      </c>
      <c r="E6854">
        <v>0</v>
      </c>
      <c r="F6854" t="s">
        <v>31</v>
      </c>
      <c r="H6854">
        <v>1</v>
      </c>
      <c r="I6854" t="s">
        <v>32</v>
      </c>
      <c r="J6854">
        <v>1</v>
      </c>
      <c r="K6854" t="s">
        <v>32</v>
      </c>
      <c r="L6854">
        <v>0</v>
      </c>
      <c r="M6854" t="s">
        <v>32</v>
      </c>
      <c r="N6854">
        <v>2012</v>
      </c>
      <c r="O6854">
        <v>49813</v>
      </c>
      <c r="P6854">
        <v>77653204</v>
      </c>
      <c r="Q6854">
        <v>11336</v>
      </c>
      <c r="R6854">
        <v>75464626</v>
      </c>
      <c r="S6854">
        <v>242122</v>
      </c>
      <c r="T6854">
        <v>9953044</v>
      </c>
      <c r="U6854">
        <v>38477</v>
      </c>
      <c r="V6854">
        <v>2188578</v>
      </c>
      <c r="W6854">
        <v>2</v>
      </c>
      <c r="X6854">
        <v>1.9</v>
      </c>
      <c r="Y6854">
        <v>2.6</v>
      </c>
      <c r="Z6854">
        <v>2</v>
      </c>
      <c r="AA6854">
        <v>2.2999999999999998</v>
      </c>
      <c r="AB6854">
        <v>2</v>
      </c>
      <c r="AC6854">
        <v>2.1</v>
      </c>
      <c r="AD6854">
        <v>14.6</v>
      </c>
    </row>
    <row r="6855" spans="1:30" x14ac:dyDescent="0.45">
      <c r="A6855" t="s">
        <v>428</v>
      </c>
      <c r="B6855">
        <v>48620</v>
      </c>
      <c r="C6855" t="s">
        <v>834</v>
      </c>
      <c r="E6855">
        <v>11</v>
      </c>
      <c r="F6855" t="s">
        <v>33</v>
      </c>
      <c r="G6855" t="s">
        <v>34</v>
      </c>
      <c r="H6855">
        <v>1</v>
      </c>
      <c r="I6855" t="s">
        <v>32</v>
      </c>
      <c r="J6855">
        <v>1</v>
      </c>
      <c r="K6855" t="s">
        <v>32</v>
      </c>
      <c r="L6855">
        <v>0</v>
      </c>
      <c r="M6855" t="s">
        <v>32</v>
      </c>
      <c r="N6855">
        <v>2012</v>
      </c>
      <c r="O6855">
        <v>242</v>
      </c>
      <c r="P6855">
        <v>7442</v>
      </c>
      <c r="Q6855">
        <v>21</v>
      </c>
      <c r="U6855">
        <v>220</v>
      </c>
      <c r="V6855">
        <v>4476</v>
      </c>
      <c r="W6855">
        <v>19.100000000000001</v>
      </c>
      <c r="X6855">
        <v>44.7</v>
      </c>
      <c r="Y6855">
        <v>78.099999999999994</v>
      </c>
      <c r="AC6855">
        <v>19.600000000000001</v>
      </c>
      <c r="AD6855">
        <v>28.8</v>
      </c>
    </row>
    <row r="6856" spans="1:30" x14ac:dyDescent="0.45">
      <c r="A6856" t="s">
        <v>428</v>
      </c>
      <c r="B6856">
        <v>48620</v>
      </c>
      <c r="C6856" t="s">
        <v>834</v>
      </c>
      <c r="E6856">
        <v>21</v>
      </c>
      <c r="F6856" t="s">
        <v>35</v>
      </c>
      <c r="H6856">
        <v>1</v>
      </c>
      <c r="I6856" t="s">
        <v>32</v>
      </c>
      <c r="J6856">
        <v>1</v>
      </c>
      <c r="K6856" t="s">
        <v>32</v>
      </c>
      <c r="L6856">
        <v>0</v>
      </c>
      <c r="M6856" t="s">
        <v>32</v>
      </c>
      <c r="N6856">
        <v>2012</v>
      </c>
      <c r="O6856">
        <v>1937</v>
      </c>
      <c r="P6856">
        <v>723023</v>
      </c>
      <c r="Q6856">
        <v>157</v>
      </c>
      <c r="R6856">
        <v>456054</v>
      </c>
      <c r="S6856">
        <v>1597</v>
      </c>
      <c r="T6856">
        <v>112821</v>
      </c>
      <c r="U6856">
        <v>1780</v>
      </c>
      <c r="V6856">
        <v>266970</v>
      </c>
      <c r="W6856">
        <v>14.1</v>
      </c>
      <c r="X6856">
        <v>29.2</v>
      </c>
      <c r="Y6856">
        <v>33.5</v>
      </c>
      <c r="Z6856">
        <v>39</v>
      </c>
      <c r="AA6856">
        <v>37.4</v>
      </c>
      <c r="AB6856">
        <v>49.3</v>
      </c>
      <c r="AC6856">
        <v>14.1</v>
      </c>
      <c r="AD6856">
        <v>41</v>
      </c>
    </row>
    <row r="6857" spans="1:30" x14ac:dyDescent="0.45">
      <c r="A6857" t="s">
        <v>428</v>
      </c>
      <c r="B6857">
        <v>48620</v>
      </c>
      <c r="C6857" t="s">
        <v>834</v>
      </c>
      <c r="E6857">
        <v>22</v>
      </c>
      <c r="F6857" t="s">
        <v>36</v>
      </c>
      <c r="H6857">
        <v>1</v>
      </c>
      <c r="I6857" t="s">
        <v>32</v>
      </c>
      <c r="J6857">
        <v>1</v>
      </c>
      <c r="K6857" t="s">
        <v>32</v>
      </c>
      <c r="L6857">
        <v>0</v>
      </c>
      <c r="M6857" t="s">
        <v>32</v>
      </c>
      <c r="N6857">
        <v>2012</v>
      </c>
      <c r="O6857">
        <v>38</v>
      </c>
      <c r="P6857">
        <v>624246</v>
      </c>
      <c r="Q6857">
        <v>13</v>
      </c>
      <c r="R6857">
        <v>619665</v>
      </c>
      <c r="S6857">
        <v>875</v>
      </c>
      <c r="T6857">
        <v>67469</v>
      </c>
      <c r="U6857">
        <v>24</v>
      </c>
      <c r="V6857">
        <v>4582</v>
      </c>
      <c r="W6857">
        <v>70.8</v>
      </c>
      <c r="X6857">
        <v>6.6</v>
      </c>
      <c r="Y6857">
        <v>20.399999999999999</v>
      </c>
      <c r="Z6857">
        <v>7</v>
      </c>
      <c r="AA6857">
        <v>4.9000000000000004</v>
      </c>
      <c r="AB6857">
        <v>5.2</v>
      </c>
      <c r="AC6857">
        <v>104.1</v>
      </c>
      <c r="AD6857">
        <v>13.8</v>
      </c>
    </row>
    <row r="6858" spans="1:30" x14ac:dyDescent="0.45">
      <c r="A6858" t="s">
        <v>428</v>
      </c>
      <c r="B6858">
        <v>48620</v>
      </c>
      <c r="C6858" t="s">
        <v>834</v>
      </c>
      <c r="E6858">
        <v>23</v>
      </c>
      <c r="F6858" t="s">
        <v>37</v>
      </c>
      <c r="H6858">
        <v>1</v>
      </c>
      <c r="I6858" t="s">
        <v>32</v>
      </c>
      <c r="J6858">
        <v>1</v>
      </c>
      <c r="K6858" t="s">
        <v>32</v>
      </c>
      <c r="L6858">
        <v>0</v>
      </c>
      <c r="M6858" t="s">
        <v>32</v>
      </c>
      <c r="N6858">
        <v>2012</v>
      </c>
      <c r="O6858">
        <v>5318</v>
      </c>
      <c r="P6858">
        <v>3411772</v>
      </c>
      <c r="Q6858">
        <v>1354</v>
      </c>
      <c r="R6858">
        <v>3167169</v>
      </c>
      <c r="S6858">
        <v>14290</v>
      </c>
      <c r="T6858">
        <v>569105</v>
      </c>
      <c r="U6858">
        <v>3965</v>
      </c>
      <c r="V6858">
        <v>244604</v>
      </c>
      <c r="W6858">
        <v>9.1</v>
      </c>
      <c r="X6858">
        <v>12.3</v>
      </c>
      <c r="Y6858">
        <v>13.1</v>
      </c>
      <c r="Z6858">
        <v>13.2</v>
      </c>
      <c r="AA6858">
        <v>14.6</v>
      </c>
      <c r="AB6858">
        <v>11.1</v>
      </c>
      <c r="AC6858">
        <v>10.1</v>
      </c>
      <c r="AD6858">
        <v>21.4</v>
      </c>
    </row>
    <row r="6859" spans="1:30" x14ac:dyDescent="0.45">
      <c r="A6859" t="s">
        <v>428</v>
      </c>
      <c r="B6859">
        <v>48620</v>
      </c>
      <c r="C6859" t="s">
        <v>834</v>
      </c>
      <c r="E6859" t="s">
        <v>38</v>
      </c>
      <c r="F6859" t="s">
        <v>39</v>
      </c>
      <c r="H6859">
        <v>1</v>
      </c>
      <c r="I6859" t="s">
        <v>32</v>
      </c>
      <c r="J6859">
        <v>1</v>
      </c>
      <c r="K6859" t="s">
        <v>32</v>
      </c>
      <c r="L6859">
        <v>0</v>
      </c>
      <c r="M6859" t="s">
        <v>32</v>
      </c>
      <c r="N6859">
        <v>2012</v>
      </c>
      <c r="O6859">
        <v>1342</v>
      </c>
      <c r="P6859">
        <v>24238007</v>
      </c>
      <c r="Q6859">
        <v>690</v>
      </c>
      <c r="R6859">
        <v>23924262</v>
      </c>
      <c r="S6859">
        <v>45760</v>
      </c>
      <c r="T6859">
        <v>2542759</v>
      </c>
      <c r="U6859">
        <v>652</v>
      </c>
      <c r="W6859">
        <v>6.6</v>
      </c>
      <c r="X6859">
        <v>1.6</v>
      </c>
      <c r="Y6859">
        <v>7.5</v>
      </c>
      <c r="Z6859">
        <v>1</v>
      </c>
      <c r="AA6859">
        <v>3.5</v>
      </c>
      <c r="AB6859">
        <v>3.5</v>
      </c>
      <c r="AC6859">
        <v>16</v>
      </c>
    </row>
    <row r="6860" spans="1:30" x14ac:dyDescent="0.45">
      <c r="A6860" t="s">
        <v>428</v>
      </c>
      <c r="B6860">
        <v>48620</v>
      </c>
      <c r="C6860" t="s">
        <v>834</v>
      </c>
      <c r="E6860">
        <v>42</v>
      </c>
      <c r="F6860" t="s">
        <v>40</v>
      </c>
      <c r="H6860">
        <v>1</v>
      </c>
      <c r="I6860" t="s">
        <v>32</v>
      </c>
      <c r="J6860">
        <v>1</v>
      </c>
      <c r="K6860" t="s">
        <v>32</v>
      </c>
      <c r="L6860">
        <v>0</v>
      </c>
      <c r="M6860" t="s">
        <v>32</v>
      </c>
      <c r="N6860">
        <v>2012</v>
      </c>
      <c r="O6860">
        <v>1349</v>
      </c>
      <c r="P6860">
        <v>22199553</v>
      </c>
      <c r="Q6860">
        <v>727</v>
      </c>
      <c r="R6860">
        <v>22118858</v>
      </c>
      <c r="S6860">
        <v>13153</v>
      </c>
      <c r="T6860">
        <v>750083</v>
      </c>
      <c r="U6860">
        <v>622</v>
      </c>
      <c r="W6860">
        <v>12.7</v>
      </c>
      <c r="X6860">
        <v>6.6</v>
      </c>
      <c r="Y6860">
        <v>14.7</v>
      </c>
      <c r="Z6860">
        <v>6.9</v>
      </c>
      <c r="AA6860">
        <v>12.6</v>
      </c>
      <c r="AB6860">
        <v>9.6</v>
      </c>
      <c r="AC6860">
        <v>25.5</v>
      </c>
    </row>
    <row r="6861" spans="1:30" x14ac:dyDescent="0.45">
      <c r="A6861" t="s">
        <v>428</v>
      </c>
      <c r="B6861">
        <v>48620</v>
      </c>
      <c r="C6861" t="s">
        <v>834</v>
      </c>
      <c r="E6861" t="s">
        <v>41</v>
      </c>
      <c r="F6861" t="s">
        <v>42</v>
      </c>
      <c r="H6861">
        <v>1</v>
      </c>
      <c r="I6861" t="s">
        <v>32</v>
      </c>
      <c r="J6861">
        <v>1</v>
      </c>
      <c r="K6861" t="s">
        <v>32</v>
      </c>
      <c r="L6861">
        <v>0</v>
      </c>
      <c r="M6861" t="s">
        <v>32</v>
      </c>
      <c r="N6861">
        <v>2012</v>
      </c>
      <c r="O6861">
        <v>5592</v>
      </c>
      <c r="P6861">
        <v>8085955</v>
      </c>
      <c r="Q6861">
        <v>1420</v>
      </c>
      <c r="R6861">
        <v>7945502</v>
      </c>
      <c r="S6861">
        <v>30276</v>
      </c>
      <c r="T6861">
        <v>690952</v>
      </c>
      <c r="U6861">
        <v>4172</v>
      </c>
      <c r="V6861">
        <v>140453</v>
      </c>
      <c r="W6861">
        <v>4.8</v>
      </c>
      <c r="X6861">
        <v>3.6</v>
      </c>
      <c r="Y6861">
        <v>8.3000000000000007</v>
      </c>
      <c r="Z6861">
        <v>3.9</v>
      </c>
      <c r="AA6861">
        <v>2.6</v>
      </c>
      <c r="AB6861">
        <v>2.9</v>
      </c>
      <c r="AC6861">
        <v>5.8</v>
      </c>
      <c r="AD6861">
        <v>9.6999999999999993</v>
      </c>
    </row>
    <row r="6862" spans="1:30" x14ac:dyDescent="0.45">
      <c r="A6862" t="s">
        <v>428</v>
      </c>
      <c r="B6862">
        <v>48620</v>
      </c>
      <c r="C6862" t="s">
        <v>834</v>
      </c>
      <c r="E6862" t="s">
        <v>43</v>
      </c>
      <c r="F6862" t="s">
        <v>44</v>
      </c>
      <c r="G6862" t="s">
        <v>45</v>
      </c>
      <c r="H6862">
        <v>1</v>
      </c>
      <c r="I6862" t="s">
        <v>32</v>
      </c>
      <c r="J6862">
        <v>1</v>
      </c>
      <c r="K6862" t="s">
        <v>32</v>
      </c>
      <c r="L6862">
        <v>0</v>
      </c>
      <c r="M6862" t="s">
        <v>32</v>
      </c>
      <c r="N6862">
        <v>2012</v>
      </c>
      <c r="O6862">
        <v>1688</v>
      </c>
      <c r="P6862">
        <v>1969924</v>
      </c>
      <c r="Q6862">
        <v>346</v>
      </c>
      <c r="R6862">
        <v>1866919</v>
      </c>
      <c r="S6862">
        <v>9367</v>
      </c>
      <c r="T6862">
        <v>388562</v>
      </c>
      <c r="U6862">
        <v>1343</v>
      </c>
      <c r="V6862">
        <v>103005</v>
      </c>
      <c r="W6862">
        <v>11.9</v>
      </c>
      <c r="X6862">
        <v>2.6</v>
      </c>
      <c r="Y6862">
        <v>23.5</v>
      </c>
      <c r="Z6862">
        <v>2.2999999999999998</v>
      </c>
      <c r="AA6862">
        <v>3.8</v>
      </c>
      <c r="AB6862">
        <v>2.7</v>
      </c>
      <c r="AC6862">
        <v>13</v>
      </c>
      <c r="AD6862">
        <v>25</v>
      </c>
    </row>
    <row r="6863" spans="1:30" x14ac:dyDescent="0.45">
      <c r="A6863" t="s">
        <v>428</v>
      </c>
      <c r="B6863">
        <v>48620</v>
      </c>
      <c r="C6863" t="s">
        <v>834</v>
      </c>
      <c r="E6863">
        <v>51</v>
      </c>
      <c r="F6863" t="s">
        <v>46</v>
      </c>
      <c r="H6863">
        <v>1</v>
      </c>
      <c r="I6863" t="s">
        <v>32</v>
      </c>
      <c r="J6863">
        <v>1</v>
      </c>
      <c r="K6863" t="s">
        <v>32</v>
      </c>
      <c r="L6863">
        <v>0</v>
      </c>
      <c r="M6863" t="s">
        <v>32</v>
      </c>
      <c r="N6863">
        <v>2012</v>
      </c>
      <c r="O6863">
        <v>607</v>
      </c>
      <c r="P6863">
        <v>1253996</v>
      </c>
      <c r="Q6863">
        <v>160</v>
      </c>
      <c r="R6863">
        <v>1242379</v>
      </c>
      <c r="S6863">
        <v>4865</v>
      </c>
      <c r="T6863">
        <v>224403</v>
      </c>
      <c r="U6863">
        <v>448</v>
      </c>
      <c r="V6863">
        <v>11617</v>
      </c>
      <c r="W6863">
        <v>13.8</v>
      </c>
      <c r="X6863">
        <v>1.2</v>
      </c>
      <c r="Y6863">
        <v>12.7</v>
      </c>
      <c r="Z6863">
        <v>1.2</v>
      </c>
      <c r="AA6863">
        <v>4.0999999999999996</v>
      </c>
      <c r="AB6863">
        <v>1.6</v>
      </c>
      <c r="AC6863">
        <v>17.100000000000001</v>
      </c>
      <c r="AD6863">
        <v>12.3</v>
      </c>
    </row>
    <row r="6864" spans="1:30" x14ac:dyDescent="0.45">
      <c r="A6864" t="s">
        <v>428</v>
      </c>
      <c r="B6864">
        <v>48620</v>
      </c>
      <c r="C6864" t="s">
        <v>834</v>
      </c>
      <c r="E6864">
        <v>52</v>
      </c>
      <c r="F6864" t="s">
        <v>47</v>
      </c>
      <c r="G6864" t="s">
        <v>48</v>
      </c>
      <c r="H6864">
        <v>1</v>
      </c>
      <c r="I6864" t="s">
        <v>32</v>
      </c>
      <c r="J6864">
        <v>1</v>
      </c>
      <c r="K6864" t="s">
        <v>32</v>
      </c>
      <c r="L6864">
        <v>0</v>
      </c>
      <c r="M6864" t="s">
        <v>32</v>
      </c>
      <c r="N6864">
        <v>2012</v>
      </c>
      <c r="O6864">
        <v>2365</v>
      </c>
      <c r="P6864">
        <v>4207679</v>
      </c>
      <c r="Q6864">
        <v>744</v>
      </c>
      <c r="R6864">
        <v>4103147</v>
      </c>
      <c r="S6864">
        <v>10699</v>
      </c>
      <c r="T6864">
        <v>626153</v>
      </c>
      <c r="U6864">
        <v>1621</v>
      </c>
      <c r="V6864">
        <v>104532</v>
      </c>
      <c r="W6864">
        <v>10.8</v>
      </c>
      <c r="X6864">
        <v>3.3</v>
      </c>
      <c r="Y6864">
        <v>15.2</v>
      </c>
      <c r="Z6864">
        <v>3.4</v>
      </c>
      <c r="AA6864">
        <v>11.2</v>
      </c>
      <c r="AB6864">
        <v>9.8000000000000007</v>
      </c>
      <c r="AC6864">
        <v>14.7</v>
      </c>
      <c r="AD6864">
        <v>13.2</v>
      </c>
    </row>
    <row r="6865" spans="1:30" x14ac:dyDescent="0.45">
      <c r="A6865" t="s">
        <v>428</v>
      </c>
      <c r="B6865">
        <v>48620</v>
      </c>
      <c r="C6865" t="s">
        <v>834</v>
      </c>
      <c r="E6865">
        <v>53</v>
      </c>
      <c r="F6865" t="s">
        <v>49</v>
      </c>
      <c r="H6865">
        <v>1</v>
      </c>
      <c r="I6865" t="s">
        <v>32</v>
      </c>
      <c r="J6865">
        <v>1</v>
      </c>
      <c r="K6865" t="s">
        <v>32</v>
      </c>
      <c r="L6865">
        <v>0</v>
      </c>
      <c r="M6865" t="s">
        <v>32</v>
      </c>
      <c r="N6865">
        <v>2012</v>
      </c>
      <c r="O6865">
        <v>5335</v>
      </c>
      <c r="P6865">
        <v>971273</v>
      </c>
      <c r="Q6865">
        <v>453</v>
      </c>
      <c r="R6865">
        <v>562788</v>
      </c>
      <c r="S6865">
        <v>4082</v>
      </c>
      <c r="T6865">
        <v>136350</v>
      </c>
      <c r="U6865">
        <v>4882</v>
      </c>
      <c r="V6865">
        <v>408485</v>
      </c>
      <c r="W6865">
        <v>8.5</v>
      </c>
      <c r="X6865">
        <v>9</v>
      </c>
      <c r="Y6865">
        <v>15.7</v>
      </c>
      <c r="Z6865">
        <v>5.8</v>
      </c>
      <c r="AA6865">
        <v>6.5</v>
      </c>
      <c r="AB6865">
        <v>7.1</v>
      </c>
      <c r="AC6865">
        <v>8.9</v>
      </c>
      <c r="AD6865">
        <v>16.7</v>
      </c>
    </row>
    <row r="6866" spans="1:30" x14ac:dyDescent="0.45">
      <c r="A6866" t="s">
        <v>428</v>
      </c>
      <c r="B6866">
        <v>48620</v>
      </c>
      <c r="C6866" t="s">
        <v>834</v>
      </c>
      <c r="E6866">
        <v>54</v>
      </c>
      <c r="F6866" t="s">
        <v>50</v>
      </c>
      <c r="H6866">
        <v>1</v>
      </c>
      <c r="I6866" t="s">
        <v>32</v>
      </c>
      <c r="J6866">
        <v>1</v>
      </c>
      <c r="K6866" t="s">
        <v>32</v>
      </c>
      <c r="L6866">
        <v>0</v>
      </c>
      <c r="M6866" t="s">
        <v>32</v>
      </c>
      <c r="N6866">
        <v>2012</v>
      </c>
      <c r="O6866">
        <v>5253</v>
      </c>
      <c r="P6866">
        <v>2086453</v>
      </c>
      <c r="Q6866">
        <v>1344</v>
      </c>
      <c r="R6866">
        <v>1904984</v>
      </c>
      <c r="S6866">
        <v>11458</v>
      </c>
      <c r="T6866">
        <v>622056</v>
      </c>
      <c r="U6866">
        <v>3909</v>
      </c>
      <c r="V6866">
        <v>181469</v>
      </c>
      <c r="W6866">
        <v>5.8</v>
      </c>
      <c r="X6866">
        <v>4.5999999999999996</v>
      </c>
      <c r="Y6866">
        <v>8.1</v>
      </c>
      <c r="Z6866">
        <v>5.0999999999999996</v>
      </c>
      <c r="AA6866">
        <v>4.3</v>
      </c>
      <c r="AB6866">
        <v>4.2</v>
      </c>
      <c r="AC6866">
        <v>7.2</v>
      </c>
      <c r="AD6866">
        <v>13.1</v>
      </c>
    </row>
    <row r="6867" spans="1:30" x14ac:dyDescent="0.45">
      <c r="A6867" t="s">
        <v>428</v>
      </c>
      <c r="B6867">
        <v>48620</v>
      </c>
      <c r="C6867" t="s">
        <v>834</v>
      </c>
      <c r="E6867">
        <v>55</v>
      </c>
      <c r="F6867" t="s">
        <v>59</v>
      </c>
      <c r="H6867">
        <v>1</v>
      </c>
      <c r="I6867" t="s">
        <v>32</v>
      </c>
      <c r="J6867">
        <v>1</v>
      </c>
      <c r="K6867" t="s">
        <v>32</v>
      </c>
      <c r="L6867">
        <v>0</v>
      </c>
      <c r="M6867" t="s">
        <v>32</v>
      </c>
      <c r="N6867">
        <v>2012</v>
      </c>
      <c r="O6867">
        <v>110</v>
      </c>
      <c r="P6867">
        <v>503306</v>
      </c>
      <c r="Q6867">
        <v>110</v>
      </c>
      <c r="R6867">
        <v>503306</v>
      </c>
      <c r="S6867">
        <v>4629</v>
      </c>
      <c r="T6867">
        <v>589643</v>
      </c>
      <c r="U6867">
        <v>0</v>
      </c>
      <c r="V6867">
        <v>0</v>
      </c>
      <c r="W6867">
        <v>4.8</v>
      </c>
      <c r="X6867">
        <v>2.5</v>
      </c>
      <c r="Y6867">
        <v>4.9000000000000004</v>
      </c>
      <c r="Z6867">
        <v>2.6</v>
      </c>
      <c r="AA6867">
        <v>0.7</v>
      </c>
      <c r="AB6867">
        <v>3.4</v>
      </c>
      <c r="AC6867">
        <v>0</v>
      </c>
      <c r="AD6867">
        <v>0</v>
      </c>
    </row>
    <row r="6868" spans="1:30" x14ac:dyDescent="0.45">
      <c r="A6868" t="s">
        <v>428</v>
      </c>
      <c r="B6868">
        <v>48620</v>
      </c>
      <c r="C6868" t="s">
        <v>834</v>
      </c>
      <c r="E6868">
        <v>56</v>
      </c>
      <c r="F6868" t="s">
        <v>51</v>
      </c>
      <c r="H6868">
        <v>1</v>
      </c>
      <c r="I6868" t="s">
        <v>32</v>
      </c>
      <c r="J6868">
        <v>1</v>
      </c>
      <c r="K6868" t="s">
        <v>32</v>
      </c>
      <c r="L6868">
        <v>0</v>
      </c>
      <c r="M6868" t="s">
        <v>32</v>
      </c>
      <c r="N6868">
        <v>2012</v>
      </c>
      <c r="O6868">
        <v>3405</v>
      </c>
      <c r="P6868">
        <v>963350</v>
      </c>
      <c r="Q6868">
        <v>614</v>
      </c>
      <c r="R6868">
        <v>909424</v>
      </c>
      <c r="S6868">
        <v>11996</v>
      </c>
      <c r="T6868">
        <v>392177</v>
      </c>
      <c r="U6868">
        <v>2791</v>
      </c>
      <c r="V6868">
        <v>53925</v>
      </c>
      <c r="W6868">
        <v>8.1999999999999993</v>
      </c>
      <c r="X6868">
        <v>5.7</v>
      </c>
      <c r="Y6868">
        <v>9.3000000000000007</v>
      </c>
      <c r="Z6868">
        <v>6.2</v>
      </c>
      <c r="AA6868">
        <v>5.0999999999999996</v>
      </c>
      <c r="AB6868">
        <v>4.9000000000000004</v>
      </c>
      <c r="AC6868">
        <v>9.4</v>
      </c>
      <c r="AD6868">
        <v>13.9</v>
      </c>
    </row>
    <row r="6869" spans="1:30" x14ac:dyDescent="0.45">
      <c r="A6869" t="s">
        <v>428</v>
      </c>
      <c r="B6869">
        <v>48620</v>
      </c>
      <c r="C6869" t="s">
        <v>834</v>
      </c>
      <c r="E6869">
        <v>61</v>
      </c>
      <c r="F6869" t="s">
        <v>52</v>
      </c>
      <c r="H6869">
        <v>1</v>
      </c>
      <c r="I6869" t="s">
        <v>32</v>
      </c>
      <c r="J6869">
        <v>1</v>
      </c>
      <c r="K6869" t="s">
        <v>32</v>
      </c>
      <c r="L6869">
        <v>0</v>
      </c>
      <c r="M6869" t="s">
        <v>32</v>
      </c>
      <c r="N6869">
        <v>2012</v>
      </c>
      <c r="O6869">
        <v>864</v>
      </c>
      <c r="P6869">
        <v>369659</v>
      </c>
      <c r="Q6869">
        <v>160</v>
      </c>
      <c r="R6869">
        <v>361817</v>
      </c>
      <c r="S6869">
        <v>5147</v>
      </c>
      <c r="T6869">
        <v>138601</v>
      </c>
      <c r="U6869">
        <v>704</v>
      </c>
      <c r="V6869">
        <v>7841</v>
      </c>
      <c r="W6869">
        <v>16.399999999999999</v>
      </c>
      <c r="X6869">
        <v>8.4</v>
      </c>
      <c r="Y6869">
        <v>16.8</v>
      </c>
      <c r="Z6869">
        <v>9</v>
      </c>
      <c r="AA6869">
        <v>4</v>
      </c>
      <c r="AB6869">
        <v>3.6</v>
      </c>
      <c r="AC6869">
        <v>20.100000000000001</v>
      </c>
      <c r="AD6869">
        <v>15.2</v>
      </c>
    </row>
    <row r="6870" spans="1:30" x14ac:dyDescent="0.45">
      <c r="A6870" t="s">
        <v>428</v>
      </c>
      <c r="B6870">
        <v>48620</v>
      </c>
      <c r="C6870" t="s">
        <v>834</v>
      </c>
      <c r="E6870">
        <v>62</v>
      </c>
      <c r="F6870" t="s">
        <v>53</v>
      </c>
      <c r="H6870">
        <v>1</v>
      </c>
      <c r="I6870" t="s">
        <v>32</v>
      </c>
      <c r="J6870">
        <v>1</v>
      </c>
      <c r="K6870" t="s">
        <v>32</v>
      </c>
      <c r="L6870">
        <v>0</v>
      </c>
      <c r="M6870" t="s">
        <v>32</v>
      </c>
      <c r="N6870">
        <v>2012</v>
      </c>
      <c r="O6870">
        <v>4802</v>
      </c>
      <c r="P6870">
        <v>3853174</v>
      </c>
      <c r="Q6870">
        <v>1337</v>
      </c>
      <c r="R6870">
        <v>3778718</v>
      </c>
      <c r="S6870">
        <v>38300</v>
      </c>
      <c r="T6870">
        <v>1538824</v>
      </c>
      <c r="U6870">
        <v>3465</v>
      </c>
      <c r="V6870">
        <v>74455</v>
      </c>
      <c r="W6870">
        <v>6</v>
      </c>
      <c r="X6870">
        <v>5.2</v>
      </c>
      <c r="Y6870">
        <v>10.7</v>
      </c>
      <c r="Z6870">
        <v>5.5</v>
      </c>
      <c r="AA6870">
        <v>4.2</v>
      </c>
      <c r="AB6870">
        <v>5.3</v>
      </c>
      <c r="AC6870">
        <v>6.6</v>
      </c>
      <c r="AD6870">
        <v>6.1</v>
      </c>
    </row>
    <row r="6871" spans="1:30" x14ac:dyDescent="0.45">
      <c r="A6871" t="s">
        <v>428</v>
      </c>
      <c r="B6871">
        <v>48620</v>
      </c>
      <c r="C6871" t="s">
        <v>834</v>
      </c>
      <c r="E6871">
        <v>71</v>
      </c>
      <c r="F6871" t="s">
        <v>54</v>
      </c>
      <c r="H6871">
        <v>1</v>
      </c>
      <c r="I6871" t="s">
        <v>32</v>
      </c>
      <c r="J6871">
        <v>1</v>
      </c>
      <c r="K6871" t="s">
        <v>32</v>
      </c>
      <c r="L6871">
        <v>0</v>
      </c>
      <c r="M6871" t="s">
        <v>32</v>
      </c>
      <c r="N6871">
        <v>2012</v>
      </c>
      <c r="O6871">
        <v>2179</v>
      </c>
      <c r="P6871">
        <v>255221</v>
      </c>
      <c r="Q6871">
        <v>202</v>
      </c>
      <c r="R6871">
        <v>225756</v>
      </c>
      <c r="S6871">
        <v>3665</v>
      </c>
      <c r="T6871">
        <v>60884</v>
      </c>
      <c r="U6871">
        <v>1977</v>
      </c>
      <c r="V6871">
        <v>29465</v>
      </c>
      <c r="W6871">
        <v>10</v>
      </c>
      <c r="X6871">
        <v>5.2</v>
      </c>
      <c r="Y6871">
        <v>21.3</v>
      </c>
      <c r="Z6871">
        <v>6.4</v>
      </c>
      <c r="AA6871">
        <v>7.9</v>
      </c>
      <c r="AB6871">
        <v>7.1</v>
      </c>
      <c r="AC6871">
        <v>9.8000000000000007</v>
      </c>
      <c r="AD6871">
        <v>27.9</v>
      </c>
    </row>
    <row r="6872" spans="1:30" x14ac:dyDescent="0.45">
      <c r="A6872" t="s">
        <v>428</v>
      </c>
      <c r="B6872">
        <v>48620</v>
      </c>
      <c r="C6872" t="s">
        <v>834</v>
      </c>
      <c r="E6872">
        <v>72</v>
      </c>
      <c r="F6872" t="s">
        <v>55</v>
      </c>
      <c r="H6872">
        <v>1</v>
      </c>
      <c r="I6872" t="s">
        <v>32</v>
      </c>
      <c r="J6872">
        <v>1</v>
      </c>
      <c r="K6872" t="s">
        <v>32</v>
      </c>
      <c r="L6872">
        <v>0</v>
      </c>
      <c r="M6872" t="s">
        <v>32</v>
      </c>
      <c r="N6872">
        <v>2012</v>
      </c>
      <c r="O6872">
        <v>1439</v>
      </c>
      <c r="P6872">
        <v>1332779</v>
      </c>
      <c r="Q6872">
        <v>940</v>
      </c>
      <c r="R6872">
        <v>1304238</v>
      </c>
      <c r="S6872">
        <v>26724</v>
      </c>
      <c r="T6872">
        <v>355588</v>
      </c>
      <c r="U6872">
        <v>498</v>
      </c>
      <c r="V6872">
        <v>28541</v>
      </c>
      <c r="W6872">
        <v>9.4</v>
      </c>
      <c r="X6872">
        <v>16.8</v>
      </c>
      <c r="Y6872">
        <v>9.6</v>
      </c>
      <c r="Z6872">
        <v>17.899999999999999</v>
      </c>
      <c r="AA6872">
        <v>15</v>
      </c>
      <c r="AB6872">
        <v>16.7</v>
      </c>
      <c r="AC6872">
        <v>14.2</v>
      </c>
      <c r="AD6872">
        <v>17.399999999999999</v>
      </c>
    </row>
    <row r="6873" spans="1:30" x14ac:dyDescent="0.45">
      <c r="A6873" t="s">
        <v>428</v>
      </c>
      <c r="B6873">
        <v>48620</v>
      </c>
      <c r="C6873" t="s">
        <v>834</v>
      </c>
      <c r="E6873">
        <v>81</v>
      </c>
      <c r="F6873" t="s">
        <v>56</v>
      </c>
      <c r="G6873" t="s">
        <v>57</v>
      </c>
      <c r="H6873">
        <v>1</v>
      </c>
      <c r="I6873" t="s">
        <v>32</v>
      </c>
      <c r="J6873">
        <v>1</v>
      </c>
      <c r="K6873" t="s">
        <v>32</v>
      </c>
      <c r="L6873">
        <v>0</v>
      </c>
      <c r="M6873" t="s">
        <v>32</v>
      </c>
      <c r="N6873">
        <v>2012</v>
      </c>
      <c r="O6873">
        <v>6186</v>
      </c>
      <c r="P6873">
        <v>595959</v>
      </c>
      <c r="Q6873">
        <v>782</v>
      </c>
      <c r="R6873">
        <v>466240</v>
      </c>
      <c r="S6873">
        <v>5191</v>
      </c>
      <c r="T6873">
        <v>145976</v>
      </c>
      <c r="U6873">
        <v>5404</v>
      </c>
      <c r="V6873">
        <v>129719</v>
      </c>
      <c r="W6873">
        <v>4.7</v>
      </c>
      <c r="X6873">
        <v>8.6999999999999993</v>
      </c>
      <c r="Y6873">
        <v>16.600000000000001</v>
      </c>
      <c r="Z6873">
        <v>12.9</v>
      </c>
      <c r="AA6873">
        <v>12.7</v>
      </c>
      <c r="AB6873">
        <v>17.3</v>
      </c>
      <c r="AC6873">
        <v>3.7</v>
      </c>
      <c r="AD6873">
        <v>12.2</v>
      </c>
    </row>
    <row r="6874" spans="1:30" x14ac:dyDescent="0.45">
      <c r="A6874" t="s">
        <v>429</v>
      </c>
      <c r="B6874">
        <v>48660</v>
      </c>
      <c r="C6874" t="s">
        <v>833</v>
      </c>
      <c r="E6874">
        <v>0</v>
      </c>
      <c r="F6874" t="s">
        <v>31</v>
      </c>
      <c r="H6874">
        <v>1</v>
      </c>
      <c r="I6874" t="s">
        <v>32</v>
      </c>
      <c r="J6874">
        <v>1</v>
      </c>
      <c r="K6874" t="s">
        <v>32</v>
      </c>
      <c r="L6874">
        <v>0</v>
      </c>
      <c r="M6874" t="s">
        <v>32</v>
      </c>
      <c r="N6874">
        <v>2012</v>
      </c>
      <c r="O6874">
        <v>10956</v>
      </c>
      <c r="P6874">
        <v>8008901</v>
      </c>
      <c r="Q6874">
        <v>2597</v>
      </c>
      <c r="R6874">
        <v>7590451</v>
      </c>
      <c r="S6874">
        <v>45092</v>
      </c>
      <c r="T6874">
        <v>1430474</v>
      </c>
      <c r="U6874">
        <v>8359</v>
      </c>
      <c r="V6874">
        <v>418450</v>
      </c>
      <c r="W6874">
        <v>7.2</v>
      </c>
      <c r="X6874">
        <v>7.4</v>
      </c>
      <c r="Y6874">
        <v>11.1</v>
      </c>
      <c r="Z6874">
        <v>7.7</v>
      </c>
      <c r="AA6874">
        <v>6.5</v>
      </c>
      <c r="AB6874">
        <v>8.8000000000000007</v>
      </c>
      <c r="AC6874">
        <v>6.9</v>
      </c>
      <c r="AD6874">
        <v>19.600000000000001</v>
      </c>
    </row>
    <row r="6875" spans="1:30" x14ac:dyDescent="0.45">
      <c r="A6875" t="s">
        <v>429</v>
      </c>
      <c r="B6875">
        <v>48660</v>
      </c>
      <c r="C6875" t="s">
        <v>833</v>
      </c>
      <c r="E6875">
        <v>11</v>
      </c>
      <c r="F6875" t="s">
        <v>33</v>
      </c>
      <c r="G6875" t="s">
        <v>34</v>
      </c>
      <c r="H6875">
        <v>1</v>
      </c>
      <c r="I6875" t="s">
        <v>32</v>
      </c>
      <c r="J6875">
        <v>1</v>
      </c>
      <c r="K6875" t="s">
        <v>32</v>
      </c>
      <c r="L6875">
        <v>0</v>
      </c>
      <c r="M6875" t="s">
        <v>32</v>
      </c>
      <c r="N6875">
        <v>2012</v>
      </c>
      <c r="O6875">
        <v>54</v>
      </c>
      <c r="P6875">
        <v>1112</v>
      </c>
      <c r="Q6875">
        <v>4</v>
      </c>
      <c r="U6875">
        <v>50</v>
      </c>
      <c r="V6875">
        <v>503</v>
      </c>
      <c r="W6875">
        <v>4.5999999999999996</v>
      </c>
      <c r="X6875">
        <v>34.1</v>
      </c>
      <c r="Y6875">
        <v>63.4</v>
      </c>
      <c r="AC6875">
        <v>0</v>
      </c>
      <c r="AD6875">
        <v>3.6</v>
      </c>
    </row>
    <row r="6876" spans="1:30" x14ac:dyDescent="0.45">
      <c r="A6876" t="s">
        <v>429</v>
      </c>
      <c r="B6876">
        <v>48660</v>
      </c>
      <c r="C6876" t="s">
        <v>833</v>
      </c>
      <c r="E6876">
        <v>21</v>
      </c>
      <c r="F6876" t="s">
        <v>35</v>
      </c>
      <c r="H6876">
        <v>1</v>
      </c>
      <c r="I6876" t="s">
        <v>32</v>
      </c>
      <c r="J6876">
        <v>1</v>
      </c>
      <c r="K6876" t="s">
        <v>32</v>
      </c>
      <c r="L6876">
        <v>0</v>
      </c>
      <c r="M6876" t="s">
        <v>32</v>
      </c>
      <c r="N6876">
        <v>2012</v>
      </c>
      <c r="O6876">
        <v>1119</v>
      </c>
      <c r="P6876">
        <v>273366</v>
      </c>
      <c r="Q6876">
        <v>110</v>
      </c>
      <c r="U6876">
        <v>1009</v>
      </c>
      <c r="V6876">
        <v>74988</v>
      </c>
      <c r="W6876">
        <v>15.4</v>
      </c>
      <c r="X6876">
        <v>39.5</v>
      </c>
      <c r="Y6876">
        <v>53.4</v>
      </c>
      <c r="AC6876">
        <v>14.8</v>
      </c>
      <c r="AD6876">
        <v>24.5</v>
      </c>
    </row>
    <row r="6877" spans="1:30" x14ac:dyDescent="0.45">
      <c r="A6877" t="s">
        <v>429</v>
      </c>
      <c r="B6877">
        <v>48660</v>
      </c>
      <c r="C6877" t="s">
        <v>833</v>
      </c>
      <c r="E6877">
        <v>23</v>
      </c>
      <c r="F6877" t="s">
        <v>37</v>
      </c>
      <c r="H6877">
        <v>1</v>
      </c>
      <c r="I6877" t="s">
        <v>32</v>
      </c>
      <c r="J6877">
        <v>1</v>
      </c>
      <c r="K6877" t="s">
        <v>32</v>
      </c>
      <c r="L6877">
        <v>0</v>
      </c>
      <c r="M6877" t="s">
        <v>32</v>
      </c>
      <c r="N6877">
        <v>2012</v>
      </c>
      <c r="O6877">
        <v>1484</v>
      </c>
      <c r="P6877">
        <v>467126</v>
      </c>
      <c r="Q6877">
        <v>394</v>
      </c>
      <c r="R6877">
        <v>427404</v>
      </c>
      <c r="S6877">
        <v>2888</v>
      </c>
      <c r="T6877">
        <v>101192</v>
      </c>
      <c r="U6877">
        <v>1090</v>
      </c>
      <c r="V6877">
        <v>39721</v>
      </c>
      <c r="W6877">
        <v>11.7</v>
      </c>
      <c r="X6877">
        <v>43.2</v>
      </c>
      <c r="Y6877">
        <v>26.2</v>
      </c>
      <c r="Z6877">
        <v>48.8</v>
      </c>
      <c r="AA6877">
        <v>50.7</v>
      </c>
      <c r="AB6877">
        <v>53.4</v>
      </c>
      <c r="AC6877">
        <v>12.3</v>
      </c>
      <c r="AD6877">
        <v>20.2</v>
      </c>
    </row>
    <row r="6878" spans="1:30" x14ac:dyDescent="0.45">
      <c r="A6878" t="s">
        <v>429</v>
      </c>
      <c r="B6878">
        <v>48660</v>
      </c>
      <c r="C6878" t="s">
        <v>833</v>
      </c>
      <c r="E6878" t="s">
        <v>38</v>
      </c>
      <c r="F6878" t="s">
        <v>39</v>
      </c>
      <c r="H6878">
        <v>1</v>
      </c>
      <c r="I6878" t="s">
        <v>32</v>
      </c>
      <c r="J6878">
        <v>1</v>
      </c>
      <c r="K6878" t="s">
        <v>32</v>
      </c>
      <c r="L6878">
        <v>0</v>
      </c>
      <c r="M6878" t="s">
        <v>32</v>
      </c>
      <c r="N6878">
        <v>2012</v>
      </c>
      <c r="O6878">
        <v>309</v>
      </c>
      <c r="P6878">
        <v>1362218</v>
      </c>
      <c r="Q6878">
        <v>88</v>
      </c>
      <c r="R6878">
        <v>1352232</v>
      </c>
      <c r="S6878">
        <v>4816</v>
      </c>
      <c r="T6878">
        <v>217894</v>
      </c>
      <c r="U6878">
        <v>221</v>
      </c>
      <c r="V6878">
        <v>9986</v>
      </c>
      <c r="W6878">
        <v>28</v>
      </c>
      <c r="X6878">
        <v>4.5</v>
      </c>
      <c r="Y6878">
        <v>18.899999999999999</v>
      </c>
      <c r="Z6878">
        <v>4.7</v>
      </c>
      <c r="AA6878">
        <v>11.9</v>
      </c>
      <c r="AB6878">
        <v>7.9</v>
      </c>
      <c r="AC6878">
        <v>33.299999999999997</v>
      </c>
      <c r="AD6878">
        <v>47.7</v>
      </c>
    </row>
    <row r="6879" spans="1:30" x14ac:dyDescent="0.45">
      <c r="A6879" t="s">
        <v>429</v>
      </c>
      <c r="B6879">
        <v>48660</v>
      </c>
      <c r="C6879" t="s">
        <v>833</v>
      </c>
      <c r="E6879">
        <v>42</v>
      </c>
      <c r="F6879" t="s">
        <v>40</v>
      </c>
      <c r="H6879">
        <v>1</v>
      </c>
      <c r="I6879" t="s">
        <v>32</v>
      </c>
      <c r="J6879">
        <v>1</v>
      </c>
      <c r="K6879" t="s">
        <v>32</v>
      </c>
      <c r="L6879">
        <v>0</v>
      </c>
      <c r="M6879" t="s">
        <v>32</v>
      </c>
      <c r="N6879">
        <v>2012</v>
      </c>
      <c r="O6879">
        <v>236</v>
      </c>
      <c r="P6879">
        <v>627768</v>
      </c>
      <c r="Q6879">
        <v>116</v>
      </c>
      <c r="R6879">
        <v>613250</v>
      </c>
      <c r="S6879">
        <v>851</v>
      </c>
      <c r="T6879">
        <v>38131</v>
      </c>
      <c r="U6879">
        <v>120</v>
      </c>
      <c r="W6879">
        <v>24.6</v>
      </c>
      <c r="X6879">
        <v>20.399999999999999</v>
      </c>
      <c r="Y6879">
        <v>28.3</v>
      </c>
      <c r="Z6879">
        <v>21.9</v>
      </c>
      <c r="AA6879">
        <v>11.9</v>
      </c>
      <c r="AB6879">
        <v>7.8</v>
      </c>
      <c r="AC6879">
        <v>49</v>
      </c>
    </row>
    <row r="6880" spans="1:30" x14ac:dyDescent="0.45">
      <c r="A6880" t="s">
        <v>429</v>
      </c>
      <c r="B6880">
        <v>48660</v>
      </c>
      <c r="C6880" t="s">
        <v>833</v>
      </c>
      <c r="E6880" t="s">
        <v>41</v>
      </c>
      <c r="F6880" t="s">
        <v>42</v>
      </c>
      <c r="H6880">
        <v>1</v>
      </c>
      <c r="I6880" t="s">
        <v>32</v>
      </c>
      <c r="J6880">
        <v>1</v>
      </c>
      <c r="K6880" t="s">
        <v>32</v>
      </c>
      <c r="L6880">
        <v>0</v>
      </c>
      <c r="M6880" t="s">
        <v>32</v>
      </c>
      <c r="N6880">
        <v>2012</v>
      </c>
      <c r="O6880">
        <v>1527</v>
      </c>
      <c r="P6880">
        <v>1669504</v>
      </c>
      <c r="Q6880">
        <v>380</v>
      </c>
      <c r="R6880">
        <v>1628092</v>
      </c>
      <c r="S6880">
        <v>6444</v>
      </c>
      <c r="T6880">
        <v>135399</v>
      </c>
      <c r="U6880">
        <v>1147</v>
      </c>
      <c r="V6880">
        <v>41412</v>
      </c>
      <c r="W6880">
        <v>11.9</v>
      </c>
      <c r="X6880">
        <v>5.3</v>
      </c>
      <c r="Y6880">
        <v>22.2</v>
      </c>
      <c r="Z6880">
        <v>5.7</v>
      </c>
      <c r="AA6880">
        <v>5.0999999999999996</v>
      </c>
      <c r="AB6880">
        <v>5.5</v>
      </c>
      <c r="AC6880">
        <v>16</v>
      </c>
      <c r="AD6880">
        <v>40.4</v>
      </c>
    </row>
    <row r="6881" spans="1:30" x14ac:dyDescent="0.45">
      <c r="A6881" t="s">
        <v>429</v>
      </c>
      <c r="B6881">
        <v>48660</v>
      </c>
      <c r="C6881" t="s">
        <v>833</v>
      </c>
      <c r="E6881" t="s">
        <v>43</v>
      </c>
      <c r="F6881" t="s">
        <v>44</v>
      </c>
      <c r="G6881" t="s">
        <v>45</v>
      </c>
      <c r="H6881">
        <v>1</v>
      </c>
      <c r="I6881" t="s">
        <v>32</v>
      </c>
      <c r="J6881">
        <v>1</v>
      </c>
      <c r="K6881" t="s">
        <v>32</v>
      </c>
      <c r="L6881">
        <v>0</v>
      </c>
      <c r="M6881" t="s">
        <v>32</v>
      </c>
      <c r="N6881">
        <v>2012</v>
      </c>
      <c r="O6881">
        <v>323</v>
      </c>
      <c r="P6881">
        <v>264337</v>
      </c>
      <c r="Q6881">
        <v>77</v>
      </c>
      <c r="R6881">
        <v>248422</v>
      </c>
      <c r="S6881">
        <v>1732</v>
      </c>
      <c r="T6881">
        <v>83754</v>
      </c>
      <c r="U6881">
        <v>245</v>
      </c>
      <c r="V6881">
        <v>15915</v>
      </c>
      <c r="W6881">
        <v>19.8</v>
      </c>
      <c r="X6881">
        <v>19.7</v>
      </c>
      <c r="Y6881">
        <v>41.2</v>
      </c>
      <c r="Z6881">
        <v>22.2</v>
      </c>
      <c r="AA6881">
        <v>31.1</v>
      </c>
      <c r="AB6881">
        <v>37.1</v>
      </c>
      <c r="AC6881">
        <v>21.9</v>
      </c>
      <c r="AD6881">
        <v>42.2</v>
      </c>
    </row>
    <row r="6882" spans="1:30" x14ac:dyDescent="0.45">
      <c r="A6882" t="s">
        <v>429</v>
      </c>
      <c r="B6882">
        <v>48660</v>
      </c>
      <c r="C6882" t="s">
        <v>833</v>
      </c>
      <c r="E6882">
        <v>51</v>
      </c>
      <c r="F6882" t="s">
        <v>46</v>
      </c>
      <c r="H6882">
        <v>1</v>
      </c>
      <c r="I6882" t="s">
        <v>32</v>
      </c>
      <c r="J6882">
        <v>1</v>
      </c>
      <c r="K6882" t="s">
        <v>32</v>
      </c>
      <c r="L6882">
        <v>0</v>
      </c>
      <c r="M6882" t="s">
        <v>32</v>
      </c>
      <c r="N6882">
        <v>2012</v>
      </c>
      <c r="O6882">
        <v>202</v>
      </c>
      <c r="P6882">
        <v>519718</v>
      </c>
      <c r="Q6882">
        <v>46</v>
      </c>
      <c r="R6882">
        <v>517238</v>
      </c>
      <c r="S6882">
        <v>1292</v>
      </c>
      <c r="T6882">
        <v>45448</v>
      </c>
      <c r="U6882">
        <v>156</v>
      </c>
      <c r="V6882">
        <v>2480</v>
      </c>
      <c r="W6882">
        <v>27.7</v>
      </c>
      <c r="X6882">
        <v>23.1</v>
      </c>
      <c r="Y6882">
        <v>20.3</v>
      </c>
      <c r="Z6882">
        <v>24.2</v>
      </c>
      <c r="AA6882">
        <v>14.6</v>
      </c>
      <c r="AB6882">
        <v>20.100000000000001</v>
      </c>
      <c r="AC6882">
        <v>34.200000000000003</v>
      </c>
      <c r="AD6882">
        <v>45.5</v>
      </c>
    </row>
    <row r="6883" spans="1:30" x14ac:dyDescent="0.45">
      <c r="A6883" t="s">
        <v>429</v>
      </c>
      <c r="B6883">
        <v>48660</v>
      </c>
      <c r="C6883" t="s">
        <v>833</v>
      </c>
      <c r="E6883">
        <v>52</v>
      </c>
      <c r="F6883" t="s">
        <v>47</v>
      </c>
      <c r="G6883" t="s">
        <v>48</v>
      </c>
      <c r="H6883">
        <v>1</v>
      </c>
      <c r="I6883" t="s">
        <v>32</v>
      </c>
      <c r="J6883">
        <v>1</v>
      </c>
      <c r="K6883" t="s">
        <v>32</v>
      </c>
      <c r="L6883">
        <v>0</v>
      </c>
      <c r="M6883" t="s">
        <v>32</v>
      </c>
      <c r="N6883">
        <v>2012</v>
      </c>
      <c r="O6883">
        <v>580</v>
      </c>
      <c r="P6883">
        <v>430314</v>
      </c>
      <c r="Q6883">
        <v>198</v>
      </c>
      <c r="R6883">
        <v>391799</v>
      </c>
      <c r="S6883">
        <v>1621</v>
      </c>
      <c r="T6883">
        <v>64790</v>
      </c>
      <c r="U6883">
        <v>381</v>
      </c>
      <c r="W6883">
        <v>16.8</v>
      </c>
      <c r="X6883">
        <v>9.5</v>
      </c>
      <c r="Y6883">
        <v>32.700000000000003</v>
      </c>
      <c r="Z6883">
        <v>8.1</v>
      </c>
      <c r="AA6883">
        <v>14.1</v>
      </c>
      <c r="AB6883">
        <v>12.4</v>
      </c>
      <c r="AC6883">
        <v>25.4</v>
      </c>
    </row>
    <row r="6884" spans="1:30" x14ac:dyDescent="0.45">
      <c r="A6884" t="s">
        <v>429</v>
      </c>
      <c r="B6884">
        <v>48660</v>
      </c>
      <c r="C6884" t="s">
        <v>833</v>
      </c>
      <c r="E6884">
        <v>53</v>
      </c>
      <c r="F6884" t="s">
        <v>49</v>
      </c>
      <c r="H6884">
        <v>1</v>
      </c>
      <c r="I6884" t="s">
        <v>32</v>
      </c>
      <c r="J6884">
        <v>1</v>
      </c>
      <c r="K6884" t="s">
        <v>32</v>
      </c>
      <c r="L6884">
        <v>0</v>
      </c>
      <c r="M6884" t="s">
        <v>32</v>
      </c>
      <c r="N6884">
        <v>2012</v>
      </c>
      <c r="O6884">
        <v>860</v>
      </c>
      <c r="P6884">
        <v>239001</v>
      </c>
      <c r="Q6884">
        <v>140</v>
      </c>
      <c r="R6884">
        <v>181478</v>
      </c>
      <c r="S6884">
        <v>919</v>
      </c>
      <c r="T6884">
        <v>32183</v>
      </c>
      <c r="U6884">
        <v>720</v>
      </c>
      <c r="W6884">
        <v>34.299999999999997</v>
      </c>
      <c r="X6884">
        <v>27.9</v>
      </c>
      <c r="Y6884">
        <v>34.9</v>
      </c>
      <c r="Z6884">
        <v>28.4</v>
      </c>
      <c r="AA6884">
        <v>36.700000000000003</v>
      </c>
      <c r="AB6884">
        <v>26.1</v>
      </c>
      <c r="AC6884">
        <v>36.1</v>
      </c>
    </row>
    <row r="6885" spans="1:30" x14ac:dyDescent="0.45">
      <c r="A6885" t="s">
        <v>429</v>
      </c>
      <c r="B6885">
        <v>48660</v>
      </c>
      <c r="C6885" t="s">
        <v>833</v>
      </c>
      <c r="E6885">
        <v>54</v>
      </c>
      <c r="F6885" t="s">
        <v>50</v>
      </c>
      <c r="H6885">
        <v>1</v>
      </c>
      <c r="I6885" t="s">
        <v>32</v>
      </c>
      <c r="J6885">
        <v>1</v>
      </c>
      <c r="K6885" t="s">
        <v>32</v>
      </c>
      <c r="L6885">
        <v>0</v>
      </c>
      <c r="M6885" t="s">
        <v>32</v>
      </c>
      <c r="N6885">
        <v>2012</v>
      </c>
      <c r="O6885">
        <v>829</v>
      </c>
      <c r="P6885">
        <v>276665</v>
      </c>
      <c r="Q6885">
        <v>245</v>
      </c>
      <c r="R6885">
        <v>261325</v>
      </c>
      <c r="S6885">
        <v>1700</v>
      </c>
      <c r="T6885">
        <v>72588</v>
      </c>
      <c r="U6885">
        <v>583</v>
      </c>
      <c r="V6885">
        <v>15340</v>
      </c>
      <c r="W6885">
        <v>15.8</v>
      </c>
      <c r="X6885">
        <v>25.3</v>
      </c>
      <c r="Y6885">
        <v>33</v>
      </c>
      <c r="Z6885">
        <v>28.2</v>
      </c>
      <c r="AA6885">
        <v>32.799999999999997</v>
      </c>
      <c r="AB6885">
        <v>29.2</v>
      </c>
      <c r="AC6885">
        <v>15.7</v>
      </c>
      <c r="AD6885">
        <v>23.1</v>
      </c>
    </row>
    <row r="6886" spans="1:30" x14ac:dyDescent="0.45">
      <c r="A6886" t="s">
        <v>429</v>
      </c>
      <c r="B6886">
        <v>48660</v>
      </c>
      <c r="C6886" t="s">
        <v>833</v>
      </c>
      <c r="E6886">
        <v>56</v>
      </c>
      <c r="F6886" t="s">
        <v>51</v>
      </c>
      <c r="H6886">
        <v>1</v>
      </c>
      <c r="I6886" t="s">
        <v>32</v>
      </c>
      <c r="J6886">
        <v>1</v>
      </c>
      <c r="K6886" t="s">
        <v>32</v>
      </c>
      <c r="L6886">
        <v>0</v>
      </c>
      <c r="M6886" t="s">
        <v>32</v>
      </c>
      <c r="N6886">
        <v>2012</v>
      </c>
      <c r="O6886">
        <v>786</v>
      </c>
      <c r="P6886">
        <v>156610</v>
      </c>
      <c r="Q6886">
        <v>90</v>
      </c>
      <c r="R6886">
        <v>126938</v>
      </c>
      <c r="S6886">
        <v>2262</v>
      </c>
      <c r="T6886">
        <v>66090</v>
      </c>
      <c r="U6886">
        <v>696</v>
      </c>
      <c r="W6886">
        <v>15.1</v>
      </c>
      <c r="X6886">
        <v>22.5</v>
      </c>
      <c r="Y6886">
        <v>46.4</v>
      </c>
      <c r="Z6886">
        <v>24.1</v>
      </c>
      <c r="AA6886">
        <v>8.5</v>
      </c>
      <c r="AB6886">
        <v>11.4</v>
      </c>
      <c r="AC6886">
        <v>14.8</v>
      </c>
    </row>
    <row r="6887" spans="1:30" x14ac:dyDescent="0.45">
      <c r="A6887" t="s">
        <v>429</v>
      </c>
      <c r="B6887">
        <v>48660</v>
      </c>
      <c r="C6887" t="s">
        <v>833</v>
      </c>
      <c r="E6887">
        <v>61</v>
      </c>
      <c r="F6887" t="s">
        <v>52</v>
      </c>
      <c r="H6887">
        <v>1</v>
      </c>
      <c r="I6887" t="s">
        <v>32</v>
      </c>
      <c r="J6887">
        <v>1</v>
      </c>
      <c r="K6887" t="s">
        <v>32</v>
      </c>
      <c r="L6887">
        <v>0</v>
      </c>
      <c r="M6887" t="s">
        <v>32</v>
      </c>
      <c r="N6887">
        <v>2012</v>
      </c>
      <c r="O6887">
        <v>163</v>
      </c>
      <c r="P6887">
        <v>21412</v>
      </c>
      <c r="Q6887">
        <v>18</v>
      </c>
      <c r="R6887">
        <v>20229</v>
      </c>
      <c r="S6887">
        <v>356</v>
      </c>
      <c r="T6887">
        <v>8806</v>
      </c>
      <c r="U6887">
        <v>145</v>
      </c>
      <c r="W6887">
        <v>30.8</v>
      </c>
      <c r="X6887">
        <v>34.6</v>
      </c>
      <c r="Y6887">
        <v>31.1</v>
      </c>
      <c r="Z6887">
        <v>38.5</v>
      </c>
      <c r="AA6887">
        <v>49.4</v>
      </c>
      <c r="AB6887">
        <v>45.2</v>
      </c>
      <c r="AC6887">
        <v>33.6</v>
      </c>
    </row>
    <row r="6888" spans="1:30" x14ac:dyDescent="0.45">
      <c r="A6888" t="s">
        <v>429</v>
      </c>
      <c r="B6888">
        <v>48660</v>
      </c>
      <c r="C6888" t="s">
        <v>833</v>
      </c>
      <c r="E6888">
        <v>62</v>
      </c>
      <c r="F6888" t="s">
        <v>53</v>
      </c>
      <c r="H6888">
        <v>1</v>
      </c>
      <c r="I6888" t="s">
        <v>32</v>
      </c>
      <c r="J6888">
        <v>1</v>
      </c>
      <c r="K6888" t="s">
        <v>32</v>
      </c>
      <c r="L6888">
        <v>0</v>
      </c>
      <c r="M6888" t="s">
        <v>32</v>
      </c>
      <c r="N6888">
        <v>2012</v>
      </c>
      <c r="O6888">
        <v>738</v>
      </c>
      <c r="P6888">
        <v>1180024</v>
      </c>
      <c r="Q6888">
        <v>350</v>
      </c>
      <c r="R6888">
        <v>1171746</v>
      </c>
      <c r="S6888">
        <v>10785</v>
      </c>
      <c r="T6888">
        <v>365395</v>
      </c>
      <c r="U6888">
        <v>387</v>
      </c>
      <c r="V6888">
        <v>8278</v>
      </c>
      <c r="W6888">
        <v>20.399999999999999</v>
      </c>
      <c r="X6888">
        <v>31</v>
      </c>
      <c r="Y6888">
        <v>42.9</v>
      </c>
      <c r="Z6888">
        <v>32.5</v>
      </c>
      <c r="AA6888">
        <v>24.8</v>
      </c>
      <c r="AB6888">
        <v>28.5</v>
      </c>
      <c r="AC6888">
        <v>15.7</v>
      </c>
      <c r="AD6888">
        <v>19</v>
      </c>
    </row>
    <row r="6889" spans="1:30" x14ac:dyDescent="0.45">
      <c r="A6889" t="s">
        <v>429</v>
      </c>
      <c r="B6889">
        <v>48660</v>
      </c>
      <c r="C6889" t="s">
        <v>833</v>
      </c>
      <c r="E6889">
        <v>71</v>
      </c>
      <c r="F6889" t="s">
        <v>54</v>
      </c>
      <c r="H6889">
        <v>1</v>
      </c>
      <c r="I6889" t="s">
        <v>32</v>
      </c>
      <c r="J6889">
        <v>1</v>
      </c>
      <c r="K6889" t="s">
        <v>32</v>
      </c>
      <c r="L6889">
        <v>0</v>
      </c>
      <c r="M6889" t="s">
        <v>32</v>
      </c>
      <c r="N6889">
        <v>2012</v>
      </c>
      <c r="O6889">
        <v>214</v>
      </c>
      <c r="P6889">
        <v>18167</v>
      </c>
      <c r="Q6889">
        <v>42</v>
      </c>
      <c r="R6889">
        <v>14915</v>
      </c>
      <c r="S6889">
        <v>486</v>
      </c>
      <c r="T6889">
        <v>4611</v>
      </c>
      <c r="U6889">
        <v>172</v>
      </c>
      <c r="V6889">
        <v>3252</v>
      </c>
      <c r="W6889">
        <v>22.2</v>
      </c>
      <c r="X6889">
        <v>26.2</v>
      </c>
      <c r="Y6889">
        <v>52.2</v>
      </c>
      <c r="Z6889">
        <v>33.299999999999997</v>
      </c>
      <c r="AA6889">
        <v>15.1</v>
      </c>
      <c r="AB6889">
        <v>14</v>
      </c>
      <c r="AC6889">
        <v>20.5</v>
      </c>
      <c r="AD6889">
        <v>17.100000000000001</v>
      </c>
    </row>
    <row r="6890" spans="1:30" x14ac:dyDescent="0.45">
      <c r="A6890" t="s">
        <v>429</v>
      </c>
      <c r="B6890">
        <v>48660</v>
      </c>
      <c r="C6890" t="s">
        <v>833</v>
      </c>
      <c r="E6890">
        <v>72</v>
      </c>
      <c r="F6890" t="s">
        <v>55</v>
      </c>
      <c r="H6890">
        <v>1</v>
      </c>
      <c r="I6890" t="s">
        <v>32</v>
      </c>
      <c r="J6890">
        <v>1</v>
      </c>
      <c r="K6890" t="s">
        <v>32</v>
      </c>
      <c r="L6890">
        <v>0</v>
      </c>
      <c r="M6890" t="s">
        <v>32</v>
      </c>
      <c r="N6890">
        <v>2012</v>
      </c>
      <c r="O6890">
        <v>293</v>
      </c>
      <c r="P6890">
        <v>303004</v>
      </c>
      <c r="Q6890">
        <v>196</v>
      </c>
      <c r="R6890">
        <v>277134</v>
      </c>
      <c r="S6890">
        <v>6784</v>
      </c>
      <c r="T6890">
        <v>87985</v>
      </c>
      <c r="U6890">
        <v>97</v>
      </c>
      <c r="W6890">
        <v>27.2</v>
      </c>
      <c r="X6890">
        <v>25.1</v>
      </c>
      <c r="Y6890">
        <v>26.4</v>
      </c>
      <c r="Z6890">
        <v>24.4</v>
      </c>
      <c r="AA6890">
        <v>32.6</v>
      </c>
      <c r="AB6890">
        <v>29.1</v>
      </c>
      <c r="AC6890">
        <v>53.1</v>
      </c>
    </row>
    <row r="6891" spans="1:30" x14ac:dyDescent="0.45">
      <c r="A6891" t="s">
        <v>429</v>
      </c>
      <c r="B6891">
        <v>48660</v>
      </c>
      <c r="C6891" t="s">
        <v>833</v>
      </c>
      <c r="E6891">
        <v>81</v>
      </c>
      <c r="F6891" t="s">
        <v>56</v>
      </c>
      <c r="G6891" t="s">
        <v>57</v>
      </c>
      <c r="H6891">
        <v>1</v>
      </c>
      <c r="I6891" t="s">
        <v>32</v>
      </c>
      <c r="J6891">
        <v>1</v>
      </c>
      <c r="K6891" t="s">
        <v>32</v>
      </c>
      <c r="L6891">
        <v>0</v>
      </c>
      <c r="M6891" t="s">
        <v>32</v>
      </c>
      <c r="N6891">
        <v>2012</v>
      </c>
      <c r="O6891">
        <v>1250</v>
      </c>
      <c r="P6891">
        <v>81054</v>
      </c>
      <c r="Q6891">
        <v>111</v>
      </c>
      <c r="R6891">
        <v>41767</v>
      </c>
      <c r="S6891">
        <v>503</v>
      </c>
      <c r="T6891">
        <v>11284</v>
      </c>
      <c r="U6891">
        <v>1139</v>
      </c>
      <c r="W6891">
        <v>11.7</v>
      </c>
      <c r="X6891">
        <v>41.6</v>
      </c>
      <c r="Y6891">
        <v>51.3</v>
      </c>
      <c r="Z6891">
        <v>37</v>
      </c>
      <c r="AA6891">
        <v>35</v>
      </c>
      <c r="AB6891">
        <v>35.4</v>
      </c>
      <c r="AC6891">
        <v>9.1</v>
      </c>
    </row>
    <row r="6892" spans="1:30" x14ac:dyDescent="0.45">
      <c r="A6892" t="s">
        <v>430</v>
      </c>
      <c r="B6892">
        <v>48700</v>
      </c>
      <c r="C6892" t="s">
        <v>835</v>
      </c>
      <c r="E6892">
        <v>0</v>
      </c>
      <c r="F6892" t="s">
        <v>31</v>
      </c>
      <c r="H6892">
        <v>1</v>
      </c>
      <c r="I6892" t="s">
        <v>32</v>
      </c>
      <c r="J6892">
        <v>1</v>
      </c>
      <c r="K6892" t="s">
        <v>32</v>
      </c>
      <c r="L6892">
        <v>0</v>
      </c>
      <c r="M6892" t="s">
        <v>32</v>
      </c>
      <c r="N6892">
        <v>2012</v>
      </c>
      <c r="O6892">
        <v>8112</v>
      </c>
      <c r="P6892">
        <v>27113692</v>
      </c>
      <c r="Q6892">
        <v>2156</v>
      </c>
      <c r="R6892">
        <v>26841624</v>
      </c>
      <c r="S6892">
        <v>48909</v>
      </c>
      <c r="T6892">
        <v>1862791</v>
      </c>
      <c r="U6892">
        <v>5956</v>
      </c>
      <c r="V6892">
        <v>272068</v>
      </c>
      <c r="W6892">
        <v>6.9</v>
      </c>
      <c r="X6892">
        <v>6.2</v>
      </c>
      <c r="Y6892">
        <v>12.5</v>
      </c>
      <c r="Z6892">
        <v>6.5</v>
      </c>
      <c r="AA6892">
        <v>12.1</v>
      </c>
      <c r="AB6892">
        <v>14.7</v>
      </c>
      <c r="AC6892">
        <v>6.7</v>
      </c>
      <c r="AD6892">
        <v>16.7</v>
      </c>
    </row>
    <row r="6893" spans="1:30" x14ac:dyDescent="0.45">
      <c r="A6893" t="s">
        <v>430</v>
      </c>
      <c r="B6893">
        <v>48700</v>
      </c>
      <c r="C6893" t="s">
        <v>835</v>
      </c>
      <c r="E6893">
        <v>11</v>
      </c>
      <c r="F6893" t="s">
        <v>33</v>
      </c>
      <c r="G6893" t="s">
        <v>34</v>
      </c>
      <c r="H6893">
        <v>1</v>
      </c>
      <c r="I6893" t="s">
        <v>32</v>
      </c>
      <c r="J6893">
        <v>1</v>
      </c>
      <c r="K6893" t="s">
        <v>32</v>
      </c>
      <c r="L6893">
        <v>0</v>
      </c>
      <c r="M6893" t="s">
        <v>32</v>
      </c>
      <c r="N6893">
        <v>2012</v>
      </c>
      <c r="O6893">
        <v>197</v>
      </c>
      <c r="Q6893">
        <v>30</v>
      </c>
      <c r="U6893">
        <v>167</v>
      </c>
      <c r="W6893">
        <v>48</v>
      </c>
      <c r="Y6893">
        <v>84.8</v>
      </c>
      <c r="AC6893">
        <v>52.3</v>
      </c>
    </row>
    <row r="6894" spans="1:30" x14ac:dyDescent="0.45">
      <c r="A6894" t="s">
        <v>430</v>
      </c>
      <c r="B6894">
        <v>48700</v>
      </c>
      <c r="C6894" t="s">
        <v>835</v>
      </c>
      <c r="E6894">
        <v>21</v>
      </c>
      <c r="F6894" t="s">
        <v>35</v>
      </c>
      <c r="H6894">
        <v>1</v>
      </c>
      <c r="I6894" t="s">
        <v>32</v>
      </c>
      <c r="J6894">
        <v>1</v>
      </c>
      <c r="K6894" t="s">
        <v>32</v>
      </c>
      <c r="L6894">
        <v>0</v>
      </c>
      <c r="M6894" t="s">
        <v>32</v>
      </c>
      <c r="N6894">
        <v>2012</v>
      </c>
      <c r="O6894">
        <v>31</v>
      </c>
      <c r="P6894">
        <v>477170</v>
      </c>
      <c r="Q6894">
        <v>17</v>
      </c>
      <c r="R6894">
        <v>476487</v>
      </c>
      <c r="S6894">
        <v>1621</v>
      </c>
      <c r="T6894">
        <v>98809</v>
      </c>
      <c r="U6894">
        <v>14</v>
      </c>
      <c r="V6894">
        <v>683</v>
      </c>
      <c r="W6894">
        <v>0</v>
      </c>
      <c r="X6894">
        <v>2.8</v>
      </c>
      <c r="Y6894">
        <v>0</v>
      </c>
      <c r="Z6894">
        <v>2.9</v>
      </c>
      <c r="AA6894">
        <v>2.5</v>
      </c>
      <c r="AB6894">
        <v>2.7</v>
      </c>
      <c r="AC6894">
        <v>0</v>
      </c>
      <c r="AD6894">
        <v>3.2</v>
      </c>
    </row>
    <row r="6895" spans="1:30" x14ac:dyDescent="0.45">
      <c r="A6895" t="s">
        <v>430</v>
      </c>
      <c r="B6895">
        <v>48700</v>
      </c>
      <c r="C6895" t="s">
        <v>835</v>
      </c>
      <c r="E6895">
        <v>22</v>
      </c>
      <c r="F6895" t="s">
        <v>36</v>
      </c>
      <c r="H6895">
        <v>1</v>
      </c>
      <c r="I6895" t="s">
        <v>32</v>
      </c>
      <c r="J6895">
        <v>1</v>
      </c>
      <c r="K6895" t="s">
        <v>32</v>
      </c>
      <c r="L6895">
        <v>0</v>
      </c>
      <c r="M6895" t="s">
        <v>32</v>
      </c>
      <c r="N6895">
        <v>2012</v>
      </c>
      <c r="O6895">
        <v>41</v>
      </c>
      <c r="P6895">
        <v>125265</v>
      </c>
      <c r="Q6895">
        <v>4</v>
      </c>
      <c r="R6895">
        <v>125116</v>
      </c>
      <c r="S6895">
        <v>205</v>
      </c>
      <c r="T6895">
        <v>14399</v>
      </c>
      <c r="U6895">
        <v>37</v>
      </c>
      <c r="W6895">
        <v>107.2</v>
      </c>
      <c r="X6895">
        <v>1.4</v>
      </c>
      <c r="Y6895">
        <v>0</v>
      </c>
      <c r="Z6895">
        <v>1.5</v>
      </c>
      <c r="AA6895">
        <v>2.2000000000000002</v>
      </c>
      <c r="AB6895">
        <v>3.4</v>
      </c>
      <c r="AC6895">
        <v>113.2</v>
      </c>
    </row>
    <row r="6896" spans="1:30" x14ac:dyDescent="0.45">
      <c r="A6896" t="s">
        <v>430</v>
      </c>
      <c r="B6896">
        <v>48700</v>
      </c>
      <c r="C6896" t="s">
        <v>835</v>
      </c>
      <c r="E6896">
        <v>23</v>
      </c>
      <c r="F6896" t="s">
        <v>37</v>
      </c>
      <c r="H6896">
        <v>1</v>
      </c>
      <c r="I6896" t="s">
        <v>32</v>
      </c>
      <c r="J6896">
        <v>1</v>
      </c>
      <c r="K6896" t="s">
        <v>32</v>
      </c>
      <c r="L6896">
        <v>0</v>
      </c>
      <c r="M6896" t="s">
        <v>32</v>
      </c>
      <c r="N6896">
        <v>2012</v>
      </c>
      <c r="O6896">
        <v>938</v>
      </c>
      <c r="Q6896">
        <v>172</v>
      </c>
      <c r="U6896">
        <v>767</v>
      </c>
      <c r="W6896">
        <v>19.399999999999999</v>
      </c>
      <c r="Y6896">
        <v>36.1</v>
      </c>
      <c r="AC6896">
        <v>20.100000000000001</v>
      </c>
    </row>
    <row r="6897" spans="1:30" x14ac:dyDescent="0.45">
      <c r="A6897" t="s">
        <v>430</v>
      </c>
      <c r="B6897">
        <v>48700</v>
      </c>
      <c r="C6897" t="s">
        <v>835</v>
      </c>
      <c r="E6897" t="s">
        <v>38</v>
      </c>
      <c r="F6897" t="s">
        <v>39</v>
      </c>
      <c r="H6897">
        <v>1</v>
      </c>
      <c r="I6897" t="s">
        <v>32</v>
      </c>
      <c r="J6897">
        <v>1</v>
      </c>
      <c r="K6897" t="s">
        <v>32</v>
      </c>
      <c r="L6897">
        <v>0</v>
      </c>
      <c r="M6897" t="s">
        <v>32</v>
      </c>
      <c r="N6897">
        <v>2012</v>
      </c>
      <c r="O6897">
        <v>322</v>
      </c>
      <c r="P6897">
        <v>3057583</v>
      </c>
      <c r="Q6897">
        <v>136</v>
      </c>
      <c r="R6897">
        <v>3052792</v>
      </c>
      <c r="S6897">
        <v>7584</v>
      </c>
      <c r="T6897">
        <v>356711</v>
      </c>
      <c r="U6897">
        <v>187</v>
      </c>
      <c r="W6897">
        <v>34</v>
      </c>
      <c r="X6897">
        <v>3.6</v>
      </c>
      <c r="Y6897">
        <v>36.700000000000003</v>
      </c>
      <c r="Z6897">
        <v>3.8</v>
      </c>
      <c r="AA6897">
        <v>11.2</v>
      </c>
      <c r="AB6897">
        <v>10.9</v>
      </c>
      <c r="AC6897">
        <v>52.8</v>
      </c>
    </row>
    <row r="6898" spans="1:30" x14ac:dyDescent="0.45">
      <c r="A6898" t="s">
        <v>430</v>
      </c>
      <c r="B6898">
        <v>48700</v>
      </c>
      <c r="C6898" t="s">
        <v>835</v>
      </c>
      <c r="E6898">
        <v>42</v>
      </c>
      <c r="F6898" t="s">
        <v>40</v>
      </c>
      <c r="H6898">
        <v>1</v>
      </c>
      <c r="I6898" t="s">
        <v>32</v>
      </c>
      <c r="J6898">
        <v>1</v>
      </c>
      <c r="K6898" t="s">
        <v>32</v>
      </c>
      <c r="L6898">
        <v>0</v>
      </c>
      <c r="M6898" t="s">
        <v>32</v>
      </c>
      <c r="N6898">
        <v>2012</v>
      </c>
      <c r="O6898">
        <v>132</v>
      </c>
      <c r="P6898">
        <v>17881357</v>
      </c>
      <c r="Q6898">
        <v>103</v>
      </c>
      <c r="R6898">
        <v>17879678</v>
      </c>
      <c r="S6898">
        <v>2080</v>
      </c>
      <c r="T6898">
        <v>160496</v>
      </c>
      <c r="U6898">
        <v>29</v>
      </c>
      <c r="V6898">
        <v>1679</v>
      </c>
      <c r="W6898">
        <v>30</v>
      </c>
      <c r="X6898">
        <v>7.8</v>
      </c>
      <c r="Y6898">
        <v>41.8</v>
      </c>
      <c r="Z6898">
        <v>8.1</v>
      </c>
      <c r="AA6898">
        <v>34.1</v>
      </c>
      <c r="AB6898">
        <v>16.2</v>
      </c>
      <c r="AC6898">
        <v>25.6</v>
      </c>
      <c r="AD6898">
        <v>39.6</v>
      </c>
    </row>
    <row r="6899" spans="1:30" x14ac:dyDescent="0.45">
      <c r="A6899" t="s">
        <v>430</v>
      </c>
      <c r="B6899">
        <v>48700</v>
      </c>
      <c r="C6899" t="s">
        <v>835</v>
      </c>
      <c r="E6899" t="s">
        <v>41</v>
      </c>
      <c r="F6899" t="s">
        <v>42</v>
      </c>
      <c r="H6899">
        <v>1</v>
      </c>
      <c r="I6899" t="s">
        <v>32</v>
      </c>
      <c r="J6899">
        <v>1</v>
      </c>
      <c r="K6899" t="s">
        <v>32</v>
      </c>
      <c r="L6899">
        <v>0</v>
      </c>
      <c r="M6899" t="s">
        <v>32</v>
      </c>
      <c r="N6899">
        <v>2012</v>
      </c>
      <c r="O6899">
        <v>1406</v>
      </c>
      <c r="P6899">
        <v>1758791</v>
      </c>
      <c r="Q6899">
        <v>354</v>
      </c>
      <c r="R6899">
        <v>1735424</v>
      </c>
      <c r="S6899">
        <v>7403</v>
      </c>
      <c r="T6899">
        <v>147386</v>
      </c>
      <c r="U6899">
        <v>1052</v>
      </c>
      <c r="V6899">
        <v>23367</v>
      </c>
      <c r="W6899">
        <v>15.9</v>
      </c>
      <c r="X6899">
        <v>22.3</v>
      </c>
      <c r="Y6899">
        <v>21.2</v>
      </c>
      <c r="Z6899">
        <v>23.4</v>
      </c>
      <c r="AA6899">
        <v>16.8</v>
      </c>
      <c r="AB6899">
        <v>17.600000000000001</v>
      </c>
      <c r="AC6899">
        <v>18.399999999999999</v>
      </c>
      <c r="AD6899">
        <v>26.2</v>
      </c>
    </row>
    <row r="6900" spans="1:30" x14ac:dyDescent="0.45">
      <c r="A6900" t="s">
        <v>430</v>
      </c>
      <c r="B6900">
        <v>48700</v>
      </c>
      <c r="C6900" t="s">
        <v>835</v>
      </c>
      <c r="E6900" t="s">
        <v>43</v>
      </c>
      <c r="F6900" t="s">
        <v>44</v>
      </c>
      <c r="G6900" t="s">
        <v>45</v>
      </c>
      <c r="H6900">
        <v>1</v>
      </c>
      <c r="I6900" t="s">
        <v>32</v>
      </c>
      <c r="J6900">
        <v>1</v>
      </c>
      <c r="K6900" t="s">
        <v>32</v>
      </c>
      <c r="L6900">
        <v>0</v>
      </c>
      <c r="M6900" t="s">
        <v>32</v>
      </c>
      <c r="N6900">
        <v>2012</v>
      </c>
      <c r="O6900">
        <v>375</v>
      </c>
      <c r="P6900">
        <v>252432</v>
      </c>
      <c r="Q6900">
        <v>102</v>
      </c>
      <c r="R6900">
        <v>219102</v>
      </c>
      <c r="S6900">
        <v>1317</v>
      </c>
      <c r="T6900">
        <v>50847</v>
      </c>
      <c r="U6900">
        <v>273</v>
      </c>
      <c r="V6900">
        <v>33330</v>
      </c>
      <c r="W6900">
        <v>28.2</v>
      </c>
      <c r="X6900">
        <v>23.6</v>
      </c>
      <c r="Y6900">
        <v>35.700000000000003</v>
      </c>
      <c r="Z6900">
        <v>30.2</v>
      </c>
      <c r="AA6900">
        <v>28.7</v>
      </c>
      <c r="AB6900">
        <v>26.8</v>
      </c>
      <c r="AC6900">
        <v>41.6</v>
      </c>
      <c r="AD6900">
        <v>41.7</v>
      </c>
    </row>
    <row r="6901" spans="1:30" x14ac:dyDescent="0.45">
      <c r="A6901" t="s">
        <v>430</v>
      </c>
      <c r="B6901">
        <v>48700</v>
      </c>
      <c r="C6901" t="s">
        <v>835</v>
      </c>
      <c r="E6901">
        <v>51</v>
      </c>
      <c r="F6901" t="s">
        <v>46</v>
      </c>
      <c r="H6901">
        <v>1</v>
      </c>
      <c r="I6901" t="s">
        <v>32</v>
      </c>
      <c r="J6901">
        <v>1</v>
      </c>
      <c r="K6901" t="s">
        <v>32</v>
      </c>
      <c r="L6901">
        <v>0</v>
      </c>
      <c r="M6901" t="s">
        <v>32</v>
      </c>
      <c r="N6901">
        <v>2012</v>
      </c>
      <c r="O6901">
        <v>85</v>
      </c>
      <c r="P6901">
        <v>122867</v>
      </c>
      <c r="Q6901">
        <v>26</v>
      </c>
      <c r="R6901">
        <v>121303</v>
      </c>
      <c r="S6901">
        <v>593</v>
      </c>
      <c r="T6901">
        <v>23760</v>
      </c>
      <c r="U6901">
        <v>59</v>
      </c>
      <c r="V6901">
        <v>1564</v>
      </c>
      <c r="W6901">
        <v>37</v>
      </c>
      <c r="X6901">
        <v>10.199999999999999</v>
      </c>
      <c r="Y6901">
        <v>66.2</v>
      </c>
      <c r="Z6901">
        <v>10.9</v>
      </c>
      <c r="AA6901">
        <v>13.2</v>
      </c>
      <c r="AB6901">
        <v>11.9</v>
      </c>
      <c r="AC6901">
        <v>47.9</v>
      </c>
      <c r="AD6901">
        <v>35.1</v>
      </c>
    </row>
    <row r="6902" spans="1:30" x14ac:dyDescent="0.45">
      <c r="A6902" t="s">
        <v>430</v>
      </c>
      <c r="B6902">
        <v>48700</v>
      </c>
      <c r="C6902" t="s">
        <v>835</v>
      </c>
      <c r="E6902">
        <v>52</v>
      </c>
      <c r="F6902" t="s">
        <v>47</v>
      </c>
      <c r="G6902" t="s">
        <v>48</v>
      </c>
      <c r="H6902">
        <v>1</v>
      </c>
      <c r="I6902" t="s">
        <v>32</v>
      </c>
      <c r="J6902">
        <v>1</v>
      </c>
      <c r="K6902" t="s">
        <v>32</v>
      </c>
      <c r="L6902">
        <v>0</v>
      </c>
      <c r="M6902" t="s">
        <v>32</v>
      </c>
      <c r="N6902">
        <v>2012</v>
      </c>
      <c r="O6902">
        <v>318</v>
      </c>
      <c r="P6902">
        <v>370072</v>
      </c>
      <c r="Q6902">
        <v>163</v>
      </c>
      <c r="R6902">
        <v>362506</v>
      </c>
      <c r="S6902">
        <v>1349</v>
      </c>
      <c r="T6902">
        <v>68721</v>
      </c>
      <c r="U6902">
        <v>155</v>
      </c>
      <c r="V6902">
        <v>7565</v>
      </c>
      <c r="W6902">
        <v>34.200000000000003</v>
      </c>
      <c r="X6902">
        <v>9.3000000000000007</v>
      </c>
      <c r="Y6902">
        <v>51.8</v>
      </c>
      <c r="Z6902">
        <v>9.4</v>
      </c>
      <c r="AA6902">
        <v>23</v>
      </c>
      <c r="AB6902">
        <v>25.2</v>
      </c>
      <c r="AC6902">
        <v>41.4</v>
      </c>
      <c r="AD6902">
        <v>36.9</v>
      </c>
    </row>
    <row r="6903" spans="1:30" x14ac:dyDescent="0.45">
      <c r="A6903" t="s">
        <v>430</v>
      </c>
      <c r="B6903">
        <v>48700</v>
      </c>
      <c r="C6903" t="s">
        <v>835</v>
      </c>
      <c r="E6903">
        <v>53</v>
      </c>
      <c r="F6903" t="s">
        <v>49</v>
      </c>
      <c r="H6903">
        <v>1</v>
      </c>
      <c r="I6903" t="s">
        <v>32</v>
      </c>
      <c r="J6903">
        <v>1</v>
      </c>
      <c r="K6903" t="s">
        <v>32</v>
      </c>
      <c r="L6903">
        <v>0</v>
      </c>
      <c r="M6903" t="s">
        <v>32</v>
      </c>
      <c r="N6903">
        <v>2012</v>
      </c>
      <c r="O6903">
        <v>645</v>
      </c>
      <c r="P6903">
        <v>210736</v>
      </c>
      <c r="Q6903">
        <v>118</v>
      </c>
      <c r="R6903">
        <v>188768</v>
      </c>
      <c r="S6903">
        <v>1073</v>
      </c>
      <c r="T6903">
        <v>32859</v>
      </c>
      <c r="U6903">
        <v>527</v>
      </c>
      <c r="V6903">
        <v>21968</v>
      </c>
      <c r="W6903">
        <v>28.6</v>
      </c>
      <c r="X6903">
        <v>39</v>
      </c>
      <c r="Y6903">
        <v>36.9</v>
      </c>
      <c r="Z6903">
        <v>43.2</v>
      </c>
      <c r="AA6903">
        <v>38.700000000000003</v>
      </c>
      <c r="AB6903">
        <v>29.5</v>
      </c>
      <c r="AC6903">
        <v>29</v>
      </c>
      <c r="AD6903">
        <v>48.6</v>
      </c>
    </row>
    <row r="6904" spans="1:30" x14ac:dyDescent="0.45">
      <c r="A6904" t="s">
        <v>430</v>
      </c>
      <c r="B6904">
        <v>48700</v>
      </c>
      <c r="C6904" t="s">
        <v>835</v>
      </c>
      <c r="E6904">
        <v>54</v>
      </c>
      <c r="F6904" t="s">
        <v>50</v>
      </c>
      <c r="H6904">
        <v>1</v>
      </c>
      <c r="I6904" t="s">
        <v>32</v>
      </c>
      <c r="J6904">
        <v>1</v>
      </c>
      <c r="K6904" t="s">
        <v>32</v>
      </c>
      <c r="L6904">
        <v>0</v>
      </c>
      <c r="M6904" t="s">
        <v>32</v>
      </c>
      <c r="N6904">
        <v>2012</v>
      </c>
      <c r="O6904">
        <v>853</v>
      </c>
      <c r="P6904">
        <v>202805</v>
      </c>
      <c r="Q6904">
        <v>181</v>
      </c>
      <c r="R6904">
        <v>190472</v>
      </c>
      <c r="S6904">
        <v>1637</v>
      </c>
      <c r="T6904">
        <v>55167</v>
      </c>
      <c r="U6904">
        <v>672</v>
      </c>
      <c r="V6904">
        <v>12333</v>
      </c>
      <c r="W6904">
        <v>20.3</v>
      </c>
      <c r="X6904">
        <v>18.399999999999999</v>
      </c>
      <c r="Y6904">
        <v>38.5</v>
      </c>
      <c r="Z6904">
        <v>20.3</v>
      </c>
      <c r="AA6904">
        <v>17.7</v>
      </c>
      <c r="AB6904">
        <v>20.399999999999999</v>
      </c>
      <c r="AC6904">
        <v>24.6</v>
      </c>
      <c r="AD6904">
        <v>25.2</v>
      </c>
    </row>
    <row r="6905" spans="1:30" x14ac:dyDescent="0.45">
      <c r="A6905" t="s">
        <v>430</v>
      </c>
      <c r="B6905">
        <v>48700</v>
      </c>
      <c r="C6905" t="s">
        <v>835</v>
      </c>
      <c r="E6905">
        <v>56</v>
      </c>
      <c r="F6905" t="s">
        <v>51</v>
      </c>
      <c r="H6905">
        <v>1</v>
      </c>
      <c r="I6905" t="s">
        <v>32</v>
      </c>
      <c r="J6905">
        <v>1</v>
      </c>
      <c r="K6905" t="s">
        <v>32</v>
      </c>
      <c r="L6905">
        <v>0</v>
      </c>
      <c r="M6905" t="s">
        <v>32</v>
      </c>
      <c r="N6905">
        <v>2012</v>
      </c>
      <c r="O6905">
        <v>559</v>
      </c>
      <c r="Q6905">
        <v>120</v>
      </c>
      <c r="U6905">
        <v>439</v>
      </c>
      <c r="W6905">
        <v>19.399999999999999</v>
      </c>
      <c r="Y6905">
        <v>56.8</v>
      </c>
      <c r="AC6905">
        <v>20.8</v>
      </c>
    </row>
    <row r="6906" spans="1:30" x14ac:dyDescent="0.45">
      <c r="A6906" t="s">
        <v>430</v>
      </c>
      <c r="B6906">
        <v>48700</v>
      </c>
      <c r="C6906" t="s">
        <v>835</v>
      </c>
      <c r="E6906">
        <v>61</v>
      </c>
      <c r="F6906" t="s">
        <v>52</v>
      </c>
      <c r="H6906">
        <v>1</v>
      </c>
      <c r="I6906" t="s">
        <v>32</v>
      </c>
      <c r="J6906">
        <v>1</v>
      </c>
      <c r="K6906" t="s">
        <v>32</v>
      </c>
      <c r="L6906">
        <v>0</v>
      </c>
      <c r="M6906" t="s">
        <v>32</v>
      </c>
      <c r="N6906">
        <v>2012</v>
      </c>
      <c r="O6906">
        <v>147</v>
      </c>
      <c r="P6906">
        <v>36678</v>
      </c>
      <c r="Q6906">
        <v>23</v>
      </c>
      <c r="R6906">
        <v>35607</v>
      </c>
      <c r="S6906">
        <v>927</v>
      </c>
      <c r="T6906">
        <v>16480</v>
      </c>
      <c r="U6906">
        <v>124</v>
      </c>
      <c r="V6906">
        <v>1071</v>
      </c>
      <c r="W6906">
        <v>56.6</v>
      </c>
      <c r="X6906">
        <v>14.1</v>
      </c>
      <c r="Y6906">
        <v>89.3</v>
      </c>
      <c r="Z6906">
        <v>15.2</v>
      </c>
      <c r="AA6906">
        <v>14.3</v>
      </c>
      <c r="AB6906">
        <v>11</v>
      </c>
      <c r="AC6906">
        <v>64.099999999999994</v>
      </c>
      <c r="AD6906">
        <v>32.700000000000003</v>
      </c>
    </row>
    <row r="6907" spans="1:30" x14ac:dyDescent="0.45">
      <c r="A6907" t="s">
        <v>430</v>
      </c>
      <c r="B6907">
        <v>48700</v>
      </c>
      <c r="C6907" t="s">
        <v>835</v>
      </c>
      <c r="E6907">
        <v>62</v>
      </c>
      <c r="F6907" t="s">
        <v>53</v>
      </c>
      <c r="H6907">
        <v>1</v>
      </c>
      <c r="I6907" t="s">
        <v>32</v>
      </c>
      <c r="J6907">
        <v>1</v>
      </c>
      <c r="K6907" t="s">
        <v>32</v>
      </c>
      <c r="L6907">
        <v>0</v>
      </c>
      <c r="M6907" t="s">
        <v>32</v>
      </c>
      <c r="N6907">
        <v>2012</v>
      </c>
      <c r="O6907">
        <v>601</v>
      </c>
      <c r="P6907">
        <v>943232</v>
      </c>
      <c r="Q6907">
        <v>191</v>
      </c>
      <c r="R6907">
        <v>937909</v>
      </c>
      <c r="S6907">
        <v>9125</v>
      </c>
      <c r="T6907">
        <v>379967</v>
      </c>
      <c r="U6907">
        <v>409</v>
      </c>
      <c r="V6907">
        <v>5323</v>
      </c>
      <c r="W6907">
        <v>14.7</v>
      </c>
      <c r="X6907">
        <v>12</v>
      </c>
      <c r="Y6907">
        <v>32.6</v>
      </c>
      <c r="Z6907">
        <v>12.6</v>
      </c>
      <c r="AA6907">
        <v>14.7</v>
      </c>
      <c r="AB6907">
        <v>14.7</v>
      </c>
      <c r="AC6907">
        <v>20.3</v>
      </c>
      <c r="AD6907">
        <v>20.399999999999999</v>
      </c>
    </row>
    <row r="6908" spans="1:30" x14ac:dyDescent="0.45">
      <c r="A6908" t="s">
        <v>430</v>
      </c>
      <c r="B6908">
        <v>48700</v>
      </c>
      <c r="C6908" t="s">
        <v>835</v>
      </c>
      <c r="E6908">
        <v>71</v>
      </c>
      <c r="F6908" t="s">
        <v>54</v>
      </c>
      <c r="H6908">
        <v>1</v>
      </c>
      <c r="I6908" t="s">
        <v>32</v>
      </c>
      <c r="J6908">
        <v>1</v>
      </c>
      <c r="K6908" t="s">
        <v>32</v>
      </c>
      <c r="L6908">
        <v>0</v>
      </c>
      <c r="M6908" t="s">
        <v>32</v>
      </c>
      <c r="N6908">
        <v>2012</v>
      </c>
      <c r="O6908">
        <v>267</v>
      </c>
      <c r="P6908">
        <v>24570</v>
      </c>
      <c r="Q6908">
        <v>30</v>
      </c>
      <c r="R6908">
        <v>12901</v>
      </c>
      <c r="S6908">
        <v>397</v>
      </c>
      <c r="T6908">
        <v>4309</v>
      </c>
      <c r="U6908">
        <v>236</v>
      </c>
      <c r="W6908">
        <v>26.8</v>
      </c>
      <c r="X6908">
        <v>47.6</v>
      </c>
      <c r="Y6908">
        <v>38.9</v>
      </c>
      <c r="Z6908">
        <v>15.4</v>
      </c>
      <c r="AA6908">
        <v>14.7</v>
      </c>
      <c r="AB6908">
        <v>9.4</v>
      </c>
      <c r="AC6908">
        <v>28</v>
      </c>
    </row>
    <row r="6909" spans="1:30" x14ac:dyDescent="0.45">
      <c r="A6909" t="s">
        <v>430</v>
      </c>
      <c r="B6909">
        <v>48700</v>
      </c>
      <c r="C6909" t="s">
        <v>835</v>
      </c>
      <c r="E6909">
        <v>72</v>
      </c>
      <c r="F6909" t="s">
        <v>55</v>
      </c>
      <c r="H6909">
        <v>1</v>
      </c>
      <c r="I6909" t="s">
        <v>32</v>
      </c>
      <c r="J6909">
        <v>1</v>
      </c>
      <c r="K6909" t="s">
        <v>32</v>
      </c>
      <c r="L6909">
        <v>0</v>
      </c>
      <c r="M6909" t="s">
        <v>32</v>
      </c>
      <c r="N6909">
        <v>2012</v>
      </c>
      <c r="O6909">
        <v>237</v>
      </c>
      <c r="P6909">
        <v>227711</v>
      </c>
      <c r="Q6909">
        <v>184</v>
      </c>
      <c r="R6909">
        <v>224761</v>
      </c>
      <c r="S6909">
        <v>4380</v>
      </c>
      <c r="T6909">
        <v>61574</v>
      </c>
      <c r="U6909">
        <v>54</v>
      </c>
      <c r="W6909">
        <v>34</v>
      </c>
      <c r="X6909">
        <v>29.2</v>
      </c>
      <c r="Y6909">
        <v>41.2</v>
      </c>
      <c r="Z6909">
        <v>30.7</v>
      </c>
      <c r="AA6909">
        <v>36.6</v>
      </c>
      <c r="AB6909">
        <v>32.9</v>
      </c>
      <c r="AC6909">
        <v>51.8</v>
      </c>
    </row>
    <row r="6910" spans="1:30" x14ac:dyDescent="0.45">
      <c r="A6910" t="s">
        <v>430</v>
      </c>
      <c r="B6910">
        <v>48700</v>
      </c>
      <c r="C6910" t="s">
        <v>835</v>
      </c>
      <c r="E6910">
        <v>81</v>
      </c>
      <c r="F6910" t="s">
        <v>56</v>
      </c>
      <c r="G6910" t="s">
        <v>57</v>
      </c>
      <c r="H6910">
        <v>1</v>
      </c>
      <c r="I6910" t="s">
        <v>32</v>
      </c>
      <c r="J6910">
        <v>1</v>
      </c>
      <c r="K6910" t="s">
        <v>32</v>
      </c>
      <c r="L6910">
        <v>0</v>
      </c>
      <c r="M6910" t="s">
        <v>32</v>
      </c>
      <c r="N6910">
        <v>2012</v>
      </c>
      <c r="O6910">
        <v>973</v>
      </c>
      <c r="P6910">
        <v>229201</v>
      </c>
      <c r="Q6910">
        <v>220</v>
      </c>
      <c r="R6910">
        <v>172354</v>
      </c>
      <c r="S6910">
        <v>1504</v>
      </c>
      <c r="T6910">
        <v>45848</v>
      </c>
      <c r="U6910">
        <v>753</v>
      </c>
      <c r="W6910">
        <v>18.100000000000001</v>
      </c>
      <c r="X6910">
        <v>32.5</v>
      </c>
      <c r="Y6910">
        <v>20.2</v>
      </c>
      <c r="Z6910">
        <v>47.7</v>
      </c>
      <c r="AA6910">
        <v>28.3</v>
      </c>
      <c r="AB6910">
        <v>42.3</v>
      </c>
      <c r="AC6910">
        <v>23.7</v>
      </c>
    </row>
    <row r="6911" spans="1:30" x14ac:dyDescent="0.45">
      <c r="A6911" t="s">
        <v>431</v>
      </c>
      <c r="B6911">
        <v>48900</v>
      </c>
      <c r="C6911" t="s">
        <v>836</v>
      </c>
      <c r="E6911">
        <v>0</v>
      </c>
      <c r="F6911" t="s">
        <v>31</v>
      </c>
      <c r="H6911">
        <v>1</v>
      </c>
      <c r="I6911" t="s">
        <v>32</v>
      </c>
      <c r="J6911">
        <v>1</v>
      </c>
      <c r="K6911" t="s">
        <v>32</v>
      </c>
      <c r="L6911">
        <v>0</v>
      </c>
      <c r="M6911" t="s">
        <v>32</v>
      </c>
      <c r="N6911">
        <v>2012</v>
      </c>
      <c r="O6911">
        <v>29325</v>
      </c>
      <c r="P6911">
        <v>18562412</v>
      </c>
      <c r="Q6911">
        <v>6759</v>
      </c>
      <c r="R6911">
        <v>17481375</v>
      </c>
      <c r="S6911">
        <v>88249</v>
      </c>
      <c r="T6911">
        <v>3038278</v>
      </c>
      <c r="U6911">
        <v>22566</v>
      </c>
      <c r="V6911">
        <v>1081036</v>
      </c>
      <c r="W6911">
        <v>3</v>
      </c>
      <c r="X6911">
        <v>7.2</v>
      </c>
      <c r="Y6911">
        <v>4.8</v>
      </c>
      <c r="Z6911">
        <v>8.1999999999999993</v>
      </c>
      <c r="AA6911">
        <v>6.2</v>
      </c>
      <c r="AB6911">
        <v>5.0999999999999996</v>
      </c>
      <c r="AC6911">
        <v>3.8</v>
      </c>
      <c r="AD6911">
        <v>10.6</v>
      </c>
    </row>
    <row r="6912" spans="1:30" x14ac:dyDescent="0.45">
      <c r="A6912" t="s">
        <v>431</v>
      </c>
      <c r="B6912">
        <v>48900</v>
      </c>
      <c r="C6912" t="s">
        <v>836</v>
      </c>
      <c r="E6912">
        <v>11</v>
      </c>
      <c r="F6912" t="s">
        <v>33</v>
      </c>
      <c r="G6912" t="s">
        <v>34</v>
      </c>
      <c r="H6912">
        <v>1</v>
      </c>
      <c r="I6912" t="s">
        <v>32</v>
      </c>
      <c r="J6912">
        <v>1</v>
      </c>
      <c r="K6912" t="s">
        <v>32</v>
      </c>
      <c r="L6912">
        <v>0</v>
      </c>
      <c r="M6912" t="s">
        <v>32</v>
      </c>
      <c r="N6912">
        <v>2012</v>
      </c>
      <c r="O6912">
        <v>256</v>
      </c>
      <c r="Q6912">
        <v>15</v>
      </c>
      <c r="U6912">
        <v>241</v>
      </c>
      <c r="W6912">
        <v>29.9</v>
      </c>
      <c r="Y6912">
        <v>119.8</v>
      </c>
      <c r="AC6912">
        <v>26.3</v>
      </c>
    </row>
    <row r="6913" spans="1:30" x14ac:dyDescent="0.45">
      <c r="A6913" t="s">
        <v>431</v>
      </c>
      <c r="B6913">
        <v>48900</v>
      </c>
      <c r="C6913" t="s">
        <v>836</v>
      </c>
      <c r="E6913">
        <v>23</v>
      </c>
      <c r="F6913" t="s">
        <v>37</v>
      </c>
      <c r="H6913">
        <v>1</v>
      </c>
      <c r="I6913" t="s">
        <v>32</v>
      </c>
      <c r="J6913">
        <v>1</v>
      </c>
      <c r="K6913" t="s">
        <v>32</v>
      </c>
      <c r="L6913">
        <v>0</v>
      </c>
      <c r="M6913" t="s">
        <v>32</v>
      </c>
      <c r="N6913">
        <v>2012</v>
      </c>
      <c r="O6913">
        <v>3754</v>
      </c>
      <c r="P6913">
        <v>1184867</v>
      </c>
      <c r="Q6913">
        <v>900</v>
      </c>
      <c r="R6913">
        <v>1015419</v>
      </c>
      <c r="S6913">
        <v>4996</v>
      </c>
      <c r="T6913">
        <v>196049</v>
      </c>
      <c r="U6913">
        <v>2854</v>
      </c>
      <c r="V6913">
        <v>169448</v>
      </c>
      <c r="W6913">
        <v>7</v>
      </c>
      <c r="X6913">
        <v>14</v>
      </c>
      <c r="Y6913">
        <v>16.600000000000001</v>
      </c>
      <c r="Z6913">
        <v>17.5</v>
      </c>
      <c r="AA6913">
        <v>24.7</v>
      </c>
      <c r="AB6913">
        <v>20.399999999999999</v>
      </c>
      <c r="AC6913">
        <v>9</v>
      </c>
      <c r="AD6913">
        <v>25.5</v>
      </c>
    </row>
    <row r="6914" spans="1:30" x14ac:dyDescent="0.45">
      <c r="A6914" t="s">
        <v>431</v>
      </c>
      <c r="B6914">
        <v>48900</v>
      </c>
      <c r="C6914" t="s">
        <v>836</v>
      </c>
      <c r="E6914" t="s">
        <v>38</v>
      </c>
      <c r="F6914" t="s">
        <v>39</v>
      </c>
      <c r="H6914">
        <v>1</v>
      </c>
      <c r="I6914" t="s">
        <v>32</v>
      </c>
      <c r="J6914">
        <v>1</v>
      </c>
      <c r="K6914" t="s">
        <v>32</v>
      </c>
      <c r="L6914">
        <v>0</v>
      </c>
      <c r="M6914" t="s">
        <v>32</v>
      </c>
      <c r="N6914">
        <v>2012</v>
      </c>
      <c r="O6914">
        <v>467</v>
      </c>
      <c r="P6914">
        <v>2530243</v>
      </c>
      <c r="Q6914">
        <v>210</v>
      </c>
      <c r="R6914">
        <v>2521061</v>
      </c>
      <c r="S6914">
        <v>5233</v>
      </c>
      <c r="T6914">
        <v>331215</v>
      </c>
      <c r="U6914">
        <v>257</v>
      </c>
      <c r="V6914">
        <v>9182</v>
      </c>
      <c r="W6914">
        <v>25.9</v>
      </c>
      <c r="X6914">
        <v>3.3</v>
      </c>
      <c r="Y6914">
        <v>21.2</v>
      </c>
      <c r="Z6914">
        <v>3.4</v>
      </c>
      <c r="AA6914">
        <v>9.6</v>
      </c>
      <c r="AB6914">
        <v>5.9</v>
      </c>
      <c r="AC6914">
        <v>37.200000000000003</v>
      </c>
      <c r="AD6914">
        <v>49.7</v>
      </c>
    </row>
    <row r="6915" spans="1:30" x14ac:dyDescent="0.45">
      <c r="A6915" t="s">
        <v>431</v>
      </c>
      <c r="B6915">
        <v>48900</v>
      </c>
      <c r="C6915" t="s">
        <v>836</v>
      </c>
      <c r="E6915">
        <v>42</v>
      </c>
      <c r="F6915" t="s">
        <v>40</v>
      </c>
      <c r="H6915">
        <v>1</v>
      </c>
      <c r="I6915" t="s">
        <v>32</v>
      </c>
      <c r="J6915">
        <v>1</v>
      </c>
      <c r="K6915" t="s">
        <v>32</v>
      </c>
      <c r="L6915">
        <v>0</v>
      </c>
      <c r="M6915" t="s">
        <v>32</v>
      </c>
      <c r="N6915">
        <v>2012</v>
      </c>
      <c r="O6915">
        <v>699</v>
      </c>
      <c r="P6915">
        <v>3205503</v>
      </c>
      <c r="Q6915">
        <v>386</v>
      </c>
      <c r="R6915">
        <v>3177416</v>
      </c>
      <c r="S6915">
        <v>4621</v>
      </c>
      <c r="T6915">
        <v>239779</v>
      </c>
      <c r="U6915">
        <v>313</v>
      </c>
      <c r="W6915">
        <v>16.600000000000001</v>
      </c>
      <c r="X6915">
        <v>34.799999999999997</v>
      </c>
      <c r="Y6915">
        <v>30.6</v>
      </c>
      <c r="Z6915">
        <v>36.6</v>
      </c>
      <c r="AA6915">
        <v>24.3</v>
      </c>
      <c r="AB6915">
        <v>26.4</v>
      </c>
      <c r="AC6915">
        <v>22.7</v>
      </c>
    </row>
    <row r="6916" spans="1:30" x14ac:dyDescent="0.45">
      <c r="A6916" t="s">
        <v>431</v>
      </c>
      <c r="B6916">
        <v>48900</v>
      </c>
      <c r="C6916" t="s">
        <v>836</v>
      </c>
      <c r="E6916" t="s">
        <v>41</v>
      </c>
      <c r="F6916" t="s">
        <v>42</v>
      </c>
      <c r="H6916">
        <v>1</v>
      </c>
      <c r="I6916" t="s">
        <v>32</v>
      </c>
      <c r="J6916">
        <v>1</v>
      </c>
      <c r="K6916" t="s">
        <v>32</v>
      </c>
      <c r="L6916">
        <v>0</v>
      </c>
      <c r="M6916" t="s">
        <v>32</v>
      </c>
      <c r="N6916">
        <v>2012</v>
      </c>
      <c r="O6916">
        <v>2330</v>
      </c>
      <c r="P6916">
        <v>3897871</v>
      </c>
      <c r="Q6916">
        <v>768</v>
      </c>
      <c r="R6916">
        <v>3796705</v>
      </c>
      <c r="S6916">
        <v>13641</v>
      </c>
      <c r="T6916">
        <v>319362</v>
      </c>
      <c r="U6916">
        <v>1562</v>
      </c>
      <c r="V6916">
        <v>101166</v>
      </c>
      <c r="W6916">
        <v>10.199999999999999</v>
      </c>
      <c r="X6916">
        <v>7.1</v>
      </c>
      <c r="Y6916">
        <v>9.1</v>
      </c>
      <c r="Z6916">
        <v>7</v>
      </c>
      <c r="AA6916">
        <v>3.2</v>
      </c>
      <c r="AB6916">
        <v>2.5</v>
      </c>
      <c r="AC6916">
        <v>12.3</v>
      </c>
      <c r="AD6916">
        <v>23.6</v>
      </c>
    </row>
    <row r="6917" spans="1:30" x14ac:dyDescent="0.45">
      <c r="A6917" t="s">
        <v>431</v>
      </c>
      <c r="B6917">
        <v>48900</v>
      </c>
      <c r="C6917" t="s">
        <v>836</v>
      </c>
      <c r="E6917" t="s">
        <v>43</v>
      </c>
      <c r="F6917" t="s">
        <v>44</v>
      </c>
      <c r="G6917" t="s">
        <v>45</v>
      </c>
      <c r="H6917">
        <v>1</v>
      </c>
      <c r="I6917" t="s">
        <v>32</v>
      </c>
      <c r="J6917">
        <v>1</v>
      </c>
      <c r="K6917" t="s">
        <v>32</v>
      </c>
      <c r="L6917">
        <v>0</v>
      </c>
      <c r="M6917" t="s">
        <v>32</v>
      </c>
      <c r="N6917">
        <v>2012</v>
      </c>
      <c r="O6917">
        <v>1063</v>
      </c>
      <c r="P6917">
        <v>467186</v>
      </c>
      <c r="Q6917">
        <v>218</v>
      </c>
      <c r="R6917">
        <v>422524</v>
      </c>
      <c r="S6917">
        <v>1862</v>
      </c>
      <c r="T6917">
        <v>73930</v>
      </c>
      <c r="U6917">
        <v>845</v>
      </c>
      <c r="V6917">
        <v>44662</v>
      </c>
      <c r="W6917">
        <v>9.5</v>
      </c>
      <c r="X6917">
        <v>13.2</v>
      </c>
      <c r="Y6917">
        <v>22.5</v>
      </c>
      <c r="Z6917">
        <v>15.2</v>
      </c>
      <c r="AA6917">
        <v>5.9</v>
      </c>
      <c r="AB6917">
        <v>9.1</v>
      </c>
      <c r="AC6917">
        <v>9.9</v>
      </c>
      <c r="AD6917">
        <v>14.2</v>
      </c>
    </row>
    <row r="6918" spans="1:30" x14ac:dyDescent="0.45">
      <c r="A6918" t="s">
        <v>431</v>
      </c>
      <c r="B6918">
        <v>48900</v>
      </c>
      <c r="C6918" t="s">
        <v>836</v>
      </c>
      <c r="E6918">
        <v>51</v>
      </c>
      <c r="F6918" t="s">
        <v>46</v>
      </c>
      <c r="H6918">
        <v>1</v>
      </c>
      <c r="I6918" t="s">
        <v>32</v>
      </c>
      <c r="J6918">
        <v>1</v>
      </c>
      <c r="K6918" t="s">
        <v>32</v>
      </c>
      <c r="L6918">
        <v>0</v>
      </c>
      <c r="M6918" t="s">
        <v>32</v>
      </c>
      <c r="N6918">
        <v>2012</v>
      </c>
      <c r="O6918">
        <v>482</v>
      </c>
      <c r="P6918">
        <v>1187879</v>
      </c>
      <c r="Q6918">
        <v>112</v>
      </c>
      <c r="R6918">
        <v>1175229</v>
      </c>
      <c r="S6918">
        <v>2668</v>
      </c>
      <c r="T6918">
        <v>119691</v>
      </c>
      <c r="U6918">
        <v>371</v>
      </c>
      <c r="W6918">
        <v>33</v>
      </c>
      <c r="X6918">
        <v>5.0999999999999996</v>
      </c>
      <c r="Y6918">
        <v>19.600000000000001</v>
      </c>
      <c r="Z6918">
        <v>5.3</v>
      </c>
      <c r="AA6918">
        <v>8.5</v>
      </c>
      <c r="AB6918">
        <v>4.8</v>
      </c>
      <c r="AC6918">
        <v>37.6</v>
      </c>
    </row>
    <row r="6919" spans="1:30" x14ac:dyDescent="0.45">
      <c r="A6919" t="s">
        <v>431</v>
      </c>
      <c r="B6919">
        <v>48900</v>
      </c>
      <c r="C6919" t="s">
        <v>836</v>
      </c>
      <c r="E6919">
        <v>52</v>
      </c>
      <c r="F6919" t="s">
        <v>47</v>
      </c>
      <c r="G6919" t="s">
        <v>48</v>
      </c>
      <c r="H6919">
        <v>1</v>
      </c>
      <c r="I6919" t="s">
        <v>32</v>
      </c>
      <c r="J6919">
        <v>1</v>
      </c>
      <c r="K6919" t="s">
        <v>32</v>
      </c>
      <c r="L6919">
        <v>0</v>
      </c>
      <c r="M6919" t="s">
        <v>32</v>
      </c>
      <c r="N6919">
        <v>2012</v>
      </c>
      <c r="O6919">
        <v>1275</v>
      </c>
      <c r="P6919">
        <v>593680</v>
      </c>
      <c r="Q6919">
        <v>276</v>
      </c>
      <c r="R6919">
        <v>536593</v>
      </c>
      <c r="S6919">
        <v>2383</v>
      </c>
      <c r="T6919">
        <v>152858</v>
      </c>
      <c r="U6919">
        <v>999</v>
      </c>
      <c r="V6919">
        <v>57087</v>
      </c>
      <c r="W6919">
        <v>9.4</v>
      </c>
      <c r="X6919">
        <v>3.6</v>
      </c>
      <c r="Y6919">
        <v>25.8</v>
      </c>
      <c r="Z6919">
        <v>4.2</v>
      </c>
      <c r="AA6919">
        <v>5.5</v>
      </c>
      <c r="AB6919">
        <v>5.7</v>
      </c>
      <c r="AC6919">
        <v>12.6</v>
      </c>
      <c r="AD6919">
        <v>32.9</v>
      </c>
    </row>
    <row r="6920" spans="1:30" x14ac:dyDescent="0.45">
      <c r="A6920" t="s">
        <v>431</v>
      </c>
      <c r="B6920">
        <v>48900</v>
      </c>
      <c r="C6920" t="s">
        <v>836</v>
      </c>
      <c r="E6920">
        <v>53</v>
      </c>
      <c r="F6920" t="s">
        <v>49</v>
      </c>
      <c r="H6920">
        <v>1</v>
      </c>
      <c r="I6920" t="s">
        <v>32</v>
      </c>
      <c r="J6920">
        <v>1</v>
      </c>
      <c r="K6920" t="s">
        <v>32</v>
      </c>
      <c r="L6920">
        <v>0</v>
      </c>
      <c r="M6920" t="s">
        <v>32</v>
      </c>
      <c r="N6920">
        <v>2012</v>
      </c>
      <c r="O6920">
        <v>4270</v>
      </c>
      <c r="P6920">
        <v>737039</v>
      </c>
      <c r="Q6920">
        <v>427</v>
      </c>
      <c r="R6920">
        <v>369223</v>
      </c>
      <c r="S6920">
        <v>2385</v>
      </c>
      <c r="T6920">
        <v>86957</v>
      </c>
      <c r="U6920">
        <v>3844</v>
      </c>
      <c r="V6920">
        <v>367816</v>
      </c>
      <c r="W6920">
        <v>12.3</v>
      </c>
      <c r="X6920">
        <v>13.8</v>
      </c>
      <c r="Y6920">
        <v>26</v>
      </c>
      <c r="Z6920">
        <v>22.5</v>
      </c>
      <c r="AA6920">
        <v>22.8</v>
      </c>
      <c r="AB6920">
        <v>15.5</v>
      </c>
      <c r="AC6920">
        <v>11.6</v>
      </c>
      <c r="AD6920">
        <v>25.9</v>
      </c>
    </row>
    <row r="6921" spans="1:30" x14ac:dyDescent="0.45">
      <c r="A6921" t="s">
        <v>431</v>
      </c>
      <c r="B6921">
        <v>48900</v>
      </c>
      <c r="C6921" t="s">
        <v>836</v>
      </c>
      <c r="E6921">
        <v>54</v>
      </c>
      <c r="F6921" t="s">
        <v>50</v>
      </c>
      <c r="H6921">
        <v>1</v>
      </c>
      <c r="I6921" t="s">
        <v>32</v>
      </c>
      <c r="J6921">
        <v>1</v>
      </c>
      <c r="K6921" t="s">
        <v>32</v>
      </c>
      <c r="L6921">
        <v>0</v>
      </c>
      <c r="M6921" t="s">
        <v>32</v>
      </c>
      <c r="N6921">
        <v>2012</v>
      </c>
      <c r="O6921">
        <v>3681</v>
      </c>
      <c r="P6921">
        <v>1300027</v>
      </c>
      <c r="Q6921">
        <v>973</v>
      </c>
      <c r="R6921">
        <v>1203113</v>
      </c>
      <c r="S6921">
        <v>6541</v>
      </c>
      <c r="T6921">
        <v>296541</v>
      </c>
      <c r="U6921">
        <v>2708</v>
      </c>
      <c r="V6921">
        <v>96914</v>
      </c>
      <c r="W6921">
        <v>12.7</v>
      </c>
      <c r="X6921">
        <v>5.7</v>
      </c>
      <c r="Y6921">
        <v>9.1</v>
      </c>
      <c r="Z6921">
        <v>5.6</v>
      </c>
      <c r="AA6921">
        <v>15.3</v>
      </c>
      <c r="AB6921">
        <v>7.4</v>
      </c>
      <c r="AC6921">
        <v>15.7</v>
      </c>
      <c r="AD6921">
        <v>24.9</v>
      </c>
    </row>
    <row r="6922" spans="1:30" x14ac:dyDescent="0.45">
      <c r="A6922" t="s">
        <v>431</v>
      </c>
      <c r="B6922">
        <v>48900</v>
      </c>
      <c r="C6922" t="s">
        <v>836</v>
      </c>
      <c r="E6922">
        <v>55</v>
      </c>
      <c r="F6922" t="s">
        <v>59</v>
      </c>
      <c r="H6922">
        <v>1</v>
      </c>
      <c r="I6922" t="s">
        <v>32</v>
      </c>
      <c r="J6922">
        <v>1</v>
      </c>
      <c r="K6922" t="s">
        <v>32</v>
      </c>
      <c r="L6922">
        <v>0</v>
      </c>
      <c r="M6922" t="s">
        <v>32</v>
      </c>
      <c r="N6922">
        <v>2012</v>
      </c>
      <c r="O6922">
        <v>31</v>
      </c>
      <c r="P6922">
        <v>101193</v>
      </c>
      <c r="Q6922">
        <v>31</v>
      </c>
      <c r="R6922">
        <v>101193</v>
      </c>
      <c r="S6922">
        <v>2385</v>
      </c>
      <c r="T6922">
        <v>136538</v>
      </c>
      <c r="U6922">
        <v>0</v>
      </c>
      <c r="V6922">
        <v>0</v>
      </c>
      <c r="W6922">
        <v>15.4</v>
      </c>
      <c r="X6922">
        <v>4.5999999999999996</v>
      </c>
      <c r="Y6922">
        <v>16</v>
      </c>
      <c r="Z6922">
        <v>4.8</v>
      </c>
      <c r="AA6922">
        <v>5.8</v>
      </c>
      <c r="AB6922">
        <v>4.5999999999999996</v>
      </c>
      <c r="AC6922">
        <v>0</v>
      </c>
      <c r="AD6922">
        <v>0</v>
      </c>
    </row>
    <row r="6923" spans="1:30" x14ac:dyDescent="0.45">
      <c r="A6923" t="s">
        <v>431</v>
      </c>
      <c r="B6923">
        <v>48900</v>
      </c>
      <c r="C6923" t="s">
        <v>836</v>
      </c>
      <c r="E6923">
        <v>56</v>
      </c>
      <c r="F6923" t="s">
        <v>51</v>
      </c>
      <c r="H6923">
        <v>1</v>
      </c>
      <c r="I6923" t="s">
        <v>32</v>
      </c>
      <c r="J6923">
        <v>1</v>
      </c>
      <c r="K6923" t="s">
        <v>32</v>
      </c>
      <c r="L6923">
        <v>0</v>
      </c>
      <c r="M6923" t="s">
        <v>32</v>
      </c>
      <c r="N6923">
        <v>2012</v>
      </c>
      <c r="O6923">
        <v>2368</v>
      </c>
      <c r="P6923">
        <v>372262</v>
      </c>
      <c r="Q6923">
        <v>486</v>
      </c>
      <c r="R6923">
        <v>341537</v>
      </c>
      <c r="S6923">
        <v>4435</v>
      </c>
      <c r="T6923">
        <v>139501</v>
      </c>
      <c r="U6923">
        <v>1882</v>
      </c>
      <c r="V6923">
        <v>30724</v>
      </c>
      <c r="W6923">
        <v>9.6</v>
      </c>
      <c r="X6923">
        <v>11.9</v>
      </c>
      <c r="Y6923">
        <v>20.8</v>
      </c>
      <c r="Z6923">
        <v>13.4</v>
      </c>
      <c r="AA6923">
        <v>13.6</v>
      </c>
      <c r="AB6923">
        <v>13.9</v>
      </c>
      <c r="AC6923">
        <v>11.4</v>
      </c>
      <c r="AD6923">
        <v>20.2</v>
      </c>
    </row>
    <row r="6924" spans="1:30" x14ac:dyDescent="0.45">
      <c r="A6924" t="s">
        <v>431</v>
      </c>
      <c r="B6924">
        <v>48900</v>
      </c>
      <c r="C6924" t="s">
        <v>836</v>
      </c>
      <c r="E6924">
        <v>61</v>
      </c>
      <c r="F6924" t="s">
        <v>52</v>
      </c>
      <c r="H6924">
        <v>1</v>
      </c>
      <c r="I6924" t="s">
        <v>32</v>
      </c>
      <c r="J6924">
        <v>1</v>
      </c>
      <c r="K6924" t="s">
        <v>32</v>
      </c>
      <c r="L6924">
        <v>0</v>
      </c>
      <c r="M6924" t="s">
        <v>32</v>
      </c>
      <c r="N6924">
        <v>2012</v>
      </c>
      <c r="O6924">
        <v>518</v>
      </c>
      <c r="P6924">
        <v>99319</v>
      </c>
      <c r="Q6924">
        <v>43</v>
      </c>
      <c r="R6924">
        <v>89308</v>
      </c>
      <c r="S6924">
        <v>1595</v>
      </c>
      <c r="T6924">
        <v>32330</v>
      </c>
      <c r="U6924">
        <v>474</v>
      </c>
      <c r="W6924">
        <v>13.7</v>
      </c>
      <c r="X6924">
        <v>8.9</v>
      </c>
      <c r="Y6924">
        <v>33.799999999999997</v>
      </c>
      <c r="Z6924">
        <v>9.4</v>
      </c>
      <c r="AA6924">
        <v>27.7</v>
      </c>
      <c r="AB6924">
        <v>5.5</v>
      </c>
      <c r="AC6924">
        <v>15.5</v>
      </c>
    </row>
    <row r="6925" spans="1:30" x14ac:dyDescent="0.45">
      <c r="A6925" t="s">
        <v>431</v>
      </c>
      <c r="B6925">
        <v>48900</v>
      </c>
      <c r="C6925" t="s">
        <v>836</v>
      </c>
      <c r="E6925">
        <v>62</v>
      </c>
      <c r="F6925" t="s">
        <v>53</v>
      </c>
      <c r="H6925">
        <v>1</v>
      </c>
      <c r="I6925" t="s">
        <v>32</v>
      </c>
      <c r="J6925">
        <v>1</v>
      </c>
      <c r="K6925" t="s">
        <v>32</v>
      </c>
      <c r="L6925">
        <v>0</v>
      </c>
      <c r="M6925" t="s">
        <v>32</v>
      </c>
      <c r="N6925">
        <v>2012</v>
      </c>
      <c r="O6925">
        <v>2522</v>
      </c>
      <c r="P6925">
        <v>1444773</v>
      </c>
      <c r="Q6925">
        <v>916</v>
      </c>
      <c r="R6925">
        <v>1389070</v>
      </c>
      <c r="S6925">
        <v>14995</v>
      </c>
      <c r="T6925">
        <v>604928</v>
      </c>
      <c r="U6925">
        <v>1606</v>
      </c>
      <c r="V6925">
        <v>55703</v>
      </c>
      <c r="W6925">
        <v>11.8</v>
      </c>
      <c r="X6925">
        <v>16.3</v>
      </c>
      <c r="Y6925">
        <v>13.2</v>
      </c>
      <c r="Z6925">
        <v>17.2</v>
      </c>
      <c r="AA6925">
        <v>17.100000000000001</v>
      </c>
      <c r="AB6925">
        <v>20.100000000000001</v>
      </c>
      <c r="AC6925">
        <v>11.5</v>
      </c>
      <c r="AD6925">
        <v>21.1</v>
      </c>
    </row>
    <row r="6926" spans="1:30" x14ac:dyDescent="0.45">
      <c r="A6926" t="s">
        <v>431</v>
      </c>
      <c r="B6926">
        <v>48900</v>
      </c>
      <c r="C6926" t="s">
        <v>836</v>
      </c>
      <c r="E6926">
        <v>71</v>
      </c>
      <c r="F6926" t="s">
        <v>54</v>
      </c>
      <c r="H6926">
        <v>1</v>
      </c>
      <c r="I6926" t="s">
        <v>32</v>
      </c>
      <c r="J6926">
        <v>1</v>
      </c>
      <c r="K6926" t="s">
        <v>32</v>
      </c>
      <c r="L6926">
        <v>0</v>
      </c>
      <c r="M6926" t="s">
        <v>32</v>
      </c>
      <c r="N6926">
        <v>2012</v>
      </c>
      <c r="O6926">
        <v>1597</v>
      </c>
      <c r="P6926">
        <v>135806</v>
      </c>
      <c r="Q6926">
        <v>180</v>
      </c>
      <c r="R6926">
        <v>115192</v>
      </c>
      <c r="S6926">
        <v>1848</v>
      </c>
      <c r="T6926">
        <v>34738</v>
      </c>
      <c r="U6926">
        <v>1417</v>
      </c>
      <c r="V6926">
        <v>20613</v>
      </c>
      <c r="W6926">
        <v>8.8000000000000007</v>
      </c>
      <c r="X6926">
        <v>24.8</v>
      </c>
      <c r="Y6926">
        <v>38.5</v>
      </c>
      <c r="Z6926">
        <v>31.9</v>
      </c>
      <c r="AA6926">
        <v>27.8</v>
      </c>
      <c r="AB6926">
        <v>27.5</v>
      </c>
      <c r="AC6926">
        <v>9.8000000000000007</v>
      </c>
      <c r="AD6926">
        <v>15</v>
      </c>
    </row>
    <row r="6927" spans="1:30" x14ac:dyDescent="0.45">
      <c r="A6927" t="s">
        <v>431</v>
      </c>
      <c r="B6927">
        <v>48900</v>
      </c>
      <c r="C6927" t="s">
        <v>836</v>
      </c>
      <c r="E6927">
        <v>72</v>
      </c>
      <c r="F6927" t="s">
        <v>55</v>
      </c>
      <c r="H6927">
        <v>1</v>
      </c>
      <c r="I6927" t="s">
        <v>32</v>
      </c>
      <c r="J6927">
        <v>1</v>
      </c>
      <c r="K6927" t="s">
        <v>32</v>
      </c>
      <c r="L6927">
        <v>0</v>
      </c>
      <c r="M6927" t="s">
        <v>32</v>
      </c>
      <c r="N6927">
        <v>2012</v>
      </c>
      <c r="O6927">
        <v>922</v>
      </c>
      <c r="P6927">
        <v>761202</v>
      </c>
      <c r="Q6927">
        <v>578</v>
      </c>
      <c r="R6927">
        <v>748070</v>
      </c>
      <c r="S6927">
        <v>16884</v>
      </c>
      <c r="T6927">
        <v>201883</v>
      </c>
      <c r="U6927">
        <v>344</v>
      </c>
      <c r="V6927">
        <v>13132</v>
      </c>
      <c r="W6927">
        <v>7.6</v>
      </c>
      <c r="X6927">
        <v>22.9</v>
      </c>
      <c r="Y6927">
        <v>16.600000000000001</v>
      </c>
      <c r="Z6927">
        <v>24.4</v>
      </c>
      <c r="AA6927">
        <v>23.3</v>
      </c>
      <c r="AB6927">
        <v>24.8</v>
      </c>
      <c r="AC6927">
        <v>23.8</v>
      </c>
      <c r="AD6927">
        <v>43.8</v>
      </c>
    </row>
    <row r="6928" spans="1:30" x14ac:dyDescent="0.45">
      <c r="A6928" t="s">
        <v>431</v>
      </c>
      <c r="B6928">
        <v>48900</v>
      </c>
      <c r="C6928" t="s">
        <v>836</v>
      </c>
      <c r="E6928">
        <v>81</v>
      </c>
      <c r="F6928" t="s">
        <v>56</v>
      </c>
      <c r="G6928" t="s">
        <v>57</v>
      </c>
      <c r="H6928">
        <v>1</v>
      </c>
      <c r="I6928" t="s">
        <v>32</v>
      </c>
      <c r="J6928">
        <v>1</v>
      </c>
      <c r="K6928" t="s">
        <v>32</v>
      </c>
      <c r="L6928">
        <v>0</v>
      </c>
      <c r="M6928" t="s">
        <v>32</v>
      </c>
      <c r="N6928">
        <v>2012</v>
      </c>
      <c r="O6928">
        <v>3151</v>
      </c>
      <c r="P6928">
        <v>194068</v>
      </c>
      <c r="Q6928">
        <v>319</v>
      </c>
      <c r="R6928">
        <v>134903</v>
      </c>
      <c r="S6928">
        <v>1336</v>
      </c>
      <c r="T6928">
        <v>39635</v>
      </c>
      <c r="U6928">
        <v>2832</v>
      </c>
      <c r="V6928">
        <v>59165</v>
      </c>
      <c r="W6928">
        <v>8.6</v>
      </c>
      <c r="X6928">
        <v>18.2</v>
      </c>
      <c r="Y6928">
        <v>31</v>
      </c>
      <c r="Z6928">
        <v>25.7</v>
      </c>
      <c r="AA6928">
        <v>13.3</v>
      </c>
      <c r="AB6928">
        <v>20.8</v>
      </c>
      <c r="AC6928">
        <v>9.1999999999999993</v>
      </c>
      <c r="AD6928">
        <v>10.5</v>
      </c>
    </row>
    <row r="6929" spans="1:30" x14ac:dyDescent="0.45">
      <c r="A6929" t="s">
        <v>432</v>
      </c>
      <c r="B6929">
        <v>49020</v>
      </c>
      <c r="C6929" s="1" t="s">
        <v>837</v>
      </c>
      <c r="E6929">
        <v>0</v>
      </c>
      <c r="F6929" t="s">
        <v>31</v>
      </c>
      <c r="H6929">
        <v>1</v>
      </c>
      <c r="I6929" t="s">
        <v>32</v>
      </c>
      <c r="J6929">
        <v>1</v>
      </c>
      <c r="K6929" t="s">
        <v>32</v>
      </c>
      <c r="L6929">
        <v>0</v>
      </c>
      <c r="M6929" t="s">
        <v>32</v>
      </c>
      <c r="N6929">
        <v>2012</v>
      </c>
      <c r="O6929">
        <v>11486</v>
      </c>
      <c r="P6929">
        <v>11271238</v>
      </c>
      <c r="Q6929">
        <v>2401</v>
      </c>
      <c r="R6929">
        <v>10911891</v>
      </c>
      <c r="S6929">
        <v>44177</v>
      </c>
      <c r="T6929">
        <v>1739388</v>
      </c>
      <c r="U6929">
        <v>9085</v>
      </c>
      <c r="V6929">
        <v>359347</v>
      </c>
      <c r="W6929">
        <v>3</v>
      </c>
      <c r="X6929">
        <v>6</v>
      </c>
      <c r="Y6929">
        <v>8.6</v>
      </c>
      <c r="Z6929">
        <v>6.7</v>
      </c>
      <c r="AA6929">
        <v>4.3</v>
      </c>
      <c r="AB6929">
        <v>6.2</v>
      </c>
      <c r="AC6929">
        <v>3.4</v>
      </c>
      <c r="AD6929">
        <v>18.600000000000001</v>
      </c>
    </row>
    <row r="6930" spans="1:30" x14ac:dyDescent="0.45">
      <c r="A6930" t="s">
        <v>432</v>
      </c>
      <c r="B6930">
        <v>49020</v>
      </c>
      <c r="C6930" s="1" t="s">
        <v>837</v>
      </c>
      <c r="E6930">
        <v>11</v>
      </c>
      <c r="F6930" t="s">
        <v>33</v>
      </c>
      <c r="G6930" t="s">
        <v>34</v>
      </c>
      <c r="H6930">
        <v>1</v>
      </c>
      <c r="I6930" t="s">
        <v>32</v>
      </c>
      <c r="J6930">
        <v>1</v>
      </c>
      <c r="K6930" t="s">
        <v>32</v>
      </c>
      <c r="L6930">
        <v>0</v>
      </c>
      <c r="M6930" t="s">
        <v>32</v>
      </c>
      <c r="N6930">
        <v>2012</v>
      </c>
      <c r="O6930">
        <v>120</v>
      </c>
      <c r="P6930">
        <v>16176</v>
      </c>
      <c r="Q6930">
        <v>13</v>
      </c>
      <c r="R6930">
        <v>13681</v>
      </c>
      <c r="S6930">
        <v>80</v>
      </c>
      <c r="T6930">
        <v>2796</v>
      </c>
      <c r="U6930">
        <v>107</v>
      </c>
      <c r="W6930">
        <v>61.9</v>
      </c>
      <c r="X6930">
        <v>26.4</v>
      </c>
      <c r="Y6930">
        <v>95.5</v>
      </c>
      <c r="Z6930">
        <v>20.3</v>
      </c>
      <c r="AA6930">
        <v>16.3</v>
      </c>
      <c r="AB6930">
        <v>18.399999999999999</v>
      </c>
      <c r="AC6930">
        <v>59.6</v>
      </c>
    </row>
    <row r="6931" spans="1:30" x14ac:dyDescent="0.45">
      <c r="A6931" t="s">
        <v>432</v>
      </c>
      <c r="B6931">
        <v>49020</v>
      </c>
      <c r="C6931" s="1" t="s">
        <v>837</v>
      </c>
      <c r="E6931">
        <v>23</v>
      </c>
      <c r="F6931" t="s">
        <v>37</v>
      </c>
      <c r="H6931">
        <v>1</v>
      </c>
      <c r="I6931" t="s">
        <v>32</v>
      </c>
      <c r="J6931">
        <v>1</v>
      </c>
      <c r="K6931" t="s">
        <v>32</v>
      </c>
      <c r="L6931">
        <v>0</v>
      </c>
      <c r="M6931" t="s">
        <v>32</v>
      </c>
      <c r="N6931">
        <v>2012</v>
      </c>
      <c r="O6931">
        <v>1842</v>
      </c>
      <c r="Q6931">
        <v>321</v>
      </c>
      <c r="U6931">
        <v>1521</v>
      </c>
      <c r="W6931">
        <v>8.6</v>
      </c>
      <c r="Y6931">
        <v>28.2</v>
      </c>
      <c r="AC6931">
        <v>9</v>
      </c>
    </row>
    <row r="6932" spans="1:30" x14ac:dyDescent="0.45">
      <c r="A6932" t="s">
        <v>432</v>
      </c>
      <c r="B6932">
        <v>49020</v>
      </c>
      <c r="C6932" s="1" t="s">
        <v>837</v>
      </c>
      <c r="E6932" t="s">
        <v>38</v>
      </c>
      <c r="F6932" t="s">
        <v>39</v>
      </c>
      <c r="H6932">
        <v>1</v>
      </c>
      <c r="I6932" t="s">
        <v>32</v>
      </c>
      <c r="J6932">
        <v>1</v>
      </c>
      <c r="K6932" t="s">
        <v>32</v>
      </c>
      <c r="L6932">
        <v>0</v>
      </c>
      <c r="M6932" t="s">
        <v>32</v>
      </c>
      <c r="N6932">
        <v>2012</v>
      </c>
      <c r="O6932">
        <v>301</v>
      </c>
      <c r="P6932">
        <v>3603324</v>
      </c>
      <c r="Q6932">
        <v>140</v>
      </c>
      <c r="R6932">
        <v>3598869</v>
      </c>
      <c r="S6932">
        <v>7256</v>
      </c>
      <c r="T6932">
        <v>366231</v>
      </c>
      <c r="U6932">
        <v>161</v>
      </c>
      <c r="W6932">
        <v>24.7</v>
      </c>
      <c r="X6932">
        <v>2.8</v>
      </c>
      <c r="Y6932">
        <v>15.8</v>
      </c>
      <c r="Z6932">
        <v>2.9</v>
      </c>
      <c r="AA6932">
        <v>5.7</v>
      </c>
      <c r="AB6932">
        <v>5.3</v>
      </c>
      <c r="AC6932">
        <v>43</v>
      </c>
    </row>
    <row r="6933" spans="1:30" x14ac:dyDescent="0.45">
      <c r="A6933" t="s">
        <v>432</v>
      </c>
      <c r="B6933">
        <v>49020</v>
      </c>
      <c r="C6933" s="1" t="s">
        <v>837</v>
      </c>
      <c r="E6933">
        <v>42</v>
      </c>
      <c r="F6933" t="s">
        <v>40</v>
      </c>
      <c r="H6933">
        <v>1</v>
      </c>
      <c r="I6933" t="s">
        <v>32</v>
      </c>
      <c r="J6933">
        <v>1</v>
      </c>
      <c r="K6933" t="s">
        <v>32</v>
      </c>
      <c r="L6933">
        <v>0</v>
      </c>
      <c r="M6933" t="s">
        <v>32</v>
      </c>
      <c r="N6933">
        <v>2012</v>
      </c>
      <c r="O6933">
        <v>305</v>
      </c>
      <c r="P6933">
        <v>1538637</v>
      </c>
      <c r="Q6933">
        <v>101</v>
      </c>
      <c r="R6933">
        <v>1527335</v>
      </c>
      <c r="S6933">
        <v>2177</v>
      </c>
      <c r="T6933">
        <v>99123</v>
      </c>
      <c r="U6933">
        <v>203</v>
      </c>
      <c r="W6933">
        <v>23.5</v>
      </c>
      <c r="X6933">
        <v>3.8</v>
      </c>
      <c r="Y6933">
        <v>16.3</v>
      </c>
      <c r="Z6933">
        <v>4</v>
      </c>
      <c r="AA6933">
        <v>11.8</v>
      </c>
      <c r="AB6933">
        <v>9.1999999999999993</v>
      </c>
      <c r="AC6933">
        <v>34.6</v>
      </c>
    </row>
    <row r="6934" spans="1:30" x14ac:dyDescent="0.45">
      <c r="A6934" t="s">
        <v>432</v>
      </c>
      <c r="B6934">
        <v>49020</v>
      </c>
      <c r="C6934" s="1" t="s">
        <v>837</v>
      </c>
      <c r="E6934" t="s">
        <v>41</v>
      </c>
      <c r="F6934" t="s">
        <v>42</v>
      </c>
      <c r="H6934">
        <v>1</v>
      </c>
      <c r="I6934" t="s">
        <v>32</v>
      </c>
      <c r="J6934">
        <v>1</v>
      </c>
      <c r="K6934" t="s">
        <v>32</v>
      </c>
      <c r="L6934">
        <v>0</v>
      </c>
      <c r="M6934" t="s">
        <v>32</v>
      </c>
      <c r="N6934">
        <v>2012</v>
      </c>
      <c r="O6934">
        <v>1330</v>
      </c>
      <c r="P6934">
        <v>2650422</v>
      </c>
      <c r="Q6934">
        <v>413</v>
      </c>
      <c r="R6934">
        <v>2623548</v>
      </c>
      <c r="S6934">
        <v>8797</v>
      </c>
      <c r="T6934">
        <v>219016</v>
      </c>
      <c r="U6934">
        <v>916</v>
      </c>
      <c r="V6934">
        <v>26874</v>
      </c>
      <c r="W6934">
        <v>12.6</v>
      </c>
      <c r="X6934">
        <v>25.6</v>
      </c>
      <c r="Y6934">
        <v>12.5</v>
      </c>
      <c r="Z6934">
        <v>26.9</v>
      </c>
      <c r="AA6934">
        <v>13.4</v>
      </c>
      <c r="AB6934">
        <v>26.9</v>
      </c>
      <c r="AC6934">
        <v>16.899999999999999</v>
      </c>
      <c r="AD6934">
        <v>20.100000000000001</v>
      </c>
    </row>
    <row r="6935" spans="1:30" x14ac:dyDescent="0.45">
      <c r="A6935" t="s">
        <v>432</v>
      </c>
      <c r="B6935">
        <v>49020</v>
      </c>
      <c r="C6935" s="1" t="s">
        <v>837</v>
      </c>
      <c r="E6935" t="s">
        <v>43</v>
      </c>
      <c r="F6935" t="s">
        <v>44</v>
      </c>
      <c r="G6935" t="s">
        <v>45</v>
      </c>
      <c r="H6935">
        <v>1</v>
      </c>
      <c r="I6935" t="s">
        <v>32</v>
      </c>
      <c r="J6935">
        <v>1</v>
      </c>
      <c r="K6935" t="s">
        <v>32</v>
      </c>
      <c r="L6935">
        <v>0</v>
      </c>
      <c r="M6935" t="s">
        <v>32</v>
      </c>
      <c r="N6935">
        <v>2012</v>
      </c>
      <c r="O6935">
        <v>618</v>
      </c>
      <c r="P6935">
        <v>304084</v>
      </c>
      <c r="Q6935">
        <v>106</v>
      </c>
      <c r="R6935">
        <v>267715</v>
      </c>
      <c r="S6935">
        <v>1693</v>
      </c>
      <c r="T6935">
        <v>68108</v>
      </c>
      <c r="U6935">
        <v>512</v>
      </c>
      <c r="V6935">
        <v>36368</v>
      </c>
      <c r="W6935">
        <v>20.3</v>
      </c>
      <c r="X6935">
        <v>5.8</v>
      </c>
      <c r="Y6935">
        <v>46.6</v>
      </c>
      <c r="Z6935">
        <v>6.2</v>
      </c>
      <c r="AA6935">
        <v>7.6</v>
      </c>
      <c r="AB6935">
        <v>7</v>
      </c>
      <c r="AC6935">
        <v>24.9</v>
      </c>
      <c r="AD6935">
        <v>29.2</v>
      </c>
    </row>
    <row r="6936" spans="1:30" x14ac:dyDescent="0.45">
      <c r="A6936" t="s">
        <v>432</v>
      </c>
      <c r="B6936">
        <v>49020</v>
      </c>
      <c r="C6936" s="1" t="s">
        <v>837</v>
      </c>
      <c r="E6936">
        <v>51</v>
      </c>
      <c r="F6936" t="s">
        <v>46</v>
      </c>
      <c r="H6936">
        <v>1</v>
      </c>
      <c r="I6936" t="s">
        <v>32</v>
      </c>
      <c r="J6936">
        <v>1</v>
      </c>
      <c r="K6936" t="s">
        <v>32</v>
      </c>
      <c r="L6936">
        <v>0</v>
      </c>
      <c r="M6936" t="s">
        <v>32</v>
      </c>
      <c r="N6936">
        <v>2012</v>
      </c>
      <c r="O6936">
        <v>131</v>
      </c>
      <c r="P6936">
        <v>106568</v>
      </c>
      <c r="Q6936">
        <v>34</v>
      </c>
      <c r="R6936">
        <v>104349</v>
      </c>
      <c r="S6936">
        <v>492</v>
      </c>
      <c r="T6936">
        <v>20228</v>
      </c>
      <c r="U6936">
        <v>97</v>
      </c>
      <c r="W6936">
        <v>30</v>
      </c>
      <c r="X6936">
        <v>3.8</v>
      </c>
      <c r="Y6936">
        <v>33.9</v>
      </c>
      <c r="Z6936">
        <v>4.0999999999999996</v>
      </c>
      <c r="AA6936">
        <v>6.6</v>
      </c>
      <c r="AB6936">
        <v>7.2</v>
      </c>
      <c r="AC6936">
        <v>38.799999999999997</v>
      </c>
    </row>
    <row r="6937" spans="1:30" x14ac:dyDescent="0.45">
      <c r="A6937" t="s">
        <v>432</v>
      </c>
      <c r="B6937">
        <v>49020</v>
      </c>
      <c r="C6937" s="1" t="s">
        <v>837</v>
      </c>
      <c r="E6937">
        <v>52</v>
      </c>
      <c r="F6937" t="s">
        <v>47</v>
      </c>
      <c r="G6937" t="s">
        <v>48</v>
      </c>
      <c r="H6937">
        <v>1</v>
      </c>
      <c r="I6937" t="s">
        <v>32</v>
      </c>
      <c r="J6937">
        <v>1</v>
      </c>
      <c r="K6937" t="s">
        <v>32</v>
      </c>
      <c r="L6937">
        <v>0</v>
      </c>
      <c r="M6937" t="s">
        <v>32</v>
      </c>
      <c r="N6937">
        <v>2012</v>
      </c>
      <c r="O6937">
        <v>305</v>
      </c>
      <c r="P6937">
        <v>383715</v>
      </c>
      <c r="Q6937">
        <v>120</v>
      </c>
      <c r="R6937">
        <v>376291</v>
      </c>
      <c r="S6937">
        <v>1816</v>
      </c>
      <c r="T6937">
        <v>84153</v>
      </c>
      <c r="U6937">
        <v>184</v>
      </c>
      <c r="V6937">
        <v>7424</v>
      </c>
      <c r="W6937">
        <v>29.4</v>
      </c>
      <c r="X6937">
        <v>12</v>
      </c>
      <c r="Y6937">
        <v>36</v>
      </c>
      <c r="Z6937">
        <v>12.7</v>
      </c>
      <c r="AA6937">
        <v>25.1</v>
      </c>
      <c r="AB6937">
        <v>23.5</v>
      </c>
      <c r="AC6937">
        <v>36</v>
      </c>
      <c r="AD6937">
        <v>35.700000000000003</v>
      </c>
    </row>
    <row r="6938" spans="1:30" x14ac:dyDescent="0.45">
      <c r="A6938" t="s">
        <v>432</v>
      </c>
      <c r="B6938">
        <v>49020</v>
      </c>
      <c r="C6938" s="1" t="s">
        <v>837</v>
      </c>
      <c r="E6938">
        <v>53</v>
      </c>
      <c r="F6938" t="s">
        <v>49</v>
      </c>
      <c r="H6938">
        <v>1</v>
      </c>
      <c r="I6938" t="s">
        <v>32</v>
      </c>
      <c r="J6938">
        <v>1</v>
      </c>
      <c r="K6938" t="s">
        <v>32</v>
      </c>
      <c r="L6938">
        <v>0</v>
      </c>
      <c r="M6938" t="s">
        <v>32</v>
      </c>
      <c r="N6938">
        <v>2012</v>
      </c>
      <c r="O6938">
        <v>1312</v>
      </c>
      <c r="P6938">
        <v>155343</v>
      </c>
      <c r="Q6938">
        <v>143</v>
      </c>
      <c r="R6938">
        <v>86890</v>
      </c>
      <c r="S6938">
        <v>365</v>
      </c>
      <c r="T6938">
        <v>14076</v>
      </c>
      <c r="U6938">
        <v>1169</v>
      </c>
      <c r="V6938">
        <v>68453</v>
      </c>
      <c r="W6938">
        <v>19.899999999999999</v>
      </c>
      <c r="X6938">
        <v>21.9</v>
      </c>
      <c r="Y6938">
        <v>33.1</v>
      </c>
      <c r="Z6938">
        <v>30.4</v>
      </c>
      <c r="AA6938">
        <v>30.9</v>
      </c>
      <c r="AB6938">
        <v>31.6</v>
      </c>
      <c r="AC6938">
        <v>19.5</v>
      </c>
      <c r="AD6938">
        <v>37.200000000000003</v>
      </c>
    </row>
    <row r="6939" spans="1:30" x14ac:dyDescent="0.45">
      <c r="A6939" t="s">
        <v>432</v>
      </c>
      <c r="B6939">
        <v>49020</v>
      </c>
      <c r="C6939" s="1" t="s">
        <v>837</v>
      </c>
      <c r="E6939">
        <v>54</v>
      </c>
      <c r="F6939" t="s">
        <v>50</v>
      </c>
      <c r="H6939">
        <v>1</v>
      </c>
      <c r="I6939" t="s">
        <v>32</v>
      </c>
      <c r="J6939">
        <v>1</v>
      </c>
      <c r="K6939" t="s">
        <v>32</v>
      </c>
      <c r="L6939">
        <v>0</v>
      </c>
      <c r="M6939" t="s">
        <v>32</v>
      </c>
      <c r="N6939">
        <v>2012</v>
      </c>
      <c r="O6939">
        <v>1078</v>
      </c>
      <c r="P6939">
        <v>268956</v>
      </c>
      <c r="Q6939">
        <v>217</v>
      </c>
      <c r="R6939">
        <v>232346</v>
      </c>
      <c r="S6939">
        <v>2082</v>
      </c>
      <c r="T6939">
        <v>114037</v>
      </c>
      <c r="U6939">
        <v>861</v>
      </c>
      <c r="W6939">
        <v>11.6</v>
      </c>
      <c r="X6939">
        <v>33.299999999999997</v>
      </c>
      <c r="Y6939">
        <v>23.2</v>
      </c>
      <c r="Z6939">
        <v>40.799999999999997</v>
      </c>
      <c r="AA6939">
        <v>26.4</v>
      </c>
      <c r="AB6939">
        <v>48.4</v>
      </c>
      <c r="AC6939">
        <v>14.5</v>
      </c>
    </row>
    <row r="6940" spans="1:30" x14ac:dyDescent="0.45">
      <c r="A6940" t="s">
        <v>432</v>
      </c>
      <c r="B6940">
        <v>49020</v>
      </c>
      <c r="C6940" s="1" t="s">
        <v>837</v>
      </c>
      <c r="E6940">
        <v>56</v>
      </c>
      <c r="F6940" t="s">
        <v>51</v>
      </c>
      <c r="H6940">
        <v>1</v>
      </c>
      <c r="I6940" t="s">
        <v>32</v>
      </c>
      <c r="J6940">
        <v>1</v>
      </c>
      <c r="K6940" t="s">
        <v>32</v>
      </c>
      <c r="L6940">
        <v>0</v>
      </c>
      <c r="M6940" t="s">
        <v>32</v>
      </c>
      <c r="N6940">
        <v>2012</v>
      </c>
      <c r="O6940">
        <v>839</v>
      </c>
      <c r="P6940">
        <v>124390</v>
      </c>
      <c r="Q6940">
        <v>146</v>
      </c>
      <c r="R6940">
        <v>113124</v>
      </c>
      <c r="S6940">
        <v>2010</v>
      </c>
      <c r="T6940">
        <v>53007</v>
      </c>
      <c r="U6940">
        <v>693</v>
      </c>
      <c r="V6940">
        <v>11266</v>
      </c>
      <c r="W6940">
        <v>14.5</v>
      </c>
      <c r="X6940">
        <v>14.7</v>
      </c>
      <c r="Y6940">
        <v>41.5</v>
      </c>
      <c r="Z6940">
        <v>18</v>
      </c>
      <c r="AA6940">
        <v>22.1</v>
      </c>
      <c r="AB6940">
        <v>19.5</v>
      </c>
      <c r="AC6940">
        <v>14.1</v>
      </c>
      <c r="AD6940">
        <v>35.799999999999997</v>
      </c>
    </row>
    <row r="6941" spans="1:30" x14ac:dyDescent="0.45">
      <c r="A6941" t="s">
        <v>432</v>
      </c>
      <c r="B6941">
        <v>49020</v>
      </c>
      <c r="C6941" s="1" t="s">
        <v>837</v>
      </c>
      <c r="E6941">
        <v>61</v>
      </c>
      <c r="F6941" t="s">
        <v>52</v>
      </c>
      <c r="H6941">
        <v>1</v>
      </c>
      <c r="I6941" t="s">
        <v>32</v>
      </c>
      <c r="J6941">
        <v>1</v>
      </c>
      <c r="K6941" t="s">
        <v>32</v>
      </c>
      <c r="L6941">
        <v>0</v>
      </c>
      <c r="M6941" t="s">
        <v>32</v>
      </c>
      <c r="N6941">
        <v>2012</v>
      </c>
      <c r="O6941">
        <v>205</v>
      </c>
      <c r="P6941">
        <v>86962</v>
      </c>
      <c r="Q6941">
        <v>22</v>
      </c>
      <c r="R6941">
        <v>84891</v>
      </c>
      <c r="S6941">
        <v>1154</v>
      </c>
      <c r="T6941">
        <v>40865</v>
      </c>
      <c r="U6941">
        <v>184</v>
      </c>
      <c r="V6941">
        <v>2071</v>
      </c>
      <c r="W6941">
        <v>31</v>
      </c>
      <c r="X6941">
        <v>9.3000000000000007</v>
      </c>
      <c r="Y6941">
        <v>44.6</v>
      </c>
      <c r="Z6941">
        <v>9.8000000000000007</v>
      </c>
      <c r="AA6941">
        <v>10.199999999999999</v>
      </c>
      <c r="AB6941">
        <v>9.8000000000000007</v>
      </c>
      <c r="AC6941">
        <v>32.299999999999997</v>
      </c>
      <c r="AD6941">
        <v>30.8</v>
      </c>
    </row>
    <row r="6942" spans="1:30" x14ac:dyDescent="0.45">
      <c r="A6942" t="s">
        <v>432</v>
      </c>
      <c r="B6942">
        <v>49020</v>
      </c>
      <c r="C6942" s="1" t="s">
        <v>837</v>
      </c>
      <c r="E6942">
        <v>62</v>
      </c>
      <c r="F6942" t="s">
        <v>53</v>
      </c>
      <c r="H6942">
        <v>1</v>
      </c>
      <c r="I6942" t="s">
        <v>32</v>
      </c>
      <c r="J6942">
        <v>1</v>
      </c>
      <c r="K6942" t="s">
        <v>32</v>
      </c>
      <c r="L6942">
        <v>0</v>
      </c>
      <c r="M6942" t="s">
        <v>32</v>
      </c>
      <c r="N6942">
        <v>2012</v>
      </c>
      <c r="O6942">
        <v>885</v>
      </c>
      <c r="P6942">
        <v>918480</v>
      </c>
      <c r="Q6942">
        <v>264</v>
      </c>
      <c r="R6942">
        <v>904250</v>
      </c>
      <c r="S6942">
        <v>7912</v>
      </c>
      <c r="T6942">
        <v>365230</v>
      </c>
      <c r="U6942">
        <v>620</v>
      </c>
      <c r="V6942">
        <v>14230</v>
      </c>
      <c r="W6942">
        <v>9.6</v>
      </c>
      <c r="X6942">
        <v>8.1999999999999993</v>
      </c>
      <c r="Y6942">
        <v>24.2</v>
      </c>
      <c r="Z6942">
        <v>8.6999999999999993</v>
      </c>
      <c r="AA6942">
        <v>7.1</v>
      </c>
      <c r="AB6942">
        <v>10.8</v>
      </c>
      <c r="AC6942">
        <v>13.8</v>
      </c>
      <c r="AD6942">
        <v>24</v>
      </c>
    </row>
    <row r="6943" spans="1:30" x14ac:dyDescent="0.45">
      <c r="A6943" t="s">
        <v>432</v>
      </c>
      <c r="B6943">
        <v>49020</v>
      </c>
      <c r="C6943" s="1" t="s">
        <v>837</v>
      </c>
      <c r="E6943">
        <v>71</v>
      </c>
      <c r="F6943" t="s">
        <v>54</v>
      </c>
      <c r="H6943">
        <v>1</v>
      </c>
      <c r="I6943" t="s">
        <v>32</v>
      </c>
      <c r="J6943">
        <v>1</v>
      </c>
      <c r="K6943" t="s">
        <v>32</v>
      </c>
      <c r="L6943">
        <v>0</v>
      </c>
      <c r="M6943" t="s">
        <v>32</v>
      </c>
      <c r="N6943">
        <v>2012</v>
      </c>
      <c r="O6943">
        <v>566</v>
      </c>
      <c r="P6943">
        <v>36836</v>
      </c>
      <c r="Q6943">
        <v>54</v>
      </c>
      <c r="R6943">
        <v>32518</v>
      </c>
      <c r="S6943">
        <v>603</v>
      </c>
      <c r="T6943">
        <v>11342</v>
      </c>
      <c r="U6943">
        <v>512</v>
      </c>
      <c r="V6943">
        <v>4318</v>
      </c>
      <c r="W6943">
        <v>24.5</v>
      </c>
      <c r="X6943">
        <v>29.4</v>
      </c>
      <c r="Y6943">
        <v>27.7</v>
      </c>
      <c r="Z6943">
        <v>36</v>
      </c>
      <c r="AA6943">
        <v>32.200000000000003</v>
      </c>
      <c r="AB6943">
        <v>32.799999999999997</v>
      </c>
      <c r="AC6943">
        <v>26.6</v>
      </c>
      <c r="AD6943">
        <v>19.8</v>
      </c>
    </row>
    <row r="6944" spans="1:30" x14ac:dyDescent="0.45">
      <c r="A6944" t="s">
        <v>432</v>
      </c>
      <c r="B6944">
        <v>49020</v>
      </c>
      <c r="C6944" s="1" t="s">
        <v>837</v>
      </c>
      <c r="E6944">
        <v>72</v>
      </c>
      <c r="F6944" t="s">
        <v>55</v>
      </c>
      <c r="H6944">
        <v>1</v>
      </c>
      <c r="I6944" t="s">
        <v>32</v>
      </c>
      <c r="J6944">
        <v>1</v>
      </c>
      <c r="K6944" t="s">
        <v>32</v>
      </c>
      <c r="L6944">
        <v>0</v>
      </c>
      <c r="M6944" t="s">
        <v>32</v>
      </c>
      <c r="N6944">
        <v>2012</v>
      </c>
      <c r="O6944">
        <v>260</v>
      </c>
      <c r="P6944">
        <v>149622</v>
      </c>
      <c r="Q6944">
        <v>162</v>
      </c>
      <c r="R6944">
        <v>145705</v>
      </c>
      <c r="S6944">
        <v>3044</v>
      </c>
      <c r="T6944">
        <v>39852</v>
      </c>
      <c r="U6944">
        <v>98</v>
      </c>
      <c r="V6944">
        <v>3918</v>
      </c>
      <c r="W6944">
        <v>33.200000000000003</v>
      </c>
      <c r="X6944">
        <v>13.7</v>
      </c>
      <c r="Y6944">
        <v>37.1</v>
      </c>
      <c r="Z6944">
        <v>13.5</v>
      </c>
      <c r="AA6944">
        <v>11.2</v>
      </c>
      <c r="AB6944">
        <v>8.6</v>
      </c>
      <c r="AC6944">
        <v>38.5</v>
      </c>
      <c r="AD6944">
        <v>44.1</v>
      </c>
    </row>
    <row r="6945" spans="1:30" x14ac:dyDescent="0.45">
      <c r="A6945" t="s">
        <v>432</v>
      </c>
      <c r="B6945">
        <v>49020</v>
      </c>
      <c r="C6945" s="1" t="s">
        <v>837</v>
      </c>
      <c r="E6945">
        <v>81</v>
      </c>
      <c r="F6945" t="s">
        <v>56</v>
      </c>
      <c r="G6945" t="s">
        <v>57</v>
      </c>
      <c r="H6945">
        <v>1</v>
      </c>
      <c r="I6945" t="s">
        <v>32</v>
      </c>
      <c r="J6945">
        <v>1</v>
      </c>
      <c r="K6945" t="s">
        <v>32</v>
      </c>
      <c r="L6945">
        <v>0</v>
      </c>
      <c r="M6945" t="s">
        <v>32</v>
      </c>
      <c r="N6945">
        <v>2012</v>
      </c>
      <c r="O6945">
        <v>1409</v>
      </c>
      <c r="P6945">
        <v>143807</v>
      </c>
      <c r="Q6945">
        <v>164</v>
      </c>
      <c r="R6945">
        <v>84846</v>
      </c>
      <c r="S6945">
        <v>1063</v>
      </c>
      <c r="T6945">
        <v>27025</v>
      </c>
      <c r="U6945">
        <v>1244</v>
      </c>
      <c r="W6945">
        <v>15.3</v>
      </c>
      <c r="X6945">
        <v>38.299999999999997</v>
      </c>
      <c r="Y6945">
        <v>36.200000000000003</v>
      </c>
      <c r="Z6945">
        <v>45.9</v>
      </c>
      <c r="AA6945">
        <v>46.4</v>
      </c>
      <c r="AB6945">
        <v>50</v>
      </c>
      <c r="AC6945">
        <v>14.4</v>
      </c>
    </row>
    <row r="6946" spans="1:30" x14ac:dyDescent="0.45">
      <c r="A6946" t="s">
        <v>433</v>
      </c>
      <c r="B6946">
        <v>49180</v>
      </c>
      <c r="C6946" t="s">
        <v>838</v>
      </c>
      <c r="E6946">
        <v>0</v>
      </c>
      <c r="F6946" t="s">
        <v>31</v>
      </c>
      <c r="H6946">
        <v>1</v>
      </c>
      <c r="I6946" t="s">
        <v>32</v>
      </c>
      <c r="J6946">
        <v>1</v>
      </c>
      <c r="K6946" t="s">
        <v>32</v>
      </c>
      <c r="L6946">
        <v>0</v>
      </c>
      <c r="M6946" t="s">
        <v>32</v>
      </c>
      <c r="N6946">
        <v>2012</v>
      </c>
      <c r="O6946">
        <v>51033</v>
      </c>
      <c r="P6946">
        <v>52813539</v>
      </c>
      <c r="Q6946">
        <v>10136</v>
      </c>
      <c r="R6946">
        <v>51423170</v>
      </c>
      <c r="S6946">
        <v>210026</v>
      </c>
      <c r="T6946">
        <v>8544341</v>
      </c>
      <c r="U6946">
        <v>40897</v>
      </c>
      <c r="V6946">
        <v>1390369</v>
      </c>
      <c r="W6946">
        <v>3.8</v>
      </c>
      <c r="X6946">
        <v>1.6</v>
      </c>
      <c r="Y6946">
        <v>4.8</v>
      </c>
      <c r="Z6946">
        <v>1.7</v>
      </c>
      <c r="AA6946">
        <v>2.8</v>
      </c>
      <c r="AB6946">
        <v>1.7</v>
      </c>
      <c r="AC6946">
        <v>4.2</v>
      </c>
      <c r="AD6946">
        <v>5.2</v>
      </c>
    </row>
    <row r="6947" spans="1:30" x14ac:dyDescent="0.45">
      <c r="A6947" t="s">
        <v>433</v>
      </c>
      <c r="B6947">
        <v>49180</v>
      </c>
      <c r="C6947" t="s">
        <v>838</v>
      </c>
      <c r="E6947">
        <v>11</v>
      </c>
      <c r="F6947" t="s">
        <v>33</v>
      </c>
      <c r="G6947" t="s">
        <v>34</v>
      </c>
      <c r="H6947">
        <v>1</v>
      </c>
      <c r="I6947" t="s">
        <v>32</v>
      </c>
      <c r="J6947">
        <v>1</v>
      </c>
      <c r="K6947" t="s">
        <v>32</v>
      </c>
      <c r="L6947">
        <v>0</v>
      </c>
      <c r="M6947" t="s">
        <v>32</v>
      </c>
      <c r="N6947">
        <v>2012</v>
      </c>
      <c r="O6947">
        <v>216</v>
      </c>
      <c r="Q6947">
        <v>28</v>
      </c>
      <c r="U6947">
        <v>187</v>
      </c>
      <c r="W6947">
        <v>21.7</v>
      </c>
      <c r="Y6947">
        <v>62</v>
      </c>
      <c r="AC6947">
        <v>22.9</v>
      </c>
    </row>
    <row r="6948" spans="1:30" x14ac:dyDescent="0.45">
      <c r="A6948" t="s">
        <v>433</v>
      </c>
      <c r="B6948">
        <v>49180</v>
      </c>
      <c r="C6948" t="s">
        <v>838</v>
      </c>
      <c r="E6948">
        <v>22</v>
      </c>
      <c r="F6948" t="s">
        <v>36</v>
      </c>
      <c r="H6948">
        <v>1</v>
      </c>
      <c r="I6948" t="s">
        <v>32</v>
      </c>
      <c r="J6948">
        <v>1</v>
      </c>
      <c r="K6948" t="s">
        <v>32</v>
      </c>
      <c r="L6948">
        <v>0</v>
      </c>
      <c r="M6948" t="s">
        <v>32</v>
      </c>
      <c r="N6948">
        <v>2012</v>
      </c>
      <c r="O6948">
        <v>99</v>
      </c>
      <c r="P6948">
        <v>253614</v>
      </c>
      <c r="Q6948">
        <v>5</v>
      </c>
      <c r="R6948">
        <v>252225</v>
      </c>
      <c r="S6948">
        <v>519</v>
      </c>
      <c r="T6948">
        <v>37865</v>
      </c>
      <c r="U6948">
        <v>94</v>
      </c>
      <c r="V6948">
        <v>1389</v>
      </c>
      <c r="W6948">
        <v>67.599999999999994</v>
      </c>
      <c r="X6948">
        <v>4.7</v>
      </c>
      <c r="Y6948">
        <v>0</v>
      </c>
      <c r="Z6948">
        <v>4.9000000000000004</v>
      </c>
      <c r="AA6948">
        <v>5.0999999999999996</v>
      </c>
      <c r="AB6948">
        <v>5.6</v>
      </c>
      <c r="AC6948">
        <v>67.900000000000006</v>
      </c>
      <c r="AD6948">
        <v>29.8</v>
      </c>
    </row>
    <row r="6949" spans="1:30" x14ac:dyDescent="0.45">
      <c r="A6949" t="s">
        <v>433</v>
      </c>
      <c r="B6949">
        <v>49180</v>
      </c>
      <c r="C6949" t="s">
        <v>838</v>
      </c>
      <c r="E6949">
        <v>23</v>
      </c>
      <c r="F6949" t="s">
        <v>37</v>
      </c>
      <c r="H6949">
        <v>1</v>
      </c>
      <c r="I6949" t="s">
        <v>32</v>
      </c>
      <c r="J6949">
        <v>1</v>
      </c>
      <c r="K6949" t="s">
        <v>32</v>
      </c>
      <c r="L6949">
        <v>0</v>
      </c>
      <c r="M6949" t="s">
        <v>32</v>
      </c>
      <c r="N6949">
        <v>2012</v>
      </c>
      <c r="O6949">
        <v>6459</v>
      </c>
      <c r="P6949">
        <v>2275987</v>
      </c>
      <c r="Q6949">
        <v>1559</v>
      </c>
      <c r="R6949">
        <v>2061146</v>
      </c>
      <c r="S6949">
        <v>11001</v>
      </c>
      <c r="T6949">
        <v>422684</v>
      </c>
      <c r="U6949">
        <v>4900</v>
      </c>
      <c r="V6949">
        <v>214842</v>
      </c>
      <c r="W6949">
        <v>4.5999999999999996</v>
      </c>
      <c r="X6949">
        <v>20.100000000000001</v>
      </c>
      <c r="Y6949">
        <v>9</v>
      </c>
      <c r="Z6949">
        <v>23.8</v>
      </c>
      <c r="AA6949">
        <v>22.2</v>
      </c>
      <c r="AB6949">
        <v>25.2</v>
      </c>
      <c r="AC6949">
        <v>6.9</v>
      </c>
      <c r="AD6949">
        <v>19.5</v>
      </c>
    </row>
    <row r="6950" spans="1:30" x14ac:dyDescent="0.45">
      <c r="A6950" t="s">
        <v>433</v>
      </c>
      <c r="B6950">
        <v>49180</v>
      </c>
      <c r="C6950" t="s">
        <v>838</v>
      </c>
      <c r="E6950" t="s">
        <v>38</v>
      </c>
      <c r="F6950" t="s">
        <v>39</v>
      </c>
      <c r="H6950">
        <v>1</v>
      </c>
      <c r="I6950" t="s">
        <v>32</v>
      </c>
      <c r="J6950">
        <v>1</v>
      </c>
      <c r="K6950" t="s">
        <v>32</v>
      </c>
      <c r="L6950">
        <v>0</v>
      </c>
      <c r="M6950" t="s">
        <v>32</v>
      </c>
      <c r="N6950">
        <v>2012</v>
      </c>
      <c r="O6950">
        <v>1180</v>
      </c>
      <c r="P6950">
        <v>19303319</v>
      </c>
      <c r="Q6950">
        <v>662</v>
      </c>
      <c r="R6950">
        <v>19283397</v>
      </c>
      <c r="S6950">
        <v>28909</v>
      </c>
      <c r="T6950">
        <v>1294445</v>
      </c>
      <c r="U6950">
        <v>518</v>
      </c>
      <c r="V6950">
        <v>19922</v>
      </c>
      <c r="W6950">
        <v>16.600000000000001</v>
      </c>
      <c r="X6950">
        <v>3</v>
      </c>
      <c r="Y6950">
        <v>15.9</v>
      </c>
      <c r="Z6950">
        <v>3.1</v>
      </c>
      <c r="AA6950">
        <v>9.1</v>
      </c>
      <c r="AB6950">
        <v>7.8</v>
      </c>
      <c r="AC6950">
        <v>21.8</v>
      </c>
      <c r="AD6950">
        <v>28.8</v>
      </c>
    </row>
    <row r="6951" spans="1:30" x14ac:dyDescent="0.45">
      <c r="A6951" t="s">
        <v>433</v>
      </c>
      <c r="B6951">
        <v>49180</v>
      </c>
      <c r="C6951" t="s">
        <v>838</v>
      </c>
      <c r="E6951">
        <v>42</v>
      </c>
      <c r="F6951" t="s">
        <v>40</v>
      </c>
      <c r="H6951">
        <v>1</v>
      </c>
      <c r="I6951" t="s">
        <v>32</v>
      </c>
      <c r="J6951">
        <v>1</v>
      </c>
      <c r="K6951" t="s">
        <v>32</v>
      </c>
      <c r="L6951">
        <v>0</v>
      </c>
      <c r="M6951" t="s">
        <v>32</v>
      </c>
      <c r="N6951">
        <v>2012</v>
      </c>
      <c r="O6951">
        <v>1726</v>
      </c>
      <c r="P6951">
        <v>7446641</v>
      </c>
      <c r="Q6951">
        <v>956</v>
      </c>
      <c r="R6951">
        <v>7403316</v>
      </c>
      <c r="S6951">
        <v>12209</v>
      </c>
      <c r="T6951">
        <v>498071</v>
      </c>
      <c r="U6951">
        <v>770</v>
      </c>
      <c r="V6951">
        <v>43325</v>
      </c>
      <c r="W6951">
        <v>12.6</v>
      </c>
      <c r="X6951">
        <v>7.9</v>
      </c>
      <c r="Y6951">
        <v>16.8</v>
      </c>
      <c r="Z6951">
        <v>8.1999999999999993</v>
      </c>
      <c r="AA6951">
        <v>10.3</v>
      </c>
      <c r="AB6951">
        <v>11.8</v>
      </c>
      <c r="AC6951">
        <v>10.3</v>
      </c>
      <c r="AD6951">
        <v>17.600000000000001</v>
      </c>
    </row>
    <row r="6952" spans="1:30" x14ac:dyDescent="0.45">
      <c r="A6952" t="s">
        <v>433</v>
      </c>
      <c r="B6952">
        <v>49180</v>
      </c>
      <c r="C6952" t="s">
        <v>838</v>
      </c>
      <c r="E6952" t="s">
        <v>41</v>
      </c>
      <c r="F6952" t="s">
        <v>42</v>
      </c>
      <c r="H6952">
        <v>1</v>
      </c>
      <c r="I6952" t="s">
        <v>32</v>
      </c>
      <c r="J6952">
        <v>1</v>
      </c>
      <c r="K6952" t="s">
        <v>32</v>
      </c>
      <c r="L6952">
        <v>0</v>
      </c>
      <c r="M6952" t="s">
        <v>32</v>
      </c>
      <c r="N6952">
        <v>2012</v>
      </c>
      <c r="O6952">
        <v>5732</v>
      </c>
      <c r="P6952">
        <v>7326146</v>
      </c>
      <c r="Q6952">
        <v>1449</v>
      </c>
      <c r="R6952">
        <v>7151313</v>
      </c>
      <c r="S6952">
        <v>26682</v>
      </c>
      <c r="T6952">
        <v>619202</v>
      </c>
      <c r="U6952">
        <v>4283</v>
      </c>
      <c r="V6952">
        <v>174832</v>
      </c>
      <c r="W6952">
        <v>2.9</v>
      </c>
      <c r="X6952">
        <v>5.4</v>
      </c>
      <c r="Y6952">
        <v>5.0999999999999996</v>
      </c>
      <c r="Z6952">
        <v>5.8</v>
      </c>
      <c r="AA6952">
        <v>5.6</v>
      </c>
      <c r="AB6952">
        <v>8.1</v>
      </c>
      <c r="AC6952">
        <v>3.4</v>
      </c>
      <c r="AD6952">
        <v>13.7</v>
      </c>
    </row>
    <row r="6953" spans="1:30" x14ac:dyDescent="0.45">
      <c r="A6953" t="s">
        <v>433</v>
      </c>
      <c r="B6953">
        <v>49180</v>
      </c>
      <c r="C6953" t="s">
        <v>838</v>
      </c>
      <c r="E6953" t="s">
        <v>43</v>
      </c>
      <c r="F6953" t="s">
        <v>44</v>
      </c>
      <c r="G6953" t="s">
        <v>45</v>
      </c>
      <c r="H6953">
        <v>1</v>
      </c>
      <c r="I6953" t="s">
        <v>32</v>
      </c>
      <c r="J6953">
        <v>1</v>
      </c>
      <c r="K6953" t="s">
        <v>32</v>
      </c>
      <c r="L6953">
        <v>0</v>
      </c>
      <c r="M6953" t="s">
        <v>32</v>
      </c>
      <c r="N6953">
        <v>2012</v>
      </c>
      <c r="O6953">
        <v>2164</v>
      </c>
      <c r="P6953">
        <v>961752</v>
      </c>
      <c r="Q6953">
        <v>294</v>
      </c>
      <c r="R6953">
        <v>868315</v>
      </c>
      <c r="S6953">
        <v>6759</v>
      </c>
      <c r="T6953">
        <v>301977</v>
      </c>
      <c r="U6953">
        <v>1870</v>
      </c>
      <c r="V6953">
        <v>93438</v>
      </c>
      <c r="W6953">
        <v>9.6</v>
      </c>
      <c r="X6953">
        <v>5.5</v>
      </c>
      <c r="Y6953">
        <v>19.7</v>
      </c>
      <c r="Z6953">
        <v>6.1</v>
      </c>
      <c r="AA6953">
        <v>6.3</v>
      </c>
      <c r="AB6953">
        <v>6.2</v>
      </c>
      <c r="AC6953">
        <v>9.5</v>
      </c>
      <c r="AD6953">
        <v>8.5</v>
      </c>
    </row>
    <row r="6954" spans="1:30" x14ac:dyDescent="0.45">
      <c r="A6954" t="s">
        <v>433</v>
      </c>
      <c r="B6954">
        <v>49180</v>
      </c>
      <c r="C6954" t="s">
        <v>838</v>
      </c>
      <c r="E6954">
        <v>51</v>
      </c>
      <c r="F6954" t="s">
        <v>46</v>
      </c>
      <c r="H6954">
        <v>1</v>
      </c>
      <c r="I6954" t="s">
        <v>32</v>
      </c>
      <c r="J6954">
        <v>1</v>
      </c>
      <c r="K6954" t="s">
        <v>32</v>
      </c>
      <c r="L6954">
        <v>0</v>
      </c>
      <c r="M6954" t="s">
        <v>32</v>
      </c>
      <c r="N6954">
        <v>2012</v>
      </c>
      <c r="O6954">
        <v>619</v>
      </c>
      <c r="P6954">
        <v>483881</v>
      </c>
      <c r="Q6954">
        <v>114</v>
      </c>
      <c r="R6954">
        <v>472434</v>
      </c>
      <c r="S6954">
        <v>2490</v>
      </c>
      <c r="T6954">
        <v>126216</v>
      </c>
      <c r="U6954">
        <v>506</v>
      </c>
      <c r="V6954">
        <v>11446</v>
      </c>
      <c r="W6954">
        <v>12.7</v>
      </c>
      <c r="X6954">
        <v>5.3</v>
      </c>
      <c r="Y6954">
        <v>20.8</v>
      </c>
      <c r="Z6954">
        <v>5.9</v>
      </c>
      <c r="AA6954">
        <v>11.9</v>
      </c>
      <c r="AB6954">
        <v>8.9</v>
      </c>
      <c r="AC6954">
        <v>16.2</v>
      </c>
      <c r="AD6954">
        <v>23.2</v>
      </c>
    </row>
    <row r="6955" spans="1:30" x14ac:dyDescent="0.45">
      <c r="A6955" t="s">
        <v>433</v>
      </c>
      <c r="B6955">
        <v>49180</v>
      </c>
      <c r="C6955" t="s">
        <v>838</v>
      </c>
      <c r="E6955">
        <v>52</v>
      </c>
      <c r="F6955" t="s">
        <v>47</v>
      </c>
      <c r="G6955" t="s">
        <v>48</v>
      </c>
      <c r="H6955">
        <v>1</v>
      </c>
      <c r="I6955" t="s">
        <v>32</v>
      </c>
      <c r="J6955">
        <v>1</v>
      </c>
      <c r="K6955" t="s">
        <v>32</v>
      </c>
      <c r="L6955">
        <v>0</v>
      </c>
      <c r="M6955" t="s">
        <v>32</v>
      </c>
      <c r="N6955">
        <v>2012</v>
      </c>
      <c r="O6955">
        <v>1581</v>
      </c>
      <c r="P6955">
        <v>4193820</v>
      </c>
      <c r="Q6955">
        <v>530</v>
      </c>
      <c r="R6955">
        <v>4130446</v>
      </c>
      <c r="S6955">
        <v>12054</v>
      </c>
      <c r="T6955">
        <v>909241</v>
      </c>
      <c r="U6955">
        <v>1051</v>
      </c>
      <c r="V6955">
        <v>63374</v>
      </c>
      <c r="W6955">
        <v>12.7</v>
      </c>
      <c r="X6955">
        <v>4</v>
      </c>
      <c r="Y6955">
        <v>10.9</v>
      </c>
      <c r="Z6955">
        <v>4.2</v>
      </c>
      <c r="AA6955">
        <v>4.0999999999999996</v>
      </c>
      <c r="AB6955">
        <v>3</v>
      </c>
      <c r="AC6955">
        <v>14.8</v>
      </c>
      <c r="AD6955">
        <v>33.5</v>
      </c>
    </row>
    <row r="6956" spans="1:30" x14ac:dyDescent="0.45">
      <c r="A6956" t="s">
        <v>433</v>
      </c>
      <c r="B6956">
        <v>49180</v>
      </c>
      <c r="C6956" t="s">
        <v>838</v>
      </c>
      <c r="E6956">
        <v>53</v>
      </c>
      <c r="F6956" t="s">
        <v>49</v>
      </c>
      <c r="H6956">
        <v>1</v>
      </c>
      <c r="I6956" t="s">
        <v>32</v>
      </c>
      <c r="J6956">
        <v>1</v>
      </c>
      <c r="K6956" t="s">
        <v>32</v>
      </c>
      <c r="L6956">
        <v>0</v>
      </c>
      <c r="M6956" t="s">
        <v>32</v>
      </c>
      <c r="N6956">
        <v>2012</v>
      </c>
      <c r="O6956">
        <v>4418</v>
      </c>
      <c r="P6956">
        <v>935362</v>
      </c>
      <c r="Q6956">
        <v>414</v>
      </c>
      <c r="R6956">
        <v>645616</v>
      </c>
      <c r="S6956">
        <v>2087</v>
      </c>
      <c r="T6956">
        <v>64745</v>
      </c>
      <c r="U6956">
        <v>4004</v>
      </c>
      <c r="V6956">
        <v>289745</v>
      </c>
      <c r="W6956">
        <v>11.8</v>
      </c>
      <c r="X6956">
        <v>6.6</v>
      </c>
      <c r="Y6956">
        <v>14.5</v>
      </c>
      <c r="Z6956">
        <v>9.1999999999999993</v>
      </c>
      <c r="AA6956">
        <v>11.3</v>
      </c>
      <c r="AB6956">
        <v>12.8</v>
      </c>
      <c r="AC6956">
        <v>13.3</v>
      </c>
      <c r="AD6956">
        <v>16.100000000000001</v>
      </c>
    </row>
    <row r="6957" spans="1:30" x14ac:dyDescent="0.45">
      <c r="A6957" t="s">
        <v>433</v>
      </c>
      <c r="B6957">
        <v>49180</v>
      </c>
      <c r="C6957" t="s">
        <v>838</v>
      </c>
      <c r="E6957">
        <v>54</v>
      </c>
      <c r="F6957" t="s">
        <v>50</v>
      </c>
      <c r="H6957">
        <v>1</v>
      </c>
      <c r="I6957" t="s">
        <v>32</v>
      </c>
      <c r="J6957">
        <v>1</v>
      </c>
      <c r="K6957" t="s">
        <v>32</v>
      </c>
      <c r="L6957">
        <v>0</v>
      </c>
      <c r="M6957" t="s">
        <v>32</v>
      </c>
      <c r="N6957">
        <v>2012</v>
      </c>
      <c r="O6957">
        <v>6175</v>
      </c>
      <c r="P6957">
        <v>1112444</v>
      </c>
      <c r="Q6957">
        <v>1045</v>
      </c>
      <c r="R6957">
        <v>960313</v>
      </c>
      <c r="S6957">
        <v>7967</v>
      </c>
      <c r="T6957">
        <v>404297</v>
      </c>
      <c r="U6957">
        <v>5131</v>
      </c>
      <c r="V6957">
        <v>152131</v>
      </c>
      <c r="W6957">
        <v>8.6</v>
      </c>
      <c r="X6957">
        <v>5.5</v>
      </c>
      <c r="Y6957">
        <v>11.4</v>
      </c>
      <c r="Z6957">
        <v>4.3</v>
      </c>
      <c r="AA6957">
        <v>8.9</v>
      </c>
      <c r="AB6957">
        <v>4.2</v>
      </c>
      <c r="AC6957">
        <v>8.9</v>
      </c>
      <c r="AD6957">
        <v>16.5</v>
      </c>
    </row>
    <row r="6958" spans="1:30" x14ac:dyDescent="0.45">
      <c r="A6958" t="s">
        <v>433</v>
      </c>
      <c r="B6958">
        <v>49180</v>
      </c>
      <c r="C6958" t="s">
        <v>838</v>
      </c>
      <c r="E6958">
        <v>55</v>
      </c>
      <c r="F6958" t="s">
        <v>59</v>
      </c>
      <c r="H6958">
        <v>1</v>
      </c>
      <c r="I6958" t="s">
        <v>32</v>
      </c>
      <c r="J6958">
        <v>1</v>
      </c>
      <c r="K6958" t="s">
        <v>32</v>
      </c>
      <c r="L6958">
        <v>0</v>
      </c>
      <c r="M6958" t="s">
        <v>32</v>
      </c>
      <c r="N6958">
        <v>2012</v>
      </c>
      <c r="O6958">
        <v>55</v>
      </c>
      <c r="P6958">
        <v>624917</v>
      </c>
      <c r="Q6958">
        <v>55</v>
      </c>
      <c r="R6958">
        <v>624917</v>
      </c>
      <c r="S6958">
        <v>9965</v>
      </c>
      <c r="T6958">
        <v>921123</v>
      </c>
      <c r="U6958">
        <v>0</v>
      </c>
      <c r="V6958">
        <v>0</v>
      </c>
      <c r="W6958">
        <v>0</v>
      </c>
      <c r="X6958">
        <v>2.4</v>
      </c>
      <c r="Y6958">
        <v>0</v>
      </c>
      <c r="Z6958">
        <v>2.4</v>
      </c>
      <c r="AA6958">
        <v>2</v>
      </c>
      <c r="AB6958">
        <v>3.2</v>
      </c>
      <c r="AC6958">
        <v>0</v>
      </c>
      <c r="AD6958">
        <v>0</v>
      </c>
    </row>
    <row r="6959" spans="1:30" x14ac:dyDescent="0.45">
      <c r="A6959" t="s">
        <v>433</v>
      </c>
      <c r="B6959">
        <v>49180</v>
      </c>
      <c r="C6959" t="s">
        <v>838</v>
      </c>
      <c r="E6959">
        <v>56</v>
      </c>
      <c r="F6959" t="s">
        <v>51</v>
      </c>
      <c r="H6959">
        <v>1</v>
      </c>
      <c r="I6959" t="s">
        <v>32</v>
      </c>
      <c r="J6959">
        <v>1</v>
      </c>
      <c r="K6959" t="s">
        <v>32</v>
      </c>
      <c r="L6959">
        <v>0</v>
      </c>
      <c r="M6959" t="s">
        <v>32</v>
      </c>
      <c r="N6959">
        <v>2012</v>
      </c>
      <c r="O6959">
        <v>5348</v>
      </c>
      <c r="P6959">
        <v>837836</v>
      </c>
      <c r="Q6959">
        <v>450</v>
      </c>
      <c r="R6959">
        <v>756251</v>
      </c>
      <c r="S6959">
        <v>13250</v>
      </c>
      <c r="T6959">
        <v>291576</v>
      </c>
      <c r="U6959">
        <v>4898</v>
      </c>
      <c r="V6959">
        <v>81585</v>
      </c>
      <c r="W6959">
        <v>4.9000000000000004</v>
      </c>
      <c r="X6959">
        <v>6.3</v>
      </c>
      <c r="Y6959">
        <v>20.100000000000001</v>
      </c>
      <c r="Z6959">
        <v>7.9</v>
      </c>
      <c r="AA6959">
        <v>10.3</v>
      </c>
      <c r="AB6959">
        <v>6</v>
      </c>
      <c r="AC6959">
        <v>4.5</v>
      </c>
      <c r="AD6959">
        <v>14.9</v>
      </c>
    </row>
    <row r="6960" spans="1:30" x14ac:dyDescent="0.45">
      <c r="A6960" t="s">
        <v>433</v>
      </c>
      <c r="B6960">
        <v>49180</v>
      </c>
      <c r="C6960" t="s">
        <v>838</v>
      </c>
      <c r="E6960">
        <v>61</v>
      </c>
      <c r="F6960" t="s">
        <v>52</v>
      </c>
      <c r="H6960">
        <v>1</v>
      </c>
      <c r="I6960" t="s">
        <v>32</v>
      </c>
      <c r="J6960">
        <v>1</v>
      </c>
      <c r="K6960" t="s">
        <v>32</v>
      </c>
      <c r="L6960">
        <v>0</v>
      </c>
      <c r="M6960" t="s">
        <v>32</v>
      </c>
      <c r="N6960">
        <v>2012</v>
      </c>
      <c r="O6960">
        <v>1350</v>
      </c>
      <c r="P6960">
        <v>1397999</v>
      </c>
      <c r="Q6960">
        <v>121</v>
      </c>
      <c r="R6960">
        <v>1385223</v>
      </c>
      <c r="S6960">
        <v>10418</v>
      </c>
      <c r="T6960">
        <v>661160</v>
      </c>
      <c r="U6960">
        <v>1230</v>
      </c>
      <c r="V6960">
        <v>12776</v>
      </c>
      <c r="W6960">
        <v>14.3</v>
      </c>
      <c r="X6960">
        <v>7.5</v>
      </c>
      <c r="Y6960">
        <v>25.6</v>
      </c>
      <c r="Z6960">
        <v>7.9</v>
      </c>
      <c r="AA6960">
        <v>6.9</v>
      </c>
      <c r="AB6960">
        <v>8</v>
      </c>
      <c r="AC6960">
        <v>13.2</v>
      </c>
      <c r="AD6960">
        <v>15</v>
      </c>
    </row>
    <row r="6961" spans="1:30" x14ac:dyDescent="0.45">
      <c r="A6961" t="s">
        <v>433</v>
      </c>
      <c r="B6961">
        <v>49180</v>
      </c>
      <c r="C6961" t="s">
        <v>838</v>
      </c>
      <c r="E6961">
        <v>62</v>
      </c>
      <c r="F6961" t="s">
        <v>53</v>
      </c>
      <c r="H6961">
        <v>1</v>
      </c>
      <c r="I6961" t="s">
        <v>32</v>
      </c>
      <c r="J6961">
        <v>1</v>
      </c>
      <c r="K6961" t="s">
        <v>32</v>
      </c>
      <c r="L6961">
        <v>0</v>
      </c>
      <c r="M6961" t="s">
        <v>32</v>
      </c>
      <c r="N6961">
        <v>2012</v>
      </c>
      <c r="O6961">
        <v>3387</v>
      </c>
      <c r="P6961">
        <v>3894527</v>
      </c>
      <c r="Q6961">
        <v>926</v>
      </c>
      <c r="R6961">
        <v>3845705</v>
      </c>
      <c r="S6961">
        <v>38340</v>
      </c>
      <c r="T6961">
        <v>1540465</v>
      </c>
      <c r="U6961">
        <v>2461</v>
      </c>
      <c r="V6961">
        <v>48822</v>
      </c>
      <c r="W6961">
        <v>5.7</v>
      </c>
      <c r="X6961">
        <v>7.1</v>
      </c>
      <c r="Y6961">
        <v>10.6</v>
      </c>
      <c r="Z6961">
        <v>7.5</v>
      </c>
      <c r="AA6961">
        <v>7.3</v>
      </c>
      <c r="AB6961">
        <v>7.9</v>
      </c>
      <c r="AC6961">
        <v>6.1</v>
      </c>
      <c r="AD6961">
        <v>7</v>
      </c>
    </row>
    <row r="6962" spans="1:30" x14ac:dyDescent="0.45">
      <c r="A6962" t="s">
        <v>433</v>
      </c>
      <c r="B6962">
        <v>49180</v>
      </c>
      <c r="C6962" t="s">
        <v>838</v>
      </c>
      <c r="E6962">
        <v>71</v>
      </c>
      <c r="F6962" t="s">
        <v>54</v>
      </c>
      <c r="H6962">
        <v>1</v>
      </c>
      <c r="I6962" t="s">
        <v>32</v>
      </c>
      <c r="J6962">
        <v>1</v>
      </c>
      <c r="K6962" t="s">
        <v>32</v>
      </c>
      <c r="L6962">
        <v>0</v>
      </c>
      <c r="M6962" t="s">
        <v>32</v>
      </c>
      <c r="N6962">
        <v>2012</v>
      </c>
      <c r="O6962">
        <v>2251</v>
      </c>
      <c r="P6962">
        <v>334774</v>
      </c>
      <c r="Q6962">
        <v>269</v>
      </c>
      <c r="R6962">
        <v>308807</v>
      </c>
      <c r="S6962">
        <v>4296</v>
      </c>
      <c r="T6962">
        <v>91149</v>
      </c>
      <c r="U6962">
        <v>1982</v>
      </c>
      <c r="V6962">
        <v>25967</v>
      </c>
      <c r="W6962">
        <v>15.1</v>
      </c>
      <c r="X6962">
        <v>9.8000000000000007</v>
      </c>
      <c r="Y6962">
        <v>20.2</v>
      </c>
      <c r="Z6962">
        <v>11.1</v>
      </c>
      <c r="AA6962">
        <v>18.399999999999999</v>
      </c>
      <c r="AB6962">
        <v>10.199999999999999</v>
      </c>
      <c r="AC6962">
        <v>15.8</v>
      </c>
      <c r="AD6962">
        <v>10.8</v>
      </c>
    </row>
    <row r="6963" spans="1:30" x14ac:dyDescent="0.45">
      <c r="A6963" t="s">
        <v>433</v>
      </c>
      <c r="B6963">
        <v>49180</v>
      </c>
      <c r="C6963" t="s">
        <v>838</v>
      </c>
      <c r="E6963">
        <v>72</v>
      </c>
      <c r="F6963" t="s">
        <v>55</v>
      </c>
      <c r="H6963">
        <v>1</v>
      </c>
      <c r="I6963" t="s">
        <v>32</v>
      </c>
      <c r="J6963">
        <v>1</v>
      </c>
      <c r="K6963" t="s">
        <v>32</v>
      </c>
      <c r="L6963">
        <v>0</v>
      </c>
      <c r="M6963" t="s">
        <v>32</v>
      </c>
      <c r="N6963">
        <v>2012</v>
      </c>
      <c r="O6963">
        <v>1392</v>
      </c>
      <c r="P6963">
        <v>917234</v>
      </c>
      <c r="Q6963">
        <v>789</v>
      </c>
      <c r="R6963">
        <v>906775</v>
      </c>
      <c r="S6963">
        <v>19005</v>
      </c>
      <c r="T6963">
        <v>256070</v>
      </c>
      <c r="U6963">
        <v>604</v>
      </c>
      <c r="V6963">
        <v>10459</v>
      </c>
      <c r="W6963">
        <v>11.3</v>
      </c>
      <c r="X6963">
        <v>10.4</v>
      </c>
      <c r="Y6963">
        <v>17</v>
      </c>
      <c r="Z6963">
        <v>11</v>
      </c>
      <c r="AA6963">
        <v>13</v>
      </c>
      <c r="AB6963">
        <v>12.7</v>
      </c>
      <c r="AC6963">
        <v>11.7</v>
      </c>
      <c r="AD6963">
        <v>22.7</v>
      </c>
    </row>
    <row r="6964" spans="1:30" x14ac:dyDescent="0.45">
      <c r="A6964" t="s">
        <v>433</v>
      </c>
      <c r="B6964">
        <v>49180</v>
      </c>
      <c r="C6964" t="s">
        <v>838</v>
      </c>
      <c r="E6964">
        <v>81</v>
      </c>
      <c r="F6964" t="s">
        <v>56</v>
      </c>
      <c r="G6964" t="s">
        <v>57</v>
      </c>
      <c r="H6964">
        <v>1</v>
      </c>
      <c r="I6964" t="s">
        <v>32</v>
      </c>
      <c r="J6964">
        <v>1</v>
      </c>
      <c r="K6964" t="s">
        <v>32</v>
      </c>
      <c r="L6964">
        <v>0</v>
      </c>
      <c r="M6964" t="s">
        <v>32</v>
      </c>
      <c r="N6964">
        <v>2012</v>
      </c>
      <c r="O6964">
        <v>7036</v>
      </c>
      <c r="P6964">
        <v>457629</v>
      </c>
      <c r="Q6964">
        <v>629</v>
      </c>
      <c r="R6964">
        <v>320442</v>
      </c>
      <c r="S6964">
        <v>3886</v>
      </c>
      <c r="T6964">
        <v>97816</v>
      </c>
      <c r="U6964">
        <v>6407</v>
      </c>
      <c r="V6964">
        <v>137187</v>
      </c>
      <c r="W6964">
        <v>7</v>
      </c>
      <c r="X6964">
        <v>24.3</v>
      </c>
      <c r="Y6964">
        <v>15.7</v>
      </c>
      <c r="Z6964">
        <v>32.5</v>
      </c>
      <c r="AA6964">
        <v>27.8</v>
      </c>
      <c r="AB6964">
        <v>29.5</v>
      </c>
      <c r="AC6964">
        <v>6.5</v>
      </c>
      <c r="AD6964">
        <v>11.6</v>
      </c>
    </row>
    <row r="6965" spans="1:30" x14ac:dyDescent="0.45">
      <c r="A6965" t="s">
        <v>434</v>
      </c>
      <c r="B6965">
        <v>49340</v>
      </c>
      <c r="C6965" s="1" t="s">
        <v>839</v>
      </c>
      <c r="E6965">
        <v>0</v>
      </c>
      <c r="F6965" t="s">
        <v>31</v>
      </c>
      <c r="H6965">
        <v>1</v>
      </c>
      <c r="I6965" t="s">
        <v>32</v>
      </c>
      <c r="J6965">
        <v>1</v>
      </c>
      <c r="K6965" t="s">
        <v>32</v>
      </c>
      <c r="L6965">
        <v>0</v>
      </c>
      <c r="M6965" t="s">
        <v>32</v>
      </c>
      <c r="N6965">
        <v>2012</v>
      </c>
      <c r="O6965">
        <v>70103</v>
      </c>
      <c r="P6965">
        <v>71164656</v>
      </c>
      <c r="Q6965">
        <v>15806</v>
      </c>
      <c r="R6965">
        <v>68722467</v>
      </c>
      <c r="S6965">
        <v>318843</v>
      </c>
      <c r="T6965">
        <v>13734988</v>
      </c>
      <c r="U6965">
        <v>54296</v>
      </c>
      <c r="V6965">
        <v>2442189</v>
      </c>
      <c r="W6965">
        <v>1.7</v>
      </c>
      <c r="X6965">
        <v>3.2</v>
      </c>
      <c r="Y6965">
        <v>4.5</v>
      </c>
      <c r="Z6965">
        <v>3.3</v>
      </c>
      <c r="AA6965">
        <v>3.3</v>
      </c>
      <c r="AB6965">
        <v>2.7</v>
      </c>
      <c r="AC6965">
        <v>1.5</v>
      </c>
      <c r="AD6965">
        <v>8.5</v>
      </c>
    </row>
    <row r="6966" spans="1:30" x14ac:dyDescent="0.45">
      <c r="A6966" t="s">
        <v>434</v>
      </c>
      <c r="B6966">
        <v>49340</v>
      </c>
      <c r="C6966" s="1" t="s">
        <v>839</v>
      </c>
      <c r="E6966">
        <v>11</v>
      </c>
      <c r="F6966" t="s">
        <v>33</v>
      </c>
      <c r="G6966" t="s">
        <v>34</v>
      </c>
      <c r="H6966">
        <v>1</v>
      </c>
      <c r="I6966" t="s">
        <v>32</v>
      </c>
      <c r="J6966">
        <v>1</v>
      </c>
      <c r="K6966" t="s">
        <v>32</v>
      </c>
      <c r="L6966">
        <v>0</v>
      </c>
      <c r="M6966" t="s">
        <v>32</v>
      </c>
      <c r="N6966">
        <v>2012</v>
      </c>
      <c r="O6966">
        <v>454</v>
      </c>
      <c r="P6966">
        <v>41248</v>
      </c>
      <c r="Q6966">
        <v>46</v>
      </c>
      <c r="U6966">
        <v>408</v>
      </c>
      <c r="V6966">
        <v>18844</v>
      </c>
      <c r="W6966">
        <v>23.4</v>
      </c>
      <c r="X6966">
        <v>35.799999999999997</v>
      </c>
      <c r="Y6966">
        <v>58.3</v>
      </c>
      <c r="AC6966">
        <v>26</v>
      </c>
      <c r="AD6966">
        <v>46.2</v>
      </c>
    </row>
    <row r="6967" spans="1:30" x14ac:dyDescent="0.45">
      <c r="A6967" t="s">
        <v>434</v>
      </c>
      <c r="B6967">
        <v>49340</v>
      </c>
      <c r="C6967" s="1" t="s">
        <v>839</v>
      </c>
      <c r="E6967">
        <v>21</v>
      </c>
      <c r="F6967" t="s">
        <v>35</v>
      </c>
      <c r="H6967">
        <v>1</v>
      </c>
      <c r="I6967" t="s">
        <v>32</v>
      </c>
      <c r="J6967">
        <v>1</v>
      </c>
      <c r="K6967" t="s">
        <v>32</v>
      </c>
      <c r="L6967">
        <v>0</v>
      </c>
      <c r="M6967" t="s">
        <v>32</v>
      </c>
      <c r="N6967">
        <v>2012</v>
      </c>
      <c r="O6967">
        <v>50</v>
      </c>
      <c r="P6967">
        <v>62550</v>
      </c>
      <c r="Q6967">
        <v>25</v>
      </c>
      <c r="R6967">
        <v>60470</v>
      </c>
      <c r="S6967">
        <v>284</v>
      </c>
      <c r="T6967">
        <v>14097</v>
      </c>
      <c r="U6967">
        <v>24</v>
      </c>
      <c r="V6967">
        <v>2081</v>
      </c>
      <c r="W6967">
        <v>21.8</v>
      </c>
      <c r="X6967">
        <v>21.2</v>
      </c>
      <c r="Y6967">
        <v>26.2</v>
      </c>
      <c r="Z6967">
        <v>22.8</v>
      </c>
      <c r="AA6967">
        <v>27.4</v>
      </c>
      <c r="AB6967">
        <v>23.7</v>
      </c>
      <c r="AC6967">
        <v>33.200000000000003</v>
      </c>
      <c r="AD6967">
        <v>6.8</v>
      </c>
    </row>
    <row r="6968" spans="1:30" x14ac:dyDescent="0.45">
      <c r="A6968" t="s">
        <v>434</v>
      </c>
      <c r="B6968">
        <v>49340</v>
      </c>
      <c r="C6968" s="1" t="s">
        <v>839</v>
      </c>
      <c r="E6968">
        <v>22</v>
      </c>
      <c r="F6968" t="s">
        <v>36</v>
      </c>
      <c r="H6968">
        <v>1</v>
      </c>
      <c r="I6968" t="s">
        <v>32</v>
      </c>
      <c r="J6968">
        <v>1</v>
      </c>
      <c r="K6968" t="s">
        <v>32</v>
      </c>
      <c r="L6968">
        <v>0</v>
      </c>
      <c r="M6968" t="s">
        <v>32</v>
      </c>
      <c r="N6968">
        <v>2012</v>
      </c>
      <c r="O6968">
        <v>105</v>
      </c>
      <c r="P6968">
        <v>1505332</v>
      </c>
      <c r="Q6968">
        <v>21</v>
      </c>
      <c r="R6968">
        <v>1503438</v>
      </c>
      <c r="S6968">
        <v>2001</v>
      </c>
      <c r="T6968">
        <v>184054</v>
      </c>
      <c r="U6968">
        <v>84</v>
      </c>
      <c r="V6968">
        <v>1893</v>
      </c>
      <c r="W6968">
        <v>43.8</v>
      </c>
      <c r="X6968">
        <v>1.3</v>
      </c>
      <c r="Y6968">
        <v>34.6</v>
      </c>
      <c r="Z6968">
        <v>1.3</v>
      </c>
      <c r="AA6968">
        <v>3.5</v>
      </c>
      <c r="AB6968">
        <v>3.2</v>
      </c>
      <c r="AC6968">
        <v>50.4</v>
      </c>
      <c r="AD6968">
        <v>34.9</v>
      </c>
    </row>
    <row r="6969" spans="1:30" x14ac:dyDescent="0.45">
      <c r="A6969" t="s">
        <v>434</v>
      </c>
      <c r="B6969">
        <v>49340</v>
      </c>
      <c r="C6969" s="1" t="s">
        <v>839</v>
      </c>
      <c r="E6969">
        <v>23</v>
      </c>
      <c r="F6969" t="s">
        <v>37</v>
      </c>
      <c r="H6969">
        <v>1</v>
      </c>
      <c r="I6969" t="s">
        <v>32</v>
      </c>
      <c r="J6969">
        <v>1</v>
      </c>
      <c r="K6969" t="s">
        <v>32</v>
      </c>
      <c r="L6969">
        <v>0</v>
      </c>
      <c r="M6969" t="s">
        <v>32</v>
      </c>
      <c r="N6969">
        <v>2012</v>
      </c>
      <c r="O6969">
        <v>10828</v>
      </c>
      <c r="P6969">
        <v>3839749</v>
      </c>
      <c r="Q6969">
        <v>1996</v>
      </c>
      <c r="R6969">
        <v>3322710</v>
      </c>
      <c r="S6969">
        <v>14225</v>
      </c>
      <c r="T6969">
        <v>768258</v>
      </c>
      <c r="U6969">
        <v>8833</v>
      </c>
      <c r="V6969">
        <v>517039</v>
      </c>
      <c r="W6969">
        <v>6.7</v>
      </c>
      <c r="X6969">
        <v>7.9</v>
      </c>
      <c r="Y6969">
        <v>10.4</v>
      </c>
      <c r="Z6969">
        <v>8.3000000000000007</v>
      </c>
      <c r="AA6969">
        <v>13.1</v>
      </c>
      <c r="AB6969">
        <v>12.7</v>
      </c>
      <c r="AC6969">
        <v>8.1</v>
      </c>
      <c r="AD6969">
        <v>21.1</v>
      </c>
    </row>
    <row r="6970" spans="1:30" x14ac:dyDescent="0.45">
      <c r="A6970" t="s">
        <v>434</v>
      </c>
      <c r="B6970">
        <v>49340</v>
      </c>
      <c r="C6970" s="1" t="s">
        <v>839</v>
      </c>
      <c r="E6970" t="s">
        <v>38</v>
      </c>
      <c r="F6970" t="s">
        <v>39</v>
      </c>
      <c r="H6970">
        <v>1</v>
      </c>
      <c r="I6970" t="s">
        <v>32</v>
      </c>
      <c r="J6970">
        <v>1</v>
      </c>
      <c r="K6970" t="s">
        <v>32</v>
      </c>
      <c r="L6970">
        <v>0</v>
      </c>
      <c r="M6970" t="s">
        <v>32</v>
      </c>
      <c r="N6970">
        <v>2012</v>
      </c>
      <c r="O6970">
        <v>2238</v>
      </c>
      <c r="P6970">
        <v>13157177</v>
      </c>
      <c r="Q6970">
        <v>1149</v>
      </c>
      <c r="R6970">
        <v>13102534</v>
      </c>
      <c r="S6970">
        <v>40786</v>
      </c>
      <c r="T6970">
        <v>2319168</v>
      </c>
      <c r="U6970">
        <v>1089</v>
      </c>
      <c r="V6970">
        <v>54643</v>
      </c>
      <c r="W6970">
        <v>9.1999999999999993</v>
      </c>
      <c r="X6970">
        <v>3.4</v>
      </c>
      <c r="Y6970">
        <v>6.2</v>
      </c>
      <c r="Z6970">
        <v>3.6</v>
      </c>
      <c r="AA6970">
        <v>5.0999999999999996</v>
      </c>
      <c r="AB6970">
        <v>5.3</v>
      </c>
      <c r="AC6970">
        <v>18.399999999999999</v>
      </c>
      <c r="AD6970">
        <v>12</v>
      </c>
    </row>
    <row r="6971" spans="1:30" x14ac:dyDescent="0.45">
      <c r="A6971" t="s">
        <v>434</v>
      </c>
      <c r="B6971">
        <v>49340</v>
      </c>
      <c r="C6971" s="1" t="s">
        <v>839</v>
      </c>
      <c r="E6971">
        <v>42</v>
      </c>
      <c r="F6971" t="s">
        <v>40</v>
      </c>
      <c r="H6971">
        <v>1</v>
      </c>
      <c r="I6971" t="s">
        <v>32</v>
      </c>
      <c r="J6971">
        <v>1</v>
      </c>
      <c r="K6971" t="s">
        <v>32</v>
      </c>
      <c r="L6971">
        <v>0</v>
      </c>
      <c r="M6971" t="s">
        <v>32</v>
      </c>
      <c r="N6971">
        <v>2012</v>
      </c>
      <c r="O6971">
        <v>1813</v>
      </c>
      <c r="P6971">
        <v>11735942</v>
      </c>
      <c r="Q6971">
        <v>894</v>
      </c>
      <c r="R6971">
        <v>11594271</v>
      </c>
      <c r="S6971">
        <v>15660</v>
      </c>
      <c r="T6971">
        <v>903605</v>
      </c>
      <c r="U6971">
        <v>919</v>
      </c>
      <c r="V6971">
        <v>141671</v>
      </c>
      <c r="W6971">
        <v>7.2</v>
      </c>
      <c r="X6971">
        <v>5.6</v>
      </c>
      <c r="Y6971">
        <v>8.1999999999999993</v>
      </c>
      <c r="Z6971">
        <v>5.7</v>
      </c>
      <c r="AA6971">
        <v>7.4</v>
      </c>
      <c r="AB6971">
        <v>8.6</v>
      </c>
      <c r="AC6971">
        <v>11.1</v>
      </c>
      <c r="AD6971">
        <v>42.3</v>
      </c>
    </row>
    <row r="6972" spans="1:30" x14ac:dyDescent="0.45">
      <c r="A6972" t="s">
        <v>434</v>
      </c>
      <c r="B6972">
        <v>49340</v>
      </c>
      <c r="C6972" s="1" t="s">
        <v>839</v>
      </c>
      <c r="E6972" t="s">
        <v>41</v>
      </c>
      <c r="F6972" t="s">
        <v>42</v>
      </c>
      <c r="H6972">
        <v>1</v>
      </c>
      <c r="I6972" t="s">
        <v>32</v>
      </c>
      <c r="J6972">
        <v>1</v>
      </c>
      <c r="K6972" t="s">
        <v>32</v>
      </c>
      <c r="L6972">
        <v>0</v>
      </c>
      <c r="M6972" t="s">
        <v>32</v>
      </c>
      <c r="N6972">
        <v>2012</v>
      </c>
      <c r="O6972">
        <v>6393</v>
      </c>
      <c r="P6972">
        <v>12274709</v>
      </c>
      <c r="Q6972">
        <v>1914</v>
      </c>
      <c r="R6972">
        <v>12095312</v>
      </c>
      <c r="S6972">
        <v>43549</v>
      </c>
      <c r="T6972">
        <v>1067726</v>
      </c>
      <c r="U6972">
        <v>4479</v>
      </c>
      <c r="V6972">
        <v>179397</v>
      </c>
      <c r="W6972">
        <v>6.1</v>
      </c>
      <c r="X6972">
        <v>11.7</v>
      </c>
      <c r="Y6972">
        <v>12.2</v>
      </c>
      <c r="Z6972">
        <v>12.3</v>
      </c>
      <c r="AA6972">
        <v>6.2</v>
      </c>
      <c r="AB6972">
        <v>9.4</v>
      </c>
      <c r="AC6972">
        <v>5.9</v>
      </c>
      <c r="AD6972">
        <v>9.6</v>
      </c>
    </row>
    <row r="6973" spans="1:30" x14ac:dyDescent="0.45">
      <c r="A6973" t="s">
        <v>434</v>
      </c>
      <c r="B6973">
        <v>49340</v>
      </c>
      <c r="C6973" s="1" t="s">
        <v>839</v>
      </c>
      <c r="E6973" t="s">
        <v>43</v>
      </c>
      <c r="F6973" t="s">
        <v>44</v>
      </c>
      <c r="G6973" t="s">
        <v>45</v>
      </c>
      <c r="H6973">
        <v>1</v>
      </c>
      <c r="I6973" t="s">
        <v>32</v>
      </c>
      <c r="J6973">
        <v>1</v>
      </c>
      <c r="K6973" t="s">
        <v>32</v>
      </c>
      <c r="L6973">
        <v>0</v>
      </c>
      <c r="M6973" t="s">
        <v>32</v>
      </c>
      <c r="N6973">
        <v>2012</v>
      </c>
      <c r="O6973">
        <v>2196</v>
      </c>
      <c r="P6973">
        <v>1500483</v>
      </c>
      <c r="Q6973">
        <v>428</v>
      </c>
      <c r="R6973">
        <v>1388956</v>
      </c>
      <c r="S6973">
        <v>11404</v>
      </c>
      <c r="T6973">
        <v>376476</v>
      </c>
      <c r="U6973">
        <v>1768</v>
      </c>
      <c r="V6973">
        <v>111527</v>
      </c>
      <c r="W6973">
        <v>7.8</v>
      </c>
      <c r="X6973">
        <v>4</v>
      </c>
      <c r="Y6973">
        <v>14.2</v>
      </c>
      <c r="Z6973">
        <v>4.5</v>
      </c>
      <c r="AA6973">
        <v>5.2</v>
      </c>
      <c r="AB6973">
        <v>4.2</v>
      </c>
      <c r="AC6973">
        <v>7.9</v>
      </c>
      <c r="AD6973">
        <v>12.6</v>
      </c>
    </row>
    <row r="6974" spans="1:30" x14ac:dyDescent="0.45">
      <c r="A6974" t="s">
        <v>434</v>
      </c>
      <c r="B6974">
        <v>49340</v>
      </c>
      <c r="C6974" s="1" t="s">
        <v>839</v>
      </c>
      <c r="E6974">
        <v>51</v>
      </c>
      <c r="F6974" t="s">
        <v>46</v>
      </c>
      <c r="H6974">
        <v>1</v>
      </c>
      <c r="I6974" t="s">
        <v>32</v>
      </c>
      <c r="J6974">
        <v>1</v>
      </c>
      <c r="K6974" t="s">
        <v>32</v>
      </c>
      <c r="L6974">
        <v>0</v>
      </c>
      <c r="M6974" t="s">
        <v>32</v>
      </c>
      <c r="N6974">
        <v>2012</v>
      </c>
      <c r="O6974">
        <v>1005</v>
      </c>
      <c r="P6974">
        <v>1402366</v>
      </c>
      <c r="Q6974">
        <v>145</v>
      </c>
      <c r="R6974">
        <v>1386570</v>
      </c>
      <c r="S6974">
        <v>5157</v>
      </c>
      <c r="T6974">
        <v>298921</v>
      </c>
      <c r="U6974">
        <v>860</v>
      </c>
      <c r="V6974">
        <v>15796</v>
      </c>
      <c r="W6974">
        <v>17.8</v>
      </c>
      <c r="X6974">
        <v>7.3</v>
      </c>
      <c r="Y6974">
        <v>13.5</v>
      </c>
      <c r="Z6974">
        <v>7.4</v>
      </c>
      <c r="AA6974">
        <v>8.5</v>
      </c>
      <c r="AB6974">
        <v>4.9000000000000004</v>
      </c>
      <c r="AC6974">
        <v>19.5</v>
      </c>
      <c r="AD6974">
        <v>28.1</v>
      </c>
    </row>
    <row r="6975" spans="1:30" x14ac:dyDescent="0.45">
      <c r="A6975" t="s">
        <v>434</v>
      </c>
      <c r="B6975">
        <v>49340</v>
      </c>
      <c r="C6975" s="1" t="s">
        <v>839</v>
      </c>
      <c r="E6975">
        <v>52</v>
      </c>
      <c r="F6975" t="s">
        <v>47</v>
      </c>
      <c r="G6975" t="s">
        <v>48</v>
      </c>
      <c r="H6975">
        <v>1</v>
      </c>
      <c r="I6975" t="s">
        <v>32</v>
      </c>
      <c r="J6975">
        <v>1</v>
      </c>
      <c r="K6975" t="s">
        <v>32</v>
      </c>
      <c r="L6975">
        <v>0</v>
      </c>
      <c r="M6975" t="s">
        <v>32</v>
      </c>
      <c r="N6975">
        <v>2012</v>
      </c>
      <c r="O6975">
        <v>1854</v>
      </c>
      <c r="P6975">
        <v>7599161</v>
      </c>
      <c r="Q6975">
        <v>584</v>
      </c>
      <c r="R6975">
        <v>7512651</v>
      </c>
      <c r="S6975">
        <v>15292</v>
      </c>
      <c r="T6975">
        <v>917991</v>
      </c>
      <c r="U6975">
        <v>1270</v>
      </c>
      <c r="V6975">
        <v>86511</v>
      </c>
      <c r="W6975">
        <v>13.6</v>
      </c>
      <c r="X6975">
        <v>3.9</v>
      </c>
      <c r="Y6975">
        <v>16.2</v>
      </c>
      <c r="Z6975">
        <v>4.0999999999999996</v>
      </c>
      <c r="AA6975">
        <v>10</v>
      </c>
      <c r="AB6975">
        <v>9.1</v>
      </c>
      <c r="AC6975">
        <v>16</v>
      </c>
      <c r="AD6975">
        <v>37.200000000000003</v>
      </c>
    </row>
    <row r="6976" spans="1:30" x14ac:dyDescent="0.45">
      <c r="A6976" t="s">
        <v>434</v>
      </c>
      <c r="B6976">
        <v>49340</v>
      </c>
      <c r="C6976" s="1" t="s">
        <v>839</v>
      </c>
      <c r="E6976">
        <v>53</v>
      </c>
      <c r="F6976" t="s">
        <v>49</v>
      </c>
      <c r="H6976">
        <v>1</v>
      </c>
      <c r="I6976" t="s">
        <v>32</v>
      </c>
      <c r="J6976">
        <v>1</v>
      </c>
      <c r="K6976" t="s">
        <v>32</v>
      </c>
      <c r="L6976">
        <v>0</v>
      </c>
      <c r="M6976" t="s">
        <v>32</v>
      </c>
      <c r="N6976">
        <v>2012</v>
      </c>
      <c r="O6976">
        <v>5833</v>
      </c>
      <c r="P6976">
        <v>1207204</v>
      </c>
      <c r="Q6976">
        <v>622</v>
      </c>
      <c r="R6976">
        <v>715806</v>
      </c>
      <c r="S6976">
        <v>2772</v>
      </c>
      <c r="T6976">
        <v>134959</v>
      </c>
      <c r="U6976">
        <v>5211</v>
      </c>
      <c r="V6976">
        <v>491398</v>
      </c>
      <c r="W6976">
        <v>8.3000000000000007</v>
      </c>
      <c r="X6976">
        <v>14.4</v>
      </c>
      <c r="Y6976">
        <v>24.8</v>
      </c>
      <c r="Z6976">
        <v>18</v>
      </c>
      <c r="AA6976">
        <v>14.8</v>
      </c>
      <c r="AB6976">
        <v>17.3</v>
      </c>
      <c r="AC6976">
        <v>9.3000000000000007</v>
      </c>
      <c r="AD6976">
        <v>20.6</v>
      </c>
    </row>
    <row r="6977" spans="1:30" x14ac:dyDescent="0.45">
      <c r="A6977" t="s">
        <v>434</v>
      </c>
      <c r="B6977">
        <v>49340</v>
      </c>
      <c r="C6977" s="1" t="s">
        <v>839</v>
      </c>
      <c r="E6977">
        <v>54</v>
      </c>
      <c r="F6977" t="s">
        <v>50</v>
      </c>
      <c r="H6977">
        <v>1</v>
      </c>
      <c r="I6977" t="s">
        <v>32</v>
      </c>
      <c r="J6977">
        <v>1</v>
      </c>
      <c r="K6977" t="s">
        <v>32</v>
      </c>
      <c r="L6977">
        <v>0</v>
      </c>
      <c r="M6977" t="s">
        <v>32</v>
      </c>
      <c r="N6977">
        <v>2012</v>
      </c>
      <c r="O6977">
        <v>10545</v>
      </c>
      <c r="P6977">
        <v>3801679</v>
      </c>
      <c r="Q6977">
        <v>2166</v>
      </c>
      <c r="R6977">
        <v>3494799</v>
      </c>
      <c r="S6977">
        <v>18885</v>
      </c>
      <c r="T6977">
        <v>1332991</v>
      </c>
      <c r="U6977">
        <v>8379</v>
      </c>
      <c r="V6977">
        <v>306881</v>
      </c>
      <c r="W6977">
        <v>5</v>
      </c>
      <c r="X6977">
        <v>3.5</v>
      </c>
      <c r="Y6977">
        <v>6.9</v>
      </c>
      <c r="Z6977">
        <v>4</v>
      </c>
      <c r="AA6977">
        <v>5.5</v>
      </c>
      <c r="AB6977">
        <v>5.0999999999999996</v>
      </c>
      <c r="AC6977">
        <v>5.5</v>
      </c>
      <c r="AD6977">
        <v>12.6</v>
      </c>
    </row>
    <row r="6978" spans="1:30" x14ac:dyDescent="0.45">
      <c r="A6978" t="s">
        <v>434</v>
      </c>
      <c r="B6978">
        <v>49340</v>
      </c>
      <c r="C6978" s="1" t="s">
        <v>839</v>
      </c>
      <c r="E6978">
        <v>55</v>
      </c>
      <c r="F6978" t="s">
        <v>59</v>
      </c>
      <c r="H6978">
        <v>1</v>
      </c>
      <c r="I6978" t="s">
        <v>32</v>
      </c>
      <c r="J6978">
        <v>1</v>
      </c>
      <c r="K6978" t="s">
        <v>32</v>
      </c>
      <c r="L6978">
        <v>0</v>
      </c>
      <c r="M6978" t="s">
        <v>32</v>
      </c>
      <c r="N6978">
        <v>2012</v>
      </c>
      <c r="O6978">
        <v>105</v>
      </c>
      <c r="P6978">
        <v>348389</v>
      </c>
      <c r="Q6978">
        <v>105</v>
      </c>
      <c r="R6978">
        <v>348389</v>
      </c>
      <c r="S6978">
        <v>6778</v>
      </c>
      <c r="T6978">
        <v>426830</v>
      </c>
      <c r="U6978">
        <v>0</v>
      </c>
      <c r="V6978">
        <v>0</v>
      </c>
      <c r="W6978">
        <v>19.5</v>
      </c>
      <c r="X6978">
        <v>9.4</v>
      </c>
      <c r="Y6978">
        <v>20.3</v>
      </c>
      <c r="Z6978">
        <v>9.6999999999999993</v>
      </c>
      <c r="AA6978">
        <v>33.1</v>
      </c>
      <c r="AB6978">
        <v>8.5</v>
      </c>
      <c r="AC6978">
        <v>0</v>
      </c>
      <c r="AD6978">
        <v>0</v>
      </c>
    </row>
    <row r="6979" spans="1:30" x14ac:dyDescent="0.45">
      <c r="A6979" t="s">
        <v>434</v>
      </c>
      <c r="B6979">
        <v>49340</v>
      </c>
      <c r="C6979" s="1" t="s">
        <v>839</v>
      </c>
      <c r="E6979">
        <v>56</v>
      </c>
      <c r="F6979" t="s">
        <v>51</v>
      </c>
      <c r="H6979">
        <v>1</v>
      </c>
      <c r="I6979" t="s">
        <v>32</v>
      </c>
      <c r="J6979">
        <v>1</v>
      </c>
      <c r="K6979" t="s">
        <v>32</v>
      </c>
      <c r="L6979">
        <v>0</v>
      </c>
      <c r="M6979" t="s">
        <v>32</v>
      </c>
      <c r="N6979">
        <v>2012</v>
      </c>
      <c r="O6979">
        <v>5260</v>
      </c>
      <c r="P6979">
        <v>1399207</v>
      </c>
      <c r="Q6979">
        <v>926</v>
      </c>
      <c r="R6979">
        <v>1305750</v>
      </c>
      <c r="S6979">
        <v>16194</v>
      </c>
      <c r="T6979">
        <v>542455</v>
      </c>
      <c r="U6979">
        <v>4334</v>
      </c>
      <c r="V6979">
        <v>93457</v>
      </c>
      <c r="W6979">
        <v>7.7</v>
      </c>
      <c r="X6979">
        <v>11.7</v>
      </c>
      <c r="Y6979">
        <v>13.2</v>
      </c>
      <c r="Z6979">
        <v>13.2</v>
      </c>
      <c r="AA6979">
        <v>17.5</v>
      </c>
      <c r="AB6979">
        <v>10.4</v>
      </c>
      <c r="AC6979">
        <v>7.7</v>
      </c>
      <c r="AD6979">
        <v>13.2</v>
      </c>
    </row>
    <row r="6980" spans="1:30" x14ac:dyDescent="0.45">
      <c r="A6980" t="s">
        <v>434</v>
      </c>
      <c r="B6980">
        <v>49340</v>
      </c>
      <c r="C6980" s="1" t="s">
        <v>839</v>
      </c>
      <c r="E6980">
        <v>61</v>
      </c>
      <c r="F6980" t="s">
        <v>52</v>
      </c>
      <c r="H6980">
        <v>1</v>
      </c>
      <c r="I6980" t="s">
        <v>32</v>
      </c>
      <c r="J6980">
        <v>1</v>
      </c>
      <c r="K6980" t="s">
        <v>32</v>
      </c>
      <c r="L6980">
        <v>0</v>
      </c>
      <c r="M6980" t="s">
        <v>32</v>
      </c>
      <c r="N6980">
        <v>2012</v>
      </c>
      <c r="O6980">
        <v>2173</v>
      </c>
      <c r="P6980">
        <v>1290233</v>
      </c>
      <c r="Q6980">
        <v>254</v>
      </c>
      <c r="R6980">
        <v>1267441</v>
      </c>
      <c r="S6980">
        <v>15700</v>
      </c>
      <c r="T6980">
        <v>557776</v>
      </c>
      <c r="U6980">
        <v>1919</v>
      </c>
      <c r="V6980">
        <v>22792</v>
      </c>
      <c r="W6980">
        <v>8</v>
      </c>
      <c r="X6980">
        <v>2.8</v>
      </c>
      <c r="Y6980">
        <v>12</v>
      </c>
      <c r="Z6980">
        <v>2.9</v>
      </c>
      <c r="AA6980">
        <v>5.9</v>
      </c>
      <c r="AB6980">
        <v>2.9</v>
      </c>
      <c r="AC6980">
        <v>9</v>
      </c>
      <c r="AD6980">
        <v>12</v>
      </c>
    </row>
    <row r="6981" spans="1:30" x14ac:dyDescent="0.45">
      <c r="A6981" t="s">
        <v>434</v>
      </c>
      <c r="B6981">
        <v>49340</v>
      </c>
      <c r="C6981" s="1" t="s">
        <v>839</v>
      </c>
      <c r="E6981">
        <v>62</v>
      </c>
      <c r="F6981" t="s">
        <v>53</v>
      </c>
      <c r="H6981">
        <v>1</v>
      </c>
      <c r="I6981" t="s">
        <v>32</v>
      </c>
      <c r="J6981">
        <v>1</v>
      </c>
      <c r="K6981" t="s">
        <v>32</v>
      </c>
      <c r="L6981">
        <v>0</v>
      </c>
      <c r="M6981" t="s">
        <v>32</v>
      </c>
      <c r="N6981">
        <v>2012</v>
      </c>
      <c r="O6981">
        <v>6114</v>
      </c>
      <c r="P6981">
        <v>7441904</v>
      </c>
      <c r="Q6981">
        <v>1616</v>
      </c>
      <c r="R6981">
        <v>7291165</v>
      </c>
      <c r="S6981">
        <v>69153</v>
      </c>
      <c r="T6981">
        <v>3199593</v>
      </c>
      <c r="U6981">
        <v>4499</v>
      </c>
      <c r="V6981">
        <v>150738</v>
      </c>
      <c r="W6981">
        <v>2.8</v>
      </c>
      <c r="X6981">
        <v>4.9000000000000004</v>
      </c>
      <c r="Y6981">
        <v>11.3</v>
      </c>
      <c r="Z6981">
        <v>5.4</v>
      </c>
      <c r="AA6981">
        <v>3.4</v>
      </c>
      <c r="AB6981">
        <v>4.5999999999999996</v>
      </c>
      <c r="AC6981">
        <v>3.9</v>
      </c>
      <c r="AD6981">
        <v>16.600000000000001</v>
      </c>
    </row>
    <row r="6982" spans="1:30" x14ac:dyDescent="0.45">
      <c r="A6982" t="s">
        <v>434</v>
      </c>
      <c r="B6982">
        <v>49340</v>
      </c>
      <c r="C6982" s="1" t="s">
        <v>839</v>
      </c>
      <c r="E6982">
        <v>71</v>
      </c>
      <c r="F6982" t="s">
        <v>54</v>
      </c>
      <c r="H6982">
        <v>1</v>
      </c>
      <c r="I6982" t="s">
        <v>32</v>
      </c>
      <c r="J6982">
        <v>1</v>
      </c>
      <c r="K6982" t="s">
        <v>32</v>
      </c>
      <c r="L6982">
        <v>0</v>
      </c>
      <c r="M6982" t="s">
        <v>32</v>
      </c>
      <c r="N6982">
        <v>2012</v>
      </c>
      <c r="O6982">
        <v>2879</v>
      </c>
      <c r="P6982">
        <v>386428</v>
      </c>
      <c r="Q6982">
        <v>307</v>
      </c>
      <c r="R6982">
        <v>347847</v>
      </c>
      <c r="S6982">
        <v>6635</v>
      </c>
      <c r="T6982">
        <v>124893</v>
      </c>
      <c r="U6982">
        <v>2571</v>
      </c>
      <c r="V6982">
        <v>38581</v>
      </c>
      <c r="W6982">
        <v>8.1999999999999993</v>
      </c>
      <c r="X6982">
        <v>29</v>
      </c>
      <c r="Y6982">
        <v>24.9</v>
      </c>
      <c r="Z6982">
        <v>34.1</v>
      </c>
      <c r="AA6982">
        <v>38.6</v>
      </c>
      <c r="AB6982">
        <v>36.5</v>
      </c>
      <c r="AC6982">
        <v>8</v>
      </c>
      <c r="AD6982">
        <v>10.4</v>
      </c>
    </row>
    <row r="6983" spans="1:30" x14ac:dyDescent="0.45">
      <c r="A6983" t="s">
        <v>434</v>
      </c>
      <c r="B6983">
        <v>49340</v>
      </c>
      <c r="C6983" s="1" t="s">
        <v>839</v>
      </c>
      <c r="E6983">
        <v>72</v>
      </c>
      <c r="F6983" t="s">
        <v>55</v>
      </c>
      <c r="H6983">
        <v>1</v>
      </c>
      <c r="I6983" t="s">
        <v>32</v>
      </c>
      <c r="J6983">
        <v>1</v>
      </c>
      <c r="K6983" t="s">
        <v>32</v>
      </c>
      <c r="L6983">
        <v>0</v>
      </c>
      <c r="M6983" t="s">
        <v>32</v>
      </c>
      <c r="N6983">
        <v>2012</v>
      </c>
      <c r="O6983">
        <v>2184</v>
      </c>
      <c r="P6983">
        <v>1420849</v>
      </c>
      <c r="Q6983">
        <v>1603</v>
      </c>
      <c r="R6983">
        <v>1397464</v>
      </c>
      <c r="S6983">
        <v>28219</v>
      </c>
      <c r="T6983">
        <v>393505</v>
      </c>
      <c r="U6983">
        <v>581</v>
      </c>
      <c r="V6983">
        <v>23385</v>
      </c>
      <c r="W6983">
        <v>11.7</v>
      </c>
      <c r="X6983">
        <v>12.1</v>
      </c>
      <c r="Y6983">
        <v>15.1</v>
      </c>
      <c r="Z6983">
        <v>12.9</v>
      </c>
      <c r="AA6983">
        <v>19.600000000000001</v>
      </c>
      <c r="AB6983">
        <v>14.8</v>
      </c>
      <c r="AC6983">
        <v>22.9</v>
      </c>
      <c r="AD6983">
        <v>25.3</v>
      </c>
    </row>
    <row r="6984" spans="1:30" x14ac:dyDescent="0.45">
      <c r="A6984" t="s">
        <v>434</v>
      </c>
      <c r="B6984">
        <v>49340</v>
      </c>
      <c r="C6984" s="1" t="s">
        <v>839</v>
      </c>
      <c r="E6984">
        <v>81</v>
      </c>
      <c r="F6984" t="s">
        <v>56</v>
      </c>
      <c r="G6984" t="s">
        <v>57</v>
      </c>
      <c r="H6984">
        <v>1</v>
      </c>
      <c r="I6984" t="s">
        <v>32</v>
      </c>
      <c r="J6984">
        <v>1</v>
      </c>
      <c r="K6984" t="s">
        <v>32</v>
      </c>
      <c r="L6984">
        <v>0</v>
      </c>
      <c r="M6984" t="s">
        <v>32</v>
      </c>
      <c r="N6984">
        <v>2012</v>
      </c>
      <c r="O6984">
        <v>8292</v>
      </c>
      <c r="P6984">
        <v>746865</v>
      </c>
      <c r="Q6984">
        <v>1223</v>
      </c>
      <c r="R6984">
        <v>561307</v>
      </c>
      <c r="S6984">
        <v>5951</v>
      </c>
      <c r="T6984">
        <v>165555</v>
      </c>
      <c r="U6984">
        <v>7070</v>
      </c>
      <c r="V6984">
        <v>185557</v>
      </c>
      <c r="W6984">
        <v>3.6</v>
      </c>
      <c r="X6984">
        <v>11.3</v>
      </c>
      <c r="Y6984">
        <v>16.5</v>
      </c>
      <c r="Z6984">
        <v>14.3</v>
      </c>
      <c r="AA6984">
        <v>20.2</v>
      </c>
      <c r="AB6984">
        <v>15.5</v>
      </c>
      <c r="AC6984">
        <v>1.9</v>
      </c>
      <c r="AD6984">
        <v>6.8</v>
      </c>
    </row>
    <row r="6985" spans="1:30" x14ac:dyDescent="0.45">
      <c r="A6985" t="s">
        <v>435</v>
      </c>
      <c r="B6985">
        <v>49420</v>
      </c>
      <c r="C6985" t="s">
        <v>840</v>
      </c>
      <c r="E6985">
        <v>0</v>
      </c>
      <c r="F6985" t="s">
        <v>31</v>
      </c>
      <c r="H6985">
        <v>1</v>
      </c>
      <c r="I6985" t="s">
        <v>32</v>
      </c>
      <c r="J6985">
        <v>1</v>
      </c>
      <c r="K6985" t="s">
        <v>32</v>
      </c>
      <c r="L6985">
        <v>0</v>
      </c>
      <c r="M6985" t="s">
        <v>32</v>
      </c>
      <c r="N6985">
        <v>2012</v>
      </c>
      <c r="O6985">
        <v>14064</v>
      </c>
      <c r="P6985">
        <v>17170080</v>
      </c>
      <c r="Q6985">
        <v>4453</v>
      </c>
      <c r="R6985">
        <v>16766504</v>
      </c>
      <c r="S6985">
        <v>66857</v>
      </c>
      <c r="T6985">
        <v>2343965</v>
      </c>
      <c r="U6985">
        <v>9611</v>
      </c>
      <c r="V6985">
        <v>403576</v>
      </c>
      <c r="W6985">
        <v>5.3</v>
      </c>
      <c r="X6985">
        <v>10.199999999999999</v>
      </c>
      <c r="Y6985">
        <v>5</v>
      </c>
      <c r="Z6985">
        <v>10.7</v>
      </c>
      <c r="AA6985">
        <v>10</v>
      </c>
      <c r="AB6985">
        <v>6.3</v>
      </c>
      <c r="AC6985">
        <v>5.8</v>
      </c>
      <c r="AD6985">
        <v>12</v>
      </c>
    </row>
    <row r="6986" spans="1:30" x14ac:dyDescent="0.45">
      <c r="A6986" t="s">
        <v>435</v>
      </c>
      <c r="B6986">
        <v>49420</v>
      </c>
      <c r="C6986" t="s">
        <v>840</v>
      </c>
      <c r="E6986">
        <v>11</v>
      </c>
      <c r="F6986" t="s">
        <v>33</v>
      </c>
      <c r="G6986" t="s">
        <v>34</v>
      </c>
      <c r="H6986">
        <v>1</v>
      </c>
      <c r="I6986" t="s">
        <v>32</v>
      </c>
      <c r="J6986">
        <v>1</v>
      </c>
      <c r="K6986" t="s">
        <v>32</v>
      </c>
      <c r="L6986">
        <v>0</v>
      </c>
      <c r="M6986" t="s">
        <v>32</v>
      </c>
      <c r="N6986">
        <v>2012</v>
      </c>
      <c r="O6986">
        <v>232</v>
      </c>
      <c r="P6986">
        <v>391219</v>
      </c>
      <c r="Q6986">
        <v>59</v>
      </c>
      <c r="R6986">
        <v>382812</v>
      </c>
      <c r="S6986">
        <v>2470</v>
      </c>
      <c r="T6986">
        <v>91198</v>
      </c>
      <c r="U6986">
        <v>173</v>
      </c>
      <c r="V6986">
        <v>8407</v>
      </c>
      <c r="W6986">
        <v>28.6</v>
      </c>
      <c r="X6986">
        <v>18.600000000000001</v>
      </c>
      <c r="Y6986">
        <v>58.1</v>
      </c>
      <c r="Z6986">
        <v>19.5</v>
      </c>
      <c r="AA6986">
        <v>31.4</v>
      </c>
      <c r="AB6986">
        <v>29.5</v>
      </c>
      <c r="AC6986">
        <v>24.5</v>
      </c>
      <c r="AD6986">
        <v>23.2</v>
      </c>
    </row>
    <row r="6987" spans="1:30" x14ac:dyDescent="0.45">
      <c r="A6987" t="s">
        <v>435</v>
      </c>
      <c r="B6987">
        <v>49420</v>
      </c>
      <c r="C6987" t="s">
        <v>840</v>
      </c>
      <c r="E6987">
        <v>22</v>
      </c>
      <c r="F6987" t="s">
        <v>36</v>
      </c>
      <c r="H6987">
        <v>1</v>
      </c>
      <c r="I6987" t="s">
        <v>32</v>
      </c>
      <c r="J6987">
        <v>1</v>
      </c>
      <c r="K6987" t="s">
        <v>32</v>
      </c>
      <c r="L6987">
        <v>0</v>
      </c>
      <c r="M6987" t="s">
        <v>32</v>
      </c>
      <c r="N6987">
        <v>2012</v>
      </c>
      <c r="O6987">
        <v>33</v>
      </c>
      <c r="P6987">
        <v>104588</v>
      </c>
      <c r="Q6987">
        <v>7</v>
      </c>
      <c r="U6987">
        <v>26</v>
      </c>
      <c r="W6987">
        <v>63.5</v>
      </c>
      <c r="X6987">
        <v>8.6999999999999993</v>
      </c>
      <c r="Y6987">
        <v>0</v>
      </c>
      <c r="AC6987">
        <v>76.599999999999994</v>
      </c>
    </row>
    <row r="6988" spans="1:30" x14ac:dyDescent="0.45">
      <c r="A6988" t="s">
        <v>435</v>
      </c>
      <c r="B6988">
        <v>49420</v>
      </c>
      <c r="C6988" t="s">
        <v>840</v>
      </c>
      <c r="E6988">
        <v>23</v>
      </c>
      <c r="F6988" t="s">
        <v>37</v>
      </c>
      <c r="H6988">
        <v>1</v>
      </c>
      <c r="I6988" t="s">
        <v>32</v>
      </c>
      <c r="J6988">
        <v>1</v>
      </c>
      <c r="K6988" t="s">
        <v>32</v>
      </c>
      <c r="L6988">
        <v>0</v>
      </c>
      <c r="M6988" t="s">
        <v>32</v>
      </c>
      <c r="N6988">
        <v>2012</v>
      </c>
      <c r="O6988">
        <v>1319</v>
      </c>
      <c r="P6988">
        <v>640731</v>
      </c>
      <c r="Q6988">
        <v>681</v>
      </c>
      <c r="R6988">
        <v>607781</v>
      </c>
      <c r="S6988">
        <v>3043</v>
      </c>
      <c r="T6988">
        <v>144948</v>
      </c>
      <c r="U6988">
        <v>638</v>
      </c>
      <c r="V6988">
        <v>32949</v>
      </c>
      <c r="W6988">
        <v>8.1999999999999993</v>
      </c>
      <c r="X6988">
        <v>22.1</v>
      </c>
      <c r="Y6988">
        <v>9.6999999999999993</v>
      </c>
      <c r="Z6988">
        <v>24</v>
      </c>
      <c r="AA6988">
        <v>22.8</v>
      </c>
      <c r="AB6988">
        <v>27.8</v>
      </c>
      <c r="AC6988">
        <v>16.399999999999999</v>
      </c>
      <c r="AD6988">
        <v>35.5</v>
      </c>
    </row>
    <row r="6989" spans="1:30" x14ac:dyDescent="0.45">
      <c r="A6989" t="s">
        <v>435</v>
      </c>
      <c r="B6989">
        <v>49420</v>
      </c>
      <c r="C6989" t="s">
        <v>840</v>
      </c>
      <c r="E6989" t="s">
        <v>38</v>
      </c>
      <c r="F6989" t="s">
        <v>39</v>
      </c>
      <c r="H6989">
        <v>1</v>
      </c>
      <c r="I6989" t="s">
        <v>32</v>
      </c>
      <c r="J6989">
        <v>1</v>
      </c>
      <c r="K6989" t="s">
        <v>32</v>
      </c>
      <c r="L6989">
        <v>0</v>
      </c>
      <c r="M6989" t="s">
        <v>32</v>
      </c>
      <c r="N6989">
        <v>2012</v>
      </c>
      <c r="O6989">
        <v>412</v>
      </c>
      <c r="P6989">
        <v>2509666</v>
      </c>
      <c r="Q6989">
        <v>241</v>
      </c>
      <c r="R6989">
        <v>2497113</v>
      </c>
      <c r="S6989">
        <v>7653</v>
      </c>
      <c r="T6989">
        <v>304908</v>
      </c>
      <c r="U6989">
        <v>171</v>
      </c>
      <c r="V6989">
        <v>12553</v>
      </c>
      <c r="W6989">
        <v>15.3</v>
      </c>
      <c r="X6989">
        <v>4.4000000000000004</v>
      </c>
      <c r="Y6989">
        <v>18.899999999999999</v>
      </c>
      <c r="Z6989">
        <v>4.5999999999999996</v>
      </c>
      <c r="AA6989">
        <v>6</v>
      </c>
      <c r="AB6989">
        <v>5.9</v>
      </c>
      <c r="AC6989">
        <v>23.3</v>
      </c>
      <c r="AD6989">
        <v>39.5</v>
      </c>
    </row>
    <row r="6990" spans="1:30" x14ac:dyDescent="0.45">
      <c r="A6990" t="s">
        <v>435</v>
      </c>
      <c r="B6990">
        <v>49420</v>
      </c>
      <c r="C6990" t="s">
        <v>840</v>
      </c>
      <c r="E6990">
        <v>42</v>
      </c>
      <c r="F6990" t="s">
        <v>40</v>
      </c>
      <c r="H6990">
        <v>1</v>
      </c>
      <c r="I6990" t="s">
        <v>32</v>
      </c>
      <c r="J6990">
        <v>1</v>
      </c>
      <c r="K6990" t="s">
        <v>32</v>
      </c>
      <c r="L6990">
        <v>0</v>
      </c>
      <c r="M6990" t="s">
        <v>32</v>
      </c>
      <c r="N6990">
        <v>2012</v>
      </c>
      <c r="O6990">
        <v>490</v>
      </c>
      <c r="P6990">
        <v>6322101</v>
      </c>
      <c r="Q6990">
        <v>270</v>
      </c>
      <c r="R6990">
        <v>6309451</v>
      </c>
      <c r="S6990">
        <v>5050</v>
      </c>
      <c r="T6990">
        <v>267861</v>
      </c>
      <c r="U6990">
        <v>220</v>
      </c>
      <c r="V6990">
        <v>12650</v>
      </c>
      <c r="W6990">
        <v>17.399999999999999</v>
      </c>
      <c r="X6990">
        <v>22.9</v>
      </c>
      <c r="Y6990">
        <v>11.9</v>
      </c>
      <c r="Z6990">
        <v>23.8</v>
      </c>
      <c r="AA6990">
        <v>10.1</v>
      </c>
      <c r="AB6990">
        <v>9.9</v>
      </c>
      <c r="AC6990">
        <v>32.299999999999997</v>
      </c>
      <c r="AD6990">
        <v>46.6</v>
      </c>
    </row>
    <row r="6991" spans="1:30" x14ac:dyDescent="0.45">
      <c r="A6991" t="s">
        <v>435</v>
      </c>
      <c r="B6991">
        <v>49420</v>
      </c>
      <c r="C6991" t="s">
        <v>840</v>
      </c>
      <c r="E6991" t="s">
        <v>41</v>
      </c>
      <c r="F6991" t="s">
        <v>42</v>
      </c>
      <c r="H6991">
        <v>1</v>
      </c>
      <c r="I6991" t="s">
        <v>32</v>
      </c>
      <c r="J6991">
        <v>1</v>
      </c>
      <c r="K6991" t="s">
        <v>32</v>
      </c>
      <c r="L6991">
        <v>0</v>
      </c>
      <c r="M6991" t="s">
        <v>32</v>
      </c>
      <c r="N6991">
        <v>2012</v>
      </c>
      <c r="O6991">
        <v>1813</v>
      </c>
      <c r="P6991">
        <v>3248288</v>
      </c>
      <c r="Q6991">
        <v>694</v>
      </c>
      <c r="R6991">
        <v>3199156</v>
      </c>
      <c r="S6991">
        <v>11386</v>
      </c>
      <c r="T6991">
        <v>321327</v>
      </c>
      <c r="U6991">
        <v>1119</v>
      </c>
      <c r="V6991">
        <v>49132</v>
      </c>
      <c r="W6991">
        <v>10.8</v>
      </c>
      <c r="X6991">
        <v>22.7</v>
      </c>
      <c r="Y6991">
        <v>14.4</v>
      </c>
      <c r="Z6991">
        <v>24</v>
      </c>
      <c r="AA6991">
        <v>17.7</v>
      </c>
      <c r="AB6991">
        <v>27.6</v>
      </c>
      <c r="AC6991">
        <v>12.2</v>
      </c>
      <c r="AD6991">
        <v>21.1</v>
      </c>
    </row>
    <row r="6992" spans="1:30" x14ac:dyDescent="0.45">
      <c r="A6992" t="s">
        <v>435</v>
      </c>
      <c r="B6992">
        <v>49420</v>
      </c>
      <c r="C6992" t="s">
        <v>840</v>
      </c>
      <c r="E6992" t="s">
        <v>43</v>
      </c>
      <c r="F6992" t="s">
        <v>44</v>
      </c>
      <c r="G6992" t="s">
        <v>45</v>
      </c>
      <c r="H6992">
        <v>1</v>
      </c>
      <c r="I6992" t="s">
        <v>32</v>
      </c>
      <c r="J6992">
        <v>1</v>
      </c>
      <c r="K6992" t="s">
        <v>32</v>
      </c>
      <c r="L6992">
        <v>0</v>
      </c>
      <c r="M6992" t="s">
        <v>32</v>
      </c>
      <c r="N6992">
        <v>2012</v>
      </c>
      <c r="O6992">
        <v>584</v>
      </c>
      <c r="P6992">
        <v>443099</v>
      </c>
      <c r="Q6992">
        <v>175</v>
      </c>
      <c r="R6992">
        <v>412179</v>
      </c>
      <c r="S6992">
        <v>2364</v>
      </c>
      <c r="T6992">
        <v>90191</v>
      </c>
      <c r="U6992">
        <v>408</v>
      </c>
      <c r="V6992">
        <v>30920</v>
      </c>
      <c r="W6992">
        <v>18.2</v>
      </c>
      <c r="X6992">
        <v>7.3</v>
      </c>
      <c r="Y6992">
        <v>12.2</v>
      </c>
      <c r="Z6992">
        <v>7.4</v>
      </c>
      <c r="AA6992">
        <v>4.8</v>
      </c>
      <c r="AB6992">
        <v>5.7</v>
      </c>
      <c r="AC6992">
        <v>22</v>
      </c>
      <c r="AD6992">
        <v>17.100000000000001</v>
      </c>
    </row>
    <row r="6993" spans="1:30" x14ac:dyDescent="0.45">
      <c r="A6993" t="s">
        <v>435</v>
      </c>
      <c r="B6993">
        <v>49420</v>
      </c>
      <c r="C6993" t="s">
        <v>840</v>
      </c>
      <c r="E6993">
        <v>51</v>
      </c>
      <c r="F6993" t="s">
        <v>46</v>
      </c>
      <c r="H6993">
        <v>1</v>
      </c>
      <c r="I6993" t="s">
        <v>32</v>
      </c>
      <c r="J6993">
        <v>1</v>
      </c>
      <c r="K6993" t="s">
        <v>32</v>
      </c>
      <c r="L6993">
        <v>0</v>
      </c>
      <c r="M6993" t="s">
        <v>32</v>
      </c>
      <c r="N6993">
        <v>2012</v>
      </c>
      <c r="O6993">
        <v>118</v>
      </c>
      <c r="P6993">
        <v>261444</v>
      </c>
      <c r="Q6993">
        <v>39</v>
      </c>
      <c r="R6993">
        <v>259748</v>
      </c>
      <c r="S6993">
        <v>1027</v>
      </c>
      <c r="T6993">
        <v>39871</v>
      </c>
      <c r="U6993">
        <v>79</v>
      </c>
      <c r="W6993">
        <v>12.8</v>
      </c>
      <c r="X6993">
        <v>2.8</v>
      </c>
      <c r="Y6993">
        <v>9.1</v>
      </c>
      <c r="Z6993">
        <v>2.9</v>
      </c>
      <c r="AA6993">
        <v>3.2</v>
      </c>
      <c r="AB6993">
        <v>1.7</v>
      </c>
      <c r="AC6993">
        <v>18.600000000000001</v>
      </c>
    </row>
    <row r="6994" spans="1:30" x14ac:dyDescent="0.45">
      <c r="A6994" t="s">
        <v>435</v>
      </c>
      <c r="B6994">
        <v>49420</v>
      </c>
      <c r="C6994" t="s">
        <v>840</v>
      </c>
      <c r="E6994">
        <v>52</v>
      </c>
      <c r="F6994" t="s">
        <v>47</v>
      </c>
      <c r="G6994" t="s">
        <v>48</v>
      </c>
      <c r="H6994">
        <v>1</v>
      </c>
      <c r="I6994" t="s">
        <v>32</v>
      </c>
      <c r="J6994">
        <v>1</v>
      </c>
      <c r="K6994" t="s">
        <v>32</v>
      </c>
      <c r="L6994">
        <v>0</v>
      </c>
      <c r="M6994" t="s">
        <v>32</v>
      </c>
      <c r="N6994">
        <v>2012</v>
      </c>
      <c r="O6994">
        <v>482</v>
      </c>
      <c r="P6994">
        <v>395479</v>
      </c>
      <c r="Q6994">
        <v>183</v>
      </c>
      <c r="R6994">
        <v>370223</v>
      </c>
      <c r="S6994">
        <v>1600</v>
      </c>
      <c r="T6994">
        <v>83769</v>
      </c>
      <c r="U6994">
        <v>299</v>
      </c>
      <c r="V6994">
        <v>25256</v>
      </c>
      <c r="W6994">
        <v>22.6</v>
      </c>
      <c r="X6994">
        <v>9</v>
      </c>
      <c r="Y6994">
        <v>24.9</v>
      </c>
      <c r="Z6994">
        <v>10.5</v>
      </c>
      <c r="AA6994">
        <v>7.9</v>
      </c>
      <c r="AB6994">
        <v>10.3</v>
      </c>
      <c r="AC6994">
        <v>33.299999999999997</v>
      </c>
      <c r="AD6994">
        <v>41.2</v>
      </c>
    </row>
    <row r="6995" spans="1:30" x14ac:dyDescent="0.45">
      <c r="A6995" t="s">
        <v>435</v>
      </c>
      <c r="B6995">
        <v>49420</v>
      </c>
      <c r="C6995" t="s">
        <v>840</v>
      </c>
      <c r="E6995">
        <v>53</v>
      </c>
      <c r="F6995" t="s">
        <v>49</v>
      </c>
      <c r="H6995">
        <v>1</v>
      </c>
      <c r="I6995" t="s">
        <v>32</v>
      </c>
      <c r="J6995">
        <v>1</v>
      </c>
      <c r="K6995" t="s">
        <v>32</v>
      </c>
      <c r="L6995">
        <v>0</v>
      </c>
      <c r="M6995" t="s">
        <v>32</v>
      </c>
      <c r="N6995">
        <v>2012</v>
      </c>
      <c r="O6995">
        <v>1215</v>
      </c>
      <c r="P6995">
        <v>171264</v>
      </c>
      <c r="Q6995">
        <v>174</v>
      </c>
      <c r="R6995">
        <v>86777</v>
      </c>
      <c r="S6995">
        <v>868</v>
      </c>
      <c r="T6995">
        <v>25068</v>
      </c>
      <c r="U6995">
        <v>1041</v>
      </c>
      <c r="V6995">
        <v>84487</v>
      </c>
      <c r="W6995">
        <v>20.100000000000001</v>
      </c>
      <c r="X6995">
        <v>31.5</v>
      </c>
      <c r="Y6995">
        <v>21.5</v>
      </c>
      <c r="Z6995">
        <v>15.5</v>
      </c>
      <c r="AA6995">
        <v>42</v>
      </c>
      <c r="AB6995">
        <v>48.2</v>
      </c>
      <c r="AC6995">
        <v>21.8</v>
      </c>
      <c r="AD6995">
        <v>49.3</v>
      </c>
    </row>
    <row r="6996" spans="1:30" x14ac:dyDescent="0.45">
      <c r="A6996" t="s">
        <v>435</v>
      </c>
      <c r="B6996">
        <v>49420</v>
      </c>
      <c r="C6996" t="s">
        <v>840</v>
      </c>
      <c r="E6996">
        <v>54</v>
      </c>
      <c r="F6996" t="s">
        <v>50</v>
      </c>
      <c r="H6996">
        <v>1</v>
      </c>
      <c r="I6996" t="s">
        <v>32</v>
      </c>
      <c r="J6996">
        <v>1</v>
      </c>
      <c r="K6996" t="s">
        <v>32</v>
      </c>
      <c r="L6996">
        <v>0</v>
      </c>
      <c r="M6996" t="s">
        <v>32</v>
      </c>
      <c r="N6996">
        <v>2012</v>
      </c>
      <c r="O6996">
        <v>1647</v>
      </c>
      <c r="P6996">
        <v>232950</v>
      </c>
      <c r="Q6996">
        <v>346</v>
      </c>
      <c r="R6996">
        <v>197405</v>
      </c>
      <c r="S6996">
        <v>1874</v>
      </c>
      <c r="T6996">
        <v>72021</v>
      </c>
      <c r="U6996">
        <v>1301</v>
      </c>
      <c r="V6996">
        <v>35545</v>
      </c>
      <c r="W6996">
        <v>9.1999999999999993</v>
      </c>
      <c r="X6996">
        <v>10.9</v>
      </c>
      <c r="Y6996">
        <v>17.7</v>
      </c>
      <c r="Z6996">
        <v>9.6999999999999993</v>
      </c>
      <c r="AA6996">
        <v>20.7</v>
      </c>
      <c r="AB6996">
        <v>7</v>
      </c>
      <c r="AC6996">
        <v>11.5</v>
      </c>
      <c r="AD6996">
        <v>25.1</v>
      </c>
    </row>
    <row r="6997" spans="1:30" x14ac:dyDescent="0.45">
      <c r="A6997" t="s">
        <v>435</v>
      </c>
      <c r="B6997">
        <v>49420</v>
      </c>
      <c r="C6997" t="s">
        <v>840</v>
      </c>
      <c r="E6997">
        <v>56</v>
      </c>
      <c r="F6997" t="s">
        <v>51</v>
      </c>
      <c r="H6997">
        <v>1</v>
      </c>
      <c r="I6997" t="s">
        <v>32</v>
      </c>
      <c r="J6997">
        <v>1</v>
      </c>
      <c r="K6997" t="s">
        <v>32</v>
      </c>
      <c r="L6997">
        <v>0</v>
      </c>
      <c r="M6997" t="s">
        <v>32</v>
      </c>
      <c r="N6997">
        <v>2012</v>
      </c>
      <c r="O6997">
        <v>808</v>
      </c>
      <c r="P6997">
        <v>279579</v>
      </c>
      <c r="Q6997">
        <v>249</v>
      </c>
      <c r="R6997">
        <v>262910</v>
      </c>
      <c r="S6997">
        <v>3256</v>
      </c>
      <c r="T6997">
        <v>90907</v>
      </c>
      <c r="U6997">
        <v>559</v>
      </c>
      <c r="V6997">
        <v>16669</v>
      </c>
      <c r="W6997">
        <v>15.3</v>
      </c>
      <c r="X6997">
        <v>25.1</v>
      </c>
      <c r="Y6997">
        <v>25.5</v>
      </c>
      <c r="Z6997">
        <v>27.4</v>
      </c>
      <c r="AA6997">
        <v>29.8</v>
      </c>
      <c r="AB6997">
        <v>28.1</v>
      </c>
      <c r="AC6997">
        <v>20.2</v>
      </c>
      <c r="AD6997">
        <v>28.7</v>
      </c>
    </row>
    <row r="6998" spans="1:30" x14ac:dyDescent="0.45">
      <c r="A6998" t="s">
        <v>435</v>
      </c>
      <c r="B6998">
        <v>49420</v>
      </c>
      <c r="C6998" t="s">
        <v>840</v>
      </c>
      <c r="E6998">
        <v>61</v>
      </c>
      <c r="F6998" t="s">
        <v>52</v>
      </c>
      <c r="H6998">
        <v>1</v>
      </c>
      <c r="I6998" t="s">
        <v>32</v>
      </c>
      <c r="J6998">
        <v>1</v>
      </c>
      <c r="K6998" t="s">
        <v>32</v>
      </c>
      <c r="L6998">
        <v>0</v>
      </c>
      <c r="M6998" t="s">
        <v>32</v>
      </c>
      <c r="N6998">
        <v>2012</v>
      </c>
      <c r="O6998">
        <v>325</v>
      </c>
      <c r="P6998">
        <v>74680</v>
      </c>
      <c r="Q6998">
        <v>46</v>
      </c>
      <c r="R6998">
        <v>70780</v>
      </c>
      <c r="S6998">
        <v>1101</v>
      </c>
      <c r="T6998">
        <v>32295</v>
      </c>
      <c r="U6998">
        <v>279</v>
      </c>
      <c r="V6998">
        <v>3900</v>
      </c>
      <c r="W6998">
        <v>23.6</v>
      </c>
      <c r="X6998">
        <v>4.7</v>
      </c>
      <c r="Y6998">
        <v>34.4</v>
      </c>
      <c r="Z6998">
        <v>5.2</v>
      </c>
      <c r="AA6998">
        <v>3.4</v>
      </c>
      <c r="AB6998">
        <v>4.7</v>
      </c>
      <c r="AC6998">
        <v>27.9</v>
      </c>
      <c r="AD6998">
        <v>43.7</v>
      </c>
    </row>
    <row r="6999" spans="1:30" x14ac:dyDescent="0.45">
      <c r="A6999" t="s">
        <v>435</v>
      </c>
      <c r="B6999">
        <v>49420</v>
      </c>
      <c r="C6999" t="s">
        <v>840</v>
      </c>
      <c r="E6999">
        <v>62</v>
      </c>
      <c r="F6999" t="s">
        <v>53</v>
      </c>
      <c r="H6999">
        <v>1</v>
      </c>
      <c r="I6999" t="s">
        <v>32</v>
      </c>
      <c r="J6999">
        <v>1</v>
      </c>
      <c r="K6999" t="s">
        <v>32</v>
      </c>
      <c r="L6999">
        <v>0</v>
      </c>
      <c r="M6999" t="s">
        <v>32</v>
      </c>
      <c r="N6999">
        <v>2012</v>
      </c>
      <c r="O6999">
        <v>1866</v>
      </c>
      <c r="P6999">
        <v>1565129</v>
      </c>
      <c r="Q6999">
        <v>569</v>
      </c>
      <c r="R6999">
        <v>1524927</v>
      </c>
      <c r="S6999">
        <v>14005</v>
      </c>
      <c r="T6999">
        <v>616070</v>
      </c>
      <c r="U6999">
        <v>1298</v>
      </c>
      <c r="V6999">
        <v>40203</v>
      </c>
      <c r="W6999">
        <v>13.5</v>
      </c>
      <c r="X6999">
        <v>10.7</v>
      </c>
      <c r="Y6999">
        <v>15.4</v>
      </c>
      <c r="Z6999">
        <v>11.5</v>
      </c>
      <c r="AA6999">
        <v>10.6</v>
      </c>
      <c r="AB6999">
        <v>12.3</v>
      </c>
      <c r="AC6999">
        <v>17</v>
      </c>
      <c r="AD6999">
        <v>25.9</v>
      </c>
    </row>
    <row r="7000" spans="1:30" x14ac:dyDescent="0.45">
      <c r="A7000" t="s">
        <v>435</v>
      </c>
      <c r="B7000">
        <v>49420</v>
      </c>
      <c r="C7000" t="s">
        <v>840</v>
      </c>
      <c r="E7000">
        <v>71</v>
      </c>
      <c r="F7000" t="s">
        <v>54</v>
      </c>
      <c r="H7000">
        <v>1</v>
      </c>
      <c r="I7000" t="s">
        <v>32</v>
      </c>
      <c r="J7000">
        <v>1</v>
      </c>
      <c r="K7000" t="s">
        <v>32</v>
      </c>
      <c r="L7000">
        <v>0</v>
      </c>
      <c r="M7000" t="s">
        <v>32</v>
      </c>
      <c r="N7000">
        <v>2012</v>
      </c>
      <c r="O7000">
        <v>428</v>
      </c>
      <c r="P7000">
        <v>82000</v>
      </c>
      <c r="Q7000">
        <v>98</v>
      </c>
      <c r="U7000">
        <v>330</v>
      </c>
      <c r="V7000">
        <v>4009</v>
      </c>
      <c r="W7000">
        <v>28.1</v>
      </c>
      <c r="X7000">
        <v>49.2</v>
      </c>
      <c r="Y7000">
        <v>32.799999999999997</v>
      </c>
      <c r="AC7000">
        <v>28.9</v>
      </c>
      <c r="AD7000">
        <v>39.200000000000003</v>
      </c>
    </row>
    <row r="7001" spans="1:30" x14ac:dyDescent="0.45">
      <c r="A7001" t="s">
        <v>435</v>
      </c>
      <c r="B7001">
        <v>49420</v>
      </c>
      <c r="C7001" t="s">
        <v>840</v>
      </c>
      <c r="E7001">
        <v>72</v>
      </c>
      <c r="F7001" t="s">
        <v>55</v>
      </c>
      <c r="H7001">
        <v>1</v>
      </c>
      <c r="I7001" t="s">
        <v>32</v>
      </c>
      <c r="J7001">
        <v>1</v>
      </c>
      <c r="K7001" t="s">
        <v>32</v>
      </c>
      <c r="L7001">
        <v>0</v>
      </c>
      <c r="M7001" t="s">
        <v>32</v>
      </c>
      <c r="N7001">
        <v>2012</v>
      </c>
      <c r="O7001">
        <v>503</v>
      </c>
      <c r="P7001">
        <v>278480</v>
      </c>
      <c r="Q7001">
        <v>377</v>
      </c>
      <c r="R7001">
        <v>272191</v>
      </c>
      <c r="S7001">
        <v>5373</v>
      </c>
      <c r="T7001">
        <v>77238</v>
      </c>
      <c r="U7001">
        <v>127</v>
      </c>
      <c r="V7001">
        <v>6289</v>
      </c>
      <c r="W7001">
        <v>14.8</v>
      </c>
      <c r="X7001">
        <v>18.399999999999999</v>
      </c>
      <c r="Y7001">
        <v>15.5</v>
      </c>
      <c r="Z7001">
        <v>19.600000000000001</v>
      </c>
      <c r="AA7001">
        <v>19.8</v>
      </c>
      <c r="AB7001">
        <v>25.1</v>
      </c>
      <c r="AC7001">
        <v>30.9</v>
      </c>
      <c r="AD7001">
        <v>38.6</v>
      </c>
    </row>
    <row r="7002" spans="1:30" x14ac:dyDescent="0.45">
      <c r="A7002" t="s">
        <v>435</v>
      </c>
      <c r="B7002">
        <v>49420</v>
      </c>
      <c r="C7002" t="s">
        <v>840</v>
      </c>
      <c r="E7002">
        <v>81</v>
      </c>
      <c r="F7002" t="s">
        <v>56</v>
      </c>
      <c r="G7002" t="s">
        <v>57</v>
      </c>
      <c r="H7002">
        <v>1</v>
      </c>
      <c r="I7002" t="s">
        <v>32</v>
      </c>
      <c r="J7002">
        <v>1</v>
      </c>
      <c r="K7002" t="s">
        <v>32</v>
      </c>
      <c r="L7002">
        <v>0</v>
      </c>
      <c r="M7002" t="s">
        <v>32</v>
      </c>
      <c r="N7002">
        <v>2012</v>
      </c>
      <c r="O7002">
        <v>1814</v>
      </c>
      <c r="P7002">
        <v>145874</v>
      </c>
      <c r="Q7002">
        <v>272</v>
      </c>
      <c r="R7002">
        <v>112695</v>
      </c>
      <c r="S7002">
        <v>1054</v>
      </c>
      <c r="T7002">
        <v>25863</v>
      </c>
      <c r="U7002">
        <v>1542</v>
      </c>
      <c r="V7002">
        <v>33180</v>
      </c>
      <c r="W7002">
        <v>9.6999999999999993</v>
      </c>
      <c r="X7002">
        <v>22</v>
      </c>
      <c r="Y7002">
        <v>33.9</v>
      </c>
      <c r="Z7002">
        <v>29</v>
      </c>
      <c r="AA7002">
        <v>24.7</v>
      </c>
      <c r="AB7002">
        <v>24.1</v>
      </c>
      <c r="AC7002">
        <v>8.9</v>
      </c>
      <c r="AD7002">
        <v>8.8000000000000007</v>
      </c>
    </row>
    <row r="7003" spans="1:30" x14ac:dyDescent="0.45">
      <c r="A7003" t="s">
        <v>436</v>
      </c>
      <c r="B7003">
        <v>49620</v>
      </c>
      <c r="C7003" t="s">
        <v>841</v>
      </c>
      <c r="E7003">
        <v>0</v>
      </c>
      <c r="F7003" t="s">
        <v>31</v>
      </c>
      <c r="H7003">
        <v>1</v>
      </c>
      <c r="I7003" t="s">
        <v>32</v>
      </c>
      <c r="J7003">
        <v>1</v>
      </c>
      <c r="K7003" t="s">
        <v>32</v>
      </c>
      <c r="L7003">
        <v>0</v>
      </c>
      <c r="M7003" t="s">
        <v>32</v>
      </c>
      <c r="N7003">
        <v>2012</v>
      </c>
      <c r="O7003">
        <v>30435</v>
      </c>
      <c r="P7003">
        <v>36935309</v>
      </c>
      <c r="Q7003">
        <v>6598</v>
      </c>
      <c r="R7003">
        <v>35890983</v>
      </c>
      <c r="S7003">
        <v>150802</v>
      </c>
      <c r="T7003">
        <v>5938358</v>
      </c>
      <c r="U7003">
        <v>23837</v>
      </c>
      <c r="V7003">
        <v>1044326</v>
      </c>
      <c r="W7003">
        <v>2.6</v>
      </c>
      <c r="X7003">
        <v>2.4</v>
      </c>
      <c r="Y7003">
        <v>5.5</v>
      </c>
      <c r="Z7003">
        <v>2.5</v>
      </c>
      <c r="AA7003">
        <v>3.8</v>
      </c>
      <c r="AB7003">
        <v>2.5</v>
      </c>
      <c r="AC7003">
        <v>2.7</v>
      </c>
      <c r="AD7003">
        <v>9.6999999999999993</v>
      </c>
    </row>
    <row r="7004" spans="1:30" x14ac:dyDescent="0.45">
      <c r="A7004" t="s">
        <v>436</v>
      </c>
      <c r="B7004">
        <v>49620</v>
      </c>
      <c r="C7004" t="s">
        <v>841</v>
      </c>
      <c r="E7004">
        <v>11</v>
      </c>
      <c r="F7004" t="s">
        <v>33</v>
      </c>
      <c r="G7004" t="s">
        <v>34</v>
      </c>
      <c r="H7004">
        <v>1</v>
      </c>
      <c r="I7004" t="s">
        <v>32</v>
      </c>
      <c r="J7004">
        <v>1</v>
      </c>
      <c r="K7004" t="s">
        <v>32</v>
      </c>
      <c r="L7004">
        <v>0</v>
      </c>
      <c r="M7004" t="s">
        <v>32</v>
      </c>
      <c r="N7004">
        <v>2012</v>
      </c>
      <c r="O7004">
        <v>292</v>
      </c>
      <c r="Q7004">
        <v>18</v>
      </c>
      <c r="U7004">
        <v>274</v>
      </c>
      <c r="W7004">
        <v>18.100000000000001</v>
      </c>
      <c r="Y7004">
        <v>104.4</v>
      </c>
      <c r="AC7004">
        <v>20.8</v>
      </c>
    </row>
    <row r="7005" spans="1:30" x14ac:dyDescent="0.45">
      <c r="A7005" t="s">
        <v>436</v>
      </c>
      <c r="B7005">
        <v>49620</v>
      </c>
      <c r="C7005" t="s">
        <v>841</v>
      </c>
      <c r="E7005">
        <v>23</v>
      </c>
      <c r="F7005" t="s">
        <v>37</v>
      </c>
      <c r="H7005">
        <v>1</v>
      </c>
      <c r="I7005" t="s">
        <v>32</v>
      </c>
      <c r="J7005">
        <v>1</v>
      </c>
      <c r="K7005" t="s">
        <v>32</v>
      </c>
      <c r="L7005">
        <v>0</v>
      </c>
      <c r="M7005" t="s">
        <v>32</v>
      </c>
      <c r="N7005">
        <v>2012</v>
      </c>
      <c r="O7005">
        <v>4520</v>
      </c>
      <c r="P7005">
        <v>1869786</v>
      </c>
      <c r="Q7005">
        <v>818</v>
      </c>
      <c r="R7005">
        <v>1698114</v>
      </c>
      <c r="S7005">
        <v>7869</v>
      </c>
      <c r="T7005">
        <v>420892</v>
      </c>
      <c r="U7005">
        <v>3702</v>
      </c>
      <c r="V7005">
        <v>171672</v>
      </c>
      <c r="W7005">
        <v>8.4</v>
      </c>
      <c r="X7005">
        <v>9.5</v>
      </c>
      <c r="Y7005">
        <v>22.6</v>
      </c>
      <c r="Z7005">
        <v>11.6</v>
      </c>
      <c r="AA7005">
        <v>22.3</v>
      </c>
      <c r="AB7005">
        <v>15.8</v>
      </c>
      <c r="AC7005">
        <v>8.1999999999999993</v>
      </c>
      <c r="AD7005">
        <v>22.2</v>
      </c>
    </row>
    <row r="7006" spans="1:30" x14ac:dyDescent="0.45">
      <c r="A7006" t="s">
        <v>436</v>
      </c>
      <c r="B7006">
        <v>49620</v>
      </c>
      <c r="C7006" t="s">
        <v>841</v>
      </c>
      <c r="E7006" t="s">
        <v>38</v>
      </c>
      <c r="F7006" t="s">
        <v>39</v>
      </c>
      <c r="H7006">
        <v>1</v>
      </c>
      <c r="I7006" t="s">
        <v>32</v>
      </c>
      <c r="J7006">
        <v>1</v>
      </c>
      <c r="K7006" t="s">
        <v>32</v>
      </c>
      <c r="L7006">
        <v>0</v>
      </c>
      <c r="M7006" t="s">
        <v>32</v>
      </c>
      <c r="N7006">
        <v>2012</v>
      </c>
      <c r="O7006">
        <v>927</v>
      </c>
      <c r="P7006">
        <v>11353400</v>
      </c>
      <c r="Q7006">
        <v>449</v>
      </c>
      <c r="R7006">
        <v>11332672</v>
      </c>
      <c r="S7006">
        <v>29693</v>
      </c>
      <c r="T7006">
        <v>1509630</v>
      </c>
      <c r="U7006">
        <v>478</v>
      </c>
      <c r="W7006">
        <v>13.5</v>
      </c>
      <c r="X7006">
        <v>3.9</v>
      </c>
      <c r="Y7006">
        <v>22.2</v>
      </c>
      <c r="Z7006">
        <v>4.0999999999999996</v>
      </c>
      <c r="AA7006">
        <v>4.8</v>
      </c>
      <c r="AB7006">
        <v>5.4</v>
      </c>
      <c r="AC7006">
        <v>26.7</v>
      </c>
    </row>
    <row r="7007" spans="1:30" x14ac:dyDescent="0.45">
      <c r="A7007" t="s">
        <v>436</v>
      </c>
      <c r="B7007">
        <v>49620</v>
      </c>
      <c r="C7007" t="s">
        <v>841</v>
      </c>
      <c r="E7007">
        <v>42</v>
      </c>
      <c r="F7007" t="s">
        <v>40</v>
      </c>
      <c r="H7007">
        <v>1</v>
      </c>
      <c r="I7007" t="s">
        <v>32</v>
      </c>
      <c r="J7007">
        <v>1</v>
      </c>
      <c r="K7007" t="s">
        <v>32</v>
      </c>
      <c r="L7007">
        <v>0</v>
      </c>
      <c r="M7007" t="s">
        <v>32</v>
      </c>
      <c r="N7007">
        <v>2012</v>
      </c>
      <c r="O7007">
        <v>825</v>
      </c>
      <c r="P7007">
        <v>8062828</v>
      </c>
      <c r="Q7007">
        <v>359</v>
      </c>
      <c r="R7007">
        <v>7998581</v>
      </c>
      <c r="S7007">
        <v>10622</v>
      </c>
      <c r="T7007">
        <v>466187</v>
      </c>
      <c r="U7007">
        <v>466</v>
      </c>
      <c r="W7007">
        <v>20.6</v>
      </c>
      <c r="X7007">
        <v>9.6999999999999993</v>
      </c>
      <c r="Y7007">
        <v>19.899999999999999</v>
      </c>
      <c r="Z7007">
        <v>10.3</v>
      </c>
      <c r="AA7007">
        <v>10.9</v>
      </c>
      <c r="AB7007">
        <v>9</v>
      </c>
      <c r="AC7007">
        <v>32.700000000000003</v>
      </c>
    </row>
    <row r="7008" spans="1:30" x14ac:dyDescent="0.45">
      <c r="A7008" t="s">
        <v>436</v>
      </c>
      <c r="B7008">
        <v>49620</v>
      </c>
      <c r="C7008" t="s">
        <v>841</v>
      </c>
      <c r="E7008" t="s">
        <v>41</v>
      </c>
      <c r="F7008" t="s">
        <v>42</v>
      </c>
      <c r="H7008">
        <v>1</v>
      </c>
      <c r="I7008" t="s">
        <v>32</v>
      </c>
      <c r="J7008">
        <v>1</v>
      </c>
      <c r="K7008" t="s">
        <v>32</v>
      </c>
      <c r="L7008">
        <v>0</v>
      </c>
      <c r="M7008" t="s">
        <v>32</v>
      </c>
      <c r="N7008">
        <v>2012</v>
      </c>
      <c r="O7008">
        <v>3981</v>
      </c>
      <c r="P7008">
        <v>4951106</v>
      </c>
      <c r="Q7008">
        <v>984</v>
      </c>
      <c r="R7008">
        <v>4828299</v>
      </c>
      <c r="S7008">
        <v>21410</v>
      </c>
      <c r="T7008">
        <v>448931</v>
      </c>
      <c r="U7008">
        <v>2998</v>
      </c>
      <c r="V7008">
        <v>122807</v>
      </c>
      <c r="W7008">
        <v>6</v>
      </c>
      <c r="X7008">
        <v>3.7</v>
      </c>
      <c r="Y7008">
        <v>7.1</v>
      </c>
      <c r="Z7008">
        <v>4.2</v>
      </c>
      <c r="AA7008">
        <v>5.0999999999999996</v>
      </c>
      <c r="AB7008">
        <v>6.4</v>
      </c>
      <c r="AC7008">
        <v>7.4</v>
      </c>
      <c r="AD7008">
        <v>31.9</v>
      </c>
    </row>
    <row r="7009" spans="1:30" x14ac:dyDescent="0.45">
      <c r="A7009" t="s">
        <v>436</v>
      </c>
      <c r="B7009">
        <v>49620</v>
      </c>
      <c r="C7009" t="s">
        <v>841</v>
      </c>
      <c r="E7009" t="s">
        <v>43</v>
      </c>
      <c r="F7009" t="s">
        <v>44</v>
      </c>
      <c r="G7009" t="s">
        <v>45</v>
      </c>
      <c r="H7009">
        <v>1</v>
      </c>
      <c r="I7009" t="s">
        <v>32</v>
      </c>
      <c r="J7009">
        <v>1</v>
      </c>
      <c r="K7009" t="s">
        <v>32</v>
      </c>
      <c r="L7009">
        <v>0</v>
      </c>
      <c r="M7009" t="s">
        <v>32</v>
      </c>
      <c r="N7009">
        <v>2012</v>
      </c>
      <c r="O7009">
        <v>953</v>
      </c>
      <c r="P7009">
        <v>1036298</v>
      </c>
      <c r="Q7009">
        <v>226</v>
      </c>
      <c r="R7009">
        <v>981300</v>
      </c>
      <c r="S7009">
        <v>8358</v>
      </c>
      <c r="T7009">
        <v>304684</v>
      </c>
      <c r="U7009">
        <v>728</v>
      </c>
      <c r="V7009">
        <v>54998</v>
      </c>
      <c r="W7009">
        <v>11.4</v>
      </c>
      <c r="X7009">
        <v>6.2</v>
      </c>
      <c r="Y7009">
        <v>19.600000000000001</v>
      </c>
      <c r="Z7009">
        <v>7.3</v>
      </c>
      <c r="AA7009">
        <v>6.6</v>
      </c>
      <c r="AB7009">
        <v>6.7</v>
      </c>
      <c r="AC7009">
        <v>15.1</v>
      </c>
      <c r="AD7009">
        <v>26.9</v>
      </c>
    </row>
    <row r="7010" spans="1:30" x14ac:dyDescent="0.45">
      <c r="A7010" t="s">
        <v>436</v>
      </c>
      <c r="B7010">
        <v>49620</v>
      </c>
      <c r="C7010" t="s">
        <v>841</v>
      </c>
      <c r="E7010">
        <v>51</v>
      </c>
      <c r="F7010" t="s">
        <v>46</v>
      </c>
      <c r="H7010">
        <v>1</v>
      </c>
      <c r="I7010" t="s">
        <v>32</v>
      </c>
      <c r="J7010">
        <v>1</v>
      </c>
      <c r="K7010" t="s">
        <v>32</v>
      </c>
      <c r="L7010">
        <v>0</v>
      </c>
      <c r="M7010" t="s">
        <v>32</v>
      </c>
      <c r="N7010">
        <v>2012</v>
      </c>
      <c r="O7010">
        <v>249</v>
      </c>
      <c r="P7010">
        <v>396897</v>
      </c>
      <c r="Q7010">
        <v>67</v>
      </c>
      <c r="R7010">
        <v>392505</v>
      </c>
      <c r="S7010">
        <v>2027</v>
      </c>
      <c r="T7010">
        <v>79882</v>
      </c>
      <c r="U7010">
        <v>182</v>
      </c>
      <c r="V7010">
        <v>4391</v>
      </c>
      <c r="W7010">
        <v>18.2</v>
      </c>
      <c r="X7010">
        <v>6.2</v>
      </c>
      <c r="Y7010">
        <v>29.6</v>
      </c>
      <c r="Z7010">
        <v>6.6</v>
      </c>
      <c r="AA7010">
        <v>12.3</v>
      </c>
      <c r="AB7010">
        <v>13.6</v>
      </c>
      <c r="AC7010">
        <v>26</v>
      </c>
      <c r="AD7010">
        <v>26.6</v>
      </c>
    </row>
    <row r="7011" spans="1:30" x14ac:dyDescent="0.45">
      <c r="A7011" t="s">
        <v>436</v>
      </c>
      <c r="B7011">
        <v>49620</v>
      </c>
      <c r="C7011" t="s">
        <v>841</v>
      </c>
      <c r="E7011">
        <v>52</v>
      </c>
      <c r="F7011" t="s">
        <v>47</v>
      </c>
      <c r="G7011" t="s">
        <v>48</v>
      </c>
      <c r="H7011">
        <v>1</v>
      </c>
      <c r="I7011" t="s">
        <v>32</v>
      </c>
      <c r="J7011">
        <v>1</v>
      </c>
      <c r="K7011" t="s">
        <v>32</v>
      </c>
      <c r="L7011">
        <v>0</v>
      </c>
      <c r="M7011" t="s">
        <v>32</v>
      </c>
      <c r="N7011">
        <v>2012</v>
      </c>
      <c r="O7011">
        <v>1116</v>
      </c>
      <c r="P7011">
        <v>963400</v>
      </c>
      <c r="Q7011">
        <v>326</v>
      </c>
      <c r="R7011">
        <v>909040</v>
      </c>
      <c r="S7011">
        <v>3860</v>
      </c>
      <c r="T7011">
        <v>216409</v>
      </c>
      <c r="U7011">
        <v>790</v>
      </c>
      <c r="V7011">
        <v>54360</v>
      </c>
      <c r="W7011">
        <v>18.3</v>
      </c>
      <c r="X7011">
        <v>5.4</v>
      </c>
      <c r="Y7011">
        <v>27.8</v>
      </c>
      <c r="Z7011">
        <v>4.5</v>
      </c>
      <c r="AA7011">
        <v>12.4</v>
      </c>
      <c r="AB7011">
        <v>9.8000000000000007</v>
      </c>
      <c r="AC7011">
        <v>17.5</v>
      </c>
      <c r="AD7011">
        <v>37.200000000000003</v>
      </c>
    </row>
    <row r="7012" spans="1:30" x14ac:dyDescent="0.45">
      <c r="A7012" t="s">
        <v>436</v>
      </c>
      <c r="B7012">
        <v>49620</v>
      </c>
      <c r="C7012" t="s">
        <v>841</v>
      </c>
      <c r="E7012">
        <v>53</v>
      </c>
      <c r="F7012" t="s">
        <v>49</v>
      </c>
      <c r="H7012">
        <v>1</v>
      </c>
      <c r="I7012" t="s">
        <v>32</v>
      </c>
      <c r="J7012">
        <v>1</v>
      </c>
      <c r="K7012" t="s">
        <v>32</v>
      </c>
      <c r="L7012">
        <v>0</v>
      </c>
      <c r="M7012" t="s">
        <v>32</v>
      </c>
      <c r="N7012">
        <v>2012</v>
      </c>
      <c r="O7012">
        <v>2946</v>
      </c>
      <c r="P7012">
        <v>698957</v>
      </c>
      <c r="Q7012">
        <v>223</v>
      </c>
      <c r="R7012">
        <v>478935</v>
      </c>
      <c r="S7012">
        <v>1191</v>
      </c>
      <c r="T7012">
        <v>59666</v>
      </c>
      <c r="U7012">
        <v>2724</v>
      </c>
      <c r="V7012">
        <v>220022</v>
      </c>
      <c r="W7012">
        <v>11.7</v>
      </c>
      <c r="X7012">
        <v>10.7</v>
      </c>
      <c r="Y7012">
        <v>30.4</v>
      </c>
      <c r="Z7012">
        <v>5.5</v>
      </c>
      <c r="AA7012">
        <v>21.3</v>
      </c>
      <c r="AB7012">
        <v>4.0999999999999996</v>
      </c>
      <c r="AC7012">
        <v>10.8</v>
      </c>
      <c r="AD7012">
        <v>31.7</v>
      </c>
    </row>
    <row r="7013" spans="1:30" x14ac:dyDescent="0.45">
      <c r="A7013" t="s">
        <v>436</v>
      </c>
      <c r="B7013">
        <v>49620</v>
      </c>
      <c r="C7013" t="s">
        <v>841</v>
      </c>
      <c r="E7013">
        <v>54</v>
      </c>
      <c r="F7013" t="s">
        <v>50</v>
      </c>
      <c r="H7013">
        <v>1</v>
      </c>
      <c r="I7013" t="s">
        <v>32</v>
      </c>
      <c r="J7013">
        <v>1</v>
      </c>
      <c r="K7013" t="s">
        <v>32</v>
      </c>
      <c r="L7013">
        <v>0</v>
      </c>
      <c r="M7013" t="s">
        <v>32</v>
      </c>
      <c r="N7013">
        <v>2012</v>
      </c>
      <c r="O7013">
        <v>3379</v>
      </c>
      <c r="P7013">
        <v>698720</v>
      </c>
      <c r="Q7013">
        <v>654</v>
      </c>
      <c r="R7013">
        <v>591089</v>
      </c>
      <c r="S7013">
        <v>5201</v>
      </c>
      <c r="T7013">
        <v>231761</v>
      </c>
      <c r="U7013">
        <v>2725</v>
      </c>
      <c r="V7013">
        <v>107631</v>
      </c>
      <c r="W7013">
        <v>9.5</v>
      </c>
      <c r="X7013">
        <v>9.5</v>
      </c>
      <c r="Y7013">
        <v>14.8</v>
      </c>
      <c r="Z7013">
        <v>13.2</v>
      </c>
      <c r="AA7013">
        <v>18</v>
      </c>
      <c r="AB7013">
        <v>11.5</v>
      </c>
      <c r="AC7013">
        <v>11.1</v>
      </c>
      <c r="AD7013">
        <v>24.6</v>
      </c>
    </row>
    <row r="7014" spans="1:30" x14ac:dyDescent="0.45">
      <c r="A7014" t="s">
        <v>436</v>
      </c>
      <c r="B7014">
        <v>49620</v>
      </c>
      <c r="C7014" t="s">
        <v>841</v>
      </c>
      <c r="E7014">
        <v>55</v>
      </c>
      <c r="F7014" t="s">
        <v>59</v>
      </c>
      <c r="H7014">
        <v>1</v>
      </c>
      <c r="I7014" t="s">
        <v>32</v>
      </c>
      <c r="J7014">
        <v>1</v>
      </c>
      <c r="K7014" t="s">
        <v>32</v>
      </c>
      <c r="L7014">
        <v>0</v>
      </c>
      <c r="M7014" t="s">
        <v>32</v>
      </c>
      <c r="N7014">
        <v>2012</v>
      </c>
      <c r="O7014">
        <v>41</v>
      </c>
      <c r="P7014">
        <v>263116</v>
      </c>
      <c r="Q7014">
        <v>41</v>
      </c>
      <c r="R7014">
        <v>263116</v>
      </c>
      <c r="S7014">
        <v>3839</v>
      </c>
      <c r="T7014">
        <v>317536</v>
      </c>
      <c r="U7014">
        <v>0</v>
      </c>
      <c r="V7014">
        <v>0</v>
      </c>
      <c r="W7014">
        <v>0</v>
      </c>
      <c r="X7014">
        <v>4.4000000000000004</v>
      </c>
      <c r="Y7014">
        <v>0</v>
      </c>
      <c r="Z7014">
        <v>4.5</v>
      </c>
      <c r="AA7014">
        <v>4.5</v>
      </c>
      <c r="AB7014">
        <v>4.2</v>
      </c>
      <c r="AC7014">
        <v>0</v>
      </c>
      <c r="AD7014">
        <v>0</v>
      </c>
    </row>
    <row r="7015" spans="1:30" x14ac:dyDescent="0.45">
      <c r="A7015" t="s">
        <v>436</v>
      </c>
      <c r="B7015">
        <v>49620</v>
      </c>
      <c r="C7015" t="s">
        <v>841</v>
      </c>
      <c r="E7015">
        <v>56</v>
      </c>
      <c r="F7015" t="s">
        <v>51</v>
      </c>
      <c r="H7015">
        <v>1</v>
      </c>
      <c r="I7015" t="s">
        <v>32</v>
      </c>
      <c r="J7015">
        <v>1</v>
      </c>
      <c r="K7015" t="s">
        <v>32</v>
      </c>
      <c r="L7015">
        <v>0</v>
      </c>
      <c r="M7015" t="s">
        <v>32</v>
      </c>
      <c r="N7015">
        <v>2012</v>
      </c>
      <c r="O7015">
        <v>2157</v>
      </c>
      <c r="P7015">
        <v>690248</v>
      </c>
      <c r="Q7015">
        <v>453</v>
      </c>
      <c r="R7015">
        <v>654852</v>
      </c>
      <c r="S7015">
        <v>6901</v>
      </c>
      <c r="T7015">
        <v>228719</v>
      </c>
      <c r="U7015">
        <v>1704</v>
      </c>
      <c r="V7015">
        <v>35396</v>
      </c>
      <c r="W7015">
        <v>9.4</v>
      </c>
      <c r="X7015">
        <v>17.3</v>
      </c>
      <c r="Y7015">
        <v>21.6</v>
      </c>
      <c r="Z7015">
        <v>18.600000000000001</v>
      </c>
      <c r="AA7015">
        <v>10.6</v>
      </c>
      <c r="AB7015">
        <v>13.8</v>
      </c>
      <c r="AC7015">
        <v>8.1</v>
      </c>
      <c r="AD7015">
        <v>24.5</v>
      </c>
    </row>
    <row r="7016" spans="1:30" x14ac:dyDescent="0.45">
      <c r="A7016" t="s">
        <v>436</v>
      </c>
      <c r="B7016">
        <v>49620</v>
      </c>
      <c r="C7016" t="s">
        <v>841</v>
      </c>
      <c r="E7016">
        <v>61</v>
      </c>
      <c r="F7016" t="s">
        <v>52</v>
      </c>
      <c r="H7016">
        <v>1</v>
      </c>
      <c r="I7016" t="s">
        <v>32</v>
      </c>
      <c r="J7016">
        <v>1</v>
      </c>
      <c r="K7016" t="s">
        <v>32</v>
      </c>
      <c r="L7016">
        <v>0</v>
      </c>
      <c r="M7016" t="s">
        <v>32</v>
      </c>
      <c r="N7016">
        <v>2012</v>
      </c>
      <c r="O7016">
        <v>798</v>
      </c>
      <c r="P7016">
        <v>197234</v>
      </c>
      <c r="Q7016">
        <v>52</v>
      </c>
      <c r="R7016">
        <v>188041</v>
      </c>
      <c r="S7016">
        <v>2801</v>
      </c>
      <c r="T7016">
        <v>79933</v>
      </c>
      <c r="U7016">
        <v>746</v>
      </c>
      <c r="V7016">
        <v>9193</v>
      </c>
      <c r="W7016">
        <v>17.899999999999999</v>
      </c>
      <c r="X7016">
        <v>4.8</v>
      </c>
      <c r="Y7016">
        <v>39.299999999999997</v>
      </c>
      <c r="Z7016">
        <v>5</v>
      </c>
      <c r="AA7016">
        <v>4.5999999999999996</v>
      </c>
      <c r="AB7016">
        <v>4.8</v>
      </c>
      <c r="AC7016">
        <v>18.899999999999999</v>
      </c>
      <c r="AD7016">
        <v>36.4</v>
      </c>
    </row>
    <row r="7017" spans="1:30" x14ac:dyDescent="0.45">
      <c r="A7017" t="s">
        <v>436</v>
      </c>
      <c r="B7017">
        <v>49620</v>
      </c>
      <c r="C7017" t="s">
        <v>841</v>
      </c>
      <c r="E7017">
        <v>62</v>
      </c>
      <c r="F7017" t="s">
        <v>53</v>
      </c>
      <c r="H7017">
        <v>1</v>
      </c>
      <c r="I7017" t="s">
        <v>32</v>
      </c>
      <c r="J7017">
        <v>1</v>
      </c>
      <c r="K7017" t="s">
        <v>32</v>
      </c>
      <c r="L7017">
        <v>0</v>
      </c>
      <c r="M7017" t="s">
        <v>32</v>
      </c>
      <c r="N7017">
        <v>2012</v>
      </c>
      <c r="O7017">
        <v>2245</v>
      </c>
      <c r="P7017">
        <v>2902566</v>
      </c>
      <c r="Q7017">
        <v>826</v>
      </c>
      <c r="R7017">
        <v>2881395</v>
      </c>
      <c r="S7017">
        <v>25771</v>
      </c>
      <c r="T7017">
        <v>1095481</v>
      </c>
      <c r="U7017">
        <v>1419</v>
      </c>
      <c r="V7017">
        <v>21171</v>
      </c>
      <c r="W7017">
        <v>8.6999999999999993</v>
      </c>
      <c r="X7017">
        <v>6.6</v>
      </c>
      <c r="Y7017">
        <v>17.3</v>
      </c>
      <c r="Z7017">
        <v>7</v>
      </c>
      <c r="AA7017">
        <v>6.4</v>
      </c>
      <c r="AB7017">
        <v>6.4</v>
      </c>
      <c r="AC7017">
        <v>15.6</v>
      </c>
      <c r="AD7017">
        <v>13.6</v>
      </c>
    </row>
    <row r="7018" spans="1:30" x14ac:dyDescent="0.45">
      <c r="A7018" t="s">
        <v>436</v>
      </c>
      <c r="B7018">
        <v>49620</v>
      </c>
      <c r="C7018" t="s">
        <v>841</v>
      </c>
      <c r="E7018">
        <v>71</v>
      </c>
      <c r="F7018" t="s">
        <v>54</v>
      </c>
      <c r="H7018">
        <v>1</v>
      </c>
      <c r="I7018" t="s">
        <v>32</v>
      </c>
      <c r="J7018">
        <v>1</v>
      </c>
      <c r="K7018" t="s">
        <v>32</v>
      </c>
      <c r="L7018">
        <v>0</v>
      </c>
      <c r="M7018" t="s">
        <v>32</v>
      </c>
      <c r="N7018">
        <v>2012</v>
      </c>
      <c r="O7018">
        <v>1328</v>
      </c>
      <c r="P7018">
        <v>132444</v>
      </c>
      <c r="Q7018">
        <v>121</v>
      </c>
      <c r="R7018">
        <v>113633</v>
      </c>
      <c r="S7018">
        <v>2819</v>
      </c>
      <c r="T7018">
        <v>31227</v>
      </c>
      <c r="U7018">
        <v>1207</v>
      </c>
      <c r="V7018">
        <v>18811</v>
      </c>
      <c r="W7018">
        <v>10.8</v>
      </c>
      <c r="X7018">
        <v>27.7</v>
      </c>
      <c r="Y7018">
        <v>26.5</v>
      </c>
      <c r="Z7018">
        <v>30.7</v>
      </c>
      <c r="AA7018">
        <v>18.100000000000001</v>
      </c>
      <c r="AB7018">
        <v>17.100000000000001</v>
      </c>
      <c r="AC7018">
        <v>11.3</v>
      </c>
      <c r="AD7018">
        <v>19.2</v>
      </c>
    </row>
    <row r="7019" spans="1:30" x14ac:dyDescent="0.45">
      <c r="A7019" t="s">
        <v>436</v>
      </c>
      <c r="B7019">
        <v>49620</v>
      </c>
      <c r="C7019" t="s">
        <v>841</v>
      </c>
      <c r="E7019">
        <v>72</v>
      </c>
      <c r="F7019" t="s">
        <v>55</v>
      </c>
      <c r="H7019">
        <v>1</v>
      </c>
      <c r="I7019" t="s">
        <v>32</v>
      </c>
      <c r="J7019">
        <v>1</v>
      </c>
      <c r="K7019" t="s">
        <v>32</v>
      </c>
      <c r="L7019">
        <v>0</v>
      </c>
      <c r="M7019" t="s">
        <v>32</v>
      </c>
      <c r="N7019">
        <v>2012</v>
      </c>
      <c r="O7019">
        <v>862</v>
      </c>
      <c r="P7019">
        <v>559672</v>
      </c>
      <c r="Q7019">
        <v>525</v>
      </c>
      <c r="R7019">
        <v>548791</v>
      </c>
      <c r="S7019">
        <v>12535</v>
      </c>
      <c r="T7019">
        <v>148189</v>
      </c>
      <c r="U7019">
        <v>337</v>
      </c>
      <c r="V7019">
        <v>10881</v>
      </c>
      <c r="W7019">
        <v>24.2</v>
      </c>
      <c r="X7019">
        <v>23.8</v>
      </c>
      <c r="Y7019">
        <v>32.5</v>
      </c>
      <c r="Z7019">
        <v>25.2</v>
      </c>
      <c r="AA7019">
        <v>30.3</v>
      </c>
      <c r="AB7019">
        <v>20.9</v>
      </c>
      <c r="AC7019">
        <v>19.899999999999999</v>
      </c>
      <c r="AD7019">
        <v>21</v>
      </c>
    </row>
    <row r="7020" spans="1:30" x14ac:dyDescent="0.45">
      <c r="A7020" t="s">
        <v>436</v>
      </c>
      <c r="B7020">
        <v>49620</v>
      </c>
      <c r="C7020" t="s">
        <v>841</v>
      </c>
      <c r="E7020">
        <v>81</v>
      </c>
      <c r="F7020" t="s">
        <v>56</v>
      </c>
      <c r="G7020" t="s">
        <v>57</v>
      </c>
      <c r="H7020">
        <v>1</v>
      </c>
      <c r="I7020" t="s">
        <v>32</v>
      </c>
      <c r="J7020">
        <v>1</v>
      </c>
      <c r="K7020" t="s">
        <v>32</v>
      </c>
      <c r="L7020">
        <v>0</v>
      </c>
      <c r="M7020" t="s">
        <v>32</v>
      </c>
      <c r="N7020">
        <v>2012</v>
      </c>
      <c r="O7020">
        <v>3865</v>
      </c>
      <c r="P7020">
        <v>607256</v>
      </c>
      <c r="Q7020">
        <v>560</v>
      </c>
      <c r="R7020">
        <v>502333</v>
      </c>
      <c r="S7020">
        <v>3895</v>
      </c>
      <c r="T7020">
        <v>105199</v>
      </c>
      <c r="U7020">
        <v>3305</v>
      </c>
      <c r="V7020">
        <v>104924</v>
      </c>
      <c r="W7020">
        <v>8.6</v>
      </c>
      <c r="X7020">
        <v>14.1</v>
      </c>
      <c r="Y7020">
        <v>31</v>
      </c>
      <c r="Z7020">
        <v>14.5</v>
      </c>
      <c r="AA7020">
        <v>34.6</v>
      </c>
      <c r="AB7020">
        <v>25.9</v>
      </c>
      <c r="AC7020">
        <v>9.5</v>
      </c>
      <c r="AD7020">
        <v>25.3</v>
      </c>
    </row>
    <row r="7021" spans="1:30" x14ac:dyDescent="0.45">
      <c r="A7021" t="s">
        <v>436</v>
      </c>
      <c r="B7021">
        <v>49620</v>
      </c>
      <c r="C7021" t="s">
        <v>841</v>
      </c>
      <c r="E7021">
        <v>99</v>
      </c>
      <c r="F7021" t="s">
        <v>76</v>
      </c>
      <c r="H7021">
        <v>1</v>
      </c>
      <c r="I7021" t="s">
        <v>32</v>
      </c>
      <c r="J7021">
        <v>1</v>
      </c>
      <c r="K7021" t="s">
        <v>32</v>
      </c>
      <c r="L7021">
        <v>0</v>
      </c>
      <c r="M7021" t="s">
        <v>32</v>
      </c>
      <c r="N7021">
        <v>2012</v>
      </c>
      <c r="O7021">
        <v>41</v>
      </c>
      <c r="Q7021">
        <v>0</v>
      </c>
      <c r="U7021">
        <v>41</v>
      </c>
      <c r="W7021">
        <v>126.1</v>
      </c>
      <c r="Y7021">
        <v>0</v>
      </c>
      <c r="AC7021">
        <v>120.2</v>
      </c>
    </row>
    <row r="7022" spans="1:30" x14ac:dyDescent="0.45">
      <c r="A7022" t="s">
        <v>437</v>
      </c>
      <c r="B7022">
        <v>49660</v>
      </c>
      <c r="C7022" s="1" t="s">
        <v>842</v>
      </c>
      <c r="E7022">
        <v>0</v>
      </c>
      <c r="F7022" t="s">
        <v>31</v>
      </c>
      <c r="H7022">
        <v>1</v>
      </c>
      <c r="I7022" t="s">
        <v>32</v>
      </c>
      <c r="J7022">
        <v>1</v>
      </c>
      <c r="K7022" t="s">
        <v>32</v>
      </c>
      <c r="L7022">
        <v>0</v>
      </c>
      <c r="M7022" t="s">
        <v>32</v>
      </c>
      <c r="N7022">
        <v>2012</v>
      </c>
      <c r="O7022">
        <v>44821</v>
      </c>
      <c r="P7022">
        <v>47782408</v>
      </c>
      <c r="Q7022">
        <v>9925</v>
      </c>
      <c r="R7022">
        <v>46186855</v>
      </c>
      <c r="S7022">
        <v>213424</v>
      </c>
      <c r="T7022">
        <v>7552534</v>
      </c>
      <c r="U7022">
        <v>34896</v>
      </c>
      <c r="V7022">
        <v>1595554</v>
      </c>
      <c r="W7022">
        <v>2.5</v>
      </c>
      <c r="X7022">
        <v>4.4000000000000004</v>
      </c>
      <c r="Y7022">
        <v>4.2</v>
      </c>
      <c r="Z7022">
        <v>4.7</v>
      </c>
      <c r="AA7022">
        <v>3.9</v>
      </c>
      <c r="AB7022">
        <v>3.9</v>
      </c>
      <c r="AC7022">
        <v>2.8</v>
      </c>
      <c r="AD7022">
        <v>5.4</v>
      </c>
    </row>
    <row r="7023" spans="1:30" x14ac:dyDescent="0.45">
      <c r="A7023" t="s">
        <v>437</v>
      </c>
      <c r="B7023">
        <v>49660</v>
      </c>
      <c r="C7023" s="1" t="s">
        <v>842</v>
      </c>
      <c r="E7023">
        <v>11</v>
      </c>
      <c r="F7023" t="s">
        <v>33</v>
      </c>
      <c r="G7023" t="s">
        <v>34</v>
      </c>
      <c r="H7023">
        <v>1</v>
      </c>
      <c r="I7023" t="s">
        <v>32</v>
      </c>
      <c r="J7023">
        <v>1</v>
      </c>
      <c r="K7023" t="s">
        <v>32</v>
      </c>
      <c r="L7023">
        <v>0</v>
      </c>
      <c r="M7023" t="s">
        <v>32</v>
      </c>
      <c r="N7023">
        <v>2012</v>
      </c>
      <c r="O7023">
        <v>545</v>
      </c>
      <c r="Q7023">
        <v>50</v>
      </c>
      <c r="U7023">
        <v>495</v>
      </c>
      <c r="W7023">
        <v>9.1999999999999993</v>
      </c>
      <c r="Y7023">
        <v>51.9</v>
      </c>
      <c r="AC7023">
        <v>9.5</v>
      </c>
    </row>
    <row r="7024" spans="1:30" x14ac:dyDescent="0.45">
      <c r="A7024" t="s">
        <v>437</v>
      </c>
      <c r="B7024">
        <v>49660</v>
      </c>
      <c r="C7024" s="1" t="s">
        <v>842</v>
      </c>
      <c r="E7024">
        <v>21</v>
      </c>
      <c r="F7024" t="s">
        <v>35</v>
      </c>
      <c r="H7024">
        <v>1</v>
      </c>
      <c r="I7024" t="s">
        <v>32</v>
      </c>
      <c r="J7024">
        <v>1</v>
      </c>
      <c r="K7024" t="s">
        <v>32</v>
      </c>
      <c r="L7024">
        <v>0</v>
      </c>
      <c r="M7024" t="s">
        <v>32</v>
      </c>
      <c r="N7024">
        <v>2012</v>
      </c>
      <c r="O7024">
        <v>342</v>
      </c>
      <c r="P7024">
        <v>157827</v>
      </c>
      <c r="Q7024">
        <v>46</v>
      </c>
      <c r="R7024">
        <v>139476</v>
      </c>
      <c r="S7024">
        <v>517</v>
      </c>
      <c r="T7024">
        <v>27216</v>
      </c>
      <c r="U7024">
        <v>297</v>
      </c>
      <c r="V7024">
        <v>18351</v>
      </c>
      <c r="W7024">
        <v>40.200000000000003</v>
      </c>
      <c r="X7024">
        <v>14.3</v>
      </c>
      <c r="Y7024">
        <v>45.2</v>
      </c>
      <c r="Z7024">
        <v>15.9</v>
      </c>
      <c r="AA7024">
        <v>18.3</v>
      </c>
      <c r="AB7024">
        <v>17.100000000000001</v>
      </c>
      <c r="AC7024">
        <v>40.5</v>
      </c>
      <c r="AD7024">
        <v>37.9</v>
      </c>
    </row>
    <row r="7025" spans="1:30" x14ac:dyDescent="0.45">
      <c r="A7025" t="s">
        <v>437</v>
      </c>
      <c r="B7025">
        <v>49660</v>
      </c>
      <c r="C7025" s="1" t="s">
        <v>842</v>
      </c>
      <c r="E7025">
        <v>23</v>
      </c>
      <c r="F7025" t="s">
        <v>37</v>
      </c>
      <c r="H7025">
        <v>1</v>
      </c>
      <c r="I7025" t="s">
        <v>32</v>
      </c>
      <c r="J7025">
        <v>1</v>
      </c>
      <c r="K7025" t="s">
        <v>32</v>
      </c>
      <c r="L7025">
        <v>0</v>
      </c>
      <c r="M7025" t="s">
        <v>32</v>
      </c>
      <c r="N7025">
        <v>2012</v>
      </c>
      <c r="O7025">
        <v>5201</v>
      </c>
      <c r="P7025">
        <v>2291862</v>
      </c>
      <c r="Q7025">
        <v>1076</v>
      </c>
      <c r="R7025">
        <v>2098716</v>
      </c>
      <c r="S7025">
        <v>9580</v>
      </c>
      <c r="T7025">
        <v>471660</v>
      </c>
      <c r="U7025">
        <v>4125</v>
      </c>
      <c r="V7025">
        <v>193146</v>
      </c>
      <c r="W7025">
        <v>8.1</v>
      </c>
      <c r="X7025">
        <v>34.299999999999997</v>
      </c>
      <c r="Y7025">
        <v>20.399999999999999</v>
      </c>
      <c r="Z7025">
        <v>38.9</v>
      </c>
      <c r="AA7025">
        <v>34.9</v>
      </c>
      <c r="AB7025">
        <v>39.700000000000003</v>
      </c>
      <c r="AC7025">
        <v>7.2</v>
      </c>
      <c r="AD7025">
        <v>24.6</v>
      </c>
    </row>
    <row r="7026" spans="1:30" x14ac:dyDescent="0.45">
      <c r="A7026" t="s">
        <v>437</v>
      </c>
      <c r="B7026">
        <v>49660</v>
      </c>
      <c r="C7026" s="1" t="s">
        <v>842</v>
      </c>
      <c r="E7026" t="s">
        <v>38</v>
      </c>
      <c r="F7026" t="s">
        <v>39</v>
      </c>
      <c r="H7026">
        <v>1</v>
      </c>
      <c r="I7026" t="s">
        <v>32</v>
      </c>
      <c r="J7026">
        <v>1</v>
      </c>
      <c r="K7026" t="s">
        <v>32</v>
      </c>
      <c r="L7026">
        <v>0</v>
      </c>
      <c r="M7026" t="s">
        <v>32</v>
      </c>
      <c r="N7026">
        <v>2012</v>
      </c>
      <c r="O7026">
        <v>1182</v>
      </c>
      <c r="P7026">
        <v>15921014</v>
      </c>
      <c r="Q7026">
        <v>649</v>
      </c>
      <c r="R7026">
        <v>15896509</v>
      </c>
      <c r="S7026">
        <v>35871</v>
      </c>
      <c r="T7026">
        <v>2070131</v>
      </c>
      <c r="U7026">
        <v>533</v>
      </c>
      <c r="V7026">
        <v>24505</v>
      </c>
      <c r="W7026">
        <v>5.9</v>
      </c>
      <c r="X7026">
        <v>5.6</v>
      </c>
      <c r="Y7026">
        <v>8.9</v>
      </c>
      <c r="Z7026">
        <v>5.8</v>
      </c>
      <c r="AA7026">
        <v>13</v>
      </c>
      <c r="AB7026">
        <v>9.9</v>
      </c>
      <c r="AC7026">
        <v>13</v>
      </c>
      <c r="AD7026">
        <v>24.5</v>
      </c>
    </row>
    <row r="7027" spans="1:30" x14ac:dyDescent="0.45">
      <c r="A7027" t="s">
        <v>437</v>
      </c>
      <c r="B7027">
        <v>49660</v>
      </c>
      <c r="C7027" s="1" t="s">
        <v>842</v>
      </c>
      <c r="E7027">
        <v>42</v>
      </c>
      <c r="F7027" t="s">
        <v>40</v>
      </c>
      <c r="H7027">
        <v>1</v>
      </c>
      <c r="I7027" t="s">
        <v>32</v>
      </c>
      <c r="J7027">
        <v>1</v>
      </c>
      <c r="K7027" t="s">
        <v>32</v>
      </c>
      <c r="L7027">
        <v>0</v>
      </c>
      <c r="M7027" t="s">
        <v>32</v>
      </c>
      <c r="N7027">
        <v>2012</v>
      </c>
      <c r="O7027">
        <v>1277</v>
      </c>
      <c r="P7027">
        <v>8765871</v>
      </c>
      <c r="Q7027">
        <v>610</v>
      </c>
      <c r="R7027">
        <v>8705134</v>
      </c>
      <c r="S7027">
        <v>10959</v>
      </c>
      <c r="T7027">
        <v>510676</v>
      </c>
      <c r="U7027">
        <v>667</v>
      </c>
      <c r="V7027">
        <v>60737</v>
      </c>
      <c r="W7027">
        <v>6.8</v>
      </c>
      <c r="X7027">
        <v>17.600000000000001</v>
      </c>
      <c r="Y7027">
        <v>10.6</v>
      </c>
      <c r="Z7027">
        <v>18.399999999999999</v>
      </c>
      <c r="AA7027">
        <v>14.8</v>
      </c>
      <c r="AB7027">
        <v>16.399999999999999</v>
      </c>
      <c r="AC7027">
        <v>11</v>
      </c>
      <c r="AD7027">
        <v>24.9</v>
      </c>
    </row>
    <row r="7028" spans="1:30" x14ac:dyDescent="0.45">
      <c r="A7028" t="s">
        <v>437</v>
      </c>
      <c r="B7028">
        <v>49660</v>
      </c>
      <c r="C7028" s="1" t="s">
        <v>842</v>
      </c>
      <c r="E7028" t="s">
        <v>41</v>
      </c>
      <c r="F7028" t="s">
        <v>42</v>
      </c>
      <c r="H7028">
        <v>1</v>
      </c>
      <c r="I7028" t="s">
        <v>32</v>
      </c>
      <c r="J7028">
        <v>1</v>
      </c>
      <c r="K7028" t="s">
        <v>32</v>
      </c>
      <c r="L7028">
        <v>0</v>
      </c>
      <c r="M7028" t="s">
        <v>32</v>
      </c>
      <c r="N7028">
        <v>2012</v>
      </c>
      <c r="O7028">
        <v>5097</v>
      </c>
      <c r="P7028">
        <v>7114360</v>
      </c>
      <c r="Q7028">
        <v>1475</v>
      </c>
      <c r="R7028">
        <v>6943775</v>
      </c>
      <c r="S7028">
        <v>28838</v>
      </c>
      <c r="T7028">
        <v>600770</v>
      </c>
      <c r="U7028">
        <v>3622</v>
      </c>
      <c r="V7028">
        <v>170585</v>
      </c>
      <c r="W7028">
        <v>9.9</v>
      </c>
      <c r="X7028">
        <v>9.1999999999999993</v>
      </c>
      <c r="Y7028">
        <v>11.8</v>
      </c>
      <c r="Z7028">
        <v>10</v>
      </c>
      <c r="AA7028">
        <v>4.8</v>
      </c>
      <c r="AB7028">
        <v>7.2</v>
      </c>
      <c r="AC7028">
        <v>13.9</v>
      </c>
      <c r="AD7028">
        <v>30.2</v>
      </c>
    </row>
    <row r="7029" spans="1:30" x14ac:dyDescent="0.45">
      <c r="A7029" t="s">
        <v>437</v>
      </c>
      <c r="B7029">
        <v>49660</v>
      </c>
      <c r="C7029" s="1" t="s">
        <v>842</v>
      </c>
      <c r="E7029" t="s">
        <v>43</v>
      </c>
      <c r="F7029" t="s">
        <v>44</v>
      </c>
      <c r="G7029" t="s">
        <v>45</v>
      </c>
      <c r="H7029">
        <v>1</v>
      </c>
      <c r="I7029" t="s">
        <v>32</v>
      </c>
      <c r="J7029">
        <v>1</v>
      </c>
      <c r="K7029" t="s">
        <v>32</v>
      </c>
      <c r="L7029">
        <v>0</v>
      </c>
      <c r="M7029" t="s">
        <v>32</v>
      </c>
      <c r="N7029">
        <v>2012</v>
      </c>
      <c r="O7029">
        <v>1901</v>
      </c>
      <c r="P7029">
        <v>1287310</v>
      </c>
      <c r="Q7029">
        <v>289</v>
      </c>
      <c r="R7029">
        <v>1179166</v>
      </c>
      <c r="S7029">
        <v>6212</v>
      </c>
      <c r="T7029">
        <v>247161</v>
      </c>
      <c r="U7029">
        <v>1611</v>
      </c>
      <c r="V7029">
        <v>108144</v>
      </c>
      <c r="W7029">
        <v>13.6</v>
      </c>
      <c r="X7029">
        <v>21.8</v>
      </c>
      <c r="Y7029">
        <v>22.8</v>
      </c>
      <c r="Z7029">
        <v>25.7</v>
      </c>
      <c r="AA7029">
        <v>11.1</v>
      </c>
      <c r="AB7029">
        <v>7.6</v>
      </c>
      <c r="AC7029">
        <v>14.4</v>
      </c>
      <c r="AD7029">
        <v>18.2</v>
      </c>
    </row>
    <row r="7030" spans="1:30" x14ac:dyDescent="0.45">
      <c r="A7030" t="s">
        <v>437</v>
      </c>
      <c r="B7030">
        <v>49660</v>
      </c>
      <c r="C7030" s="1" t="s">
        <v>842</v>
      </c>
      <c r="E7030">
        <v>51</v>
      </c>
      <c r="F7030" t="s">
        <v>46</v>
      </c>
      <c r="H7030">
        <v>1</v>
      </c>
      <c r="I7030" t="s">
        <v>32</v>
      </c>
      <c r="J7030">
        <v>1</v>
      </c>
      <c r="K7030" t="s">
        <v>32</v>
      </c>
      <c r="L7030">
        <v>0</v>
      </c>
      <c r="M7030" t="s">
        <v>32</v>
      </c>
      <c r="N7030">
        <v>2012</v>
      </c>
      <c r="O7030">
        <v>476</v>
      </c>
      <c r="P7030">
        <v>1050826</v>
      </c>
      <c r="Q7030">
        <v>83</v>
      </c>
      <c r="R7030">
        <v>1044734</v>
      </c>
      <c r="S7030">
        <v>3322</v>
      </c>
      <c r="T7030">
        <v>148612</v>
      </c>
      <c r="U7030">
        <v>393</v>
      </c>
      <c r="V7030">
        <v>6092</v>
      </c>
      <c r="W7030">
        <v>39.299999999999997</v>
      </c>
      <c r="X7030">
        <v>5.6</v>
      </c>
      <c r="Y7030">
        <v>17.899999999999999</v>
      </c>
      <c r="Z7030">
        <v>5.8</v>
      </c>
      <c r="AA7030">
        <v>5.2</v>
      </c>
      <c r="AB7030">
        <v>7.9</v>
      </c>
      <c r="AC7030">
        <v>42.5</v>
      </c>
      <c r="AD7030">
        <v>31.2</v>
      </c>
    </row>
    <row r="7031" spans="1:30" x14ac:dyDescent="0.45">
      <c r="A7031" t="s">
        <v>437</v>
      </c>
      <c r="B7031">
        <v>49660</v>
      </c>
      <c r="C7031" s="1" t="s">
        <v>842</v>
      </c>
      <c r="E7031">
        <v>52</v>
      </c>
      <c r="F7031" t="s">
        <v>47</v>
      </c>
      <c r="G7031" t="s">
        <v>48</v>
      </c>
      <c r="H7031">
        <v>1</v>
      </c>
      <c r="I7031" t="s">
        <v>32</v>
      </c>
      <c r="J7031">
        <v>1</v>
      </c>
      <c r="K7031" t="s">
        <v>32</v>
      </c>
      <c r="L7031">
        <v>0</v>
      </c>
      <c r="M7031" t="s">
        <v>32</v>
      </c>
      <c r="N7031">
        <v>2012</v>
      </c>
      <c r="O7031">
        <v>1541</v>
      </c>
      <c r="P7031">
        <v>1359034</v>
      </c>
      <c r="Q7031">
        <v>488</v>
      </c>
      <c r="R7031">
        <v>1277497</v>
      </c>
      <c r="S7031">
        <v>5947</v>
      </c>
      <c r="T7031">
        <v>292307</v>
      </c>
      <c r="U7031">
        <v>1053</v>
      </c>
      <c r="V7031">
        <v>81538</v>
      </c>
      <c r="W7031">
        <v>14.8</v>
      </c>
      <c r="X7031">
        <v>5</v>
      </c>
      <c r="Y7031">
        <v>22.8</v>
      </c>
      <c r="Z7031">
        <v>5</v>
      </c>
      <c r="AA7031">
        <v>9.3000000000000007</v>
      </c>
      <c r="AB7031">
        <v>10.5</v>
      </c>
      <c r="AC7031">
        <v>18.8</v>
      </c>
      <c r="AD7031">
        <v>39.5</v>
      </c>
    </row>
    <row r="7032" spans="1:30" x14ac:dyDescent="0.45">
      <c r="A7032" t="s">
        <v>437</v>
      </c>
      <c r="B7032">
        <v>49660</v>
      </c>
      <c r="C7032" s="1" t="s">
        <v>842</v>
      </c>
      <c r="E7032">
        <v>53</v>
      </c>
      <c r="F7032" t="s">
        <v>49</v>
      </c>
      <c r="H7032">
        <v>1</v>
      </c>
      <c r="I7032" t="s">
        <v>32</v>
      </c>
      <c r="J7032">
        <v>1</v>
      </c>
      <c r="K7032" t="s">
        <v>32</v>
      </c>
      <c r="L7032">
        <v>0</v>
      </c>
      <c r="M7032" t="s">
        <v>32</v>
      </c>
      <c r="N7032">
        <v>2012</v>
      </c>
      <c r="O7032">
        <v>4525</v>
      </c>
      <c r="P7032">
        <v>803263</v>
      </c>
      <c r="Q7032">
        <v>269</v>
      </c>
      <c r="R7032">
        <v>420359</v>
      </c>
      <c r="S7032">
        <v>3532</v>
      </c>
      <c r="T7032">
        <v>111378</v>
      </c>
      <c r="U7032">
        <v>4256</v>
      </c>
      <c r="V7032">
        <v>382905</v>
      </c>
      <c r="W7032">
        <v>15.1</v>
      </c>
      <c r="X7032">
        <v>12.6</v>
      </c>
      <c r="Y7032">
        <v>28</v>
      </c>
      <c r="Z7032">
        <v>7.4</v>
      </c>
      <c r="AA7032">
        <v>7.6</v>
      </c>
      <c r="AB7032">
        <v>7.4</v>
      </c>
      <c r="AC7032">
        <v>15.5</v>
      </c>
      <c r="AD7032">
        <v>26.8</v>
      </c>
    </row>
    <row r="7033" spans="1:30" x14ac:dyDescent="0.45">
      <c r="A7033" t="s">
        <v>437</v>
      </c>
      <c r="B7033">
        <v>49660</v>
      </c>
      <c r="C7033" s="1" t="s">
        <v>842</v>
      </c>
      <c r="E7033">
        <v>54</v>
      </c>
      <c r="F7033" t="s">
        <v>50</v>
      </c>
      <c r="H7033">
        <v>1</v>
      </c>
      <c r="I7033" t="s">
        <v>32</v>
      </c>
      <c r="J7033">
        <v>1</v>
      </c>
      <c r="K7033" t="s">
        <v>32</v>
      </c>
      <c r="L7033">
        <v>0</v>
      </c>
      <c r="M7033" t="s">
        <v>32</v>
      </c>
      <c r="N7033">
        <v>2012</v>
      </c>
      <c r="O7033">
        <v>4260</v>
      </c>
      <c r="P7033">
        <v>1058175</v>
      </c>
      <c r="Q7033">
        <v>984</v>
      </c>
      <c r="R7033">
        <v>942198</v>
      </c>
      <c r="S7033">
        <v>7458</v>
      </c>
      <c r="T7033">
        <v>354772</v>
      </c>
      <c r="U7033">
        <v>3275</v>
      </c>
      <c r="V7033">
        <v>115976</v>
      </c>
      <c r="W7033">
        <v>5.6</v>
      </c>
      <c r="X7033">
        <v>27.7</v>
      </c>
      <c r="Y7033">
        <v>10</v>
      </c>
      <c r="Z7033">
        <v>31.3</v>
      </c>
      <c r="AA7033">
        <v>14.8</v>
      </c>
      <c r="AB7033">
        <v>23.6</v>
      </c>
      <c r="AC7033">
        <v>6.1</v>
      </c>
      <c r="AD7033">
        <v>14.6</v>
      </c>
    </row>
    <row r="7034" spans="1:30" x14ac:dyDescent="0.45">
      <c r="A7034" t="s">
        <v>437</v>
      </c>
      <c r="B7034">
        <v>49660</v>
      </c>
      <c r="C7034" s="1" t="s">
        <v>842</v>
      </c>
      <c r="E7034">
        <v>55</v>
      </c>
      <c r="F7034" t="s">
        <v>59</v>
      </c>
      <c r="H7034">
        <v>1</v>
      </c>
      <c r="I7034" t="s">
        <v>32</v>
      </c>
      <c r="J7034">
        <v>1</v>
      </c>
      <c r="K7034" t="s">
        <v>32</v>
      </c>
      <c r="L7034">
        <v>0</v>
      </c>
      <c r="M7034" t="s">
        <v>32</v>
      </c>
      <c r="N7034">
        <v>2012</v>
      </c>
      <c r="O7034">
        <v>74</v>
      </c>
      <c r="P7034">
        <v>113291</v>
      </c>
      <c r="Q7034">
        <v>74</v>
      </c>
      <c r="R7034">
        <v>113291</v>
      </c>
      <c r="S7034">
        <v>2947</v>
      </c>
      <c r="T7034">
        <v>174600</v>
      </c>
      <c r="U7034">
        <v>0</v>
      </c>
      <c r="V7034">
        <v>0</v>
      </c>
      <c r="W7034">
        <v>28.6</v>
      </c>
      <c r="X7034">
        <v>0.9</v>
      </c>
      <c r="Y7034">
        <v>29.7</v>
      </c>
      <c r="Z7034">
        <v>0.9</v>
      </c>
      <c r="AA7034">
        <v>1.5</v>
      </c>
      <c r="AB7034">
        <v>0.9</v>
      </c>
      <c r="AC7034">
        <v>0</v>
      </c>
      <c r="AD7034">
        <v>0</v>
      </c>
    </row>
    <row r="7035" spans="1:30" x14ac:dyDescent="0.45">
      <c r="A7035" t="s">
        <v>437</v>
      </c>
      <c r="B7035">
        <v>49660</v>
      </c>
      <c r="C7035" s="1" t="s">
        <v>842</v>
      </c>
      <c r="E7035">
        <v>56</v>
      </c>
      <c r="F7035" t="s">
        <v>51</v>
      </c>
      <c r="H7035">
        <v>1</v>
      </c>
      <c r="I7035" t="s">
        <v>32</v>
      </c>
      <c r="J7035">
        <v>1</v>
      </c>
      <c r="K7035" t="s">
        <v>32</v>
      </c>
      <c r="L7035">
        <v>0</v>
      </c>
      <c r="M7035" t="s">
        <v>32</v>
      </c>
      <c r="N7035">
        <v>2012</v>
      </c>
      <c r="O7035">
        <v>3614</v>
      </c>
      <c r="P7035">
        <v>1045475</v>
      </c>
      <c r="Q7035">
        <v>661</v>
      </c>
      <c r="R7035">
        <v>998452</v>
      </c>
      <c r="S7035">
        <v>15884</v>
      </c>
      <c r="T7035">
        <v>425265</v>
      </c>
      <c r="U7035">
        <v>2953</v>
      </c>
      <c r="V7035">
        <v>47023</v>
      </c>
      <c r="W7035">
        <v>6.2</v>
      </c>
      <c r="X7035">
        <v>8.6</v>
      </c>
      <c r="Y7035">
        <v>23.7</v>
      </c>
      <c r="Z7035">
        <v>9.1</v>
      </c>
      <c r="AA7035">
        <v>6.5</v>
      </c>
      <c r="AB7035">
        <v>8.3000000000000007</v>
      </c>
      <c r="AC7035">
        <v>5.0999999999999996</v>
      </c>
      <c r="AD7035">
        <v>12</v>
      </c>
    </row>
    <row r="7036" spans="1:30" x14ac:dyDescent="0.45">
      <c r="A7036" t="s">
        <v>437</v>
      </c>
      <c r="B7036">
        <v>49660</v>
      </c>
      <c r="C7036" s="1" t="s">
        <v>842</v>
      </c>
      <c r="E7036">
        <v>61</v>
      </c>
      <c r="F7036" t="s">
        <v>52</v>
      </c>
      <c r="H7036">
        <v>1</v>
      </c>
      <c r="I7036" t="s">
        <v>32</v>
      </c>
      <c r="J7036">
        <v>1</v>
      </c>
      <c r="K7036" t="s">
        <v>32</v>
      </c>
      <c r="L7036">
        <v>0</v>
      </c>
      <c r="M7036" t="s">
        <v>32</v>
      </c>
      <c r="N7036">
        <v>2012</v>
      </c>
      <c r="O7036">
        <v>784</v>
      </c>
      <c r="P7036">
        <v>151689</v>
      </c>
      <c r="Q7036">
        <v>84</v>
      </c>
      <c r="R7036">
        <v>145713</v>
      </c>
      <c r="S7036">
        <v>3140</v>
      </c>
      <c r="T7036">
        <v>63902</v>
      </c>
      <c r="U7036">
        <v>699</v>
      </c>
      <c r="V7036">
        <v>5976</v>
      </c>
      <c r="W7036">
        <v>18.5</v>
      </c>
      <c r="X7036">
        <v>2.5</v>
      </c>
      <c r="Y7036">
        <v>19.8</v>
      </c>
      <c r="Z7036">
        <v>2.8</v>
      </c>
      <c r="AA7036">
        <v>5.0999999999999996</v>
      </c>
      <c r="AB7036">
        <v>2.9</v>
      </c>
      <c r="AC7036">
        <v>20.6</v>
      </c>
      <c r="AD7036">
        <v>20.100000000000001</v>
      </c>
    </row>
    <row r="7037" spans="1:30" x14ac:dyDescent="0.45">
      <c r="A7037" t="s">
        <v>437</v>
      </c>
      <c r="B7037">
        <v>49660</v>
      </c>
      <c r="C7037" s="1" t="s">
        <v>842</v>
      </c>
      <c r="E7037">
        <v>62</v>
      </c>
      <c r="F7037" t="s">
        <v>53</v>
      </c>
      <c r="H7037">
        <v>1</v>
      </c>
      <c r="I7037" t="s">
        <v>32</v>
      </c>
      <c r="J7037">
        <v>1</v>
      </c>
      <c r="K7037" t="s">
        <v>32</v>
      </c>
      <c r="L7037">
        <v>0</v>
      </c>
      <c r="M7037" t="s">
        <v>32</v>
      </c>
      <c r="N7037">
        <v>2012</v>
      </c>
      <c r="O7037">
        <v>4083</v>
      </c>
      <c r="P7037">
        <v>4038634</v>
      </c>
      <c r="Q7037">
        <v>1425</v>
      </c>
      <c r="R7037">
        <v>3924806</v>
      </c>
      <c r="S7037">
        <v>45390</v>
      </c>
      <c r="T7037">
        <v>1557630</v>
      </c>
      <c r="U7037">
        <v>2658</v>
      </c>
      <c r="W7037">
        <v>7.8</v>
      </c>
      <c r="X7037">
        <v>4.0999999999999996</v>
      </c>
      <c r="Y7037">
        <v>14.4</v>
      </c>
      <c r="Z7037">
        <v>4</v>
      </c>
      <c r="AA7037">
        <v>5.0999999999999996</v>
      </c>
      <c r="AB7037">
        <v>5.7</v>
      </c>
      <c r="AC7037">
        <v>6.9</v>
      </c>
    </row>
    <row r="7038" spans="1:30" x14ac:dyDescent="0.45">
      <c r="A7038" t="s">
        <v>437</v>
      </c>
      <c r="B7038">
        <v>49660</v>
      </c>
      <c r="C7038" s="1" t="s">
        <v>842</v>
      </c>
      <c r="E7038">
        <v>71</v>
      </c>
      <c r="F7038" t="s">
        <v>54</v>
      </c>
      <c r="H7038">
        <v>1</v>
      </c>
      <c r="I7038" t="s">
        <v>32</v>
      </c>
      <c r="J7038">
        <v>1</v>
      </c>
      <c r="K7038" t="s">
        <v>32</v>
      </c>
      <c r="L7038">
        <v>0</v>
      </c>
      <c r="M7038" t="s">
        <v>32</v>
      </c>
      <c r="N7038">
        <v>2012</v>
      </c>
      <c r="O7038">
        <v>1620</v>
      </c>
      <c r="P7038">
        <v>134941</v>
      </c>
      <c r="Q7038">
        <v>174</v>
      </c>
      <c r="R7038">
        <v>82650</v>
      </c>
      <c r="S7038">
        <v>1291</v>
      </c>
      <c r="T7038">
        <v>21182</v>
      </c>
      <c r="U7038">
        <v>1446</v>
      </c>
      <c r="W7038">
        <v>10.9</v>
      </c>
      <c r="X7038">
        <v>27.5</v>
      </c>
      <c r="Y7038">
        <v>31.1</v>
      </c>
      <c r="Z7038">
        <v>25.1</v>
      </c>
      <c r="AA7038">
        <v>15</v>
      </c>
      <c r="AB7038">
        <v>13.2</v>
      </c>
      <c r="AC7038">
        <v>11.8</v>
      </c>
    </row>
    <row r="7039" spans="1:30" x14ac:dyDescent="0.45">
      <c r="A7039" t="s">
        <v>437</v>
      </c>
      <c r="B7039">
        <v>49660</v>
      </c>
      <c r="C7039" s="1" t="s">
        <v>842</v>
      </c>
      <c r="E7039">
        <v>72</v>
      </c>
      <c r="F7039" t="s">
        <v>55</v>
      </c>
      <c r="H7039">
        <v>1</v>
      </c>
      <c r="I7039" t="s">
        <v>32</v>
      </c>
      <c r="J7039">
        <v>1</v>
      </c>
      <c r="K7039" t="s">
        <v>32</v>
      </c>
      <c r="L7039">
        <v>0</v>
      </c>
      <c r="M7039" t="s">
        <v>32</v>
      </c>
      <c r="N7039">
        <v>2012</v>
      </c>
      <c r="O7039">
        <v>1643</v>
      </c>
      <c r="P7039">
        <v>1218159</v>
      </c>
      <c r="Q7039">
        <v>960</v>
      </c>
      <c r="R7039">
        <v>1196097</v>
      </c>
      <c r="S7039">
        <v>27753</v>
      </c>
      <c r="T7039">
        <v>330600</v>
      </c>
      <c r="U7039">
        <v>683</v>
      </c>
      <c r="V7039">
        <v>22062</v>
      </c>
      <c r="W7039">
        <v>12.5</v>
      </c>
      <c r="X7039">
        <v>9.6999999999999993</v>
      </c>
      <c r="Y7039">
        <v>18.600000000000001</v>
      </c>
      <c r="Z7039">
        <v>10.199999999999999</v>
      </c>
      <c r="AA7039">
        <v>13.8</v>
      </c>
      <c r="AB7039">
        <v>10.5</v>
      </c>
      <c r="AC7039">
        <v>13.1</v>
      </c>
      <c r="AD7039">
        <v>25.2</v>
      </c>
    </row>
    <row r="7040" spans="1:30" x14ac:dyDescent="0.45">
      <c r="A7040" t="s">
        <v>437</v>
      </c>
      <c r="B7040">
        <v>49660</v>
      </c>
      <c r="C7040" s="1" t="s">
        <v>842</v>
      </c>
      <c r="E7040">
        <v>81</v>
      </c>
      <c r="F7040" t="s">
        <v>56</v>
      </c>
      <c r="G7040" t="s">
        <v>57</v>
      </c>
      <c r="H7040">
        <v>1</v>
      </c>
      <c r="I7040" t="s">
        <v>32</v>
      </c>
      <c r="J7040">
        <v>1</v>
      </c>
      <c r="K7040" t="s">
        <v>32</v>
      </c>
      <c r="L7040">
        <v>0</v>
      </c>
      <c r="M7040" t="s">
        <v>32</v>
      </c>
      <c r="N7040">
        <v>2012</v>
      </c>
      <c r="O7040">
        <v>6825</v>
      </c>
      <c r="P7040">
        <v>442952</v>
      </c>
      <c r="Q7040">
        <v>706</v>
      </c>
      <c r="R7040">
        <v>304124</v>
      </c>
      <c r="S7040">
        <v>3934</v>
      </c>
      <c r="T7040">
        <v>78143</v>
      </c>
      <c r="U7040">
        <v>6118</v>
      </c>
      <c r="V7040">
        <v>138829</v>
      </c>
      <c r="W7040">
        <v>5.2</v>
      </c>
      <c r="X7040">
        <v>19.7</v>
      </c>
      <c r="Y7040">
        <v>16.2</v>
      </c>
      <c r="Z7040">
        <v>26.9</v>
      </c>
      <c r="AA7040">
        <v>24</v>
      </c>
      <c r="AB7040">
        <v>19.5</v>
      </c>
      <c r="AC7040">
        <v>4.0999999999999996</v>
      </c>
      <c r="AD7040">
        <v>11.6</v>
      </c>
    </row>
    <row r="7041" spans="1:30" x14ac:dyDescent="0.45">
      <c r="A7041" t="s">
        <v>438</v>
      </c>
      <c r="B7041">
        <v>49700</v>
      </c>
      <c r="C7041" t="s">
        <v>843</v>
      </c>
      <c r="E7041">
        <v>0</v>
      </c>
      <c r="F7041" t="s">
        <v>31</v>
      </c>
      <c r="H7041">
        <v>1</v>
      </c>
      <c r="I7041" t="s">
        <v>32</v>
      </c>
      <c r="J7041">
        <v>1</v>
      </c>
      <c r="K7041" t="s">
        <v>32</v>
      </c>
      <c r="L7041">
        <v>0</v>
      </c>
      <c r="M7041" t="s">
        <v>32</v>
      </c>
      <c r="N7041">
        <v>2012</v>
      </c>
      <c r="O7041">
        <v>8850</v>
      </c>
      <c r="P7041">
        <v>6561295</v>
      </c>
      <c r="Q7041">
        <v>2080</v>
      </c>
      <c r="R7041">
        <v>6218303</v>
      </c>
      <c r="S7041">
        <v>24517</v>
      </c>
      <c r="T7041">
        <v>1023577</v>
      </c>
      <c r="U7041">
        <v>6770</v>
      </c>
      <c r="V7041">
        <v>342992</v>
      </c>
      <c r="W7041">
        <v>3.8</v>
      </c>
      <c r="X7041">
        <v>19.5</v>
      </c>
      <c r="Y7041">
        <v>18.3</v>
      </c>
      <c r="Z7041">
        <v>21</v>
      </c>
      <c r="AA7041">
        <v>11.7</v>
      </c>
      <c r="AB7041">
        <v>16</v>
      </c>
      <c r="AC7041">
        <v>4.9000000000000004</v>
      </c>
      <c r="AD7041">
        <v>20.100000000000001</v>
      </c>
    </row>
    <row r="7042" spans="1:30" x14ac:dyDescent="0.45">
      <c r="A7042" t="s">
        <v>438</v>
      </c>
      <c r="B7042">
        <v>49700</v>
      </c>
      <c r="C7042" t="s">
        <v>843</v>
      </c>
      <c r="E7042">
        <v>11</v>
      </c>
      <c r="F7042" t="s">
        <v>33</v>
      </c>
      <c r="G7042" t="s">
        <v>34</v>
      </c>
      <c r="H7042">
        <v>1</v>
      </c>
      <c r="I7042" t="s">
        <v>32</v>
      </c>
      <c r="J7042">
        <v>1</v>
      </c>
      <c r="K7042" t="s">
        <v>32</v>
      </c>
      <c r="L7042">
        <v>0</v>
      </c>
      <c r="M7042" t="s">
        <v>32</v>
      </c>
      <c r="N7042">
        <v>2012</v>
      </c>
      <c r="O7042">
        <v>207</v>
      </c>
      <c r="P7042">
        <v>71157</v>
      </c>
      <c r="Q7042">
        <v>18</v>
      </c>
      <c r="R7042">
        <v>56394</v>
      </c>
      <c r="S7042">
        <v>258</v>
      </c>
      <c r="T7042">
        <v>17085</v>
      </c>
      <c r="U7042">
        <v>188</v>
      </c>
      <c r="W7042">
        <v>41.5</v>
      </c>
      <c r="X7042">
        <v>17.899999999999999</v>
      </c>
      <c r="Y7042">
        <v>50.8</v>
      </c>
      <c r="Z7042">
        <v>14.6</v>
      </c>
      <c r="AA7042">
        <v>33.5</v>
      </c>
      <c r="AB7042">
        <v>34.700000000000003</v>
      </c>
      <c r="AC7042">
        <v>44.8</v>
      </c>
    </row>
    <row r="7043" spans="1:30" x14ac:dyDescent="0.45">
      <c r="A7043" t="s">
        <v>438</v>
      </c>
      <c r="B7043">
        <v>49700</v>
      </c>
      <c r="C7043" t="s">
        <v>843</v>
      </c>
      <c r="E7043">
        <v>21</v>
      </c>
      <c r="F7043" t="s">
        <v>35</v>
      </c>
      <c r="H7043">
        <v>1</v>
      </c>
      <c r="I7043" t="s">
        <v>32</v>
      </c>
      <c r="J7043">
        <v>1</v>
      </c>
      <c r="K7043" t="s">
        <v>32</v>
      </c>
      <c r="L7043">
        <v>0</v>
      </c>
      <c r="M7043" t="s">
        <v>32</v>
      </c>
      <c r="N7043">
        <v>2012</v>
      </c>
      <c r="O7043">
        <v>40</v>
      </c>
      <c r="P7043">
        <v>28680</v>
      </c>
      <c r="Q7043">
        <v>5</v>
      </c>
      <c r="R7043">
        <v>26273</v>
      </c>
      <c r="S7043">
        <v>59</v>
      </c>
      <c r="T7043">
        <v>4231</v>
      </c>
      <c r="U7043">
        <v>35</v>
      </c>
      <c r="W7043">
        <v>61.6</v>
      </c>
      <c r="X7043">
        <v>7.1</v>
      </c>
      <c r="Y7043">
        <v>18</v>
      </c>
      <c r="Z7043">
        <v>4.2</v>
      </c>
      <c r="AA7043">
        <v>20.2</v>
      </c>
      <c r="AB7043">
        <v>12.6</v>
      </c>
      <c r="AC7043">
        <v>67.8</v>
      </c>
    </row>
    <row r="7044" spans="1:30" x14ac:dyDescent="0.45">
      <c r="A7044" t="s">
        <v>438</v>
      </c>
      <c r="B7044">
        <v>49700</v>
      </c>
      <c r="C7044" t="s">
        <v>843</v>
      </c>
      <c r="E7044">
        <v>23</v>
      </c>
      <c r="F7044" t="s">
        <v>37</v>
      </c>
      <c r="H7044">
        <v>1</v>
      </c>
      <c r="I7044" t="s">
        <v>32</v>
      </c>
      <c r="J7044">
        <v>1</v>
      </c>
      <c r="K7044" t="s">
        <v>32</v>
      </c>
      <c r="L7044">
        <v>0</v>
      </c>
      <c r="M7044" t="s">
        <v>32</v>
      </c>
      <c r="N7044">
        <v>2012</v>
      </c>
      <c r="O7044">
        <v>1051</v>
      </c>
      <c r="Q7044">
        <v>300</v>
      </c>
      <c r="U7044">
        <v>751</v>
      </c>
      <c r="W7044">
        <v>14.9</v>
      </c>
      <c r="Y7044">
        <v>40.200000000000003</v>
      </c>
      <c r="AC7044">
        <v>17.899999999999999</v>
      </c>
    </row>
    <row r="7045" spans="1:30" x14ac:dyDescent="0.45">
      <c r="A7045" t="s">
        <v>438</v>
      </c>
      <c r="B7045">
        <v>49700</v>
      </c>
      <c r="C7045" t="s">
        <v>843</v>
      </c>
      <c r="E7045" t="s">
        <v>38</v>
      </c>
      <c r="F7045" t="s">
        <v>39</v>
      </c>
      <c r="H7045">
        <v>1</v>
      </c>
      <c r="I7045" t="s">
        <v>32</v>
      </c>
      <c r="J7045">
        <v>1</v>
      </c>
      <c r="K7045" t="s">
        <v>32</v>
      </c>
      <c r="L7045">
        <v>0</v>
      </c>
      <c r="M7045" t="s">
        <v>32</v>
      </c>
      <c r="N7045">
        <v>2012</v>
      </c>
      <c r="O7045">
        <v>171</v>
      </c>
      <c r="P7045">
        <v>527078</v>
      </c>
      <c r="Q7045">
        <v>62</v>
      </c>
      <c r="R7045">
        <v>525018</v>
      </c>
      <c r="S7045">
        <v>1641</v>
      </c>
      <c r="T7045">
        <v>77933</v>
      </c>
      <c r="U7045">
        <v>109</v>
      </c>
      <c r="V7045">
        <v>2060</v>
      </c>
      <c r="W7045">
        <v>27.2</v>
      </c>
      <c r="X7045">
        <v>4.5999999999999996</v>
      </c>
      <c r="Y7045">
        <v>49.8</v>
      </c>
      <c r="Z7045">
        <v>4.9000000000000004</v>
      </c>
      <c r="AA7045">
        <v>15.7</v>
      </c>
      <c r="AB7045">
        <v>12.7</v>
      </c>
      <c r="AC7045">
        <v>32</v>
      </c>
      <c r="AD7045">
        <v>20.6</v>
      </c>
    </row>
    <row r="7046" spans="1:30" x14ac:dyDescent="0.45">
      <c r="A7046" t="s">
        <v>438</v>
      </c>
      <c r="B7046">
        <v>49700</v>
      </c>
      <c r="C7046" t="s">
        <v>843</v>
      </c>
      <c r="E7046">
        <v>42</v>
      </c>
      <c r="F7046" t="s">
        <v>40</v>
      </c>
      <c r="H7046">
        <v>1</v>
      </c>
      <c r="I7046" t="s">
        <v>32</v>
      </c>
      <c r="J7046">
        <v>1</v>
      </c>
      <c r="K7046" t="s">
        <v>32</v>
      </c>
      <c r="L7046">
        <v>0</v>
      </c>
      <c r="M7046" t="s">
        <v>32</v>
      </c>
      <c r="N7046">
        <v>2012</v>
      </c>
      <c r="O7046">
        <v>167</v>
      </c>
      <c r="P7046">
        <v>1145200</v>
      </c>
      <c r="Q7046">
        <v>50</v>
      </c>
      <c r="R7046">
        <v>1134222</v>
      </c>
      <c r="S7046">
        <v>2058</v>
      </c>
      <c r="T7046">
        <v>106313</v>
      </c>
      <c r="U7046">
        <v>118</v>
      </c>
      <c r="W7046">
        <v>26.2</v>
      </c>
      <c r="X7046">
        <v>1</v>
      </c>
      <c r="Y7046">
        <v>36.200000000000003</v>
      </c>
      <c r="Z7046">
        <v>0.9</v>
      </c>
      <c r="AA7046">
        <v>0.6</v>
      </c>
      <c r="AB7046">
        <v>0.5</v>
      </c>
      <c r="AC7046">
        <v>35.4</v>
      </c>
    </row>
    <row r="7047" spans="1:30" x14ac:dyDescent="0.45">
      <c r="A7047" t="s">
        <v>438</v>
      </c>
      <c r="B7047">
        <v>49700</v>
      </c>
      <c r="C7047" t="s">
        <v>843</v>
      </c>
      <c r="E7047" t="s">
        <v>41</v>
      </c>
      <c r="F7047" t="s">
        <v>42</v>
      </c>
      <c r="H7047">
        <v>1</v>
      </c>
      <c r="I7047" t="s">
        <v>32</v>
      </c>
      <c r="J7047">
        <v>1</v>
      </c>
      <c r="K7047" t="s">
        <v>32</v>
      </c>
      <c r="L7047">
        <v>0</v>
      </c>
      <c r="M7047" t="s">
        <v>32</v>
      </c>
      <c r="N7047">
        <v>2012</v>
      </c>
      <c r="O7047">
        <v>1095</v>
      </c>
      <c r="P7047">
        <v>1420951</v>
      </c>
      <c r="Q7047">
        <v>419</v>
      </c>
      <c r="R7047">
        <v>1374425</v>
      </c>
      <c r="S7047">
        <v>5327</v>
      </c>
      <c r="T7047">
        <v>133461</v>
      </c>
      <c r="U7047">
        <v>676</v>
      </c>
      <c r="W7047">
        <v>17.2</v>
      </c>
      <c r="X7047">
        <v>10.9</v>
      </c>
      <c r="Y7047">
        <v>26.7</v>
      </c>
      <c r="Z7047">
        <v>11.8</v>
      </c>
      <c r="AA7047">
        <v>6.4</v>
      </c>
      <c r="AB7047">
        <v>10.1</v>
      </c>
      <c r="AC7047">
        <v>21.1</v>
      </c>
    </row>
    <row r="7048" spans="1:30" x14ac:dyDescent="0.45">
      <c r="A7048" t="s">
        <v>438</v>
      </c>
      <c r="B7048">
        <v>49700</v>
      </c>
      <c r="C7048" t="s">
        <v>843</v>
      </c>
      <c r="E7048" t="s">
        <v>43</v>
      </c>
      <c r="F7048" t="s">
        <v>44</v>
      </c>
      <c r="G7048" t="s">
        <v>45</v>
      </c>
      <c r="H7048">
        <v>1</v>
      </c>
      <c r="I7048" t="s">
        <v>32</v>
      </c>
      <c r="J7048">
        <v>1</v>
      </c>
      <c r="K7048" t="s">
        <v>32</v>
      </c>
      <c r="L7048">
        <v>0</v>
      </c>
      <c r="M7048" t="s">
        <v>32</v>
      </c>
      <c r="N7048">
        <v>2012</v>
      </c>
      <c r="O7048">
        <v>925</v>
      </c>
      <c r="P7048">
        <v>213650</v>
      </c>
      <c r="Q7048">
        <v>93</v>
      </c>
      <c r="R7048">
        <v>94250</v>
      </c>
      <c r="S7048">
        <v>723</v>
      </c>
      <c r="T7048">
        <v>25558</v>
      </c>
      <c r="U7048">
        <v>832</v>
      </c>
      <c r="V7048">
        <v>119400</v>
      </c>
      <c r="W7048">
        <v>21.1</v>
      </c>
      <c r="X7048">
        <v>21.7</v>
      </c>
      <c r="Y7048">
        <v>44.8</v>
      </c>
      <c r="Z7048">
        <v>31.1</v>
      </c>
      <c r="AA7048">
        <v>53.8</v>
      </c>
      <c r="AB7048">
        <v>25.7</v>
      </c>
      <c r="AC7048">
        <v>20.6</v>
      </c>
      <c r="AD7048">
        <v>36.700000000000003</v>
      </c>
    </row>
    <row r="7049" spans="1:30" x14ac:dyDescent="0.45">
      <c r="A7049" t="s">
        <v>438</v>
      </c>
      <c r="B7049">
        <v>49700</v>
      </c>
      <c r="C7049" t="s">
        <v>843</v>
      </c>
      <c r="E7049">
        <v>51</v>
      </c>
      <c r="F7049" t="s">
        <v>46</v>
      </c>
      <c r="H7049">
        <v>1</v>
      </c>
      <c r="I7049" t="s">
        <v>32</v>
      </c>
      <c r="J7049">
        <v>1</v>
      </c>
      <c r="K7049" t="s">
        <v>32</v>
      </c>
      <c r="L7049">
        <v>0</v>
      </c>
      <c r="M7049" t="s">
        <v>32</v>
      </c>
      <c r="N7049">
        <v>2012</v>
      </c>
      <c r="O7049">
        <v>52</v>
      </c>
      <c r="P7049">
        <v>105262</v>
      </c>
      <c r="Q7049">
        <v>12</v>
      </c>
      <c r="R7049">
        <v>104764</v>
      </c>
      <c r="S7049">
        <v>429</v>
      </c>
      <c r="T7049">
        <v>20377</v>
      </c>
      <c r="U7049">
        <v>41</v>
      </c>
      <c r="V7049">
        <v>498</v>
      </c>
      <c r="W7049">
        <v>39.6</v>
      </c>
      <c r="X7049">
        <v>5.4</v>
      </c>
      <c r="Y7049">
        <v>23.1</v>
      </c>
      <c r="Z7049">
        <v>5.7</v>
      </c>
      <c r="AA7049">
        <v>13.3</v>
      </c>
      <c r="AB7049">
        <v>12.1</v>
      </c>
      <c r="AC7049">
        <v>48.7</v>
      </c>
      <c r="AD7049">
        <v>8</v>
      </c>
    </row>
    <row r="7050" spans="1:30" x14ac:dyDescent="0.45">
      <c r="A7050" t="s">
        <v>438</v>
      </c>
      <c r="B7050">
        <v>49700</v>
      </c>
      <c r="C7050" t="s">
        <v>843</v>
      </c>
      <c r="E7050">
        <v>52</v>
      </c>
      <c r="F7050" t="s">
        <v>47</v>
      </c>
      <c r="G7050" t="s">
        <v>48</v>
      </c>
      <c r="H7050">
        <v>1</v>
      </c>
      <c r="I7050" t="s">
        <v>32</v>
      </c>
      <c r="J7050">
        <v>1</v>
      </c>
      <c r="K7050" t="s">
        <v>32</v>
      </c>
      <c r="L7050">
        <v>0</v>
      </c>
      <c r="M7050" t="s">
        <v>32</v>
      </c>
      <c r="N7050">
        <v>2012</v>
      </c>
      <c r="O7050">
        <v>280</v>
      </c>
      <c r="P7050">
        <v>176883</v>
      </c>
      <c r="Q7050">
        <v>135</v>
      </c>
      <c r="R7050">
        <v>173061</v>
      </c>
      <c r="S7050">
        <v>1037</v>
      </c>
      <c r="T7050">
        <v>46362</v>
      </c>
      <c r="U7050">
        <v>145</v>
      </c>
      <c r="V7050">
        <v>3823</v>
      </c>
      <c r="W7050">
        <v>35.299999999999997</v>
      </c>
      <c r="X7050">
        <v>10</v>
      </c>
      <c r="Y7050">
        <v>37.6</v>
      </c>
      <c r="Z7050">
        <v>10.6</v>
      </c>
      <c r="AA7050">
        <v>26.7</v>
      </c>
      <c r="AB7050">
        <v>28.8</v>
      </c>
      <c r="AC7050">
        <v>47.4</v>
      </c>
      <c r="AD7050">
        <v>43.1</v>
      </c>
    </row>
    <row r="7051" spans="1:30" x14ac:dyDescent="0.45">
      <c r="A7051" t="s">
        <v>438</v>
      </c>
      <c r="B7051">
        <v>49700</v>
      </c>
      <c r="C7051" t="s">
        <v>843</v>
      </c>
      <c r="E7051">
        <v>53</v>
      </c>
      <c r="F7051" t="s">
        <v>49</v>
      </c>
      <c r="H7051">
        <v>1</v>
      </c>
      <c r="I7051" t="s">
        <v>32</v>
      </c>
      <c r="J7051">
        <v>1</v>
      </c>
      <c r="K7051" t="s">
        <v>32</v>
      </c>
      <c r="L7051">
        <v>0</v>
      </c>
      <c r="M7051" t="s">
        <v>32</v>
      </c>
      <c r="N7051">
        <v>2012</v>
      </c>
      <c r="O7051">
        <v>637</v>
      </c>
      <c r="P7051">
        <v>115476</v>
      </c>
      <c r="Q7051">
        <v>119</v>
      </c>
      <c r="R7051">
        <v>80712</v>
      </c>
      <c r="S7051">
        <v>440</v>
      </c>
      <c r="T7051">
        <v>14081</v>
      </c>
      <c r="U7051">
        <v>519</v>
      </c>
      <c r="V7051">
        <v>34764</v>
      </c>
      <c r="W7051">
        <v>24.9</v>
      </c>
      <c r="X7051">
        <v>29.7</v>
      </c>
      <c r="Y7051">
        <v>34.5</v>
      </c>
      <c r="Z7051">
        <v>36.299999999999997</v>
      </c>
      <c r="AA7051">
        <v>27.4</v>
      </c>
      <c r="AB7051">
        <v>34.4</v>
      </c>
      <c r="AC7051">
        <v>25.8</v>
      </c>
      <c r="AD7051">
        <v>47.3</v>
      </c>
    </row>
    <row r="7052" spans="1:30" x14ac:dyDescent="0.45">
      <c r="A7052" t="s">
        <v>438</v>
      </c>
      <c r="B7052">
        <v>49700</v>
      </c>
      <c r="C7052" t="s">
        <v>843</v>
      </c>
      <c r="E7052">
        <v>54</v>
      </c>
      <c r="F7052" t="s">
        <v>50</v>
      </c>
      <c r="H7052">
        <v>1</v>
      </c>
      <c r="I7052" t="s">
        <v>32</v>
      </c>
      <c r="J7052">
        <v>1</v>
      </c>
      <c r="K7052" t="s">
        <v>32</v>
      </c>
      <c r="L7052">
        <v>0</v>
      </c>
      <c r="M7052" t="s">
        <v>32</v>
      </c>
      <c r="N7052">
        <v>2012</v>
      </c>
      <c r="O7052">
        <v>942</v>
      </c>
      <c r="P7052">
        <v>194703</v>
      </c>
      <c r="Q7052">
        <v>235</v>
      </c>
      <c r="U7052">
        <v>707</v>
      </c>
      <c r="V7052">
        <v>29917</v>
      </c>
      <c r="W7052">
        <v>15.4</v>
      </c>
      <c r="X7052">
        <v>43.1</v>
      </c>
      <c r="Y7052">
        <v>39.799999999999997</v>
      </c>
      <c r="AC7052">
        <v>18.399999999999999</v>
      </c>
      <c r="AD7052">
        <v>32.9</v>
      </c>
    </row>
    <row r="7053" spans="1:30" x14ac:dyDescent="0.45">
      <c r="A7053" t="s">
        <v>438</v>
      </c>
      <c r="B7053">
        <v>49700</v>
      </c>
      <c r="C7053" t="s">
        <v>843</v>
      </c>
      <c r="E7053">
        <v>56</v>
      </c>
      <c r="F7053" t="s">
        <v>51</v>
      </c>
      <c r="H7053">
        <v>1</v>
      </c>
      <c r="I7053" t="s">
        <v>32</v>
      </c>
      <c r="J7053">
        <v>1</v>
      </c>
      <c r="K7053" t="s">
        <v>32</v>
      </c>
      <c r="L7053">
        <v>0</v>
      </c>
      <c r="M7053" t="s">
        <v>32</v>
      </c>
      <c r="N7053">
        <v>2012</v>
      </c>
      <c r="O7053">
        <v>830</v>
      </c>
      <c r="P7053">
        <v>119032</v>
      </c>
      <c r="Q7053">
        <v>124</v>
      </c>
      <c r="R7053">
        <v>106724</v>
      </c>
      <c r="S7053">
        <v>1066</v>
      </c>
      <c r="T7053">
        <v>36942</v>
      </c>
      <c r="U7053">
        <v>706</v>
      </c>
      <c r="V7053">
        <v>12308</v>
      </c>
      <c r="W7053">
        <v>18.7</v>
      </c>
      <c r="X7053">
        <v>9.1999999999999993</v>
      </c>
      <c r="Y7053">
        <v>46.5</v>
      </c>
      <c r="Z7053">
        <v>10.199999999999999</v>
      </c>
      <c r="AA7053">
        <v>8.6</v>
      </c>
      <c r="AB7053">
        <v>6.1</v>
      </c>
      <c r="AC7053">
        <v>17.399999999999999</v>
      </c>
      <c r="AD7053">
        <v>37.700000000000003</v>
      </c>
    </row>
    <row r="7054" spans="1:30" x14ac:dyDescent="0.45">
      <c r="A7054" t="s">
        <v>438</v>
      </c>
      <c r="B7054">
        <v>49700</v>
      </c>
      <c r="C7054" t="s">
        <v>843</v>
      </c>
      <c r="E7054">
        <v>61</v>
      </c>
      <c r="F7054" t="s">
        <v>52</v>
      </c>
      <c r="H7054">
        <v>1</v>
      </c>
      <c r="I7054" t="s">
        <v>32</v>
      </c>
      <c r="J7054">
        <v>1</v>
      </c>
      <c r="K7054" t="s">
        <v>32</v>
      </c>
      <c r="L7054">
        <v>0</v>
      </c>
      <c r="M7054" t="s">
        <v>32</v>
      </c>
      <c r="N7054">
        <v>2012</v>
      </c>
      <c r="O7054">
        <v>213</v>
      </c>
      <c r="P7054">
        <v>30122</v>
      </c>
      <c r="Q7054">
        <v>11</v>
      </c>
      <c r="R7054">
        <v>28750</v>
      </c>
      <c r="S7054">
        <v>503</v>
      </c>
      <c r="T7054">
        <v>14124</v>
      </c>
      <c r="U7054">
        <v>202</v>
      </c>
      <c r="V7054">
        <v>1372</v>
      </c>
      <c r="W7054">
        <v>39.299999999999997</v>
      </c>
      <c r="X7054">
        <v>4.8</v>
      </c>
      <c r="Y7054">
        <v>0</v>
      </c>
      <c r="Z7054">
        <v>4.9000000000000004</v>
      </c>
      <c r="AA7054">
        <v>5.0999999999999996</v>
      </c>
      <c r="AB7054">
        <v>5</v>
      </c>
      <c r="AC7054">
        <v>39.5</v>
      </c>
      <c r="AD7054">
        <v>37.299999999999997</v>
      </c>
    </row>
    <row r="7055" spans="1:30" x14ac:dyDescent="0.45">
      <c r="A7055" t="s">
        <v>438</v>
      </c>
      <c r="B7055">
        <v>49700</v>
      </c>
      <c r="C7055" t="s">
        <v>843</v>
      </c>
      <c r="E7055">
        <v>62</v>
      </c>
      <c r="F7055" t="s">
        <v>53</v>
      </c>
      <c r="H7055">
        <v>1</v>
      </c>
      <c r="I7055" t="s">
        <v>32</v>
      </c>
      <c r="J7055">
        <v>1</v>
      </c>
      <c r="K7055" t="s">
        <v>32</v>
      </c>
      <c r="L7055">
        <v>0</v>
      </c>
      <c r="M7055" t="s">
        <v>32</v>
      </c>
      <c r="N7055">
        <v>2012</v>
      </c>
      <c r="O7055">
        <v>779</v>
      </c>
      <c r="P7055">
        <v>896860</v>
      </c>
      <c r="Q7055">
        <v>249</v>
      </c>
      <c r="R7055">
        <v>885389</v>
      </c>
      <c r="S7055">
        <v>5726</v>
      </c>
      <c r="T7055">
        <v>273973</v>
      </c>
      <c r="U7055">
        <v>530</v>
      </c>
      <c r="V7055">
        <v>11471</v>
      </c>
      <c r="W7055">
        <v>10.7</v>
      </c>
      <c r="X7055">
        <v>25.1</v>
      </c>
      <c r="Y7055">
        <v>39.5</v>
      </c>
      <c r="Z7055">
        <v>26</v>
      </c>
      <c r="AA7055">
        <v>28.2</v>
      </c>
      <c r="AB7055">
        <v>26.4</v>
      </c>
      <c r="AC7055">
        <v>10.9</v>
      </c>
      <c r="AD7055">
        <v>36.6</v>
      </c>
    </row>
    <row r="7056" spans="1:30" x14ac:dyDescent="0.45">
      <c r="A7056" t="s">
        <v>438</v>
      </c>
      <c r="B7056">
        <v>49700</v>
      </c>
      <c r="C7056" t="s">
        <v>843</v>
      </c>
      <c r="E7056">
        <v>71</v>
      </c>
      <c r="F7056" t="s">
        <v>54</v>
      </c>
      <c r="H7056">
        <v>1</v>
      </c>
      <c r="I7056" t="s">
        <v>32</v>
      </c>
      <c r="J7056">
        <v>1</v>
      </c>
      <c r="K7056" t="s">
        <v>32</v>
      </c>
      <c r="L7056">
        <v>0</v>
      </c>
      <c r="M7056" t="s">
        <v>32</v>
      </c>
      <c r="N7056">
        <v>2012</v>
      </c>
      <c r="O7056">
        <v>206</v>
      </c>
      <c r="P7056">
        <v>23381</v>
      </c>
      <c r="Q7056">
        <v>38</v>
      </c>
      <c r="U7056">
        <v>169</v>
      </c>
      <c r="W7056">
        <v>22.4</v>
      </c>
      <c r="X7056">
        <v>44.8</v>
      </c>
      <c r="Y7056">
        <v>24</v>
      </c>
      <c r="AC7056">
        <v>24.7</v>
      </c>
    </row>
    <row r="7057" spans="1:30" x14ac:dyDescent="0.45">
      <c r="A7057" t="s">
        <v>438</v>
      </c>
      <c r="B7057">
        <v>49700</v>
      </c>
      <c r="C7057" t="s">
        <v>843</v>
      </c>
      <c r="E7057">
        <v>72</v>
      </c>
      <c r="F7057" t="s">
        <v>55</v>
      </c>
      <c r="H7057">
        <v>1</v>
      </c>
      <c r="I7057" t="s">
        <v>32</v>
      </c>
      <c r="J7057">
        <v>1</v>
      </c>
      <c r="K7057" t="s">
        <v>32</v>
      </c>
      <c r="L7057">
        <v>0</v>
      </c>
      <c r="M7057" t="s">
        <v>32</v>
      </c>
      <c r="N7057">
        <v>2012</v>
      </c>
      <c r="O7057">
        <v>190</v>
      </c>
      <c r="P7057">
        <v>95013</v>
      </c>
      <c r="Q7057">
        <v>121</v>
      </c>
      <c r="R7057">
        <v>93060</v>
      </c>
      <c r="S7057">
        <v>1591</v>
      </c>
      <c r="T7057">
        <v>25693</v>
      </c>
      <c r="U7057">
        <v>68</v>
      </c>
      <c r="W7057">
        <v>20</v>
      </c>
      <c r="X7057">
        <v>16.600000000000001</v>
      </c>
      <c r="Y7057">
        <v>33.700000000000003</v>
      </c>
      <c r="Z7057">
        <v>18</v>
      </c>
      <c r="AA7057">
        <v>18.600000000000001</v>
      </c>
      <c r="AB7057">
        <v>24</v>
      </c>
      <c r="AC7057">
        <v>50.5</v>
      </c>
    </row>
    <row r="7058" spans="1:30" x14ac:dyDescent="0.45">
      <c r="A7058" t="s">
        <v>438</v>
      </c>
      <c r="B7058">
        <v>49700</v>
      </c>
      <c r="C7058" t="s">
        <v>843</v>
      </c>
      <c r="E7058">
        <v>81</v>
      </c>
      <c r="F7058" t="s">
        <v>56</v>
      </c>
      <c r="G7058" t="s">
        <v>57</v>
      </c>
      <c r="H7058">
        <v>1</v>
      </c>
      <c r="I7058" t="s">
        <v>32</v>
      </c>
      <c r="J7058">
        <v>1</v>
      </c>
      <c r="K7058" t="s">
        <v>32</v>
      </c>
      <c r="L7058">
        <v>0</v>
      </c>
      <c r="M7058" t="s">
        <v>32</v>
      </c>
      <c r="N7058">
        <v>2012</v>
      </c>
      <c r="O7058">
        <v>1066</v>
      </c>
      <c r="Q7058">
        <v>93</v>
      </c>
      <c r="U7058">
        <v>973</v>
      </c>
      <c r="W7058">
        <v>9.6</v>
      </c>
      <c r="Y7058">
        <v>59.8</v>
      </c>
      <c r="AC7058">
        <v>9.9</v>
      </c>
    </row>
    <row r="7059" spans="1:30" x14ac:dyDescent="0.45">
      <c r="A7059" t="s">
        <v>439</v>
      </c>
      <c r="B7059">
        <v>49740</v>
      </c>
      <c r="C7059" t="s">
        <v>844</v>
      </c>
      <c r="E7059">
        <v>0</v>
      </c>
      <c r="F7059" t="s">
        <v>31</v>
      </c>
      <c r="H7059">
        <v>1</v>
      </c>
      <c r="I7059" t="s">
        <v>32</v>
      </c>
      <c r="J7059">
        <v>1</v>
      </c>
      <c r="K7059" t="s">
        <v>32</v>
      </c>
      <c r="L7059">
        <v>0</v>
      </c>
      <c r="M7059" t="s">
        <v>32</v>
      </c>
      <c r="N7059">
        <v>2012</v>
      </c>
      <c r="O7059">
        <v>10846</v>
      </c>
      <c r="P7059">
        <v>7285455</v>
      </c>
      <c r="Q7059">
        <v>2379</v>
      </c>
      <c r="R7059">
        <v>7022678</v>
      </c>
      <c r="S7059">
        <v>38495</v>
      </c>
      <c r="T7059">
        <v>1197968</v>
      </c>
      <c r="U7059">
        <v>8467</v>
      </c>
      <c r="V7059">
        <v>262777</v>
      </c>
      <c r="W7059">
        <v>3.3</v>
      </c>
      <c r="X7059">
        <v>2.7</v>
      </c>
      <c r="Y7059">
        <v>6.6</v>
      </c>
      <c r="Z7059">
        <v>3</v>
      </c>
      <c r="AA7059">
        <v>4.9000000000000004</v>
      </c>
      <c r="AB7059">
        <v>4.5</v>
      </c>
      <c r="AC7059">
        <v>4.4000000000000004</v>
      </c>
      <c r="AD7059">
        <v>14.6</v>
      </c>
    </row>
    <row r="7060" spans="1:30" x14ac:dyDescent="0.45">
      <c r="A7060" t="s">
        <v>439</v>
      </c>
      <c r="B7060">
        <v>49740</v>
      </c>
      <c r="C7060" t="s">
        <v>844</v>
      </c>
      <c r="E7060">
        <v>11</v>
      </c>
      <c r="F7060" t="s">
        <v>33</v>
      </c>
      <c r="G7060" t="s">
        <v>34</v>
      </c>
      <c r="H7060">
        <v>1</v>
      </c>
      <c r="I7060" t="s">
        <v>32</v>
      </c>
      <c r="J7060">
        <v>1</v>
      </c>
      <c r="K7060" t="s">
        <v>32</v>
      </c>
      <c r="L7060">
        <v>0</v>
      </c>
      <c r="M7060" t="s">
        <v>32</v>
      </c>
      <c r="N7060">
        <v>2012</v>
      </c>
      <c r="O7060">
        <v>141</v>
      </c>
      <c r="P7060">
        <v>83488</v>
      </c>
      <c r="Q7060">
        <v>32</v>
      </c>
      <c r="R7060">
        <v>73165</v>
      </c>
      <c r="S7060">
        <v>400</v>
      </c>
      <c r="T7060">
        <v>14053</v>
      </c>
      <c r="U7060">
        <v>109</v>
      </c>
      <c r="W7060">
        <v>24.5</v>
      </c>
      <c r="X7060">
        <v>13.6</v>
      </c>
      <c r="Y7060">
        <v>34.4</v>
      </c>
      <c r="Z7060">
        <v>16.5</v>
      </c>
      <c r="AA7060">
        <v>5.2</v>
      </c>
      <c r="AB7060">
        <v>9.9</v>
      </c>
      <c r="AC7060">
        <v>31</v>
      </c>
    </row>
    <row r="7061" spans="1:30" x14ac:dyDescent="0.45">
      <c r="A7061" t="s">
        <v>439</v>
      </c>
      <c r="B7061">
        <v>49740</v>
      </c>
      <c r="C7061" t="s">
        <v>844</v>
      </c>
      <c r="E7061">
        <v>23</v>
      </c>
      <c r="F7061" t="s">
        <v>37</v>
      </c>
      <c r="H7061">
        <v>1</v>
      </c>
      <c r="I7061" t="s">
        <v>32</v>
      </c>
      <c r="J7061">
        <v>1</v>
      </c>
      <c r="K7061" t="s">
        <v>32</v>
      </c>
      <c r="L7061">
        <v>0</v>
      </c>
      <c r="M7061" t="s">
        <v>32</v>
      </c>
      <c r="N7061">
        <v>2012</v>
      </c>
      <c r="O7061">
        <v>1100</v>
      </c>
      <c r="P7061">
        <v>359022</v>
      </c>
      <c r="Q7061">
        <v>306</v>
      </c>
      <c r="R7061">
        <v>343472</v>
      </c>
      <c r="S7061">
        <v>2388</v>
      </c>
      <c r="T7061">
        <v>82155</v>
      </c>
      <c r="U7061">
        <v>795</v>
      </c>
      <c r="V7061">
        <v>15550</v>
      </c>
      <c r="W7061">
        <v>16.399999999999999</v>
      </c>
      <c r="X7061">
        <v>22</v>
      </c>
      <c r="Y7061">
        <v>15.8</v>
      </c>
      <c r="Z7061">
        <v>23.7</v>
      </c>
      <c r="AA7061">
        <v>24</v>
      </c>
      <c r="AB7061">
        <v>34.5</v>
      </c>
      <c r="AC7061">
        <v>19.2</v>
      </c>
      <c r="AD7061">
        <v>24.6</v>
      </c>
    </row>
    <row r="7062" spans="1:30" x14ac:dyDescent="0.45">
      <c r="A7062" t="s">
        <v>439</v>
      </c>
      <c r="B7062">
        <v>49740</v>
      </c>
      <c r="C7062" t="s">
        <v>844</v>
      </c>
      <c r="E7062" t="s">
        <v>38</v>
      </c>
      <c r="F7062" t="s">
        <v>39</v>
      </c>
      <c r="H7062">
        <v>1</v>
      </c>
      <c r="I7062" t="s">
        <v>32</v>
      </c>
      <c r="J7062">
        <v>1</v>
      </c>
      <c r="K7062" t="s">
        <v>32</v>
      </c>
      <c r="L7062">
        <v>0</v>
      </c>
      <c r="M7062" t="s">
        <v>32</v>
      </c>
      <c r="N7062">
        <v>2012</v>
      </c>
      <c r="O7062">
        <v>225</v>
      </c>
      <c r="P7062">
        <v>884915</v>
      </c>
      <c r="Q7062">
        <v>93</v>
      </c>
      <c r="R7062">
        <v>879044</v>
      </c>
      <c r="S7062">
        <v>2162</v>
      </c>
      <c r="T7062">
        <v>82931</v>
      </c>
      <c r="U7062">
        <v>133</v>
      </c>
      <c r="V7062">
        <v>5871</v>
      </c>
      <c r="W7062">
        <v>17</v>
      </c>
      <c r="X7062">
        <v>2.5</v>
      </c>
      <c r="Y7062">
        <v>25.5</v>
      </c>
      <c r="Z7062">
        <v>2.6</v>
      </c>
      <c r="AA7062">
        <v>5</v>
      </c>
      <c r="AB7062">
        <v>4.5999999999999996</v>
      </c>
      <c r="AC7062">
        <v>22.3</v>
      </c>
      <c r="AD7062">
        <v>14.8</v>
      </c>
    </row>
    <row r="7063" spans="1:30" x14ac:dyDescent="0.45">
      <c r="A7063" t="s">
        <v>439</v>
      </c>
      <c r="B7063">
        <v>49740</v>
      </c>
      <c r="C7063" t="s">
        <v>844</v>
      </c>
      <c r="E7063">
        <v>42</v>
      </c>
      <c r="F7063" t="s">
        <v>40</v>
      </c>
      <c r="H7063">
        <v>1</v>
      </c>
      <c r="I7063" t="s">
        <v>32</v>
      </c>
      <c r="J7063">
        <v>1</v>
      </c>
      <c r="K7063" t="s">
        <v>32</v>
      </c>
      <c r="L7063">
        <v>0</v>
      </c>
      <c r="M7063" t="s">
        <v>32</v>
      </c>
      <c r="N7063">
        <v>2012</v>
      </c>
      <c r="O7063">
        <v>238</v>
      </c>
      <c r="P7063">
        <v>1371562</v>
      </c>
      <c r="Q7063">
        <v>128</v>
      </c>
      <c r="R7063">
        <v>1365661</v>
      </c>
      <c r="S7063">
        <v>2527</v>
      </c>
      <c r="T7063">
        <v>108572</v>
      </c>
      <c r="U7063">
        <v>110</v>
      </c>
      <c r="V7063">
        <v>5901</v>
      </c>
      <c r="W7063">
        <v>13.8</v>
      </c>
      <c r="X7063">
        <v>4.4000000000000004</v>
      </c>
      <c r="Y7063">
        <v>12.5</v>
      </c>
      <c r="Z7063">
        <v>4.5999999999999996</v>
      </c>
      <c r="AA7063">
        <v>3.9</v>
      </c>
      <c r="AB7063">
        <v>5.4</v>
      </c>
      <c r="AC7063">
        <v>29</v>
      </c>
      <c r="AD7063">
        <v>32.799999999999997</v>
      </c>
    </row>
    <row r="7064" spans="1:30" x14ac:dyDescent="0.45">
      <c r="A7064" t="s">
        <v>439</v>
      </c>
      <c r="B7064">
        <v>49740</v>
      </c>
      <c r="C7064" t="s">
        <v>844</v>
      </c>
      <c r="E7064" t="s">
        <v>41</v>
      </c>
      <c r="F7064" t="s">
        <v>42</v>
      </c>
      <c r="H7064">
        <v>1</v>
      </c>
      <c r="I7064" t="s">
        <v>32</v>
      </c>
      <c r="J7064">
        <v>1</v>
      </c>
      <c r="K7064" t="s">
        <v>32</v>
      </c>
      <c r="L7064">
        <v>0</v>
      </c>
      <c r="M7064" t="s">
        <v>32</v>
      </c>
      <c r="N7064">
        <v>2012</v>
      </c>
      <c r="O7064">
        <v>1136</v>
      </c>
      <c r="P7064">
        <v>1960479</v>
      </c>
      <c r="Q7064">
        <v>325</v>
      </c>
      <c r="R7064">
        <v>1938072</v>
      </c>
      <c r="S7064">
        <v>7267</v>
      </c>
      <c r="T7064">
        <v>168613</v>
      </c>
      <c r="U7064">
        <v>811</v>
      </c>
      <c r="V7064">
        <v>22407</v>
      </c>
      <c r="W7064">
        <v>11</v>
      </c>
      <c r="X7064">
        <v>6.3</v>
      </c>
      <c r="Y7064">
        <v>12.8</v>
      </c>
      <c r="Z7064">
        <v>6.7</v>
      </c>
      <c r="AA7064">
        <v>4.3</v>
      </c>
      <c r="AB7064">
        <v>6</v>
      </c>
      <c r="AC7064">
        <v>15.3</v>
      </c>
      <c r="AD7064">
        <v>26.3</v>
      </c>
    </row>
    <row r="7065" spans="1:30" x14ac:dyDescent="0.45">
      <c r="A7065" t="s">
        <v>439</v>
      </c>
      <c r="B7065">
        <v>49740</v>
      </c>
      <c r="C7065" t="s">
        <v>844</v>
      </c>
      <c r="E7065" t="s">
        <v>43</v>
      </c>
      <c r="F7065" t="s">
        <v>44</v>
      </c>
      <c r="G7065" t="s">
        <v>45</v>
      </c>
      <c r="H7065">
        <v>1</v>
      </c>
      <c r="I7065" t="s">
        <v>32</v>
      </c>
      <c r="J7065">
        <v>1</v>
      </c>
      <c r="K7065" t="s">
        <v>32</v>
      </c>
      <c r="L7065">
        <v>0</v>
      </c>
      <c r="M7065" t="s">
        <v>32</v>
      </c>
      <c r="N7065">
        <v>2012</v>
      </c>
      <c r="O7065">
        <v>596</v>
      </c>
      <c r="P7065">
        <v>140498</v>
      </c>
      <c r="Q7065">
        <v>102</v>
      </c>
      <c r="R7065">
        <v>107875</v>
      </c>
      <c r="S7065">
        <v>804</v>
      </c>
      <c r="T7065">
        <v>29083</v>
      </c>
      <c r="U7065">
        <v>494</v>
      </c>
      <c r="V7065">
        <v>32623</v>
      </c>
      <c r="W7065">
        <v>17.7</v>
      </c>
      <c r="X7065">
        <v>9</v>
      </c>
      <c r="Y7065">
        <v>17.8</v>
      </c>
      <c r="Z7065">
        <v>7</v>
      </c>
      <c r="AA7065">
        <v>10.7</v>
      </c>
      <c r="AB7065">
        <v>8.5</v>
      </c>
      <c r="AC7065">
        <v>22.1</v>
      </c>
      <c r="AD7065">
        <v>30.4</v>
      </c>
    </row>
    <row r="7066" spans="1:30" x14ac:dyDescent="0.45">
      <c r="A7066" t="s">
        <v>439</v>
      </c>
      <c r="B7066">
        <v>49740</v>
      </c>
      <c r="C7066" t="s">
        <v>844</v>
      </c>
      <c r="E7066">
        <v>51</v>
      </c>
      <c r="F7066" t="s">
        <v>46</v>
      </c>
      <c r="H7066">
        <v>1</v>
      </c>
      <c r="I7066" t="s">
        <v>32</v>
      </c>
      <c r="J7066">
        <v>1</v>
      </c>
      <c r="K7066" t="s">
        <v>32</v>
      </c>
      <c r="L7066">
        <v>0</v>
      </c>
      <c r="M7066" t="s">
        <v>32</v>
      </c>
      <c r="N7066">
        <v>2012</v>
      </c>
      <c r="O7066">
        <v>99</v>
      </c>
      <c r="P7066">
        <v>289233</v>
      </c>
      <c r="Q7066">
        <v>28</v>
      </c>
      <c r="R7066">
        <v>287703</v>
      </c>
      <c r="S7066">
        <v>530</v>
      </c>
      <c r="T7066">
        <v>46295</v>
      </c>
      <c r="U7066">
        <v>71</v>
      </c>
      <c r="V7066">
        <v>1530</v>
      </c>
      <c r="W7066">
        <v>17.3</v>
      </c>
      <c r="X7066">
        <v>0.4</v>
      </c>
      <c r="Y7066">
        <v>44.2</v>
      </c>
      <c r="Z7066">
        <v>0.5</v>
      </c>
      <c r="AA7066">
        <v>2.4</v>
      </c>
      <c r="AB7066">
        <v>0.4</v>
      </c>
      <c r="AC7066">
        <v>22.3</v>
      </c>
      <c r="AD7066">
        <v>23.3</v>
      </c>
    </row>
    <row r="7067" spans="1:30" x14ac:dyDescent="0.45">
      <c r="A7067" t="s">
        <v>439</v>
      </c>
      <c r="B7067">
        <v>49740</v>
      </c>
      <c r="C7067" t="s">
        <v>844</v>
      </c>
      <c r="E7067">
        <v>52</v>
      </c>
      <c r="F7067" t="s">
        <v>47</v>
      </c>
      <c r="G7067" t="s">
        <v>48</v>
      </c>
      <c r="H7067">
        <v>1</v>
      </c>
      <c r="I7067" t="s">
        <v>32</v>
      </c>
      <c r="J7067">
        <v>1</v>
      </c>
      <c r="K7067" t="s">
        <v>32</v>
      </c>
      <c r="L7067">
        <v>0</v>
      </c>
      <c r="M7067" t="s">
        <v>32</v>
      </c>
      <c r="N7067">
        <v>2012</v>
      </c>
      <c r="O7067">
        <v>364</v>
      </c>
      <c r="P7067">
        <v>218027</v>
      </c>
      <c r="Q7067">
        <v>98</v>
      </c>
      <c r="R7067">
        <v>204711</v>
      </c>
      <c r="S7067">
        <v>1227</v>
      </c>
      <c r="T7067">
        <v>45676</v>
      </c>
      <c r="U7067">
        <v>265</v>
      </c>
      <c r="V7067">
        <v>13316</v>
      </c>
      <c r="W7067">
        <v>30.1</v>
      </c>
      <c r="X7067">
        <v>5.2</v>
      </c>
      <c r="Y7067">
        <v>25.3</v>
      </c>
      <c r="Z7067">
        <v>5.5</v>
      </c>
      <c r="AA7067">
        <v>9.1</v>
      </c>
      <c r="AB7067">
        <v>8.4</v>
      </c>
      <c r="AC7067">
        <v>35.4</v>
      </c>
      <c r="AD7067">
        <v>43.7</v>
      </c>
    </row>
    <row r="7068" spans="1:30" x14ac:dyDescent="0.45">
      <c r="A7068" t="s">
        <v>439</v>
      </c>
      <c r="B7068">
        <v>49740</v>
      </c>
      <c r="C7068" t="s">
        <v>844</v>
      </c>
      <c r="E7068">
        <v>53</v>
      </c>
      <c r="F7068" t="s">
        <v>49</v>
      </c>
      <c r="H7068">
        <v>1</v>
      </c>
      <c r="I7068" t="s">
        <v>32</v>
      </c>
      <c r="J7068">
        <v>1</v>
      </c>
      <c r="K7068" t="s">
        <v>32</v>
      </c>
      <c r="L7068">
        <v>0</v>
      </c>
      <c r="M7068" t="s">
        <v>32</v>
      </c>
      <c r="N7068">
        <v>2012</v>
      </c>
      <c r="O7068">
        <v>750</v>
      </c>
      <c r="P7068">
        <v>150858</v>
      </c>
      <c r="Q7068">
        <v>152</v>
      </c>
      <c r="R7068">
        <v>96398</v>
      </c>
      <c r="S7068">
        <v>598</v>
      </c>
      <c r="T7068">
        <v>17381</v>
      </c>
      <c r="U7068">
        <v>599</v>
      </c>
      <c r="V7068">
        <v>54460</v>
      </c>
      <c r="W7068">
        <v>23.6</v>
      </c>
      <c r="X7068">
        <v>17.8</v>
      </c>
      <c r="Y7068">
        <v>18.3</v>
      </c>
      <c r="Z7068">
        <v>12.2</v>
      </c>
      <c r="AA7068">
        <v>13.5</v>
      </c>
      <c r="AB7068">
        <v>12.2</v>
      </c>
      <c r="AC7068">
        <v>28</v>
      </c>
      <c r="AD7068">
        <v>46.9</v>
      </c>
    </row>
    <row r="7069" spans="1:30" x14ac:dyDescent="0.45">
      <c r="A7069" t="s">
        <v>439</v>
      </c>
      <c r="B7069">
        <v>49740</v>
      </c>
      <c r="C7069" t="s">
        <v>844</v>
      </c>
      <c r="E7069">
        <v>54</v>
      </c>
      <c r="F7069" t="s">
        <v>50</v>
      </c>
      <c r="H7069">
        <v>1</v>
      </c>
      <c r="I7069" t="s">
        <v>32</v>
      </c>
      <c r="J7069">
        <v>1</v>
      </c>
      <c r="K7069" t="s">
        <v>32</v>
      </c>
      <c r="L7069">
        <v>0</v>
      </c>
      <c r="M7069" t="s">
        <v>32</v>
      </c>
      <c r="N7069">
        <v>2012</v>
      </c>
      <c r="O7069">
        <v>896</v>
      </c>
      <c r="P7069">
        <v>138500</v>
      </c>
      <c r="Q7069">
        <v>207</v>
      </c>
      <c r="R7069">
        <v>126156</v>
      </c>
      <c r="S7069">
        <v>1393</v>
      </c>
      <c r="T7069">
        <v>63725</v>
      </c>
      <c r="U7069">
        <v>688</v>
      </c>
      <c r="V7069">
        <v>12344</v>
      </c>
      <c r="W7069">
        <v>16.600000000000001</v>
      </c>
      <c r="X7069">
        <v>11.3</v>
      </c>
      <c r="Y7069">
        <v>23.6</v>
      </c>
      <c r="Z7069">
        <v>13</v>
      </c>
      <c r="AA7069">
        <v>12.9</v>
      </c>
      <c r="AB7069">
        <v>8.6</v>
      </c>
      <c r="AC7069">
        <v>17.2</v>
      </c>
      <c r="AD7069">
        <v>14.5</v>
      </c>
    </row>
    <row r="7070" spans="1:30" x14ac:dyDescent="0.45">
      <c r="A7070" t="s">
        <v>439</v>
      </c>
      <c r="B7070">
        <v>49740</v>
      </c>
      <c r="C7070" t="s">
        <v>844</v>
      </c>
      <c r="E7070">
        <v>56</v>
      </c>
      <c r="F7070" t="s">
        <v>51</v>
      </c>
      <c r="H7070">
        <v>1</v>
      </c>
      <c r="I7070" t="s">
        <v>32</v>
      </c>
      <c r="J7070">
        <v>1</v>
      </c>
      <c r="K7070" t="s">
        <v>32</v>
      </c>
      <c r="L7070">
        <v>0</v>
      </c>
      <c r="M7070" t="s">
        <v>32</v>
      </c>
      <c r="N7070">
        <v>2012</v>
      </c>
      <c r="O7070">
        <v>1352</v>
      </c>
      <c r="P7070">
        <v>259029</v>
      </c>
      <c r="Q7070">
        <v>119</v>
      </c>
      <c r="R7070">
        <v>244884</v>
      </c>
      <c r="S7070">
        <v>3577</v>
      </c>
      <c r="T7070">
        <v>115308</v>
      </c>
      <c r="U7070">
        <v>1234</v>
      </c>
      <c r="V7070">
        <v>14145</v>
      </c>
      <c r="W7070">
        <v>11.9</v>
      </c>
      <c r="X7070">
        <v>4.3</v>
      </c>
      <c r="Y7070">
        <v>27.2</v>
      </c>
      <c r="Z7070">
        <v>4.4000000000000004</v>
      </c>
      <c r="AA7070">
        <v>5.0999999999999996</v>
      </c>
      <c r="AB7070">
        <v>4.0999999999999996</v>
      </c>
      <c r="AC7070">
        <v>11.8</v>
      </c>
      <c r="AD7070">
        <v>14.7</v>
      </c>
    </row>
    <row r="7071" spans="1:30" x14ac:dyDescent="0.45">
      <c r="A7071" t="s">
        <v>439</v>
      </c>
      <c r="B7071">
        <v>49740</v>
      </c>
      <c r="C7071" t="s">
        <v>844</v>
      </c>
      <c r="E7071">
        <v>61</v>
      </c>
      <c r="F7071" t="s">
        <v>52</v>
      </c>
      <c r="H7071">
        <v>1</v>
      </c>
      <c r="I7071" t="s">
        <v>32</v>
      </c>
      <c r="J7071">
        <v>1</v>
      </c>
      <c r="K7071" t="s">
        <v>32</v>
      </c>
      <c r="L7071">
        <v>0</v>
      </c>
      <c r="M7071" t="s">
        <v>32</v>
      </c>
      <c r="N7071">
        <v>2012</v>
      </c>
      <c r="O7071">
        <v>399</v>
      </c>
      <c r="P7071">
        <v>31612</v>
      </c>
      <c r="Q7071">
        <v>32</v>
      </c>
      <c r="R7071">
        <v>27801</v>
      </c>
      <c r="S7071">
        <v>517</v>
      </c>
      <c r="T7071">
        <v>13313</v>
      </c>
      <c r="U7071">
        <v>367</v>
      </c>
      <c r="V7071">
        <v>3811</v>
      </c>
      <c r="W7071">
        <v>34.200000000000003</v>
      </c>
      <c r="X7071">
        <v>8.4</v>
      </c>
      <c r="Y7071">
        <v>27.8</v>
      </c>
      <c r="Z7071">
        <v>11</v>
      </c>
      <c r="AA7071">
        <v>10.1</v>
      </c>
      <c r="AB7071">
        <v>10.199999999999999</v>
      </c>
      <c r="AC7071">
        <v>36.5</v>
      </c>
      <c r="AD7071">
        <v>45.7</v>
      </c>
    </row>
    <row r="7072" spans="1:30" x14ac:dyDescent="0.45">
      <c r="A7072" t="s">
        <v>439</v>
      </c>
      <c r="B7072">
        <v>49740</v>
      </c>
      <c r="C7072" t="s">
        <v>844</v>
      </c>
      <c r="E7072">
        <v>62</v>
      </c>
      <c r="F7072" t="s">
        <v>53</v>
      </c>
      <c r="H7072">
        <v>1</v>
      </c>
      <c r="I7072" t="s">
        <v>32</v>
      </c>
      <c r="J7072">
        <v>1</v>
      </c>
      <c r="K7072" t="s">
        <v>32</v>
      </c>
      <c r="L7072">
        <v>0</v>
      </c>
      <c r="M7072" t="s">
        <v>32</v>
      </c>
      <c r="N7072">
        <v>2012</v>
      </c>
      <c r="O7072">
        <v>1359</v>
      </c>
      <c r="P7072">
        <v>797896</v>
      </c>
      <c r="Q7072">
        <v>319</v>
      </c>
      <c r="R7072">
        <v>757691</v>
      </c>
      <c r="S7072">
        <v>6828</v>
      </c>
      <c r="T7072">
        <v>262981</v>
      </c>
      <c r="U7072">
        <v>1039</v>
      </c>
      <c r="W7072">
        <v>10.8</v>
      </c>
      <c r="X7072">
        <v>6.9</v>
      </c>
      <c r="Y7072">
        <v>11.6</v>
      </c>
      <c r="Z7072">
        <v>5.6</v>
      </c>
      <c r="AA7072">
        <v>5.2</v>
      </c>
      <c r="AB7072">
        <v>5.7</v>
      </c>
      <c r="AC7072">
        <v>12.4</v>
      </c>
    </row>
    <row r="7073" spans="1:30" x14ac:dyDescent="0.45">
      <c r="A7073" t="s">
        <v>439</v>
      </c>
      <c r="B7073">
        <v>49740</v>
      </c>
      <c r="C7073" t="s">
        <v>844</v>
      </c>
      <c r="E7073">
        <v>71</v>
      </c>
      <c r="F7073" t="s">
        <v>54</v>
      </c>
      <c r="H7073">
        <v>1</v>
      </c>
      <c r="I7073" t="s">
        <v>32</v>
      </c>
      <c r="J7073">
        <v>1</v>
      </c>
      <c r="K7073" t="s">
        <v>32</v>
      </c>
      <c r="L7073">
        <v>0</v>
      </c>
      <c r="M7073" t="s">
        <v>32</v>
      </c>
      <c r="N7073">
        <v>2012</v>
      </c>
      <c r="O7073">
        <v>192</v>
      </c>
      <c r="P7073">
        <v>14006</v>
      </c>
      <c r="Q7073">
        <v>21</v>
      </c>
      <c r="R7073">
        <v>10500</v>
      </c>
      <c r="S7073">
        <v>187</v>
      </c>
      <c r="T7073">
        <v>3289</v>
      </c>
      <c r="U7073">
        <v>171</v>
      </c>
      <c r="W7073">
        <v>24.3</v>
      </c>
      <c r="X7073">
        <v>22.5</v>
      </c>
      <c r="Y7073">
        <v>49.5</v>
      </c>
      <c r="Z7073">
        <v>26.6</v>
      </c>
      <c r="AA7073">
        <v>29.6</v>
      </c>
      <c r="AB7073">
        <v>26</v>
      </c>
      <c r="AC7073">
        <v>26.8</v>
      </c>
    </row>
    <row r="7074" spans="1:30" x14ac:dyDescent="0.45">
      <c r="A7074" t="s">
        <v>439</v>
      </c>
      <c r="B7074">
        <v>49740</v>
      </c>
      <c r="C7074" t="s">
        <v>844</v>
      </c>
      <c r="E7074">
        <v>72</v>
      </c>
      <c r="F7074" t="s">
        <v>55</v>
      </c>
      <c r="H7074">
        <v>1</v>
      </c>
      <c r="I7074" t="s">
        <v>32</v>
      </c>
      <c r="J7074">
        <v>1</v>
      </c>
      <c r="K7074" t="s">
        <v>32</v>
      </c>
      <c r="L7074">
        <v>0</v>
      </c>
      <c r="M7074" t="s">
        <v>32</v>
      </c>
      <c r="N7074">
        <v>2012</v>
      </c>
      <c r="O7074">
        <v>449</v>
      </c>
      <c r="P7074">
        <v>375991</v>
      </c>
      <c r="Q7074">
        <v>303</v>
      </c>
      <c r="R7074">
        <v>372752</v>
      </c>
      <c r="S7074">
        <v>6608</v>
      </c>
      <c r="T7074">
        <v>90036</v>
      </c>
      <c r="U7074">
        <v>146</v>
      </c>
      <c r="V7074">
        <v>3239</v>
      </c>
      <c r="W7074">
        <v>16.2</v>
      </c>
      <c r="X7074">
        <v>25.4</v>
      </c>
      <c r="Y7074">
        <v>18.7</v>
      </c>
      <c r="Z7074">
        <v>26.6</v>
      </c>
      <c r="AA7074">
        <v>23.1</v>
      </c>
      <c r="AB7074">
        <v>21.5</v>
      </c>
      <c r="AC7074">
        <v>35.5</v>
      </c>
      <c r="AD7074">
        <v>39.9</v>
      </c>
    </row>
    <row r="7075" spans="1:30" x14ac:dyDescent="0.45">
      <c r="A7075" t="s">
        <v>439</v>
      </c>
      <c r="B7075">
        <v>49740</v>
      </c>
      <c r="C7075" t="s">
        <v>844</v>
      </c>
      <c r="E7075">
        <v>81</v>
      </c>
      <c r="F7075" t="s">
        <v>56</v>
      </c>
      <c r="G7075" t="s">
        <v>57</v>
      </c>
      <c r="H7075">
        <v>1</v>
      </c>
      <c r="I7075" t="s">
        <v>32</v>
      </c>
      <c r="J7075">
        <v>1</v>
      </c>
      <c r="K7075" t="s">
        <v>32</v>
      </c>
      <c r="L7075">
        <v>0</v>
      </c>
      <c r="M7075" t="s">
        <v>32</v>
      </c>
      <c r="N7075">
        <v>2012</v>
      </c>
      <c r="O7075">
        <v>1559</v>
      </c>
      <c r="P7075">
        <v>84428</v>
      </c>
      <c r="Q7075">
        <v>134</v>
      </c>
      <c r="R7075">
        <v>61349</v>
      </c>
      <c r="S7075">
        <v>824</v>
      </c>
      <c r="T7075">
        <v>20237</v>
      </c>
      <c r="U7075">
        <v>1425</v>
      </c>
      <c r="V7075">
        <v>23079</v>
      </c>
      <c r="W7075">
        <v>12.2</v>
      </c>
      <c r="X7075">
        <v>11.3</v>
      </c>
      <c r="Y7075">
        <v>17</v>
      </c>
      <c r="Z7075">
        <v>17.3</v>
      </c>
      <c r="AA7075">
        <v>16.399999999999999</v>
      </c>
      <c r="AB7075">
        <v>18.100000000000001</v>
      </c>
      <c r="AC7075">
        <v>13</v>
      </c>
      <c r="AD7075">
        <v>17.399999999999999</v>
      </c>
    </row>
  </sheetData>
  <autoFilter ref="A1:AD7075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7075"/>
  <sheetViews>
    <sheetView workbookViewId="0">
      <selection activeCell="D14" sqref="D14"/>
    </sheetView>
  </sheetViews>
  <sheetFormatPr defaultRowHeight="14.25" x14ac:dyDescent="0.45"/>
  <cols>
    <col min="1" max="1" width="39.86328125" bestFit="1" customWidth="1"/>
    <col min="5" max="5" width="17.796875" bestFit="1" customWidth="1"/>
    <col min="7" max="7" width="9.06640625" style="1"/>
  </cols>
  <sheetData>
    <row r="1" spans="1:25" x14ac:dyDescent="0.45">
      <c r="A1" s="1" t="s">
        <v>440</v>
      </c>
      <c r="B1" s="1" t="s">
        <v>441</v>
      </c>
      <c r="C1" s="1" t="s">
        <v>442</v>
      </c>
      <c r="D1" s="1" t="s">
        <v>443</v>
      </c>
      <c r="E1">
        <v>0</v>
      </c>
      <c r="F1">
        <v>11</v>
      </c>
      <c r="G1" s="1">
        <v>21</v>
      </c>
      <c r="H1">
        <v>22</v>
      </c>
      <c r="I1">
        <v>23</v>
      </c>
      <c r="J1" t="s">
        <v>38</v>
      </c>
      <c r="K1">
        <v>42</v>
      </c>
      <c r="L1" t="s">
        <v>41</v>
      </c>
      <c r="M1" t="s">
        <v>43</v>
      </c>
      <c r="N1">
        <v>51</v>
      </c>
      <c r="O1">
        <v>52</v>
      </c>
      <c r="P1">
        <v>53</v>
      </c>
      <c r="Q1">
        <v>54</v>
      </c>
      <c r="R1">
        <v>56</v>
      </c>
      <c r="S1">
        <v>61</v>
      </c>
      <c r="T1">
        <v>62</v>
      </c>
      <c r="U1">
        <v>71</v>
      </c>
      <c r="V1">
        <v>72</v>
      </c>
      <c r="W1">
        <v>81</v>
      </c>
      <c r="X1">
        <v>55</v>
      </c>
      <c r="Y1">
        <v>99</v>
      </c>
    </row>
    <row r="2" spans="1:25" x14ac:dyDescent="0.45">
      <c r="A2" s="1" t="s">
        <v>444</v>
      </c>
      <c r="B2" s="1" t="s">
        <v>445</v>
      </c>
      <c r="C2" s="1">
        <v>32.448736400000001</v>
      </c>
      <c r="D2" s="1">
        <v>-99.733143900000002</v>
      </c>
      <c r="E2">
        <f>SUMIFS(allNAICS!$O:$O,allNAICS!$C:$C,'Number of Firms'!$A2,allNAICS!$E:$E,'Number of Firms'!E$1)</f>
        <v>13457</v>
      </c>
      <c r="F2" s="1">
        <f>SUMIFS(allNAICS!$O:$O,allNAICS!$C:$C,'Number of Firms'!$A2,allNAICS!$E:$E,'Number of Firms'!F$1)</f>
        <v>205</v>
      </c>
      <c r="G2" s="1">
        <f>SUMIFS(allNAICS!$O:$O,allNAICS!$C:$C,'Number of Firms'!$A2,allNAICS!$E:$E,'Number of Firms'!G$1)</f>
        <v>684</v>
      </c>
      <c r="H2" s="1">
        <f>SUMIFS(allNAICS!$O:$O,allNAICS!$C:$C,'Number of Firms'!$A2,allNAICS!$E:$E,'Number of Firms'!H$1)</f>
        <v>38</v>
      </c>
      <c r="I2" s="1">
        <f>SUMIFS(allNAICS!$O:$O,allNAICS!$C:$C,'Number of Firms'!$A2,allNAICS!$E:$E,'Number of Firms'!I$1)</f>
        <v>1984</v>
      </c>
      <c r="J2" s="1">
        <f>SUMIFS(allNAICS!$O:$O,allNAICS!$C:$C,'Number of Firms'!$A2,allNAICS!$E:$E,'Number of Firms'!J$1)</f>
        <v>261</v>
      </c>
      <c r="K2" s="1">
        <f>SUMIFS(allNAICS!$O:$O,allNAICS!$C:$C,'Number of Firms'!$A2,allNAICS!$E:$E,'Number of Firms'!K$1)</f>
        <v>300</v>
      </c>
      <c r="L2" s="1">
        <f>SUMIFS(allNAICS!$O:$O,allNAICS!$C:$C,'Number of Firms'!$A2,allNAICS!$E:$E,'Number of Firms'!L$1)</f>
        <v>1578</v>
      </c>
      <c r="M2" s="1">
        <f>SUMIFS(allNAICS!$O:$O,allNAICS!$C:$C,'Number of Firms'!$A2,allNAICS!$E:$E,'Number of Firms'!M$1)</f>
        <v>420</v>
      </c>
      <c r="N2" s="1">
        <f>SUMIFS(allNAICS!$O:$O,allNAICS!$C:$C,'Number of Firms'!$A2,allNAICS!$E:$E,'Number of Firms'!N$1)</f>
        <v>237</v>
      </c>
      <c r="O2" s="1">
        <f>SUMIFS(allNAICS!$O:$O,allNAICS!$C:$C,'Number of Firms'!$A2,allNAICS!$E:$E,'Number of Firms'!O$1)</f>
        <v>488</v>
      </c>
      <c r="P2" s="1">
        <f>SUMIFS(allNAICS!$O:$O,allNAICS!$C:$C,'Number of Firms'!$A2,allNAICS!$E:$E,'Number of Firms'!P$1)</f>
        <v>954</v>
      </c>
      <c r="Q2" s="1">
        <f>SUMIFS(allNAICS!$O:$O,allNAICS!$C:$C,'Number of Firms'!$A2,allNAICS!$E:$E,'Number of Firms'!Q$1)</f>
        <v>1412</v>
      </c>
      <c r="R2" s="1">
        <f>SUMIFS(allNAICS!$O:$O,allNAICS!$C:$C,'Number of Firms'!$A2,allNAICS!$E:$E,'Number of Firms'!R$1)</f>
        <v>1045</v>
      </c>
      <c r="S2" s="1">
        <f>SUMIFS(allNAICS!$O:$O,allNAICS!$C:$C,'Number of Firms'!$A2,allNAICS!$E:$E,'Number of Firms'!S$1)</f>
        <v>200</v>
      </c>
      <c r="T2" s="1">
        <f>SUMIFS(allNAICS!$O:$O,allNAICS!$C:$C,'Number of Firms'!$A2,allNAICS!$E:$E,'Number of Firms'!T$1)</f>
        <v>931</v>
      </c>
      <c r="U2" s="1">
        <f>SUMIFS(allNAICS!$O:$O,allNAICS!$C:$C,'Number of Firms'!$A2,allNAICS!$E:$E,'Number of Firms'!U$1)</f>
        <v>431</v>
      </c>
      <c r="V2" s="1">
        <f>SUMIFS(allNAICS!$O:$O,allNAICS!$C:$C,'Number of Firms'!$A2,allNAICS!$E:$E,'Number of Firms'!V$1)</f>
        <v>417</v>
      </c>
      <c r="W2" s="1">
        <f>SUMIFS(allNAICS!$O:$O,allNAICS!$C:$C,'Number of Firms'!$A2,allNAICS!$E:$E,'Number of Firms'!W$1)</f>
        <v>1892</v>
      </c>
      <c r="X2" s="1">
        <f>SUMIFS(allNAICS!$O:$O,allNAICS!$C:$C,'Number of Firms'!$A2,allNAICS!$E:$E,'Number of Firms'!X$1)</f>
        <v>0</v>
      </c>
      <c r="Y2" s="1">
        <f>SUMIFS(allNAICS!$O:$O,allNAICS!$C:$C,'Number of Firms'!$A2,allNAICS!$E:$E,'Number of Firms'!Y$1)</f>
        <v>0</v>
      </c>
    </row>
    <row r="3" spans="1:25" x14ac:dyDescent="0.45">
      <c r="A3" s="1" t="s">
        <v>446</v>
      </c>
      <c r="B3" s="1" t="s">
        <v>447</v>
      </c>
      <c r="C3" s="1">
        <v>41.081444699999999</v>
      </c>
      <c r="D3" s="1">
        <v>-81.519005300000003</v>
      </c>
      <c r="E3" s="1">
        <f>SUMIFS(allNAICS!$O:$O,allNAICS!$C:$C,'Number of Firms'!$A3,allNAICS!$E:$E,'Number of Firms'!E$1)</f>
        <v>60369</v>
      </c>
      <c r="F3" s="1">
        <f>SUMIFS(allNAICS!$O:$O,allNAICS!$C:$C,'Number of Firms'!$A3,allNAICS!$E:$E,'Number of Firms'!F$1)</f>
        <v>201</v>
      </c>
      <c r="G3" s="1">
        <f>SUMIFS(allNAICS!$O:$O,allNAICS!$C:$C,'Number of Firms'!$A3,allNAICS!$E:$E,'Number of Firms'!G$1)</f>
        <v>572</v>
      </c>
      <c r="H3" s="1">
        <f>SUMIFS(allNAICS!$O:$O,allNAICS!$C:$C,'Number of Firms'!$A3,allNAICS!$E:$E,'Number of Firms'!H$1)</f>
        <v>0</v>
      </c>
      <c r="I3" s="1">
        <f>SUMIFS(allNAICS!$O:$O,allNAICS!$C:$C,'Number of Firms'!$A3,allNAICS!$E:$E,'Number of Firms'!I$1)</f>
        <v>7108</v>
      </c>
      <c r="J3" s="1">
        <f>SUMIFS(allNAICS!$O:$O,allNAICS!$C:$C,'Number of Firms'!$A3,allNAICS!$E:$E,'Number of Firms'!J$1)</f>
        <v>1667</v>
      </c>
      <c r="K3" s="1">
        <f>SUMIFS(allNAICS!$O:$O,allNAICS!$C:$C,'Number of Firms'!$A3,allNAICS!$E:$E,'Number of Firms'!K$1)</f>
        <v>1842</v>
      </c>
      <c r="L3" s="1">
        <f>SUMIFS(allNAICS!$O:$O,allNAICS!$C:$C,'Number of Firms'!$A3,allNAICS!$E:$E,'Number of Firms'!L$1)</f>
        <v>5715</v>
      </c>
      <c r="M3" s="1">
        <f>SUMIFS(allNAICS!$O:$O,allNAICS!$C:$C,'Number of Firms'!$A3,allNAICS!$E:$E,'Number of Firms'!M$1)</f>
        <v>2307</v>
      </c>
      <c r="N3" s="1">
        <f>SUMIFS(allNAICS!$O:$O,allNAICS!$C:$C,'Number of Firms'!$A3,allNAICS!$E:$E,'Number of Firms'!N$1)</f>
        <v>896</v>
      </c>
      <c r="O3" s="1">
        <f>SUMIFS(allNAICS!$O:$O,allNAICS!$C:$C,'Number of Firms'!$A3,allNAICS!$E:$E,'Number of Firms'!O$1)</f>
        <v>2261</v>
      </c>
      <c r="P3" s="1">
        <f>SUMIFS(allNAICS!$O:$O,allNAICS!$C:$C,'Number of Firms'!$A3,allNAICS!$E:$E,'Number of Firms'!P$1)</f>
        <v>5122</v>
      </c>
      <c r="Q3" s="1">
        <f>SUMIFS(allNAICS!$O:$O,allNAICS!$C:$C,'Number of Firms'!$A3,allNAICS!$E:$E,'Number of Firms'!Q$1)</f>
        <v>8922</v>
      </c>
      <c r="R3" s="1">
        <f>SUMIFS(allNAICS!$O:$O,allNAICS!$C:$C,'Number of Firms'!$A3,allNAICS!$E:$E,'Number of Firms'!R$1)</f>
        <v>5270</v>
      </c>
      <c r="S3" s="1">
        <f>SUMIFS(allNAICS!$O:$O,allNAICS!$C:$C,'Number of Firms'!$A3,allNAICS!$E:$E,'Number of Firms'!S$1)</f>
        <v>1823</v>
      </c>
      <c r="T3" s="1">
        <f>SUMIFS(allNAICS!$O:$O,allNAICS!$C:$C,'Number of Firms'!$A3,allNAICS!$E:$E,'Number of Firms'!T$1)</f>
        <v>5421</v>
      </c>
      <c r="U3" s="1">
        <f>SUMIFS(allNAICS!$O:$O,allNAICS!$C:$C,'Number of Firms'!$A3,allNAICS!$E:$E,'Number of Firms'!U$1)</f>
        <v>3074</v>
      </c>
      <c r="V3" s="1">
        <f>SUMIFS(allNAICS!$O:$O,allNAICS!$C:$C,'Number of Firms'!$A3,allNAICS!$E:$E,'Number of Firms'!V$1)</f>
        <v>1854</v>
      </c>
      <c r="W3" s="1">
        <f>SUMIFS(allNAICS!$O:$O,allNAICS!$C:$C,'Number of Firms'!$A3,allNAICS!$E:$E,'Number of Firms'!W$1)</f>
        <v>6485</v>
      </c>
      <c r="X3" s="1">
        <f>SUMIFS(allNAICS!$O:$O,allNAICS!$C:$C,'Number of Firms'!$A3,allNAICS!$E:$E,'Number of Firms'!X$1)</f>
        <v>101</v>
      </c>
      <c r="Y3" s="1">
        <f>SUMIFS(allNAICS!$O:$O,allNAICS!$C:$C,'Number of Firms'!$A3,allNAICS!$E:$E,'Number of Firms'!Y$1)</f>
        <v>0</v>
      </c>
    </row>
    <row r="4" spans="1:25" x14ac:dyDescent="0.45">
      <c r="A4" s="1" t="s">
        <v>448</v>
      </c>
      <c r="B4" s="1" t="s">
        <v>449</v>
      </c>
      <c r="C4" s="1">
        <v>31.578507399999999</v>
      </c>
      <c r="D4" s="1">
        <v>-84.155741000000006</v>
      </c>
      <c r="E4" s="1">
        <f>SUMIFS(allNAICS!$O:$O,allNAICS!$C:$C,'Number of Firms'!$A4,allNAICS!$E:$E,'Number of Firms'!E$1)</f>
        <v>13612</v>
      </c>
      <c r="F4" s="1">
        <f>SUMIFS(allNAICS!$O:$O,allNAICS!$C:$C,'Number of Firms'!$A4,allNAICS!$E:$E,'Number of Firms'!F$1)</f>
        <v>180</v>
      </c>
      <c r="G4" s="1">
        <f>SUMIFS(allNAICS!$O:$O,allNAICS!$C:$C,'Number of Firms'!$A4,allNAICS!$E:$E,'Number of Firms'!G$1)</f>
        <v>0</v>
      </c>
      <c r="H4" s="1">
        <f>SUMIFS(allNAICS!$O:$O,allNAICS!$C:$C,'Number of Firms'!$A4,allNAICS!$E:$E,'Number of Firms'!H$1)</f>
        <v>0</v>
      </c>
      <c r="I4" s="1">
        <f>SUMIFS(allNAICS!$O:$O,allNAICS!$C:$C,'Number of Firms'!$A4,allNAICS!$E:$E,'Number of Firms'!I$1)</f>
        <v>1308</v>
      </c>
      <c r="J4" s="1">
        <f>SUMIFS(allNAICS!$O:$O,allNAICS!$C:$C,'Number of Firms'!$A4,allNAICS!$E:$E,'Number of Firms'!J$1)</f>
        <v>268</v>
      </c>
      <c r="K4" s="1">
        <f>SUMIFS(allNAICS!$O:$O,allNAICS!$C:$C,'Number of Firms'!$A4,allNAICS!$E:$E,'Number of Firms'!K$1)</f>
        <v>305</v>
      </c>
      <c r="L4" s="1">
        <f>SUMIFS(allNAICS!$O:$O,allNAICS!$C:$C,'Number of Firms'!$A4,allNAICS!$E:$E,'Number of Firms'!L$1)</f>
        <v>1093</v>
      </c>
      <c r="M4" s="1">
        <f>SUMIFS(allNAICS!$O:$O,allNAICS!$C:$C,'Number of Firms'!$A4,allNAICS!$E:$E,'Number of Firms'!M$1)</f>
        <v>636</v>
      </c>
      <c r="N4" s="1">
        <f>SUMIFS(allNAICS!$O:$O,allNAICS!$C:$C,'Number of Firms'!$A4,allNAICS!$E:$E,'Number of Firms'!N$1)</f>
        <v>61</v>
      </c>
      <c r="O4" s="1">
        <f>SUMIFS(allNAICS!$O:$O,allNAICS!$C:$C,'Number of Firms'!$A4,allNAICS!$E:$E,'Number of Firms'!O$1)</f>
        <v>359</v>
      </c>
      <c r="P4" s="1">
        <f>SUMIFS(allNAICS!$O:$O,allNAICS!$C:$C,'Number of Firms'!$A4,allNAICS!$E:$E,'Number of Firms'!P$1)</f>
        <v>941</v>
      </c>
      <c r="Q4" s="1">
        <f>SUMIFS(allNAICS!$O:$O,allNAICS!$C:$C,'Number of Firms'!$A4,allNAICS!$E:$E,'Number of Firms'!Q$1)</f>
        <v>946</v>
      </c>
      <c r="R4" s="1">
        <f>SUMIFS(allNAICS!$O:$O,allNAICS!$C:$C,'Number of Firms'!$A4,allNAICS!$E:$E,'Number of Firms'!R$1)</f>
        <v>1667</v>
      </c>
      <c r="S4" s="1">
        <f>SUMIFS(allNAICS!$O:$O,allNAICS!$C:$C,'Number of Firms'!$A4,allNAICS!$E:$E,'Number of Firms'!S$1)</f>
        <v>223</v>
      </c>
      <c r="T4" s="1">
        <f>SUMIFS(allNAICS!$O:$O,allNAICS!$C:$C,'Number of Firms'!$A4,allNAICS!$E:$E,'Number of Firms'!T$1)</f>
        <v>1634</v>
      </c>
      <c r="U4" s="1">
        <f>SUMIFS(allNAICS!$O:$O,allNAICS!$C:$C,'Number of Firms'!$A4,allNAICS!$E:$E,'Number of Firms'!U$1)</f>
        <v>383</v>
      </c>
      <c r="V4" s="1">
        <f>SUMIFS(allNAICS!$O:$O,allNAICS!$C:$C,'Number of Firms'!$A4,allNAICS!$E:$E,'Number of Firms'!V$1)</f>
        <v>335</v>
      </c>
      <c r="W4" s="1">
        <f>SUMIFS(allNAICS!$O:$O,allNAICS!$C:$C,'Number of Firms'!$A4,allNAICS!$E:$E,'Number of Firms'!W$1)</f>
        <v>3285</v>
      </c>
      <c r="X4" s="1">
        <f>SUMIFS(allNAICS!$O:$O,allNAICS!$C:$C,'Number of Firms'!$A4,allNAICS!$E:$E,'Number of Firms'!X$1)</f>
        <v>0</v>
      </c>
      <c r="Y4" s="1">
        <f>SUMIFS(allNAICS!$O:$O,allNAICS!$C:$C,'Number of Firms'!$A4,allNAICS!$E:$E,'Number of Firms'!Y$1)</f>
        <v>0</v>
      </c>
    </row>
    <row r="5" spans="1:25" x14ac:dyDescent="0.45">
      <c r="A5" s="1" t="s">
        <v>450</v>
      </c>
      <c r="B5" s="1" t="s">
        <v>451</v>
      </c>
      <c r="C5" s="1">
        <v>42.652579299999999</v>
      </c>
      <c r="D5" s="1">
        <v>-73.756231700000001</v>
      </c>
      <c r="E5" s="1">
        <f>SUMIFS(allNAICS!$O:$O,allNAICS!$C:$C,'Number of Firms'!$A5,allNAICS!$E:$E,'Number of Firms'!E$1)</f>
        <v>63804</v>
      </c>
      <c r="F5" s="1">
        <f>SUMIFS(allNAICS!$O:$O,allNAICS!$C:$C,'Number of Firms'!$A5,allNAICS!$E:$E,'Number of Firms'!F$1)</f>
        <v>465</v>
      </c>
      <c r="G5" s="1">
        <f>SUMIFS(allNAICS!$O:$O,allNAICS!$C:$C,'Number of Firms'!$A5,allNAICS!$E:$E,'Number of Firms'!G$1)</f>
        <v>0</v>
      </c>
      <c r="H5" s="1">
        <f>SUMIFS(allNAICS!$O:$O,allNAICS!$C:$C,'Number of Firms'!$A5,allNAICS!$E:$E,'Number of Firms'!H$1)</f>
        <v>91</v>
      </c>
      <c r="I5" s="1">
        <f>SUMIFS(allNAICS!$O:$O,allNAICS!$C:$C,'Number of Firms'!$A5,allNAICS!$E:$E,'Number of Firms'!I$1)</f>
        <v>7023</v>
      </c>
      <c r="J5" s="1">
        <f>SUMIFS(allNAICS!$O:$O,allNAICS!$C:$C,'Number of Firms'!$A5,allNAICS!$E:$E,'Number of Firms'!J$1)</f>
        <v>1241</v>
      </c>
      <c r="K5" s="1">
        <f>SUMIFS(allNAICS!$O:$O,allNAICS!$C:$C,'Number of Firms'!$A5,allNAICS!$E:$E,'Number of Firms'!K$1)</f>
        <v>1658</v>
      </c>
      <c r="L5" s="1">
        <f>SUMIFS(allNAICS!$O:$O,allNAICS!$C:$C,'Number of Firms'!$A5,allNAICS!$E:$E,'Number of Firms'!L$1)</f>
        <v>6405</v>
      </c>
      <c r="M5" s="1">
        <f>SUMIFS(allNAICS!$O:$O,allNAICS!$C:$C,'Number of Firms'!$A5,allNAICS!$E:$E,'Number of Firms'!M$1)</f>
        <v>1719</v>
      </c>
      <c r="N5" s="1">
        <f>SUMIFS(allNAICS!$O:$O,allNAICS!$C:$C,'Number of Firms'!$A5,allNAICS!$E:$E,'Number of Firms'!N$1)</f>
        <v>950</v>
      </c>
      <c r="O5" s="1">
        <f>SUMIFS(allNAICS!$O:$O,allNAICS!$C:$C,'Number of Firms'!$A5,allNAICS!$E:$E,'Number of Firms'!O$1)</f>
        <v>2462</v>
      </c>
      <c r="P5" s="1">
        <f>SUMIFS(allNAICS!$O:$O,allNAICS!$C:$C,'Number of Firms'!$A5,allNAICS!$E:$E,'Number of Firms'!P$1)</f>
        <v>6073</v>
      </c>
      <c r="Q5" s="1">
        <f>SUMIFS(allNAICS!$O:$O,allNAICS!$C:$C,'Number of Firms'!$A5,allNAICS!$E:$E,'Number of Firms'!Q$1)</f>
        <v>10443</v>
      </c>
      <c r="R5" s="1">
        <f>SUMIFS(allNAICS!$O:$O,allNAICS!$C:$C,'Number of Firms'!$A5,allNAICS!$E:$E,'Number of Firms'!R$1)</f>
        <v>4248</v>
      </c>
      <c r="S5" s="1">
        <f>SUMIFS(allNAICS!$O:$O,allNAICS!$C:$C,'Number of Firms'!$A5,allNAICS!$E:$E,'Number of Firms'!S$1)</f>
        <v>1777</v>
      </c>
      <c r="T5" s="1">
        <f>SUMIFS(allNAICS!$O:$O,allNAICS!$C:$C,'Number of Firms'!$A5,allNAICS!$E:$E,'Number of Firms'!T$1)</f>
        <v>6048</v>
      </c>
      <c r="U5" s="1">
        <f>SUMIFS(allNAICS!$O:$O,allNAICS!$C:$C,'Number of Firms'!$A5,allNAICS!$E:$E,'Number of Firms'!U$1)</f>
        <v>3477</v>
      </c>
      <c r="V5" s="1">
        <f>SUMIFS(allNAICS!$O:$O,allNAICS!$C:$C,'Number of Firms'!$A5,allNAICS!$E:$E,'Number of Firms'!V$1)</f>
        <v>2424</v>
      </c>
      <c r="W5" s="1">
        <f>SUMIFS(allNAICS!$O:$O,allNAICS!$C:$C,'Number of Firms'!$A5,allNAICS!$E:$E,'Number of Firms'!W$1)</f>
        <v>7441</v>
      </c>
      <c r="X5" s="1">
        <f>SUMIFS(allNAICS!$O:$O,allNAICS!$C:$C,'Number of Firms'!$A5,allNAICS!$E:$E,'Number of Firms'!X$1)</f>
        <v>98</v>
      </c>
      <c r="Y5" s="1">
        <f>SUMIFS(allNAICS!$O:$O,allNAICS!$C:$C,'Number of Firms'!$A5,allNAICS!$E:$E,'Number of Firms'!Y$1)</f>
        <v>0</v>
      </c>
    </row>
    <row r="6" spans="1:25" x14ac:dyDescent="0.45">
      <c r="A6" s="1" t="s">
        <v>452</v>
      </c>
      <c r="B6" s="1" t="s">
        <v>453</v>
      </c>
      <c r="C6" s="1">
        <v>35.110703000000001</v>
      </c>
      <c r="D6" s="1">
        <v>-106.60999099999999</v>
      </c>
      <c r="E6" s="1">
        <f>SUMIFS(allNAICS!$O:$O,allNAICS!$C:$C,'Number of Firms'!$A6,allNAICS!$E:$E,'Number of Firms'!E$1)</f>
        <v>63697</v>
      </c>
      <c r="F6" s="1">
        <f>SUMIFS(allNAICS!$O:$O,allNAICS!$C:$C,'Number of Firms'!$A6,allNAICS!$E:$E,'Number of Firms'!F$1)</f>
        <v>288</v>
      </c>
      <c r="G6" s="1">
        <f>SUMIFS(allNAICS!$O:$O,allNAICS!$C:$C,'Number of Firms'!$A6,allNAICS!$E:$E,'Number of Firms'!G$1)</f>
        <v>77</v>
      </c>
      <c r="H6" s="1">
        <f>SUMIFS(allNAICS!$O:$O,allNAICS!$C:$C,'Number of Firms'!$A6,allNAICS!$E:$E,'Number of Firms'!H$1)</f>
        <v>66</v>
      </c>
      <c r="I6" s="1">
        <f>SUMIFS(allNAICS!$O:$O,allNAICS!$C:$C,'Number of Firms'!$A6,allNAICS!$E:$E,'Number of Firms'!I$1)</f>
        <v>5516</v>
      </c>
      <c r="J6" s="1">
        <f>SUMIFS(allNAICS!$O:$O,allNAICS!$C:$C,'Number of Firms'!$A6,allNAICS!$E:$E,'Number of Firms'!J$1)</f>
        <v>1670</v>
      </c>
      <c r="K6" s="1">
        <f>SUMIFS(allNAICS!$O:$O,allNAICS!$C:$C,'Number of Firms'!$A6,allNAICS!$E:$E,'Number of Firms'!K$1)</f>
        <v>1871</v>
      </c>
      <c r="L6" s="1">
        <f>SUMIFS(allNAICS!$O:$O,allNAICS!$C:$C,'Number of Firms'!$A6,allNAICS!$E:$E,'Number of Firms'!L$1)</f>
        <v>6406</v>
      </c>
      <c r="M6" s="1">
        <f>SUMIFS(allNAICS!$O:$O,allNAICS!$C:$C,'Number of Firms'!$A6,allNAICS!$E:$E,'Number of Firms'!M$1)</f>
        <v>1937</v>
      </c>
      <c r="N6" s="1">
        <f>SUMIFS(allNAICS!$O:$O,allNAICS!$C:$C,'Number of Firms'!$A6,allNAICS!$E:$E,'Number of Firms'!N$1)</f>
        <v>906</v>
      </c>
      <c r="O6" s="1">
        <f>SUMIFS(allNAICS!$O:$O,allNAICS!$C:$C,'Number of Firms'!$A6,allNAICS!$E:$E,'Number of Firms'!O$1)</f>
        <v>2450</v>
      </c>
      <c r="P6" s="1">
        <f>SUMIFS(allNAICS!$O:$O,allNAICS!$C:$C,'Number of Firms'!$A6,allNAICS!$E:$E,'Number of Firms'!P$1)</f>
        <v>6153</v>
      </c>
      <c r="Q6" s="1">
        <f>SUMIFS(allNAICS!$O:$O,allNAICS!$C:$C,'Number of Firms'!$A6,allNAICS!$E:$E,'Number of Firms'!Q$1)</f>
        <v>10306</v>
      </c>
      <c r="R6" s="1">
        <f>SUMIFS(allNAICS!$O:$O,allNAICS!$C:$C,'Number of Firms'!$A6,allNAICS!$E:$E,'Number of Firms'!R$1)</f>
        <v>4780</v>
      </c>
      <c r="S6" s="1">
        <f>SUMIFS(allNAICS!$O:$O,allNAICS!$C:$C,'Number of Firms'!$A6,allNAICS!$E:$E,'Number of Firms'!S$1)</f>
        <v>2337</v>
      </c>
      <c r="T6" s="1">
        <f>SUMIFS(allNAICS!$O:$O,allNAICS!$C:$C,'Number of Firms'!$A6,allNAICS!$E:$E,'Number of Firms'!T$1)</f>
        <v>6812</v>
      </c>
      <c r="U6" s="1">
        <f>SUMIFS(allNAICS!$O:$O,allNAICS!$C:$C,'Number of Firms'!$A6,allNAICS!$E:$E,'Number of Firms'!U$1)</f>
        <v>3631</v>
      </c>
      <c r="V6" s="1">
        <f>SUMIFS(allNAICS!$O:$O,allNAICS!$C:$C,'Number of Firms'!$A6,allNAICS!$E:$E,'Number of Firms'!V$1)</f>
        <v>1563</v>
      </c>
      <c r="W6" s="1">
        <f>SUMIFS(allNAICS!$O:$O,allNAICS!$C:$C,'Number of Firms'!$A6,allNAICS!$E:$E,'Number of Firms'!W$1)</f>
        <v>7092</v>
      </c>
      <c r="X6" s="1">
        <f>SUMIFS(allNAICS!$O:$O,allNAICS!$C:$C,'Number of Firms'!$A6,allNAICS!$E:$E,'Number of Firms'!X$1)</f>
        <v>100</v>
      </c>
      <c r="Y6" s="1">
        <f>SUMIFS(allNAICS!$O:$O,allNAICS!$C:$C,'Number of Firms'!$A6,allNAICS!$E:$E,'Number of Firms'!Y$1)</f>
        <v>0</v>
      </c>
    </row>
    <row r="7" spans="1:25" x14ac:dyDescent="0.45">
      <c r="A7" s="1" t="s">
        <v>454</v>
      </c>
      <c r="B7" s="1" t="s">
        <v>455</v>
      </c>
      <c r="C7" s="1">
        <v>31.311293599999999</v>
      </c>
      <c r="D7" s="1">
        <v>-92.445137099999997</v>
      </c>
      <c r="E7" s="1">
        <f>SUMIFS(allNAICS!$O:$O,allNAICS!$C:$C,'Number of Firms'!$A7,allNAICS!$E:$E,'Number of Firms'!E$1)</f>
        <v>11090</v>
      </c>
      <c r="F7" s="1">
        <f>SUMIFS(allNAICS!$O:$O,allNAICS!$C:$C,'Number of Firms'!$A7,allNAICS!$E:$E,'Number of Firms'!F$1)</f>
        <v>217</v>
      </c>
      <c r="G7" s="1">
        <f>SUMIFS(allNAICS!$O:$O,allNAICS!$C:$C,'Number of Firms'!$A7,allNAICS!$E:$E,'Number of Firms'!G$1)</f>
        <v>85</v>
      </c>
      <c r="H7" s="1">
        <f>SUMIFS(allNAICS!$O:$O,allNAICS!$C:$C,'Number of Firms'!$A7,allNAICS!$E:$E,'Number of Firms'!H$1)</f>
        <v>0</v>
      </c>
      <c r="I7" s="1">
        <f>SUMIFS(allNAICS!$O:$O,allNAICS!$C:$C,'Number of Firms'!$A7,allNAICS!$E:$E,'Number of Firms'!I$1)</f>
        <v>1243</v>
      </c>
      <c r="J7" s="1">
        <f>SUMIFS(allNAICS!$O:$O,allNAICS!$C:$C,'Number of Firms'!$A7,allNAICS!$E:$E,'Number of Firms'!J$1)</f>
        <v>143</v>
      </c>
      <c r="K7" s="1">
        <f>SUMIFS(allNAICS!$O:$O,allNAICS!$C:$C,'Number of Firms'!$A7,allNAICS!$E:$E,'Number of Firms'!K$1)</f>
        <v>281</v>
      </c>
      <c r="L7" s="1">
        <f>SUMIFS(allNAICS!$O:$O,allNAICS!$C:$C,'Number of Firms'!$A7,allNAICS!$E:$E,'Number of Firms'!L$1)</f>
        <v>1272</v>
      </c>
      <c r="M7" s="1">
        <f>SUMIFS(allNAICS!$O:$O,allNAICS!$C:$C,'Number of Firms'!$A7,allNAICS!$E:$E,'Number of Firms'!M$1)</f>
        <v>607</v>
      </c>
      <c r="N7" s="1">
        <f>SUMIFS(allNAICS!$O:$O,allNAICS!$C:$C,'Number of Firms'!$A7,allNAICS!$E:$E,'Number of Firms'!N$1)</f>
        <v>81</v>
      </c>
      <c r="O7" s="1">
        <f>SUMIFS(allNAICS!$O:$O,allNAICS!$C:$C,'Number of Firms'!$A7,allNAICS!$E:$E,'Number of Firms'!O$1)</f>
        <v>446</v>
      </c>
      <c r="P7" s="1">
        <f>SUMIFS(allNAICS!$O:$O,allNAICS!$C:$C,'Number of Firms'!$A7,allNAICS!$E:$E,'Number of Firms'!P$1)</f>
        <v>980</v>
      </c>
      <c r="Q7" s="1">
        <f>SUMIFS(allNAICS!$O:$O,allNAICS!$C:$C,'Number of Firms'!$A7,allNAICS!$E:$E,'Number of Firms'!Q$1)</f>
        <v>1076</v>
      </c>
      <c r="R7" s="1">
        <f>SUMIFS(allNAICS!$O:$O,allNAICS!$C:$C,'Number of Firms'!$A7,allNAICS!$E:$E,'Number of Firms'!R$1)</f>
        <v>1162</v>
      </c>
      <c r="S7" s="1">
        <f>SUMIFS(allNAICS!$O:$O,allNAICS!$C:$C,'Number of Firms'!$A7,allNAICS!$E:$E,'Number of Firms'!S$1)</f>
        <v>171</v>
      </c>
      <c r="T7" s="1">
        <f>SUMIFS(allNAICS!$O:$O,allNAICS!$C:$C,'Number of Firms'!$A7,allNAICS!$E:$E,'Number of Firms'!T$1)</f>
        <v>1451</v>
      </c>
      <c r="U7" s="1">
        <f>SUMIFS(allNAICS!$O:$O,allNAICS!$C:$C,'Number of Firms'!$A7,allNAICS!$E:$E,'Number of Firms'!U$1)</f>
        <v>315</v>
      </c>
      <c r="V7" s="1">
        <f>SUMIFS(allNAICS!$O:$O,allNAICS!$C:$C,'Number of Firms'!$A7,allNAICS!$E:$E,'Number of Firms'!V$1)</f>
        <v>370</v>
      </c>
      <c r="W7" s="1">
        <f>SUMIFS(allNAICS!$O:$O,allNAICS!$C:$C,'Number of Firms'!$A7,allNAICS!$E:$E,'Number of Firms'!W$1)</f>
        <v>1186</v>
      </c>
      <c r="X7" s="1">
        <f>SUMIFS(allNAICS!$O:$O,allNAICS!$C:$C,'Number of Firms'!$A7,allNAICS!$E:$E,'Number of Firms'!X$1)</f>
        <v>0</v>
      </c>
      <c r="Y7" s="1">
        <f>SUMIFS(allNAICS!$O:$O,allNAICS!$C:$C,'Number of Firms'!$A7,allNAICS!$E:$E,'Number of Firms'!Y$1)</f>
        <v>0</v>
      </c>
    </row>
    <row r="8" spans="1:25" x14ac:dyDescent="0.45">
      <c r="A8" s="1" t="s">
        <v>456</v>
      </c>
      <c r="B8" s="1" t="s">
        <v>457</v>
      </c>
      <c r="C8" s="1">
        <v>40.608430499999997</v>
      </c>
      <c r="D8" s="1">
        <v>-75.490183299999998</v>
      </c>
      <c r="E8" s="1">
        <f>SUMIFS(allNAICS!$O:$O,allNAICS!$C:$C,'Number of Firms'!$A8,allNAICS!$E:$E,'Number of Firms'!E$1)</f>
        <v>61492</v>
      </c>
      <c r="F8" s="1">
        <f>SUMIFS(allNAICS!$O:$O,allNAICS!$C:$C,'Number of Firms'!$A8,allNAICS!$E:$E,'Number of Firms'!F$1)</f>
        <v>217</v>
      </c>
      <c r="G8" s="1">
        <f>SUMIFS(allNAICS!$O:$O,allNAICS!$C:$C,'Number of Firms'!$A8,allNAICS!$E:$E,'Number of Firms'!G$1)</f>
        <v>35</v>
      </c>
      <c r="H8" s="1">
        <f>SUMIFS(allNAICS!$O:$O,allNAICS!$C:$C,'Number of Firms'!$A8,allNAICS!$E:$E,'Number of Firms'!H$1)</f>
        <v>89</v>
      </c>
      <c r="I8" s="1">
        <f>SUMIFS(allNAICS!$O:$O,allNAICS!$C:$C,'Number of Firms'!$A8,allNAICS!$E:$E,'Number of Firms'!I$1)</f>
        <v>7134</v>
      </c>
      <c r="J8" s="1">
        <f>SUMIFS(allNAICS!$O:$O,allNAICS!$C:$C,'Number of Firms'!$A8,allNAICS!$E:$E,'Number of Firms'!J$1)</f>
        <v>1773</v>
      </c>
      <c r="K8" s="1">
        <f>SUMIFS(allNAICS!$O:$O,allNAICS!$C:$C,'Number of Firms'!$A8,allNAICS!$E:$E,'Number of Firms'!K$1)</f>
        <v>1432</v>
      </c>
      <c r="L8" s="1">
        <f>SUMIFS(allNAICS!$O:$O,allNAICS!$C:$C,'Number of Firms'!$A8,allNAICS!$E:$E,'Number of Firms'!L$1)</f>
        <v>7162</v>
      </c>
      <c r="M8" s="1">
        <f>SUMIFS(allNAICS!$O:$O,allNAICS!$C:$C,'Number of Firms'!$A8,allNAICS!$E:$E,'Number of Firms'!M$1)</f>
        <v>2296</v>
      </c>
      <c r="N8" s="1">
        <f>SUMIFS(allNAICS!$O:$O,allNAICS!$C:$C,'Number of Firms'!$A8,allNAICS!$E:$E,'Number of Firms'!N$1)</f>
        <v>830</v>
      </c>
      <c r="O8" s="1">
        <f>SUMIFS(allNAICS!$O:$O,allNAICS!$C:$C,'Number of Firms'!$A8,allNAICS!$E:$E,'Number of Firms'!O$1)</f>
        <v>2190</v>
      </c>
      <c r="P8" s="1">
        <f>SUMIFS(allNAICS!$O:$O,allNAICS!$C:$C,'Number of Firms'!$A8,allNAICS!$E:$E,'Number of Firms'!P$1)</f>
        <v>5402</v>
      </c>
      <c r="Q8" s="1">
        <f>SUMIFS(allNAICS!$O:$O,allNAICS!$C:$C,'Number of Firms'!$A8,allNAICS!$E:$E,'Number of Firms'!Q$1)</f>
        <v>8829</v>
      </c>
      <c r="R8" s="1">
        <f>SUMIFS(allNAICS!$O:$O,allNAICS!$C:$C,'Number of Firms'!$A8,allNAICS!$E:$E,'Number of Firms'!R$1)</f>
        <v>4254</v>
      </c>
      <c r="S8" s="1">
        <f>SUMIFS(allNAICS!$O:$O,allNAICS!$C:$C,'Number of Firms'!$A8,allNAICS!$E:$E,'Number of Firms'!S$1)</f>
        <v>1474</v>
      </c>
      <c r="T8" s="1">
        <f>SUMIFS(allNAICS!$O:$O,allNAICS!$C:$C,'Number of Firms'!$A8,allNAICS!$E:$E,'Number of Firms'!T$1)</f>
        <v>6072</v>
      </c>
      <c r="U8" s="1">
        <f>SUMIFS(allNAICS!$O:$O,allNAICS!$C:$C,'Number of Firms'!$A8,allNAICS!$E:$E,'Number of Firms'!U$1)</f>
        <v>3291</v>
      </c>
      <c r="V8" s="1">
        <f>SUMIFS(allNAICS!$O:$O,allNAICS!$C:$C,'Number of Firms'!$A8,allNAICS!$E:$E,'Number of Firms'!V$1)</f>
        <v>2351</v>
      </c>
      <c r="W8" s="1">
        <f>SUMIFS(allNAICS!$O:$O,allNAICS!$C:$C,'Number of Firms'!$A8,allNAICS!$E:$E,'Number of Firms'!W$1)</f>
        <v>6798</v>
      </c>
      <c r="X8" s="1">
        <f>SUMIFS(allNAICS!$O:$O,allNAICS!$C:$C,'Number of Firms'!$A8,allNAICS!$E:$E,'Number of Firms'!X$1)</f>
        <v>81</v>
      </c>
      <c r="Y8" s="1">
        <f>SUMIFS(allNAICS!$O:$O,allNAICS!$C:$C,'Number of Firms'!$A8,allNAICS!$E:$E,'Number of Firms'!Y$1)</f>
        <v>0</v>
      </c>
    </row>
    <row r="9" spans="1:25" x14ac:dyDescent="0.45">
      <c r="A9" s="1" t="s">
        <v>458</v>
      </c>
      <c r="B9" s="1" t="s">
        <v>459</v>
      </c>
      <c r="C9" s="1">
        <v>40.5186809</v>
      </c>
      <c r="D9" s="1">
        <v>-78.394735900000001</v>
      </c>
      <c r="E9" s="1">
        <f>SUMIFS(allNAICS!$O:$O,allNAICS!$C:$C,'Number of Firms'!$A9,allNAICS!$E:$E,'Number of Firms'!E$1)</f>
        <v>7961</v>
      </c>
      <c r="F9" s="1">
        <f>SUMIFS(allNAICS!$O:$O,allNAICS!$C:$C,'Number of Firms'!$A9,allNAICS!$E:$E,'Number of Firms'!F$1)</f>
        <v>145</v>
      </c>
      <c r="G9" s="1">
        <f>SUMIFS(allNAICS!$O:$O,allNAICS!$C:$C,'Number of Firms'!$A9,allNAICS!$E:$E,'Number of Firms'!G$1)</f>
        <v>0</v>
      </c>
      <c r="H9" s="1">
        <f>SUMIFS(allNAICS!$O:$O,allNAICS!$C:$C,'Number of Firms'!$A9,allNAICS!$E:$E,'Number of Firms'!H$1)</f>
        <v>0</v>
      </c>
      <c r="I9" s="1">
        <f>SUMIFS(allNAICS!$O:$O,allNAICS!$C:$C,'Number of Firms'!$A9,allNAICS!$E:$E,'Number of Firms'!I$1)</f>
        <v>889</v>
      </c>
      <c r="J9" s="1">
        <f>SUMIFS(allNAICS!$O:$O,allNAICS!$C:$C,'Number of Firms'!$A9,allNAICS!$E:$E,'Number of Firms'!J$1)</f>
        <v>285</v>
      </c>
      <c r="K9" s="1">
        <f>SUMIFS(allNAICS!$O:$O,allNAICS!$C:$C,'Number of Firms'!$A9,allNAICS!$E:$E,'Number of Firms'!K$1)</f>
        <v>254</v>
      </c>
      <c r="L9" s="1">
        <f>SUMIFS(allNAICS!$O:$O,allNAICS!$C:$C,'Number of Firms'!$A9,allNAICS!$E:$E,'Number of Firms'!L$1)</f>
        <v>1599</v>
      </c>
      <c r="M9" s="1">
        <f>SUMIFS(allNAICS!$O:$O,allNAICS!$C:$C,'Number of Firms'!$A9,allNAICS!$E:$E,'Number of Firms'!M$1)</f>
        <v>338</v>
      </c>
      <c r="N9" s="1">
        <f>SUMIFS(allNAICS!$O:$O,allNAICS!$C:$C,'Number of Firms'!$A9,allNAICS!$E:$E,'Number of Firms'!N$1)</f>
        <v>84</v>
      </c>
      <c r="O9" s="1">
        <f>SUMIFS(allNAICS!$O:$O,allNAICS!$C:$C,'Number of Firms'!$A9,allNAICS!$E:$E,'Number of Firms'!O$1)</f>
        <v>286</v>
      </c>
      <c r="P9" s="1">
        <f>SUMIFS(allNAICS!$O:$O,allNAICS!$C:$C,'Number of Firms'!$A9,allNAICS!$E:$E,'Number of Firms'!P$1)</f>
        <v>687</v>
      </c>
      <c r="Q9" s="1">
        <f>SUMIFS(allNAICS!$O:$O,allNAICS!$C:$C,'Number of Firms'!$A9,allNAICS!$E:$E,'Number of Firms'!Q$1)</f>
        <v>534</v>
      </c>
      <c r="R9" s="1">
        <f>SUMIFS(allNAICS!$O:$O,allNAICS!$C:$C,'Number of Firms'!$A9,allNAICS!$E:$E,'Number of Firms'!R$1)</f>
        <v>399</v>
      </c>
      <c r="S9" s="1">
        <f>SUMIFS(allNAICS!$O:$O,allNAICS!$C:$C,'Number of Firms'!$A9,allNAICS!$E:$E,'Number of Firms'!S$1)</f>
        <v>117</v>
      </c>
      <c r="T9" s="1">
        <f>SUMIFS(allNAICS!$O:$O,allNAICS!$C:$C,'Number of Firms'!$A9,allNAICS!$E:$E,'Number of Firms'!T$1)</f>
        <v>545</v>
      </c>
      <c r="U9" s="1">
        <f>SUMIFS(allNAICS!$O:$O,allNAICS!$C:$C,'Number of Firms'!$A9,allNAICS!$E:$E,'Number of Firms'!U$1)</f>
        <v>229</v>
      </c>
      <c r="V9" s="1">
        <f>SUMIFS(allNAICS!$O:$O,allNAICS!$C:$C,'Number of Firms'!$A9,allNAICS!$E:$E,'Number of Firms'!V$1)</f>
        <v>485</v>
      </c>
      <c r="W9" s="1">
        <f>SUMIFS(allNAICS!$O:$O,allNAICS!$C:$C,'Number of Firms'!$A9,allNAICS!$E:$E,'Number of Firms'!W$1)</f>
        <v>1105</v>
      </c>
      <c r="X9" s="1">
        <f>SUMIFS(allNAICS!$O:$O,allNAICS!$C:$C,'Number of Firms'!$A9,allNAICS!$E:$E,'Number of Firms'!X$1)</f>
        <v>28</v>
      </c>
      <c r="Y9" s="1">
        <f>SUMIFS(allNAICS!$O:$O,allNAICS!$C:$C,'Number of Firms'!$A9,allNAICS!$E:$E,'Number of Firms'!Y$1)</f>
        <v>0</v>
      </c>
    </row>
    <row r="10" spans="1:25" x14ac:dyDescent="0.45">
      <c r="A10" s="1" t="s">
        <v>460</v>
      </c>
      <c r="B10" s="1" t="s">
        <v>445</v>
      </c>
      <c r="C10" s="1">
        <v>35.221997100000003</v>
      </c>
      <c r="D10" s="1">
        <v>-101.8312969</v>
      </c>
      <c r="E10" s="1">
        <f>SUMIFS(allNAICS!$O:$O,allNAICS!$C:$C,'Number of Firms'!$A10,allNAICS!$E:$E,'Number of Firms'!E$1)</f>
        <v>21235</v>
      </c>
      <c r="F10" s="1">
        <f>SUMIFS(allNAICS!$O:$O,allNAICS!$C:$C,'Number of Firms'!$A10,allNAICS!$E:$E,'Number of Firms'!F$1)</f>
        <v>175</v>
      </c>
      <c r="G10" s="1">
        <f>SUMIFS(allNAICS!$O:$O,allNAICS!$C:$C,'Number of Firms'!$A10,allNAICS!$E:$E,'Number of Firms'!G$1)</f>
        <v>582</v>
      </c>
      <c r="H10" s="1">
        <f>SUMIFS(allNAICS!$O:$O,allNAICS!$C:$C,'Number of Firms'!$A10,allNAICS!$E:$E,'Number of Firms'!H$1)</f>
        <v>0</v>
      </c>
      <c r="I10" s="1">
        <f>SUMIFS(allNAICS!$O:$O,allNAICS!$C:$C,'Number of Firms'!$A10,allNAICS!$E:$E,'Number of Firms'!I$1)</f>
        <v>2714</v>
      </c>
      <c r="J10" s="1">
        <f>SUMIFS(allNAICS!$O:$O,allNAICS!$C:$C,'Number of Firms'!$A10,allNAICS!$E:$E,'Number of Firms'!J$1)</f>
        <v>439</v>
      </c>
      <c r="K10" s="1">
        <f>SUMIFS(allNAICS!$O:$O,allNAICS!$C:$C,'Number of Firms'!$A10,allNAICS!$E:$E,'Number of Firms'!K$1)</f>
        <v>540</v>
      </c>
      <c r="L10" s="1">
        <f>SUMIFS(allNAICS!$O:$O,allNAICS!$C:$C,'Number of Firms'!$A10,allNAICS!$E:$E,'Number of Firms'!L$1)</f>
        <v>2288</v>
      </c>
      <c r="M10" s="1">
        <f>SUMIFS(allNAICS!$O:$O,allNAICS!$C:$C,'Number of Firms'!$A10,allNAICS!$E:$E,'Number of Firms'!M$1)</f>
        <v>848</v>
      </c>
      <c r="N10" s="1">
        <f>SUMIFS(allNAICS!$O:$O,allNAICS!$C:$C,'Number of Firms'!$A10,allNAICS!$E:$E,'Number of Firms'!N$1)</f>
        <v>203</v>
      </c>
      <c r="O10" s="1">
        <f>SUMIFS(allNAICS!$O:$O,allNAICS!$C:$C,'Number of Firms'!$A10,allNAICS!$E:$E,'Number of Firms'!O$1)</f>
        <v>1436</v>
      </c>
      <c r="P10" s="1">
        <f>SUMIFS(allNAICS!$O:$O,allNAICS!$C:$C,'Number of Firms'!$A10,allNAICS!$E:$E,'Number of Firms'!P$1)</f>
        <v>1670</v>
      </c>
      <c r="Q10" s="1">
        <f>SUMIFS(allNAICS!$O:$O,allNAICS!$C:$C,'Number of Firms'!$A10,allNAICS!$E:$E,'Number of Firms'!Q$1)</f>
        <v>1671</v>
      </c>
      <c r="R10" s="1">
        <f>SUMIFS(allNAICS!$O:$O,allNAICS!$C:$C,'Number of Firms'!$A10,allNAICS!$E:$E,'Number of Firms'!R$1)</f>
        <v>1800</v>
      </c>
      <c r="S10" s="1">
        <f>SUMIFS(allNAICS!$O:$O,allNAICS!$C:$C,'Number of Firms'!$A10,allNAICS!$E:$E,'Number of Firms'!S$1)</f>
        <v>339</v>
      </c>
      <c r="T10" s="1">
        <f>SUMIFS(allNAICS!$O:$O,allNAICS!$C:$C,'Number of Firms'!$A10,allNAICS!$E:$E,'Number of Firms'!T$1)</f>
        <v>1953</v>
      </c>
      <c r="U10" s="1">
        <f>SUMIFS(allNAICS!$O:$O,allNAICS!$C:$C,'Number of Firms'!$A10,allNAICS!$E:$E,'Number of Firms'!U$1)</f>
        <v>939</v>
      </c>
      <c r="V10" s="1">
        <f>SUMIFS(allNAICS!$O:$O,allNAICS!$C:$C,'Number of Firms'!$A10,allNAICS!$E:$E,'Number of Firms'!V$1)</f>
        <v>731</v>
      </c>
      <c r="W10" s="1">
        <f>SUMIFS(allNAICS!$O:$O,allNAICS!$C:$C,'Number of Firms'!$A10,allNAICS!$E:$E,'Number of Firms'!W$1)</f>
        <v>2965</v>
      </c>
      <c r="X10" s="1">
        <f>SUMIFS(allNAICS!$O:$O,allNAICS!$C:$C,'Number of Firms'!$A10,allNAICS!$E:$E,'Number of Firms'!X$1)</f>
        <v>64</v>
      </c>
      <c r="Y10" s="1">
        <f>SUMIFS(allNAICS!$O:$O,allNAICS!$C:$C,'Number of Firms'!$A10,allNAICS!$E:$E,'Number of Firms'!Y$1)</f>
        <v>0</v>
      </c>
    </row>
    <row r="11" spans="1:25" x14ac:dyDescent="0.45">
      <c r="A11" s="1" t="s">
        <v>461</v>
      </c>
      <c r="B11" s="1" t="s">
        <v>462</v>
      </c>
      <c r="C11" s="1">
        <v>42.034722000000002</v>
      </c>
      <c r="D11" s="1">
        <v>-93.62</v>
      </c>
      <c r="E11" s="1">
        <f>SUMIFS(allNAICS!$O:$O,allNAICS!$C:$C,'Number of Firms'!$A11,allNAICS!$E:$E,'Number of Firms'!E$1)</f>
        <v>6835</v>
      </c>
      <c r="F11" s="1">
        <f>SUMIFS(allNAICS!$O:$O,allNAICS!$C:$C,'Number of Firms'!$A11,allNAICS!$E:$E,'Number of Firms'!F$1)</f>
        <v>94</v>
      </c>
      <c r="G11" s="1">
        <f>SUMIFS(allNAICS!$O:$O,allNAICS!$C:$C,'Number of Firms'!$A11,allNAICS!$E:$E,'Number of Firms'!G$1)</f>
        <v>0</v>
      </c>
      <c r="H11" s="1">
        <f>SUMIFS(allNAICS!$O:$O,allNAICS!$C:$C,'Number of Firms'!$A11,allNAICS!$E:$E,'Number of Firms'!H$1)</f>
        <v>43</v>
      </c>
      <c r="I11" s="1">
        <f>SUMIFS(allNAICS!$O:$O,allNAICS!$C:$C,'Number of Firms'!$A11,allNAICS!$E:$E,'Number of Firms'!I$1)</f>
        <v>625</v>
      </c>
      <c r="J11" s="1">
        <f>SUMIFS(allNAICS!$O:$O,allNAICS!$C:$C,'Number of Firms'!$A11,allNAICS!$E:$E,'Number of Firms'!J$1)</f>
        <v>143</v>
      </c>
      <c r="K11" s="1">
        <f>SUMIFS(allNAICS!$O:$O,allNAICS!$C:$C,'Number of Firms'!$A11,allNAICS!$E:$E,'Number of Firms'!K$1)</f>
        <v>115</v>
      </c>
      <c r="L11" s="1">
        <f>SUMIFS(allNAICS!$O:$O,allNAICS!$C:$C,'Number of Firms'!$A11,allNAICS!$E:$E,'Number of Firms'!L$1)</f>
        <v>758</v>
      </c>
      <c r="M11" s="1">
        <f>SUMIFS(allNAICS!$O:$O,allNAICS!$C:$C,'Number of Firms'!$A11,allNAICS!$E:$E,'Number of Firms'!M$1)</f>
        <v>122</v>
      </c>
      <c r="N11" s="1">
        <f>SUMIFS(allNAICS!$O:$O,allNAICS!$C:$C,'Number of Firms'!$A11,allNAICS!$E:$E,'Number of Firms'!N$1)</f>
        <v>105</v>
      </c>
      <c r="O11" s="1">
        <f>SUMIFS(allNAICS!$O:$O,allNAICS!$C:$C,'Number of Firms'!$A11,allNAICS!$E:$E,'Number of Firms'!O$1)</f>
        <v>252</v>
      </c>
      <c r="P11" s="1">
        <f>SUMIFS(allNAICS!$O:$O,allNAICS!$C:$C,'Number of Firms'!$A11,allNAICS!$E:$E,'Number of Firms'!P$1)</f>
        <v>807</v>
      </c>
      <c r="Q11" s="1">
        <f>SUMIFS(allNAICS!$O:$O,allNAICS!$C:$C,'Number of Firms'!$A11,allNAICS!$E:$E,'Number of Firms'!Q$1)</f>
        <v>1176</v>
      </c>
      <c r="R11" s="1">
        <f>SUMIFS(allNAICS!$O:$O,allNAICS!$C:$C,'Number of Firms'!$A11,allNAICS!$E:$E,'Number of Firms'!R$1)</f>
        <v>332</v>
      </c>
      <c r="S11" s="1">
        <f>SUMIFS(allNAICS!$O:$O,allNAICS!$C:$C,'Number of Firms'!$A11,allNAICS!$E:$E,'Number of Firms'!S$1)</f>
        <v>346</v>
      </c>
      <c r="T11" s="1">
        <f>SUMIFS(allNAICS!$O:$O,allNAICS!$C:$C,'Number of Firms'!$A11,allNAICS!$E:$E,'Number of Firms'!T$1)</f>
        <v>573</v>
      </c>
      <c r="U11" s="1">
        <f>SUMIFS(allNAICS!$O:$O,allNAICS!$C:$C,'Number of Firms'!$A11,allNAICS!$E:$E,'Number of Firms'!U$1)</f>
        <v>387</v>
      </c>
      <c r="V11" s="1">
        <f>SUMIFS(allNAICS!$O:$O,allNAICS!$C:$C,'Number of Firms'!$A11,allNAICS!$E:$E,'Number of Firms'!V$1)</f>
        <v>257</v>
      </c>
      <c r="W11" s="1">
        <f>SUMIFS(allNAICS!$O:$O,allNAICS!$C:$C,'Number of Firms'!$A11,allNAICS!$E:$E,'Number of Firms'!W$1)</f>
        <v>715</v>
      </c>
      <c r="X11" s="1">
        <f>SUMIFS(allNAICS!$O:$O,allNAICS!$C:$C,'Number of Firms'!$A11,allNAICS!$E:$E,'Number of Firms'!X$1)</f>
        <v>0</v>
      </c>
      <c r="Y11" s="1">
        <f>SUMIFS(allNAICS!$O:$O,allNAICS!$C:$C,'Number of Firms'!$A11,allNAICS!$E:$E,'Number of Firms'!Y$1)</f>
        <v>0</v>
      </c>
    </row>
    <row r="12" spans="1:25" x14ac:dyDescent="0.45">
      <c r="A12" s="1" t="s">
        <v>463</v>
      </c>
      <c r="B12" s="1" t="s">
        <v>464</v>
      </c>
      <c r="C12" s="1">
        <v>61.2180556</v>
      </c>
      <c r="D12" s="1">
        <v>-149.9002778</v>
      </c>
      <c r="E12" s="1">
        <f>SUMIFS(allNAICS!$O:$O,allNAICS!$C:$C,'Number of Firms'!$A12,allNAICS!$E:$E,'Number of Firms'!E$1)</f>
        <v>33526</v>
      </c>
      <c r="F12" s="1">
        <f>SUMIFS(allNAICS!$O:$O,allNAICS!$C:$C,'Number of Firms'!$A12,allNAICS!$E:$E,'Number of Firms'!F$1)</f>
        <v>1460</v>
      </c>
      <c r="G12" s="1">
        <f>SUMIFS(allNAICS!$O:$O,allNAICS!$C:$C,'Number of Firms'!$A12,allNAICS!$E:$E,'Number of Firms'!G$1)</f>
        <v>150</v>
      </c>
      <c r="H12" s="1">
        <f>SUMIFS(allNAICS!$O:$O,allNAICS!$C:$C,'Number of Firms'!$A12,allNAICS!$E:$E,'Number of Firms'!H$1)</f>
        <v>37</v>
      </c>
      <c r="I12" s="1">
        <f>SUMIFS(allNAICS!$O:$O,allNAICS!$C:$C,'Number of Firms'!$A12,allNAICS!$E:$E,'Number of Firms'!I$1)</f>
        <v>3610</v>
      </c>
      <c r="J12" s="1">
        <f>SUMIFS(allNAICS!$O:$O,allNAICS!$C:$C,'Number of Firms'!$A12,allNAICS!$E:$E,'Number of Firms'!J$1)</f>
        <v>683</v>
      </c>
      <c r="K12" s="1">
        <f>SUMIFS(allNAICS!$O:$O,allNAICS!$C:$C,'Number of Firms'!$A12,allNAICS!$E:$E,'Number of Firms'!K$1)</f>
        <v>698</v>
      </c>
      <c r="L12" s="1">
        <f>SUMIFS(allNAICS!$O:$O,allNAICS!$C:$C,'Number of Firms'!$A12,allNAICS!$E:$E,'Number of Firms'!L$1)</f>
        <v>2816</v>
      </c>
      <c r="M12" s="1">
        <f>SUMIFS(allNAICS!$O:$O,allNAICS!$C:$C,'Number of Firms'!$A12,allNAICS!$E:$E,'Number of Firms'!M$1)</f>
        <v>1430</v>
      </c>
      <c r="N12" s="1">
        <f>SUMIFS(allNAICS!$O:$O,allNAICS!$C:$C,'Number of Firms'!$A12,allNAICS!$E:$E,'Number of Firms'!N$1)</f>
        <v>417</v>
      </c>
      <c r="O12" s="1">
        <f>SUMIFS(allNAICS!$O:$O,allNAICS!$C:$C,'Number of Firms'!$A12,allNAICS!$E:$E,'Number of Firms'!O$1)</f>
        <v>891</v>
      </c>
      <c r="P12" s="1">
        <f>SUMIFS(allNAICS!$O:$O,allNAICS!$C:$C,'Number of Firms'!$A12,allNAICS!$E:$E,'Number of Firms'!P$1)</f>
        <v>3208</v>
      </c>
      <c r="Q12" s="1">
        <f>SUMIFS(allNAICS!$O:$O,allNAICS!$C:$C,'Number of Firms'!$A12,allNAICS!$E:$E,'Number of Firms'!Q$1)</f>
        <v>4922</v>
      </c>
      <c r="R12" s="1">
        <f>SUMIFS(allNAICS!$O:$O,allNAICS!$C:$C,'Number of Firms'!$A12,allNAICS!$E:$E,'Number of Firms'!R$1)</f>
        <v>2325</v>
      </c>
      <c r="S12" s="1">
        <f>SUMIFS(allNAICS!$O:$O,allNAICS!$C:$C,'Number of Firms'!$A12,allNAICS!$E:$E,'Number of Firms'!S$1)</f>
        <v>887</v>
      </c>
      <c r="T12" s="1">
        <f>SUMIFS(allNAICS!$O:$O,allNAICS!$C:$C,'Number of Firms'!$A12,allNAICS!$E:$E,'Number of Firms'!T$1)</f>
        <v>3583</v>
      </c>
      <c r="U12" s="1">
        <f>SUMIFS(allNAICS!$O:$O,allNAICS!$C:$C,'Number of Firms'!$A12,allNAICS!$E:$E,'Number of Firms'!U$1)</f>
        <v>1871</v>
      </c>
      <c r="V12" s="1">
        <f>SUMIFS(allNAICS!$O:$O,allNAICS!$C:$C,'Number of Firms'!$A12,allNAICS!$E:$E,'Number of Firms'!V$1)</f>
        <v>1399</v>
      </c>
      <c r="W12" s="1">
        <f>SUMIFS(allNAICS!$O:$O,allNAICS!$C:$C,'Number of Firms'!$A12,allNAICS!$E:$E,'Number of Firms'!W$1)</f>
        <v>3278</v>
      </c>
      <c r="X12" s="1">
        <f>SUMIFS(allNAICS!$O:$O,allNAICS!$C:$C,'Number of Firms'!$A12,allNAICS!$E:$E,'Number of Firms'!X$1)</f>
        <v>73</v>
      </c>
      <c r="Y12" s="1">
        <f>SUMIFS(allNAICS!$O:$O,allNAICS!$C:$C,'Number of Firms'!$A12,allNAICS!$E:$E,'Number of Firms'!Y$1)</f>
        <v>0</v>
      </c>
    </row>
    <row r="13" spans="1:25" x14ac:dyDescent="0.45">
      <c r="A13" s="1" t="s">
        <v>465</v>
      </c>
      <c r="B13" s="1" t="s">
        <v>466</v>
      </c>
      <c r="C13" s="1">
        <v>42.2808256</v>
      </c>
      <c r="D13" s="1">
        <v>-83.743037799999996</v>
      </c>
      <c r="E13" s="1">
        <f>SUMIFS(allNAICS!$O:$O,allNAICS!$C:$C,'Number of Firms'!$A13,allNAICS!$E:$E,'Number of Firms'!E$1)</f>
        <v>33175</v>
      </c>
      <c r="F13" s="1">
        <f>SUMIFS(allNAICS!$O:$O,allNAICS!$C:$C,'Number of Firms'!$A13,allNAICS!$E:$E,'Number of Firms'!F$1)</f>
        <v>195</v>
      </c>
      <c r="G13" s="1">
        <f>SUMIFS(allNAICS!$O:$O,allNAICS!$C:$C,'Number of Firms'!$A13,allNAICS!$E:$E,'Number of Firms'!G$1)</f>
        <v>81</v>
      </c>
      <c r="H13" s="1">
        <f>SUMIFS(allNAICS!$O:$O,allNAICS!$C:$C,'Number of Firms'!$A13,allNAICS!$E:$E,'Number of Firms'!H$1)</f>
        <v>50</v>
      </c>
      <c r="I13" s="1">
        <f>SUMIFS(allNAICS!$O:$O,allNAICS!$C:$C,'Number of Firms'!$A13,allNAICS!$E:$E,'Number of Firms'!I$1)</f>
        <v>2413</v>
      </c>
      <c r="J13" s="1">
        <f>SUMIFS(allNAICS!$O:$O,allNAICS!$C:$C,'Number of Firms'!$A13,allNAICS!$E:$E,'Number of Firms'!J$1)</f>
        <v>623</v>
      </c>
      <c r="K13" s="1">
        <f>SUMIFS(allNAICS!$O:$O,allNAICS!$C:$C,'Number of Firms'!$A13,allNAICS!$E:$E,'Number of Firms'!K$1)</f>
        <v>708</v>
      </c>
      <c r="L13" s="1">
        <f>SUMIFS(allNAICS!$O:$O,allNAICS!$C:$C,'Number of Firms'!$A13,allNAICS!$E:$E,'Number of Firms'!L$1)</f>
        <v>2584</v>
      </c>
      <c r="M13" s="1">
        <f>SUMIFS(allNAICS!$O:$O,allNAICS!$C:$C,'Number of Firms'!$A13,allNAICS!$E:$E,'Number of Firms'!M$1)</f>
        <v>778</v>
      </c>
      <c r="N13" s="1">
        <f>SUMIFS(allNAICS!$O:$O,allNAICS!$C:$C,'Number of Firms'!$A13,allNAICS!$E:$E,'Number of Firms'!N$1)</f>
        <v>610</v>
      </c>
      <c r="O13" s="1">
        <f>SUMIFS(allNAICS!$O:$O,allNAICS!$C:$C,'Number of Firms'!$A13,allNAICS!$E:$E,'Number of Firms'!O$1)</f>
        <v>1016</v>
      </c>
      <c r="P13" s="1">
        <f>SUMIFS(allNAICS!$O:$O,allNAICS!$C:$C,'Number of Firms'!$A13,allNAICS!$E:$E,'Number of Firms'!P$1)</f>
        <v>3374</v>
      </c>
      <c r="Q13" s="1">
        <f>SUMIFS(allNAICS!$O:$O,allNAICS!$C:$C,'Number of Firms'!$A13,allNAICS!$E:$E,'Number of Firms'!Q$1)</f>
        <v>6712</v>
      </c>
      <c r="R13" s="1">
        <f>SUMIFS(allNAICS!$O:$O,allNAICS!$C:$C,'Number of Firms'!$A13,allNAICS!$E:$E,'Number of Firms'!R$1)</f>
        <v>2444</v>
      </c>
      <c r="S13" s="1">
        <f>SUMIFS(allNAICS!$O:$O,allNAICS!$C:$C,'Number of Firms'!$A13,allNAICS!$E:$E,'Number of Firms'!S$1)</f>
        <v>1655</v>
      </c>
      <c r="T13" s="1">
        <f>SUMIFS(allNAICS!$O:$O,allNAICS!$C:$C,'Number of Firms'!$A13,allNAICS!$E:$E,'Number of Firms'!T$1)</f>
        <v>3396</v>
      </c>
      <c r="U13" s="1">
        <f>SUMIFS(allNAICS!$O:$O,allNAICS!$C:$C,'Number of Firms'!$A13,allNAICS!$E:$E,'Number of Firms'!U$1)</f>
        <v>2368</v>
      </c>
      <c r="V13" s="1">
        <f>SUMIFS(allNAICS!$O:$O,allNAICS!$C:$C,'Number of Firms'!$A13,allNAICS!$E:$E,'Number of Firms'!V$1)</f>
        <v>966</v>
      </c>
      <c r="W13" s="1">
        <f>SUMIFS(allNAICS!$O:$O,allNAICS!$C:$C,'Number of Firms'!$A13,allNAICS!$E:$E,'Number of Firms'!W$1)</f>
        <v>3256</v>
      </c>
      <c r="X13" s="1">
        <f>SUMIFS(allNAICS!$O:$O,allNAICS!$C:$C,'Number of Firms'!$A13,allNAICS!$E:$E,'Number of Firms'!X$1)</f>
        <v>54</v>
      </c>
      <c r="Y13" s="1">
        <f>SUMIFS(allNAICS!$O:$O,allNAICS!$C:$C,'Number of Firms'!$A13,allNAICS!$E:$E,'Number of Firms'!Y$1)</f>
        <v>0</v>
      </c>
    </row>
    <row r="14" spans="1:25" x14ac:dyDescent="0.45">
      <c r="A14" s="1" t="s">
        <v>467</v>
      </c>
      <c r="B14" s="1" t="s">
        <v>468</v>
      </c>
      <c r="C14" s="1">
        <v>44.261930900000003</v>
      </c>
      <c r="D14" s="1">
        <v>-88.415384700000004</v>
      </c>
      <c r="E14" s="1">
        <f>SUMIFS(allNAICS!$O:$O,allNAICS!$C:$C,'Number of Firms'!$A14,allNAICS!$E:$E,'Number of Firms'!E$1)</f>
        <v>16691</v>
      </c>
      <c r="F14" s="1">
        <f>SUMIFS(allNAICS!$O:$O,allNAICS!$C:$C,'Number of Firms'!$A14,allNAICS!$E:$E,'Number of Firms'!F$1)</f>
        <v>149</v>
      </c>
      <c r="G14" s="1">
        <f>SUMIFS(allNAICS!$O:$O,allNAICS!$C:$C,'Number of Firms'!$A14,allNAICS!$E:$E,'Number of Firms'!G$1)</f>
        <v>0</v>
      </c>
      <c r="H14" s="1">
        <f>SUMIFS(allNAICS!$O:$O,allNAICS!$C:$C,'Number of Firms'!$A14,allNAICS!$E:$E,'Number of Firms'!H$1)</f>
        <v>0</v>
      </c>
      <c r="I14" s="1">
        <f>SUMIFS(allNAICS!$O:$O,allNAICS!$C:$C,'Number of Firms'!$A14,allNAICS!$E:$E,'Number of Firms'!I$1)</f>
        <v>2238</v>
      </c>
      <c r="J14" s="1">
        <f>SUMIFS(allNAICS!$O:$O,allNAICS!$C:$C,'Number of Firms'!$A14,allNAICS!$E:$E,'Number of Firms'!J$1)</f>
        <v>722</v>
      </c>
      <c r="K14" s="1">
        <f>SUMIFS(allNAICS!$O:$O,allNAICS!$C:$C,'Number of Firms'!$A14,allNAICS!$E:$E,'Number of Firms'!K$1)</f>
        <v>536</v>
      </c>
      <c r="L14" s="1">
        <f>SUMIFS(allNAICS!$O:$O,allNAICS!$C:$C,'Number of Firms'!$A14,allNAICS!$E:$E,'Number of Firms'!L$1)</f>
        <v>2355</v>
      </c>
      <c r="M14" s="1">
        <f>SUMIFS(allNAICS!$O:$O,allNAICS!$C:$C,'Number of Firms'!$A14,allNAICS!$E:$E,'Number of Firms'!M$1)</f>
        <v>619</v>
      </c>
      <c r="N14" s="1">
        <f>SUMIFS(allNAICS!$O:$O,allNAICS!$C:$C,'Number of Firms'!$A14,allNAICS!$E:$E,'Number of Firms'!N$1)</f>
        <v>243</v>
      </c>
      <c r="O14" s="1">
        <f>SUMIFS(allNAICS!$O:$O,allNAICS!$C:$C,'Number of Firms'!$A14,allNAICS!$E:$E,'Number of Firms'!O$1)</f>
        <v>672</v>
      </c>
      <c r="P14" s="1">
        <f>SUMIFS(allNAICS!$O:$O,allNAICS!$C:$C,'Number of Firms'!$A14,allNAICS!$E:$E,'Number of Firms'!P$1)</f>
        <v>1526</v>
      </c>
      <c r="Q14" s="1">
        <f>SUMIFS(allNAICS!$O:$O,allNAICS!$C:$C,'Number of Firms'!$A14,allNAICS!$E:$E,'Number of Firms'!Q$1)</f>
        <v>1844</v>
      </c>
      <c r="R14" s="1">
        <f>SUMIFS(allNAICS!$O:$O,allNAICS!$C:$C,'Number of Firms'!$A14,allNAICS!$E:$E,'Number of Firms'!R$1)</f>
        <v>1007</v>
      </c>
      <c r="S14" s="1">
        <f>SUMIFS(allNAICS!$O:$O,allNAICS!$C:$C,'Number of Firms'!$A14,allNAICS!$E:$E,'Number of Firms'!S$1)</f>
        <v>327</v>
      </c>
      <c r="T14" s="1">
        <f>SUMIFS(allNAICS!$O:$O,allNAICS!$C:$C,'Number of Firms'!$A14,allNAICS!$E:$E,'Number of Firms'!T$1)</f>
        <v>1075</v>
      </c>
      <c r="U14" s="1">
        <f>SUMIFS(allNAICS!$O:$O,allNAICS!$C:$C,'Number of Firms'!$A14,allNAICS!$E:$E,'Number of Firms'!U$1)</f>
        <v>732</v>
      </c>
      <c r="V14" s="1">
        <f>SUMIFS(allNAICS!$O:$O,allNAICS!$C:$C,'Number of Firms'!$A14,allNAICS!$E:$E,'Number of Firms'!V$1)</f>
        <v>775</v>
      </c>
      <c r="W14" s="1">
        <f>SUMIFS(allNAICS!$O:$O,allNAICS!$C:$C,'Number of Firms'!$A14,allNAICS!$E:$E,'Number of Firms'!W$1)</f>
        <v>1932</v>
      </c>
      <c r="X14" s="1">
        <f>SUMIFS(allNAICS!$O:$O,allNAICS!$C:$C,'Number of Firms'!$A14,allNAICS!$E:$E,'Number of Firms'!X$1)</f>
        <v>49</v>
      </c>
      <c r="Y14" s="1">
        <f>SUMIFS(allNAICS!$O:$O,allNAICS!$C:$C,'Number of Firms'!$A14,allNAICS!$E:$E,'Number of Firms'!Y$1)</f>
        <v>0</v>
      </c>
    </row>
    <row r="15" spans="1:25" x14ac:dyDescent="0.45">
      <c r="A15" s="1" t="s">
        <v>469</v>
      </c>
      <c r="B15" s="1" t="s">
        <v>470</v>
      </c>
      <c r="C15" s="1">
        <v>35.595058100000003</v>
      </c>
      <c r="D15" s="1">
        <v>-82.5514869</v>
      </c>
      <c r="E15" s="1">
        <f>SUMIFS(allNAICS!$O:$O,allNAICS!$C:$C,'Number of Firms'!$A15,allNAICS!$E:$E,'Number of Firms'!E$1)</f>
        <v>44937</v>
      </c>
      <c r="F15" s="1">
        <f>SUMIFS(allNAICS!$O:$O,allNAICS!$C:$C,'Number of Firms'!$A15,allNAICS!$E:$E,'Number of Firms'!F$1)</f>
        <v>356</v>
      </c>
      <c r="G15" s="1">
        <f>SUMIFS(allNAICS!$O:$O,allNAICS!$C:$C,'Number of Firms'!$A15,allNAICS!$E:$E,'Number of Firms'!G$1)</f>
        <v>0</v>
      </c>
      <c r="H15" s="1">
        <f>SUMIFS(allNAICS!$O:$O,allNAICS!$C:$C,'Number of Firms'!$A15,allNAICS!$E:$E,'Number of Firms'!H$1)</f>
        <v>62</v>
      </c>
      <c r="I15" s="1">
        <f>SUMIFS(allNAICS!$O:$O,allNAICS!$C:$C,'Number of Firms'!$A15,allNAICS!$E:$E,'Number of Firms'!I$1)</f>
        <v>6699</v>
      </c>
      <c r="J15" s="1">
        <f>SUMIFS(allNAICS!$O:$O,allNAICS!$C:$C,'Number of Firms'!$A15,allNAICS!$E:$E,'Number of Firms'!J$1)</f>
        <v>1146</v>
      </c>
      <c r="K15" s="1">
        <f>SUMIFS(allNAICS!$O:$O,allNAICS!$C:$C,'Number of Firms'!$A15,allNAICS!$E:$E,'Number of Firms'!K$1)</f>
        <v>1339</v>
      </c>
      <c r="L15" s="1">
        <f>SUMIFS(allNAICS!$O:$O,allNAICS!$C:$C,'Number of Firms'!$A15,allNAICS!$E:$E,'Number of Firms'!L$1)</f>
        <v>4166</v>
      </c>
      <c r="M15" s="1">
        <f>SUMIFS(allNAICS!$O:$O,allNAICS!$C:$C,'Number of Firms'!$A15,allNAICS!$E:$E,'Number of Firms'!M$1)</f>
        <v>1446</v>
      </c>
      <c r="N15" s="1">
        <f>SUMIFS(allNAICS!$O:$O,allNAICS!$C:$C,'Number of Firms'!$A15,allNAICS!$E:$E,'Number of Firms'!N$1)</f>
        <v>524</v>
      </c>
      <c r="O15" s="1">
        <f>SUMIFS(allNAICS!$O:$O,allNAICS!$C:$C,'Number of Firms'!$A15,allNAICS!$E:$E,'Number of Firms'!O$1)</f>
        <v>1096</v>
      </c>
      <c r="P15" s="1">
        <f>SUMIFS(allNAICS!$O:$O,allNAICS!$C:$C,'Number of Firms'!$A15,allNAICS!$E:$E,'Number of Firms'!P$1)</f>
        <v>4517</v>
      </c>
      <c r="Q15" s="1">
        <f>SUMIFS(allNAICS!$O:$O,allNAICS!$C:$C,'Number of Firms'!$A15,allNAICS!$E:$E,'Number of Firms'!Q$1)</f>
        <v>5570</v>
      </c>
      <c r="R15" s="1">
        <f>SUMIFS(allNAICS!$O:$O,allNAICS!$C:$C,'Number of Firms'!$A15,allNAICS!$E:$E,'Number of Firms'!R$1)</f>
        <v>4331</v>
      </c>
      <c r="S15" s="1">
        <f>SUMIFS(allNAICS!$O:$O,allNAICS!$C:$C,'Number of Firms'!$A15,allNAICS!$E:$E,'Number of Firms'!S$1)</f>
        <v>1004</v>
      </c>
      <c r="T15" s="1">
        <f>SUMIFS(allNAICS!$O:$O,allNAICS!$C:$C,'Number of Firms'!$A15,allNAICS!$E:$E,'Number of Firms'!T$1)</f>
        <v>3400</v>
      </c>
      <c r="U15" s="1">
        <f>SUMIFS(allNAICS!$O:$O,allNAICS!$C:$C,'Number of Firms'!$A15,allNAICS!$E:$E,'Number of Firms'!U$1)</f>
        <v>2620</v>
      </c>
      <c r="V15" s="1">
        <f>SUMIFS(allNAICS!$O:$O,allNAICS!$C:$C,'Number of Firms'!$A15,allNAICS!$E:$E,'Number of Firms'!V$1)</f>
        <v>1496</v>
      </c>
      <c r="W15" s="1">
        <f>SUMIFS(allNAICS!$O:$O,allNAICS!$C:$C,'Number of Firms'!$A15,allNAICS!$E:$E,'Number of Firms'!W$1)</f>
        <v>5226</v>
      </c>
      <c r="X15" s="1">
        <f>SUMIFS(allNAICS!$O:$O,allNAICS!$C:$C,'Number of Firms'!$A15,allNAICS!$E:$E,'Number of Firms'!X$1)</f>
        <v>52</v>
      </c>
      <c r="Y15" s="1">
        <f>SUMIFS(allNAICS!$O:$O,allNAICS!$C:$C,'Number of Firms'!$A15,allNAICS!$E:$E,'Number of Firms'!Y$1)</f>
        <v>0</v>
      </c>
    </row>
    <row r="16" spans="1:25" x14ac:dyDescent="0.45">
      <c r="A16" s="1" t="s">
        <v>471</v>
      </c>
      <c r="B16" s="1" t="s">
        <v>449</v>
      </c>
      <c r="C16" s="1">
        <v>33.950000000000003</v>
      </c>
      <c r="D16" s="1">
        <v>-83.383332999999993</v>
      </c>
      <c r="E16" s="1">
        <f>SUMIFS(allNAICS!$O:$O,allNAICS!$C:$C,'Number of Firms'!$A16,allNAICS!$E:$E,'Number of Firms'!E$1)</f>
        <v>16147</v>
      </c>
      <c r="F16" s="1">
        <f>SUMIFS(allNAICS!$O:$O,allNAICS!$C:$C,'Number of Firms'!$A16,allNAICS!$E:$E,'Number of Firms'!F$1)</f>
        <v>251</v>
      </c>
      <c r="G16" s="1">
        <f>SUMIFS(allNAICS!$O:$O,allNAICS!$C:$C,'Number of Firms'!$A16,allNAICS!$E:$E,'Number of Firms'!G$1)</f>
        <v>0</v>
      </c>
      <c r="H16" s="1">
        <f>SUMIFS(allNAICS!$O:$O,allNAICS!$C:$C,'Number of Firms'!$A16,allNAICS!$E:$E,'Number of Firms'!H$1)</f>
        <v>31</v>
      </c>
      <c r="I16" s="1">
        <f>SUMIFS(allNAICS!$O:$O,allNAICS!$C:$C,'Number of Firms'!$A16,allNAICS!$E:$E,'Number of Firms'!I$1)</f>
        <v>1545</v>
      </c>
      <c r="J16" s="1">
        <f>SUMIFS(allNAICS!$O:$O,allNAICS!$C:$C,'Number of Firms'!$A16,allNAICS!$E:$E,'Number of Firms'!J$1)</f>
        <v>429</v>
      </c>
      <c r="K16" s="1">
        <f>SUMIFS(allNAICS!$O:$O,allNAICS!$C:$C,'Number of Firms'!$A16,allNAICS!$E:$E,'Number of Firms'!K$1)</f>
        <v>349</v>
      </c>
      <c r="L16" s="1">
        <f>SUMIFS(allNAICS!$O:$O,allNAICS!$C:$C,'Number of Firms'!$A16,allNAICS!$E:$E,'Number of Firms'!L$1)</f>
        <v>1309</v>
      </c>
      <c r="M16" s="1">
        <f>SUMIFS(allNAICS!$O:$O,allNAICS!$C:$C,'Number of Firms'!$A16,allNAICS!$E:$E,'Number of Firms'!M$1)</f>
        <v>429</v>
      </c>
      <c r="N16" s="1">
        <f>SUMIFS(allNAICS!$O:$O,allNAICS!$C:$C,'Number of Firms'!$A16,allNAICS!$E:$E,'Number of Firms'!N$1)</f>
        <v>232</v>
      </c>
      <c r="O16" s="1">
        <f>SUMIFS(allNAICS!$O:$O,allNAICS!$C:$C,'Number of Firms'!$A16,allNAICS!$E:$E,'Number of Firms'!O$1)</f>
        <v>561</v>
      </c>
      <c r="P16" s="1">
        <f>SUMIFS(allNAICS!$O:$O,allNAICS!$C:$C,'Number of Firms'!$A16,allNAICS!$E:$E,'Number of Firms'!P$1)</f>
        <v>1542</v>
      </c>
      <c r="Q16" s="1">
        <f>SUMIFS(allNAICS!$O:$O,allNAICS!$C:$C,'Number of Firms'!$A16,allNAICS!$E:$E,'Number of Firms'!Q$1)</f>
        <v>2148</v>
      </c>
      <c r="R16" s="1">
        <f>SUMIFS(allNAICS!$O:$O,allNAICS!$C:$C,'Number of Firms'!$A16,allNAICS!$E:$E,'Number of Firms'!R$1)</f>
        <v>1422</v>
      </c>
      <c r="S16" s="1">
        <f>SUMIFS(allNAICS!$O:$O,allNAICS!$C:$C,'Number of Firms'!$A16,allNAICS!$E:$E,'Number of Firms'!S$1)</f>
        <v>582</v>
      </c>
      <c r="T16" s="1">
        <f>SUMIFS(allNAICS!$O:$O,allNAICS!$C:$C,'Number of Firms'!$A16,allNAICS!$E:$E,'Number of Firms'!T$1)</f>
        <v>1402</v>
      </c>
      <c r="U16" s="1">
        <f>SUMIFS(allNAICS!$O:$O,allNAICS!$C:$C,'Number of Firms'!$A16,allNAICS!$E:$E,'Number of Firms'!U$1)</f>
        <v>1000</v>
      </c>
      <c r="V16" s="1">
        <f>SUMIFS(allNAICS!$O:$O,allNAICS!$C:$C,'Number of Firms'!$A16,allNAICS!$E:$E,'Number of Firms'!V$1)</f>
        <v>399</v>
      </c>
      <c r="W16" s="1">
        <f>SUMIFS(allNAICS!$O:$O,allNAICS!$C:$C,'Number of Firms'!$A16,allNAICS!$E:$E,'Number of Firms'!W$1)</f>
        <v>2519</v>
      </c>
      <c r="X16" s="1">
        <f>SUMIFS(allNAICS!$O:$O,allNAICS!$C:$C,'Number of Firms'!$A16,allNAICS!$E:$E,'Number of Firms'!X$1)</f>
        <v>0</v>
      </c>
      <c r="Y16" s="1">
        <f>SUMIFS(allNAICS!$O:$O,allNAICS!$C:$C,'Number of Firms'!$A16,allNAICS!$E:$E,'Number of Firms'!Y$1)</f>
        <v>0</v>
      </c>
    </row>
    <row r="17" spans="1:25" x14ac:dyDescent="0.45">
      <c r="A17" s="1" t="s">
        <v>472</v>
      </c>
      <c r="B17" s="1" t="s">
        <v>449</v>
      </c>
      <c r="C17" s="1">
        <v>33.748995399999998</v>
      </c>
      <c r="D17" s="1">
        <v>-84.387982399999999</v>
      </c>
      <c r="E17" s="1">
        <f>SUMIFS(allNAICS!$O:$O,allNAICS!$C:$C,'Number of Firms'!$A17,allNAICS!$E:$E,'Number of Firms'!E$1)</f>
        <v>590218</v>
      </c>
      <c r="F17" s="1">
        <f>SUMIFS(allNAICS!$O:$O,allNAICS!$C:$C,'Number of Firms'!$A17,allNAICS!$E:$E,'Number of Firms'!F$1)</f>
        <v>1474</v>
      </c>
      <c r="G17" s="1">
        <f>SUMIFS(allNAICS!$O:$O,allNAICS!$C:$C,'Number of Firms'!$A17,allNAICS!$E:$E,'Number of Firms'!G$1)</f>
        <v>92</v>
      </c>
      <c r="H17" s="1">
        <f>SUMIFS(allNAICS!$O:$O,allNAICS!$C:$C,'Number of Firms'!$A17,allNAICS!$E:$E,'Number of Firms'!H$1)</f>
        <v>414</v>
      </c>
      <c r="I17" s="1">
        <f>SUMIFS(allNAICS!$O:$O,allNAICS!$C:$C,'Number of Firms'!$A17,allNAICS!$E:$E,'Number of Firms'!I$1)</f>
        <v>61028</v>
      </c>
      <c r="J17" s="1">
        <f>SUMIFS(allNAICS!$O:$O,allNAICS!$C:$C,'Number of Firms'!$A17,allNAICS!$E:$E,'Number of Firms'!J$1)</f>
        <v>8921</v>
      </c>
      <c r="K17" s="1">
        <f>SUMIFS(allNAICS!$O:$O,allNAICS!$C:$C,'Number of Firms'!$A17,allNAICS!$E:$E,'Number of Firms'!K$1)</f>
        <v>15501</v>
      </c>
      <c r="L17" s="1">
        <f>SUMIFS(allNAICS!$O:$O,allNAICS!$C:$C,'Number of Firms'!$A17,allNAICS!$E:$E,'Number of Firms'!L$1)</f>
        <v>46936</v>
      </c>
      <c r="M17" s="1">
        <f>SUMIFS(allNAICS!$O:$O,allNAICS!$C:$C,'Number of Firms'!$A17,allNAICS!$E:$E,'Number of Firms'!M$1)</f>
        <v>25074</v>
      </c>
      <c r="N17" s="1">
        <f>SUMIFS(allNAICS!$O:$O,allNAICS!$C:$C,'Number of Firms'!$A17,allNAICS!$E:$E,'Number of Firms'!N$1)</f>
        <v>9322</v>
      </c>
      <c r="O17" s="1">
        <f>SUMIFS(allNAICS!$O:$O,allNAICS!$C:$C,'Number of Firms'!$A17,allNAICS!$E:$E,'Number of Firms'!O$1)</f>
        <v>18322</v>
      </c>
      <c r="P17" s="1">
        <f>SUMIFS(allNAICS!$O:$O,allNAICS!$C:$C,'Number of Firms'!$A17,allNAICS!$E:$E,'Number of Firms'!P$1)</f>
        <v>49702</v>
      </c>
      <c r="Q17" s="1">
        <f>SUMIFS(allNAICS!$O:$O,allNAICS!$C:$C,'Number of Firms'!$A17,allNAICS!$E:$E,'Number of Firms'!Q$1)</f>
        <v>90613</v>
      </c>
      <c r="R17" s="1">
        <f>SUMIFS(allNAICS!$O:$O,allNAICS!$C:$C,'Number of Firms'!$A17,allNAICS!$E:$E,'Number of Firms'!R$1)</f>
        <v>63543</v>
      </c>
      <c r="S17" s="1">
        <f>SUMIFS(allNAICS!$O:$O,allNAICS!$C:$C,'Number of Firms'!$A17,allNAICS!$E:$E,'Number of Firms'!S$1)</f>
        <v>15657</v>
      </c>
      <c r="T17" s="1">
        <f>SUMIFS(allNAICS!$O:$O,allNAICS!$C:$C,'Number of Firms'!$A17,allNAICS!$E:$E,'Number of Firms'!T$1)</f>
        <v>49190</v>
      </c>
      <c r="U17" s="1">
        <f>SUMIFS(allNAICS!$O:$O,allNAICS!$C:$C,'Number of Firms'!$A17,allNAICS!$E:$E,'Number of Firms'!U$1)</f>
        <v>27320</v>
      </c>
      <c r="V17" s="1">
        <f>SUMIFS(allNAICS!$O:$O,allNAICS!$C:$C,'Number of Firms'!$A17,allNAICS!$E:$E,'Number of Firms'!V$1)</f>
        <v>16126</v>
      </c>
      <c r="W17" s="1">
        <f>SUMIFS(allNAICS!$O:$O,allNAICS!$C:$C,'Number of Firms'!$A17,allNAICS!$E:$E,'Number of Firms'!W$1)</f>
        <v>91676</v>
      </c>
      <c r="X17" s="1">
        <f>SUMIFS(allNAICS!$O:$O,allNAICS!$C:$C,'Number of Firms'!$A17,allNAICS!$E:$E,'Number of Firms'!X$1)</f>
        <v>776</v>
      </c>
      <c r="Y17" s="1">
        <f>SUMIFS(allNAICS!$O:$O,allNAICS!$C:$C,'Number of Firms'!$A17,allNAICS!$E:$E,'Number of Firms'!Y$1)</f>
        <v>146</v>
      </c>
    </row>
    <row r="18" spans="1:25" x14ac:dyDescent="0.45">
      <c r="A18" s="1" t="s">
        <v>473</v>
      </c>
      <c r="B18" s="1" t="s">
        <v>457</v>
      </c>
      <c r="C18" s="1">
        <v>39.364283399999998</v>
      </c>
      <c r="D18" s="1">
        <v>-74.422926599999997</v>
      </c>
      <c r="E18" s="1">
        <f>SUMIFS(allNAICS!$O:$O,allNAICS!$C:$C,'Number of Firms'!$A18,allNAICS!$E:$E,'Number of Firms'!E$1)</f>
        <v>21211</v>
      </c>
      <c r="F18" s="1">
        <f>SUMIFS(allNAICS!$O:$O,allNAICS!$C:$C,'Number of Firms'!$A18,allNAICS!$E:$E,'Number of Firms'!F$1)</f>
        <v>139</v>
      </c>
      <c r="G18" s="1">
        <f>SUMIFS(allNAICS!$O:$O,allNAICS!$C:$C,'Number of Firms'!$A18,allNAICS!$E:$E,'Number of Firms'!G$1)</f>
        <v>0</v>
      </c>
      <c r="H18" s="1">
        <f>SUMIFS(allNAICS!$O:$O,allNAICS!$C:$C,'Number of Firms'!$A18,allNAICS!$E:$E,'Number of Firms'!H$1)</f>
        <v>0</v>
      </c>
      <c r="I18" s="1">
        <f>SUMIFS(allNAICS!$O:$O,allNAICS!$C:$C,'Number of Firms'!$A18,allNAICS!$E:$E,'Number of Firms'!I$1)</f>
        <v>1987</v>
      </c>
      <c r="J18" s="1">
        <f>SUMIFS(allNAICS!$O:$O,allNAICS!$C:$C,'Number of Firms'!$A18,allNAICS!$E:$E,'Number of Firms'!J$1)</f>
        <v>230</v>
      </c>
      <c r="K18" s="1">
        <f>SUMIFS(allNAICS!$O:$O,allNAICS!$C:$C,'Number of Firms'!$A18,allNAICS!$E:$E,'Number of Firms'!K$1)</f>
        <v>502</v>
      </c>
      <c r="L18" s="1">
        <f>SUMIFS(allNAICS!$O:$O,allNAICS!$C:$C,'Number of Firms'!$A18,allNAICS!$E:$E,'Number of Firms'!L$1)</f>
        <v>2766</v>
      </c>
      <c r="M18" s="1">
        <f>SUMIFS(allNAICS!$O:$O,allNAICS!$C:$C,'Number of Firms'!$A18,allNAICS!$E:$E,'Number of Firms'!M$1)</f>
        <v>1195</v>
      </c>
      <c r="N18" s="1">
        <f>SUMIFS(allNAICS!$O:$O,allNAICS!$C:$C,'Number of Firms'!$A18,allNAICS!$E:$E,'Number of Firms'!N$1)</f>
        <v>287</v>
      </c>
      <c r="O18" s="1">
        <f>SUMIFS(allNAICS!$O:$O,allNAICS!$C:$C,'Number of Firms'!$A18,allNAICS!$E:$E,'Number of Firms'!O$1)</f>
        <v>609</v>
      </c>
      <c r="P18" s="1">
        <f>SUMIFS(allNAICS!$O:$O,allNAICS!$C:$C,'Number of Firms'!$A18,allNAICS!$E:$E,'Number of Firms'!P$1)</f>
        <v>2779</v>
      </c>
      <c r="Q18" s="1">
        <f>SUMIFS(allNAICS!$O:$O,allNAICS!$C:$C,'Number of Firms'!$A18,allNAICS!$E:$E,'Number of Firms'!Q$1)</f>
        <v>2390</v>
      </c>
      <c r="R18" s="1">
        <f>SUMIFS(allNAICS!$O:$O,allNAICS!$C:$C,'Number of Firms'!$A18,allNAICS!$E:$E,'Number of Firms'!R$1)</f>
        <v>1531</v>
      </c>
      <c r="S18" s="1">
        <f>SUMIFS(allNAICS!$O:$O,allNAICS!$C:$C,'Number of Firms'!$A18,allNAICS!$E:$E,'Number of Firms'!S$1)</f>
        <v>417</v>
      </c>
      <c r="T18" s="1">
        <f>SUMIFS(allNAICS!$O:$O,allNAICS!$C:$C,'Number of Firms'!$A18,allNAICS!$E:$E,'Number of Firms'!T$1)</f>
        <v>2107</v>
      </c>
      <c r="U18" s="1">
        <f>SUMIFS(allNAICS!$O:$O,allNAICS!$C:$C,'Number of Firms'!$A18,allNAICS!$E:$E,'Number of Firms'!U$1)</f>
        <v>1172</v>
      </c>
      <c r="V18" s="1">
        <f>SUMIFS(allNAICS!$O:$O,allNAICS!$C:$C,'Number of Firms'!$A18,allNAICS!$E:$E,'Number of Firms'!V$1)</f>
        <v>1011</v>
      </c>
      <c r="W18" s="1">
        <f>SUMIFS(allNAICS!$O:$O,allNAICS!$C:$C,'Number of Firms'!$A18,allNAICS!$E:$E,'Number of Firms'!W$1)</f>
        <v>2083</v>
      </c>
      <c r="X18" s="1">
        <f>SUMIFS(allNAICS!$O:$O,allNAICS!$C:$C,'Number of Firms'!$A18,allNAICS!$E:$E,'Number of Firms'!X$1)</f>
        <v>0</v>
      </c>
      <c r="Y18" s="1">
        <f>SUMIFS(allNAICS!$O:$O,allNAICS!$C:$C,'Number of Firms'!$A18,allNAICS!$E:$E,'Number of Firms'!Y$1)</f>
        <v>0</v>
      </c>
    </row>
    <row r="19" spans="1:25" x14ac:dyDescent="0.45">
      <c r="A19" s="1" t="s">
        <v>474</v>
      </c>
      <c r="B19" s="1" t="s">
        <v>475</v>
      </c>
      <c r="C19" s="1">
        <v>32.609856600000001</v>
      </c>
      <c r="D19" s="1">
        <v>-85.480782500000004</v>
      </c>
      <c r="E19" s="1">
        <f>SUMIFS(allNAICS!$O:$O,allNAICS!$C:$C,'Number of Firms'!$A19,allNAICS!$E:$E,'Number of Firms'!E$1)</f>
        <v>11573</v>
      </c>
      <c r="F19" s="1">
        <f>SUMIFS(allNAICS!$O:$O,allNAICS!$C:$C,'Number of Firms'!$A19,allNAICS!$E:$E,'Number of Firms'!F$1)</f>
        <v>41</v>
      </c>
      <c r="G19" s="1">
        <f>SUMIFS(allNAICS!$O:$O,allNAICS!$C:$C,'Number of Firms'!$A19,allNAICS!$E:$E,'Number of Firms'!G$1)</f>
        <v>0</v>
      </c>
      <c r="H19" s="1">
        <f>SUMIFS(allNAICS!$O:$O,allNAICS!$C:$C,'Number of Firms'!$A19,allNAICS!$E:$E,'Number of Firms'!H$1)</f>
        <v>81</v>
      </c>
      <c r="I19" s="1">
        <f>SUMIFS(allNAICS!$O:$O,allNAICS!$C:$C,'Number of Firms'!$A19,allNAICS!$E:$E,'Number of Firms'!I$1)</f>
        <v>1534</v>
      </c>
      <c r="J19" s="1">
        <f>SUMIFS(allNAICS!$O:$O,allNAICS!$C:$C,'Number of Firms'!$A19,allNAICS!$E:$E,'Number of Firms'!J$1)</f>
        <v>202</v>
      </c>
      <c r="K19" s="1">
        <f>SUMIFS(allNAICS!$O:$O,allNAICS!$C:$C,'Number of Firms'!$A19,allNAICS!$E:$E,'Number of Firms'!K$1)</f>
        <v>204</v>
      </c>
      <c r="L19" s="1">
        <f>SUMIFS(allNAICS!$O:$O,allNAICS!$C:$C,'Number of Firms'!$A19,allNAICS!$E:$E,'Number of Firms'!L$1)</f>
        <v>1177</v>
      </c>
      <c r="M19" s="1">
        <f>SUMIFS(allNAICS!$O:$O,allNAICS!$C:$C,'Number of Firms'!$A19,allNAICS!$E:$E,'Number of Firms'!M$1)</f>
        <v>344</v>
      </c>
      <c r="N19" s="1">
        <f>SUMIFS(allNAICS!$O:$O,allNAICS!$C:$C,'Number of Firms'!$A19,allNAICS!$E:$E,'Number of Firms'!N$1)</f>
        <v>103</v>
      </c>
      <c r="O19" s="1">
        <f>SUMIFS(allNAICS!$O:$O,allNAICS!$C:$C,'Number of Firms'!$A19,allNAICS!$E:$E,'Number of Firms'!O$1)</f>
        <v>273</v>
      </c>
      <c r="P19" s="1">
        <f>SUMIFS(allNAICS!$O:$O,allNAICS!$C:$C,'Number of Firms'!$A19,allNAICS!$E:$E,'Number of Firms'!P$1)</f>
        <v>890</v>
      </c>
      <c r="Q19" s="1">
        <f>SUMIFS(allNAICS!$O:$O,allNAICS!$C:$C,'Number of Firms'!$A19,allNAICS!$E:$E,'Number of Firms'!Q$1)</f>
        <v>1586</v>
      </c>
      <c r="R19" s="1">
        <f>SUMIFS(allNAICS!$O:$O,allNAICS!$C:$C,'Number of Firms'!$A19,allNAICS!$E:$E,'Number of Firms'!R$1)</f>
        <v>1207</v>
      </c>
      <c r="S19" s="1">
        <f>SUMIFS(allNAICS!$O:$O,allNAICS!$C:$C,'Number of Firms'!$A19,allNAICS!$E:$E,'Number of Firms'!S$1)</f>
        <v>337</v>
      </c>
      <c r="T19" s="1">
        <f>SUMIFS(allNAICS!$O:$O,allNAICS!$C:$C,'Number of Firms'!$A19,allNAICS!$E:$E,'Number of Firms'!T$1)</f>
        <v>894</v>
      </c>
      <c r="U19" s="1">
        <f>SUMIFS(allNAICS!$O:$O,allNAICS!$C:$C,'Number of Firms'!$A19,allNAICS!$E:$E,'Number of Firms'!U$1)</f>
        <v>404</v>
      </c>
      <c r="V19" s="1">
        <f>SUMIFS(allNAICS!$O:$O,allNAICS!$C:$C,'Number of Firms'!$A19,allNAICS!$E:$E,'Number of Firms'!V$1)</f>
        <v>442</v>
      </c>
      <c r="W19" s="1">
        <f>SUMIFS(allNAICS!$O:$O,allNAICS!$C:$C,'Number of Firms'!$A19,allNAICS!$E:$E,'Number of Firms'!W$1)</f>
        <v>1854</v>
      </c>
      <c r="X19" s="1">
        <f>SUMIFS(allNAICS!$O:$O,allNAICS!$C:$C,'Number of Firms'!$A19,allNAICS!$E:$E,'Number of Firms'!X$1)</f>
        <v>0</v>
      </c>
      <c r="Y19" s="1">
        <f>SUMIFS(allNAICS!$O:$O,allNAICS!$C:$C,'Number of Firms'!$A19,allNAICS!$E:$E,'Number of Firms'!Y$1)</f>
        <v>0</v>
      </c>
    </row>
    <row r="20" spans="1:25" x14ac:dyDescent="0.45">
      <c r="A20" s="1" t="s">
        <v>476</v>
      </c>
      <c r="B20" s="1" t="s">
        <v>477</v>
      </c>
      <c r="C20" s="1">
        <v>33.473497799999997</v>
      </c>
      <c r="D20" s="1">
        <v>-82.010514799999996</v>
      </c>
      <c r="E20" s="1">
        <f>SUMIFS(allNAICS!$O:$O,allNAICS!$C:$C,'Number of Firms'!$A20,allNAICS!$E:$E,'Number of Firms'!E$1)</f>
        <v>42443</v>
      </c>
      <c r="F20" s="1">
        <f>SUMIFS(allNAICS!$O:$O,allNAICS!$C:$C,'Number of Firms'!$A20,allNAICS!$E:$E,'Number of Firms'!F$1)</f>
        <v>390</v>
      </c>
      <c r="G20" s="1">
        <f>SUMIFS(allNAICS!$O:$O,allNAICS!$C:$C,'Number of Firms'!$A20,allNAICS!$E:$E,'Number of Firms'!G$1)</f>
        <v>0</v>
      </c>
      <c r="H20" s="1">
        <f>SUMIFS(allNAICS!$O:$O,allNAICS!$C:$C,'Number of Firms'!$A20,allNAICS!$E:$E,'Number of Firms'!H$1)</f>
        <v>0</v>
      </c>
      <c r="I20" s="1">
        <f>SUMIFS(allNAICS!$O:$O,allNAICS!$C:$C,'Number of Firms'!$A20,allNAICS!$E:$E,'Number of Firms'!I$1)</f>
        <v>4490</v>
      </c>
      <c r="J20" s="1">
        <f>SUMIFS(allNAICS!$O:$O,allNAICS!$C:$C,'Number of Firms'!$A20,allNAICS!$E:$E,'Number of Firms'!J$1)</f>
        <v>664</v>
      </c>
      <c r="K20" s="1">
        <f>SUMIFS(allNAICS!$O:$O,allNAICS!$C:$C,'Number of Firms'!$A20,allNAICS!$E:$E,'Number of Firms'!K$1)</f>
        <v>721</v>
      </c>
      <c r="L20" s="1">
        <f>SUMIFS(allNAICS!$O:$O,allNAICS!$C:$C,'Number of Firms'!$A20,allNAICS!$E:$E,'Number of Firms'!L$1)</f>
        <v>4044</v>
      </c>
      <c r="M20" s="1">
        <f>SUMIFS(allNAICS!$O:$O,allNAICS!$C:$C,'Number of Firms'!$A20,allNAICS!$E:$E,'Number of Firms'!M$1)</f>
        <v>1677</v>
      </c>
      <c r="N20" s="1">
        <f>SUMIFS(allNAICS!$O:$O,allNAICS!$C:$C,'Number of Firms'!$A20,allNAICS!$E:$E,'Number of Firms'!N$1)</f>
        <v>346</v>
      </c>
      <c r="O20" s="1">
        <f>SUMIFS(allNAICS!$O:$O,allNAICS!$C:$C,'Number of Firms'!$A20,allNAICS!$E:$E,'Number of Firms'!O$1)</f>
        <v>1275</v>
      </c>
      <c r="P20" s="1">
        <f>SUMIFS(allNAICS!$O:$O,allNAICS!$C:$C,'Number of Firms'!$A20,allNAICS!$E:$E,'Number of Firms'!P$1)</f>
        <v>2966</v>
      </c>
      <c r="Q20" s="1">
        <f>SUMIFS(allNAICS!$O:$O,allNAICS!$C:$C,'Number of Firms'!$A20,allNAICS!$E:$E,'Number of Firms'!Q$1)</f>
        <v>3838</v>
      </c>
      <c r="R20" s="1">
        <f>SUMIFS(allNAICS!$O:$O,allNAICS!$C:$C,'Number of Firms'!$A20,allNAICS!$E:$E,'Number of Firms'!R$1)</f>
        <v>4232</v>
      </c>
      <c r="S20" s="1">
        <f>SUMIFS(allNAICS!$O:$O,allNAICS!$C:$C,'Number of Firms'!$A20,allNAICS!$E:$E,'Number of Firms'!S$1)</f>
        <v>997</v>
      </c>
      <c r="T20" s="1">
        <f>SUMIFS(allNAICS!$O:$O,allNAICS!$C:$C,'Number of Firms'!$A20,allNAICS!$E:$E,'Number of Firms'!T$1)</f>
        <v>4989</v>
      </c>
      <c r="U20" s="1">
        <f>SUMIFS(allNAICS!$O:$O,allNAICS!$C:$C,'Number of Firms'!$A20,allNAICS!$E:$E,'Number of Firms'!U$1)</f>
        <v>2007</v>
      </c>
      <c r="V20" s="1">
        <f>SUMIFS(allNAICS!$O:$O,allNAICS!$C:$C,'Number of Firms'!$A20,allNAICS!$E:$E,'Number of Firms'!V$1)</f>
        <v>1641</v>
      </c>
      <c r="W20" s="1">
        <f>SUMIFS(allNAICS!$O:$O,allNAICS!$C:$C,'Number of Firms'!$A20,allNAICS!$E:$E,'Number of Firms'!W$1)</f>
        <v>8197</v>
      </c>
      <c r="X20" s="1">
        <f>SUMIFS(allNAICS!$O:$O,allNAICS!$C:$C,'Number of Firms'!$A20,allNAICS!$E:$E,'Number of Firms'!X$1)</f>
        <v>36</v>
      </c>
      <c r="Y20" s="1">
        <f>SUMIFS(allNAICS!$O:$O,allNAICS!$C:$C,'Number of Firms'!$A20,allNAICS!$E:$E,'Number of Firms'!Y$1)</f>
        <v>0</v>
      </c>
    </row>
    <row r="21" spans="1:25" x14ac:dyDescent="0.45">
      <c r="A21" s="1" t="s">
        <v>478</v>
      </c>
      <c r="B21" s="1" t="s">
        <v>445</v>
      </c>
      <c r="C21" s="1">
        <v>30.267153</v>
      </c>
      <c r="D21" s="1">
        <v>-97.743060799999995</v>
      </c>
      <c r="E21" s="1">
        <f>SUMIFS(allNAICS!$O:$O,allNAICS!$C:$C,'Number of Firms'!$A21,allNAICS!$E:$E,'Number of Firms'!E$1)</f>
        <v>182973</v>
      </c>
      <c r="F21" s="1">
        <f>SUMIFS(allNAICS!$O:$O,allNAICS!$C:$C,'Number of Firms'!$A21,allNAICS!$E:$E,'Number of Firms'!F$1)</f>
        <v>575</v>
      </c>
      <c r="G21" s="1">
        <f>SUMIFS(allNAICS!$O:$O,allNAICS!$C:$C,'Number of Firms'!$A21,allNAICS!$E:$E,'Number of Firms'!G$1)</f>
        <v>2968</v>
      </c>
      <c r="H21" s="1">
        <f>SUMIFS(allNAICS!$O:$O,allNAICS!$C:$C,'Number of Firms'!$A21,allNAICS!$E:$E,'Number of Firms'!H$1)</f>
        <v>161</v>
      </c>
      <c r="I21" s="1">
        <f>SUMIFS(allNAICS!$O:$O,allNAICS!$C:$C,'Number of Firms'!$A21,allNAICS!$E:$E,'Number of Firms'!I$1)</f>
        <v>19177</v>
      </c>
      <c r="J21" s="1">
        <f>SUMIFS(allNAICS!$O:$O,allNAICS!$C:$C,'Number of Firms'!$A21,allNAICS!$E:$E,'Number of Firms'!J$1)</f>
        <v>3224</v>
      </c>
      <c r="K21" s="1">
        <f>SUMIFS(allNAICS!$O:$O,allNAICS!$C:$C,'Number of Firms'!$A21,allNAICS!$E:$E,'Number of Firms'!K$1)</f>
        <v>3787</v>
      </c>
      <c r="L21" s="1">
        <f>SUMIFS(allNAICS!$O:$O,allNAICS!$C:$C,'Number of Firms'!$A21,allNAICS!$E:$E,'Number of Firms'!L$1)</f>
        <v>13716</v>
      </c>
      <c r="M21" s="1">
        <f>SUMIFS(allNAICS!$O:$O,allNAICS!$C:$C,'Number of Firms'!$A21,allNAICS!$E:$E,'Number of Firms'!M$1)</f>
        <v>5761</v>
      </c>
      <c r="N21" s="1">
        <f>SUMIFS(allNAICS!$O:$O,allNAICS!$C:$C,'Number of Firms'!$A21,allNAICS!$E:$E,'Number of Firms'!N$1)</f>
        <v>4279</v>
      </c>
      <c r="O21" s="1">
        <f>SUMIFS(allNAICS!$O:$O,allNAICS!$C:$C,'Number of Firms'!$A21,allNAICS!$E:$E,'Number of Firms'!O$1)</f>
        <v>7025</v>
      </c>
      <c r="P21" s="1">
        <f>SUMIFS(allNAICS!$O:$O,allNAICS!$C:$C,'Number of Firms'!$A21,allNAICS!$E:$E,'Number of Firms'!P$1)</f>
        <v>19119</v>
      </c>
      <c r="Q21" s="1">
        <f>SUMIFS(allNAICS!$O:$O,allNAICS!$C:$C,'Number of Firms'!$A21,allNAICS!$E:$E,'Number of Firms'!Q$1)</f>
        <v>37343</v>
      </c>
      <c r="R21" s="1">
        <f>SUMIFS(allNAICS!$O:$O,allNAICS!$C:$C,'Number of Firms'!$A21,allNAICS!$E:$E,'Number of Firms'!R$1)</f>
        <v>13640</v>
      </c>
      <c r="S21" s="1">
        <f>SUMIFS(allNAICS!$O:$O,allNAICS!$C:$C,'Number of Firms'!$A21,allNAICS!$E:$E,'Number of Firms'!S$1)</f>
        <v>5786</v>
      </c>
      <c r="T21" s="1">
        <f>SUMIFS(allNAICS!$O:$O,allNAICS!$C:$C,'Number of Firms'!$A21,allNAICS!$E:$E,'Number of Firms'!T$1)</f>
        <v>12593</v>
      </c>
      <c r="U21" s="1">
        <f>SUMIFS(allNAICS!$O:$O,allNAICS!$C:$C,'Number of Firms'!$A21,allNAICS!$E:$E,'Number of Firms'!U$1)</f>
        <v>10971</v>
      </c>
      <c r="V21" s="1">
        <f>SUMIFS(allNAICS!$O:$O,allNAICS!$C:$C,'Number of Firms'!$A21,allNAICS!$E:$E,'Number of Firms'!V$1)</f>
        <v>4792</v>
      </c>
      <c r="W21" s="1">
        <f>SUMIFS(allNAICS!$O:$O,allNAICS!$C:$C,'Number of Firms'!$A21,allNAICS!$E:$E,'Number of Firms'!W$1)</f>
        <v>18268</v>
      </c>
      <c r="X21" s="1">
        <f>SUMIFS(allNAICS!$O:$O,allNAICS!$C:$C,'Number of Firms'!$A21,allNAICS!$E:$E,'Number of Firms'!X$1)</f>
        <v>258</v>
      </c>
      <c r="Y21" s="1">
        <f>SUMIFS(allNAICS!$O:$O,allNAICS!$C:$C,'Number of Firms'!$A21,allNAICS!$E:$E,'Number of Firms'!Y$1)</f>
        <v>89</v>
      </c>
    </row>
    <row r="22" spans="1:25" x14ac:dyDescent="0.45">
      <c r="A22" s="1" t="s">
        <v>479</v>
      </c>
      <c r="B22" s="1" t="s">
        <v>480</v>
      </c>
      <c r="C22" s="1">
        <v>35.3732921</v>
      </c>
      <c r="D22" s="1">
        <v>-119.01871250000001</v>
      </c>
      <c r="E22" s="1">
        <f>SUMIFS(allNAICS!$O:$O,allNAICS!$C:$C,'Number of Firms'!$A22,allNAICS!$E:$E,'Number of Firms'!E$1)</f>
        <v>51393</v>
      </c>
      <c r="F22" s="1">
        <f>SUMIFS(allNAICS!$O:$O,allNAICS!$C:$C,'Number of Firms'!$A22,allNAICS!$E:$E,'Number of Firms'!F$1)</f>
        <v>520</v>
      </c>
      <c r="G22" s="1">
        <f>SUMIFS(allNAICS!$O:$O,allNAICS!$C:$C,'Number of Firms'!$A22,allNAICS!$E:$E,'Number of Firms'!G$1)</f>
        <v>410</v>
      </c>
      <c r="H22" s="1">
        <f>SUMIFS(allNAICS!$O:$O,allNAICS!$C:$C,'Number of Firms'!$A22,allNAICS!$E:$E,'Number of Firms'!H$1)</f>
        <v>52</v>
      </c>
      <c r="I22" s="1">
        <f>SUMIFS(allNAICS!$O:$O,allNAICS!$C:$C,'Number of Firms'!$A22,allNAICS!$E:$E,'Number of Firms'!I$1)</f>
        <v>4933</v>
      </c>
      <c r="J22" s="1">
        <f>SUMIFS(allNAICS!$O:$O,allNAICS!$C:$C,'Number of Firms'!$A22,allNAICS!$E:$E,'Number of Firms'!J$1)</f>
        <v>997</v>
      </c>
      <c r="K22" s="1">
        <f>SUMIFS(allNAICS!$O:$O,allNAICS!$C:$C,'Number of Firms'!$A22,allNAICS!$E:$E,'Number of Firms'!K$1)</f>
        <v>1087</v>
      </c>
      <c r="L22" s="1">
        <f>SUMIFS(allNAICS!$O:$O,allNAICS!$C:$C,'Number of Firms'!$A22,allNAICS!$E:$E,'Number of Firms'!L$1)</f>
        <v>5523</v>
      </c>
      <c r="M22" s="1">
        <f>SUMIFS(allNAICS!$O:$O,allNAICS!$C:$C,'Number of Firms'!$A22,allNAICS!$E:$E,'Number of Firms'!M$1)</f>
        <v>3947</v>
      </c>
      <c r="N22" s="1">
        <f>SUMIFS(allNAICS!$O:$O,allNAICS!$C:$C,'Number of Firms'!$A22,allNAICS!$E:$E,'Number of Firms'!N$1)</f>
        <v>323</v>
      </c>
      <c r="O22" s="1">
        <f>SUMIFS(allNAICS!$O:$O,allNAICS!$C:$C,'Number of Firms'!$A22,allNAICS!$E:$E,'Number of Firms'!O$1)</f>
        <v>1052</v>
      </c>
      <c r="P22" s="1">
        <f>SUMIFS(allNAICS!$O:$O,allNAICS!$C:$C,'Number of Firms'!$A22,allNAICS!$E:$E,'Number of Firms'!P$1)</f>
        <v>3910</v>
      </c>
      <c r="Q22" s="1">
        <f>SUMIFS(allNAICS!$O:$O,allNAICS!$C:$C,'Number of Firms'!$A22,allNAICS!$E:$E,'Number of Firms'!Q$1)</f>
        <v>5042</v>
      </c>
      <c r="R22" s="1">
        <f>SUMIFS(allNAICS!$O:$O,allNAICS!$C:$C,'Number of Firms'!$A22,allNAICS!$E:$E,'Number of Firms'!R$1)</f>
        <v>5034</v>
      </c>
      <c r="S22" s="1">
        <f>SUMIFS(allNAICS!$O:$O,allNAICS!$C:$C,'Number of Firms'!$A22,allNAICS!$E:$E,'Number of Firms'!S$1)</f>
        <v>814</v>
      </c>
      <c r="T22" s="1">
        <f>SUMIFS(allNAICS!$O:$O,allNAICS!$C:$C,'Number of Firms'!$A22,allNAICS!$E:$E,'Number of Firms'!T$1)</f>
        <v>6732</v>
      </c>
      <c r="U22" s="1">
        <f>SUMIFS(allNAICS!$O:$O,allNAICS!$C:$C,'Number of Firms'!$A22,allNAICS!$E:$E,'Number of Firms'!U$1)</f>
        <v>1396</v>
      </c>
      <c r="V22" s="1">
        <f>SUMIFS(allNAICS!$O:$O,allNAICS!$C:$C,'Number of Firms'!$A22,allNAICS!$E:$E,'Number of Firms'!V$1)</f>
        <v>1719</v>
      </c>
      <c r="W22" s="1">
        <f>SUMIFS(allNAICS!$O:$O,allNAICS!$C:$C,'Number of Firms'!$A22,allNAICS!$E:$E,'Number of Firms'!W$1)</f>
        <v>8020</v>
      </c>
      <c r="X22" s="1">
        <f>SUMIFS(allNAICS!$O:$O,allNAICS!$C:$C,'Number of Firms'!$A22,allNAICS!$E:$E,'Number of Firms'!X$1)</f>
        <v>48</v>
      </c>
      <c r="Y22" s="1">
        <f>SUMIFS(allNAICS!$O:$O,allNAICS!$C:$C,'Number of Firms'!$A22,allNAICS!$E:$E,'Number of Firms'!Y$1)</f>
        <v>0</v>
      </c>
    </row>
    <row r="23" spans="1:25" x14ac:dyDescent="0.45">
      <c r="A23" s="1" t="s">
        <v>481</v>
      </c>
      <c r="B23" s="1" t="s">
        <v>482</v>
      </c>
      <c r="C23" s="1">
        <v>39.290384799999998</v>
      </c>
      <c r="D23" s="1">
        <v>-76.612189299999997</v>
      </c>
      <c r="E23" s="1">
        <f>SUMIFS(allNAICS!$O:$O,allNAICS!$C:$C,'Number of Firms'!$A23,allNAICS!$E:$E,'Number of Firms'!E$1)</f>
        <v>240535</v>
      </c>
      <c r="F23" s="1">
        <f>SUMIFS(allNAICS!$O:$O,allNAICS!$C:$C,'Number of Firms'!$A23,allNAICS!$E:$E,'Number of Firms'!F$1)</f>
        <v>1095</v>
      </c>
      <c r="G23" s="1">
        <f>SUMIFS(allNAICS!$O:$O,allNAICS!$C:$C,'Number of Firms'!$A23,allNAICS!$E:$E,'Number of Firms'!G$1)</f>
        <v>66</v>
      </c>
      <c r="H23" s="1">
        <f>SUMIFS(allNAICS!$O:$O,allNAICS!$C:$C,'Number of Firms'!$A23,allNAICS!$E:$E,'Number of Firms'!H$1)</f>
        <v>272</v>
      </c>
      <c r="I23" s="1">
        <f>SUMIFS(allNAICS!$O:$O,allNAICS!$C:$C,'Number of Firms'!$A23,allNAICS!$E:$E,'Number of Firms'!I$1)</f>
        <v>22468</v>
      </c>
      <c r="J23" s="1">
        <f>SUMIFS(allNAICS!$O:$O,allNAICS!$C:$C,'Number of Firms'!$A23,allNAICS!$E:$E,'Number of Firms'!J$1)</f>
        <v>3698</v>
      </c>
      <c r="K23" s="1">
        <f>SUMIFS(allNAICS!$O:$O,allNAICS!$C:$C,'Number of Firms'!$A23,allNAICS!$E:$E,'Number of Firms'!K$1)</f>
        <v>5597</v>
      </c>
      <c r="L23" s="1">
        <f>SUMIFS(allNAICS!$O:$O,allNAICS!$C:$C,'Number of Firms'!$A23,allNAICS!$E:$E,'Number of Firms'!L$1)</f>
        <v>19949</v>
      </c>
      <c r="M23" s="1">
        <f>SUMIFS(allNAICS!$O:$O,allNAICS!$C:$C,'Number of Firms'!$A23,allNAICS!$E:$E,'Number of Firms'!M$1)</f>
        <v>9294</v>
      </c>
      <c r="N23" s="1">
        <f>SUMIFS(allNAICS!$O:$O,allNAICS!$C:$C,'Number of Firms'!$A23,allNAICS!$E:$E,'Number of Firms'!N$1)</f>
        <v>3356</v>
      </c>
      <c r="O23" s="1">
        <f>SUMIFS(allNAICS!$O:$O,allNAICS!$C:$C,'Number of Firms'!$A23,allNAICS!$E:$E,'Number of Firms'!O$1)</f>
        <v>8514</v>
      </c>
      <c r="P23" s="1">
        <f>SUMIFS(allNAICS!$O:$O,allNAICS!$C:$C,'Number of Firms'!$A23,allNAICS!$E:$E,'Number of Firms'!P$1)</f>
        <v>23219</v>
      </c>
      <c r="Q23" s="1">
        <f>SUMIFS(allNAICS!$O:$O,allNAICS!$C:$C,'Number of Firms'!$A23,allNAICS!$E:$E,'Number of Firms'!Q$1)</f>
        <v>39402</v>
      </c>
      <c r="R23" s="1">
        <f>SUMIFS(allNAICS!$O:$O,allNAICS!$C:$C,'Number of Firms'!$A23,allNAICS!$E:$E,'Number of Firms'!R$1)</f>
        <v>18507</v>
      </c>
      <c r="S23" s="1">
        <f>SUMIFS(allNAICS!$O:$O,allNAICS!$C:$C,'Number of Firms'!$A23,allNAICS!$E:$E,'Number of Firms'!S$1)</f>
        <v>7293</v>
      </c>
      <c r="T23" s="1">
        <f>SUMIFS(allNAICS!$O:$O,allNAICS!$C:$C,'Number of Firms'!$A23,allNAICS!$E:$E,'Number of Firms'!T$1)</f>
        <v>28803</v>
      </c>
      <c r="U23" s="1">
        <f>SUMIFS(allNAICS!$O:$O,allNAICS!$C:$C,'Number of Firms'!$A23,allNAICS!$E:$E,'Number of Firms'!U$1)</f>
        <v>13174</v>
      </c>
      <c r="V23" s="1">
        <f>SUMIFS(allNAICS!$O:$O,allNAICS!$C:$C,'Number of Firms'!$A23,allNAICS!$E:$E,'Number of Firms'!V$1)</f>
        <v>7318</v>
      </c>
      <c r="W23" s="1">
        <f>SUMIFS(allNAICS!$O:$O,allNAICS!$C:$C,'Number of Firms'!$A23,allNAICS!$E:$E,'Number of Firms'!W$1)</f>
        <v>28994</v>
      </c>
      <c r="X23" s="1">
        <f>SUMIFS(allNAICS!$O:$O,allNAICS!$C:$C,'Number of Firms'!$A23,allNAICS!$E:$E,'Number of Firms'!X$1)</f>
        <v>324</v>
      </c>
      <c r="Y23" s="1">
        <f>SUMIFS(allNAICS!$O:$O,allNAICS!$C:$C,'Number of Firms'!$A23,allNAICS!$E:$E,'Number of Firms'!Y$1)</f>
        <v>29</v>
      </c>
    </row>
    <row r="24" spans="1:25" x14ac:dyDescent="0.45">
      <c r="A24" s="1" t="s">
        <v>483</v>
      </c>
      <c r="B24" s="1" t="s">
        <v>484</v>
      </c>
      <c r="C24" s="1">
        <v>44.801182099999998</v>
      </c>
      <c r="D24" s="1">
        <v>-68.777813800000004</v>
      </c>
      <c r="E24" s="1">
        <f>SUMIFS(allNAICS!$O:$O,allNAICS!$C:$C,'Number of Firms'!$A24,allNAICS!$E:$E,'Number of Firms'!E$1)</f>
        <v>12012</v>
      </c>
      <c r="F24" s="1">
        <f>SUMIFS(allNAICS!$O:$O,allNAICS!$C:$C,'Number of Firms'!$A24,allNAICS!$E:$E,'Number of Firms'!F$1)</f>
        <v>483</v>
      </c>
      <c r="G24" s="1">
        <f>SUMIFS(allNAICS!$O:$O,allNAICS!$C:$C,'Number of Firms'!$A24,allNAICS!$E:$E,'Number of Firms'!G$1)</f>
        <v>0</v>
      </c>
      <c r="H24" s="1">
        <f>SUMIFS(allNAICS!$O:$O,allNAICS!$C:$C,'Number of Firms'!$A24,allNAICS!$E:$E,'Number of Firms'!H$1)</f>
        <v>0</v>
      </c>
      <c r="I24" s="1">
        <f>SUMIFS(allNAICS!$O:$O,allNAICS!$C:$C,'Number of Firms'!$A24,allNAICS!$E:$E,'Number of Firms'!I$1)</f>
        <v>1613</v>
      </c>
      <c r="J24" s="1">
        <f>SUMIFS(allNAICS!$O:$O,allNAICS!$C:$C,'Number of Firms'!$A24,allNAICS!$E:$E,'Number of Firms'!J$1)</f>
        <v>265</v>
      </c>
      <c r="K24" s="1">
        <f>SUMIFS(allNAICS!$O:$O,allNAICS!$C:$C,'Number of Firms'!$A24,allNAICS!$E:$E,'Number of Firms'!K$1)</f>
        <v>333</v>
      </c>
      <c r="L24" s="1">
        <f>SUMIFS(allNAICS!$O:$O,allNAICS!$C:$C,'Number of Firms'!$A24,allNAICS!$E:$E,'Number of Firms'!L$1)</f>
        <v>1407</v>
      </c>
      <c r="M24" s="1">
        <f>SUMIFS(allNAICS!$O:$O,allNAICS!$C:$C,'Number of Firms'!$A24,allNAICS!$E:$E,'Number of Firms'!M$1)</f>
        <v>423</v>
      </c>
      <c r="N24" s="1">
        <f>SUMIFS(allNAICS!$O:$O,allNAICS!$C:$C,'Number of Firms'!$A24,allNAICS!$E:$E,'Number of Firms'!N$1)</f>
        <v>137</v>
      </c>
      <c r="O24" s="1">
        <f>SUMIFS(allNAICS!$O:$O,allNAICS!$C:$C,'Number of Firms'!$A24,allNAICS!$E:$E,'Number of Firms'!O$1)</f>
        <v>377</v>
      </c>
      <c r="P24" s="1">
        <f>SUMIFS(allNAICS!$O:$O,allNAICS!$C:$C,'Number of Firms'!$A24,allNAICS!$E:$E,'Number of Firms'!P$1)</f>
        <v>1022</v>
      </c>
      <c r="Q24" s="1">
        <f>SUMIFS(allNAICS!$O:$O,allNAICS!$C:$C,'Number of Firms'!$A24,allNAICS!$E:$E,'Number of Firms'!Q$1)</f>
        <v>1334</v>
      </c>
      <c r="R24" s="1">
        <f>SUMIFS(allNAICS!$O:$O,allNAICS!$C:$C,'Number of Firms'!$A24,allNAICS!$E:$E,'Number of Firms'!R$1)</f>
        <v>863</v>
      </c>
      <c r="S24" s="1">
        <f>SUMIFS(allNAICS!$O:$O,allNAICS!$C:$C,'Number of Firms'!$A24,allNAICS!$E:$E,'Number of Firms'!S$1)</f>
        <v>385</v>
      </c>
      <c r="T24" s="1">
        <f>SUMIFS(allNAICS!$O:$O,allNAICS!$C:$C,'Number of Firms'!$A24,allNAICS!$E:$E,'Number of Firms'!T$1)</f>
        <v>1085</v>
      </c>
      <c r="U24" s="1">
        <f>SUMIFS(allNAICS!$O:$O,allNAICS!$C:$C,'Number of Firms'!$A24,allNAICS!$E:$E,'Number of Firms'!U$1)</f>
        <v>332</v>
      </c>
      <c r="V24" s="1">
        <f>SUMIFS(allNAICS!$O:$O,allNAICS!$C:$C,'Number of Firms'!$A24,allNAICS!$E:$E,'Number of Firms'!V$1)</f>
        <v>505</v>
      </c>
      <c r="W24" s="1">
        <f>SUMIFS(allNAICS!$O:$O,allNAICS!$C:$C,'Number of Firms'!$A24,allNAICS!$E:$E,'Number of Firms'!W$1)</f>
        <v>1462</v>
      </c>
      <c r="X24" s="1">
        <f>SUMIFS(allNAICS!$O:$O,allNAICS!$C:$C,'Number of Firms'!$A24,allNAICS!$E:$E,'Number of Firms'!X$1)</f>
        <v>25</v>
      </c>
      <c r="Y24" s="1">
        <f>SUMIFS(allNAICS!$O:$O,allNAICS!$C:$C,'Number of Firms'!$A24,allNAICS!$E:$E,'Number of Firms'!Y$1)</f>
        <v>0</v>
      </c>
    </row>
    <row r="25" spans="1:25" x14ac:dyDescent="0.45">
      <c r="A25" s="1" t="s">
        <v>485</v>
      </c>
      <c r="B25" s="1" t="s">
        <v>486</v>
      </c>
      <c r="C25" s="1">
        <v>41.7003208</v>
      </c>
      <c r="D25" s="1">
        <v>-70.300202400000003</v>
      </c>
      <c r="E25" s="1">
        <f>SUMIFS(allNAICS!$O:$O,allNAICS!$C:$C,'Number of Firms'!$A25,allNAICS!$E:$E,'Number of Firms'!E$1)</f>
        <v>32628</v>
      </c>
      <c r="F25" s="1">
        <f>SUMIFS(allNAICS!$O:$O,allNAICS!$C:$C,'Number of Firms'!$A25,allNAICS!$E:$E,'Number of Firms'!F$1)</f>
        <v>895</v>
      </c>
      <c r="G25" s="1">
        <f>SUMIFS(allNAICS!$O:$O,allNAICS!$C:$C,'Number of Firms'!$A25,allNAICS!$E:$E,'Number of Firms'!G$1)</f>
        <v>0</v>
      </c>
      <c r="H25" s="1">
        <f>SUMIFS(allNAICS!$O:$O,allNAICS!$C:$C,'Number of Firms'!$A25,allNAICS!$E:$E,'Number of Firms'!H$1)</f>
        <v>0</v>
      </c>
      <c r="I25" s="1">
        <f>SUMIFS(allNAICS!$O:$O,allNAICS!$C:$C,'Number of Firms'!$A25,allNAICS!$E:$E,'Number of Firms'!I$1)</f>
        <v>5695</v>
      </c>
      <c r="J25" s="1">
        <f>SUMIFS(allNAICS!$O:$O,allNAICS!$C:$C,'Number of Firms'!$A25,allNAICS!$E:$E,'Number of Firms'!J$1)</f>
        <v>660</v>
      </c>
      <c r="K25" s="1">
        <f>SUMIFS(allNAICS!$O:$O,allNAICS!$C:$C,'Number of Firms'!$A25,allNAICS!$E:$E,'Number of Firms'!K$1)</f>
        <v>744</v>
      </c>
      <c r="L25" s="1">
        <f>SUMIFS(allNAICS!$O:$O,allNAICS!$C:$C,'Number of Firms'!$A25,allNAICS!$E:$E,'Number of Firms'!L$1)</f>
        <v>2785</v>
      </c>
      <c r="M25" s="1">
        <f>SUMIFS(allNAICS!$O:$O,allNAICS!$C:$C,'Number of Firms'!$A25,allNAICS!$E:$E,'Number of Firms'!M$1)</f>
        <v>493</v>
      </c>
      <c r="N25" s="1">
        <f>SUMIFS(allNAICS!$O:$O,allNAICS!$C:$C,'Number of Firms'!$A25,allNAICS!$E:$E,'Number of Firms'!N$1)</f>
        <v>286</v>
      </c>
      <c r="O25" s="1">
        <f>SUMIFS(allNAICS!$O:$O,allNAICS!$C:$C,'Number of Firms'!$A25,allNAICS!$E:$E,'Number of Firms'!O$1)</f>
        <v>507</v>
      </c>
      <c r="P25" s="1">
        <f>SUMIFS(allNAICS!$O:$O,allNAICS!$C:$C,'Number of Firms'!$A25,allNAICS!$E:$E,'Number of Firms'!P$1)</f>
        <v>3872</v>
      </c>
      <c r="Q25" s="1">
        <f>SUMIFS(allNAICS!$O:$O,allNAICS!$C:$C,'Number of Firms'!$A25,allNAICS!$E:$E,'Number of Firms'!Q$1)</f>
        <v>4514</v>
      </c>
      <c r="R25" s="1">
        <f>SUMIFS(allNAICS!$O:$O,allNAICS!$C:$C,'Number of Firms'!$A25,allNAICS!$E:$E,'Number of Firms'!R$1)</f>
        <v>3104</v>
      </c>
      <c r="S25" s="1">
        <f>SUMIFS(allNAICS!$O:$O,allNAICS!$C:$C,'Number of Firms'!$A25,allNAICS!$E:$E,'Number of Firms'!S$1)</f>
        <v>794</v>
      </c>
      <c r="T25" s="1">
        <f>SUMIFS(allNAICS!$O:$O,allNAICS!$C:$C,'Number of Firms'!$A25,allNAICS!$E:$E,'Number of Firms'!T$1)</f>
        <v>2253</v>
      </c>
      <c r="U25" s="1">
        <f>SUMIFS(allNAICS!$O:$O,allNAICS!$C:$C,'Number of Firms'!$A25,allNAICS!$E:$E,'Number of Firms'!U$1)</f>
        <v>1741</v>
      </c>
      <c r="V25" s="1">
        <f>SUMIFS(allNAICS!$O:$O,allNAICS!$C:$C,'Number of Firms'!$A25,allNAICS!$E:$E,'Number of Firms'!V$1)</f>
        <v>1271</v>
      </c>
      <c r="W25" s="1">
        <f>SUMIFS(allNAICS!$O:$O,allNAICS!$C:$C,'Number of Firms'!$A25,allNAICS!$E:$E,'Number of Firms'!W$1)</f>
        <v>3009</v>
      </c>
      <c r="X25" s="1">
        <f>SUMIFS(allNAICS!$O:$O,allNAICS!$C:$C,'Number of Firms'!$A25,allNAICS!$E:$E,'Number of Firms'!X$1)</f>
        <v>40</v>
      </c>
      <c r="Y25" s="1">
        <f>SUMIFS(allNAICS!$O:$O,allNAICS!$C:$C,'Number of Firms'!$A25,allNAICS!$E:$E,'Number of Firms'!Y$1)</f>
        <v>0</v>
      </c>
    </row>
    <row r="26" spans="1:25" x14ac:dyDescent="0.45">
      <c r="A26" s="1" t="s">
        <v>487</v>
      </c>
      <c r="B26" s="1" t="s">
        <v>455</v>
      </c>
      <c r="C26" s="1">
        <v>30.4582829</v>
      </c>
      <c r="D26" s="1">
        <v>-91.140319599999998</v>
      </c>
      <c r="E26" s="1">
        <f>SUMIFS(allNAICS!$O:$O,allNAICS!$C:$C,'Number of Firms'!$A26,allNAICS!$E:$E,'Number of Firms'!E$1)</f>
        <v>74136</v>
      </c>
      <c r="F26" s="1">
        <f>SUMIFS(allNAICS!$O:$O,allNAICS!$C:$C,'Number of Firms'!$A26,allNAICS!$E:$E,'Number of Firms'!F$1)</f>
        <v>606</v>
      </c>
      <c r="G26" s="1">
        <f>SUMIFS(allNAICS!$O:$O,allNAICS!$C:$C,'Number of Firms'!$A26,allNAICS!$E:$E,'Number of Firms'!G$1)</f>
        <v>573</v>
      </c>
      <c r="H26" s="1">
        <f>SUMIFS(allNAICS!$O:$O,allNAICS!$C:$C,'Number of Firms'!$A26,allNAICS!$E:$E,'Number of Firms'!H$1)</f>
        <v>33</v>
      </c>
      <c r="I26" s="1">
        <f>SUMIFS(allNAICS!$O:$O,allNAICS!$C:$C,'Number of Firms'!$A26,allNAICS!$E:$E,'Number of Firms'!I$1)</f>
        <v>8206</v>
      </c>
      <c r="J26" s="1">
        <f>SUMIFS(allNAICS!$O:$O,allNAICS!$C:$C,'Number of Firms'!$A26,allNAICS!$E:$E,'Number of Firms'!J$1)</f>
        <v>1367</v>
      </c>
      <c r="K26" s="1">
        <f>SUMIFS(allNAICS!$O:$O,allNAICS!$C:$C,'Number of Firms'!$A26,allNAICS!$E:$E,'Number of Firms'!K$1)</f>
        <v>1658</v>
      </c>
      <c r="L26" s="1">
        <f>SUMIFS(allNAICS!$O:$O,allNAICS!$C:$C,'Number of Firms'!$A26,allNAICS!$E:$E,'Number of Firms'!L$1)</f>
        <v>6025</v>
      </c>
      <c r="M26" s="1">
        <f>SUMIFS(allNAICS!$O:$O,allNAICS!$C:$C,'Number of Firms'!$A26,allNAICS!$E:$E,'Number of Firms'!M$1)</f>
        <v>2689</v>
      </c>
      <c r="N26" s="1">
        <f>SUMIFS(allNAICS!$O:$O,allNAICS!$C:$C,'Number of Firms'!$A26,allNAICS!$E:$E,'Number of Firms'!N$1)</f>
        <v>753</v>
      </c>
      <c r="O26" s="1">
        <f>SUMIFS(allNAICS!$O:$O,allNAICS!$C:$C,'Number of Firms'!$A26,allNAICS!$E:$E,'Number of Firms'!O$1)</f>
        <v>2793</v>
      </c>
      <c r="P26" s="1">
        <f>SUMIFS(allNAICS!$O:$O,allNAICS!$C:$C,'Number of Firms'!$A26,allNAICS!$E:$E,'Number of Firms'!P$1)</f>
        <v>6479</v>
      </c>
      <c r="Q26" s="1">
        <f>SUMIFS(allNAICS!$O:$O,allNAICS!$C:$C,'Number of Firms'!$A26,allNAICS!$E:$E,'Number of Firms'!Q$1)</f>
        <v>9099</v>
      </c>
      <c r="R26" s="1">
        <f>SUMIFS(allNAICS!$O:$O,allNAICS!$C:$C,'Number of Firms'!$A26,allNAICS!$E:$E,'Number of Firms'!R$1)</f>
        <v>7697</v>
      </c>
      <c r="S26" s="1">
        <f>SUMIFS(allNAICS!$O:$O,allNAICS!$C:$C,'Number of Firms'!$A26,allNAICS!$E:$E,'Number of Firms'!S$1)</f>
        <v>1588</v>
      </c>
      <c r="T26" s="1">
        <f>SUMIFS(allNAICS!$O:$O,allNAICS!$C:$C,'Number of Firms'!$A26,allNAICS!$E:$E,'Number of Firms'!T$1)</f>
        <v>6710</v>
      </c>
      <c r="U26" s="1">
        <f>SUMIFS(allNAICS!$O:$O,allNAICS!$C:$C,'Number of Firms'!$A26,allNAICS!$E:$E,'Number of Firms'!U$1)</f>
        <v>2299</v>
      </c>
      <c r="V26" s="1">
        <f>SUMIFS(allNAICS!$O:$O,allNAICS!$C:$C,'Number of Firms'!$A26,allNAICS!$E:$E,'Number of Firms'!V$1)</f>
        <v>2345</v>
      </c>
      <c r="W26" s="1">
        <f>SUMIFS(allNAICS!$O:$O,allNAICS!$C:$C,'Number of Firms'!$A26,allNAICS!$E:$E,'Number of Firms'!W$1)</f>
        <v>13378</v>
      </c>
      <c r="X26" s="1">
        <f>SUMIFS(allNAICS!$O:$O,allNAICS!$C:$C,'Number of Firms'!$A26,allNAICS!$E:$E,'Number of Firms'!X$1)</f>
        <v>125</v>
      </c>
      <c r="Y26" s="1">
        <f>SUMIFS(allNAICS!$O:$O,allNAICS!$C:$C,'Number of Firms'!$A26,allNAICS!$E:$E,'Number of Firms'!Y$1)</f>
        <v>0</v>
      </c>
    </row>
    <row r="27" spans="1:25" x14ac:dyDescent="0.45">
      <c r="A27" s="1" t="s">
        <v>488</v>
      </c>
      <c r="B27" s="1" t="s">
        <v>466</v>
      </c>
      <c r="C27" s="1">
        <v>42.3211522</v>
      </c>
      <c r="D27" s="1">
        <v>-85.179714200000006</v>
      </c>
      <c r="E27" s="1">
        <f>SUMIFS(allNAICS!$O:$O,allNAICS!$C:$C,'Number of Firms'!$A27,allNAICS!$E:$E,'Number of Firms'!E$1)</f>
        <v>9150</v>
      </c>
      <c r="F27" s="1">
        <f>SUMIFS(allNAICS!$O:$O,allNAICS!$C:$C,'Number of Firms'!$A27,allNAICS!$E:$E,'Number of Firms'!F$1)</f>
        <v>78</v>
      </c>
      <c r="G27" s="1">
        <f>SUMIFS(allNAICS!$O:$O,allNAICS!$C:$C,'Number of Firms'!$A27,allNAICS!$E:$E,'Number of Firms'!G$1)</f>
        <v>0</v>
      </c>
      <c r="H27" s="1">
        <f>SUMIFS(allNAICS!$O:$O,allNAICS!$C:$C,'Number of Firms'!$A27,allNAICS!$E:$E,'Number of Firms'!H$1)</f>
        <v>0</v>
      </c>
      <c r="I27" s="1">
        <f>SUMIFS(allNAICS!$O:$O,allNAICS!$C:$C,'Number of Firms'!$A27,allNAICS!$E:$E,'Number of Firms'!I$1)</f>
        <v>1018</v>
      </c>
      <c r="J27" s="1">
        <f>SUMIFS(allNAICS!$O:$O,allNAICS!$C:$C,'Number of Firms'!$A27,allNAICS!$E:$E,'Number of Firms'!J$1)</f>
        <v>173</v>
      </c>
      <c r="K27" s="1">
        <f>SUMIFS(allNAICS!$O:$O,allNAICS!$C:$C,'Number of Firms'!$A27,allNAICS!$E:$E,'Number of Firms'!K$1)</f>
        <v>133</v>
      </c>
      <c r="L27" s="1">
        <f>SUMIFS(allNAICS!$O:$O,allNAICS!$C:$C,'Number of Firms'!$A27,allNAICS!$E:$E,'Number of Firms'!L$1)</f>
        <v>1221</v>
      </c>
      <c r="M27" s="1">
        <f>SUMIFS(allNAICS!$O:$O,allNAICS!$C:$C,'Number of Firms'!$A27,allNAICS!$E:$E,'Number of Firms'!M$1)</f>
        <v>285</v>
      </c>
      <c r="N27" s="1">
        <f>SUMIFS(allNAICS!$O:$O,allNAICS!$C:$C,'Number of Firms'!$A27,allNAICS!$E:$E,'Number of Firms'!N$1)</f>
        <v>70</v>
      </c>
      <c r="O27" s="1">
        <f>SUMIFS(allNAICS!$O:$O,allNAICS!$C:$C,'Number of Firms'!$A27,allNAICS!$E:$E,'Number of Firms'!O$1)</f>
        <v>262</v>
      </c>
      <c r="P27" s="1">
        <f>SUMIFS(allNAICS!$O:$O,allNAICS!$C:$C,'Number of Firms'!$A27,allNAICS!$E:$E,'Number of Firms'!P$1)</f>
        <v>665</v>
      </c>
      <c r="Q27" s="1">
        <f>SUMIFS(allNAICS!$O:$O,allNAICS!$C:$C,'Number of Firms'!$A27,allNAICS!$E:$E,'Number of Firms'!Q$1)</f>
        <v>953</v>
      </c>
      <c r="R27" s="1">
        <f>SUMIFS(allNAICS!$O:$O,allNAICS!$C:$C,'Number of Firms'!$A27,allNAICS!$E:$E,'Number of Firms'!R$1)</f>
        <v>698</v>
      </c>
      <c r="S27" s="1">
        <f>SUMIFS(allNAICS!$O:$O,allNAICS!$C:$C,'Number of Firms'!$A27,allNAICS!$E:$E,'Number of Firms'!S$1)</f>
        <v>123</v>
      </c>
      <c r="T27" s="1">
        <f>SUMIFS(allNAICS!$O:$O,allNAICS!$C:$C,'Number of Firms'!$A27,allNAICS!$E:$E,'Number of Firms'!T$1)</f>
        <v>1222</v>
      </c>
      <c r="U27" s="1">
        <f>SUMIFS(allNAICS!$O:$O,allNAICS!$C:$C,'Number of Firms'!$A27,allNAICS!$E:$E,'Number of Firms'!U$1)</f>
        <v>437</v>
      </c>
      <c r="V27" s="1">
        <f>SUMIFS(allNAICS!$O:$O,allNAICS!$C:$C,'Number of Firms'!$A27,allNAICS!$E:$E,'Number of Firms'!V$1)</f>
        <v>281</v>
      </c>
      <c r="W27" s="1">
        <f>SUMIFS(allNAICS!$O:$O,allNAICS!$C:$C,'Number of Firms'!$A27,allNAICS!$E:$E,'Number of Firms'!W$1)</f>
        <v>1534</v>
      </c>
      <c r="X27" s="1">
        <f>SUMIFS(allNAICS!$O:$O,allNAICS!$C:$C,'Number of Firms'!$A27,allNAICS!$E:$E,'Number of Firms'!X$1)</f>
        <v>0</v>
      </c>
      <c r="Y27" s="1">
        <f>SUMIFS(allNAICS!$O:$O,allNAICS!$C:$C,'Number of Firms'!$A27,allNAICS!$E:$E,'Number of Firms'!Y$1)</f>
        <v>0</v>
      </c>
    </row>
    <row r="28" spans="1:25" x14ac:dyDescent="0.45">
      <c r="A28" s="1" t="s">
        <v>489</v>
      </c>
      <c r="B28" s="1" t="s">
        <v>466</v>
      </c>
      <c r="C28" s="1">
        <v>43.594467700000003</v>
      </c>
      <c r="D28" s="1">
        <v>-83.888864699999999</v>
      </c>
      <c r="E28" s="1">
        <f>SUMIFS(allNAICS!$O:$O,allNAICS!$C:$C,'Number of Firms'!$A28,allNAICS!$E:$E,'Number of Firms'!E$1)</f>
        <v>7236</v>
      </c>
      <c r="F28" s="1">
        <f>SUMIFS(allNAICS!$O:$O,allNAICS!$C:$C,'Number of Firms'!$A28,allNAICS!$E:$E,'Number of Firms'!F$1)</f>
        <v>44</v>
      </c>
      <c r="G28" s="1">
        <f>SUMIFS(allNAICS!$O:$O,allNAICS!$C:$C,'Number of Firms'!$A28,allNAICS!$E:$E,'Number of Firms'!G$1)</f>
        <v>31</v>
      </c>
      <c r="H28" s="1">
        <f>SUMIFS(allNAICS!$O:$O,allNAICS!$C:$C,'Number of Firms'!$A28,allNAICS!$E:$E,'Number of Firms'!H$1)</f>
        <v>0</v>
      </c>
      <c r="I28" s="1">
        <f>SUMIFS(allNAICS!$O:$O,allNAICS!$C:$C,'Number of Firms'!$A28,allNAICS!$E:$E,'Number of Firms'!I$1)</f>
        <v>718</v>
      </c>
      <c r="J28" s="1">
        <f>SUMIFS(allNAICS!$O:$O,allNAICS!$C:$C,'Number of Firms'!$A28,allNAICS!$E:$E,'Number of Firms'!J$1)</f>
        <v>269</v>
      </c>
      <c r="K28" s="1">
        <f>SUMIFS(allNAICS!$O:$O,allNAICS!$C:$C,'Number of Firms'!$A28,allNAICS!$E:$E,'Number of Firms'!K$1)</f>
        <v>181</v>
      </c>
      <c r="L28" s="1">
        <f>SUMIFS(allNAICS!$O:$O,allNAICS!$C:$C,'Number of Firms'!$A28,allNAICS!$E:$E,'Number of Firms'!L$1)</f>
        <v>898</v>
      </c>
      <c r="M28" s="1">
        <f>SUMIFS(allNAICS!$O:$O,allNAICS!$C:$C,'Number of Firms'!$A28,allNAICS!$E:$E,'Number of Firms'!M$1)</f>
        <v>294</v>
      </c>
      <c r="N28" s="1">
        <f>SUMIFS(allNAICS!$O:$O,allNAICS!$C:$C,'Number of Firms'!$A28,allNAICS!$E:$E,'Number of Firms'!N$1)</f>
        <v>94</v>
      </c>
      <c r="O28" s="1">
        <f>SUMIFS(allNAICS!$O:$O,allNAICS!$C:$C,'Number of Firms'!$A28,allNAICS!$E:$E,'Number of Firms'!O$1)</f>
        <v>282</v>
      </c>
      <c r="P28" s="1">
        <f>SUMIFS(allNAICS!$O:$O,allNAICS!$C:$C,'Number of Firms'!$A28,allNAICS!$E:$E,'Number of Firms'!P$1)</f>
        <v>670</v>
      </c>
      <c r="Q28" s="1">
        <f>SUMIFS(allNAICS!$O:$O,allNAICS!$C:$C,'Number of Firms'!$A28,allNAICS!$E:$E,'Number of Firms'!Q$1)</f>
        <v>673</v>
      </c>
      <c r="R28" s="1">
        <f>SUMIFS(allNAICS!$O:$O,allNAICS!$C:$C,'Number of Firms'!$A28,allNAICS!$E:$E,'Number of Firms'!R$1)</f>
        <v>370</v>
      </c>
      <c r="S28" s="1">
        <f>SUMIFS(allNAICS!$O:$O,allNAICS!$C:$C,'Number of Firms'!$A28,allNAICS!$E:$E,'Number of Firms'!S$1)</f>
        <v>232</v>
      </c>
      <c r="T28" s="1">
        <f>SUMIFS(allNAICS!$O:$O,allNAICS!$C:$C,'Number of Firms'!$A28,allNAICS!$E:$E,'Number of Firms'!T$1)</f>
        <v>938</v>
      </c>
      <c r="U28" s="1">
        <f>SUMIFS(allNAICS!$O:$O,allNAICS!$C:$C,'Number of Firms'!$A28,allNAICS!$E:$E,'Number of Firms'!U$1)</f>
        <v>359</v>
      </c>
      <c r="V28" s="1">
        <f>SUMIFS(allNAICS!$O:$O,allNAICS!$C:$C,'Number of Firms'!$A28,allNAICS!$E:$E,'Number of Firms'!V$1)</f>
        <v>141</v>
      </c>
      <c r="W28" s="1">
        <f>SUMIFS(allNAICS!$O:$O,allNAICS!$C:$C,'Number of Firms'!$A28,allNAICS!$E:$E,'Number of Firms'!W$1)</f>
        <v>1089</v>
      </c>
      <c r="X28" s="1">
        <f>SUMIFS(allNAICS!$O:$O,allNAICS!$C:$C,'Number of Firms'!$A28,allNAICS!$E:$E,'Number of Firms'!X$1)</f>
        <v>0</v>
      </c>
      <c r="Y28" s="1">
        <f>SUMIFS(allNAICS!$O:$O,allNAICS!$C:$C,'Number of Firms'!$A28,allNAICS!$E:$E,'Number of Firms'!Y$1)</f>
        <v>0</v>
      </c>
    </row>
    <row r="29" spans="1:25" x14ac:dyDescent="0.45">
      <c r="A29" s="1" t="s">
        <v>490</v>
      </c>
      <c r="B29" s="1" t="s">
        <v>445</v>
      </c>
      <c r="C29" s="1">
        <v>30.080174</v>
      </c>
      <c r="D29" s="1">
        <v>-94.126556199999996</v>
      </c>
      <c r="E29" s="1">
        <f>SUMIFS(allNAICS!$O:$O,allNAICS!$C:$C,'Number of Firms'!$A29,allNAICS!$E:$E,'Number of Firms'!E$1)</f>
        <v>26766</v>
      </c>
      <c r="F29" s="1">
        <f>SUMIFS(allNAICS!$O:$O,allNAICS!$C:$C,'Number of Firms'!$A29,allNAICS!$E:$E,'Number of Firms'!F$1)</f>
        <v>612</v>
      </c>
      <c r="G29" s="1">
        <f>SUMIFS(allNAICS!$O:$O,allNAICS!$C:$C,'Number of Firms'!$A29,allNAICS!$E:$E,'Number of Firms'!G$1)</f>
        <v>148</v>
      </c>
      <c r="H29" s="1">
        <f>SUMIFS(allNAICS!$O:$O,allNAICS!$C:$C,'Number of Firms'!$A29,allNAICS!$E:$E,'Number of Firms'!H$1)</f>
        <v>25</v>
      </c>
      <c r="I29" s="1">
        <f>SUMIFS(allNAICS!$O:$O,allNAICS!$C:$C,'Number of Firms'!$A29,allNAICS!$E:$E,'Number of Firms'!I$1)</f>
        <v>2920</v>
      </c>
      <c r="J29" s="1">
        <f>SUMIFS(allNAICS!$O:$O,allNAICS!$C:$C,'Number of Firms'!$A29,allNAICS!$E:$E,'Number of Firms'!J$1)</f>
        <v>717</v>
      </c>
      <c r="K29" s="1">
        <f>SUMIFS(allNAICS!$O:$O,allNAICS!$C:$C,'Number of Firms'!$A29,allNAICS!$E:$E,'Number of Firms'!K$1)</f>
        <v>533</v>
      </c>
      <c r="L29" s="1">
        <f>SUMIFS(allNAICS!$O:$O,allNAICS!$C:$C,'Number of Firms'!$A29,allNAICS!$E:$E,'Number of Firms'!L$1)</f>
        <v>2982</v>
      </c>
      <c r="M29" s="1">
        <f>SUMIFS(allNAICS!$O:$O,allNAICS!$C:$C,'Number of Firms'!$A29,allNAICS!$E:$E,'Number of Firms'!M$1)</f>
        <v>905</v>
      </c>
      <c r="N29" s="1">
        <f>SUMIFS(allNAICS!$O:$O,allNAICS!$C:$C,'Number of Firms'!$A29,allNAICS!$E:$E,'Number of Firms'!N$1)</f>
        <v>252</v>
      </c>
      <c r="O29" s="1">
        <f>SUMIFS(allNAICS!$O:$O,allNAICS!$C:$C,'Number of Firms'!$A29,allNAICS!$E:$E,'Number of Firms'!O$1)</f>
        <v>1439</v>
      </c>
      <c r="P29" s="1">
        <f>SUMIFS(allNAICS!$O:$O,allNAICS!$C:$C,'Number of Firms'!$A29,allNAICS!$E:$E,'Number of Firms'!P$1)</f>
        <v>1439</v>
      </c>
      <c r="Q29" s="1">
        <f>SUMIFS(allNAICS!$O:$O,allNAICS!$C:$C,'Number of Firms'!$A29,allNAICS!$E:$E,'Number of Firms'!Q$1)</f>
        <v>2454</v>
      </c>
      <c r="R29" s="1">
        <f>SUMIFS(allNAICS!$O:$O,allNAICS!$C:$C,'Number of Firms'!$A29,allNAICS!$E:$E,'Number of Firms'!R$1)</f>
        <v>2890</v>
      </c>
      <c r="S29" s="1">
        <f>SUMIFS(allNAICS!$O:$O,allNAICS!$C:$C,'Number of Firms'!$A29,allNAICS!$E:$E,'Number of Firms'!S$1)</f>
        <v>505</v>
      </c>
      <c r="T29" s="1">
        <f>SUMIFS(allNAICS!$O:$O,allNAICS!$C:$C,'Number of Firms'!$A29,allNAICS!$E:$E,'Number of Firms'!T$1)</f>
        <v>2490</v>
      </c>
      <c r="U29" s="1">
        <f>SUMIFS(allNAICS!$O:$O,allNAICS!$C:$C,'Number of Firms'!$A29,allNAICS!$E:$E,'Number of Firms'!U$1)</f>
        <v>834</v>
      </c>
      <c r="V29" s="1">
        <f>SUMIFS(allNAICS!$O:$O,allNAICS!$C:$C,'Number of Firms'!$A29,allNAICS!$E:$E,'Number of Firms'!V$1)</f>
        <v>980</v>
      </c>
      <c r="W29" s="1">
        <f>SUMIFS(allNAICS!$O:$O,allNAICS!$C:$C,'Number of Firms'!$A29,allNAICS!$E:$E,'Number of Firms'!W$1)</f>
        <v>4716</v>
      </c>
      <c r="X29" s="1">
        <f>SUMIFS(allNAICS!$O:$O,allNAICS!$C:$C,'Number of Firms'!$A29,allNAICS!$E:$E,'Number of Firms'!X$1)</f>
        <v>35</v>
      </c>
      <c r="Y29" s="1">
        <f>SUMIFS(allNAICS!$O:$O,allNAICS!$C:$C,'Number of Firms'!$A29,allNAICS!$E:$E,'Number of Firms'!Y$1)</f>
        <v>0</v>
      </c>
    </row>
    <row r="30" spans="1:25" x14ac:dyDescent="0.45">
      <c r="A30" s="1" t="s">
        <v>491</v>
      </c>
      <c r="B30" s="1" t="s">
        <v>492</v>
      </c>
      <c r="C30" s="1">
        <v>48.749079999999999</v>
      </c>
      <c r="D30" s="1">
        <v>-122.4781473</v>
      </c>
      <c r="E30" s="1">
        <f>SUMIFS(allNAICS!$O:$O,allNAICS!$C:$C,'Number of Firms'!$A30,allNAICS!$E:$E,'Number of Firms'!E$1)</f>
        <v>18058</v>
      </c>
      <c r="F30" s="1">
        <f>SUMIFS(allNAICS!$O:$O,allNAICS!$C:$C,'Number of Firms'!$A30,allNAICS!$E:$E,'Number of Firms'!F$1)</f>
        <v>771</v>
      </c>
      <c r="G30" s="1">
        <f>SUMIFS(allNAICS!$O:$O,allNAICS!$C:$C,'Number of Firms'!$A30,allNAICS!$E:$E,'Number of Firms'!G$1)</f>
        <v>41</v>
      </c>
      <c r="H30" s="1">
        <f>SUMIFS(allNAICS!$O:$O,allNAICS!$C:$C,'Number of Firms'!$A30,allNAICS!$E:$E,'Number of Firms'!H$1)</f>
        <v>56</v>
      </c>
      <c r="I30" s="1">
        <f>SUMIFS(allNAICS!$O:$O,allNAICS!$C:$C,'Number of Firms'!$A30,allNAICS!$E:$E,'Number of Firms'!I$1)</f>
        <v>1907</v>
      </c>
      <c r="J30" s="1">
        <f>SUMIFS(allNAICS!$O:$O,allNAICS!$C:$C,'Number of Firms'!$A30,allNAICS!$E:$E,'Number of Firms'!J$1)</f>
        <v>661</v>
      </c>
      <c r="K30" s="1">
        <f>SUMIFS(allNAICS!$O:$O,allNAICS!$C:$C,'Number of Firms'!$A30,allNAICS!$E:$E,'Number of Firms'!K$1)</f>
        <v>528</v>
      </c>
      <c r="L30" s="1">
        <f>SUMIFS(allNAICS!$O:$O,allNAICS!$C:$C,'Number of Firms'!$A30,allNAICS!$E:$E,'Number of Firms'!L$1)</f>
        <v>1749</v>
      </c>
      <c r="M30" s="1">
        <f>SUMIFS(allNAICS!$O:$O,allNAICS!$C:$C,'Number of Firms'!$A30,allNAICS!$E:$E,'Number of Firms'!M$1)</f>
        <v>493</v>
      </c>
      <c r="N30" s="1">
        <f>SUMIFS(allNAICS!$O:$O,allNAICS!$C:$C,'Number of Firms'!$A30,allNAICS!$E:$E,'Number of Firms'!N$1)</f>
        <v>325</v>
      </c>
      <c r="O30" s="1">
        <f>SUMIFS(allNAICS!$O:$O,allNAICS!$C:$C,'Number of Firms'!$A30,allNAICS!$E:$E,'Number of Firms'!O$1)</f>
        <v>317</v>
      </c>
      <c r="P30" s="1">
        <f>SUMIFS(allNAICS!$O:$O,allNAICS!$C:$C,'Number of Firms'!$A30,allNAICS!$E:$E,'Number of Firms'!P$1)</f>
        <v>1935</v>
      </c>
      <c r="Q30" s="1">
        <f>SUMIFS(allNAICS!$O:$O,allNAICS!$C:$C,'Number of Firms'!$A30,allNAICS!$E:$E,'Number of Firms'!Q$1)</f>
        <v>2719</v>
      </c>
      <c r="R30" s="1">
        <f>SUMIFS(allNAICS!$O:$O,allNAICS!$C:$C,'Number of Firms'!$A30,allNAICS!$E:$E,'Number of Firms'!R$1)</f>
        <v>1175</v>
      </c>
      <c r="S30" s="1">
        <f>SUMIFS(allNAICS!$O:$O,allNAICS!$C:$C,'Number of Firms'!$A30,allNAICS!$E:$E,'Number of Firms'!S$1)</f>
        <v>458</v>
      </c>
      <c r="T30" s="1">
        <f>SUMIFS(allNAICS!$O:$O,allNAICS!$C:$C,'Number of Firms'!$A30,allNAICS!$E:$E,'Number of Firms'!T$1)</f>
        <v>1732</v>
      </c>
      <c r="U30" s="1">
        <f>SUMIFS(allNAICS!$O:$O,allNAICS!$C:$C,'Number of Firms'!$A30,allNAICS!$E:$E,'Number of Firms'!U$1)</f>
        <v>1161</v>
      </c>
      <c r="V30" s="1">
        <f>SUMIFS(allNAICS!$O:$O,allNAICS!$C:$C,'Number of Firms'!$A30,allNAICS!$E:$E,'Number of Firms'!V$1)</f>
        <v>526</v>
      </c>
      <c r="W30" s="1">
        <f>SUMIFS(allNAICS!$O:$O,allNAICS!$C:$C,'Number of Firms'!$A30,allNAICS!$E:$E,'Number of Firms'!W$1)</f>
        <v>1521</v>
      </c>
      <c r="X30" s="1">
        <f>SUMIFS(allNAICS!$O:$O,allNAICS!$C:$C,'Number of Firms'!$A30,allNAICS!$E:$E,'Number of Firms'!X$1)</f>
        <v>0</v>
      </c>
      <c r="Y30" s="1">
        <f>SUMIFS(allNAICS!$O:$O,allNAICS!$C:$C,'Number of Firms'!$A30,allNAICS!$E:$E,'Number of Firms'!Y$1)</f>
        <v>0</v>
      </c>
    </row>
    <row r="31" spans="1:25" x14ac:dyDescent="0.45">
      <c r="A31" s="1" t="s">
        <v>493</v>
      </c>
      <c r="B31" s="1" t="s">
        <v>494</v>
      </c>
      <c r="C31" s="1">
        <v>44.058172800000001</v>
      </c>
      <c r="D31" s="1">
        <v>-121.31530960000001</v>
      </c>
      <c r="E31" s="1">
        <f>SUMIFS(allNAICS!$O:$O,allNAICS!$C:$C,'Number of Firms'!$A31,allNAICS!$E:$E,'Number of Firms'!E$1)</f>
        <v>20214</v>
      </c>
      <c r="F31" s="1">
        <f>SUMIFS(allNAICS!$O:$O,allNAICS!$C:$C,'Number of Firms'!$A31,allNAICS!$E:$E,'Number of Firms'!F$1)</f>
        <v>348</v>
      </c>
      <c r="G31" s="1">
        <f>SUMIFS(allNAICS!$O:$O,allNAICS!$C:$C,'Number of Firms'!$A31,allNAICS!$E:$E,'Number of Firms'!G$1)</f>
        <v>0</v>
      </c>
      <c r="H31" s="1">
        <f>SUMIFS(allNAICS!$O:$O,allNAICS!$C:$C,'Number of Firms'!$A31,allNAICS!$E:$E,'Number of Firms'!H$1)</f>
        <v>59</v>
      </c>
      <c r="I31" s="1">
        <f>SUMIFS(allNAICS!$O:$O,allNAICS!$C:$C,'Number of Firms'!$A31,allNAICS!$E:$E,'Number of Firms'!I$1)</f>
        <v>2431</v>
      </c>
      <c r="J31" s="1">
        <f>SUMIFS(allNAICS!$O:$O,allNAICS!$C:$C,'Number of Firms'!$A31,allNAICS!$E:$E,'Number of Firms'!J$1)</f>
        <v>894</v>
      </c>
      <c r="K31" s="1">
        <f>SUMIFS(allNAICS!$O:$O,allNAICS!$C:$C,'Number of Firms'!$A31,allNAICS!$E:$E,'Number of Firms'!K$1)</f>
        <v>430</v>
      </c>
      <c r="L31" s="1">
        <f>SUMIFS(allNAICS!$O:$O,allNAICS!$C:$C,'Number of Firms'!$A31,allNAICS!$E:$E,'Number of Firms'!L$1)</f>
        <v>2078</v>
      </c>
      <c r="M31" s="1">
        <f>SUMIFS(allNAICS!$O:$O,allNAICS!$C:$C,'Number of Firms'!$A31,allNAICS!$E:$E,'Number of Firms'!M$1)</f>
        <v>523</v>
      </c>
      <c r="N31" s="1">
        <f>SUMIFS(allNAICS!$O:$O,allNAICS!$C:$C,'Number of Firms'!$A31,allNAICS!$E:$E,'Number of Firms'!N$1)</f>
        <v>315</v>
      </c>
      <c r="O31" s="1">
        <f>SUMIFS(allNAICS!$O:$O,allNAICS!$C:$C,'Number of Firms'!$A31,allNAICS!$E:$E,'Number of Firms'!O$1)</f>
        <v>633</v>
      </c>
      <c r="P31" s="1">
        <f>SUMIFS(allNAICS!$O:$O,allNAICS!$C:$C,'Number of Firms'!$A31,allNAICS!$E:$E,'Number of Firms'!P$1)</f>
        <v>2678</v>
      </c>
      <c r="Q31" s="1">
        <f>SUMIFS(allNAICS!$O:$O,allNAICS!$C:$C,'Number of Firms'!$A31,allNAICS!$E:$E,'Number of Firms'!Q$1)</f>
        <v>2962</v>
      </c>
      <c r="R31" s="1">
        <f>SUMIFS(allNAICS!$O:$O,allNAICS!$C:$C,'Number of Firms'!$A31,allNAICS!$E:$E,'Number of Firms'!R$1)</f>
        <v>1298</v>
      </c>
      <c r="S31" s="1">
        <f>SUMIFS(allNAICS!$O:$O,allNAICS!$C:$C,'Number of Firms'!$A31,allNAICS!$E:$E,'Number of Firms'!S$1)</f>
        <v>358</v>
      </c>
      <c r="T31" s="1">
        <f>SUMIFS(allNAICS!$O:$O,allNAICS!$C:$C,'Number of Firms'!$A31,allNAICS!$E:$E,'Number of Firms'!T$1)</f>
        <v>1514</v>
      </c>
      <c r="U31" s="1">
        <f>SUMIFS(allNAICS!$O:$O,allNAICS!$C:$C,'Number of Firms'!$A31,allNAICS!$E:$E,'Number of Firms'!U$1)</f>
        <v>1071</v>
      </c>
      <c r="V31" s="1">
        <f>SUMIFS(allNAICS!$O:$O,allNAICS!$C:$C,'Number of Firms'!$A31,allNAICS!$E:$E,'Number of Firms'!V$1)</f>
        <v>735</v>
      </c>
      <c r="W31" s="1">
        <f>SUMIFS(allNAICS!$O:$O,allNAICS!$C:$C,'Number of Firms'!$A31,allNAICS!$E:$E,'Number of Firms'!W$1)</f>
        <v>1890</v>
      </c>
      <c r="X31" s="1">
        <f>SUMIFS(allNAICS!$O:$O,allNAICS!$C:$C,'Number of Firms'!$A31,allNAICS!$E:$E,'Number of Firms'!X$1)</f>
        <v>0</v>
      </c>
      <c r="Y31" s="1">
        <f>SUMIFS(allNAICS!$O:$O,allNAICS!$C:$C,'Number of Firms'!$A31,allNAICS!$E:$E,'Number of Firms'!Y$1)</f>
        <v>0</v>
      </c>
    </row>
    <row r="32" spans="1:25" x14ac:dyDescent="0.45">
      <c r="A32" s="1" t="s">
        <v>495</v>
      </c>
      <c r="B32" s="1" t="s">
        <v>496</v>
      </c>
      <c r="C32" s="1">
        <v>45.783285599999999</v>
      </c>
      <c r="D32" s="1">
        <v>-108.5006904</v>
      </c>
      <c r="E32" s="1">
        <f>SUMIFS(allNAICS!$O:$O,allNAICS!$C:$C,'Number of Firms'!$A32,allNAICS!$E:$E,'Number of Firms'!E$1)</f>
        <v>17221</v>
      </c>
      <c r="F32" s="1">
        <f>SUMIFS(allNAICS!$O:$O,allNAICS!$C:$C,'Number of Firms'!$A32,allNAICS!$E:$E,'Number of Firms'!F$1)</f>
        <v>190</v>
      </c>
      <c r="G32" s="1">
        <f>SUMIFS(allNAICS!$O:$O,allNAICS!$C:$C,'Number of Firms'!$A32,allNAICS!$E:$E,'Number of Firms'!G$1)</f>
        <v>401</v>
      </c>
      <c r="H32" s="1">
        <f>SUMIFS(allNAICS!$O:$O,allNAICS!$C:$C,'Number of Firms'!$A32,allNAICS!$E:$E,'Number of Firms'!H$1)</f>
        <v>34</v>
      </c>
      <c r="I32" s="1">
        <f>SUMIFS(allNAICS!$O:$O,allNAICS!$C:$C,'Number of Firms'!$A32,allNAICS!$E:$E,'Number of Firms'!I$1)</f>
        <v>2244</v>
      </c>
      <c r="J32" s="1">
        <f>SUMIFS(allNAICS!$O:$O,allNAICS!$C:$C,'Number of Firms'!$A32,allNAICS!$E:$E,'Number of Firms'!J$1)</f>
        <v>403</v>
      </c>
      <c r="K32" s="1">
        <f>SUMIFS(allNAICS!$O:$O,allNAICS!$C:$C,'Number of Firms'!$A32,allNAICS!$E:$E,'Number of Firms'!K$1)</f>
        <v>593</v>
      </c>
      <c r="L32" s="1">
        <f>SUMIFS(allNAICS!$O:$O,allNAICS!$C:$C,'Number of Firms'!$A32,allNAICS!$E:$E,'Number of Firms'!L$1)</f>
        <v>1745</v>
      </c>
      <c r="M32" s="1">
        <f>SUMIFS(allNAICS!$O:$O,allNAICS!$C:$C,'Number of Firms'!$A32,allNAICS!$E:$E,'Number of Firms'!M$1)</f>
        <v>697</v>
      </c>
      <c r="N32" s="1">
        <f>SUMIFS(allNAICS!$O:$O,allNAICS!$C:$C,'Number of Firms'!$A32,allNAICS!$E:$E,'Number of Firms'!N$1)</f>
        <v>206</v>
      </c>
      <c r="O32" s="1">
        <f>SUMIFS(allNAICS!$O:$O,allNAICS!$C:$C,'Number of Firms'!$A32,allNAICS!$E:$E,'Number of Firms'!O$1)</f>
        <v>730</v>
      </c>
      <c r="P32" s="1">
        <f>SUMIFS(allNAICS!$O:$O,allNAICS!$C:$C,'Number of Firms'!$A32,allNAICS!$E:$E,'Number of Firms'!P$1)</f>
        <v>2296</v>
      </c>
      <c r="Q32" s="1">
        <f>SUMIFS(allNAICS!$O:$O,allNAICS!$C:$C,'Number of Firms'!$A32,allNAICS!$E:$E,'Number of Firms'!Q$1)</f>
        <v>2062</v>
      </c>
      <c r="R32" s="1">
        <f>SUMIFS(allNAICS!$O:$O,allNAICS!$C:$C,'Number of Firms'!$A32,allNAICS!$E:$E,'Number of Firms'!R$1)</f>
        <v>1039</v>
      </c>
      <c r="S32" s="1">
        <f>SUMIFS(allNAICS!$O:$O,allNAICS!$C:$C,'Number of Firms'!$A32,allNAICS!$E:$E,'Number of Firms'!S$1)</f>
        <v>277</v>
      </c>
      <c r="T32" s="1">
        <f>SUMIFS(allNAICS!$O:$O,allNAICS!$C:$C,'Number of Firms'!$A32,allNAICS!$E:$E,'Number of Firms'!T$1)</f>
        <v>1128</v>
      </c>
      <c r="U32" s="1">
        <f>SUMIFS(allNAICS!$O:$O,allNAICS!$C:$C,'Number of Firms'!$A32,allNAICS!$E:$E,'Number of Firms'!U$1)</f>
        <v>667</v>
      </c>
      <c r="V32" s="1">
        <f>SUMIFS(allNAICS!$O:$O,allNAICS!$C:$C,'Number of Firms'!$A32,allNAICS!$E:$E,'Number of Firms'!V$1)</f>
        <v>605</v>
      </c>
      <c r="W32" s="1">
        <f>SUMIFS(allNAICS!$O:$O,allNAICS!$C:$C,'Number of Firms'!$A32,allNAICS!$E:$E,'Number of Firms'!W$1)</f>
        <v>1955</v>
      </c>
      <c r="X32" s="1">
        <f>SUMIFS(allNAICS!$O:$O,allNAICS!$C:$C,'Number of Firms'!$A32,allNAICS!$E:$E,'Number of Firms'!X$1)</f>
        <v>27</v>
      </c>
      <c r="Y32" s="1">
        <f>SUMIFS(allNAICS!$O:$O,allNAICS!$C:$C,'Number of Firms'!$A32,allNAICS!$E:$E,'Number of Firms'!Y$1)</f>
        <v>0</v>
      </c>
    </row>
    <row r="33" spans="1:25" x14ac:dyDescent="0.45">
      <c r="A33" s="1" t="s">
        <v>497</v>
      </c>
      <c r="B33" s="1" t="s">
        <v>451</v>
      </c>
      <c r="C33" s="1">
        <v>42.098686700000002</v>
      </c>
      <c r="D33" s="1">
        <v>-75.917973799999999</v>
      </c>
      <c r="E33" s="1">
        <f>SUMIFS(allNAICS!$O:$O,allNAICS!$C:$C,'Number of Firms'!$A33,allNAICS!$E:$E,'Number of Firms'!E$1)</f>
        <v>16842</v>
      </c>
      <c r="F33" s="1">
        <f>SUMIFS(allNAICS!$O:$O,allNAICS!$C:$C,'Number of Firms'!$A33,allNAICS!$E:$E,'Number of Firms'!F$1)</f>
        <v>129</v>
      </c>
      <c r="G33" s="1">
        <f>SUMIFS(allNAICS!$O:$O,allNAICS!$C:$C,'Number of Firms'!$A33,allNAICS!$E:$E,'Number of Firms'!G$1)</f>
        <v>126</v>
      </c>
      <c r="H33" s="1">
        <f>SUMIFS(allNAICS!$O:$O,allNAICS!$C:$C,'Number of Firms'!$A33,allNAICS!$E:$E,'Number of Firms'!H$1)</f>
        <v>54</v>
      </c>
      <c r="I33" s="1">
        <f>SUMIFS(allNAICS!$O:$O,allNAICS!$C:$C,'Number of Firms'!$A33,allNAICS!$E:$E,'Number of Firms'!I$1)</f>
        <v>2307</v>
      </c>
      <c r="J33" s="1">
        <f>SUMIFS(allNAICS!$O:$O,allNAICS!$C:$C,'Number of Firms'!$A33,allNAICS!$E:$E,'Number of Firms'!J$1)</f>
        <v>325</v>
      </c>
      <c r="K33" s="1">
        <f>SUMIFS(allNAICS!$O:$O,allNAICS!$C:$C,'Number of Firms'!$A33,allNAICS!$E:$E,'Number of Firms'!K$1)</f>
        <v>431</v>
      </c>
      <c r="L33" s="1">
        <f>SUMIFS(allNAICS!$O:$O,allNAICS!$C:$C,'Number of Firms'!$A33,allNAICS!$E:$E,'Number of Firms'!L$1)</f>
        <v>2176</v>
      </c>
      <c r="M33" s="1">
        <f>SUMIFS(allNAICS!$O:$O,allNAICS!$C:$C,'Number of Firms'!$A33,allNAICS!$E:$E,'Number of Firms'!M$1)</f>
        <v>485</v>
      </c>
      <c r="N33" s="1">
        <f>SUMIFS(allNAICS!$O:$O,allNAICS!$C:$C,'Number of Firms'!$A33,allNAICS!$E:$E,'Number of Firms'!N$1)</f>
        <v>168</v>
      </c>
      <c r="O33" s="1">
        <f>SUMIFS(allNAICS!$O:$O,allNAICS!$C:$C,'Number of Firms'!$A33,allNAICS!$E:$E,'Number of Firms'!O$1)</f>
        <v>535</v>
      </c>
      <c r="P33" s="1">
        <f>SUMIFS(allNAICS!$O:$O,allNAICS!$C:$C,'Number of Firms'!$A33,allNAICS!$E:$E,'Number of Firms'!P$1)</f>
        <v>1535</v>
      </c>
      <c r="Q33" s="1">
        <f>SUMIFS(allNAICS!$O:$O,allNAICS!$C:$C,'Number of Firms'!$A33,allNAICS!$E:$E,'Number of Firms'!Q$1)</f>
        <v>1699</v>
      </c>
      <c r="R33" s="1">
        <f>SUMIFS(allNAICS!$O:$O,allNAICS!$C:$C,'Number of Firms'!$A33,allNAICS!$E:$E,'Number of Firms'!R$1)</f>
        <v>1123</v>
      </c>
      <c r="S33" s="1">
        <f>SUMIFS(allNAICS!$O:$O,allNAICS!$C:$C,'Number of Firms'!$A33,allNAICS!$E:$E,'Number of Firms'!S$1)</f>
        <v>380</v>
      </c>
      <c r="T33" s="1">
        <f>SUMIFS(allNAICS!$O:$O,allNAICS!$C:$C,'Number of Firms'!$A33,allNAICS!$E:$E,'Number of Firms'!T$1)</f>
        <v>1644</v>
      </c>
      <c r="U33" s="1">
        <f>SUMIFS(allNAICS!$O:$O,allNAICS!$C:$C,'Number of Firms'!$A33,allNAICS!$E:$E,'Number of Firms'!U$1)</f>
        <v>919</v>
      </c>
      <c r="V33" s="1">
        <f>SUMIFS(allNAICS!$O:$O,allNAICS!$C:$C,'Number of Firms'!$A33,allNAICS!$E:$E,'Number of Firms'!V$1)</f>
        <v>891</v>
      </c>
      <c r="W33" s="1">
        <f>SUMIFS(allNAICS!$O:$O,allNAICS!$C:$C,'Number of Firms'!$A33,allNAICS!$E:$E,'Number of Firms'!W$1)</f>
        <v>1957</v>
      </c>
      <c r="X33" s="1">
        <f>SUMIFS(allNAICS!$O:$O,allNAICS!$C:$C,'Number of Firms'!$A33,allNAICS!$E:$E,'Number of Firms'!X$1)</f>
        <v>29</v>
      </c>
      <c r="Y33" s="1">
        <f>SUMIFS(allNAICS!$O:$O,allNAICS!$C:$C,'Number of Firms'!$A33,allNAICS!$E:$E,'Number of Firms'!Y$1)</f>
        <v>0</v>
      </c>
    </row>
    <row r="34" spans="1:25" x14ac:dyDescent="0.45">
      <c r="A34" s="1" t="s">
        <v>498</v>
      </c>
      <c r="B34" s="1" t="s">
        <v>475</v>
      </c>
      <c r="C34" s="1">
        <v>33.520660800000002</v>
      </c>
      <c r="D34" s="1">
        <v>-86.802490000000006</v>
      </c>
      <c r="E34" s="1">
        <f>SUMIFS(allNAICS!$O:$O,allNAICS!$C:$C,'Number of Firms'!$A34,allNAICS!$E:$E,'Number of Firms'!E$1)</f>
        <v>95145</v>
      </c>
      <c r="F34" s="1">
        <f>SUMIFS(allNAICS!$O:$O,allNAICS!$C:$C,'Number of Firms'!$A34,allNAICS!$E:$E,'Number of Firms'!F$1)</f>
        <v>536</v>
      </c>
      <c r="G34" s="1">
        <f>SUMIFS(allNAICS!$O:$O,allNAICS!$C:$C,'Number of Firms'!$A34,allNAICS!$E:$E,'Number of Firms'!G$1)</f>
        <v>398</v>
      </c>
      <c r="H34" s="1">
        <f>SUMIFS(allNAICS!$O:$O,allNAICS!$C:$C,'Number of Firms'!$A34,allNAICS!$E:$E,'Number of Firms'!H$1)</f>
        <v>43</v>
      </c>
      <c r="I34" s="1">
        <f>SUMIFS(allNAICS!$O:$O,allNAICS!$C:$C,'Number of Firms'!$A34,allNAICS!$E:$E,'Number of Firms'!I$1)</f>
        <v>10875</v>
      </c>
      <c r="J34" s="1">
        <f>SUMIFS(allNAICS!$O:$O,allNAICS!$C:$C,'Number of Firms'!$A34,allNAICS!$E:$E,'Number of Firms'!J$1)</f>
        <v>1905</v>
      </c>
      <c r="K34" s="1">
        <f>SUMIFS(allNAICS!$O:$O,allNAICS!$C:$C,'Number of Firms'!$A34,allNAICS!$E:$E,'Number of Firms'!K$1)</f>
        <v>3216</v>
      </c>
      <c r="L34" s="1">
        <f>SUMIFS(allNAICS!$O:$O,allNAICS!$C:$C,'Number of Firms'!$A34,allNAICS!$E:$E,'Number of Firms'!L$1)</f>
        <v>8694</v>
      </c>
      <c r="M34" s="1">
        <f>SUMIFS(allNAICS!$O:$O,allNAICS!$C:$C,'Number of Firms'!$A34,allNAICS!$E:$E,'Number of Firms'!M$1)</f>
        <v>3836</v>
      </c>
      <c r="N34" s="1">
        <f>SUMIFS(allNAICS!$O:$O,allNAICS!$C:$C,'Number of Firms'!$A34,allNAICS!$E:$E,'Number of Firms'!N$1)</f>
        <v>1334</v>
      </c>
      <c r="O34" s="1">
        <f>SUMIFS(allNAICS!$O:$O,allNAICS!$C:$C,'Number of Firms'!$A34,allNAICS!$E:$E,'Number of Firms'!O$1)</f>
        <v>3616</v>
      </c>
      <c r="P34" s="1">
        <f>SUMIFS(allNAICS!$O:$O,allNAICS!$C:$C,'Number of Firms'!$A34,allNAICS!$E:$E,'Number of Firms'!P$1)</f>
        <v>8625</v>
      </c>
      <c r="Q34" s="1">
        <f>SUMIFS(allNAICS!$O:$O,allNAICS!$C:$C,'Number of Firms'!$A34,allNAICS!$E:$E,'Number of Firms'!Q$1)</f>
        <v>12114</v>
      </c>
      <c r="R34" s="1">
        <f>SUMIFS(allNAICS!$O:$O,allNAICS!$C:$C,'Number of Firms'!$A34,allNAICS!$E:$E,'Number of Firms'!R$1)</f>
        <v>9797</v>
      </c>
      <c r="S34" s="1">
        <f>SUMIFS(allNAICS!$O:$O,allNAICS!$C:$C,'Number of Firms'!$A34,allNAICS!$E:$E,'Number of Firms'!S$1)</f>
        <v>2286</v>
      </c>
      <c r="T34" s="1">
        <f>SUMIFS(allNAICS!$O:$O,allNAICS!$C:$C,'Number of Firms'!$A34,allNAICS!$E:$E,'Number of Firms'!T$1)</f>
        <v>7899</v>
      </c>
      <c r="U34" s="1">
        <f>SUMIFS(allNAICS!$O:$O,allNAICS!$C:$C,'Number of Firms'!$A34,allNAICS!$E:$E,'Number of Firms'!U$1)</f>
        <v>3551</v>
      </c>
      <c r="V34" s="1">
        <f>SUMIFS(allNAICS!$O:$O,allNAICS!$C:$C,'Number of Firms'!$A34,allNAICS!$E:$E,'Number of Firms'!V$1)</f>
        <v>2381</v>
      </c>
      <c r="W34" s="1">
        <f>SUMIFS(allNAICS!$O:$O,allNAICS!$C:$C,'Number of Firms'!$A34,allNAICS!$E:$E,'Number of Firms'!W$1)</f>
        <v>14240</v>
      </c>
      <c r="X34" s="1">
        <f>SUMIFS(allNAICS!$O:$O,allNAICS!$C:$C,'Number of Firms'!$A34,allNAICS!$E:$E,'Number of Firms'!X$1)</f>
        <v>170</v>
      </c>
      <c r="Y34" s="1">
        <f>SUMIFS(allNAICS!$O:$O,allNAICS!$C:$C,'Number of Firms'!$A34,allNAICS!$E:$E,'Number of Firms'!Y$1)</f>
        <v>0</v>
      </c>
    </row>
    <row r="35" spans="1:25" x14ac:dyDescent="0.45">
      <c r="A35" s="1" t="s">
        <v>499</v>
      </c>
      <c r="B35" s="1" t="s">
        <v>500</v>
      </c>
      <c r="C35" s="1">
        <v>46.808326800000003</v>
      </c>
      <c r="D35" s="1">
        <v>-100.7837392</v>
      </c>
      <c r="E35" s="1">
        <f>SUMIFS(allNAICS!$O:$O,allNAICS!$C:$C,'Number of Firms'!$A35,allNAICS!$E:$E,'Number of Firms'!E$1)</f>
        <v>11779</v>
      </c>
      <c r="F35" s="1">
        <f>SUMIFS(allNAICS!$O:$O,allNAICS!$C:$C,'Number of Firms'!$A35,allNAICS!$E:$E,'Number of Firms'!F$1)</f>
        <v>215</v>
      </c>
      <c r="G35" s="1">
        <f>SUMIFS(allNAICS!$O:$O,allNAICS!$C:$C,'Number of Firms'!$A35,allNAICS!$E:$E,'Number of Firms'!G$1)</f>
        <v>64</v>
      </c>
      <c r="H35" s="1">
        <f>SUMIFS(allNAICS!$O:$O,allNAICS!$C:$C,'Number of Firms'!$A35,allNAICS!$E:$E,'Number of Firms'!H$1)</f>
        <v>0</v>
      </c>
      <c r="I35" s="1">
        <f>SUMIFS(allNAICS!$O:$O,allNAICS!$C:$C,'Number of Firms'!$A35,allNAICS!$E:$E,'Number of Firms'!I$1)</f>
        <v>1497</v>
      </c>
      <c r="J35" s="1">
        <f>SUMIFS(allNAICS!$O:$O,allNAICS!$C:$C,'Number of Firms'!$A35,allNAICS!$E:$E,'Number of Firms'!J$1)</f>
        <v>179</v>
      </c>
      <c r="K35" s="1">
        <f>SUMIFS(allNAICS!$O:$O,allNAICS!$C:$C,'Number of Firms'!$A35,allNAICS!$E:$E,'Number of Firms'!K$1)</f>
        <v>383</v>
      </c>
      <c r="L35" s="1">
        <f>SUMIFS(allNAICS!$O:$O,allNAICS!$C:$C,'Number of Firms'!$A35,allNAICS!$E:$E,'Number of Firms'!L$1)</f>
        <v>1243</v>
      </c>
      <c r="M35" s="1">
        <f>SUMIFS(allNAICS!$O:$O,allNAICS!$C:$C,'Number of Firms'!$A35,allNAICS!$E:$E,'Number of Firms'!M$1)</f>
        <v>578</v>
      </c>
      <c r="N35" s="1">
        <f>SUMIFS(allNAICS!$O:$O,allNAICS!$C:$C,'Number of Firms'!$A35,allNAICS!$E:$E,'Number of Firms'!N$1)</f>
        <v>146</v>
      </c>
      <c r="O35" s="1">
        <f>SUMIFS(allNAICS!$O:$O,allNAICS!$C:$C,'Number of Firms'!$A35,allNAICS!$E:$E,'Number of Firms'!O$1)</f>
        <v>764</v>
      </c>
      <c r="P35" s="1">
        <f>SUMIFS(allNAICS!$O:$O,allNAICS!$C:$C,'Number of Firms'!$A35,allNAICS!$E:$E,'Number of Firms'!P$1)</f>
        <v>1131</v>
      </c>
      <c r="Q35" s="1">
        <f>SUMIFS(allNAICS!$O:$O,allNAICS!$C:$C,'Number of Firms'!$A35,allNAICS!$E:$E,'Number of Firms'!Q$1)</f>
        <v>1421</v>
      </c>
      <c r="R35" s="1">
        <f>SUMIFS(allNAICS!$O:$O,allNAICS!$C:$C,'Number of Firms'!$A35,allNAICS!$E:$E,'Number of Firms'!R$1)</f>
        <v>726</v>
      </c>
      <c r="S35" s="1">
        <f>SUMIFS(allNAICS!$O:$O,allNAICS!$C:$C,'Number of Firms'!$A35,allNAICS!$E:$E,'Number of Firms'!S$1)</f>
        <v>206</v>
      </c>
      <c r="T35" s="1">
        <f>SUMIFS(allNAICS!$O:$O,allNAICS!$C:$C,'Number of Firms'!$A35,allNAICS!$E:$E,'Number of Firms'!T$1)</f>
        <v>1113</v>
      </c>
      <c r="U35" s="1">
        <f>SUMIFS(allNAICS!$O:$O,allNAICS!$C:$C,'Number of Firms'!$A35,allNAICS!$E:$E,'Number of Firms'!U$1)</f>
        <v>457</v>
      </c>
      <c r="V35" s="1">
        <f>SUMIFS(allNAICS!$O:$O,allNAICS!$C:$C,'Number of Firms'!$A35,allNAICS!$E:$E,'Number of Firms'!V$1)</f>
        <v>272</v>
      </c>
      <c r="W35" s="1">
        <f>SUMIFS(allNAICS!$O:$O,allNAICS!$C:$C,'Number of Firms'!$A35,allNAICS!$E:$E,'Number of Firms'!W$1)</f>
        <v>1393</v>
      </c>
      <c r="X35" s="1">
        <f>SUMIFS(allNAICS!$O:$O,allNAICS!$C:$C,'Number of Firms'!$A35,allNAICS!$E:$E,'Number of Firms'!X$1)</f>
        <v>0</v>
      </c>
      <c r="Y35" s="1">
        <f>SUMIFS(allNAICS!$O:$O,allNAICS!$C:$C,'Number of Firms'!$A35,allNAICS!$E:$E,'Number of Firms'!Y$1)</f>
        <v>0</v>
      </c>
    </row>
    <row r="36" spans="1:25" x14ac:dyDescent="0.45">
      <c r="A36" s="1" t="s">
        <v>501</v>
      </c>
      <c r="B36" s="1" t="s">
        <v>502</v>
      </c>
      <c r="C36" s="1">
        <v>37.229573299999998</v>
      </c>
      <c r="D36" s="1">
        <v>-80.413939299999996</v>
      </c>
      <c r="E36" s="1">
        <f>SUMIFS(allNAICS!$O:$O,allNAICS!$C:$C,'Number of Firms'!$A36,allNAICS!$E:$E,'Number of Firms'!E$1)</f>
        <v>11539</v>
      </c>
      <c r="F36" s="1">
        <f>SUMIFS(allNAICS!$O:$O,allNAICS!$C:$C,'Number of Firms'!$A36,allNAICS!$E:$E,'Number of Firms'!F$1)</f>
        <v>137</v>
      </c>
      <c r="G36" s="1">
        <f>SUMIFS(allNAICS!$O:$O,allNAICS!$C:$C,'Number of Firms'!$A36,allNAICS!$E:$E,'Number of Firms'!G$1)</f>
        <v>0</v>
      </c>
      <c r="H36" s="1">
        <f>SUMIFS(allNAICS!$O:$O,allNAICS!$C:$C,'Number of Firms'!$A36,allNAICS!$E:$E,'Number of Firms'!H$1)</f>
        <v>0</v>
      </c>
      <c r="I36" s="1">
        <f>SUMIFS(allNAICS!$O:$O,allNAICS!$C:$C,'Number of Firms'!$A36,allNAICS!$E:$E,'Number of Firms'!I$1)</f>
        <v>1159</v>
      </c>
      <c r="J36" s="1">
        <f>SUMIFS(allNAICS!$O:$O,allNAICS!$C:$C,'Number of Firms'!$A36,allNAICS!$E:$E,'Number of Firms'!J$1)</f>
        <v>301</v>
      </c>
      <c r="K36" s="1">
        <f>SUMIFS(allNAICS!$O:$O,allNAICS!$C:$C,'Number of Firms'!$A36,allNAICS!$E:$E,'Number of Firms'!K$1)</f>
        <v>278</v>
      </c>
      <c r="L36" s="1">
        <f>SUMIFS(allNAICS!$O:$O,allNAICS!$C:$C,'Number of Firms'!$A36,allNAICS!$E:$E,'Number of Firms'!L$1)</f>
        <v>1381</v>
      </c>
      <c r="M36" s="1">
        <f>SUMIFS(allNAICS!$O:$O,allNAICS!$C:$C,'Number of Firms'!$A36,allNAICS!$E:$E,'Number of Firms'!M$1)</f>
        <v>304</v>
      </c>
      <c r="N36" s="1">
        <f>SUMIFS(allNAICS!$O:$O,allNAICS!$C:$C,'Number of Firms'!$A36,allNAICS!$E:$E,'Number of Firms'!N$1)</f>
        <v>99</v>
      </c>
      <c r="O36" s="1">
        <f>SUMIFS(allNAICS!$O:$O,allNAICS!$C:$C,'Number of Firms'!$A36,allNAICS!$E:$E,'Number of Firms'!O$1)</f>
        <v>317</v>
      </c>
      <c r="P36" s="1">
        <f>SUMIFS(allNAICS!$O:$O,allNAICS!$C:$C,'Number of Firms'!$A36,allNAICS!$E:$E,'Number of Firms'!P$1)</f>
        <v>1546</v>
      </c>
      <c r="Q36" s="1">
        <f>SUMIFS(allNAICS!$O:$O,allNAICS!$C:$C,'Number of Firms'!$A36,allNAICS!$E:$E,'Number of Firms'!Q$1)</f>
        <v>1885</v>
      </c>
      <c r="R36" s="1">
        <f>SUMIFS(allNAICS!$O:$O,allNAICS!$C:$C,'Number of Firms'!$A36,allNAICS!$E:$E,'Number of Firms'!R$1)</f>
        <v>839</v>
      </c>
      <c r="S36" s="1">
        <f>SUMIFS(allNAICS!$O:$O,allNAICS!$C:$C,'Number of Firms'!$A36,allNAICS!$E:$E,'Number of Firms'!S$1)</f>
        <v>407</v>
      </c>
      <c r="T36" s="1">
        <f>SUMIFS(allNAICS!$O:$O,allNAICS!$C:$C,'Number of Firms'!$A36,allNAICS!$E:$E,'Number of Firms'!T$1)</f>
        <v>788</v>
      </c>
      <c r="U36" s="1">
        <f>SUMIFS(allNAICS!$O:$O,allNAICS!$C:$C,'Number of Firms'!$A36,allNAICS!$E:$E,'Number of Firms'!U$1)</f>
        <v>586</v>
      </c>
      <c r="V36" s="1">
        <f>SUMIFS(allNAICS!$O:$O,allNAICS!$C:$C,'Number of Firms'!$A36,allNAICS!$E:$E,'Number of Firms'!V$1)</f>
        <v>381</v>
      </c>
      <c r="W36" s="1">
        <f>SUMIFS(allNAICS!$O:$O,allNAICS!$C:$C,'Number of Firms'!$A36,allNAICS!$E:$E,'Number of Firms'!W$1)</f>
        <v>1139</v>
      </c>
      <c r="X36" s="1">
        <f>SUMIFS(allNAICS!$O:$O,allNAICS!$C:$C,'Number of Firms'!$A36,allNAICS!$E:$E,'Number of Firms'!X$1)</f>
        <v>0</v>
      </c>
      <c r="Y36" s="1">
        <f>SUMIFS(allNAICS!$O:$O,allNAICS!$C:$C,'Number of Firms'!$A36,allNAICS!$E:$E,'Number of Firms'!Y$1)</f>
        <v>0</v>
      </c>
    </row>
    <row r="37" spans="1:25" x14ac:dyDescent="0.45">
      <c r="A37" s="1" t="s">
        <v>503</v>
      </c>
      <c r="B37" s="1" t="s">
        <v>504</v>
      </c>
      <c r="C37" s="1">
        <v>40.484202699999997</v>
      </c>
      <c r="D37" s="1">
        <v>-88.993687300000005</v>
      </c>
      <c r="E37" s="1">
        <f>SUMIFS(allNAICS!$O:$O,allNAICS!$C:$C,'Number of Firms'!$A37,allNAICS!$E:$E,'Number of Firms'!E$1)</f>
        <v>13106</v>
      </c>
      <c r="F37" s="1">
        <f>SUMIFS(allNAICS!$O:$O,allNAICS!$C:$C,'Number of Firms'!$A37,allNAICS!$E:$E,'Number of Firms'!F$1)</f>
        <v>138</v>
      </c>
      <c r="G37" s="1">
        <f>SUMIFS(allNAICS!$O:$O,allNAICS!$C:$C,'Number of Firms'!$A37,allNAICS!$E:$E,'Number of Firms'!G$1)</f>
        <v>0</v>
      </c>
      <c r="H37" s="1">
        <f>SUMIFS(allNAICS!$O:$O,allNAICS!$C:$C,'Number of Firms'!$A37,allNAICS!$E:$E,'Number of Firms'!H$1)</f>
        <v>0</v>
      </c>
      <c r="I37" s="1">
        <f>SUMIFS(allNAICS!$O:$O,allNAICS!$C:$C,'Number of Firms'!$A37,allNAICS!$E:$E,'Number of Firms'!I$1)</f>
        <v>1227</v>
      </c>
      <c r="J37" s="1">
        <f>SUMIFS(allNAICS!$O:$O,allNAICS!$C:$C,'Number of Firms'!$A37,allNAICS!$E:$E,'Number of Firms'!J$1)</f>
        <v>177</v>
      </c>
      <c r="K37" s="1">
        <f>SUMIFS(allNAICS!$O:$O,allNAICS!$C:$C,'Number of Firms'!$A37,allNAICS!$E:$E,'Number of Firms'!K$1)</f>
        <v>393</v>
      </c>
      <c r="L37" s="1">
        <f>SUMIFS(allNAICS!$O:$O,allNAICS!$C:$C,'Number of Firms'!$A37,allNAICS!$E:$E,'Number of Firms'!L$1)</f>
        <v>1444</v>
      </c>
      <c r="M37" s="1">
        <f>SUMIFS(allNAICS!$O:$O,allNAICS!$C:$C,'Number of Firms'!$A37,allNAICS!$E:$E,'Number of Firms'!M$1)</f>
        <v>547</v>
      </c>
      <c r="N37" s="1">
        <f>SUMIFS(allNAICS!$O:$O,allNAICS!$C:$C,'Number of Firms'!$A37,allNAICS!$E:$E,'Number of Firms'!N$1)</f>
        <v>167</v>
      </c>
      <c r="O37" s="1">
        <f>SUMIFS(allNAICS!$O:$O,allNAICS!$C:$C,'Number of Firms'!$A37,allNAICS!$E:$E,'Number of Firms'!O$1)</f>
        <v>605</v>
      </c>
      <c r="P37" s="1">
        <f>SUMIFS(allNAICS!$O:$O,allNAICS!$C:$C,'Number of Firms'!$A37,allNAICS!$E:$E,'Number of Firms'!P$1)</f>
        <v>1067</v>
      </c>
      <c r="Q37" s="1">
        <f>SUMIFS(allNAICS!$O:$O,allNAICS!$C:$C,'Number of Firms'!$A37,allNAICS!$E:$E,'Number of Firms'!Q$1)</f>
        <v>1611</v>
      </c>
      <c r="R37" s="1">
        <f>SUMIFS(allNAICS!$O:$O,allNAICS!$C:$C,'Number of Firms'!$A37,allNAICS!$E:$E,'Number of Firms'!R$1)</f>
        <v>853</v>
      </c>
      <c r="S37" s="1">
        <f>SUMIFS(allNAICS!$O:$O,allNAICS!$C:$C,'Number of Firms'!$A37,allNAICS!$E:$E,'Number of Firms'!S$1)</f>
        <v>420</v>
      </c>
      <c r="T37" s="1">
        <f>SUMIFS(allNAICS!$O:$O,allNAICS!$C:$C,'Number of Firms'!$A37,allNAICS!$E:$E,'Number of Firms'!T$1)</f>
        <v>1372</v>
      </c>
      <c r="U37" s="1">
        <f>SUMIFS(allNAICS!$O:$O,allNAICS!$C:$C,'Number of Firms'!$A37,allNAICS!$E:$E,'Number of Firms'!U$1)</f>
        <v>698</v>
      </c>
      <c r="V37" s="1">
        <f>SUMIFS(allNAICS!$O:$O,allNAICS!$C:$C,'Number of Firms'!$A37,allNAICS!$E:$E,'Number of Firms'!V$1)</f>
        <v>512</v>
      </c>
      <c r="W37" s="1">
        <f>SUMIFS(allNAICS!$O:$O,allNAICS!$C:$C,'Number of Firms'!$A37,allNAICS!$E:$E,'Number of Firms'!W$1)</f>
        <v>1894</v>
      </c>
      <c r="X37" s="1">
        <f>SUMIFS(allNAICS!$O:$O,allNAICS!$C:$C,'Number of Firms'!$A37,allNAICS!$E:$E,'Number of Firms'!X$1)</f>
        <v>34</v>
      </c>
      <c r="Y37" s="1">
        <f>SUMIFS(allNAICS!$O:$O,allNAICS!$C:$C,'Number of Firms'!$A37,allNAICS!$E:$E,'Number of Firms'!Y$1)</f>
        <v>0</v>
      </c>
    </row>
    <row r="38" spans="1:25" x14ac:dyDescent="0.45">
      <c r="A38" s="1" t="s">
        <v>505</v>
      </c>
      <c r="B38" s="1" t="s">
        <v>506</v>
      </c>
      <c r="C38" s="1">
        <v>39.165325000000003</v>
      </c>
      <c r="D38" s="1">
        <v>-86.526385700000006</v>
      </c>
      <c r="E38" s="1">
        <f>SUMIFS(allNAICS!$O:$O,allNAICS!$C:$C,'Number of Firms'!$A38,allNAICS!$E:$E,'Number of Firms'!E$1)</f>
        <v>12855</v>
      </c>
      <c r="F38" s="1">
        <f>SUMIFS(allNAICS!$O:$O,allNAICS!$C:$C,'Number of Firms'!$A38,allNAICS!$E:$E,'Number of Firms'!F$1)</f>
        <v>114</v>
      </c>
      <c r="G38" s="1">
        <f>SUMIFS(allNAICS!$O:$O,allNAICS!$C:$C,'Number of Firms'!$A38,allNAICS!$E:$E,'Number of Firms'!G$1)</f>
        <v>60</v>
      </c>
      <c r="H38" s="1">
        <f>SUMIFS(allNAICS!$O:$O,allNAICS!$C:$C,'Number of Firms'!$A38,allNAICS!$E:$E,'Number of Firms'!H$1)</f>
        <v>0</v>
      </c>
      <c r="I38" s="1">
        <f>SUMIFS(allNAICS!$O:$O,allNAICS!$C:$C,'Number of Firms'!$A38,allNAICS!$E:$E,'Number of Firms'!I$1)</f>
        <v>1328</v>
      </c>
      <c r="J38" s="1">
        <f>SUMIFS(allNAICS!$O:$O,allNAICS!$C:$C,'Number of Firms'!$A38,allNAICS!$E:$E,'Number of Firms'!J$1)</f>
        <v>247</v>
      </c>
      <c r="K38" s="1">
        <f>SUMIFS(allNAICS!$O:$O,allNAICS!$C:$C,'Number of Firms'!$A38,allNAICS!$E:$E,'Number of Firms'!K$1)</f>
        <v>287</v>
      </c>
      <c r="L38" s="1">
        <f>SUMIFS(allNAICS!$O:$O,allNAICS!$C:$C,'Number of Firms'!$A38,allNAICS!$E:$E,'Number of Firms'!L$1)</f>
        <v>1315</v>
      </c>
      <c r="M38" s="1">
        <f>SUMIFS(allNAICS!$O:$O,allNAICS!$C:$C,'Number of Firms'!$A38,allNAICS!$E:$E,'Number of Firms'!M$1)</f>
        <v>295</v>
      </c>
      <c r="N38" s="1">
        <f>SUMIFS(allNAICS!$O:$O,allNAICS!$C:$C,'Number of Firms'!$A38,allNAICS!$E:$E,'Number of Firms'!N$1)</f>
        <v>270</v>
      </c>
      <c r="O38" s="1">
        <f>SUMIFS(allNAICS!$O:$O,allNAICS!$C:$C,'Number of Firms'!$A38,allNAICS!$E:$E,'Number of Firms'!O$1)</f>
        <v>407</v>
      </c>
      <c r="P38" s="1">
        <f>SUMIFS(allNAICS!$O:$O,allNAICS!$C:$C,'Number of Firms'!$A38,allNAICS!$E:$E,'Number of Firms'!P$1)</f>
        <v>1499</v>
      </c>
      <c r="Q38" s="1">
        <f>SUMIFS(allNAICS!$O:$O,allNAICS!$C:$C,'Number of Firms'!$A38,allNAICS!$E:$E,'Number of Firms'!Q$1)</f>
        <v>1602</v>
      </c>
      <c r="R38" s="1">
        <f>SUMIFS(allNAICS!$O:$O,allNAICS!$C:$C,'Number of Firms'!$A38,allNAICS!$E:$E,'Number of Firms'!R$1)</f>
        <v>988</v>
      </c>
      <c r="S38" s="1">
        <f>SUMIFS(allNAICS!$O:$O,allNAICS!$C:$C,'Number of Firms'!$A38,allNAICS!$E:$E,'Number of Firms'!S$1)</f>
        <v>620</v>
      </c>
      <c r="T38" s="1">
        <f>SUMIFS(allNAICS!$O:$O,allNAICS!$C:$C,'Number of Firms'!$A38,allNAICS!$E:$E,'Number of Firms'!T$1)</f>
        <v>932</v>
      </c>
      <c r="U38" s="1">
        <f>SUMIFS(allNAICS!$O:$O,allNAICS!$C:$C,'Number of Firms'!$A38,allNAICS!$E:$E,'Number of Firms'!U$1)</f>
        <v>982</v>
      </c>
      <c r="V38" s="1">
        <f>SUMIFS(allNAICS!$O:$O,allNAICS!$C:$C,'Number of Firms'!$A38,allNAICS!$E:$E,'Number of Firms'!V$1)</f>
        <v>458</v>
      </c>
      <c r="W38" s="1">
        <f>SUMIFS(allNAICS!$O:$O,allNAICS!$C:$C,'Number of Firms'!$A38,allNAICS!$E:$E,'Number of Firms'!W$1)</f>
        <v>1483</v>
      </c>
      <c r="X38" s="1">
        <f>SUMIFS(allNAICS!$O:$O,allNAICS!$C:$C,'Number of Firms'!$A38,allNAICS!$E:$E,'Number of Firms'!X$1)</f>
        <v>0</v>
      </c>
      <c r="Y38" s="1">
        <f>SUMIFS(allNAICS!$O:$O,allNAICS!$C:$C,'Number of Firms'!$A38,allNAICS!$E:$E,'Number of Firms'!Y$1)</f>
        <v>0</v>
      </c>
    </row>
    <row r="39" spans="1:25" x14ac:dyDescent="0.45">
      <c r="A39" s="1" t="s">
        <v>507</v>
      </c>
      <c r="B39" s="1" t="s">
        <v>508</v>
      </c>
      <c r="C39" s="1">
        <v>43.618710200000002</v>
      </c>
      <c r="D39" s="1">
        <v>-116.2146068</v>
      </c>
      <c r="E39" s="1">
        <f>SUMIFS(allNAICS!$O:$O,allNAICS!$C:$C,'Number of Firms'!$A39,allNAICS!$E:$E,'Number of Firms'!E$1)</f>
        <v>58706</v>
      </c>
      <c r="F39" s="1">
        <f>SUMIFS(allNAICS!$O:$O,allNAICS!$C:$C,'Number of Firms'!$A39,allNAICS!$E:$E,'Number of Firms'!F$1)</f>
        <v>567</v>
      </c>
      <c r="G39" s="1">
        <f>SUMIFS(allNAICS!$O:$O,allNAICS!$C:$C,'Number of Firms'!$A39,allNAICS!$E:$E,'Number of Firms'!G$1)</f>
        <v>42</v>
      </c>
      <c r="H39" s="1">
        <f>SUMIFS(allNAICS!$O:$O,allNAICS!$C:$C,'Number of Firms'!$A39,allNAICS!$E:$E,'Number of Firms'!H$1)</f>
        <v>119</v>
      </c>
      <c r="I39" s="1">
        <f>SUMIFS(allNAICS!$O:$O,allNAICS!$C:$C,'Number of Firms'!$A39,allNAICS!$E:$E,'Number of Firms'!I$1)</f>
        <v>6182</v>
      </c>
      <c r="J39" s="1">
        <f>SUMIFS(allNAICS!$O:$O,allNAICS!$C:$C,'Number of Firms'!$A39,allNAICS!$E:$E,'Number of Firms'!J$1)</f>
        <v>1690</v>
      </c>
      <c r="K39" s="1">
        <f>SUMIFS(allNAICS!$O:$O,allNAICS!$C:$C,'Number of Firms'!$A39,allNAICS!$E:$E,'Number of Firms'!K$1)</f>
        <v>1558</v>
      </c>
      <c r="L39" s="1">
        <f>SUMIFS(allNAICS!$O:$O,allNAICS!$C:$C,'Number of Firms'!$A39,allNAICS!$E:$E,'Number of Firms'!L$1)</f>
        <v>6489</v>
      </c>
      <c r="M39" s="1">
        <f>SUMIFS(allNAICS!$O:$O,allNAICS!$C:$C,'Number of Firms'!$A39,allNAICS!$E:$E,'Number of Firms'!M$1)</f>
        <v>2210</v>
      </c>
      <c r="N39" s="1">
        <f>SUMIFS(allNAICS!$O:$O,allNAICS!$C:$C,'Number of Firms'!$A39,allNAICS!$E:$E,'Number of Firms'!N$1)</f>
        <v>907</v>
      </c>
      <c r="O39" s="1">
        <f>SUMIFS(allNAICS!$O:$O,allNAICS!$C:$C,'Number of Firms'!$A39,allNAICS!$E:$E,'Number of Firms'!O$1)</f>
        <v>2485</v>
      </c>
      <c r="P39" s="1">
        <f>SUMIFS(allNAICS!$O:$O,allNAICS!$C:$C,'Number of Firms'!$A39,allNAICS!$E:$E,'Number of Firms'!P$1)</f>
        <v>6542</v>
      </c>
      <c r="Q39" s="1">
        <f>SUMIFS(allNAICS!$O:$O,allNAICS!$C:$C,'Number of Firms'!$A39,allNAICS!$E:$E,'Number of Firms'!Q$1)</f>
        <v>8200</v>
      </c>
      <c r="R39" s="1">
        <f>SUMIFS(allNAICS!$O:$O,allNAICS!$C:$C,'Number of Firms'!$A39,allNAICS!$E:$E,'Number of Firms'!R$1)</f>
        <v>3978</v>
      </c>
      <c r="S39" s="1">
        <f>SUMIFS(allNAICS!$O:$O,allNAICS!$C:$C,'Number of Firms'!$A39,allNAICS!$E:$E,'Number of Firms'!S$1)</f>
        <v>1664</v>
      </c>
      <c r="T39" s="1">
        <f>SUMIFS(allNAICS!$O:$O,allNAICS!$C:$C,'Number of Firms'!$A39,allNAICS!$E:$E,'Number of Firms'!T$1)</f>
        <v>5732</v>
      </c>
      <c r="U39" s="1">
        <f>SUMIFS(allNAICS!$O:$O,allNAICS!$C:$C,'Number of Firms'!$A39,allNAICS!$E:$E,'Number of Firms'!U$1)</f>
        <v>2570</v>
      </c>
      <c r="V39" s="1">
        <f>SUMIFS(allNAICS!$O:$O,allNAICS!$C:$C,'Number of Firms'!$A39,allNAICS!$E:$E,'Number of Firms'!V$1)</f>
        <v>1460</v>
      </c>
      <c r="W39" s="1">
        <f>SUMIFS(allNAICS!$O:$O,allNAICS!$C:$C,'Number of Firms'!$A39,allNAICS!$E:$E,'Number of Firms'!W$1)</f>
        <v>6461</v>
      </c>
      <c r="X39" s="1">
        <f>SUMIFS(allNAICS!$O:$O,allNAICS!$C:$C,'Number of Firms'!$A39,allNAICS!$E:$E,'Number of Firms'!X$1)</f>
        <v>121</v>
      </c>
      <c r="Y39" s="1">
        <f>SUMIFS(allNAICS!$O:$O,allNAICS!$C:$C,'Number of Firms'!$A39,allNAICS!$E:$E,'Number of Firms'!Y$1)</f>
        <v>0</v>
      </c>
    </row>
    <row r="40" spans="1:25" x14ac:dyDescent="0.45">
      <c r="A40" s="1" t="s">
        <v>509</v>
      </c>
      <c r="B40" s="1" t="s">
        <v>510</v>
      </c>
      <c r="C40" s="1">
        <v>42.358430800000001</v>
      </c>
      <c r="D40" s="1">
        <v>-71.059773199999995</v>
      </c>
      <c r="E40" s="1">
        <f>SUMIFS(allNAICS!$O:$O,allNAICS!$C:$C,'Number of Firms'!$A40,allNAICS!$E:$E,'Number of Firms'!E$1)</f>
        <v>442970</v>
      </c>
      <c r="F40" s="1">
        <f>SUMIFS(allNAICS!$O:$O,allNAICS!$C:$C,'Number of Firms'!$A40,allNAICS!$E:$E,'Number of Firms'!F$1)</f>
        <v>2480</v>
      </c>
      <c r="G40" s="1">
        <f>SUMIFS(allNAICS!$O:$O,allNAICS!$C:$C,'Number of Firms'!$A40,allNAICS!$E:$E,'Number of Firms'!G$1)</f>
        <v>94</v>
      </c>
      <c r="H40" s="1">
        <f>SUMIFS(allNAICS!$O:$O,allNAICS!$C:$C,'Number of Firms'!$A40,allNAICS!$E:$E,'Number of Firms'!H$1)</f>
        <v>293</v>
      </c>
      <c r="I40" s="1">
        <f>SUMIFS(allNAICS!$O:$O,allNAICS!$C:$C,'Number of Firms'!$A40,allNAICS!$E:$E,'Number of Firms'!I$1)</f>
        <v>46818</v>
      </c>
      <c r="J40" s="1">
        <f>SUMIFS(allNAICS!$O:$O,allNAICS!$C:$C,'Number of Firms'!$A40,allNAICS!$E:$E,'Number of Firms'!J$1)</f>
        <v>7983</v>
      </c>
      <c r="K40" s="1">
        <f>SUMIFS(allNAICS!$O:$O,allNAICS!$C:$C,'Number of Firms'!$A40,allNAICS!$E:$E,'Number of Firms'!K$1)</f>
        <v>10665</v>
      </c>
      <c r="L40" s="1">
        <f>SUMIFS(allNAICS!$O:$O,allNAICS!$C:$C,'Number of Firms'!$A40,allNAICS!$E:$E,'Number of Firms'!L$1)</f>
        <v>31711</v>
      </c>
      <c r="M40" s="1">
        <f>SUMIFS(allNAICS!$O:$O,allNAICS!$C:$C,'Number of Firms'!$A40,allNAICS!$E:$E,'Number of Firms'!M$1)</f>
        <v>14510</v>
      </c>
      <c r="N40" s="1">
        <f>SUMIFS(allNAICS!$O:$O,allNAICS!$C:$C,'Number of Firms'!$A40,allNAICS!$E:$E,'Number of Firms'!N$1)</f>
        <v>7960</v>
      </c>
      <c r="O40" s="1">
        <f>SUMIFS(allNAICS!$O:$O,allNAICS!$C:$C,'Number of Firms'!$A40,allNAICS!$E:$E,'Number of Firms'!O$1)</f>
        <v>15900</v>
      </c>
      <c r="P40" s="1">
        <f>SUMIFS(allNAICS!$O:$O,allNAICS!$C:$C,'Number of Firms'!$A40,allNAICS!$E:$E,'Number of Firms'!P$1)</f>
        <v>43538</v>
      </c>
      <c r="Q40" s="1">
        <f>SUMIFS(allNAICS!$O:$O,allNAICS!$C:$C,'Number of Firms'!$A40,allNAICS!$E:$E,'Number of Firms'!Q$1)</f>
        <v>92034</v>
      </c>
      <c r="R40" s="1">
        <f>SUMIFS(allNAICS!$O:$O,allNAICS!$C:$C,'Number of Firms'!$A40,allNAICS!$E:$E,'Number of Firms'!R$1)</f>
        <v>29638</v>
      </c>
      <c r="S40" s="1">
        <f>SUMIFS(allNAICS!$O:$O,allNAICS!$C:$C,'Number of Firms'!$A40,allNAICS!$E:$E,'Number of Firms'!S$1)</f>
        <v>17698</v>
      </c>
      <c r="T40" s="1">
        <f>SUMIFS(allNAICS!$O:$O,allNAICS!$C:$C,'Number of Firms'!$A40,allNAICS!$E:$E,'Number of Firms'!T$1)</f>
        <v>40121</v>
      </c>
      <c r="U40" s="1">
        <f>SUMIFS(allNAICS!$O:$O,allNAICS!$C:$C,'Number of Firms'!$A40,allNAICS!$E:$E,'Number of Firms'!U$1)</f>
        <v>26511</v>
      </c>
      <c r="V40" s="1">
        <f>SUMIFS(allNAICS!$O:$O,allNAICS!$C:$C,'Number of Firms'!$A40,allNAICS!$E:$E,'Number of Firms'!V$1)</f>
        <v>12870</v>
      </c>
      <c r="W40" s="1">
        <f>SUMIFS(allNAICS!$O:$O,allNAICS!$C:$C,'Number of Firms'!$A40,allNAICS!$E:$E,'Number of Firms'!W$1)</f>
        <v>42729</v>
      </c>
      <c r="X40" s="1">
        <f>SUMIFS(allNAICS!$O:$O,allNAICS!$C:$C,'Number of Firms'!$A40,allNAICS!$E:$E,'Number of Firms'!X$1)</f>
        <v>607</v>
      </c>
      <c r="Y40" s="1">
        <f>SUMIFS(allNAICS!$O:$O,allNAICS!$C:$C,'Number of Firms'!$A40,allNAICS!$E:$E,'Number of Firms'!Y$1)</f>
        <v>164</v>
      </c>
    </row>
    <row r="41" spans="1:25" x14ac:dyDescent="0.45">
      <c r="A41" s="1" t="s">
        <v>511</v>
      </c>
      <c r="B41" s="1" t="s">
        <v>512</v>
      </c>
      <c r="C41" s="1">
        <v>40.014985600000003</v>
      </c>
      <c r="D41" s="1">
        <v>-105.27054560000001</v>
      </c>
      <c r="E41" s="1">
        <f>SUMIFS(allNAICS!$O:$O,allNAICS!$C:$C,'Number of Firms'!$A41,allNAICS!$E:$E,'Number of Firms'!E$1)</f>
        <v>44182</v>
      </c>
      <c r="F41" s="1">
        <f>SUMIFS(allNAICS!$O:$O,allNAICS!$C:$C,'Number of Firms'!$A41,allNAICS!$E:$E,'Number of Firms'!F$1)</f>
        <v>196</v>
      </c>
      <c r="G41" s="1">
        <f>SUMIFS(allNAICS!$O:$O,allNAICS!$C:$C,'Number of Firms'!$A41,allNAICS!$E:$E,'Number of Firms'!G$1)</f>
        <v>254</v>
      </c>
      <c r="H41" s="1">
        <f>SUMIFS(allNAICS!$O:$O,allNAICS!$C:$C,'Number of Firms'!$A41,allNAICS!$E:$E,'Number of Firms'!H$1)</f>
        <v>50</v>
      </c>
      <c r="I41" s="1">
        <f>SUMIFS(allNAICS!$O:$O,allNAICS!$C:$C,'Number of Firms'!$A41,allNAICS!$E:$E,'Number of Firms'!I$1)</f>
        <v>3299</v>
      </c>
      <c r="J41" s="1">
        <f>SUMIFS(allNAICS!$O:$O,allNAICS!$C:$C,'Number of Firms'!$A41,allNAICS!$E:$E,'Number of Firms'!J$1)</f>
        <v>1195</v>
      </c>
      <c r="K41" s="1">
        <f>SUMIFS(allNAICS!$O:$O,allNAICS!$C:$C,'Number of Firms'!$A41,allNAICS!$E:$E,'Number of Firms'!K$1)</f>
        <v>992</v>
      </c>
      <c r="L41" s="1">
        <f>SUMIFS(allNAICS!$O:$O,allNAICS!$C:$C,'Number of Firms'!$A41,allNAICS!$E:$E,'Number of Firms'!L$1)</f>
        <v>3111</v>
      </c>
      <c r="M41" s="1">
        <f>SUMIFS(allNAICS!$O:$O,allNAICS!$C:$C,'Number of Firms'!$A41,allNAICS!$E:$E,'Number of Firms'!M$1)</f>
        <v>474</v>
      </c>
      <c r="N41" s="1">
        <f>SUMIFS(allNAICS!$O:$O,allNAICS!$C:$C,'Number of Firms'!$A41,allNAICS!$E:$E,'Number of Firms'!N$1)</f>
        <v>1043</v>
      </c>
      <c r="O41" s="1">
        <f>SUMIFS(allNAICS!$O:$O,allNAICS!$C:$C,'Number of Firms'!$A41,allNAICS!$E:$E,'Number of Firms'!O$1)</f>
        <v>1341</v>
      </c>
      <c r="P41" s="1">
        <f>SUMIFS(allNAICS!$O:$O,allNAICS!$C:$C,'Number of Firms'!$A41,allNAICS!$E:$E,'Number of Firms'!P$1)</f>
        <v>5348</v>
      </c>
      <c r="Q41" s="1">
        <f>SUMIFS(allNAICS!$O:$O,allNAICS!$C:$C,'Number of Firms'!$A41,allNAICS!$E:$E,'Number of Firms'!Q$1)</f>
        <v>11577</v>
      </c>
      <c r="R41" s="1">
        <f>SUMIFS(allNAICS!$O:$O,allNAICS!$C:$C,'Number of Firms'!$A41,allNAICS!$E:$E,'Number of Firms'!R$1)</f>
        <v>2478</v>
      </c>
      <c r="S41" s="1">
        <f>SUMIFS(allNAICS!$O:$O,allNAICS!$C:$C,'Number of Firms'!$A41,allNAICS!$E:$E,'Number of Firms'!S$1)</f>
        <v>1743</v>
      </c>
      <c r="T41" s="1">
        <f>SUMIFS(allNAICS!$O:$O,allNAICS!$C:$C,'Number of Firms'!$A41,allNAICS!$E:$E,'Number of Firms'!T$1)</f>
        <v>3842</v>
      </c>
      <c r="U41" s="1">
        <f>SUMIFS(allNAICS!$O:$O,allNAICS!$C:$C,'Number of Firms'!$A41,allNAICS!$E:$E,'Number of Firms'!U$1)</f>
        <v>2931</v>
      </c>
      <c r="V41" s="1">
        <f>SUMIFS(allNAICS!$O:$O,allNAICS!$C:$C,'Number of Firms'!$A41,allNAICS!$E:$E,'Number of Firms'!V$1)</f>
        <v>961</v>
      </c>
      <c r="W41" s="1">
        <f>SUMIFS(allNAICS!$O:$O,allNAICS!$C:$C,'Number of Firms'!$A41,allNAICS!$E:$E,'Number of Firms'!W$1)</f>
        <v>3365</v>
      </c>
      <c r="X41" s="1">
        <f>SUMIFS(allNAICS!$O:$O,allNAICS!$C:$C,'Number of Firms'!$A41,allNAICS!$E:$E,'Number of Firms'!X$1)</f>
        <v>52</v>
      </c>
      <c r="Y41" s="1">
        <f>SUMIFS(allNAICS!$O:$O,allNAICS!$C:$C,'Number of Firms'!$A41,allNAICS!$E:$E,'Number of Firms'!Y$1)</f>
        <v>0</v>
      </c>
    </row>
    <row r="42" spans="1:25" x14ac:dyDescent="0.45">
      <c r="A42" s="1" t="s">
        <v>513</v>
      </c>
      <c r="B42" s="1" t="s">
        <v>514</v>
      </c>
      <c r="C42" s="1">
        <v>36.968521899999999</v>
      </c>
      <c r="D42" s="1">
        <v>-86.480804300000003</v>
      </c>
      <c r="E42" s="1">
        <f>SUMIFS(allNAICS!$O:$O,allNAICS!$C:$C,'Number of Firms'!$A42,allNAICS!$E:$E,'Number of Firms'!E$1)</f>
        <v>14496</v>
      </c>
      <c r="F42" s="1">
        <f>SUMIFS(allNAICS!$O:$O,allNAICS!$C:$C,'Number of Firms'!$A42,allNAICS!$E:$E,'Number of Firms'!F$1)</f>
        <v>143</v>
      </c>
      <c r="G42" s="1">
        <f>SUMIFS(allNAICS!$O:$O,allNAICS!$C:$C,'Number of Firms'!$A42,allNAICS!$E:$E,'Number of Firms'!G$1)</f>
        <v>169</v>
      </c>
      <c r="H42" s="1">
        <f>SUMIFS(allNAICS!$O:$O,allNAICS!$C:$C,'Number of Firms'!$A42,allNAICS!$E:$E,'Number of Firms'!H$1)</f>
        <v>26</v>
      </c>
      <c r="I42" s="1">
        <f>SUMIFS(allNAICS!$O:$O,allNAICS!$C:$C,'Number of Firms'!$A42,allNAICS!$E:$E,'Number of Firms'!I$1)</f>
        <v>2451</v>
      </c>
      <c r="J42" s="1">
        <f>SUMIFS(allNAICS!$O:$O,allNAICS!$C:$C,'Number of Firms'!$A42,allNAICS!$E:$E,'Number of Firms'!J$1)</f>
        <v>261</v>
      </c>
      <c r="K42" s="1">
        <f>SUMIFS(allNAICS!$O:$O,allNAICS!$C:$C,'Number of Firms'!$A42,allNAICS!$E:$E,'Number of Firms'!K$1)</f>
        <v>352</v>
      </c>
      <c r="L42" s="1">
        <f>SUMIFS(allNAICS!$O:$O,allNAICS!$C:$C,'Number of Firms'!$A42,allNAICS!$E:$E,'Number of Firms'!L$1)</f>
        <v>1673</v>
      </c>
      <c r="M42" s="1">
        <f>SUMIFS(allNAICS!$O:$O,allNAICS!$C:$C,'Number of Firms'!$A42,allNAICS!$E:$E,'Number of Firms'!M$1)</f>
        <v>935</v>
      </c>
      <c r="N42" s="1">
        <f>SUMIFS(allNAICS!$O:$O,allNAICS!$C:$C,'Number of Firms'!$A42,allNAICS!$E:$E,'Number of Firms'!N$1)</f>
        <v>219</v>
      </c>
      <c r="O42" s="1">
        <f>SUMIFS(allNAICS!$O:$O,allNAICS!$C:$C,'Number of Firms'!$A42,allNAICS!$E:$E,'Number of Firms'!O$1)</f>
        <v>491</v>
      </c>
      <c r="P42" s="1">
        <f>SUMIFS(allNAICS!$O:$O,allNAICS!$C:$C,'Number of Firms'!$A42,allNAICS!$E:$E,'Number of Firms'!P$1)</f>
        <v>1074</v>
      </c>
      <c r="Q42" s="1">
        <f>SUMIFS(allNAICS!$O:$O,allNAICS!$C:$C,'Number of Firms'!$A42,allNAICS!$E:$E,'Number of Firms'!Q$1)</f>
        <v>1161</v>
      </c>
      <c r="R42" s="1">
        <f>SUMIFS(allNAICS!$O:$O,allNAICS!$C:$C,'Number of Firms'!$A42,allNAICS!$E:$E,'Number of Firms'!R$1)</f>
        <v>995</v>
      </c>
      <c r="S42" s="1">
        <f>SUMIFS(allNAICS!$O:$O,allNAICS!$C:$C,'Number of Firms'!$A42,allNAICS!$E:$E,'Number of Firms'!S$1)</f>
        <v>160</v>
      </c>
      <c r="T42" s="1">
        <f>SUMIFS(allNAICS!$O:$O,allNAICS!$C:$C,'Number of Firms'!$A42,allNAICS!$E:$E,'Number of Firms'!T$1)</f>
        <v>971</v>
      </c>
      <c r="U42" s="1">
        <f>SUMIFS(allNAICS!$O:$O,allNAICS!$C:$C,'Number of Firms'!$A42,allNAICS!$E:$E,'Number of Firms'!U$1)</f>
        <v>439</v>
      </c>
      <c r="V42" s="1">
        <f>SUMIFS(allNAICS!$O:$O,allNAICS!$C:$C,'Number of Firms'!$A42,allNAICS!$E:$E,'Number of Firms'!V$1)</f>
        <v>481</v>
      </c>
      <c r="W42" s="1">
        <f>SUMIFS(allNAICS!$O:$O,allNAICS!$C:$C,'Number of Firms'!$A42,allNAICS!$E:$E,'Number of Firms'!W$1)</f>
        <v>2523</v>
      </c>
      <c r="X42" s="1">
        <f>SUMIFS(allNAICS!$O:$O,allNAICS!$C:$C,'Number of Firms'!$A42,allNAICS!$E:$E,'Number of Firms'!X$1)</f>
        <v>0</v>
      </c>
      <c r="Y42" s="1">
        <f>SUMIFS(allNAICS!$O:$O,allNAICS!$C:$C,'Number of Firms'!$A42,allNAICS!$E:$E,'Number of Firms'!Y$1)</f>
        <v>0</v>
      </c>
    </row>
    <row r="43" spans="1:25" x14ac:dyDescent="0.45">
      <c r="A43" s="1" t="s">
        <v>515</v>
      </c>
      <c r="B43" s="1" t="s">
        <v>492</v>
      </c>
      <c r="C43" s="1">
        <v>47.567320199999997</v>
      </c>
      <c r="D43" s="1">
        <v>-122.6329356</v>
      </c>
      <c r="E43" s="1">
        <f>SUMIFS(allNAICS!$O:$O,allNAICS!$C:$C,'Number of Firms'!$A43,allNAICS!$E:$E,'Number of Firms'!E$1)</f>
        <v>18207</v>
      </c>
      <c r="F43" s="1">
        <f>SUMIFS(allNAICS!$O:$O,allNAICS!$C:$C,'Number of Firms'!$A43,allNAICS!$E:$E,'Number of Firms'!F$1)</f>
        <v>162</v>
      </c>
      <c r="G43" s="1">
        <f>SUMIFS(allNAICS!$O:$O,allNAICS!$C:$C,'Number of Firms'!$A43,allNAICS!$E:$E,'Number of Firms'!G$1)</f>
        <v>0</v>
      </c>
      <c r="H43" s="1">
        <f>SUMIFS(allNAICS!$O:$O,allNAICS!$C:$C,'Number of Firms'!$A43,allNAICS!$E:$E,'Number of Firms'!H$1)</f>
        <v>0</v>
      </c>
      <c r="I43" s="1">
        <f>SUMIFS(allNAICS!$O:$O,allNAICS!$C:$C,'Number of Firms'!$A43,allNAICS!$E:$E,'Number of Firms'!I$1)</f>
        <v>1838</v>
      </c>
      <c r="J43" s="1">
        <f>SUMIFS(allNAICS!$O:$O,allNAICS!$C:$C,'Number of Firms'!$A43,allNAICS!$E:$E,'Number of Firms'!J$1)</f>
        <v>304</v>
      </c>
      <c r="K43" s="1">
        <f>SUMIFS(allNAICS!$O:$O,allNAICS!$C:$C,'Number of Firms'!$A43,allNAICS!$E:$E,'Number of Firms'!K$1)</f>
        <v>429</v>
      </c>
      <c r="L43" s="1">
        <f>SUMIFS(allNAICS!$O:$O,allNAICS!$C:$C,'Number of Firms'!$A43,allNAICS!$E:$E,'Number of Firms'!L$1)</f>
        <v>1688</v>
      </c>
      <c r="M43" s="1">
        <f>SUMIFS(allNAICS!$O:$O,allNAICS!$C:$C,'Number of Firms'!$A43,allNAICS!$E:$E,'Number of Firms'!M$1)</f>
        <v>291</v>
      </c>
      <c r="N43" s="1">
        <f>SUMIFS(allNAICS!$O:$O,allNAICS!$C:$C,'Number of Firms'!$A43,allNAICS!$E:$E,'Number of Firms'!N$1)</f>
        <v>190</v>
      </c>
      <c r="O43" s="1">
        <f>SUMIFS(allNAICS!$O:$O,allNAICS!$C:$C,'Number of Firms'!$A43,allNAICS!$E:$E,'Number of Firms'!O$1)</f>
        <v>501</v>
      </c>
      <c r="P43" s="1">
        <f>SUMIFS(allNAICS!$O:$O,allNAICS!$C:$C,'Number of Firms'!$A43,allNAICS!$E:$E,'Number of Firms'!P$1)</f>
        <v>2188</v>
      </c>
      <c r="Q43" s="1">
        <f>SUMIFS(allNAICS!$O:$O,allNAICS!$C:$C,'Number of Firms'!$A43,allNAICS!$E:$E,'Number of Firms'!Q$1)</f>
        <v>3083</v>
      </c>
      <c r="R43" s="1">
        <f>SUMIFS(allNAICS!$O:$O,allNAICS!$C:$C,'Number of Firms'!$A43,allNAICS!$E:$E,'Number of Firms'!R$1)</f>
        <v>1470</v>
      </c>
      <c r="S43" s="1">
        <f>SUMIFS(allNAICS!$O:$O,allNAICS!$C:$C,'Number of Firms'!$A43,allNAICS!$E:$E,'Number of Firms'!S$1)</f>
        <v>518</v>
      </c>
      <c r="T43" s="1">
        <f>SUMIFS(allNAICS!$O:$O,allNAICS!$C:$C,'Number of Firms'!$A43,allNAICS!$E:$E,'Number of Firms'!T$1)</f>
        <v>2041</v>
      </c>
      <c r="U43" s="1">
        <f>SUMIFS(allNAICS!$O:$O,allNAICS!$C:$C,'Number of Firms'!$A43,allNAICS!$E:$E,'Number of Firms'!U$1)</f>
        <v>1180</v>
      </c>
      <c r="V43" s="1">
        <f>SUMIFS(allNAICS!$O:$O,allNAICS!$C:$C,'Number of Firms'!$A43,allNAICS!$E:$E,'Number of Firms'!V$1)</f>
        <v>707</v>
      </c>
      <c r="W43" s="1">
        <f>SUMIFS(allNAICS!$O:$O,allNAICS!$C:$C,'Number of Firms'!$A43,allNAICS!$E:$E,'Number of Firms'!W$1)</f>
        <v>1610</v>
      </c>
      <c r="X43" s="1">
        <f>SUMIFS(allNAICS!$O:$O,allNAICS!$C:$C,'Number of Firms'!$A43,allNAICS!$E:$E,'Number of Firms'!X$1)</f>
        <v>0</v>
      </c>
      <c r="Y43" s="1">
        <f>SUMIFS(allNAICS!$O:$O,allNAICS!$C:$C,'Number of Firms'!$A43,allNAICS!$E:$E,'Number of Firms'!Y$1)</f>
        <v>0</v>
      </c>
    </row>
    <row r="44" spans="1:25" x14ac:dyDescent="0.45">
      <c r="A44" s="1" t="s">
        <v>516</v>
      </c>
      <c r="B44" s="1" t="s">
        <v>517</v>
      </c>
      <c r="C44" s="1">
        <v>41.1865478</v>
      </c>
      <c r="D44" s="1">
        <v>-73.195176700000005</v>
      </c>
      <c r="E44" s="1">
        <f>SUMIFS(allNAICS!$O:$O,allNAICS!$C:$C,'Number of Firms'!$A44,allNAICS!$E:$E,'Number of Firms'!E$1)</f>
        <v>107570</v>
      </c>
      <c r="F44" s="1">
        <f>SUMIFS(allNAICS!$O:$O,allNAICS!$C:$C,'Number of Firms'!$A44,allNAICS!$E:$E,'Number of Firms'!F$1)</f>
        <v>129</v>
      </c>
      <c r="G44" s="1">
        <f>SUMIFS(allNAICS!$O:$O,allNAICS!$C:$C,'Number of Firms'!$A44,allNAICS!$E:$E,'Number of Firms'!G$1)</f>
        <v>26</v>
      </c>
      <c r="H44" s="1">
        <f>SUMIFS(allNAICS!$O:$O,allNAICS!$C:$C,'Number of Firms'!$A44,allNAICS!$E:$E,'Number of Firms'!H$1)</f>
        <v>115</v>
      </c>
      <c r="I44" s="1">
        <f>SUMIFS(allNAICS!$O:$O,allNAICS!$C:$C,'Number of Firms'!$A44,allNAICS!$E:$E,'Number of Firms'!I$1)</f>
        <v>12070</v>
      </c>
      <c r="J44" s="1">
        <f>SUMIFS(allNAICS!$O:$O,allNAICS!$C:$C,'Number of Firms'!$A44,allNAICS!$E:$E,'Number of Firms'!J$1)</f>
        <v>1340</v>
      </c>
      <c r="K44" s="1">
        <f>SUMIFS(allNAICS!$O:$O,allNAICS!$C:$C,'Number of Firms'!$A44,allNAICS!$E:$E,'Number of Firms'!K$1)</f>
        <v>2758</v>
      </c>
      <c r="L44" s="1">
        <f>SUMIFS(allNAICS!$O:$O,allNAICS!$C:$C,'Number of Firms'!$A44,allNAICS!$E:$E,'Number of Firms'!L$1)</f>
        <v>7257</v>
      </c>
      <c r="M44" s="1">
        <f>SUMIFS(allNAICS!$O:$O,allNAICS!$C:$C,'Number of Firms'!$A44,allNAICS!$E:$E,'Number of Firms'!M$1)</f>
        <v>2498</v>
      </c>
      <c r="N44" s="1">
        <f>SUMIFS(allNAICS!$O:$O,allNAICS!$C:$C,'Number of Firms'!$A44,allNAICS!$E:$E,'Number of Firms'!N$1)</f>
        <v>1714</v>
      </c>
      <c r="O44" s="1">
        <f>SUMIFS(allNAICS!$O:$O,allNAICS!$C:$C,'Number of Firms'!$A44,allNAICS!$E:$E,'Number of Firms'!O$1)</f>
        <v>6738</v>
      </c>
      <c r="P44" s="1">
        <f>SUMIFS(allNAICS!$O:$O,allNAICS!$C:$C,'Number of Firms'!$A44,allNAICS!$E:$E,'Number of Firms'!P$1)</f>
        <v>13730</v>
      </c>
      <c r="Q44" s="1">
        <f>SUMIFS(allNAICS!$O:$O,allNAICS!$C:$C,'Number of Firms'!$A44,allNAICS!$E:$E,'Number of Firms'!Q$1)</f>
        <v>20148</v>
      </c>
      <c r="R44" s="1">
        <f>SUMIFS(allNAICS!$O:$O,allNAICS!$C:$C,'Number of Firms'!$A44,allNAICS!$E:$E,'Number of Firms'!R$1)</f>
        <v>9111</v>
      </c>
      <c r="S44" s="1">
        <f>SUMIFS(allNAICS!$O:$O,allNAICS!$C:$C,'Number of Firms'!$A44,allNAICS!$E:$E,'Number of Firms'!S$1)</f>
        <v>3269</v>
      </c>
      <c r="T44" s="1">
        <f>SUMIFS(allNAICS!$O:$O,allNAICS!$C:$C,'Number of Firms'!$A44,allNAICS!$E:$E,'Number of Firms'!T$1)</f>
        <v>9253</v>
      </c>
      <c r="U44" s="1">
        <f>SUMIFS(allNAICS!$O:$O,allNAICS!$C:$C,'Number of Firms'!$A44,allNAICS!$E:$E,'Number of Firms'!U$1)</f>
        <v>5423</v>
      </c>
      <c r="V44" s="1">
        <f>SUMIFS(allNAICS!$O:$O,allNAICS!$C:$C,'Number of Firms'!$A44,allNAICS!$E:$E,'Number of Firms'!V$1)</f>
        <v>3071</v>
      </c>
      <c r="W44" s="1">
        <f>SUMIFS(allNAICS!$O:$O,allNAICS!$C:$C,'Number of Firms'!$A44,allNAICS!$E:$E,'Number of Firms'!W$1)</f>
        <v>8997</v>
      </c>
      <c r="X44" s="1">
        <f>SUMIFS(allNAICS!$O:$O,allNAICS!$C:$C,'Number of Firms'!$A44,allNAICS!$E:$E,'Number of Firms'!X$1)</f>
        <v>274</v>
      </c>
      <c r="Y44" s="1">
        <f>SUMIFS(allNAICS!$O:$O,allNAICS!$C:$C,'Number of Firms'!$A44,allNAICS!$E:$E,'Number of Firms'!Y$1)</f>
        <v>48</v>
      </c>
    </row>
    <row r="45" spans="1:25" x14ac:dyDescent="0.45">
      <c r="A45" s="1" t="s">
        <v>518</v>
      </c>
      <c r="B45" s="1" t="s">
        <v>445</v>
      </c>
      <c r="C45" s="1">
        <v>25.901747199999999</v>
      </c>
      <c r="D45" s="1">
        <v>-97.497483799999998</v>
      </c>
      <c r="E45" s="1">
        <f>SUMIFS(allNAICS!$O:$O,allNAICS!$C:$C,'Number of Firms'!$A45,allNAICS!$E:$E,'Number of Firms'!E$1)</f>
        <v>36598</v>
      </c>
      <c r="F45" s="1">
        <f>SUMIFS(allNAICS!$O:$O,allNAICS!$C:$C,'Number of Firms'!$A45,allNAICS!$E:$E,'Number of Firms'!F$1)</f>
        <v>832</v>
      </c>
      <c r="G45" s="1">
        <f>SUMIFS(allNAICS!$O:$O,allNAICS!$C:$C,'Number of Firms'!$A45,allNAICS!$E:$E,'Number of Firms'!G$1)</f>
        <v>77</v>
      </c>
      <c r="H45" s="1">
        <f>SUMIFS(allNAICS!$O:$O,allNAICS!$C:$C,'Number of Firms'!$A45,allNAICS!$E:$E,'Number of Firms'!H$1)</f>
        <v>93</v>
      </c>
      <c r="I45" s="1">
        <f>SUMIFS(allNAICS!$O:$O,allNAICS!$C:$C,'Number of Firms'!$A45,allNAICS!$E:$E,'Number of Firms'!I$1)</f>
        <v>5067</v>
      </c>
      <c r="J45" s="1">
        <f>SUMIFS(allNAICS!$O:$O,allNAICS!$C:$C,'Number of Firms'!$A45,allNAICS!$E:$E,'Number of Firms'!J$1)</f>
        <v>913</v>
      </c>
      <c r="K45" s="1">
        <f>SUMIFS(allNAICS!$O:$O,allNAICS!$C:$C,'Number of Firms'!$A45,allNAICS!$E:$E,'Number of Firms'!K$1)</f>
        <v>965</v>
      </c>
      <c r="L45" s="1">
        <f>SUMIFS(allNAICS!$O:$O,allNAICS!$C:$C,'Number of Firms'!$A45,allNAICS!$E:$E,'Number of Firms'!L$1)</f>
        <v>3859</v>
      </c>
      <c r="M45" s="1">
        <f>SUMIFS(allNAICS!$O:$O,allNAICS!$C:$C,'Number of Firms'!$A45,allNAICS!$E:$E,'Number of Firms'!M$1)</f>
        <v>2547</v>
      </c>
      <c r="N45" s="1">
        <f>SUMIFS(allNAICS!$O:$O,allNAICS!$C:$C,'Number of Firms'!$A45,allNAICS!$E:$E,'Number of Firms'!N$1)</f>
        <v>251</v>
      </c>
      <c r="O45" s="1">
        <f>SUMIFS(allNAICS!$O:$O,allNAICS!$C:$C,'Number of Firms'!$A45,allNAICS!$E:$E,'Number of Firms'!O$1)</f>
        <v>723</v>
      </c>
      <c r="P45" s="1">
        <f>SUMIFS(allNAICS!$O:$O,allNAICS!$C:$C,'Number of Firms'!$A45,allNAICS!$E:$E,'Number of Firms'!P$1)</f>
        <v>1965</v>
      </c>
      <c r="Q45" s="1">
        <f>SUMIFS(allNAICS!$O:$O,allNAICS!$C:$C,'Number of Firms'!$A45,allNAICS!$E:$E,'Number of Firms'!Q$1)</f>
        <v>2935</v>
      </c>
      <c r="R45" s="1">
        <f>SUMIFS(allNAICS!$O:$O,allNAICS!$C:$C,'Number of Firms'!$A45,allNAICS!$E:$E,'Number of Firms'!R$1)</f>
        <v>4413</v>
      </c>
      <c r="S45" s="1">
        <f>SUMIFS(allNAICS!$O:$O,allNAICS!$C:$C,'Number of Firms'!$A45,allNAICS!$E:$E,'Number of Firms'!S$1)</f>
        <v>873</v>
      </c>
      <c r="T45" s="1">
        <f>SUMIFS(allNAICS!$O:$O,allNAICS!$C:$C,'Number of Firms'!$A45,allNAICS!$E:$E,'Number of Firms'!T$1)</f>
        <v>3967</v>
      </c>
      <c r="U45" s="1">
        <f>SUMIFS(allNAICS!$O:$O,allNAICS!$C:$C,'Number of Firms'!$A45,allNAICS!$E:$E,'Number of Firms'!U$1)</f>
        <v>936</v>
      </c>
      <c r="V45" s="1">
        <f>SUMIFS(allNAICS!$O:$O,allNAICS!$C:$C,'Number of Firms'!$A45,allNAICS!$E:$E,'Number of Firms'!V$1)</f>
        <v>1255</v>
      </c>
      <c r="W45" s="1">
        <f>SUMIFS(allNAICS!$O:$O,allNAICS!$C:$C,'Number of Firms'!$A45,allNAICS!$E:$E,'Number of Firms'!W$1)</f>
        <v>4963</v>
      </c>
      <c r="X45" s="1">
        <f>SUMIFS(allNAICS!$O:$O,allNAICS!$C:$C,'Number of Firms'!$A45,allNAICS!$E:$E,'Number of Firms'!X$1)</f>
        <v>0</v>
      </c>
      <c r="Y45" s="1">
        <f>SUMIFS(allNAICS!$O:$O,allNAICS!$C:$C,'Number of Firms'!$A45,allNAICS!$E:$E,'Number of Firms'!Y$1)</f>
        <v>0</v>
      </c>
    </row>
    <row r="46" spans="1:25" x14ac:dyDescent="0.45">
      <c r="A46" s="1" t="s">
        <v>519</v>
      </c>
      <c r="B46" s="1" t="s">
        <v>449</v>
      </c>
      <c r="C46" s="1">
        <v>31.149952800000001</v>
      </c>
      <c r="D46" s="1">
        <v>-81.491489400000006</v>
      </c>
      <c r="E46" s="1">
        <f>SUMIFS(allNAICS!$O:$O,allNAICS!$C:$C,'Number of Firms'!$A46,allNAICS!$E:$E,'Number of Firms'!E$1)</f>
        <v>10620</v>
      </c>
      <c r="F46" s="1">
        <f>SUMIFS(allNAICS!$O:$O,allNAICS!$C:$C,'Number of Firms'!$A46,allNAICS!$E:$E,'Number of Firms'!F$1)</f>
        <v>223</v>
      </c>
      <c r="G46" s="1">
        <f>SUMIFS(allNAICS!$O:$O,allNAICS!$C:$C,'Number of Firms'!$A46,allNAICS!$E:$E,'Number of Firms'!G$1)</f>
        <v>0</v>
      </c>
      <c r="H46" s="1">
        <f>SUMIFS(allNAICS!$O:$O,allNAICS!$C:$C,'Number of Firms'!$A46,allNAICS!$E:$E,'Number of Firms'!H$1)</f>
        <v>0</v>
      </c>
      <c r="I46" s="1">
        <f>SUMIFS(allNAICS!$O:$O,allNAICS!$C:$C,'Number of Firms'!$A46,allNAICS!$E:$E,'Number of Firms'!I$1)</f>
        <v>1181</v>
      </c>
      <c r="J46" s="1">
        <f>SUMIFS(allNAICS!$O:$O,allNAICS!$C:$C,'Number of Firms'!$A46,allNAICS!$E:$E,'Number of Firms'!J$1)</f>
        <v>124</v>
      </c>
      <c r="K46" s="1">
        <f>SUMIFS(allNAICS!$O:$O,allNAICS!$C:$C,'Number of Firms'!$A46,allNAICS!$E:$E,'Number of Firms'!K$1)</f>
        <v>151</v>
      </c>
      <c r="L46" s="1">
        <f>SUMIFS(allNAICS!$O:$O,allNAICS!$C:$C,'Number of Firms'!$A46,allNAICS!$E:$E,'Number of Firms'!L$1)</f>
        <v>1023</v>
      </c>
      <c r="M46" s="1">
        <f>SUMIFS(allNAICS!$O:$O,allNAICS!$C:$C,'Number of Firms'!$A46,allNAICS!$E:$E,'Number of Firms'!M$1)</f>
        <v>368</v>
      </c>
      <c r="N46" s="1">
        <f>SUMIFS(allNAICS!$O:$O,allNAICS!$C:$C,'Number of Firms'!$A46,allNAICS!$E:$E,'Number of Firms'!N$1)</f>
        <v>80</v>
      </c>
      <c r="O46" s="1">
        <f>SUMIFS(allNAICS!$O:$O,allNAICS!$C:$C,'Number of Firms'!$A46,allNAICS!$E:$E,'Number of Firms'!O$1)</f>
        <v>614</v>
      </c>
      <c r="P46" s="1">
        <f>SUMIFS(allNAICS!$O:$O,allNAICS!$C:$C,'Number of Firms'!$A46,allNAICS!$E:$E,'Number of Firms'!P$1)</f>
        <v>1438</v>
      </c>
      <c r="Q46" s="1">
        <f>SUMIFS(allNAICS!$O:$O,allNAICS!$C:$C,'Number of Firms'!$A46,allNAICS!$E:$E,'Number of Firms'!Q$1)</f>
        <v>875</v>
      </c>
      <c r="R46" s="1">
        <f>SUMIFS(allNAICS!$O:$O,allNAICS!$C:$C,'Number of Firms'!$A46,allNAICS!$E:$E,'Number of Firms'!R$1)</f>
        <v>1232</v>
      </c>
      <c r="S46" s="1">
        <f>SUMIFS(allNAICS!$O:$O,allNAICS!$C:$C,'Number of Firms'!$A46,allNAICS!$E:$E,'Number of Firms'!S$1)</f>
        <v>148</v>
      </c>
      <c r="T46" s="1">
        <f>SUMIFS(allNAICS!$O:$O,allNAICS!$C:$C,'Number of Firms'!$A46,allNAICS!$E:$E,'Number of Firms'!T$1)</f>
        <v>715</v>
      </c>
      <c r="U46" s="1">
        <f>SUMIFS(allNAICS!$O:$O,allNAICS!$C:$C,'Number of Firms'!$A46,allNAICS!$E:$E,'Number of Firms'!U$1)</f>
        <v>450</v>
      </c>
      <c r="V46" s="1">
        <f>SUMIFS(allNAICS!$O:$O,allNAICS!$C:$C,'Number of Firms'!$A46,allNAICS!$E:$E,'Number of Firms'!V$1)</f>
        <v>396</v>
      </c>
      <c r="W46" s="1">
        <f>SUMIFS(allNAICS!$O:$O,allNAICS!$C:$C,'Number of Firms'!$A46,allNAICS!$E:$E,'Number of Firms'!W$1)</f>
        <v>1588</v>
      </c>
      <c r="X46" s="1">
        <f>SUMIFS(allNAICS!$O:$O,allNAICS!$C:$C,'Number of Firms'!$A46,allNAICS!$E:$E,'Number of Firms'!X$1)</f>
        <v>0</v>
      </c>
      <c r="Y46" s="1">
        <f>SUMIFS(allNAICS!$O:$O,allNAICS!$C:$C,'Number of Firms'!$A46,allNAICS!$E:$E,'Number of Firms'!Y$1)</f>
        <v>0</v>
      </c>
    </row>
    <row r="47" spans="1:25" x14ac:dyDescent="0.45">
      <c r="A47" s="1" t="s">
        <v>520</v>
      </c>
      <c r="B47" s="1" t="s">
        <v>451</v>
      </c>
      <c r="C47" s="1">
        <v>42.886446800000002</v>
      </c>
      <c r="D47" s="1">
        <v>-78.878368899999998</v>
      </c>
      <c r="E47" s="1">
        <f>SUMIFS(allNAICS!$O:$O,allNAICS!$C:$C,'Number of Firms'!$A47,allNAICS!$E:$E,'Number of Firms'!E$1)</f>
        <v>73154</v>
      </c>
      <c r="F47" s="1">
        <f>SUMIFS(allNAICS!$O:$O,allNAICS!$C:$C,'Number of Firms'!$A47,allNAICS!$E:$E,'Number of Firms'!F$1)</f>
        <v>235</v>
      </c>
      <c r="G47" s="1">
        <f>SUMIFS(allNAICS!$O:$O,allNAICS!$C:$C,'Number of Firms'!$A47,allNAICS!$E:$E,'Number of Firms'!G$1)</f>
        <v>79</v>
      </c>
      <c r="H47" s="1">
        <f>SUMIFS(allNAICS!$O:$O,allNAICS!$C:$C,'Number of Firms'!$A47,allNAICS!$E:$E,'Number of Firms'!H$1)</f>
        <v>80</v>
      </c>
      <c r="I47" s="1">
        <f>SUMIFS(allNAICS!$O:$O,allNAICS!$C:$C,'Number of Firms'!$A47,allNAICS!$E:$E,'Number of Firms'!I$1)</f>
        <v>6336</v>
      </c>
      <c r="J47" s="1">
        <f>SUMIFS(allNAICS!$O:$O,allNAICS!$C:$C,'Number of Firms'!$A47,allNAICS!$E:$E,'Number of Firms'!J$1)</f>
        <v>1807</v>
      </c>
      <c r="K47" s="1">
        <f>SUMIFS(allNAICS!$O:$O,allNAICS!$C:$C,'Number of Firms'!$A47,allNAICS!$E:$E,'Number of Firms'!K$1)</f>
        <v>2358</v>
      </c>
      <c r="L47" s="1">
        <f>SUMIFS(allNAICS!$O:$O,allNAICS!$C:$C,'Number of Firms'!$A47,allNAICS!$E:$E,'Number of Firms'!L$1)</f>
        <v>8618</v>
      </c>
      <c r="M47" s="1">
        <f>SUMIFS(allNAICS!$O:$O,allNAICS!$C:$C,'Number of Firms'!$A47,allNAICS!$E:$E,'Number of Firms'!M$1)</f>
        <v>2325</v>
      </c>
      <c r="N47" s="1">
        <f>SUMIFS(allNAICS!$O:$O,allNAICS!$C:$C,'Number of Firms'!$A47,allNAICS!$E:$E,'Number of Firms'!N$1)</f>
        <v>1008</v>
      </c>
      <c r="O47" s="1">
        <f>SUMIFS(allNAICS!$O:$O,allNAICS!$C:$C,'Number of Firms'!$A47,allNAICS!$E:$E,'Number of Firms'!O$1)</f>
        <v>3335</v>
      </c>
      <c r="P47" s="1">
        <f>SUMIFS(allNAICS!$O:$O,allNAICS!$C:$C,'Number of Firms'!$A47,allNAICS!$E:$E,'Number of Firms'!P$1)</f>
        <v>7165</v>
      </c>
      <c r="Q47" s="1">
        <f>SUMIFS(allNAICS!$O:$O,allNAICS!$C:$C,'Number of Firms'!$A47,allNAICS!$E:$E,'Number of Firms'!Q$1)</f>
        <v>10877</v>
      </c>
      <c r="R47" s="1">
        <f>SUMIFS(allNAICS!$O:$O,allNAICS!$C:$C,'Number of Firms'!$A47,allNAICS!$E:$E,'Number of Firms'!R$1)</f>
        <v>4961</v>
      </c>
      <c r="S47" s="1">
        <f>SUMIFS(allNAICS!$O:$O,allNAICS!$C:$C,'Number of Firms'!$A47,allNAICS!$E:$E,'Number of Firms'!S$1)</f>
        <v>2161</v>
      </c>
      <c r="T47" s="1">
        <f>SUMIFS(allNAICS!$O:$O,allNAICS!$C:$C,'Number of Firms'!$A47,allNAICS!$E:$E,'Number of Firms'!T$1)</f>
        <v>6681</v>
      </c>
      <c r="U47" s="1">
        <f>SUMIFS(allNAICS!$O:$O,allNAICS!$C:$C,'Number of Firms'!$A47,allNAICS!$E:$E,'Number of Firms'!U$1)</f>
        <v>3461</v>
      </c>
      <c r="V47" s="1">
        <f>SUMIFS(allNAICS!$O:$O,allNAICS!$C:$C,'Number of Firms'!$A47,allNAICS!$E:$E,'Number of Firms'!V$1)</f>
        <v>3091</v>
      </c>
      <c r="W47" s="1">
        <f>SUMIFS(allNAICS!$O:$O,allNAICS!$C:$C,'Number of Firms'!$A47,allNAICS!$E:$E,'Number of Firms'!W$1)</f>
        <v>8762</v>
      </c>
      <c r="X47" s="1">
        <f>SUMIFS(allNAICS!$O:$O,allNAICS!$C:$C,'Number of Firms'!$A47,allNAICS!$E:$E,'Number of Firms'!X$1)</f>
        <v>165</v>
      </c>
      <c r="Y47" s="1">
        <f>SUMIFS(allNAICS!$O:$O,allNAICS!$C:$C,'Number of Firms'!$A47,allNAICS!$E:$E,'Number of Firms'!Y$1)</f>
        <v>0</v>
      </c>
    </row>
    <row r="48" spans="1:25" x14ac:dyDescent="0.45">
      <c r="A48" s="1" t="s">
        <v>521</v>
      </c>
      <c r="B48" s="1" t="s">
        <v>470</v>
      </c>
      <c r="C48" s="1">
        <v>36.095691799999997</v>
      </c>
      <c r="D48" s="1">
        <v>-79.437799100000007</v>
      </c>
      <c r="E48" s="1">
        <f>SUMIFS(allNAICS!$O:$O,allNAICS!$C:$C,'Number of Firms'!$A48,allNAICS!$E:$E,'Number of Firms'!E$1)</f>
        <v>10990</v>
      </c>
      <c r="F48" s="1">
        <f>SUMIFS(allNAICS!$O:$O,allNAICS!$C:$C,'Number of Firms'!$A48,allNAICS!$E:$E,'Number of Firms'!F$1)</f>
        <v>51</v>
      </c>
      <c r="G48" s="1">
        <f>SUMIFS(allNAICS!$O:$O,allNAICS!$C:$C,'Number of Firms'!$A48,allNAICS!$E:$E,'Number of Firms'!G$1)</f>
        <v>0</v>
      </c>
      <c r="H48" s="1">
        <f>SUMIFS(allNAICS!$O:$O,allNAICS!$C:$C,'Number of Firms'!$A48,allNAICS!$E:$E,'Number of Firms'!H$1)</f>
        <v>0</v>
      </c>
      <c r="I48" s="1">
        <f>SUMIFS(allNAICS!$O:$O,allNAICS!$C:$C,'Number of Firms'!$A48,allNAICS!$E:$E,'Number of Firms'!I$1)</f>
        <v>1179</v>
      </c>
      <c r="J48" s="1">
        <f>SUMIFS(allNAICS!$O:$O,allNAICS!$C:$C,'Number of Firms'!$A48,allNAICS!$E:$E,'Number of Firms'!J$1)</f>
        <v>307</v>
      </c>
      <c r="K48" s="1">
        <f>SUMIFS(allNAICS!$O:$O,allNAICS!$C:$C,'Number of Firms'!$A48,allNAICS!$E:$E,'Number of Firms'!K$1)</f>
        <v>209</v>
      </c>
      <c r="L48" s="1">
        <f>SUMIFS(allNAICS!$O:$O,allNAICS!$C:$C,'Number of Firms'!$A48,allNAICS!$E:$E,'Number of Firms'!L$1)</f>
        <v>1504</v>
      </c>
      <c r="M48" s="1">
        <f>SUMIFS(allNAICS!$O:$O,allNAICS!$C:$C,'Number of Firms'!$A48,allNAICS!$E:$E,'Number of Firms'!M$1)</f>
        <v>382</v>
      </c>
      <c r="N48" s="1">
        <f>SUMIFS(allNAICS!$O:$O,allNAICS!$C:$C,'Number of Firms'!$A48,allNAICS!$E:$E,'Number of Firms'!N$1)</f>
        <v>181</v>
      </c>
      <c r="O48" s="1">
        <f>SUMIFS(allNAICS!$O:$O,allNAICS!$C:$C,'Number of Firms'!$A48,allNAICS!$E:$E,'Number of Firms'!O$1)</f>
        <v>372</v>
      </c>
      <c r="P48" s="1">
        <f>SUMIFS(allNAICS!$O:$O,allNAICS!$C:$C,'Number of Firms'!$A48,allNAICS!$E:$E,'Number of Firms'!P$1)</f>
        <v>1083</v>
      </c>
      <c r="Q48" s="1">
        <f>SUMIFS(allNAICS!$O:$O,allNAICS!$C:$C,'Number of Firms'!$A48,allNAICS!$E:$E,'Number of Firms'!Q$1)</f>
        <v>1196</v>
      </c>
      <c r="R48" s="1">
        <f>SUMIFS(allNAICS!$O:$O,allNAICS!$C:$C,'Number of Firms'!$A48,allNAICS!$E:$E,'Number of Firms'!R$1)</f>
        <v>804</v>
      </c>
      <c r="S48" s="1">
        <f>SUMIFS(allNAICS!$O:$O,allNAICS!$C:$C,'Number of Firms'!$A48,allNAICS!$E:$E,'Number of Firms'!S$1)</f>
        <v>284</v>
      </c>
      <c r="T48" s="1">
        <f>SUMIFS(allNAICS!$O:$O,allNAICS!$C:$C,'Number of Firms'!$A48,allNAICS!$E:$E,'Number of Firms'!T$1)</f>
        <v>783</v>
      </c>
      <c r="U48" s="1">
        <f>SUMIFS(allNAICS!$O:$O,allNAICS!$C:$C,'Number of Firms'!$A48,allNAICS!$E:$E,'Number of Firms'!U$1)</f>
        <v>601</v>
      </c>
      <c r="V48" s="1">
        <f>SUMIFS(allNAICS!$O:$O,allNAICS!$C:$C,'Number of Firms'!$A48,allNAICS!$E:$E,'Number of Firms'!V$1)</f>
        <v>392</v>
      </c>
      <c r="W48" s="1">
        <f>SUMIFS(allNAICS!$O:$O,allNAICS!$C:$C,'Number of Firms'!$A48,allNAICS!$E:$E,'Number of Firms'!W$1)</f>
        <v>1661</v>
      </c>
      <c r="X48" s="1">
        <f>SUMIFS(allNAICS!$O:$O,allNAICS!$C:$C,'Number of Firms'!$A48,allNAICS!$E:$E,'Number of Firms'!X$1)</f>
        <v>0</v>
      </c>
      <c r="Y48" s="1">
        <f>SUMIFS(allNAICS!$O:$O,allNAICS!$C:$C,'Number of Firms'!$A48,allNAICS!$E:$E,'Number of Firms'!Y$1)</f>
        <v>0</v>
      </c>
    </row>
    <row r="49" spans="1:25" x14ac:dyDescent="0.45">
      <c r="A49" s="1" t="s">
        <v>522</v>
      </c>
      <c r="B49" s="1" t="s">
        <v>523</v>
      </c>
      <c r="C49" s="1">
        <v>44.475882499999997</v>
      </c>
      <c r="D49" s="1">
        <v>-73.212072000000006</v>
      </c>
      <c r="E49" s="1">
        <f>SUMIFS(allNAICS!$O:$O,allNAICS!$C:$C,'Number of Firms'!$A49,allNAICS!$E:$E,'Number of Firms'!E$1)</f>
        <v>23823</v>
      </c>
      <c r="F49" s="1">
        <f>SUMIFS(allNAICS!$O:$O,allNAICS!$C:$C,'Number of Firms'!$A49,allNAICS!$E:$E,'Number of Firms'!F$1)</f>
        <v>617</v>
      </c>
      <c r="G49" s="1">
        <f>SUMIFS(allNAICS!$O:$O,allNAICS!$C:$C,'Number of Firms'!$A49,allNAICS!$E:$E,'Number of Firms'!G$1)</f>
        <v>34</v>
      </c>
      <c r="H49" s="1">
        <f>SUMIFS(allNAICS!$O:$O,allNAICS!$C:$C,'Number of Firms'!$A49,allNAICS!$E:$E,'Number of Firms'!H$1)</f>
        <v>0</v>
      </c>
      <c r="I49" s="1">
        <f>SUMIFS(allNAICS!$O:$O,allNAICS!$C:$C,'Number of Firms'!$A49,allNAICS!$E:$E,'Number of Firms'!I$1)</f>
        <v>2698</v>
      </c>
      <c r="J49" s="1">
        <f>SUMIFS(allNAICS!$O:$O,allNAICS!$C:$C,'Number of Firms'!$A49,allNAICS!$E:$E,'Number of Firms'!J$1)</f>
        <v>583</v>
      </c>
      <c r="K49" s="1">
        <f>SUMIFS(allNAICS!$O:$O,allNAICS!$C:$C,'Number of Firms'!$A49,allNAICS!$E:$E,'Number of Firms'!K$1)</f>
        <v>519</v>
      </c>
      <c r="L49" s="1">
        <f>SUMIFS(allNAICS!$O:$O,allNAICS!$C:$C,'Number of Firms'!$A49,allNAICS!$E:$E,'Number of Firms'!L$1)</f>
        <v>2117</v>
      </c>
      <c r="M49" s="1">
        <f>SUMIFS(allNAICS!$O:$O,allNAICS!$C:$C,'Number of Firms'!$A49,allNAICS!$E:$E,'Number of Firms'!M$1)</f>
        <v>516</v>
      </c>
      <c r="N49" s="1">
        <f>SUMIFS(allNAICS!$O:$O,allNAICS!$C:$C,'Number of Firms'!$A49,allNAICS!$E:$E,'Number of Firms'!N$1)</f>
        <v>379</v>
      </c>
      <c r="O49" s="1">
        <f>SUMIFS(allNAICS!$O:$O,allNAICS!$C:$C,'Number of Firms'!$A49,allNAICS!$E:$E,'Number of Firms'!O$1)</f>
        <v>751</v>
      </c>
      <c r="P49" s="1">
        <f>SUMIFS(allNAICS!$O:$O,allNAICS!$C:$C,'Number of Firms'!$A49,allNAICS!$E:$E,'Number of Firms'!P$1)</f>
        <v>2224</v>
      </c>
      <c r="Q49" s="1">
        <f>SUMIFS(allNAICS!$O:$O,allNAICS!$C:$C,'Number of Firms'!$A49,allNAICS!$E:$E,'Number of Firms'!Q$1)</f>
        <v>4116</v>
      </c>
      <c r="R49" s="1">
        <f>SUMIFS(allNAICS!$O:$O,allNAICS!$C:$C,'Number of Firms'!$A49,allNAICS!$E:$E,'Number of Firms'!R$1)</f>
        <v>1627</v>
      </c>
      <c r="S49" s="1">
        <f>SUMIFS(allNAICS!$O:$O,allNAICS!$C:$C,'Number of Firms'!$A49,allNAICS!$E:$E,'Number of Firms'!S$1)</f>
        <v>882</v>
      </c>
      <c r="T49" s="1">
        <f>SUMIFS(allNAICS!$O:$O,allNAICS!$C:$C,'Number of Firms'!$A49,allNAICS!$E:$E,'Number of Firms'!T$1)</f>
        <v>2028</v>
      </c>
      <c r="U49" s="1">
        <f>SUMIFS(allNAICS!$O:$O,allNAICS!$C:$C,'Number of Firms'!$A49,allNAICS!$E:$E,'Number of Firms'!U$1)</f>
        <v>1604</v>
      </c>
      <c r="V49" s="1">
        <f>SUMIFS(allNAICS!$O:$O,allNAICS!$C:$C,'Number of Firms'!$A49,allNAICS!$E:$E,'Number of Firms'!V$1)</f>
        <v>832</v>
      </c>
      <c r="W49" s="1">
        <f>SUMIFS(allNAICS!$O:$O,allNAICS!$C:$C,'Number of Firms'!$A49,allNAICS!$E:$E,'Number of Firms'!W$1)</f>
        <v>2338</v>
      </c>
      <c r="X49" s="1">
        <f>SUMIFS(allNAICS!$O:$O,allNAICS!$C:$C,'Number of Firms'!$A49,allNAICS!$E:$E,'Number of Firms'!X$1)</f>
        <v>36</v>
      </c>
      <c r="Y49" s="1">
        <f>SUMIFS(allNAICS!$O:$O,allNAICS!$C:$C,'Number of Firms'!$A49,allNAICS!$E:$E,'Number of Firms'!Y$1)</f>
        <v>0</v>
      </c>
    </row>
    <row r="50" spans="1:25" x14ac:dyDescent="0.45">
      <c r="A50" s="1" t="s">
        <v>524</v>
      </c>
      <c r="B50" s="1" t="s">
        <v>447</v>
      </c>
      <c r="C50" s="1">
        <v>40.798947300000002</v>
      </c>
      <c r="D50" s="1">
        <v>-81.378446999999994</v>
      </c>
      <c r="E50" s="1">
        <f>SUMIFS(allNAICS!$O:$O,allNAICS!$C:$C,'Number of Firms'!$A50,allNAICS!$E:$E,'Number of Firms'!E$1)</f>
        <v>31766</v>
      </c>
      <c r="F50" s="1">
        <f>SUMIFS(allNAICS!$O:$O,allNAICS!$C:$C,'Number of Firms'!$A50,allNAICS!$E:$E,'Number of Firms'!F$1)</f>
        <v>166</v>
      </c>
      <c r="G50" s="1">
        <f>SUMIFS(allNAICS!$O:$O,allNAICS!$C:$C,'Number of Firms'!$A50,allNAICS!$E:$E,'Number of Firms'!G$1)</f>
        <v>289</v>
      </c>
      <c r="H50" s="1">
        <f>SUMIFS(allNAICS!$O:$O,allNAICS!$C:$C,'Number of Firms'!$A50,allNAICS!$E:$E,'Number of Firms'!H$1)</f>
        <v>0</v>
      </c>
      <c r="I50" s="1">
        <f>SUMIFS(allNAICS!$O:$O,allNAICS!$C:$C,'Number of Firms'!$A50,allNAICS!$E:$E,'Number of Firms'!I$1)</f>
        <v>4479</v>
      </c>
      <c r="J50" s="1">
        <f>SUMIFS(allNAICS!$O:$O,allNAICS!$C:$C,'Number of Firms'!$A50,allNAICS!$E:$E,'Number of Firms'!J$1)</f>
        <v>987</v>
      </c>
      <c r="K50" s="1">
        <f>SUMIFS(allNAICS!$O:$O,allNAICS!$C:$C,'Number of Firms'!$A50,allNAICS!$E:$E,'Number of Firms'!K$1)</f>
        <v>897</v>
      </c>
      <c r="L50" s="1">
        <f>SUMIFS(allNAICS!$O:$O,allNAICS!$C:$C,'Number of Firms'!$A50,allNAICS!$E:$E,'Number of Firms'!L$1)</f>
        <v>3937</v>
      </c>
      <c r="M50" s="1">
        <f>SUMIFS(allNAICS!$O:$O,allNAICS!$C:$C,'Number of Firms'!$A50,allNAICS!$E:$E,'Number of Firms'!M$1)</f>
        <v>1376</v>
      </c>
      <c r="N50" s="1">
        <f>SUMIFS(allNAICS!$O:$O,allNAICS!$C:$C,'Number of Firms'!$A50,allNAICS!$E:$E,'Number of Firms'!N$1)</f>
        <v>395</v>
      </c>
      <c r="O50" s="1">
        <f>SUMIFS(allNAICS!$O:$O,allNAICS!$C:$C,'Number of Firms'!$A50,allNAICS!$E:$E,'Number of Firms'!O$1)</f>
        <v>1174</v>
      </c>
      <c r="P50" s="1">
        <f>SUMIFS(allNAICS!$O:$O,allNAICS!$C:$C,'Number of Firms'!$A50,allNAICS!$E:$E,'Number of Firms'!P$1)</f>
        <v>3051</v>
      </c>
      <c r="Q50" s="1">
        <f>SUMIFS(allNAICS!$O:$O,allNAICS!$C:$C,'Number of Firms'!$A50,allNAICS!$E:$E,'Number of Firms'!Q$1)</f>
        <v>3273</v>
      </c>
      <c r="R50" s="1">
        <f>SUMIFS(allNAICS!$O:$O,allNAICS!$C:$C,'Number of Firms'!$A50,allNAICS!$E:$E,'Number of Firms'!R$1)</f>
        <v>2510</v>
      </c>
      <c r="S50" s="1">
        <f>SUMIFS(allNAICS!$O:$O,allNAICS!$C:$C,'Number of Firms'!$A50,allNAICS!$E:$E,'Number of Firms'!S$1)</f>
        <v>554</v>
      </c>
      <c r="T50" s="1">
        <f>SUMIFS(allNAICS!$O:$O,allNAICS!$C:$C,'Number of Firms'!$A50,allNAICS!$E:$E,'Number of Firms'!T$1)</f>
        <v>2421</v>
      </c>
      <c r="U50" s="1">
        <f>SUMIFS(allNAICS!$O:$O,allNAICS!$C:$C,'Number of Firms'!$A50,allNAICS!$E:$E,'Number of Firms'!U$1)</f>
        <v>1081</v>
      </c>
      <c r="V50" s="1">
        <f>SUMIFS(allNAICS!$O:$O,allNAICS!$C:$C,'Number of Firms'!$A50,allNAICS!$E:$E,'Number of Firms'!V$1)</f>
        <v>1041</v>
      </c>
      <c r="W50" s="1">
        <f>SUMIFS(allNAICS!$O:$O,allNAICS!$C:$C,'Number of Firms'!$A50,allNAICS!$E:$E,'Number of Firms'!W$1)</f>
        <v>4185</v>
      </c>
      <c r="X50" s="1">
        <f>SUMIFS(allNAICS!$O:$O,allNAICS!$C:$C,'Number of Firms'!$A50,allNAICS!$E:$E,'Number of Firms'!X$1)</f>
        <v>42</v>
      </c>
      <c r="Y50" s="1">
        <f>SUMIFS(allNAICS!$O:$O,allNAICS!$C:$C,'Number of Firms'!$A50,allNAICS!$E:$E,'Number of Firms'!Y$1)</f>
        <v>0</v>
      </c>
    </row>
    <row r="51" spans="1:25" x14ac:dyDescent="0.45">
      <c r="A51" s="1" t="s">
        <v>525</v>
      </c>
      <c r="B51" s="1" t="s">
        <v>526</v>
      </c>
      <c r="C51" s="1">
        <v>26.562853700000002</v>
      </c>
      <c r="D51" s="1">
        <v>-81.949533099999996</v>
      </c>
      <c r="E51" s="1">
        <f>SUMIFS(allNAICS!$O:$O,allNAICS!$C:$C,'Number of Firms'!$A51,allNAICS!$E:$E,'Number of Firms'!E$1)</f>
        <v>65221</v>
      </c>
      <c r="F51" s="1">
        <f>SUMIFS(allNAICS!$O:$O,allNAICS!$C:$C,'Number of Firms'!$A51,allNAICS!$E:$E,'Number of Firms'!F$1)</f>
        <v>547</v>
      </c>
      <c r="G51" s="1">
        <f>SUMIFS(allNAICS!$O:$O,allNAICS!$C:$C,'Number of Firms'!$A51,allNAICS!$E:$E,'Number of Firms'!G$1)</f>
        <v>242</v>
      </c>
      <c r="H51" s="1">
        <f>SUMIFS(allNAICS!$O:$O,allNAICS!$C:$C,'Number of Firms'!$A51,allNAICS!$E:$E,'Number of Firms'!H$1)</f>
        <v>0</v>
      </c>
      <c r="I51" s="1">
        <f>SUMIFS(allNAICS!$O:$O,allNAICS!$C:$C,'Number of Firms'!$A51,allNAICS!$E:$E,'Number of Firms'!I$1)</f>
        <v>6457</v>
      </c>
      <c r="J51" s="1">
        <f>SUMIFS(allNAICS!$O:$O,allNAICS!$C:$C,'Number of Firms'!$A51,allNAICS!$E:$E,'Number of Firms'!J$1)</f>
        <v>953</v>
      </c>
      <c r="K51" s="1">
        <f>SUMIFS(allNAICS!$O:$O,allNAICS!$C:$C,'Number of Firms'!$A51,allNAICS!$E:$E,'Number of Firms'!K$1)</f>
        <v>1446</v>
      </c>
      <c r="L51" s="1">
        <f>SUMIFS(allNAICS!$O:$O,allNAICS!$C:$C,'Number of Firms'!$A51,allNAICS!$E:$E,'Number of Firms'!L$1)</f>
        <v>5388</v>
      </c>
      <c r="M51" s="1">
        <f>SUMIFS(allNAICS!$O:$O,allNAICS!$C:$C,'Number of Firms'!$A51,allNAICS!$E:$E,'Number of Firms'!M$1)</f>
        <v>2864</v>
      </c>
      <c r="N51" s="1">
        <f>SUMIFS(allNAICS!$O:$O,allNAICS!$C:$C,'Number of Firms'!$A51,allNAICS!$E:$E,'Number of Firms'!N$1)</f>
        <v>692</v>
      </c>
      <c r="O51" s="1">
        <f>SUMIFS(allNAICS!$O:$O,allNAICS!$C:$C,'Number of Firms'!$A51,allNAICS!$E:$E,'Number of Firms'!O$1)</f>
        <v>2345</v>
      </c>
      <c r="P51" s="1">
        <f>SUMIFS(allNAICS!$O:$O,allNAICS!$C:$C,'Number of Firms'!$A51,allNAICS!$E:$E,'Number of Firms'!P$1)</f>
        <v>9846</v>
      </c>
      <c r="Q51" s="1">
        <f>SUMIFS(allNAICS!$O:$O,allNAICS!$C:$C,'Number of Firms'!$A51,allNAICS!$E:$E,'Number of Firms'!Q$1)</f>
        <v>8012</v>
      </c>
      <c r="R51" s="1">
        <f>SUMIFS(allNAICS!$O:$O,allNAICS!$C:$C,'Number of Firms'!$A51,allNAICS!$E:$E,'Number of Firms'!R$1)</f>
        <v>7506</v>
      </c>
      <c r="S51" s="1">
        <f>SUMIFS(allNAICS!$O:$O,allNAICS!$C:$C,'Number of Firms'!$A51,allNAICS!$E:$E,'Number of Firms'!S$1)</f>
        <v>1182</v>
      </c>
      <c r="T51" s="1">
        <f>SUMIFS(allNAICS!$O:$O,allNAICS!$C:$C,'Number of Firms'!$A51,allNAICS!$E:$E,'Number of Firms'!T$1)</f>
        <v>4381</v>
      </c>
      <c r="U51" s="1">
        <f>SUMIFS(allNAICS!$O:$O,allNAICS!$C:$C,'Number of Firms'!$A51,allNAICS!$E:$E,'Number of Firms'!U$1)</f>
        <v>2574</v>
      </c>
      <c r="V51" s="1">
        <f>SUMIFS(allNAICS!$O:$O,allNAICS!$C:$C,'Number of Firms'!$A51,allNAICS!$E:$E,'Number of Firms'!V$1)</f>
        <v>1621</v>
      </c>
      <c r="W51" s="1">
        <f>SUMIFS(allNAICS!$O:$O,allNAICS!$C:$C,'Number of Firms'!$A51,allNAICS!$E:$E,'Number of Firms'!W$1)</f>
        <v>9225</v>
      </c>
      <c r="X51" s="1">
        <f>SUMIFS(allNAICS!$O:$O,allNAICS!$C:$C,'Number of Firms'!$A51,allNAICS!$E:$E,'Number of Firms'!X$1)</f>
        <v>48</v>
      </c>
      <c r="Y51" s="1">
        <f>SUMIFS(allNAICS!$O:$O,allNAICS!$C:$C,'Number of Firms'!$A51,allNAICS!$E:$E,'Number of Firms'!Y$1)</f>
        <v>0</v>
      </c>
    </row>
    <row r="52" spans="1:25" x14ac:dyDescent="0.45">
      <c r="A52" s="1" t="s">
        <v>527</v>
      </c>
      <c r="B52" s="1" t="s">
        <v>504</v>
      </c>
      <c r="C52" s="1">
        <v>37.305883899999998</v>
      </c>
      <c r="D52" s="1">
        <v>-89.518147600000006</v>
      </c>
      <c r="E52" s="1">
        <f>SUMIFS(allNAICS!$O:$O,allNAICS!$C:$C,'Number of Firms'!$A52,allNAICS!$E:$E,'Number of Firms'!E$1)</f>
        <v>8323</v>
      </c>
      <c r="F52" s="1">
        <f>SUMIFS(allNAICS!$O:$O,allNAICS!$C:$C,'Number of Firms'!$A52,allNAICS!$E:$E,'Number of Firms'!F$1)</f>
        <v>98</v>
      </c>
      <c r="G52" s="1">
        <f>SUMIFS(allNAICS!$O:$O,allNAICS!$C:$C,'Number of Firms'!$A52,allNAICS!$E:$E,'Number of Firms'!G$1)</f>
        <v>0</v>
      </c>
      <c r="H52" s="1">
        <f>SUMIFS(allNAICS!$O:$O,allNAICS!$C:$C,'Number of Firms'!$A52,allNAICS!$E:$E,'Number of Firms'!H$1)</f>
        <v>0</v>
      </c>
      <c r="I52" s="1">
        <f>SUMIFS(allNAICS!$O:$O,allNAICS!$C:$C,'Number of Firms'!$A52,allNAICS!$E:$E,'Number of Firms'!I$1)</f>
        <v>1259</v>
      </c>
      <c r="J52" s="1">
        <f>SUMIFS(allNAICS!$O:$O,allNAICS!$C:$C,'Number of Firms'!$A52,allNAICS!$E:$E,'Number of Firms'!J$1)</f>
        <v>182</v>
      </c>
      <c r="K52" s="1">
        <f>SUMIFS(allNAICS!$O:$O,allNAICS!$C:$C,'Number of Firms'!$A52,allNAICS!$E:$E,'Number of Firms'!K$1)</f>
        <v>195</v>
      </c>
      <c r="L52" s="1">
        <f>SUMIFS(allNAICS!$O:$O,allNAICS!$C:$C,'Number of Firms'!$A52,allNAICS!$E:$E,'Number of Firms'!L$1)</f>
        <v>1126</v>
      </c>
      <c r="M52" s="1">
        <f>SUMIFS(allNAICS!$O:$O,allNAICS!$C:$C,'Number of Firms'!$A52,allNAICS!$E:$E,'Number of Firms'!M$1)</f>
        <v>110</v>
      </c>
      <c r="N52" s="1">
        <f>SUMIFS(allNAICS!$O:$O,allNAICS!$C:$C,'Number of Firms'!$A52,allNAICS!$E:$E,'Number of Firms'!N$1)</f>
        <v>134</v>
      </c>
      <c r="O52" s="1">
        <f>SUMIFS(allNAICS!$O:$O,allNAICS!$C:$C,'Number of Firms'!$A52,allNAICS!$E:$E,'Number of Firms'!O$1)</f>
        <v>443</v>
      </c>
      <c r="P52" s="1">
        <f>SUMIFS(allNAICS!$O:$O,allNAICS!$C:$C,'Number of Firms'!$A52,allNAICS!$E:$E,'Number of Firms'!P$1)</f>
        <v>712</v>
      </c>
      <c r="Q52" s="1">
        <f>SUMIFS(allNAICS!$O:$O,allNAICS!$C:$C,'Number of Firms'!$A52,allNAICS!$E:$E,'Number of Firms'!Q$1)</f>
        <v>712</v>
      </c>
      <c r="R52" s="1">
        <f>SUMIFS(allNAICS!$O:$O,allNAICS!$C:$C,'Number of Firms'!$A52,allNAICS!$E:$E,'Number of Firms'!R$1)</f>
        <v>587</v>
      </c>
      <c r="S52" s="1">
        <f>SUMIFS(allNAICS!$O:$O,allNAICS!$C:$C,'Number of Firms'!$A52,allNAICS!$E:$E,'Number of Firms'!S$1)</f>
        <v>136</v>
      </c>
      <c r="T52" s="1">
        <f>SUMIFS(allNAICS!$O:$O,allNAICS!$C:$C,'Number of Firms'!$A52,allNAICS!$E:$E,'Number of Firms'!T$1)</f>
        <v>901</v>
      </c>
      <c r="U52" s="1">
        <f>SUMIFS(allNAICS!$O:$O,allNAICS!$C:$C,'Number of Firms'!$A52,allNAICS!$E:$E,'Number of Firms'!U$1)</f>
        <v>243</v>
      </c>
      <c r="V52" s="1">
        <f>SUMIFS(allNAICS!$O:$O,allNAICS!$C:$C,'Number of Firms'!$A52,allNAICS!$E:$E,'Number of Firms'!V$1)</f>
        <v>262</v>
      </c>
      <c r="W52" s="1">
        <f>SUMIFS(allNAICS!$O:$O,allNAICS!$C:$C,'Number of Firms'!$A52,allNAICS!$E:$E,'Number of Firms'!W$1)</f>
        <v>1198</v>
      </c>
      <c r="X52" s="1">
        <f>SUMIFS(allNAICS!$O:$O,allNAICS!$C:$C,'Number of Firms'!$A52,allNAICS!$E:$E,'Number of Firms'!X$1)</f>
        <v>0</v>
      </c>
      <c r="Y52" s="1">
        <f>SUMIFS(allNAICS!$O:$O,allNAICS!$C:$C,'Number of Firms'!$A52,allNAICS!$E:$E,'Number of Firms'!Y$1)</f>
        <v>45</v>
      </c>
    </row>
    <row r="53" spans="1:25" x14ac:dyDescent="0.45">
      <c r="A53" s="1" t="s">
        <v>528</v>
      </c>
      <c r="B53" s="1" t="s">
        <v>529</v>
      </c>
      <c r="C53" s="1">
        <v>39.163798399999997</v>
      </c>
      <c r="D53" s="1">
        <v>-119.76740340000001</v>
      </c>
      <c r="E53" s="1">
        <f>SUMIFS(allNAICS!$O:$O,allNAICS!$C:$C,'Number of Firms'!$A53,allNAICS!$E:$E,'Number of Firms'!E$1)</f>
        <v>6630</v>
      </c>
      <c r="F53" s="1">
        <f>SUMIFS(allNAICS!$O:$O,allNAICS!$C:$C,'Number of Firms'!$A53,allNAICS!$E:$E,'Number of Firms'!F$1)</f>
        <v>46</v>
      </c>
      <c r="G53" s="1">
        <f>SUMIFS(allNAICS!$O:$O,allNAICS!$C:$C,'Number of Firms'!$A53,allNAICS!$E:$E,'Number of Firms'!G$1)</f>
        <v>25</v>
      </c>
      <c r="H53" s="1">
        <f>SUMIFS(allNAICS!$O:$O,allNAICS!$C:$C,'Number of Firms'!$A53,allNAICS!$E:$E,'Number of Firms'!H$1)</f>
        <v>0</v>
      </c>
      <c r="I53" s="1">
        <f>SUMIFS(allNAICS!$O:$O,allNAICS!$C:$C,'Number of Firms'!$A53,allNAICS!$E:$E,'Number of Firms'!I$1)</f>
        <v>513</v>
      </c>
      <c r="J53" s="1">
        <f>SUMIFS(allNAICS!$O:$O,allNAICS!$C:$C,'Number of Firms'!$A53,allNAICS!$E:$E,'Number of Firms'!J$1)</f>
        <v>228</v>
      </c>
      <c r="K53" s="1">
        <f>SUMIFS(allNAICS!$O:$O,allNAICS!$C:$C,'Number of Firms'!$A53,allNAICS!$E:$E,'Number of Firms'!K$1)</f>
        <v>215</v>
      </c>
      <c r="L53" s="1">
        <f>SUMIFS(allNAICS!$O:$O,allNAICS!$C:$C,'Number of Firms'!$A53,allNAICS!$E:$E,'Number of Firms'!L$1)</f>
        <v>417</v>
      </c>
      <c r="M53" s="1">
        <f>SUMIFS(allNAICS!$O:$O,allNAICS!$C:$C,'Number of Firms'!$A53,allNAICS!$E:$E,'Number of Firms'!M$1)</f>
        <v>125</v>
      </c>
      <c r="N53" s="1">
        <f>SUMIFS(allNAICS!$O:$O,allNAICS!$C:$C,'Number of Firms'!$A53,allNAICS!$E:$E,'Number of Firms'!N$1)</f>
        <v>139</v>
      </c>
      <c r="O53" s="1">
        <f>SUMIFS(allNAICS!$O:$O,allNAICS!$C:$C,'Number of Firms'!$A53,allNAICS!$E:$E,'Number of Firms'!O$1)</f>
        <v>524</v>
      </c>
      <c r="P53" s="1">
        <f>SUMIFS(allNAICS!$O:$O,allNAICS!$C:$C,'Number of Firms'!$A53,allNAICS!$E:$E,'Number of Firms'!P$1)</f>
        <v>1739</v>
      </c>
      <c r="Q53" s="1">
        <f>SUMIFS(allNAICS!$O:$O,allNAICS!$C:$C,'Number of Firms'!$A53,allNAICS!$E:$E,'Number of Firms'!Q$1)</f>
        <v>934</v>
      </c>
      <c r="R53" s="1">
        <f>SUMIFS(allNAICS!$O:$O,allNAICS!$C:$C,'Number of Firms'!$A53,allNAICS!$E:$E,'Number of Firms'!R$1)</f>
        <v>403</v>
      </c>
      <c r="S53" s="1">
        <f>SUMIFS(allNAICS!$O:$O,allNAICS!$C:$C,'Number of Firms'!$A53,allNAICS!$E:$E,'Number of Firms'!S$1)</f>
        <v>54</v>
      </c>
      <c r="T53" s="1">
        <f>SUMIFS(allNAICS!$O:$O,allNAICS!$C:$C,'Number of Firms'!$A53,allNAICS!$E:$E,'Number of Firms'!T$1)</f>
        <v>394</v>
      </c>
      <c r="U53" s="1">
        <f>SUMIFS(allNAICS!$O:$O,allNAICS!$C:$C,'Number of Firms'!$A53,allNAICS!$E:$E,'Number of Firms'!U$1)</f>
        <v>177</v>
      </c>
      <c r="V53" s="1">
        <f>SUMIFS(allNAICS!$O:$O,allNAICS!$C:$C,'Number of Firms'!$A53,allNAICS!$E:$E,'Number of Firms'!V$1)</f>
        <v>116</v>
      </c>
      <c r="W53" s="1">
        <f>SUMIFS(allNAICS!$O:$O,allNAICS!$C:$C,'Number of Firms'!$A53,allNAICS!$E:$E,'Number of Firms'!W$1)</f>
        <v>585</v>
      </c>
      <c r="X53" s="1">
        <f>SUMIFS(allNAICS!$O:$O,allNAICS!$C:$C,'Number of Firms'!$A53,allNAICS!$E:$E,'Number of Firms'!X$1)</f>
        <v>0</v>
      </c>
      <c r="Y53" s="1">
        <f>SUMIFS(allNAICS!$O:$O,allNAICS!$C:$C,'Number of Firms'!$A53,allNAICS!$E:$E,'Number of Firms'!Y$1)</f>
        <v>0</v>
      </c>
    </row>
    <row r="54" spans="1:25" x14ac:dyDescent="0.45">
      <c r="A54" s="1" t="s">
        <v>530</v>
      </c>
      <c r="B54" s="1" t="s">
        <v>531</v>
      </c>
      <c r="C54" s="1">
        <v>42.866632000000003</v>
      </c>
      <c r="D54" s="1">
        <v>-106.313081</v>
      </c>
      <c r="E54" s="1">
        <f>SUMIFS(allNAICS!$O:$O,allNAICS!$C:$C,'Number of Firms'!$A54,allNAICS!$E:$E,'Number of Firms'!E$1)</f>
        <v>8076</v>
      </c>
      <c r="F54" s="1">
        <f>SUMIFS(allNAICS!$O:$O,allNAICS!$C:$C,'Number of Firms'!$A54,allNAICS!$E:$E,'Number of Firms'!F$1)</f>
        <v>100</v>
      </c>
      <c r="G54" s="1">
        <f>SUMIFS(allNAICS!$O:$O,allNAICS!$C:$C,'Number of Firms'!$A54,allNAICS!$E:$E,'Number of Firms'!G$1)</f>
        <v>417</v>
      </c>
      <c r="H54" s="1">
        <f>SUMIFS(allNAICS!$O:$O,allNAICS!$C:$C,'Number of Firms'!$A54,allNAICS!$E:$E,'Number of Firms'!H$1)</f>
        <v>28</v>
      </c>
      <c r="I54" s="1">
        <f>SUMIFS(allNAICS!$O:$O,allNAICS!$C:$C,'Number of Firms'!$A54,allNAICS!$E:$E,'Number of Firms'!I$1)</f>
        <v>1024</v>
      </c>
      <c r="J54" s="1">
        <f>SUMIFS(allNAICS!$O:$O,allNAICS!$C:$C,'Number of Firms'!$A54,allNAICS!$E:$E,'Number of Firms'!J$1)</f>
        <v>192</v>
      </c>
      <c r="K54" s="1">
        <f>SUMIFS(allNAICS!$O:$O,allNAICS!$C:$C,'Number of Firms'!$A54,allNAICS!$E:$E,'Number of Firms'!K$1)</f>
        <v>186</v>
      </c>
      <c r="L54" s="1">
        <f>SUMIFS(allNAICS!$O:$O,allNAICS!$C:$C,'Number of Firms'!$A54,allNAICS!$E:$E,'Number of Firms'!L$1)</f>
        <v>971</v>
      </c>
      <c r="M54" s="1">
        <f>SUMIFS(allNAICS!$O:$O,allNAICS!$C:$C,'Number of Firms'!$A54,allNAICS!$E:$E,'Number of Firms'!M$1)</f>
        <v>306</v>
      </c>
      <c r="N54" s="1">
        <f>SUMIFS(allNAICS!$O:$O,allNAICS!$C:$C,'Number of Firms'!$A54,allNAICS!$E:$E,'Number of Firms'!N$1)</f>
        <v>105</v>
      </c>
      <c r="O54" s="1">
        <f>SUMIFS(allNAICS!$O:$O,allNAICS!$C:$C,'Number of Firms'!$A54,allNAICS!$E:$E,'Number of Firms'!O$1)</f>
        <v>305</v>
      </c>
      <c r="P54" s="1">
        <f>SUMIFS(allNAICS!$O:$O,allNAICS!$C:$C,'Number of Firms'!$A54,allNAICS!$E:$E,'Number of Firms'!P$1)</f>
        <v>1051</v>
      </c>
      <c r="Q54" s="1">
        <f>SUMIFS(allNAICS!$O:$O,allNAICS!$C:$C,'Number of Firms'!$A54,allNAICS!$E:$E,'Number of Firms'!Q$1)</f>
        <v>870</v>
      </c>
      <c r="R54" s="1">
        <f>SUMIFS(allNAICS!$O:$O,allNAICS!$C:$C,'Number of Firms'!$A54,allNAICS!$E:$E,'Number of Firms'!R$1)</f>
        <v>476</v>
      </c>
      <c r="S54" s="1">
        <f>SUMIFS(allNAICS!$O:$O,allNAICS!$C:$C,'Number of Firms'!$A54,allNAICS!$E:$E,'Number of Firms'!S$1)</f>
        <v>109</v>
      </c>
      <c r="T54" s="1">
        <f>SUMIFS(allNAICS!$O:$O,allNAICS!$C:$C,'Number of Firms'!$A54,allNAICS!$E:$E,'Number of Firms'!T$1)</f>
        <v>793</v>
      </c>
      <c r="U54" s="1">
        <f>SUMIFS(allNAICS!$O:$O,allNAICS!$C:$C,'Number of Firms'!$A54,allNAICS!$E:$E,'Number of Firms'!U$1)</f>
        <v>317</v>
      </c>
      <c r="V54" s="1">
        <f>SUMIFS(allNAICS!$O:$O,allNAICS!$C:$C,'Number of Firms'!$A54,allNAICS!$E:$E,'Number of Firms'!V$1)</f>
        <v>201</v>
      </c>
      <c r="W54" s="1">
        <f>SUMIFS(allNAICS!$O:$O,allNAICS!$C:$C,'Number of Firms'!$A54,allNAICS!$E:$E,'Number of Firms'!W$1)</f>
        <v>657</v>
      </c>
      <c r="X54" s="1">
        <f>SUMIFS(allNAICS!$O:$O,allNAICS!$C:$C,'Number of Firms'!$A54,allNAICS!$E:$E,'Number of Firms'!X$1)</f>
        <v>0</v>
      </c>
      <c r="Y54" s="1">
        <f>SUMIFS(allNAICS!$O:$O,allNAICS!$C:$C,'Number of Firms'!$A54,allNAICS!$E:$E,'Number of Firms'!Y$1)</f>
        <v>0</v>
      </c>
    </row>
    <row r="55" spans="1:25" x14ac:dyDescent="0.45">
      <c r="A55" s="1" t="s">
        <v>532</v>
      </c>
      <c r="B55" s="1" t="s">
        <v>462</v>
      </c>
      <c r="C55" s="1">
        <v>41.9778795</v>
      </c>
      <c r="D55" s="1">
        <v>-91.665623199999999</v>
      </c>
      <c r="E55" s="1">
        <f>SUMIFS(allNAICS!$O:$O,allNAICS!$C:$C,'Number of Firms'!$A55,allNAICS!$E:$E,'Number of Firms'!E$1)</f>
        <v>20179</v>
      </c>
      <c r="F55" s="1">
        <f>SUMIFS(allNAICS!$O:$O,allNAICS!$C:$C,'Number of Firms'!$A55,allNAICS!$E:$E,'Number of Firms'!F$1)</f>
        <v>212</v>
      </c>
      <c r="G55" s="1">
        <f>SUMIFS(allNAICS!$O:$O,allNAICS!$C:$C,'Number of Firms'!$A55,allNAICS!$E:$E,'Number of Firms'!G$1)</f>
        <v>0</v>
      </c>
      <c r="H55" s="1">
        <f>SUMIFS(allNAICS!$O:$O,allNAICS!$C:$C,'Number of Firms'!$A55,allNAICS!$E:$E,'Number of Firms'!H$1)</f>
        <v>53</v>
      </c>
      <c r="I55" s="1">
        <f>SUMIFS(allNAICS!$O:$O,allNAICS!$C:$C,'Number of Firms'!$A55,allNAICS!$E:$E,'Number of Firms'!I$1)</f>
        <v>2311</v>
      </c>
      <c r="J55" s="1">
        <f>SUMIFS(allNAICS!$O:$O,allNAICS!$C:$C,'Number of Firms'!$A55,allNAICS!$E:$E,'Number of Firms'!J$1)</f>
        <v>486</v>
      </c>
      <c r="K55" s="1">
        <f>SUMIFS(allNAICS!$O:$O,allNAICS!$C:$C,'Number of Firms'!$A55,allNAICS!$E:$E,'Number of Firms'!K$1)</f>
        <v>670</v>
      </c>
      <c r="L55" s="1">
        <f>SUMIFS(allNAICS!$O:$O,allNAICS!$C:$C,'Number of Firms'!$A55,allNAICS!$E:$E,'Number of Firms'!L$1)</f>
        <v>2461</v>
      </c>
      <c r="M55" s="1">
        <f>SUMIFS(allNAICS!$O:$O,allNAICS!$C:$C,'Number of Firms'!$A55,allNAICS!$E:$E,'Number of Firms'!M$1)</f>
        <v>586</v>
      </c>
      <c r="N55" s="1">
        <f>SUMIFS(allNAICS!$O:$O,allNAICS!$C:$C,'Number of Firms'!$A55,allNAICS!$E:$E,'Number of Firms'!N$1)</f>
        <v>277</v>
      </c>
      <c r="O55" s="1">
        <f>SUMIFS(allNAICS!$O:$O,allNAICS!$C:$C,'Number of Firms'!$A55,allNAICS!$E:$E,'Number of Firms'!O$1)</f>
        <v>1076</v>
      </c>
      <c r="P55" s="1">
        <f>SUMIFS(allNAICS!$O:$O,allNAICS!$C:$C,'Number of Firms'!$A55,allNAICS!$E:$E,'Number of Firms'!P$1)</f>
        <v>2141</v>
      </c>
      <c r="Q55" s="1">
        <f>SUMIFS(allNAICS!$O:$O,allNAICS!$C:$C,'Number of Firms'!$A55,allNAICS!$E:$E,'Number of Firms'!Q$1)</f>
        <v>1865</v>
      </c>
      <c r="R55" s="1">
        <f>SUMIFS(allNAICS!$O:$O,allNAICS!$C:$C,'Number of Firms'!$A55,allNAICS!$E:$E,'Number of Firms'!R$1)</f>
        <v>1402</v>
      </c>
      <c r="S55" s="1">
        <f>SUMIFS(allNAICS!$O:$O,allNAICS!$C:$C,'Number of Firms'!$A55,allNAICS!$E:$E,'Number of Firms'!S$1)</f>
        <v>385</v>
      </c>
      <c r="T55" s="1">
        <f>SUMIFS(allNAICS!$O:$O,allNAICS!$C:$C,'Number of Firms'!$A55,allNAICS!$E:$E,'Number of Firms'!T$1)</f>
        <v>2365</v>
      </c>
      <c r="U55" s="1">
        <f>SUMIFS(allNAICS!$O:$O,allNAICS!$C:$C,'Number of Firms'!$A55,allNAICS!$E:$E,'Number of Firms'!U$1)</f>
        <v>721</v>
      </c>
      <c r="V55" s="1">
        <f>SUMIFS(allNAICS!$O:$O,allNAICS!$C:$C,'Number of Firms'!$A55,allNAICS!$E:$E,'Number of Firms'!V$1)</f>
        <v>606</v>
      </c>
      <c r="W55" s="1">
        <f>SUMIFS(allNAICS!$O:$O,allNAICS!$C:$C,'Number of Firms'!$A55,allNAICS!$E:$E,'Number of Firms'!W$1)</f>
        <v>2601</v>
      </c>
      <c r="X55" s="1">
        <f>SUMIFS(allNAICS!$O:$O,allNAICS!$C:$C,'Number of Firms'!$A55,allNAICS!$E:$E,'Number of Firms'!X$1)</f>
        <v>44</v>
      </c>
      <c r="Y55" s="1">
        <f>SUMIFS(allNAICS!$O:$O,allNAICS!$C:$C,'Number of Firms'!$A55,allNAICS!$E:$E,'Number of Firms'!Y$1)</f>
        <v>0</v>
      </c>
    </row>
    <row r="56" spans="1:25" x14ac:dyDescent="0.45">
      <c r="A56" s="1" t="s">
        <v>533</v>
      </c>
      <c r="B56" s="1" t="s">
        <v>504</v>
      </c>
      <c r="C56" s="1">
        <v>40.116420400000003</v>
      </c>
      <c r="D56" s="1">
        <v>-88.2433829</v>
      </c>
      <c r="E56" s="1">
        <f>SUMIFS(allNAICS!$O:$O,allNAICS!$C:$C,'Number of Firms'!$A56,allNAICS!$E:$E,'Number of Firms'!E$1)</f>
        <v>16648</v>
      </c>
      <c r="F56" s="1">
        <f>SUMIFS(allNAICS!$O:$O,allNAICS!$C:$C,'Number of Firms'!$A56,allNAICS!$E:$E,'Number of Firms'!F$1)</f>
        <v>143</v>
      </c>
      <c r="G56" s="1">
        <f>SUMIFS(allNAICS!$O:$O,allNAICS!$C:$C,'Number of Firms'!$A56,allNAICS!$E:$E,'Number of Firms'!G$1)</f>
        <v>0</v>
      </c>
      <c r="H56" s="1">
        <f>SUMIFS(allNAICS!$O:$O,allNAICS!$C:$C,'Number of Firms'!$A56,allNAICS!$E:$E,'Number of Firms'!H$1)</f>
        <v>0</v>
      </c>
      <c r="I56" s="1">
        <f>SUMIFS(allNAICS!$O:$O,allNAICS!$C:$C,'Number of Firms'!$A56,allNAICS!$E:$E,'Number of Firms'!I$1)</f>
        <v>1724</v>
      </c>
      <c r="J56" s="1">
        <f>SUMIFS(allNAICS!$O:$O,allNAICS!$C:$C,'Number of Firms'!$A56,allNAICS!$E:$E,'Number of Firms'!J$1)</f>
        <v>287</v>
      </c>
      <c r="K56" s="1">
        <f>SUMIFS(allNAICS!$O:$O,allNAICS!$C:$C,'Number of Firms'!$A56,allNAICS!$E:$E,'Number of Firms'!K$1)</f>
        <v>397</v>
      </c>
      <c r="L56" s="1">
        <f>SUMIFS(allNAICS!$O:$O,allNAICS!$C:$C,'Number of Firms'!$A56,allNAICS!$E:$E,'Number of Firms'!L$1)</f>
        <v>1610</v>
      </c>
      <c r="M56" s="1">
        <f>SUMIFS(allNAICS!$O:$O,allNAICS!$C:$C,'Number of Firms'!$A56,allNAICS!$E:$E,'Number of Firms'!M$1)</f>
        <v>495</v>
      </c>
      <c r="N56" s="1">
        <f>SUMIFS(allNAICS!$O:$O,allNAICS!$C:$C,'Number of Firms'!$A56,allNAICS!$E:$E,'Number of Firms'!N$1)</f>
        <v>290</v>
      </c>
      <c r="O56" s="1">
        <f>SUMIFS(allNAICS!$O:$O,allNAICS!$C:$C,'Number of Firms'!$A56,allNAICS!$E:$E,'Number of Firms'!O$1)</f>
        <v>509</v>
      </c>
      <c r="P56" s="1">
        <f>SUMIFS(allNAICS!$O:$O,allNAICS!$C:$C,'Number of Firms'!$A56,allNAICS!$E:$E,'Number of Firms'!P$1)</f>
        <v>1538</v>
      </c>
      <c r="Q56" s="1">
        <f>SUMIFS(allNAICS!$O:$O,allNAICS!$C:$C,'Number of Firms'!$A56,allNAICS!$E:$E,'Number of Firms'!Q$1)</f>
        <v>2391</v>
      </c>
      <c r="R56" s="1">
        <f>SUMIFS(allNAICS!$O:$O,allNAICS!$C:$C,'Number of Firms'!$A56,allNAICS!$E:$E,'Number of Firms'!R$1)</f>
        <v>1170</v>
      </c>
      <c r="S56" s="1">
        <f>SUMIFS(allNAICS!$O:$O,allNAICS!$C:$C,'Number of Firms'!$A56,allNAICS!$E:$E,'Number of Firms'!S$1)</f>
        <v>648</v>
      </c>
      <c r="T56" s="1">
        <f>SUMIFS(allNAICS!$O:$O,allNAICS!$C:$C,'Number of Firms'!$A56,allNAICS!$E:$E,'Number of Firms'!T$1)</f>
        <v>1710</v>
      </c>
      <c r="U56" s="1">
        <f>SUMIFS(allNAICS!$O:$O,allNAICS!$C:$C,'Number of Firms'!$A56,allNAICS!$E:$E,'Number of Firms'!U$1)</f>
        <v>934</v>
      </c>
      <c r="V56" s="1">
        <f>SUMIFS(allNAICS!$O:$O,allNAICS!$C:$C,'Number of Firms'!$A56,allNAICS!$E:$E,'Number of Firms'!V$1)</f>
        <v>469</v>
      </c>
      <c r="W56" s="1">
        <f>SUMIFS(allNAICS!$O:$O,allNAICS!$C:$C,'Number of Firms'!$A56,allNAICS!$E:$E,'Number of Firms'!W$1)</f>
        <v>2357</v>
      </c>
      <c r="X56" s="1">
        <f>SUMIFS(allNAICS!$O:$O,allNAICS!$C:$C,'Number of Firms'!$A56,allNAICS!$E:$E,'Number of Firms'!X$1)</f>
        <v>0</v>
      </c>
      <c r="Y56" s="1">
        <f>SUMIFS(allNAICS!$O:$O,allNAICS!$C:$C,'Number of Firms'!$A56,allNAICS!$E:$E,'Number of Firms'!Y$1)</f>
        <v>0</v>
      </c>
    </row>
    <row r="57" spans="1:25" x14ac:dyDescent="0.45">
      <c r="A57" s="1" t="s">
        <v>534</v>
      </c>
      <c r="B57" s="1" t="s">
        <v>535</v>
      </c>
      <c r="C57" s="1">
        <v>38.349819500000002</v>
      </c>
      <c r="D57" s="1">
        <v>-81.6326234</v>
      </c>
      <c r="E57" s="1">
        <f>SUMIFS(allNAICS!$O:$O,allNAICS!$C:$C,'Number of Firms'!$A57,allNAICS!$E:$E,'Number of Firms'!E$1)</f>
        <v>14933</v>
      </c>
      <c r="F57" s="1">
        <f>SUMIFS(allNAICS!$O:$O,allNAICS!$C:$C,'Number of Firms'!$A57,allNAICS!$E:$E,'Number of Firms'!F$1)</f>
        <v>82</v>
      </c>
      <c r="G57" s="1">
        <f>SUMIFS(allNAICS!$O:$O,allNAICS!$C:$C,'Number of Firms'!$A57,allNAICS!$E:$E,'Number of Firms'!G$1)</f>
        <v>209</v>
      </c>
      <c r="H57" s="1">
        <f>SUMIFS(allNAICS!$O:$O,allNAICS!$C:$C,'Number of Firms'!$A57,allNAICS!$E:$E,'Number of Firms'!H$1)</f>
        <v>0</v>
      </c>
      <c r="I57" s="1">
        <f>SUMIFS(allNAICS!$O:$O,allNAICS!$C:$C,'Number of Firms'!$A57,allNAICS!$E:$E,'Number of Firms'!I$1)</f>
        <v>1256</v>
      </c>
      <c r="J57" s="1">
        <f>SUMIFS(allNAICS!$O:$O,allNAICS!$C:$C,'Number of Firms'!$A57,allNAICS!$E:$E,'Number of Firms'!J$1)</f>
        <v>245</v>
      </c>
      <c r="K57" s="1">
        <f>SUMIFS(allNAICS!$O:$O,allNAICS!$C:$C,'Number of Firms'!$A57,allNAICS!$E:$E,'Number of Firms'!K$1)</f>
        <v>583</v>
      </c>
      <c r="L57" s="1">
        <f>SUMIFS(allNAICS!$O:$O,allNAICS!$C:$C,'Number of Firms'!$A57,allNAICS!$E:$E,'Number of Firms'!L$1)</f>
        <v>1720</v>
      </c>
      <c r="M57" s="1">
        <f>SUMIFS(allNAICS!$O:$O,allNAICS!$C:$C,'Number of Firms'!$A57,allNAICS!$E:$E,'Number of Firms'!M$1)</f>
        <v>708</v>
      </c>
      <c r="N57" s="1">
        <f>SUMIFS(allNAICS!$O:$O,allNAICS!$C:$C,'Number of Firms'!$A57,allNAICS!$E:$E,'Number of Firms'!N$1)</f>
        <v>193</v>
      </c>
      <c r="O57" s="1">
        <f>SUMIFS(allNAICS!$O:$O,allNAICS!$C:$C,'Number of Firms'!$A57,allNAICS!$E:$E,'Number of Firms'!O$1)</f>
        <v>583</v>
      </c>
      <c r="P57" s="1">
        <f>SUMIFS(allNAICS!$O:$O,allNAICS!$C:$C,'Number of Firms'!$A57,allNAICS!$E:$E,'Number of Firms'!P$1)</f>
        <v>1285</v>
      </c>
      <c r="Q57" s="1">
        <f>SUMIFS(allNAICS!$O:$O,allNAICS!$C:$C,'Number of Firms'!$A57,allNAICS!$E:$E,'Number of Firms'!Q$1)</f>
        <v>2145</v>
      </c>
      <c r="R57" s="1">
        <f>SUMIFS(allNAICS!$O:$O,allNAICS!$C:$C,'Number of Firms'!$A57,allNAICS!$E:$E,'Number of Firms'!R$1)</f>
        <v>1049</v>
      </c>
      <c r="S57" s="1">
        <f>SUMIFS(allNAICS!$O:$O,allNAICS!$C:$C,'Number of Firms'!$A57,allNAICS!$E:$E,'Number of Firms'!S$1)</f>
        <v>418</v>
      </c>
      <c r="T57" s="1">
        <f>SUMIFS(allNAICS!$O:$O,allNAICS!$C:$C,'Number of Firms'!$A57,allNAICS!$E:$E,'Number of Firms'!T$1)</f>
        <v>1735</v>
      </c>
      <c r="U57" s="1">
        <f>SUMIFS(allNAICS!$O:$O,allNAICS!$C:$C,'Number of Firms'!$A57,allNAICS!$E:$E,'Number of Firms'!U$1)</f>
        <v>456</v>
      </c>
      <c r="V57" s="1">
        <f>SUMIFS(allNAICS!$O:$O,allNAICS!$C:$C,'Number of Firms'!$A57,allNAICS!$E:$E,'Number of Firms'!V$1)</f>
        <v>575</v>
      </c>
      <c r="W57" s="1">
        <f>SUMIFS(allNAICS!$O:$O,allNAICS!$C:$C,'Number of Firms'!$A57,allNAICS!$E:$E,'Number of Firms'!W$1)</f>
        <v>1720</v>
      </c>
      <c r="X57" s="1">
        <f>SUMIFS(allNAICS!$O:$O,allNAICS!$C:$C,'Number of Firms'!$A57,allNAICS!$E:$E,'Number of Firms'!X$1)</f>
        <v>45</v>
      </c>
      <c r="Y57" s="1">
        <f>SUMIFS(allNAICS!$O:$O,allNAICS!$C:$C,'Number of Firms'!$A57,allNAICS!$E:$E,'Number of Firms'!Y$1)</f>
        <v>0</v>
      </c>
    </row>
    <row r="58" spans="1:25" x14ac:dyDescent="0.45">
      <c r="A58" s="1" t="s">
        <v>536</v>
      </c>
      <c r="B58" s="1" t="s">
        <v>477</v>
      </c>
      <c r="C58" s="1">
        <v>32.776474899999997</v>
      </c>
      <c r="D58" s="1">
        <v>-79.931051199999999</v>
      </c>
      <c r="E58" s="1">
        <f>SUMIFS(allNAICS!$O:$O,allNAICS!$C:$C,'Number of Firms'!$A58,allNAICS!$E:$E,'Number of Firms'!E$1)</f>
        <v>62978</v>
      </c>
      <c r="F58" s="1">
        <f>SUMIFS(allNAICS!$O:$O,allNAICS!$C:$C,'Number of Firms'!$A58,allNAICS!$E:$E,'Number of Firms'!F$1)</f>
        <v>579</v>
      </c>
      <c r="G58" s="1">
        <f>SUMIFS(allNAICS!$O:$O,allNAICS!$C:$C,'Number of Firms'!$A58,allNAICS!$E:$E,'Number of Firms'!G$1)</f>
        <v>26</v>
      </c>
      <c r="H58" s="1">
        <f>SUMIFS(allNAICS!$O:$O,allNAICS!$C:$C,'Number of Firms'!$A58,allNAICS!$E:$E,'Number of Firms'!H$1)</f>
        <v>0</v>
      </c>
      <c r="I58" s="1">
        <f>SUMIFS(allNAICS!$O:$O,allNAICS!$C:$C,'Number of Firms'!$A58,allNAICS!$E:$E,'Number of Firms'!I$1)</f>
        <v>6857</v>
      </c>
      <c r="J58" s="1">
        <f>SUMIFS(allNAICS!$O:$O,allNAICS!$C:$C,'Number of Firms'!$A58,allNAICS!$E:$E,'Number of Firms'!J$1)</f>
        <v>1095</v>
      </c>
      <c r="K58" s="1">
        <f>SUMIFS(allNAICS!$O:$O,allNAICS!$C:$C,'Number of Firms'!$A58,allNAICS!$E:$E,'Number of Firms'!K$1)</f>
        <v>1424</v>
      </c>
      <c r="L58" s="1">
        <f>SUMIFS(allNAICS!$O:$O,allNAICS!$C:$C,'Number of Firms'!$A58,allNAICS!$E:$E,'Number of Firms'!L$1)</f>
        <v>5868</v>
      </c>
      <c r="M58" s="1">
        <f>SUMIFS(allNAICS!$O:$O,allNAICS!$C:$C,'Number of Firms'!$A58,allNAICS!$E:$E,'Number of Firms'!M$1)</f>
        <v>2666</v>
      </c>
      <c r="N58" s="1">
        <f>SUMIFS(allNAICS!$O:$O,allNAICS!$C:$C,'Number of Firms'!$A58,allNAICS!$E:$E,'Number of Firms'!N$1)</f>
        <v>1005</v>
      </c>
      <c r="O58" s="1">
        <f>SUMIFS(allNAICS!$O:$O,allNAICS!$C:$C,'Number of Firms'!$A58,allNAICS!$E:$E,'Number of Firms'!O$1)</f>
        <v>1839</v>
      </c>
      <c r="P58" s="1">
        <f>SUMIFS(allNAICS!$O:$O,allNAICS!$C:$C,'Number of Firms'!$A58,allNAICS!$E:$E,'Number of Firms'!P$1)</f>
        <v>7438</v>
      </c>
      <c r="Q58" s="1">
        <f>SUMIFS(allNAICS!$O:$O,allNAICS!$C:$C,'Number of Firms'!$A58,allNAICS!$E:$E,'Number of Firms'!Q$1)</f>
        <v>8614</v>
      </c>
      <c r="R58" s="1">
        <f>SUMIFS(allNAICS!$O:$O,allNAICS!$C:$C,'Number of Firms'!$A58,allNAICS!$E:$E,'Number of Firms'!R$1)</f>
        <v>5835</v>
      </c>
      <c r="S58" s="1">
        <f>SUMIFS(allNAICS!$O:$O,allNAICS!$C:$C,'Number of Firms'!$A58,allNAICS!$E:$E,'Number of Firms'!S$1)</f>
        <v>1449</v>
      </c>
      <c r="T58" s="1">
        <f>SUMIFS(allNAICS!$O:$O,allNAICS!$C:$C,'Number of Firms'!$A58,allNAICS!$E:$E,'Number of Firms'!T$1)</f>
        <v>4882</v>
      </c>
      <c r="U58" s="1">
        <f>SUMIFS(allNAICS!$O:$O,allNAICS!$C:$C,'Number of Firms'!$A58,allNAICS!$E:$E,'Number of Firms'!U$1)</f>
        <v>2855</v>
      </c>
      <c r="V58" s="1">
        <f>SUMIFS(allNAICS!$O:$O,allNAICS!$C:$C,'Number of Firms'!$A58,allNAICS!$E:$E,'Number of Firms'!V$1)</f>
        <v>2481</v>
      </c>
      <c r="W58" s="1">
        <f>SUMIFS(allNAICS!$O:$O,allNAICS!$C:$C,'Number of Firms'!$A58,allNAICS!$E:$E,'Number of Firms'!W$1)</f>
        <v>8166</v>
      </c>
      <c r="X58" s="1">
        <f>SUMIFS(allNAICS!$O:$O,allNAICS!$C:$C,'Number of Firms'!$A58,allNAICS!$E:$E,'Number of Firms'!X$1)</f>
        <v>78</v>
      </c>
      <c r="Y58" s="1">
        <f>SUMIFS(allNAICS!$O:$O,allNAICS!$C:$C,'Number of Firms'!$A58,allNAICS!$E:$E,'Number of Firms'!Y$1)</f>
        <v>0</v>
      </c>
    </row>
    <row r="59" spans="1:25" x14ac:dyDescent="0.45">
      <c r="A59" s="1" t="s">
        <v>537</v>
      </c>
      <c r="B59" s="1" t="s">
        <v>477</v>
      </c>
      <c r="C59" s="1">
        <v>35.227086900000003</v>
      </c>
      <c r="D59" s="1">
        <v>-80.843126699999999</v>
      </c>
      <c r="E59" s="1">
        <f>SUMIFS(allNAICS!$O:$O,allNAICS!$C:$C,'Number of Firms'!$A59,allNAICS!$E:$E,'Number of Firms'!E$1)</f>
        <v>204071</v>
      </c>
      <c r="F59" s="1">
        <f>SUMIFS(allNAICS!$O:$O,allNAICS!$C:$C,'Number of Firms'!$A59,allNAICS!$E:$E,'Number of Firms'!F$1)</f>
        <v>797</v>
      </c>
      <c r="G59" s="1">
        <f>SUMIFS(allNAICS!$O:$O,allNAICS!$C:$C,'Number of Firms'!$A59,allNAICS!$E:$E,'Number of Firms'!G$1)</f>
        <v>51</v>
      </c>
      <c r="H59" s="1">
        <f>SUMIFS(allNAICS!$O:$O,allNAICS!$C:$C,'Number of Firms'!$A59,allNAICS!$E:$E,'Number of Firms'!H$1)</f>
        <v>87</v>
      </c>
      <c r="I59" s="1">
        <f>SUMIFS(allNAICS!$O:$O,allNAICS!$C:$C,'Number of Firms'!$A59,allNAICS!$E:$E,'Number of Firms'!I$1)</f>
        <v>21665</v>
      </c>
      <c r="J59" s="1">
        <f>SUMIFS(allNAICS!$O:$O,allNAICS!$C:$C,'Number of Firms'!$A59,allNAICS!$E:$E,'Number of Firms'!J$1)</f>
        <v>4593</v>
      </c>
      <c r="K59" s="1">
        <f>SUMIFS(allNAICS!$O:$O,allNAICS!$C:$C,'Number of Firms'!$A59,allNAICS!$E:$E,'Number of Firms'!K$1)</f>
        <v>6983</v>
      </c>
      <c r="L59" s="1">
        <f>SUMIFS(allNAICS!$O:$O,allNAICS!$C:$C,'Number of Firms'!$A59,allNAICS!$E:$E,'Number of Firms'!L$1)</f>
        <v>18282</v>
      </c>
      <c r="M59" s="1">
        <f>SUMIFS(allNAICS!$O:$O,allNAICS!$C:$C,'Number of Firms'!$A59,allNAICS!$E:$E,'Number of Firms'!M$1)</f>
        <v>8410</v>
      </c>
      <c r="N59" s="1">
        <f>SUMIFS(allNAICS!$O:$O,allNAICS!$C:$C,'Number of Firms'!$A59,allNAICS!$E:$E,'Number of Firms'!N$1)</f>
        <v>2673</v>
      </c>
      <c r="O59" s="1">
        <f>SUMIFS(allNAICS!$O:$O,allNAICS!$C:$C,'Number of Firms'!$A59,allNAICS!$E:$E,'Number of Firms'!O$1)</f>
        <v>7792</v>
      </c>
      <c r="P59" s="1">
        <f>SUMIFS(allNAICS!$O:$O,allNAICS!$C:$C,'Number of Firms'!$A59,allNAICS!$E:$E,'Number of Firms'!P$1)</f>
        <v>20332</v>
      </c>
      <c r="Q59" s="1">
        <f>SUMIFS(allNAICS!$O:$O,allNAICS!$C:$C,'Number of Firms'!$A59,allNAICS!$E:$E,'Number of Firms'!Q$1)</f>
        <v>27250</v>
      </c>
      <c r="R59" s="1">
        <f>SUMIFS(allNAICS!$O:$O,allNAICS!$C:$C,'Number of Firms'!$A59,allNAICS!$E:$E,'Number of Firms'!R$1)</f>
        <v>20752</v>
      </c>
      <c r="S59" s="1">
        <f>SUMIFS(allNAICS!$O:$O,allNAICS!$C:$C,'Number of Firms'!$A59,allNAICS!$E:$E,'Number of Firms'!S$1)</f>
        <v>4469</v>
      </c>
      <c r="T59" s="1">
        <f>SUMIFS(allNAICS!$O:$O,allNAICS!$C:$C,'Number of Firms'!$A59,allNAICS!$E:$E,'Number of Firms'!T$1)</f>
        <v>15211</v>
      </c>
      <c r="U59" s="1">
        <f>SUMIFS(allNAICS!$O:$O,allNAICS!$C:$C,'Number of Firms'!$A59,allNAICS!$E:$E,'Number of Firms'!U$1)</f>
        <v>10186</v>
      </c>
      <c r="V59" s="1">
        <f>SUMIFS(allNAICS!$O:$O,allNAICS!$C:$C,'Number of Firms'!$A59,allNAICS!$E:$E,'Number of Firms'!V$1)</f>
        <v>5524</v>
      </c>
      <c r="W59" s="1">
        <f>SUMIFS(allNAICS!$O:$O,allNAICS!$C:$C,'Number of Firms'!$A59,allNAICS!$E:$E,'Number of Firms'!W$1)</f>
        <v>29416</v>
      </c>
      <c r="X59" s="1">
        <f>SUMIFS(allNAICS!$O:$O,allNAICS!$C:$C,'Number of Firms'!$A59,allNAICS!$E:$E,'Number of Firms'!X$1)</f>
        <v>346</v>
      </c>
      <c r="Y59" s="1">
        <f>SUMIFS(allNAICS!$O:$O,allNAICS!$C:$C,'Number of Firms'!$A59,allNAICS!$E:$E,'Number of Firms'!Y$1)</f>
        <v>33</v>
      </c>
    </row>
    <row r="60" spans="1:25" x14ac:dyDescent="0.45">
      <c r="A60" s="1" t="s">
        <v>538</v>
      </c>
      <c r="B60" s="1" t="s">
        <v>502</v>
      </c>
      <c r="C60" s="1">
        <v>38.029305899999997</v>
      </c>
      <c r="D60" s="1">
        <v>-78.476678100000001</v>
      </c>
      <c r="E60" s="1">
        <f>SUMIFS(allNAICS!$O:$O,allNAICS!$C:$C,'Number of Firms'!$A60,allNAICS!$E:$E,'Number of Firms'!E$1)</f>
        <v>22396</v>
      </c>
      <c r="F60" s="1">
        <f>SUMIFS(allNAICS!$O:$O,allNAICS!$C:$C,'Number of Firms'!$A60,allNAICS!$E:$E,'Number of Firms'!F$1)</f>
        <v>304</v>
      </c>
      <c r="G60" s="1">
        <f>SUMIFS(allNAICS!$O:$O,allNAICS!$C:$C,'Number of Firms'!$A60,allNAICS!$E:$E,'Number of Firms'!G$1)</f>
        <v>32</v>
      </c>
      <c r="H60" s="1">
        <f>SUMIFS(allNAICS!$O:$O,allNAICS!$C:$C,'Number of Firms'!$A60,allNAICS!$E:$E,'Number of Firms'!H$1)</f>
        <v>0</v>
      </c>
      <c r="I60" s="1">
        <f>SUMIFS(allNAICS!$O:$O,allNAICS!$C:$C,'Number of Firms'!$A60,allNAICS!$E:$E,'Number of Firms'!I$1)</f>
        <v>2491</v>
      </c>
      <c r="J60" s="1">
        <f>SUMIFS(allNAICS!$O:$O,allNAICS!$C:$C,'Number of Firms'!$A60,allNAICS!$E:$E,'Number of Firms'!J$1)</f>
        <v>377</v>
      </c>
      <c r="K60" s="1">
        <f>SUMIFS(allNAICS!$O:$O,allNAICS!$C:$C,'Number of Firms'!$A60,allNAICS!$E:$E,'Number of Firms'!K$1)</f>
        <v>495</v>
      </c>
      <c r="L60" s="1">
        <f>SUMIFS(allNAICS!$O:$O,allNAICS!$C:$C,'Number of Firms'!$A60,allNAICS!$E:$E,'Number of Firms'!L$1)</f>
        <v>1833</v>
      </c>
      <c r="M60" s="1">
        <f>SUMIFS(allNAICS!$O:$O,allNAICS!$C:$C,'Number of Firms'!$A60,allNAICS!$E:$E,'Number of Firms'!M$1)</f>
        <v>478</v>
      </c>
      <c r="N60" s="1">
        <f>SUMIFS(allNAICS!$O:$O,allNAICS!$C:$C,'Number of Firms'!$A60,allNAICS!$E:$E,'Number of Firms'!N$1)</f>
        <v>492</v>
      </c>
      <c r="O60" s="1">
        <f>SUMIFS(allNAICS!$O:$O,allNAICS!$C:$C,'Number of Firms'!$A60,allNAICS!$E:$E,'Number of Firms'!O$1)</f>
        <v>947</v>
      </c>
      <c r="P60" s="1">
        <f>SUMIFS(allNAICS!$O:$O,allNAICS!$C:$C,'Number of Firms'!$A60,allNAICS!$E:$E,'Number of Firms'!P$1)</f>
        <v>2476</v>
      </c>
      <c r="Q60" s="1">
        <f>SUMIFS(allNAICS!$O:$O,allNAICS!$C:$C,'Number of Firms'!$A60,allNAICS!$E:$E,'Number of Firms'!Q$1)</f>
        <v>4380</v>
      </c>
      <c r="R60" s="1">
        <f>SUMIFS(allNAICS!$O:$O,allNAICS!$C:$C,'Number of Firms'!$A60,allNAICS!$E:$E,'Number of Firms'!R$1)</f>
        <v>1454</v>
      </c>
      <c r="S60" s="1">
        <f>SUMIFS(allNAICS!$O:$O,allNAICS!$C:$C,'Number of Firms'!$A60,allNAICS!$E:$E,'Number of Firms'!S$1)</f>
        <v>1090</v>
      </c>
      <c r="T60" s="1">
        <f>SUMIFS(allNAICS!$O:$O,allNAICS!$C:$C,'Number of Firms'!$A60,allNAICS!$E:$E,'Number of Firms'!T$1)</f>
        <v>1651</v>
      </c>
      <c r="U60" s="1">
        <f>SUMIFS(allNAICS!$O:$O,allNAICS!$C:$C,'Number of Firms'!$A60,allNAICS!$E:$E,'Number of Firms'!U$1)</f>
        <v>1396</v>
      </c>
      <c r="V60" s="1">
        <f>SUMIFS(allNAICS!$O:$O,allNAICS!$C:$C,'Number of Firms'!$A60,allNAICS!$E:$E,'Number of Firms'!V$1)</f>
        <v>714</v>
      </c>
      <c r="W60" s="1">
        <f>SUMIFS(allNAICS!$O:$O,allNAICS!$C:$C,'Number of Firms'!$A60,allNAICS!$E:$E,'Number of Firms'!W$1)</f>
        <v>1796</v>
      </c>
      <c r="X60" s="1">
        <f>SUMIFS(allNAICS!$O:$O,allNAICS!$C:$C,'Number of Firms'!$A60,allNAICS!$E:$E,'Number of Firms'!X$1)</f>
        <v>0</v>
      </c>
      <c r="Y60" s="1">
        <f>SUMIFS(allNAICS!$O:$O,allNAICS!$C:$C,'Number of Firms'!$A60,allNAICS!$E:$E,'Number of Firms'!Y$1)</f>
        <v>0</v>
      </c>
    </row>
    <row r="61" spans="1:25" x14ac:dyDescent="0.45">
      <c r="A61" s="1" t="s">
        <v>539</v>
      </c>
      <c r="B61" s="1" t="s">
        <v>449</v>
      </c>
      <c r="C61" s="1">
        <v>35.045629699999999</v>
      </c>
      <c r="D61" s="1">
        <v>-85.309680099999994</v>
      </c>
      <c r="E61" s="1">
        <f>SUMIFS(allNAICS!$O:$O,allNAICS!$C:$C,'Number of Firms'!$A61,allNAICS!$E:$E,'Number of Firms'!E$1)</f>
        <v>43388</v>
      </c>
      <c r="F61" s="1">
        <f>SUMIFS(allNAICS!$O:$O,allNAICS!$C:$C,'Number of Firms'!$A61,allNAICS!$E:$E,'Number of Firms'!F$1)</f>
        <v>284</v>
      </c>
      <c r="G61" s="1">
        <f>SUMIFS(allNAICS!$O:$O,allNAICS!$C:$C,'Number of Firms'!$A61,allNAICS!$E:$E,'Number of Firms'!G$1)</f>
        <v>56</v>
      </c>
      <c r="H61" s="1">
        <f>SUMIFS(allNAICS!$O:$O,allNAICS!$C:$C,'Number of Firms'!$A61,allNAICS!$E:$E,'Number of Firms'!H$1)</f>
        <v>38</v>
      </c>
      <c r="I61" s="1">
        <f>SUMIFS(allNAICS!$O:$O,allNAICS!$C:$C,'Number of Firms'!$A61,allNAICS!$E:$E,'Number of Firms'!I$1)</f>
        <v>6171</v>
      </c>
      <c r="J61" s="1">
        <f>SUMIFS(allNAICS!$O:$O,allNAICS!$C:$C,'Number of Firms'!$A61,allNAICS!$E:$E,'Number of Firms'!J$1)</f>
        <v>1138</v>
      </c>
      <c r="K61" s="1">
        <f>SUMIFS(allNAICS!$O:$O,allNAICS!$C:$C,'Number of Firms'!$A61,allNAICS!$E:$E,'Number of Firms'!K$1)</f>
        <v>1557</v>
      </c>
      <c r="L61" s="1">
        <f>SUMIFS(allNAICS!$O:$O,allNAICS!$C:$C,'Number of Firms'!$A61,allNAICS!$E:$E,'Number of Firms'!L$1)</f>
        <v>4579</v>
      </c>
      <c r="M61" s="1">
        <f>SUMIFS(allNAICS!$O:$O,allNAICS!$C:$C,'Number of Firms'!$A61,allNAICS!$E:$E,'Number of Firms'!M$1)</f>
        <v>1670</v>
      </c>
      <c r="N61" s="1">
        <f>SUMIFS(allNAICS!$O:$O,allNAICS!$C:$C,'Number of Firms'!$A61,allNAICS!$E:$E,'Number of Firms'!N$1)</f>
        <v>448</v>
      </c>
      <c r="O61" s="1">
        <f>SUMIFS(allNAICS!$O:$O,allNAICS!$C:$C,'Number of Firms'!$A61,allNAICS!$E:$E,'Number of Firms'!O$1)</f>
        <v>1589</v>
      </c>
      <c r="P61" s="1">
        <f>SUMIFS(allNAICS!$O:$O,allNAICS!$C:$C,'Number of Firms'!$A61,allNAICS!$E:$E,'Number of Firms'!P$1)</f>
        <v>3280</v>
      </c>
      <c r="Q61" s="1">
        <f>SUMIFS(allNAICS!$O:$O,allNAICS!$C:$C,'Number of Firms'!$A61,allNAICS!$E:$E,'Number of Firms'!Q$1)</f>
        <v>4775</v>
      </c>
      <c r="R61" s="1">
        <f>SUMIFS(allNAICS!$O:$O,allNAICS!$C:$C,'Number of Firms'!$A61,allNAICS!$E:$E,'Number of Firms'!R$1)</f>
        <v>4430</v>
      </c>
      <c r="S61" s="1">
        <f>SUMIFS(allNAICS!$O:$O,allNAICS!$C:$C,'Number of Firms'!$A61,allNAICS!$E:$E,'Number of Firms'!S$1)</f>
        <v>974</v>
      </c>
      <c r="T61" s="1">
        <f>SUMIFS(allNAICS!$O:$O,allNAICS!$C:$C,'Number of Firms'!$A61,allNAICS!$E:$E,'Number of Firms'!T$1)</f>
        <v>3186</v>
      </c>
      <c r="U61" s="1">
        <f>SUMIFS(allNAICS!$O:$O,allNAICS!$C:$C,'Number of Firms'!$A61,allNAICS!$E:$E,'Number of Firms'!U$1)</f>
        <v>1791</v>
      </c>
      <c r="V61" s="1">
        <f>SUMIFS(allNAICS!$O:$O,allNAICS!$C:$C,'Number of Firms'!$A61,allNAICS!$E:$E,'Number of Firms'!V$1)</f>
        <v>1224</v>
      </c>
      <c r="W61" s="1">
        <f>SUMIFS(allNAICS!$O:$O,allNAICS!$C:$C,'Number of Firms'!$A61,allNAICS!$E:$E,'Number of Firms'!W$1)</f>
        <v>6295</v>
      </c>
      <c r="X61" s="1">
        <f>SUMIFS(allNAICS!$O:$O,allNAICS!$C:$C,'Number of Firms'!$A61,allNAICS!$E:$E,'Number of Firms'!X$1)</f>
        <v>70</v>
      </c>
      <c r="Y61" s="1">
        <f>SUMIFS(allNAICS!$O:$O,allNAICS!$C:$C,'Number of Firms'!$A61,allNAICS!$E:$E,'Number of Firms'!Y$1)</f>
        <v>0</v>
      </c>
    </row>
    <row r="62" spans="1:25" x14ac:dyDescent="0.45">
      <c r="A62" s="1" t="s">
        <v>540</v>
      </c>
      <c r="B62" s="1" t="s">
        <v>531</v>
      </c>
      <c r="C62" s="1">
        <v>41.139981400000003</v>
      </c>
      <c r="D62" s="1">
        <v>-104.8202462</v>
      </c>
      <c r="E62" s="1">
        <f>SUMIFS(allNAICS!$O:$O,allNAICS!$C:$C,'Number of Firms'!$A62,allNAICS!$E:$E,'Number of Firms'!E$1)</f>
        <v>9514</v>
      </c>
      <c r="F62" s="1">
        <f>SUMIFS(allNAICS!$O:$O,allNAICS!$C:$C,'Number of Firms'!$A62,allNAICS!$E:$E,'Number of Firms'!F$1)</f>
        <v>49</v>
      </c>
      <c r="G62" s="1">
        <f>SUMIFS(allNAICS!$O:$O,allNAICS!$C:$C,'Number of Firms'!$A62,allNAICS!$E:$E,'Number of Firms'!G$1)</f>
        <v>52</v>
      </c>
      <c r="H62" s="1">
        <f>SUMIFS(allNAICS!$O:$O,allNAICS!$C:$C,'Number of Firms'!$A62,allNAICS!$E:$E,'Number of Firms'!H$1)</f>
        <v>0</v>
      </c>
      <c r="I62" s="1">
        <f>SUMIFS(allNAICS!$O:$O,allNAICS!$C:$C,'Number of Firms'!$A62,allNAICS!$E:$E,'Number of Firms'!I$1)</f>
        <v>703</v>
      </c>
      <c r="J62" s="1">
        <f>SUMIFS(allNAICS!$O:$O,allNAICS!$C:$C,'Number of Firms'!$A62,allNAICS!$E:$E,'Number of Firms'!J$1)</f>
        <v>243</v>
      </c>
      <c r="K62" s="1">
        <f>SUMIFS(allNAICS!$O:$O,allNAICS!$C:$C,'Number of Firms'!$A62,allNAICS!$E:$E,'Number of Firms'!K$1)</f>
        <v>243</v>
      </c>
      <c r="L62" s="1">
        <f>SUMIFS(allNAICS!$O:$O,allNAICS!$C:$C,'Number of Firms'!$A62,allNAICS!$E:$E,'Number of Firms'!L$1)</f>
        <v>1071</v>
      </c>
      <c r="M62" s="1">
        <f>SUMIFS(allNAICS!$O:$O,allNAICS!$C:$C,'Number of Firms'!$A62,allNAICS!$E:$E,'Number of Firms'!M$1)</f>
        <v>292</v>
      </c>
      <c r="N62" s="1">
        <f>SUMIFS(allNAICS!$O:$O,allNAICS!$C:$C,'Number of Firms'!$A62,allNAICS!$E:$E,'Number of Firms'!N$1)</f>
        <v>193</v>
      </c>
      <c r="O62" s="1">
        <f>SUMIFS(allNAICS!$O:$O,allNAICS!$C:$C,'Number of Firms'!$A62,allNAICS!$E:$E,'Number of Firms'!O$1)</f>
        <v>439</v>
      </c>
      <c r="P62" s="1">
        <f>SUMIFS(allNAICS!$O:$O,allNAICS!$C:$C,'Number of Firms'!$A62,allNAICS!$E:$E,'Number of Firms'!P$1)</f>
        <v>1524</v>
      </c>
      <c r="Q62" s="1">
        <f>SUMIFS(allNAICS!$O:$O,allNAICS!$C:$C,'Number of Firms'!$A62,allNAICS!$E:$E,'Number of Firms'!Q$1)</f>
        <v>1360</v>
      </c>
      <c r="R62" s="1">
        <f>SUMIFS(allNAICS!$O:$O,allNAICS!$C:$C,'Number of Firms'!$A62,allNAICS!$E:$E,'Number of Firms'!R$1)</f>
        <v>736</v>
      </c>
      <c r="S62" s="1">
        <f>SUMIFS(allNAICS!$O:$O,allNAICS!$C:$C,'Number of Firms'!$A62,allNAICS!$E:$E,'Number of Firms'!S$1)</f>
        <v>178</v>
      </c>
      <c r="T62" s="1">
        <f>SUMIFS(allNAICS!$O:$O,allNAICS!$C:$C,'Number of Firms'!$A62,allNAICS!$E:$E,'Number of Firms'!T$1)</f>
        <v>840</v>
      </c>
      <c r="U62" s="1">
        <f>SUMIFS(allNAICS!$O:$O,allNAICS!$C:$C,'Number of Firms'!$A62,allNAICS!$E:$E,'Number of Firms'!U$1)</f>
        <v>391</v>
      </c>
      <c r="V62" s="1">
        <f>SUMIFS(allNAICS!$O:$O,allNAICS!$C:$C,'Number of Firms'!$A62,allNAICS!$E:$E,'Number of Firms'!V$1)</f>
        <v>236</v>
      </c>
      <c r="W62" s="1">
        <f>SUMIFS(allNAICS!$O:$O,allNAICS!$C:$C,'Number of Firms'!$A62,allNAICS!$E:$E,'Number of Firms'!W$1)</f>
        <v>957</v>
      </c>
      <c r="X62" s="1">
        <f>SUMIFS(allNAICS!$O:$O,allNAICS!$C:$C,'Number of Firms'!$A62,allNAICS!$E:$E,'Number of Firms'!X$1)</f>
        <v>0</v>
      </c>
      <c r="Y62" s="1">
        <f>SUMIFS(allNAICS!$O:$O,allNAICS!$C:$C,'Number of Firms'!$A62,allNAICS!$E:$E,'Number of Firms'!Y$1)</f>
        <v>0</v>
      </c>
    </row>
    <row r="63" spans="1:25" x14ac:dyDescent="0.45">
      <c r="A63" s="1" t="s">
        <v>541</v>
      </c>
      <c r="B63" s="1" t="s">
        <v>468</v>
      </c>
      <c r="C63" s="1">
        <v>41.878113599999999</v>
      </c>
      <c r="D63" s="1">
        <v>-87.629798199999996</v>
      </c>
      <c r="E63" s="1">
        <f>SUMIFS(allNAICS!$O:$O,allNAICS!$C:$C,'Number of Firms'!$A63,allNAICS!$E:$E,'Number of Firms'!E$1)</f>
        <v>904056</v>
      </c>
      <c r="F63" s="1">
        <f>SUMIFS(allNAICS!$O:$O,allNAICS!$C:$C,'Number of Firms'!$A63,allNAICS!$E:$E,'Number of Firms'!F$1)</f>
        <v>1431</v>
      </c>
      <c r="G63" s="1">
        <f>SUMIFS(allNAICS!$O:$O,allNAICS!$C:$C,'Number of Firms'!$A63,allNAICS!$E:$E,'Number of Firms'!G$1)</f>
        <v>156</v>
      </c>
      <c r="H63" s="1">
        <f>SUMIFS(allNAICS!$O:$O,allNAICS!$C:$C,'Number of Firms'!$A63,allNAICS!$E:$E,'Number of Firms'!H$1)</f>
        <v>487</v>
      </c>
      <c r="I63" s="1">
        <f>SUMIFS(allNAICS!$O:$O,allNAICS!$C:$C,'Number of Firms'!$A63,allNAICS!$E:$E,'Number of Firms'!I$1)</f>
        <v>86052</v>
      </c>
      <c r="J63" s="1">
        <f>SUMIFS(allNAICS!$O:$O,allNAICS!$C:$C,'Number of Firms'!$A63,allNAICS!$E:$E,'Number of Firms'!J$1)</f>
        <v>17687</v>
      </c>
      <c r="K63" s="1">
        <f>SUMIFS(allNAICS!$O:$O,allNAICS!$C:$C,'Number of Firms'!$A63,allNAICS!$E:$E,'Number of Firms'!K$1)</f>
        <v>24881</v>
      </c>
      <c r="L63" s="1">
        <f>SUMIFS(allNAICS!$O:$O,allNAICS!$C:$C,'Number of Firms'!$A63,allNAICS!$E:$E,'Number of Firms'!L$1)</f>
        <v>63285</v>
      </c>
      <c r="M63" s="1">
        <f>SUMIFS(allNAICS!$O:$O,allNAICS!$C:$C,'Number of Firms'!$A63,allNAICS!$E:$E,'Number of Firms'!M$1)</f>
        <v>64906</v>
      </c>
      <c r="N63" s="1">
        <f>SUMIFS(allNAICS!$O:$O,allNAICS!$C:$C,'Number of Firms'!$A63,allNAICS!$E:$E,'Number of Firms'!N$1)</f>
        <v>12214</v>
      </c>
      <c r="O63" s="1">
        <f>SUMIFS(allNAICS!$O:$O,allNAICS!$C:$C,'Number of Firms'!$A63,allNAICS!$E:$E,'Number of Firms'!O$1)</f>
        <v>35073</v>
      </c>
      <c r="P63" s="1">
        <f>SUMIFS(allNAICS!$O:$O,allNAICS!$C:$C,'Number of Firms'!$A63,allNAICS!$E:$E,'Number of Firms'!P$1)</f>
        <v>80938</v>
      </c>
      <c r="Q63" s="1">
        <f>SUMIFS(allNAICS!$O:$O,allNAICS!$C:$C,'Number of Firms'!$A63,allNAICS!$E:$E,'Number of Firms'!Q$1)</f>
        <v>135244</v>
      </c>
      <c r="R63" s="1">
        <f>SUMIFS(allNAICS!$O:$O,allNAICS!$C:$C,'Number of Firms'!$A63,allNAICS!$E:$E,'Number of Firms'!R$1)</f>
        <v>71336</v>
      </c>
      <c r="S63" s="1">
        <f>SUMIFS(allNAICS!$O:$O,allNAICS!$C:$C,'Number of Firms'!$A63,allNAICS!$E:$E,'Number of Firms'!S$1)</f>
        <v>25266</v>
      </c>
      <c r="T63" s="1">
        <f>SUMIFS(allNAICS!$O:$O,allNAICS!$C:$C,'Number of Firms'!$A63,allNAICS!$E:$E,'Number of Firms'!T$1)</f>
        <v>98511</v>
      </c>
      <c r="U63" s="1">
        <f>SUMIFS(allNAICS!$O:$O,allNAICS!$C:$C,'Number of Firms'!$A63,allNAICS!$E:$E,'Number of Firms'!U$1)</f>
        <v>41053</v>
      </c>
      <c r="V63" s="1">
        <f>SUMIFS(allNAICS!$O:$O,allNAICS!$C:$C,'Number of Firms'!$A63,allNAICS!$E:$E,'Number of Firms'!V$1)</f>
        <v>24879</v>
      </c>
      <c r="W63" s="1">
        <f>SUMIFS(allNAICS!$O:$O,allNAICS!$C:$C,'Number of Firms'!$A63,allNAICS!$E:$E,'Number of Firms'!W$1)</f>
        <v>121870</v>
      </c>
      <c r="X63" s="1">
        <f>SUMIFS(allNAICS!$O:$O,allNAICS!$C:$C,'Number of Firms'!$A63,allNAICS!$E:$E,'Number of Firms'!X$1)</f>
        <v>1135</v>
      </c>
      <c r="Y63" s="1">
        <f>SUMIFS(allNAICS!$O:$O,allNAICS!$C:$C,'Number of Firms'!$A63,allNAICS!$E:$E,'Number of Firms'!Y$1)</f>
        <v>93</v>
      </c>
    </row>
    <row r="64" spans="1:25" x14ac:dyDescent="0.45">
      <c r="A64" s="1" t="s">
        <v>542</v>
      </c>
      <c r="B64" s="1" t="s">
        <v>480</v>
      </c>
      <c r="C64" s="1">
        <v>39.728494400000002</v>
      </c>
      <c r="D64" s="1">
        <v>-121.83747769999999</v>
      </c>
      <c r="E64" s="1">
        <f>SUMIFS(allNAICS!$O:$O,allNAICS!$C:$C,'Number of Firms'!$A64,allNAICS!$E:$E,'Number of Firms'!E$1)</f>
        <v>16240</v>
      </c>
      <c r="F64" s="1">
        <f>SUMIFS(allNAICS!$O:$O,allNAICS!$C:$C,'Number of Firms'!$A64,allNAICS!$E:$E,'Number of Firms'!F$1)</f>
        <v>199</v>
      </c>
      <c r="G64" s="1">
        <f>SUMIFS(allNAICS!$O:$O,allNAICS!$C:$C,'Number of Firms'!$A64,allNAICS!$E:$E,'Number of Firms'!G$1)</f>
        <v>0</v>
      </c>
      <c r="H64" s="1">
        <f>SUMIFS(allNAICS!$O:$O,allNAICS!$C:$C,'Number of Firms'!$A64,allNAICS!$E:$E,'Number of Firms'!H$1)</f>
        <v>0</v>
      </c>
      <c r="I64" s="1">
        <f>SUMIFS(allNAICS!$O:$O,allNAICS!$C:$C,'Number of Firms'!$A64,allNAICS!$E:$E,'Number of Firms'!I$1)</f>
        <v>1993</v>
      </c>
      <c r="J64" s="1">
        <f>SUMIFS(allNAICS!$O:$O,allNAICS!$C:$C,'Number of Firms'!$A64,allNAICS!$E:$E,'Number of Firms'!J$1)</f>
        <v>509</v>
      </c>
      <c r="K64" s="1">
        <f>SUMIFS(allNAICS!$O:$O,allNAICS!$C:$C,'Number of Firms'!$A64,allNAICS!$E:$E,'Number of Firms'!K$1)</f>
        <v>316</v>
      </c>
      <c r="L64" s="1">
        <f>SUMIFS(allNAICS!$O:$O,allNAICS!$C:$C,'Number of Firms'!$A64,allNAICS!$E:$E,'Number of Firms'!L$1)</f>
        <v>1808</v>
      </c>
      <c r="M64" s="1">
        <f>SUMIFS(allNAICS!$O:$O,allNAICS!$C:$C,'Number of Firms'!$A64,allNAICS!$E:$E,'Number of Firms'!M$1)</f>
        <v>436</v>
      </c>
      <c r="N64" s="1">
        <f>SUMIFS(allNAICS!$O:$O,allNAICS!$C:$C,'Number of Firms'!$A64,allNAICS!$E:$E,'Number of Firms'!N$1)</f>
        <v>197</v>
      </c>
      <c r="O64" s="1">
        <f>SUMIFS(allNAICS!$O:$O,allNAICS!$C:$C,'Number of Firms'!$A64,allNAICS!$E:$E,'Number of Firms'!O$1)</f>
        <v>664</v>
      </c>
      <c r="P64" s="1">
        <f>SUMIFS(allNAICS!$O:$O,allNAICS!$C:$C,'Number of Firms'!$A64,allNAICS!$E:$E,'Number of Firms'!P$1)</f>
        <v>1388</v>
      </c>
      <c r="Q64" s="1">
        <f>SUMIFS(allNAICS!$O:$O,allNAICS!$C:$C,'Number of Firms'!$A64,allNAICS!$E:$E,'Number of Firms'!Q$1)</f>
        <v>2060</v>
      </c>
      <c r="R64" s="1">
        <f>SUMIFS(allNAICS!$O:$O,allNAICS!$C:$C,'Number of Firms'!$A64,allNAICS!$E:$E,'Number of Firms'!R$1)</f>
        <v>1257</v>
      </c>
      <c r="S64" s="1">
        <f>SUMIFS(allNAICS!$O:$O,allNAICS!$C:$C,'Number of Firms'!$A64,allNAICS!$E:$E,'Number of Firms'!S$1)</f>
        <v>313</v>
      </c>
      <c r="T64" s="1">
        <f>SUMIFS(allNAICS!$O:$O,allNAICS!$C:$C,'Number of Firms'!$A64,allNAICS!$E:$E,'Number of Firms'!T$1)</f>
        <v>1793</v>
      </c>
      <c r="U64" s="1">
        <f>SUMIFS(allNAICS!$O:$O,allNAICS!$C:$C,'Number of Firms'!$A64,allNAICS!$E:$E,'Number of Firms'!U$1)</f>
        <v>628</v>
      </c>
      <c r="V64" s="1">
        <f>SUMIFS(allNAICS!$O:$O,allNAICS!$C:$C,'Number of Firms'!$A64,allNAICS!$E:$E,'Number of Firms'!V$1)</f>
        <v>500</v>
      </c>
      <c r="W64" s="1">
        <f>SUMIFS(allNAICS!$O:$O,allNAICS!$C:$C,'Number of Firms'!$A64,allNAICS!$E:$E,'Number of Firms'!W$1)</f>
        <v>2164</v>
      </c>
      <c r="X64" s="1">
        <f>SUMIFS(allNAICS!$O:$O,allNAICS!$C:$C,'Number of Firms'!$A64,allNAICS!$E:$E,'Number of Firms'!X$1)</f>
        <v>0</v>
      </c>
      <c r="Y64" s="1">
        <f>SUMIFS(allNAICS!$O:$O,allNAICS!$C:$C,'Number of Firms'!$A64,allNAICS!$E:$E,'Number of Firms'!Y$1)</f>
        <v>0</v>
      </c>
    </row>
    <row r="65" spans="1:25" x14ac:dyDescent="0.45">
      <c r="A65" s="1" t="s">
        <v>543</v>
      </c>
      <c r="B65" s="1" t="s">
        <v>506</v>
      </c>
      <c r="C65" s="1">
        <v>39.103118199999997</v>
      </c>
      <c r="D65" s="1">
        <v>-84.512019600000002</v>
      </c>
      <c r="E65" s="1">
        <f>SUMIFS(allNAICS!$O:$O,allNAICS!$C:$C,'Number of Firms'!$A65,allNAICS!$E:$E,'Number of Firms'!E$1)</f>
        <v>162718</v>
      </c>
      <c r="F65" s="1">
        <f>SUMIFS(allNAICS!$O:$O,allNAICS!$C:$C,'Number of Firms'!$A65,allNAICS!$E:$E,'Number of Firms'!F$1)</f>
        <v>665</v>
      </c>
      <c r="G65" s="1">
        <f>SUMIFS(allNAICS!$O:$O,allNAICS!$C:$C,'Number of Firms'!$A65,allNAICS!$E:$E,'Number of Firms'!G$1)</f>
        <v>66</v>
      </c>
      <c r="H65" s="1">
        <f>SUMIFS(allNAICS!$O:$O,allNAICS!$C:$C,'Number of Firms'!$A65,allNAICS!$E:$E,'Number of Firms'!H$1)</f>
        <v>128</v>
      </c>
      <c r="I65" s="1">
        <f>SUMIFS(allNAICS!$O:$O,allNAICS!$C:$C,'Number of Firms'!$A65,allNAICS!$E:$E,'Number of Firms'!I$1)</f>
        <v>19398</v>
      </c>
      <c r="J65" s="1">
        <f>SUMIFS(allNAICS!$O:$O,allNAICS!$C:$C,'Number of Firms'!$A65,allNAICS!$E:$E,'Number of Firms'!J$1)</f>
        <v>3759</v>
      </c>
      <c r="K65" s="1">
        <f>SUMIFS(allNAICS!$O:$O,allNAICS!$C:$C,'Number of Firms'!$A65,allNAICS!$E:$E,'Number of Firms'!K$1)</f>
        <v>4898</v>
      </c>
      <c r="L65" s="1">
        <f>SUMIFS(allNAICS!$O:$O,allNAICS!$C:$C,'Number of Firms'!$A65,allNAICS!$E:$E,'Number of Firms'!L$1)</f>
        <v>14684</v>
      </c>
      <c r="M65" s="1">
        <f>SUMIFS(allNAICS!$O:$O,allNAICS!$C:$C,'Number of Firms'!$A65,allNAICS!$E:$E,'Number of Firms'!M$1)</f>
        <v>6354</v>
      </c>
      <c r="N65" s="1">
        <f>SUMIFS(allNAICS!$O:$O,allNAICS!$C:$C,'Number of Firms'!$A65,allNAICS!$E:$E,'Number of Firms'!N$1)</f>
        <v>2018</v>
      </c>
      <c r="O65" s="1">
        <f>SUMIFS(allNAICS!$O:$O,allNAICS!$C:$C,'Number of Firms'!$A65,allNAICS!$E:$E,'Number of Firms'!O$1)</f>
        <v>6566</v>
      </c>
      <c r="P65" s="1">
        <f>SUMIFS(allNAICS!$O:$O,allNAICS!$C:$C,'Number of Firms'!$A65,allNAICS!$E:$E,'Number of Firms'!P$1)</f>
        <v>15458</v>
      </c>
      <c r="Q65" s="1">
        <f>SUMIFS(allNAICS!$O:$O,allNAICS!$C:$C,'Number of Firms'!$A65,allNAICS!$E:$E,'Number of Firms'!Q$1)</f>
        <v>24201</v>
      </c>
      <c r="R65" s="1">
        <f>SUMIFS(allNAICS!$O:$O,allNAICS!$C:$C,'Number of Firms'!$A65,allNAICS!$E:$E,'Number of Firms'!R$1)</f>
        <v>13950</v>
      </c>
      <c r="S65" s="1">
        <f>SUMIFS(allNAICS!$O:$O,allNAICS!$C:$C,'Number of Firms'!$A65,allNAICS!$E:$E,'Number of Firms'!S$1)</f>
        <v>4706</v>
      </c>
      <c r="T65" s="1">
        <f>SUMIFS(allNAICS!$O:$O,allNAICS!$C:$C,'Number of Firms'!$A65,allNAICS!$E:$E,'Number of Firms'!T$1)</f>
        <v>14399</v>
      </c>
      <c r="U65" s="1">
        <f>SUMIFS(allNAICS!$O:$O,allNAICS!$C:$C,'Number of Firms'!$A65,allNAICS!$E:$E,'Number of Firms'!U$1)</f>
        <v>7933</v>
      </c>
      <c r="V65" s="1">
        <f>SUMIFS(allNAICS!$O:$O,allNAICS!$C:$C,'Number of Firms'!$A65,allNAICS!$E:$E,'Number of Firms'!V$1)</f>
        <v>4360</v>
      </c>
      <c r="W65" s="1">
        <f>SUMIFS(allNAICS!$O:$O,allNAICS!$C:$C,'Number of Firms'!$A65,allNAICS!$E:$E,'Number of Firms'!W$1)</f>
        <v>19612</v>
      </c>
      <c r="X65" s="1">
        <f>SUMIFS(allNAICS!$O:$O,allNAICS!$C:$C,'Number of Firms'!$A65,allNAICS!$E:$E,'Number of Firms'!X$1)</f>
        <v>316</v>
      </c>
      <c r="Y65" s="1">
        <f>SUMIFS(allNAICS!$O:$O,allNAICS!$C:$C,'Number of Firms'!$A65,allNAICS!$E:$E,'Number of Firms'!Y$1)</f>
        <v>28</v>
      </c>
    </row>
    <row r="66" spans="1:25" x14ac:dyDescent="0.45">
      <c r="A66" s="1" t="s">
        <v>544</v>
      </c>
      <c r="B66" s="1" t="s">
        <v>514</v>
      </c>
      <c r="C66" s="1">
        <v>36.529770599999999</v>
      </c>
      <c r="D66" s="1">
        <v>-87.3594528</v>
      </c>
      <c r="E66" s="1">
        <f>SUMIFS(allNAICS!$O:$O,allNAICS!$C:$C,'Number of Firms'!$A66,allNAICS!$E:$E,'Number of Firms'!E$1)</f>
        <v>15709</v>
      </c>
      <c r="F66" s="1">
        <f>SUMIFS(allNAICS!$O:$O,allNAICS!$C:$C,'Number of Firms'!$A66,allNAICS!$E:$E,'Number of Firms'!F$1)</f>
        <v>169</v>
      </c>
      <c r="G66" s="1">
        <f>SUMIFS(allNAICS!$O:$O,allNAICS!$C:$C,'Number of Firms'!$A66,allNAICS!$E:$E,'Number of Firms'!G$1)</f>
        <v>0</v>
      </c>
      <c r="H66" s="1">
        <f>SUMIFS(allNAICS!$O:$O,allNAICS!$C:$C,'Number of Firms'!$A66,allNAICS!$E:$E,'Number of Firms'!H$1)</f>
        <v>0</v>
      </c>
      <c r="I66" s="1">
        <f>SUMIFS(allNAICS!$O:$O,allNAICS!$C:$C,'Number of Firms'!$A66,allNAICS!$E:$E,'Number of Firms'!I$1)</f>
        <v>2265</v>
      </c>
      <c r="J66" s="1">
        <f>SUMIFS(allNAICS!$O:$O,allNAICS!$C:$C,'Number of Firms'!$A66,allNAICS!$E:$E,'Number of Firms'!J$1)</f>
        <v>315</v>
      </c>
      <c r="K66" s="1">
        <f>SUMIFS(allNAICS!$O:$O,allNAICS!$C:$C,'Number of Firms'!$A66,allNAICS!$E:$E,'Number of Firms'!K$1)</f>
        <v>307</v>
      </c>
      <c r="L66" s="1">
        <f>SUMIFS(allNAICS!$O:$O,allNAICS!$C:$C,'Number of Firms'!$A66,allNAICS!$E:$E,'Number of Firms'!L$1)</f>
        <v>1847</v>
      </c>
      <c r="M66" s="1">
        <f>SUMIFS(allNAICS!$O:$O,allNAICS!$C:$C,'Number of Firms'!$A66,allNAICS!$E:$E,'Number of Firms'!M$1)</f>
        <v>798</v>
      </c>
      <c r="N66" s="1">
        <f>SUMIFS(allNAICS!$O:$O,allNAICS!$C:$C,'Number of Firms'!$A66,allNAICS!$E:$E,'Number of Firms'!N$1)</f>
        <v>143</v>
      </c>
      <c r="O66" s="1">
        <f>SUMIFS(allNAICS!$O:$O,allNAICS!$C:$C,'Number of Firms'!$A66,allNAICS!$E:$E,'Number of Firms'!O$1)</f>
        <v>436</v>
      </c>
      <c r="P66" s="1">
        <f>SUMIFS(allNAICS!$O:$O,allNAICS!$C:$C,'Number of Firms'!$A66,allNAICS!$E:$E,'Number of Firms'!P$1)</f>
        <v>1610</v>
      </c>
      <c r="Q66" s="1">
        <f>SUMIFS(allNAICS!$O:$O,allNAICS!$C:$C,'Number of Firms'!$A66,allNAICS!$E:$E,'Number of Firms'!Q$1)</f>
        <v>1171</v>
      </c>
      <c r="R66" s="1">
        <f>SUMIFS(allNAICS!$O:$O,allNAICS!$C:$C,'Number of Firms'!$A66,allNAICS!$E:$E,'Number of Firms'!R$1)</f>
        <v>1279</v>
      </c>
      <c r="S66" s="1">
        <f>SUMIFS(allNAICS!$O:$O,allNAICS!$C:$C,'Number of Firms'!$A66,allNAICS!$E:$E,'Number of Firms'!S$1)</f>
        <v>281</v>
      </c>
      <c r="T66" s="1">
        <f>SUMIFS(allNAICS!$O:$O,allNAICS!$C:$C,'Number of Firms'!$A66,allNAICS!$E:$E,'Number of Firms'!T$1)</f>
        <v>1424</v>
      </c>
      <c r="U66" s="1">
        <f>SUMIFS(allNAICS!$O:$O,allNAICS!$C:$C,'Number of Firms'!$A66,allNAICS!$E:$E,'Number of Firms'!U$1)</f>
        <v>551</v>
      </c>
      <c r="V66" s="1">
        <f>SUMIFS(allNAICS!$O:$O,allNAICS!$C:$C,'Number of Firms'!$A66,allNAICS!$E:$E,'Number of Firms'!V$1)</f>
        <v>598</v>
      </c>
      <c r="W66" s="1">
        <f>SUMIFS(allNAICS!$O:$O,allNAICS!$C:$C,'Number of Firms'!$A66,allNAICS!$E:$E,'Number of Firms'!W$1)</f>
        <v>2523</v>
      </c>
      <c r="X66" s="1">
        <f>SUMIFS(allNAICS!$O:$O,allNAICS!$C:$C,'Number of Firms'!$A66,allNAICS!$E:$E,'Number of Firms'!X$1)</f>
        <v>0</v>
      </c>
      <c r="Y66" s="1">
        <f>SUMIFS(allNAICS!$O:$O,allNAICS!$C:$C,'Number of Firms'!$A66,allNAICS!$E:$E,'Number of Firms'!Y$1)</f>
        <v>0</v>
      </c>
    </row>
    <row r="67" spans="1:25" x14ac:dyDescent="0.45">
      <c r="A67" s="1" t="s">
        <v>545</v>
      </c>
      <c r="B67" s="1" t="s">
        <v>546</v>
      </c>
      <c r="C67" s="1">
        <v>35.159518200000001</v>
      </c>
      <c r="D67" s="1">
        <v>-84.876611499999996</v>
      </c>
      <c r="E67" s="1">
        <f>SUMIFS(allNAICS!$O:$O,allNAICS!$C:$C,'Number of Firms'!$A67,allNAICS!$E:$E,'Number of Firms'!E$1)</f>
        <v>8386</v>
      </c>
      <c r="F67" s="1">
        <f>SUMIFS(allNAICS!$O:$O,allNAICS!$C:$C,'Number of Firms'!$A67,allNAICS!$E:$E,'Number of Firms'!F$1)</f>
        <v>45</v>
      </c>
      <c r="G67" s="1">
        <f>SUMIFS(allNAICS!$O:$O,allNAICS!$C:$C,'Number of Firms'!$A67,allNAICS!$E:$E,'Number of Firms'!G$1)</f>
        <v>0</v>
      </c>
      <c r="H67" s="1">
        <f>SUMIFS(allNAICS!$O:$O,allNAICS!$C:$C,'Number of Firms'!$A67,allNAICS!$E:$E,'Number of Firms'!H$1)</f>
        <v>0</v>
      </c>
      <c r="I67" s="1">
        <f>SUMIFS(allNAICS!$O:$O,allNAICS!$C:$C,'Number of Firms'!$A67,allNAICS!$E:$E,'Number of Firms'!I$1)</f>
        <v>1041</v>
      </c>
      <c r="J67" s="1">
        <f>SUMIFS(allNAICS!$O:$O,allNAICS!$C:$C,'Number of Firms'!$A67,allNAICS!$E:$E,'Number of Firms'!J$1)</f>
        <v>184</v>
      </c>
      <c r="K67" s="1">
        <f>SUMIFS(allNAICS!$O:$O,allNAICS!$C:$C,'Number of Firms'!$A67,allNAICS!$E:$E,'Number of Firms'!K$1)</f>
        <v>244</v>
      </c>
      <c r="L67" s="1">
        <f>SUMIFS(allNAICS!$O:$O,allNAICS!$C:$C,'Number of Firms'!$A67,allNAICS!$E:$E,'Number of Firms'!L$1)</f>
        <v>1151</v>
      </c>
      <c r="M67" s="1">
        <f>SUMIFS(allNAICS!$O:$O,allNAICS!$C:$C,'Number of Firms'!$A67,allNAICS!$E:$E,'Number of Firms'!M$1)</f>
        <v>606</v>
      </c>
      <c r="N67" s="1">
        <f>SUMIFS(allNAICS!$O:$O,allNAICS!$C:$C,'Number of Firms'!$A67,allNAICS!$E:$E,'Number of Firms'!N$1)</f>
        <v>116</v>
      </c>
      <c r="O67" s="1">
        <f>SUMIFS(allNAICS!$O:$O,allNAICS!$C:$C,'Number of Firms'!$A67,allNAICS!$E:$E,'Number of Firms'!O$1)</f>
        <v>345</v>
      </c>
      <c r="P67" s="1">
        <f>SUMIFS(allNAICS!$O:$O,allNAICS!$C:$C,'Number of Firms'!$A67,allNAICS!$E:$E,'Number of Firms'!P$1)</f>
        <v>407</v>
      </c>
      <c r="Q67" s="1">
        <f>SUMIFS(allNAICS!$O:$O,allNAICS!$C:$C,'Number of Firms'!$A67,allNAICS!$E:$E,'Number of Firms'!Q$1)</f>
        <v>647</v>
      </c>
      <c r="R67" s="1">
        <f>SUMIFS(allNAICS!$O:$O,allNAICS!$C:$C,'Number of Firms'!$A67,allNAICS!$E:$E,'Number of Firms'!R$1)</f>
        <v>958</v>
      </c>
      <c r="S67" s="1">
        <f>SUMIFS(allNAICS!$O:$O,allNAICS!$C:$C,'Number of Firms'!$A67,allNAICS!$E:$E,'Number of Firms'!S$1)</f>
        <v>196</v>
      </c>
      <c r="T67" s="1">
        <f>SUMIFS(allNAICS!$O:$O,allNAICS!$C:$C,'Number of Firms'!$A67,allNAICS!$E:$E,'Number of Firms'!T$1)</f>
        <v>670</v>
      </c>
      <c r="U67" s="1">
        <f>SUMIFS(allNAICS!$O:$O,allNAICS!$C:$C,'Number of Firms'!$A67,allNAICS!$E:$E,'Number of Firms'!U$1)</f>
        <v>259</v>
      </c>
      <c r="V67" s="1">
        <f>SUMIFS(allNAICS!$O:$O,allNAICS!$C:$C,'Number of Firms'!$A67,allNAICS!$E:$E,'Number of Firms'!V$1)</f>
        <v>212</v>
      </c>
      <c r="W67" s="1">
        <f>SUMIFS(allNAICS!$O:$O,allNAICS!$C:$C,'Number of Firms'!$A67,allNAICS!$E:$E,'Number of Firms'!W$1)</f>
        <v>1310</v>
      </c>
      <c r="X67" s="1">
        <f>SUMIFS(allNAICS!$O:$O,allNAICS!$C:$C,'Number of Firms'!$A67,allNAICS!$E:$E,'Number of Firms'!X$1)</f>
        <v>0</v>
      </c>
      <c r="Y67" s="1">
        <f>SUMIFS(allNAICS!$O:$O,allNAICS!$C:$C,'Number of Firms'!$A67,allNAICS!$E:$E,'Number of Firms'!Y$1)</f>
        <v>0</v>
      </c>
    </row>
    <row r="68" spans="1:25" x14ac:dyDescent="0.45">
      <c r="A68" s="1" t="s">
        <v>547</v>
      </c>
      <c r="B68" s="1" t="s">
        <v>447</v>
      </c>
      <c r="C68" s="1">
        <v>41.499319999999997</v>
      </c>
      <c r="D68" s="1">
        <v>-81.694360500000002</v>
      </c>
      <c r="E68" s="1">
        <f>SUMIFS(allNAICS!$O:$O,allNAICS!$C:$C,'Number of Firms'!$A68,allNAICS!$E:$E,'Number of Firms'!E$1)</f>
        <v>180420</v>
      </c>
      <c r="F68" s="1">
        <f>SUMIFS(allNAICS!$O:$O,allNAICS!$C:$C,'Number of Firms'!$A68,allNAICS!$E:$E,'Number of Firms'!F$1)</f>
        <v>762</v>
      </c>
      <c r="G68" s="1">
        <f>SUMIFS(allNAICS!$O:$O,allNAICS!$C:$C,'Number of Firms'!$A68,allNAICS!$E:$E,'Number of Firms'!G$1)</f>
        <v>405</v>
      </c>
      <c r="H68" s="1">
        <f>SUMIFS(allNAICS!$O:$O,allNAICS!$C:$C,'Number of Firms'!$A68,allNAICS!$E:$E,'Number of Firms'!H$1)</f>
        <v>122</v>
      </c>
      <c r="I68" s="1">
        <f>SUMIFS(allNAICS!$O:$O,allNAICS!$C:$C,'Number of Firms'!$A68,allNAICS!$E:$E,'Number of Firms'!I$1)</f>
        <v>17881</v>
      </c>
      <c r="J68" s="1">
        <f>SUMIFS(allNAICS!$O:$O,allNAICS!$C:$C,'Number of Firms'!$A68,allNAICS!$E:$E,'Number of Firms'!J$1)</f>
        <v>5657</v>
      </c>
      <c r="K68" s="1">
        <f>SUMIFS(allNAICS!$O:$O,allNAICS!$C:$C,'Number of Firms'!$A68,allNAICS!$E:$E,'Number of Firms'!K$1)</f>
        <v>5647</v>
      </c>
      <c r="L68" s="1">
        <f>SUMIFS(allNAICS!$O:$O,allNAICS!$C:$C,'Number of Firms'!$A68,allNAICS!$E:$E,'Number of Firms'!L$1)</f>
        <v>15135</v>
      </c>
      <c r="M68" s="1">
        <f>SUMIFS(allNAICS!$O:$O,allNAICS!$C:$C,'Number of Firms'!$A68,allNAICS!$E:$E,'Number of Firms'!M$1)</f>
        <v>7008</v>
      </c>
      <c r="N68" s="1">
        <f>SUMIFS(allNAICS!$O:$O,allNAICS!$C:$C,'Number of Firms'!$A68,allNAICS!$E:$E,'Number of Firms'!N$1)</f>
        <v>2131</v>
      </c>
      <c r="O68" s="1">
        <f>SUMIFS(allNAICS!$O:$O,allNAICS!$C:$C,'Number of Firms'!$A68,allNAICS!$E:$E,'Number of Firms'!O$1)</f>
        <v>6487</v>
      </c>
      <c r="P68" s="1">
        <f>SUMIFS(allNAICS!$O:$O,allNAICS!$C:$C,'Number of Firms'!$A68,allNAICS!$E:$E,'Number of Firms'!P$1)</f>
        <v>17968</v>
      </c>
      <c r="Q68" s="1">
        <f>SUMIFS(allNAICS!$O:$O,allNAICS!$C:$C,'Number of Firms'!$A68,allNAICS!$E:$E,'Number of Firms'!Q$1)</f>
        <v>26343</v>
      </c>
      <c r="R68" s="1">
        <f>SUMIFS(allNAICS!$O:$O,allNAICS!$C:$C,'Number of Firms'!$A68,allNAICS!$E:$E,'Number of Firms'!R$1)</f>
        <v>15533</v>
      </c>
      <c r="S68" s="1">
        <f>SUMIFS(allNAICS!$O:$O,allNAICS!$C:$C,'Number of Firms'!$A68,allNAICS!$E:$E,'Number of Firms'!S$1)</f>
        <v>5456</v>
      </c>
      <c r="T68" s="1">
        <f>SUMIFS(allNAICS!$O:$O,allNAICS!$C:$C,'Number of Firms'!$A68,allNAICS!$E:$E,'Number of Firms'!T$1)</f>
        <v>18417</v>
      </c>
      <c r="U68" s="1">
        <f>SUMIFS(allNAICS!$O:$O,allNAICS!$C:$C,'Number of Firms'!$A68,allNAICS!$E:$E,'Number of Firms'!U$1)</f>
        <v>8787</v>
      </c>
      <c r="V68" s="1">
        <f>SUMIFS(allNAICS!$O:$O,allNAICS!$C:$C,'Number of Firms'!$A68,allNAICS!$E:$E,'Number of Firms'!V$1)</f>
        <v>5381</v>
      </c>
      <c r="W68" s="1">
        <f>SUMIFS(allNAICS!$O:$O,allNAICS!$C:$C,'Number of Firms'!$A68,allNAICS!$E:$E,'Number of Firms'!W$1)</f>
        <v>21645</v>
      </c>
      <c r="X68" s="1">
        <f>SUMIFS(allNAICS!$O:$O,allNAICS!$C:$C,'Number of Firms'!$A68,allNAICS!$E:$E,'Number of Firms'!X$1)</f>
        <v>410</v>
      </c>
      <c r="Y68" s="1">
        <f>SUMIFS(allNAICS!$O:$O,allNAICS!$C:$C,'Number of Firms'!$A68,allNAICS!$E:$E,'Number of Firms'!Y$1)</f>
        <v>0</v>
      </c>
    </row>
    <row r="69" spans="1:25" x14ac:dyDescent="0.45">
      <c r="A69" s="1" t="s">
        <v>548</v>
      </c>
      <c r="B69" s="1" t="s">
        <v>508</v>
      </c>
      <c r="C69" s="1">
        <v>47.677683199999997</v>
      </c>
      <c r="D69" s="1">
        <v>-116.78046639999999</v>
      </c>
      <c r="E69" s="1">
        <f>SUMIFS(allNAICS!$O:$O,allNAICS!$C:$C,'Number of Firms'!$A69,allNAICS!$E:$E,'Number of Firms'!E$1)</f>
        <v>15152</v>
      </c>
      <c r="F69" s="1">
        <f>SUMIFS(allNAICS!$O:$O,allNAICS!$C:$C,'Number of Firms'!$A69,allNAICS!$E:$E,'Number of Firms'!F$1)</f>
        <v>361</v>
      </c>
      <c r="G69" s="1">
        <f>SUMIFS(allNAICS!$O:$O,allNAICS!$C:$C,'Number of Firms'!$A69,allNAICS!$E:$E,'Number of Firms'!G$1)</f>
        <v>63</v>
      </c>
      <c r="H69" s="1">
        <f>SUMIFS(allNAICS!$O:$O,allNAICS!$C:$C,'Number of Firms'!$A69,allNAICS!$E:$E,'Number of Firms'!H$1)</f>
        <v>0</v>
      </c>
      <c r="I69" s="1">
        <f>SUMIFS(allNAICS!$O:$O,allNAICS!$C:$C,'Number of Firms'!$A69,allNAICS!$E:$E,'Number of Firms'!I$1)</f>
        <v>2118</v>
      </c>
      <c r="J69" s="1">
        <f>SUMIFS(allNAICS!$O:$O,allNAICS!$C:$C,'Number of Firms'!$A69,allNAICS!$E:$E,'Number of Firms'!J$1)</f>
        <v>592</v>
      </c>
      <c r="K69" s="1">
        <f>SUMIFS(allNAICS!$O:$O,allNAICS!$C:$C,'Number of Firms'!$A69,allNAICS!$E:$E,'Number of Firms'!K$1)</f>
        <v>434</v>
      </c>
      <c r="L69" s="1">
        <f>SUMIFS(allNAICS!$O:$O,allNAICS!$C:$C,'Number of Firms'!$A69,allNAICS!$E:$E,'Number of Firms'!L$1)</f>
        <v>1414</v>
      </c>
      <c r="M69" s="1">
        <f>SUMIFS(allNAICS!$O:$O,allNAICS!$C:$C,'Number of Firms'!$A69,allNAICS!$E:$E,'Number of Firms'!M$1)</f>
        <v>349</v>
      </c>
      <c r="N69" s="1">
        <f>SUMIFS(allNAICS!$O:$O,allNAICS!$C:$C,'Number of Firms'!$A69,allNAICS!$E:$E,'Number of Firms'!N$1)</f>
        <v>169</v>
      </c>
      <c r="O69" s="1">
        <f>SUMIFS(allNAICS!$O:$O,allNAICS!$C:$C,'Number of Firms'!$A69,allNAICS!$E:$E,'Number of Firms'!O$1)</f>
        <v>557</v>
      </c>
      <c r="P69" s="1">
        <f>SUMIFS(allNAICS!$O:$O,allNAICS!$C:$C,'Number of Firms'!$A69,allNAICS!$E:$E,'Number of Firms'!P$1)</f>
        <v>1861</v>
      </c>
      <c r="Q69" s="1">
        <f>SUMIFS(allNAICS!$O:$O,allNAICS!$C:$C,'Number of Firms'!$A69,allNAICS!$E:$E,'Number of Firms'!Q$1)</f>
        <v>2077</v>
      </c>
      <c r="R69" s="1">
        <f>SUMIFS(allNAICS!$O:$O,allNAICS!$C:$C,'Number of Firms'!$A69,allNAICS!$E:$E,'Number of Firms'!R$1)</f>
        <v>1228</v>
      </c>
      <c r="S69" s="1">
        <f>SUMIFS(allNAICS!$O:$O,allNAICS!$C:$C,'Number of Firms'!$A69,allNAICS!$E:$E,'Number of Firms'!S$1)</f>
        <v>163</v>
      </c>
      <c r="T69" s="1">
        <f>SUMIFS(allNAICS!$O:$O,allNAICS!$C:$C,'Number of Firms'!$A69,allNAICS!$E:$E,'Number of Firms'!T$1)</f>
        <v>1133</v>
      </c>
      <c r="U69" s="1">
        <f>SUMIFS(allNAICS!$O:$O,allNAICS!$C:$C,'Number of Firms'!$A69,allNAICS!$E:$E,'Number of Firms'!U$1)</f>
        <v>569</v>
      </c>
      <c r="V69" s="1">
        <f>SUMIFS(allNAICS!$O:$O,allNAICS!$C:$C,'Number of Firms'!$A69,allNAICS!$E:$E,'Number of Firms'!V$1)</f>
        <v>398</v>
      </c>
      <c r="W69" s="1">
        <f>SUMIFS(allNAICS!$O:$O,allNAICS!$C:$C,'Number of Firms'!$A69,allNAICS!$E:$E,'Number of Firms'!W$1)</f>
        <v>1675</v>
      </c>
      <c r="X69" s="1">
        <f>SUMIFS(allNAICS!$O:$O,allNAICS!$C:$C,'Number of Firms'!$A69,allNAICS!$E:$E,'Number of Firms'!X$1)</f>
        <v>28</v>
      </c>
      <c r="Y69" s="1">
        <f>SUMIFS(allNAICS!$O:$O,allNAICS!$C:$C,'Number of Firms'!$A69,allNAICS!$E:$E,'Number of Firms'!Y$1)</f>
        <v>0</v>
      </c>
    </row>
    <row r="70" spans="1:25" x14ac:dyDescent="0.45">
      <c r="A70" s="1" t="s">
        <v>549</v>
      </c>
      <c r="B70" s="1" t="s">
        <v>445</v>
      </c>
      <c r="C70" s="1">
        <v>30.627977000000001</v>
      </c>
      <c r="D70" s="1">
        <v>-96.334406799999996</v>
      </c>
      <c r="E70" s="1">
        <f>SUMIFS(allNAICS!$O:$O,allNAICS!$C:$C,'Number of Firms'!$A70,allNAICS!$E:$E,'Number of Firms'!E$1)</f>
        <v>18142</v>
      </c>
      <c r="F70" s="1">
        <f>SUMIFS(allNAICS!$O:$O,allNAICS!$C:$C,'Number of Firms'!$A70,allNAICS!$E:$E,'Number of Firms'!F$1)</f>
        <v>204</v>
      </c>
      <c r="G70" s="1">
        <f>SUMIFS(allNAICS!$O:$O,allNAICS!$C:$C,'Number of Firms'!$A70,allNAICS!$E:$E,'Number of Firms'!G$1)</f>
        <v>461</v>
      </c>
      <c r="H70" s="1">
        <f>SUMIFS(allNAICS!$O:$O,allNAICS!$C:$C,'Number of Firms'!$A70,allNAICS!$E:$E,'Number of Firms'!H$1)</f>
        <v>0</v>
      </c>
      <c r="I70" s="1">
        <f>SUMIFS(allNAICS!$O:$O,allNAICS!$C:$C,'Number of Firms'!$A70,allNAICS!$E:$E,'Number of Firms'!I$1)</f>
        <v>2084</v>
      </c>
      <c r="J70" s="1">
        <f>SUMIFS(allNAICS!$O:$O,allNAICS!$C:$C,'Number of Firms'!$A70,allNAICS!$E:$E,'Number of Firms'!J$1)</f>
        <v>344</v>
      </c>
      <c r="K70" s="1">
        <f>SUMIFS(allNAICS!$O:$O,allNAICS!$C:$C,'Number of Firms'!$A70,allNAICS!$E:$E,'Number of Firms'!K$1)</f>
        <v>424</v>
      </c>
      <c r="L70" s="1">
        <f>SUMIFS(allNAICS!$O:$O,allNAICS!$C:$C,'Number of Firms'!$A70,allNAICS!$E:$E,'Number of Firms'!L$1)</f>
        <v>1864</v>
      </c>
      <c r="M70" s="1">
        <f>SUMIFS(allNAICS!$O:$O,allNAICS!$C:$C,'Number of Firms'!$A70,allNAICS!$E:$E,'Number of Firms'!M$1)</f>
        <v>535</v>
      </c>
      <c r="N70" s="1">
        <f>SUMIFS(allNAICS!$O:$O,allNAICS!$C:$C,'Number of Firms'!$A70,allNAICS!$E:$E,'Number of Firms'!N$1)</f>
        <v>270</v>
      </c>
      <c r="O70" s="1">
        <f>SUMIFS(allNAICS!$O:$O,allNAICS!$C:$C,'Number of Firms'!$A70,allNAICS!$E:$E,'Number of Firms'!O$1)</f>
        <v>635</v>
      </c>
      <c r="P70" s="1">
        <f>SUMIFS(allNAICS!$O:$O,allNAICS!$C:$C,'Number of Firms'!$A70,allNAICS!$E:$E,'Number of Firms'!P$1)</f>
        <v>1499</v>
      </c>
      <c r="Q70" s="1">
        <f>SUMIFS(allNAICS!$O:$O,allNAICS!$C:$C,'Number of Firms'!$A70,allNAICS!$E:$E,'Number of Firms'!Q$1)</f>
        <v>2261</v>
      </c>
      <c r="R70" s="1">
        <f>SUMIFS(allNAICS!$O:$O,allNAICS!$C:$C,'Number of Firms'!$A70,allNAICS!$E:$E,'Number of Firms'!R$1)</f>
        <v>1777</v>
      </c>
      <c r="S70" s="1">
        <f>SUMIFS(allNAICS!$O:$O,allNAICS!$C:$C,'Number of Firms'!$A70,allNAICS!$E:$E,'Number of Firms'!S$1)</f>
        <v>557</v>
      </c>
      <c r="T70" s="1">
        <f>SUMIFS(allNAICS!$O:$O,allNAICS!$C:$C,'Number of Firms'!$A70,allNAICS!$E:$E,'Number of Firms'!T$1)</f>
        <v>1634</v>
      </c>
      <c r="U70" s="1">
        <f>SUMIFS(allNAICS!$O:$O,allNAICS!$C:$C,'Number of Firms'!$A70,allNAICS!$E:$E,'Number of Firms'!U$1)</f>
        <v>669</v>
      </c>
      <c r="V70" s="1">
        <f>SUMIFS(allNAICS!$O:$O,allNAICS!$C:$C,'Number of Firms'!$A70,allNAICS!$E:$E,'Number of Firms'!V$1)</f>
        <v>715</v>
      </c>
      <c r="W70" s="1">
        <f>SUMIFS(allNAICS!$O:$O,allNAICS!$C:$C,'Number of Firms'!$A70,allNAICS!$E:$E,'Number of Firms'!W$1)</f>
        <v>2247</v>
      </c>
      <c r="X70" s="1">
        <f>SUMIFS(allNAICS!$O:$O,allNAICS!$C:$C,'Number of Firms'!$A70,allNAICS!$E:$E,'Number of Firms'!X$1)</f>
        <v>0</v>
      </c>
      <c r="Y70" s="1">
        <f>SUMIFS(allNAICS!$O:$O,allNAICS!$C:$C,'Number of Firms'!$A70,allNAICS!$E:$E,'Number of Firms'!Y$1)</f>
        <v>0</v>
      </c>
    </row>
    <row r="71" spans="1:25" x14ac:dyDescent="0.45">
      <c r="A71" s="1" t="s">
        <v>550</v>
      </c>
      <c r="B71" s="1" t="s">
        <v>512</v>
      </c>
      <c r="C71" s="1">
        <v>38.833881599999998</v>
      </c>
      <c r="D71" s="1">
        <v>-104.8213634</v>
      </c>
      <c r="E71" s="1">
        <f>SUMIFS(allNAICS!$O:$O,allNAICS!$C:$C,'Number of Firms'!$A71,allNAICS!$E:$E,'Number of Firms'!E$1)</f>
        <v>57094</v>
      </c>
      <c r="F71" s="1">
        <f>SUMIFS(allNAICS!$O:$O,allNAICS!$C:$C,'Number of Firms'!$A71,allNAICS!$E:$E,'Number of Firms'!F$1)</f>
        <v>253</v>
      </c>
      <c r="G71" s="1">
        <f>SUMIFS(allNAICS!$O:$O,allNAICS!$C:$C,'Number of Firms'!$A71,allNAICS!$E:$E,'Number of Firms'!G$1)</f>
        <v>50</v>
      </c>
      <c r="H71" s="1">
        <f>SUMIFS(allNAICS!$O:$O,allNAICS!$C:$C,'Number of Firms'!$A71,allNAICS!$E:$E,'Number of Firms'!H$1)</f>
        <v>69</v>
      </c>
      <c r="I71" s="1">
        <f>SUMIFS(allNAICS!$O:$O,allNAICS!$C:$C,'Number of Firms'!$A71,allNAICS!$E:$E,'Number of Firms'!I$1)</f>
        <v>6125</v>
      </c>
      <c r="J71" s="1">
        <f>SUMIFS(allNAICS!$O:$O,allNAICS!$C:$C,'Number of Firms'!$A71,allNAICS!$E:$E,'Number of Firms'!J$1)</f>
        <v>1028</v>
      </c>
      <c r="K71" s="1">
        <f>SUMIFS(allNAICS!$O:$O,allNAICS!$C:$C,'Number of Firms'!$A71,allNAICS!$E:$E,'Number of Firms'!K$1)</f>
        <v>1209</v>
      </c>
      <c r="L71" s="1">
        <f>SUMIFS(allNAICS!$O:$O,allNAICS!$C:$C,'Number of Firms'!$A71,allNAICS!$E:$E,'Number of Firms'!L$1)</f>
        <v>5921</v>
      </c>
      <c r="M71" s="1">
        <f>SUMIFS(allNAICS!$O:$O,allNAICS!$C:$C,'Number of Firms'!$A71,allNAICS!$E:$E,'Number of Firms'!M$1)</f>
        <v>1283</v>
      </c>
      <c r="N71" s="1">
        <f>SUMIFS(allNAICS!$O:$O,allNAICS!$C:$C,'Number of Firms'!$A71,allNAICS!$E:$E,'Number of Firms'!N$1)</f>
        <v>860</v>
      </c>
      <c r="O71" s="1">
        <f>SUMIFS(allNAICS!$O:$O,allNAICS!$C:$C,'Number of Firms'!$A71,allNAICS!$E:$E,'Number of Firms'!O$1)</f>
        <v>2551</v>
      </c>
      <c r="P71" s="1">
        <f>SUMIFS(allNAICS!$O:$O,allNAICS!$C:$C,'Number of Firms'!$A71,allNAICS!$E:$E,'Number of Firms'!P$1)</f>
        <v>6453</v>
      </c>
      <c r="Q71" s="1">
        <f>SUMIFS(allNAICS!$O:$O,allNAICS!$C:$C,'Number of Firms'!$A71,allNAICS!$E:$E,'Number of Firms'!Q$1)</f>
        <v>9239</v>
      </c>
      <c r="R71" s="1">
        <f>SUMIFS(allNAICS!$O:$O,allNAICS!$C:$C,'Number of Firms'!$A71,allNAICS!$E:$E,'Number of Firms'!R$1)</f>
        <v>4281</v>
      </c>
      <c r="S71" s="1">
        <f>SUMIFS(allNAICS!$O:$O,allNAICS!$C:$C,'Number of Firms'!$A71,allNAICS!$E:$E,'Number of Firms'!S$1)</f>
        <v>1567</v>
      </c>
      <c r="T71" s="1">
        <f>SUMIFS(allNAICS!$O:$O,allNAICS!$C:$C,'Number of Firms'!$A71,allNAICS!$E:$E,'Number of Firms'!T$1)</f>
        <v>5296</v>
      </c>
      <c r="U71" s="1">
        <f>SUMIFS(allNAICS!$O:$O,allNAICS!$C:$C,'Number of Firms'!$A71,allNAICS!$E:$E,'Number of Firms'!U$1)</f>
        <v>3050</v>
      </c>
      <c r="V71" s="1">
        <f>SUMIFS(allNAICS!$O:$O,allNAICS!$C:$C,'Number of Firms'!$A71,allNAICS!$E:$E,'Number of Firms'!V$1)</f>
        <v>1389</v>
      </c>
      <c r="W71" s="1">
        <f>SUMIFS(allNAICS!$O:$O,allNAICS!$C:$C,'Number of Firms'!$A71,allNAICS!$E:$E,'Number of Firms'!W$1)</f>
        <v>6531</v>
      </c>
      <c r="X71" s="1">
        <f>SUMIFS(allNAICS!$O:$O,allNAICS!$C:$C,'Number of Firms'!$A71,allNAICS!$E:$E,'Number of Firms'!X$1)</f>
        <v>74</v>
      </c>
      <c r="Y71" s="1">
        <f>SUMIFS(allNAICS!$O:$O,allNAICS!$C:$C,'Number of Firms'!$A71,allNAICS!$E:$E,'Number of Firms'!Y$1)</f>
        <v>0</v>
      </c>
    </row>
    <row r="72" spans="1:25" x14ac:dyDescent="0.45">
      <c r="A72" s="1" t="s">
        <v>551</v>
      </c>
      <c r="B72" s="1" t="s">
        <v>552</v>
      </c>
      <c r="C72" s="1">
        <v>38.9517053</v>
      </c>
      <c r="D72" s="1">
        <v>-92.334072399999997</v>
      </c>
      <c r="E72" s="1">
        <f>SUMIFS(allNAICS!$O:$O,allNAICS!$C:$C,'Number of Firms'!$A72,allNAICS!$E:$E,'Number of Firms'!E$1)</f>
        <v>15333</v>
      </c>
      <c r="F72" s="1">
        <f>SUMIFS(allNAICS!$O:$O,allNAICS!$C:$C,'Number of Firms'!$A72,allNAICS!$E:$E,'Number of Firms'!F$1)</f>
        <v>86</v>
      </c>
      <c r="G72" s="1">
        <f>SUMIFS(allNAICS!$O:$O,allNAICS!$C:$C,'Number of Firms'!$A72,allNAICS!$E:$E,'Number of Firms'!G$1)</f>
        <v>0</v>
      </c>
      <c r="H72" s="1">
        <f>SUMIFS(allNAICS!$O:$O,allNAICS!$C:$C,'Number of Firms'!$A72,allNAICS!$E:$E,'Number of Firms'!H$1)</f>
        <v>31</v>
      </c>
      <c r="I72" s="1">
        <f>SUMIFS(allNAICS!$O:$O,allNAICS!$C:$C,'Number of Firms'!$A72,allNAICS!$E:$E,'Number of Firms'!I$1)</f>
        <v>1663</v>
      </c>
      <c r="J72" s="1">
        <f>SUMIFS(allNAICS!$O:$O,allNAICS!$C:$C,'Number of Firms'!$A72,allNAICS!$E:$E,'Number of Firms'!J$1)</f>
        <v>240</v>
      </c>
      <c r="K72" s="1">
        <f>SUMIFS(allNAICS!$O:$O,allNAICS!$C:$C,'Number of Firms'!$A72,allNAICS!$E:$E,'Number of Firms'!K$1)</f>
        <v>417</v>
      </c>
      <c r="L72" s="1">
        <f>SUMIFS(allNAICS!$O:$O,allNAICS!$C:$C,'Number of Firms'!$A72,allNAICS!$E:$E,'Number of Firms'!L$1)</f>
        <v>1338</v>
      </c>
      <c r="M72" s="1">
        <f>SUMIFS(allNAICS!$O:$O,allNAICS!$C:$C,'Number of Firms'!$A72,allNAICS!$E:$E,'Number of Firms'!M$1)</f>
        <v>308</v>
      </c>
      <c r="N72" s="1">
        <f>SUMIFS(allNAICS!$O:$O,allNAICS!$C:$C,'Number of Firms'!$A72,allNAICS!$E:$E,'Number of Firms'!N$1)</f>
        <v>290</v>
      </c>
      <c r="O72" s="1">
        <f>SUMIFS(allNAICS!$O:$O,allNAICS!$C:$C,'Number of Firms'!$A72,allNAICS!$E:$E,'Number of Firms'!O$1)</f>
        <v>662</v>
      </c>
      <c r="P72" s="1">
        <f>SUMIFS(allNAICS!$O:$O,allNAICS!$C:$C,'Number of Firms'!$A72,allNAICS!$E:$E,'Number of Firms'!P$1)</f>
        <v>2048</v>
      </c>
      <c r="Q72" s="1">
        <f>SUMIFS(allNAICS!$O:$O,allNAICS!$C:$C,'Number of Firms'!$A72,allNAICS!$E:$E,'Number of Firms'!Q$1)</f>
        <v>2187</v>
      </c>
      <c r="R72" s="1">
        <f>SUMIFS(allNAICS!$O:$O,allNAICS!$C:$C,'Number of Firms'!$A72,allNAICS!$E:$E,'Number of Firms'!R$1)</f>
        <v>1261</v>
      </c>
      <c r="S72" s="1">
        <f>SUMIFS(allNAICS!$O:$O,allNAICS!$C:$C,'Number of Firms'!$A72,allNAICS!$E:$E,'Number of Firms'!S$1)</f>
        <v>481</v>
      </c>
      <c r="T72" s="1">
        <f>SUMIFS(allNAICS!$O:$O,allNAICS!$C:$C,'Number of Firms'!$A72,allNAICS!$E:$E,'Number of Firms'!T$1)</f>
        <v>1826</v>
      </c>
      <c r="U72" s="1">
        <f>SUMIFS(allNAICS!$O:$O,allNAICS!$C:$C,'Number of Firms'!$A72,allNAICS!$E:$E,'Number of Firms'!U$1)</f>
        <v>643</v>
      </c>
      <c r="V72" s="1">
        <f>SUMIFS(allNAICS!$O:$O,allNAICS!$C:$C,'Number of Firms'!$A72,allNAICS!$E:$E,'Number of Firms'!V$1)</f>
        <v>516</v>
      </c>
      <c r="W72" s="1">
        <f>SUMIFS(allNAICS!$O:$O,allNAICS!$C:$C,'Number of Firms'!$A72,allNAICS!$E:$E,'Number of Firms'!W$1)</f>
        <v>1308</v>
      </c>
      <c r="X72" s="1">
        <f>SUMIFS(allNAICS!$O:$O,allNAICS!$C:$C,'Number of Firms'!$A72,allNAICS!$E:$E,'Number of Firms'!X$1)</f>
        <v>0</v>
      </c>
      <c r="Y72" s="1">
        <f>SUMIFS(allNAICS!$O:$O,allNAICS!$C:$C,'Number of Firms'!$A72,allNAICS!$E:$E,'Number of Firms'!Y$1)</f>
        <v>39</v>
      </c>
    </row>
    <row r="73" spans="1:25" x14ac:dyDescent="0.45">
      <c r="A73" s="1" t="s">
        <v>553</v>
      </c>
      <c r="B73" s="1" t="s">
        <v>477</v>
      </c>
      <c r="C73" s="1">
        <v>34.000710400000003</v>
      </c>
      <c r="D73" s="1">
        <v>-81.034814400000002</v>
      </c>
      <c r="E73" s="1">
        <f>SUMIFS(allNAICS!$O:$O,allNAICS!$C:$C,'Number of Firms'!$A73,allNAICS!$E:$E,'Number of Firms'!E$1)</f>
        <v>61506</v>
      </c>
      <c r="F73" s="1">
        <f>SUMIFS(allNAICS!$O:$O,allNAICS!$C:$C,'Number of Firms'!$A73,allNAICS!$E:$E,'Number of Firms'!F$1)</f>
        <v>391</v>
      </c>
      <c r="G73" s="1">
        <f>SUMIFS(allNAICS!$O:$O,allNAICS!$C:$C,'Number of Firms'!$A73,allNAICS!$E:$E,'Number of Firms'!G$1)</f>
        <v>0</v>
      </c>
      <c r="H73" s="1">
        <f>SUMIFS(allNAICS!$O:$O,allNAICS!$C:$C,'Number of Firms'!$A73,allNAICS!$E:$E,'Number of Firms'!H$1)</f>
        <v>49</v>
      </c>
      <c r="I73" s="1">
        <f>SUMIFS(allNAICS!$O:$O,allNAICS!$C:$C,'Number of Firms'!$A73,allNAICS!$E:$E,'Number of Firms'!I$1)</f>
        <v>5916</v>
      </c>
      <c r="J73" s="1">
        <f>SUMIFS(allNAICS!$O:$O,allNAICS!$C:$C,'Number of Firms'!$A73,allNAICS!$E:$E,'Number of Firms'!J$1)</f>
        <v>1196</v>
      </c>
      <c r="K73" s="1">
        <f>SUMIFS(allNAICS!$O:$O,allNAICS!$C:$C,'Number of Firms'!$A73,allNAICS!$E:$E,'Number of Firms'!K$1)</f>
        <v>1476</v>
      </c>
      <c r="L73" s="1">
        <f>SUMIFS(allNAICS!$O:$O,allNAICS!$C:$C,'Number of Firms'!$A73,allNAICS!$E:$E,'Number of Firms'!L$1)</f>
        <v>6286</v>
      </c>
      <c r="M73" s="1">
        <f>SUMIFS(allNAICS!$O:$O,allNAICS!$C:$C,'Number of Firms'!$A73,allNAICS!$E:$E,'Number of Firms'!M$1)</f>
        <v>2402</v>
      </c>
      <c r="N73" s="1">
        <f>SUMIFS(allNAICS!$O:$O,allNAICS!$C:$C,'Number of Firms'!$A73,allNAICS!$E:$E,'Number of Firms'!N$1)</f>
        <v>667</v>
      </c>
      <c r="O73" s="1">
        <f>SUMIFS(allNAICS!$O:$O,allNAICS!$C:$C,'Number of Firms'!$A73,allNAICS!$E:$E,'Number of Firms'!O$1)</f>
        <v>2639</v>
      </c>
      <c r="P73" s="1">
        <f>SUMIFS(allNAICS!$O:$O,allNAICS!$C:$C,'Number of Firms'!$A73,allNAICS!$E:$E,'Number of Firms'!P$1)</f>
        <v>6189</v>
      </c>
      <c r="Q73" s="1">
        <f>SUMIFS(allNAICS!$O:$O,allNAICS!$C:$C,'Number of Firms'!$A73,allNAICS!$E:$E,'Number of Firms'!Q$1)</f>
        <v>8073</v>
      </c>
      <c r="R73" s="1">
        <f>SUMIFS(allNAICS!$O:$O,allNAICS!$C:$C,'Number of Firms'!$A73,allNAICS!$E:$E,'Number of Firms'!R$1)</f>
        <v>6291</v>
      </c>
      <c r="S73" s="1">
        <f>SUMIFS(allNAICS!$O:$O,allNAICS!$C:$C,'Number of Firms'!$A73,allNAICS!$E:$E,'Number of Firms'!S$1)</f>
        <v>1593</v>
      </c>
      <c r="T73" s="1">
        <f>SUMIFS(allNAICS!$O:$O,allNAICS!$C:$C,'Number of Firms'!$A73,allNAICS!$E:$E,'Number of Firms'!T$1)</f>
        <v>4775</v>
      </c>
      <c r="U73" s="1">
        <f>SUMIFS(allNAICS!$O:$O,allNAICS!$C:$C,'Number of Firms'!$A73,allNAICS!$E:$E,'Number of Firms'!U$1)</f>
        <v>2766</v>
      </c>
      <c r="V73" s="1">
        <f>SUMIFS(allNAICS!$O:$O,allNAICS!$C:$C,'Number of Firms'!$A73,allNAICS!$E:$E,'Number of Firms'!V$1)</f>
        <v>1823</v>
      </c>
      <c r="W73" s="1">
        <f>SUMIFS(allNAICS!$O:$O,allNAICS!$C:$C,'Number of Firms'!$A73,allNAICS!$E:$E,'Number of Firms'!W$1)</f>
        <v>9086</v>
      </c>
      <c r="X73" s="1">
        <f>SUMIFS(allNAICS!$O:$O,allNAICS!$C:$C,'Number of Firms'!$A73,allNAICS!$E:$E,'Number of Firms'!X$1)</f>
        <v>107</v>
      </c>
      <c r="Y73" s="1">
        <f>SUMIFS(allNAICS!$O:$O,allNAICS!$C:$C,'Number of Firms'!$A73,allNAICS!$E:$E,'Number of Firms'!Y$1)</f>
        <v>0</v>
      </c>
    </row>
    <row r="74" spans="1:25" x14ac:dyDescent="0.45">
      <c r="A74" s="1" t="s">
        <v>554</v>
      </c>
      <c r="B74" s="1" t="s">
        <v>475</v>
      </c>
      <c r="C74" s="1">
        <v>32.4609764</v>
      </c>
      <c r="D74" s="1">
        <v>-84.9877094</v>
      </c>
      <c r="E74" s="1">
        <f>SUMIFS(allNAICS!$O:$O,allNAICS!$C:$C,'Number of Firms'!$A74,allNAICS!$E:$E,'Number of Firms'!E$1)</f>
        <v>24488</v>
      </c>
      <c r="F74" s="1">
        <f>SUMIFS(allNAICS!$O:$O,allNAICS!$C:$C,'Number of Firms'!$A74,allNAICS!$E:$E,'Number of Firms'!F$1)</f>
        <v>114</v>
      </c>
      <c r="G74" s="1">
        <f>SUMIFS(allNAICS!$O:$O,allNAICS!$C:$C,'Number of Firms'!$A74,allNAICS!$E:$E,'Number of Firms'!G$1)</f>
        <v>0</v>
      </c>
      <c r="H74" s="1">
        <f>SUMIFS(allNAICS!$O:$O,allNAICS!$C:$C,'Number of Firms'!$A74,allNAICS!$E:$E,'Number of Firms'!H$1)</f>
        <v>0</v>
      </c>
      <c r="I74" s="1">
        <f>SUMIFS(allNAICS!$O:$O,allNAICS!$C:$C,'Number of Firms'!$A74,allNAICS!$E:$E,'Number of Firms'!I$1)</f>
        <v>2373</v>
      </c>
      <c r="J74" s="1">
        <f>SUMIFS(allNAICS!$O:$O,allNAICS!$C:$C,'Number of Firms'!$A74,allNAICS!$E:$E,'Number of Firms'!J$1)</f>
        <v>367</v>
      </c>
      <c r="K74" s="1">
        <f>SUMIFS(allNAICS!$O:$O,allNAICS!$C:$C,'Number of Firms'!$A74,allNAICS!$E:$E,'Number of Firms'!K$1)</f>
        <v>403</v>
      </c>
      <c r="L74" s="1">
        <f>SUMIFS(allNAICS!$O:$O,allNAICS!$C:$C,'Number of Firms'!$A74,allNAICS!$E:$E,'Number of Firms'!L$1)</f>
        <v>2427</v>
      </c>
      <c r="M74" s="1">
        <f>SUMIFS(allNAICS!$O:$O,allNAICS!$C:$C,'Number of Firms'!$A74,allNAICS!$E:$E,'Number of Firms'!M$1)</f>
        <v>735</v>
      </c>
      <c r="N74" s="1">
        <f>SUMIFS(allNAICS!$O:$O,allNAICS!$C:$C,'Number of Firms'!$A74,allNAICS!$E:$E,'Number of Firms'!N$1)</f>
        <v>171</v>
      </c>
      <c r="O74" s="1">
        <f>SUMIFS(allNAICS!$O:$O,allNAICS!$C:$C,'Number of Firms'!$A74,allNAICS!$E:$E,'Number of Firms'!O$1)</f>
        <v>627</v>
      </c>
      <c r="P74" s="1">
        <f>SUMIFS(allNAICS!$O:$O,allNAICS!$C:$C,'Number of Firms'!$A74,allNAICS!$E:$E,'Number of Firms'!P$1)</f>
        <v>1789</v>
      </c>
      <c r="Q74" s="1">
        <f>SUMIFS(allNAICS!$O:$O,allNAICS!$C:$C,'Number of Firms'!$A74,allNAICS!$E:$E,'Number of Firms'!Q$1)</f>
        <v>2050</v>
      </c>
      <c r="R74" s="1">
        <f>SUMIFS(allNAICS!$O:$O,allNAICS!$C:$C,'Number of Firms'!$A74,allNAICS!$E:$E,'Number of Firms'!R$1)</f>
        <v>2854</v>
      </c>
      <c r="S74" s="1">
        <f>SUMIFS(allNAICS!$O:$O,allNAICS!$C:$C,'Number of Firms'!$A74,allNAICS!$E:$E,'Number of Firms'!S$1)</f>
        <v>432</v>
      </c>
      <c r="T74" s="1">
        <f>SUMIFS(allNAICS!$O:$O,allNAICS!$C:$C,'Number of Firms'!$A74,allNAICS!$E:$E,'Number of Firms'!T$1)</f>
        <v>3051</v>
      </c>
      <c r="U74" s="1">
        <f>SUMIFS(allNAICS!$O:$O,allNAICS!$C:$C,'Number of Firms'!$A74,allNAICS!$E:$E,'Number of Firms'!U$1)</f>
        <v>908</v>
      </c>
      <c r="V74" s="1">
        <f>SUMIFS(allNAICS!$O:$O,allNAICS!$C:$C,'Number of Firms'!$A74,allNAICS!$E:$E,'Number of Firms'!V$1)</f>
        <v>883</v>
      </c>
      <c r="W74" s="1">
        <f>SUMIFS(allNAICS!$O:$O,allNAICS!$C:$C,'Number of Firms'!$A74,allNAICS!$E:$E,'Number of Firms'!W$1)</f>
        <v>5341</v>
      </c>
      <c r="X74" s="1">
        <f>SUMIFS(allNAICS!$O:$O,allNAICS!$C:$C,'Number of Firms'!$A74,allNAICS!$E:$E,'Number of Firms'!X$1)</f>
        <v>33</v>
      </c>
      <c r="Y74" s="1">
        <f>SUMIFS(allNAICS!$O:$O,allNAICS!$C:$C,'Number of Firms'!$A74,allNAICS!$E:$E,'Number of Firms'!Y$1)</f>
        <v>0</v>
      </c>
    </row>
    <row r="75" spans="1:25" x14ac:dyDescent="0.45">
      <c r="A75" s="1" t="s">
        <v>555</v>
      </c>
      <c r="B75" s="1" t="s">
        <v>506</v>
      </c>
      <c r="C75" s="1">
        <v>39.201440400000003</v>
      </c>
      <c r="D75" s="1">
        <v>-85.921379599999995</v>
      </c>
      <c r="E75" s="1">
        <f>SUMIFS(allNAICS!$O:$O,allNAICS!$C:$C,'Number of Firms'!$A75,allNAICS!$E:$E,'Number of Firms'!E$1)</f>
        <v>4900</v>
      </c>
      <c r="F75" s="1">
        <f>SUMIFS(allNAICS!$O:$O,allNAICS!$C:$C,'Number of Firms'!$A75,allNAICS!$E:$E,'Number of Firms'!F$1)</f>
        <v>37</v>
      </c>
      <c r="G75" s="1">
        <f>SUMIFS(allNAICS!$O:$O,allNAICS!$C:$C,'Number of Firms'!$A75,allNAICS!$E:$E,'Number of Firms'!G$1)</f>
        <v>0</v>
      </c>
      <c r="H75" s="1">
        <f>SUMIFS(allNAICS!$O:$O,allNAICS!$C:$C,'Number of Firms'!$A75,allNAICS!$E:$E,'Number of Firms'!H$1)</f>
        <v>0</v>
      </c>
      <c r="I75" s="1">
        <f>SUMIFS(allNAICS!$O:$O,allNAICS!$C:$C,'Number of Firms'!$A75,allNAICS!$E:$E,'Number of Firms'!I$1)</f>
        <v>665</v>
      </c>
      <c r="J75" s="1">
        <f>SUMIFS(allNAICS!$O:$O,allNAICS!$C:$C,'Number of Firms'!$A75,allNAICS!$E:$E,'Number of Firms'!J$1)</f>
        <v>271</v>
      </c>
      <c r="K75" s="1">
        <f>SUMIFS(allNAICS!$O:$O,allNAICS!$C:$C,'Number of Firms'!$A75,allNAICS!$E:$E,'Number of Firms'!K$1)</f>
        <v>156</v>
      </c>
      <c r="L75" s="1">
        <f>SUMIFS(allNAICS!$O:$O,allNAICS!$C:$C,'Number of Firms'!$A75,allNAICS!$E:$E,'Number of Firms'!L$1)</f>
        <v>553</v>
      </c>
      <c r="M75" s="1">
        <f>SUMIFS(allNAICS!$O:$O,allNAICS!$C:$C,'Number of Firms'!$A75,allNAICS!$E:$E,'Number of Firms'!M$1)</f>
        <v>206</v>
      </c>
      <c r="N75" s="1">
        <f>SUMIFS(allNAICS!$O:$O,allNAICS!$C:$C,'Number of Firms'!$A75,allNAICS!$E:$E,'Number of Firms'!N$1)</f>
        <v>39</v>
      </c>
      <c r="O75" s="1">
        <f>SUMIFS(allNAICS!$O:$O,allNAICS!$C:$C,'Number of Firms'!$A75,allNAICS!$E:$E,'Number of Firms'!O$1)</f>
        <v>211</v>
      </c>
      <c r="P75" s="1">
        <f>SUMIFS(allNAICS!$O:$O,allNAICS!$C:$C,'Number of Firms'!$A75,allNAICS!$E:$E,'Number of Firms'!P$1)</f>
        <v>464</v>
      </c>
      <c r="Q75" s="1">
        <f>SUMIFS(allNAICS!$O:$O,allNAICS!$C:$C,'Number of Firms'!$A75,allNAICS!$E:$E,'Number of Firms'!Q$1)</f>
        <v>483</v>
      </c>
      <c r="R75" s="1">
        <f>SUMIFS(allNAICS!$O:$O,allNAICS!$C:$C,'Number of Firms'!$A75,allNAICS!$E:$E,'Number of Firms'!R$1)</f>
        <v>463</v>
      </c>
      <c r="S75" s="1">
        <f>SUMIFS(allNAICS!$O:$O,allNAICS!$C:$C,'Number of Firms'!$A75,allNAICS!$E:$E,'Number of Firms'!S$1)</f>
        <v>157</v>
      </c>
      <c r="T75" s="1">
        <f>SUMIFS(allNAICS!$O:$O,allNAICS!$C:$C,'Number of Firms'!$A75,allNAICS!$E:$E,'Number of Firms'!T$1)</f>
        <v>387</v>
      </c>
      <c r="U75" s="1">
        <f>SUMIFS(allNAICS!$O:$O,allNAICS!$C:$C,'Number of Firms'!$A75,allNAICS!$E:$E,'Number of Firms'!U$1)</f>
        <v>217</v>
      </c>
      <c r="V75" s="1">
        <f>SUMIFS(allNAICS!$O:$O,allNAICS!$C:$C,'Number of Firms'!$A75,allNAICS!$E:$E,'Number of Firms'!V$1)</f>
        <v>114</v>
      </c>
      <c r="W75" s="1">
        <f>SUMIFS(allNAICS!$O:$O,allNAICS!$C:$C,'Number of Firms'!$A75,allNAICS!$E:$E,'Number of Firms'!W$1)</f>
        <v>495</v>
      </c>
      <c r="X75" s="1">
        <f>SUMIFS(allNAICS!$O:$O,allNAICS!$C:$C,'Number of Firms'!$A75,allNAICS!$E:$E,'Number of Firms'!X$1)</f>
        <v>0</v>
      </c>
      <c r="Y75" s="1">
        <f>SUMIFS(allNAICS!$O:$O,allNAICS!$C:$C,'Number of Firms'!$A75,allNAICS!$E:$E,'Number of Firms'!Y$1)</f>
        <v>0</v>
      </c>
    </row>
    <row r="76" spans="1:25" x14ac:dyDescent="0.45">
      <c r="A76" s="1" t="s">
        <v>556</v>
      </c>
      <c r="B76" s="1" t="s">
        <v>447</v>
      </c>
      <c r="C76" s="1">
        <v>39.961175500000003</v>
      </c>
      <c r="D76" s="1">
        <v>-82.998794200000006</v>
      </c>
      <c r="E76" s="1">
        <f>SUMIFS(allNAICS!$O:$O,allNAICS!$C:$C,'Number of Firms'!$A76,allNAICS!$E:$E,'Number of Firms'!E$1)</f>
        <v>166263</v>
      </c>
      <c r="F76" s="1">
        <f>SUMIFS(allNAICS!$O:$O,allNAICS!$C:$C,'Number of Firms'!$A76,allNAICS!$E:$E,'Number of Firms'!F$1)</f>
        <v>741</v>
      </c>
      <c r="G76" s="1">
        <f>SUMIFS(allNAICS!$O:$O,allNAICS!$C:$C,'Number of Firms'!$A76,allNAICS!$E:$E,'Number of Firms'!G$1)</f>
        <v>939</v>
      </c>
      <c r="H76" s="1">
        <f>SUMIFS(allNAICS!$O:$O,allNAICS!$C:$C,'Number of Firms'!$A76,allNAICS!$E:$E,'Number of Firms'!H$1)</f>
        <v>246</v>
      </c>
      <c r="I76" s="1">
        <f>SUMIFS(allNAICS!$O:$O,allNAICS!$C:$C,'Number of Firms'!$A76,allNAICS!$E:$E,'Number of Firms'!I$1)</f>
        <v>17670</v>
      </c>
      <c r="J76" s="1">
        <f>SUMIFS(allNAICS!$O:$O,allNAICS!$C:$C,'Number of Firms'!$A76,allNAICS!$E:$E,'Number of Firms'!J$1)</f>
        <v>2983</v>
      </c>
      <c r="K76" s="1">
        <f>SUMIFS(allNAICS!$O:$O,allNAICS!$C:$C,'Number of Firms'!$A76,allNAICS!$E:$E,'Number of Firms'!K$1)</f>
        <v>4270</v>
      </c>
      <c r="L76" s="1">
        <f>SUMIFS(allNAICS!$O:$O,allNAICS!$C:$C,'Number of Firms'!$A76,allNAICS!$E:$E,'Number of Firms'!L$1)</f>
        <v>14361</v>
      </c>
      <c r="M76" s="1">
        <f>SUMIFS(allNAICS!$O:$O,allNAICS!$C:$C,'Number of Firms'!$A76,allNAICS!$E:$E,'Number of Firms'!M$1)</f>
        <v>7596</v>
      </c>
      <c r="N76" s="1">
        <f>SUMIFS(allNAICS!$O:$O,allNAICS!$C:$C,'Number of Firms'!$A76,allNAICS!$E:$E,'Number of Firms'!N$1)</f>
        <v>2194</v>
      </c>
      <c r="O76" s="1">
        <f>SUMIFS(allNAICS!$O:$O,allNAICS!$C:$C,'Number of Firms'!$A76,allNAICS!$E:$E,'Number of Firms'!O$1)</f>
        <v>5825</v>
      </c>
      <c r="P76" s="1">
        <f>SUMIFS(allNAICS!$O:$O,allNAICS!$C:$C,'Number of Firms'!$A76,allNAICS!$E:$E,'Number of Firms'!P$1)</f>
        <v>15936</v>
      </c>
      <c r="Q76" s="1">
        <f>SUMIFS(allNAICS!$O:$O,allNAICS!$C:$C,'Number of Firms'!$A76,allNAICS!$E:$E,'Number of Firms'!Q$1)</f>
        <v>23438</v>
      </c>
      <c r="R76" s="1">
        <f>SUMIFS(allNAICS!$O:$O,allNAICS!$C:$C,'Number of Firms'!$A76,allNAICS!$E:$E,'Number of Firms'!R$1)</f>
        <v>15014</v>
      </c>
      <c r="S76" s="1">
        <f>SUMIFS(allNAICS!$O:$O,allNAICS!$C:$C,'Number of Firms'!$A76,allNAICS!$E:$E,'Number of Firms'!S$1)</f>
        <v>4806</v>
      </c>
      <c r="T76" s="1">
        <f>SUMIFS(allNAICS!$O:$O,allNAICS!$C:$C,'Number of Firms'!$A76,allNAICS!$E:$E,'Number of Firms'!T$1)</f>
        <v>18846</v>
      </c>
      <c r="U76" s="1">
        <f>SUMIFS(allNAICS!$O:$O,allNAICS!$C:$C,'Number of Firms'!$A76,allNAICS!$E:$E,'Number of Firms'!U$1)</f>
        <v>7760</v>
      </c>
      <c r="V76" s="1">
        <f>SUMIFS(allNAICS!$O:$O,allNAICS!$C:$C,'Number of Firms'!$A76,allNAICS!$E:$E,'Number of Firms'!V$1)</f>
        <v>4848</v>
      </c>
      <c r="W76" s="1">
        <f>SUMIFS(allNAICS!$O:$O,allNAICS!$C:$C,'Number of Firms'!$A76,allNAICS!$E:$E,'Number of Firms'!W$1)</f>
        <v>19191</v>
      </c>
      <c r="X76" s="1">
        <f>SUMIFS(allNAICS!$O:$O,allNAICS!$C:$C,'Number of Firms'!$A76,allNAICS!$E:$E,'Number of Firms'!X$1)</f>
        <v>268</v>
      </c>
      <c r="Y76" s="1">
        <f>SUMIFS(allNAICS!$O:$O,allNAICS!$C:$C,'Number of Firms'!$A76,allNAICS!$E:$E,'Number of Firms'!Y$1)</f>
        <v>0</v>
      </c>
    </row>
    <row r="77" spans="1:25" x14ac:dyDescent="0.45">
      <c r="A77" s="1" t="s">
        <v>557</v>
      </c>
      <c r="B77" s="1" t="s">
        <v>445</v>
      </c>
      <c r="C77" s="1">
        <v>27.800582800000001</v>
      </c>
      <c r="D77" s="1">
        <v>-97.396381000000005</v>
      </c>
      <c r="E77" s="1">
        <f>SUMIFS(allNAICS!$O:$O,allNAICS!$C:$C,'Number of Firms'!$A77,allNAICS!$E:$E,'Number of Firms'!E$1)</f>
        <v>37854</v>
      </c>
      <c r="F77" s="1">
        <f>SUMIFS(allNAICS!$O:$O,allNAICS!$C:$C,'Number of Firms'!$A77,allNAICS!$E:$E,'Number of Firms'!F$1)</f>
        <v>530</v>
      </c>
      <c r="G77" s="1">
        <f>SUMIFS(allNAICS!$O:$O,allNAICS!$C:$C,'Number of Firms'!$A77,allNAICS!$E:$E,'Number of Firms'!G$1)</f>
        <v>1330</v>
      </c>
      <c r="H77" s="1">
        <f>SUMIFS(allNAICS!$O:$O,allNAICS!$C:$C,'Number of Firms'!$A77,allNAICS!$E:$E,'Number of Firms'!H$1)</f>
        <v>93</v>
      </c>
      <c r="I77" s="1">
        <f>SUMIFS(allNAICS!$O:$O,allNAICS!$C:$C,'Number of Firms'!$A77,allNAICS!$E:$E,'Number of Firms'!I$1)</f>
        <v>5001</v>
      </c>
      <c r="J77" s="1">
        <f>SUMIFS(allNAICS!$O:$O,allNAICS!$C:$C,'Number of Firms'!$A77,allNAICS!$E:$E,'Number of Firms'!J$1)</f>
        <v>589</v>
      </c>
      <c r="K77" s="1">
        <f>SUMIFS(allNAICS!$O:$O,allNAICS!$C:$C,'Number of Firms'!$A77,allNAICS!$E:$E,'Number of Firms'!K$1)</f>
        <v>738</v>
      </c>
      <c r="L77" s="1">
        <f>SUMIFS(allNAICS!$O:$O,allNAICS!$C:$C,'Number of Firms'!$A77,allNAICS!$E:$E,'Number of Firms'!L$1)</f>
        <v>3678</v>
      </c>
      <c r="M77" s="1">
        <f>SUMIFS(allNAICS!$O:$O,allNAICS!$C:$C,'Number of Firms'!$A77,allNAICS!$E:$E,'Number of Firms'!M$1)</f>
        <v>1565</v>
      </c>
      <c r="N77" s="1">
        <f>SUMIFS(allNAICS!$O:$O,allNAICS!$C:$C,'Number of Firms'!$A77,allNAICS!$E:$E,'Number of Firms'!N$1)</f>
        <v>481</v>
      </c>
      <c r="O77" s="1">
        <f>SUMIFS(allNAICS!$O:$O,allNAICS!$C:$C,'Number of Firms'!$A77,allNAICS!$E:$E,'Number of Firms'!O$1)</f>
        <v>1323</v>
      </c>
      <c r="P77" s="1">
        <f>SUMIFS(allNAICS!$O:$O,allNAICS!$C:$C,'Number of Firms'!$A77,allNAICS!$E:$E,'Number of Firms'!P$1)</f>
        <v>2882</v>
      </c>
      <c r="Q77" s="1">
        <f>SUMIFS(allNAICS!$O:$O,allNAICS!$C:$C,'Number of Firms'!$A77,allNAICS!$E:$E,'Number of Firms'!Q$1)</f>
        <v>4046</v>
      </c>
      <c r="R77" s="1">
        <f>SUMIFS(allNAICS!$O:$O,allNAICS!$C:$C,'Number of Firms'!$A77,allNAICS!$E:$E,'Number of Firms'!R$1)</f>
        <v>4137</v>
      </c>
      <c r="S77" s="1">
        <f>SUMIFS(allNAICS!$O:$O,allNAICS!$C:$C,'Number of Firms'!$A77,allNAICS!$E:$E,'Number of Firms'!S$1)</f>
        <v>615</v>
      </c>
      <c r="T77" s="1">
        <f>SUMIFS(allNAICS!$O:$O,allNAICS!$C:$C,'Number of Firms'!$A77,allNAICS!$E:$E,'Number of Firms'!T$1)</f>
        <v>3533</v>
      </c>
      <c r="U77" s="1">
        <f>SUMIFS(allNAICS!$O:$O,allNAICS!$C:$C,'Number of Firms'!$A77,allNAICS!$E:$E,'Number of Firms'!U$1)</f>
        <v>1451</v>
      </c>
      <c r="V77" s="1">
        <f>SUMIFS(allNAICS!$O:$O,allNAICS!$C:$C,'Number of Firms'!$A77,allNAICS!$E:$E,'Number of Firms'!V$1)</f>
        <v>1467</v>
      </c>
      <c r="W77" s="1">
        <f>SUMIFS(allNAICS!$O:$O,allNAICS!$C:$C,'Number of Firms'!$A77,allNAICS!$E:$E,'Number of Firms'!W$1)</f>
        <v>4471</v>
      </c>
      <c r="X77" s="1">
        <f>SUMIFS(allNAICS!$O:$O,allNAICS!$C:$C,'Number of Firms'!$A77,allNAICS!$E:$E,'Number of Firms'!X$1)</f>
        <v>0</v>
      </c>
      <c r="Y77" s="1">
        <f>SUMIFS(allNAICS!$O:$O,allNAICS!$C:$C,'Number of Firms'!$A77,allNAICS!$E:$E,'Number of Firms'!Y$1)</f>
        <v>0</v>
      </c>
    </row>
    <row r="78" spans="1:25" x14ac:dyDescent="0.45">
      <c r="A78" s="1" t="s">
        <v>558</v>
      </c>
      <c r="B78" s="1" t="s">
        <v>494</v>
      </c>
      <c r="C78" s="1">
        <v>44.564565899999998</v>
      </c>
      <c r="D78" s="1">
        <v>-123.2620435</v>
      </c>
      <c r="E78" s="1">
        <f>SUMIFS(allNAICS!$O:$O,allNAICS!$C:$C,'Number of Firms'!$A78,allNAICS!$E:$E,'Number of Firms'!E$1)</f>
        <v>6693</v>
      </c>
      <c r="F78" s="1">
        <f>SUMIFS(allNAICS!$O:$O,allNAICS!$C:$C,'Number of Firms'!$A78,allNAICS!$E:$E,'Number of Firms'!F$1)</f>
        <v>179</v>
      </c>
      <c r="G78" s="1">
        <f>SUMIFS(allNAICS!$O:$O,allNAICS!$C:$C,'Number of Firms'!$A78,allNAICS!$E:$E,'Number of Firms'!G$1)</f>
        <v>0</v>
      </c>
      <c r="H78" s="1">
        <f>SUMIFS(allNAICS!$O:$O,allNAICS!$C:$C,'Number of Firms'!$A78,allNAICS!$E:$E,'Number of Firms'!H$1)</f>
        <v>0</v>
      </c>
      <c r="I78" s="1">
        <f>SUMIFS(allNAICS!$O:$O,allNAICS!$C:$C,'Number of Firms'!$A78,allNAICS!$E:$E,'Number of Firms'!I$1)</f>
        <v>570</v>
      </c>
      <c r="J78" s="1">
        <f>SUMIFS(allNAICS!$O:$O,allNAICS!$C:$C,'Number of Firms'!$A78,allNAICS!$E:$E,'Number of Firms'!J$1)</f>
        <v>322</v>
      </c>
      <c r="K78" s="1">
        <f>SUMIFS(allNAICS!$O:$O,allNAICS!$C:$C,'Number of Firms'!$A78,allNAICS!$E:$E,'Number of Firms'!K$1)</f>
        <v>77</v>
      </c>
      <c r="L78" s="1">
        <f>SUMIFS(allNAICS!$O:$O,allNAICS!$C:$C,'Number of Firms'!$A78,allNAICS!$E:$E,'Number of Firms'!L$1)</f>
        <v>547</v>
      </c>
      <c r="M78" s="1">
        <f>SUMIFS(allNAICS!$O:$O,allNAICS!$C:$C,'Number of Firms'!$A78,allNAICS!$E:$E,'Number of Firms'!M$1)</f>
        <v>84</v>
      </c>
      <c r="N78" s="1">
        <f>SUMIFS(allNAICS!$O:$O,allNAICS!$C:$C,'Number of Firms'!$A78,allNAICS!$E:$E,'Number of Firms'!N$1)</f>
        <v>119</v>
      </c>
      <c r="O78" s="1">
        <f>SUMIFS(allNAICS!$O:$O,allNAICS!$C:$C,'Number of Firms'!$A78,allNAICS!$E:$E,'Number of Firms'!O$1)</f>
        <v>203</v>
      </c>
      <c r="P78" s="1">
        <f>SUMIFS(allNAICS!$O:$O,allNAICS!$C:$C,'Number of Firms'!$A78,allNAICS!$E:$E,'Number of Firms'!P$1)</f>
        <v>767</v>
      </c>
      <c r="Q78" s="1">
        <f>SUMIFS(allNAICS!$O:$O,allNAICS!$C:$C,'Number of Firms'!$A78,allNAICS!$E:$E,'Number of Firms'!Q$1)</f>
        <v>1096</v>
      </c>
      <c r="R78" s="1">
        <f>SUMIFS(allNAICS!$O:$O,allNAICS!$C:$C,'Number of Firms'!$A78,allNAICS!$E:$E,'Number of Firms'!R$1)</f>
        <v>392</v>
      </c>
      <c r="S78" s="1">
        <f>SUMIFS(allNAICS!$O:$O,allNAICS!$C:$C,'Number of Firms'!$A78,allNAICS!$E:$E,'Number of Firms'!S$1)</f>
        <v>388</v>
      </c>
      <c r="T78" s="1">
        <f>SUMIFS(allNAICS!$O:$O,allNAICS!$C:$C,'Number of Firms'!$A78,allNAICS!$E:$E,'Number of Firms'!T$1)</f>
        <v>582</v>
      </c>
      <c r="U78" s="1">
        <f>SUMIFS(allNAICS!$O:$O,allNAICS!$C:$C,'Number of Firms'!$A78,allNAICS!$E:$E,'Number of Firms'!U$1)</f>
        <v>501</v>
      </c>
      <c r="V78" s="1">
        <f>SUMIFS(allNAICS!$O:$O,allNAICS!$C:$C,'Number of Firms'!$A78,allNAICS!$E:$E,'Number of Firms'!V$1)</f>
        <v>243</v>
      </c>
      <c r="W78" s="1">
        <f>SUMIFS(allNAICS!$O:$O,allNAICS!$C:$C,'Number of Firms'!$A78,allNAICS!$E:$E,'Number of Firms'!W$1)</f>
        <v>620</v>
      </c>
      <c r="X78" s="1">
        <f>SUMIFS(allNAICS!$O:$O,allNAICS!$C:$C,'Number of Firms'!$A78,allNAICS!$E:$E,'Number of Firms'!X$1)</f>
        <v>0</v>
      </c>
      <c r="Y78" s="1">
        <f>SUMIFS(allNAICS!$O:$O,allNAICS!$C:$C,'Number of Firms'!$A78,allNAICS!$E:$E,'Number of Firms'!Y$1)</f>
        <v>0</v>
      </c>
    </row>
    <row r="79" spans="1:25" x14ac:dyDescent="0.45">
      <c r="A79" s="1" t="s">
        <v>559</v>
      </c>
      <c r="B79" s="1" t="s">
        <v>526</v>
      </c>
      <c r="C79" s="1">
        <v>30.7541808</v>
      </c>
      <c r="D79" s="1">
        <v>-86.572799500000002</v>
      </c>
      <c r="E79" s="1">
        <f>SUMIFS(allNAICS!$O:$O,allNAICS!$C:$C,'Number of Firms'!$A79,allNAICS!$E:$E,'Number of Firms'!E$1)</f>
        <v>22781</v>
      </c>
      <c r="F79" s="1">
        <f>SUMIFS(allNAICS!$O:$O,allNAICS!$C:$C,'Number of Firms'!$A79,allNAICS!$E:$E,'Number of Firms'!F$1)</f>
        <v>155</v>
      </c>
      <c r="G79" s="1">
        <f>SUMIFS(allNAICS!$O:$O,allNAICS!$C:$C,'Number of Firms'!$A79,allNAICS!$E:$E,'Number of Firms'!G$1)</f>
        <v>0</v>
      </c>
      <c r="H79" s="1">
        <f>SUMIFS(allNAICS!$O:$O,allNAICS!$C:$C,'Number of Firms'!$A79,allNAICS!$E:$E,'Number of Firms'!H$1)</f>
        <v>0</v>
      </c>
      <c r="I79" s="1">
        <f>SUMIFS(allNAICS!$O:$O,allNAICS!$C:$C,'Number of Firms'!$A79,allNAICS!$E:$E,'Number of Firms'!I$1)</f>
        <v>2785</v>
      </c>
      <c r="J79" s="1">
        <f>SUMIFS(allNAICS!$O:$O,allNAICS!$C:$C,'Number of Firms'!$A79,allNAICS!$E:$E,'Number of Firms'!J$1)</f>
        <v>278</v>
      </c>
      <c r="K79" s="1">
        <f>SUMIFS(allNAICS!$O:$O,allNAICS!$C:$C,'Number of Firms'!$A79,allNAICS!$E:$E,'Number of Firms'!K$1)</f>
        <v>639</v>
      </c>
      <c r="L79" s="1">
        <f>SUMIFS(allNAICS!$O:$O,allNAICS!$C:$C,'Number of Firms'!$A79,allNAICS!$E:$E,'Number of Firms'!L$1)</f>
        <v>2235</v>
      </c>
      <c r="M79" s="1">
        <f>SUMIFS(allNAICS!$O:$O,allNAICS!$C:$C,'Number of Firms'!$A79,allNAICS!$E:$E,'Number of Firms'!M$1)</f>
        <v>774</v>
      </c>
      <c r="N79" s="1">
        <f>SUMIFS(allNAICS!$O:$O,allNAICS!$C:$C,'Number of Firms'!$A79,allNAICS!$E:$E,'Number of Firms'!N$1)</f>
        <v>169</v>
      </c>
      <c r="O79" s="1">
        <f>SUMIFS(allNAICS!$O:$O,allNAICS!$C:$C,'Number of Firms'!$A79,allNAICS!$E:$E,'Number of Firms'!O$1)</f>
        <v>712</v>
      </c>
      <c r="P79" s="1">
        <f>SUMIFS(allNAICS!$O:$O,allNAICS!$C:$C,'Number of Firms'!$A79,allNAICS!$E:$E,'Number of Firms'!P$1)</f>
        <v>3402</v>
      </c>
      <c r="Q79" s="1">
        <f>SUMIFS(allNAICS!$O:$O,allNAICS!$C:$C,'Number of Firms'!$A79,allNAICS!$E:$E,'Number of Firms'!Q$1)</f>
        <v>2612</v>
      </c>
      <c r="R79" s="1">
        <f>SUMIFS(allNAICS!$O:$O,allNAICS!$C:$C,'Number of Firms'!$A79,allNAICS!$E:$E,'Number of Firms'!R$1)</f>
        <v>2511</v>
      </c>
      <c r="S79" s="1">
        <f>SUMIFS(allNAICS!$O:$O,allNAICS!$C:$C,'Number of Firms'!$A79,allNAICS!$E:$E,'Number of Firms'!S$1)</f>
        <v>314</v>
      </c>
      <c r="T79" s="1">
        <f>SUMIFS(allNAICS!$O:$O,allNAICS!$C:$C,'Number of Firms'!$A79,allNAICS!$E:$E,'Number of Firms'!T$1)</f>
        <v>1322</v>
      </c>
      <c r="U79" s="1">
        <f>SUMIFS(allNAICS!$O:$O,allNAICS!$C:$C,'Number of Firms'!$A79,allNAICS!$E:$E,'Number of Firms'!U$1)</f>
        <v>865</v>
      </c>
      <c r="V79" s="1">
        <f>SUMIFS(allNAICS!$O:$O,allNAICS!$C:$C,'Number of Firms'!$A79,allNAICS!$E:$E,'Number of Firms'!V$1)</f>
        <v>773</v>
      </c>
      <c r="W79" s="1">
        <f>SUMIFS(allNAICS!$O:$O,allNAICS!$C:$C,'Number of Firms'!$A79,allNAICS!$E:$E,'Number of Firms'!W$1)</f>
        <v>3273</v>
      </c>
      <c r="X79" s="1">
        <f>SUMIFS(allNAICS!$O:$O,allNAICS!$C:$C,'Number of Firms'!$A79,allNAICS!$E:$E,'Number of Firms'!X$1)</f>
        <v>0</v>
      </c>
      <c r="Y79" s="1">
        <f>SUMIFS(allNAICS!$O:$O,allNAICS!$C:$C,'Number of Firms'!$A79,allNAICS!$E:$E,'Number of Firms'!Y$1)</f>
        <v>0</v>
      </c>
    </row>
    <row r="80" spans="1:25" x14ac:dyDescent="0.45">
      <c r="A80" s="1" t="s">
        <v>560</v>
      </c>
      <c r="B80" s="1" t="s">
        <v>535</v>
      </c>
      <c r="C80" s="1">
        <v>39.652865400000003</v>
      </c>
      <c r="D80" s="1">
        <v>-78.762518499999999</v>
      </c>
      <c r="E80" s="1">
        <f>SUMIFS(allNAICS!$O:$O,allNAICS!$C:$C,'Number of Firms'!$A80,allNAICS!$E:$E,'Number of Firms'!E$1)</f>
        <v>5922</v>
      </c>
      <c r="F80" s="1">
        <f>SUMIFS(allNAICS!$O:$O,allNAICS!$C:$C,'Number of Firms'!$A80,allNAICS!$E:$E,'Number of Firms'!F$1)</f>
        <v>0</v>
      </c>
      <c r="G80" s="1">
        <f>SUMIFS(allNAICS!$O:$O,allNAICS!$C:$C,'Number of Firms'!$A80,allNAICS!$E:$E,'Number of Firms'!G$1)</f>
        <v>0</v>
      </c>
      <c r="H80" s="1">
        <f>SUMIFS(allNAICS!$O:$O,allNAICS!$C:$C,'Number of Firms'!$A80,allNAICS!$E:$E,'Number of Firms'!H$1)</f>
        <v>49</v>
      </c>
      <c r="I80" s="1">
        <f>SUMIFS(allNAICS!$O:$O,allNAICS!$C:$C,'Number of Firms'!$A80,allNAICS!$E:$E,'Number of Firms'!I$1)</f>
        <v>539</v>
      </c>
      <c r="J80" s="1">
        <f>SUMIFS(allNAICS!$O:$O,allNAICS!$C:$C,'Number of Firms'!$A80,allNAICS!$E:$E,'Number of Firms'!J$1)</f>
        <v>116</v>
      </c>
      <c r="K80" s="1">
        <f>SUMIFS(allNAICS!$O:$O,allNAICS!$C:$C,'Number of Firms'!$A80,allNAICS!$E:$E,'Number of Firms'!K$1)</f>
        <v>169</v>
      </c>
      <c r="L80" s="1">
        <f>SUMIFS(allNAICS!$O:$O,allNAICS!$C:$C,'Number of Firms'!$A80,allNAICS!$E:$E,'Number of Firms'!L$1)</f>
        <v>940</v>
      </c>
      <c r="M80" s="1">
        <f>SUMIFS(allNAICS!$O:$O,allNAICS!$C:$C,'Number of Firms'!$A80,allNAICS!$E:$E,'Number of Firms'!M$1)</f>
        <v>254</v>
      </c>
      <c r="N80" s="1">
        <f>SUMIFS(allNAICS!$O:$O,allNAICS!$C:$C,'Number of Firms'!$A80,allNAICS!$E:$E,'Number of Firms'!N$1)</f>
        <v>45</v>
      </c>
      <c r="O80" s="1">
        <f>SUMIFS(allNAICS!$O:$O,allNAICS!$C:$C,'Number of Firms'!$A80,allNAICS!$E:$E,'Number of Firms'!O$1)</f>
        <v>185</v>
      </c>
      <c r="P80" s="1">
        <f>SUMIFS(allNAICS!$O:$O,allNAICS!$C:$C,'Number of Firms'!$A80,allNAICS!$E:$E,'Number of Firms'!P$1)</f>
        <v>546</v>
      </c>
      <c r="Q80" s="1">
        <f>SUMIFS(allNAICS!$O:$O,allNAICS!$C:$C,'Number of Firms'!$A80,allNAICS!$E:$E,'Number of Firms'!Q$1)</f>
        <v>513</v>
      </c>
      <c r="R80" s="1">
        <f>SUMIFS(allNAICS!$O:$O,allNAICS!$C:$C,'Number of Firms'!$A80,allNAICS!$E:$E,'Number of Firms'!R$1)</f>
        <v>432</v>
      </c>
      <c r="S80" s="1">
        <f>SUMIFS(allNAICS!$O:$O,allNAICS!$C:$C,'Number of Firms'!$A80,allNAICS!$E:$E,'Number of Firms'!S$1)</f>
        <v>217</v>
      </c>
      <c r="T80" s="1">
        <f>SUMIFS(allNAICS!$O:$O,allNAICS!$C:$C,'Number of Firms'!$A80,allNAICS!$E:$E,'Number of Firms'!T$1)</f>
        <v>639</v>
      </c>
      <c r="U80" s="1">
        <f>SUMIFS(allNAICS!$O:$O,allNAICS!$C:$C,'Number of Firms'!$A80,allNAICS!$E:$E,'Number of Firms'!U$1)</f>
        <v>204</v>
      </c>
      <c r="V80" s="1">
        <f>SUMIFS(allNAICS!$O:$O,allNAICS!$C:$C,'Number of Firms'!$A80,allNAICS!$E:$E,'Number of Firms'!V$1)</f>
        <v>246</v>
      </c>
      <c r="W80" s="1">
        <f>SUMIFS(allNAICS!$O:$O,allNAICS!$C:$C,'Number of Firms'!$A80,allNAICS!$E:$E,'Number of Firms'!W$1)</f>
        <v>808</v>
      </c>
      <c r="X80" s="1">
        <f>SUMIFS(allNAICS!$O:$O,allNAICS!$C:$C,'Number of Firms'!$A80,allNAICS!$E:$E,'Number of Firms'!X$1)</f>
        <v>0</v>
      </c>
      <c r="Y80" s="1">
        <f>SUMIFS(allNAICS!$O:$O,allNAICS!$C:$C,'Number of Firms'!$A80,allNAICS!$E:$E,'Number of Firms'!Y$1)</f>
        <v>0</v>
      </c>
    </row>
    <row r="81" spans="1:25" x14ac:dyDescent="0.45">
      <c r="A81" s="1" t="s">
        <v>561</v>
      </c>
      <c r="B81" s="1" t="s">
        <v>445</v>
      </c>
      <c r="C81" s="1">
        <v>32.780139900000002</v>
      </c>
      <c r="D81" s="1">
        <v>-96.800451100000004</v>
      </c>
      <c r="E81" s="1">
        <f>SUMIFS(allNAICS!$O:$O,allNAICS!$C:$C,'Number of Firms'!$A81,allNAICS!$E:$E,'Number of Firms'!E$1)</f>
        <v>642289</v>
      </c>
      <c r="F81" s="1">
        <f>SUMIFS(allNAICS!$O:$O,allNAICS!$C:$C,'Number of Firms'!$A81,allNAICS!$E:$E,'Number of Firms'!F$1)</f>
        <v>1777</v>
      </c>
      <c r="G81" s="1">
        <f>SUMIFS(allNAICS!$O:$O,allNAICS!$C:$C,'Number of Firms'!$A81,allNAICS!$E:$E,'Number of Firms'!G$1)</f>
        <v>5507</v>
      </c>
      <c r="H81" s="1">
        <f>SUMIFS(allNAICS!$O:$O,allNAICS!$C:$C,'Number of Firms'!$A81,allNAICS!$E:$E,'Number of Firms'!H$1)</f>
        <v>946</v>
      </c>
      <c r="I81" s="1">
        <f>SUMIFS(allNAICS!$O:$O,allNAICS!$C:$C,'Number of Firms'!$A81,allNAICS!$E:$E,'Number of Firms'!I$1)</f>
        <v>69470</v>
      </c>
      <c r="J81" s="1">
        <f>SUMIFS(allNAICS!$O:$O,allNAICS!$C:$C,'Number of Firms'!$A81,allNAICS!$E:$E,'Number of Firms'!J$1)</f>
        <v>13099</v>
      </c>
      <c r="K81" s="1">
        <f>SUMIFS(allNAICS!$O:$O,allNAICS!$C:$C,'Number of Firms'!$A81,allNAICS!$E:$E,'Number of Firms'!K$1)</f>
        <v>17920</v>
      </c>
      <c r="L81" s="1">
        <f>SUMIFS(allNAICS!$O:$O,allNAICS!$C:$C,'Number of Firms'!$A81,allNAICS!$E:$E,'Number of Firms'!L$1)</f>
        <v>56365</v>
      </c>
      <c r="M81" s="1">
        <f>SUMIFS(allNAICS!$O:$O,allNAICS!$C:$C,'Number of Firms'!$A81,allNAICS!$E:$E,'Number of Firms'!M$1)</f>
        <v>29500</v>
      </c>
      <c r="N81" s="1">
        <f>SUMIFS(allNAICS!$O:$O,allNAICS!$C:$C,'Number of Firms'!$A81,allNAICS!$E:$E,'Number of Firms'!N$1)</f>
        <v>8630</v>
      </c>
      <c r="O81" s="1">
        <f>SUMIFS(allNAICS!$O:$O,allNAICS!$C:$C,'Number of Firms'!$A81,allNAICS!$E:$E,'Number of Firms'!O$1)</f>
        <v>32421</v>
      </c>
      <c r="P81" s="1">
        <f>SUMIFS(allNAICS!$O:$O,allNAICS!$C:$C,'Number of Firms'!$A81,allNAICS!$E:$E,'Number of Firms'!P$1)</f>
        <v>53188</v>
      </c>
      <c r="Q81" s="1">
        <f>SUMIFS(allNAICS!$O:$O,allNAICS!$C:$C,'Number of Firms'!$A81,allNAICS!$E:$E,'Number of Firms'!Q$1)</f>
        <v>94414</v>
      </c>
      <c r="R81" s="1">
        <f>SUMIFS(allNAICS!$O:$O,allNAICS!$C:$C,'Number of Firms'!$A81,allNAICS!$E:$E,'Number of Firms'!R$1)</f>
        <v>61574</v>
      </c>
      <c r="S81" s="1">
        <f>SUMIFS(allNAICS!$O:$O,allNAICS!$C:$C,'Number of Firms'!$A81,allNAICS!$E:$E,'Number of Firms'!S$1)</f>
        <v>15350</v>
      </c>
      <c r="T81" s="1">
        <f>SUMIFS(allNAICS!$O:$O,allNAICS!$C:$C,'Number of Firms'!$A81,allNAICS!$E:$E,'Number of Firms'!T$1)</f>
        <v>51747</v>
      </c>
      <c r="U81" s="1">
        <f>SUMIFS(allNAICS!$O:$O,allNAICS!$C:$C,'Number of Firms'!$A81,allNAICS!$E:$E,'Number of Firms'!U$1)</f>
        <v>26946</v>
      </c>
      <c r="V81" s="1">
        <f>SUMIFS(allNAICS!$O:$O,allNAICS!$C:$C,'Number of Firms'!$A81,allNAICS!$E:$E,'Number of Firms'!V$1)</f>
        <v>16308</v>
      </c>
      <c r="W81" s="1">
        <f>SUMIFS(allNAICS!$O:$O,allNAICS!$C:$C,'Number of Firms'!$A81,allNAICS!$E:$E,'Number of Firms'!W$1)</f>
        <v>87993</v>
      </c>
      <c r="X81" s="1">
        <f>SUMIFS(allNAICS!$O:$O,allNAICS!$C:$C,'Number of Firms'!$A81,allNAICS!$E:$E,'Number of Firms'!X$1)</f>
        <v>956</v>
      </c>
      <c r="Y81" s="1">
        <f>SUMIFS(allNAICS!$O:$O,allNAICS!$C:$C,'Number of Firms'!$A81,allNAICS!$E:$E,'Number of Firms'!Y$1)</f>
        <v>151</v>
      </c>
    </row>
    <row r="82" spans="1:25" x14ac:dyDescent="0.45">
      <c r="A82" s="1" t="s">
        <v>562</v>
      </c>
      <c r="B82" s="1" t="s">
        <v>449</v>
      </c>
      <c r="C82" s="1">
        <v>34.7698021</v>
      </c>
      <c r="D82" s="1">
        <v>-84.970222800000002</v>
      </c>
      <c r="E82" s="1">
        <f>SUMIFS(allNAICS!$O:$O,allNAICS!$C:$C,'Number of Firms'!$A82,allNAICS!$E:$E,'Number of Firms'!E$1)</f>
        <v>8935</v>
      </c>
      <c r="F82" s="1">
        <f>SUMIFS(allNAICS!$O:$O,allNAICS!$C:$C,'Number of Firms'!$A82,allNAICS!$E:$E,'Number of Firms'!F$1)</f>
        <v>101</v>
      </c>
      <c r="G82" s="1">
        <f>SUMIFS(allNAICS!$O:$O,allNAICS!$C:$C,'Number of Firms'!$A82,allNAICS!$E:$E,'Number of Firms'!G$1)</f>
        <v>0</v>
      </c>
      <c r="H82" s="1">
        <f>SUMIFS(allNAICS!$O:$O,allNAICS!$C:$C,'Number of Firms'!$A82,allNAICS!$E:$E,'Number of Firms'!H$1)</f>
        <v>0</v>
      </c>
      <c r="I82" s="1">
        <f>SUMIFS(allNAICS!$O:$O,allNAICS!$C:$C,'Number of Firms'!$A82,allNAICS!$E:$E,'Number of Firms'!I$1)</f>
        <v>1289</v>
      </c>
      <c r="J82" s="1">
        <f>SUMIFS(allNAICS!$O:$O,allNAICS!$C:$C,'Number of Firms'!$A82,allNAICS!$E:$E,'Number of Firms'!J$1)</f>
        <v>457</v>
      </c>
      <c r="K82" s="1">
        <f>SUMIFS(allNAICS!$O:$O,allNAICS!$C:$C,'Number of Firms'!$A82,allNAICS!$E:$E,'Number of Firms'!K$1)</f>
        <v>502</v>
      </c>
      <c r="L82" s="1">
        <f>SUMIFS(allNAICS!$O:$O,allNAICS!$C:$C,'Number of Firms'!$A82,allNAICS!$E:$E,'Number of Firms'!L$1)</f>
        <v>984</v>
      </c>
      <c r="M82" s="1">
        <f>SUMIFS(allNAICS!$O:$O,allNAICS!$C:$C,'Number of Firms'!$A82,allNAICS!$E:$E,'Number of Firms'!M$1)</f>
        <v>429</v>
      </c>
      <c r="N82" s="1">
        <f>SUMIFS(allNAICS!$O:$O,allNAICS!$C:$C,'Number of Firms'!$A82,allNAICS!$E:$E,'Number of Firms'!N$1)</f>
        <v>74</v>
      </c>
      <c r="O82" s="1">
        <f>SUMIFS(allNAICS!$O:$O,allNAICS!$C:$C,'Number of Firms'!$A82,allNAICS!$E:$E,'Number of Firms'!O$1)</f>
        <v>342</v>
      </c>
      <c r="P82" s="1">
        <f>SUMIFS(allNAICS!$O:$O,allNAICS!$C:$C,'Number of Firms'!$A82,allNAICS!$E:$E,'Number of Firms'!P$1)</f>
        <v>619</v>
      </c>
      <c r="Q82" s="1">
        <f>SUMIFS(allNAICS!$O:$O,allNAICS!$C:$C,'Number of Firms'!$A82,allNAICS!$E:$E,'Number of Firms'!Q$1)</f>
        <v>622</v>
      </c>
      <c r="R82" s="1">
        <f>SUMIFS(allNAICS!$O:$O,allNAICS!$C:$C,'Number of Firms'!$A82,allNAICS!$E:$E,'Number of Firms'!R$1)</f>
        <v>1087</v>
      </c>
      <c r="S82" s="1">
        <f>SUMIFS(allNAICS!$O:$O,allNAICS!$C:$C,'Number of Firms'!$A82,allNAICS!$E:$E,'Number of Firms'!S$1)</f>
        <v>134</v>
      </c>
      <c r="T82" s="1">
        <f>SUMIFS(allNAICS!$O:$O,allNAICS!$C:$C,'Number of Firms'!$A82,allNAICS!$E:$E,'Number of Firms'!T$1)</f>
        <v>591</v>
      </c>
      <c r="U82" s="1">
        <f>SUMIFS(allNAICS!$O:$O,allNAICS!$C:$C,'Number of Firms'!$A82,allNAICS!$E:$E,'Number of Firms'!U$1)</f>
        <v>173</v>
      </c>
      <c r="V82" s="1">
        <f>SUMIFS(allNAICS!$O:$O,allNAICS!$C:$C,'Number of Firms'!$A82,allNAICS!$E:$E,'Number of Firms'!V$1)</f>
        <v>214</v>
      </c>
      <c r="W82" s="1">
        <f>SUMIFS(allNAICS!$O:$O,allNAICS!$C:$C,'Number of Firms'!$A82,allNAICS!$E:$E,'Number of Firms'!W$1)</f>
        <v>1306</v>
      </c>
      <c r="X82" s="1">
        <f>SUMIFS(allNAICS!$O:$O,allNAICS!$C:$C,'Number of Firms'!$A82,allNAICS!$E:$E,'Number of Firms'!X$1)</f>
        <v>0</v>
      </c>
      <c r="Y82" s="1">
        <f>SUMIFS(allNAICS!$O:$O,allNAICS!$C:$C,'Number of Firms'!$A82,allNAICS!$E:$E,'Number of Firms'!Y$1)</f>
        <v>0</v>
      </c>
    </row>
    <row r="83" spans="1:25" x14ac:dyDescent="0.45">
      <c r="A83" s="1" t="s">
        <v>563</v>
      </c>
      <c r="B83" s="1" t="s">
        <v>504</v>
      </c>
      <c r="C83" s="1">
        <v>40.124481000000003</v>
      </c>
      <c r="D83" s="1">
        <v>-87.630020700000003</v>
      </c>
      <c r="E83" s="1">
        <f>SUMIFS(allNAICS!$O:$O,allNAICS!$C:$C,'Number of Firms'!$A83,allNAICS!$E:$E,'Number of Firms'!E$1)</f>
        <v>5491</v>
      </c>
      <c r="F83" s="1">
        <f>SUMIFS(allNAICS!$O:$O,allNAICS!$C:$C,'Number of Firms'!$A83,allNAICS!$E:$E,'Number of Firms'!F$1)</f>
        <v>56</v>
      </c>
      <c r="G83" s="1">
        <f>SUMIFS(allNAICS!$O:$O,allNAICS!$C:$C,'Number of Firms'!$A83,allNAICS!$E:$E,'Number of Firms'!G$1)</f>
        <v>0</v>
      </c>
      <c r="H83" s="1">
        <f>SUMIFS(allNAICS!$O:$O,allNAICS!$C:$C,'Number of Firms'!$A83,allNAICS!$E:$E,'Number of Firms'!H$1)</f>
        <v>0</v>
      </c>
      <c r="I83" s="1">
        <f>SUMIFS(allNAICS!$O:$O,allNAICS!$C:$C,'Number of Firms'!$A83,allNAICS!$E:$E,'Number of Firms'!I$1)</f>
        <v>511</v>
      </c>
      <c r="J83" s="1">
        <f>SUMIFS(allNAICS!$O:$O,allNAICS!$C:$C,'Number of Firms'!$A83,allNAICS!$E:$E,'Number of Firms'!J$1)</f>
        <v>125</v>
      </c>
      <c r="K83" s="1">
        <f>SUMIFS(allNAICS!$O:$O,allNAICS!$C:$C,'Number of Firms'!$A83,allNAICS!$E:$E,'Number of Firms'!K$1)</f>
        <v>81</v>
      </c>
      <c r="L83" s="1">
        <f>SUMIFS(allNAICS!$O:$O,allNAICS!$C:$C,'Number of Firms'!$A83,allNAICS!$E:$E,'Number of Firms'!L$1)</f>
        <v>995</v>
      </c>
      <c r="M83" s="1">
        <f>SUMIFS(allNAICS!$O:$O,allNAICS!$C:$C,'Number of Firms'!$A83,allNAICS!$E:$E,'Number of Firms'!M$1)</f>
        <v>191</v>
      </c>
      <c r="N83" s="1">
        <f>SUMIFS(allNAICS!$O:$O,allNAICS!$C:$C,'Number of Firms'!$A83,allNAICS!$E:$E,'Number of Firms'!N$1)</f>
        <v>121</v>
      </c>
      <c r="O83" s="1">
        <f>SUMIFS(allNAICS!$O:$O,allNAICS!$C:$C,'Number of Firms'!$A83,allNAICS!$E:$E,'Number of Firms'!O$1)</f>
        <v>70</v>
      </c>
      <c r="P83" s="1">
        <f>SUMIFS(allNAICS!$O:$O,allNAICS!$C:$C,'Number of Firms'!$A83,allNAICS!$E:$E,'Number of Firms'!P$1)</f>
        <v>332</v>
      </c>
      <c r="Q83" s="1">
        <f>SUMIFS(allNAICS!$O:$O,allNAICS!$C:$C,'Number of Firms'!$A83,allNAICS!$E:$E,'Number of Firms'!Q$1)</f>
        <v>411</v>
      </c>
      <c r="R83" s="1">
        <f>SUMIFS(allNAICS!$O:$O,allNAICS!$C:$C,'Number of Firms'!$A83,allNAICS!$E:$E,'Number of Firms'!R$1)</f>
        <v>294</v>
      </c>
      <c r="S83" s="1">
        <f>SUMIFS(allNAICS!$O:$O,allNAICS!$C:$C,'Number of Firms'!$A83,allNAICS!$E:$E,'Number of Firms'!S$1)</f>
        <v>70</v>
      </c>
      <c r="T83" s="1">
        <f>SUMIFS(allNAICS!$O:$O,allNAICS!$C:$C,'Number of Firms'!$A83,allNAICS!$E:$E,'Number of Firms'!T$1)</f>
        <v>700</v>
      </c>
      <c r="U83" s="1">
        <f>SUMIFS(allNAICS!$O:$O,allNAICS!$C:$C,'Number of Firms'!$A83,allNAICS!$E:$E,'Number of Firms'!U$1)</f>
        <v>313</v>
      </c>
      <c r="V83" s="1">
        <f>SUMIFS(allNAICS!$O:$O,allNAICS!$C:$C,'Number of Firms'!$A83,allNAICS!$E:$E,'Number of Firms'!V$1)</f>
        <v>195</v>
      </c>
      <c r="W83" s="1">
        <f>SUMIFS(allNAICS!$O:$O,allNAICS!$C:$C,'Number of Firms'!$A83,allNAICS!$E:$E,'Number of Firms'!W$1)</f>
        <v>1032</v>
      </c>
      <c r="X83" s="1">
        <f>SUMIFS(allNAICS!$O:$O,allNAICS!$C:$C,'Number of Firms'!$A83,allNAICS!$E:$E,'Number of Firms'!X$1)</f>
        <v>0</v>
      </c>
      <c r="Y83" s="1">
        <f>SUMIFS(allNAICS!$O:$O,allNAICS!$C:$C,'Number of Firms'!$A83,allNAICS!$E:$E,'Number of Firms'!Y$1)</f>
        <v>0</v>
      </c>
    </row>
    <row r="84" spans="1:25" x14ac:dyDescent="0.45">
      <c r="A84" s="1" t="s">
        <v>564</v>
      </c>
      <c r="B84" s="1" t="s">
        <v>504</v>
      </c>
      <c r="C84" s="1">
        <v>41.523643700000001</v>
      </c>
      <c r="D84" s="1">
        <v>-90.577636699999999</v>
      </c>
      <c r="E84" s="1">
        <f>SUMIFS(allNAICS!$O:$O,allNAICS!$C:$C,'Number of Firms'!$A84,allNAICS!$E:$E,'Number of Firms'!E$1)</f>
        <v>26577</v>
      </c>
      <c r="F84" s="1">
        <f>SUMIFS(allNAICS!$O:$O,allNAICS!$C:$C,'Number of Firms'!$A84,allNAICS!$E:$E,'Number of Firms'!F$1)</f>
        <v>195</v>
      </c>
      <c r="G84" s="1">
        <f>SUMIFS(allNAICS!$O:$O,allNAICS!$C:$C,'Number of Firms'!$A84,allNAICS!$E:$E,'Number of Firms'!G$1)</f>
        <v>0</v>
      </c>
      <c r="H84" s="1">
        <f>SUMIFS(allNAICS!$O:$O,allNAICS!$C:$C,'Number of Firms'!$A84,allNAICS!$E:$E,'Number of Firms'!H$1)</f>
        <v>0</v>
      </c>
      <c r="I84" s="1">
        <f>SUMIFS(allNAICS!$O:$O,allNAICS!$C:$C,'Number of Firms'!$A84,allNAICS!$E:$E,'Number of Firms'!I$1)</f>
        <v>3103</v>
      </c>
      <c r="J84" s="1">
        <f>SUMIFS(allNAICS!$O:$O,allNAICS!$C:$C,'Number of Firms'!$A84,allNAICS!$E:$E,'Number of Firms'!J$1)</f>
        <v>739</v>
      </c>
      <c r="K84" s="1">
        <f>SUMIFS(allNAICS!$O:$O,allNAICS!$C:$C,'Number of Firms'!$A84,allNAICS!$E:$E,'Number of Firms'!K$1)</f>
        <v>854</v>
      </c>
      <c r="L84" s="1">
        <f>SUMIFS(allNAICS!$O:$O,allNAICS!$C:$C,'Number of Firms'!$A84,allNAICS!$E:$E,'Number of Firms'!L$1)</f>
        <v>3124</v>
      </c>
      <c r="M84" s="1">
        <f>SUMIFS(allNAICS!$O:$O,allNAICS!$C:$C,'Number of Firms'!$A84,allNAICS!$E:$E,'Number of Firms'!M$1)</f>
        <v>1224</v>
      </c>
      <c r="N84" s="1">
        <f>SUMIFS(allNAICS!$O:$O,allNAICS!$C:$C,'Number of Firms'!$A84,allNAICS!$E:$E,'Number of Firms'!N$1)</f>
        <v>296</v>
      </c>
      <c r="O84" s="1">
        <f>SUMIFS(allNAICS!$O:$O,allNAICS!$C:$C,'Number of Firms'!$A84,allNAICS!$E:$E,'Number of Firms'!O$1)</f>
        <v>985</v>
      </c>
      <c r="P84" s="1">
        <f>SUMIFS(allNAICS!$O:$O,allNAICS!$C:$C,'Number of Firms'!$A84,allNAICS!$E:$E,'Number of Firms'!P$1)</f>
        <v>2331</v>
      </c>
      <c r="Q84" s="1">
        <f>SUMIFS(allNAICS!$O:$O,allNAICS!$C:$C,'Number of Firms'!$A84,allNAICS!$E:$E,'Number of Firms'!Q$1)</f>
        <v>2687</v>
      </c>
      <c r="R84" s="1">
        <f>SUMIFS(allNAICS!$O:$O,allNAICS!$C:$C,'Number of Firms'!$A84,allNAICS!$E:$E,'Number of Firms'!R$1)</f>
        <v>1891</v>
      </c>
      <c r="S84" s="1">
        <f>SUMIFS(allNAICS!$O:$O,allNAICS!$C:$C,'Number of Firms'!$A84,allNAICS!$E:$E,'Number of Firms'!S$1)</f>
        <v>497</v>
      </c>
      <c r="T84" s="1">
        <f>SUMIFS(allNAICS!$O:$O,allNAICS!$C:$C,'Number of Firms'!$A84,allNAICS!$E:$E,'Number of Firms'!T$1)</f>
        <v>2987</v>
      </c>
      <c r="U84" s="1">
        <f>SUMIFS(allNAICS!$O:$O,allNAICS!$C:$C,'Number of Firms'!$A84,allNAICS!$E:$E,'Number of Firms'!U$1)</f>
        <v>1230</v>
      </c>
      <c r="V84" s="1">
        <f>SUMIFS(allNAICS!$O:$O,allNAICS!$C:$C,'Number of Firms'!$A84,allNAICS!$E:$E,'Number of Firms'!V$1)</f>
        <v>992</v>
      </c>
      <c r="W84" s="1">
        <f>SUMIFS(allNAICS!$O:$O,allNAICS!$C:$C,'Number of Firms'!$A84,allNAICS!$E:$E,'Number of Firms'!W$1)</f>
        <v>3541</v>
      </c>
      <c r="X84" s="1">
        <f>SUMIFS(allNAICS!$O:$O,allNAICS!$C:$C,'Number of Firms'!$A84,allNAICS!$E:$E,'Number of Firms'!X$1)</f>
        <v>86</v>
      </c>
      <c r="Y84" s="1">
        <f>SUMIFS(allNAICS!$O:$O,allNAICS!$C:$C,'Number of Firms'!$A84,allNAICS!$E:$E,'Number of Firms'!Y$1)</f>
        <v>0</v>
      </c>
    </row>
    <row r="85" spans="1:25" x14ac:dyDescent="0.45">
      <c r="A85" s="1" t="s">
        <v>565</v>
      </c>
      <c r="B85" s="1" t="s">
        <v>447</v>
      </c>
      <c r="C85" s="1">
        <v>39.758947800000001</v>
      </c>
      <c r="D85" s="1">
        <v>-84.191606899999996</v>
      </c>
      <c r="E85" s="1">
        <f>SUMIFS(allNAICS!$O:$O,allNAICS!$C:$C,'Number of Firms'!$A85,allNAICS!$E:$E,'Number of Firms'!E$1)</f>
        <v>59413</v>
      </c>
      <c r="F85" s="1">
        <f>SUMIFS(allNAICS!$O:$O,allNAICS!$C:$C,'Number of Firms'!$A85,allNAICS!$E:$E,'Number of Firms'!F$1)</f>
        <v>218</v>
      </c>
      <c r="G85" s="1">
        <f>SUMIFS(allNAICS!$O:$O,allNAICS!$C:$C,'Number of Firms'!$A85,allNAICS!$E:$E,'Number of Firms'!G$1)</f>
        <v>0</v>
      </c>
      <c r="H85" s="1">
        <f>SUMIFS(allNAICS!$O:$O,allNAICS!$C:$C,'Number of Firms'!$A85,allNAICS!$E:$E,'Number of Firms'!H$1)</f>
        <v>35</v>
      </c>
      <c r="I85" s="1">
        <f>SUMIFS(allNAICS!$O:$O,allNAICS!$C:$C,'Number of Firms'!$A85,allNAICS!$E:$E,'Number of Firms'!I$1)</f>
        <v>6255</v>
      </c>
      <c r="J85" s="1">
        <f>SUMIFS(allNAICS!$O:$O,allNAICS!$C:$C,'Number of Firms'!$A85,allNAICS!$E:$E,'Number of Firms'!J$1)</f>
        <v>1976</v>
      </c>
      <c r="K85" s="1">
        <f>SUMIFS(allNAICS!$O:$O,allNAICS!$C:$C,'Number of Firms'!$A85,allNAICS!$E:$E,'Number of Firms'!K$1)</f>
        <v>1332</v>
      </c>
      <c r="L85" s="1">
        <f>SUMIFS(allNAICS!$O:$O,allNAICS!$C:$C,'Number of Firms'!$A85,allNAICS!$E:$E,'Number of Firms'!L$1)</f>
        <v>6043</v>
      </c>
      <c r="M85" s="1">
        <f>SUMIFS(allNAICS!$O:$O,allNAICS!$C:$C,'Number of Firms'!$A85,allNAICS!$E:$E,'Number of Firms'!M$1)</f>
        <v>2722</v>
      </c>
      <c r="N85" s="1">
        <f>SUMIFS(allNAICS!$O:$O,allNAICS!$C:$C,'Number of Firms'!$A85,allNAICS!$E:$E,'Number of Firms'!N$1)</f>
        <v>842</v>
      </c>
      <c r="O85" s="1">
        <f>SUMIFS(allNAICS!$O:$O,allNAICS!$C:$C,'Number of Firms'!$A85,allNAICS!$E:$E,'Number of Firms'!O$1)</f>
        <v>1910</v>
      </c>
      <c r="P85" s="1">
        <f>SUMIFS(allNAICS!$O:$O,allNAICS!$C:$C,'Number of Firms'!$A85,allNAICS!$E:$E,'Number of Firms'!P$1)</f>
        <v>5862</v>
      </c>
      <c r="Q85" s="1">
        <f>SUMIFS(allNAICS!$O:$O,allNAICS!$C:$C,'Number of Firms'!$A85,allNAICS!$E:$E,'Number of Firms'!Q$1)</f>
        <v>7688</v>
      </c>
      <c r="R85" s="1">
        <f>SUMIFS(allNAICS!$O:$O,allNAICS!$C:$C,'Number of Firms'!$A85,allNAICS!$E:$E,'Number of Firms'!R$1)</f>
        <v>4634</v>
      </c>
      <c r="S85" s="1">
        <f>SUMIFS(allNAICS!$O:$O,allNAICS!$C:$C,'Number of Firms'!$A85,allNAICS!$E:$E,'Number of Firms'!S$1)</f>
        <v>1664</v>
      </c>
      <c r="T85" s="1">
        <f>SUMIFS(allNAICS!$O:$O,allNAICS!$C:$C,'Number of Firms'!$A85,allNAICS!$E:$E,'Number of Firms'!T$1)</f>
        <v>6300</v>
      </c>
      <c r="U85" s="1">
        <f>SUMIFS(allNAICS!$O:$O,allNAICS!$C:$C,'Number of Firms'!$A85,allNAICS!$E:$E,'Number of Firms'!U$1)</f>
        <v>2721</v>
      </c>
      <c r="V85" s="1">
        <f>SUMIFS(allNAICS!$O:$O,allNAICS!$C:$C,'Number of Firms'!$A85,allNAICS!$E:$E,'Number of Firms'!V$1)</f>
        <v>1618</v>
      </c>
      <c r="W85" s="1">
        <f>SUMIFS(allNAICS!$O:$O,allNAICS!$C:$C,'Number of Firms'!$A85,allNAICS!$E:$E,'Number of Firms'!W$1)</f>
        <v>7700</v>
      </c>
      <c r="X85" s="1">
        <f>SUMIFS(allNAICS!$O:$O,allNAICS!$C:$C,'Number of Firms'!$A85,allNAICS!$E:$E,'Number of Firms'!X$1)</f>
        <v>110</v>
      </c>
      <c r="Y85" s="1">
        <f>SUMIFS(allNAICS!$O:$O,allNAICS!$C:$C,'Number of Firms'!$A85,allNAICS!$E:$E,'Number of Firms'!Y$1)</f>
        <v>0</v>
      </c>
    </row>
    <row r="86" spans="1:25" x14ac:dyDescent="0.45">
      <c r="A86" s="1" t="s">
        <v>566</v>
      </c>
      <c r="B86" s="1" t="s">
        <v>475</v>
      </c>
      <c r="C86" s="1">
        <v>34.605925300000003</v>
      </c>
      <c r="D86" s="1">
        <v>-86.983341699999997</v>
      </c>
      <c r="E86" s="1">
        <f>SUMIFS(allNAICS!$O:$O,allNAICS!$C:$C,'Number of Firms'!$A86,allNAICS!$E:$E,'Number of Firms'!E$1)</f>
        <v>11832</v>
      </c>
      <c r="F86" s="1">
        <f>SUMIFS(allNAICS!$O:$O,allNAICS!$C:$C,'Number of Firms'!$A86,allNAICS!$E:$E,'Number of Firms'!F$1)</f>
        <v>204</v>
      </c>
      <c r="G86" s="1">
        <f>SUMIFS(allNAICS!$O:$O,allNAICS!$C:$C,'Number of Firms'!$A86,allNAICS!$E:$E,'Number of Firms'!G$1)</f>
        <v>0</v>
      </c>
      <c r="H86" s="1">
        <f>SUMIFS(allNAICS!$O:$O,allNAICS!$C:$C,'Number of Firms'!$A86,allNAICS!$E:$E,'Number of Firms'!H$1)</f>
        <v>42</v>
      </c>
      <c r="I86" s="1">
        <f>SUMIFS(allNAICS!$O:$O,allNAICS!$C:$C,'Number of Firms'!$A86,allNAICS!$E:$E,'Number of Firms'!I$1)</f>
        <v>1861</v>
      </c>
      <c r="J86" s="1">
        <f>SUMIFS(allNAICS!$O:$O,allNAICS!$C:$C,'Number of Firms'!$A86,allNAICS!$E:$E,'Number of Firms'!J$1)</f>
        <v>476</v>
      </c>
      <c r="K86" s="1">
        <f>SUMIFS(allNAICS!$O:$O,allNAICS!$C:$C,'Number of Firms'!$A86,allNAICS!$E:$E,'Number of Firms'!K$1)</f>
        <v>283</v>
      </c>
      <c r="L86" s="1">
        <f>SUMIFS(allNAICS!$O:$O,allNAICS!$C:$C,'Number of Firms'!$A86,allNAICS!$E:$E,'Number of Firms'!L$1)</f>
        <v>1664</v>
      </c>
      <c r="M86" s="1">
        <f>SUMIFS(allNAICS!$O:$O,allNAICS!$C:$C,'Number of Firms'!$A86,allNAICS!$E:$E,'Number of Firms'!M$1)</f>
        <v>491</v>
      </c>
      <c r="N86" s="1">
        <f>SUMIFS(allNAICS!$O:$O,allNAICS!$C:$C,'Number of Firms'!$A86,allNAICS!$E:$E,'Number of Firms'!N$1)</f>
        <v>65</v>
      </c>
      <c r="O86" s="1">
        <f>SUMIFS(allNAICS!$O:$O,allNAICS!$C:$C,'Number of Firms'!$A86,allNAICS!$E:$E,'Number of Firms'!O$1)</f>
        <v>365</v>
      </c>
      <c r="P86" s="1">
        <f>SUMIFS(allNAICS!$O:$O,allNAICS!$C:$C,'Number of Firms'!$A86,allNAICS!$E:$E,'Number of Firms'!P$1)</f>
        <v>728</v>
      </c>
      <c r="Q86" s="1">
        <f>SUMIFS(allNAICS!$O:$O,allNAICS!$C:$C,'Number of Firms'!$A86,allNAICS!$E:$E,'Number of Firms'!Q$1)</f>
        <v>930</v>
      </c>
      <c r="R86" s="1">
        <f>SUMIFS(allNAICS!$O:$O,allNAICS!$C:$C,'Number of Firms'!$A86,allNAICS!$E:$E,'Number of Firms'!R$1)</f>
        <v>1405</v>
      </c>
      <c r="S86" s="1">
        <f>SUMIFS(allNAICS!$O:$O,allNAICS!$C:$C,'Number of Firms'!$A86,allNAICS!$E:$E,'Number of Firms'!S$1)</f>
        <v>105</v>
      </c>
      <c r="T86" s="1">
        <f>SUMIFS(allNAICS!$O:$O,allNAICS!$C:$C,'Number of Firms'!$A86,allNAICS!$E:$E,'Number of Firms'!T$1)</f>
        <v>845</v>
      </c>
      <c r="U86" s="1">
        <f>SUMIFS(allNAICS!$O:$O,allNAICS!$C:$C,'Number of Firms'!$A86,allNAICS!$E:$E,'Number of Firms'!U$1)</f>
        <v>344</v>
      </c>
      <c r="V86" s="1">
        <f>SUMIFS(allNAICS!$O:$O,allNAICS!$C:$C,'Number of Firms'!$A86,allNAICS!$E:$E,'Number of Firms'!V$1)</f>
        <v>256</v>
      </c>
      <c r="W86" s="1">
        <f>SUMIFS(allNAICS!$O:$O,allNAICS!$C:$C,'Number of Firms'!$A86,allNAICS!$E:$E,'Number of Firms'!W$1)</f>
        <v>1786</v>
      </c>
      <c r="X86" s="1">
        <f>SUMIFS(allNAICS!$O:$O,allNAICS!$C:$C,'Number of Firms'!$A86,allNAICS!$E:$E,'Number of Firms'!X$1)</f>
        <v>0</v>
      </c>
      <c r="Y86" s="1">
        <f>SUMIFS(allNAICS!$O:$O,allNAICS!$C:$C,'Number of Firms'!$A86,allNAICS!$E:$E,'Number of Firms'!Y$1)</f>
        <v>0</v>
      </c>
    </row>
    <row r="87" spans="1:25" x14ac:dyDescent="0.45">
      <c r="A87" s="1" t="s">
        <v>567</v>
      </c>
      <c r="B87" s="1" t="s">
        <v>504</v>
      </c>
      <c r="C87" s="1">
        <v>39.8403147</v>
      </c>
      <c r="D87" s="1">
        <v>-88.9548001</v>
      </c>
      <c r="E87" s="1">
        <f>SUMIFS(allNAICS!$O:$O,allNAICS!$C:$C,'Number of Firms'!$A87,allNAICS!$E:$E,'Number of Firms'!E$1)</f>
        <v>7229</v>
      </c>
      <c r="F87" s="1">
        <f>SUMIFS(allNAICS!$O:$O,allNAICS!$C:$C,'Number of Firms'!$A87,allNAICS!$E:$E,'Number of Firms'!F$1)</f>
        <v>49</v>
      </c>
      <c r="G87" s="1">
        <f>SUMIFS(allNAICS!$O:$O,allNAICS!$C:$C,'Number of Firms'!$A87,allNAICS!$E:$E,'Number of Firms'!G$1)</f>
        <v>25</v>
      </c>
      <c r="H87" s="1">
        <f>SUMIFS(allNAICS!$O:$O,allNAICS!$C:$C,'Number of Firms'!$A87,allNAICS!$E:$E,'Number of Firms'!H$1)</f>
        <v>0</v>
      </c>
      <c r="I87" s="1">
        <f>SUMIFS(allNAICS!$O:$O,allNAICS!$C:$C,'Number of Firms'!$A87,allNAICS!$E:$E,'Number of Firms'!I$1)</f>
        <v>673</v>
      </c>
      <c r="J87" s="1">
        <f>SUMIFS(allNAICS!$O:$O,allNAICS!$C:$C,'Number of Firms'!$A87,allNAICS!$E:$E,'Number of Firms'!J$1)</f>
        <v>179</v>
      </c>
      <c r="K87" s="1">
        <f>SUMIFS(allNAICS!$O:$O,allNAICS!$C:$C,'Number of Firms'!$A87,allNAICS!$E:$E,'Number of Firms'!K$1)</f>
        <v>172</v>
      </c>
      <c r="L87" s="1">
        <f>SUMIFS(allNAICS!$O:$O,allNAICS!$C:$C,'Number of Firms'!$A87,allNAICS!$E:$E,'Number of Firms'!L$1)</f>
        <v>956</v>
      </c>
      <c r="M87" s="1">
        <f>SUMIFS(allNAICS!$O:$O,allNAICS!$C:$C,'Number of Firms'!$A87,allNAICS!$E:$E,'Number of Firms'!M$1)</f>
        <v>171</v>
      </c>
      <c r="N87" s="1">
        <f>SUMIFS(allNAICS!$O:$O,allNAICS!$C:$C,'Number of Firms'!$A87,allNAICS!$E:$E,'Number of Firms'!N$1)</f>
        <v>127</v>
      </c>
      <c r="O87" s="1">
        <f>SUMIFS(allNAICS!$O:$O,allNAICS!$C:$C,'Number of Firms'!$A87,allNAICS!$E:$E,'Number of Firms'!O$1)</f>
        <v>244</v>
      </c>
      <c r="P87" s="1">
        <f>SUMIFS(allNAICS!$O:$O,allNAICS!$C:$C,'Number of Firms'!$A87,allNAICS!$E:$E,'Number of Firms'!P$1)</f>
        <v>369</v>
      </c>
      <c r="Q87" s="1">
        <f>SUMIFS(allNAICS!$O:$O,allNAICS!$C:$C,'Number of Firms'!$A87,allNAICS!$E:$E,'Number of Firms'!Q$1)</f>
        <v>390</v>
      </c>
      <c r="R87" s="1">
        <f>SUMIFS(allNAICS!$O:$O,allNAICS!$C:$C,'Number of Firms'!$A87,allNAICS!$E:$E,'Number of Firms'!R$1)</f>
        <v>776</v>
      </c>
      <c r="S87" s="1">
        <f>SUMIFS(allNAICS!$O:$O,allNAICS!$C:$C,'Number of Firms'!$A87,allNAICS!$E:$E,'Number of Firms'!S$1)</f>
        <v>127</v>
      </c>
      <c r="T87" s="1">
        <f>SUMIFS(allNAICS!$O:$O,allNAICS!$C:$C,'Number of Firms'!$A87,allNAICS!$E:$E,'Number of Firms'!T$1)</f>
        <v>1197</v>
      </c>
      <c r="U87" s="1">
        <f>SUMIFS(allNAICS!$O:$O,allNAICS!$C:$C,'Number of Firms'!$A87,allNAICS!$E:$E,'Number of Firms'!U$1)</f>
        <v>288</v>
      </c>
      <c r="V87" s="1">
        <f>SUMIFS(allNAICS!$O:$O,allNAICS!$C:$C,'Number of Firms'!$A87,allNAICS!$E:$E,'Number of Firms'!V$1)</f>
        <v>327</v>
      </c>
      <c r="W87" s="1">
        <f>SUMIFS(allNAICS!$O:$O,allNAICS!$C:$C,'Number of Firms'!$A87,allNAICS!$E:$E,'Number of Firms'!W$1)</f>
        <v>1177</v>
      </c>
      <c r="X87" s="1">
        <f>SUMIFS(allNAICS!$O:$O,allNAICS!$C:$C,'Number of Firms'!$A87,allNAICS!$E:$E,'Number of Firms'!X$1)</f>
        <v>0</v>
      </c>
      <c r="Y87" s="1">
        <f>SUMIFS(allNAICS!$O:$O,allNAICS!$C:$C,'Number of Firms'!$A87,allNAICS!$E:$E,'Number of Firms'!Y$1)</f>
        <v>0</v>
      </c>
    </row>
    <row r="88" spans="1:25" x14ac:dyDescent="0.45">
      <c r="A88" s="1" t="s">
        <v>568</v>
      </c>
      <c r="B88" s="1" t="s">
        <v>526</v>
      </c>
      <c r="C88" s="1">
        <v>28.9005446</v>
      </c>
      <c r="D88" s="1">
        <v>-81.263673800000007</v>
      </c>
      <c r="E88" s="1">
        <f>SUMIFS(allNAICS!$O:$O,allNAICS!$C:$C,'Number of Firms'!$A88,allNAICS!$E:$E,'Number of Firms'!E$1)</f>
        <v>53112</v>
      </c>
      <c r="F88" s="1">
        <f>SUMIFS(allNAICS!$O:$O,allNAICS!$C:$C,'Number of Firms'!$A88,allNAICS!$E:$E,'Number of Firms'!F$1)</f>
        <v>384</v>
      </c>
      <c r="G88" s="1">
        <f>SUMIFS(allNAICS!$O:$O,allNAICS!$C:$C,'Number of Firms'!$A88,allNAICS!$E:$E,'Number of Firms'!G$1)</f>
        <v>0</v>
      </c>
      <c r="H88" s="1">
        <f>SUMIFS(allNAICS!$O:$O,allNAICS!$C:$C,'Number of Firms'!$A88,allNAICS!$E:$E,'Number of Firms'!H$1)</f>
        <v>30</v>
      </c>
      <c r="I88" s="1">
        <f>SUMIFS(allNAICS!$O:$O,allNAICS!$C:$C,'Number of Firms'!$A88,allNAICS!$E:$E,'Number of Firms'!I$1)</f>
        <v>5372</v>
      </c>
      <c r="J88" s="1">
        <f>SUMIFS(allNAICS!$O:$O,allNAICS!$C:$C,'Number of Firms'!$A88,allNAICS!$E:$E,'Number of Firms'!J$1)</f>
        <v>1040</v>
      </c>
      <c r="K88" s="1">
        <f>SUMIFS(allNAICS!$O:$O,allNAICS!$C:$C,'Number of Firms'!$A88,allNAICS!$E:$E,'Number of Firms'!K$1)</f>
        <v>1062</v>
      </c>
      <c r="L88" s="1">
        <f>SUMIFS(allNAICS!$O:$O,allNAICS!$C:$C,'Number of Firms'!$A88,allNAICS!$E:$E,'Number of Firms'!L$1)</f>
        <v>5871</v>
      </c>
      <c r="M88" s="1">
        <f>SUMIFS(allNAICS!$O:$O,allNAICS!$C:$C,'Number of Firms'!$A88,allNAICS!$E:$E,'Number of Firms'!M$1)</f>
        <v>1881</v>
      </c>
      <c r="N88" s="1">
        <f>SUMIFS(allNAICS!$O:$O,allNAICS!$C:$C,'Number of Firms'!$A88,allNAICS!$E:$E,'Number of Firms'!N$1)</f>
        <v>854</v>
      </c>
      <c r="O88" s="1">
        <f>SUMIFS(allNAICS!$O:$O,allNAICS!$C:$C,'Number of Firms'!$A88,allNAICS!$E:$E,'Number of Firms'!O$1)</f>
        <v>1514</v>
      </c>
      <c r="P88" s="1">
        <f>SUMIFS(allNAICS!$O:$O,allNAICS!$C:$C,'Number of Firms'!$A88,allNAICS!$E:$E,'Number of Firms'!P$1)</f>
        <v>5615</v>
      </c>
      <c r="Q88" s="1">
        <f>SUMIFS(allNAICS!$O:$O,allNAICS!$C:$C,'Number of Firms'!$A88,allNAICS!$E:$E,'Number of Firms'!Q$1)</f>
        <v>6417</v>
      </c>
      <c r="R88" s="1">
        <f>SUMIFS(allNAICS!$O:$O,allNAICS!$C:$C,'Number of Firms'!$A88,allNAICS!$E:$E,'Number of Firms'!R$1)</f>
        <v>5433</v>
      </c>
      <c r="S88" s="1">
        <f>SUMIFS(allNAICS!$O:$O,allNAICS!$C:$C,'Number of Firms'!$A88,allNAICS!$E:$E,'Number of Firms'!S$1)</f>
        <v>1174</v>
      </c>
      <c r="T88" s="1">
        <f>SUMIFS(allNAICS!$O:$O,allNAICS!$C:$C,'Number of Firms'!$A88,allNAICS!$E:$E,'Number of Firms'!T$1)</f>
        <v>5051</v>
      </c>
      <c r="U88" s="1">
        <f>SUMIFS(allNAICS!$O:$O,allNAICS!$C:$C,'Number of Firms'!$A88,allNAICS!$E:$E,'Number of Firms'!U$1)</f>
        <v>2283</v>
      </c>
      <c r="V88" s="1">
        <f>SUMIFS(allNAICS!$O:$O,allNAICS!$C:$C,'Number of Firms'!$A88,allNAICS!$E:$E,'Number of Firms'!V$1)</f>
        <v>1602</v>
      </c>
      <c r="W88" s="1">
        <f>SUMIFS(allNAICS!$O:$O,allNAICS!$C:$C,'Number of Firms'!$A88,allNAICS!$E:$E,'Number of Firms'!W$1)</f>
        <v>7564</v>
      </c>
      <c r="X88" s="1">
        <f>SUMIFS(allNAICS!$O:$O,allNAICS!$C:$C,'Number of Firms'!$A88,allNAICS!$E:$E,'Number of Firms'!X$1)</f>
        <v>0</v>
      </c>
      <c r="Y88" s="1">
        <f>SUMIFS(allNAICS!$O:$O,allNAICS!$C:$C,'Number of Firms'!$A88,allNAICS!$E:$E,'Number of Firms'!Y$1)</f>
        <v>0</v>
      </c>
    </row>
    <row r="89" spans="1:25" x14ac:dyDescent="0.45">
      <c r="A89" s="1" t="s">
        <v>569</v>
      </c>
      <c r="B89" s="1" t="s">
        <v>512</v>
      </c>
      <c r="C89" s="1">
        <v>39.737566999999999</v>
      </c>
      <c r="D89" s="1">
        <v>-104.98471790000001</v>
      </c>
      <c r="E89" s="1">
        <f>SUMIFS(allNAICS!$O:$O,allNAICS!$C:$C,'Number of Firms'!$A89,allNAICS!$E:$E,'Number of Firms'!E$1)</f>
        <v>277002</v>
      </c>
      <c r="F89" s="1">
        <f>SUMIFS(allNAICS!$O:$O,allNAICS!$C:$C,'Number of Firms'!$A89,allNAICS!$E:$E,'Number of Firms'!F$1)</f>
        <v>848</v>
      </c>
      <c r="G89" s="1">
        <f>SUMIFS(allNAICS!$O:$O,allNAICS!$C:$C,'Number of Firms'!$A89,allNAICS!$E:$E,'Number of Firms'!G$1)</f>
        <v>2330</v>
      </c>
      <c r="H89" s="1">
        <f>SUMIFS(allNAICS!$O:$O,allNAICS!$C:$C,'Number of Firms'!$A89,allNAICS!$E:$E,'Number of Firms'!H$1)</f>
        <v>133</v>
      </c>
      <c r="I89" s="1">
        <f>SUMIFS(allNAICS!$O:$O,allNAICS!$C:$C,'Number of Firms'!$A89,allNAICS!$E:$E,'Number of Firms'!I$1)</f>
        <v>28522</v>
      </c>
      <c r="J89" s="1">
        <f>SUMIFS(allNAICS!$O:$O,allNAICS!$C:$C,'Number of Firms'!$A89,allNAICS!$E:$E,'Number of Firms'!J$1)</f>
        <v>5270</v>
      </c>
      <c r="K89" s="1">
        <f>SUMIFS(allNAICS!$O:$O,allNAICS!$C:$C,'Number of Firms'!$A89,allNAICS!$E:$E,'Number of Firms'!K$1)</f>
        <v>7511</v>
      </c>
      <c r="L89" s="1">
        <f>SUMIFS(allNAICS!$O:$O,allNAICS!$C:$C,'Number of Firms'!$A89,allNAICS!$E:$E,'Number of Firms'!L$1)</f>
        <v>22495</v>
      </c>
      <c r="M89" s="1">
        <f>SUMIFS(allNAICS!$O:$O,allNAICS!$C:$C,'Number of Firms'!$A89,allNAICS!$E:$E,'Number of Firms'!M$1)</f>
        <v>9211</v>
      </c>
      <c r="N89" s="1">
        <f>SUMIFS(allNAICS!$O:$O,allNAICS!$C:$C,'Number of Firms'!$A89,allNAICS!$E:$E,'Number of Firms'!N$1)</f>
        <v>5094</v>
      </c>
      <c r="O89" s="1">
        <f>SUMIFS(allNAICS!$O:$O,allNAICS!$C:$C,'Number of Firms'!$A89,allNAICS!$E:$E,'Number of Firms'!O$1)</f>
        <v>13026</v>
      </c>
      <c r="P89" s="1">
        <f>SUMIFS(allNAICS!$O:$O,allNAICS!$C:$C,'Number of Firms'!$A89,allNAICS!$E:$E,'Number of Firms'!P$1)</f>
        <v>30674</v>
      </c>
      <c r="Q89" s="1">
        <f>SUMIFS(allNAICS!$O:$O,allNAICS!$C:$C,'Number of Firms'!$A89,allNAICS!$E:$E,'Number of Firms'!Q$1)</f>
        <v>52176</v>
      </c>
      <c r="R89" s="1">
        <f>SUMIFS(allNAICS!$O:$O,allNAICS!$C:$C,'Number of Firms'!$A89,allNAICS!$E:$E,'Number of Firms'!R$1)</f>
        <v>20463</v>
      </c>
      <c r="S89" s="1">
        <f>SUMIFS(allNAICS!$O:$O,allNAICS!$C:$C,'Number of Firms'!$A89,allNAICS!$E:$E,'Number of Firms'!S$1)</f>
        <v>8267</v>
      </c>
      <c r="T89" s="1">
        <f>SUMIFS(allNAICS!$O:$O,allNAICS!$C:$C,'Number of Firms'!$A89,allNAICS!$E:$E,'Number of Firms'!T$1)</f>
        <v>22539</v>
      </c>
      <c r="U89" s="1">
        <f>SUMIFS(allNAICS!$O:$O,allNAICS!$C:$C,'Number of Firms'!$A89,allNAICS!$E:$E,'Number of Firms'!U$1)</f>
        <v>13446</v>
      </c>
      <c r="V89" s="1">
        <f>SUMIFS(allNAICS!$O:$O,allNAICS!$C:$C,'Number of Firms'!$A89,allNAICS!$E:$E,'Number of Firms'!V$1)</f>
        <v>6254</v>
      </c>
      <c r="W89" s="1">
        <f>SUMIFS(allNAICS!$O:$O,allNAICS!$C:$C,'Number of Firms'!$A89,allNAICS!$E:$E,'Number of Firms'!W$1)</f>
        <v>29231</v>
      </c>
      <c r="X89" s="1">
        <f>SUMIFS(allNAICS!$O:$O,allNAICS!$C:$C,'Number of Firms'!$A89,allNAICS!$E:$E,'Number of Firms'!X$1)</f>
        <v>483</v>
      </c>
      <c r="Y89" s="1">
        <f>SUMIFS(allNAICS!$O:$O,allNAICS!$C:$C,'Number of Firms'!$A89,allNAICS!$E:$E,'Number of Firms'!Y$1)</f>
        <v>45</v>
      </c>
    </row>
    <row r="90" spans="1:25" x14ac:dyDescent="0.45">
      <c r="A90" s="1" t="s">
        <v>570</v>
      </c>
      <c r="B90" s="1" t="s">
        <v>462</v>
      </c>
      <c r="C90" s="1">
        <v>41.600544800000002</v>
      </c>
      <c r="D90" s="1">
        <v>-93.609106400000002</v>
      </c>
      <c r="E90" s="1">
        <f>SUMIFS(allNAICS!$O:$O,allNAICS!$C:$C,'Number of Firms'!$A90,allNAICS!$E:$E,'Number of Firms'!E$1)</f>
        <v>52681</v>
      </c>
      <c r="F90" s="1">
        <f>SUMIFS(allNAICS!$O:$O,allNAICS!$C:$C,'Number of Firms'!$A90,allNAICS!$E:$E,'Number of Firms'!F$1)</f>
        <v>406</v>
      </c>
      <c r="G90" s="1">
        <f>SUMIFS(allNAICS!$O:$O,allNAICS!$C:$C,'Number of Firms'!$A90,allNAICS!$E:$E,'Number of Firms'!G$1)</f>
        <v>0</v>
      </c>
      <c r="H90" s="1">
        <f>SUMIFS(allNAICS!$O:$O,allNAICS!$C:$C,'Number of Firms'!$A90,allNAICS!$E:$E,'Number of Firms'!H$1)</f>
        <v>0</v>
      </c>
      <c r="I90" s="1">
        <f>SUMIFS(allNAICS!$O:$O,allNAICS!$C:$C,'Number of Firms'!$A90,allNAICS!$E:$E,'Number of Firms'!I$1)</f>
        <v>6663</v>
      </c>
      <c r="J90" s="1">
        <f>SUMIFS(allNAICS!$O:$O,allNAICS!$C:$C,'Number of Firms'!$A90,allNAICS!$E:$E,'Number of Firms'!J$1)</f>
        <v>832</v>
      </c>
      <c r="K90" s="1">
        <f>SUMIFS(allNAICS!$O:$O,allNAICS!$C:$C,'Number of Firms'!$A90,allNAICS!$E:$E,'Number of Firms'!K$1)</f>
        <v>1793</v>
      </c>
      <c r="L90" s="1">
        <f>SUMIFS(allNAICS!$O:$O,allNAICS!$C:$C,'Number of Firms'!$A90,allNAICS!$E:$E,'Number of Firms'!L$1)</f>
        <v>5339</v>
      </c>
      <c r="M90" s="1">
        <f>SUMIFS(allNAICS!$O:$O,allNAICS!$C:$C,'Number of Firms'!$A90,allNAICS!$E:$E,'Number of Firms'!M$1)</f>
        <v>1824</v>
      </c>
      <c r="N90" s="1">
        <f>SUMIFS(allNAICS!$O:$O,allNAICS!$C:$C,'Number of Firms'!$A90,allNAICS!$E:$E,'Number of Firms'!N$1)</f>
        <v>797</v>
      </c>
      <c r="O90" s="1">
        <f>SUMIFS(allNAICS!$O:$O,allNAICS!$C:$C,'Number of Firms'!$A90,allNAICS!$E:$E,'Number of Firms'!O$1)</f>
        <v>2837</v>
      </c>
      <c r="P90" s="1">
        <f>SUMIFS(allNAICS!$O:$O,allNAICS!$C:$C,'Number of Firms'!$A90,allNAICS!$E:$E,'Number of Firms'!P$1)</f>
        <v>5018</v>
      </c>
      <c r="Q90" s="1">
        <f>SUMIFS(allNAICS!$O:$O,allNAICS!$C:$C,'Number of Firms'!$A90,allNAICS!$E:$E,'Number of Firms'!Q$1)</f>
        <v>7529</v>
      </c>
      <c r="R90" s="1">
        <f>SUMIFS(allNAICS!$O:$O,allNAICS!$C:$C,'Number of Firms'!$A90,allNAICS!$E:$E,'Number of Firms'!R$1)</f>
        <v>3440</v>
      </c>
      <c r="S90" s="1">
        <f>SUMIFS(allNAICS!$O:$O,allNAICS!$C:$C,'Number of Firms'!$A90,allNAICS!$E:$E,'Number of Firms'!S$1)</f>
        <v>1166</v>
      </c>
      <c r="T90" s="1">
        <f>SUMIFS(allNAICS!$O:$O,allNAICS!$C:$C,'Number of Firms'!$A90,allNAICS!$E:$E,'Number of Firms'!T$1)</f>
        <v>5558</v>
      </c>
      <c r="U90" s="1">
        <f>SUMIFS(allNAICS!$O:$O,allNAICS!$C:$C,'Number of Firms'!$A90,allNAICS!$E:$E,'Number of Firms'!U$1)</f>
        <v>2553</v>
      </c>
      <c r="V90" s="1">
        <f>SUMIFS(allNAICS!$O:$O,allNAICS!$C:$C,'Number of Firms'!$A90,allNAICS!$E:$E,'Number of Firms'!V$1)</f>
        <v>1306</v>
      </c>
      <c r="W90" s="1">
        <f>SUMIFS(allNAICS!$O:$O,allNAICS!$C:$C,'Number of Firms'!$A90,allNAICS!$E:$E,'Number of Firms'!W$1)</f>
        <v>5753</v>
      </c>
      <c r="X90" s="1">
        <f>SUMIFS(allNAICS!$O:$O,allNAICS!$C:$C,'Number of Firms'!$A90,allNAICS!$E:$E,'Number of Firms'!X$1)</f>
        <v>111</v>
      </c>
      <c r="Y90" s="1">
        <f>SUMIFS(allNAICS!$O:$O,allNAICS!$C:$C,'Number of Firms'!$A90,allNAICS!$E:$E,'Number of Firms'!Y$1)</f>
        <v>0</v>
      </c>
    </row>
    <row r="91" spans="1:25" x14ac:dyDescent="0.45">
      <c r="A91" s="1" t="s">
        <v>571</v>
      </c>
      <c r="B91" s="1" t="s">
        <v>466</v>
      </c>
      <c r="C91" s="1">
        <v>42.331426999999998</v>
      </c>
      <c r="D91" s="1">
        <v>-83.0457538</v>
      </c>
      <c r="E91" s="1">
        <f>SUMIFS(allNAICS!$O:$O,allNAICS!$C:$C,'Number of Firms'!$A91,allNAICS!$E:$E,'Number of Firms'!E$1)</f>
        <v>397293</v>
      </c>
      <c r="F91" s="1">
        <f>SUMIFS(allNAICS!$O:$O,allNAICS!$C:$C,'Number of Firms'!$A91,allNAICS!$E:$E,'Number of Firms'!F$1)</f>
        <v>726</v>
      </c>
      <c r="G91" s="1">
        <f>SUMIFS(allNAICS!$O:$O,allNAICS!$C:$C,'Number of Firms'!$A91,allNAICS!$E:$E,'Number of Firms'!G$1)</f>
        <v>811</v>
      </c>
      <c r="H91" s="1">
        <f>SUMIFS(allNAICS!$O:$O,allNAICS!$C:$C,'Number of Firms'!$A91,allNAICS!$E:$E,'Number of Firms'!H$1)</f>
        <v>88</v>
      </c>
      <c r="I91" s="1">
        <f>SUMIFS(allNAICS!$O:$O,allNAICS!$C:$C,'Number of Firms'!$A91,allNAICS!$E:$E,'Number of Firms'!I$1)</f>
        <v>35110</v>
      </c>
      <c r="J91" s="1">
        <f>SUMIFS(allNAICS!$O:$O,allNAICS!$C:$C,'Number of Firms'!$A91,allNAICS!$E:$E,'Number of Firms'!J$1)</f>
        <v>9754</v>
      </c>
      <c r="K91" s="1">
        <f>SUMIFS(allNAICS!$O:$O,allNAICS!$C:$C,'Number of Firms'!$A91,allNAICS!$E:$E,'Number of Firms'!K$1)</f>
        <v>10864</v>
      </c>
      <c r="L91" s="1">
        <f>SUMIFS(allNAICS!$O:$O,allNAICS!$C:$C,'Number of Firms'!$A91,allNAICS!$E:$E,'Number of Firms'!L$1)</f>
        <v>33888</v>
      </c>
      <c r="M91" s="1">
        <f>SUMIFS(allNAICS!$O:$O,allNAICS!$C:$C,'Number of Firms'!$A91,allNAICS!$E:$E,'Number of Firms'!M$1)</f>
        <v>15751</v>
      </c>
      <c r="N91" s="1">
        <f>SUMIFS(allNAICS!$O:$O,allNAICS!$C:$C,'Number of Firms'!$A91,allNAICS!$E:$E,'Number of Firms'!N$1)</f>
        <v>4745</v>
      </c>
      <c r="O91" s="1">
        <f>SUMIFS(allNAICS!$O:$O,allNAICS!$C:$C,'Number of Firms'!$A91,allNAICS!$E:$E,'Number of Firms'!O$1)</f>
        <v>12539</v>
      </c>
      <c r="P91" s="1">
        <f>SUMIFS(allNAICS!$O:$O,allNAICS!$C:$C,'Number of Firms'!$A91,allNAICS!$E:$E,'Number of Firms'!P$1)</f>
        <v>37732</v>
      </c>
      <c r="Q91" s="1">
        <f>SUMIFS(allNAICS!$O:$O,allNAICS!$C:$C,'Number of Firms'!$A91,allNAICS!$E:$E,'Number of Firms'!Q$1)</f>
        <v>51355</v>
      </c>
      <c r="R91" s="1">
        <f>SUMIFS(allNAICS!$O:$O,allNAICS!$C:$C,'Number of Firms'!$A91,allNAICS!$E:$E,'Number of Firms'!R$1)</f>
        <v>34920</v>
      </c>
      <c r="S91" s="1">
        <f>SUMIFS(allNAICS!$O:$O,allNAICS!$C:$C,'Number of Firms'!$A91,allNAICS!$E:$E,'Number of Firms'!S$1)</f>
        <v>9555</v>
      </c>
      <c r="T91" s="1">
        <f>SUMIFS(allNAICS!$O:$O,allNAICS!$C:$C,'Number of Firms'!$A91,allNAICS!$E:$E,'Number of Firms'!T$1)</f>
        <v>46018</v>
      </c>
      <c r="U91" s="1">
        <f>SUMIFS(allNAICS!$O:$O,allNAICS!$C:$C,'Number of Firms'!$A91,allNAICS!$E:$E,'Number of Firms'!U$1)</f>
        <v>15337</v>
      </c>
      <c r="V91" s="1">
        <f>SUMIFS(allNAICS!$O:$O,allNAICS!$C:$C,'Number of Firms'!$A91,allNAICS!$E:$E,'Number of Firms'!V$1)</f>
        <v>11047</v>
      </c>
      <c r="W91" s="1">
        <f>SUMIFS(allNAICS!$O:$O,allNAICS!$C:$C,'Number of Firms'!$A91,allNAICS!$E:$E,'Number of Firms'!W$1)</f>
        <v>67574</v>
      </c>
      <c r="X91" s="1">
        <f>SUMIFS(allNAICS!$O:$O,allNAICS!$C:$C,'Number of Firms'!$A91,allNAICS!$E:$E,'Number of Firms'!X$1)</f>
        <v>583</v>
      </c>
      <c r="Y91" s="1">
        <f>SUMIFS(allNAICS!$O:$O,allNAICS!$C:$C,'Number of Firms'!$A91,allNAICS!$E:$E,'Number of Firms'!Y$1)</f>
        <v>114</v>
      </c>
    </row>
    <row r="92" spans="1:25" x14ac:dyDescent="0.45">
      <c r="A92" s="1" t="s">
        <v>572</v>
      </c>
      <c r="B92" s="1" t="s">
        <v>475</v>
      </c>
      <c r="C92" s="1">
        <v>31.223231299999998</v>
      </c>
      <c r="D92" s="1">
        <v>-85.3904888</v>
      </c>
      <c r="E92" s="1">
        <f>SUMIFS(allNAICS!$O:$O,allNAICS!$C:$C,'Number of Firms'!$A92,allNAICS!$E:$E,'Number of Firms'!E$1)</f>
        <v>11218</v>
      </c>
      <c r="F92" s="1">
        <f>SUMIFS(allNAICS!$O:$O,allNAICS!$C:$C,'Number of Firms'!$A92,allNAICS!$E:$E,'Number of Firms'!F$1)</f>
        <v>165</v>
      </c>
      <c r="G92" s="1">
        <f>SUMIFS(allNAICS!$O:$O,allNAICS!$C:$C,'Number of Firms'!$A92,allNAICS!$E:$E,'Number of Firms'!G$1)</f>
        <v>0</v>
      </c>
      <c r="H92" s="1">
        <f>SUMIFS(allNAICS!$O:$O,allNAICS!$C:$C,'Number of Firms'!$A92,allNAICS!$E:$E,'Number of Firms'!H$1)</f>
        <v>0</v>
      </c>
      <c r="I92" s="1">
        <f>SUMIFS(allNAICS!$O:$O,allNAICS!$C:$C,'Number of Firms'!$A92,allNAICS!$E:$E,'Number of Firms'!I$1)</f>
        <v>1349</v>
      </c>
      <c r="J92" s="1">
        <f>SUMIFS(allNAICS!$O:$O,allNAICS!$C:$C,'Number of Firms'!$A92,allNAICS!$E:$E,'Number of Firms'!J$1)</f>
        <v>208</v>
      </c>
      <c r="K92" s="1">
        <f>SUMIFS(allNAICS!$O:$O,allNAICS!$C:$C,'Number of Firms'!$A92,allNAICS!$E:$E,'Number of Firms'!K$1)</f>
        <v>269</v>
      </c>
      <c r="L92" s="1">
        <f>SUMIFS(allNAICS!$O:$O,allNAICS!$C:$C,'Number of Firms'!$A92,allNAICS!$E:$E,'Number of Firms'!L$1)</f>
        <v>1320</v>
      </c>
      <c r="M92" s="1">
        <f>SUMIFS(allNAICS!$O:$O,allNAICS!$C:$C,'Number of Firms'!$A92,allNAICS!$E:$E,'Number of Firms'!M$1)</f>
        <v>562</v>
      </c>
      <c r="N92" s="1">
        <f>SUMIFS(allNAICS!$O:$O,allNAICS!$C:$C,'Number of Firms'!$A92,allNAICS!$E:$E,'Number of Firms'!N$1)</f>
        <v>66</v>
      </c>
      <c r="O92" s="1">
        <f>SUMIFS(allNAICS!$O:$O,allNAICS!$C:$C,'Number of Firms'!$A92,allNAICS!$E:$E,'Number of Firms'!O$1)</f>
        <v>403</v>
      </c>
      <c r="P92" s="1">
        <f>SUMIFS(allNAICS!$O:$O,allNAICS!$C:$C,'Number of Firms'!$A92,allNAICS!$E:$E,'Number of Firms'!P$1)</f>
        <v>1108</v>
      </c>
      <c r="Q92" s="1">
        <f>SUMIFS(allNAICS!$O:$O,allNAICS!$C:$C,'Number of Firms'!$A92,allNAICS!$E:$E,'Number of Firms'!Q$1)</f>
        <v>1108</v>
      </c>
      <c r="R92" s="1">
        <f>SUMIFS(allNAICS!$O:$O,allNAICS!$C:$C,'Number of Firms'!$A92,allNAICS!$E:$E,'Number of Firms'!R$1)</f>
        <v>1216</v>
      </c>
      <c r="S92" s="1">
        <f>SUMIFS(allNAICS!$O:$O,allNAICS!$C:$C,'Number of Firms'!$A92,allNAICS!$E:$E,'Number of Firms'!S$1)</f>
        <v>106</v>
      </c>
      <c r="T92" s="1">
        <f>SUMIFS(allNAICS!$O:$O,allNAICS!$C:$C,'Number of Firms'!$A92,allNAICS!$E:$E,'Number of Firms'!T$1)</f>
        <v>1042</v>
      </c>
      <c r="U92" s="1">
        <f>SUMIFS(allNAICS!$O:$O,allNAICS!$C:$C,'Number of Firms'!$A92,allNAICS!$E:$E,'Number of Firms'!U$1)</f>
        <v>291</v>
      </c>
      <c r="V92" s="1">
        <f>SUMIFS(allNAICS!$O:$O,allNAICS!$C:$C,'Number of Firms'!$A92,allNAICS!$E:$E,'Number of Firms'!V$1)</f>
        <v>335</v>
      </c>
      <c r="W92" s="1">
        <f>SUMIFS(allNAICS!$O:$O,allNAICS!$C:$C,'Number of Firms'!$A92,allNAICS!$E:$E,'Number of Firms'!W$1)</f>
        <v>1679</v>
      </c>
      <c r="X92" s="1">
        <f>SUMIFS(allNAICS!$O:$O,allNAICS!$C:$C,'Number of Firms'!$A92,allNAICS!$E:$E,'Number of Firms'!X$1)</f>
        <v>0</v>
      </c>
      <c r="Y92" s="1">
        <f>SUMIFS(allNAICS!$O:$O,allNAICS!$C:$C,'Number of Firms'!$A92,allNAICS!$E:$E,'Number of Firms'!Y$1)</f>
        <v>0</v>
      </c>
    </row>
    <row r="93" spans="1:25" x14ac:dyDescent="0.45">
      <c r="A93" s="1" t="s">
        <v>573</v>
      </c>
      <c r="B93" s="1" t="s">
        <v>574</v>
      </c>
      <c r="C93" s="1">
        <v>39.158168000000003</v>
      </c>
      <c r="D93" s="1">
        <v>-75.524368199999998</v>
      </c>
      <c r="E93" s="1">
        <f>SUMIFS(allNAICS!$O:$O,allNAICS!$C:$C,'Number of Firms'!$A93,allNAICS!$E:$E,'Number of Firms'!E$1)</f>
        <v>12004</v>
      </c>
      <c r="F93" s="1">
        <f>SUMIFS(allNAICS!$O:$O,allNAICS!$C:$C,'Number of Firms'!$A93,allNAICS!$E:$E,'Number of Firms'!F$1)</f>
        <v>129</v>
      </c>
      <c r="G93" s="1">
        <f>SUMIFS(allNAICS!$O:$O,allNAICS!$C:$C,'Number of Firms'!$A93,allNAICS!$E:$E,'Number of Firms'!G$1)</f>
        <v>0</v>
      </c>
      <c r="H93" s="1">
        <f>SUMIFS(allNAICS!$O:$O,allNAICS!$C:$C,'Number of Firms'!$A93,allNAICS!$E:$E,'Number of Firms'!H$1)</f>
        <v>0</v>
      </c>
      <c r="I93" s="1">
        <f>SUMIFS(allNAICS!$O:$O,allNAICS!$C:$C,'Number of Firms'!$A93,allNAICS!$E:$E,'Number of Firms'!I$1)</f>
        <v>1477</v>
      </c>
      <c r="J93" s="1">
        <f>SUMIFS(allNAICS!$O:$O,allNAICS!$C:$C,'Number of Firms'!$A93,allNAICS!$E:$E,'Number of Firms'!J$1)</f>
        <v>139</v>
      </c>
      <c r="K93" s="1">
        <f>SUMIFS(allNAICS!$O:$O,allNAICS!$C:$C,'Number of Firms'!$A93,allNAICS!$E:$E,'Number of Firms'!K$1)</f>
        <v>226</v>
      </c>
      <c r="L93" s="1">
        <f>SUMIFS(allNAICS!$O:$O,allNAICS!$C:$C,'Number of Firms'!$A93,allNAICS!$E:$E,'Number of Firms'!L$1)</f>
        <v>1236</v>
      </c>
      <c r="M93" s="1">
        <f>SUMIFS(allNAICS!$O:$O,allNAICS!$C:$C,'Number of Firms'!$A93,allNAICS!$E:$E,'Number of Firms'!M$1)</f>
        <v>504</v>
      </c>
      <c r="N93" s="1">
        <f>SUMIFS(allNAICS!$O:$O,allNAICS!$C:$C,'Number of Firms'!$A93,allNAICS!$E:$E,'Number of Firms'!N$1)</f>
        <v>161</v>
      </c>
      <c r="O93" s="1">
        <f>SUMIFS(allNAICS!$O:$O,allNAICS!$C:$C,'Number of Firms'!$A93,allNAICS!$E:$E,'Number of Firms'!O$1)</f>
        <v>493</v>
      </c>
      <c r="P93" s="1">
        <f>SUMIFS(allNAICS!$O:$O,allNAICS!$C:$C,'Number of Firms'!$A93,allNAICS!$E:$E,'Number of Firms'!P$1)</f>
        <v>1724</v>
      </c>
      <c r="Q93" s="1">
        <f>SUMIFS(allNAICS!$O:$O,allNAICS!$C:$C,'Number of Firms'!$A93,allNAICS!$E:$E,'Number of Firms'!Q$1)</f>
        <v>1109</v>
      </c>
      <c r="R93" s="1">
        <f>SUMIFS(allNAICS!$O:$O,allNAICS!$C:$C,'Number of Firms'!$A93,allNAICS!$E:$E,'Number of Firms'!R$1)</f>
        <v>804</v>
      </c>
      <c r="S93" s="1">
        <f>SUMIFS(allNAICS!$O:$O,allNAICS!$C:$C,'Number of Firms'!$A93,allNAICS!$E:$E,'Number of Firms'!S$1)</f>
        <v>259</v>
      </c>
      <c r="T93" s="1">
        <f>SUMIFS(allNAICS!$O:$O,allNAICS!$C:$C,'Number of Firms'!$A93,allNAICS!$E:$E,'Number of Firms'!T$1)</f>
        <v>1032</v>
      </c>
      <c r="U93" s="1">
        <f>SUMIFS(allNAICS!$O:$O,allNAICS!$C:$C,'Number of Firms'!$A93,allNAICS!$E:$E,'Number of Firms'!U$1)</f>
        <v>660</v>
      </c>
      <c r="V93" s="1">
        <f>SUMIFS(allNAICS!$O:$O,allNAICS!$C:$C,'Number of Firms'!$A93,allNAICS!$E:$E,'Number of Firms'!V$1)</f>
        <v>314</v>
      </c>
      <c r="W93" s="1">
        <f>SUMIFS(allNAICS!$O:$O,allNAICS!$C:$C,'Number of Firms'!$A93,allNAICS!$E:$E,'Number of Firms'!W$1)</f>
        <v>1739</v>
      </c>
      <c r="X93" s="1">
        <f>SUMIFS(allNAICS!$O:$O,allNAICS!$C:$C,'Number of Firms'!$A93,allNAICS!$E:$E,'Number of Firms'!X$1)</f>
        <v>0</v>
      </c>
      <c r="Y93" s="1">
        <f>SUMIFS(allNAICS!$O:$O,allNAICS!$C:$C,'Number of Firms'!$A93,allNAICS!$E:$E,'Number of Firms'!Y$1)</f>
        <v>0</v>
      </c>
    </row>
    <row r="94" spans="1:25" x14ac:dyDescent="0.45">
      <c r="A94" s="1" t="s">
        <v>575</v>
      </c>
      <c r="B94" s="1" t="s">
        <v>462</v>
      </c>
      <c r="C94" s="1">
        <v>42.500558300000002</v>
      </c>
      <c r="D94" s="1">
        <v>-90.664571800000004</v>
      </c>
      <c r="E94" s="1">
        <f>SUMIFS(allNAICS!$O:$O,allNAICS!$C:$C,'Number of Firms'!$A94,allNAICS!$E:$E,'Number of Firms'!E$1)</f>
        <v>8333</v>
      </c>
      <c r="F94" s="1">
        <f>SUMIFS(allNAICS!$O:$O,allNAICS!$C:$C,'Number of Firms'!$A94,allNAICS!$E:$E,'Number of Firms'!F$1)</f>
        <v>82</v>
      </c>
      <c r="G94" s="1">
        <f>SUMIFS(allNAICS!$O:$O,allNAICS!$C:$C,'Number of Firms'!$A94,allNAICS!$E:$E,'Number of Firms'!G$1)</f>
        <v>0</v>
      </c>
      <c r="H94" s="1">
        <f>SUMIFS(allNAICS!$O:$O,allNAICS!$C:$C,'Number of Firms'!$A94,allNAICS!$E:$E,'Number of Firms'!H$1)</f>
        <v>0</v>
      </c>
      <c r="I94" s="1">
        <f>SUMIFS(allNAICS!$O:$O,allNAICS!$C:$C,'Number of Firms'!$A94,allNAICS!$E:$E,'Number of Firms'!I$1)</f>
        <v>1113</v>
      </c>
      <c r="J94" s="1">
        <f>SUMIFS(allNAICS!$O:$O,allNAICS!$C:$C,'Number of Firms'!$A94,allNAICS!$E:$E,'Number of Firms'!J$1)</f>
        <v>244</v>
      </c>
      <c r="K94" s="1">
        <f>SUMIFS(allNAICS!$O:$O,allNAICS!$C:$C,'Number of Firms'!$A94,allNAICS!$E:$E,'Number of Firms'!K$1)</f>
        <v>224</v>
      </c>
      <c r="L94" s="1">
        <f>SUMIFS(allNAICS!$O:$O,allNAICS!$C:$C,'Number of Firms'!$A94,allNAICS!$E:$E,'Number of Firms'!L$1)</f>
        <v>1026</v>
      </c>
      <c r="M94" s="1">
        <f>SUMIFS(allNAICS!$O:$O,allNAICS!$C:$C,'Number of Firms'!$A94,allNAICS!$E:$E,'Number of Firms'!M$1)</f>
        <v>276</v>
      </c>
      <c r="N94" s="1">
        <f>SUMIFS(allNAICS!$O:$O,allNAICS!$C:$C,'Number of Firms'!$A94,allNAICS!$E:$E,'Number of Firms'!N$1)</f>
        <v>148</v>
      </c>
      <c r="O94" s="1">
        <f>SUMIFS(allNAICS!$O:$O,allNAICS!$C:$C,'Number of Firms'!$A94,allNAICS!$E:$E,'Number of Firms'!O$1)</f>
        <v>392</v>
      </c>
      <c r="P94" s="1">
        <f>SUMIFS(allNAICS!$O:$O,allNAICS!$C:$C,'Number of Firms'!$A94,allNAICS!$E:$E,'Number of Firms'!P$1)</f>
        <v>1210</v>
      </c>
      <c r="Q94" s="1">
        <f>SUMIFS(allNAICS!$O:$O,allNAICS!$C:$C,'Number of Firms'!$A94,allNAICS!$E:$E,'Number of Firms'!Q$1)</f>
        <v>648</v>
      </c>
      <c r="R94" s="1">
        <f>SUMIFS(allNAICS!$O:$O,allNAICS!$C:$C,'Number of Firms'!$A94,allNAICS!$E:$E,'Number of Firms'!R$1)</f>
        <v>453</v>
      </c>
      <c r="S94" s="1">
        <f>SUMIFS(allNAICS!$O:$O,allNAICS!$C:$C,'Number of Firms'!$A94,allNAICS!$E:$E,'Number of Firms'!S$1)</f>
        <v>142</v>
      </c>
      <c r="T94" s="1">
        <f>SUMIFS(allNAICS!$O:$O,allNAICS!$C:$C,'Number of Firms'!$A94,allNAICS!$E:$E,'Number of Firms'!T$1)</f>
        <v>590</v>
      </c>
      <c r="U94" s="1">
        <f>SUMIFS(allNAICS!$O:$O,allNAICS!$C:$C,'Number of Firms'!$A94,allNAICS!$E:$E,'Number of Firms'!U$1)</f>
        <v>409</v>
      </c>
      <c r="V94" s="1">
        <f>SUMIFS(allNAICS!$O:$O,allNAICS!$C:$C,'Number of Firms'!$A94,allNAICS!$E:$E,'Number of Firms'!V$1)</f>
        <v>267</v>
      </c>
      <c r="W94" s="1">
        <f>SUMIFS(allNAICS!$O:$O,allNAICS!$C:$C,'Number of Firms'!$A94,allNAICS!$E:$E,'Number of Firms'!W$1)</f>
        <v>1135</v>
      </c>
      <c r="X94" s="1">
        <f>SUMIFS(allNAICS!$O:$O,allNAICS!$C:$C,'Number of Firms'!$A94,allNAICS!$E:$E,'Number of Firms'!X$1)</f>
        <v>0</v>
      </c>
      <c r="Y94" s="1">
        <f>SUMIFS(allNAICS!$O:$O,allNAICS!$C:$C,'Number of Firms'!$A94,allNAICS!$E:$E,'Number of Firms'!Y$1)</f>
        <v>0</v>
      </c>
    </row>
    <row r="95" spans="1:25" x14ac:dyDescent="0.45">
      <c r="A95" s="1" t="s">
        <v>576</v>
      </c>
      <c r="B95" s="1" t="s">
        <v>468</v>
      </c>
      <c r="C95" s="1">
        <v>46.786671900000002</v>
      </c>
      <c r="D95" s="1">
        <v>-92.100485199999994</v>
      </c>
      <c r="E95" s="1">
        <f>SUMIFS(allNAICS!$O:$O,allNAICS!$C:$C,'Number of Firms'!$A95,allNAICS!$E:$E,'Number of Firms'!E$1)</f>
        <v>20788</v>
      </c>
      <c r="F95" s="1">
        <f>SUMIFS(allNAICS!$O:$O,allNAICS!$C:$C,'Number of Firms'!$A95,allNAICS!$E:$E,'Number of Firms'!F$1)</f>
        <v>368</v>
      </c>
      <c r="G95" s="1">
        <f>SUMIFS(allNAICS!$O:$O,allNAICS!$C:$C,'Number of Firms'!$A95,allNAICS!$E:$E,'Number of Firms'!G$1)</f>
        <v>27</v>
      </c>
      <c r="H95" s="1">
        <f>SUMIFS(allNAICS!$O:$O,allNAICS!$C:$C,'Number of Firms'!$A95,allNAICS!$E:$E,'Number of Firms'!H$1)</f>
        <v>0</v>
      </c>
      <c r="I95" s="1">
        <f>SUMIFS(allNAICS!$O:$O,allNAICS!$C:$C,'Number of Firms'!$A95,allNAICS!$E:$E,'Number of Firms'!I$1)</f>
        <v>2733</v>
      </c>
      <c r="J95" s="1">
        <f>SUMIFS(allNAICS!$O:$O,allNAICS!$C:$C,'Number of Firms'!$A95,allNAICS!$E:$E,'Number of Firms'!J$1)</f>
        <v>599</v>
      </c>
      <c r="K95" s="1">
        <f>SUMIFS(allNAICS!$O:$O,allNAICS!$C:$C,'Number of Firms'!$A95,allNAICS!$E:$E,'Number of Firms'!K$1)</f>
        <v>472</v>
      </c>
      <c r="L95" s="1">
        <f>SUMIFS(allNAICS!$O:$O,allNAICS!$C:$C,'Number of Firms'!$A95,allNAICS!$E:$E,'Number of Firms'!L$1)</f>
        <v>2801</v>
      </c>
      <c r="M95" s="1">
        <f>SUMIFS(allNAICS!$O:$O,allNAICS!$C:$C,'Number of Firms'!$A95,allNAICS!$E:$E,'Number of Firms'!M$1)</f>
        <v>971</v>
      </c>
      <c r="N95" s="1">
        <f>SUMIFS(allNAICS!$O:$O,allNAICS!$C:$C,'Number of Firms'!$A95,allNAICS!$E:$E,'Number of Firms'!N$1)</f>
        <v>283</v>
      </c>
      <c r="O95" s="1">
        <f>SUMIFS(allNAICS!$O:$O,allNAICS!$C:$C,'Number of Firms'!$A95,allNAICS!$E:$E,'Number of Firms'!O$1)</f>
        <v>624</v>
      </c>
      <c r="P95" s="1">
        <f>SUMIFS(allNAICS!$O:$O,allNAICS!$C:$C,'Number of Firms'!$A95,allNAICS!$E:$E,'Number of Firms'!P$1)</f>
        <v>1760</v>
      </c>
      <c r="Q95" s="1">
        <f>SUMIFS(allNAICS!$O:$O,allNAICS!$C:$C,'Number of Firms'!$A95,allNAICS!$E:$E,'Number of Firms'!Q$1)</f>
        <v>2200</v>
      </c>
      <c r="R95" s="1">
        <f>SUMIFS(allNAICS!$O:$O,allNAICS!$C:$C,'Number of Firms'!$A95,allNAICS!$E:$E,'Number of Firms'!R$1)</f>
        <v>1109</v>
      </c>
      <c r="S95" s="1">
        <f>SUMIFS(allNAICS!$O:$O,allNAICS!$C:$C,'Number of Firms'!$A95,allNAICS!$E:$E,'Number of Firms'!S$1)</f>
        <v>610</v>
      </c>
      <c r="T95" s="1">
        <f>SUMIFS(allNAICS!$O:$O,allNAICS!$C:$C,'Number of Firms'!$A95,allNAICS!$E:$E,'Number of Firms'!T$1)</f>
        <v>1929</v>
      </c>
      <c r="U95" s="1">
        <f>SUMIFS(allNAICS!$O:$O,allNAICS!$C:$C,'Number of Firms'!$A95,allNAICS!$E:$E,'Number of Firms'!U$1)</f>
        <v>1068</v>
      </c>
      <c r="V95" s="1">
        <f>SUMIFS(allNAICS!$O:$O,allNAICS!$C:$C,'Number of Firms'!$A95,allNAICS!$E:$E,'Number of Firms'!V$1)</f>
        <v>934</v>
      </c>
      <c r="W95" s="1">
        <f>SUMIFS(allNAICS!$O:$O,allNAICS!$C:$C,'Number of Firms'!$A95,allNAICS!$E:$E,'Number of Firms'!W$1)</f>
        <v>2337</v>
      </c>
      <c r="X95" s="1">
        <f>SUMIFS(allNAICS!$O:$O,allNAICS!$C:$C,'Number of Firms'!$A95,allNAICS!$E:$E,'Number of Firms'!X$1)</f>
        <v>32</v>
      </c>
      <c r="Y95" s="1">
        <f>SUMIFS(allNAICS!$O:$O,allNAICS!$C:$C,'Number of Firms'!$A95,allNAICS!$E:$E,'Number of Firms'!Y$1)</f>
        <v>0</v>
      </c>
    </row>
    <row r="96" spans="1:25" x14ac:dyDescent="0.45">
      <c r="A96" s="1" t="s">
        <v>577</v>
      </c>
      <c r="B96" s="1" t="s">
        <v>470</v>
      </c>
      <c r="C96" s="1">
        <v>35.994032900000001</v>
      </c>
      <c r="D96" s="1">
        <v>-78.898618999999997</v>
      </c>
      <c r="E96" s="1">
        <f>SUMIFS(allNAICS!$O:$O,allNAICS!$C:$C,'Number of Firms'!$A96,allNAICS!$E:$E,'Number of Firms'!E$1)</f>
        <v>47553</v>
      </c>
      <c r="F96" s="1">
        <f>SUMIFS(allNAICS!$O:$O,allNAICS!$C:$C,'Number of Firms'!$A96,allNAICS!$E:$E,'Number of Firms'!F$1)</f>
        <v>209</v>
      </c>
      <c r="G96" s="1">
        <f>SUMIFS(allNAICS!$O:$O,allNAICS!$C:$C,'Number of Firms'!$A96,allNAICS!$E:$E,'Number of Firms'!G$1)</f>
        <v>0</v>
      </c>
      <c r="H96" s="1">
        <f>SUMIFS(allNAICS!$O:$O,allNAICS!$C:$C,'Number of Firms'!$A96,allNAICS!$E:$E,'Number of Firms'!H$1)</f>
        <v>0</v>
      </c>
      <c r="I96" s="1">
        <f>SUMIFS(allNAICS!$O:$O,allNAICS!$C:$C,'Number of Firms'!$A96,allNAICS!$E:$E,'Number of Firms'!I$1)</f>
        <v>4216</v>
      </c>
      <c r="J96" s="1">
        <f>SUMIFS(allNAICS!$O:$O,allNAICS!$C:$C,'Number of Firms'!$A96,allNAICS!$E:$E,'Number of Firms'!J$1)</f>
        <v>829</v>
      </c>
      <c r="K96" s="1">
        <f>SUMIFS(allNAICS!$O:$O,allNAICS!$C:$C,'Number of Firms'!$A96,allNAICS!$E:$E,'Number of Firms'!K$1)</f>
        <v>675</v>
      </c>
      <c r="L96" s="1">
        <f>SUMIFS(allNAICS!$O:$O,allNAICS!$C:$C,'Number of Firms'!$A96,allNAICS!$E:$E,'Number of Firms'!L$1)</f>
        <v>3459</v>
      </c>
      <c r="M96" s="1">
        <f>SUMIFS(allNAICS!$O:$O,allNAICS!$C:$C,'Number of Firms'!$A96,allNAICS!$E:$E,'Number of Firms'!M$1)</f>
        <v>1166</v>
      </c>
      <c r="N96" s="1">
        <f>SUMIFS(allNAICS!$O:$O,allNAICS!$C:$C,'Number of Firms'!$A96,allNAICS!$E:$E,'Number of Firms'!N$1)</f>
        <v>964</v>
      </c>
      <c r="O96" s="1">
        <f>SUMIFS(allNAICS!$O:$O,allNAICS!$C:$C,'Number of Firms'!$A96,allNAICS!$E:$E,'Number of Firms'!O$1)</f>
        <v>1576</v>
      </c>
      <c r="P96" s="1">
        <f>SUMIFS(allNAICS!$O:$O,allNAICS!$C:$C,'Number of Firms'!$A96,allNAICS!$E:$E,'Number of Firms'!P$1)</f>
        <v>3133</v>
      </c>
      <c r="Q96" s="1">
        <f>SUMIFS(allNAICS!$O:$O,allNAICS!$C:$C,'Number of Firms'!$A96,allNAICS!$E:$E,'Number of Firms'!Q$1)</f>
        <v>9865</v>
      </c>
      <c r="R96" s="1">
        <f>SUMIFS(allNAICS!$O:$O,allNAICS!$C:$C,'Number of Firms'!$A96,allNAICS!$E:$E,'Number of Firms'!R$1)</f>
        <v>4009</v>
      </c>
      <c r="S96" s="1">
        <f>SUMIFS(allNAICS!$O:$O,allNAICS!$C:$C,'Number of Firms'!$A96,allNAICS!$E:$E,'Number of Firms'!S$1)</f>
        <v>2731</v>
      </c>
      <c r="T96" s="1">
        <f>SUMIFS(allNAICS!$O:$O,allNAICS!$C:$C,'Number of Firms'!$A96,allNAICS!$E:$E,'Number of Firms'!T$1)</f>
        <v>4974</v>
      </c>
      <c r="U96" s="1">
        <f>SUMIFS(allNAICS!$O:$O,allNAICS!$C:$C,'Number of Firms'!$A96,allNAICS!$E:$E,'Number of Firms'!U$1)</f>
        <v>3038</v>
      </c>
      <c r="V96" s="1">
        <f>SUMIFS(allNAICS!$O:$O,allNAICS!$C:$C,'Number of Firms'!$A96,allNAICS!$E:$E,'Number of Firms'!V$1)</f>
        <v>1434</v>
      </c>
      <c r="W96" s="1">
        <f>SUMIFS(allNAICS!$O:$O,allNAICS!$C:$C,'Number of Firms'!$A96,allNAICS!$E:$E,'Number of Firms'!W$1)</f>
        <v>5310</v>
      </c>
      <c r="X96" s="1">
        <f>SUMIFS(allNAICS!$O:$O,allNAICS!$C:$C,'Number of Firms'!$A96,allNAICS!$E:$E,'Number of Firms'!X$1)</f>
        <v>62</v>
      </c>
      <c r="Y96" s="1">
        <f>SUMIFS(allNAICS!$O:$O,allNAICS!$C:$C,'Number of Firms'!$A96,allNAICS!$E:$E,'Number of Firms'!Y$1)</f>
        <v>0</v>
      </c>
    </row>
    <row r="97" spans="1:25" x14ac:dyDescent="0.45">
      <c r="A97" s="1" t="s">
        <v>578</v>
      </c>
      <c r="B97" s="1" t="s">
        <v>468</v>
      </c>
      <c r="C97" s="1">
        <v>44.811349</v>
      </c>
      <c r="D97" s="1">
        <v>-91.498494100000002</v>
      </c>
      <c r="E97" s="1">
        <f>SUMIFS(allNAICS!$O:$O,allNAICS!$C:$C,'Number of Firms'!$A97,allNAICS!$E:$E,'Number of Firms'!E$1)</f>
        <v>13182</v>
      </c>
      <c r="F97" s="1">
        <f>SUMIFS(allNAICS!$O:$O,allNAICS!$C:$C,'Number of Firms'!$A97,allNAICS!$E:$E,'Number of Firms'!F$1)</f>
        <v>213</v>
      </c>
      <c r="G97" s="1">
        <f>SUMIFS(allNAICS!$O:$O,allNAICS!$C:$C,'Number of Firms'!$A97,allNAICS!$E:$E,'Number of Firms'!G$1)</f>
        <v>0</v>
      </c>
      <c r="H97" s="1">
        <f>SUMIFS(allNAICS!$O:$O,allNAICS!$C:$C,'Number of Firms'!$A97,allNAICS!$E:$E,'Number of Firms'!H$1)</f>
        <v>0</v>
      </c>
      <c r="I97" s="1">
        <f>SUMIFS(allNAICS!$O:$O,allNAICS!$C:$C,'Number of Firms'!$A97,allNAICS!$E:$E,'Number of Firms'!I$1)</f>
        <v>1966</v>
      </c>
      <c r="J97" s="1">
        <f>SUMIFS(allNAICS!$O:$O,allNAICS!$C:$C,'Number of Firms'!$A97,allNAICS!$E:$E,'Number of Firms'!J$1)</f>
        <v>503</v>
      </c>
      <c r="K97" s="1">
        <f>SUMIFS(allNAICS!$O:$O,allNAICS!$C:$C,'Number of Firms'!$A97,allNAICS!$E:$E,'Number of Firms'!K$1)</f>
        <v>322</v>
      </c>
      <c r="L97" s="1">
        <f>SUMIFS(allNAICS!$O:$O,allNAICS!$C:$C,'Number of Firms'!$A97,allNAICS!$E:$E,'Number of Firms'!L$1)</f>
        <v>1771</v>
      </c>
      <c r="M97" s="1">
        <f>SUMIFS(allNAICS!$O:$O,allNAICS!$C:$C,'Number of Firms'!$A97,allNAICS!$E:$E,'Number of Firms'!M$1)</f>
        <v>596</v>
      </c>
      <c r="N97" s="1">
        <f>SUMIFS(allNAICS!$O:$O,allNAICS!$C:$C,'Number of Firms'!$A97,allNAICS!$E:$E,'Number of Firms'!N$1)</f>
        <v>95</v>
      </c>
      <c r="O97" s="1">
        <f>SUMIFS(allNAICS!$O:$O,allNAICS!$C:$C,'Number of Firms'!$A97,allNAICS!$E:$E,'Number of Firms'!O$1)</f>
        <v>570</v>
      </c>
      <c r="P97" s="1">
        <f>SUMIFS(allNAICS!$O:$O,allNAICS!$C:$C,'Number of Firms'!$A97,allNAICS!$E:$E,'Number of Firms'!P$1)</f>
        <v>1132</v>
      </c>
      <c r="Q97" s="1">
        <f>SUMIFS(allNAICS!$O:$O,allNAICS!$C:$C,'Number of Firms'!$A97,allNAICS!$E:$E,'Number of Firms'!Q$1)</f>
        <v>1192</v>
      </c>
      <c r="R97" s="1">
        <f>SUMIFS(allNAICS!$O:$O,allNAICS!$C:$C,'Number of Firms'!$A97,allNAICS!$E:$E,'Number of Firms'!R$1)</f>
        <v>800</v>
      </c>
      <c r="S97" s="1">
        <f>SUMIFS(allNAICS!$O:$O,allNAICS!$C:$C,'Number of Firms'!$A97,allNAICS!$E:$E,'Number of Firms'!S$1)</f>
        <v>228</v>
      </c>
      <c r="T97" s="1">
        <f>SUMIFS(allNAICS!$O:$O,allNAICS!$C:$C,'Number of Firms'!$A97,allNAICS!$E:$E,'Number of Firms'!T$1)</f>
        <v>1223</v>
      </c>
      <c r="U97" s="1">
        <f>SUMIFS(allNAICS!$O:$O,allNAICS!$C:$C,'Number of Firms'!$A97,allNAICS!$E:$E,'Number of Firms'!U$1)</f>
        <v>623</v>
      </c>
      <c r="V97" s="1">
        <f>SUMIFS(allNAICS!$O:$O,allNAICS!$C:$C,'Number of Firms'!$A97,allNAICS!$E:$E,'Number of Firms'!V$1)</f>
        <v>618</v>
      </c>
      <c r="W97" s="1">
        <f>SUMIFS(allNAICS!$O:$O,allNAICS!$C:$C,'Number of Firms'!$A97,allNAICS!$E:$E,'Number of Firms'!W$1)</f>
        <v>1249</v>
      </c>
      <c r="X97" s="1">
        <f>SUMIFS(allNAICS!$O:$O,allNAICS!$C:$C,'Number of Firms'!$A97,allNAICS!$E:$E,'Number of Firms'!X$1)</f>
        <v>0</v>
      </c>
      <c r="Y97" s="1">
        <f>SUMIFS(allNAICS!$O:$O,allNAICS!$C:$C,'Number of Firms'!$A97,allNAICS!$E:$E,'Number of Firms'!Y$1)</f>
        <v>114</v>
      </c>
    </row>
    <row r="98" spans="1:25" x14ac:dyDescent="0.45">
      <c r="A98" s="1" t="s">
        <v>579</v>
      </c>
      <c r="B98" s="1" t="s">
        <v>480</v>
      </c>
      <c r="C98" s="1">
        <v>32.792000000000002</v>
      </c>
      <c r="D98" s="1">
        <v>-115.56305140000001</v>
      </c>
      <c r="E98" s="1">
        <f>SUMIFS(allNAICS!$O:$O,allNAICS!$C:$C,'Number of Firms'!$A98,allNAICS!$E:$E,'Number of Firms'!E$1)</f>
        <v>11202</v>
      </c>
      <c r="F98" s="1">
        <f>SUMIFS(allNAICS!$O:$O,allNAICS!$C:$C,'Number of Firms'!$A98,allNAICS!$E:$E,'Number of Firms'!F$1)</f>
        <v>228</v>
      </c>
      <c r="G98" s="1">
        <f>SUMIFS(allNAICS!$O:$O,allNAICS!$C:$C,'Number of Firms'!$A98,allNAICS!$E:$E,'Number of Firms'!G$1)</f>
        <v>0</v>
      </c>
      <c r="H98" s="1">
        <f>SUMIFS(allNAICS!$O:$O,allNAICS!$C:$C,'Number of Firms'!$A98,allNAICS!$E:$E,'Number of Firms'!H$1)</f>
        <v>0</v>
      </c>
      <c r="I98" s="1">
        <f>SUMIFS(allNAICS!$O:$O,allNAICS!$C:$C,'Number of Firms'!$A98,allNAICS!$E:$E,'Number of Firms'!I$1)</f>
        <v>611</v>
      </c>
      <c r="J98" s="1">
        <f>SUMIFS(allNAICS!$O:$O,allNAICS!$C:$C,'Number of Firms'!$A98,allNAICS!$E:$E,'Number of Firms'!J$1)</f>
        <v>215</v>
      </c>
      <c r="K98" s="1">
        <f>SUMIFS(allNAICS!$O:$O,allNAICS!$C:$C,'Number of Firms'!$A98,allNAICS!$E:$E,'Number of Firms'!K$1)</f>
        <v>411</v>
      </c>
      <c r="L98" s="1">
        <f>SUMIFS(allNAICS!$O:$O,allNAICS!$C:$C,'Number of Firms'!$A98,allNAICS!$E:$E,'Number of Firms'!L$1)</f>
        <v>1677</v>
      </c>
      <c r="M98" s="1">
        <f>SUMIFS(allNAICS!$O:$O,allNAICS!$C:$C,'Number of Firms'!$A98,allNAICS!$E:$E,'Number of Firms'!M$1)</f>
        <v>952</v>
      </c>
      <c r="N98" s="1">
        <f>SUMIFS(allNAICS!$O:$O,allNAICS!$C:$C,'Number of Firms'!$A98,allNAICS!$E:$E,'Number of Firms'!N$1)</f>
        <v>100</v>
      </c>
      <c r="O98" s="1">
        <f>SUMIFS(allNAICS!$O:$O,allNAICS!$C:$C,'Number of Firms'!$A98,allNAICS!$E:$E,'Number of Firms'!O$1)</f>
        <v>305</v>
      </c>
      <c r="P98" s="1">
        <f>SUMIFS(allNAICS!$O:$O,allNAICS!$C:$C,'Number of Firms'!$A98,allNAICS!$E:$E,'Number of Firms'!P$1)</f>
        <v>722</v>
      </c>
      <c r="Q98" s="1">
        <f>SUMIFS(allNAICS!$O:$O,allNAICS!$C:$C,'Number of Firms'!$A98,allNAICS!$E:$E,'Number of Firms'!Q$1)</f>
        <v>600</v>
      </c>
      <c r="R98" s="1">
        <f>SUMIFS(allNAICS!$O:$O,allNAICS!$C:$C,'Number of Firms'!$A98,allNAICS!$E:$E,'Number of Firms'!R$1)</f>
        <v>1511</v>
      </c>
      <c r="S98" s="1">
        <f>SUMIFS(allNAICS!$O:$O,allNAICS!$C:$C,'Number of Firms'!$A98,allNAICS!$E:$E,'Number of Firms'!S$1)</f>
        <v>193</v>
      </c>
      <c r="T98" s="1">
        <f>SUMIFS(allNAICS!$O:$O,allNAICS!$C:$C,'Number of Firms'!$A98,allNAICS!$E:$E,'Number of Firms'!T$1)</f>
        <v>1219</v>
      </c>
      <c r="U98" s="1">
        <f>SUMIFS(allNAICS!$O:$O,allNAICS!$C:$C,'Number of Firms'!$A98,allNAICS!$E:$E,'Number of Firms'!U$1)</f>
        <v>184</v>
      </c>
      <c r="V98" s="1">
        <f>SUMIFS(allNAICS!$O:$O,allNAICS!$C:$C,'Number of Firms'!$A98,allNAICS!$E:$E,'Number of Firms'!V$1)</f>
        <v>380</v>
      </c>
      <c r="W98" s="1">
        <f>SUMIFS(allNAICS!$O:$O,allNAICS!$C:$C,'Number of Firms'!$A98,allNAICS!$E:$E,'Number of Firms'!W$1)</f>
        <v>1869</v>
      </c>
      <c r="X98" s="1">
        <f>SUMIFS(allNAICS!$O:$O,allNAICS!$C:$C,'Number of Firms'!$A98,allNAICS!$E:$E,'Number of Firms'!X$1)</f>
        <v>0</v>
      </c>
      <c r="Y98" s="1">
        <f>SUMIFS(allNAICS!$O:$O,allNAICS!$C:$C,'Number of Firms'!$A98,allNAICS!$E:$E,'Number of Firms'!Y$1)</f>
        <v>0</v>
      </c>
    </row>
    <row r="99" spans="1:25" x14ac:dyDescent="0.45">
      <c r="A99" s="1" t="s">
        <v>580</v>
      </c>
      <c r="B99" s="1" t="s">
        <v>514</v>
      </c>
      <c r="C99" s="1">
        <v>37.703064599999998</v>
      </c>
      <c r="D99" s="1">
        <v>-85.864940799999999</v>
      </c>
      <c r="E99" s="1">
        <f>SUMIFS(allNAICS!$O:$O,allNAICS!$C:$C,'Number of Firms'!$A99,allNAICS!$E:$E,'Number of Firms'!E$1)</f>
        <v>9988</v>
      </c>
      <c r="F99" s="1">
        <f>SUMIFS(allNAICS!$O:$O,allNAICS!$C:$C,'Number of Firms'!$A99,allNAICS!$E:$E,'Number of Firms'!F$1)</f>
        <v>112</v>
      </c>
      <c r="G99" s="1">
        <f>SUMIFS(allNAICS!$O:$O,allNAICS!$C:$C,'Number of Firms'!$A99,allNAICS!$E:$E,'Number of Firms'!G$1)</f>
        <v>0</v>
      </c>
      <c r="H99" s="1">
        <f>SUMIFS(allNAICS!$O:$O,allNAICS!$C:$C,'Number of Firms'!$A99,allNAICS!$E:$E,'Number of Firms'!H$1)</f>
        <v>0</v>
      </c>
      <c r="I99" s="1">
        <f>SUMIFS(allNAICS!$O:$O,allNAICS!$C:$C,'Number of Firms'!$A99,allNAICS!$E:$E,'Number of Firms'!I$1)</f>
        <v>1849</v>
      </c>
      <c r="J99" s="1">
        <f>SUMIFS(allNAICS!$O:$O,allNAICS!$C:$C,'Number of Firms'!$A99,allNAICS!$E:$E,'Number of Firms'!J$1)</f>
        <v>243</v>
      </c>
      <c r="K99" s="1">
        <f>SUMIFS(allNAICS!$O:$O,allNAICS!$C:$C,'Number of Firms'!$A99,allNAICS!$E:$E,'Number of Firms'!K$1)</f>
        <v>222</v>
      </c>
      <c r="L99" s="1">
        <f>SUMIFS(allNAICS!$O:$O,allNAICS!$C:$C,'Number of Firms'!$A99,allNAICS!$E:$E,'Number of Firms'!L$1)</f>
        <v>1263</v>
      </c>
      <c r="M99" s="1">
        <f>SUMIFS(allNAICS!$O:$O,allNAICS!$C:$C,'Number of Firms'!$A99,allNAICS!$E:$E,'Number of Firms'!M$1)</f>
        <v>467</v>
      </c>
      <c r="N99" s="1">
        <f>SUMIFS(allNAICS!$O:$O,allNAICS!$C:$C,'Number of Firms'!$A99,allNAICS!$E:$E,'Number of Firms'!N$1)</f>
        <v>93</v>
      </c>
      <c r="O99" s="1">
        <f>SUMIFS(allNAICS!$O:$O,allNAICS!$C:$C,'Number of Firms'!$A99,allNAICS!$E:$E,'Number of Firms'!O$1)</f>
        <v>215</v>
      </c>
      <c r="P99" s="1">
        <f>SUMIFS(allNAICS!$O:$O,allNAICS!$C:$C,'Number of Firms'!$A99,allNAICS!$E:$E,'Number of Firms'!P$1)</f>
        <v>985</v>
      </c>
      <c r="Q99" s="1">
        <f>SUMIFS(allNAICS!$O:$O,allNAICS!$C:$C,'Number of Firms'!$A99,allNAICS!$E:$E,'Number of Firms'!Q$1)</f>
        <v>741</v>
      </c>
      <c r="R99" s="1">
        <f>SUMIFS(allNAICS!$O:$O,allNAICS!$C:$C,'Number of Firms'!$A99,allNAICS!$E:$E,'Number of Firms'!R$1)</f>
        <v>931</v>
      </c>
      <c r="S99" s="1">
        <f>SUMIFS(allNAICS!$O:$O,allNAICS!$C:$C,'Number of Firms'!$A99,allNAICS!$E:$E,'Number of Firms'!S$1)</f>
        <v>194</v>
      </c>
      <c r="T99" s="1">
        <f>SUMIFS(allNAICS!$O:$O,allNAICS!$C:$C,'Number of Firms'!$A99,allNAICS!$E:$E,'Number of Firms'!T$1)</f>
        <v>848</v>
      </c>
      <c r="U99" s="1">
        <f>SUMIFS(allNAICS!$O:$O,allNAICS!$C:$C,'Number of Firms'!$A99,allNAICS!$E:$E,'Number of Firms'!U$1)</f>
        <v>271</v>
      </c>
      <c r="V99" s="1">
        <f>SUMIFS(allNAICS!$O:$O,allNAICS!$C:$C,'Number of Firms'!$A99,allNAICS!$E:$E,'Number of Firms'!V$1)</f>
        <v>308</v>
      </c>
      <c r="W99" s="1">
        <f>SUMIFS(allNAICS!$O:$O,allNAICS!$C:$C,'Number of Firms'!$A99,allNAICS!$E:$E,'Number of Firms'!W$1)</f>
        <v>1162</v>
      </c>
      <c r="X99" s="1">
        <f>SUMIFS(allNAICS!$O:$O,allNAICS!$C:$C,'Number of Firms'!$A99,allNAICS!$E:$E,'Number of Firms'!X$1)</f>
        <v>28</v>
      </c>
      <c r="Y99" s="1">
        <f>SUMIFS(allNAICS!$O:$O,allNAICS!$C:$C,'Number of Firms'!$A99,allNAICS!$E:$E,'Number of Firms'!Y$1)</f>
        <v>88</v>
      </c>
    </row>
    <row r="100" spans="1:25" x14ac:dyDescent="0.45">
      <c r="A100" s="1" t="s">
        <v>581</v>
      </c>
      <c r="B100" s="1" t="s">
        <v>506</v>
      </c>
      <c r="C100" s="1">
        <v>41.681993499999997</v>
      </c>
      <c r="D100" s="1">
        <v>-85.9766671</v>
      </c>
      <c r="E100" s="1">
        <f>SUMIFS(allNAICS!$O:$O,allNAICS!$C:$C,'Number of Firms'!$A100,allNAICS!$E:$E,'Number of Firms'!E$1)</f>
        <v>15619</v>
      </c>
      <c r="F100" s="1">
        <f>SUMIFS(allNAICS!$O:$O,allNAICS!$C:$C,'Number of Firms'!$A100,allNAICS!$E:$E,'Number of Firms'!F$1)</f>
        <v>183</v>
      </c>
      <c r="G100" s="1">
        <f>SUMIFS(allNAICS!$O:$O,allNAICS!$C:$C,'Number of Firms'!$A100,allNAICS!$E:$E,'Number of Firms'!G$1)</f>
        <v>0</v>
      </c>
      <c r="H100" s="1">
        <f>SUMIFS(allNAICS!$O:$O,allNAICS!$C:$C,'Number of Firms'!$A100,allNAICS!$E:$E,'Number of Firms'!H$1)</f>
        <v>0</v>
      </c>
      <c r="I100" s="1">
        <f>SUMIFS(allNAICS!$O:$O,allNAICS!$C:$C,'Number of Firms'!$A100,allNAICS!$E:$E,'Number of Firms'!I$1)</f>
        <v>1640</v>
      </c>
      <c r="J100" s="1">
        <f>SUMIFS(allNAICS!$O:$O,allNAICS!$C:$C,'Number of Firms'!$A100,allNAICS!$E:$E,'Number of Firms'!J$1)</f>
        <v>1184</v>
      </c>
      <c r="K100" s="1">
        <f>SUMIFS(allNAICS!$O:$O,allNAICS!$C:$C,'Number of Firms'!$A100,allNAICS!$E:$E,'Number of Firms'!K$1)</f>
        <v>680</v>
      </c>
      <c r="L100" s="1">
        <f>SUMIFS(allNAICS!$O:$O,allNAICS!$C:$C,'Number of Firms'!$A100,allNAICS!$E:$E,'Number of Firms'!L$1)</f>
        <v>1941</v>
      </c>
      <c r="M100" s="1">
        <f>SUMIFS(allNAICS!$O:$O,allNAICS!$C:$C,'Number of Firms'!$A100,allNAICS!$E:$E,'Number of Firms'!M$1)</f>
        <v>1254</v>
      </c>
      <c r="N100" s="1">
        <f>SUMIFS(allNAICS!$O:$O,allNAICS!$C:$C,'Number of Firms'!$A100,allNAICS!$E:$E,'Number of Firms'!N$1)</f>
        <v>111</v>
      </c>
      <c r="O100" s="1">
        <f>SUMIFS(allNAICS!$O:$O,allNAICS!$C:$C,'Number of Firms'!$A100,allNAICS!$E:$E,'Number of Firms'!O$1)</f>
        <v>493</v>
      </c>
      <c r="P100" s="1">
        <f>SUMIFS(allNAICS!$O:$O,allNAICS!$C:$C,'Number of Firms'!$A100,allNAICS!$E:$E,'Number of Firms'!P$1)</f>
        <v>1629</v>
      </c>
      <c r="Q100" s="1">
        <f>SUMIFS(allNAICS!$O:$O,allNAICS!$C:$C,'Number of Firms'!$A100,allNAICS!$E:$E,'Number of Firms'!Q$1)</f>
        <v>1166</v>
      </c>
      <c r="R100" s="1">
        <f>SUMIFS(allNAICS!$O:$O,allNAICS!$C:$C,'Number of Firms'!$A100,allNAICS!$E:$E,'Number of Firms'!R$1)</f>
        <v>1071</v>
      </c>
      <c r="S100" s="1">
        <f>SUMIFS(allNAICS!$O:$O,allNAICS!$C:$C,'Number of Firms'!$A100,allNAICS!$E:$E,'Number of Firms'!S$1)</f>
        <v>319</v>
      </c>
      <c r="T100" s="1">
        <f>SUMIFS(allNAICS!$O:$O,allNAICS!$C:$C,'Number of Firms'!$A100,allNAICS!$E:$E,'Number of Firms'!T$1)</f>
        <v>1105</v>
      </c>
      <c r="U100" s="1">
        <f>SUMIFS(allNAICS!$O:$O,allNAICS!$C:$C,'Number of Firms'!$A100,allNAICS!$E:$E,'Number of Firms'!U$1)</f>
        <v>373</v>
      </c>
      <c r="V100" s="1">
        <f>SUMIFS(allNAICS!$O:$O,allNAICS!$C:$C,'Number of Firms'!$A100,allNAICS!$E:$E,'Number of Firms'!V$1)</f>
        <v>449</v>
      </c>
      <c r="W100" s="1">
        <f>SUMIFS(allNAICS!$O:$O,allNAICS!$C:$C,'Number of Firms'!$A100,allNAICS!$E:$E,'Number of Firms'!W$1)</f>
        <v>2038</v>
      </c>
      <c r="X100" s="1">
        <f>SUMIFS(allNAICS!$O:$O,allNAICS!$C:$C,'Number of Firms'!$A100,allNAICS!$E:$E,'Number of Firms'!X$1)</f>
        <v>28</v>
      </c>
      <c r="Y100" s="1">
        <f>SUMIFS(allNAICS!$O:$O,allNAICS!$C:$C,'Number of Firms'!$A100,allNAICS!$E:$E,'Number of Firms'!Y$1)</f>
        <v>0</v>
      </c>
    </row>
    <row r="101" spans="1:25" x14ac:dyDescent="0.45">
      <c r="A101" s="1" t="s">
        <v>582</v>
      </c>
      <c r="B101" s="1" t="s">
        <v>451</v>
      </c>
      <c r="C101" s="1">
        <v>42.089796499999999</v>
      </c>
      <c r="D101" s="1">
        <v>-76.807733799999994</v>
      </c>
      <c r="E101" s="1">
        <f>SUMIFS(allNAICS!$O:$O,allNAICS!$C:$C,'Number of Firms'!$A101,allNAICS!$E:$E,'Number of Firms'!E$1)</f>
        <v>4666</v>
      </c>
      <c r="F101" s="1">
        <f>SUMIFS(allNAICS!$O:$O,allNAICS!$C:$C,'Number of Firms'!$A101,allNAICS!$E:$E,'Number of Firms'!F$1)</f>
        <v>0</v>
      </c>
      <c r="G101" s="1">
        <f>SUMIFS(allNAICS!$O:$O,allNAICS!$C:$C,'Number of Firms'!$A101,allNAICS!$E:$E,'Number of Firms'!G$1)</f>
        <v>0</v>
      </c>
      <c r="H101" s="1">
        <f>SUMIFS(allNAICS!$O:$O,allNAICS!$C:$C,'Number of Firms'!$A101,allNAICS!$E:$E,'Number of Firms'!H$1)</f>
        <v>0</v>
      </c>
      <c r="I101" s="1">
        <f>SUMIFS(allNAICS!$O:$O,allNAICS!$C:$C,'Number of Firms'!$A101,allNAICS!$E:$E,'Number of Firms'!I$1)</f>
        <v>564</v>
      </c>
      <c r="J101" s="1">
        <f>SUMIFS(allNAICS!$O:$O,allNAICS!$C:$C,'Number of Firms'!$A101,allNAICS!$E:$E,'Number of Firms'!J$1)</f>
        <v>106</v>
      </c>
      <c r="K101" s="1">
        <f>SUMIFS(allNAICS!$O:$O,allNAICS!$C:$C,'Number of Firms'!$A101,allNAICS!$E:$E,'Number of Firms'!K$1)</f>
        <v>108</v>
      </c>
      <c r="L101" s="1">
        <f>SUMIFS(allNAICS!$O:$O,allNAICS!$C:$C,'Number of Firms'!$A101,allNAICS!$E:$E,'Number of Firms'!L$1)</f>
        <v>734</v>
      </c>
      <c r="M101" s="1">
        <f>SUMIFS(allNAICS!$O:$O,allNAICS!$C:$C,'Number of Firms'!$A101,allNAICS!$E:$E,'Number of Firms'!M$1)</f>
        <v>119</v>
      </c>
      <c r="N101" s="1">
        <f>SUMIFS(allNAICS!$O:$O,allNAICS!$C:$C,'Number of Firms'!$A101,allNAICS!$E:$E,'Number of Firms'!N$1)</f>
        <v>66</v>
      </c>
      <c r="O101" s="1">
        <f>SUMIFS(allNAICS!$O:$O,allNAICS!$C:$C,'Number of Firms'!$A101,allNAICS!$E:$E,'Number of Firms'!O$1)</f>
        <v>136</v>
      </c>
      <c r="P101" s="1">
        <f>SUMIFS(allNAICS!$O:$O,allNAICS!$C:$C,'Number of Firms'!$A101,allNAICS!$E:$E,'Number of Firms'!P$1)</f>
        <v>306</v>
      </c>
      <c r="Q101" s="1">
        <f>SUMIFS(allNAICS!$O:$O,allNAICS!$C:$C,'Number of Firms'!$A101,allNAICS!$E:$E,'Number of Firms'!Q$1)</f>
        <v>421</v>
      </c>
      <c r="R101" s="1">
        <f>SUMIFS(allNAICS!$O:$O,allNAICS!$C:$C,'Number of Firms'!$A101,allNAICS!$E:$E,'Number of Firms'!R$1)</f>
        <v>280</v>
      </c>
      <c r="S101" s="1">
        <f>SUMIFS(allNAICS!$O:$O,allNAICS!$C:$C,'Number of Firms'!$A101,allNAICS!$E:$E,'Number of Firms'!S$1)</f>
        <v>90</v>
      </c>
      <c r="T101" s="1">
        <f>SUMIFS(allNAICS!$O:$O,allNAICS!$C:$C,'Number of Firms'!$A101,allNAICS!$E:$E,'Number of Firms'!T$1)</f>
        <v>764</v>
      </c>
      <c r="U101" s="1">
        <f>SUMIFS(allNAICS!$O:$O,allNAICS!$C:$C,'Number of Firms'!$A101,allNAICS!$E:$E,'Number of Firms'!U$1)</f>
        <v>167</v>
      </c>
      <c r="V101" s="1">
        <f>SUMIFS(allNAICS!$O:$O,allNAICS!$C:$C,'Number of Firms'!$A101,allNAICS!$E:$E,'Number of Firms'!V$1)</f>
        <v>228</v>
      </c>
      <c r="W101" s="1">
        <f>SUMIFS(allNAICS!$O:$O,allNAICS!$C:$C,'Number of Firms'!$A101,allNAICS!$E:$E,'Number of Firms'!W$1)</f>
        <v>578</v>
      </c>
      <c r="X101" s="1">
        <f>SUMIFS(allNAICS!$O:$O,allNAICS!$C:$C,'Number of Firms'!$A101,allNAICS!$E:$E,'Number of Firms'!X$1)</f>
        <v>0</v>
      </c>
      <c r="Y101" s="1">
        <f>SUMIFS(allNAICS!$O:$O,allNAICS!$C:$C,'Number of Firms'!$A101,allNAICS!$E:$E,'Number of Firms'!Y$1)</f>
        <v>0</v>
      </c>
    </row>
    <row r="102" spans="1:25" x14ac:dyDescent="0.45">
      <c r="A102" s="1" t="s">
        <v>583</v>
      </c>
      <c r="B102" s="1" t="s">
        <v>445</v>
      </c>
      <c r="C102" s="1">
        <v>31.7775757</v>
      </c>
      <c r="D102" s="1">
        <v>-106.4424559</v>
      </c>
      <c r="E102" s="1">
        <f>SUMIFS(allNAICS!$O:$O,allNAICS!$C:$C,'Number of Firms'!$A102,allNAICS!$E:$E,'Number of Firms'!E$1)</f>
        <v>67554</v>
      </c>
      <c r="F102" s="1">
        <f>SUMIFS(allNAICS!$O:$O,allNAICS!$C:$C,'Number of Firms'!$A102,allNAICS!$E:$E,'Number of Firms'!F$1)</f>
        <v>106</v>
      </c>
      <c r="G102" s="1">
        <f>SUMIFS(allNAICS!$O:$O,allNAICS!$C:$C,'Number of Firms'!$A102,allNAICS!$E:$E,'Number of Firms'!G$1)</f>
        <v>46</v>
      </c>
      <c r="H102" s="1">
        <f>SUMIFS(allNAICS!$O:$O,allNAICS!$C:$C,'Number of Firms'!$A102,allNAICS!$E:$E,'Number of Firms'!H$1)</f>
        <v>0</v>
      </c>
      <c r="I102" s="1">
        <f>SUMIFS(allNAICS!$O:$O,allNAICS!$C:$C,'Number of Firms'!$A102,allNAICS!$E:$E,'Number of Firms'!I$1)</f>
        <v>10865</v>
      </c>
      <c r="J102" s="1">
        <f>SUMIFS(allNAICS!$O:$O,allNAICS!$C:$C,'Number of Firms'!$A102,allNAICS!$E:$E,'Number of Firms'!J$1)</f>
        <v>1558</v>
      </c>
      <c r="K102" s="1">
        <f>SUMIFS(allNAICS!$O:$O,allNAICS!$C:$C,'Number of Firms'!$A102,allNAICS!$E:$E,'Number of Firms'!K$1)</f>
        <v>2235</v>
      </c>
      <c r="L102" s="1">
        <f>SUMIFS(allNAICS!$O:$O,allNAICS!$C:$C,'Number of Firms'!$A102,allNAICS!$E:$E,'Number of Firms'!L$1)</f>
        <v>6921</v>
      </c>
      <c r="M102" s="1">
        <f>SUMIFS(allNAICS!$O:$O,allNAICS!$C:$C,'Number of Firms'!$A102,allNAICS!$E:$E,'Number of Firms'!M$1)</f>
        <v>5216</v>
      </c>
      <c r="N102" s="1">
        <f>SUMIFS(allNAICS!$O:$O,allNAICS!$C:$C,'Number of Firms'!$A102,allNAICS!$E:$E,'Number of Firms'!N$1)</f>
        <v>510</v>
      </c>
      <c r="O102" s="1">
        <f>SUMIFS(allNAICS!$O:$O,allNAICS!$C:$C,'Number of Firms'!$A102,allNAICS!$E:$E,'Number of Firms'!O$1)</f>
        <v>1933</v>
      </c>
      <c r="P102" s="1">
        <f>SUMIFS(allNAICS!$O:$O,allNAICS!$C:$C,'Number of Firms'!$A102,allNAICS!$E:$E,'Number of Firms'!P$1)</f>
        <v>4689</v>
      </c>
      <c r="Q102" s="1">
        <f>SUMIFS(allNAICS!$O:$O,allNAICS!$C:$C,'Number of Firms'!$A102,allNAICS!$E:$E,'Number of Firms'!Q$1)</f>
        <v>5713</v>
      </c>
      <c r="R102" s="1">
        <f>SUMIFS(allNAICS!$O:$O,allNAICS!$C:$C,'Number of Firms'!$A102,allNAICS!$E:$E,'Number of Firms'!R$1)</f>
        <v>7744</v>
      </c>
      <c r="S102" s="1">
        <f>SUMIFS(allNAICS!$O:$O,allNAICS!$C:$C,'Number of Firms'!$A102,allNAICS!$E:$E,'Number of Firms'!S$1)</f>
        <v>1206</v>
      </c>
      <c r="T102" s="1">
        <f>SUMIFS(allNAICS!$O:$O,allNAICS!$C:$C,'Number of Firms'!$A102,allNAICS!$E:$E,'Number of Firms'!T$1)</f>
        <v>6103</v>
      </c>
      <c r="U102" s="1">
        <f>SUMIFS(allNAICS!$O:$O,allNAICS!$C:$C,'Number of Firms'!$A102,allNAICS!$E:$E,'Number of Firms'!U$1)</f>
        <v>2296</v>
      </c>
      <c r="V102" s="1">
        <f>SUMIFS(allNAICS!$O:$O,allNAICS!$C:$C,'Number of Firms'!$A102,allNAICS!$E:$E,'Number of Firms'!V$1)</f>
        <v>2567</v>
      </c>
      <c r="W102" s="1">
        <f>SUMIFS(allNAICS!$O:$O,allNAICS!$C:$C,'Number of Firms'!$A102,allNAICS!$E:$E,'Number of Firms'!W$1)</f>
        <v>7900</v>
      </c>
      <c r="X102" s="1">
        <f>SUMIFS(allNAICS!$O:$O,allNAICS!$C:$C,'Number of Firms'!$A102,allNAICS!$E:$E,'Number of Firms'!X$1)</f>
        <v>52</v>
      </c>
      <c r="Y102" s="1">
        <f>SUMIFS(allNAICS!$O:$O,allNAICS!$C:$C,'Number of Firms'!$A102,allNAICS!$E:$E,'Number of Firms'!Y$1)</f>
        <v>32</v>
      </c>
    </row>
    <row r="103" spans="1:25" x14ac:dyDescent="0.45">
      <c r="A103" s="1" t="s">
        <v>584</v>
      </c>
      <c r="B103" s="1" t="s">
        <v>459</v>
      </c>
      <c r="C103" s="1">
        <v>42.129224100000002</v>
      </c>
      <c r="D103" s="1">
        <v>-80.085059000000001</v>
      </c>
      <c r="E103" s="1">
        <f>SUMIFS(allNAICS!$O:$O,allNAICS!$C:$C,'Number of Firms'!$A103,allNAICS!$E:$E,'Number of Firms'!E$1)</f>
        <v>18667</v>
      </c>
      <c r="F103" s="1">
        <f>SUMIFS(allNAICS!$O:$O,allNAICS!$C:$C,'Number of Firms'!$A103,allNAICS!$E:$E,'Number of Firms'!F$1)</f>
        <v>140</v>
      </c>
      <c r="G103" s="1">
        <f>SUMIFS(allNAICS!$O:$O,allNAICS!$C:$C,'Number of Firms'!$A103,allNAICS!$E:$E,'Number of Firms'!G$1)</f>
        <v>128</v>
      </c>
      <c r="H103" s="1">
        <f>SUMIFS(allNAICS!$O:$O,allNAICS!$C:$C,'Number of Firms'!$A103,allNAICS!$E:$E,'Number of Firms'!H$1)</f>
        <v>0</v>
      </c>
      <c r="I103" s="1">
        <f>SUMIFS(allNAICS!$O:$O,allNAICS!$C:$C,'Number of Firms'!$A103,allNAICS!$E:$E,'Number of Firms'!I$1)</f>
        <v>2042</v>
      </c>
      <c r="J103" s="1">
        <f>SUMIFS(allNAICS!$O:$O,allNAICS!$C:$C,'Number of Firms'!$A103,allNAICS!$E:$E,'Number of Firms'!J$1)</f>
        <v>702</v>
      </c>
      <c r="K103" s="1">
        <f>SUMIFS(allNAICS!$O:$O,allNAICS!$C:$C,'Number of Firms'!$A103,allNAICS!$E:$E,'Number of Firms'!K$1)</f>
        <v>565</v>
      </c>
      <c r="L103" s="1">
        <f>SUMIFS(allNAICS!$O:$O,allNAICS!$C:$C,'Number of Firms'!$A103,allNAICS!$E:$E,'Number of Firms'!L$1)</f>
        <v>2420</v>
      </c>
      <c r="M103" s="1">
        <f>SUMIFS(allNAICS!$O:$O,allNAICS!$C:$C,'Number of Firms'!$A103,allNAICS!$E:$E,'Number of Firms'!M$1)</f>
        <v>811</v>
      </c>
      <c r="N103" s="1">
        <f>SUMIFS(allNAICS!$O:$O,allNAICS!$C:$C,'Number of Firms'!$A103,allNAICS!$E:$E,'Number of Firms'!N$1)</f>
        <v>277</v>
      </c>
      <c r="O103" s="1">
        <f>SUMIFS(allNAICS!$O:$O,allNAICS!$C:$C,'Number of Firms'!$A103,allNAICS!$E:$E,'Number of Firms'!O$1)</f>
        <v>660</v>
      </c>
      <c r="P103" s="1">
        <f>SUMIFS(allNAICS!$O:$O,allNAICS!$C:$C,'Number of Firms'!$A103,allNAICS!$E:$E,'Number of Firms'!P$1)</f>
        <v>1634</v>
      </c>
      <c r="Q103" s="1">
        <f>SUMIFS(allNAICS!$O:$O,allNAICS!$C:$C,'Number of Firms'!$A103,allNAICS!$E:$E,'Number of Firms'!Q$1)</f>
        <v>2030</v>
      </c>
      <c r="R103" s="1">
        <f>SUMIFS(allNAICS!$O:$O,allNAICS!$C:$C,'Number of Firms'!$A103,allNAICS!$E:$E,'Number of Firms'!R$1)</f>
        <v>1287</v>
      </c>
      <c r="S103" s="1">
        <f>SUMIFS(allNAICS!$O:$O,allNAICS!$C:$C,'Number of Firms'!$A103,allNAICS!$E:$E,'Number of Firms'!S$1)</f>
        <v>407</v>
      </c>
      <c r="T103" s="1">
        <f>SUMIFS(allNAICS!$O:$O,allNAICS!$C:$C,'Number of Firms'!$A103,allNAICS!$E:$E,'Number of Firms'!T$1)</f>
        <v>1925</v>
      </c>
      <c r="U103" s="1">
        <f>SUMIFS(allNAICS!$O:$O,allNAICS!$C:$C,'Number of Firms'!$A103,allNAICS!$E:$E,'Number of Firms'!U$1)</f>
        <v>769</v>
      </c>
      <c r="V103" s="1">
        <f>SUMIFS(allNAICS!$O:$O,allNAICS!$C:$C,'Number of Firms'!$A103,allNAICS!$E:$E,'Number of Firms'!V$1)</f>
        <v>692</v>
      </c>
      <c r="W103" s="1">
        <f>SUMIFS(allNAICS!$O:$O,allNAICS!$C:$C,'Number of Firms'!$A103,allNAICS!$E:$E,'Number of Firms'!W$1)</f>
        <v>2216</v>
      </c>
      <c r="X103" s="1">
        <f>SUMIFS(allNAICS!$O:$O,allNAICS!$C:$C,'Number of Firms'!$A103,allNAICS!$E:$E,'Number of Firms'!X$1)</f>
        <v>0</v>
      </c>
      <c r="Y103" s="1">
        <f>SUMIFS(allNAICS!$O:$O,allNAICS!$C:$C,'Number of Firms'!$A103,allNAICS!$E:$E,'Number of Firms'!Y$1)</f>
        <v>0</v>
      </c>
    </row>
    <row r="104" spans="1:25" x14ac:dyDescent="0.45">
      <c r="A104" s="1" t="s">
        <v>585</v>
      </c>
      <c r="B104" s="1" t="s">
        <v>494</v>
      </c>
      <c r="C104" s="1">
        <v>44.052069099999997</v>
      </c>
      <c r="D104" s="1">
        <v>-123.08675359999999</v>
      </c>
      <c r="E104" s="1">
        <f>SUMIFS(allNAICS!$O:$O,allNAICS!$C:$C,'Number of Firms'!$A104,allNAICS!$E:$E,'Number of Firms'!E$1)</f>
        <v>29457</v>
      </c>
      <c r="F104" s="1">
        <f>SUMIFS(allNAICS!$O:$O,allNAICS!$C:$C,'Number of Firms'!$A104,allNAICS!$E:$E,'Number of Firms'!F$1)</f>
        <v>552</v>
      </c>
      <c r="G104" s="1">
        <f>SUMIFS(allNAICS!$O:$O,allNAICS!$C:$C,'Number of Firms'!$A104,allNAICS!$E:$E,'Number of Firms'!G$1)</f>
        <v>29</v>
      </c>
      <c r="H104" s="1">
        <f>SUMIFS(allNAICS!$O:$O,allNAICS!$C:$C,'Number of Firms'!$A104,allNAICS!$E:$E,'Number of Firms'!H$1)</f>
        <v>0</v>
      </c>
      <c r="I104" s="1">
        <f>SUMIFS(allNAICS!$O:$O,allNAICS!$C:$C,'Number of Firms'!$A104,allNAICS!$E:$E,'Number of Firms'!I$1)</f>
        <v>2428</v>
      </c>
      <c r="J104" s="1">
        <f>SUMIFS(allNAICS!$O:$O,allNAICS!$C:$C,'Number of Firms'!$A104,allNAICS!$E:$E,'Number of Firms'!J$1)</f>
        <v>1314</v>
      </c>
      <c r="K104" s="1">
        <f>SUMIFS(allNAICS!$O:$O,allNAICS!$C:$C,'Number of Firms'!$A104,allNAICS!$E:$E,'Number of Firms'!K$1)</f>
        <v>862</v>
      </c>
      <c r="L104" s="1">
        <f>SUMIFS(allNAICS!$O:$O,allNAICS!$C:$C,'Number of Firms'!$A104,allNAICS!$E:$E,'Number of Firms'!L$1)</f>
        <v>3080</v>
      </c>
      <c r="M104" s="1">
        <f>SUMIFS(allNAICS!$O:$O,allNAICS!$C:$C,'Number of Firms'!$A104,allNAICS!$E:$E,'Number of Firms'!M$1)</f>
        <v>754</v>
      </c>
      <c r="N104" s="1">
        <f>SUMIFS(allNAICS!$O:$O,allNAICS!$C:$C,'Number of Firms'!$A104,allNAICS!$E:$E,'Number of Firms'!N$1)</f>
        <v>595</v>
      </c>
      <c r="O104" s="1">
        <f>SUMIFS(allNAICS!$O:$O,allNAICS!$C:$C,'Number of Firms'!$A104,allNAICS!$E:$E,'Number of Firms'!O$1)</f>
        <v>1080</v>
      </c>
      <c r="P104" s="1">
        <f>SUMIFS(allNAICS!$O:$O,allNAICS!$C:$C,'Number of Firms'!$A104,allNAICS!$E:$E,'Number of Firms'!P$1)</f>
        <v>3107</v>
      </c>
      <c r="Q104" s="1">
        <f>SUMIFS(allNAICS!$O:$O,allNAICS!$C:$C,'Number of Firms'!$A104,allNAICS!$E:$E,'Number of Firms'!Q$1)</f>
        <v>4413</v>
      </c>
      <c r="R104" s="1">
        <f>SUMIFS(allNAICS!$O:$O,allNAICS!$C:$C,'Number of Firms'!$A104,allNAICS!$E:$E,'Number of Firms'!R$1)</f>
        <v>1795</v>
      </c>
      <c r="S104" s="1">
        <f>SUMIFS(allNAICS!$O:$O,allNAICS!$C:$C,'Number of Firms'!$A104,allNAICS!$E:$E,'Number of Firms'!S$1)</f>
        <v>868</v>
      </c>
      <c r="T104" s="1">
        <f>SUMIFS(allNAICS!$O:$O,allNAICS!$C:$C,'Number of Firms'!$A104,allNAICS!$E:$E,'Number of Firms'!T$1)</f>
        <v>2523</v>
      </c>
      <c r="U104" s="1">
        <f>SUMIFS(allNAICS!$O:$O,allNAICS!$C:$C,'Number of Firms'!$A104,allNAICS!$E:$E,'Number of Firms'!U$1)</f>
        <v>1865</v>
      </c>
      <c r="V104" s="1">
        <f>SUMIFS(allNAICS!$O:$O,allNAICS!$C:$C,'Number of Firms'!$A104,allNAICS!$E:$E,'Number of Firms'!V$1)</f>
        <v>1027</v>
      </c>
      <c r="W104" s="1">
        <f>SUMIFS(allNAICS!$O:$O,allNAICS!$C:$C,'Number of Firms'!$A104,allNAICS!$E:$E,'Number of Firms'!W$1)</f>
        <v>3202</v>
      </c>
      <c r="X104" s="1">
        <f>SUMIFS(allNAICS!$O:$O,allNAICS!$C:$C,'Number of Firms'!$A104,allNAICS!$E:$E,'Number of Firms'!X$1)</f>
        <v>65</v>
      </c>
      <c r="Y104" s="1">
        <f>SUMIFS(allNAICS!$O:$O,allNAICS!$C:$C,'Number of Firms'!$A104,allNAICS!$E:$E,'Number of Firms'!Y$1)</f>
        <v>0</v>
      </c>
    </row>
    <row r="105" spans="1:25" x14ac:dyDescent="0.45">
      <c r="A105" s="1" t="s">
        <v>586</v>
      </c>
      <c r="B105" s="1" t="s">
        <v>504</v>
      </c>
      <c r="C105" s="1">
        <v>37.971559200000002</v>
      </c>
      <c r="D105" s="1">
        <v>-87.571089799999996</v>
      </c>
      <c r="E105" s="1">
        <f>SUMIFS(allNAICS!$O:$O,allNAICS!$C:$C,'Number of Firms'!$A105,allNAICS!$E:$E,'Number of Firms'!E$1)</f>
        <v>21771</v>
      </c>
      <c r="F105" s="1">
        <f>SUMIFS(allNAICS!$O:$O,allNAICS!$C:$C,'Number of Firms'!$A105,allNAICS!$E:$E,'Number of Firms'!F$1)</f>
        <v>95</v>
      </c>
      <c r="G105" s="1">
        <f>SUMIFS(allNAICS!$O:$O,allNAICS!$C:$C,'Number of Firms'!$A105,allNAICS!$E:$E,'Number of Firms'!G$1)</f>
        <v>458</v>
      </c>
      <c r="H105" s="1">
        <f>SUMIFS(allNAICS!$O:$O,allNAICS!$C:$C,'Number of Firms'!$A105,allNAICS!$E:$E,'Number of Firms'!H$1)</f>
        <v>0</v>
      </c>
      <c r="I105" s="1">
        <f>SUMIFS(allNAICS!$O:$O,allNAICS!$C:$C,'Number of Firms'!$A105,allNAICS!$E:$E,'Number of Firms'!I$1)</f>
        <v>2795</v>
      </c>
      <c r="J105" s="1">
        <f>SUMIFS(allNAICS!$O:$O,allNAICS!$C:$C,'Number of Firms'!$A105,allNAICS!$E:$E,'Number of Firms'!J$1)</f>
        <v>438</v>
      </c>
      <c r="K105" s="1">
        <f>SUMIFS(allNAICS!$O:$O,allNAICS!$C:$C,'Number of Firms'!$A105,allNAICS!$E:$E,'Number of Firms'!K$1)</f>
        <v>609</v>
      </c>
      <c r="L105" s="1">
        <f>SUMIFS(allNAICS!$O:$O,allNAICS!$C:$C,'Number of Firms'!$A105,allNAICS!$E:$E,'Number of Firms'!L$1)</f>
        <v>2722</v>
      </c>
      <c r="M105" s="1">
        <f>SUMIFS(allNAICS!$O:$O,allNAICS!$C:$C,'Number of Firms'!$A105,allNAICS!$E:$E,'Number of Firms'!M$1)</f>
        <v>794</v>
      </c>
      <c r="N105" s="1">
        <f>SUMIFS(allNAICS!$O:$O,allNAICS!$C:$C,'Number of Firms'!$A105,allNAICS!$E:$E,'Number of Firms'!N$1)</f>
        <v>282</v>
      </c>
      <c r="O105" s="1">
        <f>SUMIFS(allNAICS!$O:$O,allNAICS!$C:$C,'Number of Firms'!$A105,allNAICS!$E:$E,'Number of Firms'!O$1)</f>
        <v>965</v>
      </c>
      <c r="P105" s="1">
        <f>SUMIFS(allNAICS!$O:$O,allNAICS!$C:$C,'Number of Firms'!$A105,allNAICS!$E:$E,'Number of Firms'!P$1)</f>
        <v>2294</v>
      </c>
      <c r="Q105" s="1">
        <f>SUMIFS(allNAICS!$O:$O,allNAICS!$C:$C,'Number of Firms'!$A105,allNAICS!$E:$E,'Number of Firms'!Q$1)</f>
        <v>2086</v>
      </c>
      <c r="R105" s="1">
        <f>SUMIFS(allNAICS!$O:$O,allNAICS!$C:$C,'Number of Firms'!$A105,allNAICS!$E:$E,'Number of Firms'!R$1)</f>
        <v>1872</v>
      </c>
      <c r="S105" s="1">
        <f>SUMIFS(allNAICS!$O:$O,allNAICS!$C:$C,'Number of Firms'!$A105,allNAICS!$E:$E,'Number of Firms'!S$1)</f>
        <v>474</v>
      </c>
      <c r="T105" s="1">
        <f>SUMIFS(allNAICS!$O:$O,allNAICS!$C:$C,'Number of Firms'!$A105,allNAICS!$E:$E,'Number of Firms'!T$1)</f>
        <v>1712</v>
      </c>
      <c r="U105" s="1">
        <f>SUMIFS(allNAICS!$O:$O,allNAICS!$C:$C,'Number of Firms'!$A105,allNAICS!$E:$E,'Number of Firms'!U$1)</f>
        <v>962</v>
      </c>
      <c r="V105" s="1">
        <f>SUMIFS(allNAICS!$O:$O,allNAICS!$C:$C,'Number of Firms'!$A105,allNAICS!$E:$E,'Number of Firms'!V$1)</f>
        <v>503</v>
      </c>
      <c r="W105" s="1">
        <f>SUMIFS(allNAICS!$O:$O,allNAICS!$C:$C,'Number of Firms'!$A105,allNAICS!$E:$E,'Number of Firms'!W$1)</f>
        <v>2779</v>
      </c>
      <c r="X105" s="1">
        <f>SUMIFS(allNAICS!$O:$O,allNAICS!$C:$C,'Number of Firms'!$A105,allNAICS!$E:$E,'Number of Firms'!X$1)</f>
        <v>49</v>
      </c>
      <c r="Y105" s="1">
        <f>SUMIFS(allNAICS!$O:$O,allNAICS!$C:$C,'Number of Firms'!$A105,allNAICS!$E:$E,'Number of Firms'!Y$1)</f>
        <v>0</v>
      </c>
    </row>
    <row r="106" spans="1:25" x14ac:dyDescent="0.45">
      <c r="A106" s="1" t="s">
        <v>587</v>
      </c>
      <c r="B106" s="1" t="s">
        <v>464</v>
      </c>
      <c r="C106" s="1">
        <v>64.837777799999998</v>
      </c>
      <c r="D106" s="1">
        <v>-147.7163889</v>
      </c>
      <c r="E106" s="1">
        <f>SUMIFS(allNAICS!$O:$O,allNAICS!$C:$C,'Number of Firms'!$A106,allNAICS!$E:$E,'Number of Firms'!E$1)</f>
        <v>7301</v>
      </c>
      <c r="F106" s="1">
        <f>SUMIFS(allNAICS!$O:$O,allNAICS!$C:$C,'Number of Firms'!$A106,allNAICS!$E:$E,'Number of Firms'!F$1)</f>
        <v>118</v>
      </c>
      <c r="G106" s="1">
        <f>SUMIFS(allNAICS!$O:$O,allNAICS!$C:$C,'Number of Firms'!$A106,allNAICS!$E:$E,'Number of Firms'!G$1)</f>
        <v>89</v>
      </c>
      <c r="H106" s="1">
        <f>SUMIFS(allNAICS!$O:$O,allNAICS!$C:$C,'Number of Firms'!$A106,allNAICS!$E:$E,'Number of Firms'!H$1)</f>
        <v>0</v>
      </c>
      <c r="I106" s="1">
        <f>SUMIFS(allNAICS!$O:$O,allNAICS!$C:$C,'Number of Firms'!$A106,allNAICS!$E:$E,'Number of Firms'!I$1)</f>
        <v>965</v>
      </c>
      <c r="J106" s="1">
        <f>SUMIFS(allNAICS!$O:$O,allNAICS!$C:$C,'Number of Firms'!$A106,allNAICS!$E:$E,'Number of Firms'!J$1)</f>
        <v>196</v>
      </c>
      <c r="K106" s="1">
        <f>SUMIFS(allNAICS!$O:$O,allNAICS!$C:$C,'Number of Firms'!$A106,allNAICS!$E:$E,'Number of Firms'!K$1)</f>
        <v>161</v>
      </c>
      <c r="L106" s="1">
        <f>SUMIFS(allNAICS!$O:$O,allNAICS!$C:$C,'Number of Firms'!$A106,allNAICS!$E:$E,'Number of Firms'!L$1)</f>
        <v>694</v>
      </c>
      <c r="M106" s="1">
        <f>SUMIFS(allNAICS!$O:$O,allNAICS!$C:$C,'Number of Firms'!$A106,allNAICS!$E:$E,'Number of Firms'!M$1)</f>
        <v>365</v>
      </c>
      <c r="N106" s="1">
        <f>SUMIFS(allNAICS!$O:$O,allNAICS!$C:$C,'Number of Firms'!$A106,allNAICS!$E:$E,'Number of Firms'!N$1)</f>
        <v>63</v>
      </c>
      <c r="O106" s="1">
        <f>SUMIFS(allNAICS!$O:$O,allNAICS!$C:$C,'Number of Firms'!$A106,allNAICS!$E:$E,'Number of Firms'!O$1)</f>
        <v>124</v>
      </c>
      <c r="P106" s="1">
        <f>SUMIFS(allNAICS!$O:$O,allNAICS!$C:$C,'Number of Firms'!$A106,allNAICS!$E:$E,'Number of Firms'!P$1)</f>
        <v>616</v>
      </c>
      <c r="Q106" s="1">
        <f>SUMIFS(allNAICS!$O:$O,allNAICS!$C:$C,'Number of Firms'!$A106,allNAICS!$E:$E,'Number of Firms'!Q$1)</f>
        <v>1091</v>
      </c>
      <c r="R106" s="1">
        <f>SUMIFS(allNAICS!$O:$O,allNAICS!$C:$C,'Number of Firms'!$A106,allNAICS!$E:$E,'Number of Firms'!R$1)</f>
        <v>334</v>
      </c>
      <c r="S106" s="1">
        <f>SUMIFS(allNAICS!$O:$O,allNAICS!$C:$C,'Number of Firms'!$A106,allNAICS!$E:$E,'Number of Firms'!S$1)</f>
        <v>239</v>
      </c>
      <c r="T106" s="1">
        <f>SUMIFS(allNAICS!$O:$O,allNAICS!$C:$C,'Number of Firms'!$A106,allNAICS!$E:$E,'Number of Firms'!T$1)</f>
        <v>701</v>
      </c>
      <c r="U106" s="1">
        <f>SUMIFS(allNAICS!$O:$O,allNAICS!$C:$C,'Number of Firms'!$A106,allNAICS!$E:$E,'Number of Firms'!U$1)</f>
        <v>431</v>
      </c>
      <c r="V106" s="1">
        <f>SUMIFS(allNAICS!$O:$O,allNAICS!$C:$C,'Number of Firms'!$A106,allNAICS!$E:$E,'Number of Firms'!V$1)</f>
        <v>303</v>
      </c>
      <c r="W106" s="1">
        <f>SUMIFS(allNAICS!$O:$O,allNAICS!$C:$C,'Number of Firms'!$A106,allNAICS!$E:$E,'Number of Firms'!W$1)</f>
        <v>836</v>
      </c>
      <c r="X106" s="1">
        <f>SUMIFS(allNAICS!$O:$O,allNAICS!$C:$C,'Number of Firms'!$A106,allNAICS!$E:$E,'Number of Firms'!X$1)</f>
        <v>0</v>
      </c>
      <c r="Y106" s="1">
        <f>SUMIFS(allNAICS!$O:$O,allNAICS!$C:$C,'Number of Firms'!$A106,allNAICS!$E:$E,'Number of Firms'!Y$1)</f>
        <v>0</v>
      </c>
    </row>
    <row r="107" spans="1:25" x14ac:dyDescent="0.45">
      <c r="A107" s="1" t="s">
        <v>588</v>
      </c>
      <c r="B107" s="1" t="s">
        <v>589</v>
      </c>
      <c r="C107" s="1">
        <v>46.877186299999998</v>
      </c>
      <c r="D107" s="1">
        <v>-96.789803399999997</v>
      </c>
      <c r="E107" s="1">
        <f>SUMIFS(allNAICS!$O:$O,allNAICS!$C:$C,'Number of Firms'!$A107,allNAICS!$E:$E,'Number of Firms'!E$1)</f>
        <v>20486</v>
      </c>
      <c r="F107" s="1">
        <f>SUMIFS(allNAICS!$O:$O,allNAICS!$C:$C,'Number of Firms'!$A107,allNAICS!$E:$E,'Number of Firms'!F$1)</f>
        <v>162</v>
      </c>
      <c r="G107" s="1">
        <f>SUMIFS(allNAICS!$O:$O,allNAICS!$C:$C,'Number of Firms'!$A107,allNAICS!$E:$E,'Number of Firms'!G$1)</f>
        <v>0</v>
      </c>
      <c r="H107" s="1">
        <f>SUMIFS(allNAICS!$O:$O,allNAICS!$C:$C,'Number of Firms'!$A107,allNAICS!$E:$E,'Number of Firms'!H$1)</f>
        <v>31</v>
      </c>
      <c r="I107" s="1">
        <f>SUMIFS(allNAICS!$O:$O,allNAICS!$C:$C,'Number of Firms'!$A107,allNAICS!$E:$E,'Number of Firms'!I$1)</f>
        <v>2334</v>
      </c>
      <c r="J107" s="1">
        <f>SUMIFS(allNAICS!$O:$O,allNAICS!$C:$C,'Number of Firms'!$A107,allNAICS!$E:$E,'Number of Firms'!J$1)</f>
        <v>489</v>
      </c>
      <c r="K107" s="1">
        <f>SUMIFS(allNAICS!$O:$O,allNAICS!$C:$C,'Number of Firms'!$A107,allNAICS!$E:$E,'Number of Firms'!K$1)</f>
        <v>765</v>
      </c>
      <c r="L107" s="1">
        <f>SUMIFS(allNAICS!$O:$O,allNAICS!$C:$C,'Number of Firms'!$A107,allNAICS!$E:$E,'Number of Firms'!L$1)</f>
        <v>2419</v>
      </c>
      <c r="M107" s="1">
        <f>SUMIFS(allNAICS!$O:$O,allNAICS!$C:$C,'Number of Firms'!$A107,allNAICS!$E:$E,'Number of Firms'!M$1)</f>
        <v>826</v>
      </c>
      <c r="N107" s="1">
        <f>SUMIFS(allNAICS!$O:$O,allNAICS!$C:$C,'Number of Firms'!$A107,allNAICS!$E:$E,'Number of Firms'!N$1)</f>
        <v>339</v>
      </c>
      <c r="O107" s="1">
        <f>SUMIFS(allNAICS!$O:$O,allNAICS!$C:$C,'Number of Firms'!$A107,allNAICS!$E:$E,'Number of Firms'!O$1)</f>
        <v>935</v>
      </c>
      <c r="P107" s="1">
        <f>SUMIFS(allNAICS!$O:$O,allNAICS!$C:$C,'Number of Firms'!$A107,allNAICS!$E:$E,'Number of Firms'!P$1)</f>
        <v>2588</v>
      </c>
      <c r="Q107" s="1">
        <f>SUMIFS(allNAICS!$O:$O,allNAICS!$C:$C,'Number of Firms'!$A107,allNAICS!$E:$E,'Number of Firms'!Q$1)</f>
        <v>2174</v>
      </c>
      <c r="R107" s="1">
        <f>SUMIFS(allNAICS!$O:$O,allNAICS!$C:$C,'Number of Firms'!$A107,allNAICS!$E:$E,'Number of Firms'!R$1)</f>
        <v>1085</v>
      </c>
      <c r="S107" s="1">
        <f>SUMIFS(allNAICS!$O:$O,allNAICS!$C:$C,'Number of Firms'!$A107,allNAICS!$E:$E,'Number of Firms'!S$1)</f>
        <v>309</v>
      </c>
      <c r="T107" s="1">
        <f>SUMIFS(allNAICS!$O:$O,allNAICS!$C:$C,'Number of Firms'!$A107,allNAICS!$E:$E,'Number of Firms'!T$1)</f>
        <v>2129</v>
      </c>
      <c r="U107" s="1">
        <f>SUMIFS(allNAICS!$O:$O,allNAICS!$C:$C,'Number of Firms'!$A107,allNAICS!$E:$E,'Number of Firms'!U$1)</f>
        <v>1004</v>
      </c>
      <c r="V107" s="1">
        <f>SUMIFS(allNAICS!$O:$O,allNAICS!$C:$C,'Number of Firms'!$A107,allNAICS!$E:$E,'Number of Firms'!V$1)</f>
        <v>457</v>
      </c>
      <c r="W107" s="1">
        <f>SUMIFS(allNAICS!$O:$O,allNAICS!$C:$C,'Number of Firms'!$A107,allNAICS!$E:$E,'Number of Firms'!W$1)</f>
        <v>2501</v>
      </c>
      <c r="X107" s="1">
        <f>SUMIFS(allNAICS!$O:$O,allNAICS!$C:$C,'Number of Firms'!$A107,allNAICS!$E:$E,'Number of Firms'!X$1)</f>
        <v>47</v>
      </c>
      <c r="Y107" s="1">
        <f>SUMIFS(allNAICS!$O:$O,allNAICS!$C:$C,'Number of Firms'!$A107,allNAICS!$E:$E,'Number of Firms'!Y$1)</f>
        <v>0</v>
      </c>
    </row>
    <row r="108" spans="1:25" x14ac:dyDescent="0.45">
      <c r="A108" s="1" t="s">
        <v>590</v>
      </c>
      <c r="B108" s="1" t="s">
        <v>453</v>
      </c>
      <c r="C108" s="1">
        <v>36.728058300000001</v>
      </c>
      <c r="D108" s="1">
        <v>-108.2186856</v>
      </c>
      <c r="E108" s="1">
        <f>SUMIFS(allNAICS!$O:$O,allNAICS!$C:$C,'Number of Firms'!$A108,allNAICS!$E:$E,'Number of Firms'!E$1)</f>
        <v>8178</v>
      </c>
      <c r="F108" s="1">
        <f>SUMIFS(allNAICS!$O:$O,allNAICS!$C:$C,'Number of Firms'!$A108,allNAICS!$E:$E,'Number of Firms'!F$1)</f>
        <v>147</v>
      </c>
      <c r="G108" s="1">
        <f>SUMIFS(allNAICS!$O:$O,allNAICS!$C:$C,'Number of Firms'!$A108,allNAICS!$E:$E,'Number of Firms'!G$1)</f>
        <v>430</v>
      </c>
      <c r="H108" s="1">
        <f>SUMIFS(allNAICS!$O:$O,allNAICS!$C:$C,'Number of Firms'!$A108,allNAICS!$E:$E,'Number of Firms'!H$1)</f>
        <v>0</v>
      </c>
      <c r="I108" s="1">
        <f>SUMIFS(allNAICS!$O:$O,allNAICS!$C:$C,'Number of Firms'!$A108,allNAICS!$E:$E,'Number of Firms'!I$1)</f>
        <v>733</v>
      </c>
      <c r="J108" s="1">
        <f>SUMIFS(allNAICS!$O:$O,allNAICS!$C:$C,'Number of Firms'!$A108,allNAICS!$E:$E,'Number of Firms'!J$1)</f>
        <v>457</v>
      </c>
      <c r="K108" s="1">
        <f>SUMIFS(allNAICS!$O:$O,allNAICS!$C:$C,'Number of Firms'!$A108,allNAICS!$E:$E,'Number of Firms'!K$1)</f>
        <v>307</v>
      </c>
      <c r="L108" s="1">
        <f>SUMIFS(allNAICS!$O:$O,allNAICS!$C:$C,'Number of Firms'!$A108,allNAICS!$E:$E,'Number of Firms'!L$1)</f>
        <v>1030</v>
      </c>
      <c r="M108" s="1">
        <f>SUMIFS(allNAICS!$O:$O,allNAICS!$C:$C,'Number of Firms'!$A108,allNAICS!$E:$E,'Number of Firms'!M$1)</f>
        <v>296</v>
      </c>
      <c r="N108" s="1">
        <f>SUMIFS(allNAICS!$O:$O,allNAICS!$C:$C,'Number of Firms'!$A108,allNAICS!$E:$E,'Number of Firms'!N$1)</f>
        <v>65</v>
      </c>
      <c r="O108" s="1">
        <f>SUMIFS(allNAICS!$O:$O,allNAICS!$C:$C,'Number of Firms'!$A108,allNAICS!$E:$E,'Number of Firms'!O$1)</f>
        <v>256</v>
      </c>
      <c r="P108" s="1">
        <f>SUMIFS(allNAICS!$O:$O,allNAICS!$C:$C,'Number of Firms'!$A108,allNAICS!$E:$E,'Number of Firms'!P$1)</f>
        <v>717</v>
      </c>
      <c r="Q108" s="1">
        <f>SUMIFS(allNAICS!$O:$O,allNAICS!$C:$C,'Number of Firms'!$A108,allNAICS!$E:$E,'Number of Firms'!Q$1)</f>
        <v>713</v>
      </c>
      <c r="R108" s="1">
        <f>SUMIFS(allNAICS!$O:$O,allNAICS!$C:$C,'Number of Firms'!$A108,allNAICS!$E:$E,'Number of Firms'!R$1)</f>
        <v>426</v>
      </c>
      <c r="S108" s="1">
        <f>SUMIFS(allNAICS!$O:$O,allNAICS!$C:$C,'Number of Firms'!$A108,allNAICS!$E:$E,'Number of Firms'!S$1)</f>
        <v>156</v>
      </c>
      <c r="T108" s="1">
        <f>SUMIFS(allNAICS!$O:$O,allNAICS!$C:$C,'Number of Firms'!$A108,allNAICS!$E:$E,'Number of Firms'!T$1)</f>
        <v>648</v>
      </c>
      <c r="U108" s="1">
        <f>SUMIFS(allNAICS!$O:$O,allNAICS!$C:$C,'Number of Firms'!$A108,allNAICS!$E:$E,'Number of Firms'!U$1)</f>
        <v>442</v>
      </c>
      <c r="V108" s="1">
        <f>SUMIFS(allNAICS!$O:$O,allNAICS!$C:$C,'Number of Firms'!$A108,allNAICS!$E:$E,'Number of Firms'!V$1)</f>
        <v>296</v>
      </c>
      <c r="W108" s="1">
        <f>SUMIFS(allNAICS!$O:$O,allNAICS!$C:$C,'Number of Firms'!$A108,allNAICS!$E:$E,'Number of Firms'!W$1)</f>
        <v>1055</v>
      </c>
      <c r="X108" s="1">
        <f>SUMIFS(allNAICS!$O:$O,allNAICS!$C:$C,'Number of Firms'!$A108,allNAICS!$E:$E,'Number of Firms'!X$1)</f>
        <v>0</v>
      </c>
      <c r="Y108" s="1">
        <f>SUMIFS(allNAICS!$O:$O,allNAICS!$C:$C,'Number of Firms'!$A108,allNAICS!$E:$E,'Number of Firms'!Y$1)</f>
        <v>0</v>
      </c>
    </row>
    <row r="109" spans="1:25" x14ac:dyDescent="0.45">
      <c r="A109" s="1" t="s">
        <v>591</v>
      </c>
      <c r="B109" s="1" t="s">
        <v>470</v>
      </c>
      <c r="C109" s="1">
        <v>35.052664100000001</v>
      </c>
      <c r="D109" s="1">
        <v>-78.878358500000004</v>
      </c>
      <c r="E109" s="1">
        <f>SUMIFS(allNAICS!$O:$O,allNAICS!$C:$C,'Number of Firms'!$A109,allNAICS!$E:$E,'Number of Firms'!E$1)</f>
        <v>23488</v>
      </c>
      <c r="F109" s="1">
        <f>SUMIFS(allNAICS!$O:$O,allNAICS!$C:$C,'Number of Firms'!$A109,allNAICS!$E:$E,'Number of Firms'!F$1)</f>
        <v>113</v>
      </c>
      <c r="G109" s="1">
        <f>SUMIFS(allNAICS!$O:$O,allNAICS!$C:$C,'Number of Firms'!$A109,allNAICS!$E:$E,'Number of Firms'!G$1)</f>
        <v>0</v>
      </c>
      <c r="H109" s="1">
        <f>SUMIFS(allNAICS!$O:$O,allNAICS!$C:$C,'Number of Firms'!$A109,allNAICS!$E:$E,'Number of Firms'!H$1)</f>
        <v>25</v>
      </c>
      <c r="I109" s="1">
        <f>SUMIFS(allNAICS!$O:$O,allNAICS!$C:$C,'Number of Firms'!$A109,allNAICS!$E:$E,'Number of Firms'!I$1)</f>
        <v>2463</v>
      </c>
      <c r="J109" s="1">
        <f>SUMIFS(allNAICS!$O:$O,allNAICS!$C:$C,'Number of Firms'!$A109,allNAICS!$E:$E,'Number of Firms'!J$1)</f>
        <v>386</v>
      </c>
      <c r="K109" s="1">
        <f>SUMIFS(allNAICS!$O:$O,allNAICS!$C:$C,'Number of Firms'!$A109,allNAICS!$E:$E,'Number of Firms'!K$1)</f>
        <v>376</v>
      </c>
      <c r="L109" s="1">
        <f>SUMIFS(allNAICS!$O:$O,allNAICS!$C:$C,'Number of Firms'!$A109,allNAICS!$E:$E,'Number of Firms'!L$1)</f>
        <v>2259</v>
      </c>
      <c r="M109" s="1">
        <f>SUMIFS(allNAICS!$O:$O,allNAICS!$C:$C,'Number of Firms'!$A109,allNAICS!$E:$E,'Number of Firms'!M$1)</f>
        <v>730</v>
      </c>
      <c r="N109" s="1">
        <f>SUMIFS(allNAICS!$O:$O,allNAICS!$C:$C,'Number of Firms'!$A109,allNAICS!$E:$E,'Number of Firms'!N$1)</f>
        <v>223</v>
      </c>
      <c r="O109" s="1">
        <f>SUMIFS(allNAICS!$O:$O,allNAICS!$C:$C,'Number of Firms'!$A109,allNAICS!$E:$E,'Number of Firms'!O$1)</f>
        <v>593</v>
      </c>
      <c r="P109" s="1">
        <f>SUMIFS(allNAICS!$O:$O,allNAICS!$C:$C,'Number of Firms'!$A109,allNAICS!$E:$E,'Number of Firms'!P$1)</f>
        <v>2120</v>
      </c>
      <c r="Q109" s="1">
        <f>SUMIFS(allNAICS!$O:$O,allNAICS!$C:$C,'Number of Firms'!$A109,allNAICS!$E:$E,'Number of Firms'!Q$1)</f>
        <v>1964</v>
      </c>
      <c r="R109" s="1">
        <f>SUMIFS(allNAICS!$O:$O,allNAICS!$C:$C,'Number of Firms'!$A109,allNAICS!$E:$E,'Number of Firms'!R$1)</f>
        <v>2726</v>
      </c>
      <c r="S109" s="1">
        <f>SUMIFS(allNAICS!$O:$O,allNAICS!$C:$C,'Number of Firms'!$A109,allNAICS!$E:$E,'Number of Firms'!S$1)</f>
        <v>591</v>
      </c>
      <c r="T109" s="1">
        <f>SUMIFS(allNAICS!$O:$O,allNAICS!$C:$C,'Number of Firms'!$A109,allNAICS!$E:$E,'Number of Firms'!T$1)</f>
        <v>2849</v>
      </c>
      <c r="U109" s="1">
        <f>SUMIFS(allNAICS!$O:$O,allNAICS!$C:$C,'Number of Firms'!$A109,allNAICS!$E:$E,'Number of Firms'!U$1)</f>
        <v>960</v>
      </c>
      <c r="V109" s="1">
        <f>SUMIFS(allNAICS!$O:$O,allNAICS!$C:$C,'Number of Firms'!$A109,allNAICS!$E:$E,'Number of Firms'!V$1)</f>
        <v>826</v>
      </c>
      <c r="W109" s="1">
        <f>SUMIFS(allNAICS!$O:$O,allNAICS!$C:$C,'Number of Firms'!$A109,allNAICS!$E:$E,'Number of Firms'!W$1)</f>
        <v>4305</v>
      </c>
      <c r="X109" s="1">
        <f>SUMIFS(allNAICS!$O:$O,allNAICS!$C:$C,'Number of Firms'!$A109,allNAICS!$E:$E,'Number of Firms'!X$1)</f>
        <v>38</v>
      </c>
      <c r="Y109" s="1">
        <f>SUMIFS(allNAICS!$O:$O,allNAICS!$C:$C,'Number of Firms'!$A109,allNAICS!$E:$E,'Number of Firms'!Y$1)</f>
        <v>0</v>
      </c>
    </row>
    <row r="110" spans="1:25" x14ac:dyDescent="0.45">
      <c r="A110" s="1" t="s">
        <v>592</v>
      </c>
      <c r="B110" s="1" t="s">
        <v>593</v>
      </c>
      <c r="C110" s="1">
        <v>36.062579499999998</v>
      </c>
      <c r="D110" s="1">
        <v>-94.157426299999997</v>
      </c>
      <c r="E110" s="1">
        <f>SUMIFS(allNAICS!$O:$O,allNAICS!$C:$C,'Number of Firms'!$A110,allNAICS!$E:$E,'Number of Firms'!E$1)</f>
        <v>39556</v>
      </c>
      <c r="F110" s="1">
        <f>SUMIFS(allNAICS!$O:$O,allNAICS!$C:$C,'Number of Firms'!$A110,allNAICS!$E:$E,'Number of Firms'!F$1)</f>
        <v>446</v>
      </c>
      <c r="G110" s="1">
        <f>SUMIFS(allNAICS!$O:$O,allNAICS!$C:$C,'Number of Firms'!$A110,allNAICS!$E:$E,'Number of Firms'!G$1)</f>
        <v>78</v>
      </c>
      <c r="H110" s="1">
        <f>SUMIFS(allNAICS!$O:$O,allNAICS!$C:$C,'Number of Firms'!$A110,allNAICS!$E:$E,'Number of Firms'!H$1)</f>
        <v>0</v>
      </c>
      <c r="I110" s="1">
        <f>SUMIFS(allNAICS!$O:$O,allNAICS!$C:$C,'Number of Firms'!$A110,allNAICS!$E:$E,'Number of Firms'!I$1)</f>
        <v>5347</v>
      </c>
      <c r="J110" s="1">
        <f>SUMIFS(allNAICS!$O:$O,allNAICS!$C:$C,'Number of Firms'!$A110,allNAICS!$E:$E,'Number of Firms'!J$1)</f>
        <v>799</v>
      </c>
      <c r="K110" s="1">
        <f>SUMIFS(allNAICS!$O:$O,allNAICS!$C:$C,'Number of Firms'!$A110,allNAICS!$E:$E,'Number of Firms'!K$1)</f>
        <v>1197</v>
      </c>
      <c r="L110" s="1">
        <f>SUMIFS(allNAICS!$O:$O,allNAICS!$C:$C,'Number of Firms'!$A110,allNAICS!$E:$E,'Number of Firms'!L$1)</f>
        <v>4267</v>
      </c>
      <c r="M110" s="1">
        <f>SUMIFS(allNAICS!$O:$O,allNAICS!$C:$C,'Number of Firms'!$A110,allNAICS!$E:$E,'Number of Firms'!M$1)</f>
        <v>1545</v>
      </c>
      <c r="N110" s="1">
        <f>SUMIFS(allNAICS!$O:$O,allNAICS!$C:$C,'Number of Firms'!$A110,allNAICS!$E:$E,'Number of Firms'!N$1)</f>
        <v>396</v>
      </c>
      <c r="O110" s="1">
        <f>SUMIFS(allNAICS!$O:$O,allNAICS!$C:$C,'Number of Firms'!$A110,allNAICS!$E:$E,'Number of Firms'!O$1)</f>
        <v>1112</v>
      </c>
      <c r="P110" s="1">
        <f>SUMIFS(allNAICS!$O:$O,allNAICS!$C:$C,'Number of Firms'!$A110,allNAICS!$E:$E,'Number of Firms'!P$1)</f>
        <v>4099</v>
      </c>
      <c r="Q110" s="1">
        <f>SUMIFS(allNAICS!$O:$O,allNAICS!$C:$C,'Number of Firms'!$A110,allNAICS!$E:$E,'Number of Firms'!Q$1)</f>
        <v>4870</v>
      </c>
      <c r="R110" s="1">
        <f>SUMIFS(allNAICS!$O:$O,allNAICS!$C:$C,'Number of Firms'!$A110,allNAICS!$E:$E,'Number of Firms'!R$1)</f>
        <v>3550</v>
      </c>
      <c r="S110" s="1">
        <f>SUMIFS(allNAICS!$O:$O,allNAICS!$C:$C,'Number of Firms'!$A110,allNAICS!$E:$E,'Number of Firms'!S$1)</f>
        <v>830</v>
      </c>
      <c r="T110" s="1">
        <f>SUMIFS(allNAICS!$O:$O,allNAICS!$C:$C,'Number of Firms'!$A110,allNAICS!$E:$E,'Number of Firms'!T$1)</f>
        <v>3132</v>
      </c>
      <c r="U110" s="1">
        <f>SUMIFS(allNAICS!$O:$O,allNAICS!$C:$C,'Number of Firms'!$A110,allNAICS!$E:$E,'Number of Firms'!U$1)</f>
        <v>1116</v>
      </c>
      <c r="V110" s="1">
        <f>SUMIFS(allNAICS!$O:$O,allNAICS!$C:$C,'Number of Firms'!$A110,allNAICS!$E:$E,'Number of Firms'!V$1)</f>
        <v>1125</v>
      </c>
      <c r="W110" s="1">
        <f>SUMIFS(allNAICS!$O:$O,allNAICS!$C:$C,'Number of Firms'!$A110,allNAICS!$E:$E,'Number of Firms'!W$1)</f>
        <v>5673</v>
      </c>
      <c r="X110" s="1">
        <f>SUMIFS(allNAICS!$O:$O,allNAICS!$C:$C,'Number of Firms'!$A110,allNAICS!$E:$E,'Number of Firms'!X$1)</f>
        <v>55</v>
      </c>
      <c r="Y110" s="1">
        <f>SUMIFS(allNAICS!$O:$O,allNAICS!$C:$C,'Number of Firms'!$A110,allNAICS!$E:$E,'Number of Firms'!Y$1)</f>
        <v>31</v>
      </c>
    </row>
    <row r="111" spans="1:25" x14ac:dyDescent="0.45">
      <c r="A111" s="1" t="s">
        <v>594</v>
      </c>
      <c r="B111" s="1" t="s">
        <v>595</v>
      </c>
      <c r="C111" s="1">
        <v>35.198283600000003</v>
      </c>
      <c r="D111" s="1">
        <v>-111.651302</v>
      </c>
      <c r="E111" s="1">
        <f>SUMIFS(allNAICS!$O:$O,allNAICS!$C:$C,'Number of Firms'!$A111,allNAICS!$E:$E,'Number of Firms'!E$1)</f>
        <v>10934</v>
      </c>
      <c r="F111" s="1">
        <f>SUMIFS(allNAICS!$O:$O,allNAICS!$C:$C,'Number of Firms'!$A111,allNAICS!$E:$E,'Number of Firms'!F$1)</f>
        <v>128</v>
      </c>
      <c r="G111" s="1">
        <f>SUMIFS(allNAICS!$O:$O,allNAICS!$C:$C,'Number of Firms'!$A111,allNAICS!$E:$E,'Number of Firms'!G$1)</f>
        <v>0</v>
      </c>
      <c r="H111" s="1">
        <f>SUMIFS(allNAICS!$O:$O,allNAICS!$C:$C,'Number of Firms'!$A111,allNAICS!$E:$E,'Number of Firms'!H$1)</f>
        <v>0</v>
      </c>
      <c r="I111" s="1">
        <f>SUMIFS(allNAICS!$O:$O,allNAICS!$C:$C,'Number of Firms'!$A111,allNAICS!$E:$E,'Number of Firms'!I$1)</f>
        <v>1066</v>
      </c>
      <c r="J111" s="1">
        <f>SUMIFS(allNAICS!$O:$O,allNAICS!$C:$C,'Number of Firms'!$A111,allNAICS!$E:$E,'Number of Firms'!J$1)</f>
        <v>310</v>
      </c>
      <c r="K111" s="1">
        <f>SUMIFS(allNAICS!$O:$O,allNAICS!$C:$C,'Number of Firms'!$A111,allNAICS!$E:$E,'Number of Firms'!K$1)</f>
        <v>287</v>
      </c>
      <c r="L111" s="1">
        <f>SUMIFS(allNAICS!$O:$O,allNAICS!$C:$C,'Number of Firms'!$A111,allNAICS!$E:$E,'Number of Firms'!L$1)</f>
        <v>1242</v>
      </c>
      <c r="M111" s="1">
        <f>SUMIFS(allNAICS!$O:$O,allNAICS!$C:$C,'Number of Firms'!$A111,allNAICS!$E:$E,'Number of Firms'!M$1)</f>
        <v>311</v>
      </c>
      <c r="N111" s="1">
        <f>SUMIFS(allNAICS!$O:$O,allNAICS!$C:$C,'Number of Firms'!$A111,allNAICS!$E:$E,'Number of Firms'!N$1)</f>
        <v>113</v>
      </c>
      <c r="O111" s="1">
        <f>SUMIFS(allNAICS!$O:$O,allNAICS!$C:$C,'Number of Firms'!$A111,allNAICS!$E:$E,'Number of Firms'!O$1)</f>
        <v>398</v>
      </c>
      <c r="P111" s="1">
        <f>SUMIFS(allNAICS!$O:$O,allNAICS!$C:$C,'Number of Firms'!$A111,allNAICS!$E:$E,'Number of Firms'!P$1)</f>
        <v>1407</v>
      </c>
      <c r="Q111" s="1">
        <f>SUMIFS(allNAICS!$O:$O,allNAICS!$C:$C,'Number of Firms'!$A111,allNAICS!$E:$E,'Number of Firms'!Q$1)</f>
        <v>1482</v>
      </c>
      <c r="R111" s="1">
        <f>SUMIFS(allNAICS!$O:$O,allNAICS!$C:$C,'Number of Firms'!$A111,allNAICS!$E:$E,'Number of Firms'!R$1)</f>
        <v>578</v>
      </c>
      <c r="S111" s="1">
        <f>SUMIFS(allNAICS!$O:$O,allNAICS!$C:$C,'Number of Firms'!$A111,allNAICS!$E:$E,'Number of Firms'!S$1)</f>
        <v>361</v>
      </c>
      <c r="T111" s="1">
        <f>SUMIFS(allNAICS!$O:$O,allNAICS!$C:$C,'Number of Firms'!$A111,allNAICS!$E:$E,'Number of Firms'!T$1)</f>
        <v>885</v>
      </c>
      <c r="U111" s="1">
        <f>SUMIFS(allNAICS!$O:$O,allNAICS!$C:$C,'Number of Firms'!$A111,allNAICS!$E:$E,'Number of Firms'!U$1)</f>
        <v>674</v>
      </c>
      <c r="V111" s="1">
        <f>SUMIFS(allNAICS!$O:$O,allNAICS!$C:$C,'Number of Firms'!$A111,allNAICS!$E:$E,'Number of Firms'!V$1)</f>
        <v>506</v>
      </c>
      <c r="W111" s="1">
        <f>SUMIFS(allNAICS!$O:$O,allNAICS!$C:$C,'Number of Firms'!$A111,allNAICS!$E:$E,'Number of Firms'!W$1)</f>
        <v>1183</v>
      </c>
      <c r="X111" s="1">
        <f>SUMIFS(allNAICS!$O:$O,allNAICS!$C:$C,'Number of Firms'!$A111,allNAICS!$E:$E,'Number of Firms'!X$1)</f>
        <v>0</v>
      </c>
      <c r="Y111" s="1">
        <f>SUMIFS(allNAICS!$O:$O,allNAICS!$C:$C,'Number of Firms'!$A111,allNAICS!$E:$E,'Number of Firms'!Y$1)</f>
        <v>0</v>
      </c>
    </row>
    <row r="112" spans="1:25" x14ac:dyDescent="0.45">
      <c r="A112" s="1" t="s">
        <v>596</v>
      </c>
      <c r="B112" s="1" t="s">
        <v>466</v>
      </c>
      <c r="C112" s="1">
        <v>43.012527400000003</v>
      </c>
      <c r="D112" s="1">
        <v>-83.6874562</v>
      </c>
      <c r="E112" s="1">
        <f>SUMIFS(allNAICS!$O:$O,allNAICS!$C:$C,'Number of Firms'!$A112,allNAICS!$E:$E,'Number of Firms'!E$1)</f>
        <v>34872</v>
      </c>
      <c r="F112" s="1">
        <f>SUMIFS(allNAICS!$O:$O,allNAICS!$C:$C,'Number of Firms'!$A112,allNAICS!$E:$E,'Number of Firms'!F$1)</f>
        <v>142</v>
      </c>
      <c r="G112" s="1">
        <f>SUMIFS(allNAICS!$O:$O,allNAICS!$C:$C,'Number of Firms'!$A112,allNAICS!$E:$E,'Number of Firms'!G$1)</f>
        <v>0</v>
      </c>
      <c r="H112" s="1">
        <f>SUMIFS(allNAICS!$O:$O,allNAICS!$C:$C,'Number of Firms'!$A112,allNAICS!$E:$E,'Number of Firms'!H$1)</f>
        <v>0</v>
      </c>
      <c r="I112" s="1">
        <f>SUMIFS(allNAICS!$O:$O,allNAICS!$C:$C,'Number of Firms'!$A112,allNAICS!$E:$E,'Number of Firms'!I$1)</f>
        <v>3510</v>
      </c>
      <c r="J112" s="1">
        <f>SUMIFS(allNAICS!$O:$O,allNAICS!$C:$C,'Number of Firms'!$A112,allNAICS!$E:$E,'Number of Firms'!J$1)</f>
        <v>640</v>
      </c>
      <c r="K112" s="1">
        <f>SUMIFS(allNAICS!$O:$O,allNAICS!$C:$C,'Number of Firms'!$A112,allNAICS!$E:$E,'Number of Firms'!K$1)</f>
        <v>728</v>
      </c>
      <c r="L112" s="1">
        <f>SUMIFS(allNAICS!$O:$O,allNAICS!$C:$C,'Number of Firms'!$A112,allNAICS!$E:$E,'Number of Firms'!L$1)</f>
        <v>3280</v>
      </c>
      <c r="M112" s="1">
        <f>SUMIFS(allNAICS!$O:$O,allNAICS!$C:$C,'Number of Firms'!$A112,allNAICS!$E:$E,'Number of Firms'!M$1)</f>
        <v>1261</v>
      </c>
      <c r="N112" s="1">
        <f>SUMIFS(allNAICS!$O:$O,allNAICS!$C:$C,'Number of Firms'!$A112,allNAICS!$E:$E,'Number of Firms'!N$1)</f>
        <v>328</v>
      </c>
      <c r="O112" s="1">
        <f>SUMIFS(allNAICS!$O:$O,allNAICS!$C:$C,'Number of Firms'!$A112,allNAICS!$E:$E,'Number of Firms'!O$1)</f>
        <v>1264</v>
      </c>
      <c r="P112" s="1">
        <f>SUMIFS(allNAICS!$O:$O,allNAICS!$C:$C,'Number of Firms'!$A112,allNAICS!$E:$E,'Number of Firms'!P$1)</f>
        <v>2451</v>
      </c>
      <c r="Q112" s="1">
        <f>SUMIFS(allNAICS!$O:$O,allNAICS!$C:$C,'Number of Firms'!$A112,allNAICS!$E:$E,'Number of Firms'!Q$1)</f>
        <v>3028</v>
      </c>
      <c r="R112" s="1">
        <f>SUMIFS(allNAICS!$O:$O,allNAICS!$C:$C,'Number of Firms'!$A112,allNAICS!$E:$E,'Number of Firms'!R$1)</f>
        <v>2830</v>
      </c>
      <c r="S112" s="1">
        <f>SUMIFS(allNAICS!$O:$O,allNAICS!$C:$C,'Number of Firms'!$A112,allNAICS!$E:$E,'Number of Firms'!S$1)</f>
        <v>753</v>
      </c>
      <c r="T112" s="1">
        <f>SUMIFS(allNAICS!$O:$O,allNAICS!$C:$C,'Number of Firms'!$A112,allNAICS!$E:$E,'Number of Firms'!T$1)</f>
        <v>4897</v>
      </c>
      <c r="U112" s="1">
        <f>SUMIFS(allNAICS!$O:$O,allNAICS!$C:$C,'Number of Firms'!$A112,allNAICS!$E:$E,'Number of Firms'!U$1)</f>
        <v>1422</v>
      </c>
      <c r="V112" s="1">
        <f>SUMIFS(allNAICS!$O:$O,allNAICS!$C:$C,'Number of Firms'!$A112,allNAICS!$E:$E,'Number of Firms'!V$1)</f>
        <v>895</v>
      </c>
      <c r="W112" s="1">
        <f>SUMIFS(allNAICS!$O:$O,allNAICS!$C:$C,'Number of Firms'!$A112,allNAICS!$E:$E,'Number of Firms'!W$1)</f>
        <v>7440</v>
      </c>
      <c r="X112" s="1">
        <f>SUMIFS(allNAICS!$O:$O,allNAICS!$C:$C,'Number of Firms'!$A112,allNAICS!$E:$E,'Number of Firms'!X$1)</f>
        <v>76</v>
      </c>
      <c r="Y112" s="1">
        <f>SUMIFS(allNAICS!$O:$O,allNAICS!$C:$C,'Number of Firms'!$A112,allNAICS!$E:$E,'Number of Firms'!Y$1)</f>
        <v>0</v>
      </c>
    </row>
    <row r="113" spans="1:25" x14ac:dyDescent="0.45">
      <c r="A113" s="1" t="s">
        <v>597</v>
      </c>
      <c r="B113" s="1" t="s">
        <v>477</v>
      </c>
      <c r="C113" s="1">
        <v>34.195433100000002</v>
      </c>
      <c r="D113" s="1">
        <v>-79.762562500000001</v>
      </c>
      <c r="E113" s="1">
        <f>SUMIFS(allNAICS!$O:$O,allNAICS!$C:$C,'Number of Firms'!$A113,allNAICS!$E:$E,'Number of Firms'!E$1)</f>
        <v>14864</v>
      </c>
      <c r="F113" s="1">
        <f>SUMIFS(allNAICS!$O:$O,allNAICS!$C:$C,'Number of Firms'!$A113,allNAICS!$E:$E,'Number of Firms'!F$1)</f>
        <v>82</v>
      </c>
      <c r="G113" s="1">
        <f>SUMIFS(allNAICS!$O:$O,allNAICS!$C:$C,'Number of Firms'!$A113,allNAICS!$E:$E,'Number of Firms'!G$1)</f>
        <v>0</v>
      </c>
      <c r="H113" s="1">
        <f>SUMIFS(allNAICS!$O:$O,allNAICS!$C:$C,'Number of Firms'!$A113,allNAICS!$E:$E,'Number of Firms'!H$1)</f>
        <v>0</v>
      </c>
      <c r="I113" s="1">
        <f>SUMIFS(allNAICS!$O:$O,allNAICS!$C:$C,'Number of Firms'!$A113,allNAICS!$E:$E,'Number of Firms'!I$1)</f>
        <v>1402</v>
      </c>
      <c r="J113" s="1">
        <f>SUMIFS(allNAICS!$O:$O,allNAICS!$C:$C,'Number of Firms'!$A113,allNAICS!$E:$E,'Number of Firms'!J$1)</f>
        <v>355</v>
      </c>
      <c r="K113" s="1">
        <f>SUMIFS(allNAICS!$O:$O,allNAICS!$C:$C,'Number of Firms'!$A113,allNAICS!$E:$E,'Number of Firms'!K$1)</f>
        <v>447</v>
      </c>
      <c r="L113" s="1">
        <f>SUMIFS(allNAICS!$O:$O,allNAICS!$C:$C,'Number of Firms'!$A113,allNAICS!$E:$E,'Number of Firms'!L$1)</f>
        <v>1899</v>
      </c>
      <c r="M113" s="1">
        <f>SUMIFS(allNAICS!$O:$O,allNAICS!$C:$C,'Number of Firms'!$A113,allNAICS!$E:$E,'Number of Firms'!M$1)</f>
        <v>814</v>
      </c>
      <c r="N113" s="1">
        <f>SUMIFS(allNAICS!$O:$O,allNAICS!$C:$C,'Number of Firms'!$A113,allNAICS!$E:$E,'Number of Firms'!N$1)</f>
        <v>137</v>
      </c>
      <c r="O113" s="1">
        <f>SUMIFS(allNAICS!$O:$O,allNAICS!$C:$C,'Number of Firms'!$A113,allNAICS!$E:$E,'Number of Firms'!O$1)</f>
        <v>496</v>
      </c>
      <c r="P113" s="1">
        <f>SUMIFS(allNAICS!$O:$O,allNAICS!$C:$C,'Number of Firms'!$A113,allNAICS!$E:$E,'Number of Firms'!P$1)</f>
        <v>1010</v>
      </c>
      <c r="Q113" s="1">
        <f>SUMIFS(allNAICS!$O:$O,allNAICS!$C:$C,'Number of Firms'!$A113,allNAICS!$E:$E,'Number of Firms'!Q$1)</f>
        <v>1059</v>
      </c>
      <c r="R113" s="1">
        <f>SUMIFS(allNAICS!$O:$O,allNAICS!$C:$C,'Number of Firms'!$A113,allNAICS!$E:$E,'Number of Firms'!R$1)</f>
        <v>1470</v>
      </c>
      <c r="S113" s="1">
        <f>SUMIFS(allNAICS!$O:$O,allNAICS!$C:$C,'Number of Firms'!$A113,allNAICS!$E:$E,'Number of Firms'!S$1)</f>
        <v>277</v>
      </c>
      <c r="T113" s="1">
        <f>SUMIFS(allNAICS!$O:$O,allNAICS!$C:$C,'Number of Firms'!$A113,allNAICS!$E:$E,'Number of Firms'!T$1)</f>
        <v>1904</v>
      </c>
      <c r="U113" s="1">
        <f>SUMIFS(allNAICS!$O:$O,allNAICS!$C:$C,'Number of Firms'!$A113,allNAICS!$E:$E,'Number of Firms'!U$1)</f>
        <v>370</v>
      </c>
      <c r="V113" s="1">
        <f>SUMIFS(allNAICS!$O:$O,allNAICS!$C:$C,'Number of Firms'!$A113,allNAICS!$E:$E,'Number of Firms'!V$1)</f>
        <v>440</v>
      </c>
      <c r="W113" s="1">
        <f>SUMIFS(allNAICS!$O:$O,allNAICS!$C:$C,'Number of Firms'!$A113,allNAICS!$E:$E,'Number of Firms'!W$1)</f>
        <v>2716</v>
      </c>
      <c r="X113" s="1">
        <f>SUMIFS(allNAICS!$O:$O,allNAICS!$C:$C,'Number of Firms'!$A113,allNAICS!$E:$E,'Number of Firms'!X$1)</f>
        <v>0</v>
      </c>
      <c r="Y113" s="1">
        <f>SUMIFS(allNAICS!$O:$O,allNAICS!$C:$C,'Number of Firms'!$A113,allNAICS!$E:$E,'Number of Firms'!Y$1)</f>
        <v>0</v>
      </c>
    </row>
    <row r="114" spans="1:25" x14ac:dyDescent="0.45">
      <c r="A114" s="1" t="s">
        <v>598</v>
      </c>
      <c r="B114" s="1" t="s">
        <v>475</v>
      </c>
      <c r="C114" s="1">
        <v>34.799810000000001</v>
      </c>
      <c r="D114" s="1">
        <v>-87.677250999999998</v>
      </c>
      <c r="E114" s="1">
        <f>SUMIFS(allNAICS!$O:$O,allNAICS!$C:$C,'Number of Firms'!$A114,allNAICS!$E:$E,'Number of Firms'!E$1)</f>
        <v>13543</v>
      </c>
      <c r="F114" s="1">
        <f>SUMIFS(allNAICS!$O:$O,allNAICS!$C:$C,'Number of Firms'!$A114,allNAICS!$E:$E,'Number of Firms'!F$1)</f>
        <v>140</v>
      </c>
      <c r="G114" s="1">
        <f>SUMIFS(allNAICS!$O:$O,allNAICS!$C:$C,'Number of Firms'!$A114,allNAICS!$E:$E,'Number of Firms'!G$1)</f>
        <v>0</v>
      </c>
      <c r="H114" s="1">
        <f>SUMIFS(allNAICS!$O:$O,allNAICS!$C:$C,'Number of Firms'!$A114,allNAICS!$E:$E,'Number of Firms'!H$1)</f>
        <v>0</v>
      </c>
      <c r="I114" s="1">
        <f>SUMIFS(allNAICS!$O:$O,allNAICS!$C:$C,'Number of Firms'!$A114,allNAICS!$E:$E,'Number of Firms'!I$1)</f>
        <v>2091</v>
      </c>
      <c r="J114" s="1">
        <f>SUMIFS(allNAICS!$O:$O,allNAICS!$C:$C,'Number of Firms'!$A114,allNAICS!$E:$E,'Number of Firms'!J$1)</f>
        <v>300</v>
      </c>
      <c r="K114" s="1">
        <f>SUMIFS(allNAICS!$O:$O,allNAICS!$C:$C,'Number of Firms'!$A114,allNAICS!$E:$E,'Number of Firms'!K$1)</f>
        <v>312</v>
      </c>
      <c r="L114" s="1">
        <f>SUMIFS(allNAICS!$O:$O,allNAICS!$C:$C,'Number of Firms'!$A114,allNAICS!$E:$E,'Number of Firms'!L$1)</f>
        <v>1769</v>
      </c>
      <c r="M114" s="1">
        <f>SUMIFS(allNAICS!$O:$O,allNAICS!$C:$C,'Number of Firms'!$A114,allNAICS!$E:$E,'Number of Firms'!M$1)</f>
        <v>422</v>
      </c>
      <c r="N114" s="1">
        <f>SUMIFS(allNAICS!$O:$O,allNAICS!$C:$C,'Number of Firms'!$A114,allNAICS!$E:$E,'Number of Firms'!N$1)</f>
        <v>92</v>
      </c>
      <c r="O114" s="1">
        <f>SUMIFS(allNAICS!$O:$O,allNAICS!$C:$C,'Number of Firms'!$A114,allNAICS!$E:$E,'Number of Firms'!O$1)</f>
        <v>535</v>
      </c>
      <c r="P114" s="1">
        <f>SUMIFS(allNAICS!$O:$O,allNAICS!$C:$C,'Number of Firms'!$A114,allNAICS!$E:$E,'Number of Firms'!P$1)</f>
        <v>1092</v>
      </c>
      <c r="Q114" s="1">
        <f>SUMIFS(allNAICS!$O:$O,allNAICS!$C:$C,'Number of Firms'!$A114,allNAICS!$E:$E,'Number of Firms'!Q$1)</f>
        <v>1108</v>
      </c>
      <c r="R114" s="1">
        <f>SUMIFS(allNAICS!$O:$O,allNAICS!$C:$C,'Number of Firms'!$A114,allNAICS!$E:$E,'Number of Firms'!R$1)</f>
        <v>1428</v>
      </c>
      <c r="S114" s="1">
        <f>SUMIFS(allNAICS!$O:$O,allNAICS!$C:$C,'Number of Firms'!$A114,allNAICS!$E:$E,'Number of Firms'!S$1)</f>
        <v>196</v>
      </c>
      <c r="T114" s="1">
        <f>SUMIFS(allNAICS!$O:$O,allNAICS!$C:$C,'Number of Firms'!$A114,allNAICS!$E:$E,'Number of Firms'!T$1)</f>
        <v>832</v>
      </c>
      <c r="U114" s="1">
        <f>SUMIFS(allNAICS!$O:$O,allNAICS!$C:$C,'Number of Firms'!$A114,allNAICS!$E:$E,'Number of Firms'!U$1)</f>
        <v>364</v>
      </c>
      <c r="V114" s="1">
        <f>SUMIFS(allNAICS!$O:$O,allNAICS!$C:$C,'Number of Firms'!$A114,allNAICS!$E:$E,'Number of Firms'!V$1)</f>
        <v>430</v>
      </c>
      <c r="W114" s="1">
        <f>SUMIFS(allNAICS!$O:$O,allNAICS!$C:$C,'Number of Firms'!$A114,allNAICS!$E:$E,'Number of Firms'!W$1)</f>
        <v>2423</v>
      </c>
      <c r="X114" s="1">
        <f>SUMIFS(allNAICS!$O:$O,allNAICS!$C:$C,'Number of Firms'!$A114,allNAICS!$E:$E,'Number of Firms'!X$1)</f>
        <v>0</v>
      </c>
      <c r="Y114" s="1">
        <f>SUMIFS(allNAICS!$O:$O,allNAICS!$C:$C,'Number of Firms'!$A114,allNAICS!$E:$E,'Number of Firms'!Y$1)</f>
        <v>0</v>
      </c>
    </row>
    <row r="115" spans="1:25" x14ac:dyDescent="0.45">
      <c r="A115" s="1" t="s">
        <v>599</v>
      </c>
      <c r="B115" s="1" t="s">
        <v>468</v>
      </c>
      <c r="C115" s="1">
        <v>43.773044800000001</v>
      </c>
      <c r="D115" s="1">
        <v>-88.4470508</v>
      </c>
      <c r="E115" s="1">
        <f>SUMIFS(allNAICS!$O:$O,allNAICS!$C:$C,'Number of Firms'!$A115,allNAICS!$E:$E,'Number of Firms'!E$1)</f>
        <v>7676</v>
      </c>
      <c r="F115" s="1">
        <f>SUMIFS(allNAICS!$O:$O,allNAICS!$C:$C,'Number of Firms'!$A115,allNAICS!$E:$E,'Number of Firms'!F$1)</f>
        <v>101</v>
      </c>
      <c r="G115" s="1">
        <f>SUMIFS(allNAICS!$O:$O,allNAICS!$C:$C,'Number of Firms'!$A115,allNAICS!$E:$E,'Number of Firms'!G$1)</f>
        <v>0</v>
      </c>
      <c r="H115" s="1">
        <f>SUMIFS(allNAICS!$O:$O,allNAICS!$C:$C,'Number of Firms'!$A115,allNAICS!$E:$E,'Number of Firms'!H$1)</f>
        <v>0</v>
      </c>
      <c r="I115" s="1">
        <f>SUMIFS(allNAICS!$O:$O,allNAICS!$C:$C,'Number of Firms'!$A115,allNAICS!$E:$E,'Number of Firms'!I$1)</f>
        <v>733</v>
      </c>
      <c r="J115" s="1">
        <f>SUMIFS(allNAICS!$O:$O,allNAICS!$C:$C,'Number of Firms'!$A115,allNAICS!$E:$E,'Number of Firms'!J$1)</f>
        <v>341</v>
      </c>
      <c r="K115" s="1">
        <f>SUMIFS(allNAICS!$O:$O,allNAICS!$C:$C,'Number of Firms'!$A115,allNAICS!$E:$E,'Number of Firms'!K$1)</f>
        <v>253</v>
      </c>
      <c r="L115" s="1">
        <f>SUMIFS(allNAICS!$O:$O,allNAICS!$C:$C,'Number of Firms'!$A115,allNAICS!$E:$E,'Number of Firms'!L$1)</f>
        <v>1056</v>
      </c>
      <c r="M115" s="1">
        <f>SUMIFS(allNAICS!$O:$O,allNAICS!$C:$C,'Number of Firms'!$A115,allNAICS!$E:$E,'Number of Firms'!M$1)</f>
        <v>404</v>
      </c>
      <c r="N115" s="1">
        <f>SUMIFS(allNAICS!$O:$O,allNAICS!$C:$C,'Number of Firms'!$A115,allNAICS!$E:$E,'Number of Firms'!N$1)</f>
        <v>121</v>
      </c>
      <c r="O115" s="1">
        <f>SUMIFS(allNAICS!$O:$O,allNAICS!$C:$C,'Number of Firms'!$A115,allNAICS!$E:$E,'Number of Firms'!O$1)</f>
        <v>281</v>
      </c>
      <c r="P115" s="1">
        <f>SUMIFS(allNAICS!$O:$O,allNAICS!$C:$C,'Number of Firms'!$A115,allNAICS!$E:$E,'Number of Firms'!P$1)</f>
        <v>797</v>
      </c>
      <c r="Q115" s="1">
        <f>SUMIFS(allNAICS!$O:$O,allNAICS!$C:$C,'Number of Firms'!$A115,allNAICS!$E:$E,'Number of Firms'!Q$1)</f>
        <v>613</v>
      </c>
      <c r="R115" s="1">
        <f>SUMIFS(allNAICS!$O:$O,allNAICS!$C:$C,'Number of Firms'!$A115,allNAICS!$E:$E,'Number of Firms'!R$1)</f>
        <v>419</v>
      </c>
      <c r="S115" s="1">
        <f>SUMIFS(allNAICS!$O:$O,allNAICS!$C:$C,'Number of Firms'!$A115,allNAICS!$E:$E,'Number of Firms'!S$1)</f>
        <v>132</v>
      </c>
      <c r="T115" s="1">
        <f>SUMIFS(allNAICS!$O:$O,allNAICS!$C:$C,'Number of Firms'!$A115,allNAICS!$E:$E,'Number of Firms'!T$1)</f>
        <v>627</v>
      </c>
      <c r="U115" s="1">
        <f>SUMIFS(allNAICS!$O:$O,allNAICS!$C:$C,'Number of Firms'!$A115,allNAICS!$E:$E,'Number of Firms'!U$1)</f>
        <v>276</v>
      </c>
      <c r="V115" s="1">
        <f>SUMIFS(allNAICS!$O:$O,allNAICS!$C:$C,'Number of Firms'!$A115,allNAICS!$E:$E,'Number of Firms'!V$1)</f>
        <v>336</v>
      </c>
      <c r="W115" s="1">
        <f>SUMIFS(allNAICS!$O:$O,allNAICS!$C:$C,'Number of Firms'!$A115,allNAICS!$E:$E,'Number of Firms'!W$1)</f>
        <v>1224</v>
      </c>
      <c r="X115" s="1">
        <f>SUMIFS(allNAICS!$O:$O,allNAICS!$C:$C,'Number of Firms'!$A115,allNAICS!$E:$E,'Number of Firms'!X$1)</f>
        <v>0</v>
      </c>
      <c r="Y115" s="1">
        <f>SUMIFS(allNAICS!$O:$O,allNAICS!$C:$C,'Number of Firms'!$A115,allNAICS!$E:$E,'Number of Firms'!Y$1)</f>
        <v>0</v>
      </c>
    </row>
    <row r="116" spans="1:25" x14ac:dyDescent="0.45">
      <c r="A116" s="1" t="s">
        <v>600</v>
      </c>
      <c r="B116" s="1" t="s">
        <v>512</v>
      </c>
      <c r="C116" s="1">
        <v>40.5852602</v>
      </c>
      <c r="D116" s="1">
        <v>-105.084423</v>
      </c>
      <c r="E116" s="1">
        <f>SUMIFS(allNAICS!$O:$O,allNAICS!$C:$C,'Number of Firms'!$A116,allNAICS!$E:$E,'Number of Firms'!E$1)</f>
        <v>34949</v>
      </c>
      <c r="F116" s="1">
        <f>SUMIFS(allNAICS!$O:$O,allNAICS!$C:$C,'Number of Firms'!$A116,allNAICS!$E:$E,'Number of Firms'!F$1)</f>
        <v>185</v>
      </c>
      <c r="G116" s="1">
        <f>SUMIFS(allNAICS!$O:$O,allNAICS!$C:$C,'Number of Firms'!$A116,allNAICS!$E:$E,'Number of Firms'!G$1)</f>
        <v>241</v>
      </c>
      <c r="H116" s="1">
        <f>SUMIFS(allNAICS!$O:$O,allNAICS!$C:$C,'Number of Firms'!$A116,allNAICS!$E:$E,'Number of Firms'!H$1)</f>
        <v>0</v>
      </c>
      <c r="I116" s="1">
        <f>SUMIFS(allNAICS!$O:$O,allNAICS!$C:$C,'Number of Firms'!$A116,allNAICS!$E:$E,'Number of Firms'!I$1)</f>
        <v>3728</v>
      </c>
      <c r="J116" s="1">
        <f>SUMIFS(allNAICS!$O:$O,allNAICS!$C:$C,'Number of Firms'!$A116,allNAICS!$E:$E,'Number of Firms'!J$1)</f>
        <v>1051</v>
      </c>
      <c r="K116" s="1">
        <f>SUMIFS(allNAICS!$O:$O,allNAICS!$C:$C,'Number of Firms'!$A116,allNAICS!$E:$E,'Number of Firms'!K$1)</f>
        <v>707</v>
      </c>
      <c r="L116" s="1">
        <f>SUMIFS(allNAICS!$O:$O,allNAICS!$C:$C,'Number of Firms'!$A116,allNAICS!$E:$E,'Number of Firms'!L$1)</f>
        <v>3216</v>
      </c>
      <c r="M116" s="1">
        <f>SUMIFS(allNAICS!$O:$O,allNAICS!$C:$C,'Number of Firms'!$A116,allNAICS!$E:$E,'Number of Firms'!M$1)</f>
        <v>579</v>
      </c>
      <c r="N116" s="1">
        <f>SUMIFS(allNAICS!$O:$O,allNAICS!$C:$C,'Number of Firms'!$A116,allNAICS!$E:$E,'Number of Firms'!N$1)</f>
        <v>521</v>
      </c>
      <c r="O116" s="1">
        <f>SUMIFS(allNAICS!$O:$O,allNAICS!$C:$C,'Number of Firms'!$A116,allNAICS!$E:$E,'Number of Firms'!O$1)</f>
        <v>1161</v>
      </c>
      <c r="P116" s="1">
        <f>SUMIFS(allNAICS!$O:$O,allNAICS!$C:$C,'Number of Firms'!$A116,allNAICS!$E:$E,'Number of Firms'!P$1)</f>
        <v>4158</v>
      </c>
      <c r="Q116" s="1">
        <f>SUMIFS(allNAICS!$O:$O,allNAICS!$C:$C,'Number of Firms'!$A116,allNAICS!$E:$E,'Number of Firms'!Q$1)</f>
        <v>6654</v>
      </c>
      <c r="R116" s="1">
        <f>SUMIFS(allNAICS!$O:$O,allNAICS!$C:$C,'Number of Firms'!$A116,allNAICS!$E:$E,'Number of Firms'!R$1)</f>
        <v>2204</v>
      </c>
      <c r="S116" s="1">
        <f>SUMIFS(allNAICS!$O:$O,allNAICS!$C:$C,'Number of Firms'!$A116,allNAICS!$E:$E,'Number of Firms'!S$1)</f>
        <v>937</v>
      </c>
      <c r="T116" s="1">
        <f>SUMIFS(allNAICS!$O:$O,allNAICS!$C:$C,'Number of Firms'!$A116,allNAICS!$E:$E,'Number of Firms'!T$1)</f>
        <v>2960</v>
      </c>
      <c r="U116" s="1">
        <f>SUMIFS(allNAICS!$O:$O,allNAICS!$C:$C,'Number of Firms'!$A116,allNAICS!$E:$E,'Number of Firms'!U$1)</f>
        <v>1925</v>
      </c>
      <c r="V116" s="1">
        <f>SUMIFS(allNAICS!$O:$O,allNAICS!$C:$C,'Number of Firms'!$A116,allNAICS!$E:$E,'Number of Firms'!V$1)</f>
        <v>992</v>
      </c>
      <c r="W116" s="1">
        <f>SUMIFS(allNAICS!$O:$O,allNAICS!$C:$C,'Number of Firms'!$A116,allNAICS!$E:$E,'Number of Firms'!W$1)</f>
        <v>3757</v>
      </c>
      <c r="X116" s="1">
        <f>SUMIFS(allNAICS!$O:$O,allNAICS!$C:$C,'Number of Firms'!$A116,allNAICS!$E:$E,'Number of Firms'!X$1)</f>
        <v>27</v>
      </c>
      <c r="Y116" s="1">
        <f>SUMIFS(allNAICS!$O:$O,allNAICS!$C:$C,'Number of Firms'!$A116,allNAICS!$E:$E,'Number of Firms'!Y$1)</f>
        <v>0</v>
      </c>
    </row>
    <row r="117" spans="1:25" x14ac:dyDescent="0.45">
      <c r="A117" s="1" t="s">
        <v>601</v>
      </c>
      <c r="B117" s="1" t="s">
        <v>602</v>
      </c>
      <c r="C117" s="1">
        <v>35.385924199999998</v>
      </c>
      <c r="D117" s="1">
        <v>-94.398547500000006</v>
      </c>
      <c r="E117" s="1">
        <f>SUMIFS(allNAICS!$O:$O,allNAICS!$C:$C,'Number of Firms'!$A117,allNAICS!$E:$E,'Number of Firms'!E$1)</f>
        <v>22188</v>
      </c>
      <c r="F117" s="1">
        <f>SUMIFS(allNAICS!$O:$O,allNAICS!$C:$C,'Number of Firms'!$A117,allNAICS!$E:$E,'Number of Firms'!F$1)</f>
        <v>240</v>
      </c>
      <c r="G117" s="1">
        <f>SUMIFS(allNAICS!$O:$O,allNAICS!$C:$C,'Number of Firms'!$A117,allNAICS!$E:$E,'Number of Firms'!G$1)</f>
        <v>431</v>
      </c>
      <c r="H117" s="1">
        <f>SUMIFS(allNAICS!$O:$O,allNAICS!$C:$C,'Number of Firms'!$A117,allNAICS!$E:$E,'Number of Firms'!H$1)</f>
        <v>33</v>
      </c>
      <c r="I117" s="1">
        <f>SUMIFS(allNAICS!$O:$O,allNAICS!$C:$C,'Number of Firms'!$A117,allNAICS!$E:$E,'Number of Firms'!I$1)</f>
        <v>3417</v>
      </c>
      <c r="J117" s="1">
        <f>SUMIFS(allNAICS!$O:$O,allNAICS!$C:$C,'Number of Firms'!$A117,allNAICS!$E:$E,'Number of Firms'!J$1)</f>
        <v>539</v>
      </c>
      <c r="K117" s="1">
        <f>SUMIFS(allNAICS!$O:$O,allNAICS!$C:$C,'Number of Firms'!$A117,allNAICS!$E:$E,'Number of Firms'!K$1)</f>
        <v>722</v>
      </c>
      <c r="L117" s="1">
        <f>SUMIFS(allNAICS!$O:$O,allNAICS!$C:$C,'Number of Firms'!$A117,allNAICS!$E:$E,'Number of Firms'!L$1)</f>
        <v>2361</v>
      </c>
      <c r="M117" s="1">
        <f>SUMIFS(allNAICS!$O:$O,allNAICS!$C:$C,'Number of Firms'!$A117,allNAICS!$E:$E,'Number of Firms'!M$1)</f>
        <v>1126</v>
      </c>
      <c r="N117" s="1">
        <f>SUMIFS(allNAICS!$O:$O,allNAICS!$C:$C,'Number of Firms'!$A117,allNAICS!$E:$E,'Number of Firms'!N$1)</f>
        <v>170</v>
      </c>
      <c r="O117" s="1">
        <f>SUMIFS(allNAICS!$O:$O,allNAICS!$C:$C,'Number of Firms'!$A117,allNAICS!$E:$E,'Number of Firms'!O$1)</f>
        <v>789</v>
      </c>
      <c r="P117" s="1">
        <f>SUMIFS(allNAICS!$O:$O,allNAICS!$C:$C,'Number of Firms'!$A117,allNAICS!$E:$E,'Number of Firms'!P$1)</f>
        <v>2288</v>
      </c>
      <c r="Q117" s="1">
        <f>SUMIFS(allNAICS!$O:$O,allNAICS!$C:$C,'Number of Firms'!$A117,allNAICS!$E:$E,'Number of Firms'!Q$1)</f>
        <v>1871</v>
      </c>
      <c r="R117" s="1">
        <f>SUMIFS(allNAICS!$O:$O,allNAICS!$C:$C,'Number of Firms'!$A117,allNAICS!$E:$E,'Number of Firms'!R$1)</f>
        <v>2082</v>
      </c>
      <c r="S117" s="1">
        <f>SUMIFS(allNAICS!$O:$O,allNAICS!$C:$C,'Number of Firms'!$A117,allNAICS!$E:$E,'Number of Firms'!S$1)</f>
        <v>215</v>
      </c>
      <c r="T117" s="1">
        <f>SUMIFS(allNAICS!$O:$O,allNAICS!$C:$C,'Number of Firms'!$A117,allNAICS!$E:$E,'Number of Firms'!T$1)</f>
        <v>1754</v>
      </c>
      <c r="U117" s="1">
        <f>SUMIFS(allNAICS!$O:$O,allNAICS!$C:$C,'Number of Firms'!$A117,allNAICS!$E:$E,'Number of Firms'!U$1)</f>
        <v>545</v>
      </c>
      <c r="V117" s="1">
        <f>SUMIFS(allNAICS!$O:$O,allNAICS!$C:$C,'Number of Firms'!$A117,allNAICS!$E:$E,'Number of Firms'!V$1)</f>
        <v>563</v>
      </c>
      <c r="W117" s="1">
        <f>SUMIFS(allNAICS!$O:$O,allNAICS!$C:$C,'Number of Firms'!$A117,allNAICS!$E:$E,'Number of Firms'!W$1)</f>
        <v>3088</v>
      </c>
      <c r="X117" s="1">
        <f>SUMIFS(allNAICS!$O:$O,allNAICS!$C:$C,'Number of Firms'!$A117,allNAICS!$E:$E,'Number of Firms'!X$1)</f>
        <v>35</v>
      </c>
      <c r="Y117" s="1">
        <f>SUMIFS(allNAICS!$O:$O,allNAICS!$C:$C,'Number of Firms'!$A117,allNAICS!$E:$E,'Number of Firms'!Y$1)</f>
        <v>0</v>
      </c>
    </row>
    <row r="118" spans="1:25" x14ac:dyDescent="0.45">
      <c r="A118" s="1" t="s">
        <v>603</v>
      </c>
      <c r="B118" s="1" t="s">
        <v>506</v>
      </c>
      <c r="C118" s="1">
        <v>41.079273000000001</v>
      </c>
      <c r="D118" s="1">
        <v>-85.139351300000001</v>
      </c>
      <c r="E118" s="1">
        <f>SUMIFS(allNAICS!$O:$O,allNAICS!$C:$C,'Number of Firms'!$A118,allNAICS!$E:$E,'Number of Firms'!E$1)</f>
        <v>32902</v>
      </c>
      <c r="F118" s="1">
        <f>SUMIFS(allNAICS!$O:$O,allNAICS!$C:$C,'Number of Firms'!$A118,allNAICS!$E:$E,'Number of Firms'!F$1)</f>
        <v>162</v>
      </c>
      <c r="G118" s="1">
        <f>SUMIFS(allNAICS!$O:$O,allNAICS!$C:$C,'Number of Firms'!$A118,allNAICS!$E:$E,'Number of Firms'!G$1)</f>
        <v>82</v>
      </c>
      <c r="H118" s="1">
        <f>SUMIFS(allNAICS!$O:$O,allNAICS!$C:$C,'Number of Firms'!$A118,allNAICS!$E:$E,'Number of Firms'!H$1)</f>
        <v>0</v>
      </c>
      <c r="I118" s="1">
        <f>SUMIFS(allNAICS!$O:$O,allNAICS!$C:$C,'Number of Firms'!$A118,allNAICS!$E:$E,'Number of Firms'!I$1)</f>
        <v>3548</v>
      </c>
      <c r="J118" s="1">
        <f>SUMIFS(allNAICS!$O:$O,allNAICS!$C:$C,'Number of Firms'!$A118,allNAICS!$E:$E,'Number of Firms'!J$1)</f>
        <v>1031</v>
      </c>
      <c r="K118" s="1">
        <f>SUMIFS(allNAICS!$O:$O,allNAICS!$C:$C,'Number of Firms'!$A118,allNAICS!$E:$E,'Number of Firms'!K$1)</f>
        <v>1071</v>
      </c>
      <c r="L118" s="1">
        <f>SUMIFS(allNAICS!$O:$O,allNAICS!$C:$C,'Number of Firms'!$A118,allNAICS!$E:$E,'Number of Firms'!L$1)</f>
        <v>3148</v>
      </c>
      <c r="M118" s="1">
        <f>SUMIFS(allNAICS!$O:$O,allNAICS!$C:$C,'Number of Firms'!$A118,allNAICS!$E:$E,'Number of Firms'!M$1)</f>
        <v>1819</v>
      </c>
      <c r="N118" s="1">
        <f>SUMIFS(allNAICS!$O:$O,allNAICS!$C:$C,'Number of Firms'!$A118,allNAICS!$E:$E,'Number of Firms'!N$1)</f>
        <v>436</v>
      </c>
      <c r="O118" s="1">
        <f>SUMIFS(allNAICS!$O:$O,allNAICS!$C:$C,'Number of Firms'!$A118,allNAICS!$E:$E,'Number of Firms'!O$1)</f>
        <v>1253</v>
      </c>
      <c r="P118" s="1">
        <f>SUMIFS(allNAICS!$O:$O,allNAICS!$C:$C,'Number of Firms'!$A118,allNAICS!$E:$E,'Number of Firms'!P$1)</f>
        <v>3062</v>
      </c>
      <c r="Q118" s="1">
        <f>SUMIFS(allNAICS!$O:$O,allNAICS!$C:$C,'Number of Firms'!$A118,allNAICS!$E:$E,'Number of Firms'!Q$1)</f>
        <v>3819</v>
      </c>
      <c r="R118" s="1">
        <f>SUMIFS(allNAICS!$O:$O,allNAICS!$C:$C,'Number of Firms'!$A118,allNAICS!$E:$E,'Number of Firms'!R$1)</f>
        <v>2545</v>
      </c>
      <c r="S118" s="1">
        <f>SUMIFS(allNAICS!$O:$O,allNAICS!$C:$C,'Number of Firms'!$A118,allNAICS!$E:$E,'Number of Firms'!S$1)</f>
        <v>730</v>
      </c>
      <c r="T118" s="1">
        <f>SUMIFS(allNAICS!$O:$O,allNAICS!$C:$C,'Number of Firms'!$A118,allNAICS!$E:$E,'Number of Firms'!T$1)</f>
        <v>2950</v>
      </c>
      <c r="U118" s="1">
        <f>SUMIFS(allNAICS!$O:$O,allNAICS!$C:$C,'Number of Firms'!$A118,allNAICS!$E:$E,'Number of Firms'!U$1)</f>
        <v>1433</v>
      </c>
      <c r="V118" s="1">
        <f>SUMIFS(allNAICS!$O:$O,allNAICS!$C:$C,'Number of Firms'!$A118,allNAICS!$E:$E,'Number of Firms'!V$1)</f>
        <v>909</v>
      </c>
      <c r="W118" s="1">
        <f>SUMIFS(allNAICS!$O:$O,allNAICS!$C:$C,'Number of Firms'!$A118,allNAICS!$E:$E,'Number of Firms'!W$1)</f>
        <v>4937</v>
      </c>
      <c r="X118" s="1">
        <f>SUMIFS(allNAICS!$O:$O,allNAICS!$C:$C,'Number of Firms'!$A118,allNAICS!$E:$E,'Number of Firms'!X$1)</f>
        <v>68</v>
      </c>
      <c r="Y118" s="1">
        <f>SUMIFS(allNAICS!$O:$O,allNAICS!$C:$C,'Number of Firms'!$A118,allNAICS!$E:$E,'Number of Firms'!Y$1)</f>
        <v>0</v>
      </c>
    </row>
    <row r="119" spans="1:25" x14ac:dyDescent="0.45">
      <c r="A119" s="1" t="s">
        <v>604</v>
      </c>
      <c r="B119" s="1" t="s">
        <v>480</v>
      </c>
      <c r="C119" s="1">
        <v>36.746842200000003</v>
      </c>
      <c r="D119" s="1">
        <v>-119.7725868</v>
      </c>
      <c r="E119" s="1">
        <f>SUMIFS(allNAICS!$O:$O,allNAICS!$C:$C,'Number of Firms'!$A119,allNAICS!$E:$E,'Number of Firms'!E$1)</f>
        <v>59569</v>
      </c>
      <c r="F119" s="1">
        <f>SUMIFS(allNAICS!$O:$O,allNAICS!$C:$C,'Number of Firms'!$A119,allNAICS!$E:$E,'Number of Firms'!F$1)</f>
        <v>628</v>
      </c>
      <c r="G119" s="1">
        <f>SUMIFS(allNAICS!$O:$O,allNAICS!$C:$C,'Number of Firms'!$A119,allNAICS!$E:$E,'Number of Firms'!G$1)</f>
        <v>55</v>
      </c>
      <c r="H119" s="1">
        <f>SUMIFS(allNAICS!$O:$O,allNAICS!$C:$C,'Number of Firms'!$A119,allNAICS!$E:$E,'Number of Firms'!H$1)</f>
        <v>34</v>
      </c>
      <c r="I119" s="1">
        <f>SUMIFS(allNAICS!$O:$O,allNAICS!$C:$C,'Number of Firms'!$A119,allNAICS!$E:$E,'Number of Firms'!I$1)</f>
        <v>4609</v>
      </c>
      <c r="J119" s="1">
        <f>SUMIFS(allNAICS!$O:$O,allNAICS!$C:$C,'Number of Firms'!$A119,allNAICS!$E:$E,'Number of Firms'!J$1)</f>
        <v>1077</v>
      </c>
      <c r="K119" s="1">
        <f>SUMIFS(allNAICS!$O:$O,allNAICS!$C:$C,'Number of Firms'!$A119,allNAICS!$E:$E,'Number of Firms'!K$1)</f>
        <v>1571</v>
      </c>
      <c r="L119" s="1">
        <f>SUMIFS(allNAICS!$O:$O,allNAICS!$C:$C,'Number of Firms'!$A119,allNAICS!$E:$E,'Number of Firms'!L$1)</f>
        <v>6315</v>
      </c>
      <c r="M119" s="1">
        <f>SUMIFS(allNAICS!$O:$O,allNAICS!$C:$C,'Number of Firms'!$A119,allNAICS!$E:$E,'Number of Firms'!M$1)</f>
        <v>4177</v>
      </c>
      <c r="N119" s="1">
        <f>SUMIFS(allNAICS!$O:$O,allNAICS!$C:$C,'Number of Firms'!$A119,allNAICS!$E:$E,'Number of Firms'!N$1)</f>
        <v>699</v>
      </c>
      <c r="O119" s="1">
        <f>SUMIFS(allNAICS!$O:$O,allNAICS!$C:$C,'Number of Firms'!$A119,allNAICS!$E:$E,'Number of Firms'!O$1)</f>
        <v>2045</v>
      </c>
      <c r="P119" s="1">
        <f>SUMIFS(allNAICS!$O:$O,allNAICS!$C:$C,'Number of Firms'!$A119,allNAICS!$E:$E,'Number of Firms'!P$1)</f>
        <v>4924</v>
      </c>
      <c r="Q119" s="1">
        <f>SUMIFS(allNAICS!$O:$O,allNAICS!$C:$C,'Number of Firms'!$A119,allNAICS!$E:$E,'Number of Firms'!Q$1)</f>
        <v>6546</v>
      </c>
      <c r="R119" s="1">
        <f>SUMIFS(allNAICS!$O:$O,allNAICS!$C:$C,'Number of Firms'!$A119,allNAICS!$E:$E,'Number of Firms'!R$1)</f>
        <v>5339</v>
      </c>
      <c r="S119" s="1">
        <f>SUMIFS(allNAICS!$O:$O,allNAICS!$C:$C,'Number of Firms'!$A119,allNAICS!$E:$E,'Number of Firms'!S$1)</f>
        <v>907</v>
      </c>
      <c r="T119" s="1">
        <f>SUMIFS(allNAICS!$O:$O,allNAICS!$C:$C,'Number of Firms'!$A119,allNAICS!$E:$E,'Number of Firms'!T$1)</f>
        <v>7915</v>
      </c>
      <c r="U119" s="1">
        <f>SUMIFS(allNAICS!$O:$O,allNAICS!$C:$C,'Number of Firms'!$A119,allNAICS!$E:$E,'Number of Firms'!U$1)</f>
        <v>1745</v>
      </c>
      <c r="V119" s="1">
        <f>SUMIFS(allNAICS!$O:$O,allNAICS!$C:$C,'Number of Firms'!$A119,allNAICS!$E:$E,'Number of Firms'!V$1)</f>
        <v>1905</v>
      </c>
      <c r="W119" s="1">
        <f>SUMIFS(allNAICS!$O:$O,allNAICS!$C:$C,'Number of Firms'!$A119,allNAICS!$E:$E,'Number of Firms'!W$1)</f>
        <v>9208</v>
      </c>
      <c r="X119" s="1">
        <f>SUMIFS(allNAICS!$O:$O,allNAICS!$C:$C,'Number of Firms'!$A119,allNAICS!$E:$E,'Number of Firms'!X$1)</f>
        <v>66</v>
      </c>
      <c r="Y119" s="1">
        <f>SUMIFS(allNAICS!$O:$O,allNAICS!$C:$C,'Number of Firms'!$A119,allNAICS!$E:$E,'Number of Firms'!Y$1)</f>
        <v>0</v>
      </c>
    </row>
    <row r="120" spans="1:25" x14ac:dyDescent="0.45">
      <c r="A120" s="1" t="s">
        <v>605</v>
      </c>
      <c r="B120" s="1" t="s">
        <v>475</v>
      </c>
      <c r="C120" s="1">
        <v>34.014263999999997</v>
      </c>
      <c r="D120" s="1">
        <v>-86.006638600000002</v>
      </c>
      <c r="E120" s="1">
        <f>SUMIFS(allNAICS!$O:$O,allNAICS!$C:$C,'Number of Firms'!$A120,allNAICS!$E:$E,'Number of Firms'!E$1)</f>
        <v>8616</v>
      </c>
      <c r="F120" s="1">
        <f>SUMIFS(allNAICS!$O:$O,allNAICS!$C:$C,'Number of Firms'!$A120,allNAICS!$E:$E,'Number of Firms'!F$1)</f>
        <v>79</v>
      </c>
      <c r="G120" s="1">
        <f>SUMIFS(allNAICS!$O:$O,allNAICS!$C:$C,'Number of Firms'!$A120,allNAICS!$E:$E,'Number of Firms'!G$1)</f>
        <v>0</v>
      </c>
      <c r="H120" s="1">
        <f>SUMIFS(allNAICS!$O:$O,allNAICS!$C:$C,'Number of Firms'!$A120,allNAICS!$E:$E,'Number of Firms'!H$1)</f>
        <v>0</v>
      </c>
      <c r="I120" s="1">
        <f>SUMIFS(allNAICS!$O:$O,allNAICS!$C:$C,'Number of Firms'!$A120,allNAICS!$E:$E,'Number of Firms'!I$1)</f>
        <v>1381</v>
      </c>
      <c r="J120" s="1">
        <f>SUMIFS(allNAICS!$O:$O,allNAICS!$C:$C,'Number of Firms'!$A120,allNAICS!$E:$E,'Number of Firms'!J$1)</f>
        <v>190</v>
      </c>
      <c r="K120" s="1">
        <f>SUMIFS(allNAICS!$O:$O,allNAICS!$C:$C,'Number of Firms'!$A120,allNAICS!$E:$E,'Number of Firms'!K$1)</f>
        <v>201</v>
      </c>
      <c r="L120" s="1">
        <f>SUMIFS(allNAICS!$O:$O,allNAICS!$C:$C,'Number of Firms'!$A120,allNAICS!$E:$E,'Number of Firms'!L$1)</f>
        <v>1064</v>
      </c>
      <c r="M120" s="1">
        <f>SUMIFS(allNAICS!$O:$O,allNAICS!$C:$C,'Number of Firms'!$A120,allNAICS!$E:$E,'Number of Firms'!M$1)</f>
        <v>258</v>
      </c>
      <c r="N120" s="1">
        <f>SUMIFS(allNAICS!$O:$O,allNAICS!$C:$C,'Number of Firms'!$A120,allNAICS!$E:$E,'Number of Firms'!N$1)</f>
        <v>73</v>
      </c>
      <c r="O120" s="1">
        <f>SUMIFS(allNAICS!$O:$O,allNAICS!$C:$C,'Number of Firms'!$A120,allNAICS!$E:$E,'Number of Firms'!O$1)</f>
        <v>359</v>
      </c>
      <c r="P120" s="1">
        <f>SUMIFS(allNAICS!$O:$O,allNAICS!$C:$C,'Number of Firms'!$A120,allNAICS!$E:$E,'Number of Firms'!P$1)</f>
        <v>504</v>
      </c>
      <c r="Q120" s="1">
        <f>SUMIFS(allNAICS!$O:$O,allNAICS!$C:$C,'Number of Firms'!$A120,allNAICS!$E:$E,'Number of Firms'!Q$1)</f>
        <v>716</v>
      </c>
      <c r="R120" s="1">
        <f>SUMIFS(allNAICS!$O:$O,allNAICS!$C:$C,'Number of Firms'!$A120,allNAICS!$E:$E,'Number of Firms'!R$1)</f>
        <v>912</v>
      </c>
      <c r="S120" s="1">
        <f>SUMIFS(allNAICS!$O:$O,allNAICS!$C:$C,'Number of Firms'!$A120,allNAICS!$E:$E,'Number of Firms'!S$1)</f>
        <v>101</v>
      </c>
      <c r="T120" s="1">
        <f>SUMIFS(allNAICS!$O:$O,allNAICS!$C:$C,'Number of Firms'!$A120,allNAICS!$E:$E,'Number of Firms'!T$1)</f>
        <v>731</v>
      </c>
      <c r="U120" s="1">
        <f>SUMIFS(allNAICS!$O:$O,allNAICS!$C:$C,'Number of Firms'!$A120,allNAICS!$E:$E,'Number of Firms'!U$1)</f>
        <v>292</v>
      </c>
      <c r="V120" s="1">
        <f>SUMIFS(allNAICS!$O:$O,allNAICS!$C:$C,'Number of Firms'!$A120,allNAICS!$E:$E,'Number of Firms'!V$1)</f>
        <v>193</v>
      </c>
      <c r="W120" s="1">
        <f>SUMIFS(allNAICS!$O:$O,allNAICS!$C:$C,'Number of Firms'!$A120,allNAICS!$E:$E,'Number of Firms'!W$1)</f>
        <v>1574</v>
      </c>
      <c r="X120" s="1">
        <f>SUMIFS(allNAICS!$O:$O,allNAICS!$C:$C,'Number of Firms'!$A120,allNAICS!$E:$E,'Number of Firms'!X$1)</f>
        <v>0</v>
      </c>
      <c r="Y120" s="1">
        <f>SUMIFS(allNAICS!$O:$O,allNAICS!$C:$C,'Number of Firms'!$A120,allNAICS!$E:$E,'Number of Firms'!Y$1)</f>
        <v>0</v>
      </c>
    </row>
    <row r="121" spans="1:25" x14ac:dyDescent="0.45">
      <c r="A121" s="1" t="s">
        <v>606</v>
      </c>
      <c r="B121" s="1" t="s">
        <v>526</v>
      </c>
      <c r="C121" s="1">
        <v>29.651634399999999</v>
      </c>
      <c r="D121" s="1">
        <v>-82.324826200000004</v>
      </c>
      <c r="E121" s="1">
        <f>SUMIFS(allNAICS!$O:$O,allNAICS!$C:$C,'Number of Firms'!$A121,allNAICS!$E:$E,'Number of Firms'!E$1)</f>
        <v>20837</v>
      </c>
      <c r="F121" s="1">
        <f>SUMIFS(allNAICS!$O:$O,allNAICS!$C:$C,'Number of Firms'!$A121,allNAICS!$E:$E,'Number of Firms'!F$1)</f>
        <v>252</v>
      </c>
      <c r="G121" s="1">
        <f>SUMIFS(allNAICS!$O:$O,allNAICS!$C:$C,'Number of Firms'!$A121,allNAICS!$E:$E,'Number of Firms'!G$1)</f>
        <v>0</v>
      </c>
      <c r="H121" s="1">
        <f>SUMIFS(allNAICS!$O:$O,allNAICS!$C:$C,'Number of Firms'!$A121,allNAICS!$E:$E,'Number of Firms'!H$1)</f>
        <v>0</v>
      </c>
      <c r="I121" s="1">
        <f>SUMIFS(allNAICS!$O:$O,allNAICS!$C:$C,'Number of Firms'!$A121,allNAICS!$E:$E,'Number of Firms'!I$1)</f>
        <v>1283</v>
      </c>
      <c r="J121" s="1">
        <f>SUMIFS(allNAICS!$O:$O,allNAICS!$C:$C,'Number of Firms'!$A121,allNAICS!$E:$E,'Number of Firms'!J$1)</f>
        <v>310</v>
      </c>
      <c r="K121" s="1">
        <f>SUMIFS(allNAICS!$O:$O,allNAICS!$C:$C,'Number of Firms'!$A121,allNAICS!$E:$E,'Number of Firms'!K$1)</f>
        <v>379</v>
      </c>
      <c r="L121" s="1">
        <f>SUMIFS(allNAICS!$O:$O,allNAICS!$C:$C,'Number of Firms'!$A121,allNAICS!$E:$E,'Number of Firms'!L$1)</f>
        <v>2042</v>
      </c>
      <c r="M121" s="1">
        <f>SUMIFS(allNAICS!$O:$O,allNAICS!$C:$C,'Number of Firms'!$A121,allNAICS!$E:$E,'Number of Firms'!M$1)</f>
        <v>421</v>
      </c>
      <c r="N121" s="1">
        <f>SUMIFS(allNAICS!$O:$O,allNAICS!$C:$C,'Number of Firms'!$A121,allNAICS!$E:$E,'Number of Firms'!N$1)</f>
        <v>466</v>
      </c>
      <c r="O121" s="1">
        <f>SUMIFS(allNAICS!$O:$O,allNAICS!$C:$C,'Number of Firms'!$A121,allNAICS!$E:$E,'Number of Firms'!O$1)</f>
        <v>802</v>
      </c>
      <c r="P121" s="1">
        <f>SUMIFS(allNAICS!$O:$O,allNAICS!$C:$C,'Number of Firms'!$A121,allNAICS!$E:$E,'Number of Firms'!P$1)</f>
        <v>1889</v>
      </c>
      <c r="Q121" s="1">
        <f>SUMIFS(allNAICS!$O:$O,allNAICS!$C:$C,'Number of Firms'!$A121,allNAICS!$E:$E,'Number of Firms'!Q$1)</f>
        <v>3860</v>
      </c>
      <c r="R121" s="1">
        <f>SUMIFS(allNAICS!$O:$O,allNAICS!$C:$C,'Number of Firms'!$A121,allNAICS!$E:$E,'Number of Firms'!R$1)</f>
        <v>1678</v>
      </c>
      <c r="S121" s="1">
        <f>SUMIFS(allNAICS!$O:$O,allNAICS!$C:$C,'Number of Firms'!$A121,allNAICS!$E:$E,'Number of Firms'!S$1)</f>
        <v>819</v>
      </c>
      <c r="T121" s="1">
        <f>SUMIFS(allNAICS!$O:$O,allNAICS!$C:$C,'Number of Firms'!$A121,allNAICS!$E:$E,'Number of Firms'!T$1)</f>
        <v>2487</v>
      </c>
      <c r="U121" s="1">
        <f>SUMIFS(allNAICS!$O:$O,allNAICS!$C:$C,'Number of Firms'!$A121,allNAICS!$E:$E,'Number of Firms'!U$1)</f>
        <v>1063</v>
      </c>
      <c r="V121" s="1">
        <f>SUMIFS(allNAICS!$O:$O,allNAICS!$C:$C,'Number of Firms'!$A121,allNAICS!$E:$E,'Number of Firms'!V$1)</f>
        <v>762</v>
      </c>
      <c r="W121" s="1">
        <f>SUMIFS(allNAICS!$O:$O,allNAICS!$C:$C,'Number of Firms'!$A121,allNAICS!$E:$E,'Number of Firms'!W$1)</f>
        <v>2317</v>
      </c>
      <c r="X121" s="1">
        <f>SUMIFS(allNAICS!$O:$O,allNAICS!$C:$C,'Number of Firms'!$A121,allNAICS!$E:$E,'Number of Firms'!X$1)</f>
        <v>0</v>
      </c>
      <c r="Y121" s="1">
        <f>SUMIFS(allNAICS!$O:$O,allNAICS!$C:$C,'Number of Firms'!$A121,allNAICS!$E:$E,'Number of Firms'!Y$1)</f>
        <v>0</v>
      </c>
    </row>
    <row r="122" spans="1:25" x14ac:dyDescent="0.45">
      <c r="A122" s="1" t="s">
        <v>607</v>
      </c>
      <c r="B122" s="1" t="s">
        <v>449</v>
      </c>
      <c r="C122" s="1">
        <v>34.297879399999999</v>
      </c>
      <c r="D122" s="1">
        <v>-83.824066299999998</v>
      </c>
      <c r="E122" s="1">
        <f>SUMIFS(allNAICS!$O:$O,allNAICS!$C:$C,'Number of Firms'!$A122,allNAICS!$E:$E,'Number of Firms'!E$1)</f>
        <v>15712</v>
      </c>
      <c r="F122" s="1">
        <f>SUMIFS(allNAICS!$O:$O,allNAICS!$C:$C,'Number of Firms'!$A122,allNAICS!$E:$E,'Number of Firms'!F$1)</f>
        <v>83</v>
      </c>
      <c r="G122" s="1">
        <f>SUMIFS(allNAICS!$O:$O,allNAICS!$C:$C,'Number of Firms'!$A122,allNAICS!$E:$E,'Number of Firms'!G$1)</f>
        <v>0</v>
      </c>
      <c r="H122" s="1">
        <f>SUMIFS(allNAICS!$O:$O,allNAICS!$C:$C,'Number of Firms'!$A122,allNAICS!$E:$E,'Number of Firms'!H$1)</f>
        <v>41</v>
      </c>
      <c r="I122" s="1">
        <f>SUMIFS(allNAICS!$O:$O,allNAICS!$C:$C,'Number of Firms'!$A122,allNAICS!$E:$E,'Number of Firms'!I$1)</f>
        <v>2228</v>
      </c>
      <c r="J122" s="1">
        <f>SUMIFS(allNAICS!$O:$O,allNAICS!$C:$C,'Number of Firms'!$A122,allNAICS!$E:$E,'Number of Firms'!J$1)</f>
        <v>326</v>
      </c>
      <c r="K122" s="1">
        <f>SUMIFS(allNAICS!$O:$O,allNAICS!$C:$C,'Number of Firms'!$A122,allNAICS!$E:$E,'Number of Firms'!K$1)</f>
        <v>576</v>
      </c>
      <c r="L122" s="1">
        <f>SUMIFS(allNAICS!$O:$O,allNAICS!$C:$C,'Number of Firms'!$A122,allNAICS!$E:$E,'Number of Firms'!L$1)</f>
        <v>1552</v>
      </c>
      <c r="M122" s="1">
        <f>SUMIFS(allNAICS!$O:$O,allNAICS!$C:$C,'Number of Firms'!$A122,allNAICS!$E:$E,'Number of Firms'!M$1)</f>
        <v>708</v>
      </c>
      <c r="N122" s="1">
        <f>SUMIFS(allNAICS!$O:$O,allNAICS!$C:$C,'Number of Firms'!$A122,allNAICS!$E:$E,'Number of Firms'!N$1)</f>
        <v>102</v>
      </c>
      <c r="O122" s="1">
        <f>SUMIFS(allNAICS!$O:$O,allNAICS!$C:$C,'Number of Firms'!$A122,allNAICS!$E:$E,'Number of Firms'!O$1)</f>
        <v>495</v>
      </c>
      <c r="P122" s="1">
        <f>SUMIFS(allNAICS!$O:$O,allNAICS!$C:$C,'Number of Firms'!$A122,allNAICS!$E:$E,'Number of Firms'!P$1)</f>
        <v>1595</v>
      </c>
      <c r="Q122" s="1">
        <f>SUMIFS(allNAICS!$O:$O,allNAICS!$C:$C,'Number of Firms'!$A122,allNAICS!$E:$E,'Number of Firms'!Q$1)</f>
        <v>1436</v>
      </c>
      <c r="R122" s="1">
        <f>SUMIFS(allNAICS!$O:$O,allNAICS!$C:$C,'Number of Firms'!$A122,allNAICS!$E:$E,'Number of Firms'!R$1)</f>
        <v>1360</v>
      </c>
      <c r="S122" s="1">
        <f>SUMIFS(allNAICS!$O:$O,allNAICS!$C:$C,'Number of Firms'!$A122,allNAICS!$E:$E,'Number of Firms'!S$1)</f>
        <v>307</v>
      </c>
      <c r="T122" s="1">
        <f>SUMIFS(allNAICS!$O:$O,allNAICS!$C:$C,'Number of Firms'!$A122,allNAICS!$E:$E,'Number of Firms'!T$1)</f>
        <v>1284</v>
      </c>
      <c r="U122" s="1">
        <f>SUMIFS(allNAICS!$O:$O,allNAICS!$C:$C,'Number of Firms'!$A122,allNAICS!$E:$E,'Number of Firms'!U$1)</f>
        <v>513</v>
      </c>
      <c r="V122" s="1">
        <f>SUMIFS(allNAICS!$O:$O,allNAICS!$C:$C,'Number of Firms'!$A122,allNAICS!$E:$E,'Number of Firms'!V$1)</f>
        <v>489</v>
      </c>
      <c r="W122" s="1">
        <f>SUMIFS(allNAICS!$O:$O,allNAICS!$C:$C,'Number of Firms'!$A122,allNAICS!$E:$E,'Number of Firms'!W$1)</f>
        <v>2628</v>
      </c>
      <c r="X122" s="1">
        <f>SUMIFS(allNAICS!$O:$O,allNAICS!$C:$C,'Number of Firms'!$A122,allNAICS!$E:$E,'Number of Firms'!X$1)</f>
        <v>0</v>
      </c>
      <c r="Y122" s="1">
        <f>SUMIFS(allNAICS!$O:$O,allNAICS!$C:$C,'Number of Firms'!$A122,allNAICS!$E:$E,'Number of Firms'!Y$1)</f>
        <v>0</v>
      </c>
    </row>
    <row r="123" spans="1:25" x14ac:dyDescent="0.45">
      <c r="A123" s="1" t="s">
        <v>608</v>
      </c>
      <c r="B123" s="1" t="s">
        <v>451</v>
      </c>
      <c r="C123" s="1">
        <v>42.254809700000003</v>
      </c>
      <c r="D123" s="1">
        <v>-74.027078599999996</v>
      </c>
      <c r="E123" s="1">
        <f>SUMIFS(allNAICS!$O:$O,allNAICS!$C:$C,'Number of Firms'!$A123,allNAICS!$E:$E,'Number of Firms'!E$1)</f>
        <v>10638</v>
      </c>
      <c r="F123" s="1">
        <f>SUMIFS(allNAICS!$O:$O,allNAICS!$C:$C,'Number of Firms'!$A123,allNAICS!$E:$E,'Number of Firms'!F$1)</f>
        <v>257</v>
      </c>
      <c r="G123" s="1">
        <f>SUMIFS(allNAICS!$O:$O,allNAICS!$C:$C,'Number of Firms'!$A123,allNAICS!$E:$E,'Number of Firms'!G$1)</f>
        <v>0</v>
      </c>
      <c r="H123" s="1">
        <f>SUMIFS(allNAICS!$O:$O,allNAICS!$C:$C,'Number of Firms'!$A123,allNAICS!$E:$E,'Number of Firms'!H$1)</f>
        <v>39</v>
      </c>
      <c r="I123" s="1">
        <f>SUMIFS(allNAICS!$O:$O,allNAICS!$C:$C,'Number of Firms'!$A123,allNAICS!$E:$E,'Number of Firms'!I$1)</f>
        <v>1733</v>
      </c>
      <c r="J123" s="1">
        <f>SUMIFS(allNAICS!$O:$O,allNAICS!$C:$C,'Number of Firms'!$A123,allNAICS!$E:$E,'Number of Firms'!J$1)</f>
        <v>206</v>
      </c>
      <c r="K123" s="1">
        <f>SUMIFS(allNAICS!$O:$O,allNAICS!$C:$C,'Number of Firms'!$A123,allNAICS!$E:$E,'Number of Firms'!K$1)</f>
        <v>201</v>
      </c>
      <c r="L123" s="1">
        <f>SUMIFS(allNAICS!$O:$O,allNAICS!$C:$C,'Number of Firms'!$A123,allNAICS!$E:$E,'Number of Firms'!L$1)</f>
        <v>1132</v>
      </c>
      <c r="M123" s="1">
        <f>SUMIFS(allNAICS!$O:$O,allNAICS!$C:$C,'Number of Firms'!$A123,allNAICS!$E:$E,'Number of Firms'!M$1)</f>
        <v>309</v>
      </c>
      <c r="N123" s="1">
        <f>SUMIFS(allNAICS!$O:$O,allNAICS!$C:$C,'Number of Firms'!$A123,allNAICS!$E:$E,'Number of Firms'!N$1)</f>
        <v>145</v>
      </c>
      <c r="O123" s="1">
        <f>SUMIFS(allNAICS!$O:$O,allNAICS!$C:$C,'Number of Firms'!$A123,allNAICS!$E:$E,'Number of Firms'!O$1)</f>
        <v>180</v>
      </c>
      <c r="P123" s="1">
        <f>SUMIFS(allNAICS!$O:$O,allNAICS!$C:$C,'Number of Firms'!$A123,allNAICS!$E:$E,'Number of Firms'!P$1)</f>
        <v>993</v>
      </c>
      <c r="Q123" s="1">
        <f>SUMIFS(allNAICS!$O:$O,allNAICS!$C:$C,'Number of Firms'!$A123,allNAICS!$E:$E,'Number of Firms'!Q$1)</f>
        <v>1252</v>
      </c>
      <c r="R123" s="1">
        <f>SUMIFS(allNAICS!$O:$O,allNAICS!$C:$C,'Number of Firms'!$A123,allNAICS!$E:$E,'Number of Firms'!R$1)</f>
        <v>665</v>
      </c>
      <c r="S123" s="1">
        <f>SUMIFS(allNAICS!$O:$O,allNAICS!$C:$C,'Number of Firms'!$A123,allNAICS!$E:$E,'Number of Firms'!S$1)</f>
        <v>166</v>
      </c>
      <c r="T123" s="1">
        <f>SUMIFS(allNAICS!$O:$O,allNAICS!$C:$C,'Number of Firms'!$A123,allNAICS!$E:$E,'Number of Firms'!T$1)</f>
        <v>750</v>
      </c>
      <c r="U123" s="1">
        <f>SUMIFS(allNAICS!$O:$O,allNAICS!$C:$C,'Number of Firms'!$A123,allNAICS!$E:$E,'Number of Firms'!U$1)</f>
        <v>839</v>
      </c>
      <c r="V123" s="1">
        <f>SUMIFS(allNAICS!$O:$O,allNAICS!$C:$C,'Number of Firms'!$A123,allNAICS!$E:$E,'Number of Firms'!V$1)</f>
        <v>593</v>
      </c>
      <c r="W123" s="1">
        <f>SUMIFS(allNAICS!$O:$O,allNAICS!$C:$C,'Number of Firms'!$A123,allNAICS!$E:$E,'Number of Firms'!W$1)</f>
        <v>1176</v>
      </c>
      <c r="X123" s="1">
        <f>SUMIFS(allNAICS!$O:$O,allNAICS!$C:$C,'Number of Firms'!$A123,allNAICS!$E:$E,'Number of Firms'!X$1)</f>
        <v>0</v>
      </c>
      <c r="Y123" s="1">
        <f>SUMIFS(allNAICS!$O:$O,allNAICS!$C:$C,'Number of Firms'!$A123,allNAICS!$E:$E,'Number of Firms'!Y$1)</f>
        <v>0</v>
      </c>
    </row>
    <row r="124" spans="1:25" x14ac:dyDescent="0.45">
      <c r="A124" s="1" t="s">
        <v>609</v>
      </c>
      <c r="B124" s="1" t="s">
        <v>470</v>
      </c>
      <c r="C124" s="1">
        <v>35.384884100000001</v>
      </c>
      <c r="D124" s="1">
        <v>-77.9927651</v>
      </c>
      <c r="E124" s="1">
        <f>SUMIFS(allNAICS!$O:$O,allNAICS!$C:$C,'Number of Firms'!$A124,allNAICS!$E:$E,'Number of Firms'!E$1)</f>
        <v>7133</v>
      </c>
      <c r="F124" s="1">
        <f>SUMIFS(allNAICS!$O:$O,allNAICS!$C:$C,'Number of Firms'!$A124,allNAICS!$E:$E,'Number of Firms'!F$1)</f>
        <v>81</v>
      </c>
      <c r="G124" s="1">
        <f>SUMIFS(allNAICS!$O:$O,allNAICS!$C:$C,'Number of Firms'!$A124,allNAICS!$E:$E,'Number of Firms'!G$1)</f>
        <v>0</v>
      </c>
      <c r="H124" s="1">
        <f>SUMIFS(allNAICS!$O:$O,allNAICS!$C:$C,'Number of Firms'!$A124,allNAICS!$E:$E,'Number of Firms'!H$1)</f>
        <v>0</v>
      </c>
      <c r="I124" s="1">
        <f>SUMIFS(allNAICS!$O:$O,allNAICS!$C:$C,'Number of Firms'!$A124,allNAICS!$E:$E,'Number of Firms'!I$1)</f>
        <v>920</v>
      </c>
      <c r="J124" s="1">
        <f>SUMIFS(allNAICS!$O:$O,allNAICS!$C:$C,'Number of Firms'!$A124,allNAICS!$E:$E,'Number of Firms'!J$1)</f>
        <v>142</v>
      </c>
      <c r="K124" s="1">
        <f>SUMIFS(allNAICS!$O:$O,allNAICS!$C:$C,'Number of Firms'!$A124,allNAICS!$E:$E,'Number of Firms'!K$1)</f>
        <v>170</v>
      </c>
      <c r="L124" s="1">
        <f>SUMIFS(allNAICS!$O:$O,allNAICS!$C:$C,'Number of Firms'!$A124,allNAICS!$E:$E,'Number of Firms'!L$1)</f>
        <v>919</v>
      </c>
      <c r="M124" s="1">
        <f>SUMIFS(allNAICS!$O:$O,allNAICS!$C:$C,'Number of Firms'!$A124,allNAICS!$E:$E,'Number of Firms'!M$1)</f>
        <v>310</v>
      </c>
      <c r="N124" s="1">
        <f>SUMIFS(allNAICS!$O:$O,allNAICS!$C:$C,'Number of Firms'!$A124,allNAICS!$E:$E,'Number of Firms'!N$1)</f>
        <v>38</v>
      </c>
      <c r="O124" s="1">
        <f>SUMIFS(allNAICS!$O:$O,allNAICS!$C:$C,'Number of Firms'!$A124,allNAICS!$E:$E,'Number of Firms'!O$1)</f>
        <v>235</v>
      </c>
      <c r="P124" s="1">
        <f>SUMIFS(allNAICS!$O:$O,allNAICS!$C:$C,'Number of Firms'!$A124,allNAICS!$E:$E,'Number of Firms'!P$1)</f>
        <v>524</v>
      </c>
      <c r="Q124" s="1">
        <f>SUMIFS(allNAICS!$O:$O,allNAICS!$C:$C,'Number of Firms'!$A124,allNAICS!$E:$E,'Number of Firms'!Q$1)</f>
        <v>497</v>
      </c>
      <c r="R124" s="1">
        <f>SUMIFS(allNAICS!$O:$O,allNAICS!$C:$C,'Number of Firms'!$A124,allNAICS!$E:$E,'Number of Firms'!R$1)</f>
        <v>790</v>
      </c>
      <c r="S124" s="1">
        <f>SUMIFS(allNAICS!$O:$O,allNAICS!$C:$C,'Number of Firms'!$A124,allNAICS!$E:$E,'Number of Firms'!S$1)</f>
        <v>134</v>
      </c>
      <c r="T124" s="1">
        <f>SUMIFS(allNAICS!$O:$O,allNAICS!$C:$C,'Number of Firms'!$A124,allNAICS!$E:$E,'Number of Firms'!T$1)</f>
        <v>680</v>
      </c>
      <c r="U124" s="1">
        <f>SUMIFS(allNAICS!$O:$O,allNAICS!$C:$C,'Number of Firms'!$A124,allNAICS!$E:$E,'Number of Firms'!U$1)</f>
        <v>199</v>
      </c>
      <c r="V124" s="1">
        <f>SUMIFS(allNAICS!$O:$O,allNAICS!$C:$C,'Number of Firms'!$A124,allNAICS!$E:$E,'Number of Firms'!V$1)</f>
        <v>175</v>
      </c>
      <c r="W124" s="1">
        <f>SUMIFS(allNAICS!$O:$O,allNAICS!$C:$C,'Number of Firms'!$A124,allNAICS!$E:$E,'Number of Firms'!W$1)</f>
        <v>1327</v>
      </c>
      <c r="X124" s="1">
        <f>SUMIFS(allNAICS!$O:$O,allNAICS!$C:$C,'Number of Firms'!$A124,allNAICS!$E:$E,'Number of Firms'!X$1)</f>
        <v>0</v>
      </c>
      <c r="Y124" s="1">
        <f>SUMIFS(allNAICS!$O:$O,allNAICS!$C:$C,'Number of Firms'!$A124,allNAICS!$E:$E,'Number of Firms'!Y$1)</f>
        <v>0</v>
      </c>
    </row>
    <row r="125" spans="1:25" x14ac:dyDescent="0.45">
      <c r="A125" s="1" t="s">
        <v>610</v>
      </c>
      <c r="B125" s="1" t="s">
        <v>500</v>
      </c>
      <c r="C125" s="1">
        <v>47.9252568</v>
      </c>
      <c r="D125" s="1">
        <v>-97.032854700000001</v>
      </c>
      <c r="E125" s="1">
        <f>SUMIFS(allNAICS!$O:$O,allNAICS!$C:$C,'Number of Firms'!$A125,allNAICS!$E:$E,'Number of Firms'!E$1)</f>
        <v>8532</v>
      </c>
      <c r="F125" s="1">
        <f>SUMIFS(allNAICS!$O:$O,allNAICS!$C:$C,'Number of Firms'!$A125,allNAICS!$E:$E,'Number of Firms'!F$1)</f>
        <v>122</v>
      </c>
      <c r="G125" s="1">
        <f>SUMIFS(allNAICS!$O:$O,allNAICS!$C:$C,'Number of Firms'!$A125,allNAICS!$E:$E,'Number of Firms'!G$1)</f>
        <v>0</v>
      </c>
      <c r="H125" s="1">
        <f>SUMIFS(allNAICS!$O:$O,allNAICS!$C:$C,'Number of Firms'!$A125,allNAICS!$E:$E,'Number of Firms'!H$1)</f>
        <v>0</v>
      </c>
      <c r="I125" s="1">
        <f>SUMIFS(allNAICS!$O:$O,allNAICS!$C:$C,'Number of Firms'!$A125,allNAICS!$E:$E,'Number of Firms'!I$1)</f>
        <v>910</v>
      </c>
      <c r="J125" s="1">
        <f>SUMIFS(allNAICS!$O:$O,allNAICS!$C:$C,'Number of Firms'!$A125,allNAICS!$E:$E,'Number of Firms'!J$1)</f>
        <v>146</v>
      </c>
      <c r="K125" s="1">
        <f>SUMIFS(allNAICS!$O:$O,allNAICS!$C:$C,'Number of Firms'!$A125,allNAICS!$E:$E,'Number of Firms'!K$1)</f>
        <v>213</v>
      </c>
      <c r="L125" s="1">
        <f>SUMIFS(allNAICS!$O:$O,allNAICS!$C:$C,'Number of Firms'!$A125,allNAICS!$E:$E,'Number of Firms'!L$1)</f>
        <v>907</v>
      </c>
      <c r="M125" s="1">
        <f>SUMIFS(allNAICS!$O:$O,allNAICS!$C:$C,'Number of Firms'!$A125,allNAICS!$E:$E,'Number of Firms'!M$1)</f>
        <v>452</v>
      </c>
      <c r="N125" s="1">
        <f>SUMIFS(allNAICS!$O:$O,allNAICS!$C:$C,'Number of Firms'!$A125,allNAICS!$E:$E,'Number of Firms'!N$1)</f>
        <v>79</v>
      </c>
      <c r="O125" s="1">
        <f>SUMIFS(allNAICS!$O:$O,allNAICS!$C:$C,'Number of Firms'!$A125,allNAICS!$E:$E,'Number of Firms'!O$1)</f>
        <v>394</v>
      </c>
      <c r="P125" s="1">
        <f>SUMIFS(allNAICS!$O:$O,allNAICS!$C:$C,'Number of Firms'!$A125,allNAICS!$E:$E,'Number of Firms'!P$1)</f>
        <v>1054</v>
      </c>
      <c r="Q125" s="1">
        <f>SUMIFS(allNAICS!$O:$O,allNAICS!$C:$C,'Number of Firms'!$A125,allNAICS!$E:$E,'Number of Firms'!Q$1)</f>
        <v>757</v>
      </c>
      <c r="R125" s="1">
        <f>SUMIFS(allNAICS!$O:$O,allNAICS!$C:$C,'Number of Firms'!$A125,allNAICS!$E:$E,'Number of Firms'!R$1)</f>
        <v>619</v>
      </c>
      <c r="S125" s="1">
        <f>SUMIFS(allNAICS!$O:$O,allNAICS!$C:$C,'Number of Firms'!$A125,allNAICS!$E:$E,'Number of Firms'!S$1)</f>
        <v>184</v>
      </c>
      <c r="T125" s="1">
        <f>SUMIFS(allNAICS!$O:$O,allNAICS!$C:$C,'Number of Firms'!$A125,allNAICS!$E:$E,'Number of Firms'!T$1)</f>
        <v>963</v>
      </c>
      <c r="U125" s="1">
        <f>SUMIFS(allNAICS!$O:$O,allNAICS!$C:$C,'Number of Firms'!$A125,allNAICS!$E:$E,'Number of Firms'!U$1)</f>
        <v>321</v>
      </c>
      <c r="V125" s="1">
        <f>SUMIFS(allNAICS!$O:$O,allNAICS!$C:$C,'Number of Firms'!$A125,allNAICS!$E:$E,'Number of Firms'!V$1)</f>
        <v>355</v>
      </c>
      <c r="W125" s="1">
        <f>SUMIFS(allNAICS!$O:$O,allNAICS!$C:$C,'Number of Firms'!$A125,allNAICS!$E:$E,'Number of Firms'!W$1)</f>
        <v>1064</v>
      </c>
      <c r="X125" s="1">
        <f>SUMIFS(allNAICS!$O:$O,allNAICS!$C:$C,'Number of Firms'!$A125,allNAICS!$E:$E,'Number of Firms'!X$1)</f>
        <v>0</v>
      </c>
      <c r="Y125" s="1">
        <f>SUMIFS(allNAICS!$O:$O,allNAICS!$C:$C,'Number of Firms'!$A125,allNAICS!$E:$E,'Number of Firms'!Y$1)</f>
        <v>0</v>
      </c>
    </row>
    <row r="126" spans="1:25" x14ac:dyDescent="0.45">
      <c r="A126" s="1" t="s">
        <v>611</v>
      </c>
      <c r="B126" s="1" t="s">
        <v>512</v>
      </c>
      <c r="C126" s="1">
        <v>39.0638705</v>
      </c>
      <c r="D126" s="1">
        <v>-108.5506486</v>
      </c>
      <c r="E126" s="1">
        <f>SUMIFS(allNAICS!$O:$O,allNAICS!$C:$C,'Number of Firms'!$A126,allNAICS!$E:$E,'Number of Firms'!E$1)</f>
        <v>14632</v>
      </c>
      <c r="F126" s="1">
        <f>SUMIFS(allNAICS!$O:$O,allNAICS!$C:$C,'Number of Firms'!$A126,allNAICS!$E:$E,'Number of Firms'!F$1)</f>
        <v>67</v>
      </c>
      <c r="G126" s="1">
        <f>SUMIFS(allNAICS!$O:$O,allNAICS!$C:$C,'Number of Firms'!$A126,allNAICS!$E:$E,'Number of Firms'!G$1)</f>
        <v>391</v>
      </c>
      <c r="H126" s="1">
        <f>SUMIFS(allNAICS!$O:$O,allNAICS!$C:$C,'Number of Firms'!$A126,allNAICS!$E:$E,'Number of Firms'!H$1)</f>
        <v>0</v>
      </c>
      <c r="I126" s="1">
        <f>SUMIFS(allNAICS!$O:$O,allNAICS!$C:$C,'Number of Firms'!$A126,allNAICS!$E:$E,'Number of Firms'!I$1)</f>
        <v>1695</v>
      </c>
      <c r="J126" s="1">
        <f>SUMIFS(allNAICS!$O:$O,allNAICS!$C:$C,'Number of Firms'!$A126,allNAICS!$E:$E,'Number of Firms'!J$1)</f>
        <v>285</v>
      </c>
      <c r="K126" s="1">
        <f>SUMIFS(allNAICS!$O:$O,allNAICS!$C:$C,'Number of Firms'!$A126,allNAICS!$E:$E,'Number of Firms'!K$1)</f>
        <v>352</v>
      </c>
      <c r="L126" s="1">
        <f>SUMIFS(allNAICS!$O:$O,allNAICS!$C:$C,'Number of Firms'!$A126,allNAICS!$E:$E,'Number of Firms'!L$1)</f>
        <v>1710</v>
      </c>
      <c r="M126" s="1">
        <f>SUMIFS(allNAICS!$O:$O,allNAICS!$C:$C,'Number of Firms'!$A126,allNAICS!$E:$E,'Number of Firms'!M$1)</f>
        <v>710</v>
      </c>
      <c r="N126" s="1">
        <f>SUMIFS(allNAICS!$O:$O,allNAICS!$C:$C,'Number of Firms'!$A126,allNAICS!$E:$E,'Number of Firms'!N$1)</f>
        <v>119</v>
      </c>
      <c r="O126" s="1">
        <f>SUMIFS(allNAICS!$O:$O,allNAICS!$C:$C,'Number of Firms'!$A126,allNAICS!$E:$E,'Number of Firms'!O$1)</f>
        <v>561</v>
      </c>
      <c r="P126" s="1">
        <f>SUMIFS(allNAICS!$O:$O,allNAICS!$C:$C,'Number of Firms'!$A126,allNAICS!$E:$E,'Number of Firms'!P$1)</f>
        <v>1646</v>
      </c>
      <c r="Q126" s="1">
        <f>SUMIFS(allNAICS!$O:$O,allNAICS!$C:$C,'Number of Firms'!$A126,allNAICS!$E:$E,'Number of Firms'!Q$1)</f>
        <v>1847</v>
      </c>
      <c r="R126" s="1">
        <f>SUMIFS(allNAICS!$O:$O,allNAICS!$C:$C,'Number of Firms'!$A126,allNAICS!$E:$E,'Number of Firms'!R$1)</f>
        <v>1035</v>
      </c>
      <c r="S126" s="1">
        <f>SUMIFS(allNAICS!$O:$O,allNAICS!$C:$C,'Number of Firms'!$A126,allNAICS!$E:$E,'Number of Firms'!S$1)</f>
        <v>220</v>
      </c>
      <c r="T126" s="1">
        <f>SUMIFS(allNAICS!$O:$O,allNAICS!$C:$C,'Number of Firms'!$A126,allNAICS!$E:$E,'Number of Firms'!T$1)</f>
        <v>1347</v>
      </c>
      <c r="U126" s="1">
        <f>SUMIFS(allNAICS!$O:$O,allNAICS!$C:$C,'Number of Firms'!$A126,allNAICS!$E:$E,'Number of Firms'!U$1)</f>
        <v>523</v>
      </c>
      <c r="V126" s="1">
        <f>SUMIFS(allNAICS!$O:$O,allNAICS!$C:$C,'Number of Firms'!$A126,allNAICS!$E:$E,'Number of Firms'!V$1)</f>
        <v>356</v>
      </c>
      <c r="W126" s="1">
        <f>SUMIFS(allNAICS!$O:$O,allNAICS!$C:$C,'Number of Firms'!$A126,allNAICS!$E:$E,'Number of Firms'!W$1)</f>
        <v>1793</v>
      </c>
      <c r="X126" s="1">
        <f>SUMIFS(allNAICS!$O:$O,allNAICS!$C:$C,'Number of Firms'!$A126,allNAICS!$E:$E,'Number of Firms'!X$1)</f>
        <v>0</v>
      </c>
      <c r="Y126" s="1">
        <f>SUMIFS(allNAICS!$O:$O,allNAICS!$C:$C,'Number of Firms'!$A126,allNAICS!$E:$E,'Number of Firms'!Y$1)</f>
        <v>0</v>
      </c>
    </row>
    <row r="127" spans="1:25" x14ac:dyDescent="0.45">
      <c r="A127" s="1" t="s">
        <v>612</v>
      </c>
      <c r="B127" s="1" t="s">
        <v>466</v>
      </c>
      <c r="C127" s="1">
        <v>42.9633599</v>
      </c>
      <c r="D127" s="1">
        <v>-85.668086299999999</v>
      </c>
      <c r="E127" s="1">
        <f>SUMIFS(allNAICS!$O:$O,allNAICS!$C:$C,'Number of Firms'!$A127,allNAICS!$E:$E,'Number of Firms'!E$1)</f>
        <v>82216</v>
      </c>
      <c r="F127" s="1">
        <f>SUMIFS(allNAICS!$O:$O,allNAICS!$C:$C,'Number of Firms'!$A127,allNAICS!$E:$E,'Number of Firms'!F$1)</f>
        <v>542</v>
      </c>
      <c r="G127" s="1">
        <f>SUMIFS(allNAICS!$O:$O,allNAICS!$C:$C,'Number of Firms'!$A127,allNAICS!$E:$E,'Number of Firms'!G$1)</f>
        <v>199</v>
      </c>
      <c r="H127" s="1">
        <f>SUMIFS(allNAICS!$O:$O,allNAICS!$C:$C,'Number of Firms'!$A127,allNAICS!$E:$E,'Number of Firms'!H$1)</f>
        <v>27</v>
      </c>
      <c r="I127" s="1">
        <f>SUMIFS(allNAICS!$O:$O,allNAICS!$C:$C,'Number of Firms'!$A127,allNAICS!$E:$E,'Number of Firms'!I$1)</f>
        <v>9383</v>
      </c>
      <c r="J127" s="1">
        <f>SUMIFS(allNAICS!$O:$O,allNAICS!$C:$C,'Number of Firms'!$A127,allNAICS!$E:$E,'Number of Firms'!J$1)</f>
        <v>2690</v>
      </c>
      <c r="K127" s="1">
        <f>SUMIFS(allNAICS!$O:$O,allNAICS!$C:$C,'Number of Firms'!$A127,allNAICS!$E:$E,'Number of Firms'!K$1)</f>
        <v>3035</v>
      </c>
      <c r="L127" s="1">
        <f>SUMIFS(allNAICS!$O:$O,allNAICS!$C:$C,'Number of Firms'!$A127,allNAICS!$E:$E,'Number of Firms'!L$1)</f>
        <v>8151</v>
      </c>
      <c r="M127" s="1">
        <f>SUMIFS(allNAICS!$O:$O,allNAICS!$C:$C,'Number of Firms'!$A127,allNAICS!$E:$E,'Number of Firms'!M$1)</f>
        <v>3202</v>
      </c>
      <c r="N127" s="1">
        <f>SUMIFS(allNAICS!$O:$O,allNAICS!$C:$C,'Number of Firms'!$A127,allNAICS!$E:$E,'Number of Firms'!N$1)</f>
        <v>1113</v>
      </c>
      <c r="O127" s="1">
        <f>SUMIFS(allNAICS!$O:$O,allNAICS!$C:$C,'Number of Firms'!$A127,allNAICS!$E:$E,'Number of Firms'!O$1)</f>
        <v>2915</v>
      </c>
      <c r="P127" s="1">
        <f>SUMIFS(allNAICS!$O:$O,allNAICS!$C:$C,'Number of Firms'!$A127,allNAICS!$E:$E,'Number of Firms'!P$1)</f>
        <v>8925</v>
      </c>
      <c r="Q127" s="1">
        <f>SUMIFS(allNAICS!$O:$O,allNAICS!$C:$C,'Number of Firms'!$A127,allNAICS!$E:$E,'Number of Firms'!Q$1)</f>
        <v>11110</v>
      </c>
      <c r="R127" s="1">
        <f>SUMIFS(allNAICS!$O:$O,allNAICS!$C:$C,'Number of Firms'!$A127,allNAICS!$E:$E,'Number of Firms'!R$1)</f>
        <v>5922</v>
      </c>
      <c r="S127" s="1">
        <f>SUMIFS(allNAICS!$O:$O,allNAICS!$C:$C,'Number of Firms'!$A127,allNAICS!$E:$E,'Number of Firms'!S$1)</f>
        <v>2293</v>
      </c>
      <c r="T127" s="1">
        <f>SUMIFS(allNAICS!$O:$O,allNAICS!$C:$C,'Number of Firms'!$A127,allNAICS!$E:$E,'Number of Firms'!T$1)</f>
        <v>6846</v>
      </c>
      <c r="U127" s="1">
        <f>SUMIFS(allNAICS!$O:$O,allNAICS!$C:$C,'Number of Firms'!$A127,allNAICS!$E:$E,'Number of Firms'!U$1)</f>
        <v>3994</v>
      </c>
      <c r="V127" s="1">
        <f>SUMIFS(allNAICS!$O:$O,allNAICS!$C:$C,'Number of Firms'!$A127,allNAICS!$E:$E,'Number of Firms'!V$1)</f>
        <v>2118</v>
      </c>
      <c r="W127" s="1">
        <f>SUMIFS(allNAICS!$O:$O,allNAICS!$C:$C,'Number of Firms'!$A127,allNAICS!$E:$E,'Number of Firms'!W$1)</f>
        <v>9921</v>
      </c>
      <c r="X127" s="1">
        <f>SUMIFS(allNAICS!$O:$O,allNAICS!$C:$C,'Number of Firms'!$A127,allNAICS!$E:$E,'Number of Firms'!X$1)</f>
        <v>142</v>
      </c>
      <c r="Y127" s="1">
        <f>SUMIFS(allNAICS!$O:$O,allNAICS!$C:$C,'Number of Firms'!$A127,allNAICS!$E:$E,'Number of Firms'!Y$1)</f>
        <v>0</v>
      </c>
    </row>
    <row r="128" spans="1:25" x14ac:dyDescent="0.45">
      <c r="A128" s="1" t="s">
        <v>613</v>
      </c>
      <c r="B128" s="1" t="s">
        <v>496</v>
      </c>
      <c r="C128" s="1">
        <v>47.4941836</v>
      </c>
      <c r="D128" s="1">
        <v>-111.2833449</v>
      </c>
      <c r="E128" s="1">
        <f>SUMIFS(allNAICS!$O:$O,allNAICS!$C:$C,'Number of Firms'!$A128,allNAICS!$E:$E,'Number of Firms'!E$1)</f>
        <v>7315</v>
      </c>
      <c r="F128" s="1">
        <f>SUMIFS(allNAICS!$O:$O,allNAICS!$C:$C,'Number of Firms'!$A128,allNAICS!$E:$E,'Number of Firms'!F$1)</f>
        <v>81</v>
      </c>
      <c r="G128" s="1">
        <f>SUMIFS(allNAICS!$O:$O,allNAICS!$C:$C,'Number of Firms'!$A128,allNAICS!$E:$E,'Number of Firms'!G$1)</f>
        <v>0</v>
      </c>
      <c r="H128" s="1">
        <f>SUMIFS(allNAICS!$O:$O,allNAICS!$C:$C,'Number of Firms'!$A128,allNAICS!$E:$E,'Number of Firms'!H$1)</f>
        <v>25</v>
      </c>
      <c r="I128" s="1">
        <f>SUMIFS(allNAICS!$O:$O,allNAICS!$C:$C,'Number of Firms'!$A128,allNAICS!$E:$E,'Number of Firms'!I$1)</f>
        <v>907</v>
      </c>
      <c r="J128" s="1">
        <f>SUMIFS(allNAICS!$O:$O,allNAICS!$C:$C,'Number of Firms'!$A128,allNAICS!$E:$E,'Number of Firms'!J$1)</f>
        <v>143</v>
      </c>
      <c r="K128" s="1">
        <f>SUMIFS(allNAICS!$O:$O,allNAICS!$C:$C,'Number of Firms'!$A128,allNAICS!$E:$E,'Number of Firms'!K$1)</f>
        <v>261</v>
      </c>
      <c r="L128" s="1">
        <f>SUMIFS(allNAICS!$O:$O,allNAICS!$C:$C,'Number of Firms'!$A128,allNAICS!$E:$E,'Number of Firms'!L$1)</f>
        <v>940</v>
      </c>
      <c r="M128" s="1">
        <f>SUMIFS(allNAICS!$O:$O,allNAICS!$C:$C,'Number of Firms'!$A128,allNAICS!$E:$E,'Number of Firms'!M$1)</f>
        <v>202</v>
      </c>
      <c r="N128" s="1">
        <f>SUMIFS(allNAICS!$O:$O,allNAICS!$C:$C,'Number of Firms'!$A128,allNAICS!$E:$E,'Number of Firms'!N$1)</f>
        <v>53</v>
      </c>
      <c r="O128" s="1">
        <f>SUMIFS(allNAICS!$O:$O,allNAICS!$C:$C,'Number of Firms'!$A128,allNAICS!$E:$E,'Number of Firms'!O$1)</f>
        <v>396</v>
      </c>
      <c r="P128" s="1">
        <f>SUMIFS(allNAICS!$O:$O,allNAICS!$C:$C,'Number of Firms'!$A128,allNAICS!$E:$E,'Number of Firms'!P$1)</f>
        <v>648</v>
      </c>
      <c r="Q128" s="1">
        <f>SUMIFS(allNAICS!$O:$O,allNAICS!$C:$C,'Number of Firms'!$A128,allNAICS!$E:$E,'Number of Firms'!Q$1)</f>
        <v>801</v>
      </c>
      <c r="R128" s="1">
        <f>SUMIFS(allNAICS!$O:$O,allNAICS!$C:$C,'Number of Firms'!$A128,allNAICS!$E:$E,'Number of Firms'!R$1)</f>
        <v>342</v>
      </c>
      <c r="S128" s="1">
        <f>SUMIFS(allNAICS!$O:$O,allNAICS!$C:$C,'Number of Firms'!$A128,allNAICS!$E:$E,'Number of Firms'!S$1)</f>
        <v>103</v>
      </c>
      <c r="T128" s="1">
        <f>SUMIFS(allNAICS!$O:$O,allNAICS!$C:$C,'Number of Firms'!$A128,allNAICS!$E:$E,'Number of Firms'!T$1)</f>
        <v>813</v>
      </c>
      <c r="U128" s="1">
        <f>SUMIFS(allNAICS!$O:$O,allNAICS!$C:$C,'Number of Firms'!$A128,allNAICS!$E:$E,'Number of Firms'!U$1)</f>
        <v>549</v>
      </c>
      <c r="V128" s="1">
        <f>SUMIFS(allNAICS!$O:$O,allNAICS!$C:$C,'Number of Firms'!$A128,allNAICS!$E:$E,'Number of Firms'!V$1)</f>
        <v>242</v>
      </c>
      <c r="W128" s="1">
        <f>SUMIFS(allNAICS!$O:$O,allNAICS!$C:$C,'Number of Firms'!$A128,allNAICS!$E:$E,'Number of Firms'!W$1)</f>
        <v>824</v>
      </c>
      <c r="X128" s="1">
        <f>SUMIFS(allNAICS!$O:$O,allNAICS!$C:$C,'Number of Firms'!$A128,allNAICS!$E:$E,'Number of Firms'!X$1)</f>
        <v>0</v>
      </c>
      <c r="Y128" s="1">
        <f>SUMIFS(allNAICS!$O:$O,allNAICS!$C:$C,'Number of Firms'!$A128,allNAICS!$E:$E,'Number of Firms'!Y$1)</f>
        <v>0</v>
      </c>
    </row>
    <row r="129" spans="1:25" x14ac:dyDescent="0.45">
      <c r="A129" s="1" t="s">
        <v>614</v>
      </c>
      <c r="B129" s="1" t="s">
        <v>512</v>
      </c>
      <c r="C129" s="1">
        <v>40.4233142</v>
      </c>
      <c r="D129" s="1">
        <v>-104.7091322</v>
      </c>
      <c r="E129" s="1">
        <f>SUMIFS(allNAICS!$O:$O,allNAICS!$C:$C,'Number of Firms'!$A129,allNAICS!$E:$E,'Number of Firms'!E$1)</f>
        <v>22374</v>
      </c>
      <c r="F129" s="1">
        <f>SUMIFS(allNAICS!$O:$O,allNAICS!$C:$C,'Number of Firms'!$A129,allNAICS!$E:$E,'Number of Firms'!F$1)</f>
        <v>386</v>
      </c>
      <c r="G129" s="1">
        <f>SUMIFS(allNAICS!$O:$O,allNAICS!$C:$C,'Number of Firms'!$A129,allNAICS!$E:$E,'Number of Firms'!G$1)</f>
        <v>385</v>
      </c>
      <c r="H129" s="1">
        <f>SUMIFS(allNAICS!$O:$O,allNAICS!$C:$C,'Number of Firms'!$A129,allNAICS!$E:$E,'Number of Firms'!H$1)</f>
        <v>0</v>
      </c>
      <c r="I129" s="1">
        <f>SUMIFS(allNAICS!$O:$O,allNAICS!$C:$C,'Number of Firms'!$A129,allNAICS!$E:$E,'Number of Firms'!I$1)</f>
        <v>2928</v>
      </c>
      <c r="J129" s="1">
        <f>SUMIFS(allNAICS!$O:$O,allNAICS!$C:$C,'Number of Firms'!$A129,allNAICS!$E:$E,'Number of Firms'!J$1)</f>
        <v>583</v>
      </c>
      <c r="K129" s="1">
        <f>SUMIFS(allNAICS!$O:$O,allNAICS!$C:$C,'Number of Firms'!$A129,allNAICS!$E:$E,'Number of Firms'!K$1)</f>
        <v>550</v>
      </c>
      <c r="L129" s="1">
        <f>SUMIFS(allNAICS!$O:$O,allNAICS!$C:$C,'Number of Firms'!$A129,allNAICS!$E:$E,'Number of Firms'!L$1)</f>
        <v>2579</v>
      </c>
      <c r="M129" s="1">
        <f>SUMIFS(allNAICS!$O:$O,allNAICS!$C:$C,'Number of Firms'!$A129,allNAICS!$E:$E,'Number of Firms'!M$1)</f>
        <v>1127</v>
      </c>
      <c r="N129" s="1">
        <f>SUMIFS(allNAICS!$O:$O,allNAICS!$C:$C,'Number of Firms'!$A129,allNAICS!$E:$E,'Number of Firms'!N$1)</f>
        <v>231</v>
      </c>
      <c r="O129" s="1">
        <f>SUMIFS(allNAICS!$O:$O,allNAICS!$C:$C,'Number of Firms'!$A129,allNAICS!$E:$E,'Number of Firms'!O$1)</f>
        <v>762</v>
      </c>
      <c r="P129" s="1">
        <f>SUMIFS(allNAICS!$O:$O,allNAICS!$C:$C,'Number of Firms'!$A129,allNAICS!$E:$E,'Number of Firms'!P$1)</f>
        <v>2231</v>
      </c>
      <c r="Q129" s="1">
        <f>SUMIFS(allNAICS!$O:$O,allNAICS!$C:$C,'Number of Firms'!$A129,allNAICS!$E:$E,'Number of Firms'!Q$1)</f>
        <v>2806</v>
      </c>
      <c r="R129" s="1">
        <f>SUMIFS(allNAICS!$O:$O,allNAICS!$C:$C,'Number of Firms'!$A129,allNAICS!$E:$E,'Number of Firms'!R$1)</f>
        <v>1945</v>
      </c>
      <c r="S129" s="1">
        <f>SUMIFS(allNAICS!$O:$O,allNAICS!$C:$C,'Number of Firms'!$A129,allNAICS!$E:$E,'Number of Firms'!S$1)</f>
        <v>328</v>
      </c>
      <c r="T129" s="1">
        <f>SUMIFS(allNAICS!$O:$O,allNAICS!$C:$C,'Number of Firms'!$A129,allNAICS!$E:$E,'Number of Firms'!T$1)</f>
        <v>1736</v>
      </c>
      <c r="U129" s="1">
        <f>SUMIFS(allNAICS!$O:$O,allNAICS!$C:$C,'Number of Firms'!$A129,allNAICS!$E:$E,'Number of Firms'!U$1)</f>
        <v>718</v>
      </c>
      <c r="V129" s="1">
        <f>SUMIFS(allNAICS!$O:$O,allNAICS!$C:$C,'Number of Firms'!$A129,allNAICS!$E:$E,'Number of Firms'!V$1)</f>
        <v>430</v>
      </c>
      <c r="W129" s="1">
        <f>SUMIFS(allNAICS!$O:$O,allNAICS!$C:$C,'Number of Firms'!$A129,allNAICS!$E:$E,'Number of Firms'!W$1)</f>
        <v>2653</v>
      </c>
      <c r="X129" s="1">
        <f>SUMIFS(allNAICS!$O:$O,allNAICS!$C:$C,'Number of Firms'!$A129,allNAICS!$E:$E,'Number of Firms'!X$1)</f>
        <v>34</v>
      </c>
      <c r="Y129" s="1">
        <f>SUMIFS(allNAICS!$O:$O,allNAICS!$C:$C,'Number of Firms'!$A129,allNAICS!$E:$E,'Number of Firms'!Y$1)</f>
        <v>0</v>
      </c>
    </row>
    <row r="130" spans="1:25" x14ac:dyDescent="0.45">
      <c r="A130" s="1" t="s">
        <v>615</v>
      </c>
      <c r="B130" s="1" t="s">
        <v>468</v>
      </c>
      <c r="C130" s="1">
        <v>44.519159000000002</v>
      </c>
      <c r="D130" s="1">
        <v>-88.019825999999995</v>
      </c>
      <c r="E130" s="1">
        <f>SUMIFS(allNAICS!$O:$O,allNAICS!$C:$C,'Number of Firms'!$A130,allNAICS!$E:$E,'Number of Firms'!E$1)</f>
        <v>22487</v>
      </c>
      <c r="F130" s="1">
        <f>SUMIFS(allNAICS!$O:$O,allNAICS!$C:$C,'Number of Firms'!$A130,allNAICS!$E:$E,'Number of Firms'!F$1)</f>
        <v>301</v>
      </c>
      <c r="G130" s="1">
        <f>SUMIFS(allNAICS!$O:$O,allNAICS!$C:$C,'Number of Firms'!$A130,allNAICS!$E:$E,'Number of Firms'!G$1)</f>
        <v>0</v>
      </c>
      <c r="H130" s="1">
        <f>SUMIFS(allNAICS!$O:$O,allNAICS!$C:$C,'Number of Firms'!$A130,allNAICS!$E:$E,'Number of Firms'!H$1)</f>
        <v>0</v>
      </c>
      <c r="I130" s="1">
        <f>SUMIFS(allNAICS!$O:$O,allNAICS!$C:$C,'Number of Firms'!$A130,allNAICS!$E:$E,'Number of Firms'!I$1)</f>
        <v>2717</v>
      </c>
      <c r="J130" s="1">
        <f>SUMIFS(allNAICS!$O:$O,allNAICS!$C:$C,'Number of Firms'!$A130,allNAICS!$E:$E,'Number of Firms'!J$1)</f>
        <v>719</v>
      </c>
      <c r="K130" s="1">
        <f>SUMIFS(allNAICS!$O:$O,allNAICS!$C:$C,'Number of Firms'!$A130,allNAICS!$E:$E,'Number of Firms'!K$1)</f>
        <v>791</v>
      </c>
      <c r="L130" s="1">
        <f>SUMIFS(allNAICS!$O:$O,allNAICS!$C:$C,'Number of Firms'!$A130,allNAICS!$E:$E,'Number of Firms'!L$1)</f>
        <v>3208</v>
      </c>
      <c r="M130" s="1">
        <f>SUMIFS(allNAICS!$O:$O,allNAICS!$C:$C,'Number of Firms'!$A130,allNAICS!$E:$E,'Number of Firms'!M$1)</f>
        <v>898</v>
      </c>
      <c r="N130" s="1">
        <f>SUMIFS(allNAICS!$O:$O,allNAICS!$C:$C,'Number of Firms'!$A130,allNAICS!$E:$E,'Number of Firms'!N$1)</f>
        <v>204</v>
      </c>
      <c r="O130" s="1">
        <f>SUMIFS(allNAICS!$O:$O,allNAICS!$C:$C,'Number of Firms'!$A130,allNAICS!$E:$E,'Number of Firms'!O$1)</f>
        <v>1086</v>
      </c>
      <c r="P130" s="1">
        <f>SUMIFS(allNAICS!$O:$O,allNAICS!$C:$C,'Number of Firms'!$A130,allNAICS!$E:$E,'Number of Firms'!P$1)</f>
        <v>2292</v>
      </c>
      <c r="Q130" s="1">
        <f>SUMIFS(allNAICS!$O:$O,allNAICS!$C:$C,'Number of Firms'!$A130,allNAICS!$E:$E,'Number of Firms'!Q$1)</f>
        <v>2591</v>
      </c>
      <c r="R130" s="1">
        <f>SUMIFS(allNAICS!$O:$O,allNAICS!$C:$C,'Number of Firms'!$A130,allNAICS!$E:$E,'Number of Firms'!R$1)</f>
        <v>1196</v>
      </c>
      <c r="S130" s="1">
        <f>SUMIFS(allNAICS!$O:$O,allNAICS!$C:$C,'Number of Firms'!$A130,allNAICS!$E:$E,'Number of Firms'!S$1)</f>
        <v>357</v>
      </c>
      <c r="T130" s="1">
        <f>SUMIFS(allNAICS!$O:$O,allNAICS!$C:$C,'Number of Firms'!$A130,allNAICS!$E:$E,'Number of Firms'!T$1)</f>
        <v>1443</v>
      </c>
      <c r="U130" s="1">
        <f>SUMIFS(allNAICS!$O:$O,allNAICS!$C:$C,'Number of Firms'!$A130,allNAICS!$E:$E,'Number of Firms'!U$1)</f>
        <v>1202</v>
      </c>
      <c r="V130" s="1">
        <f>SUMIFS(allNAICS!$O:$O,allNAICS!$C:$C,'Number of Firms'!$A130,allNAICS!$E:$E,'Number of Firms'!V$1)</f>
        <v>1006</v>
      </c>
      <c r="W130" s="1">
        <f>SUMIFS(allNAICS!$O:$O,allNAICS!$C:$C,'Number of Firms'!$A130,allNAICS!$E:$E,'Number of Firms'!W$1)</f>
        <v>2533</v>
      </c>
      <c r="X130" s="1">
        <f>SUMIFS(allNAICS!$O:$O,allNAICS!$C:$C,'Number of Firms'!$A130,allNAICS!$E:$E,'Number of Firms'!X$1)</f>
        <v>41</v>
      </c>
      <c r="Y130" s="1">
        <f>SUMIFS(allNAICS!$O:$O,allNAICS!$C:$C,'Number of Firms'!$A130,allNAICS!$E:$E,'Number of Firms'!Y$1)</f>
        <v>0</v>
      </c>
    </row>
    <row r="131" spans="1:25" x14ac:dyDescent="0.45">
      <c r="A131" s="1" t="s">
        <v>616</v>
      </c>
      <c r="B131" s="1" t="s">
        <v>470</v>
      </c>
      <c r="C131" s="1">
        <v>36.072635400000003</v>
      </c>
      <c r="D131" s="1">
        <v>-79.791975399999998</v>
      </c>
      <c r="E131" s="1">
        <f>SUMIFS(allNAICS!$O:$O,allNAICS!$C:$C,'Number of Firms'!$A131,allNAICS!$E:$E,'Number of Firms'!E$1)</f>
        <v>62806</v>
      </c>
      <c r="F131" s="1">
        <f>SUMIFS(allNAICS!$O:$O,allNAICS!$C:$C,'Number of Firms'!$A131,allNAICS!$E:$E,'Number of Firms'!F$1)</f>
        <v>325</v>
      </c>
      <c r="G131" s="1">
        <f>SUMIFS(allNAICS!$O:$O,allNAICS!$C:$C,'Number of Firms'!$A131,allNAICS!$E:$E,'Number of Firms'!G$1)</f>
        <v>0</v>
      </c>
      <c r="H131" s="1">
        <f>SUMIFS(allNAICS!$O:$O,allNAICS!$C:$C,'Number of Firms'!$A131,allNAICS!$E:$E,'Number of Firms'!H$1)</f>
        <v>0</v>
      </c>
      <c r="I131" s="1">
        <f>SUMIFS(allNAICS!$O:$O,allNAICS!$C:$C,'Number of Firms'!$A131,allNAICS!$E:$E,'Number of Firms'!I$1)</f>
        <v>5442</v>
      </c>
      <c r="J131" s="1">
        <f>SUMIFS(allNAICS!$O:$O,allNAICS!$C:$C,'Number of Firms'!$A131,allNAICS!$E:$E,'Number of Firms'!J$1)</f>
        <v>1930</v>
      </c>
      <c r="K131" s="1">
        <f>SUMIFS(allNAICS!$O:$O,allNAICS!$C:$C,'Number of Firms'!$A131,allNAICS!$E:$E,'Number of Firms'!K$1)</f>
        <v>2439</v>
      </c>
      <c r="L131" s="1">
        <f>SUMIFS(allNAICS!$O:$O,allNAICS!$C:$C,'Number of Firms'!$A131,allNAICS!$E:$E,'Number of Firms'!L$1)</f>
        <v>6662</v>
      </c>
      <c r="M131" s="1">
        <f>SUMIFS(allNAICS!$O:$O,allNAICS!$C:$C,'Number of Firms'!$A131,allNAICS!$E:$E,'Number of Firms'!M$1)</f>
        <v>2802</v>
      </c>
      <c r="N131" s="1">
        <f>SUMIFS(allNAICS!$O:$O,allNAICS!$C:$C,'Number of Firms'!$A131,allNAICS!$E:$E,'Number of Firms'!N$1)</f>
        <v>737</v>
      </c>
      <c r="O131" s="1">
        <f>SUMIFS(allNAICS!$O:$O,allNAICS!$C:$C,'Number of Firms'!$A131,allNAICS!$E:$E,'Number of Firms'!O$1)</f>
        <v>2251</v>
      </c>
      <c r="P131" s="1">
        <f>SUMIFS(allNAICS!$O:$O,allNAICS!$C:$C,'Number of Firms'!$A131,allNAICS!$E:$E,'Number of Firms'!P$1)</f>
        <v>6097</v>
      </c>
      <c r="Q131" s="1">
        <f>SUMIFS(allNAICS!$O:$O,allNAICS!$C:$C,'Number of Firms'!$A131,allNAICS!$E:$E,'Number of Firms'!Q$1)</f>
        <v>6944</v>
      </c>
      <c r="R131" s="1">
        <f>SUMIFS(allNAICS!$O:$O,allNAICS!$C:$C,'Number of Firms'!$A131,allNAICS!$E:$E,'Number of Firms'!R$1)</f>
        <v>5727</v>
      </c>
      <c r="S131" s="1">
        <f>SUMIFS(allNAICS!$O:$O,allNAICS!$C:$C,'Number of Firms'!$A131,allNAICS!$E:$E,'Number of Firms'!S$1)</f>
        <v>1744</v>
      </c>
      <c r="T131" s="1">
        <f>SUMIFS(allNAICS!$O:$O,allNAICS!$C:$C,'Number of Firms'!$A131,allNAICS!$E:$E,'Number of Firms'!T$1)</f>
        <v>4653</v>
      </c>
      <c r="U131" s="1">
        <f>SUMIFS(allNAICS!$O:$O,allNAICS!$C:$C,'Number of Firms'!$A131,allNAICS!$E:$E,'Number of Firms'!U$1)</f>
        <v>3096</v>
      </c>
      <c r="V131" s="1">
        <f>SUMIFS(allNAICS!$O:$O,allNAICS!$C:$C,'Number of Firms'!$A131,allNAICS!$E:$E,'Number of Firms'!V$1)</f>
        <v>1782</v>
      </c>
      <c r="W131" s="1">
        <f>SUMIFS(allNAICS!$O:$O,allNAICS!$C:$C,'Number of Firms'!$A131,allNAICS!$E:$E,'Number of Firms'!W$1)</f>
        <v>10279</v>
      </c>
      <c r="X131" s="1">
        <f>SUMIFS(allNAICS!$O:$O,allNAICS!$C:$C,'Number of Firms'!$A131,allNAICS!$E:$E,'Number of Firms'!X$1)</f>
        <v>136</v>
      </c>
      <c r="Y131" s="1">
        <f>SUMIFS(allNAICS!$O:$O,allNAICS!$C:$C,'Number of Firms'!$A131,allNAICS!$E:$E,'Number of Firms'!Y$1)</f>
        <v>0</v>
      </c>
    </row>
    <row r="132" spans="1:25" x14ac:dyDescent="0.45">
      <c r="A132" s="1" t="s">
        <v>617</v>
      </c>
      <c r="B132" s="1" t="s">
        <v>470</v>
      </c>
      <c r="C132" s="1">
        <v>35.612661000000003</v>
      </c>
      <c r="D132" s="1">
        <v>-77.366353799999999</v>
      </c>
      <c r="E132" s="1">
        <f>SUMIFS(allNAICS!$O:$O,allNAICS!$C:$C,'Number of Firms'!$A132,allNAICS!$E:$E,'Number of Firms'!E$1)</f>
        <v>13055</v>
      </c>
      <c r="F132" s="1">
        <f>SUMIFS(allNAICS!$O:$O,allNAICS!$C:$C,'Number of Firms'!$A132,allNAICS!$E:$E,'Number of Firms'!F$1)</f>
        <v>162</v>
      </c>
      <c r="G132" s="1">
        <f>SUMIFS(allNAICS!$O:$O,allNAICS!$C:$C,'Number of Firms'!$A132,allNAICS!$E:$E,'Number of Firms'!G$1)</f>
        <v>0</v>
      </c>
      <c r="H132" s="1">
        <f>SUMIFS(allNAICS!$O:$O,allNAICS!$C:$C,'Number of Firms'!$A132,allNAICS!$E:$E,'Number of Firms'!H$1)</f>
        <v>0</v>
      </c>
      <c r="I132" s="1">
        <f>SUMIFS(allNAICS!$O:$O,allNAICS!$C:$C,'Number of Firms'!$A132,allNAICS!$E:$E,'Number of Firms'!I$1)</f>
        <v>1358</v>
      </c>
      <c r="J132" s="1">
        <f>SUMIFS(allNAICS!$O:$O,allNAICS!$C:$C,'Number of Firms'!$A132,allNAICS!$E:$E,'Number of Firms'!J$1)</f>
        <v>142</v>
      </c>
      <c r="K132" s="1">
        <f>SUMIFS(allNAICS!$O:$O,allNAICS!$C:$C,'Number of Firms'!$A132,allNAICS!$E:$E,'Number of Firms'!K$1)</f>
        <v>223</v>
      </c>
      <c r="L132" s="1">
        <f>SUMIFS(allNAICS!$O:$O,allNAICS!$C:$C,'Number of Firms'!$A132,allNAICS!$E:$E,'Number of Firms'!L$1)</f>
        <v>1501</v>
      </c>
      <c r="M132" s="1">
        <f>SUMIFS(allNAICS!$O:$O,allNAICS!$C:$C,'Number of Firms'!$A132,allNAICS!$E:$E,'Number of Firms'!M$1)</f>
        <v>429</v>
      </c>
      <c r="N132" s="1">
        <f>SUMIFS(allNAICS!$O:$O,allNAICS!$C:$C,'Number of Firms'!$A132,allNAICS!$E:$E,'Number of Firms'!N$1)</f>
        <v>90</v>
      </c>
      <c r="O132" s="1">
        <f>SUMIFS(allNAICS!$O:$O,allNAICS!$C:$C,'Number of Firms'!$A132,allNAICS!$E:$E,'Number of Firms'!O$1)</f>
        <v>437</v>
      </c>
      <c r="P132" s="1">
        <f>SUMIFS(allNAICS!$O:$O,allNAICS!$C:$C,'Number of Firms'!$A132,allNAICS!$E:$E,'Number of Firms'!P$1)</f>
        <v>1367</v>
      </c>
      <c r="Q132" s="1">
        <f>SUMIFS(allNAICS!$O:$O,allNAICS!$C:$C,'Number of Firms'!$A132,allNAICS!$E:$E,'Number of Firms'!Q$1)</f>
        <v>1209</v>
      </c>
      <c r="R132" s="1">
        <f>SUMIFS(allNAICS!$O:$O,allNAICS!$C:$C,'Number of Firms'!$A132,allNAICS!$E:$E,'Number of Firms'!R$1)</f>
        <v>1075</v>
      </c>
      <c r="S132" s="1">
        <f>SUMIFS(allNAICS!$O:$O,allNAICS!$C:$C,'Number of Firms'!$A132,allNAICS!$E:$E,'Number of Firms'!S$1)</f>
        <v>490</v>
      </c>
      <c r="T132" s="1">
        <f>SUMIFS(allNAICS!$O:$O,allNAICS!$C:$C,'Number of Firms'!$A132,allNAICS!$E:$E,'Number of Firms'!T$1)</f>
        <v>1449</v>
      </c>
      <c r="U132" s="1">
        <f>SUMIFS(allNAICS!$O:$O,allNAICS!$C:$C,'Number of Firms'!$A132,allNAICS!$E:$E,'Number of Firms'!U$1)</f>
        <v>624</v>
      </c>
      <c r="V132" s="1">
        <f>SUMIFS(allNAICS!$O:$O,allNAICS!$C:$C,'Number of Firms'!$A132,allNAICS!$E:$E,'Number of Firms'!V$1)</f>
        <v>432</v>
      </c>
      <c r="W132" s="1">
        <f>SUMIFS(allNAICS!$O:$O,allNAICS!$C:$C,'Number of Firms'!$A132,allNAICS!$E:$E,'Number of Firms'!W$1)</f>
        <v>2089</v>
      </c>
      <c r="X132" s="1">
        <f>SUMIFS(allNAICS!$O:$O,allNAICS!$C:$C,'Number of Firms'!$A132,allNAICS!$E:$E,'Number of Firms'!X$1)</f>
        <v>0</v>
      </c>
      <c r="Y132" s="1">
        <f>SUMIFS(allNAICS!$O:$O,allNAICS!$C:$C,'Number of Firms'!$A132,allNAICS!$E:$E,'Number of Firms'!Y$1)</f>
        <v>0</v>
      </c>
    </row>
    <row r="133" spans="1:25" x14ac:dyDescent="0.45">
      <c r="A133" s="1" t="s">
        <v>618</v>
      </c>
      <c r="B133" s="1" t="s">
        <v>477</v>
      </c>
      <c r="C133" s="1">
        <v>34.852617600000002</v>
      </c>
      <c r="D133" s="1">
        <v>-82.394010399999999</v>
      </c>
      <c r="E133" s="1">
        <f>SUMIFS(allNAICS!$O:$O,allNAICS!$C:$C,'Number of Firms'!$A133,allNAICS!$E:$E,'Number of Firms'!E$1)</f>
        <v>69222</v>
      </c>
      <c r="F133" s="1">
        <f>SUMIFS(allNAICS!$O:$O,allNAICS!$C:$C,'Number of Firms'!$A133,allNAICS!$E:$E,'Number of Firms'!F$1)</f>
        <v>228</v>
      </c>
      <c r="G133" s="1">
        <f>SUMIFS(allNAICS!$O:$O,allNAICS!$C:$C,'Number of Firms'!$A133,allNAICS!$E:$E,'Number of Firms'!G$1)</f>
        <v>0</v>
      </c>
      <c r="H133" s="1">
        <f>SUMIFS(allNAICS!$O:$O,allNAICS!$C:$C,'Number of Firms'!$A133,allNAICS!$E:$E,'Number of Firms'!H$1)</f>
        <v>62</v>
      </c>
      <c r="I133" s="1">
        <f>SUMIFS(allNAICS!$O:$O,allNAICS!$C:$C,'Number of Firms'!$A133,allNAICS!$E:$E,'Number of Firms'!I$1)</f>
        <v>8277</v>
      </c>
      <c r="J133" s="1">
        <f>SUMIFS(allNAICS!$O:$O,allNAICS!$C:$C,'Number of Firms'!$A133,allNAICS!$E:$E,'Number of Firms'!J$1)</f>
        <v>1903</v>
      </c>
      <c r="K133" s="1">
        <f>SUMIFS(allNAICS!$O:$O,allNAICS!$C:$C,'Number of Firms'!$A133,allNAICS!$E:$E,'Number of Firms'!K$1)</f>
        <v>1973</v>
      </c>
      <c r="L133" s="1">
        <f>SUMIFS(allNAICS!$O:$O,allNAICS!$C:$C,'Number of Firms'!$A133,allNAICS!$E:$E,'Number of Firms'!L$1)</f>
        <v>6868</v>
      </c>
      <c r="M133" s="1">
        <f>SUMIFS(allNAICS!$O:$O,allNAICS!$C:$C,'Number of Firms'!$A133,allNAICS!$E:$E,'Number of Firms'!M$1)</f>
        <v>1990</v>
      </c>
      <c r="N133" s="1">
        <f>SUMIFS(allNAICS!$O:$O,allNAICS!$C:$C,'Number of Firms'!$A133,allNAICS!$E:$E,'Number of Firms'!N$1)</f>
        <v>701</v>
      </c>
      <c r="O133" s="1">
        <f>SUMIFS(allNAICS!$O:$O,allNAICS!$C:$C,'Number of Firms'!$A133,allNAICS!$E:$E,'Number of Firms'!O$1)</f>
        <v>3198</v>
      </c>
      <c r="P133" s="1">
        <f>SUMIFS(allNAICS!$O:$O,allNAICS!$C:$C,'Number of Firms'!$A133,allNAICS!$E:$E,'Number of Firms'!P$1)</f>
        <v>7438</v>
      </c>
      <c r="Q133" s="1">
        <f>SUMIFS(allNAICS!$O:$O,allNAICS!$C:$C,'Number of Firms'!$A133,allNAICS!$E:$E,'Number of Firms'!Q$1)</f>
        <v>8329</v>
      </c>
      <c r="R133" s="1">
        <f>SUMIFS(allNAICS!$O:$O,allNAICS!$C:$C,'Number of Firms'!$A133,allNAICS!$E:$E,'Number of Firms'!R$1)</f>
        <v>6825</v>
      </c>
      <c r="S133" s="1">
        <f>SUMIFS(allNAICS!$O:$O,allNAICS!$C:$C,'Number of Firms'!$A133,allNAICS!$E:$E,'Number of Firms'!S$1)</f>
        <v>1578</v>
      </c>
      <c r="T133" s="1">
        <f>SUMIFS(allNAICS!$O:$O,allNAICS!$C:$C,'Number of Firms'!$A133,allNAICS!$E:$E,'Number of Firms'!T$1)</f>
        <v>5230</v>
      </c>
      <c r="U133" s="1">
        <f>SUMIFS(allNAICS!$O:$O,allNAICS!$C:$C,'Number of Firms'!$A133,allNAICS!$E:$E,'Number of Firms'!U$1)</f>
        <v>2849</v>
      </c>
      <c r="V133" s="1">
        <f>SUMIFS(allNAICS!$O:$O,allNAICS!$C:$C,'Number of Firms'!$A133,allNAICS!$E:$E,'Number of Firms'!V$1)</f>
        <v>2257</v>
      </c>
      <c r="W133" s="1">
        <f>SUMIFS(allNAICS!$O:$O,allNAICS!$C:$C,'Number of Firms'!$A133,allNAICS!$E:$E,'Number of Firms'!W$1)</f>
        <v>9590</v>
      </c>
      <c r="X133" s="1">
        <f>SUMIFS(allNAICS!$O:$O,allNAICS!$C:$C,'Number of Firms'!$A133,allNAICS!$E:$E,'Number of Firms'!X$1)</f>
        <v>104</v>
      </c>
      <c r="Y133" s="1">
        <f>SUMIFS(allNAICS!$O:$O,allNAICS!$C:$C,'Number of Firms'!$A133,allNAICS!$E:$E,'Number of Firms'!Y$1)</f>
        <v>25</v>
      </c>
    </row>
    <row r="134" spans="1:25" x14ac:dyDescent="0.45">
      <c r="A134" s="1" t="s">
        <v>619</v>
      </c>
      <c r="B134" s="1" t="s">
        <v>620</v>
      </c>
      <c r="C134" s="1">
        <v>30.3674198</v>
      </c>
      <c r="D134" s="1">
        <v>-89.0928155</v>
      </c>
      <c r="E134" s="1">
        <f>SUMIFS(allNAICS!$O:$O,allNAICS!$C:$C,'Number of Firms'!$A134,allNAICS!$E:$E,'Number of Firms'!E$1)</f>
        <v>30099</v>
      </c>
      <c r="F134" s="1">
        <f>SUMIFS(allNAICS!$O:$O,allNAICS!$C:$C,'Number of Firms'!$A134,allNAICS!$E:$E,'Number of Firms'!F$1)</f>
        <v>939</v>
      </c>
      <c r="G134" s="1">
        <f>SUMIFS(allNAICS!$O:$O,allNAICS!$C:$C,'Number of Firms'!$A134,allNAICS!$E:$E,'Number of Firms'!G$1)</f>
        <v>0</v>
      </c>
      <c r="H134" s="1">
        <f>SUMIFS(allNAICS!$O:$O,allNAICS!$C:$C,'Number of Firms'!$A134,allNAICS!$E:$E,'Number of Firms'!H$1)</f>
        <v>28</v>
      </c>
      <c r="I134" s="1">
        <f>SUMIFS(allNAICS!$O:$O,allNAICS!$C:$C,'Number of Firms'!$A134,allNAICS!$E:$E,'Number of Firms'!I$1)</f>
        <v>4074</v>
      </c>
      <c r="J134" s="1">
        <f>SUMIFS(allNAICS!$O:$O,allNAICS!$C:$C,'Number of Firms'!$A134,allNAICS!$E:$E,'Number of Firms'!J$1)</f>
        <v>472</v>
      </c>
      <c r="K134" s="1">
        <f>SUMIFS(allNAICS!$O:$O,allNAICS!$C:$C,'Number of Firms'!$A134,allNAICS!$E:$E,'Number of Firms'!K$1)</f>
        <v>496</v>
      </c>
      <c r="L134" s="1">
        <f>SUMIFS(allNAICS!$O:$O,allNAICS!$C:$C,'Number of Firms'!$A134,allNAICS!$E:$E,'Number of Firms'!L$1)</f>
        <v>3191</v>
      </c>
      <c r="M134" s="1">
        <f>SUMIFS(allNAICS!$O:$O,allNAICS!$C:$C,'Number of Firms'!$A134,allNAICS!$E:$E,'Number of Firms'!M$1)</f>
        <v>902</v>
      </c>
      <c r="N134" s="1">
        <f>SUMIFS(allNAICS!$O:$O,allNAICS!$C:$C,'Number of Firms'!$A134,allNAICS!$E:$E,'Number of Firms'!N$1)</f>
        <v>275</v>
      </c>
      <c r="O134" s="1">
        <f>SUMIFS(allNAICS!$O:$O,allNAICS!$C:$C,'Number of Firms'!$A134,allNAICS!$E:$E,'Number of Firms'!O$1)</f>
        <v>868</v>
      </c>
      <c r="P134" s="1">
        <f>SUMIFS(allNAICS!$O:$O,allNAICS!$C:$C,'Number of Firms'!$A134,allNAICS!$E:$E,'Number of Firms'!P$1)</f>
        <v>1800</v>
      </c>
      <c r="Q134" s="1">
        <f>SUMIFS(allNAICS!$O:$O,allNAICS!$C:$C,'Number of Firms'!$A134,allNAICS!$E:$E,'Number of Firms'!Q$1)</f>
        <v>2849</v>
      </c>
      <c r="R134" s="1">
        <f>SUMIFS(allNAICS!$O:$O,allNAICS!$C:$C,'Number of Firms'!$A134,allNAICS!$E:$E,'Number of Firms'!R$1)</f>
        <v>3229</v>
      </c>
      <c r="S134" s="1">
        <f>SUMIFS(allNAICS!$O:$O,allNAICS!$C:$C,'Number of Firms'!$A134,allNAICS!$E:$E,'Number of Firms'!S$1)</f>
        <v>457</v>
      </c>
      <c r="T134" s="1">
        <f>SUMIFS(allNAICS!$O:$O,allNAICS!$C:$C,'Number of Firms'!$A134,allNAICS!$E:$E,'Number of Firms'!T$1)</f>
        <v>3480</v>
      </c>
      <c r="U134" s="1">
        <f>SUMIFS(allNAICS!$O:$O,allNAICS!$C:$C,'Number of Firms'!$A134,allNAICS!$E:$E,'Number of Firms'!U$1)</f>
        <v>1029</v>
      </c>
      <c r="V134" s="1">
        <f>SUMIFS(allNAICS!$O:$O,allNAICS!$C:$C,'Number of Firms'!$A134,allNAICS!$E:$E,'Number of Firms'!V$1)</f>
        <v>1216</v>
      </c>
      <c r="W134" s="1">
        <f>SUMIFS(allNAICS!$O:$O,allNAICS!$C:$C,'Number of Firms'!$A134,allNAICS!$E:$E,'Number of Firms'!W$1)</f>
        <v>4818</v>
      </c>
      <c r="X134" s="1">
        <f>SUMIFS(allNAICS!$O:$O,allNAICS!$C:$C,'Number of Firms'!$A134,allNAICS!$E:$E,'Number of Firms'!X$1)</f>
        <v>30</v>
      </c>
      <c r="Y134" s="1">
        <f>SUMIFS(allNAICS!$O:$O,allNAICS!$C:$C,'Number of Firms'!$A134,allNAICS!$E:$E,'Number of Firms'!Y$1)</f>
        <v>0</v>
      </c>
    </row>
    <row r="135" spans="1:25" x14ac:dyDescent="0.45">
      <c r="A135" s="1" t="s">
        <v>621</v>
      </c>
      <c r="B135" s="1" t="s">
        <v>535</v>
      </c>
      <c r="C135" s="1">
        <v>39.641762900000003</v>
      </c>
      <c r="D135" s="1">
        <v>-77.719993200000005</v>
      </c>
      <c r="E135" s="1">
        <f>SUMIFS(allNAICS!$O:$O,allNAICS!$C:$C,'Number of Firms'!$A135,allNAICS!$E:$E,'Number of Firms'!E$1)</f>
        <v>17281</v>
      </c>
      <c r="F135" s="1">
        <f>SUMIFS(allNAICS!$O:$O,allNAICS!$C:$C,'Number of Firms'!$A135,allNAICS!$E:$E,'Number of Firms'!F$1)</f>
        <v>112</v>
      </c>
      <c r="G135" s="1">
        <f>SUMIFS(allNAICS!$O:$O,allNAICS!$C:$C,'Number of Firms'!$A135,allNAICS!$E:$E,'Number of Firms'!G$1)</f>
        <v>0</v>
      </c>
      <c r="H135" s="1">
        <f>SUMIFS(allNAICS!$O:$O,allNAICS!$C:$C,'Number of Firms'!$A135,allNAICS!$E:$E,'Number of Firms'!H$1)</f>
        <v>0</v>
      </c>
      <c r="I135" s="1">
        <f>SUMIFS(allNAICS!$O:$O,allNAICS!$C:$C,'Number of Firms'!$A135,allNAICS!$E:$E,'Number of Firms'!I$1)</f>
        <v>1875</v>
      </c>
      <c r="J135" s="1">
        <f>SUMIFS(allNAICS!$O:$O,allNAICS!$C:$C,'Number of Firms'!$A135,allNAICS!$E:$E,'Number of Firms'!J$1)</f>
        <v>287</v>
      </c>
      <c r="K135" s="1">
        <f>SUMIFS(allNAICS!$O:$O,allNAICS!$C:$C,'Number of Firms'!$A135,allNAICS!$E:$E,'Number of Firms'!K$1)</f>
        <v>394</v>
      </c>
      <c r="L135" s="1">
        <f>SUMIFS(allNAICS!$O:$O,allNAICS!$C:$C,'Number of Firms'!$A135,allNAICS!$E:$E,'Number of Firms'!L$1)</f>
        <v>1933</v>
      </c>
      <c r="M135" s="1">
        <f>SUMIFS(allNAICS!$O:$O,allNAICS!$C:$C,'Number of Firms'!$A135,allNAICS!$E:$E,'Number of Firms'!M$1)</f>
        <v>862</v>
      </c>
      <c r="N135" s="1">
        <f>SUMIFS(allNAICS!$O:$O,allNAICS!$C:$C,'Number of Firms'!$A135,allNAICS!$E:$E,'Number of Firms'!N$1)</f>
        <v>203</v>
      </c>
      <c r="O135" s="1">
        <f>SUMIFS(allNAICS!$O:$O,allNAICS!$C:$C,'Number of Firms'!$A135,allNAICS!$E:$E,'Number of Firms'!O$1)</f>
        <v>699</v>
      </c>
      <c r="P135" s="1">
        <f>SUMIFS(allNAICS!$O:$O,allNAICS!$C:$C,'Number of Firms'!$A135,allNAICS!$E:$E,'Number of Firms'!P$1)</f>
        <v>1835</v>
      </c>
      <c r="Q135" s="1">
        <f>SUMIFS(allNAICS!$O:$O,allNAICS!$C:$C,'Number of Firms'!$A135,allNAICS!$E:$E,'Number of Firms'!Q$1)</f>
        <v>1851</v>
      </c>
      <c r="R135" s="1">
        <f>SUMIFS(allNAICS!$O:$O,allNAICS!$C:$C,'Number of Firms'!$A135,allNAICS!$E:$E,'Number of Firms'!R$1)</f>
        <v>1564</v>
      </c>
      <c r="S135" s="1">
        <f>SUMIFS(allNAICS!$O:$O,allNAICS!$C:$C,'Number of Firms'!$A135,allNAICS!$E:$E,'Number of Firms'!S$1)</f>
        <v>282</v>
      </c>
      <c r="T135" s="1">
        <f>SUMIFS(allNAICS!$O:$O,allNAICS!$C:$C,'Number of Firms'!$A135,allNAICS!$E:$E,'Number of Firms'!T$1)</f>
        <v>1740</v>
      </c>
      <c r="U135" s="1">
        <f>SUMIFS(allNAICS!$O:$O,allNAICS!$C:$C,'Number of Firms'!$A135,allNAICS!$E:$E,'Number of Firms'!U$1)</f>
        <v>970</v>
      </c>
      <c r="V135" s="1">
        <f>SUMIFS(allNAICS!$O:$O,allNAICS!$C:$C,'Number of Firms'!$A135,allNAICS!$E:$E,'Number of Firms'!V$1)</f>
        <v>508</v>
      </c>
      <c r="W135" s="1">
        <f>SUMIFS(allNAICS!$O:$O,allNAICS!$C:$C,'Number of Firms'!$A135,allNAICS!$E:$E,'Number of Firms'!W$1)</f>
        <v>2195</v>
      </c>
      <c r="X135" s="1">
        <f>SUMIFS(allNAICS!$O:$O,allNAICS!$C:$C,'Number of Firms'!$A135,allNAICS!$E:$E,'Number of Firms'!X$1)</f>
        <v>28</v>
      </c>
      <c r="Y135" s="1">
        <f>SUMIFS(allNAICS!$O:$O,allNAICS!$C:$C,'Number of Firms'!$A135,allNAICS!$E:$E,'Number of Firms'!Y$1)</f>
        <v>0</v>
      </c>
    </row>
    <row r="136" spans="1:25" x14ac:dyDescent="0.45">
      <c r="A136" s="1" t="s">
        <v>622</v>
      </c>
      <c r="B136" s="1" t="s">
        <v>480</v>
      </c>
      <c r="C136" s="1">
        <v>36.327450200000001</v>
      </c>
      <c r="D136" s="1">
        <v>-119.64568439999999</v>
      </c>
      <c r="E136" s="1">
        <f>SUMIFS(allNAICS!$O:$O,allNAICS!$C:$C,'Number of Firms'!$A136,allNAICS!$E:$E,'Number of Firms'!E$1)</f>
        <v>6091</v>
      </c>
      <c r="F136" s="1">
        <f>SUMIFS(allNAICS!$O:$O,allNAICS!$C:$C,'Number of Firms'!$A136,allNAICS!$E:$E,'Number of Firms'!F$1)</f>
        <v>130</v>
      </c>
      <c r="G136" s="1">
        <f>SUMIFS(allNAICS!$O:$O,allNAICS!$C:$C,'Number of Firms'!$A136,allNAICS!$E:$E,'Number of Firms'!G$1)</f>
        <v>0</v>
      </c>
      <c r="H136" s="1">
        <f>SUMIFS(allNAICS!$O:$O,allNAICS!$C:$C,'Number of Firms'!$A136,allNAICS!$E:$E,'Number of Firms'!H$1)</f>
        <v>0</v>
      </c>
      <c r="I136" s="1">
        <f>SUMIFS(allNAICS!$O:$O,allNAICS!$C:$C,'Number of Firms'!$A136,allNAICS!$E:$E,'Number of Firms'!I$1)</f>
        <v>357</v>
      </c>
      <c r="J136" s="1">
        <f>SUMIFS(allNAICS!$O:$O,allNAICS!$C:$C,'Number of Firms'!$A136,allNAICS!$E:$E,'Number of Firms'!J$1)</f>
        <v>157</v>
      </c>
      <c r="K136" s="1">
        <f>SUMIFS(allNAICS!$O:$O,allNAICS!$C:$C,'Number of Firms'!$A136,allNAICS!$E:$E,'Number of Firms'!K$1)</f>
        <v>148</v>
      </c>
      <c r="L136" s="1">
        <f>SUMIFS(allNAICS!$O:$O,allNAICS!$C:$C,'Number of Firms'!$A136,allNAICS!$E:$E,'Number of Firms'!L$1)</f>
        <v>847</v>
      </c>
      <c r="M136" s="1">
        <f>SUMIFS(allNAICS!$O:$O,allNAICS!$C:$C,'Number of Firms'!$A136,allNAICS!$E:$E,'Number of Firms'!M$1)</f>
        <v>323</v>
      </c>
      <c r="N136" s="1">
        <f>SUMIFS(allNAICS!$O:$O,allNAICS!$C:$C,'Number of Firms'!$A136,allNAICS!$E:$E,'Number of Firms'!N$1)</f>
        <v>0</v>
      </c>
      <c r="O136" s="1">
        <f>SUMIFS(allNAICS!$O:$O,allNAICS!$C:$C,'Number of Firms'!$A136,allNAICS!$E:$E,'Number of Firms'!O$1)</f>
        <v>161</v>
      </c>
      <c r="P136" s="1">
        <f>SUMIFS(allNAICS!$O:$O,allNAICS!$C:$C,'Number of Firms'!$A136,allNAICS!$E:$E,'Number of Firms'!P$1)</f>
        <v>448</v>
      </c>
      <c r="Q136" s="1">
        <f>SUMIFS(allNAICS!$O:$O,allNAICS!$C:$C,'Number of Firms'!$A136,allNAICS!$E:$E,'Number of Firms'!Q$1)</f>
        <v>584</v>
      </c>
      <c r="R136" s="1">
        <f>SUMIFS(allNAICS!$O:$O,allNAICS!$C:$C,'Number of Firms'!$A136,allNAICS!$E:$E,'Number of Firms'!R$1)</f>
        <v>541</v>
      </c>
      <c r="S136" s="1">
        <f>SUMIFS(allNAICS!$O:$O,allNAICS!$C:$C,'Number of Firms'!$A136,allNAICS!$E:$E,'Number of Firms'!S$1)</f>
        <v>101</v>
      </c>
      <c r="T136" s="1">
        <f>SUMIFS(allNAICS!$O:$O,allNAICS!$C:$C,'Number of Firms'!$A136,allNAICS!$E:$E,'Number of Firms'!T$1)</f>
        <v>900</v>
      </c>
      <c r="U136" s="1">
        <f>SUMIFS(allNAICS!$O:$O,allNAICS!$C:$C,'Number of Firms'!$A136,allNAICS!$E:$E,'Number of Firms'!U$1)</f>
        <v>86</v>
      </c>
      <c r="V136" s="1">
        <f>SUMIFS(allNAICS!$O:$O,allNAICS!$C:$C,'Number of Firms'!$A136,allNAICS!$E:$E,'Number of Firms'!V$1)</f>
        <v>266</v>
      </c>
      <c r="W136" s="1">
        <f>SUMIFS(allNAICS!$O:$O,allNAICS!$C:$C,'Number of Firms'!$A136,allNAICS!$E:$E,'Number of Firms'!W$1)</f>
        <v>1027</v>
      </c>
      <c r="X136" s="1">
        <f>SUMIFS(allNAICS!$O:$O,allNAICS!$C:$C,'Number of Firms'!$A136,allNAICS!$E:$E,'Number of Firms'!X$1)</f>
        <v>0</v>
      </c>
      <c r="Y136" s="1">
        <f>SUMIFS(allNAICS!$O:$O,allNAICS!$C:$C,'Number of Firms'!$A136,allNAICS!$E:$E,'Number of Firms'!Y$1)</f>
        <v>0</v>
      </c>
    </row>
    <row r="137" spans="1:25" x14ac:dyDescent="0.45">
      <c r="A137" s="1" t="s">
        <v>623</v>
      </c>
      <c r="B137" s="1" t="s">
        <v>459</v>
      </c>
      <c r="C137" s="1">
        <v>40.273191099999998</v>
      </c>
      <c r="D137" s="1">
        <v>-76.8867008</v>
      </c>
      <c r="E137" s="1">
        <f>SUMIFS(allNAICS!$O:$O,allNAICS!$C:$C,'Number of Firms'!$A137,allNAICS!$E:$E,'Number of Firms'!E$1)</f>
        <v>40752</v>
      </c>
      <c r="F137" s="1">
        <f>SUMIFS(allNAICS!$O:$O,allNAICS!$C:$C,'Number of Firms'!$A137,allNAICS!$E:$E,'Number of Firms'!F$1)</f>
        <v>437</v>
      </c>
      <c r="G137" s="1">
        <f>SUMIFS(allNAICS!$O:$O,allNAICS!$C:$C,'Number of Firms'!$A137,allNAICS!$E:$E,'Number of Firms'!G$1)</f>
        <v>0</v>
      </c>
      <c r="H137" s="1">
        <f>SUMIFS(allNAICS!$O:$O,allNAICS!$C:$C,'Number of Firms'!$A137,allNAICS!$E:$E,'Number of Firms'!H$1)</f>
        <v>77</v>
      </c>
      <c r="I137" s="1">
        <f>SUMIFS(allNAICS!$O:$O,allNAICS!$C:$C,'Number of Firms'!$A137,allNAICS!$E:$E,'Number of Firms'!I$1)</f>
        <v>4559</v>
      </c>
      <c r="J137" s="1">
        <f>SUMIFS(allNAICS!$O:$O,allNAICS!$C:$C,'Number of Firms'!$A137,allNAICS!$E:$E,'Number of Firms'!J$1)</f>
        <v>722</v>
      </c>
      <c r="K137" s="1">
        <f>SUMIFS(allNAICS!$O:$O,allNAICS!$C:$C,'Number of Firms'!$A137,allNAICS!$E:$E,'Number of Firms'!K$1)</f>
        <v>1075</v>
      </c>
      <c r="L137" s="1">
        <f>SUMIFS(allNAICS!$O:$O,allNAICS!$C:$C,'Number of Firms'!$A137,allNAICS!$E:$E,'Number of Firms'!L$1)</f>
        <v>5165</v>
      </c>
      <c r="M137" s="1">
        <f>SUMIFS(allNAICS!$O:$O,allNAICS!$C:$C,'Number of Firms'!$A137,allNAICS!$E:$E,'Number of Firms'!M$1)</f>
        <v>1748</v>
      </c>
      <c r="N137" s="1">
        <f>SUMIFS(allNAICS!$O:$O,allNAICS!$C:$C,'Number of Firms'!$A137,allNAICS!$E:$E,'Number of Firms'!N$1)</f>
        <v>632</v>
      </c>
      <c r="O137" s="1">
        <f>SUMIFS(allNAICS!$O:$O,allNAICS!$C:$C,'Number of Firms'!$A137,allNAICS!$E:$E,'Number of Firms'!O$1)</f>
        <v>1723</v>
      </c>
      <c r="P137" s="1">
        <f>SUMIFS(allNAICS!$O:$O,allNAICS!$C:$C,'Number of Firms'!$A137,allNAICS!$E:$E,'Number of Firms'!P$1)</f>
        <v>3355</v>
      </c>
      <c r="Q137" s="1">
        <f>SUMIFS(allNAICS!$O:$O,allNAICS!$C:$C,'Number of Firms'!$A137,allNAICS!$E:$E,'Number of Firms'!Q$1)</f>
        <v>6067</v>
      </c>
      <c r="R137" s="1">
        <f>SUMIFS(allNAICS!$O:$O,allNAICS!$C:$C,'Number of Firms'!$A137,allNAICS!$E:$E,'Number of Firms'!R$1)</f>
        <v>3219</v>
      </c>
      <c r="S137" s="1">
        <f>SUMIFS(allNAICS!$O:$O,allNAICS!$C:$C,'Number of Firms'!$A137,allNAICS!$E:$E,'Number of Firms'!S$1)</f>
        <v>777</v>
      </c>
      <c r="T137" s="1">
        <f>SUMIFS(allNAICS!$O:$O,allNAICS!$C:$C,'Number of Firms'!$A137,allNAICS!$E:$E,'Number of Firms'!T$1)</f>
        <v>3242</v>
      </c>
      <c r="U137" s="1">
        <f>SUMIFS(allNAICS!$O:$O,allNAICS!$C:$C,'Number of Firms'!$A137,allNAICS!$E:$E,'Number of Firms'!U$1)</f>
        <v>1968</v>
      </c>
      <c r="V137" s="1">
        <f>SUMIFS(allNAICS!$O:$O,allNAICS!$C:$C,'Number of Firms'!$A137,allNAICS!$E:$E,'Number of Firms'!V$1)</f>
        <v>1420</v>
      </c>
      <c r="W137" s="1">
        <f>SUMIFS(allNAICS!$O:$O,allNAICS!$C:$C,'Number of Firms'!$A137,allNAICS!$E:$E,'Number of Firms'!W$1)</f>
        <v>4759</v>
      </c>
      <c r="X137" s="1">
        <f>SUMIFS(allNAICS!$O:$O,allNAICS!$C:$C,'Number of Firms'!$A137,allNAICS!$E:$E,'Number of Firms'!X$1)</f>
        <v>81</v>
      </c>
      <c r="Y137" s="1">
        <f>SUMIFS(allNAICS!$O:$O,allNAICS!$C:$C,'Number of Firms'!$A137,allNAICS!$E:$E,'Number of Firms'!Y$1)</f>
        <v>0</v>
      </c>
    </row>
    <row r="138" spans="1:25" x14ac:dyDescent="0.45">
      <c r="A138" s="1" t="s">
        <v>624</v>
      </c>
      <c r="B138" s="1" t="s">
        <v>502</v>
      </c>
      <c r="C138" s="1">
        <v>38.449568800000002</v>
      </c>
      <c r="D138" s="1">
        <v>-78.8689155</v>
      </c>
      <c r="E138" s="1">
        <f>SUMIFS(allNAICS!$O:$O,allNAICS!$C:$C,'Number of Firms'!$A138,allNAICS!$E:$E,'Number of Firms'!E$1)</f>
        <v>8969</v>
      </c>
      <c r="F138" s="1">
        <f>SUMIFS(allNAICS!$O:$O,allNAICS!$C:$C,'Number of Firms'!$A138,allNAICS!$E:$E,'Number of Firms'!F$1)</f>
        <v>159</v>
      </c>
      <c r="G138" s="1">
        <f>SUMIFS(allNAICS!$O:$O,allNAICS!$C:$C,'Number of Firms'!$A138,allNAICS!$E:$E,'Number of Firms'!G$1)</f>
        <v>0</v>
      </c>
      <c r="H138" s="1">
        <f>SUMIFS(allNAICS!$O:$O,allNAICS!$C:$C,'Number of Firms'!$A138,allNAICS!$E:$E,'Number of Firms'!H$1)</f>
        <v>0</v>
      </c>
      <c r="I138" s="1">
        <f>SUMIFS(allNAICS!$O:$O,allNAICS!$C:$C,'Number of Firms'!$A138,allNAICS!$E:$E,'Number of Firms'!I$1)</f>
        <v>1364</v>
      </c>
      <c r="J138" s="1">
        <f>SUMIFS(allNAICS!$O:$O,allNAICS!$C:$C,'Number of Firms'!$A138,allNAICS!$E:$E,'Number of Firms'!J$1)</f>
        <v>210</v>
      </c>
      <c r="K138" s="1">
        <f>SUMIFS(allNAICS!$O:$O,allNAICS!$C:$C,'Number of Firms'!$A138,allNAICS!$E:$E,'Number of Firms'!K$1)</f>
        <v>205</v>
      </c>
      <c r="L138" s="1">
        <f>SUMIFS(allNAICS!$O:$O,allNAICS!$C:$C,'Number of Firms'!$A138,allNAICS!$E:$E,'Number of Firms'!L$1)</f>
        <v>1088</v>
      </c>
      <c r="M138" s="1">
        <f>SUMIFS(allNAICS!$O:$O,allNAICS!$C:$C,'Number of Firms'!$A138,allNAICS!$E:$E,'Number of Firms'!M$1)</f>
        <v>388</v>
      </c>
      <c r="N138" s="1">
        <f>SUMIFS(allNAICS!$O:$O,allNAICS!$C:$C,'Number of Firms'!$A138,allNAICS!$E:$E,'Number of Firms'!N$1)</f>
        <v>87</v>
      </c>
      <c r="O138" s="1">
        <f>SUMIFS(allNAICS!$O:$O,allNAICS!$C:$C,'Number of Firms'!$A138,allNAICS!$E:$E,'Number of Firms'!O$1)</f>
        <v>357</v>
      </c>
      <c r="P138" s="1">
        <f>SUMIFS(allNAICS!$O:$O,allNAICS!$C:$C,'Number of Firms'!$A138,allNAICS!$E:$E,'Number of Firms'!P$1)</f>
        <v>924</v>
      </c>
      <c r="Q138" s="1">
        <f>SUMIFS(allNAICS!$O:$O,allNAICS!$C:$C,'Number of Firms'!$A138,allNAICS!$E:$E,'Number of Firms'!Q$1)</f>
        <v>799</v>
      </c>
      <c r="R138" s="1">
        <f>SUMIFS(allNAICS!$O:$O,allNAICS!$C:$C,'Number of Firms'!$A138,allNAICS!$E:$E,'Number of Firms'!R$1)</f>
        <v>663</v>
      </c>
      <c r="S138" s="1">
        <f>SUMIFS(allNAICS!$O:$O,allNAICS!$C:$C,'Number of Firms'!$A138,allNAICS!$E:$E,'Number of Firms'!S$1)</f>
        <v>259</v>
      </c>
      <c r="T138" s="1">
        <f>SUMIFS(allNAICS!$O:$O,allNAICS!$C:$C,'Number of Firms'!$A138,allNAICS!$E:$E,'Number of Firms'!T$1)</f>
        <v>743</v>
      </c>
      <c r="U138" s="1">
        <f>SUMIFS(allNAICS!$O:$O,allNAICS!$C:$C,'Number of Firms'!$A138,allNAICS!$E:$E,'Number of Firms'!U$1)</f>
        <v>543</v>
      </c>
      <c r="V138" s="1">
        <f>SUMIFS(allNAICS!$O:$O,allNAICS!$C:$C,'Number of Firms'!$A138,allNAICS!$E:$E,'Number of Firms'!V$1)</f>
        <v>207</v>
      </c>
      <c r="W138" s="1">
        <f>SUMIFS(allNAICS!$O:$O,allNAICS!$C:$C,'Number of Firms'!$A138,allNAICS!$E:$E,'Number of Firms'!W$1)</f>
        <v>982</v>
      </c>
      <c r="X138" s="1">
        <f>SUMIFS(allNAICS!$O:$O,allNAICS!$C:$C,'Number of Firms'!$A138,allNAICS!$E:$E,'Number of Firms'!X$1)</f>
        <v>31</v>
      </c>
      <c r="Y138" s="1">
        <f>SUMIFS(allNAICS!$O:$O,allNAICS!$C:$C,'Number of Firms'!$A138,allNAICS!$E:$E,'Number of Firms'!Y$1)</f>
        <v>0</v>
      </c>
    </row>
    <row r="139" spans="1:25" x14ac:dyDescent="0.45">
      <c r="A139" s="1" t="s">
        <v>625</v>
      </c>
      <c r="B139" s="1" t="s">
        <v>517</v>
      </c>
      <c r="C139" s="1">
        <v>41.763711100000002</v>
      </c>
      <c r="D139" s="1">
        <v>-72.685093199999997</v>
      </c>
      <c r="E139" s="1">
        <f>SUMIFS(allNAICS!$O:$O,allNAICS!$C:$C,'Number of Firms'!$A139,allNAICS!$E:$E,'Number of Firms'!E$1)</f>
        <v>100155</v>
      </c>
      <c r="F139" s="1">
        <f>SUMIFS(allNAICS!$O:$O,allNAICS!$C:$C,'Number of Firms'!$A139,allNAICS!$E:$E,'Number of Firms'!F$1)</f>
        <v>411</v>
      </c>
      <c r="G139" s="1">
        <f>SUMIFS(allNAICS!$O:$O,allNAICS!$C:$C,'Number of Firms'!$A139,allNAICS!$E:$E,'Number of Firms'!G$1)</f>
        <v>0</v>
      </c>
      <c r="H139" s="1">
        <f>SUMIFS(allNAICS!$O:$O,allNAICS!$C:$C,'Number of Firms'!$A139,allNAICS!$E:$E,'Number of Firms'!H$1)</f>
        <v>81</v>
      </c>
      <c r="I139" s="1">
        <f>SUMIFS(allNAICS!$O:$O,allNAICS!$C:$C,'Number of Firms'!$A139,allNAICS!$E:$E,'Number of Firms'!I$1)</f>
        <v>11221</v>
      </c>
      <c r="J139" s="1">
        <f>SUMIFS(allNAICS!$O:$O,allNAICS!$C:$C,'Number of Firms'!$A139,allNAICS!$E:$E,'Number of Firms'!J$1)</f>
        <v>2917</v>
      </c>
      <c r="K139" s="1">
        <f>SUMIFS(allNAICS!$O:$O,allNAICS!$C:$C,'Number of Firms'!$A139,allNAICS!$E:$E,'Number of Firms'!K$1)</f>
        <v>2380</v>
      </c>
      <c r="L139" s="1">
        <f>SUMIFS(allNAICS!$O:$O,allNAICS!$C:$C,'Number of Firms'!$A139,allNAICS!$E:$E,'Number of Firms'!L$1)</f>
        <v>9103</v>
      </c>
      <c r="M139" s="1">
        <f>SUMIFS(allNAICS!$O:$O,allNAICS!$C:$C,'Number of Firms'!$A139,allNAICS!$E:$E,'Number of Firms'!M$1)</f>
        <v>2759</v>
      </c>
      <c r="N139" s="1">
        <f>SUMIFS(allNAICS!$O:$O,allNAICS!$C:$C,'Number of Firms'!$A139,allNAICS!$E:$E,'Number of Firms'!N$1)</f>
        <v>1516</v>
      </c>
      <c r="O139" s="1">
        <f>SUMIFS(allNAICS!$O:$O,allNAICS!$C:$C,'Number of Firms'!$A139,allNAICS!$E:$E,'Number of Firms'!O$1)</f>
        <v>4586</v>
      </c>
      <c r="P139" s="1">
        <f>SUMIFS(allNAICS!$O:$O,allNAICS!$C:$C,'Number of Firms'!$A139,allNAICS!$E:$E,'Number of Firms'!P$1)</f>
        <v>11014</v>
      </c>
      <c r="Q139" s="1">
        <f>SUMIFS(allNAICS!$O:$O,allNAICS!$C:$C,'Number of Firms'!$A139,allNAICS!$E:$E,'Number of Firms'!Q$1)</f>
        <v>15091</v>
      </c>
      <c r="R139" s="1">
        <f>SUMIFS(allNAICS!$O:$O,allNAICS!$C:$C,'Number of Firms'!$A139,allNAICS!$E:$E,'Number of Firms'!R$1)</f>
        <v>6595</v>
      </c>
      <c r="S139" s="1">
        <f>SUMIFS(allNAICS!$O:$O,allNAICS!$C:$C,'Number of Firms'!$A139,allNAICS!$E:$E,'Number of Firms'!S$1)</f>
        <v>3075</v>
      </c>
      <c r="T139" s="1">
        <f>SUMIFS(allNAICS!$O:$O,allNAICS!$C:$C,'Number of Firms'!$A139,allNAICS!$E:$E,'Number of Firms'!T$1)</f>
        <v>9839</v>
      </c>
      <c r="U139" s="1">
        <f>SUMIFS(allNAICS!$O:$O,allNAICS!$C:$C,'Number of Firms'!$A139,allNAICS!$E:$E,'Number of Firms'!U$1)</f>
        <v>5291</v>
      </c>
      <c r="V139" s="1">
        <f>SUMIFS(allNAICS!$O:$O,allNAICS!$C:$C,'Number of Firms'!$A139,allNAICS!$E:$E,'Number of Firms'!V$1)</f>
        <v>3265</v>
      </c>
      <c r="W139" s="1">
        <f>SUMIFS(allNAICS!$O:$O,allNAICS!$C:$C,'Number of Firms'!$A139,allNAICS!$E:$E,'Number of Firms'!W$1)</f>
        <v>11188</v>
      </c>
      <c r="X139" s="1">
        <f>SUMIFS(allNAICS!$O:$O,allNAICS!$C:$C,'Number of Firms'!$A139,allNAICS!$E:$E,'Number of Firms'!X$1)</f>
        <v>174</v>
      </c>
      <c r="Y139" s="1">
        <f>SUMIFS(allNAICS!$O:$O,allNAICS!$C:$C,'Number of Firms'!$A139,allNAICS!$E:$E,'Number of Firms'!Y$1)</f>
        <v>0</v>
      </c>
    </row>
    <row r="140" spans="1:25" x14ac:dyDescent="0.45">
      <c r="A140" s="1" t="s">
        <v>626</v>
      </c>
      <c r="B140" s="1" t="s">
        <v>620</v>
      </c>
      <c r="C140" s="1">
        <v>31.327118899999999</v>
      </c>
      <c r="D140" s="1">
        <v>-89.290339200000005</v>
      </c>
      <c r="E140" s="1">
        <f>SUMIFS(allNAICS!$O:$O,allNAICS!$C:$C,'Number of Firms'!$A140,allNAICS!$E:$E,'Number of Firms'!E$1)</f>
        <v>12438</v>
      </c>
      <c r="F140" s="1">
        <f>SUMIFS(allNAICS!$O:$O,allNAICS!$C:$C,'Number of Firms'!$A140,allNAICS!$E:$E,'Number of Firms'!F$1)</f>
        <v>203</v>
      </c>
      <c r="G140" s="1">
        <f>SUMIFS(allNAICS!$O:$O,allNAICS!$C:$C,'Number of Firms'!$A140,allNAICS!$E:$E,'Number of Firms'!G$1)</f>
        <v>155</v>
      </c>
      <c r="H140" s="1">
        <f>SUMIFS(allNAICS!$O:$O,allNAICS!$C:$C,'Number of Firms'!$A140,allNAICS!$E:$E,'Number of Firms'!H$1)</f>
        <v>0</v>
      </c>
      <c r="I140" s="1">
        <f>SUMIFS(allNAICS!$O:$O,allNAICS!$C:$C,'Number of Firms'!$A140,allNAICS!$E:$E,'Number of Firms'!I$1)</f>
        <v>1496</v>
      </c>
      <c r="J140" s="1">
        <f>SUMIFS(allNAICS!$O:$O,allNAICS!$C:$C,'Number of Firms'!$A140,allNAICS!$E:$E,'Number of Firms'!J$1)</f>
        <v>199</v>
      </c>
      <c r="K140" s="1">
        <f>SUMIFS(allNAICS!$O:$O,allNAICS!$C:$C,'Number of Firms'!$A140,allNAICS!$E:$E,'Number of Firms'!K$1)</f>
        <v>241</v>
      </c>
      <c r="L140" s="1">
        <f>SUMIFS(allNAICS!$O:$O,allNAICS!$C:$C,'Number of Firms'!$A140,allNAICS!$E:$E,'Number of Firms'!L$1)</f>
        <v>1500</v>
      </c>
      <c r="M140" s="1">
        <f>SUMIFS(allNAICS!$O:$O,allNAICS!$C:$C,'Number of Firms'!$A140,allNAICS!$E:$E,'Number of Firms'!M$1)</f>
        <v>486</v>
      </c>
      <c r="N140" s="1">
        <f>SUMIFS(allNAICS!$O:$O,allNAICS!$C:$C,'Number of Firms'!$A140,allNAICS!$E:$E,'Number of Firms'!N$1)</f>
        <v>105</v>
      </c>
      <c r="O140" s="1">
        <f>SUMIFS(allNAICS!$O:$O,allNAICS!$C:$C,'Number of Firms'!$A140,allNAICS!$E:$E,'Number of Firms'!O$1)</f>
        <v>359</v>
      </c>
      <c r="P140" s="1">
        <f>SUMIFS(allNAICS!$O:$O,allNAICS!$C:$C,'Number of Firms'!$A140,allNAICS!$E:$E,'Number of Firms'!P$1)</f>
        <v>1007</v>
      </c>
      <c r="Q140" s="1">
        <f>SUMIFS(allNAICS!$O:$O,allNAICS!$C:$C,'Number of Firms'!$A140,allNAICS!$E:$E,'Number of Firms'!Q$1)</f>
        <v>1337</v>
      </c>
      <c r="R140" s="1">
        <f>SUMIFS(allNAICS!$O:$O,allNAICS!$C:$C,'Number of Firms'!$A140,allNAICS!$E:$E,'Number of Firms'!R$1)</f>
        <v>1164</v>
      </c>
      <c r="S140" s="1">
        <f>SUMIFS(allNAICS!$O:$O,allNAICS!$C:$C,'Number of Firms'!$A140,allNAICS!$E:$E,'Number of Firms'!S$1)</f>
        <v>250</v>
      </c>
      <c r="T140" s="1">
        <f>SUMIFS(allNAICS!$O:$O,allNAICS!$C:$C,'Number of Firms'!$A140,allNAICS!$E:$E,'Number of Firms'!T$1)</f>
        <v>1209</v>
      </c>
      <c r="U140" s="1">
        <f>SUMIFS(allNAICS!$O:$O,allNAICS!$C:$C,'Number of Firms'!$A140,allNAICS!$E:$E,'Number of Firms'!U$1)</f>
        <v>453</v>
      </c>
      <c r="V140" s="1">
        <f>SUMIFS(allNAICS!$O:$O,allNAICS!$C:$C,'Number of Firms'!$A140,allNAICS!$E:$E,'Number of Firms'!V$1)</f>
        <v>362</v>
      </c>
      <c r="W140" s="1">
        <f>SUMIFS(allNAICS!$O:$O,allNAICS!$C:$C,'Number of Firms'!$A140,allNAICS!$E:$E,'Number of Firms'!W$1)</f>
        <v>1917</v>
      </c>
      <c r="X140" s="1">
        <f>SUMIFS(allNAICS!$O:$O,allNAICS!$C:$C,'Number of Firms'!$A140,allNAICS!$E:$E,'Number of Firms'!X$1)</f>
        <v>0</v>
      </c>
      <c r="Y140" s="1">
        <f>SUMIFS(allNAICS!$O:$O,allNAICS!$C:$C,'Number of Firms'!$A140,allNAICS!$E:$E,'Number of Firms'!Y$1)</f>
        <v>0</v>
      </c>
    </row>
    <row r="141" spans="1:25" x14ac:dyDescent="0.45">
      <c r="A141" s="1" t="s">
        <v>627</v>
      </c>
      <c r="B141" s="1" t="s">
        <v>470</v>
      </c>
      <c r="C141" s="1">
        <v>35.734453799999997</v>
      </c>
      <c r="D141" s="1">
        <v>-81.344457300000002</v>
      </c>
      <c r="E141" s="1">
        <f>SUMIFS(allNAICS!$O:$O,allNAICS!$C:$C,'Number of Firms'!$A141,allNAICS!$E:$E,'Number of Firms'!E$1)</f>
        <v>29473</v>
      </c>
      <c r="F141" s="1">
        <f>SUMIFS(allNAICS!$O:$O,allNAICS!$C:$C,'Number of Firms'!$A141,allNAICS!$E:$E,'Number of Firms'!F$1)</f>
        <v>237</v>
      </c>
      <c r="G141" s="1">
        <f>SUMIFS(allNAICS!$O:$O,allNAICS!$C:$C,'Number of Firms'!$A141,allNAICS!$E:$E,'Number of Firms'!G$1)</f>
        <v>0</v>
      </c>
      <c r="H141" s="1">
        <f>SUMIFS(allNAICS!$O:$O,allNAICS!$C:$C,'Number of Firms'!$A141,allNAICS!$E:$E,'Number of Firms'!H$1)</f>
        <v>0</v>
      </c>
      <c r="I141" s="1">
        <f>SUMIFS(allNAICS!$O:$O,allNAICS!$C:$C,'Number of Firms'!$A141,allNAICS!$E:$E,'Number of Firms'!I$1)</f>
        <v>3990</v>
      </c>
      <c r="J141" s="1">
        <f>SUMIFS(allNAICS!$O:$O,allNAICS!$C:$C,'Number of Firms'!$A141,allNAICS!$E:$E,'Number of Firms'!J$1)</f>
        <v>1041</v>
      </c>
      <c r="K141" s="1">
        <f>SUMIFS(allNAICS!$O:$O,allNAICS!$C:$C,'Number of Firms'!$A141,allNAICS!$E:$E,'Number of Firms'!K$1)</f>
        <v>685</v>
      </c>
      <c r="L141" s="1">
        <f>SUMIFS(allNAICS!$O:$O,allNAICS!$C:$C,'Number of Firms'!$A141,allNAICS!$E:$E,'Number of Firms'!L$1)</f>
        <v>3883</v>
      </c>
      <c r="M141" s="1">
        <f>SUMIFS(allNAICS!$O:$O,allNAICS!$C:$C,'Number of Firms'!$A141,allNAICS!$E:$E,'Number of Firms'!M$1)</f>
        <v>1051</v>
      </c>
      <c r="N141" s="1">
        <f>SUMIFS(allNAICS!$O:$O,allNAICS!$C:$C,'Number of Firms'!$A141,allNAICS!$E:$E,'Number of Firms'!N$1)</f>
        <v>245</v>
      </c>
      <c r="O141" s="1">
        <f>SUMIFS(allNAICS!$O:$O,allNAICS!$C:$C,'Number of Firms'!$A141,allNAICS!$E:$E,'Number of Firms'!O$1)</f>
        <v>1009</v>
      </c>
      <c r="P141" s="1">
        <f>SUMIFS(allNAICS!$O:$O,allNAICS!$C:$C,'Number of Firms'!$A141,allNAICS!$E:$E,'Number of Firms'!P$1)</f>
        <v>3072</v>
      </c>
      <c r="Q141" s="1">
        <f>SUMIFS(allNAICS!$O:$O,allNAICS!$C:$C,'Number of Firms'!$A141,allNAICS!$E:$E,'Number of Firms'!Q$1)</f>
        <v>2976</v>
      </c>
      <c r="R141" s="1">
        <f>SUMIFS(allNAICS!$O:$O,allNAICS!$C:$C,'Number of Firms'!$A141,allNAICS!$E:$E,'Number of Firms'!R$1)</f>
        <v>3057</v>
      </c>
      <c r="S141" s="1">
        <f>SUMIFS(allNAICS!$O:$O,allNAICS!$C:$C,'Number of Firms'!$A141,allNAICS!$E:$E,'Number of Firms'!S$1)</f>
        <v>334</v>
      </c>
      <c r="T141" s="1">
        <f>SUMIFS(allNAICS!$O:$O,allNAICS!$C:$C,'Number of Firms'!$A141,allNAICS!$E:$E,'Number of Firms'!T$1)</f>
        <v>1822</v>
      </c>
      <c r="U141" s="1">
        <f>SUMIFS(allNAICS!$O:$O,allNAICS!$C:$C,'Number of Firms'!$A141,allNAICS!$E:$E,'Number of Firms'!U$1)</f>
        <v>914</v>
      </c>
      <c r="V141" s="1">
        <f>SUMIFS(allNAICS!$O:$O,allNAICS!$C:$C,'Number of Firms'!$A141,allNAICS!$E:$E,'Number of Firms'!V$1)</f>
        <v>883</v>
      </c>
      <c r="W141" s="1">
        <f>SUMIFS(allNAICS!$O:$O,allNAICS!$C:$C,'Number of Firms'!$A141,allNAICS!$E:$E,'Number of Firms'!W$1)</f>
        <v>4283</v>
      </c>
      <c r="X141" s="1">
        <f>SUMIFS(allNAICS!$O:$O,allNAICS!$C:$C,'Number of Firms'!$A141,allNAICS!$E:$E,'Number of Firms'!X$1)</f>
        <v>31</v>
      </c>
      <c r="Y141" s="1">
        <f>SUMIFS(allNAICS!$O:$O,allNAICS!$C:$C,'Number of Firms'!$A141,allNAICS!$E:$E,'Number of Firms'!Y$1)</f>
        <v>0</v>
      </c>
    </row>
    <row r="142" spans="1:25" x14ac:dyDescent="0.45">
      <c r="A142" s="1" t="s">
        <v>628</v>
      </c>
      <c r="B142" s="1" t="s">
        <v>449</v>
      </c>
      <c r="C142" s="1">
        <v>31.846876999999999</v>
      </c>
      <c r="D142" s="1">
        <v>-81.595945299999997</v>
      </c>
      <c r="E142" s="1">
        <f>SUMIFS(allNAICS!$O:$O,allNAICS!$C:$C,'Number of Firms'!$A142,allNAICS!$E:$E,'Number of Firms'!E$1)</f>
        <v>3794</v>
      </c>
      <c r="F142" s="1">
        <f>SUMIFS(allNAICS!$O:$O,allNAICS!$C:$C,'Number of Firms'!$A142,allNAICS!$E:$E,'Number of Firms'!F$1)</f>
        <v>92</v>
      </c>
      <c r="G142" s="1">
        <f>SUMIFS(allNAICS!$O:$O,allNAICS!$C:$C,'Number of Firms'!$A142,allNAICS!$E:$E,'Number of Firms'!G$1)</f>
        <v>0</v>
      </c>
      <c r="H142" s="1">
        <f>SUMIFS(allNAICS!$O:$O,allNAICS!$C:$C,'Number of Firms'!$A142,allNAICS!$E:$E,'Number of Firms'!H$1)</f>
        <v>0</v>
      </c>
      <c r="I142" s="1">
        <f>SUMIFS(allNAICS!$O:$O,allNAICS!$C:$C,'Number of Firms'!$A142,allNAICS!$E:$E,'Number of Firms'!I$1)</f>
        <v>266</v>
      </c>
      <c r="J142" s="1">
        <f>SUMIFS(allNAICS!$O:$O,allNAICS!$C:$C,'Number of Firms'!$A142,allNAICS!$E:$E,'Number of Firms'!J$1)</f>
        <v>56</v>
      </c>
      <c r="K142" s="1">
        <f>SUMIFS(allNAICS!$O:$O,allNAICS!$C:$C,'Number of Firms'!$A142,allNAICS!$E:$E,'Number of Firms'!K$1)</f>
        <v>0</v>
      </c>
      <c r="L142" s="1">
        <f>SUMIFS(allNAICS!$O:$O,allNAICS!$C:$C,'Number of Firms'!$A142,allNAICS!$E:$E,'Number of Firms'!L$1)</f>
        <v>480</v>
      </c>
      <c r="M142" s="1">
        <f>SUMIFS(allNAICS!$O:$O,allNAICS!$C:$C,'Number of Firms'!$A142,allNAICS!$E:$E,'Number of Firms'!M$1)</f>
        <v>216</v>
      </c>
      <c r="N142" s="1">
        <f>SUMIFS(allNAICS!$O:$O,allNAICS!$C:$C,'Number of Firms'!$A142,allNAICS!$E:$E,'Number of Firms'!N$1)</f>
        <v>0</v>
      </c>
      <c r="O142" s="1">
        <f>SUMIFS(allNAICS!$O:$O,allNAICS!$C:$C,'Number of Firms'!$A142,allNAICS!$E:$E,'Number of Firms'!O$1)</f>
        <v>99</v>
      </c>
      <c r="P142" s="1">
        <f>SUMIFS(allNAICS!$O:$O,allNAICS!$C:$C,'Number of Firms'!$A142,allNAICS!$E:$E,'Number of Firms'!P$1)</f>
        <v>418</v>
      </c>
      <c r="Q142" s="1">
        <f>SUMIFS(allNAICS!$O:$O,allNAICS!$C:$C,'Number of Firms'!$A142,allNAICS!$E:$E,'Number of Firms'!Q$1)</f>
        <v>228</v>
      </c>
      <c r="R142" s="1">
        <f>SUMIFS(allNAICS!$O:$O,allNAICS!$C:$C,'Number of Firms'!$A142,allNAICS!$E:$E,'Number of Firms'!R$1)</f>
        <v>381</v>
      </c>
      <c r="S142" s="1">
        <f>SUMIFS(allNAICS!$O:$O,allNAICS!$C:$C,'Number of Firms'!$A142,allNAICS!$E:$E,'Number of Firms'!S$1)</f>
        <v>32</v>
      </c>
      <c r="T142" s="1">
        <f>SUMIFS(allNAICS!$O:$O,allNAICS!$C:$C,'Number of Firms'!$A142,allNAICS!$E:$E,'Number of Firms'!T$1)</f>
        <v>460</v>
      </c>
      <c r="U142" s="1">
        <f>SUMIFS(allNAICS!$O:$O,allNAICS!$C:$C,'Number of Firms'!$A142,allNAICS!$E:$E,'Number of Firms'!U$1)</f>
        <v>226</v>
      </c>
      <c r="V142" s="1">
        <f>SUMIFS(allNAICS!$O:$O,allNAICS!$C:$C,'Number of Firms'!$A142,allNAICS!$E:$E,'Number of Firms'!V$1)</f>
        <v>168</v>
      </c>
      <c r="W142" s="1">
        <f>SUMIFS(allNAICS!$O:$O,allNAICS!$C:$C,'Number of Firms'!$A142,allNAICS!$E:$E,'Number of Firms'!W$1)</f>
        <v>637</v>
      </c>
      <c r="X142" s="1">
        <f>SUMIFS(allNAICS!$O:$O,allNAICS!$C:$C,'Number of Firms'!$A142,allNAICS!$E:$E,'Number of Firms'!X$1)</f>
        <v>0</v>
      </c>
      <c r="Y142" s="1">
        <f>SUMIFS(allNAICS!$O:$O,allNAICS!$C:$C,'Number of Firms'!$A142,allNAICS!$E:$E,'Number of Firms'!Y$1)</f>
        <v>0</v>
      </c>
    </row>
    <row r="143" spans="1:25" x14ac:dyDescent="0.45">
      <c r="A143" s="1" t="s">
        <v>629</v>
      </c>
      <c r="B143" s="1" t="s">
        <v>593</v>
      </c>
      <c r="C143" s="1">
        <v>34.5037004</v>
      </c>
      <c r="D143" s="1">
        <v>-93.055179499999994</v>
      </c>
      <c r="E143" s="1">
        <f>SUMIFS(allNAICS!$O:$O,allNAICS!$C:$C,'Number of Firms'!$A143,allNAICS!$E:$E,'Number of Firms'!E$1)</f>
        <v>9944</v>
      </c>
      <c r="F143" s="1">
        <f>SUMIFS(allNAICS!$O:$O,allNAICS!$C:$C,'Number of Firms'!$A143,allNAICS!$E:$E,'Number of Firms'!F$1)</f>
        <v>100</v>
      </c>
      <c r="G143" s="1">
        <f>SUMIFS(allNAICS!$O:$O,allNAICS!$C:$C,'Number of Firms'!$A143,allNAICS!$E:$E,'Number of Firms'!G$1)</f>
        <v>28</v>
      </c>
      <c r="H143" s="1">
        <f>SUMIFS(allNAICS!$O:$O,allNAICS!$C:$C,'Number of Firms'!$A143,allNAICS!$E:$E,'Number of Firms'!H$1)</f>
        <v>0</v>
      </c>
      <c r="I143" s="1">
        <f>SUMIFS(allNAICS!$O:$O,allNAICS!$C:$C,'Number of Firms'!$A143,allNAICS!$E:$E,'Number of Firms'!I$1)</f>
        <v>1642</v>
      </c>
      <c r="J143" s="1">
        <f>SUMIFS(allNAICS!$O:$O,allNAICS!$C:$C,'Number of Firms'!$A143,allNAICS!$E:$E,'Number of Firms'!J$1)</f>
        <v>207</v>
      </c>
      <c r="K143" s="1">
        <f>SUMIFS(allNAICS!$O:$O,allNAICS!$C:$C,'Number of Firms'!$A143,allNAICS!$E:$E,'Number of Firms'!K$1)</f>
        <v>233</v>
      </c>
      <c r="L143" s="1">
        <f>SUMIFS(allNAICS!$O:$O,allNAICS!$C:$C,'Number of Firms'!$A143,allNAICS!$E:$E,'Number of Firms'!L$1)</f>
        <v>943</v>
      </c>
      <c r="M143" s="1">
        <f>SUMIFS(allNAICS!$O:$O,allNAICS!$C:$C,'Number of Firms'!$A143,allNAICS!$E:$E,'Number of Firms'!M$1)</f>
        <v>417</v>
      </c>
      <c r="N143" s="1">
        <f>SUMIFS(allNAICS!$O:$O,allNAICS!$C:$C,'Number of Firms'!$A143,allNAICS!$E:$E,'Number of Firms'!N$1)</f>
        <v>58</v>
      </c>
      <c r="O143" s="1">
        <f>SUMIFS(allNAICS!$O:$O,allNAICS!$C:$C,'Number of Firms'!$A143,allNAICS!$E:$E,'Number of Firms'!O$1)</f>
        <v>454</v>
      </c>
      <c r="P143" s="1">
        <f>SUMIFS(allNAICS!$O:$O,allNAICS!$C:$C,'Number of Firms'!$A143,allNAICS!$E:$E,'Number of Firms'!P$1)</f>
        <v>1024</v>
      </c>
      <c r="Q143" s="1">
        <f>SUMIFS(allNAICS!$O:$O,allNAICS!$C:$C,'Number of Firms'!$A143,allNAICS!$E:$E,'Number of Firms'!Q$1)</f>
        <v>814</v>
      </c>
      <c r="R143" s="1">
        <f>SUMIFS(allNAICS!$O:$O,allNAICS!$C:$C,'Number of Firms'!$A143,allNAICS!$E:$E,'Number of Firms'!R$1)</f>
        <v>829</v>
      </c>
      <c r="S143" s="1">
        <f>SUMIFS(allNAICS!$O:$O,allNAICS!$C:$C,'Number of Firms'!$A143,allNAICS!$E:$E,'Number of Firms'!S$1)</f>
        <v>227</v>
      </c>
      <c r="T143" s="1">
        <f>SUMIFS(allNAICS!$O:$O,allNAICS!$C:$C,'Number of Firms'!$A143,allNAICS!$E:$E,'Number of Firms'!T$1)</f>
        <v>875</v>
      </c>
      <c r="U143" s="1">
        <f>SUMIFS(allNAICS!$O:$O,allNAICS!$C:$C,'Number of Firms'!$A143,allNAICS!$E:$E,'Number of Firms'!U$1)</f>
        <v>415</v>
      </c>
      <c r="V143" s="1">
        <f>SUMIFS(allNAICS!$O:$O,allNAICS!$C:$C,'Number of Firms'!$A143,allNAICS!$E:$E,'Number of Firms'!V$1)</f>
        <v>351</v>
      </c>
      <c r="W143" s="1">
        <f>SUMIFS(allNAICS!$O:$O,allNAICS!$C:$C,'Number of Firms'!$A143,allNAICS!$E:$E,'Number of Firms'!W$1)</f>
        <v>1338</v>
      </c>
      <c r="X143" s="1">
        <f>SUMIFS(allNAICS!$O:$O,allNAICS!$C:$C,'Number of Firms'!$A143,allNAICS!$E:$E,'Number of Firms'!X$1)</f>
        <v>0</v>
      </c>
      <c r="Y143" s="1">
        <f>SUMIFS(allNAICS!$O:$O,allNAICS!$C:$C,'Number of Firms'!$A143,allNAICS!$E:$E,'Number of Firms'!Y$1)</f>
        <v>0</v>
      </c>
    </row>
    <row r="144" spans="1:25" x14ac:dyDescent="0.45">
      <c r="A144" s="1" t="s">
        <v>630</v>
      </c>
      <c r="B144" s="1" t="s">
        <v>455</v>
      </c>
      <c r="C144" s="1">
        <v>29.595769600000001</v>
      </c>
      <c r="D144" s="1">
        <v>-90.719534800000005</v>
      </c>
      <c r="E144" s="1">
        <f>SUMIFS(allNAICS!$O:$O,allNAICS!$C:$C,'Number of Firms'!$A144,allNAICS!$E:$E,'Number of Firms'!E$1)</f>
        <v>18539</v>
      </c>
      <c r="F144" s="1">
        <f>SUMIFS(allNAICS!$O:$O,allNAICS!$C:$C,'Number of Firms'!$A144,allNAICS!$E:$E,'Number of Firms'!F$1)</f>
        <v>1734</v>
      </c>
      <c r="G144" s="1">
        <f>SUMIFS(allNAICS!$O:$O,allNAICS!$C:$C,'Number of Firms'!$A144,allNAICS!$E:$E,'Number of Firms'!G$1)</f>
        <v>365</v>
      </c>
      <c r="H144" s="1">
        <f>SUMIFS(allNAICS!$O:$O,allNAICS!$C:$C,'Number of Firms'!$A144,allNAICS!$E:$E,'Number of Firms'!H$1)</f>
        <v>26</v>
      </c>
      <c r="I144" s="1">
        <f>SUMIFS(allNAICS!$O:$O,allNAICS!$C:$C,'Number of Firms'!$A144,allNAICS!$E:$E,'Number of Firms'!I$1)</f>
        <v>1919</v>
      </c>
      <c r="J144" s="1">
        <f>SUMIFS(allNAICS!$O:$O,allNAICS!$C:$C,'Number of Firms'!$A144,allNAICS!$E:$E,'Number of Firms'!J$1)</f>
        <v>534</v>
      </c>
      <c r="K144" s="1">
        <f>SUMIFS(allNAICS!$O:$O,allNAICS!$C:$C,'Number of Firms'!$A144,allNAICS!$E:$E,'Number of Firms'!K$1)</f>
        <v>568</v>
      </c>
      <c r="L144" s="1">
        <f>SUMIFS(allNAICS!$O:$O,allNAICS!$C:$C,'Number of Firms'!$A144,allNAICS!$E:$E,'Number of Firms'!L$1)</f>
        <v>1640</v>
      </c>
      <c r="M144" s="1">
        <f>SUMIFS(allNAICS!$O:$O,allNAICS!$C:$C,'Number of Firms'!$A144,allNAICS!$E:$E,'Number of Firms'!M$1)</f>
        <v>1186</v>
      </c>
      <c r="N144" s="1">
        <f>SUMIFS(allNAICS!$O:$O,allNAICS!$C:$C,'Number of Firms'!$A144,allNAICS!$E:$E,'Number of Firms'!N$1)</f>
        <v>91</v>
      </c>
      <c r="O144" s="1">
        <f>SUMIFS(allNAICS!$O:$O,allNAICS!$C:$C,'Number of Firms'!$A144,allNAICS!$E:$E,'Number of Firms'!O$1)</f>
        <v>384</v>
      </c>
      <c r="P144" s="1">
        <f>SUMIFS(allNAICS!$O:$O,allNAICS!$C:$C,'Number of Firms'!$A144,allNAICS!$E:$E,'Number of Firms'!P$1)</f>
        <v>1581</v>
      </c>
      <c r="Q144" s="1">
        <f>SUMIFS(allNAICS!$O:$O,allNAICS!$C:$C,'Number of Firms'!$A144,allNAICS!$E:$E,'Number of Firms'!Q$1)</f>
        <v>2206</v>
      </c>
      <c r="R144" s="1">
        <f>SUMIFS(allNAICS!$O:$O,allNAICS!$C:$C,'Number of Firms'!$A144,allNAICS!$E:$E,'Number of Firms'!R$1)</f>
        <v>1369</v>
      </c>
      <c r="S144" s="1">
        <f>SUMIFS(allNAICS!$O:$O,allNAICS!$C:$C,'Number of Firms'!$A144,allNAICS!$E:$E,'Number of Firms'!S$1)</f>
        <v>258</v>
      </c>
      <c r="T144" s="1">
        <f>SUMIFS(allNAICS!$O:$O,allNAICS!$C:$C,'Number of Firms'!$A144,allNAICS!$E:$E,'Number of Firms'!T$1)</f>
        <v>1149</v>
      </c>
      <c r="U144" s="1">
        <f>SUMIFS(allNAICS!$O:$O,allNAICS!$C:$C,'Number of Firms'!$A144,allNAICS!$E:$E,'Number of Firms'!U$1)</f>
        <v>444</v>
      </c>
      <c r="V144" s="1">
        <f>SUMIFS(allNAICS!$O:$O,allNAICS!$C:$C,'Number of Firms'!$A144,allNAICS!$E:$E,'Number of Firms'!V$1)</f>
        <v>664</v>
      </c>
      <c r="W144" s="1">
        <f>SUMIFS(allNAICS!$O:$O,allNAICS!$C:$C,'Number of Firms'!$A144,allNAICS!$E:$E,'Number of Firms'!W$1)</f>
        <v>2457</v>
      </c>
      <c r="X144" s="1">
        <f>SUMIFS(allNAICS!$O:$O,allNAICS!$C:$C,'Number of Firms'!$A144,allNAICS!$E:$E,'Number of Firms'!X$1)</f>
        <v>0</v>
      </c>
      <c r="Y144" s="1">
        <f>SUMIFS(allNAICS!$O:$O,allNAICS!$C:$C,'Number of Firms'!$A144,allNAICS!$E:$E,'Number of Firms'!Y$1)</f>
        <v>0</v>
      </c>
    </row>
    <row r="145" spans="1:25" x14ac:dyDescent="0.45">
      <c r="A145" s="1" t="s">
        <v>631</v>
      </c>
      <c r="B145" s="1" t="s">
        <v>445</v>
      </c>
      <c r="C145" s="1">
        <v>29.760192700000001</v>
      </c>
      <c r="D145" s="1">
        <v>-95.369389600000005</v>
      </c>
      <c r="E145" s="1">
        <f>SUMIFS(allNAICS!$O:$O,allNAICS!$C:$C,'Number of Firms'!$A145,allNAICS!$E:$E,'Number of Firms'!E$1)</f>
        <v>606867</v>
      </c>
      <c r="F145" s="1">
        <f>SUMIFS(allNAICS!$O:$O,allNAICS!$C:$C,'Number of Firms'!$A145,allNAICS!$E:$E,'Number of Firms'!F$1)</f>
        <v>2888</v>
      </c>
      <c r="G145" s="1">
        <f>SUMIFS(allNAICS!$O:$O,allNAICS!$C:$C,'Number of Firms'!$A145,allNAICS!$E:$E,'Number of Firms'!G$1)</f>
        <v>7754</v>
      </c>
      <c r="H145" s="1">
        <f>SUMIFS(allNAICS!$O:$O,allNAICS!$C:$C,'Number of Firms'!$A145,allNAICS!$E:$E,'Number of Firms'!H$1)</f>
        <v>959</v>
      </c>
      <c r="I145" s="1">
        <f>SUMIFS(allNAICS!$O:$O,allNAICS!$C:$C,'Number of Firms'!$A145,allNAICS!$E:$E,'Number of Firms'!I$1)</f>
        <v>65908</v>
      </c>
      <c r="J145" s="1">
        <f>SUMIFS(allNAICS!$O:$O,allNAICS!$C:$C,'Number of Firms'!$A145,allNAICS!$E:$E,'Number of Firms'!J$1)</f>
        <v>13079</v>
      </c>
      <c r="K145" s="1">
        <f>SUMIFS(allNAICS!$O:$O,allNAICS!$C:$C,'Number of Firms'!$A145,allNAICS!$E:$E,'Number of Firms'!K$1)</f>
        <v>16493</v>
      </c>
      <c r="L145" s="1">
        <f>SUMIFS(allNAICS!$O:$O,allNAICS!$C:$C,'Number of Firms'!$A145,allNAICS!$E:$E,'Number of Firms'!L$1)</f>
        <v>48196</v>
      </c>
      <c r="M145" s="1">
        <f>SUMIFS(allNAICS!$O:$O,allNAICS!$C:$C,'Number of Firms'!$A145,allNAICS!$E:$E,'Number of Firms'!M$1)</f>
        <v>35887</v>
      </c>
      <c r="N145" s="1">
        <f>SUMIFS(allNAICS!$O:$O,allNAICS!$C:$C,'Number of Firms'!$A145,allNAICS!$E:$E,'Number of Firms'!N$1)</f>
        <v>6610</v>
      </c>
      <c r="O145" s="1">
        <f>SUMIFS(allNAICS!$O:$O,allNAICS!$C:$C,'Number of Firms'!$A145,allNAICS!$E:$E,'Number of Firms'!O$1)</f>
        <v>20805</v>
      </c>
      <c r="P145" s="1">
        <f>SUMIFS(allNAICS!$O:$O,allNAICS!$C:$C,'Number of Firms'!$A145,allNAICS!$E:$E,'Number of Firms'!P$1)</f>
        <v>46877</v>
      </c>
      <c r="Q145" s="1">
        <f>SUMIFS(allNAICS!$O:$O,allNAICS!$C:$C,'Number of Firms'!$A145,allNAICS!$E:$E,'Number of Firms'!Q$1)</f>
        <v>86445</v>
      </c>
      <c r="R145" s="1">
        <f>SUMIFS(allNAICS!$O:$O,allNAICS!$C:$C,'Number of Firms'!$A145,allNAICS!$E:$E,'Number of Firms'!R$1)</f>
        <v>65524</v>
      </c>
      <c r="S145" s="1">
        <f>SUMIFS(allNAICS!$O:$O,allNAICS!$C:$C,'Number of Firms'!$A145,allNAICS!$E:$E,'Number of Firms'!S$1)</f>
        <v>12703</v>
      </c>
      <c r="T145" s="1">
        <f>SUMIFS(allNAICS!$O:$O,allNAICS!$C:$C,'Number of Firms'!$A145,allNAICS!$E:$E,'Number of Firms'!T$1)</f>
        <v>56042</v>
      </c>
      <c r="U145" s="1">
        <f>SUMIFS(allNAICS!$O:$O,allNAICS!$C:$C,'Number of Firms'!$A145,allNAICS!$E:$E,'Number of Firms'!U$1)</f>
        <v>20356</v>
      </c>
      <c r="V145" s="1">
        <f>SUMIFS(allNAICS!$O:$O,allNAICS!$C:$C,'Number of Firms'!$A145,allNAICS!$E:$E,'Number of Firms'!V$1)</f>
        <v>17348</v>
      </c>
      <c r="W145" s="1">
        <f>SUMIFS(allNAICS!$O:$O,allNAICS!$C:$C,'Number of Firms'!$A145,allNAICS!$E:$E,'Number of Firms'!W$1)</f>
        <v>83777</v>
      </c>
      <c r="X145" s="1">
        <f>SUMIFS(allNAICS!$O:$O,allNAICS!$C:$C,'Number of Firms'!$A145,allNAICS!$E:$E,'Number of Firms'!X$1)</f>
        <v>757</v>
      </c>
      <c r="Y145" s="1">
        <f>SUMIFS(allNAICS!$O:$O,allNAICS!$C:$C,'Number of Firms'!$A145,allNAICS!$E:$E,'Number of Firms'!Y$1)</f>
        <v>122</v>
      </c>
    </row>
    <row r="146" spans="1:25" x14ac:dyDescent="0.45">
      <c r="A146" s="1" t="s">
        <v>632</v>
      </c>
      <c r="B146" s="1" t="s">
        <v>447</v>
      </c>
      <c r="C146" s="1">
        <v>38.419249600000001</v>
      </c>
      <c r="D146" s="1">
        <v>-82.445154000000002</v>
      </c>
      <c r="E146" s="1">
        <f>SUMIFS(allNAICS!$O:$O,allNAICS!$C:$C,'Number of Firms'!$A146,allNAICS!$E:$E,'Number of Firms'!E$1)</f>
        <v>22022</v>
      </c>
      <c r="F146" s="1">
        <f>SUMIFS(allNAICS!$O:$O,allNAICS!$C:$C,'Number of Firms'!$A146,allNAICS!$E:$E,'Number of Firms'!F$1)</f>
        <v>182</v>
      </c>
      <c r="G146" s="1">
        <f>SUMIFS(allNAICS!$O:$O,allNAICS!$C:$C,'Number of Firms'!$A146,allNAICS!$E:$E,'Number of Firms'!G$1)</f>
        <v>544</v>
      </c>
      <c r="H146" s="1">
        <f>SUMIFS(allNAICS!$O:$O,allNAICS!$C:$C,'Number of Firms'!$A146,allNAICS!$E:$E,'Number of Firms'!H$1)</f>
        <v>36</v>
      </c>
      <c r="I146" s="1">
        <f>SUMIFS(allNAICS!$O:$O,allNAICS!$C:$C,'Number of Firms'!$A146,allNAICS!$E:$E,'Number of Firms'!I$1)</f>
        <v>2502</v>
      </c>
      <c r="J146" s="1">
        <f>SUMIFS(allNAICS!$O:$O,allNAICS!$C:$C,'Number of Firms'!$A146,allNAICS!$E:$E,'Number of Firms'!J$1)</f>
        <v>473</v>
      </c>
      <c r="K146" s="1">
        <f>SUMIFS(allNAICS!$O:$O,allNAICS!$C:$C,'Number of Firms'!$A146,allNAICS!$E:$E,'Number of Firms'!K$1)</f>
        <v>520</v>
      </c>
      <c r="L146" s="1">
        <f>SUMIFS(allNAICS!$O:$O,allNAICS!$C:$C,'Number of Firms'!$A146,allNAICS!$E:$E,'Number of Firms'!L$1)</f>
        <v>2685</v>
      </c>
      <c r="M146" s="1">
        <f>SUMIFS(allNAICS!$O:$O,allNAICS!$C:$C,'Number of Firms'!$A146,allNAICS!$E:$E,'Number of Firms'!M$1)</f>
        <v>812</v>
      </c>
      <c r="N146" s="1">
        <f>SUMIFS(allNAICS!$O:$O,allNAICS!$C:$C,'Number of Firms'!$A146,allNAICS!$E:$E,'Number of Firms'!N$1)</f>
        <v>314</v>
      </c>
      <c r="O146" s="1">
        <f>SUMIFS(allNAICS!$O:$O,allNAICS!$C:$C,'Number of Firms'!$A146,allNAICS!$E:$E,'Number of Firms'!O$1)</f>
        <v>875</v>
      </c>
      <c r="P146" s="1">
        <f>SUMIFS(allNAICS!$O:$O,allNAICS!$C:$C,'Number of Firms'!$A146,allNAICS!$E:$E,'Number of Firms'!P$1)</f>
        <v>1807</v>
      </c>
      <c r="Q146" s="1">
        <f>SUMIFS(allNAICS!$O:$O,allNAICS!$C:$C,'Number of Firms'!$A146,allNAICS!$E:$E,'Number of Firms'!Q$1)</f>
        <v>2259</v>
      </c>
      <c r="R146" s="1">
        <f>SUMIFS(allNAICS!$O:$O,allNAICS!$C:$C,'Number of Firms'!$A146,allNAICS!$E:$E,'Number of Firms'!R$1)</f>
        <v>1896</v>
      </c>
      <c r="S146" s="1">
        <f>SUMIFS(allNAICS!$O:$O,allNAICS!$C:$C,'Number of Firms'!$A146,allNAICS!$E:$E,'Number of Firms'!S$1)</f>
        <v>531</v>
      </c>
      <c r="T146" s="1">
        <f>SUMIFS(allNAICS!$O:$O,allNAICS!$C:$C,'Number of Firms'!$A146,allNAICS!$E:$E,'Number of Firms'!T$1)</f>
        <v>2167</v>
      </c>
      <c r="U146" s="1">
        <f>SUMIFS(allNAICS!$O:$O,allNAICS!$C:$C,'Number of Firms'!$A146,allNAICS!$E:$E,'Number of Firms'!U$1)</f>
        <v>669</v>
      </c>
      <c r="V146" s="1">
        <f>SUMIFS(allNAICS!$O:$O,allNAICS!$C:$C,'Number of Firms'!$A146,allNAICS!$E:$E,'Number of Firms'!V$1)</f>
        <v>579</v>
      </c>
      <c r="W146" s="1">
        <f>SUMIFS(allNAICS!$O:$O,allNAICS!$C:$C,'Number of Firms'!$A146,allNAICS!$E:$E,'Number of Firms'!W$1)</f>
        <v>3231</v>
      </c>
      <c r="X146" s="1">
        <f>SUMIFS(allNAICS!$O:$O,allNAICS!$C:$C,'Number of Firms'!$A146,allNAICS!$E:$E,'Number of Firms'!X$1)</f>
        <v>41</v>
      </c>
      <c r="Y146" s="1">
        <f>SUMIFS(allNAICS!$O:$O,allNAICS!$C:$C,'Number of Firms'!$A146,allNAICS!$E:$E,'Number of Firms'!Y$1)</f>
        <v>0</v>
      </c>
    </row>
    <row r="147" spans="1:25" x14ac:dyDescent="0.45">
      <c r="A147" s="1" t="s">
        <v>633</v>
      </c>
      <c r="B147" s="1" t="s">
        <v>475</v>
      </c>
      <c r="C147" s="1">
        <v>34.730368800000001</v>
      </c>
      <c r="D147" s="1">
        <v>-86.586103699999995</v>
      </c>
      <c r="E147" s="1">
        <f>SUMIFS(allNAICS!$O:$O,allNAICS!$C:$C,'Number of Firms'!$A147,allNAICS!$E:$E,'Number of Firms'!E$1)</f>
        <v>34184</v>
      </c>
      <c r="F147" s="1">
        <f>SUMIFS(allNAICS!$O:$O,allNAICS!$C:$C,'Number of Firms'!$A147,allNAICS!$E:$E,'Number of Firms'!F$1)</f>
        <v>103</v>
      </c>
      <c r="G147" s="1">
        <f>SUMIFS(allNAICS!$O:$O,allNAICS!$C:$C,'Number of Firms'!$A147,allNAICS!$E:$E,'Number of Firms'!G$1)</f>
        <v>28</v>
      </c>
      <c r="H147" s="1">
        <f>SUMIFS(allNAICS!$O:$O,allNAICS!$C:$C,'Number of Firms'!$A147,allNAICS!$E:$E,'Number of Firms'!H$1)</f>
        <v>0</v>
      </c>
      <c r="I147" s="1">
        <f>SUMIFS(allNAICS!$O:$O,allNAICS!$C:$C,'Number of Firms'!$A147,allNAICS!$E:$E,'Number of Firms'!I$1)</f>
        <v>3245</v>
      </c>
      <c r="J147" s="1">
        <f>SUMIFS(allNAICS!$O:$O,allNAICS!$C:$C,'Number of Firms'!$A147,allNAICS!$E:$E,'Number of Firms'!J$1)</f>
        <v>648</v>
      </c>
      <c r="K147" s="1">
        <f>SUMIFS(allNAICS!$O:$O,allNAICS!$C:$C,'Number of Firms'!$A147,allNAICS!$E:$E,'Number of Firms'!K$1)</f>
        <v>665</v>
      </c>
      <c r="L147" s="1">
        <f>SUMIFS(allNAICS!$O:$O,allNAICS!$C:$C,'Number of Firms'!$A147,allNAICS!$E:$E,'Number of Firms'!L$1)</f>
        <v>4100</v>
      </c>
      <c r="M147" s="1">
        <f>SUMIFS(allNAICS!$O:$O,allNAICS!$C:$C,'Number of Firms'!$A147,allNAICS!$E:$E,'Number of Firms'!M$1)</f>
        <v>789</v>
      </c>
      <c r="N147" s="1">
        <f>SUMIFS(allNAICS!$O:$O,allNAICS!$C:$C,'Number of Firms'!$A147,allNAICS!$E:$E,'Number of Firms'!N$1)</f>
        <v>336</v>
      </c>
      <c r="O147" s="1">
        <f>SUMIFS(allNAICS!$O:$O,allNAICS!$C:$C,'Number of Firms'!$A147,allNAICS!$E:$E,'Number of Firms'!O$1)</f>
        <v>1110</v>
      </c>
      <c r="P147" s="1">
        <f>SUMIFS(allNAICS!$O:$O,allNAICS!$C:$C,'Number of Firms'!$A147,allNAICS!$E:$E,'Number of Firms'!P$1)</f>
        <v>3816</v>
      </c>
      <c r="Q147" s="1">
        <f>SUMIFS(allNAICS!$O:$O,allNAICS!$C:$C,'Number of Firms'!$A147,allNAICS!$E:$E,'Number of Firms'!Q$1)</f>
        <v>4718</v>
      </c>
      <c r="R147" s="1">
        <f>SUMIFS(allNAICS!$O:$O,allNAICS!$C:$C,'Number of Firms'!$A147,allNAICS!$E:$E,'Number of Firms'!R$1)</f>
        <v>3720</v>
      </c>
      <c r="S147" s="1">
        <f>SUMIFS(allNAICS!$O:$O,allNAICS!$C:$C,'Number of Firms'!$A147,allNAICS!$E:$E,'Number of Firms'!S$1)</f>
        <v>885</v>
      </c>
      <c r="T147" s="1">
        <f>SUMIFS(allNAICS!$O:$O,allNAICS!$C:$C,'Number of Firms'!$A147,allNAICS!$E:$E,'Number of Firms'!T$1)</f>
        <v>2557</v>
      </c>
      <c r="U147" s="1">
        <f>SUMIFS(allNAICS!$O:$O,allNAICS!$C:$C,'Number of Firms'!$A147,allNAICS!$E:$E,'Number of Firms'!U$1)</f>
        <v>1453</v>
      </c>
      <c r="V147" s="1">
        <f>SUMIFS(allNAICS!$O:$O,allNAICS!$C:$C,'Number of Firms'!$A147,allNAICS!$E:$E,'Number of Firms'!V$1)</f>
        <v>894</v>
      </c>
      <c r="W147" s="1">
        <f>SUMIFS(allNAICS!$O:$O,allNAICS!$C:$C,'Number of Firms'!$A147,allNAICS!$E:$E,'Number of Firms'!W$1)</f>
        <v>5161</v>
      </c>
      <c r="X147" s="1">
        <f>SUMIFS(allNAICS!$O:$O,allNAICS!$C:$C,'Number of Firms'!$A147,allNAICS!$E:$E,'Number of Firms'!X$1)</f>
        <v>30</v>
      </c>
      <c r="Y147" s="1">
        <f>SUMIFS(allNAICS!$O:$O,allNAICS!$C:$C,'Number of Firms'!$A147,allNAICS!$E:$E,'Number of Firms'!Y$1)</f>
        <v>0</v>
      </c>
    </row>
    <row r="148" spans="1:25" x14ac:dyDescent="0.45">
      <c r="A148" s="1" t="s">
        <v>634</v>
      </c>
      <c r="B148" s="1" t="s">
        <v>508</v>
      </c>
      <c r="C148" s="1">
        <v>43.491651400000002</v>
      </c>
      <c r="D148" s="1">
        <v>-112.0339645</v>
      </c>
      <c r="E148" s="1">
        <f>SUMIFS(allNAICS!$O:$O,allNAICS!$C:$C,'Number of Firms'!$A148,allNAICS!$E:$E,'Number of Firms'!E$1)</f>
        <v>13163</v>
      </c>
      <c r="F148" s="1">
        <f>SUMIFS(allNAICS!$O:$O,allNAICS!$C:$C,'Number of Firms'!$A148,allNAICS!$E:$E,'Number of Firms'!F$1)</f>
        <v>143</v>
      </c>
      <c r="G148" s="1">
        <f>SUMIFS(allNAICS!$O:$O,allNAICS!$C:$C,'Number of Firms'!$A148,allNAICS!$E:$E,'Number of Firms'!G$1)</f>
        <v>26</v>
      </c>
      <c r="H148" s="1">
        <f>SUMIFS(allNAICS!$O:$O,allNAICS!$C:$C,'Number of Firms'!$A148,allNAICS!$E:$E,'Number of Firms'!H$1)</f>
        <v>0</v>
      </c>
      <c r="I148" s="1">
        <f>SUMIFS(allNAICS!$O:$O,allNAICS!$C:$C,'Number of Firms'!$A148,allNAICS!$E:$E,'Number of Firms'!I$1)</f>
        <v>1370</v>
      </c>
      <c r="J148" s="1">
        <f>SUMIFS(allNAICS!$O:$O,allNAICS!$C:$C,'Number of Firms'!$A148,allNAICS!$E:$E,'Number of Firms'!J$1)</f>
        <v>355</v>
      </c>
      <c r="K148" s="1">
        <f>SUMIFS(allNAICS!$O:$O,allNAICS!$C:$C,'Number of Firms'!$A148,allNAICS!$E:$E,'Number of Firms'!K$1)</f>
        <v>360</v>
      </c>
      <c r="L148" s="1">
        <f>SUMIFS(allNAICS!$O:$O,allNAICS!$C:$C,'Number of Firms'!$A148,allNAICS!$E:$E,'Number of Firms'!L$1)</f>
        <v>1860</v>
      </c>
      <c r="M148" s="1">
        <f>SUMIFS(allNAICS!$O:$O,allNAICS!$C:$C,'Number of Firms'!$A148,allNAICS!$E:$E,'Number of Firms'!M$1)</f>
        <v>623</v>
      </c>
      <c r="N148" s="1">
        <f>SUMIFS(allNAICS!$O:$O,allNAICS!$C:$C,'Number of Firms'!$A148,allNAICS!$E:$E,'Number of Firms'!N$1)</f>
        <v>243</v>
      </c>
      <c r="O148" s="1">
        <f>SUMIFS(allNAICS!$O:$O,allNAICS!$C:$C,'Number of Firms'!$A148,allNAICS!$E:$E,'Number of Firms'!O$1)</f>
        <v>654</v>
      </c>
      <c r="P148" s="1">
        <f>SUMIFS(allNAICS!$O:$O,allNAICS!$C:$C,'Number of Firms'!$A148,allNAICS!$E:$E,'Number of Firms'!P$1)</f>
        <v>1464</v>
      </c>
      <c r="Q148" s="1">
        <f>SUMIFS(allNAICS!$O:$O,allNAICS!$C:$C,'Number of Firms'!$A148,allNAICS!$E:$E,'Number of Firms'!Q$1)</f>
        <v>1531</v>
      </c>
      <c r="R148" s="1">
        <f>SUMIFS(allNAICS!$O:$O,allNAICS!$C:$C,'Number of Firms'!$A148,allNAICS!$E:$E,'Number of Firms'!R$1)</f>
        <v>818</v>
      </c>
      <c r="S148" s="1">
        <f>SUMIFS(allNAICS!$O:$O,allNAICS!$C:$C,'Number of Firms'!$A148,allNAICS!$E:$E,'Number of Firms'!S$1)</f>
        <v>201</v>
      </c>
      <c r="T148" s="1">
        <f>SUMIFS(allNAICS!$O:$O,allNAICS!$C:$C,'Number of Firms'!$A148,allNAICS!$E:$E,'Number of Firms'!T$1)</f>
        <v>1296</v>
      </c>
      <c r="U148" s="1">
        <f>SUMIFS(allNAICS!$O:$O,allNAICS!$C:$C,'Number of Firms'!$A148,allNAICS!$E:$E,'Number of Firms'!U$1)</f>
        <v>419</v>
      </c>
      <c r="V148" s="1">
        <f>SUMIFS(allNAICS!$O:$O,allNAICS!$C:$C,'Number of Firms'!$A148,allNAICS!$E:$E,'Number of Firms'!V$1)</f>
        <v>321</v>
      </c>
      <c r="W148" s="1">
        <f>SUMIFS(allNAICS!$O:$O,allNAICS!$C:$C,'Number of Firms'!$A148,allNAICS!$E:$E,'Number of Firms'!W$1)</f>
        <v>1480</v>
      </c>
      <c r="X148" s="1">
        <f>SUMIFS(allNAICS!$O:$O,allNAICS!$C:$C,'Number of Firms'!$A148,allNAICS!$E:$E,'Number of Firms'!X$1)</f>
        <v>0</v>
      </c>
      <c r="Y148" s="1">
        <f>SUMIFS(allNAICS!$O:$O,allNAICS!$C:$C,'Number of Firms'!$A148,allNAICS!$E:$E,'Number of Firms'!Y$1)</f>
        <v>0</v>
      </c>
    </row>
    <row r="149" spans="1:25" x14ac:dyDescent="0.45">
      <c r="A149" s="1" t="s">
        <v>635</v>
      </c>
      <c r="B149" s="1" t="s">
        <v>506</v>
      </c>
      <c r="C149" s="1">
        <v>39.768402999999999</v>
      </c>
      <c r="D149" s="1">
        <v>-86.158068</v>
      </c>
      <c r="E149" s="1">
        <f>SUMIFS(allNAICS!$O:$O,allNAICS!$C:$C,'Number of Firms'!$A149,allNAICS!$E:$E,'Number of Firms'!E$1)</f>
        <v>159238</v>
      </c>
      <c r="F149" s="1">
        <f>SUMIFS(allNAICS!$O:$O,allNAICS!$C:$C,'Number of Firms'!$A149,allNAICS!$E:$E,'Number of Firms'!F$1)</f>
        <v>522</v>
      </c>
      <c r="G149" s="1">
        <f>SUMIFS(allNAICS!$O:$O,allNAICS!$C:$C,'Number of Firms'!$A149,allNAICS!$E:$E,'Number of Firms'!G$1)</f>
        <v>187</v>
      </c>
      <c r="H149" s="1">
        <f>SUMIFS(allNAICS!$O:$O,allNAICS!$C:$C,'Number of Firms'!$A149,allNAICS!$E:$E,'Number of Firms'!H$1)</f>
        <v>163</v>
      </c>
      <c r="I149" s="1">
        <f>SUMIFS(allNAICS!$O:$O,allNAICS!$C:$C,'Number of Firms'!$A149,allNAICS!$E:$E,'Number of Firms'!I$1)</f>
        <v>18040</v>
      </c>
      <c r="J149" s="1">
        <f>SUMIFS(allNAICS!$O:$O,allNAICS!$C:$C,'Number of Firms'!$A149,allNAICS!$E:$E,'Number of Firms'!J$1)</f>
        <v>2972</v>
      </c>
      <c r="K149" s="1">
        <f>SUMIFS(allNAICS!$O:$O,allNAICS!$C:$C,'Number of Firms'!$A149,allNAICS!$E:$E,'Number of Firms'!K$1)</f>
        <v>4601</v>
      </c>
      <c r="L149" s="1">
        <f>SUMIFS(allNAICS!$O:$O,allNAICS!$C:$C,'Number of Firms'!$A149,allNAICS!$E:$E,'Number of Firms'!L$1)</f>
        <v>14621</v>
      </c>
      <c r="M149" s="1">
        <f>SUMIFS(allNAICS!$O:$O,allNAICS!$C:$C,'Number of Firms'!$A149,allNAICS!$E:$E,'Number of Firms'!M$1)</f>
        <v>7097</v>
      </c>
      <c r="N149" s="1">
        <f>SUMIFS(allNAICS!$O:$O,allNAICS!$C:$C,'Number of Firms'!$A149,allNAICS!$E:$E,'Number of Firms'!N$1)</f>
        <v>2184</v>
      </c>
      <c r="O149" s="1">
        <f>SUMIFS(allNAICS!$O:$O,allNAICS!$C:$C,'Number of Firms'!$A149,allNAICS!$E:$E,'Number of Firms'!O$1)</f>
        <v>6877</v>
      </c>
      <c r="P149" s="1">
        <f>SUMIFS(allNAICS!$O:$O,allNAICS!$C:$C,'Number of Firms'!$A149,allNAICS!$E:$E,'Number of Firms'!P$1)</f>
        <v>16043</v>
      </c>
      <c r="Q149" s="1">
        <f>SUMIFS(allNAICS!$O:$O,allNAICS!$C:$C,'Number of Firms'!$A149,allNAICS!$E:$E,'Number of Firms'!Q$1)</f>
        <v>22745</v>
      </c>
      <c r="R149" s="1">
        <f>SUMIFS(allNAICS!$O:$O,allNAICS!$C:$C,'Number of Firms'!$A149,allNAICS!$E:$E,'Number of Firms'!R$1)</f>
        <v>13728</v>
      </c>
      <c r="S149" s="1">
        <f>SUMIFS(allNAICS!$O:$O,allNAICS!$C:$C,'Number of Firms'!$A149,allNAICS!$E:$E,'Number of Firms'!S$1)</f>
        <v>4468</v>
      </c>
      <c r="T149" s="1">
        <f>SUMIFS(allNAICS!$O:$O,allNAICS!$C:$C,'Number of Firms'!$A149,allNAICS!$E:$E,'Number of Firms'!T$1)</f>
        <v>13176</v>
      </c>
      <c r="U149" s="1">
        <f>SUMIFS(allNAICS!$O:$O,allNAICS!$C:$C,'Number of Firms'!$A149,allNAICS!$E:$E,'Number of Firms'!U$1)</f>
        <v>7576</v>
      </c>
      <c r="V149" s="1">
        <f>SUMIFS(allNAICS!$O:$O,allNAICS!$C:$C,'Number of Firms'!$A149,allNAICS!$E:$E,'Number of Firms'!V$1)</f>
        <v>4011</v>
      </c>
      <c r="W149" s="1">
        <f>SUMIFS(allNAICS!$O:$O,allNAICS!$C:$C,'Number of Firms'!$A149,allNAICS!$E:$E,'Number of Firms'!W$1)</f>
        <v>20550</v>
      </c>
      <c r="X149" s="1">
        <f>SUMIFS(allNAICS!$O:$O,allNAICS!$C:$C,'Number of Firms'!$A149,allNAICS!$E:$E,'Number of Firms'!X$1)</f>
        <v>260</v>
      </c>
      <c r="Y149" s="1">
        <f>SUMIFS(allNAICS!$O:$O,allNAICS!$C:$C,'Number of Firms'!$A149,allNAICS!$E:$E,'Number of Firms'!Y$1)</f>
        <v>62</v>
      </c>
    </row>
    <row r="150" spans="1:25" x14ac:dyDescent="0.45">
      <c r="A150" s="1" t="s">
        <v>636</v>
      </c>
      <c r="B150" s="1" t="s">
        <v>462</v>
      </c>
      <c r="C150" s="1">
        <v>41.661127700000002</v>
      </c>
      <c r="D150" s="1">
        <v>-91.5301683</v>
      </c>
      <c r="E150" s="1">
        <f>SUMIFS(allNAICS!$O:$O,allNAICS!$C:$C,'Number of Firms'!$A150,allNAICS!$E:$E,'Number of Firms'!E$1)</f>
        <v>13646</v>
      </c>
      <c r="F150" s="1">
        <f>SUMIFS(allNAICS!$O:$O,allNAICS!$C:$C,'Number of Firms'!$A150,allNAICS!$E:$E,'Number of Firms'!F$1)</f>
        <v>248</v>
      </c>
      <c r="G150" s="1">
        <f>SUMIFS(allNAICS!$O:$O,allNAICS!$C:$C,'Number of Firms'!$A150,allNAICS!$E:$E,'Number of Firms'!G$1)</f>
        <v>0</v>
      </c>
      <c r="H150" s="1">
        <f>SUMIFS(allNAICS!$O:$O,allNAICS!$C:$C,'Number of Firms'!$A150,allNAICS!$E:$E,'Number of Firms'!H$1)</f>
        <v>41</v>
      </c>
      <c r="I150" s="1">
        <f>SUMIFS(allNAICS!$O:$O,allNAICS!$C:$C,'Number of Firms'!$A150,allNAICS!$E:$E,'Number of Firms'!I$1)</f>
        <v>1381</v>
      </c>
      <c r="J150" s="1">
        <f>SUMIFS(allNAICS!$O:$O,allNAICS!$C:$C,'Number of Firms'!$A150,allNAICS!$E:$E,'Number of Firms'!J$1)</f>
        <v>293</v>
      </c>
      <c r="K150" s="1">
        <f>SUMIFS(allNAICS!$O:$O,allNAICS!$C:$C,'Number of Firms'!$A150,allNAICS!$E:$E,'Number of Firms'!K$1)</f>
        <v>158</v>
      </c>
      <c r="L150" s="1">
        <f>SUMIFS(allNAICS!$O:$O,allNAICS!$C:$C,'Number of Firms'!$A150,allNAICS!$E:$E,'Number of Firms'!L$1)</f>
        <v>1312</v>
      </c>
      <c r="M150" s="1">
        <f>SUMIFS(allNAICS!$O:$O,allNAICS!$C:$C,'Number of Firms'!$A150,allNAICS!$E:$E,'Number of Firms'!M$1)</f>
        <v>569</v>
      </c>
      <c r="N150" s="1">
        <f>SUMIFS(allNAICS!$O:$O,allNAICS!$C:$C,'Number of Firms'!$A150,allNAICS!$E:$E,'Number of Firms'!N$1)</f>
        <v>203</v>
      </c>
      <c r="O150" s="1">
        <f>SUMIFS(allNAICS!$O:$O,allNAICS!$C:$C,'Number of Firms'!$A150,allNAICS!$E:$E,'Number of Firms'!O$1)</f>
        <v>577</v>
      </c>
      <c r="P150" s="1">
        <f>SUMIFS(allNAICS!$O:$O,allNAICS!$C:$C,'Number of Firms'!$A150,allNAICS!$E:$E,'Number of Firms'!P$1)</f>
        <v>1706</v>
      </c>
      <c r="Q150" s="1">
        <f>SUMIFS(allNAICS!$O:$O,allNAICS!$C:$C,'Number of Firms'!$A150,allNAICS!$E:$E,'Number of Firms'!Q$1)</f>
        <v>1634</v>
      </c>
      <c r="R150" s="1">
        <f>SUMIFS(allNAICS!$O:$O,allNAICS!$C:$C,'Number of Firms'!$A150,allNAICS!$E:$E,'Number of Firms'!R$1)</f>
        <v>807</v>
      </c>
      <c r="S150" s="1">
        <f>SUMIFS(allNAICS!$O:$O,allNAICS!$C:$C,'Number of Firms'!$A150,allNAICS!$E:$E,'Number of Firms'!S$1)</f>
        <v>469</v>
      </c>
      <c r="T150" s="1">
        <f>SUMIFS(allNAICS!$O:$O,allNAICS!$C:$C,'Number of Firms'!$A150,allNAICS!$E:$E,'Number of Firms'!T$1)</f>
        <v>1336</v>
      </c>
      <c r="U150" s="1">
        <f>SUMIFS(allNAICS!$O:$O,allNAICS!$C:$C,'Number of Firms'!$A150,allNAICS!$E:$E,'Number of Firms'!U$1)</f>
        <v>711</v>
      </c>
      <c r="V150" s="1">
        <f>SUMIFS(allNAICS!$O:$O,allNAICS!$C:$C,'Number of Firms'!$A150,allNAICS!$E:$E,'Number of Firms'!V$1)</f>
        <v>517</v>
      </c>
      <c r="W150" s="1">
        <f>SUMIFS(allNAICS!$O:$O,allNAICS!$C:$C,'Number of Firms'!$A150,allNAICS!$E:$E,'Number of Firms'!W$1)</f>
        <v>1698</v>
      </c>
      <c r="X150" s="1">
        <f>SUMIFS(allNAICS!$O:$O,allNAICS!$C:$C,'Number of Firms'!$A150,allNAICS!$E:$E,'Number of Firms'!X$1)</f>
        <v>0</v>
      </c>
      <c r="Y150" s="1">
        <f>SUMIFS(allNAICS!$O:$O,allNAICS!$C:$C,'Number of Firms'!$A150,allNAICS!$E:$E,'Number of Firms'!Y$1)</f>
        <v>0</v>
      </c>
    </row>
    <row r="151" spans="1:25" x14ac:dyDescent="0.45">
      <c r="A151" s="1" t="s">
        <v>637</v>
      </c>
      <c r="B151" s="1" t="s">
        <v>451</v>
      </c>
      <c r="C151" s="1">
        <v>42.443961399999999</v>
      </c>
      <c r="D151" s="1">
        <v>-76.501880700000001</v>
      </c>
      <c r="E151" s="1">
        <f>SUMIFS(allNAICS!$O:$O,allNAICS!$C:$C,'Number of Firms'!$A151,allNAICS!$E:$E,'Number of Firms'!E$1)</f>
        <v>9063</v>
      </c>
      <c r="F151" s="1">
        <f>SUMIFS(allNAICS!$O:$O,allNAICS!$C:$C,'Number of Firms'!$A151,allNAICS!$E:$E,'Number of Firms'!F$1)</f>
        <v>75</v>
      </c>
      <c r="G151" s="1">
        <f>SUMIFS(allNAICS!$O:$O,allNAICS!$C:$C,'Number of Firms'!$A151,allNAICS!$E:$E,'Number of Firms'!G$1)</f>
        <v>0</v>
      </c>
      <c r="H151" s="1">
        <f>SUMIFS(allNAICS!$O:$O,allNAICS!$C:$C,'Number of Firms'!$A151,allNAICS!$E:$E,'Number of Firms'!H$1)</f>
        <v>0</v>
      </c>
      <c r="I151" s="1">
        <f>SUMIFS(allNAICS!$O:$O,allNAICS!$C:$C,'Number of Firms'!$A151,allNAICS!$E:$E,'Number of Firms'!I$1)</f>
        <v>607</v>
      </c>
      <c r="J151" s="1">
        <f>SUMIFS(allNAICS!$O:$O,allNAICS!$C:$C,'Number of Firms'!$A151,allNAICS!$E:$E,'Number of Firms'!J$1)</f>
        <v>207</v>
      </c>
      <c r="K151" s="1">
        <f>SUMIFS(allNAICS!$O:$O,allNAICS!$C:$C,'Number of Firms'!$A151,allNAICS!$E:$E,'Number of Firms'!K$1)</f>
        <v>114</v>
      </c>
      <c r="L151" s="1">
        <f>SUMIFS(allNAICS!$O:$O,allNAICS!$C:$C,'Number of Firms'!$A151,allNAICS!$E:$E,'Number of Firms'!L$1)</f>
        <v>897</v>
      </c>
      <c r="M151" s="1">
        <f>SUMIFS(allNAICS!$O:$O,allNAICS!$C:$C,'Number of Firms'!$A151,allNAICS!$E:$E,'Number of Firms'!M$1)</f>
        <v>194</v>
      </c>
      <c r="N151" s="1">
        <f>SUMIFS(allNAICS!$O:$O,allNAICS!$C:$C,'Number of Firms'!$A151,allNAICS!$E:$E,'Number of Firms'!N$1)</f>
        <v>224</v>
      </c>
      <c r="O151" s="1">
        <f>SUMIFS(allNAICS!$O:$O,allNAICS!$C:$C,'Number of Firms'!$A151,allNAICS!$E:$E,'Number of Firms'!O$1)</f>
        <v>191</v>
      </c>
      <c r="P151" s="1">
        <f>SUMIFS(allNAICS!$O:$O,allNAICS!$C:$C,'Number of Firms'!$A151,allNAICS!$E:$E,'Number of Firms'!P$1)</f>
        <v>575</v>
      </c>
      <c r="Q151" s="1">
        <f>SUMIFS(allNAICS!$O:$O,allNAICS!$C:$C,'Number of Firms'!$A151,allNAICS!$E:$E,'Number of Firms'!Q$1)</f>
        <v>1830</v>
      </c>
      <c r="R151" s="1">
        <f>SUMIFS(allNAICS!$O:$O,allNAICS!$C:$C,'Number of Firms'!$A151,allNAICS!$E:$E,'Number of Firms'!R$1)</f>
        <v>482</v>
      </c>
      <c r="S151" s="1">
        <f>SUMIFS(allNAICS!$O:$O,allNAICS!$C:$C,'Number of Firms'!$A151,allNAICS!$E:$E,'Number of Firms'!S$1)</f>
        <v>509</v>
      </c>
      <c r="T151" s="1">
        <f>SUMIFS(allNAICS!$O:$O,allNAICS!$C:$C,'Number of Firms'!$A151,allNAICS!$E:$E,'Number of Firms'!T$1)</f>
        <v>909</v>
      </c>
      <c r="U151" s="1">
        <f>SUMIFS(allNAICS!$O:$O,allNAICS!$C:$C,'Number of Firms'!$A151,allNAICS!$E:$E,'Number of Firms'!U$1)</f>
        <v>936</v>
      </c>
      <c r="V151" s="1">
        <f>SUMIFS(allNAICS!$O:$O,allNAICS!$C:$C,'Number of Firms'!$A151,allNAICS!$E:$E,'Number of Firms'!V$1)</f>
        <v>448</v>
      </c>
      <c r="W151" s="1">
        <f>SUMIFS(allNAICS!$O:$O,allNAICS!$C:$C,'Number of Firms'!$A151,allNAICS!$E:$E,'Number of Firms'!W$1)</f>
        <v>833</v>
      </c>
      <c r="X151" s="1">
        <f>SUMIFS(allNAICS!$O:$O,allNAICS!$C:$C,'Number of Firms'!$A151,allNAICS!$E:$E,'Number of Firms'!X$1)</f>
        <v>0</v>
      </c>
      <c r="Y151" s="1">
        <f>SUMIFS(allNAICS!$O:$O,allNAICS!$C:$C,'Number of Firms'!$A151,allNAICS!$E:$E,'Number of Firms'!Y$1)</f>
        <v>0</v>
      </c>
    </row>
    <row r="152" spans="1:25" x14ac:dyDescent="0.45">
      <c r="A152" s="1" t="s">
        <v>638</v>
      </c>
      <c r="B152" s="1" t="s">
        <v>466</v>
      </c>
      <c r="C152" s="1">
        <v>42.245868999999999</v>
      </c>
      <c r="D152" s="1">
        <v>-84.401346200000006</v>
      </c>
      <c r="E152" s="1">
        <f>SUMIFS(allNAICS!$O:$O,allNAICS!$C:$C,'Number of Firms'!$A152,allNAICS!$E:$E,'Number of Firms'!E$1)</f>
        <v>10815</v>
      </c>
      <c r="F152" s="1">
        <f>SUMIFS(allNAICS!$O:$O,allNAICS!$C:$C,'Number of Firms'!$A152,allNAICS!$E:$E,'Number of Firms'!F$1)</f>
        <v>89</v>
      </c>
      <c r="G152" s="1">
        <f>SUMIFS(allNAICS!$O:$O,allNAICS!$C:$C,'Number of Firms'!$A152,allNAICS!$E:$E,'Number of Firms'!G$1)</f>
        <v>60</v>
      </c>
      <c r="H152" s="1">
        <f>SUMIFS(allNAICS!$O:$O,allNAICS!$C:$C,'Number of Firms'!$A152,allNAICS!$E:$E,'Number of Firms'!H$1)</f>
        <v>0</v>
      </c>
      <c r="I152" s="1">
        <f>SUMIFS(allNAICS!$O:$O,allNAICS!$C:$C,'Number of Firms'!$A152,allNAICS!$E:$E,'Number of Firms'!I$1)</f>
        <v>1560</v>
      </c>
      <c r="J152" s="1">
        <f>SUMIFS(allNAICS!$O:$O,allNAICS!$C:$C,'Number of Firms'!$A152,allNAICS!$E:$E,'Number of Firms'!J$1)</f>
        <v>441</v>
      </c>
      <c r="K152" s="1">
        <f>SUMIFS(allNAICS!$O:$O,allNAICS!$C:$C,'Number of Firms'!$A152,allNAICS!$E:$E,'Number of Firms'!K$1)</f>
        <v>243</v>
      </c>
      <c r="L152" s="1">
        <f>SUMIFS(allNAICS!$O:$O,allNAICS!$C:$C,'Number of Firms'!$A152,allNAICS!$E:$E,'Number of Firms'!L$1)</f>
        <v>1408</v>
      </c>
      <c r="M152" s="1">
        <f>SUMIFS(allNAICS!$O:$O,allNAICS!$C:$C,'Number of Firms'!$A152,allNAICS!$E:$E,'Number of Firms'!M$1)</f>
        <v>437</v>
      </c>
      <c r="N152" s="1">
        <f>SUMIFS(allNAICS!$O:$O,allNAICS!$C:$C,'Number of Firms'!$A152,allNAICS!$E:$E,'Number of Firms'!N$1)</f>
        <v>74</v>
      </c>
      <c r="O152" s="1">
        <f>SUMIFS(allNAICS!$O:$O,allNAICS!$C:$C,'Number of Firms'!$A152,allNAICS!$E:$E,'Number of Firms'!O$1)</f>
        <v>161</v>
      </c>
      <c r="P152" s="1">
        <f>SUMIFS(allNAICS!$O:$O,allNAICS!$C:$C,'Number of Firms'!$A152,allNAICS!$E:$E,'Number of Firms'!P$1)</f>
        <v>1193</v>
      </c>
      <c r="Q152" s="1">
        <f>SUMIFS(allNAICS!$O:$O,allNAICS!$C:$C,'Number of Firms'!$A152,allNAICS!$E:$E,'Number of Firms'!Q$1)</f>
        <v>787</v>
      </c>
      <c r="R152" s="1">
        <f>SUMIFS(allNAICS!$O:$O,allNAICS!$C:$C,'Number of Firms'!$A152,allNAICS!$E:$E,'Number of Firms'!R$1)</f>
        <v>924</v>
      </c>
      <c r="S152" s="1">
        <f>SUMIFS(allNAICS!$O:$O,allNAICS!$C:$C,'Number of Firms'!$A152,allNAICS!$E:$E,'Number of Firms'!S$1)</f>
        <v>268</v>
      </c>
      <c r="T152" s="1">
        <f>SUMIFS(allNAICS!$O:$O,allNAICS!$C:$C,'Number of Firms'!$A152,allNAICS!$E:$E,'Number of Firms'!T$1)</f>
        <v>1113</v>
      </c>
      <c r="U152" s="1">
        <f>SUMIFS(allNAICS!$O:$O,allNAICS!$C:$C,'Number of Firms'!$A152,allNAICS!$E:$E,'Number of Firms'!U$1)</f>
        <v>424</v>
      </c>
      <c r="V152" s="1">
        <f>SUMIFS(allNAICS!$O:$O,allNAICS!$C:$C,'Number of Firms'!$A152,allNAICS!$E:$E,'Number of Firms'!V$1)</f>
        <v>287</v>
      </c>
      <c r="W152" s="1">
        <f>SUMIFS(allNAICS!$O:$O,allNAICS!$C:$C,'Number of Firms'!$A152,allNAICS!$E:$E,'Number of Firms'!W$1)</f>
        <v>1379</v>
      </c>
      <c r="X152" s="1">
        <f>SUMIFS(allNAICS!$O:$O,allNAICS!$C:$C,'Number of Firms'!$A152,allNAICS!$E:$E,'Number of Firms'!X$1)</f>
        <v>0</v>
      </c>
      <c r="Y152" s="1">
        <f>SUMIFS(allNAICS!$O:$O,allNAICS!$C:$C,'Number of Firms'!$A152,allNAICS!$E:$E,'Number of Firms'!Y$1)</f>
        <v>0</v>
      </c>
    </row>
    <row r="153" spans="1:25" x14ac:dyDescent="0.45">
      <c r="A153" s="1" t="s">
        <v>639</v>
      </c>
      <c r="B153" s="1" t="s">
        <v>620</v>
      </c>
      <c r="C153" s="1">
        <v>32.298757299999998</v>
      </c>
      <c r="D153" s="1">
        <v>-90.184810299999995</v>
      </c>
      <c r="E153" s="1">
        <f>SUMIFS(allNAICS!$O:$O,allNAICS!$C:$C,'Number of Firms'!$A153,allNAICS!$E:$E,'Number of Firms'!E$1)</f>
        <v>54570</v>
      </c>
      <c r="F153" s="1">
        <f>SUMIFS(allNAICS!$O:$O,allNAICS!$C:$C,'Number of Firms'!$A153,allNAICS!$E:$E,'Number of Firms'!F$1)</f>
        <v>415</v>
      </c>
      <c r="G153" s="1">
        <f>SUMIFS(allNAICS!$O:$O,allNAICS!$C:$C,'Number of Firms'!$A153,allNAICS!$E:$E,'Number of Firms'!G$1)</f>
        <v>869</v>
      </c>
      <c r="H153" s="1">
        <f>SUMIFS(allNAICS!$O:$O,allNAICS!$C:$C,'Number of Firms'!$A153,allNAICS!$E:$E,'Number of Firms'!H$1)</f>
        <v>93</v>
      </c>
      <c r="I153" s="1">
        <f>SUMIFS(allNAICS!$O:$O,allNAICS!$C:$C,'Number of Firms'!$A153,allNAICS!$E:$E,'Number of Firms'!I$1)</f>
        <v>6151</v>
      </c>
      <c r="J153" s="1">
        <f>SUMIFS(allNAICS!$O:$O,allNAICS!$C:$C,'Number of Firms'!$A153,allNAICS!$E:$E,'Number of Firms'!J$1)</f>
        <v>886</v>
      </c>
      <c r="K153" s="1">
        <f>SUMIFS(allNAICS!$O:$O,allNAICS!$C:$C,'Number of Firms'!$A153,allNAICS!$E:$E,'Number of Firms'!K$1)</f>
        <v>1487</v>
      </c>
      <c r="L153" s="1">
        <f>SUMIFS(allNAICS!$O:$O,allNAICS!$C:$C,'Number of Firms'!$A153,allNAICS!$E:$E,'Number of Firms'!L$1)</f>
        <v>4804</v>
      </c>
      <c r="M153" s="1">
        <f>SUMIFS(allNAICS!$O:$O,allNAICS!$C:$C,'Number of Firms'!$A153,allNAICS!$E:$E,'Number of Firms'!M$1)</f>
        <v>1744</v>
      </c>
      <c r="N153" s="1">
        <f>SUMIFS(allNAICS!$O:$O,allNAICS!$C:$C,'Number of Firms'!$A153,allNAICS!$E:$E,'Number of Firms'!N$1)</f>
        <v>572</v>
      </c>
      <c r="O153" s="1">
        <f>SUMIFS(allNAICS!$O:$O,allNAICS!$C:$C,'Number of Firms'!$A153,allNAICS!$E:$E,'Number of Firms'!O$1)</f>
        <v>2541</v>
      </c>
      <c r="P153" s="1">
        <f>SUMIFS(allNAICS!$O:$O,allNAICS!$C:$C,'Number of Firms'!$A153,allNAICS!$E:$E,'Number of Firms'!P$1)</f>
        <v>4294</v>
      </c>
      <c r="Q153" s="1">
        <f>SUMIFS(allNAICS!$O:$O,allNAICS!$C:$C,'Number of Firms'!$A153,allNAICS!$E:$E,'Number of Firms'!Q$1)</f>
        <v>6752</v>
      </c>
      <c r="R153" s="1">
        <f>SUMIFS(allNAICS!$O:$O,allNAICS!$C:$C,'Number of Firms'!$A153,allNAICS!$E:$E,'Number of Firms'!R$1)</f>
        <v>6080</v>
      </c>
      <c r="S153" s="1">
        <f>SUMIFS(allNAICS!$O:$O,allNAICS!$C:$C,'Number of Firms'!$A153,allNAICS!$E:$E,'Number of Firms'!S$1)</f>
        <v>1317</v>
      </c>
      <c r="T153" s="1">
        <f>SUMIFS(allNAICS!$O:$O,allNAICS!$C:$C,'Number of Firms'!$A153,allNAICS!$E:$E,'Number of Firms'!T$1)</f>
        <v>5953</v>
      </c>
      <c r="U153" s="1">
        <f>SUMIFS(allNAICS!$O:$O,allNAICS!$C:$C,'Number of Firms'!$A153,allNAICS!$E:$E,'Number of Firms'!U$1)</f>
        <v>1944</v>
      </c>
      <c r="V153" s="1">
        <f>SUMIFS(allNAICS!$O:$O,allNAICS!$C:$C,'Number of Firms'!$A153,allNAICS!$E:$E,'Number of Firms'!V$1)</f>
        <v>1504</v>
      </c>
      <c r="W153" s="1">
        <f>SUMIFS(allNAICS!$O:$O,allNAICS!$C:$C,'Number of Firms'!$A153,allNAICS!$E:$E,'Number of Firms'!W$1)</f>
        <v>7261</v>
      </c>
      <c r="X153" s="1">
        <f>SUMIFS(allNAICS!$O:$O,allNAICS!$C:$C,'Number of Firms'!$A153,allNAICS!$E:$E,'Number of Firms'!X$1)</f>
        <v>97</v>
      </c>
      <c r="Y153" s="1">
        <f>SUMIFS(allNAICS!$O:$O,allNAICS!$C:$C,'Number of Firms'!$A153,allNAICS!$E:$E,'Number of Firms'!Y$1)</f>
        <v>0</v>
      </c>
    </row>
    <row r="154" spans="1:25" x14ac:dyDescent="0.45">
      <c r="A154" s="1" t="s">
        <v>640</v>
      </c>
      <c r="B154" s="1" t="s">
        <v>546</v>
      </c>
      <c r="C154" s="1">
        <v>35.614516899999998</v>
      </c>
      <c r="D154" s="1">
        <v>-88.813946900000005</v>
      </c>
      <c r="E154" s="1">
        <f>SUMIFS(allNAICS!$O:$O,allNAICS!$C:$C,'Number of Firms'!$A154,allNAICS!$E:$E,'Number of Firms'!E$1)</f>
        <v>10127</v>
      </c>
      <c r="F154" s="1">
        <f>SUMIFS(allNAICS!$O:$O,allNAICS!$C:$C,'Number of Firms'!$A154,allNAICS!$E:$E,'Number of Firms'!F$1)</f>
        <v>155</v>
      </c>
      <c r="G154" s="1">
        <f>SUMIFS(allNAICS!$O:$O,allNAICS!$C:$C,'Number of Firms'!$A154,allNAICS!$E:$E,'Number of Firms'!G$1)</f>
        <v>0</v>
      </c>
      <c r="H154" s="1">
        <f>SUMIFS(allNAICS!$O:$O,allNAICS!$C:$C,'Number of Firms'!$A154,allNAICS!$E:$E,'Number of Firms'!H$1)</f>
        <v>0</v>
      </c>
      <c r="I154" s="1">
        <f>SUMIFS(allNAICS!$O:$O,allNAICS!$C:$C,'Number of Firms'!$A154,allNAICS!$E:$E,'Number of Firms'!I$1)</f>
        <v>921</v>
      </c>
      <c r="J154" s="1">
        <f>SUMIFS(allNAICS!$O:$O,allNAICS!$C:$C,'Number of Firms'!$A154,allNAICS!$E:$E,'Number of Firms'!J$1)</f>
        <v>231</v>
      </c>
      <c r="K154" s="1">
        <f>SUMIFS(allNAICS!$O:$O,allNAICS!$C:$C,'Number of Firms'!$A154,allNAICS!$E:$E,'Number of Firms'!K$1)</f>
        <v>348</v>
      </c>
      <c r="L154" s="1">
        <f>SUMIFS(allNAICS!$O:$O,allNAICS!$C:$C,'Number of Firms'!$A154,allNAICS!$E:$E,'Number of Firms'!L$1)</f>
        <v>1137</v>
      </c>
      <c r="M154" s="1">
        <f>SUMIFS(allNAICS!$O:$O,allNAICS!$C:$C,'Number of Firms'!$A154,allNAICS!$E:$E,'Number of Firms'!M$1)</f>
        <v>508</v>
      </c>
      <c r="N154" s="1">
        <f>SUMIFS(allNAICS!$O:$O,allNAICS!$C:$C,'Number of Firms'!$A154,allNAICS!$E:$E,'Number of Firms'!N$1)</f>
        <v>156</v>
      </c>
      <c r="O154" s="1">
        <f>SUMIFS(allNAICS!$O:$O,allNAICS!$C:$C,'Number of Firms'!$A154,allNAICS!$E:$E,'Number of Firms'!O$1)</f>
        <v>398</v>
      </c>
      <c r="P154" s="1">
        <f>SUMIFS(allNAICS!$O:$O,allNAICS!$C:$C,'Number of Firms'!$A154,allNAICS!$E:$E,'Number of Firms'!P$1)</f>
        <v>933</v>
      </c>
      <c r="Q154" s="1">
        <f>SUMIFS(allNAICS!$O:$O,allNAICS!$C:$C,'Number of Firms'!$A154,allNAICS!$E:$E,'Number of Firms'!Q$1)</f>
        <v>942</v>
      </c>
      <c r="R154" s="1">
        <f>SUMIFS(allNAICS!$O:$O,allNAICS!$C:$C,'Number of Firms'!$A154,allNAICS!$E:$E,'Number of Firms'!R$1)</f>
        <v>921</v>
      </c>
      <c r="S154" s="1">
        <f>SUMIFS(allNAICS!$O:$O,allNAICS!$C:$C,'Number of Firms'!$A154,allNAICS!$E:$E,'Number of Firms'!S$1)</f>
        <v>286</v>
      </c>
      <c r="T154" s="1">
        <f>SUMIFS(allNAICS!$O:$O,allNAICS!$C:$C,'Number of Firms'!$A154,allNAICS!$E:$E,'Number of Firms'!T$1)</f>
        <v>1029</v>
      </c>
      <c r="U154" s="1">
        <f>SUMIFS(allNAICS!$O:$O,allNAICS!$C:$C,'Number of Firms'!$A154,allNAICS!$E:$E,'Number of Firms'!U$1)</f>
        <v>299</v>
      </c>
      <c r="V154" s="1">
        <f>SUMIFS(allNAICS!$O:$O,allNAICS!$C:$C,'Number of Firms'!$A154,allNAICS!$E:$E,'Number of Firms'!V$1)</f>
        <v>317</v>
      </c>
      <c r="W154" s="1">
        <f>SUMIFS(allNAICS!$O:$O,allNAICS!$C:$C,'Number of Firms'!$A154,allNAICS!$E:$E,'Number of Firms'!W$1)</f>
        <v>1556</v>
      </c>
      <c r="X154" s="1">
        <f>SUMIFS(allNAICS!$O:$O,allNAICS!$C:$C,'Number of Firms'!$A154,allNAICS!$E:$E,'Number of Firms'!X$1)</f>
        <v>0</v>
      </c>
      <c r="Y154" s="1">
        <f>SUMIFS(allNAICS!$O:$O,allNAICS!$C:$C,'Number of Firms'!$A154,allNAICS!$E:$E,'Number of Firms'!Y$1)</f>
        <v>0</v>
      </c>
    </row>
    <row r="155" spans="1:25" x14ac:dyDescent="0.45">
      <c r="A155" s="1" t="s">
        <v>641</v>
      </c>
      <c r="B155" s="1" t="s">
        <v>526</v>
      </c>
      <c r="C155" s="1">
        <v>30.332183799999999</v>
      </c>
      <c r="D155" s="1">
        <v>-81.655651000000006</v>
      </c>
      <c r="E155" s="1">
        <f>SUMIFS(allNAICS!$O:$O,allNAICS!$C:$C,'Number of Firms'!$A155,allNAICS!$E:$E,'Number of Firms'!E$1)</f>
        <v>113187</v>
      </c>
      <c r="F155" s="1">
        <f>SUMIFS(allNAICS!$O:$O,allNAICS!$C:$C,'Number of Firms'!$A155,allNAICS!$E:$E,'Number of Firms'!F$1)</f>
        <v>588</v>
      </c>
      <c r="G155" s="1">
        <f>SUMIFS(allNAICS!$O:$O,allNAICS!$C:$C,'Number of Firms'!$A155,allNAICS!$E:$E,'Number of Firms'!G$1)</f>
        <v>41</v>
      </c>
      <c r="H155" s="1">
        <f>SUMIFS(allNAICS!$O:$O,allNAICS!$C:$C,'Number of Firms'!$A155,allNAICS!$E:$E,'Number of Firms'!H$1)</f>
        <v>95</v>
      </c>
      <c r="I155" s="1">
        <f>SUMIFS(allNAICS!$O:$O,allNAICS!$C:$C,'Number of Firms'!$A155,allNAICS!$E:$E,'Number of Firms'!I$1)</f>
        <v>9984</v>
      </c>
      <c r="J155" s="1">
        <f>SUMIFS(allNAICS!$O:$O,allNAICS!$C:$C,'Number of Firms'!$A155,allNAICS!$E:$E,'Number of Firms'!J$1)</f>
        <v>1847</v>
      </c>
      <c r="K155" s="1">
        <f>SUMIFS(allNAICS!$O:$O,allNAICS!$C:$C,'Number of Firms'!$A155,allNAICS!$E:$E,'Number of Firms'!K$1)</f>
        <v>3155</v>
      </c>
      <c r="L155" s="1">
        <f>SUMIFS(allNAICS!$O:$O,allNAICS!$C:$C,'Number of Firms'!$A155,allNAICS!$E:$E,'Number of Firms'!L$1)</f>
        <v>10057</v>
      </c>
      <c r="M155" s="1">
        <f>SUMIFS(allNAICS!$O:$O,allNAICS!$C:$C,'Number of Firms'!$A155,allNAICS!$E:$E,'Number of Firms'!M$1)</f>
        <v>5835</v>
      </c>
      <c r="N155" s="1">
        <f>SUMIFS(allNAICS!$O:$O,allNAICS!$C:$C,'Number of Firms'!$A155,allNAICS!$E:$E,'Number of Firms'!N$1)</f>
        <v>1558</v>
      </c>
      <c r="O155" s="1">
        <f>SUMIFS(allNAICS!$O:$O,allNAICS!$C:$C,'Number of Firms'!$A155,allNAICS!$E:$E,'Number of Firms'!O$1)</f>
        <v>4268</v>
      </c>
      <c r="P155" s="1">
        <f>SUMIFS(allNAICS!$O:$O,allNAICS!$C:$C,'Number of Firms'!$A155,allNAICS!$E:$E,'Number of Firms'!P$1)</f>
        <v>10703</v>
      </c>
      <c r="Q155" s="1">
        <f>SUMIFS(allNAICS!$O:$O,allNAICS!$C:$C,'Number of Firms'!$A155,allNAICS!$E:$E,'Number of Firms'!Q$1)</f>
        <v>14483</v>
      </c>
      <c r="R155" s="1">
        <f>SUMIFS(allNAICS!$O:$O,allNAICS!$C:$C,'Number of Firms'!$A155,allNAICS!$E:$E,'Number of Firms'!R$1)</f>
        <v>11319</v>
      </c>
      <c r="S155" s="1">
        <f>SUMIFS(allNAICS!$O:$O,allNAICS!$C:$C,'Number of Firms'!$A155,allNAICS!$E:$E,'Number of Firms'!S$1)</f>
        <v>2647</v>
      </c>
      <c r="T155" s="1">
        <f>SUMIFS(allNAICS!$O:$O,allNAICS!$C:$C,'Number of Firms'!$A155,allNAICS!$E:$E,'Number of Firms'!T$1)</f>
        <v>10093</v>
      </c>
      <c r="U155" s="1">
        <f>SUMIFS(allNAICS!$O:$O,allNAICS!$C:$C,'Number of Firms'!$A155,allNAICS!$E:$E,'Number of Firms'!U$1)</f>
        <v>4317</v>
      </c>
      <c r="V155" s="1">
        <f>SUMIFS(allNAICS!$O:$O,allNAICS!$C:$C,'Number of Firms'!$A155,allNAICS!$E:$E,'Number of Firms'!V$1)</f>
        <v>3609</v>
      </c>
      <c r="W155" s="1">
        <f>SUMIFS(allNAICS!$O:$O,allNAICS!$C:$C,'Number of Firms'!$A155,allNAICS!$E:$E,'Number of Firms'!W$1)</f>
        <v>18858</v>
      </c>
      <c r="X155" s="1">
        <f>SUMIFS(allNAICS!$O:$O,allNAICS!$C:$C,'Number of Firms'!$A155,allNAICS!$E:$E,'Number of Firms'!X$1)</f>
        <v>173</v>
      </c>
      <c r="Y155" s="1">
        <f>SUMIFS(allNAICS!$O:$O,allNAICS!$C:$C,'Number of Firms'!$A155,allNAICS!$E:$E,'Number of Firms'!Y$1)</f>
        <v>0</v>
      </c>
    </row>
    <row r="156" spans="1:25" x14ac:dyDescent="0.45">
      <c r="A156" s="1" t="s">
        <v>642</v>
      </c>
      <c r="B156" s="1" t="s">
        <v>470</v>
      </c>
      <c r="C156" s="1">
        <v>34.754052399999999</v>
      </c>
      <c r="D156" s="1">
        <v>-77.4302414</v>
      </c>
      <c r="E156" s="1">
        <f>SUMIFS(allNAICS!$O:$O,allNAICS!$C:$C,'Number of Firms'!$A156,allNAICS!$E:$E,'Number of Firms'!E$1)</f>
        <v>10610</v>
      </c>
      <c r="F156" s="1">
        <f>SUMIFS(allNAICS!$O:$O,allNAICS!$C:$C,'Number of Firms'!$A156,allNAICS!$E:$E,'Number of Firms'!F$1)</f>
        <v>313</v>
      </c>
      <c r="G156" s="1">
        <f>SUMIFS(allNAICS!$O:$O,allNAICS!$C:$C,'Number of Firms'!$A156,allNAICS!$E:$E,'Number of Firms'!G$1)</f>
        <v>0</v>
      </c>
      <c r="H156" s="1">
        <f>SUMIFS(allNAICS!$O:$O,allNAICS!$C:$C,'Number of Firms'!$A156,allNAICS!$E:$E,'Number of Firms'!H$1)</f>
        <v>0</v>
      </c>
      <c r="I156" s="1">
        <f>SUMIFS(allNAICS!$O:$O,allNAICS!$C:$C,'Number of Firms'!$A156,allNAICS!$E:$E,'Number of Firms'!I$1)</f>
        <v>1548</v>
      </c>
      <c r="J156" s="1">
        <f>SUMIFS(allNAICS!$O:$O,allNAICS!$C:$C,'Number of Firms'!$A156,allNAICS!$E:$E,'Number of Firms'!J$1)</f>
        <v>97</v>
      </c>
      <c r="K156" s="1">
        <f>SUMIFS(allNAICS!$O:$O,allNAICS!$C:$C,'Number of Firms'!$A156,allNAICS!$E:$E,'Number of Firms'!K$1)</f>
        <v>76</v>
      </c>
      <c r="L156" s="1">
        <f>SUMIFS(allNAICS!$O:$O,allNAICS!$C:$C,'Number of Firms'!$A156,allNAICS!$E:$E,'Number of Firms'!L$1)</f>
        <v>1361</v>
      </c>
      <c r="M156" s="1">
        <f>SUMIFS(allNAICS!$O:$O,allNAICS!$C:$C,'Number of Firms'!$A156,allNAICS!$E:$E,'Number of Firms'!M$1)</f>
        <v>371</v>
      </c>
      <c r="N156" s="1">
        <f>SUMIFS(allNAICS!$O:$O,allNAICS!$C:$C,'Number of Firms'!$A156,allNAICS!$E:$E,'Number of Firms'!N$1)</f>
        <v>51</v>
      </c>
      <c r="O156" s="1">
        <f>SUMIFS(allNAICS!$O:$O,allNAICS!$C:$C,'Number of Firms'!$A156,allNAICS!$E:$E,'Number of Firms'!O$1)</f>
        <v>287</v>
      </c>
      <c r="P156" s="1">
        <f>SUMIFS(allNAICS!$O:$O,allNAICS!$C:$C,'Number of Firms'!$A156,allNAICS!$E:$E,'Number of Firms'!P$1)</f>
        <v>1241</v>
      </c>
      <c r="Q156" s="1">
        <f>SUMIFS(allNAICS!$O:$O,allNAICS!$C:$C,'Number of Firms'!$A156,allNAICS!$E:$E,'Number of Firms'!Q$1)</f>
        <v>640</v>
      </c>
      <c r="R156" s="1">
        <f>SUMIFS(allNAICS!$O:$O,allNAICS!$C:$C,'Number of Firms'!$A156,allNAICS!$E:$E,'Number of Firms'!R$1)</f>
        <v>1146</v>
      </c>
      <c r="S156" s="1">
        <f>SUMIFS(allNAICS!$O:$O,allNAICS!$C:$C,'Number of Firms'!$A156,allNAICS!$E:$E,'Number of Firms'!S$1)</f>
        <v>133</v>
      </c>
      <c r="T156" s="1">
        <f>SUMIFS(allNAICS!$O:$O,allNAICS!$C:$C,'Number of Firms'!$A156,allNAICS!$E:$E,'Number of Firms'!T$1)</f>
        <v>814</v>
      </c>
      <c r="U156" s="1">
        <f>SUMIFS(allNAICS!$O:$O,allNAICS!$C:$C,'Number of Firms'!$A156,allNAICS!$E:$E,'Number of Firms'!U$1)</f>
        <v>452</v>
      </c>
      <c r="V156" s="1">
        <f>SUMIFS(allNAICS!$O:$O,allNAICS!$C:$C,'Number of Firms'!$A156,allNAICS!$E:$E,'Number of Firms'!V$1)</f>
        <v>428</v>
      </c>
      <c r="W156" s="1">
        <f>SUMIFS(allNAICS!$O:$O,allNAICS!$C:$C,'Number of Firms'!$A156,allNAICS!$E:$E,'Number of Firms'!W$1)</f>
        <v>1649</v>
      </c>
      <c r="X156" s="1">
        <f>SUMIFS(allNAICS!$O:$O,allNAICS!$C:$C,'Number of Firms'!$A156,allNAICS!$E:$E,'Number of Firms'!X$1)</f>
        <v>0</v>
      </c>
      <c r="Y156" s="1">
        <f>SUMIFS(allNAICS!$O:$O,allNAICS!$C:$C,'Number of Firms'!$A156,allNAICS!$E:$E,'Number of Firms'!Y$1)</f>
        <v>0</v>
      </c>
    </row>
    <row r="157" spans="1:25" x14ac:dyDescent="0.45">
      <c r="A157" s="1" t="s">
        <v>643</v>
      </c>
      <c r="B157" s="1" t="s">
        <v>552</v>
      </c>
      <c r="C157" s="1">
        <v>38.576701700000001</v>
      </c>
      <c r="D157" s="1">
        <v>-92.173516399999997</v>
      </c>
      <c r="E157" s="1">
        <f>SUMIFS(allNAICS!$O:$O,allNAICS!$C:$C,'Number of Firms'!$A157,allNAICS!$E:$E,'Number of Firms'!E$1)</f>
        <v>11400</v>
      </c>
      <c r="F157" s="1">
        <f>SUMIFS(allNAICS!$O:$O,allNAICS!$C:$C,'Number of Firms'!$A157,allNAICS!$E:$E,'Number of Firms'!F$1)</f>
        <v>104</v>
      </c>
      <c r="G157" s="1">
        <f>SUMIFS(allNAICS!$O:$O,allNAICS!$C:$C,'Number of Firms'!$A157,allNAICS!$E:$E,'Number of Firms'!G$1)</f>
        <v>0</v>
      </c>
      <c r="H157" s="1">
        <f>SUMIFS(allNAICS!$O:$O,allNAICS!$C:$C,'Number of Firms'!$A157,allNAICS!$E:$E,'Number of Firms'!H$1)</f>
        <v>0</v>
      </c>
      <c r="I157" s="1">
        <f>SUMIFS(allNAICS!$O:$O,allNAICS!$C:$C,'Number of Firms'!$A157,allNAICS!$E:$E,'Number of Firms'!I$1)</f>
        <v>1527</v>
      </c>
      <c r="J157" s="1">
        <f>SUMIFS(allNAICS!$O:$O,allNAICS!$C:$C,'Number of Firms'!$A157,allNAICS!$E:$E,'Number of Firms'!J$1)</f>
        <v>291</v>
      </c>
      <c r="K157" s="1">
        <f>SUMIFS(allNAICS!$O:$O,allNAICS!$C:$C,'Number of Firms'!$A157,allNAICS!$E:$E,'Number of Firms'!K$1)</f>
        <v>256</v>
      </c>
      <c r="L157" s="1">
        <f>SUMIFS(allNAICS!$O:$O,allNAICS!$C:$C,'Number of Firms'!$A157,allNAICS!$E:$E,'Number of Firms'!L$1)</f>
        <v>1404</v>
      </c>
      <c r="M157" s="1">
        <f>SUMIFS(allNAICS!$O:$O,allNAICS!$C:$C,'Number of Firms'!$A157,allNAICS!$E:$E,'Number of Firms'!M$1)</f>
        <v>449</v>
      </c>
      <c r="N157" s="1">
        <f>SUMIFS(allNAICS!$O:$O,allNAICS!$C:$C,'Number of Firms'!$A157,allNAICS!$E:$E,'Number of Firms'!N$1)</f>
        <v>149</v>
      </c>
      <c r="O157" s="1">
        <f>SUMIFS(allNAICS!$O:$O,allNAICS!$C:$C,'Number of Firms'!$A157,allNAICS!$E:$E,'Number of Firms'!O$1)</f>
        <v>597</v>
      </c>
      <c r="P157" s="1">
        <f>SUMIFS(allNAICS!$O:$O,allNAICS!$C:$C,'Number of Firms'!$A157,allNAICS!$E:$E,'Number of Firms'!P$1)</f>
        <v>1001</v>
      </c>
      <c r="Q157" s="1">
        <f>SUMIFS(allNAICS!$O:$O,allNAICS!$C:$C,'Number of Firms'!$A157,allNAICS!$E:$E,'Number of Firms'!Q$1)</f>
        <v>1316</v>
      </c>
      <c r="R157" s="1">
        <f>SUMIFS(allNAICS!$O:$O,allNAICS!$C:$C,'Number of Firms'!$A157,allNAICS!$E:$E,'Number of Firms'!R$1)</f>
        <v>746</v>
      </c>
      <c r="S157" s="1">
        <f>SUMIFS(allNAICS!$O:$O,allNAICS!$C:$C,'Number of Firms'!$A157,allNAICS!$E:$E,'Number of Firms'!S$1)</f>
        <v>220</v>
      </c>
      <c r="T157" s="1">
        <f>SUMIFS(allNAICS!$O:$O,allNAICS!$C:$C,'Number of Firms'!$A157,allNAICS!$E:$E,'Number of Firms'!T$1)</f>
        <v>1005</v>
      </c>
      <c r="U157" s="1">
        <f>SUMIFS(allNAICS!$O:$O,allNAICS!$C:$C,'Number of Firms'!$A157,allNAICS!$E:$E,'Number of Firms'!U$1)</f>
        <v>315</v>
      </c>
      <c r="V157" s="1">
        <f>SUMIFS(allNAICS!$O:$O,allNAICS!$C:$C,'Number of Firms'!$A157,allNAICS!$E:$E,'Number of Firms'!V$1)</f>
        <v>393</v>
      </c>
      <c r="W157" s="1">
        <f>SUMIFS(allNAICS!$O:$O,allNAICS!$C:$C,'Number of Firms'!$A157,allNAICS!$E:$E,'Number of Firms'!W$1)</f>
        <v>1634</v>
      </c>
      <c r="X157" s="1">
        <f>SUMIFS(allNAICS!$O:$O,allNAICS!$C:$C,'Number of Firms'!$A157,allNAICS!$E:$E,'Number of Firms'!X$1)</f>
        <v>0</v>
      </c>
      <c r="Y157" s="1">
        <f>SUMIFS(allNAICS!$O:$O,allNAICS!$C:$C,'Number of Firms'!$A157,allNAICS!$E:$E,'Number of Firms'!Y$1)</f>
        <v>0</v>
      </c>
    </row>
    <row r="158" spans="1:25" x14ac:dyDescent="0.45">
      <c r="A158" s="1" t="s">
        <v>644</v>
      </c>
      <c r="B158" s="1" t="s">
        <v>546</v>
      </c>
      <c r="C158" s="1">
        <v>36.313439700000004</v>
      </c>
      <c r="D158" s="1">
        <v>-82.353472699999998</v>
      </c>
      <c r="E158" s="1">
        <f>SUMIFS(allNAICS!$O:$O,allNAICS!$C:$C,'Number of Firms'!$A158,allNAICS!$E:$E,'Number of Firms'!E$1)</f>
        <v>13636</v>
      </c>
      <c r="F158" s="1">
        <f>SUMIFS(allNAICS!$O:$O,allNAICS!$C:$C,'Number of Firms'!$A158,allNAICS!$E:$E,'Number of Firms'!F$1)</f>
        <v>62</v>
      </c>
      <c r="G158" s="1">
        <f>SUMIFS(allNAICS!$O:$O,allNAICS!$C:$C,'Number of Firms'!$A158,allNAICS!$E:$E,'Number of Firms'!G$1)</f>
        <v>0</v>
      </c>
      <c r="H158" s="1">
        <f>SUMIFS(allNAICS!$O:$O,allNAICS!$C:$C,'Number of Firms'!$A158,allNAICS!$E:$E,'Number of Firms'!H$1)</f>
        <v>0</v>
      </c>
      <c r="I158" s="1">
        <f>SUMIFS(allNAICS!$O:$O,allNAICS!$C:$C,'Number of Firms'!$A158,allNAICS!$E:$E,'Number of Firms'!I$1)</f>
        <v>1976</v>
      </c>
      <c r="J158" s="1">
        <f>SUMIFS(allNAICS!$O:$O,allNAICS!$C:$C,'Number of Firms'!$A158,allNAICS!$E:$E,'Number of Firms'!J$1)</f>
        <v>358</v>
      </c>
      <c r="K158" s="1">
        <f>SUMIFS(allNAICS!$O:$O,allNAICS!$C:$C,'Number of Firms'!$A158,allNAICS!$E:$E,'Number of Firms'!K$1)</f>
        <v>272</v>
      </c>
      <c r="L158" s="1">
        <f>SUMIFS(allNAICS!$O:$O,allNAICS!$C:$C,'Number of Firms'!$A158,allNAICS!$E:$E,'Number of Firms'!L$1)</f>
        <v>1867</v>
      </c>
      <c r="M158" s="1">
        <f>SUMIFS(allNAICS!$O:$O,allNAICS!$C:$C,'Number of Firms'!$A158,allNAICS!$E:$E,'Number of Firms'!M$1)</f>
        <v>446</v>
      </c>
      <c r="N158" s="1">
        <f>SUMIFS(allNAICS!$O:$O,allNAICS!$C:$C,'Number of Firms'!$A158,allNAICS!$E:$E,'Number of Firms'!N$1)</f>
        <v>75</v>
      </c>
      <c r="O158" s="1">
        <f>SUMIFS(allNAICS!$O:$O,allNAICS!$C:$C,'Number of Firms'!$A158,allNAICS!$E:$E,'Number of Firms'!O$1)</f>
        <v>530</v>
      </c>
      <c r="P158" s="1">
        <f>SUMIFS(allNAICS!$O:$O,allNAICS!$C:$C,'Number of Firms'!$A158,allNAICS!$E:$E,'Number of Firms'!P$1)</f>
        <v>956</v>
      </c>
      <c r="Q158" s="1">
        <f>SUMIFS(allNAICS!$O:$O,allNAICS!$C:$C,'Number of Firms'!$A158,allNAICS!$E:$E,'Number of Firms'!Q$1)</f>
        <v>1306</v>
      </c>
      <c r="R158" s="1">
        <f>SUMIFS(allNAICS!$O:$O,allNAICS!$C:$C,'Number of Firms'!$A158,allNAICS!$E:$E,'Number of Firms'!R$1)</f>
        <v>1431</v>
      </c>
      <c r="S158" s="1">
        <f>SUMIFS(allNAICS!$O:$O,allNAICS!$C:$C,'Number of Firms'!$A158,allNAICS!$E:$E,'Number of Firms'!S$1)</f>
        <v>318</v>
      </c>
      <c r="T158" s="1">
        <f>SUMIFS(allNAICS!$O:$O,allNAICS!$C:$C,'Number of Firms'!$A158,allNAICS!$E:$E,'Number of Firms'!T$1)</f>
        <v>1247</v>
      </c>
      <c r="U158" s="1">
        <f>SUMIFS(allNAICS!$O:$O,allNAICS!$C:$C,'Number of Firms'!$A158,allNAICS!$E:$E,'Number of Firms'!U$1)</f>
        <v>365</v>
      </c>
      <c r="V158" s="1">
        <f>SUMIFS(allNAICS!$O:$O,allNAICS!$C:$C,'Number of Firms'!$A158,allNAICS!$E:$E,'Number of Firms'!V$1)</f>
        <v>353</v>
      </c>
      <c r="W158" s="1">
        <f>SUMIFS(allNAICS!$O:$O,allNAICS!$C:$C,'Number of Firms'!$A158,allNAICS!$E:$E,'Number of Firms'!W$1)</f>
        <v>2086</v>
      </c>
      <c r="X158" s="1">
        <f>SUMIFS(allNAICS!$O:$O,allNAICS!$C:$C,'Number of Firms'!$A158,allNAICS!$E:$E,'Number of Firms'!X$1)</f>
        <v>0</v>
      </c>
      <c r="Y158" s="1">
        <f>SUMIFS(allNAICS!$O:$O,allNAICS!$C:$C,'Number of Firms'!$A158,allNAICS!$E:$E,'Number of Firms'!Y$1)</f>
        <v>0</v>
      </c>
    </row>
    <row r="159" spans="1:25" x14ac:dyDescent="0.45">
      <c r="A159" s="1" t="s">
        <v>645</v>
      </c>
      <c r="B159" s="1" t="s">
        <v>459</v>
      </c>
      <c r="C159" s="1">
        <v>40.326740700000002</v>
      </c>
      <c r="D159" s="1">
        <v>-78.921969799999999</v>
      </c>
      <c r="E159" s="1">
        <f>SUMIFS(allNAICS!$O:$O,allNAICS!$C:$C,'Number of Firms'!$A159,allNAICS!$E:$E,'Number of Firms'!E$1)</f>
        <v>8860</v>
      </c>
      <c r="F159" s="1">
        <f>SUMIFS(allNAICS!$O:$O,allNAICS!$C:$C,'Number of Firms'!$A159,allNAICS!$E:$E,'Number of Firms'!F$1)</f>
        <v>64</v>
      </c>
      <c r="G159" s="1">
        <f>SUMIFS(allNAICS!$O:$O,allNAICS!$C:$C,'Number of Firms'!$A159,allNAICS!$E:$E,'Number of Firms'!G$1)</f>
        <v>0</v>
      </c>
      <c r="H159" s="1">
        <f>SUMIFS(allNAICS!$O:$O,allNAICS!$C:$C,'Number of Firms'!$A159,allNAICS!$E:$E,'Number of Firms'!H$1)</f>
        <v>0</v>
      </c>
      <c r="I159" s="1">
        <f>SUMIFS(allNAICS!$O:$O,allNAICS!$C:$C,'Number of Firms'!$A159,allNAICS!$E:$E,'Number of Firms'!I$1)</f>
        <v>1054</v>
      </c>
      <c r="J159" s="1">
        <f>SUMIFS(allNAICS!$O:$O,allNAICS!$C:$C,'Number of Firms'!$A159,allNAICS!$E:$E,'Number of Firms'!J$1)</f>
        <v>142</v>
      </c>
      <c r="K159" s="1">
        <f>SUMIFS(allNAICS!$O:$O,allNAICS!$C:$C,'Number of Firms'!$A159,allNAICS!$E:$E,'Number of Firms'!K$1)</f>
        <v>221</v>
      </c>
      <c r="L159" s="1">
        <f>SUMIFS(allNAICS!$O:$O,allNAICS!$C:$C,'Number of Firms'!$A159,allNAICS!$E:$E,'Number of Firms'!L$1)</f>
        <v>1607</v>
      </c>
      <c r="M159" s="1">
        <f>SUMIFS(allNAICS!$O:$O,allNAICS!$C:$C,'Number of Firms'!$A159,allNAICS!$E:$E,'Number of Firms'!M$1)</f>
        <v>278</v>
      </c>
      <c r="N159" s="1">
        <f>SUMIFS(allNAICS!$O:$O,allNAICS!$C:$C,'Number of Firms'!$A159,allNAICS!$E:$E,'Number of Firms'!N$1)</f>
        <v>144</v>
      </c>
      <c r="O159" s="1">
        <f>SUMIFS(allNAICS!$O:$O,allNAICS!$C:$C,'Number of Firms'!$A159,allNAICS!$E:$E,'Number of Firms'!O$1)</f>
        <v>277</v>
      </c>
      <c r="P159" s="1">
        <f>SUMIFS(allNAICS!$O:$O,allNAICS!$C:$C,'Number of Firms'!$A159,allNAICS!$E:$E,'Number of Firms'!P$1)</f>
        <v>756</v>
      </c>
      <c r="Q159" s="1">
        <f>SUMIFS(allNAICS!$O:$O,allNAICS!$C:$C,'Number of Firms'!$A159,allNAICS!$E:$E,'Number of Firms'!Q$1)</f>
        <v>683</v>
      </c>
      <c r="R159" s="1">
        <f>SUMIFS(allNAICS!$O:$O,allNAICS!$C:$C,'Number of Firms'!$A159,allNAICS!$E:$E,'Number of Firms'!R$1)</f>
        <v>599</v>
      </c>
      <c r="S159" s="1">
        <f>SUMIFS(allNAICS!$O:$O,allNAICS!$C:$C,'Number of Firms'!$A159,allNAICS!$E:$E,'Number of Firms'!S$1)</f>
        <v>220</v>
      </c>
      <c r="T159" s="1">
        <f>SUMIFS(allNAICS!$O:$O,allNAICS!$C:$C,'Number of Firms'!$A159,allNAICS!$E:$E,'Number of Firms'!T$1)</f>
        <v>905</v>
      </c>
      <c r="U159" s="1">
        <f>SUMIFS(allNAICS!$O:$O,allNAICS!$C:$C,'Number of Firms'!$A159,allNAICS!$E:$E,'Number of Firms'!U$1)</f>
        <v>326</v>
      </c>
      <c r="V159" s="1">
        <f>SUMIFS(allNAICS!$O:$O,allNAICS!$C:$C,'Number of Firms'!$A159,allNAICS!$E:$E,'Number of Firms'!V$1)</f>
        <v>336</v>
      </c>
      <c r="W159" s="1">
        <f>SUMIFS(allNAICS!$O:$O,allNAICS!$C:$C,'Number of Firms'!$A159,allNAICS!$E:$E,'Number of Firms'!W$1)</f>
        <v>1247</v>
      </c>
      <c r="X159" s="1">
        <f>SUMIFS(allNAICS!$O:$O,allNAICS!$C:$C,'Number of Firms'!$A159,allNAICS!$E:$E,'Number of Firms'!X$1)</f>
        <v>0</v>
      </c>
      <c r="Y159" s="1">
        <f>SUMIFS(allNAICS!$O:$O,allNAICS!$C:$C,'Number of Firms'!$A159,allNAICS!$E:$E,'Number of Firms'!Y$1)</f>
        <v>0</v>
      </c>
    </row>
    <row r="160" spans="1:25" x14ac:dyDescent="0.45">
      <c r="A160" s="1" t="s">
        <v>646</v>
      </c>
      <c r="B160" s="1" t="s">
        <v>593</v>
      </c>
      <c r="C160" s="1">
        <v>35.842296699999999</v>
      </c>
      <c r="D160" s="1">
        <v>-90.704279</v>
      </c>
      <c r="E160" s="1">
        <f>SUMIFS(allNAICS!$O:$O,allNAICS!$C:$C,'Number of Firms'!$A160,allNAICS!$E:$E,'Number of Firms'!E$1)</f>
        <v>10347</v>
      </c>
      <c r="F160" s="1">
        <f>SUMIFS(allNAICS!$O:$O,allNAICS!$C:$C,'Number of Firms'!$A160,allNAICS!$E:$E,'Number of Firms'!F$1)</f>
        <v>274</v>
      </c>
      <c r="G160" s="1">
        <f>SUMIFS(allNAICS!$O:$O,allNAICS!$C:$C,'Number of Firms'!$A160,allNAICS!$E:$E,'Number of Firms'!G$1)</f>
        <v>0</v>
      </c>
      <c r="H160" s="1">
        <f>SUMIFS(allNAICS!$O:$O,allNAICS!$C:$C,'Number of Firms'!$A160,allNAICS!$E:$E,'Number of Firms'!H$1)</f>
        <v>0</v>
      </c>
      <c r="I160" s="1">
        <f>SUMIFS(allNAICS!$O:$O,allNAICS!$C:$C,'Number of Firms'!$A160,allNAICS!$E:$E,'Number of Firms'!I$1)</f>
        <v>1161</v>
      </c>
      <c r="J160" s="1">
        <f>SUMIFS(allNAICS!$O:$O,allNAICS!$C:$C,'Number of Firms'!$A160,allNAICS!$E:$E,'Number of Firms'!J$1)</f>
        <v>238</v>
      </c>
      <c r="K160" s="1">
        <f>SUMIFS(allNAICS!$O:$O,allNAICS!$C:$C,'Number of Firms'!$A160,allNAICS!$E:$E,'Number of Firms'!K$1)</f>
        <v>237</v>
      </c>
      <c r="L160" s="1">
        <f>SUMIFS(allNAICS!$O:$O,allNAICS!$C:$C,'Number of Firms'!$A160,allNAICS!$E:$E,'Number of Firms'!L$1)</f>
        <v>1082</v>
      </c>
      <c r="M160" s="1">
        <f>SUMIFS(allNAICS!$O:$O,allNAICS!$C:$C,'Number of Firms'!$A160,allNAICS!$E:$E,'Number of Firms'!M$1)</f>
        <v>623</v>
      </c>
      <c r="N160" s="1">
        <f>SUMIFS(allNAICS!$O:$O,allNAICS!$C:$C,'Number of Firms'!$A160,allNAICS!$E:$E,'Number of Firms'!N$1)</f>
        <v>97</v>
      </c>
      <c r="O160" s="1">
        <f>SUMIFS(allNAICS!$O:$O,allNAICS!$C:$C,'Number of Firms'!$A160,allNAICS!$E:$E,'Number of Firms'!O$1)</f>
        <v>385</v>
      </c>
      <c r="P160" s="1">
        <f>SUMIFS(allNAICS!$O:$O,allNAICS!$C:$C,'Number of Firms'!$A160,allNAICS!$E:$E,'Number of Firms'!P$1)</f>
        <v>878</v>
      </c>
      <c r="Q160" s="1">
        <f>SUMIFS(allNAICS!$O:$O,allNAICS!$C:$C,'Number of Firms'!$A160,allNAICS!$E:$E,'Number of Firms'!Q$1)</f>
        <v>1101</v>
      </c>
      <c r="R160" s="1">
        <f>SUMIFS(allNAICS!$O:$O,allNAICS!$C:$C,'Number of Firms'!$A160,allNAICS!$E:$E,'Number of Firms'!R$1)</f>
        <v>979</v>
      </c>
      <c r="S160" s="1">
        <f>SUMIFS(allNAICS!$O:$O,allNAICS!$C:$C,'Number of Firms'!$A160,allNAICS!$E:$E,'Number of Firms'!S$1)</f>
        <v>148</v>
      </c>
      <c r="T160" s="1">
        <f>SUMIFS(allNAICS!$O:$O,allNAICS!$C:$C,'Number of Firms'!$A160,allNAICS!$E:$E,'Number of Firms'!T$1)</f>
        <v>973</v>
      </c>
      <c r="U160" s="1">
        <f>SUMIFS(allNAICS!$O:$O,allNAICS!$C:$C,'Number of Firms'!$A160,allNAICS!$E:$E,'Number of Firms'!U$1)</f>
        <v>350</v>
      </c>
      <c r="V160" s="1">
        <f>SUMIFS(allNAICS!$O:$O,allNAICS!$C:$C,'Number of Firms'!$A160,allNAICS!$E:$E,'Number of Firms'!V$1)</f>
        <v>292</v>
      </c>
      <c r="W160" s="1">
        <f>SUMIFS(allNAICS!$O:$O,allNAICS!$C:$C,'Number of Firms'!$A160,allNAICS!$E:$E,'Number of Firms'!W$1)</f>
        <v>1546</v>
      </c>
      <c r="X160" s="1">
        <f>SUMIFS(allNAICS!$O:$O,allNAICS!$C:$C,'Number of Firms'!$A160,allNAICS!$E:$E,'Number of Firms'!X$1)</f>
        <v>30</v>
      </c>
      <c r="Y160" s="1">
        <f>SUMIFS(allNAICS!$O:$O,allNAICS!$C:$C,'Number of Firms'!$A160,allNAICS!$E:$E,'Number of Firms'!Y$1)</f>
        <v>0</v>
      </c>
    </row>
    <row r="161" spans="1:25" x14ac:dyDescent="0.45">
      <c r="A161" s="1" t="s">
        <v>647</v>
      </c>
      <c r="B161" s="1" t="s">
        <v>552</v>
      </c>
      <c r="C161" s="1">
        <v>37.0842271</v>
      </c>
      <c r="D161" s="1">
        <v>-94.513281000000006</v>
      </c>
      <c r="E161" s="1">
        <f>SUMIFS(allNAICS!$O:$O,allNAICS!$C:$C,'Number of Firms'!$A161,allNAICS!$E:$E,'Number of Firms'!E$1)</f>
        <v>12356</v>
      </c>
      <c r="F161" s="1">
        <f>SUMIFS(allNAICS!$O:$O,allNAICS!$C:$C,'Number of Firms'!$A161,allNAICS!$E:$E,'Number of Firms'!F$1)</f>
        <v>127</v>
      </c>
      <c r="G161" s="1">
        <f>SUMIFS(allNAICS!$O:$O,allNAICS!$C:$C,'Number of Firms'!$A161,allNAICS!$E:$E,'Number of Firms'!G$1)</f>
        <v>0</v>
      </c>
      <c r="H161" s="1">
        <f>SUMIFS(allNAICS!$O:$O,allNAICS!$C:$C,'Number of Firms'!$A161,allNAICS!$E:$E,'Number of Firms'!H$1)</f>
        <v>0</v>
      </c>
      <c r="I161" s="1">
        <f>SUMIFS(allNAICS!$O:$O,allNAICS!$C:$C,'Number of Firms'!$A161,allNAICS!$E:$E,'Number of Firms'!I$1)</f>
        <v>1978</v>
      </c>
      <c r="J161" s="1">
        <f>SUMIFS(allNAICS!$O:$O,allNAICS!$C:$C,'Number of Firms'!$A161,allNAICS!$E:$E,'Number of Firms'!J$1)</f>
        <v>312</v>
      </c>
      <c r="K161" s="1">
        <f>SUMIFS(allNAICS!$O:$O,allNAICS!$C:$C,'Number of Firms'!$A161,allNAICS!$E:$E,'Number of Firms'!K$1)</f>
        <v>302</v>
      </c>
      <c r="L161" s="1">
        <f>SUMIFS(allNAICS!$O:$O,allNAICS!$C:$C,'Number of Firms'!$A161,allNAICS!$E:$E,'Number of Firms'!L$1)</f>
        <v>1549</v>
      </c>
      <c r="M161" s="1">
        <f>SUMIFS(allNAICS!$O:$O,allNAICS!$C:$C,'Number of Firms'!$A161,allNAICS!$E:$E,'Number of Firms'!M$1)</f>
        <v>680</v>
      </c>
      <c r="N161" s="1">
        <f>SUMIFS(allNAICS!$O:$O,allNAICS!$C:$C,'Number of Firms'!$A161,allNAICS!$E:$E,'Number of Firms'!N$1)</f>
        <v>69</v>
      </c>
      <c r="O161" s="1">
        <f>SUMIFS(allNAICS!$O:$O,allNAICS!$C:$C,'Number of Firms'!$A161,allNAICS!$E:$E,'Number of Firms'!O$1)</f>
        <v>456</v>
      </c>
      <c r="P161" s="1">
        <f>SUMIFS(allNAICS!$O:$O,allNAICS!$C:$C,'Number of Firms'!$A161,allNAICS!$E:$E,'Number of Firms'!P$1)</f>
        <v>914</v>
      </c>
      <c r="Q161" s="1">
        <f>SUMIFS(allNAICS!$O:$O,allNAICS!$C:$C,'Number of Firms'!$A161,allNAICS!$E:$E,'Number of Firms'!Q$1)</f>
        <v>790</v>
      </c>
      <c r="R161" s="1">
        <f>SUMIFS(allNAICS!$O:$O,allNAICS!$C:$C,'Number of Firms'!$A161,allNAICS!$E:$E,'Number of Firms'!R$1)</f>
        <v>998</v>
      </c>
      <c r="S161" s="1">
        <f>SUMIFS(allNAICS!$O:$O,allNAICS!$C:$C,'Number of Firms'!$A161,allNAICS!$E:$E,'Number of Firms'!S$1)</f>
        <v>263</v>
      </c>
      <c r="T161" s="1">
        <f>SUMIFS(allNAICS!$O:$O,allNAICS!$C:$C,'Number of Firms'!$A161,allNAICS!$E:$E,'Number of Firms'!T$1)</f>
        <v>1169</v>
      </c>
      <c r="U161" s="1">
        <f>SUMIFS(allNAICS!$O:$O,allNAICS!$C:$C,'Number of Firms'!$A161,allNAICS!$E:$E,'Number of Firms'!U$1)</f>
        <v>475</v>
      </c>
      <c r="V161" s="1">
        <f>SUMIFS(allNAICS!$O:$O,allNAICS!$C:$C,'Number of Firms'!$A161,allNAICS!$E:$E,'Number of Firms'!V$1)</f>
        <v>473</v>
      </c>
      <c r="W161" s="1">
        <f>SUMIFS(allNAICS!$O:$O,allNAICS!$C:$C,'Number of Firms'!$A161,allNAICS!$E:$E,'Number of Firms'!W$1)</f>
        <v>1806</v>
      </c>
      <c r="X161" s="1">
        <f>SUMIFS(allNAICS!$O:$O,allNAICS!$C:$C,'Number of Firms'!$A161,allNAICS!$E:$E,'Number of Firms'!X$1)</f>
        <v>0</v>
      </c>
      <c r="Y161" s="1">
        <f>SUMIFS(allNAICS!$O:$O,allNAICS!$C:$C,'Number of Firms'!$A161,allNAICS!$E:$E,'Number of Firms'!Y$1)</f>
        <v>0</v>
      </c>
    </row>
    <row r="162" spans="1:25" x14ac:dyDescent="0.45">
      <c r="A162" s="1" t="s">
        <v>648</v>
      </c>
      <c r="B162" s="1" t="s">
        <v>466</v>
      </c>
      <c r="C162" s="1">
        <v>42.291706900000001</v>
      </c>
      <c r="D162" s="1">
        <v>-85.587228600000003</v>
      </c>
      <c r="E162" s="1">
        <f>SUMIFS(allNAICS!$O:$O,allNAICS!$C:$C,'Number of Firms'!$A162,allNAICS!$E:$E,'Number of Firms'!E$1)</f>
        <v>25758</v>
      </c>
      <c r="F162" s="1">
        <f>SUMIFS(allNAICS!$O:$O,allNAICS!$C:$C,'Number of Firms'!$A162,allNAICS!$E:$E,'Number of Firms'!F$1)</f>
        <v>134</v>
      </c>
      <c r="G162" s="1">
        <f>SUMIFS(allNAICS!$O:$O,allNAICS!$C:$C,'Number of Firms'!$A162,allNAICS!$E:$E,'Number of Firms'!G$1)</f>
        <v>37</v>
      </c>
      <c r="H162" s="1">
        <f>SUMIFS(allNAICS!$O:$O,allNAICS!$C:$C,'Number of Firms'!$A162,allNAICS!$E:$E,'Number of Firms'!H$1)</f>
        <v>0</v>
      </c>
      <c r="I162" s="1">
        <f>SUMIFS(allNAICS!$O:$O,allNAICS!$C:$C,'Number of Firms'!$A162,allNAICS!$E:$E,'Number of Firms'!I$1)</f>
        <v>3161</v>
      </c>
      <c r="J162" s="1">
        <f>SUMIFS(allNAICS!$O:$O,allNAICS!$C:$C,'Number of Firms'!$A162,allNAICS!$E:$E,'Number of Firms'!J$1)</f>
        <v>792</v>
      </c>
      <c r="K162" s="1">
        <f>SUMIFS(allNAICS!$O:$O,allNAICS!$C:$C,'Number of Firms'!$A162,allNAICS!$E:$E,'Number of Firms'!K$1)</f>
        <v>682</v>
      </c>
      <c r="L162" s="1">
        <f>SUMIFS(allNAICS!$O:$O,allNAICS!$C:$C,'Number of Firms'!$A162,allNAICS!$E:$E,'Number of Firms'!L$1)</f>
        <v>3022</v>
      </c>
      <c r="M162" s="1">
        <f>SUMIFS(allNAICS!$O:$O,allNAICS!$C:$C,'Number of Firms'!$A162,allNAICS!$E:$E,'Number of Firms'!M$1)</f>
        <v>479</v>
      </c>
      <c r="N162" s="1">
        <f>SUMIFS(allNAICS!$O:$O,allNAICS!$C:$C,'Number of Firms'!$A162,allNAICS!$E:$E,'Number of Firms'!N$1)</f>
        <v>235</v>
      </c>
      <c r="O162" s="1">
        <f>SUMIFS(allNAICS!$O:$O,allNAICS!$C:$C,'Number of Firms'!$A162,allNAICS!$E:$E,'Number of Firms'!O$1)</f>
        <v>906</v>
      </c>
      <c r="P162" s="1">
        <f>SUMIFS(allNAICS!$O:$O,allNAICS!$C:$C,'Number of Firms'!$A162,allNAICS!$E:$E,'Number of Firms'!P$1)</f>
        <v>2206</v>
      </c>
      <c r="Q162" s="1">
        <f>SUMIFS(allNAICS!$O:$O,allNAICS!$C:$C,'Number of Firms'!$A162,allNAICS!$E:$E,'Number of Firms'!Q$1)</f>
        <v>3143</v>
      </c>
      <c r="R162" s="1">
        <f>SUMIFS(allNAICS!$O:$O,allNAICS!$C:$C,'Number of Firms'!$A162,allNAICS!$E:$E,'Number of Firms'!R$1)</f>
        <v>1934</v>
      </c>
      <c r="S162" s="1">
        <f>SUMIFS(allNAICS!$O:$O,allNAICS!$C:$C,'Number of Firms'!$A162,allNAICS!$E:$E,'Number of Firms'!S$1)</f>
        <v>697</v>
      </c>
      <c r="T162" s="1">
        <f>SUMIFS(allNAICS!$O:$O,allNAICS!$C:$C,'Number of Firms'!$A162,allNAICS!$E:$E,'Number of Firms'!T$1)</f>
        <v>2685</v>
      </c>
      <c r="U162" s="1">
        <f>SUMIFS(allNAICS!$O:$O,allNAICS!$C:$C,'Number of Firms'!$A162,allNAICS!$E:$E,'Number of Firms'!U$1)</f>
        <v>1243</v>
      </c>
      <c r="V162" s="1">
        <f>SUMIFS(allNAICS!$O:$O,allNAICS!$C:$C,'Number of Firms'!$A162,allNAICS!$E:$E,'Number of Firms'!V$1)</f>
        <v>782</v>
      </c>
      <c r="W162" s="1">
        <f>SUMIFS(allNAICS!$O:$O,allNAICS!$C:$C,'Number of Firms'!$A162,allNAICS!$E:$E,'Number of Firms'!W$1)</f>
        <v>3656</v>
      </c>
      <c r="X162" s="1">
        <f>SUMIFS(allNAICS!$O:$O,allNAICS!$C:$C,'Number of Firms'!$A162,allNAICS!$E:$E,'Number of Firms'!X$1)</f>
        <v>27</v>
      </c>
      <c r="Y162" s="1">
        <f>SUMIFS(allNAICS!$O:$O,allNAICS!$C:$C,'Number of Firms'!$A162,allNAICS!$E:$E,'Number of Firms'!Y$1)</f>
        <v>0</v>
      </c>
    </row>
    <row r="163" spans="1:25" x14ac:dyDescent="0.45">
      <c r="A163" s="1" t="s">
        <v>649</v>
      </c>
      <c r="B163" s="1" t="s">
        <v>504</v>
      </c>
      <c r="C163" s="1">
        <v>41.120032500000001</v>
      </c>
      <c r="D163" s="1">
        <v>-87.861153099999996</v>
      </c>
      <c r="E163" s="1">
        <f>SUMIFS(allNAICS!$O:$O,allNAICS!$C:$C,'Number of Firms'!$A163,allNAICS!$E:$E,'Number of Firms'!E$1)</f>
        <v>8288</v>
      </c>
      <c r="F163" s="1">
        <f>SUMIFS(allNAICS!$O:$O,allNAICS!$C:$C,'Number of Firms'!$A163,allNAICS!$E:$E,'Number of Firms'!F$1)</f>
        <v>33</v>
      </c>
      <c r="G163" s="1">
        <f>SUMIFS(allNAICS!$O:$O,allNAICS!$C:$C,'Number of Firms'!$A163,allNAICS!$E:$E,'Number of Firms'!G$1)</f>
        <v>0</v>
      </c>
      <c r="H163" s="1">
        <f>SUMIFS(allNAICS!$O:$O,allNAICS!$C:$C,'Number of Firms'!$A163,allNAICS!$E:$E,'Number of Firms'!H$1)</f>
        <v>0</v>
      </c>
      <c r="I163" s="1">
        <f>SUMIFS(allNAICS!$O:$O,allNAICS!$C:$C,'Number of Firms'!$A163,allNAICS!$E:$E,'Number of Firms'!I$1)</f>
        <v>884</v>
      </c>
      <c r="J163" s="1">
        <f>SUMIFS(allNAICS!$O:$O,allNAICS!$C:$C,'Number of Firms'!$A163,allNAICS!$E:$E,'Number of Firms'!J$1)</f>
        <v>194</v>
      </c>
      <c r="K163" s="1">
        <f>SUMIFS(allNAICS!$O:$O,allNAICS!$C:$C,'Number of Firms'!$A163,allNAICS!$E:$E,'Number of Firms'!K$1)</f>
        <v>242</v>
      </c>
      <c r="L163" s="1">
        <f>SUMIFS(allNAICS!$O:$O,allNAICS!$C:$C,'Number of Firms'!$A163,allNAICS!$E:$E,'Number of Firms'!L$1)</f>
        <v>1190</v>
      </c>
      <c r="M163" s="1">
        <f>SUMIFS(allNAICS!$O:$O,allNAICS!$C:$C,'Number of Firms'!$A163,allNAICS!$E:$E,'Number of Firms'!M$1)</f>
        <v>298</v>
      </c>
      <c r="N163" s="1">
        <f>SUMIFS(allNAICS!$O:$O,allNAICS!$C:$C,'Number of Firms'!$A163,allNAICS!$E:$E,'Number of Firms'!N$1)</f>
        <v>66</v>
      </c>
      <c r="O163" s="1">
        <f>SUMIFS(allNAICS!$O:$O,allNAICS!$C:$C,'Number of Firms'!$A163,allNAICS!$E:$E,'Number of Firms'!O$1)</f>
        <v>222</v>
      </c>
      <c r="P163" s="1">
        <f>SUMIFS(allNAICS!$O:$O,allNAICS!$C:$C,'Number of Firms'!$A163,allNAICS!$E:$E,'Number of Firms'!P$1)</f>
        <v>442</v>
      </c>
      <c r="Q163" s="1">
        <f>SUMIFS(allNAICS!$O:$O,allNAICS!$C:$C,'Number of Firms'!$A163,allNAICS!$E:$E,'Number of Firms'!Q$1)</f>
        <v>648</v>
      </c>
      <c r="R163" s="1">
        <f>SUMIFS(allNAICS!$O:$O,allNAICS!$C:$C,'Number of Firms'!$A163,allNAICS!$E:$E,'Number of Firms'!R$1)</f>
        <v>781</v>
      </c>
      <c r="S163" s="1">
        <f>SUMIFS(allNAICS!$O:$O,allNAICS!$C:$C,'Number of Firms'!$A163,allNAICS!$E:$E,'Number of Firms'!S$1)</f>
        <v>162</v>
      </c>
      <c r="T163" s="1">
        <f>SUMIFS(allNAICS!$O:$O,allNAICS!$C:$C,'Number of Firms'!$A163,allNAICS!$E:$E,'Number of Firms'!T$1)</f>
        <v>1254</v>
      </c>
      <c r="U163" s="1">
        <f>SUMIFS(allNAICS!$O:$O,allNAICS!$C:$C,'Number of Firms'!$A163,allNAICS!$E:$E,'Number of Firms'!U$1)</f>
        <v>287</v>
      </c>
      <c r="V163" s="1">
        <f>SUMIFS(allNAICS!$O:$O,allNAICS!$C:$C,'Number of Firms'!$A163,allNAICS!$E:$E,'Number of Firms'!V$1)</f>
        <v>289</v>
      </c>
      <c r="W163" s="1">
        <f>SUMIFS(allNAICS!$O:$O,allNAICS!$C:$C,'Number of Firms'!$A163,allNAICS!$E:$E,'Number of Firms'!W$1)</f>
        <v>1305</v>
      </c>
      <c r="X163" s="1">
        <f>SUMIFS(allNAICS!$O:$O,allNAICS!$C:$C,'Number of Firms'!$A163,allNAICS!$E:$E,'Number of Firms'!X$1)</f>
        <v>0</v>
      </c>
      <c r="Y163" s="1">
        <f>SUMIFS(allNAICS!$O:$O,allNAICS!$C:$C,'Number of Firms'!$A163,allNAICS!$E:$E,'Number of Firms'!Y$1)</f>
        <v>0</v>
      </c>
    </row>
    <row r="164" spans="1:25" x14ac:dyDescent="0.45">
      <c r="A164" s="1" t="s">
        <v>650</v>
      </c>
      <c r="B164" s="1" t="s">
        <v>552</v>
      </c>
      <c r="C164" s="1">
        <v>39.099726500000003</v>
      </c>
      <c r="D164" s="1">
        <v>-94.578566699999996</v>
      </c>
      <c r="E164" s="1">
        <f>SUMIFS(allNAICS!$O:$O,allNAICS!$C:$C,'Number of Firms'!$A164,allNAICS!$E:$E,'Number of Firms'!E$1)</f>
        <v>170033</v>
      </c>
      <c r="F164" s="1">
        <f>SUMIFS(allNAICS!$O:$O,allNAICS!$C:$C,'Number of Firms'!$A164,allNAICS!$E:$E,'Number of Firms'!F$1)</f>
        <v>640</v>
      </c>
      <c r="G164" s="1">
        <f>SUMIFS(allNAICS!$O:$O,allNAICS!$C:$C,'Number of Firms'!$A164,allNAICS!$E:$E,'Number of Firms'!G$1)</f>
        <v>596</v>
      </c>
      <c r="H164" s="1">
        <f>SUMIFS(allNAICS!$O:$O,allNAICS!$C:$C,'Number of Firms'!$A164,allNAICS!$E:$E,'Number of Firms'!H$1)</f>
        <v>105</v>
      </c>
      <c r="I164" s="1">
        <f>SUMIFS(allNAICS!$O:$O,allNAICS!$C:$C,'Number of Firms'!$A164,allNAICS!$E:$E,'Number of Firms'!I$1)</f>
        <v>18341</v>
      </c>
      <c r="J164" s="1">
        <f>SUMIFS(allNAICS!$O:$O,allNAICS!$C:$C,'Number of Firms'!$A164,allNAICS!$E:$E,'Number of Firms'!J$1)</f>
        <v>3271</v>
      </c>
      <c r="K164" s="1">
        <f>SUMIFS(allNAICS!$O:$O,allNAICS!$C:$C,'Number of Firms'!$A164,allNAICS!$E:$E,'Number of Firms'!K$1)</f>
        <v>5385</v>
      </c>
      <c r="L164" s="1">
        <f>SUMIFS(allNAICS!$O:$O,allNAICS!$C:$C,'Number of Firms'!$A164,allNAICS!$E:$E,'Number of Firms'!L$1)</f>
        <v>15516</v>
      </c>
      <c r="M164" s="1">
        <f>SUMIFS(allNAICS!$O:$O,allNAICS!$C:$C,'Number of Firms'!$A164,allNAICS!$E:$E,'Number of Firms'!M$1)</f>
        <v>5896</v>
      </c>
      <c r="N164" s="1">
        <f>SUMIFS(allNAICS!$O:$O,allNAICS!$C:$C,'Number of Firms'!$A164,allNAICS!$E:$E,'Number of Firms'!N$1)</f>
        <v>2351</v>
      </c>
      <c r="O164" s="1">
        <f>SUMIFS(allNAICS!$O:$O,allNAICS!$C:$C,'Number of Firms'!$A164,allNAICS!$E:$E,'Number of Firms'!O$1)</f>
        <v>7769</v>
      </c>
      <c r="P164" s="1">
        <f>SUMIFS(allNAICS!$O:$O,allNAICS!$C:$C,'Number of Firms'!$A164,allNAICS!$E:$E,'Number of Firms'!P$1)</f>
        <v>17441</v>
      </c>
      <c r="Q164" s="1">
        <f>SUMIFS(allNAICS!$O:$O,allNAICS!$C:$C,'Number of Firms'!$A164,allNAICS!$E:$E,'Number of Firms'!Q$1)</f>
        <v>25600</v>
      </c>
      <c r="R164" s="1">
        <f>SUMIFS(allNAICS!$O:$O,allNAICS!$C:$C,'Number of Firms'!$A164,allNAICS!$E:$E,'Number of Firms'!R$1)</f>
        <v>14487</v>
      </c>
      <c r="S164" s="1">
        <f>SUMIFS(allNAICS!$O:$O,allNAICS!$C:$C,'Number of Firms'!$A164,allNAICS!$E:$E,'Number of Firms'!S$1)</f>
        <v>4021</v>
      </c>
      <c r="T164" s="1">
        <f>SUMIFS(allNAICS!$O:$O,allNAICS!$C:$C,'Number of Firms'!$A164,allNAICS!$E:$E,'Number of Firms'!T$1)</f>
        <v>14314</v>
      </c>
      <c r="U164" s="1">
        <f>SUMIFS(allNAICS!$O:$O,allNAICS!$C:$C,'Number of Firms'!$A164,allNAICS!$E:$E,'Number of Firms'!U$1)</f>
        <v>8225</v>
      </c>
      <c r="V164" s="1">
        <f>SUMIFS(allNAICS!$O:$O,allNAICS!$C:$C,'Number of Firms'!$A164,allNAICS!$E:$E,'Number of Firms'!V$1)</f>
        <v>4495</v>
      </c>
      <c r="W164" s="1">
        <f>SUMIFS(allNAICS!$O:$O,allNAICS!$C:$C,'Number of Firms'!$A164,allNAICS!$E:$E,'Number of Firms'!W$1)</f>
        <v>21927</v>
      </c>
      <c r="X164" s="1">
        <f>SUMIFS(allNAICS!$O:$O,allNAICS!$C:$C,'Number of Firms'!$A164,allNAICS!$E:$E,'Number of Firms'!X$1)</f>
        <v>395</v>
      </c>
      <c r="Y164" s="1">
        <f>SUMIFS(allNAICS!$O:$O,allNAICS!$C:$C,'Number of Firms'!$A164,allNAICS!$E:$E,'Number of Firms'!Y$1)</f>
        <v>126</v>
      </c>
    </row>
    <row r="165" spans="1:25" x14ac:dyDescent="0.45">
      <c r="A165" s="1" t="s">
        <v>651</v>
      </c>
      <c r="B165" s="1" t="s">
        <v>492</v>
      </c>
      <c r="C165" s="1">
        <v>46.2112458</v>
      </c>
      <c r="D165" s="1">
        <v>-119.1372338</v>
      </c>
      <c r="E165" s="1">
        <f>SUMIFS(allNAICS!$O:$O,allNAICS!$C:$C,'Number of Firms'!$A165,allNAICS!$E:$E,'Number of Firms'!E$1)</f>
        <v>14828</v>
      </c>
      <c r="F165" s="1">
        <f>SUMIFS(allNAICS!$O:$O,allNAICS!$C:$C,'Number of Firms'!$A165,allNAICS!$E:$E,'Number of Firms'!F$1)</f>
        <v>165</v>
      </c>
      <c r="G165" s="1">
        <f>SUMIFS(allNAICS!$O:$O,allNAICS!$C:$C,'Number of Firms'!$A165,allNAICS!$E:$E,'Number of Firms'!G$1)</f>
        <v>0</v>
      </c>
      <c r="H165" s="1">
        <f>SUMIFS(allNAICS!$O:$O,allNAICS!$C:$C,'Number of Firms'!$A165,allNAICS!$E:$E,'Number of Firms'!H$1)</f>
        <v>0</v>
      </c>
      <c r="I165" s="1">
        <f>SUMIFS(allNAICS!$O:$O,allNAICS!$C:$C,'Number of Firms'!$A165,allNAICS!$E:$E,'Number of Firms'!I$1)</f>
        <v>1361</v>
      </c>
      <c r="J165" s="1">
        <f>SUMIFS(allNAICS!$O:$O,allNAICS!$C:$C,'Number of Firms'!$A165,allNAICS!$E:$E,'Number of Firms'!J$1)</f>
        <v>392</v>
      </c>
      <c r="K165" s="1">
        <f>SUMIFS(allNAICS!$O:$O,allNAICS!$C:$C,'Number of Firms'!$A165,allNAICS!$E:$E,'Number of Firms'!K$1)</f>
        <v>407</v>
      </c>
      <c r="L165" s="1">
        <f>SUMIFS(allNAICS!$O:$O,allNAICS!$C:$C,'Number of Firms'!$A165,allNAICS!$E:$E,'Number of Firms'!L$1)</f>
        <v>2122</v>
      </c>
      <c r="M165" s="1">
        <f>SUMIFS(allNAICS!$O:$O,allNAICS!$C:$C,'Number of Firms'!$A165,allNAICS!$E:$E,'Number of Firms'!M$1)</f>
        <v>864</v>
      </c>
      <c r="N165" s="1">
        <f>SUMIFS(allNAICS!$O:$O,allNAICS!$C:$C,'Number of Firms'!$A165,allNAICS!$E:$E,'Number of Firms'!N$1)</f>
        <v>183</v>
      </c>
      <c r="O165" s="1">
        <f>SUMIFS(allNAICS!$O:$O,allNAICS!$C:$C,'Number of Firms'!$A165,allNAICS!$E:$E,'Number of Firms'!O$1)</f>
        <v>441</v>
      </c>
      <c r="P165" s="1">
        <f>SUMIFS(allNAICS!$O:$O,allNAICS!$C:$C,'Number of Firms'!$A165,allNAICS!$E:$E,'Number of Firms'!P$1)</f>
        <v>1205</v>
      </c>
      <c r="Q165" s="1">
        <f>SUMIFS(allNAICS!$O:$O,allNAICS!$C:$C,'Number of Firms'!$A165,allNAICS!$E:$E,'Number of Firms'!Q$1)</f>
        <v>1916</v>
      </c>
      <c r="R165" s="1">
        <f>SUMIFS(allNAICS!$O:$O,allNAICS!$C:$C,'Number of Firms'!$A165,allNAICS!$E:$E,'Number of Firms'!R$1)</f>
        <v>947</v>
      </c>
      <c r="S165" s="1">
        <f>SUMIFS(allNAICS!$O:$O,allNAICS!$C:$C,'Number of Firms'!$A165,allNAICS!$E:$E,'Number of Firms'!S$1)</f>
        <v>237</v>
      </c>
      <c r="T165" s="1">
        <f>SUMIFS(allNAICS!$O:$O,allNAICS!$C:$C,'Number of Firms'!$A165,allNAICS!$E:$E,'Number of Firms'!T$1)</f>
        <v>1620</v>
      </c>
      <c r="U165" s="1">
        <f>SUMIFS(allNAICS!$O:$O,allNAICS!$C:$C,'Number of Firms'!$A165,allNAICS!$E:$E,'Number of Firms'!U$1)</f>
        <v>699</v>
      </c>
      <c r="V165" s="1">
        <f>SUMIFS(allNAICS!$O:$O,allNAICS!$C:$C,'Number of Firms'!$A165,allNAICS!$E:$E,'Number of Firms'!V$1)</f>
        <v>551</v>
      </c>
      <c r="W165" s="1">
        <f>SUMIFS(allNAICS!$O:$O,allNAICS!$C:$C,'Number of Firms'!$A165,allNAICS!$E:$E,'Number of Firms'!W$1)</f>
        <v>1740</v>
      </c>
      <c r="X165" s="1">
        <f>SUMIFS(allNAICS!$O:$O,allNAICS!$C:$C,'Number of Firms'!$A165,allNAICS!$E:$E,'Number of Firms'!X$1)</f>
        <v>0</v>
      </c>
      <c r="Y165" s="1">
        <f>SUMIFS(allNAICS!$O:$O,allNAICS!$C:$C,'Number of Firms'!$A165,allNAICS!$E:$E,'Number of Firms'!Y$1)</f>
        <v>0</v>
      </c>
    </row>
    <row r="166" spans="1:25" x14ac:dyDescent="0.45">
      <c r="A166" s="1" t="s">
        <v>652</v>
      </c>
      <c r="B166" s="1" t="s">
        <v>445</v>
      </c>
      <c r="C166" s="1">
        <v>31.1171194</v>
      </c>
      <c r="D166" s="1">
        <v>-97.727795900000004</v>
      </c>
      <c r="E166" s="1">
        <f>SUMIFS(allNAICS!$O:$O,allNAICS!$C:$C,'Number of Firms'!$A166,allNAICS!$E:$E,'Number of Firms'!E$1)</f>
        <v>21385</v>
      </c>
      <c r="F166" s="1">
        <f>SUMIFS(allNAICS!$O:$O,allNAICS!$C:$C,'Number of Firms'!$A166,allNAICS!$E:$E,'Number of Firms'!F$1)</f>
        <v>122</v>
      </c>
      <c r="G166" s="1">
        <f>SUMIFS(allNAICS!$O:$O,allNAICS!$C:$C,'Number of Firms'!$A166,allNAICS!$E:$E,'Number of Firms'!G$1)</f>
        <v>0</v>
      </c>
      <c r="H166" s="1">
        <f>SUMIFS(allNAICS!$O:$O,allNAICS!$C:$C,'Number of Firms'!$A166,allNAICS!$E:$E,'Number of Firms'!H$1)</f>
        <v>38</v>
      </c>
      <c r="I166" s="1">
        <f>SUMIFS(allNAICS!$O:$O,allNAICS!$C:$C,'Number of Firms'!$A166,allNAICS!$E:$E,'Number of Firms'!I$1)</f>
        <v>2993</v>
      </c>
      <c r="J166" s="1">
        <f>SUMIFS(allNAICS!$O:$O,allNAICS!$C:$C,'Number of Firms'!$A166,allNAICS!$E:$E,'Number of Firms'!J$1)</f>
        <v>513</v>
      </c>
      <c r="K166" s="1">
        <f>SUMIFS(allNAICS!$O:$O,allNAICS!$C:$C,'Number of Firms'!$A166,allNAICS!$E:$E,'Number of Firms'!K$1)</f>
        <v>447</v>
      </c>
      <c r="L166" s="1">
        <f>SUMIFS(allNAICS!$O:$O,allNAICS!$C:$C,'Number of Firms'!$A166,allNAICS!$E:$E,'Number of Firms'!L$1)</f>
        <v>2771</v>
      </c>
      <c r="M166" s="1">
        <f>SUMIFS(allNAICS!$O:$O,allNAICS!$C:$C,'Number of Firms'!$A166,allNAICS!$E:$E,'Number of Firms'!M$1)</f>
        <v>732</v>
      </c>
      <c r="N166" s="1">
        <f>SUMIFS(allNAICS!$O:$O,allNAICS!$C:$C,'Number of Firms'!$A166,allNAICS!$E:$E,'Number of Firms'!N$1)</f>
        <v>222</v>
      </c>
      <c r="O166" s="1">
        <f>SUMIFS(allNAICS!$O:$O,allNAICS!$C:$C,'Number of Firms'!$A166,allNAICS!$E:$E,'Number of Firms'!O$1)</f>
        <v>783</v>
      </c>
      <c r="P166" s="1">
        <f>SUMIFS(allNAICS!$O:$O,allNAICS!$C:$C,'Number of Firms'!$A166,allNAICS!$E:$E,'Number of Firms'!P$1)</f>
        <v>1787</v>
      </c>
      <c r="Q166" s="1">
        <f>SUMIFS(allNAICS!$O:$O,allNAICS!$C:$C,'Number of Firms'!$A166,allNAICS!$E:$E,'Number of Firms'!Q$1)</f>
        <v>1850</v>
      </c>
      <c r="R166" s="1">
        <f>SUMIFS(allNAICS!$O:$O,allNAICS!$C:$C,'Number of Firms'!$A166,allNAICS!$E:$E,'Number of Firms'!R$1)</f>
        <v>1821</v>
      </c>
      <c r="S166" s="1">
        <f>SUMIFS(allNAICS!$O:$O,allNAICS!$C:$C,'Number of Firms'!$A166,allNAICS!$E:$E,'Number of Firms'!S$1)</f>
        <v>392</v>
      </c>
      <c r="T166" s="1">
        <f>SUMIFS(allNAICS!$O:$O,allNAICS!$C:$C,'Number of Firms'!$A166,allNAICS!$E:$E,'Number of Firms'!T$1)</f>
        <v>1872</v>
      </c>
      <c r="U166" s="1">
        <f>SUMIFS(allNAICS!$O:$O,allNAICS!$C:$C,'Number of Firms'!$A166,allNAICS!$E:$E,'Number of Firms'!U$1)</f>
        <v>950</v>
      </c>
      <c r="V166" s="1">
        <f>SUMIFS(allNAICS!$O:$O,allNAICS!$C:$C,'Number of Firms'!$A166,allNAICS!$E:$E,'Number of Firms'!V$1)</f>
        <v>771</v>
      </c>
      <c r="W166" s="1">
        <f>SUMIFS(allNAICS!$O:$O,allNAICS!$C:$C,'Number of Firms'!$A166,allNAICS!$E:$E,'Number of Firms'!W$1)</f>
        <v>3334</v>
      </c>
      <c r="X166" s="1">
        <f>SUMIFS(allNAICS!$O:$O,allNAICS!$C:$C,'Number of Firms'!$A166,allNAICS!$E:$E,'Number of Firms'!X$1)</f>
        <v>25</v>
      </c>
      <c r="Y166" s="1">
        <f>SUMIFS(allNAICS!$O:$O,allNAICS!$C:$C,'Number of Firms'!$A166,allNAICS!$E:$E,'Number of Firms'!Y$1)</f>
        <v>0</v>
      </c>
    </row>
    <row r="167" spans="1:25" x14ac:dyDescent="0.45">
      <c r="A167" s="1" t="s">
        <v>653</v>
      </c>
      <c r="B167" s="1" t="s">
        <v>502</v>
      </c>
      <c r="C167" s="1">
        <v>36.548434</v>
      </c>
      <c r="D167" s="1">
        <v>-82.561818599999995</v>
      </c>
      <c r="E167" s="1">
        <f>SUMIFS(allNAICS!$O:$O,allNAICS!$C:$C,'Number of Firms'!$A167,allNAICS!$E:$E,'Number of Firms'!E$1)</f>
        <v>21900</v>
      </c>
      <c r="F167" s="1">
        <f>SUMIFS(allNAICS!$O:$O,allNAICS!$C:$C,'Number of Firms'!$A167,allNAICS!$E:$E,'Number of Firms'!F$1)</f>
        <v>208</v>
      </c>
      <c r="G167" s="1">
        <f>SUMIFS(allNAICS!$O:$O,allNAICS!$C:$C,'Number of Firms'!$A167,allNAICS!$E:$E,'Number of Firms'!G$1)</f>
        <v>51</v>
      </c>
      <c r="H167" s="1">
        <f>SUMIFS(allNAICS!$O:$O,allNAICS!$C:$C,'Number of Firms'!$A167,allNAICS!$E:$E,'Number of Firms'!H$1)</f>
        <v>0</v>
      </c>
      <c r="I167" s="1">
        <f>SUMIFS(allNAICS!$O:$O,allNAICS!$C:$C,'Number of Firms'!$A167,allNAICS!$E:$E,'Number of Firms'!I$1)</f>
        <v>3440</v>
      </c>
      <c r="J167" s="1">
        <f>SUMIFS(allNAICS!$O:$O,allNAICS!$C:$C,'Number of Firms'!$A167,allNAICS!$E:$E,'Number of Firms'!J$1)</f>
        <v>376</v>
      </c>
      <c r="K167" s="1">
        <f>SUMIFS(allNAICS!$O:$O,allNAICS!$C:$C,'Number of Firms'!$A167,allNAICS!$E:$E,'Number of Firms'!K$1)</f>
        <v>707</v>
      </c>
      <c r="L167" s="1">
        <f>SUMIFS(allNAICS!$O:$O,allNAICS!$C:$C,'Number of Firms'!$A167,allNAICS!$E:$E,'Number of Firms'!L$1)</f>
        <v>2559</v>
      </c>
      <c r="M167" s="1">
        <f>SUMIFS(allNAICS!$O:$O,allNAICS!$C:$C,'Number of Firms'!$A167,allNAICS!$E:$E,'Number of Firms'!M$1)</f>
        <v>780</v>
      </c>
      <c r="N167" s="1">
        <f>SUMIFS(allNAICS!$O:$O,allNAICS!$C:$C,'Number of Firms'!$A167,allNAICS!$E:$E,'Number of Firms'!N$1)</f>
        <v>190</v>
      </c>
      <c r="O167" s="1">
        <f>SUMIFS(allNAICS!$O:$O,allNAICS!$C:$C,'Number of Firms'!$A167,allNAICS!$E:$E,'Number of Firms'!O$1)</f>
        <v>1007</v>
      </c>
      <c r="P167" s="1">
        <f>SUMIFS(allNAICS!$O:$O,allNAICS!$C:$C,'Number of Firms'!$A167,allNAICS!$E:$E,'Number of Firms'!P$1)</f>
        <v>1730</v>
      </c>
      <c r="Q167" s="1">
        <f>SUMIFS(allNAICS!$O:$O,allNAICS!$C:$C,'Number of Firms'!$A167,allNAICS!$E:$E,'Number of Firms'!Q$1)</f>
        <v>2025</v>
      </c>
      <c r="R167" s="1">
        <f>SUMIFS(allNAICS!$O:$O,allNAICS!$C:$C,'Number of Firms'!$A167,allNAICS!$E:$E,'Number of Firms'!R$1)</f>
        <v>1966</v>
      </c>
      <c r="S167" s="1">
        <f>SUMIFS(allNAICS!$O:$O,allNAICS!$C:$C,'Number of Firms'!$A167,allNAICS!$E:$E,'Number of Firms'!S$1)</f>
        <v>375</v>
      </c>
      <c r="T167" s="1">
        <f>SUMIFS(allNAICS!$O:$O,allNAICS!$C:$C,'Number of Firms'!$A167,allNAICS!$E:$E,'Number of Firms'!T$1)</f>
        <v>1937</v>
      </c>
      <c r="U167" s="1">
        <f>SUMIFS(allNAICS!$O:$O,allNAICS!$C:$C,'Number of Firms'!$A167,allNAICS!$E:$E,'Number of Firms'!U$1)</f>
        <v>887</v>
      </c>
      <c r="V167" s="1">
        <f>SUMIFS(allNAICS!$O:$O,allNAICS!$C:$C,'Number of Firms'!$A167,allNAICS!$E:$E,'Number of Firms'!V$1)</f>
        <v>586</v>
      </c>
      <c r="W167" s="1">
        <f>SUMIFS(allNAICS!$O:$O,allNAICS!$C:$C,'Number of Firms'!$A167,allNAICS!$E:$E,'Number of Firms'!W$1)</f>
        <v>3117</v>
      </c>
      <c r="X167" s="1">
        <f>SUMIFS(allNAICS!$O:$O,allNAICS!$C:$C,'Number of Firms'!$A167,allNAICS!$E:$E,'Number of Firms'!X$1)</f>
        <v>42</v>
      </c>
      <c r="Y167" s="1">
        <f>SUMIFS(allNAICS!$O:$O,allNAICS!$C:$C,'Number of Firms'!$A167,allNAICS!$E:$E,'Number of Firms'!Y$1)</f>
        <v>0</v>
      </c>
    </row>
    <row r="168" spans="1:25" x14ac:dyDescent="0.45">
      <c r="A168" s="1" t="s">
        <v>654</v>
      </c>
      <c r="B168" s="1" t="s">
        <v>451</v>
      </c>
      <c r="C168" s="1">
        <v>41.927036700000002</v>
      </c>
      <c r="D168" s="1">
        <v>-73.997360799999996</v>
      </c>
      <c r="E168" s="1">
        <f>SUMIFS(allNAICS!$O:$O,allNAICS!$C:$C,'Number of Firms'!$A168,allNAICS!$E:$E,'Number of Firms'!E$1)</f>
        <v>18362</v>
      </c>
      <c r="F168" s="1">
        <f>SUMIFS(allNAICS!$O:$O,allNAICS!$C:$C,'Number of Firms'!$A168,allNAICS!$E:$E,'Number of Firms'!F$1)</f>
        <v>75</v>
      </c>
      <c r="G168" s="1">
        <f>SUMIFS(allNAICS!$O:$O,allNAICS!$C:$C,'Number of Firms'!$A168,allNAICS!$E:$E,'Number of Firms'!G$1)</f>
        <v>0</v>
      </c>
      <c r="H168" s="1">
        <f>SUMIFS(allNAICS!$O:$O,allNAICS!$C:$C,'Number of Firms'!$A168,allNAICS!$E:$E,'Number of Firms'!H$1)</f>
        <v>0</v>
      </c>
      <c r="I168" s="1">
        <f>SUMIFS(allNAICS!$O:$O,allNAICS!$C:$C,'Number of Firms'!$A168,allNAICS!$E:$E,'Number of Firms'!I$1)</f>
        <v>2390</v>
      </c>
      <c r="J168" s="1">
        <f>SUMIFS(allNAICS!$O:$O,allNAICS!$C:$C,'Number of Firms'!$A168,allNAICS!$E:$E,'Number of Firms'!J$1)</f>
        <v>438</v>
      </c>
      <c r="K168" s="1">
        <f>SUMIFS(allNAICS!$O:$O,allNAICS!$C:$C,'Number of Firms'!$A168,allNAICS!$E:$E,'Number of Firms'!K$1)</f>
        <v>587</v>
      </c>
      <c r="L168" s="1">
        <f>SUMIFS(allNAICS!$O:$O,allNAICS!$C:$C,'Number of Firms'!$A168,allNAICS!$E:$E,'Number of Firms'!L$1)</f>
        <v>1635</v>
      </c>
      <c r="M168" s="1">
        <f>SUMIFS(allNAICS!$O:$O,allNAICS!$C:$C,'Number of Firms'!$A168,allNAICS!$E:$E,'Number of Firms'!M$1)</f>
        <v>420</v>
      </c>
      <c r="N168" s="1">
        <f>SUMIFS(allNAICS!$O:$O,allNAICS!$C:$C,'Number of Firms'!$A168,allNAICS!$E:$E,'Number of Firms'!N$1)</f>
        <v>319</v>
      </c>
      <c r="O168" s="1">
        <f>SUMIFS(allNAICS!$O:$O,allNAICS!$C:$C,'Number of Firms'!$A168,allNAICS!$E:$E,'Number of Firms'!O$1)</f>
        <v>434</v>
      </c>
      <c r="P168" s="1">
        <f>SUMIFS(allNAICS!$O:$O,allNAICS!$C:$C,'Number of Firms'!$A168,allNAICS!$E:$E,'Number of Firms'!P$1)</f>
        <v>1663</v>
      </c>
      <c r="Q168" s="1">
        <f>SUMIFS(allNAICS!$O:$O,allNAICS!$C:$C,'Number of Firms'!$A168,allNAICS!$E:$E,'Number of Firms'!Q$1)</f>
        <v>2631</v>
      </c>
      <c r="R168" s="1">
        <f>SUMIFS(allNAICS!$O:$O,allNAICS!$C:$C,'Number of Firms'!$A168,allNAICS!$E:$E,'Number of Firms'!R$1)</f>
        <v>1182</v>
      </c>
      <c r="S168" s="1">
        <f>SUMIFS(allNAICS!$O:$O,allNAICS!$C:$C,'Number of Firms'!$A168,allNAICS!$E:$E,'Number of Firms'!S$1)</f>
        <v>447</v>
      </c>
      <c r="T168" s="1">
        <f>SUMIFS(allNAICS!$O:$O,allNAICS!$C:$C,'Number of Firms'!$A168,allNAICS!$E:$E,'Number of Firms'!T$1)</f>
        <v>2024</v>
      </c>
      <c r="U168" s="1">
        <f>SUMIFS(allNAICS!$O:$O,allNAICS!$C:$C,'Number of Firms'!$A168,allNAICS!$E:$E,'Number of Firms'!U$1)</f>
        <v>1886</v>
      </c>
      <c r="V168" s="1">
        <f>SUMIFS(allNAICS!$O:$O,allNAICS!$C:$C,'Number of Firms'!$A168,allNAICS!$E:$E,'Number of Firms'!V$1)</f>
        <v>633</v>
      </c>
      <c r="W168" s="1">
        <f>SUMIFS(allNAICS!$O:$O,allNAICS!$C:$C,'Number of Firms'!$A168,allNAICS!$E:$E,'Number of Firms'!W$1)</f>
        <v>1612</v>
      </c>
      <c r="X168" s="1">
        <f>SUMIFS(allNAICS!$O:$O,allNAICS!$C:$C,'Number of Firms'!$A168,allNAICS!$E:$E,'Number of Firms'!X$1)</f>
        <v>0</v>
      </c>
      <c r="Y168" s="1">
        <f>SUMIFS(allNAICS!$O:$O,allNAICS!$C:$C,'Number of Firms'!$A168,allNAICS!$E:$E,'Number of Firms'!Y$1)</f>
        <v>0</v>
      </c>
    </row>
    <row r="169" spans="1:25" x14ac:dyDescent="0.45">
      <c r="A169" s="1" t="s">
        <v>655</v>
      </c>
      <c r="B169" s="1" t="s">
        <v>546</v>
      </c>
      <c r="C169" s="1">
        <v>35.960638400000001</v>
      </c>
      <c r="D169" s="1">
        <v>-83.9207392</v>
      </c>
      <c r="E169" s="1">
        <f>SUMIFS(allNAICS!$O:$O,allNAICS!$C:$C,'Number of Firms'!$A169,allNAICS!$E:$E,'Number of Firms'!E$1)</f>
        <v>72381</v>
      </c>
      <c r="F169" s="1">
        <f>SUMIFS(allNAICS!$O:$O,allNAICS!$C:$C,'Number of Firms'!$A169,allNAICS!$E:$E,'Number of Firms'!F$1)</f>
        <v>266</v>
      </c>
      <c r="G169" s="1">
        <f>SUMIFS(allNAICS!$O:$O,allNAICS!$C:$C,'Number of Firms'!$A169,allNAICS!$E:$E,'Number of Firms'!G$1)</f>
        <v>89</v>
      </c>
      <c r="H169" s="1">
        <f>SUMIFS(allNAICS!$O:$O,allNAICS!$C:$C,'Number of Firms'!$A169,allNAICS!$E:$E,'Number of Firms'!H$1)</f>
        <v>31</v>
      </c>
      <c r="I169" s="1">
        <f>SUMIFS(allNAICS!$O:$O,allNAICS!$C:$C,'Number of Firms'!$A169,allNAICS!$E:$E,'Number of Firms'!I$1)</f>
        <v>10366</v>
      </c>
      <c r="J169" s="1">
        <f>SUMIFS(allNAICS!$O:$O,allNAICS!$C:$C,'Number of Firms'!$A169,allNAICS!$E:$E,'Number of Firms'!J$1)</f>
        <v>1514</v>
      </c>
      <c r="K169" s="1">
        <f>SUMIFS(allNAICS!$O:$O,allNAICS!$C:$C,'Number of Firms'!$A169,allNAICS!$E:$E,'Number of Firms'!K$1)</f>
        <v>2004</v>
      </c>
      <c r="L169" s="1">
        <f>SUMIFS(allNAICS!$O:$O,allNAICS!$C:$C,'Number of Firms'!$A169,allNAICS!$E:$E,'Number of Firms'!L$1)</f>
        <v>7100</v>
      </c>
      <c r="M169" s="1">
        <f>SUMIFS(allNAICS!$O:$O,allNAICS!$C:$C,'Number of Firms'!$A169,allNAICS!$E:$E,'Number of Firms'!M$1)</f>
        <v>2606</v>
      </c>
      <c r="N169" s="1">
        <f>SUMIFS(allNAICS!$O:$O,allNAICS!$C:$C,'Number of Firms'!$A169,allNAICS!$E:$E,'Number of Firms'!N$1)</f>
        <v>1014</v>
      </c>
      <c r="O169" s="1">
        <f>SUMIFS(allNAICS!$O:$O,allNAICS!$C:$C,'Number of Firms'!$A169,allNAICS!$E:$E,'Number of Firms'!O$1)</f>
        <v>2683</v>
      </c>
      <c r="P169" s="1">
        <f>SUMIFS(allNAICS!$O:$O,allNAICS!$C:$C,'Number of Firms'!$A169,allNAICS!$E:$E,'Number of Firms'!P$1)</f>
        <v>5592</v>
      </c>
      <c r="Q169" s="1">
        <f>SUMIFS(allNAICS!$O:$O,allNAICS!$C:$C,'Number of Firms'!$A169,allNAICS!$E:$E,'Number of Firms'!Q$1)</f>
        <v>9896</v>
      </c>
      <c r="R169" s="1">
        <f>SUMIFS(allNAICS!$O:$O,allNAICS!$C:$C,'Number of Firms'!$A169,allNAICS!$E:$E,'Number of Firms'!R$1)</f>
        <v>8016</v>
      </c>
      <c r="S169" s="1">
        <f>SUMIFS(allNAICS!$O:$O,allNAICS!$C:$C,'Number of Firms'!$A169,allNAICS!$E:$E,'Number of Firms'!S$1)</f>
        <v>1452</v>
      </c>
      <c r="T169" s="1">
        <f>SUMIFS(allNAICS!$O:$O,allNAICS!$C:$C,'Number of Firms'!$A169,allNAICS!$E:$E,'Number of Firms'!T$1)</f>
        <v>5373</v>
      </c>
      <c r="U169" s="1">
        <f>SUMIFS(allNAICS!$O:$O,allNAICS!$C:$C,'Number of Firms'!$A169,allNAICS!$E:$E,'Number of Firms'!U$1)</f>
        <v>2765</v>
      </c>
      <c r="V169" s="1">
        <f>SUMIFS(allNAICS!$O:$O,allNAICS!$C:$C,'Number of Firms'!$A169,allNAICS!$E:$E,'Number of Firms'!V$1)</f>
        <v>1730</v>
      </c>
      <c r="W169" s="1">
        <f>SUMIFS(allNAICS!$O:$O,allNAICS!$C:$C,'Number of Firms'!$A169,allNAICS!$E:$E,'Number of Firms'!W$1)</f>
        <v>10025</v>
      </c>
      <c r="X169" s="1">
        <f>SUMIFS(allNAICS!$O:$O,allNAICS!$C:$C,'Number of Firms'!$A169,allNAICS!$E:$E,'Number of Firms'!X$1)</f>
        <v>115</v>
      </c>
      <c r="Y169" s="1">
        <f>SUMIFS(allNAICS!$O:$O,allNAICS!$C:$C,'Number of Firms'!$A169,allNAICS!$E:$E,'Number of Firms'!Y$1)</f>
        <v>0</v>
      </c>
    </row>
    <row r="170" spans="1:25" x14ac:dyDescent="0.45">
      <c r="A170" s="1" t="s">
        <v>656</v>
      </c>
      <c r="B170" s="1" t="s">
        <v>506</v>
      </c>
      <c r="C170" s="1">
        <v>40.486426999999999</v>
      </c>
      <c r="D170" s="1">
        <v>-86.133603300000004</v>
      </c>
      <c r="E170" s="1">
        <f>SUMIFS(allNAICS!$O:$O,allNAICS!$C:$C,'Number of Firms'!$A170,allNAICS!$E:$E,'Number of Firms'!E$1)</f>
        <v>5401</v>
      </c>
      <c r="F170" s="1">
        <f>SUMIFS(allNAICS!$O:$O,allNAICS!$C:$C,'Number of Firms'!$A170,allNAICS!$E:$E,'Number of Firms'!F$1)</f>
        <v>36</v>
      </c>
      <c r="G170" s="1">
        <f>SUMIFS(allNAICS!$O:$O,allNAICS!$C:$C,'Number of Firms'!$A170,allNAICS!$E:$E,'Number of Firms'!G$1)</f>
        <v>0</v>
      </c>
      <c r="H170" s="1">
        <f>SUMIFS(allNAICS!$O:$O,allNAICS!$C:$C,'Number of Firms'!$A170,allNAICS!$E:$E,'Number of Firms'!H$1)</f>
        <v>0</v>
      </c>
      <c r="I170" s="1">
        <f>SUMIFS(allNAICS!$O:$O,allNAICS!$C:$C,'Number of Firms'!$A170,allNAICS!$E:$E,'Number of Firms'!I$1)</f>
        <v>651</v>
      </c>
      <c r="J170" s="1">
        <f>SUMIFS(allNAICS!$O:$O,allNAICS!$C:$C,'Number of Firms'!$A170,allNAICS!$E:$E,'Number of Firms'!J$1)</f>
        <v>145</v>
      </c>
      <c r="K170" s="1">
        <f>SUMIFS(allNAICS!$O:$O,allNAICS!$C:$C,'Number of Firms'!$A170,allNAICS!$E:$E,'Number of Firms'!K$1)</f>
        <v>81</v>
      </c>
      <c r="L170" s="1">
        <f>SUMIFS(allNAICS!$O:$O,allNAICS!$C:$C,'Number of Firms'!$A170,allNAICS!$E:$E,'Number of Firms'!L$1)</f>
        <v>754</v>
      </c>
      <c r="M170" s="1">
        <f>SUMIFS(allNAICS!$O:$O,allNAICS!$C:$C,'Number of Firms'!$A170,allNAICS!$E:$E,'Number of Firms'!M$1)</f>
        <v>230</v>
      </c>
      <c r="N170" s="1">
        <f>SUMIFS(allNAICS!$O:$O,allNAICS!$C:$C,'Number of Firms'!$A170,allNAICS!$E:$E,'Number of Firms'!N$1)</f>
        <v>38</v>
      </c>
      <c r="O170" s="1">
        <f>SUMIFS(allNAICS!$O:$O,allNAICS!$C:$C,'Number of Firms'!$A170,allNAICS!$E:$E,'Number of Firms'!O$1)</f>
        <v>175</v>
      </c>
      <c r="P170" s="1">
        <f>SUMIFS(allNAICS!$O:$O,allNAICS!$C:$C,'Number of Firms'!$A170,allNAICS!$E:$E,'Number of Firms'!P$1)</f>
        <v>405</v>
      </c>
      <c r="Q170" s="1">
        <f>SUMIFS(allNAICS!$O:$O,allNAICS!$C:$C,'Number of Firms'!$A170,allNAICS!$E:$E,'Number of Firms'!Q$1)</f>
        <v>443</v>
      </c>
      <c r="R170" s="1">
        <f>SUMIFS(allNAICS!$O:$O,allNAICS!$C:$C,'Number of Firms'!$A170,allNAICS!$E:$E,'Number of Firms'!R$1)</f>
        <v>495</v>
      </c>
      <c r="S170" s="1">
        <f>SUMIFS(allNAICS!$O:$O,allNAICS!$C:$C,'Number of Firms'!$A170,allNAICS!$E:$E,'Number of Firms'!S$1)</f>
        <v>101</v>
      </c>
      <c r="T170" s="1">
        <f>SUMIFS(allNAICS!$O:$O,allNAICS!$C:$C,'Number of Firms'!$A170,allNAICS!$E:$E,'Number of Firms'!T$1)</f>
        <v>380</v>
      </c>
      <c r="U170" s="1">
        <f>SUMIFS(allNAICS!$O:$O,allNAICS!$C:$C,'Number of Firms'!$A170,allNAICS!$E:$E,'Number of Firms'!U$1)</f>
        <v>242</v>
      </c>
      <c r="V170" s="1">
        <f>SUMIFS(allNAICS!$O:$O,allNAICS!$C:$C,'Number of Firms'!$A170,allNAICS!$E:$E,'Number of Firms'!V$1)</f>
        <v>220</v>
      </c>
      <c r="W170" s="1">
        <f>SUMIFS(allNAICS!$O:$O,allNAICS!$C:$C,'Number of Firms'!$A170,allNAICS!$E:$E,'Number of Firms'!W$1)</f>
        <v>1002</v>
      </c>
      <c r="X170" s="1">
        <f>SUMIFS(allNAICS!$O:$O,allNAICS!$C:$C,'Number of Firms'!$A170,allNAICS!$E:$E,'Number of Firms'!X$1)</f>
        <v>0</v>
      </c>
      <c r="Y170" s="1">
        <f>SUMIFS(allNAICS!$O:$O,allNAICS!$C:$C,'Number of Firms'!$A170,allNAICS!$E:$E,'Number of Firms'!Y$1)</f>
        <v>0</v>
      </c>
    </row>
    <row r="171" spans="1:25" x14ac:dyDescent="0.45">
      <c r="A171" s="1" t="s">
        <v>657</v>
      </c>
      <c r="B171" s="1" t="s">
        <v>589</v>
      </c>
      <c r="C171" s="1">
        <v>43.801355600000001</v>
      </c>
      <c r="D171" s="1">
        <v>-91.239580700000005</v>
      </c>
      <c r="E171" s="1">
        <f>SUMIFS(allNAICS!$O:$O,allNAICS!$C:$C,'Number of Firms'!$A171,allNAICS!$E:$E,'Number of Firms'!E$1)</f>
        <v>10329</v>
      </c>
      <c r="F171" s="1">
        <f>SUMIFS(allNAICS!$O:$O,allNAICS!$C:$C,'Number of Firms'!$A171,allNAICS!$E:$E,'Number of Firms'!F$1)</f>
        <v>90</v>
      </c>
      <c r="G171" s="1">
        <f>SUMIFS(allNAICS!$O:$O,allNAICS!$C:$C,'Number of Firms'!$A171,allNAICS!$E:$E,'Number of Firms'!G$1)</f>
        <v>0</v>
      </c>
      <c r="H171" s="1">
        <f>SUMIFS(allNAICS!$O:$O,allNAICS!$C:$C,'Number of Firms'!$A171,allNAICS!$E:$E,'Number of Firms'!H$1)</f>
        <v>0</v>
      </c>
      <c r="I171" s="1">
        <f>SUMIFS(allNAICS!$O:$O,allNAICS!$C:$C,'Number of Firms'!$A171,allNAICS!$E:$E,'Number of Firms'!I$1)</f>
        <v>1351</v>
      </c>
      <c r="J171" s="1">
        <f>SUMIFS(allNAICS!$O:$O,allNAICS!$C:$C,'Number of Firms'!$A171,allNAICS!$E:$E,'Number of Firms'!J$1)</f>
        <v>234</v>
      </c>
      <c r="K171" s="1">
        <f>SUMIFS(allNAICS!$O:$O,allNAICS!$C:$C,'Number of Firms'!$A171,allNAICS!$E:$E,'Number of Firms'!K$1)</f>
        <v>357</v>
      </c>
      <c r="L171" s="1">
        <f>SUMIFS(allNAICS!$O:$O,allNAICS!$C:$C,'Number of Firms'!$A171,allNAICS!$E:$E,'Number of Firms'!L$1)</f>
        <v>1228</v>
      </c>
      <c r="M171" s="1">
        <f>SUMIFS(allNAICS!$O:$O,allNAICS!$C:$C,'Number of Firms'!$A171,allNAICS!$E:$E,'Number of Firms'!M$1)</f>
        <v>407</v>
      </c>
      <c r="N171" s="1">
        <f>SUMIFS(allNAICS!$O:$O,allNAICS!$C:$C,'Number of Firms'!$A171,allNAICS!$E:$E,'Number of Firms'!N$1)</f>
        <v>135</v>
      </c>
      <c r="O171" s="1">
        <f>SUMIFS(allNAICS!$O:$O,allNAICS!$C:$C,'Number of Firms'!$A171,allNAICS!$E:$E,'Number of Firms'!O$1)</f>
        <v>462</v>
      </c>
      <c r="P171" s="1">
        <f>SUMIFS(allNAICS!$O:$O,allNAICS!$C:$C,'Number of Firms'!$A171,allNAICS!$E:$E,'Number of Firms'!P$1)</f>
        <v>753</v>
      </c>
      <c r="Q171" s="1">
        <f>SUMIFS(allNAICS!$O:$O,allNAICS!$C:$C,'Number of Firms'!$A171,allNAICS!$E:$E,'Number of Firms'!Q$1)</f>
        <v>1183</v>
      </c>
      <c r="R171" s="1">
        <f>SUMIFS(allNAICS!$O:$O,allNAICS!$C:$C,'Number of Firms'!$A171,allNAICS!$E:$E,'Number of Firms'!R$1)</f>
        <v>488</v>
      </c>
      <c r="S171" s="1">
        <f>SUMIFS(allNAICS!$O:$O,allNAICS!$C:$C,'Number of Firms'!$A171,allNAICS!$E:$E,'Number of Firms'!S$1)</f>
        <v>225</v>
      </c>
      <c r="T171" s="1">
        <f>SUMIFS(allNAICS!$O:$O,allNAICS!$C:$C,'Number of Firms'!$A171,allNAICS!$E:$E,'Number of Firms'!T$1)</f>
        <v>1000</v>
      </c>
      <c r="U171" s="1">
        <f>SUMIFS(allNAICS!$O:$O,allNAICS!$C:$C,'Number of Firms'!$A171,allNAICS!$E:$E,'Number of Firms'!U$1)</f>
        <v>522</v>
      </c>
      <c r="V171" s="1">
        <f>SUMIFS(allNAICS!$O:$O,allNAICS!$C:$C,'Number of Firms'!$A171,allNAICS!$E:$E,'Number of Firms'!V$1)</f>
        <v>515</v>
      </c>
      <c r="W171" s="1">
        <f>SUMIFS(allNAICS!$O:$O,allNAICS!$C:$C,'Number of Firms'!$A171,allNAICS!$E:$E,'Number of Firms'!W$1)</f>
        <v>1384</v>
      </c>
      <c r="X171" s="1">
        <f>SUMIFS(allNAICS!$O:$O,allNAICS!$C:$C,'Number of Firms'!$A171,allNAICS!$E:$E,'Number of Firms'!X$1)</f>
        <v>0</v>
      </c>
      <c r="Y171" s="1">
        <f>SUMIFS(allNAICS!$O:$O,allNAICS!$C:$C,'Number of Firms'!$A171,allNAICS!$E:$E,'Number of Firms'!Y$1)</f>
        <v>0</v>
      </c>
    </row>
    <row r="172" spans="1:25" x14ac:dyDescent="0.45">
      <c r="A172" s="1" t="s">
        <v>658</v>
      </c>
      <c r="B172" s="1" t="s">
        <v>455</v>
      </c>
      <c r="C172" s="1">
        <v>30.2240897</v>
      </c>
      <c r="D172" s="1">
        <v>-92.019842699999998</v>
      </c>
      <c r="E172" s="1">
        <f>SUMIFS(allNAICS!$O:$O,allNAICS!$C:$C,'Number of Firms'!$A172,allNAICS!$E:$E,'Number of Firms'!E$1)</f>
        <v>49061</v>
      </c>
      <c r="F172" s="1">
        <f>SUMIFS(allNAICS!$O:$O,allNAICS!$C:$C,'Number of Firms'!$A172,allNAICS!$E:$E,'Number of Firms'!F$1)</f>
        <v>833</v>
      </c>
      <c r="G172" s="1">
        <f>SUMIFS(allNAICS!$O:$O,allNAICS!$C:$C,'Number of Firms'!$A172,allNAICS!$E:$E,'Number of Firms'!G$1)</f>
        <v>1869</v>
      </c>
      <c r="H172" s="1">
        <f>SUMIFS(allNAICS!$O:$O,allNAICS!$C:$C,'Number of Firms'!$A172,allNAICS!$E:$E,'Number of Firms'!H$1)</f>
        <v>49</v>
      </c>
      <c r="I172" s="1">
        <f>SUMIFS(allNAICS!$O:$O,allNAICS!$C:$C,'Number of Firms'!$A172,allNAICS!$E:$E,'Number of Firms'!I$1)</f>
        <v>4696</v>
      </c>
      <c r="J172" s="1">
        <f>SUMIFS(allNAICS!$O:$O,allNAICS!$C:$C,'Number of Firms'!$A172,allNAICS!$E:$E,'Number of Firms'!J$1)</f>
        <v>1160</v>
      </c>
      <c r="K172" s="1">
        <f>SUMIFS(allNAICS!$O:$O,allNAICS!$C:$C,'Number of Firms'!$A172,allNAICS!$E:$E,'Number of Firms'!K$1)</f>
        <v>1312</v>
      </c>
      <c r="L172" s="1">
        <f>SUMIFS(allNAICS!$O:$O,allNAICS!$C:$C,'Number of Firms'!$A172,allNAICS!$E:$E,'Number of Firms'!L$1)</f>
        <v>3828</v>
      </c>
      <c r="M172" s="1">
        <f>SUMIFS(allNAICS!$O:$O,allNAICS!$C:$C,'Number of Firms'!$A172,allNAICS!$E:$E,'Number of Firms'!M$1)</f>
        <v>2343</v>
      </c>
      <c r="N172" s="1">
        <f>SUMIFS(allNAICS!$O:$O,allNAICS!$C:$C,'Number of Firms'!$A172,allNAICS!$E:$E,'Number of Firms'!N$1)</f>
        <v>321</v>
      </c>
      <c r="O172" s="1">
        <f>SUMIFS(allNAICS!$O:$O,allNAICS!$C:$C,'Number of Firms'!$A172,allNAICS!$E:$E,'Number of Firms'!O$1)</f>
        <v>1713</v>
      </c>
      <c r="P172" s="1">
        <f>SUMIFS(allNAICS!$O:$O,allNAICS!$C:$C,'Number of Firms'!$A172,allNAICS!$E:$E,'Number of Firms'!P$1)</f>
        <v>4072</v>
      </c>
      <c r="Q172" s="1">
        <f>SUMIFS(allNAICS!$O:$O,allNAICS!$C:$C,'Number of Firms'!$A172,allNAICS!$E:$E,'Number of Firms'!Q$1)</f>
        <v>6276</v>
      </c>
      <c r="R172" s="1">
        <f>SUMIFS(allNAICS!$O:$O,allNAICS!$C:$C,'Number of Firms'!$A172,allNAICS!$E:$E,'Number of Firms'!R$1)</f>
        <v>4657</v>
      </c>
      <c r="S172" s="1">
        <f>SUMIFS(allNAICS!$O:$O,allNAICS!$C:$C,'Number of Firms'!$A172,allNAICS!$E:$E,'Number of Firms'!S$1)</f>
        <v>721</v>
      </c>
      <c r="T172" s="1">
        <f>SUMIFS(allNAICS!$O:$O,allNAICS!$C:$C,'Number of Firms'!$A172,allNAICS!$E:$E,'Number of Firms'!T$1)</f>
        <v>5252</v>
      </c>
      <c r="U172" s="1">
        <f>SUMIFS(allNAICS!$O:$O,allNAICS!$C:$C,'Number of Firms'!$A172,allNAICS!$E:$E,'Number of Firms'!U$1)</f>
        <v>1542</v>
      </c>
      <c r="V172" s="1">
        <f>SUMIFS(allNAICS!$O:$O,allNAICS!$C:$C,'Number of Firms'!$A172,allNAICS!$E:$E,'Number of Firms'!V$1)</f>
        <v>1494</v>
      </c>
      <c r="W172" s="1">
        <f>SUMIFS(allNAICS!$O:$O,allNAICS!$C:$C,'Number of Firms'!$A172,allNAICS!$E:$E,'Number of Firms'!W$1)</f>
        <v>6978</v>
      </c>
      <c r="X172" s="1">
        <f>SUMIFS(allNAICS!$O:$O,allNAICS!$C:$C,'Number of Firms'!$A172,allNAICS!$E:$E,'Number of Firms'!X$1)</f>
        <v>87</v>
      </c>
      <c r="Y172" s="1">
        <f>SUMIFS(allNAICS!$O:$O,allNAICS!$C:$C,'Number of Firms'!$A172,allNAICS!$E:$E,'Number of Firms'!Y$1)</f>
        <v>0</v>
      </c>
    </row>
    <row r="173" spans="1:25" x14ac:dyDescent="0.45">
      <c r="A173" s="1" t="s">
        <v>659</v>
      </c>
      <c r="B173" s="1" t="s">
        <v>506</v>
      </c>
      <c r="C173" s="1">
        <v>40.416702200000003</v>
      </c>
      <c r="D173" s="1">
        <v>-86.875286900000006</v>
      </c>
      <c r="E173" s="1">
        <f>SUMIFS(allNAICS!$O:$O,allNAICS!$C:$C,'Number of Firms'!$A173,allNAICS!$E:$E,'Number of Firms'!E$1)</f>
        <v>12986</v>
      </c>
      <c r="F173" s="1">
        <f>SUMIFS(allNAICS!$O:$O,allNAICS!$C:$C,'Number of Firms'!$A173,allNAICS!$E:$E,'Number of Firms'!F$1)</f>
        <v>186</v>
      </c>
      <c r="G173" s="1">
        <f>SUMIFS(allNAICS!$O:$O,allNAICS!$C:$C,'Number of Firms'!$A173,allNAICS!$E:$E,'Number of Firms'!G$1)</f>
        <v>0</v>
      </c>
      <c r="H173" s="1">
        <f>SUMIFS(allNAICS!$O:$O,allNAICS!$C:$C,'Number of Firms'!$A173,allNAICS!$E:$E,'Number of Firms'!H$1)</f>
        <v>0</v>
      </c>
      <c r="I173" s="1">
        <f>SUMIFS(allNAICS!$O:$O,allNAICS!$C:$C,'Number of Firms'!$A173,allNAICS!$E:$E,'Number of Firms'!I$1)</f>
        <v>1399</v>
      </c>
      <c r="J173" s="1">
        <f>SUMIFS(allNAICS!$O:$O,allNAICS!$C:$C,'Number of Firms'!$A173,allNAICS!$E:$E,'Number of Firms'!J$1)</f>
        <v>266</v>
      </c>
      <c r="K173" s="1">
        <f>SUMIFS(allNAICS!$O:$O,allNAICS!$C:$C,'Number of Firms'!$A173,allNAICS!$E:$E,'Number of Firms'!K$1)</f>
        <v>314</v>
      </c>
      <c r="L173" s="1">
        <f>SUMIFS(allNAICS!$O:$O,allNAICS!$C:$C,'Number of Firms'!$A173,allNAICS!$E:$E,'Number of Firms'!L$1)</f>
        <v>1479</v>
      </c>
      <c r="M173" s="1">
        <f>SUMIFS(allNAICS!$O:$O,allNAICS!$C:$C,'Number of Firms'!$A173,allNAICS!$E:$E,'Number of Firms'!M$1)</f>
        <v>444</v>
      </c>
      <c r="N173" s="1">
        <f>SUMIFS(allNAICS!$O:$O,allNAICS!$C:$C,'Number of Firms'!$A173,allNAICS!$E:$E,'Number of Firms'!N$1)</f>
        <v>119</v>
      </c>
      <c r="O173" s="1">
        <f>SUMIFS(allNAICS!$O:$O,allNAICS!$C:$C,'Number of Firms'!$A173,allNAICS!$E:$E,'Number of Firms'!O$1)</f>
        <v>344</v>
      </c>
      <c r="P173" s="1">
        <f>SUMIFS(allNAICS!$O:$O,allNAICS!$C:$C,'Number of Firms'!$A173,allNAICS!$E:$E,'Number of Firms'!P$1)</f>
        <v>1628</v>
      </c>
      <c r="Q173" s="1">
        <f>SUMIFS(allNAICS!$O:$O,allNAICS!$C:$C,'Number of Firms'!$A173,allNAICS!$E:$E,'Number of Firms'!Q$1)</f>
        <v>1956</v>
      </c>
      <c r="R173" s="1">
        <f>SUMIFS(allNAICS!$O:$O,allNAICS!$C:$C,'Number of Firms'!$A173,allNAICS!$E:$E,'Number of Firms'!R$1)</f>
        <v>718</v>
      </c>
      <c r="S173" s="1">
        <f>SUMIFS(allNAICS!$O:$O,allNAICS!$C:$C,'Number of Firms'!$A173,allNAICS!$E:$E,'Number of Firms'!S$1)</f>
        <v>371</v>
      </c>
      <c r="T173" s="1">
        <f>SUMIFS(allNAICS!$O:$O,allNAICS!$C:$C,'Number of Firms'!$A173,allNAICS!$E:$E,'Number of Firms'!T$1)</f>
        <v>1006</v>
      </c>
      <c r="U173" s="1">
        <f>SUMIFS(allNAICS!$O:$O,allNAICS!$C:$C,'Number of Firms'!$A173,allNAICS!$E:$E,'Number of Firms'!U$1)</f>
        <v>471</v>
      </c>
      <c r="V173" s="1">
        <f>SUMIFS(allNAICS!$O:$O,allNAICS!$C:$C,'Number of Firms'!$A173,allNAICS!$E:$E,'Number of Firms'!V$1)</f>
        <v>489</v>
      </c>
      <c r="W173" s="1">
        <f>SUMIFS(allNAICS!$O:$O,allNAICS!$C:$C,'Number of Firms'!$A173,allNAICS!$E:$E,'Number of Firms'!W$1)</f>
        <v>1824</v>
      </c>
      <c r="X173" s="1">
        <f>SUMIFS(allNAICS!$O:$O,allNAICS!$C:$C,'Number of Firms'!$A173,allNAICS!$E:$E,'Number of Firms'!X$1)</f>
        <v>0</v>
      </c>
      <c r="Y173" s="1">
        <f>SUMIFS(allNAICS!$O:$O,allNAICS!$C:$C,'Number of Firms'!$A173,allNAICS!$E:$E,'Number of Firms'!Y$1)</f>
        <v>0</v>
      </c>
    </row>
    <row r="174" spans="1:25" x14ac:dyDescent="0.45">
      <c r="A174" s="1" t="s">
        <v>660</v>
      </c>
      <c r="B174" s="1" t="s">
        <v>455</v>
      </c>
      <c r="C174" s="1">
        <v>30.226594899999998</v>
      </c>
      <c r="D174" s="1">
        <v>-93.217375799999999</v>
      </c>
      <c r="E174" s="1">
        <f>SUMIFS(allNAICS!$O:$O,allNAICS!$C:$C,'Number of Firms'!$A174,allNAICS!$E:$E,'Number of Firms'!E$1)</f>
        <v>15119</v>
      </c>
      <c r="F174" s="1">
        <f>SUMIFS(allNAICS!$O:$O,allNAICS!$C:$C,'Number of Firms'!$A174,allNAICS!$E:$E,'Number of Firms'!F$1)</f>
        <v>418</v>
      </c>
      <c r="G174" s="1">
        <f>SUMIFS(allNAICS!$O:$O,allNAICS!$C:$C,'Number of Firms'!$A174,allNAICS!$E:$E,'Number of Firms'!G$1)</f>
        <v>195</v>
      </c>
      <c r="H174" s="1">
        <f>SUMIFS(allNAICS!$O:$O,allNAICS!$C:$C,'Number of Firms'!$A174,allNAICS!$E:$E,'Number of Firms'!H$1)</f>
        <v>0</v>
      </c>
      <c r="I174" s="1">
        <f>SUMIFS(allNAICS!$O:$O,allNAICS!$C:$C,'Number of Firms'!$A174,allNAICS!$E:$E,'Number of Firms'!I$1)</f>
        <v>1716</v>
      </c>
      <c r="J174" s="1">
        <f>SUMIFS(allNAICS!$O:$O,allNAICS!$C:$C,'Number of Firms'!$A174,allNAICS!$E:$E,'Number of Firms'!J$1)</f>
        <v>316</v>
      </c>
      <c r="K174" s="1">
        <f>SUMIFS(allNAICS!$O:$O,allNAICS!$C:$C,'Number of Firms'!$A174,allNAICS!$E:$E,'Number of Firms'!K$1)</f>
        <v>314</v>
      </c>
      <c r="L174" s="1">
        <f>SUMIFS(allNAICS!$O:$O,allNAICS!$C:$C,'Number of Firms'!$A174,allNAICS!$E:$E,'Number of Firms'!L$1)</f>
        <v>1762</v>
      </c>
      <c r="M174" s="1">
        <f>SUMIFS(allNAICS!$O:$O,allNAICS!$C:$C,'Number of Firms'!$A174,allNAICS!$E:$E,'Number of Firms'!M$1)</f>
        <v>584</v>
      </c>
      <c r="N174" s="1">
        <f>SUMIFS(allNAICS!$O:$O,allNAICS!$C:$C,'Number of Firms'!$A174,allNAICS!$E:$E,'Number of Firms'!N$1)</f>
        <v>79</v>
      </c>
      <c r="O174" s="1">
        <f>SUMIFS(allNAICS!$O:$O,allNAICS!$C:$C,'Number of Firms'!$A174,allNAICS!$E:$E,'Number of Firms'!O$1)</f>
        <v>643</v>
      </c>
      <c r="P174" s="1">
        <f>SUMIFS(allNAICS!$O:$O,allNAICS!$C:$C,'Number of Firms'!$A174,allNAICS!$E:$E,'Number of Firms'!P$1)</f>
        <v>1138</v>
      </c>
      <c r="Q174" s="1">
        <f>SUMIFS(allNAICS!$O:$O,allNAICS!$C:$C,'Number of Firms'!$A174,allNAICS!$E:$E,'Number of Firms'!Q$1)</f>
        <v>1610</v>
      </c>
      <c r="R174" s="1">
        <f>SUMIFS(allNAICS!$O:$O,allNAICS!$C:$C,'Number of Firms'!$A174,allNAICS!$E:$E,'Number of Firms'!R$1)</f>
        <v>1610</v>
      </c>
      <c r="S174" s="1">
        <f>SUMIFS(allNAICS!$O:$O,allNAICS!$C:$C,'Number of Firms'!$A174,allNAICS!$E:$E,'Number of Firms'!S$1)</f>
        <v>185</v>
      </c>
      <c r="T174" s="1">
        <f>SUMIFS(allNAICS!$O:$O,allNAICS!$C:$C,'Number of Firms'!$A174,allNAICS!$E:$E,'Number of Firms'!T$1)</f>
        <v>1427</v>
      </c>
      <c r="U174" s="1">
        <f>SUMIFS(allNAICS!$O:$O,allNAICS!$C:$C,'Number of Firms'!$A174,allNAICS!$E:$E,'Number of Firms'!U$1)</f>
        <v>490</v>
      </c>
      <c r="V174" s="1">
        <f>SUMIFS(allNAICS!$O:$O,allNAICS!$C:$C,'Number of Firms'!$A174,allNAICS!$E:$E,'Number of Firms'!V$1)</f>
        <v>449</v>
      </c>
      <c r="W174" s="1">
        <f>SUMIFS(allNAICS!$O:$O,allNAICS!$C:$C,'Number of Firms'!$A174,allNAICS!$E:$E,'Number of Firms'!W$1)</f>
        <v>2213</v>
      </c>
      <c r="X174" s="1">
        <f>SUMIFS(allNAICS!$O:$O,allNAICS!$C:$C,'Number of Firms'!$A174,allNAICS!$E:$E,'Number of Firms'!X$1)</f>
        <v>0</v>
      </c>
      <c r="Y174" s="1">
        <f>SUMIFS(allNAICS!$O:$O,allNAICS!$C:$C,'Number of Firms'!$A174,allNAICS!$E:$E,'Number of Firms'!Y$1)</f>
        <v>0</v>
      </c>
    </row>
    <row r="175" spans="1:25" x14ac:dyDescent="0.45">
      <c r="A175" s="1" t="s">
        <v>661</v>
      </c>
      <c r="B175" s="1" t="s">
        <v>595</v>
      </c>
      <c r="C175" s="1">
        <v>34.483901000000003</v>
      </c>
      <c r="D175" s="1">
        <v>-114.3224548</v>
      </c>
      <c r="E175" s="1">
        <f>SUMIFS(allNAICS!$O:$O,allNAICS!$C:$C,'Number of Firms'!$A175,allNAICS!$E:$E,'Number of Firms'!E$1)</f>
        <v>12458</v>
      </c>
      <c r="F175" s="1">
        <f>SUMIFS(allNAICS!$O:$O,allNAICS!$C:$C,'Number of Firms'!$A175,allNAICS!$E:$E,'Number of Firms'!F$1)</f>
        <v>63</v>
      </c>
      <c r="G175" s="1">
        <f>SUMIFS(allNAICS!$O:$O,allNAICS!$C:$C,'Number of Firms'!$A175,allNAICS!$E:$E,'Number of Firms'!G$1)</f>
        <v>46</v>
      </c>
      <c r="H175" s="1">
        <f>SUMIFS(allNAICS!$O:$O,allNAICS!$C:$C,'Number of Firms'!$A175,allNAICS!$E:$E,'Number of Firms'!H$1)</f>
        <v>45</v>
      </c>
      <c r="I175" s="1">
        <f>SUMIFS(allNAICS!$O:$O,allNAICS!$C:$C,'Number of Firms'!$A175,allNAICS!$E:$E,'Number of Firms'!I$1)</f>
        <v>1413</v>
      </c>
      <c r="J175" s="1">
        <f>SUMIFS(allNAICS!$O:$O,allNAICS!$C:$C,'Number of Firms'!$A175,allNAICS!$E:$E,'Number of Firms'!J$1)</f>
        <v>315</v>
      </c>
      <c r="K175" s="1">
        <f>SUMIFS(allNAICS!$O:$O,allNAICS!$C:$C,'Number of Firms'!$A175,allNAICS!$E:$E,'Number of Firms'!K$1)</f>
        <v>286</v>
      </c>
      <c r="L175" s="1">
        <f>SUMIFS(allNAICS!$O:$O,allNAICS!$C:$C,'Number of Firms'!$A175,allNAICS!$E:$E,'Number of Firms'!L$1)</f>
        <v>1429</v>
      </c>
      <c r="M175" s="1">
        <f>SUMIFS(allNAICS!$O:$O,allNAICS!$C:$C,'Number of Firms'!$A175,allNAICS!$E:$E,'Number of Firms'!M$1)</f>
        <v>692</v>
      </c>
      <c r="N175" s="1">
        <f>SUMIFS(allNAICS!$O:$O,allNAICS!$C:$C,'Number of Firms'!$A175,allNAICS!$E:$E,'Number of Firms'!N$1)</f>
        <v>124</v>
      </c>
      <c r="O175" s="1">
        <f>SUMIFS(allNAICS!$O:$O,allNAICS!$C:$C,'Number of Firms'!$A175,allNAICS!$E:$E,'Number of Firms'!O$1)</f>
        <v>317</v>
      </c>
      <c r="P175" s="1">
        <f>SUMIFS(allNAICS!$O:$O,allNAICS!$C:$C,'Number of Firms'!$A175,allNAICS!$E:$E,'Number of Firms'!P$1)</f>
        <v>1807</v>
      </c>
      <c r="Q175" s="1">
        <f>SUMIFS(allNAICS!$O:$O,allNAICS!$C:$C,'Number of Firms'!$A175,allNAICS!$E:$E,'Number of Firms'!Q$1)</f>
        <v>1032</v>
      </c>
      <c r="R175" s="1">
        <f>SUMIFS(allNAICS!$O:$O,allNAICS!$C:$C,'Number of Firms'!$A175,allNAICS!$E:$E,'Number of Firms'!R$1)</f>
        <v>1101</v>
      </c>
      <c r="S175" s="1">
        <f>SUMIFS(allNAICS!$O:$O,allNAICS!$C:$C,'Number of Firms'!$A175,allNAICS!$E:$E,'Number of Firms'!S$1)</f>
        <v>143</v>
      </c>
      <c r="T175" s="1">
        <f>SUMIFS(allNAICS!$O:$O,allNAICS!$C:$C,'Number of Firms'!$A175,allNAICS!$E:$E,'Number of Firms'!T$1)</f>
        <v>1009</v>
      </c>
      <c r="U175" s="1">
        <f>SUMIFS(allNAICS!$O:$O,allNAICS!$C:$C,'Number of Firms'!$A175,allNAICS!$E:$E,'Number of Firms'!U$1)</f>
        <v>285</v>
      </c>
      <c r="V175" s="1">
        <f>SUMIFS(allNAICS!$O:$O,allNAICS!$C:$C,'Number of Firms'!$A175,allNAICS!$E:$E,'Number of Firms'!V$1)</f>
        <v>417</v>
      </c>
      <c r="W175" s="1">
        <f>SUMIFS(allNAICS!$O:$O,allNAICS!$C:$C,'Number of Firms'!$A175,allNAICS!$E:$E,'Number of Firms'!W$1)</f>
        <v>1951</v>
      </c>
      <c r="X175" s="1">
        <f>SUMIFS(allNAICS!$O:$O,allNAICS!$C:$C,'Number of Firms'!$A175,allNAICS!$E:$E,'Number of Firms'!X$1)</f>
        <v>0</v>
      </c>
      <c r="Y175" s="1">
        <f>SUMIFS(allNAICS!$O:$O,allNAICS!$C:$C,'Number of Firms'!$A175,allNAICS!$E:$E,'Number of Firms'!Y$1)</f>
        <v>0</v>
      </c>
    </row>
    <row r="176" spans="1:25" x14ac:dyDescent="0.45">
      <c r="A176" s="1" t="s">
        <v>662</v>
      </c>
      <c r="B176" s="1" t="s">
        <v>526</v>
      </c>
      <c r="C176" s="1">
        <v>28.039465400000001</v>
      </c>
      <c r="D176" s="1">
        <v>-81.949804200000003</v>
      </c>
      <c r="E176" s="1">
        <f>SUMIFS(allNAICS!$O:$O,allNAICS!$C:$C,'Number of Firms'!$A176,allNAICS!$E:$E,'Number of Firms'!E$1)</f>
        <v>44644</v>
      </c>
      <c r="F176" s="1">
        <f>SUMIFS(allNAICS!$O:$O,allNAICS!$C:$C,'Number of Firms'!$A176,allNAICS!$E:$E,'Number of Firms'!F$1)</f>
        <v>687</v>
      </c>
      <c r="G176" s="1">
        <f>SUMIFS(allNAICS!$O:$O,allNAICS!$C:$C,'Number of Firms'!$A176,allNAICS!$E:$E,'Number of Firms'!G$1)</f>
        <v>54</v>
      </c>
      <c r="H176" s="1">
        <f>SUMIFS(allNAICS!$O:$O,allNAICS!$C:$C,'Number of Firms'!$A176,allNAICS!$E:$E,'Number of Firms'!H$1)</f>
        <v>67</v>
      </c>
      <c r="I176" s="1">
        <f>SUMIFS(allNAICS!$O:$O,allNAICS!$C:$C,'Number of Firms'!$A176,allNAICS!$E:$E,'Number of Firms'!I$1)</f>
        <v>4739</v>
      </c>
      <c r="J176" s="1">
        <f>SUMIFS(allNAICS!$O:$O,allNAICS!$C:$C,'Number of Firms'!$A176,allNAICS!$E:$E,'Number of Firms'!J$1)</f>
        <v>802</v>
      </c>
      <c r="K176" s="1">
        <f>SUMIFS(allNAICS!$O:$O,allNAICS!$C:$C,'Number of Firms'!$A176,allNAICS!$E:$E,'Number of Firms'!K$1)</f>
        <v>1276</v>
      </c>
      <c r="L176" s="1">
        <f>SUMIFS(allNAICS!$O:$O,allNAICS!$C:$C,'Number of Firms'!$A176,allNAICS!$E:$E,'Number of Firms'!L$1)</f>
        <v>3838</v>
      </c>
      <c r="M176" s="1">
        <f>SUMIFS(allNAICS!$O:$O,allNAICS!$C:$C,'Number of Firms'!$A176,allNAICS!$E:$E,'Number of Firms'!M$1)</f>
        <v>2619</v>
      </c>
      <c r="N176" s="1">
        <f>SUMIFS(allNAICS!$O:$O,allNAICS!$C:$C,'Number of Firms'!$A176,allNAICS!$E:$E,'Number of Firms'!N$1)</f>
        <v>557</v>
      </c>
      <c r="O176" s="1">
        <f>SUMIFS(allNAICS!$O:$O,allNAICS!$C:$C,'Number of Firms'!$A176,allNAICS!$E:$E,'Number of Firms'!O$1)</f>
        <v>1548</v>
      </c>
      <c r="P176" s="1">
        <f>SUMIFS(allNAICS!$O:$O,allNAICS!$C:$C,'Number of Firms'!$A176,allNAICS!$E:$E,'Number of Firms'!P$1)</f>
        <v>3603</v>
      </c>
      <c r="Q176" s="1">
        <f>SUMIFS(allNAICS!$O:$O,allNAICS!$C:$C,'Number of Firms'!$A176,allNAICS!$E:$E,'Number of Firms'!Q$1)</f>
        <v>4441</v>
      </c>
      <c r="R176" s="1">
        <f>SUMIFS(allNAICS!$O:$O,allNAICS!$C:$C,'Number of Firms'!$A176,allNAICS!$E:$E,'Number of Firms'!R$1)</f>
        <v>5505</v>
      </c>
      <c r="S176" s="1">
        <f>SUMIFS(allNAICS!$O:$O,allNAICS!$C:$C,'Number of Firms'!$A176,allNAICS!$E:$E,'Number of Firms'!S$1)</f>
        <v>1163</v>
      </c>
      <c r="T176" s="1">
        <f>SUMIFS(allNAICS!$O:$O,allNAICS!$C:$C,'Number of Firms'!$A176,allNAICS!$E:$E,'Number of Firms'!T$1)</f>
        <v>3971</v>
      </c>
      <c r="U176" s="1">
        <f>SUMIFS(allNAICS!$O:$O,allNAICS!$C:$C,'Number of Firms'!$A176,allNAICS!$E:$E,'Number of Firms'!U$1)</f>
        <v>1606</v>
      </c>
      <c r="V176" s="1">
        <f>SUMIFS(allNAICS!$O:$O,allNAICS!$C:$C,'Number of Firms'!$A176,allNAICS!$E:$E,'Number of Firms'!V$1)</f>
        <v>1211</v>
      </c>
      <c r="W176" s="1">
        <f>SUMIFS(allNAICS!$O:$O,allNAICS!$C:$C,'Number of Firms'!$A176,allNAICS!$E:$E,'Number of Firms'!W$1)</f>
        <v>7030</v>
      </c>
      <c r="X176" s="1">
        <f>SUMIFS(allNAICS!$O:$O,allNAICS!$C:$C,'Number of Firms'!$A176,allNAICS!$E:$E,'Number of Firms'!X$1)</f>
        <v>58</v>
      </c>
      <c r="Y176" s="1">
        <f>SUMIFS(allNAICS!$O:$O,allNAICS!$C:$C,'Number of Firms'!$A176,allNAICS!$E:$E,'Number of Firms'!Y$1)</f>
        <v>0</v>
      </c>
    </row>
    <row r="177" spans="1:25" x14ac:dyDescent="0.45">
      <c r="A177" s="1" t="s">
        <v>663</v>
      </c>
      <c r="B177" s="1" t="s">
        <v>459</v>
      </c>
      <c r="C177" s="1">
        <v>40.037875499999998</v>
      </c>
      <c r="D177" s="1">
        <v>-76.305514400000007</v>
      </c>
      <c r="E177" s="1">
        <f>SUMIFS(allNAICS!$O:$O,allNAICS!$C:$C,'Number of Firms'!$A177,allNAICS!$E:$E,'Number of Firms'!E$1)</f>
        <v>47875</v>
      </c>
      <c r="F177" s="1">
        <f>SUMIFS(allNAICS!$O:$O,allNAICS!$C:$C,'Number of Firms'!$A177,allNAICS!$E:$E,'Number of Firms'!F$1)</f>
        <v>735</v>
      </c>
      <c r="G177" s="1">
        <f>SUMIFS(allNAICS!$O:$O,allNAICS!$C:$C,'Number of Firms'!$A177,allNAICS!$E:$E,'Number of Firms'!G$1)</f>
        <v>0</v>
      </c>
      <c r="H177" s="1">
        <f>SUMIFS(allNAICS!$O:$O,allNAICS!$C:$C,'Number of Firms'!$A177,allNAICS!$E:$E,'Number of Firms'!H$1)</f>
        <v>0</v>
      </c>
      <c r="I177" s="1">
        <f>SUMIFS(allNAICS!$O:$O,allNAICS!$C:$C,'Number of Firms'!$A177,allNAICS!$E:$E,'Number of Firms'!I$1)</f>
        <v>7359</v>
      </c>
      <c r="J177" s="1">
        <f>SUMIFS(allNAICS!$O:$O,allNAICS!$C:$C,'Number of Firms'!$A177,allNAICS!$E:$E,'Number of Firms'!J$1)</f>
        <v>2363</v>
      </c>
      <c r="K177" s="1">
        <f>SUMIFS(allNAICS!$O:$O,allNAICS!$C:$C,'Number of Firms'!$A177,allNAICS!$E:$E,'Number of Firms'!K$1)</f>
        <v>1388</v>
      </c>
      <c r="L177" s="1">
        <f>SUMIFS(allNAICS!$O:$O,allNAICS!$C:$C,'Number of Firms'!$A177,allNAICS!$E:$E,'Number of Firms'!L$1)</f>
        <v>6020</v>
      </c>
      <c r="M177" s="1">
        <f>SUMIFS(allNAICS!$O:$O,allNAICS!$C:$C,'Number of Firms'!$A177,allNAICS!$E:$E,'Number of Firms'!M$1)</f>
        <v>2131</v>
      </c>
      <c r="N177" s="1">
        <f>SUMIFS(allNAICS!$O:$O,allNAICS!$C:$C,'Number of Firms'!$A177,allNAICS!$E:$E,'Number of Firms'!N$1)</f>
        <v>560</v>
      </c>
      <c r="O177" s="1">
        <f>SUMIFS(allNAICS!$O:$O,allNAICS!$C:$C,'Number of Firms'!$A177,allNAICS!$E:$E,'Number of Firms'!O$1)</f>
        <v>1220</v>
      </c>
      <c r="P177" s="1">
        <f>SUMIFS(allNAICS!$O:$O,allNAICS!$C:$C,'Number of Firms'!$A177,allNAICS!$E:$E,'Number of Firms'!P$1)</f>
        <v>4064</v>
      </c>
      <c r="Q177" s="1">
        <f>SUMIFS(allNAICS!$O:$O,allNAICS!$C:$C,'Number of Firms'!$A177,allNAICS!$E:$E,'Number of Firms'!Q$1)</f>
        <v>5133</v>
      </c>
      <c r="R177" s="1">
        <f>SUMIFS(allNAICS!$O:$O,allNAICS!$C:$C,'Number of Firms'!$A177,allNAICS!$E:$E,'Number of Firms'!R$1)</f>
        <v>3315</v>
      </c>
      <c r="S177" s="1">
        <f>SUMIFS(allNAICS!$O:$O,allNAICS!$C:$C,'Number of Firms'!$A177,allNAICS!$E:$E,'Number of Firms'!S$1)</f>
        <v>1161</v>
      </c>
      <c r="T177" s="1">
        <f>SUMIFS(allNAICS!$O:$O,allNAICS!$C:$C,'Number of Firms'!$A177,allNAICS!$E:$E,'Number of Firms'!T$1)</f>
        <v>2630</v>
      </c>
      <c r="U177" s="1">
        <f>SUMIFS(allNAICS!$O:$O,allNAICS!$C:$C,'Number of Firms'!$A177,allNAICS!$E:$E,'Number of Firms'!U$1)</f>
        <v>1757</v>
      </c>
      <c r="V177" s="1">
        <f>SUMIFS(allNAICS!$O:$O,allNAICS!$C:$C,'Number of Firms'!$A177,allNAICS!$E:$E,'Number of Firms'!V$1)</f>
        <v>1816</v>
      </c>
      <c r="W177" s="1">
        <f>SUMIFS(allNAICS!$O:$O,allNAICS!$C:$C,'Number of Firms'!$A177,allNAICS!$E:$E,'Number of Firms'!W$1)</f>
        <v>6299</v>
      </c>
      <c r="X177" s="1">
        <f>SUMIFS(allNAICS!$O:$O,allNAICS!$C:$C,'Number of Firms'!$A177,allNAICS!$E:$E,'Number of Firms'!X$1)</f>
        <v>56</v>
      </c>
      <c r="Y177" s="1">
        <f>SUMIFS(allNAICS!$O:$O,allNAICS!$C:$C,'Number of Firms'!$A177,allNAICS!$E:$E,'Number of Firms'!Y$1)</f>
        <v>0</v>
      </c>
    </row>
    <row r="178" spans="1:25" x14ac:dyDescent="0.45">
      <c r="A178" s="1" t="s">
        <v>664</v>
      </c>
      <c r="B178" s="1" t="s">
        <v>466</v>
      </c>
      <c r="C178" s="1">
        <v>42.732534999999999</v>
      </c>
      <c r="D178" s="1">
        <v>-84.555534699999995</v>
      </c>
      <c r="E178" s="1">
        <f>SUMIFS(allNAICS!$O:$O,allNAICS!$C:$C,'Number of Firms'!$A178,allNAICS!$E:$E,'Number of Firms'!E$1)</f>
        <v>37161</v>
      </c>
      <c r="F178" s="1">
        <f>SUMIFS(allNAICS!$O:$O,allNAICS!$C:$C,'Number of Firms'!$A178,allNAICS!$E:$E,'Number of Firms'!F$1)</f>
        <v>246</v>
      </c>
      <c r="G178" s="1">
        <f>SUMIFS(allNAICS!$O:$O,allNAICS!$C:$C,'Number of Firms'!$A178,allNAICS!$E:$E,'Number of Firms'!G$1)</f>
        <v>138</v>
      </c>
      <c r="H178" s="1">
        <f>SUMIFS(allNAICS!$O:$O,allNAICS!$C:$C,'Number of Firms'!$A178,allNAICS!$E:$E,'Number of Firms'!H$1)</f>
        <v>30</v>
      </c>
      <c r="I178" s="1">
        <f>SUMIFS(allNAICS!$O:$O,allNAICS!$C:$C,'Number of Firms'!$A178,allNAICS!$E:$E,'Number of Firms'!I$1)</f>
        <v>3832</v>
      </c>
      <c r="J178" s="1">
        <f>SUMIFS(allNAICS!$O:$O,allNAICS!$C:$C,'Number of Firms'!$A178,allNAICS!$E:$E,'Number of Firms'!J$1)</f>
        <v>639</v>
      </c>
      <c r="K178" s="1">
        <f>SUMIFS(allNAICS!$O:$O,allNAICS!$C:$C,'Number of Firms'!$A178,allNAICS!$E:$E,'Number of Firms'!K$1)</f>
        <v>714</v>
      </c>
      <c r="L178" s="1">
        <f>SUMIFS(allNAICS!$O:$O,allNAICS!$C:$C,'Number of Firms'!$A178,allNAICS!$E:$E,'Number of Firms'!L$1)</f>
        <v>3683</v>
      </c>
      <c r="M178" s="1">
        <f>SUMIFS(allNAICS!$O:$O,allNAICS!$C:$C,'Number of Firms'!$A178,allNAICS!$E:$E,'Number of Firms'!M$1)</f>
        <v>974</v>
      </c>
      <c r="N178" s="1">
        <f>SUMIFS(allNAICS!$O:$O,allNAICS!$C:$C,'Number of Firms'!$A178,allNAICS!$E:$E,'Number of Firms'!N$1)</f>
        <v>519</v>
      </c>
      <c r="O178" s="1">
        <f>SUMIFS(allNAICS!$O:$O,allNAICS!$C:$C,'Number of Firms'!$A178,allNAICS!$E:$E,'Number of Firms'!O$1)</f>
        <v>1470</v>
      </c>
      <c r="P178" s="1">
        <f>SUMIFS(allNAICS!$O:$O,allNAICS!$C:$C,'Number of Firms'!$A178,allNAICS!$E:$E,'Number of Firms'!P$1)</f>
        <v>4135</v>
      </c>
      <c r="Q178" s="1">
        <f>SUMIFS(allNAICS!$O:$O,allNAICS!$C:$C,'Number of Firms'!$A178,allNAICS!$E:$E,'Number of Firms'!Q$1)</f>
        <v>4992</v>
      </c>
      <c r="R178" s="1">
        <f>SUMIFS(allNAICS!$O:$O,allNAICS!$C:$C,'Number of Firms'!$A178,allNAICS!$E:$E,'Number of Firms'!R$1)</f>
        <v>2910</v>
      </c>
      <c r="S178" s="1">
        <f>SUMIFS(allNAICS!$O:$O,allNAICS!$C:$C,'Number of Firms'!$A178,allNAICS!$E:$E,'Number of Firms'!S$1)</f>
        <v>1134</v>
      </c>
      <c r="T178" s="1">
        <f>SUMIFS(allNAICS!$O:$O,allNAICS!$C:$C,'Number of Firms'!$A178,allNAICS!$E:$E,'Number of Firms'!T$1)</f>
        <v>4218</v>
      </c>
      <c r="U178" s="1">
        <f>SUMIFS(allNAICS!$O:$O,allNAICS!$C:$C,'Number of Firms'!$A178,allNAICS!$E:$E,'Number of Firms'!U$1)</f>
        <v>1703</v>
      </c>
      <c r="V178" s="1">
        <f>SUMIFS(allNAICS!$O:$O,allNAICS!$C:$C,'Number of Firms'!$A178,allNAICS!$E:$E,'Number of Firms'!V$1)</f>
        <v>910</v>
      </c>
      <c r="W178" s="1">
        <f>SUMIFS(allNAICS!$O:$O,allNAICS!$C:$C,'Number of Firms'!$A178,allNAICS!$E:$E,'Number of Firms'!W$1)</f>
        <v>4968</v>
      </c>
      <c r="X178" s="1">
        <f>SUMIFS(allNAICS!$O:$O,allNAICS!$C:$C,'Number of Firms'!$A178,allNAICS!$E:$E,'Number of Firms'!X$1)</f>
        <v>51</v>
      </c>
      <c r="Y178" s="1">
        <f>SUMIFS(allNAICS!$O:$O,allNAICS!$C:$C,'Number of Firms'!$A178,allNAICS!$E:$E,'Number of Firms'!Y$1)</f>
        <v>0</v>
      </c>
    </row>
    <row r="179" spans="1:25" x14ac:dyDescent="0.45">
      <c r="A179" s="1" t="s">
        <v>665</v>
      </c>
      <c r="B179" s="1" t="s">
        <v>445</v>
      </c>
      <c r="C179" s="1">
        <v>27.530567099999999</v>
      </c>
      <c r="D179" s="1">
        <v>-99.480324100000004</v>
      </c>
      <c r="E179" s="1">
        <f>SUMIFS(allNAICS!$O:$O,allNAICS!$C:$C,'Number of Firms'!$A179,allNAICS!$E:$E,'Number of Firms'!E$1)</f>
        <v>28459</v>
      </c>
      <c r="F179" s="1">
        <f>SUMIFS(allNAICS!$O:$O,allNAICS!$C:$C,'Number of Firms'!$A179,allNAICS!$E:$E,'Number of Firms'!F$1)</f>
        <v>91</v>
      </c>
      <c r="G179" s="1">
        <f>SUMIFS(allNAICS!$O:$O,allNAICS!$C:$C,'Number of Firms'!$A179,allNAICS!$E:$E,'Number of Firms'!G$1)</f>
        <v>420</v>
      </c>
      <c r="H179" s="1">
        <f>SUMIFS(allNAICS!$O:$O,allNAICS!$C:$C,'Number of Firms'!$A179,allNAICS!$E:$E,'Number of Firms'!H$1)</f>
        <v>36</v>
      </c>
      <c r="I179" s="1">
        <f>SUMIFS(allNAICS!$O:$O,allNAICS!$C:$C,'Number of Firms'!$A179,allNAICS!$E:$E,'Number of Firms'!I$1)</f>
        <v>3993</v>
      </c>
      <c r="J179" s="1">
        <f>SUMIFS(allNAICS!$O:$O,allNAICS!$C:$C,'Number of Firms'!$A179,allNAICS!$E:$E,'Number of Firms'!J$1)</f>
        <v>439</v>
      </c>
      <c r="K179" s="1">
        <f>SUMIFS(allNAICS!$O:$O,allNAICS!$C:$C,'Number of Firms'!$A179,allNAICS!$E:$E,'Number of Firms'!K$1)</f>
        <v>1023</v>
      </c>
      <c r="L179" s="1">
        <f>SUMIFS(allNAICS!$O:$O,allNAICS!$C:$C,'Number of Firms'!$A179,allNAICS!$E:$E,'Number of Firms'!L$1)</f>
        <v>3218</v>
      </c>
      <c r="M179" s="1">
        <f>SUMIFS(allNAICS!$O:$O,allNAICS!$C:$C,'Number of Firms'!$A179,allNAICS!$E:$E,'Number of Firms'!M$1)</f>
        <v>3635</v>
      </c>
      <c r="N179" s="1">
        <f>SUMIFS(allNAICS!$O:$O,allNAICS!$C:$C,'Number of Firms'!$A179,allNAICS!$E:$E,'Number of Firms'!N$1)</f>
        <v>198</v>
      </c>
      <c r="O179" s="1">
        <f>SUMIFS(allNAICS!$O:$O,allNAICS!$C:$C,'Number of Firms'!$A179,allNAICS!$E:$E,'Number of Firms'!O$1)</f>
        <v>520</v>
      </c>
      <c r="P179" s="1">
        <f>SUMIFS(allNAICS!$O:$O,allNAICS!$C:$C,'Number of Firms'!$A179,allNAICS!$E:$E,'Number of Firms'!P$1)</f>
        <v>1757</v>
      </c>
      <c r="Q179" s="1">
        <f>SUMIFS(allNAICS!$O:$O,allNAICS!$C:$C,'Number of Firms'!$A179,allNAICS!$E:$E,'Number of Firms'!Q$1)</f>
        <v>2196</v>
      </c>
      <c r="R179" s="1">
        <f>SUMIFS(allNAICS!$O:$O,allNAICS!$C:$C,'Number of Firms'!$A179,allNAICS!$E:$E,'Number of Firms'!R$1)</f>
        <v>3366</v>
      </c>
      <c r="S179" s="1">
        <f>SUMIFS(allNAICS!$O:$O,allNAICS!$C:$C,'Number of Firms'!$A179,allNAICS!$E:$E,'Number of Firms'!S$1)</f>
        <v>365</v>
      </c>
      <c r="T179" s="1">
        <f>SUMIFS(allNAICS!$O:$O,allNAICS!$C:$C,'Number of Firms'!$A179,allNAICS!$E:$E,'Number of Firms'!T$1)</f>
        <v>2535</v>
      </c>
      <c r="U179" s="1">
        <f>SUMIFS(allNAICS!$O:$O,allNAICS!$C:$C,'Number of Firms'!$A179,allNAICS!$E:$E,'Number of Firms'!U$1)</f>
        <v>391</v>
      </c>
      <c r="V179" s="1">
        <f>SUMIFS(allNAICS!$O:$O,allNAICS!$C:$C,'Number of Firms'!$A179,allNAICS!$E:$E,'Number of Firms'!V$1)</f>
        <v>919</v>
      </c>
      <c r="W179" s="1">
        <f>SUMIFS(allNAICS!$O:$O,allNAICS!$C:$C,'Number of Firms'!$A179,allNAICS!$E:$E,'Number of Firms'!W$1)</f>
        <v>3377</v>
      </c>
      <c r="X179" s="1">
        <f>SUMIFS(allNAICS!$O:$O,allNAICS!$C:$C,'Number of Firms'!$A179,allNAICS!$E:$E,'Number of Firms'!X$1)</f>
        <v>0</v>
      </c>
      <c r="Y179" s="1">
        <f>SUMIFS(allNAICS!$O:$O,allNAICS!$C:$C,'Number of Firms'!$A179,allNAICS!$E:$E,'Number of Firms'!Y$1)</f>
        <v>0</v>
      </c>
    </row>
    <row r="180" spans="1:25" x14ac:dyDescent="0.45">
      <c r="A180" s="1" t="s">
        <v>666</v>
      </c>
      <c r="B180" s="1" t="s">
        <v>453</v>
      </c>
      <c r="C180" s="1">
        <v>32.319939599999998</v>
      </c>
      <c r="D180" s="1">
        <v>-106.7636538</v>
      </c>
      <c r="E180" s="1">
        <f>SUMIFS(allNAICS!$O:$O,allNAICS!$C:$C,'Number of Firms'!$A180,allNAICS!$E:$E,'Number of Firms'!E$1)</f>
        <v>16299</v>
      </c>
      <c r="F180" s="1">
        <f>SUMIFS(allNAICS!$O:$O,allNAICS!$C:$C,'Number of Firms'!$A180,allNAICS!$E:$E,'Number of Firms'!F$1)</f>
        <v>249</v>
      </c>
      <c r="G180" s="1">
        <f>SUMIFS(allNAICS!$O:$O,allNAICS!$C:$C,'Number of Firms'!$A180,allNAICS!$E:$E,'Number of Firms'!G$1)</f>
        <v>0</v>
      </c>
      <c r="H180" s="1">
        <f>SUMIFS(allNAICS!$O:$O,allNAICS!$C:$C,'Number of Firms'!$A180,allNAICS!$E:$E,'Number of Firms'!H$1)</f>
        <v>40</v>
      </c>
      <c r="I180" s="1">
        <f>SUMIFS(allNAICS!$O:$O,allNAICS!$C:$C,'Number of Firms'!$A180,allNAICS!$E:$E,'Number of Firms'!I$1)</f>
        <v>2156</v>
      </c>
      <c r="J180" s="1">
        <f>SUMIFS(allNAICS!$O:$O,allNAICS!$C:$C,'Number of Firms'!$A180,allNAICS!$E:$E,'Number of Firms'!J$1)</f>
        <v>280</v>
      </c>
      <c r="K180" s="1">
        <f>SUMIFS(allNAICS!$O:$O,allNAICS!$C:$C,'Number of Firms'!$A180,allNAICS!$E:$E,'Number of Firms'!K$1)</f>
        <v>360</v>
      </c>
      <c r="L180" s="1">
        <f>SUMIFS(allNAICS!$O:$O,allNAICS!$C:$C,'Number of Firms'!$A180,allNAICS!$E:$E,'Number of Firms'!L$1)</f>
        <v>1604</v>
      </c>
      <c r="M180" s="1">
        <f>SUMIFS(allNAICS!$O:$O,allNAICS!$C:$C,'Number of Firms'!$A180,allNAICS!$E:$E,'Number of Firms'!M$1)</f>
        <v>789</v>
      </c>
      <c r="N180" s="1">
        <f>SUMIFS(allNAICS!$O:$O,allNAICS!$C:$C,'Number of Firms'!$A180,allNAICS!$E:$E,'Number of Firms'!N$1)</f>
        <v>155</v>
      </c>
      <c r="O180" s="1">
        <f>SUMIFS(allNAICS!$O:$O,allNAICS!$C:$C,'Number of Firms'!$A180,allNAICS!$E:$E,'Number of Firms'!O$1)</f>
        <v>402</v>
      </c>
      <c r="P180" s="1">
        <f>SUMIFS(allNAICS!$O:$O,allNAICS!$C:$C,'Number of Firms'!$A180,allNAICS!$E:$E,'Number of Firms'!P$1)</f>
        <v>1457</v>
      </c>
      <c r="Q180" s="1">
        <f>SUMIFS(allNAICS!$O:$O,allNAICS!$C:$C,'Number of Firms'!$A180,allNAICS!$E:$E,'Number of Firms'!Q$1)</f>
        <v>1524</v>
      </c>
      <c r="R180" s="1">
        <f>SUMIFS(allNAICS!$O:$O,allNAICS!$C:$C,'Number of Firms'!$A180,allNAICS!$E:$E,'Number of Firms'!R$1)</f>
        <v>1769</v>
      </c>
      <c r="S180" s="1">
        <f>SUMIFS(allNAICS!$O:$O,allNAICS!$C:$C,'Number of Firms'!$A180,allNAICS!$E:$E,'Number of Firms'!S$1)</f>
        <v>270</v>
      </c>
      <c r="T180" s="1">
        <f>SUMIFS(allNAICS!$O:$O,allNAICS!$C:$C,'Number of Firms'!$A180,allNAICS!$E:$E,'Number of Firms'!T$1)</f>
        <v>2278</v>
      </c>
      <c r="U180" s="1">
        <f>SUMIFS(allNAICS!$O:$O,allNAICS!$C:$C,'Number of Firms'!$A180,allNAICS!$E:$E,'Number of Firms'!U$1)</f>
        <v>739</v>
      </c>
      <c r="V180" s="1">
        <f>SUMIFS(allNAICS!$O:$O,allNAICS!$C:$C,'Number of Firms'!$A180,allNAICS!$E:$E,'Number of Firms'!V$1)</f>
        <v>518</v>
      </c>
      <c r="W180" s="1">
        <f>SUMIFS(allNAICS!$O:$O,allNAICS!$C:$C,'Number of Firms'!$A180,allNAICS!$E:$E,'Number of Firms'!W$1)</f>
        <v>1701</v>
      </c>
      <c r="X180" s="1">
        <f>SUMIFS(allNAICS!$O:$O,allNAICS!$C:$C,'Number of Firms'!$A180,allNAICS!$E:$E,'Number of Firms'!X$1)</f>
        <v>0</v>
      </c>
      <c r="Y180" s="1">
        <f>SUMIFS(allNAICS!$O:$O,allNAICS!$C:$C,'Number of Firms'!$A180,allNAICS!$E:$E,'Number of Firms'!Y$1)</f>
        <v>0</v>
      </c>
    </row>
    <row r="181" spans="1:25" x14ac:dyDescent="0.45">
      <c r="A181" s="1" t="s">
        <v>667</v>
      </c>
      <c r="B181" s="1" t="s">
        <v>529</v>
      </c>
      <c r="C181" s="1">
        <v>36.169941199999997</v>
      </c>
      <c r="D181" s="1">
        <v>-115.1398296</v>
      </c>
      <c r="E181" s="1">
        <f>SUMIFS(allNAICS!$O:$O,allNAICS!$C:$C,'Number of Firms'!$A181,allNAICS!$E:$E,'Number of Firms'!E$1)</f>
        <v>166269</v>
      </c>
      <c r="F181" s="1">
        <f>SUMIFS(allNAICS!$O:$O,allNAICS!$C:$C,'Number of Firms'!$A181,allNAICS!$E:$E,'Number of Firms'!F$1)</f>
        <v>244</v>
      </c>
      <c r="G181" s="1">
        <f>SUMIFS(allNAICS!$O:$O,allNAICS!$C:$C,'Number of Firms'!$A181,allNAICS!$E:$E,'Number of Firms'!G$1)</f>
        <v>95</v>
      </c>
      <c r="H181" s="1">
        <f>SUMIFS(allNAICS!$O:$O,allNAICS!$C:$C,'Number of Firms'!$A181,allNAICS!$E:$E,'Number of Firms'!H$1)</f>
        <v>105</v>
      </c>
      <c r="I181" s="1">
        <f>SUMIFS(allNAICS!$O:$O,allNAICS!$C:$C,'Number of Firms'!$A181,allNAICS!$E:$E,'Number of Firms'!I$1)</f>
        <v>9418</v>
      </c>
      <c r="J181" s="1">
        <f>SUMIFS(allNAICS!$O:$O,allNAICS!$C:$C,'Number of Firms'!$A181,allNAICS!$E:$E,'Number of Firms'!J$1)</f>
        <v>2254</v>
      </c>
      <c r="K181" s="1">
        <f>SUMIFS(allNAICS!$O:$O,allNAICS!$C:$C,'Number of Firms'!$A181,allNAICS!$E:$E,'Number of Firms'!K$1)</f>
        <v>4280</v>
      </c>
      <c r="L181" s="1">
        <f>SUMIFS(allNAICS!$O:$O,allNAICS!$C:$C,'Number of Firms'!$A181,allNAICS!$E:$E,'Number of Firms'!L$1)</f>
        <v>15090</v>
      </c>
      <c r="M181" s="1">
        <f>SUMIFS(allNAICS!$O:$O,allNAICS!$C:$C,'Number of Firms'!$A181,allNAICS!$E:$E,'Number of Firms'!M$1)</f>
        <v>5435</v>
      </c>
      <c r="N181" s="1">
        <f>SUMIFS(allNAICS!$O:$O,allNAICS!$C:$C,'Number of Firms'!$A181,allNAICS!$E:$E,'Number of Firms'!N$1)</f>
        <v>2861</v>
      </c>
      <c r="O181" s="1">
        <f>SUMIFS(allNAICS!$O:$O,allNAICS!$C:$C,'Number of Firms'!$A181,allNAICS!$E:$E,'Number of Firms'!O$1)</f>
        <v>7440</v>
      </c>
      <c r="P181" s="1">
        <f>SUMIFS(allNAICS!$O:$O,allNAICS!$C:$C,'Number of Firms'!$A181,allNAICS!$E:$E,'Number of Firms'!P$1)</f>
        <v>22546</v>
      </c>
      <c r="Q181" s="1">
        <f>SUMIFS(allNAICS!$O:$O,allNAICS!$C:$C,'Number of Firms'!$A181,allNAICS!$E:$E,'Number of Firms'!Q$1)</f>
        <v>24796</v>
      </c>
      <c r="R181" s="1">
        <f>SUMIFS(allNAICS!$O:$O,allNAICS!$C:$C,'Number of Firms'!$A181,allNAICS!$E:$E,'Number of Firms'!R$1)</f>
        <v>14739</v>
      </c>
      <c r="S181" s="1">
        <f>SUMIFS(allNAICS!$O:$O,allNAICS!$C:$C,'Number of Firms'!$A181,allNAICS!$E:$E,'Number of Firms'!S$1)</f>
        <v>2536</v>
      </c>
      <c r="T181" s="1">
        <f>SUMIFS(allNAICS!$O:$O,allNAICS!$C:$C,'Number of Firms'!$A181,allNAICS!$E:$E,'Number of Firms'!T$1)</f>
        <v>14098</v>
      </c>
      <c r="U181" s="1">
        <f>SUMIFS(allNAICS!$O:$O,allNAICS!$C:$C,'Number of Firms'!$A181,allNAICS!$E:$E,'Number of Firms'!U$1)</f>
        <v>12542</v>
      </c>
      <c r="V181" s="1">
        <f>SUMIFS(allNAICS!$O:$O,allNAICS!$C:$C,'Number of Firms'!$A181,allNAICS!$E:$E,'Number of Firms'!V$1)</f>
        <v>4373</v>
      </c>
      <c r="W181" s="1">
        <f>SUMIFS(allNAICS!$O:$O,allNAICS!$C:$C,'Number of Firms'!$A181,allNAICS!$E:$E,'Number of Firms'!W$1)</f>
        <v>23539</v>
      </c>
      <c r="X181" s="1">
        <f>SUMIFS(allNAICS!$O:$O,allNAICS!$C:$C,'Number of Firms'!$A181,allNAICS!$E:$E,'Number of Firms'!X$1)</f>
        <v>366</v>
      </c>
      <c r="Y181" s="1">
        <f>SUMIFS(allNAICS!$O:$O,allNAICS!$C:$C,'Number of Firms'!$A181,allNAICS!$E:$E,'Number of Firms'!Y$1)</f>
        <v>28</v>
      </c>
    </row>
    <row r="182" spans="1:25" x14ac:dyDescent="0.45">
      <c r="A182" s="1" t="s">
        <v>668</v>
      </c>
      <c r="B182" s="1" t="s">
        <v>669</v>
      </c>
      <c r="C182" s="1">
        <v>38.971668899999997</v>
      </c>
      <c r="D182" s="1">
        <v>-95.235250100000002</v>
      </c>
      <c r="E182" s="1">
        <f>SUMIFS(allNAICS!$O:$O,allNAICS!$C:$C,'Number of Firms'!$A182,allNAICS!$E:$E,'Number of Firms'!E$1)</f>
        <v>10121</v>
      </c>
      <c r="F182" s="1">
        <f>SUMIFS(allNAICS!$O:$O,allNAICS!$C:$C,'Number of Firms'!$A182,allNAICS!$E:$E,'Number of Firms'!F$1)</f>
        <v>56</v>
      </c>
      <c r="G182" s="1">
        <f>SUMIFS(allNAICS!$O:$O,allNAICS!$C:$C,'Number of Firms'!$A182,allNAICS!$E:$E,'Number of Firms'!G$1)</f>
        <v>91</v>
      </c>
      <c r="H182" s="1">
        <f>SUMIFS(allNAICS!$O:$O,allNAICS!$C:$C,'Number of Firms'!$A182,allNAICS!$E:$E,'Number of Firms'!H$1)</f>
        <v>0</v>
      </c>
      <c r="I182" s="1">
        <f>SUMIFS(allNAICS!$O:$O,allNAICS!$C:$C,'Number of Firms'!$A182,allNAICS!$E:$E,'Number of Firms'!I$1)</f>
        <v>944</v>
      </c>
      <c r="J182" s="1">
        <f>SUMIFS(allNAICS!$O:$O,allNAICS!$C:$C,'Number of Firms'!$A182,allNAICS!$E:$E,'Number of Firms'!J$1)</f>
        <v>142</v>
      </c>
      <c r="K182" s="1">
        <f>SUMIFS(allNAICS!$O:$O,allNAICS!$C:$C,'Number of Firms'!$A182,allNAICS!$E:$E,'Number of Firms'!K$1)</f>
        <v>213</v>
      </c>
      <c r="L182" s="1">
        <f>SUMIFS(allNAICS!$O:$O,allNAICS!$C:$C,'Number of Firms'!$A182,allNAICS!$E:$E,'Number of Firms'!L$1)</f>
        <v>1031</v>
      </c>
      <c r="M182" s="1">
        <f>SUMIFS(allNAICS!$O:$O,allNAICS!$C:$C,'Number of Firms'!$A182,allNAICS!$E:$E,'Number of Firms'!M$1)</f>
        <v>148</v>
      </c>
      <c r="N182" s="1">
        <f>SUMIFS(allNAICS!$O:$O,allNAICS!$C:$C,'Number of Firms'!$A182,allNAICS!$E:$E,'Number of Firms'!N$1)</f>
        <v>201</v>
      </c>
      <c r="O182" s="1">
        <f>SUMIFS(allNAICS!$O:$O,allNAICS!$C:$C,'Number of Firms'!$A182,allNAICS!$E:$E,'Number of Firms'!O$1)</f>
        <v>337</v>
      </c>
      <c r="P182" s="1">
        <f>SUMIFS(allNAICS!$O:$O,allNAICS!$C:$C,'Number of Firms'!$A182,allNAICS!$E:$E,'Number of Firms'!P$1)</f>
        <v>1260</v>
      </c>
      <c r="Q182" s="1">
        <f>SUMIFS(allNAICS!$O:$O,allNAICS!$C:$C,'Number of Firms'!$A182,allNAICS!$E:$E,'Number of Firms'!Q$1)</f>
        <v>1832</v>
      </c>
      <c r="R182" s="1">
        <f>SUMIFS(allNAICS!$O:$O,allNAICS!$C:$C,'Number of Firms'!$A182,allNAICS!$E:$E,'Number of Firms'!R$1)</f>
        <v>663</v>
      </c>
      <c r="S182" s="1">
        <f>SUMIFS(allNAICS!$O:$O,allNAICS!$C:$C,'Number of Firms'!$A182,allNAICS!$E:$E,'Number of Firms'!S$1)</f>
        <v>404</v>
      </c>
      <c r="T182" s="1">
        <f>SUMIFS(allNAICS!$O:$O,allNAICS!$C:$C,'Number of Firms'!$A182,allNAICS!$E:$E,'Number of Firms'!T$1)</f>
        <v>764</v>
      </c>
      <c r="U182" s="1">
        <f>SUMIFS(allNAICS!$O:$O,allNAICS!$C:$C,'Number of Firms'!$A182,allNAICS!$E:$E,'Number of Firms'!U$1)</f>
        <v>804</v>
      </c>
      <c r="V182" s="1">
        <f>SUMIFS(allNAICS!$O:$O,allNAICS!$C:$C,'Number of Firms'!$A182,allNAICS!$E:$E,'Number of Firms'!V$1)</f>
        <v>271</v>
      </c>
      <c r="W182" s="1">
        <f>SUMIFS(allNAICS!$O:$O,allNAICS!$C:$C,'Number of Firms'!$A182,allNAICS!$E:$E,'Number of Firms'!W$1)</f>
        <v>957</v>
      </c>
      <c r="X182" s="1">
        <f>SUMIFS(allNAICS!$O:$O,allNAICS!$C:$C,'Number of Firms'!$A182,allNAICS!$E:$E,'Number of Firms'!X$1)</f>
        <v>0</v>
      </c>
      <c r="Y182" s="1">
        <f>SUMIFS(allNAICS!$O:$O,allNAICS!$C:$C,'Number of Firms'!$A182,allNAICS!$E:$E,'Number of Firms'!Y$1)</f>
        <v>0</v>
      </c>
    </row>
    <row r="183" spans="1:25" x14ac:dyDescent="0.45">
      <c r="A183" s="1" t="s">
        <v>670</v>
      </c>
      <c r="B183" s="1" t="s">
        <v>602</v>
      </c>
      <c r="C183" s="1">
        <v>34.603566899999997</v>
      </c>
      <c r="D183" s="1">
        <v>-98.395929100000004</v>
      </c>
      <c r="E183" s="1">
        <f>SUMIFS(allNAICS!$O:$O,allNAICS!$C:$C,'Number of Firms'!$A183,allNAICS!$E:$E,'Number of Firms'!E$1)</f>
        <v>6753</v>
      </c>
      <c r="F183" s="1">
        <f>SUMIFS(allNAICS!$O:$O,allNAICS!$C:$C,'Number of Firms'!$A183,allNAICS!$E:$E,'Number of Firms'!F$1)</f>
        <v>143</v>
      </c>
      <c r="G183" s="1">
        <f>SUMIFS(allNAICS!$O:$O,allNAICS!$C:$C,'Number of Firms'!$A183,allNAICS!$E:$E,'Number of Firms'!G$1)</f>
        <v>63</v>
      </c>
      <c r="H183" s="1">
        <f>SUMIFS(allNAICS!$O:$O,allNAICS!$C:$C,'Number of Firms'!$A183,allNAICS!$E:$E,'Number of Firms'!H$1)</f>
        <v>0</v>
      </c>
      <c r="I183" s="1">
        <f>SUMIFS(allNAICS!$O:$O,allNAICS!$C:$C,'Number of Firms'!$A183,allNAICS!$E:$E,'Number of Firms'!I$1)</f>
        <v>929</v>
      </c>
      <c r="J183" s="1">
        <f>SUMIFS(allNAICS!$O:$O,allNAICS!$C:$C,'Number of Firms'!$A183,allNAICS!$E:$E,'Number of Firms'!J$1)</f>
        <v>159</v>
      </c>
      <c r="K183" s="1">
        <f>SUMIFS(allNAICS!$O:$O,allNAICS!$C:$C,'Number of Firms'!$A183,allNAICS!$E:$E,'Number of Firms'!K$1)</f>
        <v>186</v>
      </c>
      <c r="L183" s="1">
        <f>SUMIFS(allNAICS!$O:$O,allNAICS!$C:$C,'Number of Firms'!$A183,allNAICS!$E:$E,'Number of Firms'!L$1)</f>
        <v>1009</v>
      </c>
      <c r="M183" s="1">
        <f>SUMIFS(allNAICS!$O:$O,allNAICS!$C:$C,'Number of Firms'!$A183,allNAICS!$E:$E,'Number of Firms'!M$1)</f>
        <v>340</v>
      </c>
      <c r="N183" s="1">
        <f>SUMIFS(allNAICS!$O:$O,allNAICS!$C:$C,'Number of Firms'!$A183,allNAICS!$E:$E,'Number of Firms'!N$1)</f>
        <v>49</v>
      </c>
      <c r="O183" s="1">
        <f>SUMIFS(allNAICS!$O:$O,allNAICS!$C:$C,'Number of Firms'!$A183,allNAICS!$E:$E,'Number of Firms'!O$1)</f>
        <v>337</v>
      </c>
      <c r="P183" s="1">
        <f>SUMIFS(allNAICS!$O:$O,allNAICS!$C:$C,'Number of Firms'!$A183,allNAICS!$E:$E,'Number of Firms'!P$1)</f>
        <v>519</v>
      </c>
      <c r="Q183" s="1">
        <f>SUMIFS(allNAICS!$O:$O,allNAICS!$C:$C,'Number of Firms'!$A183,allNAICS!$E:$E,'Number of Firms'!Q$1)</f>
        <v>337</v>
      </c>
      <c r="R183" s="1">
        <f>SUMIFS(allNAICS!$O:$O,allNAICS!$C:$C,'Number of Firms'!$A183,allNAICS!$E:$E,'Number of Firms'!R$1)</f>
        <v>417</v>
      </c>
      <c r="S183" s="1">
        <f>SUMIFS(allNAICS!$O:$O,allNAICS!$C:$C,'Number of Firms'!$A183,allNAICS!$E:$E,'Number of Firms'!S$1)</f>
        <v>148</v>
      </c>
      <c r="T183" s="1">
        <f>SUMIFS(allNAICS!$O:$O,allNAICS!$C:$C,'Number of Firms'!$A183,allNAICS!$E:$E,'Number of Firms'!T$1)</f>
        <v>673</v>
      </c>
      <c r="U183" s="1">
        <f>SUMIFS(allNAICS!$O:$O,allNAICS!$C:$C,'Number of Firms'!$A183,allNAICS!$E:$E,'Number of Firms'!U$1)</f>
        <v>206</v>
      </c>
      <c r="V183" s="1">
        <f>SUMIFS(allNAICS!$O:$O,allNAICS!$C:$C,'Number of Firms'!$A183,allNAICS!$E:$E,'Number of Firms'!V$1)</f>
        <v>263</v>
      </c>
      <c r="W183" s="1">
        <f>SUMIFS(allNAICS!$O:$O,allNAICS!$C:$C,'Number of Firms'!$A183,allNAICS!$E:$E,'Number of Firms'!W$1)</f>
        <v>989</v>
      </c>
      <c r="X183" s="1">
        <f>SUMIFS(allNAICS!$O:$O,allNAICS!$C:$C,'Number of Firms'!$A183,allNAICS!$E:$E,'Number of Firms'!X$1)</f>
        <v>0</v>
      </c>
      <c r="Y183" s="1">
        <f>SUMIFS(allNAICS!$O:$O,allNAICS!$C:$C,'Number of Firms'!$A183,allNAICS!$E:$E,'Number of Firms'!Y$1)</f>
        <v>0</v>
      </c>
    </row>
    <row r="184" spans="1:25" x14ac:dyDescent="0.45">
      <c r="A184" s="1" t="s">
        <v>671</v>
      </c>
      <c r="B184" s="1" t="s">
        <v>459</v>
      </c>
      <c r="C184" s="1">
        <v>40.3409251</v>
      </c>
      <c r="D184" s="1">
        <v>-76.411349700000002</v>
      </c>
      <c r="E184" s="1">
        <f>SUMIFS(allNAICS!$O:$O,allNAICS!$C:$C,'Number of Firms'!$A184,allNAICS!$E:$E,'Number of Firms'!E$1)</f>
        <v>9114</v>
      </c>
      <c r="F184" s="1">
        <f>SUMIFS(allNAICS!$O:$O,allNAICS!$C:$C,'Number of Firms'!$A184,allNAICS!$E:$E,'Number of Firms'!F$1)</f>
        <v>156</v>
      </c>
      <c r="G184" s="1">
        <f>SUMIFS(allNAICS!$O:$O,allNAICS!$C:$C,'Number of Firms'!$A184,allNAICS!$E:$E,'Number of Firms'!G$1)</f>
        <v>0</v>
      </c>
      <c r="H184" s="1">
        <f>SUMIFS(allNAICS!$O:$O,allNAICS!$C:$C,'Number of Firms'!$A184,allNAICS!$E:$E,'Number of Firms'!H$1)</f>
        <v>0</v>
      </c>
      <c r="I184" s="1">
        <f>SUMIFS(allNAICS!$O:$O,allNAICS!$C:$C,'Number of Firms'!$A184,allNAICS!$E:$E,'Number of Firms'!I$1)</f>
        <v>913</v>
      </c>
      <c r="J184" s="1">
        <f>SUMIFS(allNAICS!$O:$O,allNAICS!$C:$C,'Number of Firms'!$A184,allNAICS!$E:$E,'Number of Firms'!J$1)</f>
        <v>475</v>
      </c>
      <c r="K184" s="1">
        <f>SUMIFS(allNAICS!$O:$O,allNAICS!$C:$C,'Number of Firms'!$A184,allNAICS!$E:$E,'Number of Firms'!K$1)</f>
        <v>310</v>
      </c>
      <c r="L184" s="1">
        <f>SUMIFS(allNAICS!$O:$O,allNAICS!$C:$C,'Number of Firms'!$A184,allNAICS!$E:$E,'Number of Firms'!L$1)</f>
        <v>1394</v>
      </c>
      <c r="M184" s="1">
        <f>SUMIFS(allNAICS!$O:$O,allNAICS!$C:$C,'Number of Firms'!$A184,allNAICS!$E:$E,'Number of Firms'!M$1)</f>
        <v>364</v>
      </c>
      <c r="N184" s="1">
        <f>SUMIFS(allNAICS!$O:$O,allNAICS!$C:$C,'Number of Firms'!$A184,allNAICS!$E:$E,'Number of Firms'!N$1)</f>
        <v>161</v>
      </c>
      <c r="O184" s="1">
        <f>SUMIFS(allNAICS!$O:$O,allNAICS!$C:$C,'Number of Firms'!$A184,allNAICS!$E:$E,'Number of Firms'!O$1)</f>
        <v>92</v>
      </c>
      <c r="P184" s="1">
        <f>SUMIFS(allNAICS!$O:$O,allNAICS!$C:$C,'Number of Firms'!$A184,allNAICS!$E:$E,'Number of Firms'!P$1)</f>
        <v>736</v>
      </c>
      <c r="Q184" s="1">
        <f>SUMIFS(allNAICS!$O:$O,allNAICS!$C:$C,'Number of Firms'!$A184,allNAICS!$E:$E,'Number of Firms'!Q$1)</f>
        <v>1022</v>
      </c>
      <c r="R184" s="1">
        <f>SUMIFS(allNAICS!$O:$O,allNAICS!$C:$C,'Number of Firms'!$A184,allNAICS!$E:$E,'Number of Firms'!R$1)</f>
        <v>728</v>
      </c>
      <c r="S184" s="1">
        <f>SUMIFS(allNAICS!$O:$O,allNAICS!$C:$C,'Number of Firms'!$A184,allNAICS!$E:$E,'Number of Firms'!S$1)</f>
        <v>187</v>
      </c>
      <c r="T184" s="1">
        <f>SUMIFS(allNAICS!$O:$O,allNAICS!$C:$C,'Number of Firms'!$A184,allNAICS!$E:$E,'Number of Firms'!T$1)</f>
        <v>576</v>
      </c>
      <c r="U184" s="1">
        <f>SUMIFS(allNAICS!$O:$O,allNAICS!$C:$C,'Number of Firms'!$A184,allNAICS!$E:$E,'Number of Firms'!U$1)</f>
        <v>484</v>
      </c>
      <c r="V184" s="1">
        <f>SUMIFS(allNAICS!$O:$O,allNAICS!$C:$C,'Number of Firms'!$A184,allNAICS!$E:$E,'Number of Firms'!V$1)</f>
        <v>346</v>
      </c>
      <c r="W184" s="1">
        <f>SUMIFS(allNAICS!$O:$O,allNAICS!$C:$C,'Number of Firms'!$A184,allNAICS!$E:$E,'Number of Firms'!W$1)</f>
        <v>1203</v>
      </c>
      <c r="X184" s="1">
        <f>SUMIFS(allNAICS!$O:$O,allNAICS!$C:$C,'Number of Firms'!$A184,allNAICS!$E:$E,'Number of Firms'!X$1)</f>
        <v>30</v>
      </c>
      <c r="Y184" s="1">
        <f>SUMIFS(allNAICS!$O:$O,allNAICS!$C:$C,'Number of Firms'!$A184,allNAICS!$E:$E,'Number of Firms'!Y$1)</f>
        <v>0</v>
      </c>
    </row>
    <row r="185" spans="1:25" x14ac:dyDescent="0.45">
      <c r="A185" s="1" t="s">
        <v>672</v>
      </c>
      <c r="B185" s="1" t="s">
        <v>492</v>
      </c>
      <c r="C185" s="1">
        <v>46.400408900000002</v>
      </c>
      <c r="D185" s="1">
        <v>-117.0011889</v>
      </c>
      <c r="E185" s="1">
        <f>SUMIFS(allNAICS!$O:$O,allNAICS!$C:$C,'Number of Firms'!$A185,allNAICS!$E:$E,'Number of Firms'!E$1)</f>
        <v>4244</v>
      </c>
      <c r="F185" s="1">
        <f>SUMIFS(allNAICS!$O:$O,allNAICS!$C:$C,'Number of Firms'!$A185,allNAICS!$E:$E,'Number of Firms'!F$1)</f>
        <v>58</v>
      </c>
      <c r="G185" s="1">
        <f>SUMIFS(allNAICS!$O:$O,allNAICS!$C:$C,'Number of Firms'!$A185,allNAICS!$E:$E,'Number of Firms'!G$1)</f>
        <v>30</v>
      </c>
      <c r="H185" s="1">
        <f>SUMIFS(allNAICS!$O:$O,allNAICS!$C:$C,'Number of Firms'!$A185,allNAICS!$E:$E,'Number of Firms'!H$1)</f>
        <v>0</v>
      </c>
      <c r="I185" s="1">
        <f>SUMIFS(allNAICS!$O:$O,allNAICS!$C:$C,'Number of Firms'!$A185,allNAICS!$E:$E,'Number of Firms'!I$1)</f>
        <v>447</v>
      </c>
      <c r="J185" s="1">
        <f>SUMIFS(allNAICS!$O:$O,allNAICS!$C:$C,'Number of Firms'!$A185,allNAICS!$E:$E,'Number of Firms'!J$1)</f>
        <v>153</v>
      </c>
      <c r="K185" s="1">
        <f>SUMIFS(allNAICS!$O:$O,allNAICS!$C:$C,'Number of Firms'!$A185,allNAICS!$E:$E,'Number of Firms'!K$1)</f>
        <v>113</v>
      </c>
      <c r="L185" s="1">
        <f>SUMIFS(allNAICS!$O:$O,allNAICS!$C:$C,'Number of Firms'!$A185,allNAICS!$E:$E,'Number of Firms'!L$1)</f>
        <v>607</v>
      </c>
      <c r="M185" s="1">
        <f>SUMIFS(allNAICS!$O:$O,allNAICS!$C:$C,'Number of Firms'!$A185,allNAICS!$E:$E,'Number of Firms'!M$1)</f>
        <v>162</v>
      </c>
      <c r="N185" s="1">
        <f>SUMIFS(allNAICS!$O:$O,allNAICS!$C:$C,'Number of Firms'!$A185,allNAICS!$E:$E,'Number of Firms'!N$1)</f>
        <v>64</v>
      </c>
      <c r="O185" s="1">
        <f>SUMIFS(allNAICS!$O:$O,allNAICS!$C:$C,'Number of Firms'!$A185,allNAICS!$E:$E,'Number of Firms'!O$1)</f>
        <v>180</v>
      </c>
      <c r="P185" s="1">
        <f>SUMIFS(allNAICS!$O:$O,allNAICS!$C:$C,'Number of Firms'!$A185,allNAICS!$E:$E,'Number of Firms'!P$1)</f>
        <v>411</v>
      </c>
      <c r="Q185" s="1">
        <f>SUMIFS(allNAICS!$O:$O,allNAICS!$C:$C,'Number of Firms'!$A185,allNAICS!$E:$E,'Number of Firms'!Q$1)</f>
        <v>518</v>
      </c>
      <c r="R185" s="1">
        <f>SUMIFS(allNAICS!$O:$O,allNAICS!$C:$C,'Number of Firms'!$A185,allNAICS!$E:$E,'Number of Firms'!R$1)</f>
        <v>296</v>
      </c>
      <c r="S185" s="1">
        <f>SUMIFS(allNAICS!$O:$O,allNAICS!$C:$C,'Number of Firms'!$A185,allNAICS!$E:$E,'Number of Firms'!S$1)</f>
        <v>83</v>
      </c>
      <c r="T185" s="1">
        <f>SUMIFS(allNAICS!$O:$O,allNAICS!$C:$C,'Number of Firms'!$A185,allNAICS!$E:$E,'Number of Firms'!T$1)</f>
        <v>340</v>
      </c>
      <c r="U185" s="1">
        <f>SUMIFS(allNAICS!$O:$O,allNAICS!$C:$C,'Number of Firms'!$A185,allNAICS!$E:$E,'Number of Firms'!U$1)</f>
        <v>133</v>
      </c>
      <c r="V185" s="1">
        <f>SUMIFS(allNAICS!$O:$O,allNAICS!$C:$C,'Number of Firms'!$A185,allNAICS!$E:$E,'Number of Firms'!V$1)</f>
        <v>84</v>
      </c>
      <c r="W185" s="1">
        <f>SUMIFS(allNAICS!$O:$O,allNAICS!$C:$C,'Number of Firms'!$A185,allNAICS!$E:$E,'Number of Firms'!W$1)</f>
        <v>571</v>
      </c>
      <c r="X185" s="1">
        <f>SUMIFS(allNAICS!$O:$O,allNAICS!$C:$C,'Number of Firms'!$A185,allNAICS!$E:$E,'Number of Firms'!X$1)</f>
        <v>0</v>
      </c>
      <c r="Y185" s="1">
        <f>SUMIFS(allNAICS!$O:$O,allNAICS!$C:$C,'Number of Firms'!$A185,allNAICS!$E:$E,'Number of Firms'!Y$1)</f>
        <v>0</v>
      </c>
    </row>
    <row r="186" spans="1:25" x14ac:dyDescent="0.45">
      <c r="A186" s="1" t="s">
        <v>673</v>
      </c>
      <c r="B186" s="1" t="s">
        <v>484</v>
      </c>
      <c r="C186" s="1">
        <v>44.100351000000003</v>
      </c>
      <c r="D186" s="1">
        <v>-70.214776400000005</v>
      </c>
      <c r="E186" s="1">
        <f>SUMIFS(allNAICS!$O:$O,allNAICS!$C:$C,'Number of Firms'!$A186,allNAICS!$E:$E,'Number of Firms'!E$1)</f>
        <v>7493</v>
      </c>
      <c r="F186" s="1">
        <f>SUMIFS(allNAICS!$O:$O,allNAICS!$C:$C,'Number of Firms'!$A186,allNAICS!$E:$E,'Number of Firms'!F$1)</f>
        <v>165</v>
      </c>
      <c r="G186" s="1">
        <f>SUMIFS(allNAICS!$O:$O,allNAICS!$C:$C,'Number of Firms'!$A186,allNAICS!$E:$E,'Number of Firms'!G$1)</f>
        <v>0</v>
      </c>
      <c r="H186" s="1">
        <f>SUMIFS(allNAICS!$O:$O,allNAICS!$C:$C,'Number of Firms'!$A186,allNAICS!$E:$E,'Number of Firms'!H$1)</f>
        <v>0</v>
      </c>
      <c r="I186" s="1">
        <f>SUMIFS(allNAICS!$O:$O,allNAICS!$C:$C,'Number of Firms'!$A186,allNAICS!$E:$E,'Number of Firms'!I$1)</f>
        <v>1411</v>
      </c>
      <c r="J186" s="1">
        <f>SUMIFS(allNAICS!$O:$O,allNAICS!$C:$C,'Number of Firms'!$A186,allNAICS!$E:$E,'Number of Firms'!J$1)</f>
        <v>268</v>
      </c>
      <c r="K186" s="1">
        <f>SUMIFS(allNAICS!$O:$O,allNAICS!$C:$C,'Number of Firms'!$A186,allNAICS!$E:$E,'Number of Firms'!K$1)</f>
        <v>194</v>
      </c>
      <c r="L186" s="1">
        <f>SUMIFS(allNAICS!$O:$O,allNAICS!$C:$C,'Number of Firms'!$A186,allNAICS!$E:$E,'Number of Firms'!L$1)</f>
        <v>870</v>
      </c>
      <c r="M186" s="1">
        <f>SUMIFS(allNAICS!$O:$O,allNAICS!$C:$C,'Number of Firms'!$A186,allNAICS!$E:$E,'Number of Firms'!M$1)</f>
        <v>164</v>
      </c>
      <c r="N186" s="1">
        <f>SUMIFS(allNAICS!$O:$O,allNAICS!$C:$C,'Number of Firms'!$A186,allNAICS!$E:$E,'Number of Firms'!N$1)</f>
        <v>66</v>
      </c>
      <c r="O186" s="1">
        <f>SUMIFS(allNAICS!$O:$O,allNAICS!$C:$C,'Number of Firms'!$A186,allNAICS!$E:$E,'Number of Firms'!O$1)</f>
        <v>147</v>
      </c>
      <c r="P186" s="1">
        <f>SUMIFS(allNAICS!$O:$O,allNAICS!$C:$C,'Number of Firms'!$A186,allNAICS!$E:$E,'Number of Firms'!P$1)</f>
        <v>742</v>
      </c>
      <c r="Q186" s="1">
        <f>SUMIFS(allNAICS!$O:$O,allNAICS!$C:$C,'Number of Firms'!$A186,allNAICS!$E:$E,'Number of Firms'!Q$1)</f>
        <v>645</v>
      </c>
      <c r="R186" s="1">
        <f>SUMIFS(allNAICS!$O:$O,allNAICS!$C:$C,'Number of Firms'!$A186,allNAICS!$E:$E,'Number of Firms'!R$1)</f>
        <v>549</v>
      </c>
      <c r="S186" s="1">
        <f>SUMIFS(allNAICS!$O:$O,allNAICS!$C:$C,'Number of Firms'!$A186,allNAICS!$E:$E,'Number of Firms'!S$1)</f>
        <v>109</v>
      </c>
      <c r="T186" s="1">
        <f>SUMIFS(allNAICS!$O:$O,allNAICS!$C:$C,'Number of Firms'!$A186,allNAICS!$E:$E,'Number of Firms'!T$1)</f>
        <v>804</v>
      </c>
      <c r="U186" s="1">
        <f>SUMIFS(allNAICS!$O:$O,allNAICS!$C:$C,'Number of Firms'!$A186,allNAICS!$E:$E,'Number of Firms'!U$1)</f>
        <v>320</v>
      </c>
      <c r="V186" s="1">
        <f>SUMIFS(allNAICS!$O:$O,allNAICS!$C:$C,'Number of Firms'!$A186,allNAICS!$E:$E,'Number of Firms'!V$1)</f>
        <v>308</v>
      </c>
      <c r="W186" s="1">
        <f>SUMIFS(allNAICS!$O:$O,allNAICS!$C:$C,'Number of Firms'!$A186,allNAICS!$E:$E,'Number of Firms'!W$1)</f>
        <v>729</v>
      </c>
      <c r="X186" s="1">
        <f>SUMIFS(allNAICS!$O:$O,allNAICS!$C:$C,'Number of Firms'!$A186,allNAICS!$E:$E,'Number of Firms'!X$1)</f>
        <v>0</v>
      </c>
      <c r="Y186" s="1">
        <f>SUMIFS(allNAICS!$O:$O,allNAICS!$C:$C,'Number of Firms'!$A186,allNAICS!$E:$E,'Number of Firms'!Y$1)</f>
        <v>0</v>
      </c>
    </row>
    <row r="187" spans="1:25" x14ac:dyDescent="0.45">
      <c r="A187" s="1" t="s">
        <v>674</v>
      </c>
      <c r="B187" s="1" t="s">
        <v>514</v>
      </c>
      <c r="C187" s="1">
        <v>38.040583699999999</v>
      </c>
      <c r="D187" s="1">
        <v>-84.503716400000002</v>
      </c>
      <c r="E187" s="1">
        <f>SUMIFS(allNAICS!$O:$O,allNAICS!$C:$C,'Number of Firms'!$A187,allNAICS!$E:$E,'Number of Firms'!E$1)</f>
        <v>43502</v>
      </c>
      <c r="F187" s="1">
        <f>SUMIFS(allNAICS!$O:$O,allNAICS!$C:$C,'Number of Firms'!$A187,allNAICS!$E:$E,'Number of Firms'!F$1)</f>
        <v>555</v>
      </c>
      <c r="G187" s="1">
        <f>SUMIFS(allNAICS!$O:$O,allNAICS!$C:$C,'Number of Firms'!$A187,allNAICS!$E:$E,'Number of Firms'!G$1)</f>
        <v>70</v>
      </c>
      <c r="H187" s="1">
        <f>SUMIFS(allNAICS!$O:$O,allNAICS!$C:$C,'Number of Firms'!$A187,allNAICS!$E:$E,'Number of Firms'!H$1)</f>
        <v>50</v>
      </c>
      <c r="I187" s="1">
        <f>SUMIFS(allNAICS!$O:$O,allNAICS!$C:$C,'Number of Firms'!$A187,allNAICS!$E:$E,'Number of Firms'!I$1)</f>
        <v>4904</v>
      </c>
      <c r="J187" s="1">
        <f>SUMIFS(allNAICS!$O:$O,allNAICS!$C:$C,'Number of Firms'!$A187,allNAICS!$E:$E,'Number of Firms'!J$1)</f>
        <v>822</v>
      </c>
      <c r="K187" s="1">
        <f>SUMIFS(allNAICS!$O:$O,allNAICS!$C:$C,'Number of Firms'!$A187,allNAICS!$E:$E,'Number of Firms'!K$1)</f>
        <v>972</v>
      </c>
      <c r="L187" s="1">
        <f>SUMIFS(allNAICS!$O:$O,allNAICS!$C:$C,'Number of Firms'!$A187,allNAICS!$E:$E,'Number of Firms'!L$1)</f>
        <v>4385</v>
      </c>
      <c r="M187" s="1">
        <f>SUMIFS(allNAICS!$O:$O,allNAICS!$C:$C,'Number of Firms'!$A187,allNAICS!$E:$E,'Number of Firms'!M$1)</f>
        <v>1281</v>
      </c>
      <c r="N187" s="1">
        <f>SUMIFS(allNAICS!$O:$O,allNAICS!$C:$C,'Number of Firms'!$A187,allNAICS!$E:$E,'Number of Firms'!N$1)</f>
        <v>512</v>
      </c>
      <c r="O187" s="1">
        <f>SUMIFS(allNAICS!$O:$O,allNAICS!$C:$C,'Number of Firms'!$A187,allNAICS!$E:$E,'Number of Firms'!O$1)</f>
        <v>1713</v>
      </c>
      <c r="P187" s="1">
        <f>SUMIFS(allNAICS!$O:$O,allNAICS!$C:$C,'Number of Firms'!$A187,allNAICS!$E:$E,'Number of Firms'!P$1)</f>
        <v>4724</v>
      </c>
      <c r="Q187" s="1">
        <f>SUMIFS(allNAICS!$O:$O,allNAICS!$C:$C,'Number of Firms'!$A187,allNAICS!$E:$E,'Number of Firms'!Q$1)</f>
        <v>6729</v>
      </c>
      <c r="R187" s="1">
        <f>SUMIFS(allNAICS!$O:$O,allNAICS!$C:$C,'Number of Firms'!$A187,allNAICS!$E:$E,'Number of Firms'!R$1)</f>
        <v>3811</v>
      </c>
      <c r="S187" s="1">
        <f>SUMIFS(allNAICS!$O:$O,allNAICS!$C:$C,'Number of Firms'!$A187,allNAICS!$E:$E,'Number of Firms'!S$1)</f>
        <v>1204</v>
      </c>
      <c r="T187" s="1">
        <f>SUMIFS(allNAICS!$O:$O,allNAICS!$C:$C,'Number of Firms'!$A187,allNAICS!$E:$E,'Number of Firms'!T$1)</f>
        <v>3777</v>
      </c>
      <c r="U187" s="1">
        <f>SUMIFS(allNAICS!$O:$O,allNAICS!$C:$C,'Number of Firms'!$A187,allNAICS!$E:$E,'Number of Firms'!U$1)</f>
        <v>2240</v>
      </c>
      <c r="V187" s="1">
        <f>SUMIFS(allNAICS!$O:$O,allNAICS!$C:$C,'Number of Firms'!$A187,allNAICS!$E:$E,'Number of Firms'!V$1)</f>
        <v>1201</v>
      </c>
      <c r="W187" s="1">
        <f>SUMIFS(allNAICS!$O:$O,allNAICS!$C:$C,'Number of Firms'!$A187,allNAICS!$E:$E,'Number of Firms'!W$1)</f>
        <v>4558</v>
      </c>
      <c r="X187" s="1">
        <f>SUMIFS(allNAICS!$O:$O,allNAICS!$C:$C,'Number of Firms'!$A187,allNAICS!$E:$E,'Number of Firms'!X$1)</f>
        <v>93</v>
      </c>
      <c r="Y187" s="1">
        <f>SUMIFS(allNAICS!$O:$O,allNAICS!$C:$C,'Number of Firms'!$A187,allNAICS!$E:$E,'Number of Firms'!Y$1)</f>
        <v>49</v>
      </c>
    </row>
    <row r="188" spans="1:25" x14ac:dyDescent="0.45">
      <c r="A188" s="1" t="s">
        <v>675</v>
      </c>
      <c r="B188" s="1" t="s">
        <v>447</v>
      </c>
      <c r="C188" s="1">
        <v>40.742550999999999</v>
      </c>
      <c r="D188" s="1">
        <v>-84.105225599999997</v>
      </c>
      <c r="E188" s="1">
        <f>SUMIFS(allNAICS!$O:$O,allNAICS!$C:$C,'Number of Firms'!$A188,allNAICS!$E:$E,'Number of Firms'!E$1)</f>
        <v>7252</v>
      </c>
      <c r="F188" s="1">
        <f>SUMIFS(allNAICS!$O:$O,allNAICS!$C:$C,'Number of Firms'!$A188,allNAICS!$E:$E,'Number of Firms'!F$1)</f>
        <v>52</v>
      </c>
      <c r="G188" s="1">
        <f>SUMIFS(allNAICS!$O:$O,allNAICS!$C:$C,'Number of Firms'!$A188,allNAICS!$E:$E,'Number of Firms'!G$1)</f>
        <v>0</v>
      </c>
      <c r="H188" s="1">
        <f>SUMIFS(allNAICS!$O:$O,allNAICS!$C:$C,'Number of Firms'!$A188,allNAICS!$E:$E,'Number of Firms'!H$1)</f>
        <v>0</v>
      </c>
      <c r="I188" s="1">
        <f>SUMIFS(allNAICS!$O:$O,allNAICS!$C:$C,'Number of Firms'!$A188,allNAICS!$E:$E,'Number of Firms'!I$1)</f>
        <v>896</v>
      </c>
      <c r="J188" s="1">
        <f>SUMIFS(allNAICS!$O:$O,allNAICS!$C:$C,'Number of Firms'!$A188,allNAICS!$E:$E,'Number of Firms'!J$1)</f>
        <v>181</v>
      </c>
      <c r="K188" s="1">
        <f>SUMIFS(allNAICS!$O:$O,allNAICS!$C:$C,'Number of Firms'!$A188,allNAICS!$E:$E,'Number of Firms'!K$1)</f>
        <v>221</v>
      </c>
      <c r="L188" s="1">
        <f>SUMIFS(allNAICS!$O:$O,allNAICS!$C:$C,'Number of Firms'!$A188,allNAICS!$E:$E,'Number of Firms'!L$1)</f>
        <v>957</v>
      </c>
      <c r="M188" s="1">
        <f>SUMIFS(allNAICS!$O:$O,allNAICS!$C:$C,'Number of Firms'!$A188,allNAICS!$E:$E,'Number of Firms'!M$1)</f>
        <v>327</v>
      </c>
      <c r="N188" s="1">
        <f>SUMIFS(allNAICS!$O:$O,allNAICS!$C:$C,'Number of Firms'!$A188,allNAICS!$E:$E,'Number of Firms'!N$1)</f>
        <v>123</v>
      </c>
      <c r="O188" s="1">
        <f>SUMIFS(allNAICS!$O:$O,allNAICS!$C:$C,'Number of Firms'!$A188,allNAICS!$E:$E,'Number of Firms'!O$1)</f>
        <v>184</v>
      </c>
      <c r="P188" s="1">
        <f>SUMIFS(allNAICS!$O:$O,allNAICS!$C:$C,'Number of Firms'!$A188,allNAICS!$E:$E,'Number of Firms'!P$1)</f>
        <v>603</v>
      </c>
      <c r="Q188" s="1">
        <f>SUMIFS(allNAICS!$O:$O,allNAICS!$C:$C,'Number of Firms'!$A188,allNAICS!$E:$E,'Number of Firms'!Q$1)</f>
        <v>733</v>
      </c>
      <c r="R188" s="1">
        <f>SUMIFS(allNAICS!$O:$O,allNAICS!$C:$C,'Number of Firms'!$A188,allNAICS!$E:$E,'Number of Firms'!R$1)</f>
        <v>745</v>
      </c>
      <c r="S188" s="1">
        <f>SUMIFS(allNAICS!$O:$O,allNAICS!$C:$C,'Number of Firms'!$A188,allNAICS!$E:$E,'Number of Firms'!S$1)</f>
        <v>109</v>
      </c>
      <c r="T188" s="1">
        <f>SUMIFS(allNAICS!$O:$O,allNAICS!$C:$C,'Number of Firms'!$A188,allNAICS!$E:$E,'Number of Firms'!T$1)</f>
        <v>731</v>
      </c>
      <c r="U188" s="1">
        <f>SUMIFS(allNAICS!$O:$O,allNAICS!$C:$C,'Number of Firms'!$A188,allNAICS!$E:$E,'Number of Firms'!U$1)</f>
        <v>164</v>
      </c>
      <c r="V188" s="1">
        <f>SUMIFS(allNAICS!$O:$O,allNAICS!$C:$C,'Number of Firms'!$A188,allNAICS!$E:$E,'Number of Firms'!V$1)</f>
        <v>288</v>
      </c>
      <c r="W188" s="1">
        <f>SUMIFS(allNAICS!$O:$O,allNAICS!$C:$C,'Number of Firms'!$A188,allNAICS!$E:$E,'Number of Firms'!W$1)</f>
        <v>954</v>
      </c>
      <c r="X188" s="1">
        <f>SUMIFS(allNAICS!$O:$O,allNAICS!$C:$C,'Number of Firms'!$A188,allNAICS!$E:$E,'Number of Firms'!X$1)</f>
        <v>0</v>
      </c>
      <c r="Y188" s="1">
        <f>SUMIFS(allNAICS!$O:$O,allNAICS!$C:$C,'Number of Firms'!$A188,allNAICS!$E:$E,'Number of Firms'!Y$1)</f>
        <v>0</v>
      </c>
    </row>
    <row r="189" spans="1:25" x14ac:dyDescent="0.45">
      <c r="A189" s="1" t="s">
        <v>676</v>
      </c>
      <c r="B189" s="1" t="s">
        <v>677</v>
      </c>
      <c r="C189" s="1">
        <v>40.809722000000001</v>
      </c>
      <c r="D189" s="1">
        <v>-96.675278000000006</v>
      </c>
      <c r="E189" s="1">
        <f>SUMIFS(allNAICS!$O:$O,allNAICS!$C:$C,'Number of Firms'!$A189,allNAICS!$E:$E,'Number of Firms'!E$1)</f>
        <v>27067</v>
      </c>
      <c r="F189" s="1">
        <f>SUMIFS(allNAICS!$O:$O,allNAICS!$C:$C,'Number of Firms'!$A189,allNAICS!$E:$E,'Number of Firms'!F$1)</f>
        <v>197</v>
      </c>
      <c r="G189" s="1">
        <f>SUMIFS(allNAICS!$O:$O,allNAICS!$C:$C,'Number of Firms'!$A189,allNAICS!$E:$E,'Number of Firms'!G$1)</f>
        <v>0</v>
      </c>
      <c r="H189" s="1">
        <f>SUMIFS(allNAICS!$O:$O,allNAICS!$C:$C,'Number of Firms'!$A189,allNAICS!$E:$E,'Number of Firms'!H$1)</f>
        <v>0</v>
      </c>
      <c r="I189" s="1">
        <f>SUMIFS(allNAICS!$O:$O,allNAICS!$C:$C,'Number of Firms'!$A189,allNAICS!$E:$E,'Number of Firms'!I$1)</f>
        <v>2976</v>
      </c>
      <c r="J189" s="1">
        <f>SUMIFS(allNAICS!$O:$O,allNAICS!$C:$C,'Number of Firms'!$A189,allNAICS!$E:$E,'Number of Firms'!J$1)</f>
        <v>509</v>
      </c>
      <c r="K189" s="1">
        <f>SUMIFS(allNAICS!$O:$O,allNAICS!$C:$C,'Number of Firms'!$A189,allNAICS!$E:$E,'Number of Firms'!K$1)</f>
        <v>581</v>
      </c>
      <c r="L189" s="1">
        <f>SUMIFS(allNAICS!$O:$O,allNAICS!$C:$C,'Number of Firms'!$A189,allNAICS!$E:$E,'Number of Firms'!L$1)</f>
        <v>3114</v>
      </c>
      <c r="M189" s="1">
        <f>SUMIFS(allNAICS!$O:$O,allNAICS!$C:$C,'Number of Firms'!$A189,allNAICS!$E:$E,'Number of Firms'!M$1)</f>
        <v>806</v>
      </c>
      <c r="N189" s="1">
        <f>SUMIFS(allNAICS!$O:$O,allNAICS!$C:$C,'Number of Firms'!$A189,allNAICS!$E:$E,'Number of Firms'!N$1)</f>
        <v>378</v>
      </c>
      <c r="O189" s="1">
        <f>SUMIFS(allNAICS!$O:$O,allNAICS!$C:$C,'Number of Firms'!$A189,allNAICS!$E:$E,'Number of Firms'!O$1)</f>
        <v>1457</v>
      </c>
      <c r="P189" s="1">
        <f>SUMIFS(allNAICS!$O:$O,allNAICS!$C:$C,'Number of Firms'!$A189,allNAICS!$E:$E,'Number of Firms'!P$1)</f>
        <v>2336</v>
      </c>
      <c r="Q189" s="1">
        <f>SUMIFS(allNAICS!$O:$O,allNAICS!$C:$C,'Number of Firms'!$A189,allNAICS!$E:$E,'Number of Firms'!Q$1)</f>
        <v>3191</v>
      </c>
      <c r="R189" s="1">
        <f>SUMIFS(allNAICS!$O:$O,allNAICS!$C:$C,'Number of Firms'!$A189,allNAICS!$E:$E,'Number of Firms'!R$1)</f>
        <v>2138</v>
      </c>
      <c r="S189" s="1">
        <f>SUMIFS(allNAICS!$O:$O,allNAICS!$C:$C,'Number of Firms'!$A189,allNAICS!$E:$E,'Number of Firms'!S$1)</f>
        <v>662</v>
      </c>
      <c r="T189" s="1">
        <f>SUMIFS(allNAICS!$O:$O,allNAICS!$C:$C,'Number of Firms'!$A189,allNAICS!$E:$E,'Number of Firms'!T$1)</f>
        <v>2830</v>
      </c>
      <c r="U189" s="1">
        <f>SUMIFS(allNAICS!$O:$O,allNAICS!$C:$C,'Number of Firms'!$A189,allNAICS!$E:$E,'Number of Firms'!U$1)</f>
        <v>1447</v>
      </c>
      <c r="V189" s="1">
        <f>SUMIFS(allNAICS!$O:$O,allNAICS!$C:$C,'Number of Firms'!$A189,allNAICS!$E:$E,'Number of Firms'!V$1)</f>
        <v>729</v>
      </c>
      <c r="W189" s="1">
        <f>SUMIFS(allNAICS!$O:$O,allNAICS!$C:$C,'Number of Firms'!$A189,allNAICS!$E:$E,'Number of Firms'!W$1)</f>
        <v>3780</v>
      </c>
      <c r="X189" s="1">
        <f>SUMIFS(allNAICS!$O:$O,allNAICS!$C:$C,'Number of Firms'!$A189,allNAICS!$E:$E,'Number of Firms'!X$1)</f>
        <v>44</v>
      </c>
      <c r="Y189" s="1">
        <f>SUMIFS(allNAICS!$O:$O,allNAICS!$C:$C,'Number of Firms'!$A189,allNAICS!$E:$E,'Number of Firms'!Y$1)</f>
        <v>0</v>
      </c>
    </row>
    <row r="190" spans="1:25" x14ac:dyDescent="0.45">
      <c r="A190" s="1" t="s">
        <v>678</v>
      </c>
      <c r="B190" s="1" t="s">
        <v>593</v>
      </c>
      <c r="C190" s="1">
        <v>34.746480900000002</v>
      </c>
      <c r="D190" s="1">
        <v>-92.289594800000003</v>
      </c>
      <c r="E190" s="1">
        <f>SUMIFS(allNAICS!$O:$O,allNAICS!$C:$C,'Number of Firms'!$A190,allNAICS!$E:$E,'Number of Firms'!E$1)</f>
        <v>60466</v>
      </c>
      <c r="F190" s="1">
        <f>SUMIFS(allNAICS!$O:$O,allNAICS!$C:$C,'Number of Firms'!$A190,allNAICS!$E:$E,'Number of Firms'!F$1)</f>
        <v>448</v>
      </c>
      <c r="G190" s="1">
        <f>SUMIFS(allNAICS!$O:$O,allNAICS!$C:$C,'Number of Firms'!$A190,allNAICS!$E:$E,'Number of Firms'!G$1)</f>
        <v>133</v>
      </c>
      <c r="H190" s="1">
        <f>SUMIFS(allNAICS!$O:$O,allNAICS!$C:$C,'Number of Firms'!$A190,allNAICS!$E:$E,'Number of Firms'!H$1)</f>
        <v>37</v>
      </c>
      <c r="I190" s="1">
        <f>SUMIFS(allNAICS!$O:$O,allNAICS!$C:$C,'Number of Firms'!$A190,allNAICS!$E:$E,'Number of Firms'!I$1)</f>
        <v>7813</v>
      </c>
      <c r="J190" s="1">
        <f>SUMIFS(allNAICS!$O:$O,allNAICS!$C:$C,'Number of Firms'!$A190,allNAICS!$E:$E,'Number of Firms'!J$1)</f>
        <v>872</v>
      </c>
      <c r="K190" s="1">
        <f>SUMIFS(allNAICS!$O:$O,allNAICS!$C:$C,'Number of Firms'!$A190,allNAICS!$E:$E,'Number of Firms'!K$1)</f>
        <v>1574</v>
      </c>
      <c r="L190" s="1">
        <f>SUMIFS(allNAICS!$O:$O,allNAICS!$C:$C,'Number of Firms'!$A190,allNAICS!$E:$E,'Number of Firms'!L$1)</f>
        <v>6224</v>
      </c>
      <c r="M190" s="1">
        <f>SUMIFS(allNAICS!$O:$O,allNAICS!$C:$C,'Number of Firms'!$A190,allNAICS!$E:$E,'Number of Firms'!M$1)</f>
        <v>2216</v>
      </c>
      <c r="N190" s="1">
        <f>SUMIFS(allNAICS!$O:$O,allNAICS!$C:$C,'Number of Firms'!$A190,allNAICS!$E:$E,'Number of Firms'!N$1)</f>
        <v>747</v>
      </c>
      <c r="O190" s="1">
        <f>SUMIFS(allNAICS!$O:$O,allNAICS!$C:$C,'Number of Firms'!$A190,allNAICS!$E:$E,'Number of Firms'!O$1)</f>
        <v>3097</v>
      </c>
      <c r="P190" s="1">
        <f>SUMIFS(allNAICS!$O:$O,allNAICS!$C:$C,'Number of Firms'!$A190,allNAICS!$E:$E,'Number of Firms'!P$1)</f>
        <v>5318</v>
      </c>
      <c r="Q190" s="1">
        <f>SUMIFS(allNAICS!$O:$O,allNAICS!$C:$C,'Number of Firms'!$A190,allNAICS!$E:$E,'Number of Firms'!Q$1)</f>
        <v>7407</v>
      </c>
      <c r="R190" s="1">
        <f>SUMIFS(allNAICS!$O:$O,allNAICS!$C:$C,'Number of Firms'!$A190,allNAICS!$E:$E,'Number of Firms'!R$1)</f>
        <v>5876</v>
      </c>
      <c r="S190" s="1">
        <f>SUMIFS(allNAICS!$O:$O,allNAICS!$C:$C,'Number of Firms'!$A190,allNAICS!$E:$E,'Number of Firms'!S$1)</f>
        <v>1451</v>
      </c>
      <c r="T190" s="1">
        <f>SUMIFS(allNAICS!$O:$O,allNAICS!$C:$C,'Number of Firms'!$A190,allNAICS!$E:$E,'Number of Firms'!T$1)</f>
        <v>5314</v>
      </c>
      <c r="U190" s="1">
        <f>SUMIFS(allNAICS!$O:$O,allNAICS!$C:$C,'Number of Firms'!$A190,allNAICS!$E:$E,'Number of Firms'!U$1)</f>
        <v>2369</v>
      </c>
      <c r="V190" s="1">
        <f>SUMIFS(allNAICS!$O:$O,allNAICS!$C:$C,'Number of Firms'!$A190,allNAICS!$E:$E,'Number of Firms'!V$1)</f>
        <v>1581</v>
      </c>
      <c r="W190" s="1">
        <f>SUMIFS(allNAICS!$O:$O,allNAICS!$C:$C,'Number of Firms'!$A190,allNAICS!$E:$E,'Number of Firms'!W$1)</f>
        <v>8160</v>
      </c>
      <c r="X190" s="1">
        <f>SUMIFS(allNAICS!$O:$O,allNAICS!$C:$C,'Number of Firms'!$A190,allNAICS!$E:$E,'Number of Firms'!X$1)</f>
        <v>120</v>
      </c>
      <c r="Y190" s="1">
        <f>SUMIFS(allNAICS!$O:$O,allNAICS!$C:$C,'Number of Firms'!$A190,allNAICS!$E:$E,'Number of Firms'!Y$1)</f>
        <v>0</v>
      </c>
    </row>
    <row r="191" spans="1:25" x14ac:dyDescent="0.45">
      <c r="A191" s="1" t="s">
        <v>679</v>
      </c>
      <c r="B191" s="1" t="s">
        <v>508</v>
      </c>
      <c r="C191" s="1">
        <v>41.736980299999999</v>
      </c>
      <c r="D191" s="1">
        <v>-111.8338359</v>
      </c>
      <c r="E191" s="1">
        <f>SUMIFS(allNAICS!$O:$O,allNAICS!$C:$C,'Number of Firms'!$A191,allNAICS!$E:$E,'Number of Firms'!E$1)</f>
        <v>11543</v>
      </c>
      <c r="F191" s="1">
        <f>SUMIFS(allNAICS!$O:$O,allNAICS!$C:$C,'Number of Firms'!$A191,allNAICS!$E:$E,'Number of Firms'!F$1)</f>
        <v>100</v>
      </c>
      <c r="G191" s="1">
        <f>SUMIFS(allNAICS!$O:$O,allNAICS!$C:$C,'Number of Firms'!$A191,allNAICS!$E:$E,'Number of Firms'!G$1)</f>
        <v>37</v>
      </c>
      <c r="H191" s="1">
        <f>SUMIFS(allNAICS!$O:$O,allNAICS!$C:$C,'Number of Firms'!$A191,allNAICS!$E:$E,'Number of Firms'!H$1)</f>
        <v>29</v>
      </c>
      <c r="I191" s="1">
        <f>SUMIFS(allNAICS!$O:$O,allNAICS!$C:$C,'Number of Firms'!$A191,allNAICS!$E:$E,'Number of Firms'!I$1)</f>
        <v>1334</v>
      </c>
      <c r="J191" s="1">
        <f>SUMIFS(allNAICS!$O:$O,allNAICS!$C:$C,'Number of Firms'!$A191,allNAICS!$E:$E,'Number of Firms'!J$1)</f>
        <v>430</v>
      </c>
      <c r="K191" s="1">
        <f>SUMIFS(allNAICS!$O:$O,allNAICS!$C:$C,'Number of Firms'!$A191,allNAICS!$E:$E,'Number of Firms'!K$1)</f>
        <v>231</v>
      </c>
      <c r="L191" s="1">
        <f>SUMIFS(allNAICS!$O:$O,allNAICS!$C:$C,'Number of Firms'!$A191,allNAICS!$E:$E,'Number of Firms'!L$1)</f>
        <v>1441</v>
      </c>
      <c r="M191" s="1">
        <f>SUMIFS(allNAICS!$O:$O,allNAICS!$C:$C,'Number of Firms'!$A191,allNAICS!$E:$E,'Number of Firms'!M$1)</f>
        <v>357</v>
      </c>
      <c r="N191" s="1">
        <f>SUMIFS(allNAICS!$O:$O,allNAICS!$C:$C,'Number of Firms'!$A191,allNAICS!$E:$E,'Number of Firms'!N$1)</f>
        <v>138</v>
      </c>
      <c r="O191" s="1">
        <f>SUMIFS(allNAICS!$O:$O,allNAICS!$C:$C,'Number of Firms'!$A191,allNAICS!$E:$E,'Number of Firms'!O$1)</f>
        <v>613</v>
      </c>
      <c r="P191" s="1">
        <f>SUMIFS(allNAICS!$O:$O,allNAICS!$C:$C,'Number of Firms'!$A191,allNAICS!$E:$E,'Number of Firms'!P$1)</f>
        <v>1478</v>
      </c>
      <c r="Q191" s="1">
        <f>SUMIFS(allNAICS!$O:$O,allNAICS!$C:$C,'Number of Firms'!$A191,allNAICS!$E:$E,'Number of Firms'!Q$1)</f>
        <v>1454</v>
      </c>
      <c r="R191" s="1">
        <f>SUMIFS(allNAICS!$O:$O,allNAICS!$C:$C,'Number of Firms'!$A191,allNAICS!$E:$E,'Number of Firms'!R$1)</f>
        <v>736</v>
      </c>
      <c r="S191" s="1">
        <f>SUMIFS(allNAICS!$O:$O,allNAICS!$C:$C,'Number of Firms'!$A191,allNAICS!$E:$E,'Number of Firms'!S$1)</f>
        <v>328</v>
      </c>
      <c r="T191" s="1">
        <f>SUMIFS(allNAICS!$O:$O,allNAICS!$C:$C,'Number of Firms'!$A191,allNAICS!$E:$E,'Number of Firms'!T$1)</f>
        <v>860</v>
      </c>
      <c r="U191" s="1">
        <f>SUMIFS(allNAICS!$O:$O,allNAICS!$C:$C,'Number of Firms'!$A191,allNAICS!$E:$E,'Number of Firms'!U$1)</f>
        <v>504</v>
      </c>
      <c r="V191" s="1">
        <f>SUMIFS(allNAICS!$O:$O,allNAICS!$C:$C,'Number of Firms'!$A191,allNAICS!$E:$E,'Number of Firms'!V$1)</f>
        <v>231</v>
      </c>
      <c r="W191" s="1">
        <f>SUMIFS(allNAICS!$O:$O,allNAICS!$C:$C,'Number of Firms'!$A191,allNAICS!$E:$E,'Number of Firms'!W$1)</f>
        <v>1249</v>
      </c>
      <c r="X191" s="1">
        <f>SUMIFS(allNAICS!$O:$O,allNAICS!$C:$C,'Number of Firms'!$A191,allNAICS!$E:$E,'Number of Firms'!X$1)</f>
        <v>0</v>
      </c>
      <c r="Y191" s="1">
        <f>SUMIFS(allNAICS!$O:$O,allNAICS!$C:$C,'Number of Firms'!$A191,allNAICS!$E:$E,'Number of Firms'!Y$1)</f>
        <v>0</v>
      </c>
    </row>
    <row r="192" spans="1:25" x14ac:dyDescent="0.45">
      <c r="A192" s="1" t="s">
        <v>680</v>
      </c>
      <c r="B192" s="1" t="s">
        <v>445</v>
      </c>
      <c r="C192" s="1">
        <v>32.500703700000003</v>
      </c>
      <c r="D192" s="1">
        <v>-94.740489100000005</v>
      </c>
      <c r="E192" s="1">
        <f>SUMIFS(allNAICS!$O:$O,allNAICS!$C:$C,'Number of Firms'!$A192,allNAICS!$E:$E,'Number of Firms'!E$1)</f>
        <v>17271</v>
      </c>
      <c r="F192" s="1">
        <f>SUMIFS(allNAICS!$O:$O,allNAICS!$C:$C,'Number of Firms'!$A192,allNAICS!$E:$E,'Number of Firms'!F$1)</f>
        <v>134</v>
      </c>
      <c r="G192" s="1">
        <f>SUMIFS(allNAICS!$O:$O,allNAICS!$C:$C,'Number of Firms'!$A192,allNAICS!$E:$E,'Number of Firms'!G$1)</f>
        <v>1347</v>
      </c>
      <c r="H192" s="1">
        <f>SUMIFS(allNAICS!$O:$O,allNAICS!$C:$C,'Number of Firms'!$A192,allNAICS!$E:$E,'Number of Firms'!H$1)</f>
        <v>55</v>
      </c>
      <c r="I192" s="1">
        <f>SUMIFS(allNAICS!$O:$O,allNAICS!$C:$C,'Number of Firms'!$A192,allNAICS!$E:$E,'Number of Firms'!I$1)</f>
        <v>1776</v>
      </c>
      <c r="J192" s="1">
        <f>SUMIFS(allNAICS!$O:$O,allNAICS!$C:$C,'Number of Firms'!$A192,allNAICS!$E:$E,'Number of Firms'!J$1)</f>
        <v>563</v>
      </c>
      <c r="K192" s="1">
        <f>SUMIFS(allNAICS!$O:$O,allNAICS!$C:$C,'Number of Firms'!$A192,allNAICS!$E:$E,'Number of Firms'!K$1)</f>
        <v>636</v>
      </c>
      <c r="L192" s="1">
        <f>SUMIFS(allNAICS!$O:$O,allNAICS!$C:$C,'Number of Firms'!$A192,allNAICS!$E:$E,'Number of Firms'!L$1)</f>
        <v>1781</v>
      </c>
      <c r="M192" s="1">
        <f>SUMIFS(allNAICS!$O:$O,allNAICS!$C:$C,'Number of Firms'!$A192,allNAICS!$E:$E,'Number of Firms'!M$1)</f>
        <v>842</v>
      </c>
      <c r="N192" s="1">
        <f>SUMIFS(allNAICS!$O:$O,allNAICS!$C:$C,'Number of Firms'!$A192,allNAICS!$E:$E,'Number of Firms'!N$1)</f>
        <v>185</v>
      </c>
      <c r="O192" s="1">
        <f>SUMIFS(allNAICS!$O:$O,allNAICS!$C:$C,'Number of Firms'!$A192,allNAICS!$E:$E,'Number of Firms'!O$1)</f>
        <v>698</v>
      </c>
      <c r="P192" s="1">
        <f>SUMIFS(allNAICS!$O:$O,allNAICS!$C:$C,'Number of Firms'!$A192,allNAICS!$E:$E,'Number of Firms'!P$1)</f>
        <v>1309</v>
      </c>
      <c r="Q192" s="1">
        <f>SUMIFS(allNAICS!$O:$O,allNAICS!$C:$C,'Number of Firms'!$A192,allNAICS!$E:$E,'Number of Firms'!Q$1)</f>
        <v>1756</v>
      </c>
      <c r="R192" s="1">
        <f>SUMIFS(allNAICS!$O:$O,allNAICS!$C:$C,'Number of Firms'!$A192,allNAICS!$E:$E,'Number of Firms'!R$1)</f>
        <v>1584</v>
      </c>
      <c r="S192" s="1">
        <f>SUMIFS(allNAICS!$O:$O,allNAICS!$C:$C,'Number of Firms'!$A192,allNAICS!$E:$E,'Number of Firms'!S$1)</f>
        <v>175</v>
      </c>
      <c r="T192" s="1">
        <f>SUMIFS(allNAICS!$O:$O,allNAICS!$C:$C,'Number of Firms'!$A192,allNAICS!$E:$E,'Number of Firms'!T$1)</f>
        <v>1117</v>
      </c>
      <c r="U192" s="1">
        <f>SUMIFS(allNAICS!$O:$O,allNAICS!$C:$C,'Number of Firms'!$A192,allNAICS!$E:$E,'Number of Firms'!U$1)</f>
        <v>365</v>
      </c>
      <c r="V192" s="1">
        <f>SUMIFS(allNAICS!$O:$O,allNAICS!$C:$C,'Number of Firms'!$A192,allNAICS!$E:$E,'Number of Firms'!V$1)</f>
        <v>754</v>
      </c>
      <c r="W192" s="1">
        <f>SUMIFS(allNAICS!$O:$O,allNAICS!$C:$C,'Number of Firms'!$A192,allNAICS!$E:$E,'Number of Firms'!W$1)</f>
        <v>2257</v>
      </c>
      <c r="X192" s="1">
        <f>SUMIFS(allNAICS!$O:$O,allNAICS!$C:$C,'Number of Firms'!$A192,allNAICS!$E:$E,'Number of Firms'!X$1)</f>
        <v>0</v>
      </c>
      <c r="Y192" s="1">
        <f>SUMIFS(allNAICS!$O:$O,allNAICS!$C:$C,'Number of Firms'!$A192,allNAICS!$E:$E,'Number of Firms'!Y$1)</f>
        <v>0</v>
      </c>
    </row>
    <row r="193" spans="1:25" x14ac:dyDescent="0.45">
      <c r="A193" s="1" t="s">
        <v>681</v>
      </c>
      <c r="B193" s="1" t="s">
        <v>492</v>
      </c>
      <c r="C193" s="1">
        <v>46.138167600000003</v>
      </c>
      <c r="D193" s="1">
        <v>-122.9381672</v>
      </c>
      <c r="E193" s="1">
        <f>SUMIFS(allNAICS!$O:$O,allNAICS!$C:$C,'Number of Firms'!$A193,allNAICS!$E:$E,'Number of Firms'!E$1)</f>
        <v>5848</v>
      </c>
      <c r="F193" s="1">
        <f>SUMIFS(allNAICS!$O:$O,allNAICS!$C:$C,'Number of Firms'!$A193,allNAICS!$E:$E,'Number of Firms'!F$1)</f>
        <v>314</v>
      </c>
      <c r="G193" s="1">
        <f>SUMIFS(allNAICS!$O:$O,allNAICS!$C:$C,'Number of Firms'!$A193,allNAICS!$E:$E,'Number of Firms'!G$1)</f>
        <v>0</v>
      </c>
      <c r="H193" s="1">
        <f>SUMIFS(allNAICS!$O:$O,allNAICS!$C:$C,'Number of Firms'!$A193,allNAICS!$E:$E,'Number of Firms'!H$1)</f>
        <v>0</v>
      </c>
      <c r="I193" s="1">
        <f>SUMIFS(allNAICS!$O:$O,allNAICS!$C:$C,'Number of Firms'!$A193,allNAICS!$E:$E,'Number of Firms'!I$1)</f>
        <v>555</v>
      </c>
      <c r="J193" s="1">
        <f>SUMIFS(allNAICS!$O:$O,allNAICS!$C:$C,'Number of Firms'!$A193,allNAICS!$E:$E,'Number of Firms'!J$1)</f>
        <v>341</v>
      </c>
      <c r="K193" s="1">
        <f>SUMIFS(allNAICS!$O:$O,allNAICS!$C:$C,'Number of Firms'!$A193,allNAICS!$E:$E,'Number of Firms'!K$1)</f>
        <v>124</v>
      </c>
      <c r="L193" s="1">
        <f>SUMIFS(allNAICS!$O:$O,allNAICS!$C:$C,'Number of Firms'!$A193,allNAICS!$E:$E,'Number of Firms'!L$1)</f>
        <v>964</v>
      </c>
      <c r="M193" s="1">
        <f>SUMIFS(allNAICS!$O:$O,allNAICS!$C:$C,'Number of Firms'!$A193,allNAICS!$E:$E,'Number of Firms'!M$1)</f>
        <v>281</v>
      </c>
      <c r="N193" s="1">
        <f>SUMIFS(allNAICS!$O:$O,allNAICS!$C:$C,'Number of Firms'!$A193,allNAICS!$E:$E,'Number of Firms'!N$1)</f>
        <v>129</v>
      </c>
      <c r="O193" s="1">
        <f>SUMIFS(allNAICS!$O:$O,allNAICS!$C:$C,'Number of Firms'!$A193,allNAICS!$E:$E,'Number of Firms'!O$1)</f>
        <v>146</v>
      </c>
      <c r="P193" s="1">
        <f>SUMIFS(allNAICS!$O:$O,allNAICS!$C:$C,'Number of Firms'!$A193,allNAICS!$E:$E,'Number of Firms'!P$1)</f>
        <v>484</v>
      </c>
      <c r="Q193" s="1">
        <f>SUMIFS(allNAICS!$O:$O,allNAICS!$C:$C,'Number of Firms'!$A193,allNAICS!$E:$E,'Number of Firms'!Q$1)</f>
        <v>545</v>
      </c>
      <c r="R193" s="1">
        <f>SUMIFS(allNAICS!$O:$O,allNAICS!$C:$C,'Number of Firms'!$A193,allNAICS!$E:$E,'Number of Firms'!R$1)</f>
        <v>416</v>
      </c>
      <c r="S193" s="1">
        <f>SUMIFS(allNAICS!$O:$O,allNAICS!$C:$C,'Number of Firms'!$A193,allNAICS!$E:$E,'Number of Firms'!S$1)</f>
        <v>131</v>
      </c>
      <c r="T193" s="1">
        <f>SUMIFS(allNAICS!$O:$O,allNAICS!$C:$C,'Number of Firms'!$A193,allNAICS!$E:$E,'Number of Firms'!T$1)</f>
        <v>345</v>
      </c>
      <c r="U193" s="1">
        <f>SUMIFS(allNAICS!$O:$O,allNAICS!$C:$C,'Number of Firms'!$A193,allNAICS!$E:$E,'Number of Firms'!U$1)</f>
        <v>169</v>
      </c>
      <c r="V193" s="1">
        <f>SUMIFS(allNAICS!$O:$O,allNAICS!$C:$C,'Number of Firms'!$A193,allNAICS!$E:$E,'Number of Firms'!V$1)</f>
        <v>232</v>
      </c>
      <c r="W193" s="1">
        <f>SUMIFS(allNAICS!$O:$O,allNAICS!$C:$C,'Number of Firms'!$A193,allNAICS!$E:$E,'Number of Firms'!W$1)</f>
        <v>679</v>
      </c>
      <c r="X193" s="1">
        <f>SUMIFS(allNAICS!$O:$O,allNAICS!$C:$C,'Number of Firms'!$A193,allNAICS!$E:$E,'Number of Firms'!X$1)</f>
        <v>0</v>
      </c>
      <c r="Y193" s="1">
        <f>SUMIFS(allNAICS!$O:$O,allNAICS!$C:$C,'Number of Firms'!$A193,allNAICS!$E:$E,'Number of Firms'!Y$1)</f>
        <v>0</v>
      </c>
    </row>
    <row r="194" spans="1:25" x14ac:dyDescent="0.45">
      <c r="A194" s="1" t="s">
        <v>682</v>
      </c>
      <c r="B194" s="1" t="s">
        <v>480</v>
      </c>
      <c r="C194" s="1">
        <v>34.052234200000001</v>
      </c>
      <c r="D194" s="1">
        <v>-118.24368490000001</v>
      </c>
      <c r="E194" s="1">
        <f>SUMIFS(allNAICS!$O:$O,allNAICS!$C:$C,'Number of Firms'!$A194,allNAICS!$E:$E,'Number of Firms'!E$1)</f>
        <v>1484137</v>
      </c>
      <c r="F194" s="1">
        <f>SUMIFS(allNAICS!$O:$O,allNAICS!$C:$C,'Number of Firms'!$A194,allNAICS!$E:$E,'Number of Firms'!F$1)</f>
        <v>1802</v>
      </c>
      <c r="G194" s="1">
        <f>SUMIFS(allNAICS!$O:$O,allNAICS!$C:$C,'Number of Firms'!$A194,allNAICS!$E:$E,'Number of Firms'!G$1)</f>
        <v>2718</v>
      </c>
      <c r="H194" s="1">
        <f>SUMIFS(allNAICS!$O:$O,allNAICS!$C:$C,'Number of Firms'!$A194,allNAICS!$E:$E,'Number of Firms'!H$1)</f>
        <v>657</v>
      </c>
      <c r="I194" s="1">
        <f>SUMIFS(allNAICS!$O:$O,allNAICS!$C:$C,'Number of Firms'!$A194,allNAICS!$E:$E,'Number of Firms'!I$1)</f>
        <v>97886</v>
      </c>
      <c r="J194" s="1">
        <f>SUMIFS(allNAICS!$O:$O,allNAICS!$C:$C,'Number of Firms'!$A194,allNAICS!$E:$E,'Number of Firms'!J$1)</f>
        <v>34708</v>
      </c>
      <c r="K194" s="1">
        <f>SUMIFS(allNAICS!$O:$O,allNAICS!$C:$C,'Number of Firms'!$A194,allNAICS!$E:$E,'Number of Firms'!K$1)</f>
        <v>56696</v>
      </c>
      <c r="L194" s="1">
        <f>SUMIFS(allNAICS!$O:$O,allNAICS!$C:$C,'Number of Firms'!$A194,allNAICS!$E:$E,'Number of Firms'!L$1)</f>
        <v>115019</v>
      </c>
      <c r="M194" s="1">
        <f>SUMIFS(allNAICS!$O:$O,allNAICS!$C:$C,'Number of Firms'!$A194,allNAICS!$E:$E,'Number of Firms'!M$1)</f>
        <v>58692</v>
      </c>
      <c r="N194" s="1">
        <f>SUMIFS(allNAICS!$O:$O,allNAICS!$C:$C,'Number of Firms'!$A194,allNAICS!$E:$E,'Number of Firms'!N$1)</f>
        <v>39425</v>
      </c>
      <c r="O194" s="1">
        <f>SUMIFS(allNAICS!$O:$O,allNAICS!$C:$C,'Number of Firms'!$A194,allNAICS!$E:$E,'Number of Firms'!O$1)</f>
        <v>46374</v>
      </c>
      <c r="P194" s="1">
        <f>SUMIFS(allNAICS!$O:$O,allNAICS!$C:$C,'Number of Firms'!$A194,allNAICS!$E:$E,'Number of Firms'!P$1)</f>
        <v>143694</v>
      </c>
      <c r="Q194" s="1">
        <f>SUMIFS(allNAICS!$O:$O,allNAICS!$C:$C,'Number of Firms'!$A194,allNAICS!$E:$E,'Number of Firms'!Q$1)</f>
        <v>237252</v>
      </c>
      <c r="R194" s="1">
        <f>SUMIFS(allNAICS!$O:$O,allNAICS!$C:$C,'Number of Firms'!$A194,allNAICS!$E:$E,'Number of Firms'!R$1)</f>
        <v>116027</v>
      </c>
      <c r="S194" s="1">
        <f>SUMIFS(allNAICS!$O:$O,allNAICS!$C:$C,'Number of Firms'!$A194,allNAICS!$E:$E,'Number of Firms'!S$1)</f>
        <v>31588</v>
      </c>
      <c r="T194" s="1">
        <f>SUMIFS(allNAICS!$O:$O,allNAICS!$C:$C,'Number of Firms'!$A194,allNAICS!$E:$E,'Number of Firms'!T$1)</f>
        <v>147386</v>
      </c>
      <c r="U194" s="1">
        <f>SUMIFS(allNAICS!$O:$O,allNAICS!$C:$C,'Number of Firms'!$A194,allNAICS!$E:$E,'Number of Firms'!U$1)</f>
        <v>106332</v>
      </c>
      <c r="V194" s="1">
        <f>SUMIFS(allNAICS!$O:$O,allNAICS!$C:$C,'Number of Firms'!$A194,allNAICS!$E:$E,'Number of Firms'!V$1)</f>
        <v>37789</v>
      </c>
      <c r="W194" s="1">
        <f>SUMIFS(allNAICS!$O:$O,allNAICS!$C:$C,'Number of Firms'!$A194,allNAICS!$E:$E,'Number of Firms'!W$1)</f>
        <v>211179</v>
      </c>
      <c r="X194" s="1">
        <f>SUMIFS(allNAICS!$O:$O,allNAICS!$C:$C,'Number of Firms'!$A194,allNAICS!$E:$E,'Number of Firms'!X$1)</f>
        <v>1374</v>
      </c>
      <c r="Y194" s="1">
        <f>SUMIFS(allNAICS!$O:$O,allNAICS!$C:$C,'Number of Firms'!$A194,allNAICS!$E:$E,'Number of Firms'!Y$1)</f>
        <v>464</v>
      </c>
    </row>
    <row r="195" spans="1:25" x14ac:dyDescent="0.45">
      <c r="A195" s="1" t="s">
        <v>683</v>
      </c>
      <c r="B195" s="1" t="s">
        <v>514</v>
      </c>
      <c r="C195" s="1">
        <v>38.252664699999997</v>
      </c>
      <c r="D195" s="1">
        <v>-85.758455699999999</v>
      </c>
      <c r="E195" s="1">
        <f>SUMIFS(allNAICS!$O:$O,allNAICS!$C:$C,'Number of Firms'!$A195,allNAICS!$E:$E,'Number of Firms'!E$1)</f>
        <v>100271</v>
      </c>
      <c r="F195" s="1">
        <f>SUMIFS(allNAICS!$O:$O,allNAICS!$C:$C,'Number of Firms'!$A195,allNAICS!$E:$E,'Number of Firms'!F$1)</f>
        <v>364</v>
      </c>
      <c r="G195" s="1">
        <f>SUMIFS(allNAICS!$O:$O,allNAICS!$C:$C,'Number of Firms'!$A195,allNAICS!$E:$E,'Number of Firms'!G$1)</f>
        <v>79</v>
      </c>
      <c r="H195" s="1">
        <f>SUMIFS(allNAICS!$O:$O,allNAICS!$C:$C,'Number of Firms'!$A195,allNAICS!$E:$E,'Number of Firms'!H$1)</f>
        <v>67</v>
      </c>
      <c r="I195" s="1">
        <f>SUMIFS(allNAICS!$O:$O,allNAICS!$C:$C,'Number of Firms'!$A195,allNAICS!$E:$E,'Number of Firms'!I$1)</f>
        <v>10980</v>
      </c>
      <c r="J195" s="1">
        <f>SUMIFS(allNAICS!$O:$O,allNAICS!$C:$C,'Number of Firms'!$A195,allNAICS!$E:$E,'Number of Firms'!J$1)</f>
        <v>2503</v>
      </c>
      <c r="K195" s="1">
        <f>SUMIFS(allNAICS!$O:$O,allNAICS!$C:$C,'Number of Firms'!$A195,allNAICS!$E:$E,'Number of Firms'!K$1)</f>
        <v>2742</v>
      </c>
      <c r="L195" s="1">
        <f>SUMIFS(allNAICS!$O:$O,allNAICS!$C:$C,'Number of Firms'!$A195,allNAICS!$E:$E,'Number of Firms'!L$1)</f>
        <v>8832</v>
      </c>
      <c r="M195" s="1">
        <f>SUMIFS(allNAICS!$O:$O,allNAICS!$C:$C,'Number of Firms'!$A195,allNAICS!$E:$E,'Number of Firms'!M$1)</f>
        <v>4398</v>
      </c>
      <c r="N195" s="1">
        <f>SUMIFS(allNAICS!$O:$O,allNAICS!$C:$C,'Number of Firms'!$A195,allNAICS!$E:$E,'Number of Firms'!N$1)</f>
        <v>1363</v>
      </c>
      <c r="O195" s="1">
        <f>SUMIFS(allNAICS!$O:$O,allNAICS!$C:$C,'Number of Firms'!$A195,allNAICS!$E:$E,'Number of Firms'!O$1)</f>
        <v>4151</v>
      </c>
      <c r="P195" s="1">
        <f>SUMIFS(allNAICS!$O:$O,allNAICS!$C:$C,'Number of Firms'!$A195,allNAICS!$E:$E,'Number of Firms'!P$1)</f>
        <v>11158</v>
      </c>
      <c r="Q195" s="1">
        <f>SUMIFS(allNAICS!$O:$O,allNAICS!$C:$C,'Number of Firms'!$A195,allNAICS!$E:$E,'Number of Firms'!Q$1)</f>
        <v>12735</v>
      </c>
      <c r="R195" s="1">
        <f>SUMIFS(allNAICS!$O:$O,allNAICS!$C:$C,'Number of Firms'!$A195,allNAICS!$E:$E,'Number of Firms'!R$1)</f>
        <v>8617</v>
      </c>
      <c r="S195" s="1">
        <f>SUMIFS(allNAICS!$O:$O,allNAICS!$C:$C,'Number of Firms'!$A195,allNAICS!$E:$E,'Number of Firms'!S$1)</f>
        <v>2551</v>
      </c>
      <c r="T195" s="1">
        <f>SUMIFS(allNAICS!$O:$O,allNAICS!$C:$C,'Number of Firms'!$A195,allNAICS!$E:$E,'Number of Firms'!T$1)</f>
        <v>8815</v>
      </c>
      <c r="U195" s="1">
        <f>SUMIFS(allNAICS!$O:$O,allNAICS!$C:$C,'Number of Firms'!$A195,allNAICS!$E:$E,'Number of Firms'!U$1)</f>
        <v>5685</v>
      </c>
      <c r="V195" s="1">
        <f>SUMIFS(allNAICS!$O:$O,allNAICS!$C:$C,'Number of Firms'!$A195,allNAICS!$E:$E,'Number of Firms'!V$1)</f>
        <v>2471</v>
      </c>
      <c r="W195" s="1">
        <f>SUMIFS(allNAICS!$O:$O,allNAICS!$C:$C,'Number of Firms'!$A195,allNAICS!$E:$E,'Number of Firms'!W$1)</f>
        <v>13027</v>
      </c>
      <c r="X195" s="1">
        <f>SUMIFS(allNAICS!$O:$O,allNAICS!$C:$C,'Number of Firms'!$A195,allNAICS!$E:$E,'Number of Firms'!X$1)</f>
        <v>195</v>
      </c>
      <c r="Y195" s="1">
        <f>SUMIFS(allNAICS!$O:$O,allNAICS!$C:$C,'Number of Firms'!$A195,allNAICS!$E:$E,'Number of Firms'!Y$1)</f>
        <v>0</v>
      </c>
    </row>
    <row r="196" spans="1:25" x14ac:dyDescent="0.45">
      <c r="A196" s="1" t="s">
        <v>684</v>
      </c>
      <c r="B196" s="1" t="s">
        <v>445</v>
      </c>
      <c r="C196" s="1">
        <v>33.577863100000002</v>
      </c>
      <c r="D196" s="1">
        <v>-101.8551665</v>
      </c>
      <c r="E196" s="1">
        <f>SUMIFS(allNAICS!$O:$O,allNAICS!$C:$C,'Number of Firms'!$A196,allNAICS!$E:$E,'Number of Firms'!E$1)</f>
        <v>24696</v>
      </c>
      <c r="F196" s="1">
        <f>SUMIFS(allNAICS!$O:$O,allNAICS!$C:$C,'Number of Firms'!$A196,allNAICS!$E:$E,'Number of Firms'!F$1)</f>
        <v>222</v>
      </c>
      <c r="G196" s="1">
        <f>SUMIFS(allNAICS!$O:$O,allNAICS!$C:$C,'Number of Firms'!$A196,allNAICS!$E:$E,'Number of Firms'!G$1)</f>
        <v>543</v>
      </c>
      <c r="H196" s="1">
        <f>SUMIFS(allNAICS!$O:$O,allNAICS!$C:$C,'Number of Firms'!$A196,allNAICS!$E:$E,'Number of Firms'!H$1)</f>
        <v>0</v>
      </c>
      <c r="I196" s="1">
        <f>SUMIFS(allNAICS!$O:$O,allNAICS!$C:$C,'Number of Firms'!$A196,allNAICS!$E:$E,'Number of Firms'!I$1)</f>
        <v>3382</v>
      </c>
      <c r="J196" s="1">
        <f>SUMIFS(allNAICS!$O:$O,allNAICS!$C:$C,'Number of Firms'!$A196,allNAICS!$E:$E,'Number of Firms'!J$1)</f>
        <v>626</v>
      </c>
      <c r="K196" s="1">
        <f>SUMIFS(allNAICS!$O:$O,allNAICS!$C:$C,'Number of Firms'!$A196,allNAICS!$E:$E,'Number of Firms'!K$1)</f>
        <v>779</v>
      </c>
      <c r="L196" s="1">
        <f>SUMIFS(allNAICS!$O:$O,allNAICS!$C:$C,'Number of Firms'!$A196,allNAICS!$E:$E,'Number of Firms'!L$1)</f>
        <v>2689</v>
      </c>
      <c r="M196" s="1">
        <f>SUMIFS(allNAICS!$O:$O,allNAICS!$C:$C,'Number of Firms'!$A196,allNAICS!$E:$E,'Number of Firms'!M$1)</f>
        <v>754</v>
      </c>
      <c r="N196" s="1">
        <f>SUMIFS(allNAICS!$O:$O,allNAICS!$C:$C,'Number of Firms'!$A196,allNAICS!$E:$E,'Number of Firms'!N$1)</f>
        <v>152</v>
      </c>
      <c r="O196" s="1">
        <f>SUMIFS(allNAICS!$O:$O,allNAICS!$C:$C,'Number of Firms'!$A196,allNAICS!$E:$E,'Number of Firms'!O$1)</f>
        <v>1410</v>
      </c>
      <c r="P196" s="1">
        <f>SUMIFS(allNAICS!$O:$O,allNAICS!$C:$C,'Number of Firms'!$A196,allNAICS!$E:$E,'Number of Firms'!P$1)</f>
        <v>1819</v>
      </c>
      <c r="Q196" s="1">
        <f>SUMIFS(allNAICS!$O:$O,allNAICS!$C:$C,'Number of Firms'!$A196,allNAICS!$E:$E,'Number of Firms'!Q$1)</f>
        <v>2815</v>
      </c>
      <c r="R196" s="1">
        <f>SUMIFS(allNAICS!$O:$O,allNAICS!$C:$C,'Number of Firms'!$A196,allNAICS!$E:$E,'Number of Firms'!R$1)</f>
        <v>1979</v>
      </c>
      <c r="S196" s="1">
        <f>SUMIFS(allNAICS!$O:$O,allNAICS!$C:$C,'Number of Firms'!$A196,allNAICS!$E:$E,'Number of Firms'!S$1)</f>
        <v>623</v>
      </c>
      <c r="T196" s="1">
        <f>SUMIFS(allNAICS!$O:$O,allNAICS!$C:$C,'Number of Firms'!$A196,allNAICS!$E:$E,'Number of Firms'!T$1)</f>
        <v>2356</v>
      </c>
      <c r="U196" s="1">
        <f>SUMIFS(allNAICS!$O:$O,allNAICS!$C:$C,'Number of Firms'!$A196,allNAICS!$E:$E,'Number of Firms'!U$1)</f>
        <v>961</v>
      </c>
      <c r="V196" s="1">
        <f>SUMIFS(allNAICS!$O:$O,allNAICS!$C:$C,'Number of Firms'!$A196,allNAICS!$E:$E,'Number of Firms'!V$1)</f>
        <v>682</v>
      </c>
      <c r="W196" s="1">
        <f>SUMIFS(allNAICS!$O:$O,allNAICS!$C:$C,'Number of Firms'!$A196,allNAICS!$E:$E,'Number of Firms'!W$1)</f>
        <v>2969</v>
      </c>
      <c r="X196" s="1">
        <f>SUMIFS(allNAICS!$O:$O,allNAICS!$C:$C,'Number of Firms'!$A196,allNAICS!$E:$E,'Number of Firms'!X$1)</f>
        <v>40</v>
      </c>
      <c r="Y196" s="1">
        <f>SUMIFS(allNAICS!$O:$O,allNAICS!$C:$C,'Number of Firms'!$A196,allNAICS!$E:$E,'Number of Firms'!Y$1)</f>
        <v>0</v>
      </c>
    </row>
    <row r="197" spans="1:25" x14ac:dyDescent="0.45">
      <c r="A197" s="1" t="s">
        <v>685</v>
      </c>
      <c r="B197" s="1" t="s">
        <v>502</v>
      </c>
      <c r="C197" s="1">
        <v>37.4137536</v>
      </c>
      <c r="D197" s="1">
        <v>-79.142246400000005</v>
      </c>
      <c r="E197" s="1">
        <f>SUMIFS(allNAICS!$O:$O,allNAICS!$C:$C,'Number of Firms'!$A197,allNAICS!$E:$E,'Number of Firms'!E$1)</f>
        <v>17441</v>
      </c>
      <c r="F197" s="1">
        <f>SUMIFS(allNAICS!$O:$O,allNAICS!$C:$C,'Number of Firms'!$A197,allNAICS!$E:$E,'Number of Firms'!F$1)</f>
        <v>299</v>
      </c>
      <c r="G197" s="1">
        <f>SUMIFS(allNAICS!$O:$O,allNAICS!$C:$C,'Number of Firms'!$A197,allNAICS!$E:$E,'Number of Firms'!G$1)</f>
        <v>0</v>
      </c>
      <c r="H197" s="1">
        <f>SUMIFS(allNAICS!$O:$O,allNAICS!$C:$C,'Number of Firms'!$A197,allNAICS!$E:$E,'Number of Firms'!H$1)</f>
        <v>0</v>
      </c>
      <c r="I197" s="1">
        <f>SUMIFS(allNAICS!$O:$O,allNAICS!$C:$C,'Number of Firms'!$A197,allNAICS!$E:$E,'Number of Firms'!I$1)</f>
        <v>2356</v>
      </c>
      <c r="J197" s="1">
        <f>SUMIFS(allNAICS!$O:$O,allNAICS!$C:$C,'Number of Firms'!$A197,allNAICS!$E:$E,'Number of Firms'!J$1)</f>
        <v>543</v>
      </c>
      <c r="K197" s="1">
        <f>SUMIFS(allNAICS!$O:$O,allNAICS!$C:$C,'Number of Firms'!$A197,allNAICS!$E:$E,'Number of Firms'!K$1)</f>
        <v>371</v>
      </c>
      <c r="L197" s="1">
        <f>SUMIFS(allNAICS!$O:$O,allNAICS!$C:$C,'Number of Firms'!$A197,allNAICS!$E:$E,'Number of Firms'!L$1)</f>
        <v>1792</v>
      </c>
      <c r="M197" s="1">
        <f>SUMIFS(allNAICS!$O:$O,allNAICS!$C:$C,'Number of Firms'!$A197,allNAICS!$E:$E,'Number of Firms'!M$1)</f>
        <v>649</v>
      </c>
      <c r="N197" s="1">
        <f>SUMIFS(allNAICS!$O:$O,allNAICS!$C:$C,'Number of Firms'!$A197,allNAICS!$E:$E,'Number of Firms'!N$1)</f>
        <v>185</v>
      </c>
      <c r="O197" s="1">
        <f>SUMIFS(allNAICS!$O:$O,allNAICS!$C:$C,'Number of Firms'!$A197,allNAICS!$E:$E,'Number of Firms'!O$1)</f>
        <v>664</v>
      </c>
      <c r="P197" s="1">
        <f>SUMIFS(allNAICS!$O:$O,allNAICS!$C:$C,'Number of Firms'!$A197,allNAICS!$E:$E,'Number of Firms'!P$1)</f>
        <v>2086</v>
      </c>
      <c r="Q197" s="1">
        <f>SUMIFS(allNAICS!$O:$O,allNAICS!$C:$C,'Number of Firms'!$A197,allNAICS!$E:$E,'Number of Firms'!Q$1)</f>
        <v>1967</v>
      </c>
      <c r="R197" s="1">
        <f>SUMIFS(allNAICS!$O:$O,allNAICS!$C:$C,'Number of Firms'!$A197,allNAICS!$E:$E,'Number of Firms'!R$1)</f>
        <v>1420</v>
      </c>
      <c r="S197" s="1">
        <f>SUMIFS(allNAICS!$O:$O,allNAICS!$C:$C,'Number of Firms'!$A197,allNAICS!$E:$E,'Number of Firms'!S$1)</f>
        <v>454</v>
      </c>
      <c r="T197" s="1">
        <f>SUMIFS(allNAICS!$O:$O,allNAICS!$C:$C,'Number of Firms'!$A197,allNAICS!$E:$E,'Number of Firms'!T$1)</f>
        <v>1154</v>
      </c>
      <c r="U197" s="1">
        <f>SUMIFS(allNAICS!$O:$O,allNAICS!$C:$C,'Number of Firms'!$A197,allNAICS!$E:$E,'Number of Firms'!U$1)</f>
        <v>683</v>
      </c>
      <c r="V197" s="1">
        <f>SUMIFS(allNAICS!$O:$O,allNAICS!$C:$C,'Number of Firms'!$A197,allNAICS!$E:$E,'Number of Firms'!V$1)</f>
        <v>576</v>
      </c>
      <c r="W197" s="1">
        <f>SUMIFS(allNAICS!$O:$O,allNAICS!$C:$C,'Number of Firms'!$A197,allNAICS!$E:$E,'Number of Firms'!W$1)</f>
        <v>2274</v>
      </c>
      <c r="X197" s="1">
        <f>SUMIFS(allNAICS!$O:$O,allNAICS!$C:$C,'Number of Firms'!$A197,allNAICS!$E:$E,'Number of Firms'!X$1)</f>
        <v>0</v>
      </c>
      <c r="Y197" s="1">
        <f>SUMIFS(allNAICS!$O:$O,allNAICS!$C:$C,'Number of Firms'!$A197,allNAICS!$E:$E,'Number of Firms'!Y$1)</f>
        <v>0</v>
      </c>
    </row>
    <row r="198" spans="1:25" x14ac:dyDescent="0.45">
      <c r="A198" s="1" t="s">
        <v>686</v>
      </c>
      <c r="B198" s="1" t="s">
        <v>449</v>
      </c>
      <c r="C198" s="1">
        <v>32.840694599999999</v>
      </c>
      <c r="D198" s="1">
        <v>-83.632402200000001</v>
      </c>
      <c r="E198" s="1">
        <f>SUMIFS(allNAICS!$O:$O,allNAICS!$C:$C,'Number of Firms'!$A198,allNAICS!$E:$E,'Number of Firms'!E$1)</f>
        <v>21571</v>
      </c>
      <c r="F198" s="1">
        <f>SUMIFS(allNAICS!$O:$O,allNAICS!$C:$C,'Number of Firms'!$A198,allNAICS!$E:$E,'Number of Firms'!F$1)</f>
        <v>148</v>
      </c>
      <c r="G198" s="1">
        <f>SUMIFS(allNAICS!$O:$O,allNAICS!$C:$C,'Number of Firms'!$A198,allNAICS!$E:$E,'Number of Firms'!G$1)</f>
        <v>0</v>
      </c>
      <c r="H198" s="1">
        <f>SUMIFS(allNAICS!$O:$O,allNAICS!$C:$C,'Number of Firms'!$A198,allNAICS!$E:$E,'Number of Firms'!H$1)</f>
        <v>0</v>
      </c>
      <c r="I198" s="1">
        <f>SUMIFS(allNAICS!$O:$O,allNAICS!$C:$C,'Number of Firms'!$A198,allNAICS!$E:$E,'Number of Firms'!I$1)</f>
        <v>1763</v>
      </c>
      <c r="J198" s="1">
        <f>SUMIFS(allNAICS!$O:$O,allNAICS!$C:$C,'Number of Firms'!$A198,allNAICS!$E:$E,'Number of Firms'!J$1)</f>
        <v>332</v>
      </c>
      <c r="K198" s="1">
        <f>SUMIFS(allNAICS!$O:$O,allNAICS!$C:$C,'Number of Firms'!$A198,allNAICS!$E:$E,'Number of Firms'!K$1)</f>
        <v>387</v>
      </c>
      <c r="L198" s="1">
        <f>SUMIFS(allNAICS!$O:$O,allNAICS!$C:$C,'Number of Firms'!$A198,allNAICS!$E:$E,'Number of Firms'!L$1)</f>
        <v>1748</v>
      </c>
      <c r="M198" s="1">
        <f>SUMIFS(allNAICS!$O:$O,allNAICS!$C:$C,'Number of Firms'!$A198,allNAICS!$E:$E,'Number of Firms'!M$1)</f>
        <v>1007</v>
      </c>
      <c r="N198" s="1">
        <f>SUMIFS(allNAICS!$O:$O,allNAICS!$C:$C,'Number of Firms'!$A198,allNAICS!$E:$E,'Number of Firms'!N$1)</f>
        <v>293</v>
      </c>
      <c r="O198" s="1">
        <f>SUMIFS(allNAICS!$O:$O,allNAICS!$C:$C,'Number of Firms'!$A198,allNAICS!$E:$E,'Number of Firms'!O$1)</f>
        <v>811</v>
      </c>
      <c r="P198" s="1">
        <f>SUMIFS(allNAICS!$O:$O,allNAICS!$C:$C,'Number of Firms'!$A198,allNAICS!$E:$E,'Number of Firms'!P$1)</f>
        <v>1653</v>
      </c>
      <c r="Q198" s="1">
        <f>SUMIFS(allNAICS!$O:$O,allNAICS!$C:$C,'Number of Firms'!$A198,allNAICS!$E:$E,'Number of Firms'!Q$1)</f>
        <v>1604</v>
      </c>
      <c r="R198" s="1">
        <f>SUMIFS(allNAICS!$O:$O,allNAICS!$C:$C,'Number of Firms'!$A198,allNAICS!$E:$E,'Number of Firms'!R$1)</f>
        <v>2608</v>
      </c>
      <c r="S198" s="1">
        <f>SUMIFS(allNAICS!$O:$O,allNAICS!$C:$C,'Number of Firms'!$A198,allNAICS!$E:$E,'Number of Firms'!S$1)</f>
        <v>547</v>
      </c>
      <c r="T198" s="1">
        <f>SUMIFS(allNAICS!$O:$O,allNAICS!$C:$C,'Number of Firms'!$A198,allNAICS!$E:$E,'Number of Firms'!T$1)</f>
        <v>2572</v>
      </c>
      <c r="U198" s="1">
        <f>SUMIFS(allNAICS!$O:$O,allNAICS!$C:$C,'Number of Firms'!$A198,allNAICS!$E:$E,'Number of Firms'!U$1)</f>
        <v>751</v>
      </c>
      <c r="V198" s="1">
        <f>SUMIFS(allNAICS!$O:$O,allNAICS!$C:$C,'Number of Firms'!$A198,allNAICS!$E:$E,'Number of Firms'!V$1)</f>
        <v>666</v>
      </c>
      <c r="W198" s="1">
        <f>SUMIFS(allNAICS!$O:$O,allNAICS!$C:$C,'Number of Firms'!$A198,allNAICS!$E:$E,'Number of Firms'!W$1)</f>
        <v>4690</v>
      </c>
      <c r="X198" s="1">
        <f>SUMIFS(allNAICS!$O:$O,allNAICS!$C:$C,'Number of Firms'!$A198,allNAICS!$E:$E,'Number of Firms'!X$1)</f>
        <v>34</v>
      </c>
      <c r="Y198" s="1">
        <f>SUMIFS(allNAICS!$O:$O,allNAICS!$C:$C,'Number of Firms'!$A198,allNAICS!$E:$E,'Number of Firms'!Y$1)</f>
        <v>0</v>
      </c>
    </row>
    <row r="199" spans="1:25" x14ac:dyDescent="0.45">
      <c r="A199" s="1" t="s">
        <v>687</v>
      </c>
      <c r="B199" s="1" t="s">
        <v>480</v>
      </c>
      <c r="C199" s="1">
        <v>36.961335599999998</v>
      </c>
      <c r="D199" s="1">
        <v>-120.0607176</v>
      </c>
      <c r="E199" s="1">
        <f>SUMIFS(allNAICS!$O:$O,allNAICS!$C:$C,'Number of Firms'!$A199,allNAICS!$E:$E,'Number of Firms'!E$1)</f>
        <v>8094</v>
      </c>
      <c r="F199" s="1">
        <f>SUMIFS(allNAICS!$O:$O,allNAICS!$C:$C,'Number of Firms'!$A199,allNAICS!$E:$E,'Number of Firms'!F$1)</f>
        <v>177</v>
      </c>
      <c r="G199" s="1">
        <f>SUMIFS(allNAICS!$O:$O,allNAICS!$C:$C,'Number of Firms'!$A199,allNAICS!$E:$E,'Number of Firms'!G$1)</f>
        <v>0</v>
      </c>
      <c r="H199" s="1">
        <f>SUMIFS(allNAICS!$O:$O,allNAICS!$C:$C,'Number of Firms'!$A199,allNAICS!$E:$E,'Number of Firms'!H$1)</f>
        <v>0</v>
      </c>
      <c r="I199" s="1">
        <f>SUMIFS(allNAICS!$O:$O,allNAICS!$C:$C,'Number of Firms'!$A199,allNAICS!$E:$E,'Number of Firms'!I$1)</f>
        <v>954</v>
      </c>
      <c r="J199" s="1">
        <f>SUMIFS(allNAICS!$O:$O,allNAICS!$C:$C,'Number of Firms'!$A199,allNAICS!$E:$E,'Number of Firms'!J$1)</f>
        <v>233</v>
      </c>
      <c r="K199" s="1">
        <f>SUMIFS(allNAICS!$O:$O,allNAICS!$C:$C,'Number of Firms'!$A199,allNAICS!$E:$E,'Number of Firms'!K$1)</f>
        <v>186</v>
      </c>
      <c r="L199" s="1">
        <f>SUMIFS(allNAICS!$O:$O,allNAICS!$C:$C,'Number of Firms'!$A199,allNAICS!$E:$E,'Number of Firms'!L$1)</f>
        <v>951</v>
      </c>
      <c r="M199" s="1">
        <f>SUMIFS(allNAICS!$O:$O,allNAICS!$C:$C,'Number of Firms'!$A199,allNAICS!$E:$E,'Number of Firms'!M$1)</f>
        <v>450</v>
      </c>
      <c r="N199" s="1">
        <f>SUMIFS(allNAICS!$O:$O,allNAICS!$C:$C,'Number of Firms'!$A199,allNAICS!$E:$E,'Number of Firms'!N$1)</f>
        <v>71</v>
      </c>
      <c r="O199" s="1">
        <f>SUMIFS(allNAICS!$O:$O,allNAICS!$C:$C,'Number of Firms'!$A199,allNAICS!$E:$E,'Number of Firms'!O$1)</f>
        <v>185</v>
      </c>
      <c r="P199" s="1">
        <f>SUMIFS(allNAICS!$O:$O,allNAICS!$C:$C,'Number of Firms'!$A199,allNAICS!$E:$E,'Number of Firms'!P$1)</f>
        <v>706</v>
      </c>
      <c r="Q199" s="1">
        <f>SUMIFS(allNAICS!$O:$O,allNAICS!$C:$C,'Number of Firms'!$A199,allNAICS!$E:$E,'Number of Firms'!Q$1)</f>
        <v>728</v>
      </c>
      <c r="R199" s="1">
        <f>SUMIFS(allNAICS!$O:$O,allNAICS!$C:$C,'Number of Firms'!$A199,allNAICS!$E:$E,'Number of Firms'!R$1)</f>
        <v>729</v>
      </c>
      <c r="S199" s="1">
        <f>SUMIFS(allNAICS!$O:$O,allNAICS!$C:$C,'Number of Firms'!$A199,allNAICS!$E:$E,'Number of Firms'!S$1)</f>
        <v>179</v>
      </c>
      <c r="T199" s="1">
        <f>SUMIFS(allNAICS!$O:$O,allNAICS!$C:$C,'Number of Firms'!$A199,allNAICS!$E:$E,'Number of Firms'!T$1)</f>
        <v>915</v>
      </c>
      <c r="U199" s="1">
        <f>SUMIFS(allNAICS!$O:$O,allNAICS!$C:$C,'Number of Firms'!$A199,allNAICS!$E:$E,'Number of Firms'!U$1)</f>
        <v>273</v>
      </c>
      <c r="V199" s="1">
        <f>SUMIFS(allNAICS!$O:$O,allNAICS!$C:$C,'Number of Firms'!$A199,allNAICS!$E:$E,'Number of Firms'!V$1)</f>
        <v>319</v>
      </c>
      <c r="W199" s="1">
        <f>SUMIFS(allNAICS!$O:$O,allNAICS!$C:$C,'Number of Firms'!$A199,allNAICS!$E:$E,'Number of Firms'!W$1)</f>
        <v>1012</v>
      </c>
      <c r="X199" s="1">
        <f>SUMIFS(allNAICS!$O:$O,allNAICS!$C:$C,'Number of Firms'!$A199,allNAICS!$E:$E,'Number of Firms'!X$1)</f>
        <v>0</v>
      </c>
      <c r="Y199" s="1">
        <f>SUMIFS(allNAICS!$O:$O,allNAICS!$C:$C,'Number of Firms'!$A199,allNAICS!$E:$E,'Number of Firms'!Y$1)</f>
        <v>0</v>
      </c>
    </row>
    <row r="200" spans="1:25" x14ac:dyDescent="0.45">
      <c r="A200" s="1" t="s">
        <v>688</v>
      </c>
      <c r="B200" s="1" t="s">
        <v>468</v>
      </c>
      <c r="C200" s="1">
        <v>43.073051700000001</v>
      </c>
      <c r="D200" s="1">
        <v>-89.401230200000001</v>
      </c>
      <c r="E200" s="1">
        <f>SUMIFS(allNAICS!$O:$O,allNAICS!$C:$C,'Number of Firms'!$A200,allNAICS!$E:$E,'Number of Firms'!E$1)</f>
        <v>55555</v>
      </c>
      <c r="F200" s="1">
        <f>SUMIFS(allNAICS!$O:$O,allNAICS!$C:$C,'Number of Firms'!$A200,allNAICS!$E:$E,'Number of Firms'!F$1)</f>
        <v>667</v>
      </c>
      <c r="G200" s="1">
        <f>SUMIFS(allNAICS!$O:$O,allNAICS!$C:$C,'Number of Firms'!$A200,allNAICS!$E:$E,'Number of Firms'!G$1)</f>
        <v>27</v>
      </c>
      <c r="H200" s="1">
        <f>SUMIFS(allNAICS!$O:$O,allNAICS!$C:$C,'Number of Firms'!$A200,allNAICS!$E:$E,'Number of Firms'!H$1)</f>
        <v>0</v>
      </c>
      <c r="I200" s="1">
        <f>SUMIFS(allNAICS!$O:$O,allNAICS!$C:$C,'Number of Firms'!$A200,allNAICS!$E:$E,'Number of Firms'!I$1)</f>
        <v>5623</v>
      </c>
      <c r="J200" s="1">
        <f>SUMIFS(allNAICS!$O:$O,allNAICS!$C:$C,'Number of Firms'!$A200,allNAICS!$E:$E,'Number of Firms'!J$1)</f>
        <v>1398</v>
      </c>
      <c r="K200" s="1">
        <f>SUMIFS(allNAICS!$O:$O,allNAICS!$C:$C,'Number of Firms'!$A200,allNAICS!$E:$E,'Number of Firms'!K$1)</f>
        <v>1470</v>
      </c>
      <c r="L200" s="1">
        <f>SUMIFS(allNAICS!$O:$O,allNAICS!$C:$C,'Number of Firms'!$A200,allNAICS!$E:$E,'Number of Firms'!L$1)</f>
        <v>5576</v>
      </c>
      <c r="M200" s="1">
        <f>SUMIFS(allNAICS!$O:$O,allNAICS!$C:$C,'Number of Firms'!$A200,allNAICS!$E:$E,'Number of Firms'!M$1)</f>
        <v>1508</v>
      </c>
      <c r="N200" s="1">
        <f>SUMIFS(allNAICS!$O:$O,allNAICS!$C:$C,'Number of Firms'!$A200,allNAICS!$E:$E,'Number of Firms'!N$1)</f>
        <v>915</v>
      </c>
      <c r="O200" s="1">
        <f>SUMIFS(allNAICS!$O:$O,allNAICS!$C:$C,'Number of Firms'!$A200,allNAICS!$E:$E,'Number of Firms'!O$1)</f>
        <v>2295</v>
      </c>
      <c r="P200" s="1">
        <f>SUMIFS(allNAICS!$O:$O,allNAICS!$C:$C,'Number of Firms'!$A200,allNAICS!$E:$E,'Number of Firms'!P$1)</f>
        <v>6279</v>
      </c>
      <c r="Q200" s="1">
        <f>SUMIFS(allNAICS!$O:$O,allNAICS!$C:$C,'Number of Firms'!$A200,allNAICS!$E:$E,'Number of Firms'!Q$1)</f>
        <v>9988</v>
      </c>
      <c r="R200" s="1">
        <f>SUMIFS(allNAICS!$O:$O,allNAICS!$C:$C,'Number of Firms'!$A200,allNAICS!$E:$E,'Number of Firms'!R$1)</f>
        <v>3345</v>
      </c>
      <c r="S200" s="1">
        <f>SUMIFS(allNAICS!$O:$O,allNAICS!$C:$C,'Number of Firms'!$A200,allNAICS!$E:$E,'Number of Firms'!S$1)</f>
        <v>2130</v>
      </c>
      <c r="T200" s="1">
        <f>SUMIFS(allNAICS!$O:$O,allNAICS!$C:$C,'Number of Firms'!$A200,allNAICS!$E:$E,'Number of Firms'!T$1)</f>
        <v>4621</v>
      </c>
      <c r="U200" s="1">
        <f>SUMIFS(allNAICS!$O:$O,allNAICS!$C:$C,'Number of Firms'!$A200,allNAICS!$E:$E,'Number of Firms'!U$1)</f>
        <v>3261</v>
      </c>
      <c r="V200" s="1">
        <f>SUMIFS(allNAICS!$O:$O,allNAICS!$C:$C,'Number of Firms'!$A200,allNAICS!$E:$E,'Number of Firms'!V$1)</f>
        <v>1632</v>
      </c>
      <c r="W200" s="1">
        <f>SUMIFS(allNAICS!$O:$O,allNAICS!$C:$C,'Number of Firms'!$A200,allNAICS!$E:$E,'Number of Firms'!W$1)</f>
        <v>4973</v>
      </c>
      <c r="X200" s="1">
        <f>SUMIFS(allNAICS!$O:$O,allNAICS!$C:$C,'Number of Firms'!$A200,allNAICS!$E:$E,'Number of Firms'!X$1)</f>
        <v>93</v>
      </c>
      <c r="Y200" s="1">
        <f>SUMIFS(allNAICS!$O:$O,allNAICS!$C:$C,'Number of Firms'!$A200,allNAICS!$E:$E,'Number of Firms'!Y$1)</f>
        <v>0</v>
      </c>
    </row>
    <row r="201" spans="1:25" x14ac:dyDescent="0.45">
      <c r="A201" s="1" t="s">
        <v>689</v>
      </c>
      <c r="B201" s="1" t="s">
        <v>510</v>
      </c>
      <c r="C201" s="1">
        <v>42.995639699999998</v>
      </c>
      <c r="D201" s="1">
        <v>-71.454789099999999</v>
      </c>
      <c r="E201" s="1">
        <f>SUMIFS(allNAICS!$O:$O,allNAICS!$C:$C,'Number of Firms'!$A201,allNAICS!$E:$E,'Number of Firms'!E$1)</f>
        <v>35658</v>
      </c>
      <c r="F201" s="1">
        <f>SUMIFS(allNAICS!$O:$O,allNAICS!$C:$C,'Number of Firms'!$A201,allNAICS!$E:$E,'Number of Firms'!F$1)</f>
        <v>259</v>
      </c>
      <c r="G201" s="1">
        <f>SUMIFS(allNAICS!$O:$O,allNAICS!$C:$C,'Number of Firms'!$A201,allNAICS!$E:$E,'Number of Firms'!G$1)</f>
        <v>0</v>
      </c>
      <c r="H201" s="1">
        <f>SUMIFS(allNAICS!$O:$O,allNAICS!$C:$C,'Number of Firms'!$A201,allNAICS!$E:$E,'Number of Firms'!H$1)</f>
        <v>72</v>
      </c>
      <c r="I201" s="1">
        <f>SUMIFS(allNAICS!$O:$O,allNAICS!$C:$C,'Number of Firms'!$A201,allNAICS!$E:$E,'Number of Firms'!I$1)</f>
        <v>5223</v>
      </c>
      <c r="J201" s="1">
        <f>SUMIFS(allNAICS!$O:$O,allNAICS!$C:$C,'Number of Firms'!$A201,allNAICS!$E:$E,'Number of Firms'!J$1)</f>
        <v>928</v>
      </c>
      <c r="K201" s="1">
        <f>SUMIFS(allNAICS!$O:$O,allNAICS!$C:$C,'Number of Firms'!$A201,allNAICS!$E:$E,'Number of Firms'!K$1)</f>
        <v>1155</v>
      </c>
      <c r="L201" s="1">
        <f>SUMIFS(allNAICS!$O:$O,allNAICS!$C:$C,'Number of Firms'!$A201,allNAICS!$E:$E,'Number of Firms'!L$1)</f>
        <v>3462</v>
      </c>
      <c r="M201" s="1">
        <f>SUMIFS(allNAICS!$O:$O,allNAICS!$C:$C,'Number of Firms'!$A201,allNAICS!$E:$E,'Number of Firms'!M$1)</f>
        <v>954</v>
      </c>
      <c r="N201" s="1">
        <f>SUMIFS(allNAICS!$O:$O,allNAICS!$C:$C,'Number of Firms'!$A201,allNAICS!$E:$E,'Number of Firms'!N$1)</f>
        <v>687</v>
      </c>
      <c r="O201" s="1">
        <f>SUMIFS(allNAICS!$O:$O,allNAICS!$C:$C,'Number of Firms'!$A201,allNAICS!$E:$E,'Number of Firms'!O$1)</f>
        <v>844</v>
      </c>
      <c r="P201" s="1">
        <f>SUMIFS(allNAICS!$O:$O,allNAICS!$C:$C,'Number of Firms'!$A201,allNAICS!$E:$E,'Number of Firms'!P$1)</f>
        <v>3516</v>
      </c>
      <c r="Q201" s="1">
        <f>SUMIFS(allNAICS!$O:$O,allNAICS!$C:$C,'Number of Firms'!$A201,allNAICS!$E:$E,'Number of Firms'!Q$1)</f>
        <v>6025</v>
      </c>
      <c r="R201" s="1">
        <f>SUMIFS(allNAICS!$O:$O,allNAICS!$C:$C,'Number of Firms'!$A201,allNAICS!$E:$E,'Number of Firms'!R$1)</f>
        <v>2527</v>
      </c>
      <c r="S201" s="1">
        <f>SUMIFS(allNAICS!$O:$O,allNAICS!$C:$C,'Number of Firms'!$A201,allNAICS!$E:$E,'Number of Firms'!S$1)</f>
        <v>1112</v>
      </c>
      <c r="T201" s="1">
        <f>SUMIFS(allNAICS!$O:$O,allNAICS!$C:$C,'Number of Firms'!$A201,allNAICS!$E:$E,'Number of Firms'!T$1)</f>
        <v>2644</v>
      </c>
      <c r="U201" s="1">
        <f>SUMIFS(allNAICS!$O:$O,allNAICS!$C:$C,'Number of Firms'!$A201,allNAICS!$E:$E,'Number of Firms'!U$1)</f>
        <v>1752</v>
      </c>
      <c r="V201" s="1">
        <f>SUMIFS(allNAICS!$O:$O,allNAICS!$C:$C,'Number of Firms'!$A201,allNAICS!$E:$E,'Number of Firms'!V$1)</f>
        <v>1000</v>
      </c>
      <c r="W201" s="1">
        <f>SUMIFS(allNAICS!$O:$O,allNAICS!$C:$C,'Number of Firms'!$A201,allNAICS!$E:$E,'Number of Firms'!W$1)</f>
        <v>3563</v>
      </c>
      <c r="X201" s="1">
        <f>SUMIFS(allNAICS!$O:$O,allNAICS!$C:$C,'Number of Firms'!$A201,allNAICS!$E:$E,'Number of Firms'!X$1)</f>
        <v>63</v>
      </c>
      <c r="Y201" s="1">
        <f>SUMIFS(allNAICS!$O:$O,allNAICS!$C:$C,'Number of Firms'!$A201,allNAICS!$E:$E,'Number of Firms'!Y$1)</f>
        <v>0</v>
      </c>
    </row>
    <row r="202" spans="1:25" x14ac:dyDescent="0.45">
      <c r="A202" s="1" t="s">
        <v>690</v>
      </c>
      <c r="B202" s="1" t="s">
        <v>669</v>
      </c>
      <c r="C202" s="1">
        <v>39.183608200000002</v>
      </c>
      <c r="D202" s="1">
        <v>-96.571669400000005</v>
      </c>
      <c r="E202" s="1">
        <f>SUMIFS(allNAICS!$O:$O,allNAICS!$C:$C,'Number of Firms'!$A202,allNAICS!$E:$E,'Number of Firms'!E$1)</f>
        <v>6949</v>
      </c>
      <c r="F202" s="1">
        <f>SUMIFS(allNAICS!$O:$O,allNAICS!$C:$C,'Number of Firms'!$A202,allNAICS!$E:$E,'Number of Firms'!F$1)</f>
        <v>146</v>
      </c>
      <c r="G202" s="1">
        <f>SUMIFS(allNAICS!$O:$O,allNAICS!$C:$C,'Number of Firms'!$A202,allNAICS!$E:$E,'Number of Firms'!G$1)</f>
        <v>48</v>
      </c>
      <c r="H202" s="1">
        <f>SUMIFS(allNAICS!$O:$O,allNAICS!$C:$C,'Number of Firms'!$A202,allNAICS!$E:$E,'Number of Firms'!H$1)</f>
        <v>0</v>
      </c>
      <c r="I202" s="1">
        <f>SUMIFS(allNAICS!$O:$O,allNAICS!$C:$C,'Number of Firms'!$A202,allNAICS!$E:$E,'Number of Firms'!I$1)</f>
        <v>1006</v>
      </c>
      <c r="J202" s="1">
        <f>SUMIFS(allNAICS!$O:$O,allNAICS!$C:$C,'Number of Firms'!$A202,allNAICS!$E:$E,'Number of Firms'!J$1)</f>
        <v>135</v>
      </c>
      <c r="K202" s="1">
        <f>SUMIFS(allNAICS!$O:$O,allNAICS!$C:$C,'Number of Firms'!$A202,allNAICS!$E:$E,'Number of Firms'!K$1)</f>
        <v>110</v>
      </c>
      <c r="L202" s="1">
        <f>SUMIFS(allNAICS!$O:$O,allNAICS!$C:$C,'Number of Firms'!$A202,allNAICS!$E:$E,'Number of Firms'!L$1)</f>
        <v>744</v>
      </c>
      <c r="M202" s="1">
        <f>SUMIFS(allNAICS!$O:$O,allNAICS!$C:$C,'Number of Firms'!$A202,allNAICS!$E:$E,'Number of Firms'!M$1)</f>
        <v>114</v>
      </c>
      <c r="N202" s="1">
        <f>SUMIFS(allNAICS!$O:$O,allNAICS!$C:$C,'Number of Firms'!$A202,allNAICS!$E:$E,'Number of Firms'!N$1)</f>
        <v>103</v>
      </c>
      <c r="O202" s="1">
        <f>SUMIFS(allNAICS!$O:$O,allNAICS!$C:$C,'Number of Firms'!$A202,allNAICS!$E:$E,'Number of Firms'!O$1)</f>
        <v>341</v>
      </c>
      <c r="P202" s="1">
        <f>SUMIFS(allNAICS!$O:$O,allNAICS!$C:$C,'Number of Firms'!$A202,allNAICS!$E:$E,'Number of Firms'!P$1)</f>
        <v>803</v>
      </c>
      <c r="Q202" s="1">
        <f>SUMIFS(allNAICS!$O:$O,allNAICS!$C:$C,'Number of Firms'!$A202,allNAICS!$E:$E,'Number of Firms'!Q$1)</f>
        <v>906</v>
      </c>
      <c r="R202" s="1">
        <f>SUMIFS(allNAICS!$O:$O,allNAICS!$C:$C,'Number of Firms'!$A202,allNAICS!$E:$E,'Number of Firms'!R$1)</f>
        <v>357</v>
      </c>
      <c r="S202" s="1">
        <f>SUMIFS(allNAICS!$O:$O,allNAICS!$C:$C,'Number of Firms'!$A202,allNAICS!$E:$E,'Number of Firms'!S$1)</f>
        <v>313</v>
      </c>
      <c r="T202" s="1">
        <f>SUMIFS(allNAICS!$O:$O,allNAICS!$C:$C,'Number of Firms'!$A202,allNAICS!$E:$E,'Number of Firms'!T$1)</f>
        <v>632</v>
      </c>
      <c r="U202" s="1">
        <f>SUMIFS(allNAICS!$O:$O,allNAICS!$C:$C,'Number of Firms'!$A202,allNAICS!$E:$E,'Number of Firms'!U$1)</f>
        <v>331</v>
      </c>
      <c r="V202" s="1">
        <f>SUMIFS(allNAICS!$O:$O,allNAICS!$C:$C,'Number of Firms'!$A202,allNAICS!$E:$E,'Number of Firms'!V$1)</f>
        <v>164</v>
      </c>
      <c r="W202" s="1">
        <f>SUMIFS(allNAICS!$O:$O,allNAICS!$C:$C,'Number of Firms'!$A202,allNAICS!$E:$E,'Number of Firms'!W$1)</f>
        <v>698</v>
      </c>
      <c r="X202" s="1">
        <f>SUMIFS(allNAICS!$O:$O,allNAICS!$C:$C,'Number of Firms'!$A202,allNAICS!$E:$E,'Number of Firms'!X$1)</f>
        <v>0</v>
      </c>
      <c r="Y202" s="1">
        <f>SUMIFS(allNAICS!$O:$O,allNAICS!$C:$C,'Number of Firms'!$A202,allNAICS!$E:$E,'Number of Firms'!Y$1)</f>
        <v>0</v>
      </c>
    </row>
    <row r="203" spans="1:25" x14ac:dyDescent="0.45">
      <c r="A203" s="1" t="s">
        <v>691</v>
      </c>
      <c r="B203" s="1" t="s">
        <v>589</v>
      </c>
      <c r="C203" s="1">
        <v>44.163577500000002</v>
      </c>
      <c r="D203" s="1">
        <v>-93.999399600000004</v>
      </c>
      <c r="E203" s="1">
        <f>SUMIFS(allNAICS!$O:$O,allNAICS!$C:$C,'Number of Firms'!$A203,allNAICS!$E:$E,'Number of Firms'!E$1)</f>
        <v>8127</v>
      </c>
      <c r="F203" s="1">
        <f>SUMIFS(allNAICS!$O:$O,allNAICS!$C:$C,'Number of Firms'!$A203,allNAICS!$E:$E,'Number of Firms'!F$1)</f>
        <v>127</v>
      </c>
      <c r="G203" s="1">
        <f>SUMIFS(allNAICS!$O:$O,allNAICS!$C:$C,'Number of Firms'!$A203,allNAICS!$E:$E,'Number of Firms'!G$1)</f>
        <v>0</v>
      </c>
      <c r="H203" s="1">
        <f>SUMIFS(allNAICS!$O:$O,allNAICS!$C:$C,'Number of Firms'!$A203,allNAICS!$E:$E,'Number of Firms'!H$1)</f>
        <v>0</v>
      </c>
      <c r="I203" s="1">
        <f>SUMIFS(allNAICS!$O:$O,allNAICS!$C:$C,'Number of Firms'!$A203,allNAICS!$E:$E,'Number of Firms'!I$1)</f>
        <v>921</v>
      </c>
      <c r="J203" s="1">
        <f>SUMIFS(allNAICS!$O:$O,allNAICS!$C:$C,'Number of Firms'!$A203,allNAICS!$E:$E,'Number of Firms'!J$1)</f>
        <v>254</v>
      </c>
      <c r="K203" s="1">
        <f>SUMIFS(allNAICS!$O:$O,allNAICS!$C:$C,'Number of Firms'!$A203,allNAICS!$E:$E,'Number of Firms'!K$1)</f>
        <v>331</v>
      </c>
      <c r="L203" s="1">
        <f>SUMIFS(allNAICS!$O:$O,allNAICS!$C:$C,'Number of Firms'!$A203,allNAICS!$E:$E,'Number of Firms'!L$1)</f>
        <v>1012</v>
      </c>
      <c r="M203" s="1">
        <f>SUMIFS(allNAICS!$O:$O,allNAICS!$C:$C,'Number of Firms'!$A203,allNAICS!$E:$E,'Number of Firms'!M$1)</f>
        <v>537</v>
      </c>
      <c r="N203" s="1">
        <f>SUMIFS(allNAICS!$O:$O,allNAICS!$C:$C,'Number of Firms'!$A203,allNAICS!$E:$E,'Number of Firms'!N$1)</f>
        <v>92</v>
      </c>
      <c r="O203" s="1">
        <f>SUMIFS(allNAICS!$O:$O,allNAICS!$C:$C,'Number of Firms'!$A203,allNAICS!$E:$E,'Number of Firms'!O$1)</f>
        <v>401</v>
      </c>
      <c r="P203" s="1">
        <f>SUMIFS(allNAICS!$O:$O,allNAICS!$C:$C,'Number of Firms'!$A203,allNAICS!$E:$E,'Number of Firms'!P$1)</f>
        <v>1044</v>
      </c>
      <c r="Q203" s="1">
        <f>SUMIFS(allNAICS!$O:$O,allNAICS!$C:$C,'Number of Firms'!$A203,allNAICS!$E:$E,'Number of Firms'!Q$1)</f>
        <v>644</v>
      </c>
      <c r="R203" s="1">
        <f>SUMIFS(allNAICS!$O:$O,allNAICS!$C:$C,'Number of Firms'!$A203,allNAICS!$E:$E,'Number of Firms'!R$1)</f>
        <v>455</v>
      </c>
      <c r="S203" s="1">
        <f>SUMIFS(allNAICS!$O:$O,allNAICS!$C:$C,'Number of Firms'!$A203,allNAICS!$E:$E,'Number of Firms'!S$1)</f>
        <v>190</v>
      </c>
      <c r="T203" s="1">
        <f>SUMIFS(allNAICS!$O:$O,allNAICS!$C:$C,'Number of Firms'!$A203,allNAICS!$E:$E,'Number of Firms'!T$1)</f>
        <v>756</v>
      </c>
      <c r="U203" s="1">
        <f>SUMIFS(allNAICS!$O:$O,allNAICS!$C:$C,'Number of Firms'!$A203,allNAICS!$E:$E,'Number of Firms'!U$1)</f>
        <v>343</v>
      </c>
      <c r="V203" s="1">
        <f>SUMIFS(allNAICS!$O:$O,allNAICS!$C:$C,'Number of Firms'!$A203,allNAICS!$E:$E,'Number of Firms'!V$1)</f>
        <v>157</v>
      </c>
      <c r="W203" s="1">
        <f>SUMIFS(allNAICS!$O:$O,allNAICS!$C:$C,'Number of Firms'!$A203,allNAICS!$E:$E,'Number of Firms'!W$1)</f>
        <v>861</v>
      </c>
      <c r="X203" s="1">
        <f>SUMIFS(allNAICS!$O:$O,allNAICS!$C:$C,'Number of Firms'!$A203,allNAICS!$E:$E,'Number of Firms'!X$1)</f>
        <v>0</v>
      </c>
      <c r="Y203" s="1">
        <f>SUMIFS(allNAICS!$O:$O,allNAICS!$C:$C,'Number of Firms'!$A203,allNAICS!$E:$E,'Number of Firms'!Y$1)</f>
        <v>0</v>
      </c>
    </row>
    <row r="204" spans="1:25" x14ac:dyDescent="0.45">
      <c r="A204" s="1" t="s">
        <v>692</v>
      </c>
      <c r="B204" s="1" t="s">
        <v>447</v>
      </c>
      <c r="C204" s="1">
        <v>40.758389999999999</v>
      </c>
      <c r="D204" s="1">
        <v>-82.515447100000003</v>
      </c>
      <c r="E204" s="1">
        <f>SUMIFS(allNAICS!$O:$O,allNAICS!$C:$C,'Number of Firms'!$A204,allNAICS!$E:$E,'Number of Firms'!E$1)</f>
        <v>8585</v>
      </c>
      <c r="F204" s="1">
        <f>SUMIFS(allNAICS!$O:$O,allNAICS!$C:$C,'Number of Firms'!$A204,allNAICS!$E:$E,'Number of Firms'!F$1)</f>
        <v>68</v>
      </c>
      <c r="G204" s="1">
        <f>SUMIFS(allNAICS!$O:$O,allNAICS!$C:$C,'Number of Firms'!$A204,allNAICS!$E:$E,'Number of Firms'!G$1)</f>
        <v>0</v>
      </c>
      <c r="H204" s="1">
        <f>SUMIFS(allNAICS!$O:$O,allNAICS!$C:$C,'Number of Firms'!$A204,allNAICS!$E:$E,'Number of Firms'!H$1)</f>
        <v>0</v>
      </c>
      <c r="I204" s="1">
        <f>SUMIFS(allNAICS!$O:$O,allNAICS!$C:$C,'Number of Firms'!$A204,allNAICS!$E:$E,'Number of Firms'!I$1)</f>
        <v>1117</v>
      </c>
      <c r="J204" s="1">
        <f>SUMIFS(allNAICS!$O:$O,allNAICS!$C:$C,'Number of Firms'!$A204,allNAICS!$E:$E,'Number of Firms'!J$1)</f>
        <v>264</v>
      </c>
      <c r="K204" s="1">
        <f>SUMIFS(allNAICS!$O:$O,allNAICS!$C:$C,'Number of Firms'!$A204,allNAICS!$E:$E,'Number of Firms'!K$1)</f>
        <v>259</v>
      </c>
      <c r="L204" s="1">
        <f>SUMIFS(allNAICS!$O:$O,allNAICS!$C:$C,'Number of Firms'!$A204,allNAICS!$E:$E,'Number of Firms'!L$1)</f>
        <v>1057</v>
      </c>
      <c r="M204" s="1">
        <f>SUMIFS(allNAICS!$O:$O,allNAICS!$C:$C,'Number of Firms'!$A204,allNAICS!$E:$E,'Number of Firms'!M$1)</f>
        <v>372</v>
      </c>
      <c r="N204" s="1">
        <f>SUMIFS(allNAICS!$O:$O,allNAICS!$C:$C,'Number of Firms'!$A204,allNAICS!$E:$E,'Number of Firms'!N$1)</f>
        <v>167</v>
      </c>
      <c r="O204" s="1">
        <f>SUMIFS(allNAICS!$O:$O,allNAICS!$C:$C,'Number of Firms'!$A204,allNAICS!$E:$E,'Number of Firms'!O$1)</f>
        <v>361</v>
      </c>
      <c r="P204" s="1">
        <f>SUMIFS(allNAICS!$O:$O,allNAICS!$C:$C,'Number of Firms'!$A204,allNAICS!$E:$E,'Number of Firms'!P$1)</f>
        <v>624</v>
      </c>
      <c r="Q204" s="1">
        <f>SUMIFS(allNAICS!$O:$O,allNAICS!$C:$C,'Number of Firms'!$A204,allNAICS!$E:$E,'Number of Firms'!Q$1)</f>
        <v>731</v>
      </c>
      <c r="R204" s="1">
        <f>SUMIFS(allNAICS!$O:$O,allNAICS!$C:$C,'Number of Firms'!$A204,allNAICS!$E:$E,'Number of Firms'!R$1)</f>
        <v>591</v>
      </c>
      <c r="S204" s="1">
        <f>SUMIFS(allNAICS!$O:$O,allNAICS!$C:$C,'Number of Firms'!$A204,allNAICS!$E:$E,'Number of Firms'!S$1)</f>
        <v>121</v>
      </c>
      <c r="T204" s="1">
        <f>SUMIFS(allNAICS!$O:$O,allNAICS!$C:$C,'Number of Firms'!$A204,allNAICS!$E:$E,'Number of Firms'!T$1)</f>
        <v>871</v>
      </c>
      <c r="U204" s="1">
        <f>SUMIFS(allNAICS!$O:$O,allNAICS!$C:$C,'Number of Firms'!$A204,allNAICS!$E:$E,'Number of Firms'!U$1)</f>
        <v>304</v>
      </c>
      <c r="V204" s="1">
        <f>SUMIFS(allNAICS!$O:$O,allNAICS!$C:$C,'Number of Firms'!$A204,allNAICS!$E:$E,'Number of Firms'!V$1)</f>
        <v>371</v>
      </c>
      <c r="W204" s="1">
        <f>SUMIFS(allNAICS!$O:$O,allNAICS!$C:$C,'Number of Firms'!$A204,allNAICS!$E:$E,'Number of Firms'!W$1)</f>
        <v>1317</v>
      </c>
      <c r="X204" s="1">
        <f>SUMIFS(allNAICS!$O:$O,allNAICS!$C:$C,'Number of Firms'!$A204,allNAICS!$E:$E,'Number of Firms'!X$1)</f>
        <v>0</v>
      </c>
      <c r="Y204" s="1">
        <f>SUMIFS(allNAICS!$O:$O,allNAICS!$C:$C,'Number of Firms'!$A204,allNAICS!$E:$E,'Number of Firms'!Y$1)</f>
        <v>0</v>
      </c>
    </row>
    <row r="205" spans="1:25" x14ac:dyDescent="0.45">
      <c r="A205" s="1" t="s">
        <v>693</v>
      </c>
      <c r="B205" s="1" t="s">
        <v>445</v>
      </c>
      <c r="C205" s="1">
        <v>26.2034071</v>
      </c>
      <c r="D205" s="1">
        <v>-98.230012400000007</v>
      </c>
      <c r="E205" s="1">
        <f>SUMIFS(allNAICS!$O:$O,allNAICS!$C:$C,'Number of Firms'!$A205,allNAICS!$E:$E,'Number of Firms'!E$1)</f>
        <v>82291</v>
      </c>
      <c r="F205" s="1">
        <f>SUMIFS(allNAICS!$O:$O,allNAICS!$C:$C,'Number of Firms'!$A205,allNAICS!$E:$E,'Number of Firms'!F$1)</f>
        <v>1410</v>
      </c>
      <c r="G205" s="1">
        <f>SUMIFS(allNAICS!$O:$O,allNAICS!$C:$C,'Number of Firms'!$A205,allNAICS!$E:$E,'Number of Firms'!G$1)</f>
        <v>425</v>
      </c>
      <c r="H205" s="1">
        <f>SUMIFS(allNAICS!$O:$O,allNAICS!$C:$C,'Number of Firms'!$A205,allNAICS!$E:$E,'Number of Firms'!H$1)</f>
        <v>82</v>
      </c>
      <c r="I205" s="1">
        <f>SUMIFS(allNAICS!$O:$O,allNAICS!$C:$C,'Number of Firms'!$A205,allNAICS!$E:$E,'Number of Firms'!I$1)</f>
        <v>12726</v>
      </c>
      <c r="J205" s="1">
        <f>SUMIFS(allNAICS!$O:$O,allNAICS!$C:$C,'Number of Firms'!$A205,allNAICS!$E:$E,'Number of Firms'!J$1)</f>
        <v>1379</v>
      </c>
      <c r="K205" s="1">
        <f>SUMIFS(allNAICS!$O:$O,allNAICS!$C:$C,'Number of Firms'!$A205,allNAICS!$E:$E,'Number of Firms'!K$1)</f>
        <v>2846</v>
      </c>
      <c r="L205" s="1">
        <f>SUMIFS(allNAICS!$O:$O,allNAICS!$C:$C,'Number of Firms'!$A205,allNAICS!$E:$E,'Number of Firms'!L$1)</f>
        <v>10945</v>
      </c>
      <c r="M205" s="1">
        <f>SUMIFS(allNAICS!$O:$O,allNAICS!$C:$C,'Number of Firms'!$A205,allNAICS!$E:$E,'Number of Firms'!M$1)</f>
        <v>5529</v>
      </c>
      <c r="N205" s="1">
        <f>SUMIFS(allNAICS!$O:$O,allNAICS!$C:$C,'Number of Firms'!$A205,allNAICS!$E:$E,'Number of Firms'!N$1)</f>
        <v>503</v>
      </c>
      <c r="O205" s="1">
        <f>SUMIFS(allNAICS!$O:$O,allNAICS!$C:$C,'Number of Firms'!$A205,allNAICS!$E:$E,'Number of Firms'!O$1)</f>
        <v>1585</v>
      </c>
      <c r="P205" s="1">
        <f>SUMIFS(allNAICS!$O:$O,allNAICS!$C:$C,'Number of Firms'!$A205,allNAICS!$E:$E,'Number of Firms'!P$1)</f>
        <v>3372</v>
      </c>
      <c r="Q205" s="1">
        <f>SUMIFS(allNAICS!$O:$O,allNAICS!$C:$C,'Number of Firms'!$A205,allNAICS!$E:$E,'Number of Firms'!Q$1)</f>
        <v>4950</v>
      </c>
      <c r="R205" s="1">
        <f>SUMIFS(allNAICS!$O:$O,allNAICS!$C:$C,'Number of Firms'!$A205,allNAICS!$E:$E,'Number of Firms'!R$1)</f>
        <v>10152</v>
      </c>
      <c r="S205" s="1">
        <f>SUMIFS(allNAICS!$O:$O,allNAICS!$C:$C,'Number of Firms'!$A205,allNAICS!$E:$E,'Number of Firms'!S$1)</f>
        <v>1086</v>
      </c>
      <c r="T205" s="1">
        <f>SUMIFS(allNAICS!$O:$O,allNAICS!$C:$C,'Number of Firms'!$A205,allNAICS!$E:$E,'Number of Firms'!T$1)</f>
        <v>9294</v>
      </c>
      <c r="U205" s="1">
        <f>SUMIFS(allNAICS!$O:$O,allNAICS!$C:$C,'Number of Firms'!$A205,allNAICS!$E:$E,'Number of Firms'!U$1)</f>
        <v>1540</v>
      </c>
      <c r="V205" s="1">
        <f>SUMIFS(allNAICS!$O:$O,allNAICS!$C:$C,'Number of Firms'!$A205,allNAICS!$E:$E,'Number of Firms'!V$1)</f>
        <v>3105</v>
      </c>
      <c r="W205" s="1">
        <f>SUMIFS(allNAICS!$O:$O,allNAICS!$C:$C,'Number of Firms'!$A205,allNAICS!$E:$E,'Number of Firms'!W$1)</f>
        <v>11407</v>
      </c>
      <c r="X205" s="1">
        <f>SUMIFS(allNAICS!$O:$O,allNAICS!$C:$C,'Number of Firms'!$A205,allNAICS!$E:$E,'Number of Firms'!X$1)</f>
        <v>0</v>
      </c>
      <c r="Y205" s="1">
        <f>SUMIFS(allNAICS!$O:$O,allNAICS!$C:$C,'Number of Firms'!$A205,allNAICS!$E:$E,'Number of Firms'!Y$1)</f>
        <v>33</v>
      </c>
    </row>
    <row r="206" spans="1:25" x14ac:dyDescent="0.45">
      <c r="A206" s="1" t="s">
        <v>694</v>
      </c>
      <c r="B206" s="1" t="s">
        <v>494</v>
      </c>
      <c r="C206" s="1">
        <v>42.326515200000003</v>
      </c>
      <c r="D206" s="1">
        <v>-122.8755949</v>
      </c>
      <c r="E206" s="1">
        <f>SUMIFS(allNAICS!$O:$O,allNAICS!$C:$C,'Number of Firms'!$A206,allNAICS!$E:$E,'Number of Firms'!E$1)</f>
        <v>20226</v>
      </c>
      <c r="F206" s="1">
        <f>SUMIFS(allNAICS!$O:$O,allNAICS!$C:$C,'Number of Firms'!$A206,allNAICS!$E:$E,'Number of Firms'!F$1)</f>
        <v>307</v>
      </c>
      <c r="G206" s="1">
        <f>SUMIFS(allNAICS!$O:$O,allNAICS!$C:$C,'Number of Firms'!$A206,allNAICS!$E:$E,'Number of Firms'!G$1)</f>
        <v>0</v>
      </c>
      <c r="H206" s="1">
        <f>SUMIFS(allNAICS!$O:$O,allNAICS!$C:$C,'Number of Firms'!$A206,allNAICS!$E:$E,'Number of Firms'!H$1)</f>
        <v>0</v>
      </c>
      <c r="I206" s="1">
        <f>SUMIFS(allNAICS!$O:$O,allNAICS!$C:$C,'Number of Firms'!$A206,allNAICS!$E:$E,'Number of Firms'!I$1)</f>
        <v>1907</v>
      </c>
      <c r="J206" s="1">
        <f>SUMIFS(allNAICS!$O:$O,allNAICS!$C:$C,'Number of Firms'!$A206,allNAICS!$E:$E,'Number of Firms'!J$1)</f>
        <v>522</v>
      </c>
      <c r="K206" s="1">
        <f>SUMIFS(allNAICS!$O:$O,allNAICS!$C:$C,'Number of Firms'!$A206,allNAICS!$E:$E,'Number of Firms'!K$1)</f>
        <v>356</v>
      </c>
      <c r="L206" s="1">
        <f>SUMIFS(allNAICS!$O:$O,allNAICS!$C:$C,'Number of Firms'!$A206,allNAICS!$E:$E,'Number of Firms'!L$1)</f>
        <v>2019</v>
      </c>
      <c r="M206" s="1">
        <f>SUMIFS(allNAICS!$O:$O,allNAICS!$C:$C,'Number of Firms'!$A206,allNAICS!$E:$E,'Number of Firms'!M$1)</f>
        <v>568</v>
      </c>
      <c r="N206" s="1">
        <f>SUMIFS(allNAICS!$O:$O,allNAICS!$C:$C,'Number of Firms'!$A206,allNAICS!$E:$E,'Number of Firms'!N$1)</f>
        <v>394</v>
      </c>
      <c r="O206" s="1">
        <f>SUMIFS(allNAICS!$O:$O,allNAICS!$C:$C,'Number of Firms'!$A206,allNAICS!$E:$E,'Number of Firms'!O$1)</f>
        <v>564</v>
      </c>
      <c r="P206" s="1">
        <f>SUMIFS(allNAICS!$O:$O,allNAICS!$C:$C,'Number of Firms'!$A206,allNAICS!$E:$E,'Number of Firms'!P$1)</f>
        <v>2154</v>
      </c>
      <c r="Q206" s="1">
        <f>SUMIFS(allNAICS!$O:$O,allNAICS!$C:$C,'Number of Firms'!$A206,allNAICS!$E:$E,'Number of Firms'!Q$1)</f>
        <v>3039</v>
      </c>
      <c r="R206" s="1">
        <f>SUMIFS(allNAICS!$O:$O,allNAICS!$C:$C,'Number of Firms'!$A206,allNAICS!$E:$E,'Number of Firms'!R$1)</f>
        <v>1671</v>
      </c>
      <c r="S206" s="1">
        <f>SUMIFS(allNAICS!$O:$O,allNAICS!$C:$C,'Number of Firms'!$A206,allNAICS!$E:$E,'Number of Firms'!S$1)</f>
        <v>552</v>
      </c>
      <c r="T206" s="1">
        <f>SUMIFS(allNAICS!$O:$O,allNAICS!$C:$C,'Number of Firms'!$A206,allNAICS!$E:$E,'Number of Firms'!T$1)</f>
        <v>2271</v>
      </c>
      <c r="U206" s="1">
        <f>SUMIFS(allNAICS!$O:$O,allNAICS!$C:$C,'Number of Firms'!$A206,allNAICS!$E:$E,'Number of Firms'!U$1)</f>
        <v>976</v>
      </c>
      <c r="V206" s="1">
        <f>SUMIFS(allNAICS!$O:$O,allNAICS!$C:$C,'Number of Firms'!$A206,allNAICS!$E:$E,'Number of Firms'!V$1)</f>
        <v>679</v>
      </c>
      <c r="W206" s="1">
        <f>SUMIFS(allNAICS!$O:$O,allNAICS!$C:$C,'Number of Firms'!$A206,allNAICS!$E:$E,'Number of Firms'!W$1)</f>
        <v>2254</v>
      </c>
      <c r="X206" s="1">
        <f>SUMIFS(allNAICS!$O:$O,allNAICS!$C:$C,'Number of Firms'!$A206,allNAICS!$E:$E,'Number of Firms'!X$1)</f>
        <v>34</v>
      </c>
      <c r="Y206" s="1">
        <f>SUMIFS(allNAICS!$O:$O,allNAICS!$C:$C,'Number of Firms'!$A206,allNAICS!$E:$E,'Number of Firms'!Y$1)</f>
        <v>0</v>
      </c>
    </row>
    <row r="207" spans="1:25" x14ac:dyDescent="0.45">
      <c r="A207" s="1" t="s">
        <v>695</v>
      </c>
      <c r="B207" s="1" t="s">
        <v>593</v>
      </c>
      <c r="C207" s="1">
        <v>35.149534299999999</v>
      </c>
      <c r="D207" s="1">
        <v>-90.048980099999994</v>
      </c>
      <c r="E207" s="1">
        <f>SUMIFS(allNAICS!$O:$O,allNAICS!$C:$C,'Number of Firms'!$A207,allNAICS!$E:$E,'Number of Firms'!E$1)</f>
        <v>127279</v>
      </c>
      <c r="F207" s="1">
        <f>SUMIFS(allNAICS!$O:$O,allNAICS!$C:$C,'Number of Firms'!$A207,allNAICS!$E:$E,'Number of Firms'!F$1)</f>
        <v>412</v>
      </c>
      <c r="G207" s="1">
        <f>SUMIFS(allNAICS!$O:$O,allNAICS!$C:$C,'Number of Firms'!$A207,allNAICS!$E:$E,'Number of Firms'!G$1)</f>
        <v>28</v>
      </c>
      <c r="H207" s="1">
        <f>SUMIFS(allNAICS!$O:$O,allNAICS!$C:$C,'Number of Firms'!$A207,allNAICS!$E:$E,'Number of Firms'!H$1)</f>
        <v>101</v>
      </c>
      <c r="I207" s="1">
        <f>SUMIFS(allNAICS!$O:$O,allNAICS!$C:$C,'Number of Firms'!$A207,allNAICS!$E:$E,'Number of Firms'!I$1)</f>
        <v>12119</v>
      </c>
      <c r="J207" s="1">
        <f>SUMIFS(allNAICS!$O:$O,allNAICS!$C:$C,'Number of Firms'!$A207,allNAICS!$E:$E,'Number of Firms'!J$1)</f>
        <v>2152</v>
      </c>
      <c r="K207" s="1">
        <f>SUMIFS(allNAICS!$O:$O,allNAICS!$C:$C,'Number of Firms'!$A207,allNAICS!$E:$E,'Number of Firms'!K$1)</f>
        <v>3081</v>
      </c>
      <c r="L207" s="1">
        <f>SUMIFS(allNAICS!$O:$O,allNAICS!$C:$C,'Number of Firms'!$A207,allNAICS!$E:$E,'Number of Firms'!L$1)</f>
        <v>10772</v>
      </c>
      <c r="M207" s="1">
        <f>SUMIFS(allNAICS!$O:$O,allNAICS!$C:$C,'Number of Firms'!$A207,allNAICS!$E:$E,'Number of Firms'!M$1)</f>
        <v>5005</v>
      </c>
      <c r="N207" s="1">
        <f>SUMIFS(allNAICS!$O:$O,allNAICS!$C:$C,'Number of Firms'!$A207,allNAICS!$E:$E,'Number of Firms'!N$1)</f>
        <v>1112</v>
      </c>
      <c r="O207" s="1">
        <f>SUMIFS(allNAICS!$O:$O,allNAICS!$C:$C,'Number of Firms'!$A207,allNAICS!$E:$E,'Number of Firms'!O$1)</f>
        <v>3711</v>
      </c>
      <c r="P207" s="1">
        <f>SUMIFS(allNAICS!$O:$O,allNAICS!$C:$C,'Number of Firms'!$A207,allNAICS!$E:$E,'Number of Firms'!P$1)</f>
        <v>8457</v>
      </c>
      <c r="Q207" s="1">
        <f>SUMIFS(allNAICS!$O:$O,allNAICS!$C:$C,'Number of Firms'!$A207,allNAICS!$E:$E,'Number of Firms'!Q$1)</f>
        <v>12330</v>
      </c>
      <c r="R207" s="1">
        <f>SUMIFS(allNAICS!$O:$O,allNAICS!$C:$C,'Number of Firms'!$A207,allNAICS!$E:$E,'Number of Firms'!R$1)</f>
        <v>13196</v>
      </c>
      <c r="S207" s="1">
        <f>SUMIFS(allNAICS!$O:$O,allNAICS!$C:$C,'Number of Firms'!$A207,allNAICS!$E:$E,'Number of Firms'!S$1)</f>
        <v>3077</v>
      </c>
      <c r="T207" s="1">
        <f>SUMIFS(allNAICS!$O:$O,allNAICS!$C:$C,'Number of Firms'!$A207,allNAICS!$E:$E,'Number of Firms'!T$1)</f>
        <v>14346</v>
      </c>
      <c r="U207" s="1">
        <f>SUMIFS(allNAICS!$O:$O,allNAICS!$C:$C,'Number of Firms'!$A207,allNAICS!$E:$E,'Number of Firms'!U$1)</f>
        <v>5730</v>
      </c>
      <c r="V207" s="1">
        <f>SUMIFS(allNAICS!$O:$O,allNAICS!$C:$C,'Number of Firms'!$A207,allNAICS!$E:$E,'Number of Firms'!V$1)</f>
        <v>3826</v>
      </c>
      <c r="W207" s="1">
        <f>SUMIFS(allNAICS!$O:$O,allNAICS!$C:$C,'Number of Firms'!$A207,allNAICS!$E:$E,'Number of Firms'!W$1)</f>
        <v>28105</v>
      </c>
      <c r="X207" s="1">
        <f>SUMIFS(allNAICS!$O:$O,allNAICS!$C:$C,'Number of Firms'!$A207,allNAICS!$E:$E,'Number of Firms'!X$1)</f>
        <v>166</v>
      </c>
      <c r="Y207" s="1">
        <f>SUMIFS(allNAICS!$O:$O,allNAICS!$C:$C,'Number of Firms'!$A207,allNAICS!$E:$E,'Number of Firms'!Y$1)</f>
        <v>0</v>
      </c>
    </row>
    <row r="208" spans="1:25" x14ac:dyDescent="0.45">
      <c r="A208" s="1" t="s">
        <v>696</v>
      </c>
      <c r="B208" s="1" t="s">
        <v>480</v>
      </c>
      <c r="C208" s="1">
        <v>37.302163200000003</v>
      </c>
      <c r="D208" s="1">
        <v>-120.4829677</v>
      </c>
      <c r="E208" s="1">
        <f>SUMIFS(allNAICS!$O:$O,allNAICS!$C:$C,'Number of Firms'!$A208,allNAICS!$E:$E,'Number of Firms'!E$1)</f>
        <v>12853</v>
      </c>
      <c r="F208" s="1">
        <f>SUMIFS(allNAICS!$O:$O,allNAICS!$C:$C,'Number of Firms'!$A208,allNAICS!$E:$E,'Number of Firms'!F$1)</f>
        <v>382</v>
      </c>
      <c r="G208" s="1">
        <f>SUMIFS(allNAICS!$O:$O,allNAICS!$C:$C,'Number of Firms'!$A208,allNAICS!$E:$E,'Number of Firms'!G$1)</f>
        <v>0</v>
      </c>
      <c r="H208" s="1">
        <f>SUMIFS(allNAICS!$O:$O,allNAICS!$C:$C,'Number of Firms'!$A208,allNAICS!$E:$E,'Number of Firms'!H$1)</f>
        <v>0</v>
      </c>
      <c r="I208" s="1">
        <f>SUMIFS(allNAICS!$O:$O,allNAICS!$C:$C,'Number of Firms'!$A208,allNAICS!$E:$E,'Number of Firms'!I$1)</f>
        <v>1312</v>
      </c>
      <c r="J208" s="1">
        <f>SUMIFS(allNAICS!$O:$O,allNAICS!$C:$C,'Number of Firms'!$A208,allNAICS!$E:$E,'Number of Firms'!J$1)</f>
        <v>410</v>
      </c>
      <c r="K208" s="1">
        <f>SUMIFS(allNAICS!$O:$O,allNAICS!$C:$C,'Number of Firms'!$A208,allNAICS!$E:$E,'Number of Firms'!K$1)</f>
        <v>272</v>
      </c>
      <c r="L208" s="1">
        <f>SUMIFS(allNAICS!$O:$O,allNAICS!$C:$C,'Number of Firms'!$A208,allNAICS!$E:$E,'Number of Firms'!L$1)</f>
        <v>1536</v>
      </c>
      <c r="M208" s="1">
        <f>SUMIFS(allNAICS!$O:$O,allNAICS!$C:$C,'Number of Firms'!$A208,allNAICS!$E:$E,'Number of Firms'!M$1)</f>
        <v>1356</v>
      </c>
      <c r="N208" s="1">
        <f>SUMIFS(allNAICS!$O:$O,allNAICS!$C:$C,'Number of Firms'!$A208,allNAICS!$E:$E,'Number of Firms'!N$1)</f>
        <v>139</v>
      </c>
      <c r="O208" s="1">
        <f>SUMIFS(allNAICS!$O:$O,allNAICS!$C:$C,'Number of Firms'!$A208,allNAICS!$E:$E,'Number of Firms'!O$1)</f>
        <v>273</v>
      </c>
      <c r="P208" s="1">
        <f>SUMIFS(allNAICS!$O:$O,allNAICS!$C:$C,'Number of Firms'!$A208,allNAICS!$E:$E,'Number of Firms'!P$1)</f>
        <v>988</v>
      </c>
      <c r="Q208" s="1">
        <f>SUMIFS(allNAICS!$O:$O,allNAICS!$C:$C,'Number of Firms'!$A208,allNAICS!$E:$E,'Number of Firms'!Q$1)</f>
        <v>736</v>
      </c>
      <c r="R208" s="1">
        <f>SUMIFS(allNAICS!$O:$O,allNAICS!$C:$C,'Number of Firms'!$A208,allNAICS!$E:$E,'Number of Firms'!R$1)</f>
        <v>1281</v>
      </c>
      <c r="S208" s="1">
        <f>SUMIFS(allNAICS!$O:$O,allNAICS!$C:$C,'Number of Firms'!$A208,allNAICS!$E:$E,'Number of Firms'!S$1)</f>
        <v>320</v>
      </c>
      <c r="T208" s="1">
        <f>SUMIFS(allNAICS!$O:$O,allNAICS!$C:$C,'Number of Firms'!$A208,allNAICS!$E:$E,'Number of Firms'!T$1)</f>
        <v>1323</v>
      </c>
      <c r="U208" s="1">
        <f>SUMIFS(allNAICS!$O:$O,allNAICS!$C:$C,'Number of Firms'!$A208,allNAICS!$E:$E,'Number of Firms'!U$1)</f>
        <v>527</v>
      </c>
      <c r="V208" s="1">
        <f>SUMIFS(allNAICS!$O:$O,allNAICS!$C:$C,'Number of Firms'!$A208,allNAICS!$E:$E,'Number of Firms'!V$1)</f>
        <v>417</v>
      </c>
      <c r="W208" s="1">
        <f>SUMIFS(allNAICS!$O:$O,allNAICS!$C:$C,'Number of Firms'!$A208,allNAICS!$E:$E,'Number of Firms'!W$1)</f>
        <v>1574</v>
      </c>
      <c r="X208" s="1">
        <f>SUMIFS(allNAICS!$O:$O,allNAICS!$C:$C,'Number of Firms'!$A208,allNAICS!$E:$E,'Number of Firms'!X$1)</f>
        <v>0</v>
      </c>
      <c r="Y208" s="1">
        <f>SUMIFS(allNAICS!$O:$O,allNAICS!$C:$C,'Number of Firms'!$A208,allNAICS!$E:$E,'Number of Firms'!Y$1)</f>
        <v>0</v>
      </c>
    </row>
    <row r="209" spans="1:25" x14ac:dyDescent="0.45">
      <c r="A209" s="1" t="s">
        <v>697</v>
      </c>
      <c r="B209" s="1" t="s">
        <v>526</v>
      </c>
      <c r="C209" s="1">
        <v>25.7890972</v>
      </c>
      <c r="D209" s="1">
        <v>-80.204043499999997</v>
      </c>
      <c r="E209" s="1">
        <f>SUMIFS(allNAICS!$O:$O,allNAICS!$C:$C,'Number of Firms'!$A209,allNAICS!$E:$E,'Number of Firms'!E$1)</f>
        <v>901027</v>
      </c>
      <c r="F209" s="1">
        <f>SUMIFS(allNAICS!$O:$O,allNAICS!$C:$C,'Number of Firms'!$A209,allNAICS!$E:$E,'Number of Firms'!F$1)</f>
        <v>2738</v>
      </c>
      <c r="G209" s="1">
        <f>SUMIFS(allNAICS!$O:$O,allNAICS!$C:$C,'Number of Firms'!$A209,allNAICS!$E:$E,'Number of Firms'!G$1)</f>
        <v>148</v>
      </c>
      <c r="H209" s="1">
        <f>SUMIFS(allNAICS!$O:$O,allNAICS!$C:$C,'Number of Firms'!$A209,allNAICS!$E:$E,'Number of Firms'!H$1)</f>
        <v>955</v>
      </c>
      <c r="I209" s="1">
        <f>SUMIFS(allNAICS!$O:$O,allNAICS!$C:$C,'Number of Firms'!$A209,allNAICS!$E:$E,'Number of Firms'!I$1)</f>
        <v>72928</v>
      </c>
      <c r="J209" s="1">
        <f>SUMIFS(allNAICS!$O:$O,allNAICS!$C:$C,'Number of Firms'!$A209,allNAICS!$E:$E,'Number of Firms'!J$1)</f>
        <v>12550</v>
      </c>
      <c r="K209" s="1">
        <f>SUMIFS(allNAICS!$O:$O,allNAICS!$C:$C,'Number of Firms'!$A209,allNAICS!$E:$E,'Number of Firms'!K$1)</f>
        <v>34084</v>
      </c>
      <c r="L209" s="1">
        <f>SUMIFS(allNAICS!$O:$O,allNAICS!$C:$C,'Number of Firms'!$A209,allNAICS!$E:$E,'Number of Firms'!L$1)</f>
        <v>65584</v>
      </c>
      <c r="M209" s="1">
        <f>SUMIFS(allNAICS!$O:$O,allNAICS!$C:$C,'Number of Firms'!$A209,allNAICS!$E:$E,'Number of Firms'!M$1)</f>
        <v>49217</v>
      </c>
      <c r="N209" s="1">
        <f>SUMIFS(allNAICS!$O:$O,allNAICS!$C:$C,'Number of Firms'!$A209,allNAICS!$E:$E,'Number of Firms'!N$1)</f>
        <v>10565</v>
      </c>
      <c r="O209" s="1">
        <f>SUMIFS(allNAICS!$O:$O,allNAICS!$C:$C,'Number of Firms'!$A209,allNAICS!$E:$E,'Number of Firms'!O$1)</f>
        <v>30696</v>
      </c>
      <c r="P209" s="1">
        <f>SUMIFS(allNAICS!$O:$O,allNAICS!$C:$C,'Number of Firms'!$A209,allNAICS!$E:$E,'Number of Firms'!P$1)</f>
        <v>97676</v>
      </c>
      <c r="Q209" s="1">
        <f>SUMIFS(allNAICS!$O:$O,allNAICS!$C:$C,'Number of Firms'!$A209,allNAICS!$E:$E,'Number of Firms'!Q$1)</f>
        <v>118886</v>
      </c>
      <c r="R209" s="1">
        <f>SUMIFS(allNAICS!$O:$O,allNAICS!$C:$C,'Number of Firms'!$A209,allNAICS!$E:$E,'Number of Firms'!R$1)</f>
        <v>103843</v>
      </c>
      <c r="S209" s="1">
        <f>SUMIFS(allNAICS!$O:$O,allNAICS!$C:$C,'Number of Firms'!$A209,allNAICS!$E:$E,'Number of Firms'!S$1)</f>
        <v>17330</v>
      </c>
      <c r="T209" s="1">
        <f>SUMIFS(allNAICS!$O:$O,allNAICS!$C:$C,'Number of Firms'!$A209,allNAICS!$E:$E,'Number of Firms'!T$1)</f>
        <v>90313</v>
      </c>
      <c r="U209" s="1">
        <f>SUMIFS(allNAICS!$O:$O,allNAICS!$C:$C,'Number of Firms'!$A209,allNAICS!$E:$E,'Number of Firms'!U$1)</f>
        <v>30623</v>
      </c>
      <c r="V209" s="1">
        <f>SUMIFS(allNAICS!$O:$O,allNAICS!$C:$C,'Number of Firms'!$A209,allNAICS!$E:$E,'Number of Firms'!V$1)</f>
        <v>20844</v>
      </c>
      <c r="W209" s="1">
        <f>SUMIFS(allNAICS!$O:$O,allNAICS!$C:$C,'Number of Firms'!$A209,allNAICS!$E:$E,'Number of Firms'!W$1)</f>
        <v>142431</v>
      </c>
      <c r="X209" s="1">
        <f>SUMIFS(allNAICS!$O:$O,allNAICS!$C:$C,'Number of Firms'!$A209,allNAICS!$E:$E,'Number of Firms'!X$1)</f>
        <v>562</v>
      </c>
      <c r="Y209" s="1">
        <f>SUMIFS(allNAICS!$O:$O,allNAICS!$C:$C,'Number of Firms'!$A209,allNAICS!$E:$E,'Number of Firms'!Y$1)</f>
        <v>106</v>
      </c>
    </row>
    <row r="210" spans="1:25" x14ac:dyDescent="0.45">
      <c r="A210" s="1" t="s">
        <v>698</v>
      </c>
      <c r="B210" s="1" t="s">
        <v>506</v>
      </c>
      <c r="C210" s="1">
        <v>41.707539400000002</v>
      </c>
      <c r="D210" s="1">
        <v>-86.895029699999995</v>
      </c>
      <c r="E210" s="1">
        <f>SUMIFS(allNAICS!$O:$O,allNAICS!$C:$C,'Number of Firms'!$A210,allNAICS!$E:$E,'Number of Firms'!E$1)</f>
        <v>6891</v>
      </c>
      <c r="F210" s="1">
        <f>SUMIFS(allNAICS!$O:$O,allNAICS!$C:$C,'Number of Firms'!$A210,allNAICS!$E:$E,'Number of Firms'!F$1)</f>
        <v>27</v>
      </c>
      <c r="G210" s="1">
        <f>SUMIFS(allNAICS!$O:$O,allNAICS!$C:$C,'Number of Firms'!$A210,allNAICS!$E:$E,'Number of Firms'!G$1)</f>
        <v>0</v>
      </c>
      <c r="H210" s="1">
        <f>SUMIFS(allNAICS!$O:$O,allNAICS!$C:$C,'Number of Firms'!$A210,allNAICS!$E:$E,'Number of Firms'!H$1)</f>
        <v>0</v>
      </c>
      <c r="I210" s="1">
        <f>SUMIFS(allNAICS!$O:$O,allNAICS!$C:$C,'Number of Firms'!$A210,allNAICS!$E:$E,'Number of Firms'!I$1)</f>
        <v>894</v>
      </c>
      <c r="J210" s="1">
        <f>SUMIFS(allNAICS!$O:$O,allNAICS!$C:$C,'Number of Firms'!$A210,allNAICS!$E:$E,'Number of Firms'!J$1)</f>
        <v>237</v>
      </c>
      <c r="K210" s="1">
        <f>SUMIFS(allNAICS!$O:$O,allNAICS!$C:$C,'Number of Firms'!$A210,allNAICS!$E:$E,'Number of Firms'!K$1)</f>
        <v>157</v>
      </c>
      <c r="L210" s="1">
        <f>SUMIFS(allNAICS!$O:$O,allNAICS!$C:$C,'Number of Firms'!$A210,allNAICS!$E:$E,'Number of Firms'!L$1)</f>
        <v>852</v>
      </c>
      <c r="M210" s="1">
        <f>SUMIFS(allNAICS!$O:$O,allNAICS!$C:$C,'Number of Firms'!$A210,allNAICS!$E:$E,'Number of Firms'!M$1)</f>
        <v>402</v>
      </c>
      <c r="N210" s="1">
        <f>SUMIFS(allNAICS!$O:$O,allNAICS!$C:$C,'Number of Firms'!$A210,allNAICS!$E:$E,'Number of Firms'!N$1)</f>
        <v>77</v>
      </c>
      <c r="O210" s="1">
        <f>SUMIFS(allNAICS!$O:$O,allNAICS!$C:$C,'Number of Firms'!$A210,allNAICS!$E:$E,'Number of Firms'!O$1)</f>
        <v>142</v>
      </c>
      <c r="P210" s="1">
        <f>SUMIFS(allNAICS!$O:$O,allNAICS!$C:$C,'Number of Firms'!$A210,allNAICS!$E:$E,'Number of Firms'!P$1)</f>
        <v>623</v>
      </c>
      <c r="Q210" s="1">
        <f>SUMIFS(allNAICS!$O:$O,allNAICS!$C:$C,'Number of Firms'!$A210,allNAICS!$E:$E,'Number of Firms'!Q$1)</f>
        <v>603</v>
      </c>
      <c r="R210" s="1">
        <f>SUMIFS(allNAICS!$O:$O,allNAICS!$C:$C,'Number of Firms'!$A210,allNAICS!$E:$E,'Number of Firms'!R$1)</f>
        <v>703</v>
      </c>
      <c r="S210" s="1">
        <f>SUMIFS(allNAICS!$O:$O,allNAICS!$C:$C,'Number of Firms'!$A210,allNAICS!$E:$E,'Number of Firms'!S$1)</f>
        <v>89</v>
      </c>
      <c r="T210" s="1">
        <f>SUMIFS(allNAICS!$O:$O,allNAICS!$C:$C,'Number of Firms'!$A210,allNAICS!$E:$E,'Number of Firms'!T$1)</f>
        <v>688</v>
      </c>
      <c r="U210" s="1">
        <f>SUMIFS(allNAICS!$O:$O,allNAICS!$C:$C,'Number of Firms'!$A210,allNAICS!$E:$E,'Number of Firms'!U$1)</f>
        <v>180</v>
      </c>
      <c r="V210" s="1">
        <f>SUMIFS(allNAICS!$O:$O,allNAICS!$C:$C,'Number of Firms'!$A210,allNAICS!$E:$E,'Number of Firms'!V$1)</f>
        <v>297</v>
      </c>
      <c r="W210" s="1">
        <f>SUMIFS(allNAICS!$O:$O,allNAICS!$C:$C,'Number of Firms'!$A210,allNAICS!$E:$E,'Number of Firms'!W$1)</f>
        <v>924</v>
      </c>
      <c r="X210" s="1">
        <f>SUMIFS(allNAICS!$O:$O,allNAICS!$C:$C,'Number of Firms'!$A210,allNAICS!$E:$E,'Number of Firms'!X$1)</f>
        <v>0</v>
      </c>
      <c r="Y210" s="1">
        <f>SUMIFS(allNAICS!$O:$O,allNAICS!$C:$C,'Number of Firms'!$A210,allNAICS!$E:$E,'Number of Firms'!Y$1)</f>
        <v>0</v>
      </c>
    </row>
    <row r="211" spans="1:25" x14ac:dyDescent="0.45">
      <c r="A211" s="1" t="s">
        <v>699</v>
      </c>
      <c r="B211" s="1" t="s">
        <v>445</v>
      </c>
      <c r="C211" s="1">
        <v>31.997345599999999</v>
      </c>
      <c r="D211" s="1">
        <v>-102.0779146</v>
      </c>
      <c r="E211" s="1">
        <f>SUMIFS(allNAICS!$O:$O,allNAICS!$C:$C,'Number of Firms'!$A211,allNAICS!$E:$E,'Number of Firms'!E$1)</f>
        <v>18904</v>
      </c>
      <c r="F211" s="1">
        <f>SUMIFS(allNAICS!$O:$O,allNAICS!$C:$C,'Number of Firms'!$A211,allNAICS!$E:$E,'Number of Firms'!F$1)</f>
        <v>148</v>
      </c>
      <c r="G211" s="1">
        <f>SUMIFS(allNAICS!$O:$O,allNAICS!$C:$C,'Number of Firms'!$A211,allNAICS!$E:$E,'Number of Firms'!G$1)</f>
        <v>3821</v>
      </c>
      <c r="H211" s="1">
        <f>SUMIFS(allNAICS!$O:$O,allNAICS!$C:$C,'Number of Firms'!$A211,allNAICS!$E:$E,'Number of Firms'!H$1)</f>
        <v>35</v>
      </c>
      <c r="I211" s="1">
        <f>SUMIFS(allNAICS!$O:$O,allNAICS!$C:$C,'Number of Firms'!$A211,allNAICS!$E:$E,'Number of Firms'!I$1)</f>
        <v>2390</v>
      </c>
      <c r="J211" s="1">
        <f>SUMIFS(allNAICS!$O:$O,allNAICS!$C:$C,'Number of Firms'!$A211,allNAICS!$E:$E,'Number of Firms'!J$1)</f>
        <v>460</v>
      </c>
      <c r="K211" s="1">
        <f>SUMIFS(allNAICS!$O:$O,allNAICS!$C:$C,'Number of Firms'!$A211,allNAICS!$E:$E,'Number of Firms'!K$1)</f>
        <v>518</v>
      </c>
      <c r="L211" s="1">
        <f>SUMIFS(allNAICS!$O:$O,allNAICS!$C:$C,'Number of Firms'!$A211,allNAICS!$E:$E,'Number of Firms'!L$1)</f>
        <v>1595</v>
      </c>
      <c r="M211" s="1">
        <f>SUMIFS(allNAICS!$O:$O,allNAICS!$C:$C,'Number of Firms'!$A211,allNAICS!$E:$E,'Number of Firms'!M$1)</f>
        <v>1008</v>
      </c>
      <c r="N211" s="1">
        <f>SUMIFS(allNAICS!$O:$O,allNAICS!$C:$C,'Number of Firms'!$A211,allNAICS!$E:$E,'Number of Firms'!N$1)</f>
        <v>70</v>
      </c>
      <c r="O211" s="1">
        <f>SUMIFS(allNAICS!$O:$O,allNAICS!$C:$C,'Number of Firms'!$A211,allNAICS!$E:$E,'Number of Firms'!O$1)</f>
        <v>704</v>
      </c>
      <c r="P211" s="1">
        <f>SUMIFS(allNAICS!$O:$O,allNAICS!$C:$C,'Number of Firms'!$A211,allNAICS!$E:$E,'Number of Firms'!P$1)</f>
        <v>1101</v>
      </c>
      <c r="Q211" s="1">
        <f>SUMIFS(allNAICS!$O:$O,allNAICS!$C:$C,'Number of Firms'!$A211,allNAICS!$E:$E,'Number of Firms'!Q$1)</f>
        <v>1870</v>
      </c>
      <c r="R211" s="1">
        <f>SUMIFS(allNAICS!$O:$O,allNAICS!$C:$C,'Number of Firms'!$A211,allNAICS!$E:$E,'Number of Firms'!R$1)</f>
        <v>1395</v>
      </c>
      <c r="S211" s="1">
        <f>SUMIFS(allNAICS!$O:$O,allNAICS!$C:$C,'Number of Firms'!$A211,allNAICS!$E:$E,'Number of Firms'!S$1)</f>
        <v>185</v>
      </c>
      <c r="T211" s="1">
        <f>SUMIFS(allNAICS!$O:$O,allNAICS!$C:$C,'Number of Firms'!$A211,allNAICS!$E:$E,'Number of Firms'!T$1)</f>
        <v>996</v>
      </c>
      <c r="U211" s="1">
        <f>SUMIFS(allNAICS!$O:$O,allNAICS!$C:$C,'Number of Firms'!$A211,allNAICS!$E:$E,'Number of Firms'!U$1)</f>
        <v>447</v>
      </c>
      <c r="V211" s="1">
        <f>SUMIFS(allNAICS!$O:$O,allNAICS!$C:$C,'Number of Firms'!$A211,allNAICS!$E:$E,'Number of Firms'!V$1)</f>
        <v>372</v>
      </c>
      <c r="W211" s="1">
        <f>SUMIFS(allNAICS!$O:$O,allNAICS!$C:$C,'Number of Firms'!$A211,allNAICS!$E:$E,'Number of Firms'!W$1)</f>
        <v>1816</v>
      </c>
      <c r="X211" s="1">
        <f>SUMIFS(allNAICS!$O:$O,allNAICS!$C:$C,'Number of Firms'!$A211,allNAICS!$E:$E,'Number of Firms'!X$1)</f>
        <v>40</v>
      </c>
      <c r="Y211" s="1">
        <f>SUMIFS(allNAICS!$O:$O,allNAICS!$C:$C,'Number of Firms'!$A211,allNAICS!$E:$E,'Number of Firms'!Y$1)</f>
        <v>0</v>
      </c>
    </row>
    <row r="212" spans="1:25" x14ac:dyDescent="0.45">
      <c r="A212" s="1" t="s">
        <v>700</v>
      </c>
      <c r="B212" s="1" t="s">
        <v>468</v>
      </c>
      <c r="C212" s="1">
        <v>43.038902499999999</v>
      </c>
      <c r="D212" s="1">
        <v>-87.906473599999998</v>
      </c>
      <c r="E212" s="1">
        <f>SUMIFS(allNAICS!$O:$O,allNAICS!$C:$C,'Number of Firms'!$A212,allNAICS!$E:$E,'Number of Firms'!E$1)</f>
        <v>117327</v>
      </c>
      <c r="F212" s="1">
        <f>SUMIFS(allNAICS!$O:$O,allNAICS!$C:$C,'Number of Firms'!$A212,allNAICS!$E:$E,'Number of Firms'!F$1)</f>
        <v>235</v>
      </c>
      <c r="G212" s="1">
        <f>SUMIFS(allNAICS!$O:$O,allNAICS!$C:$C,'Number of Firms'!$A212,allNAICS!$E:$E,'Number of Firms'!G$1)</f>
        <v>61</v>
      </c>
      <c r="H212" s="1">
        <f>SUMIFS(allNAICS!$O:$O,allNAICS!$C:$C,'Number of Firms'!$A212,allNAICS!$E:$E,'Number of Firms'!H$1)</f>
        <v>69</v>
      </c>
      <c r="I212" s="1">
        <f>SUMIFS(allNAICS!$O:$O,allNAICS!$C:$C,'Number of Firms'!$A212,allNAICS!$E:$E,'Number of Firms'!I$1)</f>
        <v>9452</v>
      </c>
      <c r="J212" s="1">
        <f>SUMIFS(allNAICS!$O:$O,allNAICS!$C:$C,'Number of Firms'!$A212,allNAICS!$E:$E,'Number of Firms'!J$1)</f>
        <v>3802</v>
      </c>
      <c r="K212" s="1">
        <f>SUMIFS(allNAICS!$O:$O,allNAICS!$C:$C,'Number of Firms'!$A212,allNAICS!$E:$E,'Number of Firms'!K$1)</f>
        <v>4530</v>
      </c>
      <c r="L212" s="1">
        <f>SUMIFS(allNAICS!$O:$O,allNAICS!$C:$C,'Number of Firms'!$A212,allNAICS!$E:$E,'Number of Firms'!L$1)</f>
        <v>11651</v>
      </c>
      <c r="M212" s="1">
        <f>SUMIFS(allNAICS!$O:$O,allNAICS!$C:$C,'Number of Firms'!$A212,allNAICS!$E:$E,'Number of Firms'!M$1)</f>
        <v>3761</v>
      </c>
      <c r="N212" s="1">
        <f>SUMIFS(allNAICS!$O:$O,allNAICS!$C:$C,'Number of Firms'!$A212,allNAICS!$E:$E,'Number of Firms'!N$1)</f>
        <v>1603</v>
      </c>
      <c r="O212" s="1">
        <f>SUMIFS(allNAICS!$O:$O,allNAICS!$C:$C,'Number of Firms'!$A212,allNAICS!$E:$E,'Number of Firms'!O$1)</f>
        <v>5579</v>
      </c>
      <c r="P212" s="1">
        <f>SUMIFS(allNAICS!$O:$O,allNAICS!$C:$C,'Number of Firms'!$A212,allNAICS!$E:$E,'Number of Firms'!P$1)</f>
        <v>12584</v>
      </c>
      <c r="Q212" s="1">
        <f>SUMIFS(allNAICS!$O:$O,allNAICS!$C:$C,'Number of Firms'!$A212,allNAICS!$E:$E,'Number of Firms'!Q$1)</f>
        <v>17208</v>
      </c>
      <c r="R212" s="1">
        <f>SUMIFS(allNAICS!$O:$O,allNAICS!$C:$C,'Number of Firms'!$A212,allNAICS!$E:$E,'Number of Firms'!R$1)</f>
        <v>7431</v>
      </c>
      <c r="S212" s="1">
        <f>SUMIFS(allNAICS!$O:$O,allNAICS!$C:$C,'Number of Firms'!$A212,allNAICS!$E:$E,'Number of Firms'!S$1)</f>
        <v>2983</v>
      </c>
      <c r="T212" s="1">
        <f>SUMIFS(allNAICS!$O:$O,allNAICS!$C:$C,'Number of Firms'!$A212,allNAICS!$E:$E,'Number of Firms'!T$1)</f>
        <v>10193</v>
      </c>
      <c r="U212" s="1">
        <f>SUMIFS(allNAICS!$O:$O,allNAICS!$C:$C,'Number of Firms'!$A212,allNAICS!$E:$E,'Number of Firms'!U$1)</f>
        <v>6396</v>
      </c>
      <c r="V212" s="1">
        <f>SUMIFS(allNAICS!$O:$O,allNAICS!$C:$C,'Number of Firms'!$A212,allNAICS!$E:$E,'Number of Firms'!V$1)</f>
        <v>3732</v>
      </c>
      <c r="W212" s="1">
        <f>SUMIFS(allNAICS!$O:$O,allNAICS!$C:$C,'Number of Firms'!$A212,allNAICS!$E:$E,'Number of Firms'!W$1)</f>
        <v>16469</v>
      </c>
      <c r="X212" s="1">
        <f>SUMIFS(allNAICS!$O:$O,allNAICS!$C:$C,'Number of Firms'!$A212,allNAICS!$E:$E,'Number of Firms'!X$1)</f>
        <v>275</v>
      </c>
      <c r="Y212" s="1">
        <f>SUMIFS(allNAICS!$O:$O,allNAICS!$C:$C,'Number of Firms'!$A212,allNAICS!$E:$E,'Number of Firms'!Y$1)</f>
        <v>0</v>
      </c>
    </row>
    <row r="213" spans="1:25" x14ac:dyDescent="0.45">
      <c r="A213" s="1" t="s">
        <v>701</v>
      </c>
      <c r="B213" s="1" t="s">
        <v>468</v>
      </c>
      <c r="C213" s="1">
        <v>44.983333999999999</v>
      </c>
      <c r="D213" s="1">
        <v>-93.266670000000005</v>
      </c>
      <c r="E213" s="1">
        <f>SUMIFS(allNAICS!$O:$O,allNAICS!$C:$C,'Number of Firms'!$A213,allNAICS!$E:$E,'Number of Firms'!E$1)</f>
        <v>321740</v>
      </c>
      <c r="F213" s="1">
        <f>SUMIFS(allNAICS!$O:$O,allNAICS!$C:$C,'Number of Firms'!$A213,allNAICS!$E:$E,'Number of Firms'!F$1)</f>
        <v>1469</v>
      </c>
      <c r="G213" s="1">
        <f>SUMIFS(allNAICS!$O:$O,allNAICS!$C:$C,'Number of Firms'!$A213,allNAICS!$E:$E,'Number of Firms'!G$1)</f>
        <v>67</v>
      </c>
      <c r="H213" s="1">
        <f>SUMIFS(allNAICS!$O:$O,allNAICS!$C:$C,'Number of Firms'!$A213,allNAICS!$E:$E,'Number of Firms'!H$1)</f>
        <v>232</v>
      </c>
      <c r="I213" s="1">
        <f>SUMIFS(allNAICS!$O:$O,allNAICS!$C:$C,'Number of Firms'!$A213,allNAICS!$E:$E,'Number of Firms'!I$1)</f>
        <v>32789</v>
      </c>
      <c r="J213" s="1">
        <f>SUMIFS(allNAICS!$O:$O,allNAICS!$C:$C,'Number of Firms'!$A213,allNAICS!$E:$E,'Number of Firms'!J$1)</f>
        <v>8900</v>
      </c>
      <c r="K213" s="1">
        <f>SUMIFS(allNAICS!$O:$O,allNAICS!$C:$C,'Number of Firms'!$A213,allNAICS!$E:$E,'Number of Firms'!K$1)</f>
        <v>9925</v>
      </c>
      <c r="L213" s="1">
        <f>SUMIFS(allNAICS!$O:$O,allNAICS!$C:$C,'Number of Firms'!$A213,allNAICS!$E:$E,'Number of Firms'!L$1)</f>
        <v>28706</v>
      </c>
      <c r="M213" s="1">
        <f>SUMIFS(allNAICS!$O:$O,allNAICS!$C:$C,'Number of Firms'!$A213,allNAICS!$E:$E,'Number of Firms'!M$1)</f>
        <v>13005</v>
      </c>
      <c r="N213" s="1">
        <f>SUMIFS(allNAICS!$O:$O,allNAICS!$C:$C,'Number of Firms'!$A213,allNAICS!$E:$E,'Number of Firms'!N$1)</f>
        <v>5333</v>
      </c>
      <c r="O213" s="1">
        <f>SUMIFS(allNAICS!$O:$O,allNAICS!$C:$C,'Number of Firms'!$A213,allNAICS!$E:$E,'Number of Firms'!O$1)</f>
        <v>13488</v>
      </c>
      <c r="P213" s="1">
        <f>SUMIFS(allNAICS!$O:$O,allNAICS!$C:$C,'Number of Firms'!$A213,allNAICS!$E:$E,'Number of Firms'!P$1)</f>
        <v>30282</v>
      </c>
      <c r="Q213" s="1">
        <f>SUMIFS(allNAICS!$O:$O,allNAICS!$C:$C,'Number of Firms'!$A213,allNAICS!$E:$E,'Number of Firms'!Q$1)</f>
        <v>57183</v>
      </c>
      <c r="R213" s="1">
        <f>SUMIFS(allNAICS!$O:$O,allNAICS!$C:$C,'Number of Firms'!$A213,allNAICS!$E:$E,'Number of Firms'!R$1)</f>
        <v>22115</v>
      </c>
      <c r="S213" s="1">
        <f>SUMIFS(allNAICS!$O:$O,allNAICS!$C:$C,'Number of Firms'!$A213,allNAICS!$E:$E,'Number of Firms'!S$1)</f>
        <v>10222</v>
      </c>
      <c r="T213" s="1">
        <f>SUMIFS(allNAICS!$O:$O,allNAICS!$C:$C,'Number of Firms'!$A213,allNAICS!$E:$E,'Number of Firms'!T$1)</f>
        <v>27058</v>
      </c>
      <c r="U213" s="1">
        <f>SUMIFS(allNAICS!$O:$O,allNAICS!$C:$C,'Number of Firms'!$A213,allNAICS!$E:$E,'Number of Firms'!U$1)</f>
        <v>21376</v>
      </c>
      <c r="V213" s="1">
        <f>SUMIFS(allNAICS!$O:$O,allNAICS!$C:$C,'Number of Firms'!$A213,allNAICS!$E:$E,'Number of Firms'!V$1)</f>
        <v>6667</v>
      </c>
      <c r="W213" s="1">
        <f>SUMIFS(allNAICS!$O:$O,allNAICS!$C:$C,'Number of Firms'!$A213,allNAICS!$E:$E,'Number of Firms'!W$1)</f>
        <v>33618</v>
      </c>
      <c r="X213" s="1">
        <f>SUMIFS(allNAICS!$O:$O,allNAICS!$C:$C,'Number of Firms'!$A213,allNAICS!$E:$E,'Number of Firms'!X$1)</f>
        <v>591</v>
      </c>
      <c r="Y213" s="1">
        <f>SUMIFS(allNAICS!$O:$O,allNAICS!$C:$C,'Number of Firms'!$A213,allNAICS!$E:$E,'Number of Firms'!Y$1)</f>
        <v>50</v>
      </c>
    </row>
    <row r="214" spans="1:25" x14ac:dyDescent="0.45">
      <c r="A214" s="1" t="s">
        <v>702</v>
      </c>
      <c r="B214" s="1" t="s">
        <v>496</v>
      </c>
      <c r="C214" s="1">
        <v>46.862499999999997</v>
      </c>
      <c r="D214" s="1">
        <v>-114.011667</v>
      </c>
      <c r="E214" s="1">
        <f>SUMIFS(allNAICS!$O:$O,allNAICS!$C:$C,'Number of Firms'!$A214,allNAICS!$E:$E,'Number of Firms'!E$1)</f>
        <v>13219</v>
      </c>
      <c r="F214" s="1">
        <f>SUMIFS(allNAICS!$O:$O,allNAICS!$C:$C,'Number of Firms'!$A214,allNAICS!$E:$E,'Number of Firms'!F$1)</f>
        <v>219</v>
      </c>
      <c r="G214" s="1">
        <f>SUMIFS(allNAICS!$O:$O,allNAICS!$C:$C,'Number of Firms'!$A214,allNAICS!$E:$E,'Number of Firms'!G$1)</f>
        <v>28</v>
      </c>
      <c r="H214" s="1">
        <f>SUMIFS(allNAICS!$O:$O,allNAICS!$C:$C,'Number of Firms'!$A214,allNAICS!$E:$E,'Number of Firms'!H$1)</f>
        <v>0</v>
      </c>
      <c r="I214" s="1">
        <f>SUMIFS(allNAICS!$O:$O,allNAICS!$C:$C,'Number of Firms'!$A214,allNAICS!$E:$E,'Number of Firms'!I$1)</f>
        <v>1620</v>
      </c>
      <c r="J214" s="1">
        <f>SUMIFS(allNAICS!$O:$O,allNAICS!$C:$C,'Number of Firms'!$A214,allNAICS!$E:$E,'Number of Firms'!J$1)</f>
        <v>332</v>
      </c>
      <c r="K214" s="1">
        <f>SUMIFS(allNAICS!$O:$O,allNAICS!$C:$C,'Number of Firms'!$A214,allNAICS!$E:$E,'Number of Firms'!K$1)</f>
        <v>235</v>
      </c>
      <c r="L214" s="1">
        <f>SUMIFS(allNAICS!$O:$O,allNAICS!$C:$C,'Number of Firms'!$A214,allNAICS!$E:$E,'Number of Firms'!L$1)</f>
        <v>1427</v>
      </c>
      <c r="M214" s="1">
        <f>SUMIFS(allNAICS!$O:$O,allNAICS!$C:$C,'Number of Firms'!$A214,allNAICS!$E:$E,'Number of Firms'!M$1)</f>
        <v>504</v>
      </c>
      <c r="N214" s="1">
        <f>SUMIFS(allNAICS!$O:$O,allNAICS!$C:$C,'Number of Firms'!$A214,allNAICS!$E:$E,'Number of Firms'!N$1)</f>
        <v>223</v>
      </c>
      <c r="O214" s="1">
        <f>SUMIFS(allNAICS!$O:$O,allNAICS!$C:$C,'Number of Firms'!$A214,allNAICS!$E:$E,'Number of Firms'!O$1)</f>
        <v>399</v>
      </c>
      <c r="P214" s="1">
        <f>SUMIFS(allNAICS!$O:$O,allNAICS!$C:$C,'Number of Firms'!$A214,allNAICS!$E:$E,'Number of Firms'!P$1)</f>
        <v>1536</v>
      </c>
      <c r="Q214" s="1">
        <f>SUMIFS(allNAICS!$O:$O,allNAICS!$C:$C,'Number of Firms'!$A214,allNAICS!$E:$E,'Number of Firms'!Q$1)</f>
        <v>2138</v>
      </c>
      <c r="R214" s="1">
        <f>SUMIFS(allNAICS!$O:$O,allNAICS!$C:$C,'Number of Firms'!$A214,allNAICS!$E:$E,'Number of Firms'!R$1)</f>
        <v>710</v>
      </c>
      <c r="S214" s="1">
        <f>SUMIFS(allNAICS!$O:$O,allNAICS!$C:$C,'Number of Firms'!$A214,allNAICS!$E:$E,'Number of Firms'!S$1)</f>
        <v>261</v>
      </c>
      <c r="T214" s="1">
        <f>SUMIFS(allNAICS!$O:$O,allNAICS!$C:$C,'Number of Firms'!$A214,allNAICS!$E:$E,'Number of Firms'!T$1)</f>
        <v>1304</v>
      </c>
      <c r="U214" s="1">
        <f>SUMIFS(allNAICS!$O:$O,allNAICS!$C:$C,'Number of Firms'!$A214,allNAICS!$E:$E,'Number of Firms'!U$1)</f>
        <v>676</v>
      </c>
      <c r="V214" s="1">
        <f>SUMIFS(allNAICS!$O:$O,allNAICS!$C:$C,'Number of Firms'!$A214,allNAICS!$E:$E,'Number of Firms'!V$1)</f>
        <v>381</v>
      </c>
      <c r="W214" s="1">
        <f>SUMIFS(allNAICS!$O:$O,allNAICS!$C:$C,'Number of Firms'!$A214,allNAICS!$E:$E,'Number of Firms'!W$1)</f>
        <v>1254</v>
      </c>
      <c r="X214" s="1">
        <f>SUMIFS(allNAICS!$O:$O,allNAICS!$C:$C,'Number of Firms'!$A214,allNAICS!$E:$E,'Number of Firms'!X$1)</f>
        <v>26</v>
      </c>
      <c r="Y214" s="1">
        <f>SUMIFS(allNAICS!$O:$O,allNAICS!$C:$C,'Number of Firms'!$A214,allNAICS!$E:$E,'Number of Firms'!Y$1)</f>
        <v>0</v>
      </c>
    </row>
    <row r="215" spans="1:25" x14ac:dyDescent="0.45">
      <c r="A215" s="1" t="s">
        <v>703</v>
      </c>
      <c r="B215" s="1" t="s">
        <v>475</v>
      </c>
      <c r="C215" s="1">
        <v>30.6953657</v>
      </c>
      <c r="D215" s="1">
        <v>-88.0398912</v>
      </c>
      <c r="E215" s="1">
        <f>SUMIFS(allNAICS!$O:$O,allNAICS!$C:$C,'Number of Firms'!$A215,allNAICS!$E:$E,'Number of Firms'!E$1)</f>
        <v>35912</v>
      </c>
      <c r="F215" s="1">
        <f>SUMIFS(allNAICS!$O:$O,allNAICS!$C:$C,'Number of Firms'!$A215,allNAICS!$E:$E,'Number of Firms'!F$1)</f>
        <v>774</v>
      </c>
      <c r="G215" s="1">
        <f>SUMIFS(allNAICS!$O:$O,allNAICS!$C:$C,'Number of Firms'!$A215,allNAICS!$E:$E,'Number of Firms'!G$1)</f>
        <v>94</v>
      </c>
      <c r="H215" s="1">
        <f>SUMIFS(allNAICS!$O:$O,allNAICS!$C:$C,'Number of Firms'!$A215,allNAICS!$E:$E,'Number of Firms'!H$1)</f>
        <v>0</v>
      </c>
      <c r="I215" s="1">
        <f>SUMIFS(allNAICS!$O:$O,allNAICS!$C:$C,'Number of Firms'!$A215,allNAICS!$E:$E,'Number of Firms'!I$1)</f>
        <v>3744</v>
      </c>
      <c r="J215" s="1">
        <f>SUMIFS(allNAICS!$O:$O,allNAICS!$C:$C,'Number of Firms'!$A215,allNAICS!$E:$E,'Number of Firms'!J$1)</f>
        <v>756</v>
      </c>
      <c r="K215" s="1">
        <f>SUMIFS(allNAICS!$O:$O,allNAICS!$C:$C,'Number of Firms'!$A215,allNAICS!$E:$E,'Number of Firms'!K$1)</f>
        <v>1166</v>
      </c>
      <c r="L215" s="1">
        <f>SUMIFS(allNAICS!$O:$O,allNAICS!$C:$C,'Number of Firms'!$A215,allNAICS!$E:$E,'Number of Firms'!L$1)</f>
        <v>2796</v>
      </c>
      <c r="M215" s="1">
        <f>SUMIFS(allNAICS!$O:$O,allNAICS!$C:$C,'Number of Firms'!$A215,allNAICS!$E:$E,'Number of Firms'!M$1)</f>
        <v>1312</v>
      </c>
      <c r="N215" s="1">
        <f>SUMIFS(allNAICS!$O:$O,allNAICS!$C:$C,'Number of Firms'!$A215,allNAICS!$E:$E,'Number of Firms'!N$1)</f>
        <v>218</v>
      </c>
      <c r="O215" s="1">
        <f>SUMIFS(allNAICS!$O:$O,allNAICS!$C:$C,'Number of Firms'!$A215,allNAICS!$E:$E,'Number of Firms'!O$1)</f>
        <v>969</v>
      </c>
      <c r="P215" s="1">
        <f>SUMIFS(allNAICS!$O:$O,allNAICS!$C:$C,'Number of Firms'!$A215,allNAICS!$E:$E,'Number of Firms'!P$1)</f>
        <v>3008</v>
      </c>
      <c r="Q215" s="1">
        <f>SUMIFS(allNAICS!$O:$O,allNAICS!$C:$C,'Number of Firms'!$A215,allNAICS!$E:$E,'Number of Firms'!Q$1)</f>
        <v>3331</v>
      </c>
      <c r="R215" s="1">
        <f>SUMIFS(allNAICS!$O:$O,allNAICS!$C:$C,'Number of Firms'!$A215,allNAICS!$E:$E,'Number of Firms'!R$1)</f>
        <v>4318</v>
      </c>
      <c r="S215" s="1">
        <f>SUMIFS(allNAICS!$O:$O,allNAICS!$C:$C,'Number of Firms'!$A215,allNAICS!$E:$E,'Number of Firms'!S$1)</f>
        <v>548</v>
      </c>
      <c r="T215" s="1">
        <f>SUMIFS(allNAICS!$O:$O,allNAICS!$C:$C,'Number of Firms'!$A215,allNAICS!$E:$E,'Number of Firms'!T$1)</f>
        <v>3472</v>
      </c>
      <c r="U215" s="1">
        <f>SUMIFS(allNAICS!$O:$O,allNAICS!$C:$C,'Number of Firms'!$A215,allNAICS!$E:$E,'Number of Firms'!U$1)</f>
        <v>1218</v>
      </c>
      <c r="V215" s="1">
        <f>SUMIFS(allNAICS!$O:$O,allNAICS!$C:$C,'Number of Firms'!$A215,allNAICS!$E:$E,'Number of Firms'!V$1)</f>
        <v>1147</v>
      </c>
      <c r="W215" s="1">
        <f>SUMIFS(allNAICS!$O:$O,allNAICS!$C:$C,'Number of Firms'!$A215,allNAICS!$E:$E,'Number of Firms'!W$1)</f>
        <v>7089</v>
      </c>
      <c r="X215" s="1">
        <f>SUMIFS(allNAICS!$O:$O,allNAICS!$C:$C,'Number of Firms'!$A215,allNAICS!$E:$E,'Number of Firms'!X$1)</f>
        <v>75</v>
      </c>
      <c r="Y215" s="1">
        <f>SUMIFS(allNAICS!$O:$O,allNAICS!$C:$C,'Number of Firms'!$A215,allNAICS!$E:$E,'Number of Firms'!Y$1)</f>
        <v>0</v>
      </c>
    </row>
    <row r="216" spans="1:25" x14ac:dyDescent="0.45">
      <c r="A216" s="1" t="s">
        <v>704</v>
      </c>
      <c r="B216" s="1" t="s">
        <v>480</v>
      </c>
      <c r="C216" s="1">
        <v>37.639097200000002</v>
      </c>
      <c r="D216" s="1">
        <v>-120.9968782</v>
      </c>
      <c r="E216" s="1">
        <f>SUMIFS(allNAICS!$O:$O,allNAICS!$C:$C,'Number of Firms'!$A216,allNAICS!$E:$E,'Number of Firms'!E$1)</f>
        <v>33036</v>
      </c>
      <c r="F216" s="1">
        <f>SUMIFS(allNAICS!$O:$O,allNAICS!$C:$C,'Number of Firms'!$A216,allNAICS!$E:$E,'Number of Firms'!F$1)</f>
        <v>361</v>
      </c>
      <c r="G216" s="1">
        <f>SUMIFS(allNAICS!$O:$O,allNAICS!$C:$C,'Number of Firms'!$A216,allNAICS!$E:$E,'Number of Firms'!G$1)</f>
        <v>29</v>
      </c>
      <c r="H216" s="1">
        <f>SUMIFS(allNAICS!$O:$O,allNAICS!$C:$C,'Number of Firms'!$A216,allNAICS!$E:$E,'Number of Firms'!H$1)</f>
        <v>0</v>
      </c>
      <c r="I216" s="1">
        <f>SUMIFS(allNAICS!$O:$O,allNAICS!$C:$C,'Number of Firms'!$A216,allNAICS!$E:$E,'Number of Firms'!I$1)</f>
        <v>2945</v>
      </c>
      <c r="J216" s="1">
        <f>SUMIFS(allNAICS!$O:$O,allNAICS!$C:$C,'Number of Firms'!$A216,allNAICS!$E:$E,'Number of Firms'!J$1)</f>
        <v>749</v>
      </c>
      <c r="K216" s="1">
        <f>SUMIFS(allNAICS!$O:$O,allNAICS!$C:$C,'Number of Firms'!$A216,allNAICS!$E:$E,'Number of Firms'!K$1)</f>
        <v>1013</v>
      </c>
      <c r="L216" s="1">
        <f>SUMIFS(allNAICS!$O:$O,allNAICS!$C:$C,'Number of Firms'!$A216,allNAICS!$E:$E,'Number of Firms'!L$1)</f>
        <v>4245</v>
      </c>
      <c r="M216" s="1">
        <f>SUMIFS(allNAICS!$O:$O,allNAICS!$C:$C,'Number of Firms'!$A216,allNAICS!$E:$E,'Number of Firms'!M$1)</f>
        <v>2248</v>
      </c>
      <c r="N216" s="1">
        <f>SUMIFS(allNAICS!$O:$O,allNAICS!$C:$C,'Number of Firms'!$A216,allNAICS!$E:$E,'Number of Firms'!N$1)</f>
        <v>394</v>
      </c>
      <c r="O216" s="1">
        <f>SUMIFS(allNAICS!$O:$O,allNAICS!$C:$C,'Number of Firms'!$A216,allNAICS!$E:$E,'Number of Firms'!O$1)</f>
        <v>1051</v>
      </c>
      <c r="P216" s="1">
        <f>SUMIFS(allNAICS!$O:$O,allNAICS!$C:$C,'Number of Firms'!$A216,allNAICS!$E:$E,'Number of Firms'!P$1)</f>
        <v>3028</v>
      </c>
      <c r="Q216" s="1">
        <f>SUMIFS(allNAICS!$O:$O,allNAICS!$C:$C,'Number of Firms'!$A216,allNAICS!$E:$E,'Number of Firms'!Q$1)</f>
        <v>3476</v>
      </c>
      <c r="R216" s="1">
        <f>SUMIFS(allNAICS!$O:$O,allNAICS!$C:$C,'Number of Firms'!$A216,allNAICS!$E:$E,'Number of Firms'!R$1)</f>
        <v>2799</v>
      </c>
      <c r="S216" s="1">
        <f>SUMIFS(allNAICS!$O:$O,allNAICS!$C:$C,'Number of Firms'!$A216,allNAICS!$E:$E,'Number of Firms'!S$1)</f>
        <v>603</v>
      </c>
      <c r="T216" s="1">
        <f>SUMIFS(allNAICS!$O:$O,allNAICS!$C:$C,'Number of Firms'!$A216,allNAICS!$E:$E,'Number of Firms'!T$1)</f>
        <v>2702</v>
      </c>
      <c r="U216" s="1">
        <f>SUMIFS(allNAICS!$O:$O,allNAICS!$C:$C,'Number of Firms'!$A216,allNAICS!$E:$E,'Number of Firms'!U$1)</f>
        <v>1094</v>
      </c>
      <c r="V216" s="1">
        <f>SUMIFS(allNAICS!$O:$O,allNAICS!$C:$C,'Number of Firms'!$A216,allNAICS!$E:$E,'Number of Firms'!V$1)</f>
        <v>1088</v>
      </c>
      <c r="W216" s="1">
        <f>SUMIFS(allNAICS!$O:$O,allNAICS!$C:$C,'Number of Firms'!$A216,allNAICS!$E:$E,'Number of Firms'!W$1)</f>
        <v>5281</v>
      </c>
      <c r="X216" s="1">
        <f>SUMIFS(allNAICS!$O:$O,allNAICS!$C:$C,'Number of Firms'!$A216,allNAICS!$E:$E,'Number of Firms'!X$1)</f>
        <v>28</v>
      </c>
      <c r="Y216" s="1">
        <f>SUMIFS(allNAICS!$O:$O,allNAICS!$C:$C,'Number of Firms'!$A216,allNAICS!$E:$E,'Number of Firms'!Y$1)</f>
        <v>0</v>
      </c>
    </row>
    <row r="217" spans="1:25" x14ac:dyDescent="0.45">
      <c r="A217" s="1" t="s">
        <v>705</v>
      </c>
      <c r="B217" s="1" t="s">
        <v>455</v>
      </c>
      <c r="C217" s="1">
        <v>32.509310900000003</v>
      </c>
      <c r="D217" s="1">
        <v>-92.119301199999995</v>
      </c>
      <c r="E217" s="1">
        <f>SUMIFS(allNAICS!$O:$O,allNAICS!$C:$C,'Number of Firms'!$A217,allNAICS!$E:$E,'Number of Firms'!E$1)</f>
        <v>16202</v>
      </c>
      <c r="F217" s="1">
        <f>SUMIFS(allNAICS!$O:$O,allNAICS!$C:$C,'Number of Firms'!$A217,allNAICS!$E:$E,'Number of Firms'!F$1)</f>
        <v>202</v>
      </c>
      <c r="G217" s="1">
        <f>SUMIFS(allNAICS!$O:$O,allNAICS!$C:$C,'Number of Firms'!$A217,allNAICS!$E:$E,'Number of Firms'!G$1)</f>
        <v>173</v>
      </c>
      <c r="H217" s="1">
        <f>SUMIFS(allNAICS!$O:$O,allNAICS!$C:$C,'Number of Firms'!$A217,allNAICS!$E:$E,'Number of Firms'!H$1)</f>
        <v>66</v>
      </c>
      <c r="I217" s="1">
        <f>SUMIFS(allNAICS!$O:$O,allNAICS!$C:$C,'Number of Firms'!$A217,allNAICS!$E:$E,'Number of Firms'!I$1)</f>
        <v>1819</v>
      </c>
      <c r="J217" s="1">
        <f>SUMIFS(allNAICS!$O:$O,allNAICS!$C:$C,'Number of Firms'!$A217,allNAICS!$E:$E,'Number of Firms'!J$1)</f>
        <v>293</v>
      </c>
      <c r="K217" s="1">
        <f>SUMIFS(allNAICS!$O:$O,allNAICS!$C:$C,'Number of Firms'!$A217,allNAICS!$E:$E,'Number of Firms'!K$1)</f>
        <v>272</v>
      </c>
      <c r="L217" s="1">
        <f>SUMIFS(allNAICS!$O:$O,allNAICS!$C:$C,'Number of Firms'!$A217,allNAICS!$E:$E,'Number of Firms'!L$1)</f>
        <v>1552</v>
      </c>
      <c r="M217" s="1">
        <f>SUMIFS(allNAICS!$O:$O,allNAICS!$C:$C,'Number of Firms'!$A217,allNAICS!$E:$E,'Number of Firms'!M$1)</f>
        <v>442</v>
      </c>
      <c r="N217" s="1">
        <f>SUMIFS(allNAICS!$O:$O,allNAICS!$C:$C,'Number of Firms'!$A217,allNAICS!$E:$E,'Number of Firms'!N$1)</f>
        <v>102</v>
      </c>
      <c r="O217" s="1">
        <f>SUMIFS(allNAICS!$O:$O,allNAICS!$C:$C,'Number of Firms'!$A217,allNAICS!$E:$E,'Number of Firms'!O$1)</f>
        <v>520</v>
      </c>
      <c r="P217" s="1">
        <f>SUMIFS(allNAICS!$O:$O,allNAICS!$C:$C,'Number of Firms'!$A217,allNAICS!$E:$E,'Number of Firms'!P$1)</f>
        <v>1628</v>
      </c>
      <c r="Q217" s="1">
        <f>SUMIFS(allNAICS!$O:$O,allNAICS!$C:$C,'Number of Firms'!$A217,allNAICS!$E:$E,'Number of Firms'!Q$1)</f>
        <v>1502</v>
      </c>
      <c r="R217" s="1">
        <f>SUMIFS(allNAICS!$O:$O,allNAICS!$C:$C,'Number of Firms'!$A217,allNAICS!$E:$E,'Number of Firms'!R$1)</f>
        <v>1815</v>
      </c>
      <c r="S217" s="1">
        <f>SUMIFS(allNAICS!$O:$O,allNAICS!$C:$C,'Number of Firms'!$A217,allNAICS!$E:$E,'Number of Firms'!S$1)</f>
        <v>258</v>
      </c>
      <c r="T217" s="1">
        <f>SUMIFS(allNAICS!$O:$O,allNAICS!$C:$C,'Number of Firms'!$A217,allNAICS!$E:$E,'Number of Firms'!T$1)</f>
        <v>2009</v>
      </c>
      <c r="U217" s="1">
        <f>SUMIFS(allNAICS!$O:$O,allNAICS!$C:$C,'Number of Firms'!$A217,allNAICS!$E:$E,'Number of Firms'!U$1)</f>
        <v>386</v>
      </c>
      <c r="V217" s="1">
        <f>SUMIFS(allNAICS!$O:$O,allNAICS!$C:$C,'Number of Firms'!$A217,allNAICS!$E:$E,'Number of Firms'!V$1)</f>
        <v>458</v>
      </c>
      <c r="W217" s="1">
        <f>SUMIFS(allNAICS!$O:$O,allNAICS!$C:$C,'Number of Firms'!$A217,allNAICS!$E:$E,'Number of Firms'!W$1)</f>
        <v>2734</v>
      </c>
      <c r="X217" s="1">
        <f>SUMIFS(allNAICS!$O:$O,allNAICS!$C:$C,'Number of Firms'!$A217,allNAICS!$E:$E,'Number of Firms'!X$1)</f>
        <v>0</v>
      </c>
      <c r="Y217" s="1">
        <f>SUMIFS(allNAICS!$O:$O,allNAICS!$C:$C,'Number of Firms'!$A217,allNAICS!$E:$E,'Number of Firms'!Y$1)</f>
        <v>0</v>
      </c>
    </row>
    <row r="218" spans="1:25" x14ac:dyDescent="0.45">
      <c r="A218" s="1" t="s">
        <v>706</v>
      </c>
      <c r="B218" s="1" t="s">
        <v>466</v>
      </c>
      <c r="C218" s="1">
        <v>41.916434299999999</v>
      </c>
      <c r="D218" s="1">
        <v>-83.397710099999998</v>
      </c>
      <c r="E218" s="1">
        <f>SUMIFS(allNAICS!$O:$O,allNAICS!$C:$C,'Number of Firms'!$A218,allNAICS!$E:$E,'Number of Firms'!E$1)</f>
        <v>10438</v>
      </c>
      <c r="F218" s="1">
        <f>SUMIFS(allNAICS!$O:$O,allNAICS!$C:$C,'Number of Firms'!$A218,allNAICS!$E:$E,'Number of Firms'!F$1)</f>
        <v>62</v>
      </c>
      <c r="G218" s="1">
        <f>SUMIFS(allNAICS!$O:$O,allNAICS!$C:$C,'Number of Firms'!$A218,allNAICS!$E:$E,'Number of Firms'!G$1)</f>
        <v>0</v>
      </c>
      <c r="H218" s="1">
        <f>SUMIFS(allNAICS!$O:$O,allNAICS!$C:$C,'Number of Firms'!$A218,allNAICS!$E:$E,'Number of Firms'!H$1)</f>
        <v>0</v>
      </c>
      <c r="I218" s="1">
        <f>SUMIFS(allNAICS!$O:$O,allNAICS!$C:$C,'Number of Firms'!$A218,allNAICS!$E:$E,'Number of Firms'!I$1)</f>
        <v>1213</v>
      </c>
      <c r="J218" s="1">
        <f>SUMIFS(allNAICS!$O:$O,allNAICS!$C:$C,'Number of Firms'!$A218,allNAICS!$E:$E,'Number of Firms'!J$1)</f>
        <v>424</v>
      </c>
      <c r="K218" s="1">
        <f>SUMIFS(allNAICS!$O:$O,allNAICS!$C:$C,'Number of Firms'!$A218,allNAICS!$E:$E,'Number of Firms'!K$1)</f>
        <v>205</v>
      </c>
      <c r="L218" s="1">
        <f>SUMIFS(allNAICS!$O:$O,allNAICS!$C:$C,'Number of Firms'!$A218,allNAICS!$E:$E,'Number of Firms'!L$1)</f>
        <v>1226</v>
      </c>
      <c r="M218" s="1">
        <f>SUMIFS(allNAICS!$O:$O,allNAICS!$C:$C,'Number of Firms'!$A218,allNAICS!$E:$E,'Number of Firms'!M$1)</f>
        <v>787</v>
      </c>
      <c r="N218" s="1">
        <f>SUMIFS(allNAICS!$O:$O,allNAICS!$C:$C,'Number of Firms'!$A218,allNAICS!$E:$E,'Number of Firms'!N$1)</f>
        <v>105</v>
      </c>
      <c r="O218" s="1">
        <f>SUMIFS(allNAICS!$O:$O,allNAICS!$C:$C,'Number of Firms'!$A218,allNAICS!$E:$E,'Number of Firms'!O$1)</f>
        <v>161</v>
      </c>
      <c r="P218" s="1">
        <f>SUMIFS(allNAICS!$O:$O,allNAICS!$C:$C,'Number of Firms'!$A218,allNAICS!$E:$E,'Number of Firms'!P$1)</f>
        <v>796</v>
      </c>
      <c r="Q218" s="1">
        <f>SUMIFS(allNAICS!$O:$O,allNAICS!$C:$C,'Number of Firms'!$A218,allNAICS!$E:$E,'Number of Firms'!Q$1)</f>
        <v>1147</v>
      </c>
      <c r="R218" s="1">
        <f>SUMIFS(allNAICS!$O:$O,allNAICS!$C:$C,'Number of Firms'!$A218,allNAICS!$E:$E,'Number of Firms'!R$1)</f>
        <v>1014</v>
      </c>
      <c r="S218" s="1">
        <f>SUMIFS(allNAICS!$O:$O,allNAICS!$C:$C,'Number of Firms'!$A218,allNAICS!$E:$E,'Number of Firms'!S$1)</f>
        <v>199</v>
      </c>
      <c r="T218" s="1">
        <f>SUMIFS(allNAICS!$O:$O,allNAICS!$C:$C,'Number of Firms'!$A218,allNAICS!$E:$E,'Number of Firms'!T$1)</f>
        <v>769</v>
      </c>
      <c r="U218" s="1">
        <f>SUMIFS(allNAICS!$O:$O,allNAICS!$C:$C,'Number of Firms'!$A218,allNAICS!$E:$E,'Number of Firms'!U$1)</f>
        <v>485</v>
      </c>
      <c r="V218" s="1">
        <f>SUMIFS(allNAICS!$O:$O,allNAICS!$C:$C,'Number of Firms'!$A218,allNAICS!$E:$E,'Number of Firms'!V$1)</f>
        <v>416</v>
      </c>
      <c r="W218" s="1">
        <f>SUMIFS(allNAICS!$O:$O,allNAICS!$C:$C,'Number of Firms'!$A218,allNAICS!$E:$E,'Number of Firms'!W$1)</f>
        <v>1422</v>
      </c>
      <c r="X218" s="1">
        <f>SUMIFS(allNAICS!$O:$O,allNAICS!$C:$C,'Number of Firms'!$A218,allNAICS!$E:$E,'Number of Firms'!X$1)</f>
        <v>0</v>
      </c>
      <c r="Y218" s="1">
        <f>SUMIFS(allNAICS!$O:$O,allNAICS!$C:$C,'Number of Firms'!$A218,allNAICS!$E:$E,'Number of Firms'!Y$1)</f>
        <v>0</v>
      </c>
    </row>
    <row r="219" spans="1:25" x14ac:dyDescent="0.45">
      <c r="A219" s="1" t="s">
        <v>707</v>
      </c>
      <c r="B219" s="1" t="s">
        <v>475</v>
      </c>
      <c r="C219" s="1">
        <v>32.366805200000002</v>
      </c>
      <c r="D219" s="1">
        <v>-86.299968899999996</v>
      </c>
      <c r="E219" s="1">
        <f>SUMIFS(allNAICS!$O:$O,allNAICS!$C:$C,'Number of Firms'!$A219,allNAICS!$E:$E,'Number of Firms'!E$1)</f>
        <v>28762</v>
      </c>
      <c r="F219" s="1">
        <f>SUMIFS(allNAICS!$O:$O,allNAICS!$C:$C,'Number of Firms'!$A219,allNAICS!$E:$E,'Number of Firms'!F$1)</f>
        <v>232</v>
      </c>
      <c r="G219" s="1">
        <f>SUMIFS(allNAICS!$O:$O,allNAICS!$C:$C,'Number of Firms'!$A219,allNAICS!$E:$E,'Number of Firms'!G$1)</f>
        <v>0</v>
      </c>
      <c r="H219" s="1">
        <f>SUMIFS(allNAICS!$O:$O,allNAICS!$C:$C,'Number of Firms'!$A219,allNAICS!$E:$E,'Number of Firms'!H$1)</f>
        <v>30</v>
      </c>
      <c r="I219" s="1">
        <f>SUMIFS(allNAICS!$O:$O,allNAICS!$C:$C,'Number of Firms'!$A219,allNAICS!$E:$E,'Number of Firms'!I$1)</f>
        <v>2597</v>
      </c>
      <c r="J219" s="1">
        <f>SUMIFS(allNAICS!$O:$O,allNAICS!$C:$C,'Number of Firms'!$A219,allNAICS!$E:$E,'Number of Firms'!J$1)</f>
        <v>603</v>
      </c>
      <c r="K219" s="1">
        <f>SUMIFS(allNAICS!$O:$O,allNAICS!$C:$C,'Number of Firms'!$A219,allNAICS!$E:$E,'Number of Firms'!K$1)</f>
        <v>765</v>
      </c>
      <c r="L219" s="1">
        <f>SUMIFS(allNAICS!$O:$O,allNAICS!$C:$C,'Number of Firms'!$A219,allNAICS!$E:$E,'Number of Firms'!L$1)</f>
        <v>2714</v>
      </c>
      <c r="M219" s="1">
        <f>SUMIFS(allNAICS!$O:$O,allNAICS!$C:$C,'Number of Firms'!$A219,allNAICS!$E:$E,'Number of Firms'!M$1)</f>
        <v>763</v>
      </c>
      <c r="N219" s="1">
        <f>SUMIFS(allNAICS!$O:$O,allNAICS!$C:$C,'Number of Firms'!$A219,allNAICS!$E:$E,'Number of Firms'!N$1)</f>
        <v>303</v>
      </c>
      <c r="O219" s="1">
        <f>SUMIFS(allNAICS!$O:$O,allNAICS!$C:$C,'Number of Firms'!$A219,allNAICS!$E:$E,'Number of Firms'!O$1)</f>
        <v>939</v>
      </c>
      <c r="P219" s="1">
        <f>SUMIFS(allNAICS!$O:$O,allNAICS!$C:$C,'Number of Firms'!$A219,allNAICS!$E:$E,'Number of Firms'!P$1)</f>
        <v>2402</v>
      </c>
      <c r="Q219" s="1">
        <f>SUMIFS(allNAICS!$O:$O,allNAICS!$C:$C,'Number of Firms'!$A219,allNAICS!$E:$E,'Number of Firms'!Q$1)</f>
        <v>3216</v>
      </c>
      <c r="R219" s="1">
        <f>SUMIFS(allNAICS!$O:$O,allNAICS!$C:$C,'Number of Firms'!$A219,allNAICS!$E:$E,'Number of Firms'!R$1)</f>
        <v>3346</v>
      </c>
      <c r="S219" s="1">
        <f>SUMIFS(allNAICS!$O:$O,allNAICS!$C:$C,'Number of Firms'!$A219,allNAICS!$E:$E,'Number of Firms'!S$1)</f>
        <v>730</v>
      </c>
      <c r="T219" s="1">
        <f>SUMIFS(allNAICS!$O:$O,allNAICS!$C:$C,'Number of Firms'!$A219,allNAICS!$E:$E,'Number of Firms'!T$1)</f>
        <v>2860</v>
      </c>
      <c r="U219" s="1">
        <f>SUMIFS(allNAICS!$O:$O,allNAICS!$C:$C,'Number of Firms'!$A219,allNAICS!$E:$E,'Number of Firms'!U$1)</f>
        <v>807</v>
      </c>
      <c r="V219" s="1">
        <f>SUMIFS(allNAICS!$O:$O,allNAICS!$C:$C,'Number of Firms'!$A219,allNAICS!$E:$E,'Number of Firms'!V$1)</f>
        <v>961</v>
      </c>
      <c r="W219" s="1">
        <f>SUMIFS(allNAICS!$O:$O,allNAICS!$C:$C,'Number of Firms'!$A219,allNAICS!$E:$E,'Number of Firms'!W$1)</f>
        <v>5553</v>
      </c>
      <c r="X219" s="1">
        <f>SUMIFS(allNAICS!$O:$O,allNAICS!$C:$C,'Number of Firms'!$A219,allNAICS!$E:$E,'Number of Firms'!X$1)</f>
        <v>35</v>
      </c>
      <c r="Y219" s="1">
        <f>SUMIFS(allNAICS!$O:$O,allNAICS!$C:$C,'Number of Firms'!$A219,allNAICS!$E:$E,'Number of Firms'!Y$1)</f>
        <v>0</v>
      </c>
    </row>
    <row r="220" spans="1:25" x14ac:dyDescent="0.45">
      <c r="A220" s="1" t="s">
        <v>708</v>
      </c>
      <c r="B220" s="1" t="s">
        <v>535</v>
      </c>
      <c r="C220" s="1">
        <v>39.629525999999998</v>
      </c>
      <c r="D220" s="1">
        <v>-79.955896800000005</v>
      </c>
      <c r="E220" s="1">
        <f>SUMIFS(allNAICS!$O:$O,allNAICS!$C:$C,'Number of Firms'!$A220,allNAICS!$E:$E,'Number of Firms'!E$1)</f>
        <v>8958</v>
      </c>
      <c r="F220" s="1">
        <f>SUMIFS(allNAICS!$O:$O,allNAICS!$C:$C,'Number of Firms'!$A220,allNAICS!$E:$E,'Number of Firms'!F$1)</f>
        <v>38</v>
      </c>
      <c r="G220" s="1">
        <f>SUMIFS(allNAICS!$O:$O,allNAICS!$C:$C,'Number of Firms'!$A220,allNAICS!$E:$E,'Number of Firms'!G$1)</f>
        <v>200</v>
      </c>
      <c r="H220" s="1">
        <f>SUMIFS(allNAICS!$O:$O,allNAICS!$C:$C,'Number of Firms'!$A220,allNAICS!$E:$E,'Number of Firms'!H$1)</f>
        <v>0</v>
      </c>
      <c r="I220" s="1">
        <f>SUMIFS(allNAICS!$O:$O,allNAICS!$C:$C,'Number of Firms'!$A220,allNAICS!$E:$E,'Number of Firms'!I$1)</f>
        <v>1022</v>
      </c>
      <c r="J220" s="1">
        <f>SUMIFS(allNAICS!$O:$O,allNAICS!$C:$C,'Number of Firms'!$A220,allNAICS!$E:$E,'Number of Firms'!J$1)</f>
        <v>217</v>
      </c>
      <c r="K220" s="1">
        <f>SUMIFS(allNAICS!$O:$O,allNAICS!$C:$C,'Number of Firms'!$A220,allNAICS!$E:$E,'Number of Firms'!K$1)</f>
        <v>141</v>
      </c>
      <c r="L220" s="1">
        <f>SUMIFS(allNAICS!$O:$O,allNAICS!$C:$C,'Number of Firms'!$A220,allNAICS!$E:$E,'Number of Firms'!L$1)</f>
        <v>994</v>
      </c>
      <c r="M220" s="1">
        <f>SUMIFS(allNAICS!$O:$O,allNAICS!$C:$C,'Number of Firms'!$A220,allNAICS!$E:$E,'Number of Firms'!M$1)</f>
        <v>364</v>
      </c>
      <c r="N220" s="1">
        <f>SUMIFS(allNAICS!$O:$O,allNAICS!$C:$C,'Number of Firms'!$A220,allNAICS!$E:$E,'Number of Firms'!N$1)</f>
        <v>153</v>
      </c>
      <c r="O220" s="1">
        <f>SUMIFS(allNAICS!$O:$O,allNAICS!$C:$C,'Number of Firms'!$A220,allNAICS!$E:$E,'Number of Firms'!O$1)</f>
        <v>256</v>
      </c>
      <c r="P220" s="1">
        <f>SUMIFS(allNAICS!$O:$O,allNAICS!$C:$C,'Number of Firms'!$A220,allNAICS!$E:$E,'Number of Firms'!P$1)</f>
        <v>1231</v>
      </c>
      <c r="Q220" s="1">
        <f>SUMIFS(allNAICS!$O:$O,allNAICS!$C:$C,'Number of Firms'!$A220,allNAICS!$E:$E,'Number of Firms'!Q$1)</f>
        <v>1224</v>
      </c>
      <c r="R220" s="1">
        <f>SUMIFS(allNAICS!$O:$O,allNAICS!$C:$C,'Number of Firms'!$A220,allNAICS!$E:$E,'Number of Firms'!R$1)</f>
        <v>495</v>
      </c>
      <c r="S220" s="1">
        <f>SUMIFS(allNAICS!$O:$O,allNAICS!$C:$C,'Number of Firms'!$A220,allNAICS!$E:$E,'Number of Firms'!S$1)</f>
        <v>193</v>
      </c>
      <c r="T220" s="1">
        <f>SUMIFS(allNAICS!$O:$O,allNAICS!$C:$C,'Number of Firms'!$A220,allNAICS!$E:$E,'Number of Firms'!T$1)</f>
        <v>773</v>
      </c>
      <c r="U220" s="1">
        <f>SUMIFS(allNAICS!$O:$O,allNAICS!$C:$C,'Number of Firms'!$A220,allNAICS!$E:$E,'Number of Firms'!U$1)</f>
        <v>492</v>
      </c>
      <c r="V220" s="1">
        <f>SUMIFS(allNAICS!$O:$O,allNAICS!$C:$C,'Number of Firms'!$A220,allNAICS!$E:$E,'Number of Firms'!V$1)</f>
        <v>326</v>
      </c>
      <c r="W220" s="1">
        <f>SUMIFS(allNAICS!$O:$O,allNAICS!$C:$C,'Number of Firms'!$A220,allNAICS!$E:$E,'Number of Firms'!W$1)</f>
        <v>852</v>
      </c>
      <c r="X220" s="1">
        <f>SUMIFS(allNAICS!$O:$O,allNAICS!$C:$C,'Number of Firms'!$A220,allNAICS!$E:$E,'Number of Firms'!X$1)</f>
        <v>0</v>
      </c>
      <c r="Y220" s="1">
        <f>SUMIFS(allNAICS!$O:$O,allNAICS!$C:$C,'Number of Firms'!$A220,allNAICS!$E:$E,'Number of Firms'!Y$1)</f>
        <v>0</v>
      </c>
    </row>
    <row r="221" spans="1:25" x14ac:dyDescent="0.45">
      <c r="A221" s="1" t="s">
        <v>709</v>
      </c>
      <c r="B221" s="1" t="s">
        <v>546</v>
      </c>
      <c r="C221" s="1">
        <v>36.213981400000002</v>
      </c>
      <c r="D221" s="1">
        <v>-83.294892200000007</v>
      </c>
      <c r="E221" s="1">
        <f>SUMIFS(allNAICS!$O:$O,allNAICS!$C:$C,'Number of Firms'!$A221,allNAICS!$E:$E,'Number of Firms'!E$1)</f>
        <v>7752</v>
      </c>
      <c r="F221" s="1">
        <f>SUMIFS(allNAICS!$O:$O,allNAICS!$C:$C,'Number of Firms'!$A221,allNAICS!$E:$E,'Number of Firms'!F$1)</f>
        <v>63</v>
      </c>
      <c r="G221" s="1">
        <f>SUMIFS(allNAICS!$O:$O,allNAICS!$C:$C,'Number of Firms'!$A221,allNAICS!$E:$E,'Number of Firms'!G$1)</f>
        <v>0</v>
      </c>
      <c r="H221" s="1">
        <f>SUMIFS(allNAICS!$O:$O,allNAICS!$C:$C,'Number of Firms'!$A221,allNAICS!$E:$E,'Number of Firms'!H$1)</f>
        <v>0</v>
      </c>
      <c r="I221" s="1">
        <f>SUMIFS(allNAICS!$O:$O,allNAICS!$C:$C,'Number of Firms'!$A221,allNAICS!$E:$E,'Number of Firms'!I$1)</f>
        <v>989</v>
      </c>
      <c r="J221" s="1">
        <f>SUMIFS(allNAICS!$O:$O,allNAICS!$C:$C,'Number of Firms'!$A221,allNAICS!$E:$E,'Number of Firms'!J$1)</f>
        <v>164</v>
      </c>
      <c r="K221" s="1">
        <f>SUMIFS(allNAICS!$O:$O,allNAICS!$C:$C,'Number of Firms'!$A221,allNAICS!$E:$E,'Number of Firms'!K$1)</f>
        <v>168</v>
      </c>
      <c r="L221" s="1">
        <f>SUMIFS(allNAICS!$O:$O,allNAICS!$C:$C,'Number of Firms'!$A221,allNAICS!$E:$E,'Number of Firms'!L$1)</f>
        <v>1024</v>
      </c>
      <c r="M221" s="1">
        <f>SUMIFS(allNAICS!$O:$O,allNAICS!$C:$C,'Number of Firms'!$A221,allNAICS!$E:$E,'Number of Firms'!M$1)</f>
        <v>288</v>
      </c>
      <c r="N221" s="1">
        <f>SUMIFS(allNAICS!$O:$O,allNAICS!$C:$C,'Number of Firms'!$A221,allNAICS!$E:$E,'Number of Firms'!N$1)</f>
        <v>124</v>
      </c>
      <c r="O221" s="1">
        <f>SUMIFS(allNAICS!$O:$O,allNAICS!$C:$C,'Number of Firms'!$A221,allNAICS!$E:$E,'Number of Firms'!O$1)</f>
        <v>311</v>
      </c>
      <c r="P221" s="1">
        <f>SUMIFS(allNAICS!$O:$O,allNAICS!$C:$C,'Number of Firms'!$A221,allNAICS!$E:$E,'Number of Firms'!P$1)</f>
        <v>542</v>
      </c>
      <c r="Q221" s="1">
        <f>SUMIFS(allNAICS!$O:$O,allNAICS!$C:$C,'Number of Firms'!$A221,allNAICS!$E:$E,'Number of Firms'!Q$1)</f>
        <v>460</v>
      </c>
      <c r="R221" s="1">
        <f>SUMIFS(allNAICS!$O:$O,allNAICS!$C:$C,'Number of Firms'!$A221,allNAICS!$E:$E,'Number of Firms'!R$1)</f>
        <v>908</v>
      </c>
      <c r="S221" s="1">
        <f>SUMIFS(allNAICS!$O:$O,allNAICS!$C:$C,'Number of Firms'!$A221,allNAICS!$E:$E,'Number of Firms'!S$1)</f>
        <v>67</v>
      </c>
      <c r="T221" s="1">
        <f>SUMIFS(allNAICS!$O:$O,allNAICS!$C:$C,'Number of Firms'!$A221,allNAICS!$E:$E,'Number of Firms'!T$1)</f>
        <v>521</v>
      </c>
      <c r="U221" s="1">
        <f>SUMIFS(allNAICS!$O:$O,allNAICS!$C:$C,'Number of Firms'!$A221,allNAICS!$E:$E,'Number of Firms'!U$1)</f>
        <v>284</v>
      </c>
      <c r="V221" s="1">
        <f>SUMIFS(allNAICS!$O:$O,allNAICS!$C:$C,'Number of Firms'!$A221,allNAICS!$E:$E,'Number of Firms'!V$1)</f>
        <v>329</v>
      </c>
      <c r="W221" s="1">
        <f>SUMIFS(allNAICS!$O:$O,allNAICS!$C:$C,'Number of Firms'!$A221,allNAICS!$E:$E,'Number of Firms'!W$1)</f>
        <v>1512</v>
      </c>
      <c r="X221" s="1">
        <f>SUMIFS(allNAICS!$O:$O,allNAICS!$C:$C,'Number of Firms'!$A221,allNAICS!$E:$E,'Number of Firms'!X$1)</f>
        <v>0</v>
      </c>
      <c r="Y221" s="1">
        <f>SUMIFS(allNAICS!$O:$O,allNAICS!$C:$C,'Number of Firms'!$A221,allNAICS!$E:$E,'Number of Firms'!Y$1)</f>
        <v>0</v>
      </c>
    </row>
    <row r="222" spans="1:25" x14ac:dyDescent="0.45">
      <c r="A222" s="1" t="s">
        <v>710</v>
      </c>
      <c r="B222" s="1" t="s">
        <v>492</v>
      </c>
      <c r="C222" s="1">
        <v>48.421216000000001</v>
      </c>
      <c r="D222" s="1">
        <v>-122.3340474</v>
      </c>
      <c r="E222" s="1">
        <f>SUMIFS(allNAICS!$O:$O,allNAICS!$C:$C,'Number of Firms'!$A222,allNAICS!$E:$E,'Number of Firms'!E$1)</f>
        <v>9501</v>
      </c>
      <c r="F222" s="1">
        <f>SUMIFS(allNAICS!$O:$O,allNAICS!$C:$C,'Number of Firms'!$A222,allNAICS!$E:$E,'Number of Firms'!F$1)</f>
        <v>531</v>
      </c>
      <c r="G222" s="1">
        <f>SUMIFS(allNAICS!$O:$O,allNAICS!$C:$C,'Number of Firms'!$A222,allNAICS!$E:$E,'Number of Firms'!G$1)</f>
        <v>0</v>
      </c>
      <c r="H222" s="1">
        <f>SUMIFS(allNAICS!$O:$O,allNAICS!$C:$C,'Number of Firms'!$A222,allNAICS!$E:$E,'Number of Firms'!H$1)</f>
        <v>38</v>
      </c>
      <c r="I222" s="1">
        <f>SUMIFS(allNAICS!$O:$O,allNAICS!$C:$C,'Number of Firms'!$A222,allNAICS!$E:$E,'Number of Firms'!I$1)</f>
        <v>1083</v>
      </c>
      <c r="J222" s="1">
        <f>SUMIFS(allNAICS!$O:$O,allNAICS!$C:$C,'Number of Firms'!$A222,allNAICS!$E:$E,'Number of Firms'!J$1)</f>
        <v>311</v>
      </c>
      <c r="K222" s="1">
        <f>SUMIFS(allNAICS!$O:$O,allNAICS!$C:$C,'Number of Firms'!$A222,allNAICS!$E:$E,'Number of Firms'!K$1)</f>
        <v>203</v>
      </c>
      <c r="L222" s="1">
        <f>SUMIFS(allNAICS!$O:$O,allNAICS!$C:$C,'Number of Firms'!$A222,allNAICS!$E:$E,'Number of Firms'!L$1)</f>
        <v>1051</v>
      </c>
      <c r="M222" s="1">
        <f>SUMIFS(allNAICS!$O:$O,allNAICS!$C:$C,'Number of Firms'!$A222,allNAICS!$E:$E,'Number of Firms'!M$1)</f>
        <v>300</v>
      </c>
      <c r="N222" s="1">
        <f>SUMIFS(allNAICS!$O:$O,allNAICS!$C:$C,'Number of Firms'!$A222,allNAICS!$E:$E,'Number of Firms'!N$1)</f>
        <v>48</v>
      </c>
      <c r="O222" s="1">
        <f>SUMIFS(allNAICS!$O:$O,allNAICS!$C:$C,'Number of Firms'!$A222,allNAICS!$E:$E,'Number of Firms'!O$1)</f>
        <v>318</v>
      </c>
      <c r="P222" s="1">
        <f>SUMIFS(allNAICS!$O:$O,allNAICS!$C:$C,'Number of Firms'!$A222,allNAICS!$E:$E,'Number of Firms'!P$1)</f>
        <v>1147</v>
      </c>
      <c r="Q222" s="1">
        <f>SUMIFS(allNAICS!$O:$O,allNAICS!$C:$C,'Number of Firms'!$A222,allNAICS!$E:$E,'Number of Firms'!Q$1)</f>
        <v>1294</v>
      </c>
      <c r="R222" s="1">
        <f>SUMIFS(allNAICS!$O:$O,allNAICS!$C:$C,'Number of Firms'!$A222,allNAICS!$E:$E,'Number of Firms'!R$1)</f>
        <v>526</v>
      </c>
      <c r="S222" s="1">
        <f>SUMIFS(allNAICS!$O:$O,allNAICS!$C:$C,'Number of Firms'!$A222,allNAICS!$E:$E,'Number of Firms'!S$1)</f>
        <v>116</v>
      </c>
      <c r="T222" s="1">
        <f>SUMIFS(allNAICS!$O:$O,allNAICS!$C:$C,'Number of Firms'!$A222,allNAICS!$E:$E,'Number of Firms'!T$1)</f>
        <v>799</v>
      </c>
      <c r="U222" s="1">
        <f>SUMIFS(allNAICS!$O:$O,allNAICS!$C:$C,'Number of Firms'!$A222,allNAICS!$E:$E,'Number of Firms'!U$1)</f>
        <v>456</v>
      </c>
      <c r="V222" s="1">
        <f>SUMIFS(allNAICS!$O:$O,allNAICS!$C:$C,'Number of Firms'!$A222,allNAICS!$E:$E,'Number of Firms'!V$1)</f>
        <v>337</v>
      </c>
      <c r="W222" s="1">
        <f>SUMIFS(allNAICS!$O:$O,allNAICS!$C:$C,'Number of Firms'!$A222,allNAICS!$E:$E,'Number of Firms'!W$1)</f>
        <v>945</v>
      </c>
      <c r="X222" s="1">
        <f>SUMIFS(allNAICS!$O:$O,allNAICS!$C:$C,'Number of Firms'!$A222,allNAICS!$E:$E,'Number of Firms'!X$1)</f>
        <v>0</v>
      </c>
      <c r="Y222" s="1">
        <f>SUMIFS(allNAICS!$O:$O,allNAICS!$C:$C,'Number of Firms'!$A222,allNAICS!$E:$E,'Number of Firms'!Y$1)</f>
        <v>0</v>
      </c>
    </row>
    <row r="223" spans="1:25" x14ac:dyDescent="0.45">
      <c r="A223" s="1" t="s">
        <v>711</v>
      </c>
      <c r="B223" s="1" t="s">
        <v>506</v>
      </c>
      <c r="C223" s="1">
        <v>40.193376700000002</v>
      </c>
      <c r="D223" s="1">
        <v>-85.386359900000002</v>
      </c>
      <c r="E223" s="1">
        <f>SUMIFS(allNAICS!$O:$O,allNAICS!$C:$C,'Number of Firms'!$A223,allNAICS!$E:$E,'Number of Firms'!E$1)</f>
        <v>7079</v>
      </c>
      <c r="F223" s="1">
        <f>SUMIFS(allNAICS!$O:$O,allNAICS!$C:$C,'Number of Firms'!$A223,allNAICS!$E:$E,'Number of Firms'!F$1)</f>
        <v>59</v>
      </c>
      <c r="G223" s="1">
        <f>SUMIFS(allNAICS!$O:$O,allNAICS!$C:$C,'Number of Firms'!$A223,allNAICS!$E:$E,'Number of Firms'!G$1)</f>
        <v>0</v>
      </c>
      <c r="H223" s="1">
        <f>SUMIFS(allNAICS!$O:$O,allNAICS!$C:$C,'Number of Firms'!$A223,allNAICS!$E:$E,'Number of Firms'!H$1)</f>
        <v>0</v>
      </c>
      <c r="I223" s="1">
        <f>SUMIFS(allNAICS!$O:$O,allNAICS!$C:$C,'Number of Firms'!$A223,allNAICS!$E:$E,'Number of Firms'!I$1)</f>
        <v>943</v>
      </c>
      <c r="J223" s="1">
        <f>SUMIFS(allNAICS!$O:$O,allNAICS!$C:$C,'Number of Firms'!$A223,allNAICS!$E:$E,'Number of Firms'!J$1)</f>
        <v>216</v>
      </c>
      <c r="K223" s="1">
        <f>SUMIFS(allNAICS!$O:$O,allNAICS!$C:$C,'Number of Firms'!$A223,allNAICS!$E:$E,'Number of Firms'!K$1)</f>
        <v>169</v>
      </c>
      <c r="L223" s="1">
        <f>SUMIFS(allNAICS!$O:$O,allNAICS!$C:$C,'Number of Firms'!$A223,allNAICS!$E:$E,'Number of Firms'!L$1)</f>
        <v>836</v>
      </c>
      <c r="M223" s="1">
        <f>SUMIFS(allNAICS!$O:$O,allNAICS!$C:$C,'Number of Firms'!$A223,allNAICS!$E:$E,'Number of Firms'!M$1)</f>
        <v>282</v>
      </c>
      <c r="N223" s="1">
        <f>SUMIFS(allNAICS!$O:$O,allNAICS!$C:$C,'Number of Firms'!$A223,allNAICS!$E:$E,'Number of Firms'!N$1)</f>
        <v>41</v>
      </c>
      <c r="O223" s="1">
        <f>SUMIFS(allNAICS!$O:$O,allNAICS!$C:$C,'Number of Firms'!$A223,allNAICS!$E:$E,'Number of Firms'!O$1)</f>
        <v>232</v>
      </c>
      <c r="P223" s="1">
        <f>SUMIFS(allNAICS!$O:$O,allNAICS!$C:$C,'Number of Firms'!$A223,allNAICS!$E:$E,'Number of Firms'!P$1)</f>
        <v>628</v>
      </c>
      <c r="Q223" s="1">
        <f>SUMIFS(allNAICS!$O:$O,allNAICS!$C:$C,'Number of Firms'!$A223,allNAICS!$E:$E,'Number of Firms'!Q$1)</f>
        <v>472</v>
      </c>
      <c r="R223" s="1">
        <f>SUMIFS(allNAICS!$O:$O,allNAICS!$C:$C,'Number of Firms'!$A223,allNAICS!$E:$E,'Number of Firms'!R$1)</f>
        <v>755</v>
      </c>
      <c r="S223" s="1">
        <f>SUMIFS(allNAICS!$O:$O,allNAICS!$C:$C,'Number of Firms'!$A223,allNAICS!$E:$E,'Number of Firms'!S$1)</f>
        <v>196</v>
      </c>
      <c r="T223" s="1">
        <f>SUMIFS(allNAICS!$O:$O,allNAICS!$C:$C,'Number of Firms'!$A223,allNAICS!$E:$E,'Number of Firms'!T$1)</f>
        <v>712</v>
      </c>
      <c r="U223" s="1">
        <f>SUMIFS(allNAICS!$O:$O,allNAICS!$C:$C,'Number of Firms'!$A223,allNAICS!$E:$E,'Number of Firms'!U$1)</f>
        <v>260</v>
      </c>
      <c r="V223" s="1">
        <f>SUMIFS(allNAICS!$O:$O,allNAICS!$C:$C,'Number of Firms'!$A223,allNAICS!$E:$E,'Number of Firms'!V$1)</f>
        <v>190</v>
      </c>
      <c r="W223" s="1">
        <f>SUMIFS(allNAICS!$O:$O,allNAICS!$C:$C,'Number of Firms'!$A223,allNAICS!$E:$E,'Number of Firms'!W$1)</f>
        <v>1097</v>
      </c>
      <c r="X223" s="1">
        <f>SUMIFS(allNAICS!$O:$O,allNAICS!$C:$C,'Number of Firms'!$A223,allNAICS!$E:$E,'Number of Firms'!X$1)</f>
        <v>0</v>
      </c>
      <c r="Y223" s="1">
        <f>SUMIFS(allNAICS!$O:$O,allNAICS!$C:$C,'Number of Firms'!$A223,allNAICS!$E:$E,'Number of Firms'!Y$1)</f>
        <v>0</v>
      </c>
    </row>
    <row r="224" spans="1:25" x14ac:dyDescent="0.45">
      <c r="A224" s="1" t="s">
        <v>712</v>
      </c>
      <c r="B224" s="1" t="s">
        <v>466</v>
      </c>
      <c r="C224" s="1">
        <v>43.234181300000003</v>
      </c>
      <c r="D224" s="1">
        <v>-86.248392100000004</v>
      </c>
      <c r="E224" s="1">
        <f>SUMIFS(allNAICS!$O:$O,allNAICS!$C:$C,'Number of Firms'!$A224,allNAICS!$E:$E,'Number of Firms'!E$1)</f>
        <v>11563</v>
      </c>
      <c r="F224" s="1">
        <f>SUMIFS(allNAICS!$O:$O,allNAICS!$C:$C,'Number of Firms'!$A224,allNAICS!$E:$E,'Number of Firms'!F$1)</f>
        <v>86</v>
      </c>
      <c r="G224" s="1">
        <f>SUMIFS(allNAICS!$O:$O,allNAICS!$C:$C,'Number of Firms'!$A224,allNAICS!$E:$E,'Number of Firms'!G$1)</f>
        <v>0</v>
      </c>
      <c r="H224" s="1">
        <f>SUMIFS(allNAICS!$O:$O,allNAICS!$C:$C,'Number of Firms'!$A224,allNAICS!$E:$E,'Number of Firms'!H$1)</f>
        <v>0</v>
      </c>
      <c r="I224" s="1">
        <f>SUMIFS(allNAICS!$O:$O,allNAICS!$C:$C,'Number of Firms'!$A224,allNAICS!$E:$E,'Number of Firms'!I$1)</f>
        <v>1222</v>
      </c>
      <c r="J224" s="1">
        <f>SUMIFS(allNAICS!$O:$O,allNAICS!$C:$C,'Number of Firms'!$A224,allNAICS!$E:$E,'Number of Firms'!J$1)</f>
        <v>598</v>
      </c>
      <c r="K224" s="1">
        <f>SUMIFS(allNAICS!$O:$O,allNAICS!$C:$C,'Number of Firms'!$A224,allNAICS!$E:$E,'Number of Firms'!K$1)</f>
        <v>224</v>
      </c>
      <c r="L224" s="1">
        <f>SUMIFS(allNAICS!$O:$O,allNAICS!$C:$C,'Number of Firms'!$A224,allNAICS!$E:$E,'Number of Firms'!L$1)</f>
        <v>1275</v>
      </c>
      <c r="M224" s="1">
        <f>SUMIFS(allNAICS!$O:$O,allNAICS!$C:$C,'Number of Firms'!$A224,allNAICS!$E:$E,'Number of Firms'!M$1)</f>
        <v>373</v>
      </c>
      <c r="N224" s="1">
        <f>SUMIFS(allNAICS!$O:$O,allNAICS!$C:$C,'Number of Firms'!$A224,allNAICS!$E:$E,'Number of Firms'!N$1)</f>
        <v>144</v>
      </c>
      <c r="O224" s="1">
        <f>SUMIFS(allNAICS!$O:$O,allNAICS!$C:$C,'Number of Firms'!$A224,allNAICS!$E:$E,'Number of Firms'!O$1)</f>
        <v>163</v>
      </c>
      <c r="P224" s="1">
        <f>SUMIFS(allNAICS!$O:$O,allNAICS!$C:$C,'Number of Firms'!$A224,allNAICS!$E:$E,'Number of Firms'!P$1)</f>
        <v>837</v>
      </c>
      <c r="Q224" s="1">
        <f>SUMIFS(allNAICS!$O:$O,allNAICS!$C:$C,'Number of Firms'!$A224,allNAICS!$E:$E,'Number of Firms'!Q$1)</f>
        <v>1083</v>
      </c>
      <c r="R224" s="1">
        <f>SUMIFS(allNAICS!$O:$O,allNAICS!$C:$C,'Number of Firms'!$A224,allNAICS!$E:$E,'Number of Firms'!R$1)</f>
        <v>891</v>
      </c>
      <c r="S224" s="1">
        <f>SUMIFS(allNAICS!$O:$O,allNAICS!$C:$C,'Number of Firms'!$A224,allNAICS!$E:$E,'Number of Firms'!S$1)</f>
        <v>175</v>
      </c>
      <c r="T224" s="1">
        <f>SUMIFS(allNAICS!$O:$O,allNAICS!$C:$C,'Number of Firms'!$A224,allNAICS!$E:$E,'Number of Firms'!T$1)</f>
        <v>1519</v>
      </c>
      <c r="U224" s="1">
        <f>SUMIFS(allNAICS!$O:$O,allNAICS!$C:$C,'Number of Firms'!$A224,allNAICS!$E:$E,'Number of Firms'!U$1)</f>
        <v>610</v>
      </c>
      <c r="V224" s="1">
        <f>SUMIFS(allNAICS!$O:$O,allNAICS!$C:$C,'Number of Firms'!$A224,allNAICS!$E:$E,'Number of Firms'!V$1)</f>
        <v>387</v>
      </c>
      <c r="W224" s="1">
        <f>SUMIFS(allNAICS!$O:$O,allNAICS!$C:$C,'Number of Firms'!$A224,allNAICS!$E:$E,'Number of Firms'!W$1)</f>
        <v>1981</v>
      </c>
      <c r="X224" s="1">
        <f>SUMIFS(allNAICS!$O:$O,allNAICS!$C:$C,'Number of Firms'!$A224,allNAICS!$E:$E,'Number of Firms'!X$1)</f>
        <v>0</v>
      </c>
      <c r="Y224" s="1">
        <f>SUMIFS(allNAICS!$O:$O,allNAICS!$C:$C,'Number of Firms'!$A224,allNAICS!$E:$E,'Number of Firms'!Y$1)</f>
        <v>0</v>
      </c>
    </row>
    <row r="225" spans="1:25" x14ac:dyDescent="0.45">
      <c r="A225" s="1" t="s">
        <v>713</v>
      </c>
      <c r="B225" s="1" t="s">
        <v>470</v>
      </c>
      <c r="C225" s="1">
        <v>33.689060300000001</v>
      </c>
      <c r="D225" s="1">
        <v>-78.886694300000002</v>
      </c>
      <c r="E225" s="1">
        <f>SUMIFS(allNAICS!$O:$O,allNAICS!$C:$C,'Number of Firms'!$A225,allNAICS!$E:$E,'Number of Firms'!E$1)</f>
        <v>38432</v>
      </c>
      <c r="F225" s="1">
        <f>SUMIFS(allNAICS!$O:$O,allNAICS!$C:$C,'Number of Firms'!$A225,allNAICS!$E:$E,'Number of Firms'!F$1)</f>
        <v>395</v>
      </c>
      <c r="G225" s="1">
        <f>SUMIFS(allNAICS!$O:$O,allNAICS!$C:$C,'Number of Firms'!$A225,allNAICS!$E:$E,'Number of Firms'!G$1)</f>
        <v>0</v>
      </c>
      <c r="H225" s="1">
        <f>SUMIFS(allNAICS!$O:$O,allNAICS!$C:$C,'Number of Firms'!$A225,allNAICS!$E:$E,'Number of Firms'!H$1)</f>
        <v>47</v>
      </c>
      <c r="I225" s="1">
        <f>SUMIFS(allNAICS!$O:$O,allNAICS!$C:$C,'Number of Firms'!$A225,allNAICS!$E:$E,'Number of Firms'!I$1)</f>
        <v>5286</v>
      </c>
      <c r="J225" s="1">
        <f>SUMIFS(allNAICS!$O:$O,allNAICS!$C:$C,'Number of Firms'!$A225,allNAICS!$E:$E,'Number of Firms'!J$1)</f>
        <v>427</v>
      </c>
      <c r="K225" s="1">
        <f>SUMIFS(allNAICS!$O:$O,allNAICS!$C:$C,'Number of Firms'!$A225,allNAICS!$E:$E,'Number of Firms'!K$1)</f>
        <v>666</v>
      </c>
      <c r="L225" s="1">
        <f>SUMIFS(allNAICS!$O:$O,allNAICS!$C:$C,'Number of Firms'!$A225,allNAICS!$E:$E,'Number of Firms'!L$1)</f>
        <v>4318</v>
      </c>
      <c r="M225" s="1">
        <f>SUMIFS(allNAICS!$O:$O,allNAICS!$C:$C,'Number of Firms'!$A225,allNAICS!$E:$E,'Number of Firms'!M$1)</f>
        <v>1032</v>
      </c>
      <c r="N225" s="1">
        <f>SUMIFS(allNAICS!$O:$O,allNAICS!$C:$C,'Number of Firms'!$A225,allNAICS!$E:$E,'Number of Firms'!N$1)</f>
        <v>310</v>
      </c>
      <c r="O225" s="1">
        <f>SUMIFS(allNAICS!$O:$O,allNAICS!$C:$C,'Number of Firms'!$A225,allNAICS!$E:$E,'Number of Firms'!O$1)</f>
        <v>1178</v>
      </c>
      <c r="P225" s="1">
        <f>SUMIFS(allNAICS!$O:$O,allNAICS!$C:$C,'Number of Firms'!$A225,allNAICS!$E:$E,'Number of Firms'!P$1)</f>
        <v>5659</v>
      </c>
      <c r="Q225" s="1">
        <f>SUMIFS(allNAICS!$O:$O,allNAICS!$C:$C,'Number of Firms'!$A225,allNAICS!$E:$E,'Number of Firms'!Q$1)</f>
        <v>4351</v>
      </c>
      <c r="R225" s="1">
        <f>SUMIFS(allNAICS!$O:$O,allNAICS!$C:$C,'Number of Firms'!$A225,allNAICS!$E:$E,'Number of Firms'!R$1)</f>
        <v>3643</v>
      </c>
      <c r="S225" s="1">
        <f>SUMIFS(allNAICS!$O:$O,allNAICS!$C:$C,'Number of Firms'!$A225,allNAICS!$E:$E,'Number of Firms'!S$1)</f>
        <v>537</v>
      </c>
      <c r="T225" s="1">
        <f>SUMIFS(allNAICS!$O:$O,allNAICS!$C:$C,'Number of Firms'!$A225,allNAICS!$E:$E,'Number of Firms'!T$1)</f>
        <v>2124</v>
      </c>
      <c r="U225" s="1">
        <f>SUMIFS(allNAICS!$O:$O,allNAICS!$C:$C,'Number of Firms'!$A225,allNAICS!$E:$E,'Number of Firms'!U$1)</f>
        <v>1694</v>
      </c>
      <c r="V225" s="1">
        <f>SUMIFS(allNAICS!$O:$O,allNAICS!$C:$C,'Number of Firms'!$A225,allNAICS!$E:$E,'Number of Firms'!V$1)</f>
        <v>1591</v>
      </c>
      <c r="W225" s="1">
        <f>SUMIFS(allNAICS!$O:$O,allNAICS!$C:$C,'Number of Firms'!$A225,allNAICS!$E:$E,'Number of Firms'!W$1)</f>
        <v>5202</v>
      </c>
      <c r="X225" s="1">
        <f>SUMIFS(allNAICS!$O:$O,allNAICS!$C:$C,'Number of Firms'!$A225,allNAICS!$E:$E,'Number of Firms'!X$1)</f>
        <v>42</v>
      </c>
      <c r="Y225" s="1">
        <f>SUMIFS(allNAICS!$O:$O,allNAICS!$C:$C,'Number of Firms'!$A225,allNAICS!$E:$E,'Number of Firms'!Y$1)</f>
        <v>0</v>
      </c>
    </row>
    <row r="226" spans="1:25" x14ac:dyDescent="0.45">
      <c r="A226" s="1" t="s">
        <v>714</v>
      </c>
      <c r="B226" s="1" t="s">
        <v>480</v>
      </c>
      <c r="C226" s="1">
        <v>38.297538099999997</v>
      </c>
      <c r="D226" s="1">
        <v>-122.28686500000001</v>
      </c>
      <c r="E226" s="1">
        <f>SUMIFS(allNAICS!$O:$O,allNAICS!$C:$C,'Number of Firms'!$A226,allNAICS!$E:$E,'Number of Firms'!E$1)</f>
        <v>14255</v>
      </c>
      <c r="F226" s="1">
        <f>SUMIFS(allNAICS!$O:$O,allNAICS!$C:$C,'Number of Firms'!$A226,allNAICS!$E:$E,'Number of Firms'!F$1)</f>
        <v>252</v>
      </c>
      <c r="G226" s="1">
        <f>SUMIFS(allNAICS!$O:$O,allNAICS!$C:$C,'Number of Firms'!$A226,allNAICS!$E:$E,'Number of Firms'!G$1)</f>
        <v>0</v>
      </c>
      <c r="H226" s="1">
        <f>SUMIFS(allNAICS!$O:$O,allNAICS!$C:$C,'Number of Firms'!$A226,allNAICS!$E:$E,'Number of Firms'!H$1)</f>
        <v>0</v>
      </c>
      <c r="I226" s="1">
        <f>SUMIFS(allNAICS!$O:$O,allNAICS!$C:$C,'Number of Firms'!$A226,allNAICS!$E:$E,'Number of Firms'!I$1)</f>
        <v>1397</v>
      </c>
      <c r="J226" s="1">
        <f>SUMIFS(allNAICS!$O:$O,allNAICS!$C:$C,'Number of Firms'!$A226,allNAICS!$E:$E,'Number of Firms'!J$1)</f>
        <v>831</v>
      </c>
      <c r="K226" s="1">
        <f>SUMIFS(allNAICS!$O:$O,allNAICS!$C:$C,'Number of Firms'!$A226,allNAICS!$E:$E,'Number of Firms'!K$1)</f>
        <v>436</v>
      </c>
      <c r="L226" s="1">
        <f>SUMIFS(allNAICS!$O:$O,allNAICS!$C:$C,'Number of Firms'!$A226,allNAICS!$E:$E,'Number of Firms'!L$1)</f>
        <v>1142</v>
      </c>
      <c r="M226" s="1">
        <f>SUMIFS(allNAICS!$O:$O,allNAICS!$C:$C,'Number of Firms'!$A226,allNAICS!$E:$E,'Number of Firms'!M$1)</f>
        <v>295</v>
      </c>
      <c r="N226" s="1">
        <f>SUMIFS(allNAICS!$O:$O,allNAICS!$C:$C,'Number of Firms'!$A226,allNAICS!$E:$E,'Number of Firms'!N$1)</f>
        <v>177</v>
      </c>
      <c r="O226" s="1">
        <f>SUMIFS(allNAICS!$O:$O,allNAICS!$C:$C,'Number of Firms'!$A226,allNAICS!$E:$E,'Number of Firms'!O$1)</f>
        <v>473</v>
      </c>
      <c r="P226" s="1">
        <f>SUMIFS(allNAICS!$O:$O,allNAICS!$C:$C,'Number of Firms'!$A226,allNAICS!$E:$E,'Number of Firms'!P$1)</f>
        <v>1101</v>
      </c>
      <c r="Q226" s="1">
        <f>SUMIFS(allNAICS!$O:$O,allNAICS!$C:$C,'Number of Firms'!$A226,allNAICS!$E:$E,'Number of Firms'!Q$1)</f>
        <v>2711</v>
      </c>
      <c r="R226" s="1">
        <f>SUMIFS(allNAICS!$O:$O,allNAICS!$C:$C,'Number of Firms'!$A226,allNAICS!$E:$E,'Number of Firms'!R$1)</f>
        <v>1096</v>
      </c>
      <c r="S226" s="1">
        <f>SUMIFS(allNAICS!$O:$O,allNAICS!$C:$C,'Number of Firms'!$A226,allNAICS!$E:$E,'Number of Firms'!S$1)</f>
        <v>356</v>
      </c>
      <c r="T226" s="1">
        <f>SUMIFS(allNAICS!$O:$O,allNAICS!$C:$C,'Number of Firms'!$A226,allNAICS!$E:$E,'Number of Firms'!T$1)</f>
        <v>1154</v>
      </c>
      <c r="U226" s="1">
        <f>SUMIFS(allNAICS!$O:$O,allNAICS!$C:$C,'Number of Firms'!$A226,allNAICS!$E:$E,'Number of Firms'!U$1)</f>
        <v>746</v>
      </c>
      <c r="V226" s="1">
        <f>SUMIFS(allNAICS!$O:$O,allNAICS!$C:$C,'Number of Firms'!$A226,allNAICS!$E:$E,'Number of Firms'!V$1)</f>
        <v>581</v>
      </c>
      <c r="W226" s="1">
        <f>SUMIFS(allNAICS!$O:$O,allNAICS!$C:$C,'Number of Firms'!$A226,allNAICS!$E:$E,'Number of Firms'!W$1)</f>
        <v>1523</v>
      </c>
      <c r="X226" s="1">
        <f>SUMIFS(allNAICS!$O:$O,allNAICS!$C:$C,'Number of Firms'!$A226,allNAICS!$E:$E,'Number of Firms'!X$1)</f>
        <v>34</v>
      </c>
      <c r="Y226" s="1">
        <f>SUMIFS(allNAICS!$O:$O,allNAICS!$C:$C,'Number of Firms'!$A226,allNAICS!$E:$E,'Number of Firms'!Y$1)</f>
        <v>0</v>
      </c>
    </row>
    <row r="227" spans="1:25" x14ac:dyDescent="0.45">
      <c r="A227" s="1" t="s">
        <v>715</v>
      </c>
      <c r="B227" s="1" t="s">
        <v>526</v>
      </c>
      <c r="C227" s="1">
        <v>26.142035799999999</v>
      </c>
      <c r="D227" s="1">
        <v>-81.794810299999995</v>
      </c>
      <c r="E227" s="1">
        <f>SUMIFS(allNAICS!$O:$O,allNAICS!$C:$C,'Number of Firms'!$A227,allNAICS!$E:$E,'Number of Firms'!E$1)</f>
        <v>40669</v>
      </c>
      <c r="F227" s="1">
        <f>SUMIFS(allNAICS!$O:$O,allNAICS!$C:$C,'Number of Firms'!$A227,allNAICS!$E:$E,'Number of Firms'!F$1)</f>
        <v>813</v>
      </c>
      <c r="G227" s="1">
        <f>SUMIFS(allNAICS!$O:$O,allNAICS!$C:$C,'Number of Firms'!$A227,allNAICS!$E:$E,'Number of Firms'!G$1)</f>
        <v>305</v>
      </c>
      <c r="H227" s="1">
        <f>SUMIFS(allNAICS!$O:$O,allNAICS!$C:$C,'Number of Firms'!$A227,allNAICS!$E:$E,'Number of Firms'!H$1)</f>
        <v>36</v>
      </c>
      <c r="I227" s="1">
        <f>SUMIFS(allNAICS!$O:$O,allNAICS!$C:$C,'Number of Firms'!$A227,allNAICS!$E:$E,'Number of Firms'!I$1)</f>
        <v>3642</v>
      </c>
      <c r="J227" s="1">
        <f>SUMIFS(allNAICS!$O:$O,allNAICS!$C:$C,'Number of Firms'!$A227,allNAICS!$E:$E,'Number of Firms'!J$1)</f>
        <v>488</v>
      </c>
      <c r="K227" s="1">
        <f>SUMIFS(allNAICS!$O:$O,allNAICS!$C:$C,'Number of Firms'!$A227,allNAICS!$E:$E,'Number of Firms'!K$1)</f>
        <v>872</v>
      </c>
      <c r="L227" s="1">
        <f>SUMIFS(allNAICS!$O:$O,allNAICS!$C:$C,'Number of Firms'!$A227,allNAICS!$E:$E,'Number of Firms'!L$1)</f>
        <v>2986</v>
      </c>
      <c r="M227" s="1">
        <f>SUMIFS(allNAICS!$O:$O,allNAICS!$C:$C,'Number of Firms'!$A227,allNAICS!$E:$E,'Number of Firms'!M$1)</f>
        <v>1341</v>
      </c>
      <c r="N227" s="1">
        <f>SUMIFS(allNAICS!$O:$O,allNAICS!$C:$C,'Number of Firms'!$A227,allNAICS!$E:$E,'Number of Firms'!N$1)</f>
        <v>328</v>
      </c>
      <c r="O227" s="1">
        <f>SUMIFS(allNAICS!$O:$O,allNAICS!$C:$C,'Number of Firms'!$A227,allNAICS!$E:$E,'Number of Firms'!O$1)</f>
        <v>1994</v>
      </c>
      <c r="P227" s="1">
        <f>SUMIFS(allNAICS!$O:$O,allNAICS!$C:$C,'Number of Firms'!$A227,allNAICS!$E:$E,'Number of Firms'!P$1)</f>
        <v>7068</v>
      </c>
      <c r="Q227" s="1">
        <f>SUMIFS(allNAICS!$O:$O,allNAICS!$C:$C,'Number of Firms'!$A227,allNAICS!$E:$E,'Number of Firms'!Q$1)</f>
        <v>5765</v>
      </c>
      <c r="R227" s="1">
        <f>SUMIFS(allNAICS!$O:$O,allNAICS!$C:$C,'Number of Firms'!$A227,allNAICS!$E:$E,'Number of Firms'!R$1)</f>
        <v>4479</v>
      </c>
      <c r="S227" s="1">
        <f>SUMIFS(allNAICS!$O:$O,allNAICS!$C:$C,'Number of Firms'!$A227,allNAICS!$E:$E,'Number of Firms'!S$1)</f>
        <v>543</v>
      </c>
      <c r="T227" s="1">
        <f>SUMIFS(allNAICS!$O:$O,allNAICS!$C:$C,'Number of Firms'!$A227,allNAICS!$E:$E,'Number of Firms'!T$1)</f>
        <v>2438</v>
      </c>
      <c r="U227" s="1">
        <f>SUMIFS(allNAICS!$O:$O,allNAICS!$C:$C,'Number of Firms'!$A227,allNAICS!$E:$E,'Number of Firms'!U$1)</f>
        <v>1496</v>
      </c>
      <c r="V227" s="1">
        <f>SUMIFS(allNAICS!$O:$O,allNAICS!$C:$C,'Number of Firms'!$A227,allNAICS!$E:$E,'Number of Firms'!V$1)</f>
        <v>1214</v>
      </c>
      <c r="W227" s="1">
        <f>SUMIFS(allNAICS!$O:$O,allNAICS!$C:$C,'Number of Firms'!$A227,allNAICS!$E:$E,'Number of Firms'!W$1)</f>
        <v>4927</v>
      </c>
      <c r="X227" s="1">
        <f>SUMIFS(allNAICS!$O:$O,allNAICS!$C:$C,'Number of Firms'!$A227,allNAICS!$E:$E,'Number of Firms'!X$1)</f>
        <v>28</v>
      </c>
      <c r="Y227" s="1">
        <f>SUMIFS(allNAICS!$O:$O,allNAICS!$C:$C,'Number of Firms'!$A227,allNAICS!$E:$E,'Number of Firms'!Y$1)</f>
        <v>0</v>
      </c>
    </row>
    <row r="228" spans="1:25" x14ac:dyDescent="0.45">
      <c r="A228" s="1" t="s">
        <v>716</v>
      </c>
      <c r="B228" s="1" t="s">
        <v>546</v>
      </c>
      <c r="C228" s="1">
        <v>36.166666999999997</v>
      </c>
      <c r="D228" s="1">
        <v>-86.783332999999999</v>
      </c>
      <c r="E228" s="1">
        <f>SUMIFS(allNAICS!$O:$O,allNAICS!$C:$C,'Number of Firms'!$A228,allNAICS!$E:$E,'Number of Firms'!E$1)</f>
        <v>167645</v>
      </c>
      <c r="F228" s="1">
        <f>SUMIFS(allNAICS!$O:$O,allNAICS!$C:$C,'Number of Firms'!$A228,allNAICS!$E:$E,'Number of Firms'!F$1)</f>
        <v>867</v>
      </c>
      <c r="G228" s="1">
        <f>SUMIFS(allNAICS!$O:$O,allNAICS!$C:$C,'Number of Firms'!$A228,allNAICS!$E:$E,'Number of Firms'!G$1)</f>
        <v>32</v>
      </c>
      <c r="H228" s="1">
        <f>SUMIFS(allNAICS!$O:$O,allNAICS!$C:$C,'Number of Firms'!$A228,allNAICS!$E:$E,'Number of Firms'!H$1)</f>
        <v>125</v>
      </c>
      <c r="I228" s="1">
        <f>SUMIFS(allNAICS!$O:$O,allNAICS!$C:$C,'Number of Firms'!$A228,allNAICS!$E:$E,'Number of Firms'!I$1)</f>
        <v>19634</v>
      </c>
      <c r="J228" s="1">
        <f>SUMIFS(allNAICS!$O:$O,allNAICS!$C:$C,'Number of Firms'!$A228,allNAICS!$E:$E,'Number of Firms'!J$1)</f>
        <v>3166</v>
      </c>
      <c r="K228" s="1">
        <f>SUMIFS(allNAICS!$O:$O,allNAICS!$C:$C,'Number of Firms'!$A228,allNAICS!$E:$E,'Number of Firms'!K$1)</f>
        <v>3806</v>
      </c>
      <c r="L228" s="1">
        <f>SUMIFS(allNAICS!$O:$O,allNAICS!$C:$C,'Number of Firms'!$A228,allNAICS!$E:$E,'Number of Firms'!L$1)</f>
        <v>14498</v>
      </c>
      <c r="M228" s="1">
        <f>SUMIFS(allNAICS!$O:$O,allNAICS!$C:$C,'Number of Firms'!$A228,allNAICS!$E:$E,'Number of Firms'!M$1)</f>
        <v>6972</v>
      </c>
      <c r="N228" s="1">
        <f>SUMIFS(allNAICS!$O:$O,allNAICS!$C:$C,'Number of Firms'!$A228,allNAICS!$E:$E,'Number of Firms'!N$1)</f>
        <v>4037</v>
      </c>
      <c r="O228" s="1">
        <f>SUMIFS(allNAICS!$O:$O,allNAICS!$C:$C,'Number of Firms'!$A228,allNAICS!$E:$E,'Number of Firms'!O$1)</f>
        <v>6338</v>
      </c>
      <c r="P228" s="1">
        <f>SUMIFS(allNAICS!$O:$O,allNAICS!$C:$C,'Number of Firms'!$A228,allNAICS!$E:$E,'Number of Firms'!P$1)</f>
        <v>15084</v>
      </c>
      <c r="Q228" s="1">
        <f>SUMIFS(allNAICS!$O:$O,allNAICS!$C:$C,'Number of Firms'!$A228,allNAICS!$E:$E,'Number of Firms'!Q$1)</f>
        <v>23080</v>
      </c>
      <c r="R228" s="1">
        <f>SUMIFS(allNAICS!$O:$O,allNAICS!$C:$C,'Number of Firms'!$A228,allNAICS!$E:$E,'Number of Firms'!R$1)</f>
        <v>14792</v>
      </c>
      <c r="S228" s="1">
        <f>SUMIFS(allNAICS!$O:$O,allNAICS!$C:$C,'Number of Firms'!$A228,allNAICS!$E:$E,'Number of Firms'!S$1)</f>
        <v>3558</v>
      </c>
      <c r="T228" s="1">
        <f>SUMIFS(allNAICS!$O:$O,allNAICS!$C:$C,'Number of Firms'!$A228,allNAICS!$E:$E,'Number of Firms'!T$1)</f>
        <v>12154</v>
      </c>
      <c r="U228" s="1">
        <f>SUMIFS(allNAICS!$O:$O,allNAICS!$C:$C,'Number of Firms'!$A228,allNAICS!$E:$E,'Number of Firms'!U$1)</f>
        <v>15625</v>
      </c>
      <c r="V228" s="1">
        <f>SUMIFS(allNAICS!$O:$O,allNAICS!$C:$C,'Number of Firms'!$A228,allNAICS!$E:$E,'Number of Firms'!V$1)</f>
        <v>4645</v>
      </c>
      <c r="W228" s="1">
        <f>SUMIFS(allNAICS!$O:$O,allNAICS!$C:$C,'Number of Firms'!$A228,allNAICS!$E:$E,'Number of Firms'!W$1)</f>
        <v>19553</v>
      </c>
      <c r="X228" s="1">
        <f>SUMIFS(allNAICS!$O:$O,allNAICS!$C:$C,'Number of Firms'!$A228,allNAICS!$E:$E,'Number of Firms'!X$1)</f>
        <v>268</v>
      </c>
      <c r="Y228" s="1">
        <f>SUMIFS(allNAICS!$O:$O,allNAICS!$C:$C,'Number of Firms'!$A228,allNAICS!$E:$E,'Number of Firms'!Y$1)</f>
        <v>31</v>
      </c>
    </row>
    <row r="229" spans="1:25" x14ac:dyDescent="0.45">
      <c r="A229" s="1" t="s">
        <v>717</v>
      </c>
      <c r="B229" s="1" t="s">
        <v>517</v>
      </c>
      <c r="C229" s="1">
        <v>41.308273999999997</v>
      </c>
      <c r="D229" s="1">
        <v>-72.927883499999993</v>
      </c>
      <c r="E229" s="1">
        <f>SUMIFS(allNAICS!$O:$O,allNAICS!$C:$C,'Number of Firms'!$A229,allNAICS!$E:$E,'Number of Firms'!E$1)</f>
        <v>73035</v>
      </c>
      <c r="F229" s="1">
        <f>SUMIFS(allNAICS!$O:$O,allNAICS!$C:$C,'Number of Firms'!$A229,allNAICS!$E:$E,'Number of Firms'!F$1)</f>
        <v>216</v>
      </c>
      <c r="G229" s="1">
        <f>SUMIFS(allNAICS!$O:$O,allNAICS!$C:$C,'Number of Firms'!$A229,allNAICS!$E:$E,'Number of Firms'!G$1)</f>
        <v>0</v>
      </c>
      <c r="H229" s="1">
        <f>SUMIFS(allNAICS!$O:$O,allNAICS!$C:$C,'Number of Firms'!$A229,allNAICS!$E:$E,'Number of Firms'!H$1)</f>
        <v>63</v>
      </c>
      <c r="I229" s="1">
        <f>SUMIFS(allNAICS!$O:$O,allNAICS!$C:$C,'Number of Firms'!$A229,allNAICS!$E:$E,'Number of Firms'!I$1)</f>
        <v>8398</v>
      </c>
      <c r="J229" s="1">
        <f>SUMIFS(allNAICS!$O:$O,allNAICS!$C:$C,'Number of Firms'!$A229,allNAICS!$E:$E,'Number of Firms'!J$1)</f>
        <v>1928</v>
      </c>
      <c r="K229" s="1">
        <f>SUMIFS(allNAICS!$O:$O,allNAICS!$C:$C,'Number of Firms'!$A229,allNAICS!$E:$E,'Number of Firms'!K$1)</f>
        <v>2082</v>
      </c>
      <c r="L229" s="1">
        <f>SUMIFS(allNAICS!$O:$O,allNAICS!$C:$C,'Number of Firms'!$A229,allNAICS!$E:$E,'Number of Firms'!L$1)</f>
        <v>6488</v>
      </c>
      <c r="M229" s="1">
        <f>SUMIFS(allNAICS!$O:$O,allNAICS!$C:$C,'Number of Firms'!$A229,allNAICS!$E:$E,'Number of Firms'!M$1)</f>
        <v>1735</v>
      </c>
      <c r="N229" s="1">
        <f>SUMIFS(allNAICS!$O:$O,allNAICS!$C:$C,'Number of Firms'!$A229,allNAICS!$E:$E,'Number of Firms'!N$1)</f>
        <v>954</v>
      </c>
      <c r="O229" s="1">
        <f>SUMIFS(allNAICS!$O:$O,allNAICS!$C:$C,'Number of Firms'!$A229,allNAICS!$E:$E,'Number of Firms'!O$1)</f>
        <v>2789</v>
      </c>
      <c r="P229" s="1">
        <f>SUMIFS(allNAICS!$O:$O,allNAICS!$C:$C,'Number of Firms'!$A229,allNAICS!$E:$E,'Number of Firms'!P$1)</f>
        <v>7671</v>
      </c>
      <c r="Q229" s="1">
        <f>SUMIFS(allNAICS!$O:$O,allNAICS!$C:$C,'Number of Firms'!$A229,allNAICS!$E:$E,'Number of Firms'!Q$1)</f>
        <v>11103</v>
      </c>
      <c r="R229" s="1">
        <f>SUMIFS(allNAICS!$O:$O,allNAICS!$C:$C,'Number of Firms'!$A229,allNAICS!$E:$E,'Number of Firms'!R$1)</f>
        <v>5221</v>
      </c>
      <c r="S229" s="1">
        <f>SUMIFS(allNAICS!$O:$O,allNAICS!$C:$C,'Number of Firms'!$A229,allNAICS!$E:$E,'Number of Firms'!S$1)</f>
        <v>2525</v>
      </c>
      <c r="T229" s="1">
        <f>SUMIFS(allNAICS!$O:$O,allNAICS!$C:$C,'Number of Firms'!$A229,allNAICS!$E:$E,'Number of Firms'!T$1)</f>
        <v>7861</v>
      </c>
      <c r="U229" s="1">
        <f>SUMIFS(allNAICS!$O:$O,allNAICS!$C:$C,'Number of Firms'!$A229,allNAICS!$E:$E,'Number of Firms'!U$1)</f>
        <v>3862</v>
      </c>
      <c r="V229" s="1">
        <f>SUMIFS(allNAICS!$O:$O,allNAICS!$C:$C,'Number of Firms'!$A229,allNAICS!$E:$E,'Number of Firms'!V$1)</f>
        <v>2493</v>
      </c>
      <c r="W229" s="1">
        <f>SUMIFS(allNAICS!$O:$O,allNAICS!$C:$C,'Number of Firms'!$A229,allNAICS!$E:$E,'Number of Firms'!W$1)</f>
        <v>7727</v>
      </c>
      <c r="X229" s="1">
        <f>SUMIFS(allNAICS!$O:$O,allNAICS!$C:$C,'Number of Firms'!$A229,allNAICS!$E:$E,'Number of Firms'!X$1)</f>
        <v>84</v>
      </c>
      <c r="Y229" s="1">
        <f>SUMIFS(allNAICS!$O:$O,allNAICS!$C:$C,'Number of Firms'!$A229,allNAICS!$E:$E,'Number of Firms'!Y$1)</f>
        <v>0</v>
      </c>
    </row>
    <row r="230" spans="1:25" x14ac:dyDescent="0.45">
      <c r="A230" s="1" t="s">
        <v>718</v>
      </c>
      <c r="B230" s="1" t="s">
        <v>455</v>
      </c>
      <c r="C230" s="1">
        <v>29.951065799999999</v>
      </c>
      <c r="D230" s="1">
        <v>-90.071532300000001</v>
      </c>
      <c r="E230" s="1">
        <f>SUMIFS(allNAICS!$O:$O,allNAICS!$C:$C,'Number of Firms'!$A230,allNAICS!$E:$E,'Number of Firms'!E$1)</f>
        <v>132361</v>
      </c>
      <c r="F230" s="1">
        <f>SUMIFS(allNAICS!$O:$O,allNAICS!$C:$C,'Number of Firms'!$A230,allNAICS!$E:$E,'Number of Firms'!F$1)</f>
        <v>2877</v>
      </c>
      <c r="G230" s="1">
        <f>SUMIFS(allNAICS!$O:$O,allNAICS!$C:$C,'Number of Firms'!$A230,allNAICS!$E:$E,'Number of Firms'!G$1)</f>
        <v>832</v>
      </c>
      <c r="H230" s="1">
        <f>SUMIFS(allNAICS!$O:$O,allNAICS!$C:$C,'Number of Firms'!$A230,allNAICS!$E:$E,'Number of Firms'!H$1)</f>
        <v>106</v>
      </c>
      <c r="I230" s="1">
        <f>SUMIFS(allNAICS!$O:$O,allNAICS!$C:$C,'Number of Firms'!$A230,allNAICS!$E:$E,'Number of Firms'!I$1)</f>
        <v>14147</v>
      </c>
      <c r="J230" s="1">
        <f>SUMIFS(allNAICS!$O:$O,allNAICS!$C:$C,'Number of Firms'!$A230,allNAICS!$E:$E,'Number of Firms'!J$1)</f>
        <v>1687</v>
      </c>
      <c r="K230" s="1">
        <f>SUMIFS(allNAICS!$O:$O,allNAICS!$C:$C,'Number of Firms'!$A230,allNAICS!$E:$E,'Number of Firms'!K$1)</f>
        <v>2792</v>
      </c>
      <c r="L230" s="1">
        <f>SUMIFS(allNAICS!$O:$O,allNAICS!$C:$C,'Number of Firms'!$A230,allNAICS!$E:$E,'Number of Firms'!L$1)</f>
        <v>9909</v>
      </c>
      <c r="M230" s="1">
        <f>SUMIFS(allNAICS!$O:$O,allNAICS!$C:$C,'Number of Firms'!$A230,allNAICS!$E:$E,'Number of Firms'!M$1)</f>
        <v>6011</v>
      </c>
      <c r="N230" s="1">
        <f>SUMIFS(allNAICS!$O:$O,allNAICS!$C:$C,'Number of Firms'!$A230,allNAICS!$E:$E,'Number of Firms'!N$1)</f>
        <v>1618</v>
      </c>
      <c r="O230" s="1">
        <f>SUMIFS(allNAICS!$O:$O,allNAICS!$C:$C,'Number of Firms'!$A230,allNAICS!$E:$E,'Number of Firms'!O$1)</f>
        <v>4097</v>
      </c>
      <c r="P230" s="1">
        <f>SUMIFS(allNAICS!$O:$O,allNAICS!$C:$C,'Number of Firms'!$A230,allNAICS!$E:$E,'Number of Firms'!P$1)</f>
        <v>12299</v>
      </c>
      <c r="Q230" s="1">
        <f>SUMIFS(allNAICS!$O:$O,allNAICS!$C:$C,'Number of Firms'!$A230,allNAICS!$E:$E,'Number of Firms'!Q$1)</f>
        <v>16594</v>
      </c>
      <c r="R230" s="1">
        <f>SUMIFS(allNAICS!$O:$O,allNAICS!$C:$C,'Number of Firms'!$A230,allNAICS!$E:$E,'Number of Firms'!R$1)</f>
        <v>12845</v>
      </c>
      <c r="S230" s="1">
        <f>SUMIFS(allNAICS!$O:$O,allNAICS!$C:$C,'Number of Firms'!$A230,allNAICS!$E:$E,'Number of Firms'!S$1)</f>
        <v>2645</v>
      </c>
      <c r="T230" s="1">
        <f>SUMIFS(allNAICS!$O:$O,allNAICS!$C:$C,'Number of Firms'!$A230,allNAICS!$E:$E,'Number of Firms'!T$1)</f>
        <v>11696</v>
      </c>
      <c r="U230" s="1">
        <f>SUMIFS(allNAICS!$O:$O,allNAICS!$C:$C,'Number of Firms'!$A230,allNAICS!$E:$E,'Number of Firms'!U$1)</f>
        <v>7040</v>
      </c>
      <c r="V230" s="1">
        <f>SUMIFS(allNAICS!$O:$O,allNAICS!$C:$C,'Number of Firms'!$A230,allNAICS!$E:$E,'Number of Firms'!V$1)</f>
        <v>5517</v>
      </c>
      <c r="W230" s="1">
        <f>SUMIFS(allNAICS!$O:$O,allNAICS!$C:$C,'Number of Firms'!$A230,allNAICS!$E:$E,'Number of Firms'!W$1)</f>
        <v>19861</v>
      </c>
      <c r="X230" s="1">
        <f>SUMIFS(allNAICS!$O:$O,allNAICS!$C:$C,'Number of Firms'!$A230,allNAICS!$E:$E,'Number of Firms'!X$1)</f>
        <v>143</v>
      </c>
      <c r="Y230" s="1">
        <f>SUMIFS(allNAICS!$O:$O,allNAICS!$C:$C,'Number of Firms'!$A230,allNAICS!$E:$E,'Number of Firms'!Y$1)</f>
        <v>0</v>
      </c>
    </row>
    <row r="231" spans="1:25" x14ac:dyDescent="0.45">
      <c r="A231" s="1" t="s">
        <v>719</v>
      </c>
      <c r="B231" s="1" t="s">
        <v>451</v>
      </c>
      <c r="C231" s="1">
        <v>40.712783700000003</v>
      </c>
      <c r="D231" s="1">
        <v>-74.005941300000003</v>
      </c>
      <c r="E231" s="1">
        <f>SUMIFS(allNAICS!$O:$O,allNAICS!$C:$C,'Number of Firms'!$A231,allNAICS!$E:$E,'Number of Firms'!E$1)</f>
        <v>2202062</v>
      </c>
      <c r="F231" s="1">
        <f>SUMIFS(allNAICS!$O:$O,allNAICS!$C:$C,'Number of Firms'!$A231,allNAICS!$E:$E,'Number of Firms'!F$1)</f>
        <v>3366</v>
      </c>
      <c r="G231" s="1">
        <f>SUMIFS(allNAICS!$O:$O,allNAICS!$C:$C,'Number of Firms'!$A231,allNAICS!$E:$E,'Number of Firms'!G$1)</f>
        <v>322</v>
      </c>
      <c r="H231" s="1">
        <f>SUMIFS(allNAICS!$O:$O,allNAICS!$C:$C,'Number of Firms'!$A231,allNAICS!$E:$E,'Number of Firms'!H$1)</f>
        <v>1524</v>
      </c>
      <c r="I231" s="1">
        <f>SUMIFS(allNAICS!$O:$O,allNAICS!$C:$C,'Number of Firms'!$A231,allNAICS!$E:$E,'Number of Firms'!I$1)</f>
        <v>175041</v>
      </c>
      <c r="J231" s="1">
        <f>SUMIFS(allNAICS!$O:$O,allNAICS!$C:$C,'Number of Firms'!$A231,allNAICS!$E:$E,'Number of Firms'!J$1)</f>
        <v>32485</v>
      </c>
      <c r="K231" s="1">
        <f>SUMIFS(allNAICS!$O:$O,allNAICS!$C:$C,'Number of Firms'!$A231,allNAICS!$E:$E,'Number of Firms'!K$1)</f>
        <v>71172</v>
      </c>
      <c r="L231" s="1">
        <f>SUMIFS(allNAICS!$O:$O,allNAICS!$C:$C,'Number of Firms'!$A231,allNAICS!$E:$E,'Number of Firms'!L$1)</f>
        <v>173798</v>
      </c>
      <c r="M231" s="1">
        <f>SUMIFS(allNAICS!$O:$O,allNAICS!$C:$C,'Number of Firms'!$A231,allNAICS!$E:$E,'Number of Firms'!M$1)</f>
        <v>131661</v>
      </c>
      <c r="N231" s="1">
        <f>SUMIFS(allNAICS!$O:$O,allNAICS!$C:$C,'Number of Firms'!$A231,allNAICS!$E:$E,'Number of Firms'!N$1)</f>
        <v>40210</v>
      </c>
      <c r="O231" s="1">
        <f>SUMIFS(allNAICS!$O:$O,allNAICS!$C:$C,'Number of Firms'!$A231,allNAICS!$E:$E,'Number of Firms'!O$1)</f>
        <v>78949</v>
      </c>
      <c r="P231" s="1">
        <f>SUMIFS(allNAICS!$O:$O,allNAICS!$C:$C,'Number of Firms'!$A231,allNAICS!$E:$E,'Number of Firms'!P$1)</f>
        <v>247692</v>
      </c>
      <c r="Q231" s="1">
        <f>SUMIFS(allNAICS!$O:$O,allNAICS!$C:$C,'Number of Firms'!$A231,allNAICS!$E:$E,'Number of Firms'!Q$1)</f>
        <v>342462</v>
      </c>
      <c r="R231" s="1">
        <f>SUMIFS(allNAICS!$O:$O,allNAICS!$C:$C,'Number of Firms'!$A231,allNAICS!$E:$E,'Number of Firms'!R$1)</f>
        <v>143321</v>
      </c>
      <c r="S231" s="1">
        <f>SUMIFS(allNAICS!$O:$O,allNAICS!$C:$C,'Number of Firms'!$A231,allNAICS!$E:$E,'Number of Firms'!S$1)</f>
        <v>63106</v>
      </c>
      <c r="T231" s="1">
        <f>SUMIFS(allNAICS!$O:$O,allNAICS!$C:$C,'Number of Firms'!$A231,allNAICS!$E:$E,'Number of Firms'!T$1)</f>
        <v>233219</v>
      </c>
      <c r="U231" s="1">
        <f>SUMIFS(allNAICS!$O:$O,allNAICS!$C:$C,'Number of Firms'!$A231,allNAICS!$E:$E,'Number of Firms'!U$1)</f>
        <v>135417</v>
      </c>
      <c r="V231" s="1">
        <f>SUMIFS(allNAICS!$O:$O,allNAICS!$C:$C,'Number of Firms'!$A231,allNAICS!$E:$E,'Number of Firms'!V$1)</f>
        <v>73645</v>
      </c>
      <c r="W231" s="1">
        <f>SUMIFS(allNAICS!$O:$O,allNAICS!$C:$C,'Number of Firms'!$A231,allNAICS!$E:$E,'Number of Firms'!W$1)</f>
        <v>256251</v>
      </c>
      <c r="X231" s="1">
        <f>SUMIFS(allNAICS!$O:$O,allNAICS!$C:$C,'Number of Firms'!$A231,allNAICS!$E:$E,'Number of Firms'!X$1)</f>
        <v>1905</v>
      </c>
      <c r="Y231" s="1">
        <f>SUMIFS(allNAICS!$O:$O,allNAICS!$C:$C,'Number of Firms'!$A231,allNAICS!$E:$E,'Number of Firms'!Y$1)</f>
        <v>501</v>
      </c>
    </row>
    <row r="232" spans="1:25" x14ac:dyDescent="0.45">
      <c r="A232" s="1" t="s">
        <v>720</v>
      </c>
      <c r="B232" s="1" t="s">
        <v>466</v>
      </c>
      <c r="C232" s="1">
        <v>41.829769400000004</v>
      </c>
      <c r="D232" s="1">
        <v>-86.254176799999996</v>
      </c>
      <c r="E232" s="1">
        <f>SUMIFS(allNAICS!$O:$O,allNAICS!$C:$C,'Number of Firms'!$A232,allNAICS!$E:$E,'Number of Firms'!E$1)</f>
        <v>13394</v>
      </c>
      <c r="F232" s="1">
        <f>SUMIFS(allNAICS!$O:$O,allNAICS!$C:$C,'Number of Firms'!$A232,allNAICS!$E:$E,'Number of Firms'!F$1)</f>
        <v>119</v>
      </c>
      <c r="G232" s="1">
        <f>SUMIFS(allNAICS!$O:$O,allNAICS!$C:$C,'Number of Firms'!$A232,allNAICS!$E:$E,'Number of Firms'!G$1)</f>
        <v>0</v>
      </c>
      <c r="H232" s="1">
        <f>SUMIFS(allNAICS!$O:$O,allNAICS!$C:$C,'Number of Firms'!$A232,allNAICS!$E:$E,'Number of Firms'!H$1)</f>
        <v>0</v>
      </c>
      <c r="I232" s="1">
        <f>SUMIFS(allNAICS!$O:$O,allNAICS!$C:$C,'Number of Firms'!$A232,allNAICS!$E:$E,'Number of Firms'!I$1)</f>
        <v>1754</v>
      </c>
      <c r="J232" s="1">
        <f>SUMIFS(allNAICS!$O:$O,allNAICS!$C:$C,'Number of Firms'!$A232,allNAICS!$E:$E,'Number of Firms'!J$1)</f>
        <v>617</v>
      </c>
      <c r="K232" s="1">
        <f>SUMIFS(allNAICS!$O:$O,allNAICS!$C:$C,'Number of Firms'!$A232,allNAICS!$E:$E,'Number of Firms'!K$1)</f>
        <v>259</v>
      </c>
      <c r="L232" s="1">
        <f>SUMIFS(allNAICS!$O:$O,allNAICS!$C:$C,'Number of Firms'!$A232,allNAICS!$E:$E,'Number of Firms'!L$1)</f>
        <v>1532</v>
      </c>
      <c r="M232" s="1">
        <f>SUMIFS(allNAICS!$O:$O,allNAICS!$C:$C,'Number of Firms'!$A232,allNAICS!$E:$E,'Number of Firms'!M$1)</f>
        <v>493</v>
      </c>
      <c r="N232" s="1">
        <f>SUMIFS(allNAICS!$O:$O,allNAICS!$C:$C,'Number of Firms'!$A232,allNAICS!$E:$E,'Number of Firms'!N$1)</f>
        <v>149</v>
      </c>
      <c r="O232" s="1">
        <f>SUMIFS(allNAICS!$O:$O,allNAICS!$C:$C,'Number of Firms'!$A232,allNAICS!$E:$E,'Number of Firms'!O$1)</f>
        <v>365</v>
      </c>
      <c r="P232" s="1">
        <f>SUMIFS(allNAICS!$O:$O,allNAICS!$C:$C,'Number of Firms'!$A232,allNAICS!$E:$E,'Number of Firms'!P$1)</f>
        <v>1129</v>
      </c>
      <c r="Q232" s="1">
        <f>SUMIFS(allNAICS!$O:$O,allNAICS!$C:$C,'Number of Firms'!$A232,allNAICS!$E:$E,'Number of Firms'!Q$1)</f>
        <v>1399</v>
      </c>
      <c r="R232" s="1">
        <f>SUMIFS(allNAICS!$O:$O,allNAICS!$C:$C,'Number of Firms'!$A232,allNAICS!$E:$E,'Number of Firms'!R$1)</f>
        <v>1306</v>
      </c>
      <c r="S232" s="1">
        <f>SUMIFS(allNAICS!$O:$O,allNAICS!$C:$C,'Number of Firms'!$A232,allNAICS!$E:$E,'Number of Firms'!S$1)</f>
        <v>202</v>
      </c>
      <c r="T232" s="1">
        <f>SUMIFS(allNAICS!$O:$O,allNAICS!$C:$C,'Number of Firms'!$A232,allNAICS!$E:$E,'Number of Firms'!T$1)</f>
        <v>1196</v>
      </c>
      <c r="U232" s="1">
        <f>SUMIFS(allNAICS!$O:$O,allNAICS!$C:$C,'Number of Firms'!$A232,allNAICS!$E:$E,'Number of Firms'!U$1)</f>
        <v>552</v>
      </c>
      <c r="V232" s="1">
        <f>SUMIFS(allNAICS!$O:$O,allNAICS!$C:$C,'Number of Firms'!$A232,allNAICS!$E:$E,'Number of Firms'!V$1)</f>
        <v>499</v>
      </c>
      <c r="W232" s="1">
        <f>SUMIFS(allNAICS!$O:$O,allNAICS!$C:$C,'Number of Firms'!$A232,allNAICS!$E:$E,'Number of Firms'!W$1)</f>
        <v>1819</v>
      </c>
      <c r="X232" s="1">
        <f>SUMIFS(allNAICS!$O:$O,allNAICS!$C:$C,'Number of Firms'!$A232,allNAICS!$E:$E,'Number of Firms'!X$1)</f>
        <v>0</v>
      </c>
      <c r="Y232" s="1">
        <f>SUMIFS(allNAICS!$O:$O,allNAICS!$C:$C,'Number of Firms'!$A232,allNAICS!$E:$E,'Number of Firms'!Y$1)</f>
        <v>0</v>
      </c>
    </row>
    <row r="233" spans="1:25" x14ac:dyDescent="0.45">
      <c r="A233" s="1" t="s">
        <v>721</v>
      </c>
      <c r="B233" s="1" t="s">
        <v>526</v>
      </c>
      <c r="C233" s="1">
        <v>27.044224</v>
      </c>
      <c r="D233" s="1">
        <v>-82.235925399999999</v>
      </c>
      <c r="E233" s="1">
        <f>SUMIFS(allNAICS!$O:$O,allNAICS!$C:$C,'Number of Firms'!$A233,allNAICS!$E:$E,'Number of Firms'!E$1)</f>
        <v>73211</v>
      </c>
      <c r="F233" s="1">
        <f>SUMIFS(allNAICS!$O:$O,allNAICS!$C:$C,'Number of Firms'!$A233,allNAICS!$E:$E,'Number of Firms'!F$1)</f>
        <v>417</v>
      </c>
      <c r="G233" s="1">
        <f>SUMIFS(allNAICS!$O:$O,allNAICS!$C:$C,'Number of Firms'!$A233,allNAICS!$E:$E,'Number of Firms'!G$1)</f>
        <v>43</v>
      </c>
      <c r="H233" s="1">
        <f>SUMIFS(allNAICS!$O:$O,allNAICS!$C:$C,'Number of Firms'!$A233,allNAICS!$E:$E,'Number of Firms'!H$1)</f>
        <v>0</v>
      </c>
      <c r="I233" s="1">
        <f>SUMIFS(allNAICS!$O:$O,allNAICS!$C:$C,'Number of Firms'!$A233,allNAICS!$E:$E,'Number of Firms'!I$1)</f>
        <v>7213</v>
      </c>
      <c r="J233" s="1">
        <f>SUMIFS(allNAICS!$O:$O,allNAICS!$C:$C,'Number of Firms'!$A233,allNAICS!$E:$E,'Number of Firms'!J$1)</f>
        <v>1371</v>
      </c>
      <c r="K233" s="1">
        <f>SUMIFS(allNAICS!$O:$O,allNAICS!$C:$C,'Number of Firms'!$A233,allNAICS!$E:$E,'Number of Firms'!K$1)</f>
        <v>1780</v>
      </c>
      <c r="L233" s="1">
        <f>SUMIFS(allNAICS!$O:$O,allNAICS!$C:$C,'Number of Firms'!$A233,allNAICS!$E:$E,'Number of Firms'!L$1)</f>
        <v>6102</v>
      </c>
      <c r="M233" s="1">
        <f>SUMIFS(allNAICS!$O:$O,allNAICS!$C:$C,'Number of Firms'!$A233,allNAICS!$E:$E,'Number of Firms'!M$1)</f>
        <v>1759</v>
      </c>
      <c r="N233" s="1">
        <f>SUMIFS(allNAICS!$O:$O,allNAICS!$C:$C,'Number of Firms'!$A233,allNAICS!$E:$E,'Number of Firms'!N$1)</f>
        <v>951</v>
      </c>
      <c r="O233" s="1">
        <f>SUMIFS(allNAICS!$O:$O,allNAICS!$C:$C,'Number of Firms'!$A233,allNAICS!$E:$E,'Number of Firms'!O$1)</f>
        <v>3467</v>
      </c>
      <c r="P233" s="1">
        <f>SUMIFS(allNAICS!$O:$O,allNAICS!$C:$C,'Number of Firms'!$A233,allNAICS!$E:$E,'Number of Firms'!P$1)</f>
        <v>10154</v>
      </c>
      <c r="Q233" s="1">
        <f>SUMIFS(allNAICS!$O:$O,allNAICS!$C:$C,'Number of Firms'!$A233,allNAICS!$E:$E,'Number of Firms'!Q$1)</f>
        <v>10700</v>
      </c>
      <c r="R233" s="1">
        <f>SUMIFS(allNAICS!$O:$O,allNAICS!$C:$C,'Number of Firms'!$A233,allNAICS!$E:$E,'Number of Firms'!R$1)</f>
        <v>7185</v>
      </c>
      <c r="S233" s="1">
        <f>SUMIFS(allNAICS!$O:$O,allNAICS!$C:$C,'Number of Firms'!$A233,allNAICS!$E:$E,'Number of Firms'!S$1)</f>
        <v>1504</v>
      </c>
      <c r="T233" s="1">
        <f>SUMIFS(allNAICS!$O:$O,allNAICS!$C:$C,'Number of Firms'!$A233,allNAICS!$E:$E,'Number of Firms'!T$1)</f>
        <v>5880</v>
      </c>
      <c r="U233" s="1">
        <f>SUMIFS(allNAICS!$O:$O,allNAICS!$C:$C,'Number of Firms'!$A233,allNAICS!$E:$E,'Number of Firms'!U$1)</f>
        <v>3537</v>
      </c>
      <c r="V233" s="1">
        <f>SUMIFS(allNAICS!$O:$O,allNAICS!$C:$C,'Number of Firms'!$A233,allNAICS!$E:$E,'Number of Firms'!V$1)</f>
        <v>2276</v>
      </c>
      <c r="W233" s="1">
        <f>SUMIFS(allNAICS!$O:$O,allNAICS!$C:$C,'Number of Firms'!$A233,allNAICS!$E:$E,'Number of Firms'!W$1)</f>
        <v>8913</v>
      </c>
      <c r="X233" s="1">
        <f>SUMIFS(allNAICS!$O:$O,allNAICS!$C:$C,'Number of Firms'!$A233,allNAICS!$E:$E,'Number of Firms'!X$1)</f>
        <v>50</v>
      </c>
      <c r="Y233" s="1">
        <f>SUMIFS(allNAICS!$O:$O,allNAICS!$C:$C,'Number of Firms'!$A233,allNAICS!$E:$E,'Number of Firms'!Y$1)</f>
        <v>0</v>
      </c>
    </row>
    <row r="234" spans="1:25" x14ac:dyDescent="0.45">
      <c r="A234" s="1" t="s">
        <v>722</v>
      </c>
      <c r="B234" s="1" t="s">
        <v>517</v>
      </c>
      <c r="C234" s="1">
        <v>41.524264899999999</v>
      </c>
      <c r="D234" s="1">
        <v>-72.075910500000006</v>
      </c>
      <c r="E234" s="1">
        <f>SUMIFS(allNAICS!$O:$O,allNAICS!$C:$C,'Number of Firms'!$A234,allNAICS!$E:$E,'Number of Firms'!E$1)</f>
        <v>20244</v>
      </c>
      <c r="F234" s="1">
        <f>SUMIFS(allNAICS!$O:$O,allNAICS!$C:$C,'Number of Firms'!$A234,allNAICS!$E:$E,'Number of Firms'!F$1)</f>
        <v>176</v>
      </c>
      <c r="G234" s="1">
        <f>SUMIFS(allNAICS!$O:$O,allNAICS!$C:$C,'Number of Firms'!$A234,allNAICS!$E:$E,'Number of Firms'!G$1)</f>
        <v>0</v>
      </c>
      <c r="H234" s="1">
        <f>SUMIFS(allNAICS!$O:$O,allNAICS!$C:$C,'Number of Firms'!$A234,allNAICS!$E:$E,'Number of Firms'!H$1)</f>
        <v>25</v>
      </c>
      <c r="I234" s="1">
        <f>SUMIFS(allNAICS!$O:$O,allNAICS!$C:$C,'Number of Firms'!$A234,allNAICS!$E:$E,'Number of Firms'!I$1)</f>
        <v>2626</v>
      </c>
      <c r="J234" s="1">
        <f>SUMIFS(allNAICS!$O:$O,allNAICS!$C:$C,'Number of Firms'!$A234,allNAICS!$E:$E,'Number of Firms'!J$1)</f>
        <v>399</v>
      </c>
      <c r="K234" s="1">
        <f>SUMIFS(allNAICS!$O:$O,allNAICS!$C:$C,'Number of Firms'!$A234,allNAICS!$E:$E,'Number of Firms'!K$1)</f>
        <v>404</v>
      </c>
      <c r="L234" s="1">
        <f>SUMIFS(allNAICS!$O:$O,allNAICS!$C:$C,'Number of Firms'!$A234,allNAICS!$E:$E,'Number of Firms'!L$1)</f>
        <v>2473</v>
      </c>
      <c r="M234" s="1">
        <f>SUMIFS(allNAICS!$O:$O,allNAICS!$C:$C,'Number of Firms'!$A234,allNAICS!$E:$E,'Number of Firms'!M$1)</f>
        <v>359</v>
      </c>
      <c r="N234" s="1">
        <f>SUMIFS(allNAICS!$O:$O,allNAICS!$C:$C,'Number of Firms'!$A234,allNAICS!$E:$E,'Number of Firms'!N$1)</f>
        <v>347</v>
      </c>
      <c r="O234" s="1">
        <f>SUMIFS(allNAICS!$O:$O,allNAICS!$C:$C,'Number of Firms'!$A234,allNAICS!$E:$E,'Number of Firms'!O$1)</f>
        <v>558</v>
      </c>
      <c r="P234" s="1">
        <f>SUMIFS(allNAICS!$O:$O,allNAICS!$C:$C,'Number of Firms'!$A234,allNAICS!$E:$E,'Number of Firms'!P$1)</f>
        <v>2264</v>
      </c>
      <c r="Q234" s="1">
        <f>SUMIFS(allNAICS!$O:$O,allNAICS!$C:$C,'Number of Firms'!$A234,allNAICS!$E:$E,'Number of Firms'!Q$1)</f>
        <v>2884</v>
      </c>
      <c r="R234" s="1">
        <f>SUMIFS(allNAICS!$O:$O,allNAICS!$C:$C,'Number of Firms'!$A234,allNAICS!$E:$E,'Number of Firms'!R$1)</f>
        <v>1482</v>
      </c>
      <c r="S234" s="1">
        <f>SUMIFS(allNAICS!$O:$O,allNAICS!$C:$C,'Number of Firms'!$A234,allNAICS!$E:$E,'Number of Firms'!S$1)</f>
        <v>555</v>
      </c>
      <c r="T234" s="1">
        <f>SUMIFS(allNAICS!$O:$O,allNAICS!$C:$C,'Number of Firms'!$A234,allNAICS!$E:$E,'Number of Firms'!T$1)</f>
        <v>1605</v>
      </c>
      <c r="U234" s="1">
        <f>SUMIFS(allNAICS!$O:$O,allNAICS!$C:$C,'Number of Firms'!$A234,allNAICS!$E:$E,'Number of Firms'!U$1)</f>
        <v>1232</v>
      </c>
      <c r="V234" s="1">
        <f>SUMIFS(allNAICS!$O:$O,allNAICS!$C:$C,'Number of Firms'!$A234,allNAICS!$E:$E,'Number of Firms'!V$1)</f>
        <v>775</v>
      </c>
      <c r="W234" s="1">
        <f>SUMIFS(allNAICS!$O:$O,allNAICS!$C:$C,'Number of Firms'!$A234,allNAICS!$E:$E,'Number of Firms'!W$1)</f>
        <v>2089</v>
      </c>
      <c r="X234" s="1">
        <f>SUMIFS(allNAICS!$O:$O,allNAICS!$C:$C,'Number of Firms'!$A234,allNAICS!$E:$E,'Number of Firms'!X$1)</f>
        <v>0</v>
      </c>
      <c r="Y234" s="1">
        <f>SUMIFS(allNAICS!$O:$O,allNAICS!$C:$C,'Number of Firms'!$A234,allNAICS!$E:$E,'Number of Firms'!Y$1)</f>
        <v>0</v>
      </c>
    </row>
    <row r="235" spans="1:25" x14ac:dyDescent="0.45">
      <c r="A235" s="1" t="s">
        <v>723</v>
      </c>
      <c r="B235" s="1" t="s">
        <v>526</v>
      </c>
      <c r="C235" s="1">
        <v>29.187198599999999</v>
      </c>
      <c r="D235" s="1">
        <v>-82.140092300000006</v>
      </c>
      <c r="E235" s="1">
        <f>SUMIFS(allNAICS!$O:$O,allNAICS!$C:$C,'Number of Firms'!$A235,allNAICS!$E:$E,'Number of Firms'!E$1)</f>
        <v>25655</v>
      </c>
      <c r="F235" s="1">
        <f>SUMIFS(allNAICS!$O:$O,allNAICS!$C:$C,'Number of Firms'!$A235,allNAICS!$E:$E,'Number of Firms'!F$1)</f>
        <v>429</v>
      </c>
      <c r="G235" s="1">
        <f>SUMIFS(allNAICS!$O:$O,allNAICS!$C:$C,'Number of Firms'!$A235,allNAICS!$E:$E,'Number of Firms'!G$1)</f>
        <v>0</v>
      </c>
      <c r="H235" s="1">
        <f>SUMIFS(allNAICS!$O:$O,allNAICS!$C:$C,'Number of Firms'!$A235,allNAICS!$E:$E,'Number of Firms'!H$1)</f>
        <v>50</v>
      </c>
      <c r="I235" s="1">
        <f>SUMIFS(allNAICS!$O:$O,allNAICS!$C:$C,'Number of Firms'!$A235,allNAICS!$E:$E,'Number of Firms'!I$1)</f>
        <v>2484</v>
      </c>
      <c r="J235" s="1">
        <f>SUMIFS(allNAICS!$O:$O,allNAICS!$C:$C,'Number of Firms'!$A235,allNAICS!$E:$E,'Number of Firms'!J$1)</f>
        <v>465</v>
      </c>
      <c r="K235" s="1">
        <f>SUMIFS(allNAICS!$O:$O,allNAICS!$C:$C,'Number of Firms'!$A235,allNAICS!$E:$E,'Number of Firms'!K$1)</f>
        <v>813</v>
      </c>
      <c r="L235" s="1">
        <f>SUMIFS(allNAICS!$O:$O,allNAICS!$C:$C,'Number of Firms'!$A235,allNAICS!$E:$E,'Number of Firms'!L$1)</f>
        <v>2505</v>
      </c>
      <c r="M235" s="1">
        <f>SUMIFS(allNAICS!$O:$O,allNAICS!$C:$C,'Number of Firms'!$A235,allNAICS!$E:$E,'Number of Firms'!M$1)</f>
        <v>1305</v>
      </c>
      <c r="N235" s="1">
        <f>SUMIFS(allNAICS!$O:$O,allNAICS!$C:$C,'Number of Firms'!$A235,allNAICS!$E:$E,'Number of Firms'!N$1)</f>
        <v>240</v>
      </c>
      <c r="O235" s="1">
        <f>SUMIFS(allNAICS!$O:$O,allNAICS!$C:$C,'Number of Firms'!$A235,allNAICS!$E:$E,'Number of Firms'!O$1)</f>
        <v>1081</v>
      </c>
      <c r="P235" s="1">
        <f>SUMIFS(allNAICS!$O:$O,allNAICS!$C:$C,'Number of Firms'!$A235,allNAICS!$E:$E,'Number of Firms'!P$1)</f>
        <v>2739</v>
      </c>
      <c r="Q235" s="1">
        <f>SUMIFS(allNAICS!$O:$O,allNAICS!$C:$C,'Number of Firms'!$A235,allNAICS!$E:$E,'Number of Firms'!Q$1)</f>
        <v>2652</v>
      </c>
      <c r="R235" s="1">
        <f>SUMIFS(allNAICS!$O:$O,allNAICS!$C:$C,'Number of Firms'!$A235,allNAICS!$E:$E,'Number of Firms'!R$1)</f>
        <v>2818</v>
      </c>
      <c r="S235" s="1">
        <f>SUMIFS(allNAICS!$O:$O,allNAICS!$C:$C,'Number of Firms'!$A235,allNAICS!$E:$E,'Number of Firms'!S$1)</f>
        <v>441</v>
      </c>
      <c r="T235" s="1">
        <f>SUMIFS(allNAICS!$O:$O,allNAICS!$C:$C,'Number of Firms'!$A235,allNAICS!$E:$E,'Number of Firms'!T$1)</f>
        <v>2428</v>
      </c>
      <c r="U235" s="1">
        <f>SUMIFS(allNAICS!$O:$O,allNAICS!$C:$C,'Number of Firms'!$A235,allNAICS!$E:$E,'Number of Firms'!U$1)</f>
        <v>1019</v>
      </c>
      <c r="V235" s="1">
        <f>SUMIFS(allNAICS!$O:$O,allNAICS!$C:$C,'Number of Firms'!$A235,allNAICS!$E:$E,'Number of Firms'!V$1)</f>
        <v>550</v>
      </c>
      <c r="W235" s="1">
        <f>SUMIFS(allNAICS!$O:$O,allNAICS!$C:$C,'Number of Firms'!$A235,allNAICS!$E:$E,'Number of Firms'!W$1)</f>
        <v>3638</v>
      </c>
      <c r="X235" s="1">
        <f>SUMIFS(allNAICS!$O:$O,allNAICS!$C:$C,'Number of Firms'!$A235,allNAICS!$E:$E,'Number of Firms'!X$1)</f>
        <v>53</v>
      </c>
      <c r="Y235" s="1">
        <f>SUMIFS(allNAICS!$O:$O,allNAICS!$C:$C,'Number of Firms'!$A235,allNAICS!$E:$E,'Number of Firms'!Y$1)</f>
        <v>0</v>
      </c>
    </row>
    <row r="236" spans="1:25" x14ac:dyDescent="0.45">
      <c r="A236" s="1" t="s">
        <v>724</v>
      </c>
      <c r="B236" s="1" t="s">
        <v>457</v>
      </c>
      <c r="C236" s="1">
        <v>39.277615599999997</v>
      </c>
      <c r="D236" s="1">
        <v>-74.574600099999998</v>
      </c>
      <c r="E236" s="1">
        <f>SUMIFS(allNAICS!$O:$O,allNAICS!$C:$C,'Number of Firms'!$A236,allNAICS!$E:$E,'Number of Firms'!E$1)</f>
        <v>10928</v>
      </c>
      <c r="F236" s="1">
        <f>SUMIFS(allNAICS!$O:$O,allNAICS!$C:$C,'Number of Firms'!$A236,allNAICS!$E:$E,'Number of Firms'!F$1)</f>
        <v>426</v>
      </c>
      <c r="G236" s="1">
        <f>SUMIFS(allNAICS!$O:$O,allNAICS!$C:$C,'Number of Firms'!$A236,allNAICS!$E:$E,'Number of Firms'!G$1)</f>
        <v>0</v>
      </c>
      <c r="H236" s="1">
        <f>SUMIFS(allNAICS!$O:$O,allNAICS!$C:$C,'Number of Firms'!$A236,allNAICS!$E:$E,'Number of Firms'!H$1)</f>
        <v>0</v>
      </c>
      <c r="I236" s="1">
        <f>SUMIFS(allNAICS!$O:$O,allNAICS!$C:$C,'Number of Firms'!$A236,allNAICS!$E:$E,'Number of Firms'!I$1)</f>
        <v>1392</v>
      </c>
      <c r="J236" s="1">
        <f>SUMIFS(allNAICS!$O:$O,allNAICS!$C:$C,'Number of Firms'!$A236,allNAICS!$E:$E,'Number of Firms'!J$1)</f>
        <v>77</v>
      </c>
      <c r="K236" s="1">
        <f>SUMIFS(allNAICS!$O:$O,allNAICS!$C:$C,'Number of Firms'!$A236,allNAICS!$E:$E,'Number of Firms'!K$1)</f>
        <v>105</v>
      </c>
      <c r="L236" s="1">
        <f>SUMIFS(allNAICS!$O:$O,allNAICS!$C:$C,'Number of Firms'!$A236,allNAICS!$E:$E,'Number of Firms'!L$1)</f>
        <v>1422</v>
      </c>
      <c r="M236" s="1">
        <f>SUMIFS(allNAICS!$O:$O,allNAICS!$C:$C,'Number of Firms'!$A236,allNAICS!$E:$E,'Number of Firms'!M$1)</f>
        <v>201</v>
      </c>
      <c r="N236" s="1">
        <f>SUMIFS(allNAICS!$O:$O,allNAICS!$C:$C,'Number of Firms'!$A236,allNAICS!$E:$E,'Number of Firms'!N$1)</f>
        <v>57</v>
      </c>
      <c r="O236" s="1">
        <f>SUMIFS(allNAICS!$O:$O,allNAICS!$C:$C,'Number of Firms'!$A236,allNAICS!$E:$E,'Number of Firms'!O$1)</f>
        <v>222</v>
      </c>
      <c r="P236" s="1">
        <f>SUMIFS(allNAICS!$O:$O,allNAICS!$C:$C,'Number of Firms'!$A236,allNAICS!$E:$E,'Number of Firms'!P$1)</f>
        <v>2123</v>
      </c>
      <c r="Q236" s="1">
        <f>SUMIFS(allNAICS!$O:$O,allNAICS!$C:$C,'Number of Firms'!$A236,allNAICS!$E:$E,'Number of Firms'!Q$1)</f>
        <v>950</v>
      </c>
      <c r="R236" s="1">
        <f>SUMIFS(allNAICS!$O:$O,allNAICS!$C:$C,'Number of Firms'!$A236,allNAICS!$E:$E,'Number of Firms'!R$1)</f>
        <v>656</v>
      </c>
      <c r="S236" s="1">
        <f>SUMIFS(allNAICS!$O:$O,allNAICS!$C:$C,'Number of Firms'!$A236,allNAICS!$E:$E,'Number of Firms'!S$1)</f>
        <v>183</v>
      </c>
      <c r="T236" s="1">
        <f>SUMIFS(allNAICS!$O:$O,allNAICS!$C:$C,'Number of Firms'!$A236,allNAICS!$E:$E,'Number of Firms'!T$1)</f>
        <v>712</v>
      </c>
      <c r="U236" s="1">
        <f>SUMIFS(allNAICS!$O:$O,allNAICS!$C:$C,'Number of Firms'!$A236,allNAICS!$E:$E,'Number of Firms'!U$1)</f>
        <v>528</v>
      </c>
      <c r="V236" s="1">
        <f>SUMIFS(allNAICS!$O:$O,allNAICS!$C:$C,'Number of Firms'!$A236,allNAICS!$E:$E,'Number of Firms'!V$1)</f>
        <v>965</v>
      </c>
      <c r="W236" s="1">
        <f>SUMIFS(allNAICS!$O:$O,allNAICS!$C:$C,'Number of Firms'!$A236,allNAICS!$E:$E,'Number of Firms'!W$1)</f>
        <v>920</v>
      </c>
      <c r="X236" s="1">
        <f>SUMIFS(allNAICS!$O:$O,allNAICS!$C:$C,'Number of Firms'!$A236,allNAICS!$E:$E,'Number of Firms'!X$1)</f>
        <v>0</v>
      </c>
      <c r="Y236" s="1">
        <f>SUMIFS(allNAICS!$O:$O,allNAICS!$C:$C,'Number of Firms'!$A236,allNAICS!$E:$E,'Number of Firms'!Y$1)</f>
        <v>0</v>
      </c>
    </row>
    <row r="237" spans="1:25" x14ac:dyDescent="0.45">
      <c r="A237" s="1" t="s">
        <v>725</v>
      </c>
      <c r="B237" s="1" t="s">
        <v>445</v>
      </c>
      <c r="C237" s="1">
        <v>31.845681599999999</v>
      </c>
      <c r="D237" s="1">
        <v>-102.3676431</v>
      </c>
      <c r="E237" s="1">
        <f>SUMIFS(allNAICS!$O:$O,allNAICS!$C:$C,'Number of Firms'!$A237,allNAICS!$E:$E,'Number of Firms'!E$1)</f>
        <v>14829</v>
      </c>
      <c r="F237" s="1">
        <f>SUMIFS(allNAICS!$O:$O,allNAICS!$C:$C,'Number of Firms'!$A237,allNAICS!$E:$E,'Number of Firms'!F$1)</f>
        <v>123</v>
      </c>
      <c r="G237" s="1">
        <f>SUMIFS(allNAICS!$O:$O,allNAICS!$C:$C,'Number of Firms'!$A237,allNAICS!$E:$E,'Number of Firms'!G$1)</f>
        <v>1013</v>
      </c>
      <c r="H237" s="1">
        <f>SUMIFS(allNAICS!$O:$O,allNAICS!$C:$C,'Number of Firms'!$A237,allNAICS!$E:$E,'Number of Firms'!H$1)</f>
        <v>0</v>
      </c>
      <c r="I237" s="1">
        <f>SUMIFS(allNAICS!$O:$O,allNAICS!$C:$C,'Number of Firms'!$A237,allNAICS!$E:$E,'Number of Firms'!I$1)</f>
        <v>2200</v>
      </c>
      <c r="J237" s="1">
        <f>SUMIFS(allNAICS!$O:$O,allNAICS!$C:$C,'Number of Firms'!$A237,allNAICS!$E:$E,'Number of Firms'!J$1)</f>
        <v>791</v>
      </c>
      <c r="K237" s="1">
        <f>SUMIFS(allNAICS!$O:$O,allNAICS!$C:$C,'Number of Firms'!$A237,allNAICS!$E:$E,'Number of Firms'!K$1)</f>
        <v>336</v>
      </c>
      <c r="L237" s="1">
        <f>SUMIFS(allNAICS!$O:$O,allNAICS!$C:$C,'Number of Firms'!$A237,allNAICS!$E:$E,'Number of Firms'!L$1)</f>
        <v>1633</v>
      </c>
      <c r="M237" s="1">
        <f>SUMIFS(allNAICS!$O:$O,allNAICS!$C:$C,'Number of Firms'!$A237,allNAICS!$E:$E,'Number of Firms'!M$1)</f>
        <v>1654</v>
      </c>
      <c r="N237" s="1">
        <f>SUMIFS(allNAICS!$O:$O,allNAICS!$C:$C,'Number of Firms'!$A237,allNAICS!$E:$E,'Number of Firms'!N$1)</f>
        <v>98</v>
      </c>
      <c r="O237" s="1">
        <f>SUMIFS(allNAICS!$O:$O,allNAICS!$C:$C,'Number of Firms'!$A237,allNAICS!$E:$E,'Number of Firms'!O$1)</f>
        <v>424</v>
      </c>
      <c r="P237" s="1">
        <f>SUMIFS(allNAICS!$O:$O,allNAICS!$C:$C,'Number of Firms'!$A237,allNAICS!$E:$E,'Number of Firms'!P$1)</f>
        <v>744</v>
      </c>
      <c r="Q237" s="1">
        <f>SUMIFS(allNAICS!$O:$O,allNAICS!$C:$C,'Number of Firms'!$A237,allNAICS!$E:$E,'Number of Firms'!Q$1)</f>
        <v>1423</v>
      </c>
      <c r="R237" s="1">
        <f>SUMIFS(allNAICS!$O:$O,allNAICS!$C:$C,'Number of Firms'!$A237,allNAICS!$E:$E,'Number of Firms'!R$1)</f>
        <v>1149</v>
      </c>
      <c r="S237" s="1">
        <f>SUMIFS(allNAICS!$O:$O,allNAICS!$C:$C,'Number of Firms'!$A237,allNAICS!$E:$E,'Number of Firms'!S$1)</f>
        <v>134</v>
      </c>
      <c r="T237" s="1">
        <f>SUMIFS(allNAICS!$O:$O,allNAICS!$C:$C,'Number of Firms'!$A237,allNAICS!$E:$E,'Number of Firms'!T$1)</f>
        <v>552</v>
      </c>
      <c r="U237" s="1">
        <f>SUMIFS(allNAICS!$O:$O,allNAICS!$C:$C,'Number of Firms'!$A237,allNAICS!$E:$E,'Number of Firms'!U$1)</f>
        <v>382</v>
      </c>
      <c r="V237" s="1">
        <f>SUMIFS(allNAICS!$O:$O,allNAICS!$C:$C,'Number of Firms'!$A237,allNAICS!$E:$E,'Number of Firms'!V$1)</f>
        <v>518</v>
      </c>
      <c r="W237" s="1">
        <f>SUMIFS(allNAICS!$O:$O,allNAICS!$C:$C,'Number of Firms'!$A237,allNAICS!$E:$E,'Number of Firms'!W$1)</f>
        <v>1681</v>
      </c>
      <c r="X237" s="1">
        <f>SUMIFS(allNAICS!$O:$O,allNAICS!$C:$C,'Number of Firms'!$A237,allNAICS!$E:$E,'Number of Firms'!X$1)</f>
        <v>0</v>
      </c>
      <c r="Y237" s="1">
        <f>SUMIFS(allNAICS!$O:$O,allNAICS!$C:$C,'Number of Firms'!$A237,allNAICS!$E:$E,'Number of Firms'!Y$1)</f>
        <v>0</v>
      </c>
    </row>
    <row r="238" spans="1:25" x14ac:dyDescent="0.45">
      <c r="A238" s="1" t="s">
        <v>726</v>
      </c>
      <c r="B238" s="1" t="s">
        <v>727</v>
      </c>
      <c r="C238" s="1">
        <v>41.222999999999999</v>
      </c>
      <c r="D238" s="1">
        <v>-111.9738304</v>
      </c>
      <c r="E238" s="1">
        <f>SUMIFS(allNAICS!$O:$O,allNAICS!$C:$C,'Number of Firms'!$A238,allNAICS!$E:$E,'Number of Firms'!E$1)</f>
        <v>44847</v>
      </c>
      <c r="F238" s="1">
        <f>SUMIFS(allNAICS!$O:$O,allNAICS!$C:$C,'Number of Firms'!$A238,allNAICS!$E:$E,'Number of Firms'!F$1)</f>
        <v>241</v>
      </c>
      <c r="G238" s="1">
        <f>SUMIFS(allNAICS!$O:$O,allNAICS!$C:$C,'Number of Firms'!$A238,allNAICS!$E:$E,'Number of Firms'!G$1)</f>
        <v>48</v>
      </c>
      <c r="H238" s="1">
        <f>SUMIFS(allNAICS!$O:$O,allNAICS!$C:$C,'Number of Firms'!$A238,allNAICS!$E:$E,'Number of Firms'!H$1)</f>
        <v>54</v>
      </c>
      <c r="I238" s="1">
        <f>SUMIFS(allNAICS!$O:$O,allNAICS!$C:$C,'Number of Firms'!$A238,allNAICS!$E:$E,'Number of Firms'!I$1)</f>
        <v>3975</v>
      </c>
      <c r="J238" s="1">
        <f>SUMIFS(allNAICS!$O:$O,allNAICS!$C:$C,'Number of Firms'!$A238,allNAICS!$E:$E,'Number of Firms'!J$1)</f>
        <v>1105</v>
      </c>
      <c r="K238" s="1">
        <f>SUMIFS(allNAICS!$O:$O,allNAICS!$C:$C,'Number of Firms'!$A238,allNAICS!$E:$E,'Number of Firms'!K$1)</f>
        <v>1230</v>
      </c>
      <c r="L238" s="1">
        <f>SUMIFS(allNAICS!$O:$O,allNAICS!$C:$C,'Number of Firms'!$A238,allNAICS!$E:$E,'Number of Firms'!L$1)</f>
        <v>5491</v>
      </c>
      <c r="M238" s="1">
        <f>SUMIFS(allNAICS!$O:$O,allNAICS!$C:$C,'Number of Firms'!$A238,allNAICS!$E:$E,'Number of Firms'!M$1)</f>
        <v>1207</v>
      </c>
      <c r="N238" s="1">
        <f>SUMIFS(allNAICS!$O:$O,allNAICS!$C:$C,'Number of Firms'!$A238,allNAICS!$E:$E,'Number of Firms'!N$1)</f>
        <v>806</v>
      </c>
      <c r="O238" s="1">
        <f>SUMIFS(allNAICS!$O:$O,allNAICS!$C:$C,'Number of Firms'!$A238,allNAICS!$E:$E,'Number of Firms'!O$1)</f>
        <v>2021</v>
      </c>
      <c r="P238" s="1">
        <f>SUMIFS(allNAICS!$O:$O,allNAICS!$C:$C,'Number of Firms'!$A238,allNAICS!$E:$E,'Number of Firms'!P$1)</f>
        <v>5929</v>
      </c>
      <c r="Q238" s="1">
        <f>SUMIFS(allNAICS!$O:$O,allNAICS!$C:$C,'Number of Firms'!$A238,allNAICS!$E:$E,'Number of Firms'!Q$1)</f>
        <v>5984</v>
      </c>
      <c r="R238" s="1">
        <f>SUMIFS(allNAICS!$O:$O,allNAICS!$C:$C,'Number of Firms'!$A238,allNAICS!$E:$E,'Number of Firms'!R$1)</f>
        <v>3067</v>
      </c>
      <c r="S238" s="1">
        <f>SUMIFS(allNAICS!$O:$O,allNAICS!$C:$C,'Number of Firms'!$A238,allNAICS!$E:$E,'Number of Firms'!S$1)</f>
        <v>1371</v>
      </c>
      <c r="T238" s="1">
        <f>SUMIFS(allNAICS!$O:$O,allNAICS!$C:$C,'Number of Firms'!$A238,allNAICS!$E:$E,'Number of Firms'!T$1)</f>
        <v>3417</v>
      </c>
      <c r="U238" s="1">
        <f>SUMIFS(allNAICS!$O:$O,allNAICS!$C:$C,'Number of Firms'!$A238,allNAICS!$E:$E,'Number of Firms'!U$1)</f>
        <v>1855</v>
      </c>
      <c r="V238" s="1">
        <f>SUMIFS(allNAICS!$O:$O,allNAICS!$C:$C,'Number of Firms'!$A238,allNAICS!$E:$E,'Number of Firms'!V$1)</f>
        <v>959</v>
      </c>
      <c r="W238" s="1">
        <f>SUMIFS(allNAICS!$O:$O,allNAICS!$C:$C,'Number of Firms'!$A238,allNAICS!$E:$E,'Number of Firms'!W$1)</f>
        <v>6146</v>
      </c>
      <c r="X238" s="1">
        <f>SUMIFS(allNAICS!$O:$O,allNAICS!$C:$C,'Number of Firms'!$A238,allNAICS!$E:$E,'Number of Firms'!X$1)</f>
        <v>50</v>
      </c>
      <c r="Y238" s="1">
        <f>SUMIFS(allNAICS!$O:$O,allNAICS!$C:$C,'Number of Firms'!$A238,allNAICS!$E:$E,'Number of Firms'!Y$1)</f>
        <v>0</v>
      </c>
    </row>
    <row r="239" spans="1:25" x14ac:dyDescent="0.45">
      <c r="A239" s="1" t="s">
        <v>728</v>
      </c>
      <c r="B239" s="1" t="s">
        <v>602</v>
      </c>
      <c r="C239" s="1">
        <v>35.467560200000001</v>
      </c>
      <c r="D239" s="1">
        <v>-97.5164276</v>
      </c>
      <c r="E239" s="1">
        <f>SUMIFS(allNAICS!$O:$O,allNAICS!$C:$C,'Number of Firms'!$A239,allNAICS!$E:$E,'Number of Firms'!E$1)</f>
        <v>121302</v>
      </c>
      <c r="F239" s="1">
        <f>SUMIFS(allNAICS!$O:$O,allNAICS!$C:$C,'Number of Firms'!$A239,allNAICS!$E:$E,'Number of Firms'!F$1)</f>
        <v>494</v>
      </c>
      <c r="G239" s="1">
        <f>SUMIFS(allNAICS!$O:$O,allNAICS!$C:$C,'Number of Firms'!$A239,allNAICS!$E:$E,'Number of Firms'!G$1)</f>
        <v>6307</v>
      </c>
      <c r="H239" s="1">
        <f>SUMIFS(allNAICS!$O:$O,allNAICS!$C:$C,'Number of Firms'!$A239,allNAICS!$E:$E,'Number of Firms'!H$1)</f>
        <v>96</v>
      </c>
      <c r="I239" s="1">
        <f>SUMIFS(allNAICS!$O:$O,allNAICS!$C:$C,'Number of Firms'!$A239,allNAICS!$E:$E,'Number of Firms'!I$1)</f>
        <v>15044</v>
      </c>
      <c r="J239" s="1">
        <f>SUMIFS(allNAICS!$O:$O,allNAICS!$C:$C,'Number of Firms'!$A239,allNAICS!$E:$E,'Number of Firms'!J$1)</f>
        <v>2073</v>
      </c>
      <c r="K239" s="1">
        <f>SUMIFS(allNAICS!$O:$O,allNAICS!$C:$C,'Number of Firms'!$A239,allNAICS!$E:$E,'Number of Firms'!K$1)</f>
        <v>2901</v>
      </c>
      <c r="L239" s="1">
        <f>SUMIFS(allNAICS!$O:$O,allNAICS!$C:$C,'Number of Firms'!$A239,allNAICS!$E:$E,'Number of Firms'!L$1)</f>
        <v>10689</v>
      </c>
      <c r="M239" s="1">
        <f>SUMIFS(allNAICS!$O:$O,allNAICS!$C:$C,'Number of Firms'!$A239,allNAICS!$E:$E,'Number of Firms'!M$1)</f>
        <v>4012</v>
      </c>
      <c r="N239" s="1">
        <f>SUMIFS(allNAICS!$O:$O,allNAICS!$C:$C,'Number of Firms'!$A239,allNAICS!$E:$E,'Number of Firms'!N$1)</f>
        <v>1396</v>
      </c>
      <c r="O239" s="1">
        <f>SUMIFS(allNAICS!$O:$O,allNAICS!$C:$C,'Number of Firms'!$A239,allNAICS!$E:$E,'Number of Firms'!O$1)</f>
        <v>5200</v>
      </c>
      <c r="P239" s="1">
        <f>SUMIFS(allNAICS!$O:$O,allNAICS!$C:$C,'Number of Firms'!$A239,allNAICS!$E:$E,'Number of Firms'!P$1)</f>
        <v>10405</v>
      </c>
      <c r="Q239" s="1">
        <f>SUMIFS(allNAICS!$O:$O,allNAICS!$C:$C,'Number of Firms'!$A239,allNAICS!$E:$E,'Number of Firms'!Q$1)</f>
        <v>15925</v>
      </c>
      <c r="R239" s="1">
        <f>SUMIFS(allNAICS!$O:$O,allNAICS!$C:$C,'Number of Firms'!$A239,allNAICS!$E:$E,'Number of Firms'!R$1)</f>
        <v>10984</v>
      </c>
      <c r="S239" s="1">
        <f>SUMIFS(allNAICS!$O:$O,allNAICS!$C:$C,'Number of Firms'!$A239,allNAICS!$E:$E,'Number of Firms'!S$1)</f>
        <v>2309</v>
      </c>
      <c r="T239" s="1">
        <f>SUMIFS(allNAICS!$O:$O,allNAICS!$C:$C,'Number of Firms'!$A239,allNAICS!$E:$E,'Number of Firms'!T$1)</f>
        <v>10135</v>
      </c>
      <c r="U239" s="1">
        <f>SUMIFS(allNAICS!$O:$O,allNAICS!$C:$C,'Number of Firms'!$A239,allNAICS!$E:$E,'Number of Firms'!U$1)</f>
        <v>4329</v>
      </c>
      <c r="V239" s="1">
        <f>SUMIFS(allNAICS!$O:$O,allNAICS!$C:$C,'Number of Firms'!$A239,allNAICS!$E:$E,'Number of Firms'!V$1)</f>
        <v>2849</v>
      </c>
      <c r="W239" s="1">
        <f>SUMIFS(allNAICS!$O:$O,allNAICS!$C:$C,'Number of Firms'!$A239,allNAICS!$E:$E,'Number of Firms'!W$1)</f>
        <v>16405</v>
      </c>
      <c r="X239" s="1">
        <f>SUMIFS(allNAICS!$O:$O,allNAICS!$C:$C,'Number of Firms'!$A239,allNAICS!$E:$E,'Number of Firms'!X$1)</f>
        <v>230</v>
      </c>
      <c r="Y239" s="1">
        <f>SUMIFS(allNAICS!$O:$O,allNAICS!$C:$C,'Number of Firms'!$A239,allNAICS!$E:$E,'Number of Firms'!Y$1)</f>
        <v>0</v>
      </c>
    </row>
    <row r="240" spans="1:25" x14ac:dyDescent="0.45">
      <c r="A240" s="1" t="s">
        <v>729</v>
      </c>
      <c r="B240" s="1" t="s">
        <v>492</v>
      </c>
      <c r="C240" s="1">
        <v>47.037874100000003</v>
      </c>
      <c r="D240" s="1">
        <v>-122.90069509999999</v>
      </c>
      <c r="E240" s="1">
        <f>SUMIFS(allNAICS!$O:$O,allNAICS!$C:$C,'Number of Firms'!$A240,allNAICS!$E:$E,'Number of Firms'!E$1)</f>
        <v>18842</v>
      </c>
      <c r="F240" s="1">
        <f>SUMIFS(allNAICS!$O:$O,allNAICS!$C:$C,'Number of Firms'!$A240,allNAICS!$E:$E,'Number of Firms'!F$1)</f>
        <v>316</v>
      </c>
      <c r="G240" s="1">
        <f>SUMIFS(allNAICS!$O:$O,allNAICS!$C:$C,'Number of Firms'!$A240,allNAICS!$E:$E,'Number of Firms'!G$1)</f>
        <v>0</v>
      </c>
      <c r="H240" s="1">
        <f>SUMIFS(allNAICS!$O:$O,allNAICS!$C:$C,'Number of Firms'!$A240,allNAICS!$E:$E,'Number of Firms'!H$1)</f>
        <v>26</v>
      </c>
      <c r="I240" s="1">
        <f>SUMIFS(allNAICS!$O:$O,allNAICS!$C:$C,'Number of Firms'!$A240,allNAICS!$E:$E,'Number of Firms'!I$1)</f>
        <v>1728</v>
      </c>
      <c r="J240" s="1">
        <f>SUMIFS(allNAICS!$O:$O,allNAICS!$C:$C,'Number of Firms'!$A240,allNAICS!$E:$E,'Number of Firms'!J$1)</f>
        <v>552</v>
      </c>
      <c r="K240" s="1">
        <f>SUMIFS(allNAICS!$O:$O,allNAICS!$C:$C,'Number of Firms'!$A240,allNAICS!$E:$E,'Number of Firms'!K$1)</f>
        <v>372</v>
      </c>
      <c r="L240" s="1">
        <f>SUMIFS(allNAICS!$O:$O,allNAICS!$C:$C,'Number of Firms'!$A240,allNAICS!$E:$E,'Number of Firms'!L$1)</f>
        <v>2321</v>
      </c>
      <c r="M240" s="1">
        <f>SUMIFS(allNAICS!$O:$O,allNAICS!$C:$C,'Number of Firms'!$A240,allNAICS!$E:$E,'Number of Firms'!M$1)</f>
        <v>478</v>
      </c>
      <c r="N240" s="1">
        <f>SUMIFS(allNAICS!$O:$O,allNAICS!$C:$C,'Number of Firms'!$A240,allNAICS!$E:$E,'Number of Firms'!N$1)</f>
        <v>354</v>
      </c>
      <c r="O240" s="1">
        <f>SUMIFS(allNAICS!$O:$O,allNAICS!$C:$C,'Number of Firms'!$A240,allNAICS!$E:$E,'Number of Firms'!O$1)</f>
        <v>469</v>
      </c>
      <c r="P240" s="1">
        <f>SUMIFS(allNAICS!$O:$O,allNAICS!$C:$C,'Number of Firms'!$A240,allNAICS!$E:$E,'Number of Firms'!P$1)</f>
        <v>1724</v>
      </c>
      <c r="Q240" s="1">
        <f>SUMIFS(allNAICS!$O:$O,allNAICS!$C:$C,'Number of Firms'!$A240,allNAICS!$E:$E,'Number of Firms'!Q$1)</f>
        <v>3011</v>
      </c>
      <c r="R240" s="1">
        <f>SUMIFS(allNAICS!$O:$O,allNAICS!$C:$C,'Number of Firms'!$A240,allNAICS!$E:$E,'Number of Firms'!R$1)</f>
        <v>1205</v>
      </c>
      <c r="S240" s="1">
        <f>SUMIFS(allNAICS!$O:$O,allNAICS!$C:$C,'Number of Firms'!$A240,allNAICS!$E:$E,'Number of Firms'!S$1)</f>
        <v>735</v>
      </c>
      <c r="T240" s="1">
        <f>SUMIFS(allNAICS!$O:$O,allNAICS!$C:$C,'Number of Firms'!$A240,allNAICS!$E:$E,'Number of Firms'!T$1)</f>
        <v>1932</v>
      </c>
      <c r="U240" s="1">
        <f>SUMIFS(allNAICS!$O:$O,allNAICS!$C:$C,'Number of Firms'!$A240,allNAICS!$E:$E,'Number of Firms'!U$1)</f>
        <v>1069</v>
      </c>
      <c r="V240" s="1">
        <f>SUMIFS(allNAICS!$O:$O,allNAICS!$C:$C,'Number of Firms'!$A240,allNAICS!$E:$E,'Number of Firms'!V$1)</f>
        <v>621</v>
      </c>
      <c r="W240" s="1">
        <f>SUMIFS(allNAICS!$O:$O,allNAICS!$C:$C,'Number of Firms'!$A240,allNAICS!$E:$E,'Number of Firms'!W$1)</f>
        <v>1946</v>
      </c>
      <c r="X240" s="1">
        <f>SUMIFS(allNAICS!$O:$O,allNAICS!$C:$C,'Number of Firms'!$A240,allNAICS!$E:$E,'Number of Firms'!X$1)</f>
        <v>0</v>
      </c>
      <c r="Y240" s="1">
        <f>SUMIFS(allNAICS!$O:$O,allNAICS!$C:$C,'Number of Firms'!$A240,allNAICS!$E:$E,'Number of Firms'!Y$1)</f>
        <v>0</v>
      </c>
    </row>
    <row r="241" spans="1:25" x14ac:dyDescent="0.45">
      <c r="A241" s="1" t="s">
        <v>730</v>
      </c>
      <c r="B241" s="1" t="s">
        <v>462</v>
      </c>
      <c r="C241" s="1">
        <v>41.2523634</v>
      </c>
      <c r="D241" s="1">
        <v>-95.997988300000003</v>
      </c>
      <c r="E241" s="1">
        <f>SUMIFS(allNAICS!$O:$O,allNAICS!$C:$C,'Number of Firms'!$A241,allNAICS!$E:$E,'Number of Firms'!E$1)</f>
        <v>74157</v>
      </c>
      <c r="F241" s="1">
        <f>SUMIFS(allNAICS!$O:$O,allNAICS!$C:$C,'Number of Firms'!$A241,allNAICS!$E:$E,'Number of Firms'!F$1)</f>
        <v>666</v>
      </c>
      <c r="G241" s="1">
        <f>SUMIFS(allNAICS!$O:$O,allNAICS!$C:$C,'Number of Firms'!$A241,allNAICS!$E:$E,'Number of Firms'!G$1)</f>
        <v>0</v>
      </c>
      <c r="H241" s="1">
        <f>SUMIFS(allNAICS!$O:$O,allNAICS!$C:$C,'Number of Firms'!$A241,allNAICS!$E:$E,'Number of Firms'!H$1)</f>
        <v>55</v>
      </c>
      <c r="I241" s="1">
        <f>SUMIFS(allNAICS!$O:$O,allNAICS!$C:$C,'Number of Firms'!$A241,allNAICS!$E:$E,'Number of Firms'!I$1)</f>
        <v>8748</v>
      </c>
      <c r="J241" s="1">
        <f>SUMIFS(allNAICS!$O:$O,allNAICS!$C:$C,'Number of Firms'!$A241,allNAICS!$E:$E,'Number of Firms'!J$1)</f>
        <v>1233</v>
      </c>
      <c r="K241" s="1">
        <f>SUMIFS(allNAICS!$O:$O,allNAICS!$C:$C,'Number of Firms'!$A241,allNAICS!$E:$E,'Number of Firms'!K$1)</f>
        <v>2076</v>
      </c>
      <c r="L241" s="1">
        <f>SUMIFS(allNAICS!$O:$O,allNAICS!$C:$C,'Number of Firms'!$A241,allNAICS!$E:$E,'Number of Firms'!L$1)</f>
        <v>7361</v>
      </c>
      <c r="M241" s="1">
        <f>SUMIFS(allNAICS!$O:$O,allNAICS!$C:$C,'Number of Firms'!$A241,allNAICS!$E:$E,'Number of Firms'!M$1)</f>
        <v>2691</v>
      </c>
      <c r="N241" s="1">
        <f>SUMIFS(allNAICS!$O:$O,allNAICS!$C:$C,'Number of Firms'!$A241,allNAICS!$E:$E,'Number of Firms'!N$1)</f>
        <v>1012</v>
      </c>
      <c r="O241" s="1">
        <f>SUMIFS(allNAICS!$O:$O,allNAICS!$C:$C,'Number of Firms'!$A241,allNAICS!$E:$E,'Number of Firms'!O$1)</f>
        <v>3669</v>
      </c>
      <c r="P241" s="1">
        <f>SUMIFS(allNAICS!$O:$O,allNAICS!$C:$C,'Number of Firms'!$A241,allNAICS!$E:$E,'Number of Firms'!P$1)</f>
        <v>7723</v>
      </c>
      <c r="Q241" s="1">
        <f>SUMIFS(allNAICS!$O:$O,allNAICS!$C:$C,'Number of Firms'!$A241,allNAICS!$E:$E,'Number of Firms'!Q$1)</f>
        <v>9371</v>
      </c>
      <c r="R241" s="1">
        <f>SUMIFS(allNAICS!$O:$O,allNAICS!$C:$C,'Number of Firms'!$A241,allNAICS!$E:$E,'Number of Firms'!R$1)</f>
        <v>5466</v>
      </c>
      <c r="S241" s="1">
        <f>SUMIFS(allNAICS!$O:$O,allNAICS!$C:$C,'Number of Firms'!$A241,allNAICS!$E:$E,'Number of Firms'!S$1)</f>
        <v>1624</v>
      </c>
      <c r="T241" s="1">
        <f>SUMIFS(allNAICS!$O:$O,allNAICS!$C:$C,'Number of Firms'!$A241,allNAICS!$E:$E,'Number of Firms'!T$1)</f>
        <v>8121</v>
      </c>
      <c r="U241" s="1">
        <f>SUMIFS(allNAICS!$O:$O,allNAICS!$C:$C,'Number of Firms'!$A241,allNAICS!$E:$E,'Number of Firms'!U$1)</f>
        <v>3376</v>
      </c>
      <c r="V241" s="1">
        <f>SUMIFS(allNAICS!$O:$O,allNAICS!$C:$C,'Number of Firms'!$A241,allNAICS!$E:$E,'Number of Firms'!V$1)</f>
        <v>1862</v>
      </c>
      <c r="W241" s="1">
        <f>SUMIFS(allNAICS!$O:$O,allNAICS!$C:$C,'Number of Firms'!$A241,allNAICS!$E:$E,'Number of Firms'!W$1)</f>
        <v>9301</v>
      </c>
      <c r="X241" s="1">
        <f>SUMIFS(allNAICS!$O:$O,allNAICS!$C:$C,'Number of Firms'!$A241,allNAICS!$E:$E,'Number of Firms'!X$1)</f>
        <v>172</v>
      </c>
      <c r="Y241" s="1">
        <f>SUMIFS(allNAICS!$O:$O,allNAICS!$C:$C,'Number of Firms'!$A241,allNAICS!$E:$E,'Number of Firms'!Y$1)</f>
        <v>0</v>
      </c>
    </row>
    <row r="242" spans="1:25" x14ac:dyDescent="0.45">
      <c r="A242" s="1" t="s">
        <v>731</v>
      </c>
      <c r="B242" s="1" t="s">
        <v>526</v>
      </c>
      <c r="C242" s="1">
        <v>28.538335499999999</v>
      </c>
      <c r="D242" s="1">
        <v>-81.379236500000005</v>
      </c>
      <c r="E242" s="1">
        <f>SUMIFS(allNAICS!$O:$O,allNAICS!$C:$C,'Number of Firms'!$A242,allNAICS!$E:$E,'Number of Firms'!E$1)</f>
        <v>232555</v>
      </c>
      <c r="F242" s="1">
        <f>SUMIFS(allNAICS!$O:$O,allNAICS!$C:$C,'Number of Firms'!$A242,allNAICS!$E:$E,'Number of Firms'!F$1)</f>
        <v>503</v>
      </c>
      <c r="G242" s="1">
        <f>SUMIFS(allNAICS!$O:$O,allNAICS!$C:$C,'Number of Firms'!$A242,allNAICS!$E:$E,'Number of Firms'!G$1)</f>
        <v>75</v>
      </c>
      <c r="H242" s="1">
        <f>SUMIFS(allNAICS!$O:$O,allNAICS!$C:$C,'Number of Firms'!$A242,allNAICS!$E:$E,'Number of Firms'!H$1)</f>
        <v>188</v>
      </c>
      <c r="I242" s="1">
        <f>SUMIFS(allNAICS!$O:$O,allNAICS!$C:$C,'Number of Firms'!$A242,allNAICS!$E:$E,'Number of Firms'!I$1)</f>
        <v>20504</v>
      </c>
      <c r="J242" s="1">
        <f>SUMIFS(allNAICS!$O:$O,allNAICS!$C:$C,'Number of Firms'!$A242,allNAICS!$E:$E,'Number of Firms'!J$1)</f>
        <v>3324</v>
      </c>
      <c r="K242" s="1">
        <f>SUMIFS(allNAICS!$O:$O,allNAICS!$C:$C,'Number of Firms'!$A242,allNAICS!$E:$E,'Number of Firms'!K$1)</f>
        <v>5972</v>
      </c>
      <c r="L242" s="1">
        <f>SUMIFS(allNAICS!$O:$O,allNAICS!$C:$C,'Number of Firms'!$A242,allNAICS!$E:$E,'Number of Firms'!L$1)</f>
        <v>19420</v>
      </c>
      <c r="M242" s="1">
        <f>SUMIFS(allNAICS!$O:$O,allNAICS!$C:$C,'Number of Firms'!$A242,allNAICS!$E:$E,'Number of Firms'!M$1)</f>
        <v>12081</v>
      </c>
      <c r="N242" s="1">
        <f>SUMIFS(allNAICS!$O:$O,allNAICS!$C:$C,'Number of Firms'!$A242,allNAICS!$E:$E,'Number of Firms'!N$1)</f>
        <v>4162</v>
      </c>
      <c r="O242" s="1">
        <f>SUMIFS(allNAICS!$O:$O,allNAICS!$C:$C,'Number of Firms'!$A242,allNAICS!$E:$E,'Number of Firms'!O$1)</f>
        <v>7509</v>
      </c>
      <c r="P242" s="1">
        <f>SUMIFS(allNAICS!$O:$O,allNAICS!$C:$C,'Number of Firms'!$A242,allNAICS!$E:$E,'Number of Firms'!P$1)</f>
        <v>23175</v>
      </c>
      <c r="Q242" s="1">
        <f>SUMIFS(allNAICS!$O:$O,allNAICS!$C:$C,'Number of Firms'!$A242,allNAICS!$E:$E,'Number of Firms'!Q$1)</f>
        <v>31404</v>
      </c>
      <c r="R242" s="1">
        <f>SUMIFS(allNAICS!$O:$O,allNAICS!$C:$C,'Number of Firms'!$A242,allNAICS!$E:$E,'Number of Firms'!R$1)</f>
        <v>27093</v>
      </c>
      <c r="S242" s="1">
        <f>SUMIFS(allNAICS!$O:$O,allNAICS!$C:$C,'Number of Firms'!$A242,allNAICS!$E:$E,'Number of Firms'!S$1)</f>
        <v>5242</v>
      </c>
      <c r="T242" s="1">
        <f>SUMIFS(allNAICS!$O:$O,allNAICS!$C:$C,'Number of Firms'!$A242,allNAICS!$E:$E,'Number of Firms'!T$1)</f>
        <v>20911</v>
      </c>
      <c r="U242" s="1">
        <f>SUMIFS(allNAICS!$O:$O,allNAICS!$C:$C,'Number of Firms'!$A242,allNAICS!$E:$E,'Number of Firms'!U$1)</f>
        <v>10939</v>
      </c>
      <c r="V242" s="1">
        <f>SUMIFS(allNAICS!$O:$O,allNAICS!$C:$C,'Number of Firms'!$A242,allNAICS!$E:$E,'Number of Firms'!V$1)</f>
        <v>6292</v>
      </c>
      <c r="W242" s="1">
        <f>SUMIFS(allNAICS!$O:$O,allNAICS!$C:$C,'Number of Firms'!$A242,allNAICS!$E:$E,'Number of Firms'!W$1)</f>
        <v>34083</v>
      </c>
      <c r="X242" s="1">
        <f>SUMIFS(allNAICS!$O:$O,allNAICS!$C:$C,'Number of Firms'!$A242,allNAICS!$E:$E,'Number of Firms'!X$1)</f>
        <v>246</v>
      </c>
      <c r="Y242" s="1">
        <f>SUMIFS(allNAICS!$O:$O,allNAICS!$C:$C,'Number of Firms'!$A242,allNAICS!$E:$E,'Number of Firms'!Y$1)</f>
        <v>29</v>
      </c>
    </row>
    <row r="243" spans="1:25" x14ac:dyDescent="0.45">
      <c r="A243" s="1" t="s">
        <v>732</v>
      </c>
      <c r="B243" s="1" t="s">
        <v>468</v>
      </c>
      <c r="C243" s="1">
        <v>44.024706199999997</v>
      </c>
      <c r="D243" s="1">
        <v>-88.542613599999996</v>
      </c>
      <c r="E243" s="1">
        <f>SUMIFS(allNAICS!$O:$O,allNAICS!$C:$C,'Number of Firms'!$A243,allNAICS!$E:$E,'Number of Firms'!E$1)</f>
        <v>10556</v>
      </c>
      <c r="F243" s="1">
        <f>SUMIFS(allNAICS!$O:$O,allNAICS!$C:$C,'Number of Firms'!$A243,allNAICS!$E:$E,'Number of Firms'!F$1)</f>
        <v>143</v>
      </c>
      <c r="G243" s="1">
        <f>SUMIFS(allNAICS!$O:$O,allNAICS!$C:$C,'Number of Firms'!$A243,allNAICS!$E:$E,'Number of Firms'!G$1)</f>
        <v>0</v>
      </c>
      <c r="H243" s="1">
        <f>SUMIFS(allNAICS!$O:$O,allNAICS!$C:$C,'Number of Firms'!$A243,allNAICS!$E:$E,'Number of Firms'!H$1)</f>
        <v>40</v>
      </c>
      <c r="I243" s="1">
        <f>SUMIFS(allNAICS!$O:$O,allNAICS!$C:$C,'Number of Firms'!$A243,allNAICS!$E:$E,'Number of Firms'!I$1)</f>
        <v>1404</v>
      </c>
      <c r="J243" s="1">
        <f>SUMIFS(allNAICS!$O:$O,allNAICS!$C:$C,'Number of Firms'!$A243,allNAICS!$E:$E,'Number of Firms'!J$1)</f>
        <v>400</v>
      </c>
      <c r="K243" s="1">
        <f>SUMIFS(allNAICS!$O:$O,allNAICS!$C:$C,'Number of Firms'!$A243,allNAICS!$E:$E,'Number of Firms'!K$1)</f>
        <v>361</v>
      </c>
      <c r="L243" s="1">
        <f>SUMIFS(allNAICS!$O:$O,allNAICS!$C:$C,'Number of Firms'!$A243,allNAICS!$E:$E,'Number of Firms'!L$1)</f>
        <v>1297</v>
      </c>
      <c r="M243" s="1">
        <f>SUMIFS(allNAICS!$O:$O,allNAICS!$C:$C,'Number of Firms'!$A243,allNAICS!$E:$E,'Number of Firms'!M$1)</f>
        <v>395</v>
      </c>
      <c r="N243" s="1">
        <f>SUMIFS(allNAICS!$O:$O,allNAICS!$C:$C,'Number of Firms'!$A243,allNAICS!$E:$E,'Number of Firms'!N$1)</f>
        <v>79</v>
      </c>
      <c r="O243" s="1">
        <f>SUMIFS(allNAICS!$O:$O,allNAICS!$C:$C,'Number of Firms'!$A243,allNAICS!$E:$E,'Number of Firms'!O$1)</f>
        <v>402</v>
      </c>
      <c r="P243" s="1">
        <f>SUMIFS(allNAICS!$O:$O,allNAICS!$C:$C,'Number of Firms'!$A243,allNAICS!$E:$E,'Number of Firms'!P$1)</f>
        <v>1169</v>
      </c>
      <c r="Q243" s="1">
        <f>SUMIFS(allNAICS!$O:$O,allNAICS!$C:$C,'Number of Firms'!$A243,allNAICS!$E:$E,'Number of Firms'!Q$1)</f>
        <v>1086</v>
      </c>
      <c r="R243" s="1">
        <f>SUMIFS(allNAICS!$O:$O,allNAICS!$C:$C,'Number of Firms'!$A243,allNAICS!$E:$E,'Number of Firms'!R$1)</f>
        <v>707</v>
      </c>
      <c r="S243" s="1">
        <f>SUMIFS(allNAICS!$O:$O,allNAICS!$C:$C,'Number of Firms'!$A243,allNAICS!$E:$E,'Number of Firms'!S$1)</f>
        <v>196</v>
      </c>
      <c r="T243" s="1">
        <f>SUMIFS(allNAICS!$O:$O,allNAICS!$C:$C,'Number of Firms'!$A243,allNAICS!$E:$E,'Number of Firms'!T$1)</f>
        <v>720</v>
      </c>
      <c r="U243" s="1">
        <f>SUMIFS(allNAICS!$O:$O,allNAICS!$C:$C,'Number of Firms'!$A243,allNAICS!$E:$E,'Number of Firms'!U$1)</f>
        <v>566</v>
      </c>
      <c r="V243" s="1">
        <f>SUMIFS(allNAICS!$O:$O,allNAICS!$C:$C,'Number of Firms'!$A243,allNAICS!$E:$E,'Number of Firms'!V$1)</f>
        <v>491</v>
      </c>
      <c r="W243" s="1">
        <f>SUMIFS(allNAICS!$O:$O,allNAICS!$C:$C,'Number of Firms'!$A243,allNAICS!$E:$E,'Number of Firms'!W$1)</f>
        <v>1150</v>
      </c>
      <c r="X243" s="1">
        <f>SUMIFS(allNAICS!$O:$O,allNAICS!$C:$C,'Number of Firms'!$A243,allNAICS!$E:$E,'Number of Firms'!X$1)</f>
        <v>0</v>
      </c>
      <c r="Y243" s="1">
        <f>SUMIFS(allNAICS!$O:$O,allNAICS!$C:$C,'Number of Firms'!$A243,allNAICS!$E:$E,'Number of Firms'!Y$1)</f>
        <v>0</v>
      </c>
    </row>
    <row r="244" spans="1:25" x14ac:dyDescent="0.45">
      <c r="A244" s="1" t="s">
        <v>733</v>
      </c>
      <c r="B244" s="1" t="s">
        <v>514</v>
      </c>
      <c r="C244" s="1">
        <v>37.771907400000003</v>
      </c>
      <c r="D244" s="1">
        <v>-87.111167600000002</v>
      </c>
      <c r="E244" s="1">
        <f>SUMIFS(allNAICS!$O:$O,allNAICS!$C:$C,'Number of Firms'!$A244,allNAICS!$E:$E,'Number of Firms'!E$1)</f>
        <v>8443</v>
      </c>
      <c r="F244" s="1">
        <f>SUMIFS(allNAICS!$O:$O,allNAICS!$C:$C,'Number of Firms'!$A244,allNAICS!$E:$E,'Number of Firms'!F$1)</f>
        <v>131</v>
      </c>
      <c r="G244" s="1">
        <f>SUMIFS(allNAICS!$O:$O,allNAICS!$C:$C,'Number of Firms'!$A244,allNAICS!$E:$E,'Number of Firms'!G$1)</f>
        <v>196</v>
      </c>
      <c r="H244" s="1">
        <f>SUMIFS(allNAICS!$O:$O,allNAICS!$C:$C,'Number of Firms'!$A244,allNAICS!$E:$E,'Number of Firms'!H$1)</f>
        <v>0</v>
      </c>
      <c r="I244" s="1">
        <f>SUMIFS(allNAICS!$O:$O,allNAICS!$C:$C,'Number of Firms'!$A244,allNAICS!$E:$E,'Number of Firms'!I$1)</f>
        <v>1199</v>
      </c>
      <c r="J244" s="1">
        <f>SUMIFS(allNAICS!$O:$O,allNAICS!$C:$C,'Number of Firms'!$A244,allNAICS!$E:$E,'Number of Firms'!J$1)</f>
        <v>145</v>
      </c>
      <c r="K244" s="1">
        <f>SUMIFS(allNAICS!$O:$O,allNAICS!$C:$C,'Number of Firms'!$A244,allNAICS!$E:$E,'Number of Firms'!K$1)</f>
        <v>164</v>
      </c>
      <c r="L244" s="1">
        <f>SUMIFS(allNAICS!$O:$O,allNAICS!$C:$C,'Number of Firms'!$A244,allNAICS!$E:$E,'Number of Firms'!L$1)</f>
        <v>1048</v>
      </c>
      <c r="M244" s="1">
        <f>SUMIFS(allNAICS!$O:$O,allNAICS!$C:$C,'Number of Firms'!$A244,allNAICS!$E:$E,'Number of Firms'!M$1)</f>
        <v>307</v>
      </c>
      <c r="N244" s="1">
        <f>SUMIFS(allNAICS!$O:$O,allNAICS!$C:$C,'Number of Firms'!$A244,allNAICS!$E:$E,'Number of Firms'!N$1)</f>
        <v>88</v>
      </c>
      <c r="O244" s="1">
        <f>SUMIFS(allNAICS!$O:$O,allNAICS!$C:$C,'Number of Firms'!$A244,allNAICS!$E:$E,'Number of Firms'!O$1)</f>
        <v>258</v>
      </c>
      <c r="P244" s="1">
        <f>SUMIFS(allNAICS!$O:$O,allNAICS!$C:$C,'Number of Firms'!$A244,allNAICS!$E:$E,'Number of Firms'!P$1)</f>
        <v>910</v>
      </c>
      <c r="Q244" s="1">
        <f>SUMIFS(allNAICS!$O:$O,allNAICS!$C:$C,'Number of Firms'!$A244,allNAICS!$E:$E,'Number of Firms'!Q$1)</f>
        <v>1042</v>
      </c>
      <c r="R244" s="1">
        <f>SUMIFS(allNAICS!$O:$O,allNAICS!$C:$C,'Number of Firms'!$A244,allNAICS!$E:$E,'Number of Firms'!R$1)</f>
        <v>581</v>
      </c>
      <c r="S244" s="1">
        <f>SUMIFS(allNAICS!$O:$O,allNAICS!$C:$C,'Number of Firms'!$A244,allNAICS!$E:$E,'Number of Firms'!S$1)</f>
        <v>70</v>
      </c>
      <c r="T244" s="1">
        <f>SUMIFS(allNAICS!$O:$O,allNAICS!$C:$C,'Number of Firms'!$A244,allNAICS!$E:$E,'Number of Firms'!T$1)</f>
        <v>584</v>
      </c>
      <c r="U244" s="1">
        <f>SUMIFS(allNAICS!$O:$O,allNAICS!$C:$C,'Number of Firms'!$A244,allNAICS!$E:$E,'Number of Firms'!U$1)</f>
        <v>289</v>
      </c>
      <c r="V244" s="1">
        <f>SUMIFS(allNAICS!$O:$O,allNAICS!$C:$C,'Number of Firms'!$A244,allNAICS!$E:$E,'Number of Firms'!V$1)</f>
        <v>228</v>
      </c>
      <c r="W244" s="1">
        <f>SUMIFS(allNAICS!$O:$O,allNAICS!$C:$C,'Number of Firms'!$A244,allNAICS!$E:$E,'Number of Firms'!W$1)</f>
        <v>1224</v>
      </c>
      <c r="X244" s="1">
        <f>SUMIFS(allNAICS!$O:$O,allNAICS!$C:$C,'Number of Firms'!$A244,allNAICS!$E:$E,'Number of Firms'!X$1)</f>
        <v>0</v>
      </c>
      <c r="Y244" s="1">
        <f>SUMIFS(allNAICS!$O:$O,allNAICS!$C:$C,'Number of Firms'!$A244,allNAICS!$E:$E,'Number of Firms'!Y$1)</f>
        <v>0</v>
      </c>
    </row>
    <row r="245" spans="1:25" x14ac:dyDescent="0.45">
      <c r="A245" s="1" t="s">
        <v>734</v>
      </c>
      <c r="B245" s="1" t="s">
        <v>480</v>
      </c>
      <c r="C245" s="1">
        <v>34.197504799999997</v>
      </c>
      <c r="D245" s="1">
        <v>-119.1770516</v>
      </c>
      <c r="E245" s="1">
        <f>SUMIFS(allNAICS!$O:$O,allNAICS!$C:$C,'Number of Firms'!$A245,allNAICS!$E:$E,'Number of Firms'!E$1)</f>
        <v>76283</v>
      </c>
      <c r="F245" s="1">
        <f>SUMIFS(allNAICS!$O:$O,allNAICS!$C:$C,'Number of Firms'!$A245,allNAICS!$E:$E,'Number of Firms'!F$1)</f>
        <v>434</v>
      </c>
      <c r="G245" s="1">
        <f>SUMIFS(allNAICS!$O:$O,allNAICS!$C:$C,'Number of Firms'!$A245,allNAICS!$E:$E,'Number of Firms'!G$1)</f>
        <v>161</v>
      </c>
      <c r="H245" s="1">
        <f>SUMIFS(allNAICS!$O:$O,allNAICS!$C:$C,'Number of Firms'!$A245,allNAICS!$E:$E,'Number of Firms'!H$1)</f>
        <v>62</v>
      </c>
      <c r="I245" s="1">
        <f>SUMIFS(allNAICS!$O:$O,allNAICS!$C:$C,'Number of Firms'!$A245,allNAICS!$E:$E,'Number of Firms'!I$1)</f>
        <v>6516</v>
      </c>
      <c r="J245" s="1">
        <f>SUMIFS(allNAICS!$O:$O,allNAICS!$C:$C,'Number of Firms'!$A245,allNAICS!$E:$E,'Number of Firms'!J$1)</f>
        <v>1921</v>
      </c>
      <c r="K245" s="1">
        <f>SUMIFS(allNAICS!$O:$O,allNAICS!$C:$C,'Number of Firms'!$A245,allNAICS!$E:$E,'Number of Firms'!K$1)</f>
        <v>2325</v>
      </c>
      <c r="L245" s="1">
        <f>SUMIFS(allNAICS!$O:$O,allNAICS!$C:$C,'Number of Firms'!$A245,allNAICS!$E:$E,'Number of Firms'!L$1)</f>
        <v>6776</v>
      </c>
      <c r="M245" s="1">
        <f>SUMIFS(allNAICS!$O:$O,allNAICS!$C:$C,'Number of Firms'!$A245,allNAICS!$E:$E,'Number of Firms'!M$1)</f>
        <v>1709</v>
      </c>
      <c r="N245" s="1">
        <f>SUMIFS(allNAICS!$O:$O,allNAICS!$C:$C,'Number of Firms'!$A245,allNAICS!$E:$E,'Number of Firms'!N$1)</f>
        <v>1728</v>
      </c>
      <c r="O245" s="1">
        <f>SUMIFS(allNAICS!$O:$O,allNAICS!$C:$C,'Number of Firms'!$A245,allNAICS!$E:$E,'Number of Firms'!O$1)</f>
        <v>2546</v>
      </c>
      <c r="P245" s="1">
        <f>SUMIFS(allNAICS!$O:$O,allNAICS!$C:$C,'Number of Firms'!$A245,allNAICS!$E:$E,'Number of Firms'!P$1)</f>
        <v>7980</v>
      </c>
      <c r="Q245" s="1">
        <f>SUMIFS(allNAICS!$O:$O,allNAICS!$C:$C,'Number of Firms'!$A245,allNAICS!$E:$E,'Number of Firms'!Q$1)</f>
        <v>14238</v>
      </c>
      <c r="R245" s="1">
        <f>SUMIFS(allNAICS!$O:$O,allNAICS!$C:$C,'Number of Firms'!$A245,allNAICS!$E:$E,'Number of Firms'!R$1)</f>
        <v>5870</v>
      </c>
      <c r="S245" s="1">
        <f>SUMIFS(allNAICS!$O:$O,allNAICS!$C:$C,'Number of Firms'!$A245,allNAICS!$E:$E,'Number of Firms'!S$1)</f>
        <v>1734</v>
      </c>
      <c r="T245" s="1">
        <f>SUMIFS(allNAICS!$O:$O,allNAICS!$C:$C,'Number of Firms'!$A245,allNAICS!$E:$E,'Number of Firms'!T$1)</f>
        <v>7170</v>
      </c>
      <c r="U245" s="1">
        <f>SUMIFS(allNAICS!$O:$O,allNAICS!$C:$C,'Number of Firms'!$A245,allNAICS!$E:$E,'Number of Firms'!U$1)</f>
        <v>3758</v>
      </c>
      <c r="V245" s="1">
        <f>SUMIFS(allNAICS!$O:$O,allNAICS!$C:$C,'Number of Firms'!$A245,allNAICS!$E:$E,'Number of Firms'!V$1)</f>
        <v>2006</v>
      </c>
      <c r="W245" s="1">
        <f>SUMIFS(allNAICS!$O:$O,allNAICS!$C:$C,'Number of Firms'!$A245,allNAICS!$E:$E,'Number of Firms'!W$1)</f>
        <v>9422</v>
      </c>
      <c r="X245" s="1">
        <f>SUMIFS(allNAICS!$O:$O,allNAICS!$C:$C,'Number of Firms'!$A245,allNAICS!$E:$E,'Number of Firms'!X$1)</f>
        <v>86</v>
      </c>
      <c r="Y245" s="1">
        <f>SUMIFS(allNAICS!$O:$O,allNAICS!$C:$C,'Number of Firms'!$A245,allNAICS!$E:$E,'Number of Firms'!Y$1)</f>
        <v>0</v>
      </c>
    </row>
    <row r="246" spans="1:25" x14ac:dyDescent="0.45">
      <c r="A246" s="1" t="s">
        <v>735</v>
      </c>
      <c r="B246" s="1" t="s">
        <v>526</v>
      </c>
      <c r="C246" s="1">
        <v>28.034462099999999</v>
      </c>
      <c r="D246" s="1">
        <v>-80.588664600000001</v>
      </c>
      <c r="E246" s="1">
        <f>SUMIFS(allNAICS!$O:$O,allNAICS!$C:$C,'Number of Firms'!$A246,allNAICS!$E:$E,'Number of Firms'!E$1)</f>
        <v>44670</v>
      </c>
      <c r="F246" s="1">
        <f>SUMIFS(allNAICS!$O:$O,allNAICS!$C:$C,'Number of Firms'!$A246,allNAICS!$E:$E,'Number of Firms'!F$1)</f>
        <v>283</v>
      </c>
      <c r="G246" s="1">
        <f>SUMIFS(allNAICS!$O:$O,allNAICS!$C:$C,'Number of Firms'!$A246,allNAICS!$E:$E,'Number of Firms'!G$1)</f>
        <v>0</v>
      </c>
      <c r="H246" s="1">
        <f>SUMIFS(allNAICS!$O:$O,allNAICS!$C:$C,'Number of Firms'!$A246,allNAICS!$E:$E,'Number of Firms'!H$1)</f>
        <v>0</v>
      </c>
      <c r="I246" s="1">
        <f>SUMIFS(allNAICS!$O:$O,allNAICS!$C:$C,'Number of Firms'!$A246,allNAICS!$E:$E,'Number of Firms'!I$1)</f>
        <v>3957</v>
      </c>
      <c r="J246" s="1">
        <f>SUMIFS(allNAICS!$O:$O,allNAICS!$C:$C,'Number of Firms'!$A246,allNAICS!$E:$E,'Number of Firms'!J$1)</f>
        <v>986</v>
      </c>
      <c r="K246" s="1">
        <f>SUMIFS(allNAICS!$O:$O,allNAICS!$C:$C,'Number of Firms'!$A246,allNAICS!$E:$E,'Number of Firms'!K$1)</f>
        <v>1192</v>
      </c>
      <c r="L246" s="1">
        <f>SUMIFS(allNAICS!$O:$O,allNAICS!$C:$C,'Number of Firms'!$A246,allNAICS!$E:$E,'Number of Firms'!L$1)</f>
        <v>4415</v>
      </c>
      <c r="M246" s="1">
        <f>SUMIFS(allNAICS!$O:$O,allNAICS!$C:$C,'Number of Firms'!$A246,allNAICS!$E:$E,'Number of Firms'!M$1)</f>
        <v>1523</v>
      </c>
      <c r="N246" s="1">
        <f>SUMIFS(allNAICS!$O:$O,allNAICS!$C:$C,'Number of Firms'!$A246,allNAICS!$E:$E,'Number of Firms'!N$1)</f>
        <v>528</v>
      </c>
      <c r="O246" s="1">
        <f>SUMIFS(allNAICS!$O:$O,allNAICS!$C:$C,'Number of Firms'!$A246,allNAICS!$E:$E,'Number of Firms'!O$1)</f>
        <v>1559</v>
      </c>
      <c r="P246" s="1">
        <f>SUMIFS(allNAICS!$O:$O,allNAICS!$C:$C,'Number of Firms'!$A246,allNAICS!$E:$E,'Number of Firms'!P$1)</f>
        <v>4709</v>
      </c>
      <c r="Q246" s="1">
        <f>SUMIFS(allNAICS!$O:$O,allNAICS!$C:$C,'Number of Firms'!$A246,allNAICS!$E:$E,'Number of Firms'!Q$1)</f>
        <v>6274</v>
      </c>
      <c r="R246" s="1">
        <f>SUMIFS(allNAICS!$O:$O,allNAICS!$C:$C,'Number of Firms'!$A246,allNAICS!$E:$E,'Number of Firms'!R$1)</f>
        <v>4268</v>
      </c>
      <c r="S246" s="1">
        <f>SUMIFS(allNAICS!$O:$O,allNAICS!$C:$C,'Number of Firms'!$A246,allNAICS!$E:$E,'Number of Firms'!S$1)</f>
        <v>969</v>
      </c>
      <c r="T246" s="1">
        <f>SUMIFS(allNAICS!$O:$O,allNAICS!$C:$C,'Number of Firms'!$A246,allNAICS!$E:$E,'Number of Firms'!T$1)</f>
        <v>4668</v>
      </c>
      <c r="U246" s="1">
        <f>SUMIFS(allNAICS!$O:$O,allNAICS!$C:$C,'Number of Firms'!$A246,allNAICS!$E:$E,'Number of Firms'!U$1)</f>
        <v>2156</v>
      </c>
      <c r="V246" s="1">
        <f>SUMIFS(allNAICS!$O:$O,allNAICS!$C:$C,'Number of Firms'!$A246,allNAICS!$E:$E,'Number of Firms'!V$1)</f>
        <v>1242</v>
      </c>
      <c r="W246" s="1">
        <f>SUMIFS(allNAICS!$O:$O,allNAICS!$C:$C,'Number of Firms'!$A246,allNAICS!$E:$E,'Number of Firms'!W$1)</f>
        <v>5953</v>
      </c>
      <c r="X246" s="1">
        <f>SUMIFS(allNAICS!$O:$O,allNAICS!$C:$C,'Number of Firms'!$A246,allNAICS!$E:$E,'Number of Firms'!X$1)</f>
        <v>55</v>
      </c>
      <c r="Y246" s="1">
        <f>SUMIFS(allNAICS!$O:$O,allNAICS!$C:$C,'Number of Firms'!$A246,allNAICS!$E:$E,'Number of Firms'!Y$1)</f>
        <v>0</v>
      </c>
    </row>
    <row r="247" spans="1:25" x14ac:dyDescent="0.45">
      <c r="A247" s="1" t="s">
        <v>736</v>
      </c>
      <c r="B247" s="1" t="s">
        <v>526</v>
      </c>
      <c r="C247" s="1">
        <v>30.158812900000001</v>
      </c>
      <c r="D247" s="1">
        <v>-85.6602058</v>
      </c>
      <c r="E247" s="1">
        <f>SUMIFS(allNAICS!$O:$O,allNAICS!$C:$C,'Number of Firms'!$A247,allNAICS!$E:$E,'Number of Firms'!E$1)</f>
        <v>13918</v>
      </c>
      <c r="F247" s="1">
        <f>SUMIFS(allNAICS!$O:$O,allNAICS!$C:$C,'Number of Firms'!$A247,allNAICS!$E:$E,'Number of Firms'!F$1)</f>
        <v>289</v>
      </c>
      <c r="G247" s="1">
        <f>SUMIFS(allNAICS!$O:$O,allNAICS!$C:$C,'Number of Firms'!$A247,allNAICS!$E:$E,'Number of Firms'!G$1)</f>
        <v>0</v>
      </c>
      <c r="H247" s="1">
        <f>SUMIFS(allNAICS!$O:$O,allNAICS!$C:$C,'Number of Firms'!$A247,allNAICS!$E:$E,'Number of Firms'!H$1)</f>
        <v>0</v>
      </c>
      <c r="I247" s="1">
        <f>SUMIFS(allNAICS!$O:$O,allNAICS!$C:$C,'Number of Firms'!$A247,allNAICS!$E:$E,'Number of Firms'!I$1)</f>
        <v>1242</v>
      </c>
      <c r="J247" s="1">
        <f>SUMIFS(allNAICS!$O:$O,allNAICS!$C:$C,'Number of Firms'!$A247,allNAICS!$E:$E,'Number of Firms'!J$1)</f>
        <v>324</v>
      </c>
      <c r="K247" s="1">
        <f>SUMIFS(allNAICS!$O:$O,allNAICS!$C:$C,'Number of Firms'!$A247,allNAICS!$E:$E,'Number of Firms'!K$1)</f>
        <v>279</v>
      </c>
      <c r="L247" s="1">
        <f>SUMIFS(allNAICS!$O:$O,allNAICS!$C:$C,'Number of Firms'!$A247,allNAICS!$E:$E,'Number of Firms'!L$1)</f>
        <v>1404</v>
      </c>
      <c r="M247" s="1">
        <f>SUMIFS(allNAICS!$O:$O,allNAICS!$C:$C,'Number of Firms'!$A247,allNAICS!$E:$E,'Number of Firms'!M$1)</f>
        <v>416</v>
      </c>
      <c r="N247" s="1">
        <f>SUMIFS(allNAICS!$O:$O,allNAICS!$C:$C,'Number of Firms'!$A247,allNAICS!$E:$E,'Number of Firms'!N$1)</f>
        <v>86</v>
      </c>
      <c r="O247" s="1">
        <f>SUMIFS(allNAICS!$O:$O,allNAICS!$C:$C,'Number of Firms'!$A247,allNAICS!$E:$E,'Number of Firms'!O$1)</f>
        <v>455</v>
      </c>
      <c r="P247" s="1">
        <f>SUMIFS(allNAICS!$O:$O,allNAICS!$C:$C,'Number of Firms'!$A247,allNAICS!$E:$E,'Number of Firms'!P$1)</f>
        <v>1674</v>
      </c>
      <c r="Q247" s="1">
        <f>SUMIFS(allNAICS!$O:$O,allNAICS!$C:$C,'Number of Firms'!$A247,allNAICS!$E:$E,'Number of Firms'!Q$1)</f>
        <v>1335</v>
      </c>
      <c r="R247" s="1">
        <f>SUMIFS(allNAICS!$O:$O,allNAICS!$C:$C,'Number of Firms'!$A247,allNAICS!$E:$E,'Number of Firms'!R$1)</f>
        <v>1927</v>
      </c>
      <c r="S247" s="1">
        <f>SUMIFS(allNAICS!$O:$O,allNAICS!$C:$C,'Number of Firms'!$A247,allNAICS!$E:$E,'Number of Firms'!S$1)</f>
        <v>169</v>
      </c>
      <c r="T247" s="1">
        <f>SUMIFS(allNAICS!$O:$O,allNAICS!$C:$C,'Number of Firms'!$A247,allNAICS!$E:$E,'Number of Firms'!T$1)</f>
        <v>1144</v>
      </c>
      <c r="U247" s="1">
        <f>SUMIFS(allNAICS!$O:$O,allNAICS!$C:$C,'Number of Firms'!$A247,allNAICS!$E:$E,'Number of Firms'!U$1)</f>
        <v>653</v>
      </c>
      <c r="V247" s="1">
        <f>SUMIFS(allNAICS!$O:$O,allNAICS!$C:$C,'Number of Firms'!$A247,allNAICS!$E:$E,'Number of Firms'!V$1)</f>
        <v>535</v>
      </c>
      <c r="W247" s="1">
        <f>SUMIFS(allNAICS!$O:$O,allNAICS!$C:$C,'Number of Firms'!$A247,allNAICS!$E:$E,'Number of Firms'!W$1)</f>
        <v>2002</v>
      </c>
      <c r="X247" s="1">
        <f>SUMIFS(allNAICS!$O:$O,allNAICS!$C:$C,'Number of Firms'!$A247,allNAICS!$E:$E,'Number of Firms'!X$1)</f>
        <v>0</v>
      </c>
      <c r="Y247" s="1">
        <f>SUMIFS(allNAICS!$O:$O,allNAICS!$C:$C,'Number of Firms'!$A247,allNAICS!$E:$E,'Number of Firms'!Y$1)</f>
        <v>0</v>
      </c>
    </row>
    <row r="248" spans="1:25" x14ac:dyDescent="0.45">
      <c r="A248" s="1" t="s">
        <v>737</v>
      </c>
      <c r="B248" s="1" t="s">
        <v>535</v>
      </c>
      <c r="C248" s="1">
        <v>39.266741799999998</v>
      </c>
      <c r="D248" s="1">
        <v>-81.561513500000004</v>
      </c>
      <c r="E248" s="1">
        <f>SUMIFS(allNAICS!$O:$O,allNAICS!$C:$C,'Number of Firms'!$A248,allNAICS!$E:$E,'Number of Firms'!E$1)</f>
        <v>6518</v>
      </c>
      <c r="F248" s="1">
        <f>SUMIFS(allNAICS!$O:$O,allNAICS!$C:$C,'Number of Firms'!$A248,allNAICS!$E:$E,'Number of Firms'!F$1)</f>
        <v>62</v>
      </c>
      <c r="G248" s="1">
        <f>SUMIFS(allNAICS!$O:$O,allNAICS!$C:$C,'Number of Firms'!$A248,allNAICS!$E:$E,'Number of Firms'!G$1)</f>
        <v>290</v>
      </c>
      <c r="H248" s="1">
        <f>SUMIFS(allNAICS!$O:$O,allNAICS!$C:$C,'Number of Firms'!$A248,allNAICS!$E:$E,'Number of Firms'!H$1)</f>
        <v>0</v>
      </c>
      <c r="I248" s="1">
        <f>SUMIFS(allNAICS!$O:$O,allNAICS!$C:$C,'Number of Firms'!$A248,allNAICS!$E:$E,'Number of Firms'!I$1)</f>
        <v>768</v>
      </c>
      <c r="J248" s="1">
        <f>SUMIFS(allNAICS!$O:$O,allNAICS!$C:$C,'Number of Firms'!$A248,allNAICS!$E:$E,'Number of Firms'!J$1)</f>
        <v>136</v>
      </c>
      <c r="K248" s="1">
        <f>SUMIFS(allNAICS!$O:$O,allNAICS!$C:$C,'Number of Firms'!$A248,allNAICS!$E:$E,'Number of Firms'!K$1)</f>
        <v>194</v>
      </c>
      <c r="L248" s="1">
        <f>SUMIFS(allNAICS!$O:$O,allNAICS!$C:$C,'Number of Firms'!$A248,allNAICS!$E:$E,'Number of Firms'!L$1)</f>
        <v>1117</v>
      </c>
      <c r="M248" s="1">
        <f>SUMIFS(allNAICS!$O:$O,allNAICS!$C:$C,'Number of Firms'!$A248,allNAICS!$E:$E,'Number of Firms'!M$1)</f>
        <v>268</v>
      </c>
      <c r="N248" s="1">
        <f>SUMIFS(allNAICS!$O:$O,allNAICS!$C:$C,'Number of Firms'!$A248,allNAICS!$E:$E,'Number of Firms'!N$1)</f>
        <v>44</v>
      </c>
      <c r="O248" s="1">
        <f>SUMIFS(allNAICS!$O:$O,allNAICS!$C:$C,'Number of Firms'!$A248,allNAICS!$E:$E,'Number of Firms'!O$1)</f>
        <v>329</v>
      </c>
      <c r="P248" s="1">
        <f>SUMIFS(allNAICS!$O:$O,allNAICS!$C:$C,'Number of Firms'!$A248,allNAICS!$E:$E,'Number of Firms'!P$1)</f>
        <v>453</v>
      </c>
      <c r="Q248" s="1">
        <f>SUMIFS(allNAICS!$O:$O,allNAICS!$C:$C,'Number of Firms'!$A248,allNAICS!$E:$E,'Number of Firms'!Q$1)</f>
        <v>551</v>
      </c>
      <c r="R248" s="1">
        <f>SUMIFS(allNAICS!$O:$O,allNAICS!$C:$C,'Number of Firms'!$A248,allNAICS!$E:$E,'Number of Firms'!R$1)</f>
        <v>429</v>
      </c>
      <c r="S248" s="1">
        <f>SUMIFS(allNAICS!$O:$O,allNAICS!$C:$C,'Number of Firms'!$A248,allNAICS!$E:$E,'Number of Firms'!S$1)</f>
        <v>108</v>
      </c>
      <c r="T248" s="1">
        <f>SUMIFS(allNAICS!$O:$O,allNAICS!$C:$C,'Number of Firms'!$A248,allNAICS!$E:$E,'Number of Firms'!T$1)</f>
        <v>536</v>
      </c>
      <c r="U248" s="1">
        <f>SUMIFS(allNAICS!$O:$O,allNAICS!$C:$C,'Number of Firms'!$A248,allNAICS!$E:$E,'Number of Firms'!U$1)</f>
        <v>194</v>
      </c>
      <c r="V248" s="1">
        <f>SUMIFS(allNAICS!$O:$O,allNAICS!$C:$C,'Number of Firms'!$A248,allNAICS!$E:$E,'Number of Firms'!V$1)</f>
        <v>249</v>
      </c>
      <c r="W248" s="1">
        <f>SUMIFS(allNAICS!$O:$O,allNAICS!$C:$C,'Number of Firms'!$A248,allNAICS!$E:$E,'Number of Firms'!W$1)</f>
        <v>800</v>
      </c>
      <c r="X248" s="1">
        <f>SUMIFS(allNAICS!$O:$O,allNAICS!$C:$C,'Number of Firms'!$A248,allNAICS!$E:$E,'Number of Firms'!X$1)</f>
        <v>0</v>
      </c>
      <c r="Y248" s="1">
        <f>SUMIFS(allNAICS!$O:$O,allNAICS!$C:$C,'Number of Firms'!$A248,allNAICS!$E:$E,'Number of Firms'!Y$1)</f>
        <v>0</v>
      </c>
    </row>
    <row r="249" spans="1:25" x14ac:dyDescent="0.45">
      <c r="A249" s="1" t="s">
        <v>738</v>
      </c>
      <c r="B249" s="1" t="s">
        <v>526</v>
      </c>
      <c r="C249" s="1">
        <v>30.421309000000001</v>
      </c>
      <c r="D249" s="1">
        <v>-87.216914900000006</v>
      </c>
      <c r="E249" s="1">
        <f>SUMIFS(allNAICS!$O:$O,allNAICS!$C:$C,'Number of Firms'!$A249,allNAICS!$E:$E,'Number of Firms'!E$1)</f>
        <v>31745</v>
      </c>
      <c r="F249" s="1">
        <f>SUMIFS(allNAICS!$O:$O,allNAICS!$C:$C,'Number of Firms'!$A249,allNAICS!$E:$E,'Number of Firms'!F$1)</f>
        <v>376</v>
      </c>
      <c r="G249" s="1">
        <f>SUMIFS(allNAICS!$O:$O,allNAICS!$C:$C,'Number of Firms'!$A249,allNAICS!$E:$E,'Number of Firms'!G$1)</f>
        <v>117</v>
      </c>
      <c r="H249" s="1">
        <f>SUMIFS(allNAICS!$O:$O,allNAICS!$C:$C,'Number of Firms'!$A249,allNAICS!$E:$E,'Number of Firms'!H$1)</f>
        <v>29</v>
      </c>
      <c r="I249" s="1">
        <f>SUMIFS(allNAICS!$O:$O,allNAICS!$C:$C,'Number of Firms'!$A249,allNAICS!$E:$E,'Number of Firms'!I$1)</f>
        <v>3060</v>
      </c>
      <c r="J249" s="1">
        <f>SUMIFS(allNAICS!$O:$O,allNAICS!$C:$C,'Number of Firms'!$A249,allNAICS!$E:$E,'Number of Firms'!J$1)</f>
        <v>475</v>
      </c>
      <c r="K249" s="1">
        <f>SUMIFS(allNAICS!$O:$O,allNAICS!$C:$C,'Number of Firms'!$A249,allNAICS!$E:$E,'Number of Firms'!K$1)</f>
        <v>657</v>
      </c>
      <c r="L249" s="1">
        <f>SUMIFS(allNAICS!$O:$O,allNAICS!$C:$C,'Number of Firms'!$A249,allNAICS!$E:$E,'Number of Firms'!L$1)</f>
        <v>3521</v>
      </c>
      <c r="M249" s="1">
        <f>SUMIFS(allNAICS!$O:$O,allNAICS!$C:$C,'Number of Firms'!$A249,allNAICS!$E:$E,'Number of Firms'!M$1)</f>
        <v>1080</v>
      </c>
      <c r="N249" s="1">
        <f>SUMIFS(allNAICS!$O:$O,allNAICS!$C:$C,'Number of Firms'!$A249,allNAICS!$E:$E,'Number of Firms'!N$1)</f>
        <v>471</v>
      </c>
      <c r="O249" s="1">
        <f>SUMIFS(allNAICS!$O:$O,allNAICS!$C:$C,'Number of Firms'!$A249,allNAICS!$E:$E,'Number of Firms'!O$1)</f>
        <v>1183</v>
      </c>
      <c r="P249" s="1">
        <f>SUMIFS(allNAICS!$O:$O,allNAICS!$C:$C,'Number of Firms'!$A249,allNAICS!$E:$E,'Number of Firms'!P$1)</f>
        <v>2955</v>
      </c>
      <c r="Q249" s="1">
        <f>SUMIFS(allNAICS!$O:$O,allNAICS!$C:$C,'Number of Firms'!$A249,allNAICS!$E:$E,'Number of Firms'!Q$1)</f>
        <v>3794</v>
      </c>
      <c r="R249" s="1">
        <f>SUMIFS(allNAICS!$O:$O,allNAICS!$C:$C,'Number of Firms'!$A249,allNAICS!$E:$E,'Number of Firms'!R$1)</f>
        <v>3381</v>
      </c>
      <c r="S249" s="1">
        <f>SUMIFS(allNAICS!$O:$O,allNAICS!$C:$C,'Number of Firms'!$A249,allNAICS!$E:$E,'Number of Firms'!S$1)</f>
        <v>649</v>
      </c>
      <c r="T249" s="1">
        <f>SUMIFS(allNAICS!$O:$O,allNAICS!$C:$C,'Number of Firms'!$A249,allNAICS!$E:$E,'Number of Firms'!T$1)</f>
        <v>2913</v>
      </c>
      <c r="U249" s="1">
        <f>SUMIFS(allNAICS!$O:$O,allNAICS!$C:$C,'Number of Firms'!$A249,allNAICS!$E:$E,'Number of Firms'!U$1)</f>
        <v>1519</v>
      </c>
      <c r="V249" s="1">
        <f>SUMIFS(allNAICS!$O:$O,allNAICS!$C:$C,'Number of Firms'!$A249,allNAICS!$E:$E,'Number of Firms'!V$1)</f>
        <v>832</v>
      </c>
      <c r="W249" s="1">
        <f>SUMIFS(allNAICS!$O:$O,allNAICS!$C:$C,'Number of Firms'!$A249,allNAICS!$E:$E,'Number of Firms'!W$1)</f>
        <v>4779</v>
      </c>
      <c r="X249" s="1">
        <f>SUMIFS(allNAICS!$O:$O,allNAICS!$C:$C,'Number of Firms'!$A249,allNAICS!$E:$E,'Number of Firms'!X$1)</f>
        <v>34</v>
      </c>
      <c r="Y249" s="1">
        <f>SUMIFS(allNAICS!$O:$O,allNAICS!$C:$C,'Number of Firms'!$A249,allNAICS!$E:$E,'Number of Firms'!Y$1)</f>
        <v>0</v>
      </c>
    </row>
    <row r="250" spans="1:25" x14ac:dyDescent="0.45">
      <c r="A250" s="1" t="s">
        <v>739</v>
      </c>
      <c r="B250" s="1" t="s">
        <v>504</v>
      </c>
      <c r="C250" s="1">
        <v>40.693648799999998</v>
      </c>
      <c r="D250" s="1">
        <v>-89.588986399999996</v>
      </c>
      <c r="E250" s="1">
        <f>SUMIFS(allNAICS!$O:$O,allNAICS!$C:$C,'Number of Firms'!$A250,allNAICS!$E:$E,'Number of Firms'!E$1)</f>
        <v>25003</v>
      </c>
      <c r="F250" s="1">
        <f>SUMIFS(allNAICS!$O:$O,allNAICS!$C:$C,'Number of Firms'!$A250,allNAICS!$E:$E,'Number of Firms'!F$1)</f>
        <v>391</v>
      </c>
      <c r="G250" s="1">
        <f>SUMIFS(allNAICS!$O:$O,allNAICS!$C:$C,'Number of Firms'!$A250,allNAICS!$E:$E,'Number of Firms'!G$1)</f>
        <v>0</v>
      </c>
      <c r="H250" s="1">
        <f>SUMIFS(allNAICS!$O:$O,allNAICS!$C:$C,'Number of Firms'!$A250,allNAICS!$E:$E,'Number of Firms'!H$1)</f>
        <v>0</v>
      </c>
      <c r="I250" s="1">
        <f>SUMIFS(allNAICS!$O:$O,allNAICS!$C:$C,'Number of Firms'!$A250,allNAICS!$E:$E,'Number of Firms'!I$1)</f>
        <v>2529</v>
      </c>
      <c r="J250" s="1">
        <f>SUMIFS(allNAICS!$O:$O,allNAICS!$C:$C,'Number of Firms'!$A250,allNAICS!$E:$E,'Number of Firms'!J$1)</f>
        <v>504</v>
      </c>
      <c r="K250" s="1">
        <f>SUMIFS(allNAICS!$O:$O,allNAICS!$C:$C,'Number of Firms'!$A250,allNAICS!$E:$E,'Number of Firms'!K$1)</f>
        <v>656</v>
      </c>
      <c r="L250" s="1">
        <f>SUMIFS(allNAICS!$O:$O,allNAICS!$C:$C,'Number of Firms'!$A250,allNAICS!$E:$E,'Number of Firms'!L$1)</f>
        <v>2986</v>
      </c>
      <c r="M250" s="1">
        <f>SUMIFS(allNAICS!$O:$O,allNAICS!$C:$C,'Number of Firms'!$A250,allNAICS!$E:$E,'Number of Firms'!M$1)</f>
        <v>1299</v>
      </c>
      <c r="N250" s="1">
        <f>SUMIFS(allNAICS!$O:$O,allNAICS!$C:$C,'Number of Firms'!$A250,allNAICS!$E:$E,'Number of Firms'!N$1)</f>
        <v>379</v>
      </c>
      <c r="O250" s="1">
        <f>SUMIFS(allNAICS!$O:$O,allNAICS!$C:$C,'Number of Firms'!$A250,allNAICS!$E:$E,'Number of Firms'!O$1)</f>
        <v>1084</v>
      </c>
      <c r="P250" s="1">
        <f>SUMIFS(allNAICS!$O:$O,allNAICS!$C:$C,'Number of Firms'!$A250,allNAICS!$E:$E,'Number of Firms'!P$1)</f>
        <v>2164</v>
      </c>
      <c r="Q250" s="1">
        <f>SUMIFS(allNAICS!$O:$O,allNAICS!$C:$C,'Number of Firms'!$A250,allNAICS!$E:$E,'Number of Firms'!Q$1)</f>
        <v>2216</v>
      </c>
      <c r="R250" s="1">
        <f>SUMIFS(allNAICS!$O:$O,allNAICS!$C:$C,'Number of Firms'!$A250,allNAICS!$E:$E,'Number of Firms'!R$1)</f>
        <v>1855</v>
      </c>
      <c r="S250" s="1">
        <f>SUMIFS(allNAICS!$O:$O,allNAICS!$C:$C,'Number of Firms'!$A250,allNAICS!$E:$E,'Number of Firms'!S$1)</f>
        <v>434</v>
      </c>
      <c r="T250" s="1">
        <f>SUMIFS(allNAICS!$O:$O,allNAICS!$C:$C,'Number of Firms'!$A250,allNAICS!$E:$E,'Number of Firms'!T$1)</f>
        <v>2604</v>
      </c>
      <c r="U250" s="1">
        <f>SUMIFS(allNAICS!$O:$O,allNAICS!$C:$C,'Number of Firms'!$A250,allNAICS!$E:$E,'Number of Firms'!U$1)</f>
        <v>1023</v>
      </c>
      <c r="V250" s="1">
        <f>SUMIFS(allNAICS!$O:$O,allNAICS!$C:$C,'Number of Firms'!$A250,allNAICS!$E:$E,'Number of Firms'!V$1)</f>
        <v>980</v>
      </c>
      <c r="W250" s="1">
        <f>SUMIFS(allNAICS!$O:$O,allNAICS!$C:$C,'Number of Firms'!$A250,allNAICS!$E:$E,'Number of Firms'!W$1)</f>
        <v>3944</v>
      </c>
      <c r="X250" s="1">
        <f>SUMIFS(allNAICS!$O:$O,allNAICS!$C:$C,'Number of Firms'!$A250,allNAICS!$E:$E,'Number of Firms'!X$1)</f>
        <v>60</v>
      </c>
      <c r="Y250" s="1">
        <f>SUMIFS(allNAICS!$O:$O,allNAICS!$C:$C,'Number of Firms'!$A250,allNAICS!$E:$E,'Number of Firms'!Y$1)</f>
        <v>0</v>
      </c>
    </row>
    <row r="251" spans="1:25" x14ac:dyDescent="0.45">
      <c r="A251" s="1" t="s">
        <v>740</v>
      </c>
      <c r="B251" s="1" t="s">
        <v>459</v>
      </c>
      <c r="C251" s="1">
        <v>39.952334999999998</v>
      </c>
      <c r="D251" s="1">
        <v>-75.163788999999994</v>
      </c>
      <c r="E251" s="1">
        <f>SUMIFS(allNAICS!$O:$O,allNAICS!$C:$C,'Number of Firms'!$A251,allNAICS!$E:$E,'Number of Firms'!E$1)</f>
        <v>482165</v>
      </c>
      <c r="F251" s="1">
        <f>SUMIFS(allNAICS!$O:$O,allNAICS!$C:$C,'Number of Firms'!$A251,allNAICS!$E:$E,'Number of Firms'!F$1)</f>
        <v>1060</v>
      </c>
      <c r="G251" s="1">
        <f>SUMIFS(allNAICS!$O:$O,allNAICS!$C:$C,'Number of Firms'!$A251,allNAICS!$E:$E,'Number of Firms'!G$1)</f>
        <v>70</v>
      </c>
      <c r="H251" s="1">
        <f>SUMIFS(allNAICS!$O:$O,allNAICS!$C:$C,'Number of Firms'!$A251,allNAICS!$E:$E,'Number of Firms'!H$1)</f>
        <v>406</v>
      </c>
      <c r="I251" s="1">
        <f>SUMIFS(allNAICS!$O:$O,allNAICS!$C:$C,'Number of Firms'!$A251,allNAICS!$E:$E,'Number of Firms'!I$1)</f>
        <v>48844</v>
      </c>
      <c r="J251" s="1">
        <f>SUMIFS(allNAICS!$O:$O,allNAICS!$C:$C,'Number of Firms'!$A251,allNAICS!$E:$E,'Number of Firms'!J$1)</f>
        <v>9337</v>
      </c>
      <c r="K251" s="1">
        <f>SUMIFS(allNAICS!$O:$O,allNAICS!$C:$C,'Number of Firms'!$A251,allNAICS!$E:$E,'Number of Firms'!K$1)</f>
        <v>13647</v>
      </c>
      <c r="L251" s="1">
        <f>SUMIFS(allNAICS!$O:$O,allNAICS!$C:$C,'Number of Firms'!$A251,allNAICS!$E:$E,'Number of Firms'!L$1)</f>
        <v>41741</v>
      </c>
      <c r="M251" s="1">
        <f>SUMIFS(allNAICS!$O:$O,allNAICS!$C:$C,'Number of Firms'!$A251,allNAICS!$E:$E,'Number of Firms'!M$1)</f>
        <v>16832</v>
      </c>
      <c r="N251" s="1">
        <f>SUMIFS(allNAICS!$O:$O,allNAICS!$C:$C,'Number of Firms'!$A251,allNAICS!$E:$E,'Number of Firms'!N$1)</f>
        <v>7210</v>
      </c>
      <c r="O251" s="1">
        <f>SUMIFS(allNAICS!$O:$O,allNAICS!$C:$C,'Number of Firms'!$A251,allNAICS!$E:$E,'Number of Firms'!O$1)</f>
        <v>20724</v>
      </c>
      <c r="P251" s="1">
        <f>SUMIFS(allNAICS!$O:$O,allNAICS!$C:$C,'Number of Firms'!$A251,allNAICS!$E:$E,'Number of Firms'!P$1)</f>
        <v>50995</v>
      </c>
      <c r="Q251" s="1">
        <f>SUMIFS(allNAICS!$O:$O,allNAICS!$C:$C,'Number of Firms'!$A251,allNAICS!$E:$E,'Number of Firms'!Q$1)</f>
        <v>82326</v>
      </c>
      <c r="R251" s="1">
        <f>SUMIFS(allNAICS!$O:$O,allNAICS!$C:$C,'Number of Firms'!$A251,allNAICS!$E:$E,'Number of Firms'!R$1)</f>
        <v>33536</v>
      </c>
      <c r="S251" s="1">
        <f>SUMIFS(allNAICS!$O:$O,allNAICS!$C:$C,'Number of Firms'!$A251,allNAICS!$E:$E,'Number of Firms'!S$1)</f>
        <v>15356</v>
      </c>
      <c r="T251" s="1">
        <f>SUMIFS(allNAICS!$O:$O,allNAICS!$C:$C,'Number of Firms'!$A251,allNAICS!$E:$E,'Number of Firms'!T$1)</f>
        <v>48353</v>
      </c>
      <c r="U251" s="1">
        <f>SUMIFS(allNAICS!$O:$O,allNAICS!$C:$C,'Number of Firms'!$A251,allNAICS!$E:$E,'Number of Firms'!U$1)</f>
        <v>25487</v>
      </c>
      <c r="V251" s="1">
        <f>SUMIFS(allNAICS!$O:$O,allNAICS!$C:$C,'Number of Firms'!$A251,allNAICS!$E:$E,'Number of Firms'!V$1)</f>
        <v>16148</v>
      </c>
      <c r="W251" s="1">
        <f>SUMIFS(allNAICS!$O:$O,allNAICS!$C:$C,'Number of Firms'!$A251,allNAICS!$E:$E,'Number of Firms'!W$1)</f>
        <v>50563</v>
      </c>
      <c r="X251" s="1">
        <f>SUMIFS(allNAICS!$O:$O,allNAICS!$C:$C,'Number of Firms'!$A251,allNAICS!$E:$E,'Number of Firms'!X$1)</f>
        <v>1350</v>
      </c>
      <c r="Y251" s="1">
        <f>SUMIFS(allNAICS!$O:$O,allNAICS!$C:$C,'Number of Firms'!$A251,allNAICS!$E:$E,'Number of Firms'!Y$1)</f>
        <v>94</v>
      </c>
    </row>
    <row r="252" spans="1:25" x14ac:dyDescent="0.45">
      <c r="A252" s="1" t="s">
        <v>741</v>
      </c>
      <c r="B252" s="1" t="s">
        <v>595</v>
      </c>
      <c r="C252" s="1">
        <v>33.448377100000002</v>
      </c>
      <c r="D252" s="1">
        <v>-112.0740373</v>
      </c>
      <c r="E252" s="1">
        <f>SUMIFS(allNAICS!$O:$O,allNAICS!$C:$C,'Number of Firms'!$A252,allNAICS!$E:$E,'Number of Firms'!E$1)</f>
        <v>341008</v>
      </c>
      <c r="F252" s="1">
        <f>SUMIFS(allNAICS!$O:$O,allNAICS!$C:$C,'Number of Firms'!$A252,allNAICS!$E:$E,'Number of Firms'!F$1)</f>
        <v>1044</v>
      </c>
      <c r="G252" s="1">
        <f>SUMIFS(allNAICS!$O:$O,allNAICS!$C:$C,'Number of Firms'!$A252,allNAICS!$E:$E,'Number of Firms'!G$1)</f>
        <v>182</v>
      </c>
      <c r="H252" s="1">
        <f>SUMIFS(allNAICS!$O:$O,allNAICS!$C:$C,'Number of Firms'!$A252,allNAICS!$E:$E,'Number of Firms'!H$1)</f>
        <v>188</v>
      </c>
      <c r="I252" s="1">
        <f>SUMIFS(allNAICS!$O:$O,allNAICS!$C:$C,'Number of Firms'!$A252,allNAICS!$E:$E,'Number of Firms'!I$1)</f>
        <v>27845</v>
      </c>
      <c r="J252" s="1">
        <f>SUMIFS(allNAICS!$O:$O,allNAICS!$C:$C,'Number of Firms'!$A252,allNAICS!$E:$E,'Number of Firms'!J$1)</f>
        <v>6621</v>
      </c>
      <c r="K252" s="1">
        <f>SUMIFS(allNAICS!$O:$O,allNAICS!$C:$C,'Number of Firms'!$A252,allNAICS!$E:$E,'Number of Firms'!K$1)</f>
        <v>8747</v>
      </c>
      <c r="L252" s="1">
        <f>SUMIFS(allNAICS!$O:$O,allNAICS!$C:$C,'Number of Firms'!$A252,allNAICS!$E:$E,'Number of Firms'!L$1)</f>
        <v>28486</v>
      </c>
      <c r="M252" s="1">
        <f>SUMIFS(allNAICS!$O:$O,allNAICS!$C:$C,'Number of Firms'!$A252,allNAICS!$E:$E,'Number of Firms'!M$1)</f>
        <v>12784</v>
      </c>
      <c r="N252" s="1">
        <f>SUMIFS(allNAICS!$O:$O,allNAICS!$C:$C,'Number of Firms'!$A252,allNAICS!$E:$E,'Number of Firms'!N$1)</f>
        <v>5073</v>
      </c>
      <c r="O252" s="1">
        <f>SUMIFS(allNAICS!$O:$O,allNAICS!$C:$C,'Number of Firms'!$A252,allNAICS!$E:$E,'Number of Firms'!O$1)</f>
        <v>14864</v>
      </c>
      <c r="P252" s="1">
        <f>SUMIFS(allNAICS!$O:$O,allNAICS!$C:$C,'Number of Firms'!$A252,allNAICS!$E:$E,'Number of Firms'!P$1)</f>
        <v>46267</v>
      </c>
      <c r="Q252" s="1">
        <f>SUMIFS(allNAICS!$O:$O,allNAICS!$C:$C,'Number of Firms'!$A252,allNAICS!$E:$E,'Number of Firms'!Q$1)</f>
        <v>54209</v>
      </c>
      <c r="R252" s="1">
        <f>SUMIFS(allNAICS!$O:$O,allNAICS!$C:$C,'Number of Firms'!$A252,allNAICS!$E:$E,'Number of Firms'!R$1)</f>
        <v>30650</v>
      </c>
      <c r="S252" s="1">
        <f>SUMIFS(allNAICS!$O:$O,allNAICS!$C:$C,'Number of Firms'!$A252,allNAICS!$E:$E,'Number of Firms'!S$1)</f>
        <v>8176</v>
      </c>
      <c r="T252" s="1">
        <f>SUMIFS(allNAICS!$O:$O,allNAICS!$C:$C,'Number of Firms'!$A252,allNAICS!$E:$E,'Number of Firms'!T$1)</f>
        <v>30386</v>
      </c>
      <c r="U252" s="1">
        <f>SUMIFS(allNAICS!$O:$O,allNAICS!$C:$C,'Number of Firms'!$A252,allNAICS!$E:$E,'Number of Firms'!U$1)</f>
        <v>15160</v>
      </c>
      <c r="V252" s="1">
        <f>SUMIFS(allNAICS!$O:$O,allNAICS!$C:$C,'Number of Firms'!$A252,allNAICS!$E:$E,'Number of Firms'!V$1)</f>
        <v>7619</v>
      </c>
      <c r="W252" s="1">
        <f>SUMIFS(allNAICS!$O:$O,allNAICS!$C:$C,'Number of Firms'!$A252,allNAICS!$E:$E,'Number of Firms'!W$1)</f>
        <v>43288</v>
      </c>
      <c r="X252" s="1">
        <f>SUMIFS(allNAICS!$O:$O,allNAICS!$C:$C,'Number of Firms'!$A252,allNAICS!$E:$E,'Number of Firms'!X$1)</f>
        <v>517</v>
      </c>
      <c r="Y252" s="1">
        <f>SUMIFS(allNAICS!$O:$O,allNAICS!$C:$C,'Number of Firms'!$A252,allNAICS!$E:$E,'Number of Firms'!Y$1)</f>
        <v>46</v>
      </c>
    </row>
    <row r="253" spans="1:25" x14ac:dyDescent="0.45">
      <c r="A253" s="1" t="s">
        <v>742</v>
      </c>
      <c r="B253" s="1" t="s">
        <v>593</v>
      </c>
      <c r="C253" s="1">
        <v>34.228431200000003</v>
      </c>
      <c r="D253" s="1">
        <v>-92.003195500000004</v>
      </c>
      <c r="E253" s="1">
        <f>SUMIFS(allNAICS!$O:$O,allNAICS!$C:$C,'Number of Firms'!$A253,allNAICS!$E:$E,'Number of Firms'!E$1)</f>
        <v>5768</v>
      </c>
      <c r="F253" s="1">
        <f>SUMIFS(allNAICS!$O:$O,allNAICS!$C:$C,'Number of Firms'!$A253,allNAICS!$E:$E,'Number of Firms'!F$1)</f>
        <v>141</v>
      </c>
      <c r="G253" s="1">
        <f>SUMIFS(allNAICS!$O:$O,allNAICS!$C:$C,'Number of Firms'!$A253,allNAICS!$E:$E,'Number of Firms'!G$1)</f>
        <v>0</v>
      </c>
      <c r="H253" s="1">
        <f>SUMIFS(allNAICS!$O:$O,allNAICS!$C:$C,'Number of Firms'!$A253,allNAICS!$E:$E,'Number of Firms'!H$1)</f>
        <v>0</v>
      </c>
      <c r="I253" s="1">
        <f>SUMIFS(allNAICS!$O:$O,allNAICS!$C:$C,'Number of Firms'!$A253,allNAICS!$E:$E,'Number of Firms'!I$1)</f>
        <v>763</v>
      </c>
      <c r="J253" s="1">
        <f>SUMIFS(allNAICS!$O:$O,allNAICS!$C:$C,'Number of Firms'!$A253,allNAICS!$E:$E,'Number of Firms'!J$1)</f>
        <v>110</v>
      </c>
      <c r="K253" s="1">
        <f>SUMIFS(allNAICS!$O:$O,allNAICS!$C:$C,'Number of Firms'!$A253,allNAICS!$E:$E,'Number of Firms'!K$1)</f>
        <v>115</v>
      </c>
      <c r="L253" s="1">
        <f>SUMIFS(allNAICS!$O:$O,allNAICS!$C:$C,'Number of Firms'!$A253,allNAICS!$E:$E,'Number of Firms'!L$1)</f>
        <v>651</v>
      </c>
      <c r="M253" s="1">
        <f>SUMIFS(allNAICS!$O:$O,allNAICS!$C:$C,'Number of Firms'!$A253,allNAICS!$E:$E,'Number of Firms'!M$1)</f>
        <v>185</v>
      </c>
      <c r="N253" s="1">
        <f>SUMIFS(allNAICS!$O:$O,allNAICS!$C:$C,'Number of Firms'!$A253,allNAICS!$E:$E,'Number of Firms'!N$1)</f>
        <v>36</v>
      </c>
      <c r="O253" s="1">
        <f>SUMIFS(allNAICS!$O:$O,allNAICS!$C:$C,'Number of Firms'!$A253,allNAICS!$E:$E,'Number of Firms'!O$1)</f>
        <v>226</v>
      </c>
      <c r="P253" s="1">
        <f>SUMIFS(allNAICS!$O:$O,allNAICS!$C:$C,'Number of Firms'!$A253,allNAICS!$E:$E,'Number of Firms'!P$1)</f>
        <v>151</v>
      </c>
      <c r="Q253" s="1">
        <f>SUMIFS(allNAICS!$O:$O,allNAICS!$C:$C,'Number of Firms'!$A253,allNAICS!$E:$E,'Number of Firms'!Q$1)</f>
        <v>337</v>
      </c>
      <c r="R253" s="1">
        <f>SUMIFS(allNAICS!$O:$O,allNAICS!$C:$C,'Number of Firms'!$A253,allNAICS!$E:$E,'Number of Firms'!R$1)</f>
        <v>692</v>
      </c>
      <c r="S253" s="1">
        <f>SUMIFS(allNAICS!$O:$O,allNAICS!$C:$C,'Number of Firms'!$A253,allNAICS!$E:$E,'Number of Firms'!S$1)</f>
        <v>77</v>
      </c>
      <c r="T253" s="1">
        <f>SUMIFS(allNAICS!$O:$O,allNAICS!$C:$C,'Number of Firms'!$A253,allNAICS!$E:$E,'Number of Firms'!T$1)</f>
        <v>806</v>
      </c>
      <c r="U253" s="1">
        <f>SUMIFS(allNAICS!$O:$O,allNAICS!$C:$C,'Number of Firms'!$A253,allNAICS!$E:$E,'Number of Firms'!U$1)</f>
        <v>135</v>
      </c>
      <c r="V253" s="1">
        <f>SUMIFS(allNAICS!$O:$O,allNAICS!$C:$C,'Number of Firms'!$A253,allNAICS!$E:$E,'Number of Firms'!V$1)</f>
        <v>181</v>
      </c>
      <c r="W253" s="1">
        <f>SUMIFS(allNAICS!$O:$O,allNAICS!$C:$C,'Number of Firms'!$A253,allNAICS!$E:$E,'Number of Firms'!W$1)</f>
        <v>1144</v>
      </c>
      <c r="X253" s="1">
        <f>SUMIFS(allNAICS!$O:$O,allNAICS!$C:$C,'Number of Firms'!$A253,allNAICS!$E:$E,'Number of Firms'!X$1)</f>
        <v>0</v>
      </c>
      <c r="Y253" s="1">
        <f>SUMIFS(allNAICS!$O:$O,allNAICS!$C:$C,'Number of Firms'!$A253,allNAICS!$E:$E,'Number of Firms'!Y$1)</f>
        <v>0</v>
      </c>
    </row>
    <row r="254" spans="1:25" x14ac:dyDescent="0.45">
      <c r="A254" s="1" t="s">
        <v>743</v>
      </c>
      <c r="B254" s="1" t="s">
        <v>459</v>
      </c>
      <c r="C254" s="1">
        <v>40.440624800000002</v>
      </c>
      <c r="D254" s="1">
        <v>-79.995886400000003</v>
      </c>
      <c r="E254" s="1">
        <f>SUMIFS(allNAICS!$O:$O,allNAICS!$C:$C,'Number of Firms'!$A254,allNAICS!$E:$E,'Number of Firms'!E$1)</f>
        <v>176104</v>
      </c>
      <c r="F254" s="1">
        <f>SUMIFS(allNAICS!$O:$O,allNAICS!$C:$C,'Number of Firms'!$A254,allNAICS!$E:$E,'Number of Firms'!F$1)</f>
        <v>629</v>
      </c>
      <c r="G254" s="1">
        <f>SUMIFS(allNAICS!$O:$O,allNAICS!$C:$C,'Number of Firms'!$A254,allNAICS!$E:$E,'Number of Firms'!G$1)</f>
        <v>1556</v>
      </c>
      <c r="H254" s="1">
        <f>SUMIFS(allNAICS!$O:$O,allNAICS!$C:$C,'Number of Firms'!$A254,allNAICS!$E:$E,'Number of Firms'!H$1)</f>
        <v>188</v>
      </c>
      <c r="I254" s="1">
        <f>SUMIFS(allNAICS!$O:$O,allNAICS!$C:$C,'Number of Firms'!$A254,allNAICS!$E:$E,'Number of Firms'!I$1)</f>
        <v>20639</v>
      </c>
      <c r="J254" s="1">
        <f>SUMIFS(allNAICS!$O:$O,allNAICS!$C:$C,'Number of Firms'!$A254,allNAICS!$E:$E,'Number of Firms'!J$1)</f>
        <v>4553</v>
      </c>
      <c r="K254" s="1">
        <f>SUMIFS(allNAICS!$O:$O,allNAICS!$C:$C,'Number of Firms'!$A254,allNAICS!$E:$E,'Number of Firms'!K$1)</f>
        <v>5593</v>
      </c>
      <c r="L254" s="1">
        <f>SUMIFS(allNAICS!$O:$O,allNAICS!$C:$C,'Number of Firms'!$A254,allNAICS!$E:$E,'Number of Firms'!L$1)</f>
        <v>18408</v>
      </c>
      <c r="M254" s="1">
        <f>SUMIFS(allNAICS!$O:$O,allNAICS!$C:$C,'Number of Firms'!$A254,allNAICS!$E:$E,'Number of Firms'!M$1)</f>
        <v>5332</v>
      </c>
      <c r="N254" s="1">
        <f>SUMIFS(allNAICS!$O:$O,allNAICS!$C:$C,'Number of Firms'!$A254,allNAICS!$E:$E,'Number of Firms'!N$1)</f>
        <v>2605</v>
      </c>
      <c r="O254" s="1">
        <f>SUMIFS(allNAICS!$O:$O,allNAICS!$C:$C,'Number of Firms'!$A254,allNAICS!$E:$E,'Number of Firms'!O$1)</f>
        <v>7200</v>
      </c>
      <c r="P254" s="1">
        <f>SUMIFS(allNAICS!$O:$O,allNAICS!$C:$C,'Number of Firms'!$A254,allNAICS!$E:$E,'Number of Firms'!P$1)</f>
        <v>16081</v>
      </c>
      <c r="Q254" s="1">
        <f>SUMIFS(allNAICS!$O:$O,allNAICS!$C:$C,'Number of Firms'!$A254,allNAICS!$E:$E,'Number of Firms'!Q$1)</f>
        <v>27126</v>
      </c>
      <c r="R254" s="1">
        <f>SUMIFS(allNAICS!$O:$O,allNAICS!$C:$C,'Number of Firms'!$A254,allNAICS!$E:$E,'Number of Firms'!R$1)</f>
        <v>11963</v>
      </c>
      <c r="S254" s="1">
        <f>SUMIFS(allNAICS!$O:$O,allNAICS!$C:$C,'Number of Firms'!$A254,allNAICS!$E:$E,'Number of Firms'!S$1)</f>
        <v>5006</v>
      </c>
      <c r="T254" s="1">
        <f>SUMIFS(allNAICS!$O:$O,allNAICS!$C:$C,'Number of Firms'!$A254,allNAICS!$E:$E,'Number of Firms'!T$1)</f>
        <v>14860</v>
      </c>
      <c r="U254" s="1">
        <f>SUMIFS(allNAICS!$O:$O,allNAICS!$C:$C,'Number of Firms'!$A254,allNAICS!$E:$E,'Number of Firms'!U$1)</f>
        <v>9264</v>
      </c>
      <c r="V254" s="1">
        <f>SUMIFS(allNAICS!$O:$O,allNAICS!$C:$C,'Number of Firms'!$A254,allNAICS!$E:$E,'Number of Firms'!V$1)</f>
        <v>5776</v>
      </c>
      <c r="W254" s="1">
        <f>SUMIFS(allNAICS!$O:$O,allNAICS!$C:$C,'Number of Firms'!$A254,allNAICS!$E:$E,'Number of Firms'!W$1)</f>
        <v>19878</v>
      </c>
      <c r="X254" s="1">
        <f>SUMIFS(allNAICS!$O:$O,allNAICS!$C:$C,'Number of Firms'!$A254,allNAICS!$E:$E,'Number of Firms'!X$1)</f>
        <v>362</v>
      </c>
      <c r="Y254" s="1">
        <f>SUMIFS(allNAICS!$O:$O,allNAICS!$C:$C,'Number of Firms'!$A254,allNAICS!$E:$E,'Number of Firms'!Y$1)</f>
        <v>25</v>
      </c>
    </row>
    <row r="255" spans="1:25" x14ac:dyDescent="0.45">
      <c r="A255" s="1" t="s">
        <v>744</v>
      </c>
      <c r="B255" s="1" t="s">
        <v>486</v>
      </c>
      <c r="C255" s="1">
        <v>42.450084500000003</v>
      </c>
      <c r="D255" s="1">
        <v>-73.245382399999997</v>
      </c>
      <c r="E255" s="1">
        <f>SUMIFS(allNAICS!$O:$O,allNAICS!$C:$C,'Number of Firms'!$A255,allNAICS!$E:$E,'Number of Firms'!E$1)</f>
        <v>12740</v>
      </c>
      <c r="F255" s="1">
        <f>SUMIFS(allNAICS!$O:$O,allNAICS!$C:$C,'Number of Firms'!$A255,allNAICS!$E:$E,'Number of Firms'!F$1)</f>
        <v>101</v>
      </c>
      <c r="G255" s="1">
        <f>SUMIFS(allNAICS!$O:$O,allNAICS!$C:$C,'Number of Firms'!$A255,allNAICS!$E:$E,'Number of Firms'!G$1)</f>
        <v>0</v>
      </c>
      <c r="H255" s="1">
        <f>SUMIFS(allNAICS!$O:$O,allNAICS!$C:$C,'Number of Firms'!$A255,allNAICS!$E:$E,'Number of Firms'!H$1)</f>
        <v>0</v>
      </c>
      <c r="I255" s="1">
        <f>SUMIFS(allNAICS!$O:$O,allNAICS!$C:$C,'Number of Firms'!$A255,allNAICS!$E:$E,'Number of Firms'!I$1)</f>
        <v>2062</v>
      </c>
      <c r="J255" s="1">
        <f>SUMIFS(allNAICS!$O:$O,allNAICS!$C:$C,'Number of Firms'!$A255,allNAICS!$E:$E,'Number of Firms'!J$1)</f>
        <v>256</v>
      </c>
      <c r="K255" s="1">
        <f>SUMIFS(allNAICS!$O:$O,allNAICS!$C:$C,'Number of Firms'!$A255,allNAICS!$E:$E,'Number of Firms'!K$1)</f>
        <v>292</v>
      </c>
      <c r="L255" s="1">
        <f>SUMIFS(allNAICS!$O:$O,allNAICS!$C:$C,'Number of Firms'!$A255,allNAICS!$E:$E,'Number of Firms'!L$1)</f>
        <v>1178</v>
      </c>
      <c r="M255" s="1">
        <f>SUMIFS(allNAICS!$O:$O,allNAICS!$C:$C,'Number of Firms'!$A255,allNAICS!$E:$E,'Number of Firms'!M$1)</f>
        <v>186</v>
      </c>
      <c r="N255" s="1">
        <f>SUMIFS(allNAICS!$O:$O,allNAICS!$C:$C,'Number of Firms'!$A255,allNAICS!$E:$E,'Number of Firms'!N$1)</f>
        <v>137</v>
      </c>
      <c r="O255" s="1">
        <f>SUMIFS(allNAICS!$O:$O,allNAICS!$C:$C,'Number of Firms'!$A255,allNAICS!$E:$E,'Number of Firms'!O$1)</f>
        <v>270</v>
      </c>
      <c r="P255" s="1">
        <f>SUMIFS(allNAICS!$O:$O,allNAICS!$C:$C,'Number of Firms'!$A255,allNAICS!$E:$E,'Number of Firms'!P$1)</f>
        <v>979</v>
      </c>
      <c r="Q255" s="1">
        <f>SUMIFS(allNAICS!$O:$O,allNAICS!$C:$C,'Number of Firms'!$A255,allNAICS!$E:$E,'Number of Firms'!Q$1)</f>
        <v>1647</v>
      </c>
      <c r="R255" s="1">
        <f>SUMIFS(allNAICS!$O:$O,allNAICS!$C:$C,'Number of Firms'!$A255,allNAICS!$E:$E,'Number of Firms'!R$1)</f>
        <v>1016</v>
      </c>
      <c r="S255" s="1">
        <f>SUMIFS(allNAICS!$O:$O,allNAICS!$C:$C,'Number of Firms'!$A255,allNAICS!$E:$E,'Number of Firms'!S$1)</f>
        <v>501</v>
      </c>
      <c r="T255" s="1">
        <f>SUMIFS(allNAICS!$O:$O,allNAICS!$C:$C,'Number of Firms'!$A255,allNAICS!$E:$E,'Number of Firms'!T$1)</f>
        <v>1358</v>
      </c>
      <c r="U255" s="1">
        <f>SUMIFS(allNAICS!$O:$O,allNAICS!$C:$C,'Number of Firms'!$A255,allNAICS!$E:$E,'Number of Firms'!U$1)</f>
        <v>1078</v>
      </c>
      <c r="V255" s="1">
        <f>SUMIFS(allNAICS!$O:$O,allNAICS!$C:$C,'Number of Firms'!$A255,allNAICS!$E:$E,'Number of Firms'!V$1)</f>
        <v>585</v>
      </c>
      <c r="W255" s="1">
        <f>SUMIFS(allNAICS!$O:$O,allNAICS!$C:$C,'Number of Firms'!$A255,allNAICS!$E:$E,'Number of Firms'!W$1)</f>
        <v>1087</v>
      </c>
      <c r="X255" s="1">
        <f>SUMIFS(allNAICS!$O:$O,allNAICS!$C:$C,'Number of Firms'!$A255,allNAICS!$E:$E,'Number of Firms'!X$1)</f>
        <v>0</v>
      </c>
      <c r="Y255" s="1">
        <f>SUMIFS(allNAICS!$O:$O,allNAICS!$C:$C,'Number of Firms'!$A255,allNAICS!$E:$E,'Number of Firms'!Y$1)</f>
        <v>0</v>
      </c>
    </row>
    <row r="256" spans="1:25" x14ac:dyDescent="0.45">
      <c r="A256" s="1" t="s">
        <v>745</v>
      </c>
      <c r="B256" s="1" t="s">
        <v>508</v>
      </c>
      <c r="C256" s="1">
        <v>42.8713032</v>
      </c>
      <c r="D256" s="1">
        <v>-112.4455344</v>
      </c>
      <c r="E256" s="1">
        <f>SUMIFS(allNAICS!$O:$O,allNAICS!$C:$C,'Number of Firms'!$A256,allNAICS!$E:$E,'Number of Firms'!E$1)</f>
        <v>6403</v>
      </c>
      <c r="F256" s="1">
        <f>SUMIFS(allNAICS!$O:$O,allNAICS!$C:$C,'Number of Firms'!$A256,allNAICS!$E:$E,'Number of Firms'!F$1)</f>
        <v>65</v>
      </c>
      <c r="G256" s="1">
        <f>SUMIFS(allNAICS!$O:$O,allNAICS!$C:$C,'Number of Firms'!$A256,allNAICS!$E:$E,'Number of Firms'!G$1)</f>
        <v>0</v>
      </c>
      <c r="H256" s="1">
        <f>SUMIFS(allNAICS!$O:$O,allNAICS!$C:$C,'Number of Firms'!$A256,allNAICS!$E:$E,'Number of Firms'!H$1)</f>
        <v>29</v>
      </c>
      <c r="I256" s="1">
        <f>SUMIFS(allNAICS!$O:$O,allNAICS!$C:$C,'Number of Firms'!$A256,allNAICS!$E:$E,'Number of Firms'!I$1)</f>
        <v>856</v>
      </c>
      <c r="J256" s="1">
        <f>SUMIFS(allNAICS!$O:$O,allNAICS!$C:$C,'Number of Firms'!$A256,allNAICS!$E:$E,'Number of Firms'!J$1)</f>
        <v>121</v>
      </c>
      <c r="K256" s="1">
        <f>SUMIFS(allNAICS!$O:$O,allNAICS!$C:$C,'Number of Firms'!$A256,allNAICS!$E:$E,'Number of Firms'!K$1)</f>
        <v>144</v>
      </c>
      <c r="L256" s="1">
        <f>SUMIFS(allNAICS!$O:$O,allNAICS!$C:$C,'Number of Firms'!$A256,allNAICS!$E:$E,'Number of Firms'!L$1)</f>
        <v>625</v>
      </c>
      <c r="M256" s="1">
        <f>SUMIFS(allNAICS!$O:$O,allNAICS!$C:$C,'Number of Firms'!$A256,allNAICS!$E:$E,'Number of Firms'!M$1)</f>
        <v>219</v>
      </c>
      <c r="N256" s="1">
        <f>SUMIFS(allNAICS!$O:$O,allNAICS!$C:$C,'Number of Firms'!$A256,allNAICS!$E:$E,'Number of Firms'!N$1)</f>
        <v>56</v>
      </c>
      <c r="O256" s="1">
        <f>SUMIFS(allNAICS!$O:$O,allNAICS!$C:$C,'Number of Firms'!$A256,allNAICS!$E:$E,'Number of Firms'!O$1)</f>
        <v>242</v>
      </c>
      <c r="P256" s="1">
        <f>SUMIFS(allNAICS!$O:$O,allNAICS!$C:$C,'Number of Firms'!$A256,allNAICS!$E:$E,'Number of Firms'!P$1)</f>
        <v>519</v>
      </c>
      <c r="Q256" s="1">
        <f>SUMIFS(allNAICS!$O:$O,allNAICS!$C:$C,'Number of Firms'!$A256,allNAICS!$E:$E,'Number of Firms'!Q$1)</f>
        <v>779</v>
      </c>
      <c r="R256" s="1">
        <f>SUMIFS(allNAICS!$O:$O,allNAICS!$C:$C,'Number of Firms'!$A256,allNAICS!$E:$E,'Number of Firms'!R$1)</f>
        <v>363</v>
      </c>
      <c r="S256" s="1">
        <f>SUMIFS(allNAICS!$O:$O,allNAICS!$C:$C,'Number of Firms'!$A256,allNAICS!$E:$E,'Number of Firms'!S$1)</f>
        <v>148</v>
      </c>
      <c r="T256" s="1">
        <f>SUMIFS(allNAICS!$O:$O,allNAICS!$C:$C,'Number of Firms'!$A256,allNAICS!$E:$E,'Number of Firms'!T$1)</f>
        <v>870</v>
      </c>
      <c r="U256" s="1">
        <f>SUMIFS(allNAICS!$O:$O,allNAICS!$C:$C,'Number of Firms'!$A256,allNAICS!$E:$E,'Number of Firms'!U$1)</f>
        <v>285</v>
      </c>
      <c r="V256" s="1">
        <f>SUMIFS(allNAICS!$O:$O,allNAICS!$C:$C,'Number of Firms'!$A256,allNAICS!$E:$E,'Number of Firms'!V$1)</f>
        <v>260</v>
      </c>
      <c r="W256" s="1">
        <f>SUMIFS(allNAICS!$O:$O,allNAICS!$C:$C,'Number of Firms'!$A256,allNAICS!$E:$E,'Number of Firms'!W$1)</f>
        <v>829</v>
      </c>
      <c r="X256" s="1">
        <f>SUMIFS(allNAICS!$O:$O,allNAICS!$C:$C,'Number of Firms'!$A256,allNAICS!$E:$E,'Number of Firms'!X$1)</f>
        <v>0</v>
      </c>
      <c r="Y256" s="1">
        <f>SUMIFS(allNAICS!$O:$O,allNAICS!$C:$C,'Number of Firms'!$A256,allNAICS!$E:$E,'Number of Firms'!Y$1)</f>
        <v>0</v>
      </c>
    </row>
    <row r="257" spans="1:25" x14ac:dyDescent="0.45">
      <c r="A257" s="1" t="s">
        <v>746</v>
      </c>
      <c r="B257" s="1" t="s">
        <v>484</v>
      </c>
      <c r="C257" s="1">
        <v>27.273049199999999</v>
      </c>
      <c r="D257" s="1">
        <v>-80.358226099999996</v>
      </c>
      <c r="E257" s="1">
        <f>SUMIFS(allNAICS!$O:$O,allNAICS!$C:$C,'Number of Firms'!$A257,allNAICS!$E:$E,'Number of Firms'!E$1)</f>
        <v>58656</v>
      </c>
      <c r="F257" s="1">
        <f>SUMIFS(allNAICS!$O:$O,allNAICS!$C:$C,'Number of Firms'!$A257,allNAICS!$E:$E,'Number of Firms'!F$1)</f>
        <v>1834</v>
      </c>
      <c r="G257" s="1">
        <f>SUMIFS(allNAICS!$O:$O,allNAICS!$C:$C,'Number of Firms'!$A257,allNAICS!$E:$E,'Number of Firms'!G$1)</f>
        <v>30</v>
      </c>
      <c r="H257" s="1">
        <f>SUMIFS(allNAICS!$O:$O,allNAICS!$C:$C,'Number of Firms'!$A257,allNAICS!$E:$E,'Number of Firms'!H$1)</f>
        <v>50</v>
      </c>
      <c r="I257" s="1">
        <f>SUMIFS(allNAICS!$O:$O,allNAICS!$C:$C,'Number of Firms'!$A257,allNAICS!$E:$E,'Number of Firms'!I$1)</f>
        <v>8268</v>
      </c>
      <c r="J257" s="1">
        <f>SUMIFS(allNAICS!$O:$O,allNAICS!$C:$C,'Number of Firms'!$A257,allNAICS!$E:$E,'Number of Firms'!J$1)</f>
        <v>1580</v>
      </c>
      <c r="K257" s="1">
        <f>SUMIFS(allNAICS!$O:$O,allNAICS!$C:$C,'Number of Firms'!$A257,allNAICS!$E:$E,'Number of Firms'!K$1)</f>
        <v>1345</v>
      </c>
      <c r="L257" s="1">
        <f>SUMIFS(allNAICS!$O:$O,allNAICS!$C:$C,'Number of Firms'!$A257,allNAICS!$E:$E,'Number of Firms'!L$1)</f>
        <v>5339</v>
      </c>
      <c r="M257" s="1">
        <f>SUMIFS(allNAICS!$O:$O,allNAICS!$C:$C,'Number of Firms'!$A257,allNAICS!$E:$E,'Number of Firms'!M$1)</f>
        <v>1042</v>
      </c>
      <c r="N257" s="1">
        <f>SUMIFS(allNAICS!$O:$O,allNAICS!$C:$C,'Number of Firms'!$A257,allNAICS!$E:$E,'Number of Firms'!N$1)</f>
        <v>936</v>
      </c>
      <c r="O257" s="1">
        <f>SUMIFS(allNAICS!$O:$O,allNAICS!$C:$C,'Number of Firms'!$A257,allNAICS!$E:$E,'Number of Firms'!O$1)</f>
        <v>1426</v>
      </c>
      <c r="P257" s="1">
        <f>SUMIFS(allNAICS!$O:$O,allNAICS!$C:$C,'Number of Firms'!$A257,allNAICS!$E:$E,'Number of Firms'!P$1)</f>
        <v>6159</v>
      </c>
      <c r="Q257" s="1">
        <f>SUMIFS(allNAICS!$O:$O,allNAICS!$C:$C,'Number of Firms'!$A257,allNAICS!$E:$E,'Number of Firms'!Q$1)</f>
        <v>8260</v>
      </c>
      <c r="R257" s="1">
        <f>SUMIFS(allNAICS!$O:$O,allNAICS!$C:$C,'Number of Firms'!$A257,allNAICS!$E:$E,'Number of Firms'!R$1)</f>
        <v>3942</v>
      </c>
      <c r="S257" s="1">
        <f>SUMIFS(allNAICS!$O:$O,allNAICS!$C:$C,'Number of Firms'!$A257,allNAICS!$E:$E,'Number of Firms'!S$1)</f>
        <v>1625</v>
      </c>
      <c r="T257" s="1">
        <f>SUMIFS(allNAICS!$O:$O,allNAICS!$C:$C,'Number of Firms'!$A257,allNAICS!$E:$E,'Number of Firms'!T$1)</f>
        <v>4830</v>
      </c>
      <c r="U257" s="1">
        <f>SUMIFS(allNAICS!$O:$O,allNAICS!$C:$C,'Number of Firms'!$A257,allNAICS!$E:$E,'Number of Firms'!U$1)</f>
        <v>3970</v>
      </c>
      <c r="V257" s="1">
        <f>SUMIFS(allNAICS!$O:$O,allNAICS!$C:$C,'Number of Firms'!$A257,allNAICS!$E:$E,'Number of Firms'!V$1)</f>
        <v>2340</v>
      </c>
      <c r="W257" s="1">
        <f>SUMIFS(allNAICS!$O:$O,allNAICS!$C:$C,'Number of Firms'!$A257,allNAICS!$E:$E,'Number of Firms'!W$1)</f>
        <v>5792</v>
      </c>
      <c r="X257" s="1">
        <f>SUMIFS(allNAICS!$O:$O,allNAICS!$C:$C,'Number of Firms'!$A257,allNAICS!$E:$E,'Number of Firms'!X$1)</f>
        <v>78</v>
      </c>
      <c r="Y257" s="1">
        <f>SUMIFS(allNAICS!$O:$O,allNAICS!$C:$C,'Number of Firms'!$A257,allNAICS!$E:$E,'Number of Firms'!Y$1)</f>
        <v>0</v>
      </c>
    </row>
    <row r="258" spans="1:25" x14ac:dyDescent="0.45">
      <c r="A258" s="1" t="s">
        <v>747</v>
      </c>
      <c r="B258" s="1" t="s">
        <v>494</v>
      </c>
      <c r="C258" s="1">
        <v>43.661470999999999</v>
      </c>
      <c r="D258" s="1">
        <v>-70.255325900000003</v>
      </c>
      <c r="E258" s="1">
        <f>SUMIFS(allNAICS!$O:$O,allNAICS!$C:$C,'Number of Firms'!$A258,allNAICS!$E:$E,'Number of Firms'!E$1)</f>
        <v>207636</v>
      </c>
      <c r="F258" s="1">
        <f>SUMIFS(allNAICS!$O:$O,allNAICS!$C:$C,'Number of Firms'!$A258,allNAICS!$E:$E,'Number of Firms'!F$1)</f>
        <v>1804</v>
      </c>
      <c r="G258" s="1">
        <f>SUMIFS(allNAICS!$O:$O,allNAICS!$C:$C,'Number of Firms'!$A258,allNAICS!$E:$E,'Number of Firms'!G$1)</f>
        <v>79</v>
      </c>
      <c r="H258" s="1">
        <f>SUMIFS(allNAICS!$O:$O,allNAICS!$C:$C,'Number of Firms'!$A258,allNAICS!$E:$E,'Number of Firms'!H$1)</f>
        <v>134</v>
      </c>
      <c r="I258" s="1">
        <f>SUMIFS(allNAICS!$O:$O,allNAICS!$C:$C,'Number of Firms'!$A258,allNAICS!$E:$E,'Number of Firms'!I$1)</f>
        <v>17192</v>
      </c>
      <c r="J258" s="1">
        <f>SUMIFS(allNAICS!$O:$O,allNAICS!$C:$C,'Number of Firms'!$A258,allNAICS!$E:$E,'Number of Firms'!J$1)</f>
        <v>6552</v>
      </c>
      <c r="K258" s="1">
        <f>SUMIFS(allNAICS!$O:$O,allNAICS!$C:$C,'Number of Firms'!$A258,allNAICS!$E:$E,'Number of Firms'!K$1)</f>
        <v>6575</v>
      </c>
      <c r="L258" s="1">
        <f>SUMIFS(allNAICS!$O:$O,allNAICS!$C:$C,'Number of Firms'!$A258,allNAICS!$E:$E,'Number of Firms'!L$1)</f>
        <v>17951</v>
      </c>
      <c r="M258" s="1">
        <f>SUMIFS(allNAICS!$O:$O,allNAICS!$C:$C,'Number of Firms'!$A258,allNAICS!$E:$E,'Number of Firms'!M$1)</f>
        <v>8384</v>
      </c>
      <c r="N258" s="1">
        <f>SUMIFS(allNAICS!$O:$O,allNAICS!$C:$C,'Number of Firms'!$A258,allNAICS!$E:$E,'Number of Firms'!N$1)</f>
        <v>4039</v>
      </c>
      <c r="O258" s="1">
        <f>SUMIFS(allNAICS!$O:$O,allNAICS!$C:$C,'Number of Firms'!$A258,allNAICS!$E:$E,'Number of Firms'!O$1)</f>
        <v>6863</v>
      </c>
      <c r="P258" s="1">
        <f>SUMIFS(allNAICS!$O:$O,allNAICS!$C:$C,'Number of Firms'!$A258,allNAICS!$E:$E,'Number of Firms'!P$1)</f>
        <v>20974</v>
      </c>
      <c r="Q258" s="1">
        <f>SUMIFS(allNAICS!$O:$O,allNAICS!$C:$C,'Number of Firms'!$A258,allNAICS!$E:$E,'Number of Firms'!Q$1)</f>
        <v>38002</v>
      </c>
      <c r="R258" s="1">
        <f>SUMIFS(allNAICS!$O:$O,allNAICS!$C:$C,'Number of Firms'!$A258,allNAICS!$E:$E,'Number of Firms'!R$1)</f>
        <v>13165</v>
      </c>
      <c r="S258" s="1">
        <f>SUMIFS(allNAICS!$O:$O,allNAICS!$C:$C,'Number of Firms'!$A258,allNAICS!$E:$E,'Number of Firms'!S$1)</f>
        <v>5478</v>
      </c>
      <c r="T258" s="1">
        <f>SUMIFS(allNAICS!$O:$O,allNAICS!$C:$C,'Number of Firms'!$A258,allNAICS!$E:$E,'Number of Firms'!T$1)</f>
        <v>20845</v>
      </c>
      <c r="U258" s="1">
        <f>SUMIFS(allNAICS!$O:$O,allNAICS!$C:$C,'Number of Firms'!$A258,allNAICS!$E:$E,'Number of Firms'!U$1)</f>
        <v>13173</v>
      </c>
      <c r="V258" s="1">
        <f>SUMIFS(allNAICS!$O:$O,allNAICS!$C:$C,'Number of Firms'!$A258,allNAICS!$E:$E,'Number of Firms'!V$1)</f>
        <v>6446</v>
      </c>
      <c r="W258" s="1">
        <f>SUMIFS(allNAICS!$O:$O,allNAICS!$C:$C,'Number of Firms'!$A258,allNAICS!$E:$E,'Number of Firms'!W$1)</f>
        <v>20425</v>
      </c>
      <c r="X258" s="1">
        <f>SUMIFS(allNAICS!$O:$O,allNAICS!$C:$C,'Number of Firms'!$A258,allNAICS!$E:$E,'Number of Firms'!X$1)</f>
        <v>414</v>
      </c>
      <c r="Y258" s="1">
        <f>SUMIFS(allNAICS!$O:$O,allNAICS!$C:$C,'Number of Firms'!$A258,allNAICS!$E:$E,'Number of Firms'!Y$1)</f>
        <v>65</v>
      </c>
    </row>
    <row r="259" spans="1:25" x14ac:dyDescent="0.45">
      <c r="A259" s="1" t="s">
        <v>748</v>
      </c>
      <c r="B259" s="1" t="s">
        <v>526</v>
      </c>
      <c r="C259" s="1">
        <v>45.5234515</v>
      </c>
      <c r="D259" s="1">
        <v>-122.6762071</v>
      </c>
      <c r="E259" s="1">
        <f>SUMIFS(allNAICS!$O:$O,allNAICS!$C:$C,'Number of Firms'!$A259,allNAICS!$E:$E,'Number of Firms'!E$1)</f>
        <v>42624</v>
      </c>
      <c r="F259" s="1">
        <f>SUMIFS(allNAICS!$O:$O,allNAICS!$C:$C,'Number of Firms'!$A259,allNAICS!$E:$E,'Number of Firms'!F$1)</f>
        <v>521</v>
      </c>
      <c r="G259" s="1">
        <f>SUMIFS(allNAICS!$O:$O,allNAICS!$C:$C,'Number of Firms'!$A259,allNAICS!$E:$E,'Number of Firms'!G$1)</f>
        <v>40</v>
      </c>
      <c r="H259" s="1">
        <f>SUMIFS(allNAICS!$O:$O,allNAICS!$C:$C,'Number of Firms'!$A259,allNAICS!$E:$E,'Number of Firms'!H$1)</f>
        <v>28</v>
      </c>
      <c r="I259" s="1">
        <f>SUMIFS(allNAICS!$O:$O,allNAICS!$C:$C,'Number of Firms'!$A259,allNAICS!$E:$E,'Number of Firms'!I$1)</f>
        <v>4393</v>
      </c>
      <c r="J259" s="1">
        <f>SUMIFS(allNAICS!$O:$O,allNAICS!$C:$C,'Number of Firms'!$A259,allNAICS!$E:$E,'Number of Firms'!J$1)</f>
        <v>666</v>
      </c>
      <c r="K259" s="1">
        <f>SUMIFS(allNAICS!$O:$O,allNAICS!$C:$C,'Number of Firms'!$A259,allNAICS!$E:$E,'Number of Firms'!K$1)</f>
        <v>1035</v>
      </c>
      <c r="L259" s="1">
        <f>SUMIFS(allNAICS!$O:$O,allNAICS!$C:$C,'Number of Firms'!$A259,allNAICS!$E:$E,'Number of Firms'!L$1)</f>
        <v>3866</v>
      </c>
      <c r="M259" s="1">
        <f>SUMIFS(allNAICS!$O:$O,allNAICS!$C:$C,'Number of Firms'!$A259,allNAICS!$E:$E,'Number of Firms'!M$1)</f>
        <v>1762</v>
      </c>
      <c r="N259" s="1">
        <f>SUMIFS(allNAICS!$O:$O,allNAICS!$C:$C,'Number of Firms'!$A259,allNAICS!$E:$E,'Number of Firms'!N$1)</f>
        <v>476</v>
      </c>
      <c r="O259" s="1">
        <f>SUMIFS(allNAICS!$O:$O,allNAICS!$C:$C,'Number of Firms'!$A259,allNAICS!$E:$E,'Number of Firms'!O$1)</f>
        <v>1718</v>
      </c>
      <c r="P259" s="1">
        <f>SUMIFS(allNAICS!$O:$O,allNAICS!$C:$C,'Number of Firms'!$A259,allNAICS!$E:$E,'Number of Firms'!P$1)</f>
        <v>5051</v>
      </c>
      <c r="Q259" s="1">
        <f>SUMIFS(allNAICS!$O:$O,allNAICS!$C:$C,'Number of Firms'!$A259,allNAICS!$E:$E,'Number of Firms'!Q$1)</f>
        <v>5139</v>
      </c>
      <c r="R259" s="1">
        <f>SUMIFS(allNAICS!$O:$O,allNAICS!$C:$C,'Number of Firms'!$A259,allNAICS!$E:$E,'Number of Firms'!R$1)</f>
        <v>4554</v>
      </c>
      <c r="S259" s="1">
        <f>SUMIFS(allNAICS!$O:$O,allNAICS!$C:$C,'Number of Firms'!$A259,allNAICS!$E:$E,'Number of Firms'!S$1)</f>
        <v>662</v>
      </c>
      <c r="T259" s="1">
        <f>SUMIFS(allNAICS!$O:$O,allNAICS!$C:$C,'Number of Firms'!$A259,allNAICS!$E:$E,'Number of Firms'!T$1)</f>
        <v>4045</v>
      </c>
      <c r="U259" s="1">
        <f>SUMIFS(allNAICS!$O:$O,allNAICS!$C:$C,'Number of Firms'!$A259,allNAICS!$E:$E,'Number of Firms'!U$1)</f>
        <v>1556</v>
      </c>
      <c r="V259" s="1">
        <f>SUMIFS(allNAICS!$O:$O,allNAICS!$C:$C,'Number of Firms'!$A259,allNAICS!$E:$E,'Number of Firms'!V$1)</f>
        <v>1018</v>
      </c>
      <c r="W259" s="1">
        <f>SUMIFS(allNAICS!$O:$O,allNAICS!$C:$C,'Number of Firms'!$A259,allNAICS!$E:$E,'Number of Firms'!W$1)</f>
        <v>6121</v>
      </c>
      <c r="X259" s="1">
        <f>SUMIFS(allNAICS!$O:$O,allNAICS!$C:$C,'Number of Firms'!$A259,allNAICS!$E:$E,'Number of Firms'!X$1)</f>
        <v>26</v>
      </c>
      <c r="Y259" s="1">
        <f>SUMIFS(allNAICS!$O:$O,allNAICS!$C:$C,'Number of Firms'!$A259,allNAICS!$E:$E,'Number of Firms'!Y$1)</f>
        <v>0</v>
      </c>
    </row>
    <row r="260" spans="1:25" x14ac:dyDescent="0.45">
      <c r="A260" s="1" t="s">
        <v>749</v>
      </c>
      <c r="B260" s="1" t="s">
        <v>595</v>
      </c>
      <c r="C260" s="1">
        <v>34.540024199999998</v>
      </c>
      <c r="D260" s="1">
        <v>-112.4685025</v>
      </c>
      <c r="E260" s="1">
        <f>SUMIFS(allNAICS!$O:$O,allNAICS!$C:$C,'Number of Firms'!$A260,allNAICS!$E:$E,'Number of Firms'!E$1)</f>
        <v>20528</v>
      </c>
      <c r="F260" s="1">
        <f>SUMIFS(allNAICS!$O:$O,allNAICS!$C:$C,'Number of Firms'!$A260,allNAICS!$E:$E,'Number of Firms'!F$1)</f>
        <v>302</v>
      </c>
      <c r="G260" s="1">
        <f>SUMIFS(allNAICS!$O:$O,allNAICS!$C:$C,'Number of Firms'!$A260,allNAICS!$E:$E,'Number of Firms'!G$1)</f>
        <v>100</v>
      </c>
      <c r="H260" s="1">
        <f>SUMIFS(allNAICS!$O:$O,allNAICS!$C:$C,'Number of Firms'!$A260,allNAICS!$E:$E,'Number of Firms'!H$1)</f>
        <v>84</v>
      </c>
      <c r="I260" s="1">
        <f>SUMIFS(allNAICS!$O:$O,allNAICS!$C:$C,'Number of Firms'!$A260,allNAICS!$E:$E,'Number of Firms'!I$1)</f>
        <v>2377</v>
      </c>
      <c r="J260" s="1">
        <f>SUMIFS(allNAICS!$O:$O,allNAICS!$C:$C,'Number of Firms'!$A260,allNAICS!$E:$E,'Number of Firms'!J$1)</f>
        <v>555</v>
      </c>
      <c r="K260" s="1">
        <f>SUMIFS(allNAICS!$O:$O,allNAICS!$C:$C,'Number of Firms'!$A260,allNAICS!$E:$E,'Number of Firms'!K$1)</f>
        <v>519</v>
      </c>
      <c r="L260" s="1">
        <f>SUMIFS(allNAICS!$O:$O,allNAICS!$C:$C,'Number of Firms'!$A260,allNAICS!$E:$E,'Number of Firms'!L$1)</f>
        <v>2353</v>
      </c>
      <c r="M260" s="1">
        <f>SUMIFS(allNAICS!$O:$O,allNAICS!$C:$C,'Number of Firms'!$A260,allNAICS!$E:$E,'Number of Firms'!M$1)</f>
        <v>502</v>
      </c>
      <c r="N260" s="1">
        <f>SUMIFS(allNAICS!$O:$O,allNAICS!$C:$C,'Number of Firms'!$A260,allNAICS!$E:$E,'Number of Firms'!N$1)</f>
        <v>247</v>
      </c>
      <c r="O260" s="1">
        <f>SUMIFS(allNAICS!$O:$O,allNAICS!$C:$C,'Number of Firms'!$A260,allNAICS!$E:$E,'Number of Firms'!O$1)</f>
        <v>520</v>
      </c>
      <c r="P260" s="1">
        <f>SUMIFS(allNAICS!$O:$O,allNAICS!$C:$C,'Number of Firms'!$A260,allNAICS!$E:$E,'Number of Firms'!P$1)</f>
        <v>2377</v>
      </c>
      <c r="Q260" s="1">
        <f>SUMIFS(allNAICS!$O:$O,allNAICS!$C:$C,'Number of Firms'!$A260,allNAICS!$E:$E,'Number of Firms'!Q$1)</f>
        <v>2603</v>
      </c>
      <c r="R260" s="1">
        <f>SUMIFS(allNAICS!$O:$O,allNAICS!$C:$C,'Number of Firms'!$A260,allNAICS!$E:$E,'Number of Firms'!R$1)</f>
        <v>1546</v>
      </c>
      <c r="S260" s="1">
        <f>SUMIFS(allNAICS!$O:$O,allNAICS!$C:$C,'Number of Firms'!$A260,allNAICS!$E:$E,'Number of Firms'!S$1)</f>
        <v>337</v>
      </c>
      <c r="T260" s="1">
        <f>SUMIFS(allNAICS!$O:$O,allNAICS!$C:$C,'Number of Firms'!$A260,allNAICS!$E:$E,'Number of Firms'!T$1)</f>
        <v>1910</v>
      </c>
      <c r="U260" s="1">
        <f>SUMIFS(allNAICS!$O:$O,allNAICS!$C:$C,'Number of Firms'!$A260,allNAICS!$E:$E,'Number of Firms'!U$1)</f>
        <v>942</v>
      </c>
      <c r="V260" s="1">
        <f>SUMIFS(allNAICS!$O:$O,allNAICS!$C:$C,'Number of Firms'!$A260,allNAICS!$E:$E,'Number of Firms'!V$1)</f>
        <v>697</v>
      </c>
      <c r="W260" s="1">
        <f>SUMIFS(allNAICS!$O:$O,allNAICS!$C:$C,'Number of Firms'!$A260,allNAICS!$E:$E,'Number of Firms'!W$1)</f>
        <v>2601</v>
      </c>
      <c r="X260" s="1">
        <f>SUMIFS(allNAICS!$O:$O,allNAICS!$C:$C,'Number of Firms'!$A260,allNAICS!$E:$E,'Number of Firms'!X$1)</f>
        <v>0</v>
      </c>
      <c r="Y260" s="1">
        <f>SUMIFS(allNAICS!$O:$O,allNAICS!$C:$C,'Number of Firms'!$A260,allNAICS!$E:$E,'Number of Firms'!Y$1)</f>
        <v>0</v>
      </c>
    </row>
    <row r="261" spans="1:25" x14ac:dyDescent="0.45">
      <c r="A261" s="1" t="s">
        <v>750</v>
      </c>
      <c r="B261" s="1" t="s">
        <v>751</v>
      </c>
      <c r="C261" s="1">
        <v>41.823989099999999</v>
      </c>
      <c r="D261" s="1">
        <v>-71.4128343</v>
      </c>
      <c r="E261" s="1">
        <f>SUMIFS(allNAICS!$O:$O,allNAICS!$C:$C,'Number of Firms'!$A261,allNAICS!$E:$E,'Number of Firms'!E$1)</f>
        <v>135309</v>
      </c>
      <c r="F261" s="1">
        <f>SUMIFS(allNAICS!$O:$O,allNAICS!$C:$C,'Number of Firms'!$A261,allNAICS!$E:$E,'Number of Firms'!F$1)</f>
        <v>2254</v>
      </c>
      <c r="G261" s="1">
        <f>SUMIFS(allNAICS!$O:$O,allNAICS!$C:$C,'Number of Firms'!$A261,allNAICS!$E:$E,'Number of Firms'!G$1)</f>
        <v>32</v>
      </c>
      <c r="H261" s="1">
        <f>SUMIFS(allNAICS!$O:$O,allNAICS!$C:$C,'Number of Firms'!$A261,allNAICS!$E:$E,'Number of Firms'!H$1)</f>
        <v>101</v>
      </c>
      <c r="I261" s="1">
        <f>SUMIFS(allNAICS!$O:$O,allNAICS!$C:$C,'Number of Firms'!$A261,allNAICS!$E:$E,'Number of Firms'!I$1)</f>
        <v>17016</v>
      </c>
      <c r="J261" s="1">
        <f>SUMIFS(allNAICS!$O:$O,allNAICS!$C:$C,'Number of Firms'!$A261,allNAICS!$E:$E,'Number of Firms'!J$1)</f>
        <v>3789</v>
      </c>
      <c r="K261" s="1">
        <f>SUMIFS(allNAICS!$O:$O,allNAICS!$C:$C,'Number of Firms'!$A261,allNAICS!$E:$E,'Number of Firms'!K$1)</f>
        <v>3392</v>
      </c>
      <c r="L261" s="1">
        <f>SUMIFS(allNAICS!$O:$O,allNAICS!$C:$C,'Number of Firms'!$A261,allNAICS!$E:$E,'Number of Firms'!L$1)</f>
        <v>12662</v>
      </c>
      <c r="M261" s="1">
        <f>SUMIFS(allNAICS!$O:$O,allNAICS!$C:$C,'Number of Firms'!$A261,allNAICS!$E:$E,'Number of Firms'!M$1)</f>
        <v>3954</v>
      </c>
      <c r="N261" s="1">
        <f>SUMIFS(allNAICS!$O:$O,allNAICS!$C:$C,'Number of Firms'!$A261,allNAICS!$E:$E,'Number of Firms'!N$1)</f>
        <v>1734</v>
      </c>
      <c r="O261" s="1">
        <f>SUMIFS(allNAICS!$O:$O,allNAICS!$C:$C,'Number of Firms'!$A261,allNAICS!$E:$E,'Number of Firms'!O$1)</f>
        <v>3956</v>
      </c>
      <c r="P261" s="1">
        <f>SUMIFS(allNAICS!$O:$O,allNAICS!$C:$C,'Number of Firms'!$A261,allNAICS!$E:$E,'Number of Firms'!P$1)</f>
        <v>14176</v>
      </c>
      <c r="Q261" s="1">
        <f>SUMIFS(allNAICS!$O:$O,allNAICS!$C:$C,'Number of Firms'!$A261,allNAICS!$E:$E,'Number of Firms'!Q$1)</f>
        <v>19799</v>
      </c>
      <c r="R261" s="1">
        <f>SUMIFS(allNAICS!$O:$O,allNAICS!$C:$C,'Number of Firms'!$A261,allNAICS!$E:$E,'Number of Firms'!R$1)</f>
        <v>9526</v>
      </c>
      <c r="S261" s="1">
        <f>SUMIFS(allNAICS!$O:$O,allNAICS!$C:$C,'Number of Firms'!$A261,allNAICS!$E:$E,'Number of Firms'!S$1)</f>
        <v>3979</v>
      </c>
      <c r="T261" s="1">
        <f>SUMIFS(allNAICS!$O:$O,allNAICS!$C:$C,'Number of Firms'!$A261,allNAICS!$E:$E,'Number of Firms'!T$1)</f>
        <v>10977</v>
      </c>
      <c r="U261" s="1">
        <f>SUMIFS(allNAICS!$O:$O,allNAICS!$C:$C,'Number of Firms'!$A261,allNAICS!$E:$E,'Number of Firms'!U$1)</f>
        <v>6798</v>
      </c>
      <c r="V261" s="1">
        <f>SUMIFS(allNAICS!$O:$O,allNAICS!$C:$C,'Number of Firms'!$A261,allNAICS!$E:$E,'Number of Firms'!V$1)</f>
        <v>4722</v>
      </c>
      <c r="W261" s="1">
        <f>SUMIFS(allNAICS!$O:$O,allNAICS!$C:$C,'Number of Firms'!$A261,allNAICS!$E:$E,'Number of Firms'!W$1)</f>
        <v>16623</v>
      </c>
      <c r="X261" s="1">
        <f>SUMIFS(allNAICS!$O:$O,allNAICS!$C:$C,'Number of Firms'!$A261,allNAICS!$E:$E,'Number of Firms'!X$1)</f>
        <v>162</v>
      </c>
      <c r="Y261" s="1">
        <f>SUMIFS(allNAICS!$O:$O,allNAICS!$C:$C,'Number of Firms'!$A261,allNAICS!$E:$E,'Number of Firms'!Y$1)</f>
        <v>31</v>
      </c>
    </row>
    <row r="262" spans="1:25" x14ac:dyDescent="0.45">
      <c r="A262" s="1" t="s">
        <v>752</v>
      </c>
      <c r="B262" s="1" t="s">
        <v>727</v>
      </c>
      <c r="C262" s="1">
        <v>40.233843800000002</v>
      </c>
      <c r="D262" s="1">
        <v>-111.65853370000001</v>
      </c>
      <c r="E262" s="1">
        <f>SUMIFS(allNAICS!$O:$O,allNAICS!$C:$C,'Number of Firms'!$A262,allNAICS!$E:$E,'Number of Firms'!E$1)</f>
        <v>48768</v>
      </c>
      <c r="F262" s="1">
        <f>SUMIFS(allNAICS!$O:$O,allNAICS!$C:$C,'Number of Firms'!$A262,allNAICS!$E:$E,'Number of Firms'!F$1)</f>
        <v>232</v>
      </c>
      <c r="G262" s="1">
        <f>SUMIFS(allNAICS!$O:$O,allNAICS!$C:$C,'Number of Firms'!$A262,allNAICS!$E:$E,'Number of Firms'!G$1)</f>
        <v>25</v>
      </c>
      <c r="H262" s="1">
        <f>SUMIFS(allNAICS!$O:$O,allNAICS!$C:$C,'Number of Firms'!$A262,allNAICS!$E:$E,'Number of Firms'!H$1)</f>
        <v>42</v>
      </c>
      <c r="I262" s="1">
        <f>SUMIFS(allNAICS!$O:$O,allNAICS!$C:$C,'Number of Firms'!$A262,allNAICS!$E:$E,'Number of Firms'!I$1)</f>
        <v>4001</v>
      </c>
      <c r="J262" s="1">
        <f>SUMIFS(allNAICS!$O:$O,allNAICS!$C:$C,'Number of Firms'!$A262,allNAICS!$E:$E,'Number of Firms'!J$1)</f>
        <v>1405</v>
      </c>
      <c r="K262" s="1">
        <f>SUMIFS(allNAICS!$O:$O,allNAICS!$C:$C,'Number of Firms'!$A262,allNAICS!$E:$E,'Number of Firms'!K$1)</f>
        <v>1059</v>
      </c>
      <c r="L262" s="1">
        <f>SUMIFS(allNAICS!$O:$O,allNAICS!$C:$C,'Number of Firms'!$A262,allNAICS!$E:$E,'Number of Firms'!L$1)</f>
        <v>6107</v>
      </c>
      <c r="M262" s="1">
        <f>SUMIFS(allNAICS!$O:$O,allNAICS!$C:$C,'Number of Firms'!$A262,allNAICS!$E:$E,'Number of Firms'!M$1)</f>
        <v>795</v>
      </c>
      <c r="N262" s="1">
        <f>SUMIFS(allNAICS!$O:$O,allNAICS!$C:$C,'Number of Firms'!$A262,allNAICS!$E:$E,'Number of Firms'!N$1)</f>
        <v>1169</v>
      </c>
      <c r="O262" s="1">
        <f>SUMIFS(allNAICS!$O:$O,allNAICS!$C:$C,'Number of Firms'!$A262,allNAICS!$E:$E,'Number of Firms'!O$1)</f>
        <v>2359</v>
      </c>
      <c r="P262" s="1">
        <f>SUMIFS(allNAICS!$O:$O,allNAICS!$C:$C,'Number of Firms'!$A262,allNAICS!$E:$E,'Number of Firms'!P$1)</f>
        <v>5699</v>
      </c>
      <c r="Q262" s="1">
        <f>SUMIFS(allNAICS!$O:$O,allNAICS!$C:$C,'Number of Firms'!$A262,allNAICS!$E:$E,'Number of Firms'!Q$1)</f>
        <v>8730</v>
      </c>
      <c r="R262" s="1">
        <f>SUMIFS(allNAICS!$O:$O,allNAICS!$C:$C,'Number of Firms'!$A262,allNAICS!$E:$E,'Number of Firms'!R$1)</f>
        <v>3008</v>
      </c>
      <c r="S262" s="1">
        <f>SUMIFS(allNAICS!$O:$O,allNAICS!$C:$C,'Number of Firms'!$A262,allNAICS!$E:$E,'Number of Firms'!S$1)</f>
        <v>2013</v>
      </c>
      <c r="T262" s="1">
        <f>SUMIFS(allNAICS!$O:$O,allNAICS!$C:$C,'Number of Firms'!$A262,allNAICS!$E:$E,'Number of Firms'!T$1)</f>
        <v>3604</v>
      </c>
      <c r="U262" s="1">
        <f>SUMIFS(allNAICS!$O:$O,allNAICS!$C:$C,'Number of Firms'!$A262,allNAICS!$E:$E,'Number of Firms'!U$1)</f>
        <v>2506</v>
      </c>
      <c r="V262" s="1">
        <f>SUMIFS(allNAICS!$O:$O,allNAICS!$C:$C,'Number of Firms'!$A262,allNAICS!$E:$E,'Number of Firms'!V$1)</f>
        <v>796</v>
      </c>
      <c r="W262" s="1">
        <f>SUMIFS(allNAICS!$O:$O,allNAICS!$C:$C,'Number of Firms'!$A262,allNAICS!$E:$E,'Number of Firms'!W$1)</f>
        <v>5255</v>
      </c>
      <c r="X262" s="1">
        <f>SUMIFS(allNAICS!$O:$O,allNAICS!$C:$C,'Number of Firms'!$A262,allNAICS!$E:$E,'Number of Firms'!X$1)</f>
        <v>51</v>
      </c>
      <c r="Y262" s="1">
        <f>SUMIFS(allNAICS!$O:$O,allNAICS!$C:$C,'Number of Firms'!$A262,allNAICS!$E:$E,'Number of Firms'!Y$1)</f>
        <v>0</v>
      </c>
    </row>
    <row r="263" spans="1:25" x14ac:dyDescent="0.45">
      <c r="A263" s="1" t="s">
        <v>753</v>
      </c>
      <c r="B263" s="1" t="s">
        <v>512</v>
      </c>
      <c r="C263" s="1">
        <v>38.254447200000001</v>
      </c>
      <c r="D263" s="1">
        <v>-104.6091409</v>
      </c>
      <c r="E263" s="1">
        <f>SUMIFS(allNAICS!$O:$O,allNAICS!$C:$C,'Number of Firms'!$A263,allNAICS!$E:$E,'Number of Firms'!E$1)</f>
        <v>10685</v>
      </c>
      <c r="F263" s="1">
        <f>SUMIFS(allNAICS!$O:$O,allNAICS!$C:$C,'Number of Firms'!$A263,allNAICS!$E:$E,'Number of Firms'!F$1)</f>
        <v>72</v>
      </c>
      <c r="G263" s="1">
        <f>SUMIFS(allNAICS!$O:$O,allNAICS!$C:$C,'Number of Firms'!$A263,allNAICS!$E:$E,'Number of Firms'!G$1)</f>
        <v>55</v>
      </c>
      <c r="H263" s="1">
        <f>SUMIFS(allNAICS!$O:$O,allNAICS!$C:$C,'Number of Firms'!$A263,allNAICS!$E:$E,'Number of Firms'!H$1)</f>
        <v>0</v>
      </c>
      <c r="I263" s="1">
        <f>SUMIFS(allNAICS!$O:$O,allNAICS!$C:$C,'Number of Firms'!$A263,allNAICS!$E:$E,'Number of Firms'!I$1)</f>
        <v>1392</v>
      </c>
      <c r="J263" s="1">
        <f>SUMIFS(allNAICS!$O:$O,allNAICS!$C:$C,'Number of Firms'!$A263,allNAICS!$E:$E,'Number of Firms'!J$1)</f>
        <v>259</v>
      </c>
      <c r="K263" s="1">
        <f>SUMIFS(allNAICS!$O:$O,allNAICS!$C:$C,'Number of Firms'!$A263,allNAICS!$E:$E,'Number of Firms'!K$1)</f>
        <v>245</v>
      </c>
      <c r="L263" s="1">
        <f>SUMIFS(allNAICS!$O:$O,allNAICS!$C:$C,'Number of Firms'!$A263,allNAICS!$E:$E,'Number of Firms'!L$1)</f>
        <v>1162</v>
      </c>
      <c r="M263" s="1">
        <f>SUMIFS(allNAICS!$O:$O,allNAICS!$C:$C,'Number of Firms'!$A263,allNAICS!$E:$E,'Number of Firms'!M$1)</f>
        <v>443</v>
      </c>
      <c r="N263" s="1">
        <f>SUMIFS(allNAICS!$O:$O,allNAICS!$C:$C,'Number of Firms'!$A263,allNAICS!$E:$E,'Number of Firms'!N$1)</f>
        <v>70</v>
      </c>
      <c r="O263" s="1">
        <f>SUMIFS(allNAICS!$O:$O,allNAICS!$C:$C,'Number of Firms'!$A263,allNAICS!$E:$E,'Number of Firms'!O$1)</f>
        <v>417</v>
      </c>
      <c r="P263" s="1">
        <f>SUMIFS(allNAICS!$O:$O,allNAICS!$C:$C,'Number of Firms'!$A263,allNAICS!$E:$E,'Number of Firms'!P$1)</f>
        <v>1049</v>
      </c>
      <c r="Q263" s="1">
        <f>SUMIFS(allNAICS!$O:$O,allNAICS!$C:$C,'Number of Firms'!$A263,allNAICS!$E:$E,'Number of Firms'!Q$1)</f>
        <v>1034</v>
      </c>
      <c r="R263" s="1">
        <f>SUMIFS(allNAICS!$O:$O,allNAICS!$C:$C,'Number of Firms'!$A263,allNAICS!$E:$E,'Number of Firms'!R$1)</f>
        <v>717</v>
      </c>
      <c r="S263" s="1">
        <f>SUMIFS(allNAICS!$O:$O,allNAICS!$C:$C,'Number of Firms'!$A263,allNAICS!$E:$E,'Number of Firms'!S$1)</f>
        <v>129</v>
      </c>
      <c r="T263" s="1">
        <f>SUMIFS(allNAICS!$O:$O,allNAICS!$C:$C,'Number of Firms'!$A263,allNAICS!$E:$E,'Number of Firms'!T$1)</f>
        <v>1202</v>
      </c>
      <c r="U263" s="1">
        <f>SUMIFS(allNAICS!$O:$O,allNAICS!$C:$C,'Number of Firms'!$A263,allNAICS!$E:$E,'Number of Firms'!U$1)</f>
        <v>518</v>
      </c>
      <c r="V263" s="1">
        <f>SUMIFS(allNAICS!$O:$O,allNAICS!$C:$C,'Number of Firms'!$A263,allNAICS!$E:$E,'Number of Firms'!V$1)</f>
        <v>472</v>
      </c>
      <c r="W263" s="1">
        <f>SUMIFS(allNAICS!$O:$O,allNAICS!$C:$C,'Number of Firms'!$A263,allNAICS!$E:$E,'Number of Firms'!W$1)</f>
        <v>1462</v>
      </c>
      <c r="X263" s="1">
        <f>SUMIFS(allNAICS!$O:$O,allNAICS!$C:$C,'Number of Firms'!$A263,allNAICS!$E:$E,'Number of Firms'!X$1)</f>
        <v>0</v>
      </c>
      <c r="Y263" s="1">
        <f>SUMIFS(allNAICS!$O:$O,allNAICS!$C:$C,'Number of Firms'!$A263,allNAICS!$E:$E,'Number of Firms'!Y$1)</f>
        <v>0</v>
      </c>
    </row>
    <row r="264" spans="1:25" x14ac:dyDescent="0.45">
      <c r="A264" s="1" t="s">
        <v>754</v>
      </c>
      <c r="B264" s="1" t="s">
        <v>526</v>
      </c>
      <c r="C264" s="1">
        <v>26.9297836</v>
      </c>
      <c r="D264" s="1">
        <v>-82.045366400000006</v>
      </c>
      <c r="E264" s="1">
        <f>SUMIFS(allNAICS!$O:$O,allNAICS!$C:$C,'Number of Firms'!$A264,allNAICS!$E:$E,'Number of Firms'!E$1)</f>
        <v>13044</v>
      </c>
      <c r="F264" s="1">
        <f>SUMIFS(allNAICS!$O:$O,allNAICS!$C:$C,'Number of Firms'!$A264,allNAICS!$E:$E,'Number of Firms'!F$1)</f>
        <v>168</v>
      </c>
      <c r="G264" s="1">
        <f>SUMIFS(allNAICS!$O:$O,allNAICS!$C:$C,'Number of Firms'!$A264,allNAICS!$E:$E,'Number of Firms'!G$1)</f>
        <v>0</v>
      </c>
      <c r="H264" s="1">
        <f>SUMIFS(allNAICS!$O:$O,allNAICS!$C:$C,'Number of Firms'!$A264,allNAICS!$E:$E,'Number of Firms'!H$1)</f>
        <v>0</v>
      </c>
      <c r="I264" s="1">
        <f>SUMIFS(allNAICS!$O:$O,allNAICS!$C:$C,'Number of Firms'!$A264,allNAICS!$E:$E,'Number of Firms'!I$1)</f>
        <v>1525</v>
      </c>
      <c r="J264" s="1">
        <f>SUMIFS(allNAICS!$O:$O,allNAICS!$C:$C,'Number of Firms'!$A264,allNAICS!$E:$E,'Number of Firms'!J$1)</f>
        <v>170</v>
      </c>
      <c r="K264" s="1">
        <f>SUMIFS(allNAICS!$O:$O,allNAICS!$C:$C,'Number of Firms'!$A264,allNAICS!$E:$E,'Number of Firms'!K$1)</f>
        <v>230</v>
      </c>
      <c r="L264" s="1">
        <f>SUMIFS(allNAICS!$O:$O,allNAICS!$C:$C,'Number of Firms'!$A264,allNAICS!$E:$E,'Number of Firms'!L$1)</f>
        <v>1323</v>
      </c>
      <c r="M264" s="1">
        <f>SUMIFS(allNAICS!$O:$O,allNAICS!$C:$C,'Number of Firms'!$A264,allNAICS!$E:$E,'Number of Firms'!M$1)</f>
        <v>372</v>
      </c>
      <c r="N264" s="1">
        <f>SUMIFS(allNAICS!$O:$O,allNAICS!$C:$C,'Number of Firms'!$A264,allNAICS!$E:$E,'Number of Firms'!N$1)</f>
        <v>114</v>
      </c>
      <c r="O264" s="1">
        <f>SUMIFS(allNAICS!$O:$O,allNAICS!$C:$C,'Number of Firms'!$A264,allNAICS!$E:$E,'Number of Firms'!O$1)</f>
        <v>731</v>
      </c>
      <c r="P264" s="1">
        <f>SUMIFS(allNAICS!$O:$O,allNAICS!$C:$C,'Number of Firms'!$A264,allNAICS!$E:$E,'Number of Firms'!P$1)</f>
        <v>1756</v>
      </c>
      <c r="Q264" s="1">
        <f>SUMIFS(allNAICS!$O:$O,allNAICS!$C:$C,'Number of Firms'!$A264,allNAICS!$E:$E,'Number of Firms'!Q$1)</f>
        <v>1164</v>
      </c>
      <c r="R264" s="1">
        <f>SUMIFS(allNAICS!$O:$O,allNAICS!$C:$C,'Number of Firms'!$A264,allNAICS!$E:$E,'Number of Firms'!R$1)</f>
        <v>1099</v>
      </c>
      <c r="S264" s="1">
        <f>SUMIFS(allNAICS!$O:$O,allNAICS!$C:$C,'Number of Firms'!$A264,allNAICS!$E:$E,'Number of Firms'!S$1)</f>
        <v>184</v>
      </c>
      <c r="T264" s="1">
        <f>SUMIFS(allNAICS!$O:$O,allNAICS!$C:$C,'Number of Firms'!$A264,allNAICS!$E:$E,'Number of Firms'!T$1)</f>
        <v>1293</v>
      </c>
      <c r="U264" s="1">
        <f>SUMIFS(allNAICS!$O:$O,allNAICS!$C:$C,'Number of Firms'!$A264,allNAICS!$E:$E,'Number of Firms'!U$1)</f>
        <v>461</v>
      </c>
      <c r="V264" s="1">
        <f>SUMIFS(allNAICS!$O:$O,allNAICS!$C:$C,'Number of Firms'!$A264,allNAICS!$E:$E,'Number of Firms'!V$1)</f>
        <v>467</v>
      </c>
      <c r="W264" s="1">
        <f>SUMIFS(allNAICS!$O:$O,allNAICS!$C:$C,'Number of Firms'!$A264,allNAICS!$E:$E,'Number of Firms'!W$1)</f>
        <v>1973</v>
      </c>
      <c r="X264" s="1">
        <f>SUMIFS(allNAICS!$O:$O,allNAICS!$C:$C,'Number of Firms'!$A264,allNAICS!$E:$E,'Number of Firms'!X$1)</f>
        <v>0</v>
      </c>
      <c r="Y264" s="1">
        <f>SUMIFS(allNAICS!$O:$O,allNAICS!$C:$C,'Number of Firms'!$A264,allNAICS!$E:$E,'Number of Firms'!Y$1)</f>
        <v>0</v>
      </c>
    </row>
    <row r="265" spans="1:25" x14ac:dyDescent="0.45">
      <c r="A265" s="1" t="s">
        <v>755</v>
      </c>
      <c r="B265" s="1" t="s">
        <v>468</v>
      </c>
      <c r="C265" s="1">
        <v>42.726130900000001</v>
      </c>
      <c r="D265" s="1">
        <v>-87.782852300000002</v>
      </c>
      <c r="E265" s="1">
        <f>SUMIFS(allNAICS!$O:$O,allNAICS!$C:$C,'Number of Firms'!$A265,allNAICS!$E:$E,'Number of Firms'!E$1)</f>
        <v>12546</v>
      </c>
      <c r="F265" s="1">
        <f>SUMIFS(allNAICS!$O:$O,allNAICS!$C:$C,'Number of Firms'!$A265,allNAICS!$E:$E,'Number of Firms'!F$1)</f>
        <v>74</v>
      </c>
      <c r="G265" s="1">
        <f>SUMIFS(allNAICS!$O:$O,allNAICS!$C:$C,'Number of Firms'!$A265,allNAICS!$E:$E,'Number of Firms'!G$1)</f>
        <v>0</v>
      </c>
      <c r="H265" s="1">
        <f>SUMIFS(allNAICS!$O:$O,allNAICS!$C:$C,'Number of Firms'!$A265,allNAICS!$E:$E,'Number of Firms'!H$1)</f>
        <v>0</v>
      </c>
      <c r="I265" s="1">
        <f>SUMIFS(allNAICS!$O:$O,allNAICS!$C:$C,'Number of Firms'!$A265,allNAICS!$E:$E,'Number of Firms'!I$1)</f>
        <v>1301</v>
      </c>
      <c r="J265" s="1">
        <f>SUMIFS(allNAICS!$O:$O,allNAICS!$C:$C,'Number of Firms'!$A265,allNAICS!$E:$E,'Number of Firms'!J$1)</f>
        <v>494</v>
      </c>
      <c r="K265" s="1">
        <f>SUMIFS(allNAICS!$O:$O,allNAICS!$C:$C,'Number of Firms'!$A265,allNAICS!$E:$E,'Number of Firms'!K$1)</f>
        <v>397</v>
      </c>
      <c r="L265" s="1">
        <f>SUMIFS(allNAICS!$O:$O,allNAICS!$C:$C,'Number of Firms'!$A265,allNAICS!$E:$E,'Number of Firms'!L$1)</f>
        <v>1510</v>
      </c>
      <c r="M265" s="1">
        <f>SUMIFS(allNAICS!$O:$O,allNAICS!$C:$C,'Number of Firms'!$A265,allNAICS!$E:$E,'Number of Firms'!M$1)</f>
        <v>528</v>
      </c>
      <c r="N265" s="1">
        <f>SUMIFS(allNAICS!$O:$O,allNAICS!$C:$C,'Number of Firms'!$A265,allNAICS!$E:$E,'Number of Firms'!N$1)</f>
        <v>207</v>
      </c>
      <c r="O265" s="1">
        <f>SUMIFS(allNAICS!$O:$O,allNAICS!$C:$C,'Number of Firms'!$A265,allNAICS!$E:$E,'Number of Firms'!O$1)</f>
        <v>292</v>
      </c>
      <c r="P265" s="1">
        <f>SUMIFS(allNAICS!$O:$O,allNAICS!$C:$C,'Number of Firms'!$A265,allNAICS!$E:$E,'Number of Firms'!P$1)</f>
        <v>1431</v>
      </c>
      <c r="Q265" s="1">
        <f>SUMIFS(allNAICS!$O:$O,allNAICS!$C:$C,'Number of Firms'!$A265,allNAICS!$E:$E,'Number of Firms'!Q$1)</f>
        <v>1313</v>
      </c>
      <c r="R265" s="1">
        <f>SUMIFS(allNAICS!$O:$O,allNAICS!$C:$C,'Number of Firms'!$A265,allNAICS!$E:$E,'Number of Firms'!R$1)</f>
        <v>745</v>
      </c>
      <c r="S265" s="1">
        <f>SUMIFS(allNAICS!$O:$O,allNAICS!$C:$C,'Number of Firms'!$A265,allNAICS!$E:$E,'Number of Firms'!S$1)</f>
        <v>310</v>
      </c>
      <c r="T265" s="1">
        <f>SUMIFS(allNAICS!$O:$O,allNAICS!$C:$C,'Number of Firms'!$A265,allNAICS!$E:$E,'Number of Firms'!T$1)</f>
        <v>1059</v>
      </c>
      <c r="U265" s="1">
        <f>SUMIFS(allNAICS!$O:$O,allNAICS!$C:$C,'Number of Firms'!$A265,allNAICS!$E:$E,'Number of Firms'!U$1)</f>
        <v>587</v>
      </c>
      <c r="V265" s="1">
        <f>SUMIFS(allNAICS!$O:$O,allNAICS!$C:$C,'Number of Firms'!$A265,allNAICS!$E:$E,'Number of Firms'!V$1)</f>
        <v>432</v>
      </c>
      <c r="W265" s="1">
        <f>SUMIFS(allNAICS!$O:$O,allNAICS!$C:$C,'Number of Firms'!$A265,allNAICS!$E:$E,'Number of Firms'!W$1)</f>
        <v>1882</v>
      </c>
      <c r="X265" s="1">
        <f>SUMIFS(allNAICS!$O:$O,allNAICS!$C:$C,'Number of Firms'!$A265,allNAICS!$E:$E,'Number of Firms'!X$1)</f>
        <v>0</v>
      </c>
      <c r="Y265" s="1">
        <f>SUMIFS(allNAICS!$O:$O,allNAICS!$C:$C,'Number of Firms'!$A265,allNAICS!$E:$E,'Number of Firms'!Y$1)</f>
        <v>0</v>
      </c>
    </row>
    <row r="266" spans="1:25" x14ac:dyDescent="0.45">
      <c r="A266" s="1" t="s">
        <v>756</v>
      </c>
      <c r="B266" s="1" t="s">
        <v>470</v>
      </c>
      <c r="C266" s="1">
        <v>35.779589700000002</v>
      </c>
      <c r="D266" s="1">
        <v>-78.638178699999997</v>
      </c>
      <c r="E266" s="1">
        <f>SUMIFS(allNAICS!$O:$O,allNAICS!$C:$C,'Number of Firms'!$A266,allNAICS!$E:$E,'Number of Firms'!E$1)</f>
        <v>109315</v>
      </c>
      <c r="F266" s="1">
        <f>SUMIFS(allNAICS!$O:$O,allNAICS!$C:$C,'Number of Firms'!$A266,allNAICS!$E:$E,'Number of Firms'!F$1)</f>
        <v>559</v>
      </c>
      <c r="G266" s="1">
        <f>SUMIFS(allNAICS!$O:$O,allNAICS!$C:$C,'Number of Firms'!$A266,allNAICS!$E:$E,'Number of Firms'!G$1)</f>
        <v>31</v>
      </c>
      <c r="H266" s="1">
        <f>SUMIFS(allNAICS!$O:$O,allNAICS!$C:$C,'Number of Firms'!$A266,allNAICS!$E:$E,'Number of Firms'!H$1)</f>
        <v>66</v>
      </c>
      <c r="I266" s="1">
        <f>SUMIFS(allNAICS!$O:$O,allNAICS!$C:$C,'Number of Firms'!$A266,allNAICS!$E:$E,'Number of Firms'!I$1)</f>
        <v>12159</v>
      </c>
      <c r="J266" s="1">
        <f>SUMIFS(allNAICS!$O:$O,allNAICS!$C:$C,'Number of Firms'!$A266,allNAICS!$E:$E,'Number of Firms'!J$1)</f>
        <v>2010</v>
      </c>
      <c r="K266" s="1">
        <f>SUMIFS(allNAICS!$O:$O,allNAICS!$C:$C,'Number of Firms'!$A266,allNAICS!$E:$E,'Number of Firms'!K$1)</f>
        <v>2454</v>
      </c>
      <c r="L266" s="1">
        <f>SUMIFS(allNAICS!$O:$O,allNAICS!$C:$C,'Number of Firms'!$A266,allNAICS!$E:$E,'Number of Firms'!L$1)</f>
        <v>8658</v>
      </c>
      <c r="M266" s="1">
        <f>SUMIFS(allNAICS!$O:$O,allNAICS!$C:$C,'Number of Firms'!$A266,allNAICS!$E:$E,'Number of Firms'!M$1)</f>
        <v>3255</v>
      </c>
      <c r="N266" s="1">
        <f>SUMIFS(allNAICS!$O:$O,allNAICS!$C:$C,'Number of Firms'!$A266,allNAICS!$E:$E,'Number of Firms'!N$1)</f>
        <v>2042</v>
      </c>
      <c r="O266" s="1">
        <f>SUMIFS(allNAICS!$O:$O,allNAICS!$C:$C,'Number of Firms'!$A266,allNAICS!$E:$E,'Number of Firms'!O$1)</f>
        <v>3956</v>
      </c>
      <c r="P266" s="1">
        <f>SUMIFS(allNAICS!$O:$O,allNAICS!$C:$C,'Number of Firms'!$A266,allNAICS!$E:$E,'Number of Firms'!P$1)</f>
        <v>11649</v>
      </c>
      <c r="Q266" s="1">
        <f>SUMIFS(allNAICS!$O:$O,allNAICS!$C:$C,'Number of Firms'!$A266,allNAICS!$E:$E,'Number of Firms'!Q$1)</f>
        <v>20105</v>
      </c>
      <c r="R266" s="1">
        <f>SUMIFS(allNAICS!$O:$O,allNAICS!$C:$C,'Number of Firms'!$A266,allNAICS!$E:$E,'Number of Firms'!R$1)</f>
        <v>9249</v>
      </c>
      <c r="S266" s="1">
        <f>SUMIFS(allNAICS!$O:$O,allNAICS!$C:$C,'Number of Firms'!$A266,allNAICS!$E:$E,'Number of Firms'!S$1)</f>
        <v>3652</v>
      </c>
      <c r="T266" s="1">
        <f>SUMIFS(allNAICS!$O:$O,allNAICS!$C:$C,'Number of Firms'!$A266,allNAICS!$E:$E,'Number of Firms'!T$1)</f>
        <v>8766</v>
      </c>
      <c r="U266" s="1">
        <f>SUMIFS(allNAICS!$O:$O,allNAICS!$C:$C,'Number of Firms'!$A266,allNAICS!$E:$E,'Number of Firms'!U$1)</f>
        <v>4872</v>
      </c>
      <c r="V266" s="1">
        <f>SUMIFS(allNAICS!$O:$O,allNAICS!$C:$C,'Number of Firms'!$A266,allNAICS!$E:$E,'Number of Firms'!V$1)</f>
        <v>3151</v>
      </c>
      <c r="W266" s="1">
        <f>SUMIFS(allNAICS!$O:$O,allNAICS!$C:$C,'Number of Firms'!$A266,allNAICS!$E:$E,'Number of Firms'!W$1)</f>
        <v>12807</v>
      </c>
      <c r="X266" s="1">
        <f>SUMIFS(allNAICS!$O:$O,allNAICS!$C:$C,'Number of Firms'!$A266,allNAICS!$E:$E,'Number of Firms'!X$1)</f>
        <v>189</v>
      </c>
      <c r="Y266" s="1">
        <f>SUMIFS(allNAICS!$O:$O,allNAICS!$C:$C,'Number of Firms'!$A266,allNAICS!$E:$E,'Number of Firms'!Y$1)</f>
        <v>28</v>
      </c>
    </row>
    <row r="267" spans="1:25" x14ac:dyDescent="0.45">
      <c r="A267" s="1" t="s">
        <v>757</v>
      </c>
      <c r="B267" s="1" t="s">
        <v>758</v>
      </c>
      <c r="C267" s="1">
        <v>44.080543400000003</v>
      </c>
      <c r="D267" s="1">
        <v>-103.23101490000001</v>
      </c>
      <c r="E267" s="1">
        <f>SUMIFS(allNAICS!$O:$O,allNAICS!$C:$C,'Number of Firms'!$A267,allNAICS!$E:$E,'Number of Firms'!E$1)</f>
        <v>14198</v>
      </c>
      <c r="F267" s="1">
        <f>SUMIFS(allNAICS!$O:$O,allNAICS!$C:$C,'Number of Firms'!$A267,allNAICS!$E:$E,'Number of Firms'!F$1)</f>
        <v>257</v>
      </c>
      <c r="G267" s="1">
        <f>SUMIFS(allNAICS!$O:$O,allNAICS!$C:$C,'Number of Firms'!$A267,allNAICS!$E:$E,'Number of Firms'!G$1)</f>
        <v>0</v>
      </c>
      <c r="H267" s="1">
        <f>SUMIFS(allNAICS!$O:$O,allNAICS!$C:$C,'Number of Firms'!$A267,allNAICS!$E:$E,'Number of Firms'!H$1)</f>
        <v>40</v>
      </c>
      <c r="I267" s="1">
        <f>SUMIFS(allNAICS!$O:$O,allNAICS!$C:$C,'Number of Firms'!$A267,allNAICS!$E:$E,'Number of Firms'!I$1)</f>
        <v>1553</v>
      </c>
      <c r="J267" s="1">
        <f>SUMIFS(allNAICS!$O:$O,allNAICS!$C:$C,'Number of Firms'!$A267,allNAICS!$E:$E,'Number of Firms'!J$1)</f>
        <v>350</v>
      </c>
      <c r="K267" s="1">
        <f>SUMIFS(allNAICS!$O:$O,allNAICS!$C:$C,'Number of Firms'!$A267,allNAICS!$E:$E,'Number of Firms'!K$1)</f>
        <v>295</v>
      </c>
      <c r="L267" s="1">
        <f>SUMIFS(allNAICS!$O:$O,allNAICS!$C:$C,'Number of Firms'!$A267,allNAICS!$E:$E,'Number of Firms'!L$1)</f>
        <v>1703</v>
      </c>
      <c r="M267" s="1">
        <f>SUMIFS(allNAICS!$O:$O,allNAICS!$C:$C,'Number of Firms'!$A267,allNAICS!$E:$E,'Number of Firms'!M$1)</f>
        <v>867</v>
      </c>
      <c r="N267" s="1">
        <f>SUMIFS(allNAICS!$O:$O,allNAICS!$C:$C,'Number of Firms'!$A267,allNAICS!$E:$E,'Number of Firms'!N$1)</f>
        <v>180</v>
      </c>
      <c r="O267" s="1">
        <f>SUMIFS(allNAICS!$O:$O,allNAICS!$C:$C,'Number of Firms'!$A267,allNAICS!$E:$E,'Number of Firms'!O$1)</f>
        <v>423</v>
      </c>
      <c r="P267" s="1">
        <f>SUMIFS(allNAICS!$O:$O,allNAICS!$C:$C,'Number of Firms'!$A267,allNAICS!$E:$E,'Number of Firms'!P$1)</f>
        <v>1802</v>
      </c>
      <c r="Q267" s="1">
        <f>SUMIFS(allNAICS!$O:$O,allNAICS!$C:$C,'Number of Firms'!$A267,allNAICS!$E:$E,'Number of Firms'!Q$1)</f>
        <v>1580</v>
      </c>
      <c r="R267" s="1">
        <f>SUMIFS(allNAICS!$O:$O,allNAICS!$C:$C,'Number of Firms'!$A267,allNAICS!$E:$E,'Number of Firms'!R$1)</f>
        <v>895</v>
      </c>
      <c r="S267" s="1">
        <f>SUMIFS(allNAICS!$O:$O,allNAICS!$C:$C,'Number of Firms'!$A267,allNAICS!$E:$E,'Number of Firms'!S$1)</f>
        <v>345</v>
      </c>
      <c r="T267" s="1">
        <f>SUMIFS(allNAICS!$O:$O,allNAICS!$C:$C,'Number of Firms'!$A267,allNAICS!$E:$E,'Number of Firms'!T$1)</f>
        <v>1073</v>
      </c>
      <c r="U267" s="1">
        <f>SUMIFS(allNAICS!$O:$O,allNAICS!$C:$C,'Number of Firms'!$A267,allNAICS!$E:$E,'Number of Firms'!U$1)</f>
        <v>785</v>
      </c>
      <c r="V267" s="1">
        <f>SUMIFS(allNAICS!$O:$O,allNAICS!$C:$C,'Number of Firms'!$A267,allNAICS!$E:$E,'Number of Firms'!V$1)</f>
        <v>564</v>
      </c>
      <c r="W267" s="1">
        <f>SUMIFS(allNAICS!$O:$O,allNAICS!$C:$C,'Number of Firms'!$A267,allNAICS!$E:$E,'Number of Firms'!W$1)</f>
        <v>1508</v>
      </c>
      <c r="X267" s="1">
        <f>SUMIFS(allNAICS!$O:$O,allNAICS!$C:$C,'Number of Firms'!$A267,allNAICS!$E:$E,'Number of Firms'!X$1)</f>
        <v>0</v>
      </c>
      <c r="Y267" s="1">
        <f>SUMIFS(allNAICS!$O:$O,allNAICS!$C:$C,'Number of Firms'!$A267,allNAICS!$E:$E,'Number of Firms'!Y$1)</f>
        <v>0</v>
      </c>
    </row>
    <row r="268" spans="1:25" x14ac:dyDescent="0.45">
      <c r="A268" s="1" t="s">
        <v>759</v>
      </c>
      <c r="B268" s="1" t="s">
        <v>459</v>
      </c>
      <c r="C268" s="1">
        <v>40.335648300000003</v>
      </c>
      <c r="D268" s="1">
        <v>-75.926874699999999</v>
      </c>
      <c r="E268" s="1">
        <f>SUMIFS(allNAICS!$O:$O,allNAICS!$C:$C,'Number of Firms'!$A268,allNAICS!$E:$E,'Number of Firms'!E$1)</f>
        <v>30342</v>
      </c>
      <c r="F268" s="1">
        <f>SUMIFS(allNAICS!$O:$O,allNAICS!$C:$C,'Number of Firms'!$A268,allNAICS!$E:$E,'Number of Firms'!F$1)</f>
        <v>157</v>
      </c>
      <c r="G268" s="1">
        <f>SUMIFS(allNAICS!$O:$O,allNAICS!$C:$C,'Number of Firms'!$A268,allNAICS!$E:$E,'Number of Firms'!G$1)</f>
        <v>0</v>
      </c>
      <c r="H268" s="1">
        <f>SUMIFS(allNAICS!$O:$O,allNAICS!$C:$C,'Number of Firms'!$A268,allNAICS!$E:$E,'Number of Firms'!H$1)</f>
        <v>38</v>
      </c>
      <c r="I268" s="1">
        <f>SUMIFS(allNAICS!$O:$O,allNAICS!$C:$C,'Number of Firms'!$A268,allNAICS!$E:$E,'Number of Firms'!I$1)</f>
        <v>3511</v>
      </c>
      <c r="J268" s="1">
        <f>SUMIFS(allNAICS!$O:$O,allNAICS!$C:$C,'Number of Firms'!$A268,allNAICS!$E:$E,'Number of Firms'!J$1)</f>
        <v>1062</v>
      </c>
      <c r="K268" s="1">
        <f>SUMIFS(allNAICS!$O:$O,allNAICS!$C:$C,'Number of Firms'!$A268,allNAICS!$E:$E,'Number of Firms'!K$1)</f>
        <v>1142</v>
      </c>
      <c r="L268" s="1">
        <f>SUMIFS(allNAICS!$O:$O,allNAICS!$C:$C,'Number of Firms'!$A268,allNAICS!$E:$E,'Number of Firms'!L$1)</f>
        <v>4032</v>
      </c>
      <c r="M268" s="1">
        <f>SUMIFS(allNAICS!$O:$O,allNAICS!$C:$C,'Number of Firms'!$A268,allNAICS!$E:$E,'Number of Firms'!M$1)</f>
        <v>1159</v>
      </c>
      <c r="N268" s="1">
        <f>SUMIFS(allNAICS!$O:$O,allNAICS!$C:$C,'Number of Firms'!$A268,allNAICS!$E:$E,'Number of Firms'!N$1)</f>
        <v>250</v>
      </c>
      <c r="O268" s="1">
        <f>SUMIFS(allNAICS!$O:$O,allNAICS!$C:$C,'Number of Firms'!$A268,allNAICS!$E:$E,'Number of Firms'!O$1)</f>
        <v>909</v>
      </c>
      <c r="P268" s="1">
        <f>SUMIFS(allNAICS!$O:$O,allNAICS!$C:$C,'Number of Firms'!$A268,allNAICS!$E:$E,'Number of Firms'!P$1)</f>
        <v>2499</v>
      </c>
      <c r="Q268" s="1">
        <f>SUMIFS(allNAICS!$O:$O,allNAICS!$C:$C,'Number of Firms'!$A268,allNAICS!$E:$E,'Number of Firms'!Q$1)</f>
        <v>3310</v>
      </c>
      <c r="R268" s="1">
        <f>SUMIFS(allNAICS!$O:$O,allNAICS!$C:$C,'Number of Firms'!$A268,allNAICS!$E:$E,'Number of Firms'!R$1)</f>
        <v>2271</v>
      </c>
      <c r="S268" s="1">
        <f>SUMIFS(allNAICS!$O:$O,allNAICS!$C:$C,'Number of Firms'!$A268,allNAICS!$E:$E,'Number of Firms'!S$1)</f>
        <v>789</v>
      </c>
      <c r="T268" s="1">
        <f>SUMIFS(allNAICS!$O:$O,allNAICS!$C:$C,'Number of Firms'!$A268,allNAICS!$E:$E,'Number of Firms'!T$1)</f>
        <v>3069</v>
      </c>
      <c r="U268" s="1">
        <f>SUMIFS(allNAICS!$O:$O,allNAICS!$C:$C,'Number of Firms'!$A268,allNAICS!$E:$E,'Number of Firms'!U$1)</f>
        <v>1315</v>
      </c>
      <c r="V268" s="1">
        <f>SUMIFS(allNAICS!$O:$O,allNAICS!$C:$C,'Number of Firms'!$A268,allNAICS!$E:$E,'Number of Firms'!V$1)</f>
        <v>967</v>
      </c>
      <c r="W268" s="1">
        <f>SUMIFS(allNAICS!$O:$O,allNAICS!$C:$C,'Number of Firms'!$A268,allNAICS!$E:$E,'Number of Firms'!W$1)</f>
        <v>3927</v>
      </c>
      <c r="X268" s="1">
        <f>SUMIFS(allNAICS!$O:$O,allNAICS!$C:$C,'Number of Firms'!$A268,allNAICS!$E:$E,'Number of Firms'!X$1)</f>
        <v>30</v>
      </c>
      <c r="Y268" s="1">
        <f>SUMIFS(allNAICS!$O:$O,allNAICS!$C:$C,'Number of Firms'!$A268,allNAICS!$E:$E,'Number of Firms'!Y$1)</f>
        <v>0</v>
      </c>
    </row>
    <row r="269" spans="1:25" x14ac:dyDescent="0.45">
      <c r="A269" s="1" t="s">
        <v>760</v>
      </c>
      <c r="B269" s="1" t="s">
        <v>480</v>
      </c>
      <c r="C269" s="1">
        <v>40.586539600000002</v>
      </c>
      <c r="D269" s="1">
        <v>-122.3916754</v>
      </c>
      <c r="E269" s="1">
        <f>SUMIFS(allNAICS!$O:$O,allNAICS!$C:$C,'Number of Firms'!$A269,allNAICS!$E:$E,'Number of Firms'!E$1)</f>
        <v>13342</v>
      </c>
      <c r="F269" s="1">
        <f>SUMIFS(allNAICS!$O:$O,allNAICS!$C:$C,'Number of Firms'!$A269,allNAICS!$E:$E,'Number of Firms'!F$1)</f>
        <v>302</v>
      </c>
      <c r="G269" s="1">
        <f>SUMIFS(allNAICS!$O:$O,allNAICS!$C:$C,'Number of Firms'!$A269,allNAICS!$E:$E,'Number of Firms'!G$1)</f>
        <v>0</v>
      </c>
      <c r="H269" s="1">
        <f>SUMIFS(allNAICS!$O:$O,allNAICS!$C:$C,'Number of Firms'!$A269,allNAICS!$E:$E,'Number of Firms'!H$1)</f>
        <v>0</v>
      </c>
      <c r="I269" s="1">
        <f>SUMIFS(allNAICS!$O:$O,allNAICS!$C:$C,'Number of Firms'!$A269,allNAICS!$E:$E,'Number of Firms'!I$1)</f>
        <v>1750</v>
      </c>
      <c r="J269" s="1">
        <f>SUMIFS(allNAICS!$O:$O,allNAICS!$C:$C,'Number of Firms'!$A269,allNAICS!$E:$E,'Number of Firms'!J$1)</f>
        <v>291</v>
      </c>
      <c r="K269" s="1">
        <f>SUMIFS(allNAICS!$O:$O,allNAICS!$C:$C,'Number of Firms'!$A269,allNAICS!$E:$E,'Number of Firms'!K$1)</f>
        <v>400</v>
      </c>
      <c r="L269" s="1">
        <f>SUMIFS(allNAICS!$O:$O,allNAICS!$C:$C,'Number of Firms'!$A269,allNAICS!$E:$E,'Number of Firms'!L$1)</f>
        <v>1490</v>
      </c>
      <c r="M269" s="1">
        <f>SUMIFS(allNAICS!$O:$O,allNAICS!$C:$C,'Number of Firms'!$A269,allNAICS!$E:$E,'Number of Firms'!M$1)</f>
        <v>691</v>
      </c>
      <c r="N269" s="1">
        <f>SUMIFS(allNAICS!$O:$O,allNAICS!$C:$C,'Number of Firms'!$A269,allNAICS!$E:$E,'Number of Firms'!N$1)</f>
        <v>171</v>
      </c>
      <c r="O269" s="1">
        <f>SUMIFS(allNAICS!$O:$O,allNAICS!$C:$C,'Number of Firms'!$A269,allNAICS!$E:$E,'Number of Firms'!O$1)</f>
        <v>457</v>
      </c>
      <c r="P269" s="1">
        <f>SUMIFS(allNAICS!$O:$O,allNAICS!$C:$C,'Number of Firms'!$A269,allNAICS!$E:$E,'Number of Firms'!P$1)</f>
        <v>998</v>
      </c>
      <c r="Q269" s="1">
        <f>SUMIFS(allNAICS!$O:$O,allNAICS!$C:$C,'Number of Firms'!$A269,allNAICS!$E:$E,'Number of Firms'!Q$1)</f>
        <v>1811</v>
      </c>
      <c r="R269" s="1">
        <f>SUMIFS(allNAICS!$O:$O,allNAICS!$C:$C,'Number of Firms'!$A269,allNAICS!$E:$E,'Number of Firms'!R$1)</f>
        <v>765</v>
      </c>
      <c r="S269" s="1">
        <f>SUMIFS(allNAICS!$O:$O,allNAICS!$C:$C,'Number of Firms'!$A269,allNAICS!$E:$E,'Number of Firms'!S$1)</f>
        <v>307</v>
      </c>
      <c r="T269" s="1">
        <f>SUMIFS(allNAICS!$O:$O,allNAICS!$C:$C,'Number of Firms'!$A269,allNAICS!$E:$E,'Number of Firms'!T$1)</f>
        <v>1461</v>
      </c>
      <c r="U269" s="1">
        <f>SUMIFS(allNAICS!$O:$O,allNAICS!$C:$C,'Number of Firms'!$A269,allNAICS!$E:$E,'Number of Firms'!U$1)</f>
        <v>306</v>
      </c>
      <c r="V269" s="1">
        <f>SUMIFS(allNAICS!$O:$O,allNAICS!$C:$C,'Number of Firms'!$A269,allNAICS!$E:$E,'Number of Firms'!V$1)</f>
        <v>325</v>
      </c>
      <c r="W269" s="1">
        <f>SUMIFS(allNAICS!$O:$O,allNAICS!$C:$C,'Number of Firms'!$A269,allNAICS!$E:$E,'Number of Firms'!W$1)</f>
        <v>1830</v>
      </c>
      <c r="X269" s="1">
        <f>SUMIFS(allNAICS!$O:$O,allNAICS!$C:$C,'Number of Firms'!$A269,allNAICS!$E:$E,'Number of Firms'!X$1)</f>
        <v>0</v>
      </c>
      <c r="Y269" s="1">
        <f>SUMIFS(allNAICS!$O:$O,allNAICS!$C:$C,'Number of Firms'!$A269,allNAICS!$E:$E,'Number of Firms'!Y$1)</f>
        <v>0</v>
      </c>
    </row>
    <row r="270" spans="1:25" x14ac:dyDescent="0.45">
      <c r="A270" s="1" t="s">
        <v>761</v>
      </c>
      <c r="B270" s="1" t="s">
        <v>529</v>
      </c>
      <c r="C270" s="1">
        <v>39.529632900000003</v>
      </c>
      <c r="D270" s="1">
        <v>-119.8138027</v>
      </c>
      <c r="E270" s="1">
        <f>SUMIFS(allNAICS!$O:$O,allNAICS!$C:$C,'Number of Firms'!$A270,allNAICS!$E:$E,'Number of Firms'!E$1)</f>
        <v>37357</v>
      </c>
      <c r="F270" s="1">
        <f>SUMIFS(allNAICS!$O:$O,allNAICS!$C:$C,'Number of Firms'!$A270,allNAICS!$E:$E,'Number of Firms'!F$1)</f>
        <v>156</v>
      </c>
      <c r="G270" s="1">
        <f>SUMIFS(allNAICS!$O:$O,allNAICS!$C:$C,'Number of Firms'!$A270,allNAICS!$E:$E,'Number of Firms'!G$1)</f>
        <v>184</v>
      </c>
      <c r="H270" s="1">
        <f>SUMIFS(allNAICS!$O:$O,allNAICS!$C:$C,'Number of Firms'!$A270,allNAICS!$E:$E,'Number of Firms'!H$1)</f>
        <v>0</v>
      </c>
      <c r="I270" s="1">
        <f>SUMIFS(allNAICS!$O:$O,allNAICS!$C:$C,'Number of Firms'!$A270,allNAICS!$E:$E,'Number of Firms'!I$1)</f>
        <v>2753</v>
      </c>
      <c r="J270" s="1">
        <f>SUMIFS(allNAICS!$O:$O,allNAICS!$C:$C,'Number of Firms'!$A270,allNAICS!$E:$E,'Number of Firms'!J$1)</f>
        <v>850</v>
      </c>
      <c r="K270" s="1">
        <f>SUMIFS(allNAICS!$O:$O,allNAICS!$C:$C,'Number of Firms'!$A270,allNAICS!$E:$E,'Number of Firms'!K$1)</f>
        <v>1154</v>
      </c>
      <c r="L270" s="1">
        <f>SUMIFS(allNAICS!$O:$O,allNAICS!$C:$C,'Number of Firms'!$A270,allNAICS!$E:$E,'Number of Firms'!L$1)</f>
        <v>3156</v>
      </c>
      <c r="M270" s="1">
        <f>SUMIFS(allNAICS!$O:$O,allNAICS!$C:$C,'Number of Firms'!$A270,allNAICS!$E:$E,'Number of Firms'!M$1)</f>
        <v>1231</v>
      </c>
      <c r="N270" s="1">
        <f>SUMIFS(allNAICS!$O:$O,allNAICS!$C:$C,'Number of Firms'!$A270,allNAICS!$E:$E,'Number of Firms'!N$1)</f>
        <v>667</v>
      </c>
      <c r="O270" s="1">
        <f>SUMIFS(allNAICS!$O:$O,allNAICS!$C:$C,'Number of Firms'!$A270,allNAICS!$E:$E,'Number of Firms'!O$1)</f>
        <v>1990</v>
      </c>
      <c r="P270" s="1">
        <f>SUMIFS(allNAICS!$O:$O,allNAICS!$C:$C,'Number of Firms'!$A270,allNAICS!$E:$E,'Number of Firms'!P$1)</f>
        <v>5207</v>
      </c>
      <c r="Q270" s="1">
        <f>SUMIFS(allNAICS!$O:$O,allNAICS!$C:$C,'Number of Firms'!$A270,allNAICS!$E:$E,'Number of Firms'!Q$1)</f>
        <v>6650</v>
      </c>
      <c r="R270" s="1">
        <f>SUMIFS(allNAICS!$O:$O,allNAICS!$C:$C,'Number of Firms'!$A270,allNAICS!$E:$E,'Number of Firms'!R$1)</f>
        <v>2500</v>
      </c>
      <c r="S270" s="1">
        <f>SUMIFS(allNAICS!$O:$O,allNAICS!$C:$C,'Number of Firms'!$A270,allNAICS!$E:$E,'Number of Firms'!S$1)</f>
        <v>791</v>
      </c>
      <c r="T270" s="1">
        <f>SUMIFS(allNAICS!$O:$O,allNAICS!$C:$C,'Number of Firms'!$A270,allNAICS!$E:$E,'Number of Firms'!T$1)</f>
        <v>3245</v>
      </c>
      <c r="U270" s="1">
        <f>SUMIFS(allNAICS!$O:$O,allNAICS!$C:$C,'Number of Firms'!$A270,allNAICS!$E:$E,'Number of Firms'!U$1)</f>
        <v>1660</v>
      </c>
      <c r="V270" s="1">
        <f>SUMIFS(allNAICS!$O:$O,allNAICS!$C:$C,'Number of Firms'!$A270,allNAICS!$E:$E,'Number of Firms'!V$1)</f>
        <v>1091</v>
      </c>
      <c r="W270" s="1">
        <f>SUMIFS(allNAICS!$O:$O,allNAICS!$C:$C,'Number of Firms'!$A270,allNAICS!$E:$E,'Number of Firms'!W$1)</f>
        <v>4124</v>
      </c>
      <c r="X270" s="1">
        <f>SUMIFS(allNAICS!$O:$O,allNAICS!$C:$C,'Number of Firms'!$A270,allNAICS!$E:$E,'Number of Firms'!X$1)</f>
        <v>64</v>
      </c>
      <c r="Y270" s="1">
        <f>SUMIFS(allNAICS!$O:$O,allNAICS!$C:$C,'Number of Firms'!$A270,allNAICS!$E:$E,'Number of Firms'!Y$1)</f>
        <v>0</v>
      </c>
    </row>
    <row r="271" spans="1:25" x14ac:dyDescent="0.45">
      <c r="A271" s="1" t="s">
        <v>762</v>
      </c>
      <c r="B271" s="1" t="s">
        <v>502</v>
      </c>
      <c r="C271" s="1">
        <v>37.540724599999997</v>
      </c>
      <c r="D271" s="1">
        <v>-77.436048099999994</v>
      </c>
      <c r="E271" s="1">
        <f>SUMIFS(allNAICS!$O:$O,allNAICS!$C:$C,'Number of Firms'!$A271,allNAICS!$E:$E,'Number of Firms'!E$1)</f>
        <v>97297</v>
      </c>
      <c r="F271" s="1">
        <f>SUMIFS(allNAICS!$O:$O,allNAICS!$C:$C,'Number of Firms'!$A271,allNAICS!$E:$E,'Number of Firms'!F$1)</f>
        <v>536</v>
      </c>
      <c r="G271" s="1">
        <f>SUMIFS(allNAICS!$O:$O,allNAICS!$C:$C,'Number of Firms'!$A271,allNAICS!$E:$E,'Number of Firms'!G$1)</f>
        <v>38</v>
      </c>
      <c r="H271" s="1">
        <f>SUMIFS(allNAICS!$O:$O,allNAICS!$C:$C,'Number of Firms'!$A271,allNAICS!$E:$E,'Number of Firms'!H$1)</f>
        <v>79</v>
      </c>
      <c r="I271" s="1">
        <f>SUMIFS(allNAICS!$O:$O,allNAICS!$C:$C,'Number of Firms'!$A271,allNAICS!$E:$E,'Number of Firms'!I$1)</f>
        <v>10299</v>
      </c>
      <c r="J271" s="1">
        <f>SUMIFS(allNAICS!$O:$O,allNAICS!$C:$C,'Number of Firms'!$A271,allNAICS!$E:$E,'Number of Firms'!J$1)</f>
        <v>1622</v>
      </c>
      <c r="K271" s="1">
        <f>SUMIFS(allNAICS!$O:$O,allNAICS!$C:$C,'Number of Firms'!$A271,allNAICS!$E:$E,'Number of Firms'!K$1)</f>
        <v>2489</v>
      </c>
      <c r="L271" s="1">
        <f>SUMIFS(allNAICS!$O:$O,allNAICS!$C:$C,'Number of Firms'!$A271,allNAICS!$E:$E,'Number of Firms'!L$1)</f>
        <v>8452</v>
      </c>
      <c r="M271" s="1">
        <f>SUMIFS(allNAICS!$O:$O,allNAICS!$C:$C,'Number of Firms'!$A271,allNAICS!$E:$E,'Number of Firms'!M$1)</f>
        <v>3745</v>
      </c>
      <c r="N271" s="1">
        <f>SUMIFS(allNAICS!$O:$O,allNAICS!$C:$C,'Number of Firms'!$A271,allNAICS!$E:$E,'Number of Firms'!N$1)</f>
        <v>1302</v>
      </c>
      <c r="O271" s="1">
        <f>SUMIFS(allNAICS!$O:$O,allNAICS!$C:$C,'Number of Firms'!$A271,allNAICS!$E:$E,'Number of Firms'!O$1)</f>
        <v>4127</v>
      </c>
      <c r="P271" s="1">
        <f>SUMIFS(allNAICS!$O:$O,allNAICS!$C:$C,'Number of Firms'!$A271,allNAICS!$E:$E,'Number of Firms'!P$1)</f>
        <v>9844</v>
      </c>
      <c r="Q271" s="1">
        <f>SUMIFS(allNAICS!$O:$O,allNAICS!$C:$C,'Number of Firms'!$A271,allNAICS!$E:$E,'Number of Firms'!Q$1)</f>
        <v>14477</v>
      </c>
      <c r="R271" s="1">
        <f>SUMIFS(allNAICS!$O:$O,allNAICS!$C:$C,'Number of Firms'!$A271,allNAICS!$E:$E,'Number of Firms'!R$1)</f>
        <v>8695</v>
      </c>
      <c r="S271" s="1">
        <f>SUMIFS(allNAICS!$O:$O,allNAICS!$C:$C,'Number of Firms'!$A271,allNAICS!$E:$E,'Number of Firms'!S$1)</f>
        <v>2810</v>
      </c>
      <c r="T271" s="1">
        <f>SUMIFS(allNAICS!$O:$O,allNAICS!$C:$C,'Number of Firms'!$A271,allNAICS!$E:$E,'Number of Firms'!T$1)</f>
        <v>8280</v>
      </c>
      <c r="U271" s="1">
        <f>SUMIFS(allNAICS!$O:$O,allNAICS!$C:$C,'Number of Firms'!$A271,allNAICS!$E:$E,'Number of Firms'!U$1)</f>
        <v>5247</v>
      </c>
      <c r="V271" s="1">
        <f>SUMIFS(allNAICS!$O:$O,allNAICS!$C:$C,'Number of Firms'!$A271,allNAICS!$E:$E,'Number of Firms'!V$1)</f>
        <v>2832</v>
      </c>
      <c r="W271" s="1">
        <f>SUMIFS(allNAICS!$O:$O,allNAICS!$C:$C,'Number of Firms'!$A271,allNAICS!$E:$E,'Number of Firms'!W$1)</f>
        <v>12624</v>
      </c>
      <c r="X271" s="1">
        <f>SUMIFS(allNAICS!$O:$O,allNAICS!$C:$C,'Number of Firms'!$A271,allNAICS!$E:$E,'Number of Firms'!X$1)</f>
        <v>186</v>
      </c>
      <c r="Y271" s="1">
        <f>SUMIFS(allNAICS!$O:$O,allNAICS!$C:$C,'Number of Firms'!$A271,allNAICS!$E:$E,'Number of Firms'!Y$1)</f>
        <v>59</v>
      </c>
    </row>
    <row r="272" spans="1:25" x14ac:dyDescent="0.45">
      <c r="A272" s="1" t="s">
        <v>763</v>
      </c>
      <c r="B272" s="1" t="s">
        <v>480</v>
      </c>
      <c r="C272" s="1">
        <v>33.953348699999999</v>
      </c>
      <c r="D272" s="1">
        <v>-117.3961564</v>
      </c>
      <c r="E272" s="1">
        <f>SUMIFS(allNAICS!$O:$O,allNAICS!$C:$C,'Number of Firms'!$A272,allNAICS!$E:$E,'Number of Firms'!E$1)</f>
        <v>335274</v>
      </c>
      <c r="F272" s="1">
        <f>SUMIFS(allNAICS!$O:$O,allNAICS!$C:$C,'Number of Firms'!$A272,allNAICS!$E:$E,'Number of Firms'!F$1)</f>
        <v>1211</v>
      </c>
      <c r="G272" s="1">
        <f>SUMIFS(allNAICS!$O:$O,allNAICS!$C:$C,'Number of Firms'!$A272,allNAICS!$E:$E,'Number of Firms'!G$1)</f>
        <v>282</v>
      </c>
      <c r="H272" s="1">
        <f>SUMIFS(allNAICS!$O:$O,allNAICS!$C:$C,'Number of Firms'!$A272,allNAICS!$E:$E,'Number of Firms'!H$1)</f>
        <v>273</v>
      </c>
      <c r="I272" s="1">
        <f>SUMIFS(allNAICS!$O:$O,allNAICS!$C:$C,'Number of Firms'!$A272,allNAICS!$E:$E,'Number of Firms'!I$1)</f>
        <v>33663</v>
      </c>
      <c r="J272" s="1">
        <f>SUMIFS(allNAICS!$O:$O,allNAICS!$C:$C,'Number of Firms'!$A272,allNAICS!$E:$E,'Number of Firms'!J$1)</f>
        <v>7749</v>
      </c>
      <c r="K272" s="1">
        <f>SUMIFS(allNAICS!$O:$O,allNAICS!$C:$C,'Number of Firms'!$A272,allNAICS!$E:$E,'Number of Firms'!K$1)</f>
        <v>10026</v>
      </c>
      <c r="L272" s="1">
        <f>SUMIFS(allNAICS!$O:$O,allNAICS!$C:$C,'Number of Firms'!$A272,allNAICS!$E:$E,'Number of Firms'!L$1)</f>
        <v>31868</v>
      </c>
      <c r="M272" s="1">
        <f>SUMIFS(allNAICS!$O:$O,allNAICS!$C:$C,'Number of Firms'!$A272,allNAICS!$E:$E,'Number of Firms'!M$1)</f>
        <v>20417</v>
      </c>
      <c r="N272" s="1">
        <f>SUMIFS(allNAICS!$O:$O,allNAICS!$C:$C,'Number of Firms'!$A272,allNAICS!$E:$E,'Number of Firms'!N$1)</f>
        <v>3687</v>
      </c>
      <c r="O272" s="1">
        <f>SUMIFS(allNAICS!$O:$O,allNAICS!$C:$C,'Number of Firms'!$A272,allNAICS!$E:$E,'Number of Firms'!O$1)</f>
        <v>9643</v>
      </c>
      <c r="P272" s="1">
        <f>SUMIFS(allNAICS!$O:$O,allNAICS!$C:$C,'Number of Firms'!$A272,allNAICS!$E:$E,'Number of Firms'!P$1)</f>
        <v>28636</v>
      </c>
      <c r="Q272" s="1">
        <f>SUMIFS(allNAICS!$O:$O,allNAICS!$C:$C,'Number of Firms'!$A272,allNAICS!$E:$E,'Number of Firms'!Q$1)</f>
        <v>36397</v>
      </c>
      <c r="R272" s="1">
        <f>SUMIFS(allNAICS!$O:$O,allNAICS!$C:$C,'Number of Firms'!$A272,allNAICS!$E:$E,'Number of Firms'!R$1)</f>
        <v>34772</v>
      </c>
      <c r="S272" s="1">
        <f>SUMIFS(allNAICS!$O:$O,allNAICS!$C:$C,'Number of Firms'!$A272,allNAICS!$E:$E,'Number of Firms'!S$1)</f>
        <v>5823</v>
      </c>
      <c r="T272" s="1">
        <f>SUMIFS(allNAICS!$O:$O,allNAICS!$C:$C,'Number of Firms'!$A272,allNAICS!$E:$E,'Number of Firms'!T$1)</f>
        <v>35533</v>
      </c>
      <c r="U272" s="1">
        <f>SUMIFS(allNAICS!$O:$O,allNAICS!$C:$C,'Number of Firms'!$A272,allNAICS!$E:$E,'Number of Firms'!U$1)</f>
        <v>12150</v>
      </c>
      <c r="V272" s="1">
        <f>SUMIFS(allNAICS!$O:$O,allNAICS!$C:$C,'Number of Firms'!$A272,allNAICS!$E:$E,'Number of Firms'!V$1)</f>
        <v>8327</v>
      </c>
      <c r="W272" s="1">
        <f>SUMIFS(allNAICS!$O:$O,allNAICS!$C:$C,'Number of Firms'!$A272,allNAICS!$E:$E,'Number of Firms'!W$1)</f>
        <v>55197</v>
      </c>
      <c r="X272" s="1">
        <f>SUMIFS(allNAICS!$O:$O,allNAICS!$C:$C,'Number of Firms'!$A272,allNAICS!$E:$E,'Number of Firms'!X$1)</f>
        <v>212</v>
      </c>
      <c r="Y272" s="1">
        <f>SUMIFS(allNAICS!$O:$O,allNAICS!$C:$C,'Number of Firms'!$A272,allNAICS!$E:$E,'Number of Firms'!Y$1)</f>
        <v>72</v>
      </c>
    </row>
    <row r="273" spans="1:25" x14ac:dyDescent="0.45">
      <c r="A273" s="1" t="s">
        <v>764</v>
      </c>
      <c r="B273" s="1" t="s">
        <v>502</v>
      </c>
      <c r="C273" s="1">
        <v>37.270970400000003</v>
      </c>
      <c r="D273" s="1">
        <v>-79.9414266</v>
      </c>
      <c r="E273" s="1">
        <f>SUMIFS(allNAICS!$O:$O,allNAICS!$C:$C,'Number of Firms'!$A273,allNAICS!$E:$E,'Number of Firms'!E$1)</f>
        <v>23607</v>
      </c>
      <c r="F273" s="1">
        <f>SUMIFS(allNAICS!$O:$O,allNAICS!$C:$C,'Number of Firms'!$A273,allNAICS!$E:$E,'Number of Firms'!F$1)</f>
        <v>227</v>
      </c>
      <c r="G273" s="1">
        <f>SUMIFS(allNAICS!$O:$O,allNAICS!$C:$C,'Number of Firms'!$A273,allNAICS!$E:$E,'Number of Firms'!G$1)</f>
        <v>25</v>
      </c>
      <c r="H273" s="1">
        <f>SUMIFS(allNAICS!$O:$O,allNAICS!$C:$C,'Number of Firms'!$A273,allNAICS!$E:$E,'Number of Firms'!H$1)</f>
        <v>48</v>
      </c>
      <c r="I273" s="1">
        <f>SUMIFS(allNAICS!$O:$O,allNAICS!$C:$C,'Number of Firms'!$A273,allNAICS!$E:$E,'Number of Firms'!I$1)</f>
        <v>2914</v>
      </c>
      <c r="J273" s="1">
        <f>SUMIFS(allNAICS!$O:$O,allNAICS!$C:$C,'Number of Firms'!$A273,allNAICS!$E:$E,'Number of Firms'!J$1)</f>
        <v>551</v>
      </c>
      <c r="K273" s="1">
        <f>SUMIFS(allNAICS!$O:$O,allNAICS!$C:$C,'Number of Firms'!$A273,allNAICS!$E:$E,'Number of Firms'!K$1)</f>
        <v>738</v>
      </c>
      <c r="L273" s="1">
        <f>SUMIFS(allNAICS!$O:$O,allNAICS!$C:$C,'Number of Firms'!$A273,allNAICS!$E:$E,'Number of Firms'!L$1)</f>
        <v>2823</v>
      </c>
      <c r="M273" s="1">
        <f>SUMIFS(allNAICS!$O:$O,allNAICS!$C:$C,'Number of Firms'!$A273,allNAICS!$E:$E,'Number of Firms'!M$1)</f>
        <v>799</v>
      </c>
      <c r="N273" s="1">
        <f>SUMIFS(allNAICS!$O:$O,allNAICS!$C:$C,'Number of Firms'!$A273,allNAICS!$E:$E,'Number of Firms'!N$1)</f>
        <v>305</v>
      </c>
      <c r="O273" s="1">
        <f>SUMIFS(allNAICS!$O:$O,allNAICS!$C:$C,'Number of Firms'!$A273,allNAICS!$E:$E,'Number of Firms'!O$1)</f>
        <v>1091</v>
      </c>
      <c r="P273" s="1">
        <f>SUMIFS(allNAICS!$O:$O,allNAICS!$C:$C,'Number of Firms'!$A273,allNAICS!$E:$E,'Number of Firms'!P$1)</f>
        <v>2482</v>
      </c>
      <c r="Q273" s="1">
        <f>SUMIFS(allNAICS!$O:$O,allNAICS!$C:$C,'Number of Firms'!$A273,allNAICS!$E:$E,'Number of Firms'!Q$1)</f>
        <v>2613</v>
      </c>
      <c r="R273" s="1">
        <f>SUMIFS(allNAICS!$O:$O,allNAICS!$C:$C,'Number of Firms'!$A273,allNAICS!$E:$E,'Number of Firms'!R$1)</f>
        <v>1939</v>
      </c>
      <c r="S273" s="1">
        <f>SUMIFS(allNAICS!$O:$O,allNAICS!$C:$C,'Number of Firms'!$A273,allNAICS!$E:$E,'Number of Firms'!S$1)</f>
        <v>362</v>
      </c>
      <c r="T273" s="1">
        <f>SUMIFS(allNAICS!$O:$O,allNAICS!$C:$C,'Number of Firms'!$A273,allNAICS!$E:$E,'Number of Firms'!T$1)</f>
        <v>1968</v>
      </c>
      <c r="U273" s="1">
        <f>SUMIFS(allNAICS!$O:$O,allNAICS!$C:$C,'Number of Firms'!$A273,allNAICS!$E:$E,'Number of Firms'!U$1)</f>
        <v>1052</v>
      </c>
      <c r="V273" s="1">
        <f>SUMIFS(allNAICS!$O:$O,allNAICS!$C:$C,'Number of Firms'!$A273,allNAICS!$E:$E,'Number of Firms'!V$1)</f>
        <v>744</v>
      </c>
      <c r="W273" s="1">
        <f>SUMIFS(allNAICS!$O:$O,allNAICS!$C:$C,'Number of Firms'!$A273,allNAICS!$E:$E,'Number of Firms'!W$1)</f>
        <v>3013</v>
      </c>
      <c r="X273" s="1">
        <f>SUMIFS(allNAICS!$O:$O,allNAICS!$C:$C,'Number of Firms'!$A273,allNAICS!$E:$E,'Number of Firms'!X$1)</f>
        <v>45</v>
      </c>
      <c r="Y273" s="1">
        <f>SUMIFS(allNAICS!$O:$O,allNAICS!$C:$C,'Number of Firms'!$A273,allNAICS!$E:$E,'Number of Firms'!Y$1)</f>
        <v>0</v>
      </c>
    </row>
    <row r="274" spans="1:25" x14ac:dyDescent="0.45">
      <c r="A274" s="1" t="s">
        <v>765</v>
      </c>
      <c r="B274" s="1" t="s">
        <v>589</v>
      </c>
      <c r="C274" s="1">
        <v>44.023400000000002</v>
      </c>
      <c r="D274" s="1">
        <v>-92.462950000000006</v>
      </c>
      <c r="E274" s="1">
        <f>SUMIFS(allNAICS!$O:$O,allNAICS!$C:$C,'Number of Firms'!$A274,allNAICS!$E:$E,'Number of Firms'!E$1)</f>
        <v>17938</v>
      </c>
      <c r="F274" s="1">
        <f>SUMIFS(allNAICS!$O:$O,allNAICS!$C:$C,'Number of Firms'!$A274,allNAICS!$E:$E,'Number of Firms'!F$1)</f>
        <v>244</v>
      </c>
      <c r="G274" s="1">
        <f>SUMIFS(allNAICS!$O:$O,allNAICS!$C:$C,'Number of Firms'!$A274,allNAICS!$E:$E,'Number of Firms'!G$1)</f>
        <v>0</v>
      </c>
      <c r="H274" s="1">
        <f>SUMIFS(allNAICS!$O:$O,allNAICS!$C:$C,'Number of Firms'!$A274,allNAICS!$E:$E,'Number of Firms'!H$1)</f>
        <v>0</v>
      </c>
      <c r="I274" s="1">
        <f>SUMIFS(allNAICS!$O:$O,allNAICS!$C:$C,'Number of Firms'!$A274,allNAICS!$E:$E,'Number of Firms'!I$1)</f>
        <v>2127</v>
      </c>
      <c r="J274" s="1">
        <f>SUMIFS(allNAICS!$O:$O,allNAICS!$C:$C,'Number of Firms'!$A274,allNAICS!$E:$E,'Number of Firms'!J$1)</f>
        <v>308</v>
      </c>
      <c r="K274" s="1">
        <f>SUMIFS(allNAICS!$O:$O,allNAICS!$C:$C,'Number of Firms'!$A274,allNAICS!$E:$E,'Number of Firms'!K$1)</f>
        <v>470</v>
      </c>
      <c r="L274" s="1">
        <f>SUMIFS(allNAICS!$O:$O,allNAICS!$C:$C,'Number of Firms'!$A274,allNAICS!$E:$E,'Number of Firms'!L$1)</f>
        <v>2047</v>
      </c>
      <c r="M274" s="1">
        <f>SUMIFS(allNAICS!$O:$O,allNAICS!$C:$C,'Number of Firms'!$A274,allNAICS!$E:$E,'Number of Firms'!M$1)</f>
        <v>666</v>
      </c>
      <c r="N274" s="1">
        <f>SUMIFS(allNAICS!$O:$O,allNAICS!$C:$C,'Number of Firms'!$A274,allNAICS!$E:$E,'Number of Firms'!N$1)</f>
        <v>136</v>
      </c>
      <c r="O274" s="1">
        <f>SUMIFS(allNAICS!$O:$O,allNAICS!$C:$C,'Number of Firms'!$A274,allNAICS!$E:$E,'Number of Firms'!O$1)</f>
        <v>809</v>
      </c>
      <c r="P274" s="1">
        <f>SUMIFS(allNAICS!$O:$O,allNAICS!$C:$C,'Number of Firms'!$A274,allNAICS!$E:$E,'Number of Firms'!P$1)</f>
        <v>1829</v>
      </c>
      <c r="Q274" s="1">
        <f>SUMIFS(allNAICS!$O:$O,allNAICS!$C:$C,'Number of Firms'!$A274,allNAICS!$E:$E,'Number of Firms'!Q$1)</f>
        <v>2362</v>
      </c>
      <c r="R274" s="1">
        <f>SUMIFS(allNAICS!$O:$O,allNAICS!$C:$C,'Number of Firms'!$A274,allNAICS!$E:$E,'Number of Firms'!R$1)</f>
        <v>1085</v>
      </c>
      <c r="S274" s="1">
        <f>SUMIFS(allNAICS!$O:$O,allNAICS!$C:$C,'Number of Firms'!$A274,allNAICS!$E:$E,'Number of Firms'!S$1)</f>
        <v>546</v>
      </c>
      <c r="T274" s="1">
        <f>SUMIFS(allNAICS!$O:$O,allNAICS!$C:$C,'Number of Firms'!$A274,allNAICS!$E:$E,'Number of Firms'!T$1)</f>
        <v>1767</v>
      </c>
      <c r="U274" s="1">
        <f>SUMIFS(allNAICS!$O:$O,allNAICS!$C:$C,'Number of Firms'!$A274,allNAICS!$E:$E,'Number of Firms'!U$1)</f>
        <v>772</v>
      </c>
      <c r="V274" s="1">
        <f>SUMIFS(allNAICS!$O:$O,allNAICS!$C:$C,'Number of Firms'!$A274,allNAICS!$E:$E,'Number of Firms'!V$1)</f>
        <v>633</v>
      </c>
      <c r="W274" s="1">
        <f>SUMIFS(allNAICS!$O:$O,allNAICS!$C:$C,'Number of Firms'!$A274,allNAICS!$E:$E,'Number of Firms'!W$1)</f>
        <v>2150</v>
      </c>
      <c r="X274" s="1">
        <f>SUMIFS(allNAICS!$O:$O,allNAICS!$C:$C,'Number of Firms'!$A274,allNAICS!$E:$E,'Number of Firms'!X$1)</f>
        <v>0</v>
      </c>
      <c r="Y274" s="1">
        <f>SUMIFS(allNAICS!$O:$O,allNAICS!$C:$C,'Number of Firms'!$A274,allNAICS!$E:$E,'Number of Firms'!Y$1)</f>
        <v>0</v>
      </c>
    </row>
    <row r="275" spans="1:25" x14ac:dyDescent="0.45">
      <c r="A275" s="1" t="s">
        <v>766</v>
      </c>
      <c r="B275" s="1" t="s">
        <v>451</v>
      </c>
      <c r="C275" s="1">
        <v>43.161029999999997</v>
      </c>
      <c r="D275" s="1">
        <v>-77.610921899999994</v>
      </c>
      <c r="E275" s="1">
        <f>SUMIFS(allNAICS!$O:$O,allNAICS!$C:$C,'Number of Firms'!$A275,allNAICS!$E:$E,'Number of Firms'!E$1)</f>
        <v>78314</v>
      </c>
      <c r="F275" s="1">
        <f>SUMIFS(allNAICS!$O:$O,allNAICS!$C:$C,'Number of Firms'!$A275,allNAICS!$E:$E,'Number of Firms'!F$1)</f>
        <v>526</v>
      </c>
      <c r="G275" s="1">
        <f>SUMIFS(allNAICS!$O:$O,allNAICS!$C:$C,'Number of Firms'!$A275,allNAICS!$E:$E,'Number of Firms'!G$1)</f>
        <v>46</v>
      </c>
      <c r="H275" s="1">
        <f>SUMIFS(allNAICS!$O:$O,allNAICS!$C:$C,'Number of Firms'!$A275,allNAICS!$E:$E,'Number of Firms'!H$1)</f>
        <v>65</v>
      </c>
      <c r="I275" s="1">
        <f>SUMIFS(allNAICS!$O:$O,allNAICS!$C:$C,'Number of Firms'!$A275,allNAICS!$E:$E,'Number of Firms'!I$1)</f>
        <v>7532</v>
      </c>
      <c r="J275" s="1">
        <f>SUMIFS(allNAICS!$O:$O,allNAICS!$C:$C,'Number of Firms'!$A275,allNAICS!$E:$E,'Number of Firms'!J$1)</f>
        <v>2645</v>
      </c>
      <c r="K275" s="1">
        <f>SUMIFS(allNAICS!$O:$O,allNAICS!$C:$C,'Number of Firms'!$A275,allNAICS!$E:$E,'Number of Firms'!K$1)</f>
        <v>2449</v>
      </c>
      <c r="L275" s="1">
        <f>SUMIFS(allNAICS!$O:$O,allNAICS!$C:$C,'Number of Firms'!$A275,allNAICS!$E:$E,'Number of Firms'!L$1)</f>
        <v>9064</v>
      </c>
      <c r="M275" s="1">
        <f>SUMIFS(allNAICS!$O:$O,allNAICS!$C:$C,'Number of Firms'!$A275,allNAICS!$E:$E,'Number of Firms'!M$1)</f>
        <v>1919</v>
      </c>
      <c r="N275" s="1">
        <f>SUMIFS(allNAICS!$O:$O,allNAICS!$C:$C,'Number of Firms'!$A275,allNAICS!$E:$E,'Number of Firms'!N$1)</f>
        <v>948</v>
      </c>
      <c r="O275" s="1">
        <f>SUMIFS(allNAICS!$O:$O,allNAICS!$C:$C,'Number of Firms'!$A275,allNAICS!$E:$E,'Number of Firms'!O$1)</f>
        <v>2576</v>
      </c>
      <c r="P275" s="1">
        <f>SUMIFS(allNAICS!$O:$O,allNAICS!$C:$C,'Number of Firms'!$A275,allNAICS!$E:$E,'Number of Firms'!P$1)</f>
        <v>6531</v>
      </c>
      <c r="Q275" s="1">
        <f>SUMIFS(allNAICS!$O:$O,allNAICS!$C:$C,'Number of Firms'!$A275,allNAICS!$E:$E,'Number of Firms'!Q$1)</f>
        <v>12170</v>
      </c>
      <c r="R275" s="1">
        <f>SUMIFS(allNAICS!$O:$O,allNAICS!$C:$C,'Number of Firms'!$A275,allNAICS!$E:$E,'Number of Firms'!R$1)</f>
        <v>5109</v>
      </c>
      <c r="S275" s="1">
        <f>SUMIFS(allNAICS!$O:$O,allNAICS!$C:$C,'Number of Firms'!$A275,allNAICS!$E:$E,'Number of Firms'!S$1)</f>
        <v>2156</v>
      </c>
      <c r="T275" s="1">
        <f>SUMIFS(allNAICS!$O:$O,allNAICS!$C:$C,'Number of Firms'!$A275,allNAICS!$E:$E,'Number of Firms'!T$1)</f>
        <v>8013</v>
      </c>
      <c r="U275" s="1">
        <f>SUMIFS(allNAICS!$O:$O,allNAICS!$C:$C,'Number of Firms'!$A275,allNAICS!$E:$E,'Number of Firms'!U$1)</f>
        <v>3929</v>
      </c>
      <c r="V275" s="1">
        <f>SUMIFS(allNAICS!$O:$O,allNAICS!$C:$C,'Number of Firms'!$A275,allNAICS!$E:$E,'Number of Firms'!V$1)</f>
        <v>2952</v>
      </c>
      <c r="W275" s="1">
        <f>SUMIFS(allNAICS!$O:$O,allNAICS!$C:$C,'Number of Firms'!$A275,allNAICS!$E:$E,'Number of Firms'!W$1)</f>
        <v>9930</v>
      </c>
      <c r="X275" s="1">
        <f>SUMIFS(allNAICS!$O:$O,allNAICS!$C:$C,'Number of Firms'!$A275,allNAICS!$E:$E,'Number of Firms'!X$1)</f>
        <v>122</v>
      </c>
      <c r="Y275" s="1">
        <f>SUMIFS(allNAICS!$O:$O,allNAICS!$C:$C,'Number of Firms'!$A275,allNAICS!$E:$E,'Number of Firms'!Y$1)</f>
        <v>0</v>
      </c>
    </row>
    <row r="276" spans="1:25" x14ac:dyDescent="0.45">
      <c r="A276" s="1" t="s">
        <v>767</v>
      </c>
      <c r="B276" s="1" t="s">
        <v>504</v>
      </c>
      <c r="C276" s="1">
        <v>42.271131099999998</v>
      </c>
      <c r="D276" s="1">
        <v>-89.093995199999995</v>
      </c>
      <c r="E276" s="1">
        <f>SUMIFS(allNAICS!$O:$O,allNAICS!$C:$C,'Number of Firms'!$A276,allNAICS!$E:$E,'Number of Firms'!E$1)</f>
        <v>27545</v>
      </c>
      <c r="F276" s="1">
        <f>SUMIFS(allNAICS!$O:$O,allNAICS!$C:$C,'Number of Firms'!$A276,allNAICS!$E:$E,'Number of Firms'!F$1)</f>
        <v>96</v>
      </c>
      <c r="G276" s="1">
        <f>SUMIFS(allNAICS!$O:$O,allNAICS!$C:$C,'Number of Firms'!$A276,allNAICS!$E:$E,'Number of Firms'!G$1)</f>
        <v>0</v>
      </c>
      <c r="H276" s="1">
        <f>SUMIFS(allNAICS!$O:$O,allNAICS!$C:$C,'Number of Firms'!$A276,allNAICS!$E:$E,'Number of Firms'!H$1)</f>
        <v>28</v>
      </c>
      <c r="I276" s="1">
        <f>SUMIFS(allNAICS!$O:$O,allNAICS!$C:$C,'Number of Firms'!$A276,allNAICS!$E:$E,'Number of Firms'!I$1)</f>
        <v>2709</v>
      </c>
      <c r="J276" s="1">
        <f>SUMIFS(allNAICS!$O:$O,allNAICS!$C:$C,'Number of Firms'!$A276,allNAICS!$E:$E,'Number of Firms'!J$1)</f>
        <v>871</v>
      </c>
      <c r="K276" s="1">
        <f>SUMIFS(allNAICS!$O:$O,allNAICS!$C:$C,'Number of Firms'!$A276,allNAICS!$E:$E,'Number of Firms'!K$1)</f>
        <v>861</v>
      </c>
      <c r="L276" s="1">
        <f>SUMIFS(allNAICS!$O:$O,allNAICS!$C:$C,'Number of Firms'!$A276,allNAICS!$E:$E,'Number of Firms'!L$1)</f>
        <v>2893</v>
      </c>
      <c r="M276" s="1">
        <f>SUMIFS(allNAICS!$O:$O,allNAICS!$C:$C,'Number of Firms'!$A276,allNAICS!$E:$E,'Number of Firms'!M$1)</f>
        <v>1074</v>
      </c>
      <c r="N276" s="1">
        <f>SUMIFS(allNAICS!$O:$O,allNAICS!$C:$C,'Number of Firms'!$A276,allNAICS!$E:$E,'Number of Firms'!N$1)</f>
        <v>284</v>
      </c>
      <c r="O276" s="1">
        <f>SUMIFS(allNAICS!$O:$O,allNAICS!$C:$C,'Number of Firms'!$A276,allNAICS!$E:$E,'Number of Firms'!O$1)</f>
        <v>1232</v>
      </c>
      <c r="P276" s="1">
        <f>SUMIFS(allNAICS!$O:$O,allNAICS!$C:$C,'Number of Firms'!$A276,allNAICS!$E:$E,'Number of Firms'!P$1)</f>
        <v>2104</v>
      </c>
      <c r="Q276" s="1">
        <f>SUMIFS(allNAICS!$O:$O,allNAICS!$C:$C,'Number of Firms'!$A276,allNAICS!$E:$E,'Number of Firms'!Q$1)</f>
        <v>2842</v>
      </c>
      <c r="R276" s="1">
        <f>SUMIFS(allNAICS!$O:$O,allNAICS!$C:$C,'Number of Firms'!$A276,allNAICS!$E:$E,'Number of Firms'!R$1)</f>
        <v>2032</v>
      </c>
      <c r="S276" s="1">
        <f>SUMIFS(allNAICS!$O:$O,allNAICS!$C:$C,'Number of Firms'!$A276,allNAICS!$E:$E,'Number of Firms'!S$1)</f>
        <v>537</v>
      </c>
      <c r="T276" s="1">
        <f>SUMIFS(allNAICS!$O:$O,allNAICS!$C:$C,'Number of Firms'!$A276,allNAICS!$E:$E,'Number of Firms'!T$1)</f>
        <v>3414</v>
      </c>
      <c r="U276" s="1">
        <f>SUMIFS(allNAICS!$O:$O,allNAICS!$C:$C,'Number of Firms'!$A276,allNAICS!$E:$E,'Number of Firms'!U$1)</f>
        <v>1158</v>
      </c>
      <c r="V276" s="1">
        <f>SUMIFS(allNAICS!$O:$O,allNAICS!$C:$C,'Number of Firms'!$A276,allNAICS!$E:$E,'Number of Firms'!V$1)</f>
        <v>665</v>
      </c>
      <c r="W276" s="1">
        <f>SUMIFS(allNAICS!$O:$O,allNAICS!$C:$C,'Number of Firms'!$A276,allNAICS!$E:$E,'Number of Firms'!W$1)</f>
        <v>4821</v>
      </c>
      <c r="X276" s="1">
        <f>SUMIFS(allNAICS!$O:$O,allNAICS!$C:$C,'Number of Firms'!$A276,allNAICS!$E:$E,'Number of Firms'!X$1)</f>
        <v>30</v>
      </c>
      <c r="Y276" s="1">
        <f>SUMIFS(allNAICS!$O:$O,allNAICS!$C:$C,'Number of Firms'!$A276,allNAICS!$E:$E,'Number of Firms'!Y$1)</f>
        <v>0</v>
      </c>
    </row>
    <row r="277" spans="1:25" x14ac:dyDescent="0.45">
      <c r="A277" s="1" t="s">
        <v>768</v>
      </c>
      <c r="B277" s="1" t="s">
        <v>470</v>
      </c>
      <c r="C277" s="1">
        <v>35.938210300000001</v>
      </c>
      <c r="D277" s="1">
        <v>-77.7905339</v>
      </c>
      <c r="E277" s="1">
        <f>SUMIFS(allNAICS!$O:$O,allNAICS!$C:$C,'Number of Firms'!$A277,allNAICS!$E:$E,'Number of Firms'!E$1)</f>
        <v>10618</v>
      </c>
      <c r="F277" s="1">
        <f>SUMIFS(allNAICS!$O:$O,allNAICS!$C:$C,'Number of Firms'!$A277,allNAICS!$E:$E,'Number of Firms'!F$1)</f>
        <v>86</v>
      </c>
      <c r="G277" s="1">
        <f>SUMIFS(allNAICS!$O:$O,allNAICS!$C:$C,'Number of Firms'!$A277,allNAICS!$E:$E,'Number of Firms'!G$1)</f>
        <v>0</v>
      </c>
      <c r="H277" s="1">
        <f>SUMIFS(allNAICS!$O:$O,allNAICS!$C:$C,'Number of Firms'!$A277,allNAICS!$E:$E,'Number of Firms'!H$1)</f>
        <v>0</v>
      </c>
      <c r="I277" s="1">
        <f>SUMIFS(allNAICS!$O:$O,allNAICS!$C:$C,'Number of Firms'!$A277,allNAICS!$E:$E,'Number of Firms'!I$1)</f>
        <v>1379</v>
      </c>
      <c r="J277" s="1">
        <f>SUMIFS(allNAICS!$O:$O,allNAICS!$C:$C,'Number of Firms'!$A277,allNAICS!$E:$E,'Number of Firms'!J$1)</f>
        <v>202</v>
      </c>
      <c r="K277" s="1">
        <f>SUMIFS(allNAICS!$O:$O,allNAICS!$C:$C,'Number of Firms'!$A277,allNAICS!$E:$E,'Number of Firms'!K$1)</f>
        <v>246</v>
      </c>
      <c r="L277" s="1">
        <f>SUMIFS(allNAICS!$O:$O,allNAICS!$C:$C,'Number of Firms'!$A277,allNAICS!$E:$E,'Number of Firms'!L$1)</f>
        <v>1069</v>
      </c>
      <c r="M277" s="1">
        <f>SUMIFS(allNAICS!$O:$O,allNAICS!$C:$C,'Number of Firms'!$A277,allNAICS!$E:$E,'Number of Firms'!M$1)</f>
        <v>449</v>
      </c>
      <c r="N277" s="1">
        <f>SUMIFS(allNAICS!$O:$O,allNAICS!$C:$C,'Number of Firms'!$A277,allNAICS!$E:$E,'Number of Firms'!N$1)</f>
        <v>103</v>
      </c>
      <c r="O277" s="1">
        <f>SUMIFS(allNAICS!$O:$O,allNAICS!$C:$C,'Number of Firms'!$A277,allNAICS!$E:$E,'Number of Firms'!O$1)</f>
        <v>329</v>
      </c>
      <c r="P277" s="1">
        <f>SUMIFS(allNAICS!$O:$O,allNAICS!$C:$C,'Number of Firms'!$A277,allNAICS!$E:$E,'Number of Firms'!P$1)</f>
        <v>660</v>
      </c>
      <c r="Q277" s="1">
        <f>SUMIFS(allNAICS!$O:$O,allNAICS!$C:$C,'Number of Firms'!$A277,allNAICS!$E:$E,'Number of Firms'!Q$1)</f>
        <v>1031</v>
      </c>
      <c r="R277" s="1">
        <f>SUMIFS(allNAICS!$O:$O,allNAICS!$C:$C,'Number of Firms'!$A277,allNAICS!$E:$E,'Number of Firms'!R$1)</f>
        <v>1365</v>
      </c>
      <c r="S277" s="1">
        <f>SUMIFS(allNAICS!$O:$O,allNAICS!$C:$C,'Number of Firms'!$A277,allNAICS!$E:$E,'Number of Firms'!S$1)</f>
        <v>252</v>
      </c>
      <c r="T277" s="1">
        <f>SUMIFS(allNAICS!$O:$O,allNAICS!$C:$C,'Number of Firms'!$A277,allNAICS!$E:$E,'Number of Firms'!T$1)</f>
        <v>1133</v>
      </c>
      <c r="U277" s="1">
        <f>SUMIFS(allNAICS!$O:$O,allNAICS!$C:$C,'Number of Firms'!$A277,allNAICS!$E:$E,'Number of Firms'!U$1)</f>
        <v>266</v>
      </c>
      <c r="V277" s="1">
        <f>SUMIFS(allNAICS!$O:$O,allNAICS!$C:$C,'Number of Firms'!$A277,allNAICS!$E:$E,'Number of Firms'!V$1)</f>
        <v>399</v>
      </c>
      <c r="W277" s="1">
        <f>SUMIFS(allNAICS!$O:$O,allNAICS!$C:$C,'Number of Firms'!$A277,allNAICS!$E:$E,'Number of Firms'!W$1)</f>
        <v>1657</v>
      </c>
      <c r="X277" s="1">
        <f>SUMIFS(allNAICS!$O:$O,allNAICS!$C:$C,'Number of Firms'!$A277,allNAICS!$E:$E,'Number of Firms'!X$1)</f>
        <v>0</v>
      </c>
      <c r="Y277" s="1">
        <f>SUMIFS(allNAICS!$O:$O,allNAICS!$C:$C,'Number of Firms'!$A277,allNAICS!$E:$E,'Number of Firms'!Y$1)</f>
        <v>0</v>
      </c>
    </row>
    <row r="278" spans="1:25" x14ac:dyDescent="0.45">
      <c r="A278" s="1" t="s">
        <v>769</v>
      </c>
      <c r="B278" s="1" t="s">
        <v>449</v>
      </c>
      <c r="C278" s="1">
        <v>34.257038000000001</v>
      </c>
      <c r="D278" s="1">
        <v>-85.164672600000003</v>
      </c>
      <c r="E278" s="1">
        <f>SUMIFS(allNAICS!$O:$O,allNAICS!$C:$C,'Number of Firms'!$A278,allNAICS!$E:$E,'Number of Firms'!E$1)</f>
        <v>8067</v>
      </c>
      <c r="F278" s="1">
        <f>SUMIFS(allNAICS!$O:$O,allNAICS!$C:$C,'Number of Firms'!$A278,allNAICS!$E:$E,'Number of Firms'!F$1)</f>
        <v>90</v>
      </c>
      <c r="G278" s="1">
        <f>SUMIFS(allNAICS!$O:$O,allNAICS!$C:$C,'Number of Firms'!$A278,allNAICS!$E:$E,'Number of Firms'!G$1)</f>
        <v>0</v>
      </c>
      <c r="H278" s="1">
        <f>SUMIFS(allNAICS!$O:$O,allNAICS!$C:$C,'Number of Firms'!$A278,allNAICS!$E:$E,'Number of Firms'!H$1)</f>
        <v>0</v>
      </c>
      <c r="I278" s="1">
        <f>SUMIFS(allNAICS!$O:$O,allNAICS!$C:$C,'Number of Firms'!$A278,allNAICS!$E:$E,'Number of Firms'!I$1)</f>
        <v>960</v>
      </c>
      <c r="J278" s="1">
        <f>SUMIFS(allNAICS!$O:$O,allNAICS!$C:$C,'Number of Firms'!$A278,allNAICS!$E:$E,'Number of Firms'!J$1)</f>
        <v>140</v>
      </c>
      <c r="K278" s="1">
        <f>SUMIFS(allNAICS!$O:$O,allNAICS!$C:$C,'Number of Firms'!$A278,allNAICS!$E:$E,'Number of Firms'!K$1)</f>
        <v>177</v>
      </c>
      <c r="L278" s="1">
        <f>SUMIFS(allNAICS!$O:$O,allNAICS!$C:$C,'Number of Firms'!$A278,allNAICS!$E:$E,'Number of Firms'!L$1)</f>
        <v>946</v>
      </c>
      <c r="M278" s="1">
        <f>SUMIFS(allNAICS!$O:$O,allNAICS!$C:$C,'Number of Firms'!$A278,allNAICS!$E:$E,'Number of Firms'!M$1)</f>
        <v>352</v>
      </c>
      <c r="N278" s="1">
        <f>SUMIFS(allNAICS!$O:$O,allNAICS!$C:$C,'Number of Firms'!$A278,allNAICS!$E:$E,'Number of Firms'!N$1)</f>
        <v>52</v>
      </c>
      <c r="O278" s="1">
        <f>SUMIFS(allNAICS!$O:$O,allNAICS!$C:$C,'Number of Firms'!$A278,allNAICS!$E:$E,'Number of Firms'!O$1)</f>
        <v>239</v>
      </c>
      <c r="P278" s="1">
        <f>SUMIFS(allNAICS!$O:$O,allNAICS!$C:$C,'Number of Firms'!$A278,allNAICS!$E:$E,'Number of Firms'!P$1)</f>
        <v>509</v>
      </c>
      <c r="Q278" s="1">
        <f>SUMIFS(allNAICS!$O:$O,allNAICS!$C:$C,'Number of Firms'!$A278,allNAICS!$E:$E,'Number of Firms'!Q$1)</f>
        <v>941</v>
      </c>
      <c r="R278" s="1">
        <f>SUMIFS(allNAICS!$O:$O,allNAICS!$C:$C,'Number of Firms'!$A278,allNAICS!$E:$E,'Number of Firms'!R$1)</f>
        <v>924</v>
      </c>
      <c r="S278" s="1">
        <f>SUMIFS(allNAICS!$O:$O,allNAICS!$C:$C,'Number of Firms'!$A278,allNAICS!$E:$E,'Number of Firms'!S$1)</f>
        <v>155</v>
      </c>
      <c r="T278" s="1">
        <f>SUMIFS(allNAICS!$O:$O,allNAICS!$C:$C,'Number of Firms'!$A278,allNAICS!$E:$E,'Number of Firms'!T$1)</f>
        <v>759</v>
      </c>
      <c r="U278" s="1">
        <f>SUMIFS(allNAICS!$O:$O,allNAICS!$C:$C,'Number of Firms'!$A278,allNAICS!$E:$E,'Number of Firms'!U$1)</f>
        <v>226</v>
      </c>
      <c r="V278" s="1">
        <f>SUMIFS(allNAICS!$O:$O,allNAICS!$C:$C,'Number of Firms'!$A278,allNAICS!$E:$E,'Number of Firms'!V$1)</f>
        <v>223</v>
      </c>
      <c r="W278" s="1">
        <f>SUMIFS(allNAICS!$O:$O,allNAICS!$C:$C,'Number of Firms'!$A278,allNAICS!$E:$E,'Number of Firms'!W$1)</f>
        <v>1371</v>
      </c>
      <c r="X278" s="1">
        <f>SUMIFS(allNAICS!$O:$O,allNAICS!$C:$C,'Number of Firms'!$A278,allNAICS!$E:$E,'Number of Firms'!X$1)</f>
        <v>0</v>
      </c>
      <c r="Y278" s="1">
        <f>SUMIFS(allNAICS!$O:$O,allNAICS!$C:$C,'Number of Firms'!$A278,allNAICS!$E:$E,'Number of Firms'!Y$1)</f>
        <v>0</v>
      </c>
    </row>
    <row r="279" spans="1:25" x14ac:dyDescent="0.45">
      <c r="A279" s="1" t="s">
        <v>770</v>
      </c>
      <c r="B279" s="1" t="s">
        <v>480</v>
      </c>
      <c r="C279" s="1">
        <v>38.5815719</v>
      </c>
      <c r="D279" s="1">
        <v>-121.49439959999999</v>
      </c>
      <c r="E279" s="1">
        <f>SUMIFS(allNAICS!$O:$O,allNAICS!$C:$C,'Number of Firms'!$A279,allNAICS!$E:$E,'Number of Firms'!E$1)</f>
        <v>171404</v>
      </c>
      <c r="F279" s="1">
        <f>SUMIFS(allNAICS!$O:$O,allNAICS!$C:$C,'Number of Firms'!$A279,allNAICS!$E:$E,'Number of Firms'!F$1)</f>
        <v>847</v>
      </c>
      <c r="G279" s="1">
        <f>SUMIFS(allNAICS!$O:$O,allNAICS!$C:$C,'Number of Firms'!$A279,allNAICS!$E:$E,'Number of Firms'!G$1)</f>
        <v>124</v>
      </c>
      <c r="H279" s="1">
        <f>SUMIFS(allNAICS!$O:$O,allNAICS!$C:$C,'Number of Firms'!$A279,allNAICS!$E:$E,'Number of Firms'!H$1)</f>
        <v>73</v>
      </c>
      <c r="I279" s="1">
        <f>SUMIFS(allNAICS!$O:$O,allNAICS!$C:$C,'Number of Firms'!$A279,allNAICS!$E:$E,'Number of Firms'!I$1)</f>
        <v>17113</v>
      </c>
      <c r="J279" s="1">
        <f>SUMIFS(allNAICS!$O:$O,allNAICS!$C:$C,'Number of Firms'!$A279,allNAICS!$E:$E,'Number of Firms'!J$1)</f>
        <v>3282</v>
      </c>
      <c r="K279" s="1">
        <f>SUMIFS(allNAICS!$O:$O,allNAICS!$C:$C,'Number of Firms'!$A279,allNAICS!$E:$E,'Number of Firms'!K$1)</f>
        <v>4427</v>
      </c>
      <c r="L279" s="1">
        <f>SUMIFS(allNAICS!$O:$O,allNAICS!$C:$C,'Number of Firms'!$A279,allNAICS!$E:$E,'Number of Firms'!L$1)</f>
        <v>15242</v>
      </c>
      <c r="M279" s="1">
        <f>SUMIFS(allNAICS!$O:$O,allNAICS!$C:$C,'Number of Firms'!$A279,allNAICS!$E:$E,'Number of Firms'!M$1)</f>
        <v>8283</v>
      </c>
      <c r="N279" s="1">
        <f>SUMIFS(allNAICS!$O:$O,allNAICS!$C:$C,'Number of Firms'!$A279,allNAICS!$E:$E,'Number of Firms'!N$1)</f>
        <v>2556</v>
      </c>
      <c r="O279" s="1">
        <f>SUMIFS(allNAICS!$O:$O,allNAICS!$C:$C,'Number of Firms'!$A279,allNAICS!$E:$E,'Number of Firms'!O$1)</f>
        <v>5956</v>
      </c>
      <c r="P279" s="1">
        <f>SUMIFS(allNAICS!$O:$O,allNAICS!$C:$C,'Number of Firms'!$A279,allNAICS!$E:$E,'Number of Firms'!P$1)</f>
        <v>17087</v>
      </c>
      <c r="Q279" s="1">
        <f>SUMIFS(allNAICS!$O:$O,allNAICS!$C:$C,'Number of Firms'!$A279,allNAICS!$E:$E,'Number of Firms'!Q$1)</f>
        <v>28876</v>
      </c>
      <c r="R279" s="1">
        <f>SUMIFS(allNAICS!$O:$O,allNAICS!$C:$C,'Number of Firms'!$A279,allNAICS!$E:$E,'Number of Firms'!R$1)</f>
        <v>13441</v>
      </c>
      <c r="S279" s="1">
        <f>SUMIFS(allNAICS!$O:$O,allNAICS!$C:$C,'Number of Firms'!$A279,allNAICS!$E:$E,'Number of Firms'!S$1)</f>
        <v>4207</v>
      </c>
      <c r="T279" s="1">
        <f>SUMIFS(allNAICS!$O:$O,allNAICS!$C:$C,'Number of Firms'!$A279,allNAICS!$E:$E,'Number of Firms'!T$1)</f>
        <v>15978</v>
      </c>
      <c r="U279" s="1">
        <f>SUMIFS(allNAICS!$O:$O,allNAICS!$C:$C,'Number of Firms'!$A279,allNAICS!$E:$E,'Number of Firms'!U$1)</f>
        <v>7403</v>
      </c>
      <c r="V279" s="1">
        <f>SUMIFS(allNAICS!$O:$O,allNAICS!$C:$C,'Number of Firms'!$A279,allNAICS!$E:$E,'Number of Firms'!V$1)</f>
        <v>4668</v>
      </c>
      <c r="W279" s="1">
        <f>SUMIFS(allNAICS!$O:$O,allNAICS!$C:$C,'Number of Firms'!$A279,allNAICS!$E:$E,'Number of Firms'!W$1)</f>
        <v>22124</v>
      </c>
      <c r="X279" s="1">
        <f>SUMIFS(allNAICS!$O:$O,allNAICS!$C:$C,'Number of Firms'!$A279,allNAICS!$E:$E,'Number of Firms'!X$1)</f>
        <v>204</v>
      </c>
      <c r="Y279" s="1">
        <f>SUMIFS(allNAICS!$O:$O,allNAICS!$C:$C,'Number of Firms'!$A279,allNAICS!$E:$E,'Number of Firms'!Y$1)</f>
        <v>45</v>
      </c>
    </row>
    <row r="280" spans="1:25" x14ac:dyDescent="0.45">
      <c r="A280" s="1" t="s">
        <v>771</v>
      </c>
      <c r="B280" s="1" t="s">
        <v>466</v>
      </c>
      <c r="C280" s="1">
        <v>43.419469900000003</v>
      </c>
      <c r="D280" s="1">
        <v>-83.950806799999995</v>
      </c>
      <c r="E280" s="1">
        <f>SUMIFS(allNAICS!$O:$O,allNAICS!$C:$C,'Number of Firms'!$A280,allNAICS!$E:$E,'Number of Firms'!E$1)</f>
        <v>15312</v>
      </c>
      <c r="F280" s="1">
        <f>SUMIFS(allNAICS!$O:$O,allNAICS!$C:$C,'Number of Firms'!$A280,allNAICS!$E:$E,'Number of Firms'!F$1)</f>
        <v>79</v>
      </c>
      <c r="G280" s="1">
        <f>SUMIFS(allNAICS!$O:$O,allNAICS!$C:$C,'Number of Firms'!$A280,allNAICS!$E:$E,'Number of Firms'!G$1)</f>
        <v>31</v>
      </c>
      <c r="H280" s="1">
        <f>SUMIFS(allNAICS!$O:$O,allNAICS!$C:$C,'Number of Firms'!$A280,allNAICS!$E:$E,'Number of Firms'!H$1)</f>
        <v>0</v>
      </c>
      <c r="I280" s="1">
        <f>SUMIFS(allNAICS!$O:$O,allNAICS!$C:$C,'Number of Firms'!$A280,allNAICS!$E:$E,'Number of Firms'!I$1)</f>
        <v>1441</v>
      </c>
      <c r="J280" s="1">
        <f>SUMIFS(allNAICS!$O:$O,allNAICS!$C:$C,'Number of Firms'!$A280,allNAICS!$E:$E,'Number of Firms'!J$1)</f>
        <v>412</v>
      </c>
      <c r="K280" s="1">
        <f>SUMIFS(allNAICS!$O:$O,allNAICS!$C:$C,'Number of Firms'!$A280,allNAICS!$E:$E,'Number of Firms'!K$1)</f>
        <v>284</v>
      </c>
      <c r="L280" s="1">
        <f>SUMIFS(allNAICS!$O:$O,allNAICS!$C:$C,'Number of Firms'!$A280,allNAICS!$E:$E,'Number of Firms'!L$1)</f>
        <v>1923</v>
      </c>
      <c r="M280" s="1">
        <f>SUMIFS(allNAICS!$O:$O,allNAICS!$C:$C,'Number of Firms'!$A280,allNAICS!$E:$E,'Number of Firms'!M$1)</f>
        <v>481</v>
      </c>
      <c r="N280" s="1">
        <f>SUMIFS(allNAICS!$O:$O,allNAICS!$C:$C,'Number of Firms'!$A280,allNAICS!$E:$E,'Number of Firms'!N$1)</f>
        <v>140</v>
      </c>
      <c r="O280" s="1">
        <f>SUMIFS(allNAICS!$O:$O,allNAICS!$C:$C,'Number of Firms'!$A280,allNAICS!$E:$E,'Number of Firms'!O$1)</f>
        <v>489</v>
      </c>
      <c r="P280" s="1">
        <f>SUMIFS(allNAICS!$O:$O,allNAICS!$C:$C,'Number of Firms'!$A280,allNAICS!$E:$E,'Number of Firms'!P$1)</f>
        <v>1551</v>
      </c>
      <c r="Q280" s="1">
        <f>SUMIFS(allNAICS!$O:$O,allNAICS!$C:$C,'Number of Firms'!$A280,allNAICS!$E:$E,'Number of Firms'!Q$1)</f>
        <v>1376</v>
      </c>
      <c r="R280" s="1">
        <f>SUMIFS(allNAICS!$O:$O,allNAICS!$C:$C,'Number of Firms'!$A280,allNAICS!$E:$E,'Number of Firms'!R$1)</f>
        <v>1075</v>
      </c>
      <c r="S280" s="1">
        <f>SUMIFS(allNAICS!$O:$O,allNAICS!$C:$C,'Number of Firms'!$A280,allNAICS!$E:$E,'Number of Firms'!S$1)</f>
        <v>304</v>
      </c>
      <c r="T280" s="1">
        <f>SUMIFS(allNAICS!$O:$O,allNAICS!$C:$C,'Number of Firms'!$A280,allNAICS!$E:$E,'Number of Firms'!T$1)</f>
        <v>2188</v>
      </c>
      <c r="U280" s="1">
        <f>SUMIFS(allNAICS!$O:$O,allNAICS!$C:$C,'Number of Firms'!$A280,allNAICS!$E:$E,'Number of Firms'!U$1)</f>
        <v>608</v>
      </c>
      <c r="V280" s="1">
        <f>SUMIFS(allNAICS!$O:$O,allNAICS!$C:$C,'Number of Firms'!$A280,allNAICS!$E:$E,'Number of Firms'!V$1)</f>
        <v>440</v>
      </c>
      <c r="W280" s="1">
        <f>SUMIFS(allNAICS!$O:$O,allNAICS!$C:$C,'Number of Firms'!$A280,allNAICS!$E:$E,'Number of Firms'!W$1)</f>
        <v>2517</v>
      </c>
      <c r="X280" s="1">
        <f>SUMIFS(allNAICS!$O:$O,allNAICS!$C:$C,'Number of Firms'!$A280,allNAICS!$E:$E,'Number of Firms'!X$1)</f>
        <v>27</v>
      </c>
      <c r="Y280" s="1">
        <f>SUMIFS(allNAICS!$O:$O,allNAICS!$C:$C,'Number of Firms'!$A280,allNAICS!$E:$E,'Number of Firms'!Y$1)</f>
        <v>0</v>
      </c>
    </row>
    <row r="281" spans="1:25" x14ac:dyDescent="0.45">
      <c r="A281" s="1" t="s">
        <v>772</v>
      </c>
      <c r="B281" s="1" t="s">
        <v>494</v>
      </c>
      <c r="C281" s="1">
        <v>44.942897500000001</v>
      </c>
      <c r="D281" s="1">
        <v>-123.03509630000001</v>
      </c>
      <c r="E281" s="1">
        <f>SUMIFS(allNAICS!$O:$O,allNAICS!$C:$C,'Number of Firms'!$A281,allNAICS!$E:$E,'Number of Firms'!E$1)</f>
        <v>27423</v>
      </c>
      <c r="F281" s="1">
        <f>SUMIFS(allNAICS!$O:$O,allNAICS!$C:$C,'Number of Firms'!$A281,allNAICS!$E:$E,'Number of Firms'!F$1)</f>
        <v>548</v>
      </c>
      <c r="G281" s="1">
        <f>SUMIFS(allNAICS!$O:$O,allNAICS!$C:$C,'Number of Firms'!$A281,allNAICS!$E:$E,'Number of Firms'!G$1)</f>
        <v>26</v>
      </c>
      <c r="H281" s="1">
        <f>SUMIFS(allNAICS!$O:$O,allNAICS!$C:$C,'Number of Firms'!$A281,allNAICS!$E:$E,'Number of Firms'!H$1)</f>
        <v>0</v>
      </c>
      <c r="I281" s="1">
        <f>SUMIFS(allNAICS!$O:$O,allNAICS!$C:$C,'Number of Firms'!$A281,allNAICS!$E:$E,'Number of Firms'!I$1)</f>
        <v>2844</v>
      </c>
      <c r="J281" s="1">
        <f>SUMIFS(allNAICS!$O:$O,allNAICS!$C:$C,'Number of Firms'!$A281,allNAICS!$E:$E,'Number of Firms'!J$1)</f>
        <v>918</v>
      </c>
      <c r="K281" s="1">
        <f>SUMIFS(allNAICS!$O:$O,allNAICS!$C:$C,'Number of Firms'!$A281,allNAICS!$E:$E,'Number of Firms'!K$1)</f>
        <v>684</v>
      </c>
      <c r="L281" s="1">
        <f>SUMIFS(allNAICS!$O:$O,allNAICS!$C:$C,'Number of Firms'!$A281,allNAICS!$E:$E,'Number of Firms'!L$1)</f>
        <v>3637</v>
      </c>
      <c r="M281" s="1">
        <f>SUMIFS(allNAICS!$O:$O,allNAICS!$C:$C,'Number of Firms'!$A281,allNAICS!$E:$E,'Number of Firms'!M$1)</f>
        <v>985</v>
      </c>
      <c r="N281" s="1">
        <f>SUMIFS(allNAICS!$O:$O,allNAICS!$C:$C,'Number of Firms'!$A281,allNAICS!$E:$E,'Number of Firms'!N$1)</f>
        <v>273</v>
      </c>
      <c r="O281" s="1">
        <f>SUMIFS(allNAICS!$O:$O,allNAICS!$C:$C,'Number of Firms'!$A281,allNAICS!$E:$E,'Number of Firms'!O$1)</f>
        <v>813</v>
      </c>
      <c r="P281" s="1">
        <f>SUMIFS(allNAICS!$O:$O,allNAICS!$C:$C,'Number of Firms'!$A281,allNAICS!$E:$E,'Number of Firms'!P$1)</f>
        <v>2771</v>
      </c>
      <c r="Q281" s="1">
        <f>SUMIFS(allNAICS!$O:$O,allNAICS!$C:$C,'Number of Firms'!$A281,allNAICS!$E:$E,'Number of Firms'!Q$1)</f>
        <v>3410</v>
      </c>
      <c r="R281" s="1">
        <f>SUMIFS(allNAICS!$O:$O,allNAICS!$C:$C,'Number of Firms'!$A281,allNAICS!$E:$E,'Number of Firms'!R$1)</f>
        <v>1780</v>
      </c>
      <c r="S281" s="1">
        <f>SUMIFS(allNAICS!$O:$O,allNAICS!$C:$C,'Number of Firms'!$A281,allNAICS!$E:$E,'Number of Firms'!S$1)</f>
        <v>558</v>
      </c>
      <c r="T281" s="1">
        <f>SUMIFS(allNAICS!$O:$O,allNAICS!$C:$C,'Number of Firms'!$A281,allNAICS!$E:$E,'Number of Firms'!T$1)</f>
        <v>3353</v>
      </c>
      <c r="U281" s="1">
        <f>SUMIFS(allNAICS!$O:$O,allNAICS!$C:$C,'Number of Firms'!$A281,allNAICS!$E:$E,'Number of Firms'!U$1)</f>
        <v>1129</v>
      </c>
      <c r="V281" s="1">
        <f>SUMIFS(allNAICS!$O:$O,allNAICS!$C:$C,'Number of Firms'!$A281,allNAICS!$E:$E,'Number of Firms'!V$1)</f>
        <v>873</v>
      </c>
      <c r="W281" s="1">
        <f>SUMIFS(allNAICS!$O:$O,allNAICS!$C:$C,'Number of Firms'!$A281,allNAICS!$E:$E,'Number of Firms'!W$1)</f>
        <v>2865</v>
      </c>
      <c r="X281" s="1">
        <f>SUMIFS(allNAICS!$O:$O,allNAICS!$C:$C,'Number of Firms'!$A281,allNAICS!$E:$E,'Number of Firms'!X$1)</f>
        <v>53</v>
      </c>
      <c r="Y281" s="1">
        <f>SUMIFS(allNAICS!$O:$O,allNAICS!$C:$C,'Number of Firms'!$A281,allNAICS!$E:$E,'Number of Firms'!Y$1)</f>
        <v>0</v>
      </c>
    </row>
    <row r="282" spans="1:25" x14ac:dyDescent="0.45">
      <c r="A282" s="1" t="s">
        <v>773</v>
      </c>
      <c r="B282" s="1" t="s">
        <v>480</v>
      </c>
      <c r="C282" s="1">
        <v>36.677737200000003</v>
      </c>
      <c r="D282" s="1">
        <v>-121.6555013</v>
      </c>
      <c r="E282" s="1">
        <f>SUMIFS(allNAICS!$O:$O,allNAICS!$C:$C,'Number of Firms'!$A282,allNAICS!$E:$E,'Number of Firms'!E$1)</f>
        <v>30171</v>
      </c>
      <c r="F282" s="1">
        <f>SUMIFS(allNAICS!$O:$O,allNAICS!$C:$C,'Number of Firms'!$A282,allNAICS!$E:$E,'Number of Firms'!F$1)</f>
        <v>418</v>
      </c>
      <c r="G282" s="1">
        <f>SUMIFS(allNAICS!$O:$O,allNAICS!$C:$C,'Number of Firms'!$A282,allNAICS!$E:$E,'Number of Firms'!G$1)</f>
        <v>50</v>
      </c>
      <c r="H282" s="1">
        <f>SUMIFS(allNAICS!$O:$O,allNAICS!$C:$C,'Number of Firms'!$A282,allNAICS!$E:$E,'Number of Firms'!H$1)</f>
        <v>45</v>
      </c>
      <c r="I282" s="1">
        <f>SUMIFS(allNAICS!$O:$O,allNAICS!$C:$C,'Number of Firms'!$A282,allNAICS!$E:$E,'Number of Firms'!I$1)</f>
        <v>2971</v>
      </c>
      <c r="J282" s="1">
        <f>SUMIFS(allNAICS!$O:$O,allNAICS!$C:$C,'Number of Firms'!$A282,allNAICS!$E:$E,'Number of Firms'!J$1)</f>
        <v>656</v>
      </c>
      <c r="K282" s="1">
        <f>SUMIFS(allNAICS!$O:$O,allNAICS!$C:$C,'Number of Firms'!$A282,allNAICS!$E:$E,'Number of Firms'!K$1)</f>
        <v>559</v>
      </c>
      <c r="L282" s="1">
        <f>SUMIFS(allNAICS!$O:$O,allNAICS!$C:$C,'Number of Firms'!$A282,allNAICS!$E:$E,'Number of Firms'!L$1)</f>
        <v>3174</v>
      </c>
      <c r="M282" s="1">
        <f>SUMIFS(allNAICS!$O:$O,allNAICS!$C:$C,'Number of Firms'!$A282,allNAICS!$E:$E,'Number of Firms'!M$1)</f>
        <v>1119</v>
      </c>
      <c r="N282" s="1">
        <f>SUMIFS(allNAICS!$O:$O,allNAICS!$C:$C,'Number of Firms'!$A282,allNAICS!$E:$E,'Number of Firms'!N$1)</f>
        <v>398</v>
      </c>
      <c r="O282" s="1">
        <f>SUMIFS(allNAICS!$O:$O,allNAICS!$C:$C,'Number of Firms'!$A282,allNAICS!$E:$E,'Number of Firms'!O$1)</f>
        <v>729</v>
      </c>
      <c r="P282" s="1">
        <f>SUMIFS(allNAICS!$O:$O,allNAICS!$C:$C,'Number of Firms'!$A282,allNAICS!$E:$E,'Number of Firms'!P$1)</f>
        <v>3474</v>
      </c>
      <c r="Q282" s="1">
        <f>SUMIFS(allNAICS!$O:$O,allNAICS!$C:$C,'Number of Firms'!$A282,allNAICS!$E:$E,'Number of Firms'!Q$1)</f>
        <v>4207</v>
      </c>
      <c r="R282" s="1">
        <f>SUMIFS(allNAICS!$O:$O,allNAICS!$C:$C,'Number of Firms'!$A282,allNAICS!$E:$E,'Number of Firms'!R$1)</f>
        <v>2245</v>
      </c>
      <c r="S282" s="1">
        <f>SUMIFS(allNAICS!$O:$O,allNAICS!$C:$C,'Number of Firms'!$A282,allNAICS!$E:$E,'Number of Firms'!S$1)</f>
        <v>786</v>
      </c>
      <c r="T282" s="1">
        <f>SUMIFS(allNAICS!$O:$O,allNAICS!$C:$C,'Number of Firms'!$A282,allNAICS!$E:$E,'Number of Firms'!T$1)</f>
        <v>3352</v>
      </c>
      <c r="U282" s="1">
        <f>SUMIFS(allNAICS!$O:$O,allNAICS!$C:$C,'Number of Firms'!$A282,allNAICS!$E:$E,'Number of Firms'!U$1)</f>
        <v>1454</v>
      </c>
      <c r="V282" s="1">
        <f>SUMIFS(allNAICS!$O:$O,allNAICS!$C:$C,'Number of Firms'!$A282,allNAICS!$E:$E,'Number of Firms'!V$1)</f>
        <v>1378</v>
      </c>
      <c r="W282" s="1">
        <f>SUMIFS(allNAICS!$O:$O,allNAICS!$C:$C,'Number of Firms'!$A282,allNAICS!$E:$E,'Number of Firms'!W$1)</f>
        <v>3208</v>
      </c>
      <c r="X282" s="1">
        <f>SUMIFS(allNAICS!$O:$O,allNAICS!$C:$C,'Number of Firms'!$A282,allNAICS!$E:$E,'Number of Firms'!X$1)</f>
        <v>43</v>
      </c>
      <c r="Y282" s="1">
        <f>SUMIFS(allNAICS!$O:$O,allNAICS!$C:$C,'Number of Firms'!$A282,allNAICS!$E:$E,'Number of Firms'!Y$1)</f>
        <v>0</v>
      </c>
    </row>
    <row r="283" spans="1:25" x14ac:dyDescent="0.45">
      <c r="A283" s="1" t="s">
        <v>774</v>
      </c>
      <c r="B283" s="1" t="s">
        <v>482</v>
      </c>
      <c r="C283" s="1">
        <v>38.360673599999998</v>
      </c>
      <c r="D283" s="1">
        <v>-75.599369199999998</v>
      </c>
      <c r="E283" s="1">
        <f>SUMIFS(allNAICS!$O:$O,allNAICS!$C:$C,'Number of Firms'!$A283,allNAICS!$E:$E,'Number of Firms'!E$1)</f>
        <v>33916</v>
      </c>
      <c r="F283" s="1">
        <f>SUMIFS(allNAICS!$O:$O,allNAICS!$C:$C,'Number of Firms'!$A283,allNAICS!$E:$E,'Number of Firms'!F$1)</f>
        <v>867</v>
      </c>
      <c r="G283" s="1">
        <f>SUMIFS(allNAICS!$O:$O,allNAICS!$C:$C,'Number of Firms'!$A283,allNAICS!$E:$E,'Number of Firms'!G$1)</f>
        <v>0</v>
      </c>
      <c r="H283" s="1">
        <f>SUMIFS(allNAICS!$O:$O,allNAICS!$C:$C,'Number of Firms'!$A283,allNAICS!$E:$E,'Number of Firms'!H$1)</f>
        <v>0</v>
      </c>
      <c r="I283" s="1">
        <f>SUMIFS(allNAICS!$O:$O,allNAICS!$C:$C,'Number of Firms'!$A283,allNAICS!$E:$E,'Number of Firms'!I$1)</f>
        <v>4448</v>
      </c>
      <c r="J283" s="1">
        <f>SUMIFS(allNAICS!$O:$O,allNAICS!$C:$C,'Number of Firms'!$A283,allNAICS!$E:$E,'Number of Firms'!J$1)</f>
        <v>614</v>
      </c>
      <c r="K283" s="1">
        <f>SUMIFS(allNAICS!$O:$O,allNAICS!$C:$C,'Number of Firms'!$A283,allNAICS!$E:$E,'Number of Firms'!K$1)</f>
        <v>581</v>
      </c>
      <c r="L283" s="1">
        <f>SUMIFS(allNAICS!$O:$O,allNAICS!$C:$C,'Number of Firms'!$A283,allNAICS!$E:$E,'Number of Firms'!L$1)</f>
        <v>4130</v>
      </c>
      <c r="M283" s="1">
        <f>SUMIFS(allNAICS!$O:$O,allNAICS!$C:$C,'Number of Firms'!$A283,allNAICS!$E:$E,'Number of Firms'!M$1)</f>
        <v>1349</v>
      </c>
      <c r="N283" s="1">
        <f>SUMIFS(allNAICS!$O:$O,allNAICS!$C:$C,'Number of Firms'!$A283,allNAICS!$E:$E,'Number of Firms'!N$1)</f>
        <v>279</v>
      </c>
      <c r="O283" s="1">
        <f>SUMIFS(allNAICS!$O:$O,allNAICS!$C:$C,'Number of Firms'!$A283,allNAICS!$E:$E,'Number of Firms'!O$1)</f>
        <v>858</v>
      </c>
      <c r="P283" s="1">
        <f>SUMIFS(allNAICS!$O:$O,allNAICS!$C:$C,'Number of Firms'!$A283,allNAICS!$E:$E,'Number of Firms'!P$1)</f>
        <v>4895</v>
      </c>
      <c r="Q283" s="1">
        <f>SUMIFS(allNAICS!$O:$O,allNAICS!$C:$C,'Number of Firms'!$A283,allNAICS!$E:$E,'Number of Firms'!Q$1)</f>
        <v>3530</v>
      </c>
      <c r="R283" s="1">
        <f>SUMIFS(allNAICS!$O:$O,allNAICS!$C:$C,'Number of Firms'!$A283,allNAICS!$E:$E,'Number of Firms'!R$1)</f>
        <v>3015</v>
      </c>
      <c r="S283" s="1">
        <f>SUMIFS(allNAICS!$O:$O,allNAICS!$C:$C,'Number of Firms'!$A283,allNAICS!$E:$E,'Number of Firms'!S$1)</f>
        <v>609</v>
      </c>
      <c r="T283" s="1">
        <f>SUMIFS(allNAICS!$O:$O,allNAICS!$C:$C,'Number of Firms'!$A283,allNAICS!$E:$E,'Number of Firms'!T$1)</f>
        <v>2588</v>
      </c>
      <c r="U283" s="1">
        <f>SUMIFS(allNAICS!$O:$O,allNAICS!$C:$C,'Number of Firms'!$A283,allNAICS!$E:$E,'Number of Firms'!U$1)</f>
        <v>1392</v>
      </c>
      <c r="V283" s="1">
        <f>SUMIFS(allNAICS!$O:$O,allNAICS!$C:$C,'Number of Firms'!$A283,allNAICS!$E:$E,'Number of Firms'!V$1)</f>
        <v>1347</v>
      </c>
      <c r="W283" s="1">
        <f>SUMIFS(allNAICS!$O:$O,allNAICS!$C:$C,'Number of Firms'!$A283,allNAICS!$E:$E,'Number of Firms'!W$1)</f>
        <v>3435</v>
      </c>
      <c r="X283" s="1">
        <f>SUMIFS(allNAICS!$O:$O,allNAICS!$C:$C,'Number of Firms'!$A283,allNAICS!$E:$E,'Number of Firms'!X$1)</f>
        <v>37</v>
      </c>
      <c r="Y283" s="1">
        <f>SUMIFS(allNAICS!$O:$O,allNAICS!$C:$C,'Number of Firms'!$A283,allNAICS!$E:$E,'Number of Firms'!Y$1)</f>
        <v>0</v>
      </c>
    </row>
    <row r="284" spans="1:25" x14ac:dyDescent="0.45">
      <c r="A284" s="1" t="s">
        <v>775</v>
      </c>
      <c r="B284" s="1" t="s">
        <v>727</v>
      </c>
      <c r="C284" s="1">
        <v>40.760779300000003</v>
      </c>
      <c r="D284" s="1">
        <v>-111.89104740000001</v>
      </c>
      <c r="E284" s="1">
        <f>SUMIFS(allNAICS!$O:$O,allNAICS!$C:$C,'Number of Firms'!$A284,allNAICS!$E:$E,'Number of Firms'!E$1)</f>
        <v>103674</v>
      </c>
      <c r="F284" s="1">
        <f>SUMIFS(allNAICS!$O:$O,allNAICS!$C:$C,'Number of Firms'!$A284,allNAICS!$E:$E,'Number of Firms'!F$1)</f>
        <v>245</v>
      </c>
      <c r="G284" s="1">
        <f>SUMIFS(allNAICS!$O:$O,allNAICS!$C:$C,'Number of Firms'!$A284,allNAICS!$E:$E,'Number of Firms'!G$1)</f>
        <v>83</v>
      </c>
      <c r="H284" s="1">
        <f>SUMIFS(allNAICS!$O:$O,allNAICS!$C:$C,'Number of Firms'!$A284,allNAICS!$E:$E,'Number of Firms'!H$1)</f>
        <v>31</v>
      </c>
      <c r="I284" s="1">
        <f>SUMIFS(allNAICS!$O:$O,allNAICS!$C:$C,'Number of Firms'!$A284,allNAICS!$E:$E,'Number of Firms'!I$1)</f>
        <v>8821</v>
      </c>
      <c r="J284" s="1">
        <f>SUMIFS(allNAICS!$O:$O,allNAICS!$C:$C,'Number of Firms'!$A284,allNAICS!$E:$E,'Number of Firms'!J$1)</f>
        <v>2775</v>
      </c>
      <c r="K284" s="1">
        <f>SUMIFS(allNAICS!$O:$O,allNAICS!$C:$C,'Number of Firms'!$A284,allNAICS!$E:$E,'Number of Firms'!K$1)</f>
        <v>3505</v>
      </c>
      <c r="L284" s="1">
        <f>SUMIFS(allNAICS!$O:$O,allNAICS!$C:$C,'Number of Firms'!$A284,allNAICS!$E:$E,'Number of Firms'!L$1)</f>
        <v>9539</v>
      </c>
      <c r="M284" s="1">
        <f>SUMIFS(allNAICS!$O:$O,allNAICS!$C:$C,'Number of Firms'!$A284,allNAICS!$E:$E,'Number of Firms'!M$1)</f>
        <v>3273</v>
      </c>
      <c r="N284" s="1">
        <f>SUMIFS(allNAICS!$O:$O,allNAICS!$C:$C,'Number of Firms'!$A284,allNAICS!$E:$E,'Number of Firms'!N$1)</f>
        <v>2066</v>
      </c>
      <c r="O284" s="1">
        <f>SUMIFS(allNAICS!$O:$O,allNAICS!$C:$C,'Number of Firms'!$A284,allNAICS!$E:$E,'Number of Firms'!O$1)</f>
        <v>6104</v>
      </c>
      <c r="P284" s="1">
        <f>SUMIFS(allNAICS!$O:$O,allNAICS!$C:$C,'Number of Firms'!$A284,allNAICS!$E:$E,'Number of Firms'!P$1)</f>
        <v>14555</v>
      </c>
      <c r="Q284" s="1">
        <f>SUMIFS(allNAICS!$O:$O,allNAICS!$C:$C,'Number of Firms'!$A284,allNAICS!$E:$E,'Number of Firms'!Q$1)</f>
        <v>17060</v>
      </c>
      <c r="R284" s="1">
        <f>SUMIFS(allNAICS!$O:$O,allNAICS!$C:$C,'Number of Firms'!$A284,allNAICS!$E:$E,'Number of Firms'!R$1)</f>
        <v>6658</v>
      </c>
      <c r="S284" s="1">
        <f>SUMIFS(allNAICS!$O:$O,allNAICS!$C:$C,'Number of Firms'!$A284,allNAICS!$E:$E,'Number of Firms'!S$1)</f>
        <v>2828</v>
      </c>
      <c r="T284" s="1">
        <f>SUMIFS(allNAICS!$O:$O,allNAICS!$C:$C,'Number of Firms'!$A284,allNAICS!$E:$E,'Number of Firms'!T$1)</f>
        <v>7853</v>
      </c>
      <c r="U284" s="1">
        <f>SUMIFS(allNAICS!$O:$O,allNAICS!$C:$C,'Number of Firms'!$A284,allNAICS!$E:$E,'Number of Firms'!U$1)</f>
        <v>4903</v>
      </c>
      <c r="V284" s="1">
        <f>SUMIFS(allNAICS!$O:$O,allNAICS!$C:$C,'Number of Firms'!$A284,allNAICS!$E:$E,'Number of Firms'!V$1)</f>
        <v>2075</v>
      </c>
      <c r="W284" s="1">
        <f>SUMIFS(allNAICS!$O:$O,allNAICS!$C:$C,'Number of Firms'!$A284,allNAICS!$E:$E,'Number of Firms'!W$1)</f>
        <v>11608</v>
      </c>
      <c r="X284" s="1">
        <f>SUMIFS(allNAICS!$O:$O,allNAICS!$C:$C,'Number of Firms'!$A284,allNAICS!$E:$E,'Number of Firms'!X$1)</f>
        <v>211</v>
      </c>
      <c r="Y284" s="1">
        <f>SUMIFS(allNAICS!$O:$O,allNAICS!$C:$C,'Number of Firms'!$A284,allNAICS!$E:$E,'Number of Firms'!Y$1)</f>
        <v>0</v>
      </c>
    </row>
    <row r="285" spans="1:25" x14ac:dyDescent="0.45">
      <c r="A285" s="1" t="s">
        <v>776</v>
      </c>
      <c r="B285" s="1" t="s">
        <v>445</v>
      </c>
      <c r="C285" s="1">
        <v>31.463772299999999</v>
      </c>
      <c r="D285" s="1">
        <v>-100.4370375</v>
      </c>
      <c r="E285" s="1">
        <f>SUMIFS(allNAICS!$O:$O,allNAICS!$C:$C,'Number of Firms'!$A285,allNAICS!$E:$E,'Number of Firms'!E$1)</f>
        <v>10104</v>
      </c>
      <c r="F285" s="1">
        <f>SUMIFS(allNAICS!$O:$O,allNAICS!$C:$C,'Number of Firms'!$A285,allNAICS!$E:$E,'Number of Firms'!F$1)</f>
        <v>68</v>
      </c>
      <c r="G285" s="1">
        <f>SUMIFS(allNAICS!$O:$O,allNAICS!$C:$C,'Number of Firms'!$A285,allNAICS!$E:$E,'Number of Firms'!G$1)</f>
        <v>561</v>
      </c>
      <c r="H285" s="1">
        <f>SUMIFS(allNAICS!$O:$O,allNAICS!$C:$C,'Number of Firms'!$A285,allNAICS!$E:$E,'Number of Firms'!H$1)</f>
        <v>30</v>
      </c>
      <c r="I285" s="1">
        <f>SUMIFS(allNAICS!$O:$O,allNAICS!$C:$C,'Number of Firms'!$A285,allNAICS!$E:$E,'Number of Firms'!I$1)</f>
        <v>1405</v>
      </c>
      <c r="J285" s="1">
        <f>SUMIFS(allNAICS!$O:$O,allNAICS!$C:$C,'Number of Firms'!$A285,allNAICS!$E:$E,'Number of Firms'!J$1)</f>
        <v>304</v>
      </c>
      <c r="K285" s="1">
        <f>SUMIFS(allNAICS!$O:$O,allNAICS!$C:$C,'Number of Firms'!$A285,allNAICS!$E:$E,'Number of Firms'!K$1)</f>
        <v>155</v>
      </c>
      <c r="L285" s="1">
        <f>SUMIFS(allNAICS!$O:$O,allNAICS!$C:$C,'Number of Firms'!$A285,allNAICS!$E:$E,'Number of Firms'!L$1)</f>
        <v>1433</v>
      </c>
      <c r="M285" s="1">
        <f>SUMIFS(allNAICS!$O:$O,allNAICS!$C:$C,'Number of Firms'!$A285,allNAICS!$E:$E,'Number of Firms'!M$1)</f>
        <v>436</v>
      </c>
      <c r="N285" s="1">
        <f>SUMIFS(allNAICS!$O:$O,allNAICS!$C:$C,'Number of Firms'!$A285,allNAICS!$E:$E,'Number of Firms'!N$1)</f>
        <v>105</v>
      </c>
      <c r="O285" s="1">
        <f>SUMIFS(allNAICS!$O:$O,allNAICS!$C:$C,'Number of Firms'!$A285,allNAICS!$E:$E,'Number of Firms'!O$1)</f>
        <v>491</v>
      </c>
      <c r="P285" s="1">
        <f>SUMIFS(allNAICS!$O:$O,allNAICS!$C:$C,'Number of Firms'!$A285,allNAICS!$E:$E,'Number of Firms'!P$1)</f>
        <v>797</v>
      </c>
      <c r="Q285" s="1">
        <f>SUMIFS(allNAICS!$O:$O,allNAICS!$C:$C,'Number of Firms'!$A285,allNAICS!$E:$E,'Number of Firms'!Q$1)</f>
        <v>1103</v>
      </c>
      <c r="R285" s="1">
        <f>SUMIFS(allNAICS!$O:$O,allNAICS!$C:$C,'Number of Firms'!$A285,allNAICS!$E:$E,'Number of Firms'!R$1)</f>
        <v>699</v>
      </c>
      <c r="S285" s="1">
        <f>SUMIFS(allNAICS!$O:$O,allNAICS!$C:$C,'Number of Firms'!$A285,allNAICS!$E:$E,'Number of Firms'!S$1)</f>
        <v>206</v>
      </c>
      <c r="T285" s="1">
        <f>SUMIFS(allNAICS!$O:$O,allNAICS!$C:$C,'Number of Firms'!$A285,allNAICS!$E:$E,'Number of Firms'!T$1)</f>
        <v>660</v>
      </c>
      <c r="U285" s="1">
        <f>SUMIFS(allNAICS!$O:$O,allNAICS!$C:$C,'Number of Firms'!$A285,allNAICS!$E:$E,'Number of Firms'!U$1)</f>
        <v>261</v>
      </c>
      <c r="V285" s="1">
        <f>SUMIFS(allNAICS!$O:$O,allNAICS!$C:$C,'Number of Firms'!$A285,allNAICS!$E:$E,'Number of Firms'!V$1)</f>
        <v>145</v>
      </c>
      <c r="W285" s="1">
        <f>SUMIFS(allNAICS!$O:$O,allNAICS!$C:$C,'Number of Firms'!$A285,allNAICS!$E:$E,'Number of Firms'!W$1)</f>
        <v>1257</v>
      </c>
      <c r="X285" s="1">
        <f>SUMIFS(allNAICS!$O:$O,allNAICS!$C:$C,'Number of Firms'!$A285,allNAICS!$E:$E,'Number of Firms'!X$1)</f>
        <v>0</v>
      </c>
      <c r="Y285" s="1">
        <f>SUMIFS(allNAICS!$O:$O,allNAICS!$C:$C,'Number of Firms'!$A285,allNAICS!$E:$E,'Number of Firms'!Y$1)</f>
        <v>0</v>
      </c>
    </row>
    <row r="286" spans="1:25" x14ac:dyDescent="0.45">
      <c r="A286" s="1" t="s">
        <v>777</v>
      </c>
      <c r="B286" s="1" t="s">
        <v>445</v>
      </c>
      <c r="C286" s="1">
        <v>29.424121899999999</v>
      </c>
      <c r="D286" s="1">
        <v>-98.493628200000003</v>
      </c>
      <c r="E286" s="1">
        <f>SUMIFS(allNAICS!$O:$O,allNAICS!$C:$C,'Number of Firms'!$A286,allNAICS!$E:$E,'Number of Firms'!E$1)</f>
        <v>187360</v>
      </c>
      <c r="F286" s="1">
        <f>SUMIFS(allNAICS!$O:$O,allNAICS!$C:$C,'Number of Firms'!$A286,allNAICS!$E:$E,'Number of Firms'!F$1)</f>
        <v>789</v>
      </c>
      <c r="G286" s="1">
        <f>SUMIFS(allNAICS!$O:$O,allNAICS!$C:$C,'Number of Firms'!$A286,allNAICS!$E:$E,'Number of Firms'!G$1)</f>
        <v>2650</v>
      </c>
      <c r="H286" s="1">
        <f>SUMIFS(allNAICS!$O:$O,allNAICS!$C:$C,'Number of Firms'!$A286,allNAICS!$E:$E,'Number of Firms'!H$1)</f>
        <v>140</v>
      </c>
      <c r="I286" s="1">
        <f>SUMIFS(allNAICS!$O:$O,allNAICS!$C:$C,'Number of Firms'!$A286,allNAICS!$E:$E,'Number of Firms'!I$1)</f>
        <v>27358</v>
      </c>
      <c r="J286" s="1">
        <f>SUMIFS(allNAICS!$O:$O,allNAICS!$C:$C,'Number of Firms'!$A286,allNAICS!$E:$E,'Number of Firms'!J$1)</f>
        <v>3508</v>
      </c>
      <c r="K286" s="1">
        <f>SUMIFS(allNAICS!$O:$O,allNAICS!$C:$C,'Number of Firms'!$A286,allNAICS!$E:$E,'Number of Firms'!K$1)</f>
        <v>4368</v>
      </c>
      <c r="L286" s="1">
        <f>SUMIFS(allNAICS!$O:$O,allNAICS!$C:$C,'Number of Firms'!$A286,allNAICS!$E:$E,'Number of Firms'!L$1)</f>
        <v>17173</v>
      </c>
      <c r="M286" s="1">
        <f>SUMIFS(allNAICS!$O:$O,allNAICS!$C:$C,'Number of Firms'!$A286,allNAICS!$E:$E,'Number of Firms'!M$1)</f>
        <v>8041</v>
      </c>
      <c r="N286" s="1">
        <f>SUMIFS(allNAICS!$O:$O,allNAICS!$C:$C,'Number of Firms'!$A286,allNAICS!$E:$E,'Number of Firms'!N$1)</f>
        <v>2067</v>
      </c>
      <c r="O286" s="1">
        <f>SUMIFS(allNAICS!$O:$O,allNAICS!$C:$C,'Number of Firms'!$A286,allNAICS!$E:$E,'Number of Firms'!O$1)</f>
        <v>7316</v>
      </c>
      <c r="P286" s="1">
        <f>SUMIFS(allNAICS!$O:$O,allNAICS!$C:$C,'Number of Firms'!$A286,allNAICS!$E:$E,'Number of Firms'!P$1)</f>
        <v>16014</v>
      </c>
      <c r="Q286" s="1">
        <f>SUMIFS(allNAICS!$O:$O,allNAICS!$C:$C,'Number of Firms'!$A286,allNAICS!$E:$E,'Number of Firms'!Q$1)</f>
        <v>23872</v>
      </c>
      <c r="R286" s="1">
        <f>SUMIFS(allNAICS!$O:$O,allNAICS!$C:$C,'Number of Firms'!$A286,allNAICS!$E:$E,'Number of Firms'!R$1)</f>
        <v>19590</v>
      </c>
      <c r="S286" s="1">
        <f>SUMIFS(allNAICS!$O:$O,allNAICS!$C:$C,'Number of Firms'!$A286,allNAICS!$E:$E,'Number of Firms'!S$1)</f>
        <v>3761</v>
      </c>
      <c r="T286" s="1">
        <f>SUMIFS(allNAICS!$O:$O,allNAICS!$C:$C,'Number of Firms'!$A286,allNAICS!$E:$E,'Number of Firms'!T$1)</f>
        <v>16918</v>
      </c>
      <c r="U286" s="1">
        <f>SUMIFS(allNAICS!$O:$O,allNAICS!$C:$C,'Number of Firms'!$A286,allNAICS!$E:$E,'Number of Firms'!U$1)</f>
        <v>7622</v>
      </c>
      <c r="V286" s="1">
        <f>SUMIFS(allNAICS!$O:$O,allNAICS!$C:$C,'Number of Firms'!$A286,allNAICS!$E:$E,'Number of Firms'!V$1)</f>
        <v>5826</v>
      </c>
      <c r="W286" s="1">
        <f>SUMIFS(allNAICS!$O:$O,allNAICS!$C:$C,'Number of Firms'!$A286,allNAICS!$E:$E,'Number of Firms'!W$1)</f>
        <v>20657</v>
      </c>
      <c r="X286" s="1">
        <f>SUMIFS(allNAICS!$O:$O,allNAICS!$C:$C,'Number of Firms'!$A286,allNAICS!$E:$E,'Number of Firms'!X$1)</f>
        <v>216</v>
      </c>
      <c r="Y286" s="1">
        <f>SUMIFS(allNAICS!$O:$O,allNAICS!$C:$C,'Number of Firms'!$A286,allNAICS!$E:$E,'Number of Firms'!Y$1)</f>
        <v>35</v>
      </c>
    </row>
    <row r="287" spans="1:25" x14ac:dyDescent="0.45">
      <c r="A287" s="1" t="s">
        <v>778</v>
      </c>
      <c r="B287" s="1" t="s">
        <v>480</v>
      </c>
      <c r="C287" s="1">
        <v>32.715738000000002</v>
      </c>
      <c r="D287" s="1">
        <v>-117.1610838</v>
      </c>
      <c r="E287" s="1">
        <f>SUMIFS(allNAICS!$O:$O,allNAICS!$C:$C,'Number of Firms'!$A287,allNAICS!$E:$E,'Number of Firms'!E$1)</f>
        <v>293350</v>
      </c>
      <c r="F287" s="1">
        <f>SUMIFS(allNAICS!$O:$O,allNAICS!$C:$C,'Number of Firms'!$A287,allNAICS!$E:$E,'Number of Firms'!F$1)</f>
        <v>881</v>
      </c>
      <c r="G287" s="1">
        <f>SUMIFS(allNAICS!$O:$O,allNAICS!$C:$C,'Number of Firms'!$A287,allNAICS!$E:$E,'Number of Firms'!G$1)</f>
        <v>105</v>
      </c>
      <c r="H287" s="1">
        <f>SUMIFS(allNAICS!$O:$O,allNAICS!$C:$C,'Number of Firms'!$A287,allNAICS!$E:$E,'Number of Firms'!H$1)</f>
        <v>155</v>
      </c>
      <c r="I287" s="1">
        <f>SUMIFS(allNAICS!$O:$O,allNAICS!$C:$C,'Number of Firms'!$A287,allNAICS!$E:$E,'Number of Firms'!I$1)</f>
        <v>22871</v>
      </c>
      <c r="J287" s="1">
        <f>SUMIFS(allNAICS!$O:$O,allNAICS!$C:$C,'Number of Firms'!$A287,allNAICS!$E:$E,'Number of Firms'!J$1)</f>
        <v>6082</v>
      </c>
      <c r="K287" s="1">
        <f>SUMIFS(allNAICS!$O:$O,allNAICS!$C:$C,'Number of Firms'!$A287,allNAICS!$E:$E,'Number of Firms'!K$1)</f>
        <v>8383</v>
      </c>
      <c r="L287" s="1">
        <f>SUMIFS(allNAICS!$O:$O,allNAICS!$C:$C,'Number of Firms'!$A287,allNAICS!$E:$E,'Number of Firms'!L$1)</f>
        <v>24163</v>
      </c>
      <c r="M287" s="1">
        <f>SUMIFS(allNAICS!$O:$O,allNAICS!$C:$C,'Number of Firms'!$A287,allNAICS!$E:$E,'Number of Firms'!M$1)</f>
        <v>8366</v>
      </c>
      <c r="N287" s="1">
        <f>SUMIFS(allNAICS!$O:$O,allNAICS!$C:$C,'Number of Firms'!$A287,allNAICS!$E:$E,'Number of Firms'!N$1)</f>
        <v>4728</v>
      </c>
      <c r="O287" s="1">
        <f>SUMIFS(allNAICS!$O:$O,allNAICS!$C:$C,'Number of Firms'!$A287,allNAICS!$E:$E,'Number of Firms'!O$1)</f>
        <v>10656</v>
      </c>
      <c r="P287" s="1">
        <f>SUMIFS(allNAICS!$O:$O,allNAICS!$C:$C,'Number of Firms'!$A287,allNAICS!$E:$E,'Number of Firms'!P$1)</f>
        <v>31648</v>
      </c>
      <c r="Q287" s="1">
        <f>SUMIFS(allNAICS!$O:$O,allNAICS!$C:$C,'Number of Firms'!$A287,allNAICS!$E:$E,'Number of Firms'!Q$1)</f>
        <v>58925</v>
      </c>
      <c r="R287" s="1">
        <f>SUMIFS(allNAICS!$O:$O,allNAICS!$C:$C,'Number of Firms'!$A287,allNAICS!$E:$E,'Number of Firms'!R$1)</f>
        <v>23790</v>
      </c>
      <c r="S287" s="1">
        <f>SUMIFS(allNAICS!$O:$O,allNAICS!$C:$C,'Number of Firms'!$A287,allNAICS!$E:$E,'Number of Firms'!S$1)</f>
        <v>7828</v>
      </c>
      <c r="T287" s="1">
        <f>SUMIFS(allNAICS!$O:$O,allNAICS!$C:$C,'Number of Firms'!$A287,allNAICS!$E:$E,'Number of Firms'!T$1)</f>
        <v>25893</v>
      </c>
      <c r="U287" s="1">
        <f>SUMIFS(allNAICS!$O:$O,allNAICS!$C:$C,'Number of Firms'!$A287,allNAICS!$E:$E,'Number of Firms'!U$1)</f>
        <v>14454</v>
      </c>
      <c r="V287" s="1">
        <f>SUMIFS(allNAICS!$O:$O,allNAICS!$C:$C,'Number of Firms'!$A287,allNAICS!$E:$E,'Number of Firms'!V$1)</f>
        <v>7990</v>
      </c>
      <c r="W287" s="1">
        <f>SUMIFS(allNAICS!$O:$O,allNAICS!$C:$C,'Number of Firms'!$A287,allNAICS!$E:$E,'Number of Firms'!W$1)</f>
        <v>36749</v>
      </c>
      <c r="X287" s="1">
        <f>SUMIFS(allNAICS!$O:$O,allNAICS!$C:$C,'Number of Firms'!$A287,allNAICS!$E:$E,'Number of Firms'!X$1)</f>
        <v>296</v>
      </c>
      <c r="Y287" s="1">
        <f>SUMIFS(allNAICS!$O:$O,allNAICS!$C:$C,'Number of Firms'!$A287,allNAICS!$E:$E,'Number of Firms'!Y$1)</f>
        <v>118</v>
      </c>
    </row>
    <row r="288" spans="1:25" x14ac:dyDescent="0.45">
      <c r="A288" s="1" t="s">
        <v>779</v>
      </c>
      <c r="B288" s="1" t="s">
        <v>480</v>
      </c>
      <c r="C288" s="1">
        <v>37.774929499999999</v>
      </c>
      <c r="D288" s="1">
        <v>-122.4194155</v>
      </c>
      <c r="E288" s="1">
        <f>SUMIFS(allNAICS!$O:$O,allNAICS!$C:$C,'Number of Firms'!$A288,allNAICS!$E:$E,'Number of Firms'!E$1)</f>
        <v>472141</v>
      </c>
      <c r="F288" s="1">
        <f>SUMIFS(allNAICS!$O:$O,allNAICS!$C:$C,'Number of Firms'!$A288,allNAICS!$E:$E,'Number of Firms'!F$1)</f>
        <v>695</v>
      </c>
      <c r="G288" s="1">
        <f>SUMIFS(allNAICS!$O:$O,allNAICS!$C:$C,'Number of Firms'!$A288,allNAICS!$E:$E,'Number of Firms'!G$1)</f>
        <v>681</v>
      </c>
      <c r="H288" s="1">
        <f>SUMIFS(allNAICS!$O:$O,allNAICS!$C:$C,'Number of Firms'!$A288,allNAICS!$E:$E,'Number of Firms'!H$1)</f>
        <v>199</v>
      </c>
      <c r="I288" s="1">
        <f>SUMIFS(allNAICS!$O:$O,allNAICS!$C:$C,'Number of Firms'!$A288,allNAICS!$E:$E,'Number of Firms'!I$1)</f>
        <v>33217</v>
      </c>
      <c r="J288" s="1">
        <f>SUMIFS(allNAICS!$O:$O,allNAICS!$C:$C,'Number of Firms'!$A288,allNAICS!$E:$E,'Number of Firms'!J$1)</f>
        <v>8667</v>
      </c>
      <c r="K288" s="1">
        <f>SUMIFS(allNAICS!$O:$O,allNAICS!$C:$C,'Number of Firms'!$A288,allNAICS!$E:$E,'Number of Firms'!K$1)</f>
        <v>12069</v>
      </c>
      <c r="L288" s="1">
        <f>SUMIFS(allNAICS!$O:$O,allNAICS!$C:$C,'Number of Firms'!$A288,allNAICS!$E:$E,'Number of Firms'!L$1)</f>
        <v>31328</v>
      </c>
      <c r="M288" s="1">
        <f>SUMIFS(allNAICS!$O:$O,allNAICS!$C:$C,'Number of Firms'!$A288,allNAICS!$E:$E,'Number of Firms'!M$1)</f>
        <v>16951</v>
      </c>
      <c r="N288" s="1">
        <f>SUMIFS(allNAICS!$O:$O,allNAICS!$C:$C,'Number of Firms'!$A288,allNAICS!$E:$E,'Number of Firms'!N$1)</f>
        <v>10972</v>
      </c>
      <c r="O288" s="1">
        <f>SUMIFS(allNAICS!$O:$O,allNAICS!$C:$C,'Number of Firms'!$A288,allNAICS!$E:$E,'Number of Firms'!O$1)</f>
        <v>17388</v>
      </c>
      <c r="P288" s="1">
        <f>SUMIFS(allNAICS!$O:$O,allNAICS!$C:$C,'Number of Firms'!$A288,allNAICS!$E:$E,'Number of Firms'!P$1)</f>
        <v>45922</v>
      </c>
      <c r="Q288" s="1">
        <f>SUMIFS(allNAICS!$O:$O,allNAICS!$C:$C,'Number of Firms'!$A288,allNAICS!$E:$E,'Number of Firms'!Q$1)</f>
        <v>112103</v>
      </c>
      <c r="R288" s="1">
        <f>SUMIFS(allNAICS!$O:$O,allNAICS!$C:$C,'Number of Firms'!$A288,allNAICS!$E:$E,'Number of Firms'!R$1)</f>
        <v>32052</v>
      </c>
      <c r="S288" s="1">
        <f>SUMIFS(allNAICS!$O:$O,allNAICS!$C:$C,'Number of Firms'!$A288,allNAICS!$E:$E,'Number of Firms'!S$1)</f>
        <v>15262</v>
      </c>
      <c r="T288" s="1">
        <f>SUMIFS(allNAICS!$O:$O,allNAICS!$C:$C,'Number of Firms'!$A288,allNAICS!$E:$E,'Number of Firms'!T$1)</f>
        <v>44498</v>
      </c>
      <c r="U288" s="1">
        <f>SUMIFS(allNAICS!$O:$O,allNAICS!$C:$C,'Number of Firms'!$A288,allNAICS!$E:$E,'Number of Firms'!U$1)</f>
        <v>28896</v>
      </c>
      <c r="V288" s="1">
        <f>SUMIFS(allNAICS!$O:$O,allNAICS!$C:$C,'Number of Firms'!$A288,allNAICS!$E:$E,'Number of Firms'!V$1)</f>
        <v>16048</v>
      </c>
      <c r="W288" s="1">
        <f>SUMIFS(allNAICS!$O:$O,allNAICS!$C:$C,'Number of Firms'!$A288,allNAICS!$E:$E,'Number of Firms'!W$1)</f>
        <v>45683</v>
      </c>
      <c r="X288" s="1">
        <f>SUMIFS(allNAICS!$O:$O,allNAICS!$C:$C,'Number of Firms'!$A288,allNAICS!$E:$E,'Number of Firms'!X$1)</f>
        <v>648</v>
      </c>
      <c r="Y288" s="1">
        <f>SUMIFS(allNAICS!$O:$O,allNAICS!$C:$C,'Number of Firms'!$A288,allNAICS!$E:$E,'Number of Firms'!Y$1)</f>
        <v>205</v>
      </c>
    </row>
    <row r="289" spans="1:25" x14ac:dyDescent="0.45">
      <c r="A289" s="1" t="s">
        <v>780</v>
      </c>
      <c r="B289" s="1" t="s">
        <v>480</v>
      </c>
      <c r="C289" s="1">
        <v>37.339385700000001</v>
      </c>
      <c r="D289" s="1">
        <v>-121.89495549999999</v>
      </c>
      <c r="E289" s="1">
        <f>SUMIFS(allNAICS!$O:$O,allNAICS!$C:$C,'Number of Firms'!$A289,allNAICS!$E:$E,'Number of Firms'!E$1)</f>
        <v>166932</v>
      </c>
      <c r="F289" s="1">
        <f>SUMIFS(allNAICS!$O:$O,allNAICS!$C:$C,'Number of Firms'!$A289,allNAICS!$E:$E,'Number of Firms'!F$1)</f>
        <v>461</v>
      </c>
      <c r="G289" s="1">
        <f>SUMIFS(allNAICS!$O:$O,allNAICS!$C:$C,'Number of Firms'!$A289,allNAICS!$E:$E,'Number of Firms'!G$1)</f>
        <v>359</v>
      </c>
      <c r="H289" s="1">
        <f>SUMIFS(allNAICS!$O:$O,allNAICS!$C:$C,'Number of Firms'!$A289,allNAICS!$E:$E,'Number of Firms'!H$1)</f>
        <v>104</v>
      </c>
      <c r="I289" s="1">
        <f>SUMIFS(allNAICS!$O:$O,allNAICS!$C:$C,'Number of Firms'!$A289,allNAICS!$E:$E,'Number of Firms'!I$1)</f>
        <v>10232</v>
      </c>
      <c r="J289" s="1">
        <f>SUMIFS(allNAICS!$O:$O,allNAICS!$C:$C,'Number of Firms'!$A289,allNAICS!$E:$E,'Number of Firms'!J$1)</f>
        <v>4583</v>
      </c>
      <c r="K289" s="1">
        <f>SUMIFS(allNAICS!$O:$O,allNAICS!$C:$C,'Number of Firms'!$A289,allNAICS!$E:$E,'Number of Firms'!K$1)</f>
        <v>4871</v>
      </c>
      <c r="L289" s="1">
        <f>SUMIFS(allNAICS!$O:$O,allNAICS!$C:$C,'Number of Firms'!$A289,allNAICS!$E:$E,'Number of Firms'!L$1)</f>
        <v>12590</v>
      </c>
      <c r="M289" s="1">
        <f>SUMIFS(allNAICS!$O:$O,allNAICS!$C:$C,'Number of Firms'!$A289,allNAICS!$E:$E,'Number of Firms'!M$1)</f>
        <v>4751</v>
      </c>
      <c r="N289" s="1">
        <f>SUMIFS(allNAICS!$O:$O,allNAICS!$C:$C,'Number of Firms'!$A289,allNAICS!$E:$E,'Number of Firms'!N$1)</f>
        <v>3502</v>
      </c>
      <c r="O289" s="1">
        <f>SUMIFS(allNAICS!$O:$O,allNAICS!$C:$C,'Number of Firms'!$A289,allNAICS!$E:$E,'Number of Firms'!O$1)</f>
        <v>6192</v>
      </c>
      <c r="P289" s="1">
        <f>SUMIFS(allNAICS!$O:$O,allNAICS!$C:$C,'Number of Firms'!$A289,allNAICS!$E:$E,'Number of Firms'!P$1)</f>
        <v>17380</v>
      </c>
      <c r="Q289" s="1">
        <f>SUMIFS(allNAICS!$O:$O,allNAICS!$C:$C,'Number of Firms'!$A289,allNAICS!$E:$E,'Number of Firms'!Q$1)</f>
        <v>41129</v>
      </c>
      <c r="R289" s="1">
        <f>SUMIFS(allNAICS!$O:$O,allNAICS!$C:$C,'Number of Firms'!$A289,allNAICS!$E:$E,'Number of Firms'!R$1)</f>
        <v>10412</v>
      </c>
      <c r="S289" s="1">
        <f>SUMIFS(allNAICS!$O:$O,allNAICS!$C:$C,'Number of Firms'!$A289,allNAICS!$E:$E,'Number of Firms'!S$1)</f>
        <v>5891</v>
      </c>
      <c r="T289" s="1">
        <f>SUMIFS(allNAICS!$O:$O,allNAICS!$C:$C,'Number of Firms'!$A289,allNAICS!$E:$E,'Number of Firms'!T$1)</f>
        <v>15328</v>
      </c>
      <c r="U289" s="1">
        <f>SUMIFS(allNAICS!$O:$O,allNAICS!$C:$C,'Number of Firms'!$A289,allNAICS!$E:$E,'Number of Firms'!U$1)</f>
        <v>6584</v>
      </c>
      <c r="V289" s="1">
        <f>SUMIFS(allNAICS!$O:$O,allNAICS!$C:$C,'Number of Firms'!$A289,allNAICS!$E:$E,'Number of Firms'!V$1)</f>
        <v>4906</v>
      </c>
      <c r="W289" s="1">
        <f>SUMIFS(allNAICS!$O:$O,allNAICS!$C:$C,'Number of Firms'!$A289,allNAICS!$E:$E,'Number of Firms'!W$1)</f>
        <v>17911</v>
      </c>
      <c r="X289" s="1">
        <f>SUMIFS(allNAICS!$O:$O,allNAICS!$C:$C,'Number of Firms'!$A289,allNAICS!$E:$E,'Number of Firms'!X$1)</f>
        <v>190</v>
      </c>
      <c r="Y289" s="1">
        <f>SUMIFS(allNAICS!$O:$O,allNAICS!$C:$C,'Number of Firms'!$A289,allNAICS!$E:$E,'Number of Firms'!Y$1)</f>
        <v>40</v>
      </c>
    </row>
    <row r="290" spans="1:25" x14ac:dyDescent="0.45">
      <c r="A290" s="1" t="s">
        <v>781</v>
      </c>
      <c r="B290" s="1" t="s">
        <v>480</v>
      </c>
      <c r="C290" s="1">
        <v>35.2827524</v>
      </c>
      <c r="D290" s="1">
        <v>-120.6596156</v>
      </c>
      <c r="E290" s="1">
        <f>SUMIFS(allNAICS!$O:$O,allNAICS!$C:$C,'Number of Firms'!$A290,allNAICS!$E:$E,'Number of Firms'!E$1)</f>
        <v>28626</v>
      </c>
      <c r="F290" s="1">
        <f>SUMIFS(allNAICS!$O:$O,allNAICS!$C:$C,'Number of Firms'!$A290,allNAICS!$E:$E,'Number of Firms'!F$1)</f>
        <v>426</v>
      </c>
      <c r="G290" s="1">
        <f>SUMIFS(allNAICS!$O:$O,allNAICS!$C:$C,'Number of Firms'!$A290,allNAICS!$E:$E,'Number of Firms'!G$1)</f>
        <v>108</v>
      </c>
      <c r="H290" s="1">
        <f>SUMIFS(allNAICS!$O:$O,allNAICS!$C:$C,'Number of Firms'!$A290,allNAICS!$E:$E,'Number of Firms'!H$1)</f>
        <v>0</v>
      </c>
      <c r="I290" s="1">
        <f>SUMIFS(allNAICS!$O:$O,allNAICS!$C:$C,'Number of Firms'!$A290,allNAICS!$E:$E,'Number of Firms'!I$1)</f>
        <v>3593</v>
      </c>
      <c r="J290" s="1">
        <f>SUMIFS(allNAICS!$O:$O,allNAICS!$C:$C,'Number of Firms'!$A290,allNAICS!$E:$E,'Number of Firms'!J$1)</f>
        <v>1102</v>
      </c>
      <c r="K290" s="1">
        <f>SUMIFS(allNAICS!$O:$O,allNAICS!$C:$C,'Number of Firms'!$A290,allNAICS!$E:$E,'Number of Firms'!K$1)</f>
        <v>674</v>
      </c>
      <c r="L290" s="1">
        <f>SUMIFS(allNAICS!$O:$O,allNAICS!$C:$C,'Number of Firms'!$A290,allNAICS!$E:$E,'Number of Firms'!L$1)</f>
        <v>2947</v>
      </c>
      <c r="M290" s="1">
        <f>SUMIFS(allNAICS!$O:$O,allNAICS!$C:$C,'Number of Firms'!$A290,allNAICS!$E:$E,'Number of Firms'!M$1)</f>
        <v>604</v>
      </c>
      <c r="N290" s="1">
        <f>SUMIFS(allNAICS!$O:$O,allNAICS!$C:$C,'Number of Firms'!$A290,allNAICS!$E:$E,'Number of Firms'!N$1)</f>
        <v>334</v>
      </c>
      <c r="O290" s="1">
        <f>SUMIFS(allNAICS!$O:$O,allNAICS!$C:$C,'Number of Firms'!$A290,allNAICS!$E:$E,'Number of Firms'!O$1)</f>
        <v>710</v>
      </c>
      <c r="P290" s="1">
        <f>SUMIFS(allNAICS!$O:$O,allNAICS!$C:$C,'Number of Firms'!$A290,allNAICS!$E:$E,'Number of Firms'!P$1)</f>
        <v>2744</v>
      </c>
      <c r="Q290" s="1">
        <f>SUMIFS(allNAICS!$O:$O,allNAICS!$C:$C,'Number of Firms'!$A290,allNAICS!$E:$E,'Number of Firms'!Q$1)</f>
        <v>4492</v>
      </c>
      <c r="R290" s="1">
        <f>SUMIFS(allNAICS!$O:$O,allNAICS!$C:$C,'Number of Firms'!$A290,allNAICS!$E:$E,'Number of Firms'!R$1)</f>
        <v>1927</v>
      </c>
      <c r="S290" s="1">
        <f>SUMIFS(allNAICS!$O:$O,allNAICS!$C:$C,'Number of Firms'!$A290,allNAICS!$E:$E,'Number of Firms'!S$1)</f>
        <v>760</v>
      </c>
      <c r="T290" s="1">
        <f>SUMIFS(allNAICS!$O:$O,allNAICS!$C:$C,'Number of Firms'!$A290,allNAICS!$E:$E,'Number of Firms'!T$1)</f>
        <v>2369</v>
      </c>
      <c r="U290" s="1">
        <f>SUMIFS(allNAICS!$O:$O,allNAICS!$C:$C,'Number of Firms'!$A290,allNAICS!$E:$E,'Number of Firms'!U$1)</f>
        <v>1289</v>
      </c>
      <c r="V290" s="1">
        <f>SUMIFS(allNAICS!$O:$O,allNAICS!$C:$C,'Number of Firms'!$A290,allNAICS!$E:$E,'Number of Firms'!V$1)</f>
        <v>1301</v>
      </c>
      <c r="W290" s="1">
        <f>SUMIFS(allNAICS!$O:$O,allNAICS!$C:$C,'Number of Firms'!$A290,allNAICS!$E:$E,'Number of Firms'!W$1)</f>
        <v>3238</v>
      </c>
      <c r="X290" s="1">
        <f>SUMIFS(allNAICS!$O:$O,allNAICS!$C:$C,'Number of Firms'!$A290,allNAICS!$E:$E,'Number of Firms'!X$1)</f>
        <v>27</v>
      </c>
      <c r="Y290" s="1">
        <f>SUMIFS(allNAICS!$O:$O,allNAICS!$C:$C,'Number of Firms'!$A290,allNAICS!$E:$E,'Number of Firms'!Y$1)</f>
        <v>0</v>
      </c>
    </row>
    <row r="291" spans="1:25" x14ac:dyDescent="0.45">
      <c r="A291" s="1" t="s">
        <v>782</v>
      </c>
      <c r="B291" s="1" t="s">
        <v>480</v>
      </c>
      <c r="C291" s="1">
        <v>36.974117100000001</v>
      </c>
      <c r="D291" s="1">
        <v>-122.03079630000001</v>
      </c>
      <c r="E291" s="1">
        <f>SUMIFS(allNAICS!$O:$O,allNAICS!$C:$C,'Number of Firms'!$A291,allNAICS!$E:$E,'Number of Firms'!E$1)</f>
        <v>29306</v>
      </c>
      <c r="F291" s="1">
        <f>SUMIFS(allNAICS!$O:$O,allNAICS!$C:$C,'Number of Firms'!$A291,allNAICS!$E:$E,'Number of Firms'!F$1)</f>
        <v>142</v>
      </c>
      <c r="G291" s="1">
        <f>SUMIFS(allNAICS!$O:$O,allNAICS!$C:$C,'Number of Firms'!$A291,allNAICS!$E:$E,'Number of Firms'!G$1)</f>
        <v>0</v>
      </c>
      <c r="H291" s="1">
        <f>SUMIFS(allNAICS!$O:$O,allNAICS!$C:$C,'Number of Firms'!$A291,allNAICS!$E:$E,'Number of Firms'!H$1)</f>
        <v>0</v>
      </c>
      <c r="I291" s="1">
        <f>SUMIFS(allNAICS!$O:$O,allNAICS!$C:$C,'Number of Firms'!$A291,allNAICS!$E:$E,'Number of Firms'!I$1)</f>
        <v>3257</v>
      </c>
      <c r="J291" s="1">
        <f>SUMIFS(allNAICS!$O:$O,allNAICS!$C:$C,'Number of Firms'!$A291,allNAICS!$E:$E,'Number of Firms'!J$1)</f>
        <v>807</v>
      </c>
      <c r="K291" s="1">
        <f>SUMIFS(allNAICS!$O:$O,allNAICS!$C:$C,'Number of Firms'!$A291,allNAICS!$E:$E,'Number of Firms'!K$1)</f>
        <v>744</v>
      </c>
      <c r="L291" s="1">
        <f>SUMIFS(allNAICS!$O:$O,allNAICS!$C:$C,'Number of Firms'!$A291,allNAICS!$E:$E,'Number of Firms'!L$1)</f>
        <v>2636</v>
      </c>
      <c r="M291" s="1">
        <f>SUMIFS(allNAICS!$O:$O,allNAICS!$C:$C,'Number of Firms'!$A291,allNAICS!$E:$E,'Number of Firms'!M$1)</f>
        <v>450</v>
      </c>
      <c r="N291" s="1">
        <f>SUMIFS(allNAICS!$O:$O,allNAICS!$C:$C,'Number of Firms'!$A291,allNAICS!$E:$E,'Number of Firms'!N$1)</f>
        <v>459</v>
      </c>
      <c r="O291" s="1">
        <f>SUMIFS(allNAICS!$O:$O,allNAICS!$C:$C,'Number of Firms'!$A291,allNAICS!$E:$E,'Number of Firms'!O$1)</f>
        <v>835</v>
      </c>
      <c r="P291" s="1">
        <f>SUMIFS(allNAICS!$O:$O,allNAICS!$C:$C,'Number of Firms'!$A291,allNAICS!$E:$E,'Number of Firms'!P$1)</f>
        <v>2581</v>
      </c>
      <c r="Q291" s="1">
        <f>SUMIFS(allNAICS!$O:$O,allNAICS!$C:$C,'Number of Firms'!$A291,allNAICS!$E:$E,'Number of Firms'!Q$1)</f>
        <v>5827</v>
      </c>
      <c r="R291" s="1">
        <f>SUMIFS(allNAICS!$O:$O,allNAICS!$C:$C,'Number of Firms'!$A291,allNAICS!$E:$E,'Number of Firms'!R$1)</f>
        <v>2025</v>
      </c>
      <c r="S291" s="1">
        <f>SUMIFS(allNAICS!$O:$O,allNAICS!$C:$C,'Number of Firms'!$A291,allNAICS!$E:$E,'Number of Firms'!S$1)</f>
        <v>928</v>
      </c>
      <c r="T291" s="1">
        <f>SUMIFS(allNAICS!$O:$O,allNAICS!$C:$C,'Number of Firms'!$A291,allNAICS!$E:$E,'Number of Firms'!T$1)</f>
        <v>3181</v>
      </c>
      <c r="U291" s="1">
        <f>SUMIFS(allNAICS!$O:$O,allNAICS!$C:$C,'Number of Firms'!$A291,allNAICS!$E:$E,'Number of Firms'!U$1)</f>
        <v>1973</v>
      </c>
      <c r="V291" s="1">
        <f>SUMIFS(allNAICS!$O:$O,allNAICS!$C:$C,'Number of Firms'!$A291,allNAICS!$E:$E,'Number of Firms'!V$1)</f>
        <v>814</v>
      </c>
      <c r="W291" s="1">
        <f>SUMIFS(allNAICS!$O:$O,allNAICS!$C:$C,'Number of Firms'!$A291,allNAICS!$E:$E,'Number of Firms'!W$1)</f>
        <v>2659</v>
      </c>
      <c r="X291" s="1">
        <f>SUMIFS(allNAICS!$O:$O,allNAICS!$C:$C,'Number of Firms'!$A291,allNAICS!$E:$E,'Number of Firms'!X$1)</f>
        <v>42</v>
      </c>
      <c r="Y291" s="1">
        <f>SUMIFS(allNAICS!$O:$O,allNAICS!$C:$C,'Number of Firms'!$A291,allNAICS!$E:$E,'Number of Firms'!Y$1)</f>
        <v>0</v>
      </c>
    </row>
    <row r="292" spans="1:25" x14ac:dyDescent="0.45">
      <c r="A292" s="1" t="s">
        <v>783</v>
      </c>
      <c r="B292" s="1" t="s">
        <v>453</v>
      </c>
      <c r="C292" s="1">
        <v>35.686975199999999</v>
      </c>
      <c r="D292" s="1">
        <v>-105.937799</v>
      </c>
      <c r="E292" s="1">
        <f>SUMIFS(allNAICS!$O:$O,allNAICS!$C:$C,'Number of Firms'!$A292,allNAICS!$E:$E,'Number of Firms'!E$1)</f>
        <v>18958</v>
      </c>
      <c r="F292" s="1">
        <f>SUMIFS(allNAICS!$O:$O,allNAICS!$C:$C,'Number of Firms'!$A292,allNAICS!$E:$E,'Number of Firms'!F$1)</f>
        <v>89</v>
      </c>
      <c r="G292" s="1">
        <f>SUMIFS(allNAICS!$O:$O,allNAICS!$C:$C,'Number of Firms'!$A292,allNAICS!$E:$E,'Number of Firms'!G$1)</f>
        <v>0</v>
      </c>
      <c r="H292" s="1">
        <f>SUMIFS(allNAICS!$O:$O,allNAICS!$C:$C,'Number of Firms'!$A292,allNAICS!$E:$E,'Number of Firms'!H$1)</f>
        <v>0</v>
      </c>
      <c r="I292" s="1">
        <f>SUMIFS(allNAICS!$O:$O,allNAICS!$C:$C,'Number of Firms'!$A292,allNAICS!$E:$E,'Number of Firms'!I$1)</f>
        <v>1601</v>
      </c>
      <c r="J292" s="1">
        <f>SUMIFS(allNAICS!$O:$O,allNAICS!$C:$C,'Number of Firms'!$A292,allNAICS!$E:$E,'Number of Firms'!J$1)</f>
        <v>481</v>
      </c>
      <c r="K292" s="1">
        <f>SUMIFS(allNAICS!$O:$O,allNAICS!$C:$C,'Number of Firms'!$A292,allNAICS!$E:$E,'Number of Firms'!K$1)</f>
        <v>395</v>
      </c>
      <c r="L292" s="1">
        <f>SUMIFS(allNAICS!$O:$O,allNAICS!$C:$C,'Number of Firms'!$A292,allNAICS!$E:$E,'Number of Firms'!L$1)</f>
        <v>1808</v>
      </c>
      <c r="M292" s="1">
        <f>SUMIFS(allNAICS!$O:$O,allNAICS!$C:$C,'Number of Firms'!$A292,allNAICS!$E:$E,'Number of Firms'!M$1)</f>
        <v>237</v>
      </c>
      <c r="N292" s="1">
        <f>SUMIFS(allNAICS!$O:$O,allNAICS!$C:$C,'Number of Firms'!$A292,allNAICS!$E:$E,'Number of Firms'!N$1)</f>
        <v>367</v>
      </c>
      <c r="O292" s="1">
        <f>SUMIFS(allNAICS!$O:$O,allNAICS!$C:$C,'Number of Firms'!$A292,allNAICS!$E:$E,'Number of Firms'!O$1)</f>
        <v>650</v>
      </c>
      <c r="P292" s="1">
        <f>SUMIFS(allNAICS!$O:$O,allNAICS!$C:$C,'Number of Firms'!$A292,allNAICS!$E:$E,'Number of Firms'!P$1)</f>
        <v>1817</v>
      </c>
      <c r="Q292" s="1">
        <f>SUMIFS(allNAICS!$O:$O,allNAICS!$C:$C,'Number of Firms'!$A292,allNAICS!$E:$E,'Number of Firms'!Q$1)</f>
        <v>3617</v>
      </c>
      <c r="R292" s="1">
        <f>SUMIFS(allNAICS!$O:$O,allNAICS!$C:$C,'Number of Firms'!$A292,allNAICS!$E:$E,'Number of Firms'!R$1)</f>
        <v>911</v>
      </c>
      <c r="S292" s="1">
        <f>SUMIFS(allNAICS!$O:$O,allNAICS!$C:$C,'Number of Firms'!$A292,allNAICS!$E:$E,'Number of Firms'!S$1)</f>
        <v>708</v>
      </c>
      <c r="T292" s="1">
        <f>SUMIFS(allNAICS!$O:$O,allNAICS!$C:$C,'Number of Firms'!$A292,allNAICS!$E:$E,'Number of Firms'!T$1)</f>
        <v>1899</v>
      </c>
      <c r="U292" s="1">
        <f>SUMIFS(allNAICS!$O:$O,allNAICS!$C:$C,'Number of Firms'!$A292,allNAICS!$E:$E,'Number of Firms'!U$1)</f>
        <v>1909</v>
      </c>
      <c r="V292" s="1">
        <f>SUMIFS(allNAICS!$O:$O,allNAICS!$C:$C,'Number of Firms'!$A292,allNAICS!$E:$E,'Number of Firms'!V$1)</f>
        <v>452</v>
      </c>
      <c r="W292" s="1">
        <f>SUMIFS(allNAICS!$O:$O,allNAICS!$C:$C,'Number of Firms'!$A292,allNAICS!$E:$E,'Number of Firms'!W$1)</f>
        <v>2001</v>
      </c>
      <c r="X292" s="1">
        <f>SUMIFS(allNAICS!$O:$O,allNAICS!$C:$C,'Number of Firms'!$A292,allNAICS!$E:$E,'Number of Firms'!X$1)</f>
        <v>0</v>
      </c>
      <c r="Y292" s="1">
        <f>SUMIFS(allNAICS!$O:$O,allNAICS!$C:$C,'Number of Firms'!$A292,allNAICS!$E:$E,'Number of Firms'!Y$1)</f>
        <v>0</v>
      </c>
    </row>
    <row r="293" spans="1:25" x14ac:dyDescent="0.45">
      <c r="A293" s="1" t="s">
        <v>784</v>
      </c>
      <c r="B293" s="1" t="s">
        <v>480</v>
      </c>
      <c r="C293" s="1">
        <v>34.953033699999999</v>
      </c>
      <c r="D293" s="1">
        <v>-120.4357191</v>
      </c>
      <c r="E293" s="1">
        <f>SUMIFS(allNAICS!$O:$O,allNAICS!$C:$C,'Number of Firms'!$A293,allNAICS!$E:$E,'Number of Firms'!E$1)</f>
        <v>39949</v>
      </c>
      <c r="F293" s="1">
        <f>SUMIFS(allNAICS!$O:$O,allNAICS!$C:$C,'Number of Firms'!$A293,allNAICS!$E:$E,'Number of Firms'!F$1)</f>
        <v>277</v>
      </c>
      <c r="G293" s="1">
        <f>SUMIFS(allNAICS!$O:$O,allNAICS!$C:$C,'Number of Firms'!$A293,allNAICS!$E:$E,'Number of Firms'!G$1)</f>
        <v>179</v>
      </c>
      <c r="H293" s="1">
        <f>SUMIFS(allNAICS!$O:$O,allNAICS!$C:$C,'Number of Firms'!$A293,allNAICS!$E:$E,'Number of Firms'!H$1)</f>
        <v>0</v>
      </c>
      <c r="I293" s="1">
        <f>SUMIFS(allNAICS!$O:$O,allNAICS!$C:$C,'Number of Firms'!$A293,allNAICS!$E:$E,'Number of Firms'!I$1)</f>
        <v>3540</v>
      </c>
      <c r="J293" s="1">
        <f>SUMIFS(allNAICS!$O:$O,allNAICS!$C:$C,'Number of Firms'!$A293,allNAICS!$E:$E,'Number of Firms'!J$1)</f>
        <v>968</v>
      </c>
      <c r="K293" s="1">
        <f>SUMIFS(allNAICS!$O:$O,allNAICS!$C:$C,'Number of Firms'!$A293,allNAICS!$E:$E,'Number of Firms'!K$1)</f>
        <v>1001</v>
      </c>
      <c r="L293" s="1">
        <f>SUMIFS(allNAICS!$O:$O,allNAICS!$C:$C,'Number of Firms'!$A293,allNAICS!$E:$E,'Number of Firms'!L$1)</f>
        <v>3454</v>
      </c>
      <c r="M293" s="1">
        <f>SUMIFS(allNAICS!$O:$O,allNAICS!$C:$C,'Number of Firms'!$A293,allNAICS!$E:$E,'Number of Firms'!M$1)</f>
        <v>819</v>
      </c>
      <c r="N293" s="1">
        <f>SUMIFS(allNAICS!$O:$O,allNAICS!$C:$C,'Number of Firms'!$A293,allNAICS!$E:$E,'Number of Firms'!N$1)</f>
        <v>696</v>
      </c>
      <c r="O293" s="1">
        <f>SUMIFS(allNAICS!$O:$O,allNAICS!$C:$C,'Number of Firms'!$A293,allNAICS!$E:$E,'Number of Firms'!O$1)</f>
        <v>1050</v>
      </c>
      <c r="P293" s="1">
        <f>SUMIFS(allNAICS!$O:$O,allNAICS!$C:$C,'Number of Firms'!$A293,allNAICS!$E:$E,'Number of Firms'!P$1)</f>
        <v>3783</v>
      </c>
      <c r="Q293" s="1">
        <f>SUMIFS(allNAICS!$O:$O,allNAICS!$C:$C,'Number of Firms'!$A293,allNAICS!$E:$E,'Number of Firms'!Q$1)</f>
        <v>7773</v>
      </c>
      <c r="R293" s="1">
        <f>SUMIFS(allNAICS!$O:$O,allNAICS!$C:$C,'Number of Firms'!$A293,allNAICS!$E:$E,'Number of Firms'!R$1)</f>
        <v>3145</v>
      </c>
      <c r="S293" s="1">
        <f>SUMIFS(allNAICS!$O:$O,allNAICS!$C:$C,'Number of Firms'!$A293,allNAICS!$E:$E,'Number of Firms'!S$1)</f>
        <v>1105</v>
      </c>
      <c r="T293" s="1">
        <f>SUMIFS(allNAICS!$O:$O,allNAICS!$C:$C,'Number of Firms'!$A293,allNAICS!$E:$E,'Number of Firms'!T$1)</f>
        <v>3844</v>
      </c>
      <c r="U293" s="1">
        <f>SUMIFS(allNAICS!$O:$O,allNAICS!$C:$C,'Number of Firms'!$A293,allNAICS!$E:$E,'Number of Firms'!U$1)</f>
        <v>2098</v>
      </c>
      <c r="V293" s="1">
        <f>SUMIFS(allNAICS!$O:$O,allNAICS!$C:$C,'Number of Firms'!$A293,allNAICS!$E:$E,'Number of Firms'!V$1)</f>
        <v>1505</v>
      </c>
      <c r="W293" s="1">
        <f>SUMIFS(allNAICS!$O:$O,allNAICS!$C:$C,'Number of Firms'!$A293,allNAICS!$E:$E,'Number of Firms'!W$1)</f>
        <v>4724</v>
      </c>
      <c r="X293" s="1">
        <f>SUMIFS(allNAICS!$O:$O,allNAICS!$C:$C,'Number of Firms'!$A293,allNAICS!$E:$E,'Number of Firms'!X$1)</f>
        <v>62</v>
      </c>
      <c r="Y293" s="1">
        <f>SUMIFS(allNAICS!$O:$O,allNAICS!$C:$C,'Number of Firms'!$A293,allNAICS!$E:$E,'Number of Firms'!Y$1)</f>
        <v>0</v>
      </c>
    </row>
    <row r="294" spans="1:25" x14ac:dyDescent="0.45">
      <c r="A294" s="1" t="s">
        <v>785</v>
      </c>
      <c r="B294" s="1" t="s">
        <v>480</v>
      </c>
      <c r="C294" s="1">
        <v>38.440429000000002</v>
      </c>
      <c r="D294" s="1">
        <v>-122.7140548</v>
      </c>
      <c r="E294" s="1">
        <f>SUMIFS(allNAICS!$O:$O,allNAICS!$C:$C,'Number of Firms'!$A294,allNAICS!$E:$E,'Number of Firms'!E$1)</f>
        <v>52975</v>
      </c>
      <c r="F294" s="1">
        <f>SUMIFS(allNAICS!$O:$O,allNAICS!$C:$C,'Number of Firms'!$A294,allNAICS!$E:$E,'Number of Firms'!F$1)</f>
        <v>465</v>
      </c>
      <c r="G294" s="1">
        <f>SUMIFS(allNAICS!$O:$O,allNAICS!$C:$C,'Number of Firms'!$A294,allNAICS!$E:$E,'Number of Firms'!G$1)</f>
        <v>25</v>
      </c>
      <c r="H294" s="1">
        <f>SUMIFS(allNAICS!$O:$O,allNAICS!$C:$C,'Number of Firms'!$A294,allNAICS!$E:$E,'Number of Firms'!H$1)</f>
        <v>57</v>
      </c>
      <c r="I294" s="1">
        <f>SUMIFS(allNAICS!$O:$O,allNAICS!$C:$C,'Number of Firms'!$A294,allNAICS!$E:$E,'Number of Firms'!I$1)</f>
        <v>5819</v>
      </c>
      <c r="J294" s="1">
        <f>SUMIFS(allNAICS!$O:$O,allNAICS!$C:$C,'Number of Firms'!$A294,allNAICS!$E:$E,'Number of Firms'!J$1)</f>
        <v>2072</v>
      </c>
      <c r="K294" s="1">
        <f>SUMIFS(allNAICS!$O:$O,allNAICS!$C:$C,'Number of Firms'!$A294,allNAICS!$E:$E,'Number of Firms'!K$1)</f>
        <v>1341</v>
      </c>
      <c r="L294" s="1">
        <f>SUMIFS(allNAICS!$O:$O,allNAICS!$C:$C,'Number of Firms'!$A294,allNAICS!$E:$E,'Number of Firms'!L$1)</f>
        <v>4242</v>
      </c>
      <c r="M294" s="1">
        <f>SUMIFS(allNAICS!$O:$O,allNAICS!$C:$C,'Number of Firms'!$A294,allNAICS!$E:$E,'Number of Firms'!M$1)</f>
        <v>1162</v>
      </c>
      <c r="N294" s="1">
        <f>SUMIFS(allNAICS!$O:$O,allNAICS!$C:$C,'Number of Firms'!$A294,allNAICS!$E:$E,'Number of Firms'!N$1)</f>
        <v>668</v>
      </c>
      <c r="O294" s="1">
        <f>SUMIFS(allNAICS!$O:$O,allNAICS!$C:$C,'Number of Firms'!$A294,allNAICS!$E:$E,'Number of Firms'!O$1)</f>
        <v>1352</v>
      </c>
      <c r="P294" s="1">
        <f>SUMIFS(allNAICS!$O:$O,allNAICS!$C:$C,'Number of Firms'!$A294,allNAICS!$E:$E,'Number of Firms'!P$1)</f>
        <v>4714</v>
      </c>
      <c r="Q294" s="1">
        <f>SUMIFS(allNAICS!$O:$O,allNAICS!$C:$C,'Number of Firms'!$A294,allNAICS!$E:$E,'Number of Firms'!Q$1)</f>
        <v>10500</v>
      </c>
      <c r="R294" s="1">
        <f>SUMIFS(allNAICS!$O:$O,allNAICS!$C:$C,'Number of Firms'!$A294,allNAICS!$E:$E,'Number of Firms'!R$1)</f>
        <v>4114</v>
      </c>
      <c r="S294" s="1">
        <f>SUMIFS(allNAICS!$O:$O,allNAICS!$C:$C,'Number of Firms'!$A294,allNAICS!$E:$E,'Number of Firms'!S$1)</f>
        <v>1475</v>
      </c>
      <c r="T294" s="1">
        <f>SUMIFS(allNAICS!$O:$O,allNAICS!$C:$C,'Number of Firms'!$A294,allNAICS!$E:$E,'Number of Firms'!T$1)</f>
        <v>4543</v>
      </c>
      <c r="U294" s="1">
        <f>SUMIFS(allNAICS!$O:$O,allNAICS!$C:$C,'Number of Firms'!$A294,allNAICS!$E:$E,'Number of Firms'!U$1)</f>
        <v>2864</v>
      </c>
      <c r="V294" s="1">
        <f>SUMIFS(allNAICS!$O:$O,allNAICS!$C:$C,'Number of Firms'!$A294,allNAICS!$E:$E,'Number of Firms'!V$1)</f>
        <v>1832</v>
      </c>
      <c r="W294" s="1">
        <f>SUMIFS(allNAICS!$O:$O,allNAICS!$C:$C,'Number of Firms'!$A294,allNAICS!$E:$E,'Number of Firms'!W$1)</f>
        <v>5782</v>
      </c>
      <c r="X294" s="1">
        <f>SUMIFS(allNAICS!$O:$O,allNAICS!$C:$C,'Number of Firms'!$A294,allNAICS!$E:$E,'Number of Firms'!X$1)</f>
        <v>53</v>
      </c>
      <c r="Y294" s="1">
        <f>SUMIFS(allNAICS!$O:$O,allNAICS!$C:$C,'Number of Firms'!$A294,allNAICS!$E:$E,'Number of Firms'!Y$1)</f>
        <v>0</v>
      </c>
    </row>
    <row r="295" spans="1:25" x14ac:dyDescent="0.45">
      <c r="A295" s="1" t="s">
        <v>786</v>
      </c>
      <c r="B295" s="1" t="s">
        <v>449</v>
      </c>
      <c r="C295" s="1">
        <v>32.0835407</v>
      </c>
      <c r="D295" s="1">
        <v>-81.099834200000004</v>
      </c>
      <c r="E295" s="1">
        <f>SUMIFS(allNAICS!$O:$O,allNAICS!$C:$C,'Number of Firms'!$A295,allNAICS!$E:$E,'Number of Firms'!E$1)</f>
        <v>29717</v>
      </c>
      <c r="F295" s="1">
        <f>SUMIFS(allNAICS!$O:$O,allNAICS!$C:$C,'Number of Firms'!$A295,allNAICS!$E:$E,'Number of Firms'!F$1)</f>
        <v>229</v>
      </c>
      <c r="G295" s="1">
        <f>SUMIFS(allNAICS!$O:$O,allNAICS!$C:$C,'Number of Firms'!$A295,allNAICS!$E:$E,'Number of Firms'!G$1)</f>
        <v>0</v>
      </c>
      <c r="H295" s="1">
        <f>SUMIFS(allNAICS!$O:$O,allNAICS!$C:$C,'Number of Firms'!$A295,allNAICS!$E:$E,'Number of Firms'!H$1)</f>
        <v>0</v>
      </c>
      <c r="I295" s="1">
        <f>SUMIFS(allNAICS!$O:$O,allNAICS!$C:$C,'Number of Firms'!$A295,allNAICS!$E:$E,'Number of Firms'!I$1)</f>
        <v>2627</v>
      </c>
      <c r="J295" s="1">
        <f>SUMIFS(allNAICS!$O:$O,allNAICS!$C:$C,'Number of Firms'!$A295,allNAICS!$E:$E,'Number of Firms'!J$1)</f>
        <v>478</v>
      </c>
      <c r="K295" s="1">
        <f>SUMIFS(allNAICS!$O:$O,allNAICS!$C:$C,'Number of Firms'!$A295,allNAICS!$E:$E,'Number of Firms'!K$1)</f>
        <v>817</v>
      </c>
      <c r="L295" s="1">
        <f>SUMIFS(allNAICS!$O:$O,allNAICS!$C:$C,'Number of Firms'!$A295,allNAICS!$E:$E,'Number of Firms'!L$1)</f>
        <v>2606</v>
      </c>
      <c r="M295" s="1">
        <f>SUMIFS(allNAICS!$O:$O,allNAICS!$C:$C,'Number of Firms'!$A295,allNAICS!$E:$E,'Number of Firms'!M$1)</f>
        <v>2205</v>
      </c>
      <c r="N295" s="1">
        <f>SUMIFS(allNAICS!$O:$O,allNAICS!$C:$C,'Number of Firms'!$A295,allNAICS!$E:$E,'Number of Firms'!N$1)</f>
        <v>325</v>
      </c>
      <c r="O295" s="1">
        <f>SUMIFS(allNAICS!$O:$O,allNAICS!$C:$C,'Number of Firms'!$A295,allNAICS!$E:$E,'Number of Firms'!O$1)</f>
        <v>1117</v>
      </c>
      <c r="P295" s="1">
        <f>SUMIFS(allNAICS!$O:$O,allNAICS!$C:$C,'Number of Firms'!$A295,allNAICS!$E:$E,'Number of Firms'!P$1)</f>
        <v>3301</v>
      </c>
      <c r="Q295" s="1">
        <f>SUMIFS(allNAICS!$O:$O,allNAICS!$C:$C,'Number of Firms'!$A295,allNAICS!$E:$E,'Number of Firms'!Q$1)</f>
        <v>3309</v>
      </c>
      <c r="R295" s="1">
        <f>SUMIFS(allNAICS!$O:$O,allNAICS!$C:$C,'Number of Firms'!$A295,allNAICS!$E:$E,'Number of Firms'!R$1)</f>
        <v>2854</v>
      </c>
      <c r="S295" s="1">
        <f>SUMIFS(allNAICS!$O:$O,allNAICS!$C:$C,'Number of Firms'!$A295,allNAICS!$E:$E,'Number of Firms'!S$1)</f>
        <v>469</v>
      </c>
      <c r="T295" s="1">
        <f>SUMIFS(allNAICS!$O:$O,allNAICS!$C:$C,'Number of Firms'!$A295,allNAICS!$E:$E,'Number of Firms'!T$1)</f>
        <v>2512</v>
      </c>
      <c r="U295" s="1">
        <f>SUMIFS(allNAICS!$O:$O,allNAICS!$C:$C,'Number of Firms'!$A295,allNAICS!$E:$E,'Number of Firms'!U$1)</f>
        <v>1163</v>
      </c>
      <c r="V295" s="1">
        <f>SUMIFS(allNAICS!$O:$O,allNAICS!$C:$C,'Number of Firms'!$A295,allNAICS!$E:$E,'Number of Firms'!V$1)</f>
        <v>1151</v>
      </c>
      <c r="W295" s="1">
        <f>SUMIFS(allNAICS!$O:$O,allNAICS!$C:$C,'Number of Firms'!$A295,allNAICS!$E:$E,'Number of Firms'!W$1)</f>
        <v>4590</v>
      </c>
      <c r="X295" s="1">
        <f>SUMIFS(allNAICS!$O:$O,allNAICS!$C:$C,'Number of Firms'!$A295,allNAICS!$E:$E,'Number of Firms'!X$1)</f>
        <v>35</v>
      </c>
      <c r="Y295" s="1">
        <f>SUMIFS(allNAICS!$O:$O,allNAICS!$C:$C,'Number of Firms'!$A295,allNAICS!$E:$E,'Number of Firms'!Y$1)</f>
        <v>0</v>
      </c>
    </row>
    <row r="296" spans="1:25" x14ac:dyDescent="0.45">
      <c r="A296" s="1" t="s">
        <v>787</v>
      </c>
      <c r="B296" s="1" t="s">
        <v>459</v>
      </c>
      <c r="C296" s="1">
        <v>41.408968999999999</v>
      </c>
      <c r="D296" s="1">
        <v>75.662412200000006</v>
      </c>
      <c r="E296" s="1">
        <f>SUMIFS(allNAICS!$O:$O,allNAICS!$C:$C,'Number of Firms'!$A296,allNAICS!$E:$E,'Number of Firms'!E$1)</f>
        <v>39721</v>
      </c>
      <c r="F296" s="1">
        <f>SUMIFS(allNAICS!$O:$O,allNAICS!$C:$C,'Number of Firms'!$A296,allNAICS!$E:$E,'Number of Firms'!F$1)</f>
        <v>104</v>
      </c>
      <c r="G296" s="1">
        <f>SUMIFS(allNAICS!$O:$O,allNAICS!$C:$C,'Number of Firms'!$A296,allNAICS!$E:$E,'Number of Firms'!G$1)</f>
        <v>118</v>
      </c>
      <c r="H296" s="1">
        <f>SUMIFS(allNAICS!$O:$O,allNAICS!$C:$C,'Number of Firms'!$A296,allNAICS!$E:$E,'Number of Firms'!H$1)</f>
        <v>0</v>
      </c>
      <c r="I296" s="1">
        <f>SUMIFS(allNAICS!$O:$O,allNAICS!$C:$C,'Number of Firms'!$A296,allNAICS!$E:$E,'Number of Firms'!I$1)</f>
        <v>4071</v>
      </c>
      <c r="J296" s="1">
        <f>SUMIFS(allNAICS!$O:$O,allNAICS!$C:$C,'Number of Firms'!$A296,allNAICS!$E:$E,'Number of Firms'!J$1)</f>
        <v>772</v>
      </c>
      <c r="K296" s="1">
        <f>SUMIFS(allNAICS!$O:$O,allNAICS!$C:$C,'Number of Firms'!$A296,allNAICS!$E:$E,'Number of Firms'!K$1)</f>
        <v>1344</v>
      </c>
      <c r="L296" s="1">
        <f>SUMIFS(allNAICS!$O:$O,allNAICS!$C:$C,'Number of Firms'!$A296,allNAICS!$E:$E,'Number of Firms'!L$1)</f>
        <v>4902</v>
      </c>
      <c r="M296" s="1">
        <f>SUMIFS(allNAICS!$O:$O,allNAICS!$C:$C,'Number of Firms'!$A296,allNAICS!$E:$E,'Number of Firms'!M$1)</f>
        <v>1853</v>
      </c>
      <c r="N296" s="1">
        <f>SUMIFS(allNAICS!$O:$O,allNAICS!$C:$C,'Number of Firms'!$A296,allNAICS!$E:$E,'Number of Firms'!N$1)</f>
        <v>481</v>
      </c>
      <c r="O296" s="1">
        <f>SUMIFS(allNAICS!$O:$O,allNAICS!$C:$C,'Number of Firms'!$A296,allNAICS!$E:$E,'Number of Firms'!O$1)</f>
        <v>1970</v>
      </c>
      <c r="P296" s="1">
        <f>SUMIFS(allNAICS!$O:$O,allNAICS!$C:$C,'Number of Firms'!$A296,allNAICS!$E:$E,'Number of Firms'!P$1)</f>
        <v>3556</v>
      </c>
      <c r="Q296" s="1">
        <f>SUMIFS(allNAICS!$O:$O,allNAICS!$C:$C,'Number of Firms'!$A296,allNAICS!$E:$E,'Number of Firms'!Q$1)</f>
        <v>5199</v>
      </c>
      <c r="R296" s="1">
        <f>SUMIFS(allNAICS!$O:$O,allNAICS!$C:$C,'Number of Firms'!$A296,allNAICS!$E:$E,'Number of Firms'!R$1)</f>
        <v>2730</v>
      </c>
      <c r="S296" s="1">
        <f>SUMIFS(allNAICS!$O:$O,allNAICS!$C:$C,'Number of Firms'!$A296,allNAICS!$E:$E,'Number of Firms'!S$1)</f>
        <v>676</v>
      </c>
      <c r="T296" s="1">
        <f>SUMIFS(allNAICS!$O:$O,allNAICS!$C:$C,'Number of Firms'!$A296,allNAICS!$E:$E,'Number of Firms'!T$1)</f>
        <v>3449</v>
      </c>
      <c r="U296" s="1">
        <f>SUMIFS(allNAICS!$O:$O,allNAICS!$C:$C,'Number of Firms'!$A296,allNAICS!$E:$E,'Number of Firms'!U$1)</f>
        <v>1350</v>
      </c>
      <c r="V296" s="1">
        <f>SUMIFS(allNAICS!$O:$O,allNAICS!$C:$C,'Number of Firms'!$A296,allNAICS!$E:$E,'Number of Firms'!V$1)</f>
        <v>2081</v>
      </c>
      <c r="W296" s="1">
        <f>SUMIFS(allNAICS!$O:$O,allNAICS!$C:$C,'Number of Firms'!$A296,allNAICS!$E:$E,'Number of Firms'!W$1)</f>
        <v>5209</v>
      </c>
      <c r="X296" s="1">
        <f>SUMIFS(allNAICS!$O:$O,allNAICS!$C:$C,'Number of Firms'!$A296,allNAICS!$E:$E,'Number of Firms'!X$1)</f>
        <v>66</v>
      </c>
      <c r="Y296" s="1">
        <f>SUMIFS(allNAICS!$O:$O,allNAICS!$C:$C,'Number of Firms'!$A296,allNAICS!$E:$E,'Number of Firms'!Y$1)</f>
        <v>0</v>
      </c>
    </row>
    <row r="297" spans="1:25" x14ac:dyDescent="0.45">
      <c r="A297" s="1" t="s">
        <v>788</v>
      </c>
      <c r="B297" s="1" t="s">
        <v>492</v>
      </c>
      <c r="C297" s="1">
        <v>47.606209499999999</v>
      </c>
      <c r="D297" s="1">
        <v>-122.3320708</v>
      </c>
      <c r="E297" s="1">
        <f>SUMIFS(allNAICS!$O:$O,allNAICS!$C:$C,'Number of Firms'!$A297,allNAICS!$E:$E,'Number of Firms'!E$1)</f>
        <v>304658</v>
      </c>
      <c r="F297" s="1">
        <f>SUMIFS(allNAICS!$O:$O,allNAICS!$C:$C,'Number of Firms'!$A297,allNAICS!$E:$E,'Number of Firms'!F$1)</f>
        <v>2722</v>
      </c>
      <c r="G297" s="1">
        <f>SUMIFS(allNAICS!$O:$O,allNAICS!$C:$C,'Number of Firms'!$A297,allNAICS!$E:$E,'Number of Firms'!G$1)</f>
        <v>84</v>
      </c>
      <c r="H297" s="1">
        <f>SUMIFS(allNAICS!$O:$O,allNAICS!$C:$C,'Number of Firms'!$A297,allNAICS!$E:$E,'Number of Firms'!H$1)</f>
        <v>131</v>
      </c>
      <c r="I297" s="1">
        <f>SUMIFS(allNAICS!$O:$O,allNAICS!$C:$C,'Number of Firms'!$A297,allNAICS!$E:$E,'Number of Firms'!I$1)</f>
        <v>24853</v>
      </c>
      <c r="J297" s="1">
        <f>SUMIFS(allNAICS!$O:$O,allNAICS!$C:$C,'Number of Firms'!$A297,allNAICS!$E:$E,'Number of Firms'!J$1)</f>
        <v>7922</v>
      </c>
      <c r="K297" s="1">
        <f>SUMIFS(allNAICS!$O:$O,allNAICS!$C:$C,'Number of Firms'!$A297,allNAICS!$E:$E,'Number of Firms'!K$1)</f>
        <v>9412</v>
      </c>
      <c r="L297" s="1">
        <f>SUMIFS(allNAICS!$O:$O,allNAICS!$C:$C,'Number of Firms'!$A297,allNAICS!$E:$E,'Number of Firms'!L$1)</f>
        <v>25462</v>
      </c>
      <c r="M297" s="1">
        <f>SUMIFS(allNAICS!$O:$O,allNAICS!$C:$C,'Number of Firms'!$A297,allNAICS!$E:$E,'Number of Firms'!M$1)</f>
        <v>12009</v>
      </c>
      <c r="N297" s="1">
        <f>SUMIFS(allNAICS!$O:$O,allNAICS!$C:$C,'Number of Firms'!$A297,allNAICS!$E:$E,'Number of Firms'!N$1)</f>
        <v>6114</v>
      </c>
      <c r="O297" s="1">
        <f>SUMIFS(allNAICS!$O:$O,allNAICS!$C:$C,'Number of Firms'!$A297,allNAICS!$E:$E,'Number of Firms'!O$1)</f>
        <v>9878</v>
      </c>
      <c r="P297" s="1">
        <f>SUMIFS(allNAICS!$O:$O,allNAICS!$C:$C,'Number of Firms'!$A297,allNAICS!$E:$E,'Number of Firms'!P$1)</f>
        <v>33464</v>
      </c>
      <c r="Q297" s="1">
        <f>SUMIFS(allNAICS!$O:$O,allNAICS!$C:$C,'Number of Firms'!$A297,allNAICS!$E:$E,'Number of Firms'!Q$1)</f>
        <v>60598</v>
      </c>
      <c r="R297" s="1">
        <f>SUMIFS(allNAICS!$O:$O,allNAICS!$C:$C,'Number of Firms'!$A297,allNAICS!$E:$E,'Number of Firms'!R$1)</f>
        <v>19987</v>
      </c>
      <c r="S297" s="1">
        <f>SUMIFS(allNAICS!$O:$O,allNAICS!$C:$C,'Number of Firms'!$A297,allNAICS!$E:$E,'Number of Firms'!S$1)</f>
        <v>9421</v>
      </c>
      <c r="T297" s="1">
        <f>SUMIFS(allNAICS!$O:$O,allNAICS!$C:$C,'Number of Firms'!$A297,allNAICS!$E:$E,'Number of Firms'!T$1)</f>
        <v>26540</v>
      </c>
      <c r="U297" s="1">
        <f>SUMIFS(allNAICS!$O:$O,allNAICS!$C:$C,'Number of Firms'!$A297,allNAICS!$E:$E,'Number of Firms'!U$1)</f>
        <v>16952</v>
      </c>
      <c r="V297" s="1">
        <f>SUMIFS(allNAICS!$O:$O,allNAICS!$C:$C,'Number of Firms'!$A297,allNAICS!$E:$E,'Number of Firms'!V$1)</f>
        <v>10023</v>
      </c>
      <c r="W297" s="1">
        <f>SUMIFS(allNAICS!$O:$O,allNAICS!$C:$C,'Number of Firms'!$A297,allNAICS!$E:$E,'Number of Firms'!W$1)</f>
        <v>29669</v>
      </c>
      <c r="X297" s="1">
        <f>SUMIFS(allNAICS!$O:$O,allNAICS!$C:$C,'Number of Firms'!$A297,allNAICS!$E:$E,'Number of Firms'!X$1)</f>
        <v>518</v>
      </c>
      <c r="Y297" s="1">
        <f>SUMIFS(allNAICS!$O:$O,allNAICS!$C:$C,'Number of Firms'!$A297,allNAICS!$E:$E,'Number of Firms'!Y$1)</f>
        <v>116</v>
      </c>
    </row>
    <row r="298" spans="1:25" x14ac:dyDescent="0.45">
      <c r="A298" s="1" t="s">
        <v>789</v>
      </c>
      <c r="B298" s="1" t="s">
        <v>526</v>
      </c>
      <c r="C298" s="1">
        <v>27.816414999999999</v>
      </c>
      <c r="D298" s="1">
        <v>-80.470607799999996</v>
      </c>
      <c r="E298" s="1">
        <f>SUMIFS(allNAICS!$O:$O,allNAICS!$C:$C,'Number of Firms'!$A298,allNAICS!$E:$E,'Number of Firms'!E$1)</f>
        <v>15044</v>
      </c>
      <c r="F298" s="1">
        <f>SUMIFS(allNAICS!$O:$O,allNAICS!$C:$C,'Number of Firms'!$A298,allNAICS!$E:$E,'Number of Firms'!F$1)</f>
        <v>140</v>
      </c>
      <c r="G298" s="1">
        <f>SUMIFS(allNAICS!$O:$O,allNAICS!$C:$C,'Number of Firms'!$A298,allNAICS!$E:$E,'Number of Firms'!G$1)</f>
        <v>0</v>
      </c>
      <c r="H298" s="1">
        <f>SUMIFS(allNAICS!$O:$O,allNAICS!$C:$C,'Number of Firms'!$A298,allNAICS!$E:$E,'Number of Firms'!H$1)</f>
        <v>0</v>
      </c>
      <c r="I298" s="1">
        <f>SUMIFS(allNAICS!$O:$O,allNAICS!$C:$C,'Number of Firms'!$A298,allNAICS!$E:$E,'Number of Firms'!I$1)</f>
        <v>1249</v>
      </c>
      <c r="J298" s="1">
        <f>SUMIFS(allNAICS!$O:$O,allNAICS!$C:$C,'Number of Firms'!$A298,allNAICS!$E:$E,'Number of Firms'!J$1)</f>
        <v>273</v>
      </c>
      <c r="K298" s="1">
        <f>SUMIFS(allNAICS!$O:$O,allNAICS!$C:$C,'Number of Firms'!$A298,allNAICS!$E:$E,'Number of Firms'!K$1)</f>
        <v>473</v>
      </c>
      <c r="L298" s="1">
        <f>SUMIFS(allNAICS!$O:$O,allNAICS!$C:$C,'Number of Firms'!$A298,allNAICS!$E:$E,'Number of Firms'!L$1)</f>
        <v>1403</v>
      </c>
      <c r="M298" s="1">
        <f>SUMIFS(allNAICS!$O:$O,allNAICS!$C:$C,'Number of Firms'!$A298,allNAICS!$E:$E,'Number of Firms'!M$1)</f>
        <v>425</v>
      </c>
      <c r="N298" s="1">
        <f>SUMIFS(allNAICS!$O:$O,allNAICS!$C:$C,'Number of Firms'!$A298,allNAICS!$E:$E,'Number of Firms'!N$1)</f>
        <v>109</v>
      </c>
      <c r="O298" s="1">
        <f>SUMIFS(allNAICS!$O:$O,allNAICS!$C:$C,'Number of Firms'!$A298,allNAICS!$E:$E,'Number of Firms'!O$1)</f>
        <v>746</v>
      </c>
      <c r="P298" s="1">
        <f>SUMIFS(allNAICS!$O:$O,allNAICS!$C:$C,'Number of Firms'!$A298,allNAICS!$E:$E,'Number of Firms'!P$1)</f>
        <v>1838</v>
      </c>
      <c r="Q298" s="1">
        <f>SUMIFS(allNAICS!$O:$O,allNAICS!$C:$C,'Number of Firms'!$A298,allNAICS!$E:$E,'Number of Firms'!Q$1)</f>
        <v>1993</v>
      </c>
      <c r="R298" s="1">
        <f>SUMIFS(allNAICS!$O:$O,allNAICS!$C:$C,'Number of Firms'!$A298,allNAICS!$E:$E,'Number of Firms'!R$1)</f>
        <v>1715</v>
      </c>
      <c r="S298" s="1">
        <f>SUMIFS(allNAICS!$O:$O,allNAICS!$C:$C,'Number of Firms'!$A298,allNAICS!$E:$E,'Number of Firms'!S$1)</f>
        <v>259</v>
      </c>
      <c r="T298" s="1">
        <f>SUMIFS(allNAICS!$O:$O,allNAICS!$C:$C,'Number of Firms'!$A298,allNAICS!$E:$E,'Number of Firms'!T$1)</f>
        <v>1645</v>
      </c>
      <c r="U298" s="1">
        <f>SUMIFS(allNAICS!$O:$O,allNAICS!$C:$C,'Number of Firms'!$A298,allNAICS!$E:$E,'Number of Firms'!U$1)</f>
        <v>534</v>
      </c>
      <c r="V298" s="1">
        <f>SUMIFS(allNAICS!$O:$O,allNAICS!$C:$C,'Number of Firms'!$A298,allNAICS!$E:$E,'Number of Firms'!V$1)</f>
        <v>453</v>
      </c>
      <c r="W298" s="1">
        <f>SUMIFS(allNAICS!$O:$O,allNAICS!$C:$C,'Number of Firms'!$A298,allNAICS!$E:$E,'Number of Firms'!W$1)</f>
        <v>1778</v>
      </c>
      <c r="X298" s="1">
        <f>SUMIFS(allNAICS!$O:$O,allNAICS!$C:$C,'Number of Firms'!$A298,allNAICS!$E:$E,'Number of Firms'!X$1)</f>
        <v>0</v>
      </c>
      <c r="Y298" s="1">
        <f>SUMIFS(allNAICS!$O:$O,allNAICS!$C:$C,'Number of Firms'!$A298,allNAICS!$E:$E,'Number of Firms'!Y$1)</f>
        <v>0</v>
      </c>
    </row>
    <row r="299" spans="1:25" x14ac:dyDescent="0.45">
      <c r="A299" s="1" t="s">
        <v>790</v>
      </c>
      <c r="B299" s="1" t="s">
        <v>468</v>
      </c>
      <c r="C299" s="1">
        <v>43.750828400000003</v>
      </c>
      <c r="D299" s="1">
        <v>-87.714529999999996</v>
      </c>
      <c r="E299" s="1">
        <f>SUMIFS(allNAICS!$O:$O,allNAICS!$C:$C,'Number of Firms'!$A299,allNAICS!$E:$E,'Number of Firms'!E$1)</f>
        <v>7003</v>
      </c>
      <c r="F299" s="1">
        <f>SUMIFS(allNAICS!$O:$O,allNAICS!$C:$C,'Number of Firms'!$A299,allNAICS!$E:$E,'Number of Firms'!F$1)</f>
        <v>112</v>
      </c>
      <c r="G299" s="1">
        <f>SUMIFS(allNAICS!$O:$O,allNAICS!$C:$C,'Number of Firms'!$A299,allNAICS!$E:$E,'Number of Firms'!G$1)</f>
        <v>0</v>
      </c>
      <c r="H299" s="1">
        <f>SUMIFS(allNAICS!$O:$O,allNAICS!$C:$C,'Number of Firms'!$A299,allNAICS!$E:$E,'Number of Firms'!H$1)</f>
        <v>0</v>
      </c>
      <c r="I299" s="1">
        <f>SUMIFS(allNAICS!$O:$O,allNAICS!$C:$C,'Number of Firms'!$A299,allNAICS!$E:$E,'Number of Firms'!I$1)</f>
        <v>955</v>
      </c>
      <c r="J299" s="1">
        <f>SUMIFS(allNAICS!$O:$O,allNAICS!$C:$C,'Number of Firms'!$A299,allNAICS!$E:$E,'Number of Firms'!J$1)</f>
        <v>471</v>
      </c>
      <c r="K299" s="1">
        <f>SUMIFS(allNAICS!$O:$O,allNAICS!$C:$C,'Number of Firms'!$A299,allNAICS!$E:$E,'Number of Firms'!K$1)</f>
        <v>202</v>
      </c>
      <c r="L299" s="1">
        <f>SUMIFS(allNAICS!$O:$O,allNAICS!$C:$C,'Number of Firms'!$A299,allNAICS!$E:$E,'Number of Firms'!L$1)</f>
        <v>798</v>
      </c>
      <c r="M299" s="1">
        <f>SUMIFS(allNAICS!$O:$O,allNAICS!$C:$C,'Number of Firms'!$A299,allNAICS!$E:$E,'Number of Firms'!M$1)</f>
        <v>246</v>
      </c>
      <c r="N299" s="1">
        <f>SUMIFS(allNAICS!$O:$O,allNAICS!$C:$C,'Number of Firms'!$A299,allNAICS!$E:$E,'Number of Firms'!N$1)</f>
        <v>85</v>
      </c>
      <c r="O299" s="1">
        <f>SUMIFS(allNAICS!$O:$O,allNAICS!$C:$C,'Number of Firms'!$A299,allNAICS!$E:$E,'Number of Firms'!O$1)</f>
        <v>277</v>
      </c>
      <c r="P299" s="1">
        <f>SUMIFS(allNAICS!$O:$O,allNAICS!$C:$C,'Number of Firms'!$A299,allNAICS!$E:$E,'Number of Firms'!P$1)</f>
        <v>677</v>
      </c>
      <c r="Q299" s="1">
        <f>SUMIFS(allNAICS!$O:$O,allNAICS!$C:$C,'Number of Firms'!$A299,allNAICS!$E:$E,'Number of Firms'!Q$1)</f>
        <v>696</v>
      </c>
      <c r="R299" s="1">
        <f>SUMIFS(allNAICS!$O:$O,allNAICS!$C:$C,'Number of Firms'!$A299,allNAICS!$E:$E,'Number of Firms'!R$1)</f>
        <v>468</v>
      </c>
      <c r="S299" s="1">
        <f>SUMIFS(allNAICS!$O:$O,allNAICS!$C:$C,'Number of Firms'!$A299,allNAICS!$E:$E,'Number of Firms'!S$1)</f>
        <v>166</v>
      </c>
      <c r="T299" s="1">
        <f>SUMIFS(allNAICS!$O:$O,allNAICS!$C:$C,'Number of Firms'!$A299,allNAICS!$E:$E,'Number of Firms'!T$1)</f>
        <v>490</v>
      </c>
      <c r="U299" s="1">
        <f>SUMIFS(allNAICS!$O:$O,allNAICS!$C:$C,'Number of Firms'!$A299,allNAICS!$E:$E,'Number of Firms'!U$1)</f>
        <v>358</v>
      </c>
      <c r="V299" s="1">
        <f>SUMIFS(allNAICS!$O:$O,allNAICS!$C:$C,'Number of Firms'!$A299,allNAICS!$E:$E,'Number of Firms'!V$1)</f>
        <v>310</v>
      </c>
      <c r="W299" s="1">
        <f>SUMIFS(allNAICS!$O:$O,allNAICS!$C:$C,'Number of Firms'!$A299,allNAICS!$E:$E,'Number of Firms'!W$1)</f>
        <v>720</v>
      </c>
      <c r="X299" s="1">
        <f>SUMIFS(allNAICS!$O:$O,allNAICS!$C:$C,'Number of Firms'!$A299,allNAICS!$E:$E,'Number of Firms'!X$1)</f>
        <v>0</v>
      </c>
      <c r="Y299" s="1">
        <f>SUMIFS(allNAICS!$O:$O,allNAICS!$C:$C,'Number of Firms'!$A299,allNAICS!$E:$E,'Number of Firms'!Y$1)</f>
        <v>0</v>
      </c>
    </row>
    <row r="300" spans="1:25" x14ac:dyDescent="0.45">
      <c r="A300" s="1" t="s">
        <v>791</v>
      </c>
      <c r="B300" s="1" t="s">
        <v>445</v>
      </c>
      <c r="C300" s="1">
        <v>33.635661800000001</v>
      </c>
      <c r="D300" s="1">
        <v>-96.608880499999998</v>
      </c>
      <c r="E300" s="1">
        <f>SUMIFS(allNAICS!$O:$O,allNAICS!$C:$C,'Number of Firms'!$A300,allNAICS!$E:$E,'Number of Firms'!E$1)</f>
        <v>9187</v>
      </c>
      <c r="F300" s="1">
        <f>SUMIFS(allNAICS!$O:$O,allNAICS!$C:$C,'Number of Firms'!$A300,allNAICS!$E:$E,'Number of Firms'!F$1)</f>
        <v>120</v>
      </c>
      <c r="G300" s="1">
        <f>SUMIFS(allNAICS!$O:$O,allNAICS!$C:$C,'Number of Firms'!$A300,allNAICS!$E:$E,'Number of Firms'!G$1)</f>
        <v>334</v>
      </c>
      <c r="H300" s="1">
        <f>SUMIFS(allNAICS!$O:$O,allNAICS!$C:$C,'Number of Firms'!$A300,allNAICS!$E:$E,'Number of Firms'!H$1)</f>
        <v>36</v>
      </c>
      <c r="I300" s="1">
        <f>SUMIFS(allNAICS!$O:$O,allNAICS!$C:$C,'Number of Firms'!$A300,allNAICS!$E:$E,'Number of Firms'!I$1)</f>
        <v>1342</v>
      </c>
      <c r="J300" s="1">
        <f>SUMIFS(allNAICS!$O:$O,allNAICS!$C:$C,'Number of Firms'!$A300,allNAICS!$E:$E,'Number of Firms'!J$1)</f>
        <v>183</v>
      </c>
      <c r="K300" s="1">
        <f>SUMIFS(allNAICS!$O:$O,allNAICS!$C:$C,'Number of Firms'!$A300,allNAICS!$E:$E,'Number of Firms'!K$1)</f>
        <v>264</v>
      </c>
      <c r="L300" s="1">
        <f>SUMIFS(allNAICS!$O:$O,allNAICS!$C:$C,'Number of Firms'!$A300,allNAICS!$E:$E,'Number of Firms'!L$1)</f>
        <v>955</v>
      </c>
      <c r="M300" s="1">
        <f>SUMIFS(allNAICS!$O:$O,allNAICS!$C:$C,'Number of Firms'!$A300,allNAICS!$E:$E,'Number of Firms'!M$1)</f>
        <v>344</v>
      </c>
      <c r="N300" s="1">
        <f>SUMIFS(allNAICS!$O:$O,allNAICS!$C:$C,'Number of Firms'!$A300,allNAICS!$E:$E,'Number of Firms'!N$1)</f>
        <v>87</v>
      </c>
      <c r="O300" s="1">
        <f>SUMIFS(allNAICS!$O:$O,allNAICS!$C:$C,'Number of Firms'!$A300,allNAICS!$E:$E,'Number of Firms'!O$1)</f>
        <v>292</v>
      </c>
      <c r="P300" s="1">
        <f>SUMIFS(allNAICS!$O:$O,allNAICS!$C:$C,'Number of Firms'!$A300,allNAICS!$E:$E,'Number of Firms'!P$1)</f>
        <v>698</v>
      </c>
      <c r="Q300" s="1">
        <f>SUMIFS(allNAICS!$O:$O,allNAICS!$C:$C,'Number of Firms'!$A300,allNAICS!$E:$E,'Number of Firms'!Q$1)</f>
        <v>1002</v>
      </c>
      <c r="R300" s="1">
        <f>SUMIFS(allNAICS!$O:$O,allNAICS!$C:$C,'Number of Firms'!$A300,allNAICS!$E:$E,'Number of Firms'!R$1)</f>
        <v>869</v>
      </c>
      <c r="S300" s="1">
        <f>SUMIFS(allNAICS!$O:$O,allNAICS!$C:$C,'Number of Firms'!$A300,allNAICS!$E:$E,'Number of Firms'!S$1)</f>
        <v>83</v>
      </c>
      <c r="T300" s="1">
        <f>SUMIFS(allNAICS!$O:$O,allNAICS!$C:$C,'Number of Firms'!$A300,allNAICS!$E:$E,'Number of Firms'!T$1)</f>
        <v>788</v>
      </c>
      <c r="U300" s="1">
        <f>SUMIFS(allNAICS!$O:$O,allNAICS!$C:$C,'Number of Firms'!$A300,allNAICS!$E:$E,'Number of Firms'!U$1)</f>
        <v>291</v>
      </c>
      <c r="V300" s="1">
        <f>SUMIFS(allNAICS!$O:$O,allNAICS!$C:$C,'Number of Firms'!$A300,allNAICS!$E:$E,'Number of Firms'!V$1)</f>
        <v>312</v>
      </c>
      <c r="W300" s="1">
        <f>SUMIFS(allNAICS!$O:$O,allNAICS!$C:$C,'Number of Firms'!$A300,allNAICS!$E:$E,'Number of Firms'!W$1)</f>
        <v>1198</v>
      </c>
      <c r="X300" s="1">
        <f>SUMIFS(allNAICS!$O:$O,allNAICS!$C:$C,'Number of Firms'!$A300,allNAICS!$E:$E,'Number of Firms'!X$1)</f>
        <v>0</v>
      </c>
      <c r="Y300" s="1">
        <f>SUMIFS(allNAICS!$O:$O,allNAICS!$C:$C,'Number of Firms'!$A300,allNAICS!$E:$E,'Number of Firms'!Y$1)</f>
        <v>0</v>
      </c>
    </row>
    <row r="301" spans="1:25" x14ac:dyDescent="0.45">
      <c r="A301" s="1" t="s">
        <v>792</v>
      </c>
      <c r="B301" s="1" t="s">
        <v>455</v>
      </c>
      <c r="C301" s="1">
        <v>32.525151600000001</v>
      </c>
      <c r="D301" s="1">
        <v>-93.750178899999995</v>
      </c>
      <c r="E301" s="1">
        <f>SUMIFS(allNAICS!$O:$O,allNAICS!$C:$C,'Number of Firms'!$A301,allNAICS!$E:$E,'Number of Firms'!E$1)</f>
        <v>38892</v>
      </c>
      <c r="F301" s="1">
        <f>SUMIFS(allNAICS!$O:$O,allNAICS!$C:$C,'Number of Firms'!$A301,allNAICS!$E:$E,'Number of Firms'!F$1)</f>
        <v>413</v>
      </c>
      <c r="G301" s="1">
        <f>SUMIFS(allNAICS!$O:$O,allNAICS!$C:$C,'Number of Firms'!$A301,allNAICS!$E:$E,'Number of Firms'!G$1)</f>
        <v>2630</v>
      </c>
      <c r="H301" s="1">
        <f>SUMIFS(allNAICS!$O:$O,allNAICS!$C:$C,'Number of Firms'!$A301,allNAICS!$E:$E,'Number of Firms'!H$1)</f>
        <v>51</v>
      </c>
      <c r="I301" s="1">
        <f>SUMIFS(allNAICS!$O:$O,allNAICS!$C:$C,'Number of Firms'!$A301,allNAICS!$E:$E,'Number of Firms'!I$1)</f>
        <v>3854</v>
      </c>
      <c r="J301" s="1">
        <f>SUMIFS(allNAICS!$O:$O,allNAICS!$C:$C,'Number of Firms'!$A301,allNAICS!$E:$E,'Number of Firms'!J$1)</f>
        <v>690</v>
      </c>
      <c r="K301" s="1">
        <f>SUMIFS(allNAICS!$O:$O,allNAICS!$C:$C,'Number of Firms'!$A301,allNAICS!$E:$E,'Number of Firms'!K$1)</f>
        <v>973</v>
      </c>
      <c r="L301" s="1">
        <f>SUMIFS(allNAICS!$O:$O,allNAICS!$C:$C,'Number of Firms'!$A301,allNAICS!$E:$E,'Number of Firms'!L$1)</f>
        <v>3961</v>
      </c>
      <c r="M301" s="1">
        <f>SUMIFS(allNAICS!$O:$O,allNAICS!$C:$C,'Number of Firms'!$A301,allNAICS!$E:$E,'Number of Firms'!M$1)</f>
        <v>1311</v>
      </c>
      <c r="N301" s="1">
        <f>SUMIFS(allNAICS!$O:$O,allNAICS!$C:$C,'Number of Firms'!$A301,allNAICS!$E:$E,'Number of Firms'!N$1)</f>
        <v>335</v>
      </c>
      <c r="O301" s="1">
        <f>SUMIFS(allNAICS!$O:$O,allNAICS!$C:$C,'Number of Firms'!$A301,allNAICS!$E:$E,'Number of Firms'!O$1)</f>
        <v>1628</v>
      </c>
      <c r="P301" s="1">
        <f>SUMIFS(allNAICS!$O:$O,allNAICS!$C:$C,'Number of Firms'!$A301,allNAICS!$E:$E,'Number of Firms'!P$1)</f>
        <v>3059</v>
      </c>
      <c r="Q301" s="1">
        <f>SUMIFS(allNAICS!$O:$O,allNAICS!$C:$C,'Number of Firms'!$A301,allNAICS!$E:$E,'Number of Firms'!Q$1)</f>
        <v>3823</v>
      </c>
      <c r="R301" s="1">
        <f>SUMIFS(allNAICS!$O:$O,allNAICS!$C:$C,'Number of Firms'!$A301,allNAICS!$E:$E,'Number of Firms'!R$1)</f>
        <v>3529</v>
      </c>
      <c r="S301" s="1">
        <f>SUMIFS(allNAICS!$O:$O,allNAICS!$C:$C,'Number of Firms'!$A301,allNAICS!$E:$E,'Number of Firms'!S$1)</f>
        <v>660</v>
      </c>
      <c r="T301" s="1">
        <f>SUMIFS(allNAICS!$O:$O,allNAICS!$C:$C,'Number of Firms'!$A301,allNAICS!$E:$E,'Number of Firms'!T$1)</f>
        <v>3993</v>
      </c>
      <c r="U301" s="1">
        <f>SUMIFS(allNAICS!$O:$O,allNAICS!$C:$C,'Number of Firms'!$A301,allNAICS!$E:$E,'Number of Firms'!U$1)</f>
        <v>1282</v>
      </c>
      <c r="V301" s="1">
        <f>SUMIFS(allNAICS!$O:$O,allNAICS!$C:$C,'Number of Firms'!$A301,allNAICS!$E:$E,'Number of Firms'!V$1)</f>
        <v>1252</v>
      </c>
      <c r="W301" s="1">
        <f>SUMIFS(allNAICS!$O:$O,allNAICS!$C:$C,'Number of Firms'!$A301,allNAICS!$E:$E,'Number of Firms'!W$1)</f>
        <v>5494</v>
      </c>
      <c r="X301" s="1">
        <f>SUMIFS(allNAICS!$O:$O,allNAICS!$C:$C,'Number of Firms'!$A301,allNAICS!$E:$E,'Number of Firms'!X$1)</f>
        <v>48</v>
      </c>
      <c r="Y301" s="1">
        <f>SUMIFS(allNAICS!$O:$O,allNAICS!$C:$C,'Number of Firms'!$A301,allNAICS!$E:$E,'Number of Firms'!Y$1)</f>
        <v>0</v>
      </c>
    </row>
    <row r="302" spans="1:25" x14ac:dyDescent="0.45">
      <c r="A302" s="1" t="s">
        <v>793</v>
      </c>
      <c r="B302" s="1" t="s">
        <v>462</v>
      </c>
      <c r="C302" s="1">
        <v>42.499994200000003</v>
      </c>
      <c r="D302" s="1">
        <v>96.400306900000004</v>
      </c>
      <c r="E302" s="1">
        <f>SUMIFS(allNAICS!$O:$O,allNAICS!$C:$C,'Number of Firms'!$A302,allNAICS!$E:$E,'Number of Firms'!E$1)</f>
        <v>13333</v>
      </c>
      <c r="F302" s="1">
        <f>SUMIFS(allNAICS!$O:$O,allNAICS!$C:$C,'Number of Firms'!$A302,allNAICS!$E:$E,'Number of Firms'!F$1)</f>
        <v>204</v>
      </c>
      <c r="G302" s="1">
        <f>SUMIFS(allNAICS!$O:$O,allNAICS!$C:$C,'Number of Firms'!$A302,allNAICS!$E:$E,'Number of Firms'!G$1)</f>
        <v>0</v>
      </c>
      <c r="H302" s="1">
        <f>SUMIFS(allNAICS!$O:$O,allNAICS!$C:$C,'Number of Firms'!$A302,allNAICS!$E:$E,'Number of Firms'!H$1)</f>
        <v>0</v>
      </c>
      <c r="I302" s="1">
        <f>SUMIFS(allNAICS!$O:$O,allNAICS!$C:$C,'Number of Firms'!$A302,allNAICS!$E:$E,'Number of Firms'!I$1)</f>
        <v>1571</v>
      </c>
      <c r="J302" s="1">
        <f>SUMIFS(allNAICS!$O:$O,allNAICS!$C:$C,'Number of Firms'!$A302,allNAICS!$E:$E,'Number of Firms'!J$1)</f>
        <v>258</v>
      </c>
      <c r="K302" s="1">
        <f>SUMIFS(allNAICS!$O:$O,allNAICS!$C:$C,'Number of Firms'!$A302,allNAICS!$E:$E,'Number of Firms'!K$1)</f>
        <v>469</v>
      </c>
      <c r="L302" s="1">
        <f>SUMIFS(allNAICS!$O:$O,allNAICS!$C:$C,'Number of Firms'!$A302,allNAICS!$E:$E,'Number of Firms'!L$1)</f>
        <v>1759</v>
      </c>
      <c r="M302" s="1">
        <f>SUMIFS(allNAICS!$O:$O,allNAICS!$C:$C,'Number of Firms'!$A302,allNAICS!$E:$E,'Number of Firms'!M$1)</f>
        <v>716</v>
      </c>
      <c r="N302" s="1">
        <f>SUMIFS(allNAICS!$O:$O,allNAICS!$C:$C,'Number of Firms'!$A302,allNAICS!$E:$E,'Number of Firms'!N$1)</f>
        <v>133</v>
      </c>
      <c r="O302" s="1">
        <f>SUMIFS(allNAICS!$O:$O,allNAICS!$C:$C,'Number of Firms'!$A302,allNAICS!$E:$E,'Number of Firms'!O$1)</f>
        <v>786</v>
      </c>
      <c r="P302" s="1">
        <f>SUMIFS(allNAICS!$O:$O,allNAICS!$C:$C,'Number of Firms'!$A302,allNAICS!$E:$E,'Number of Firms'!P$1)</f>
        <v>1084</v>
      </c>
      <c r="Q302" s="1">
        <f>SUMIFS(allNAICS!$O:$O,allNAICS!$C:$C,'Number of Firms'!$A302,allNAICS!$E:$E,'Number of Firms'!Q$1)</f>
        <v>951</v>
      </c>
      <c r="R302" s="1">
        <f>SUMIFS(allNAICS!$O:$O,allNAICS!$C:$C,'Number of Firms'!$A302,allNAICS!$E:$E,'Number of Firms'!R$1)</f>
        <v>1082</v>
      </c>
      <c r="S302" s="1">
        <f>SUMIFS(allNAICS!$O:$O,allNAICS!$C:$C,'Number of Firms'!$A302,allNAICS!$E:$E,'Number of Firms'!S$1)</f>
        <v>174</v>
      </c>
      <c r="T302" s="1">
        <f>SUMIFS(allNAICS!$O:$O,allNAICS!$C:$C,'Number of Firms'!$A302,allNAICS!$E:$E,'Number of Firms'!T$1)</f>
        <v>1482</v>
      </c>
      <c r="U302" s="1">
        <f>SUMIFS(allNAICS!$O:$O,allNAICS!$C:$C,'Number of Firms'!$A302,allNAICS!$E:$E,'Number of Firms'!U$1)</f>
        <v>546</v>
      </c>
      <c r="V302" s="1">
        <f>SUMIFS(allNAICS!$O:$O,allNAICS!$C:$C,'Number of Firms'!$A302,allNAICS!$E:$E,'Number of Firms'!V$1)</f>
        <v>514</v>
      </c>
      <c r="W302" s="1">
        <f>SUMIFS(allNAICS!$O:$O,allNAICS!$C:$C,'Number of Firms'!$A302,allNAICS!$E:$E,'Number of Firms'!W$1)</f>
        <v>1641</v>
      </c>
      <c r="X302" s="1">
        <f>SUMIFS(allNAICS!$O:$O,allNAICS!$C:$C,'Number of Firms'!$A302,allNAICS!$E:$E,'Number of Firms'!X$1)</f>
        <v>32</v>
      </c>
      <c r="Y302" s="1">
        <f>SUMIFS(allNAICS!$O:$O,allNAICS!$C:$C,'Number of Firms'!$A302,allNAICS!$E:$E,'Number of Firms'!Y$1)</f>
        <v>0</v>
      </c>
    </row>
    <row r="303" spans="1:25" x14ac:dyDescent="0.45">
      <c r="A303" s="1" t="s">
        <v>794</v>
      </c>
      <c r="B303" s="1" t="s">
        <v>758</v>
      </c>
      <c r="C303" s="1">
        <v>43.544595899999997</v>
      </c>
      <c r="D303" s="1">
        <v>-96.731103399999995</v>
      </c>
      <c r="E303" s="1">
        <f>SUMIFS(allNAICS!$O:$O,allNAICS!$C:$C,'Number of Firms'!$A303,allNAICS!$E:$E,'Number of Firms'!E$1)</f>
        <v>22393</v>
      </c>
      <c r="F303" s="1">
        <f>SUMIFS(allNAICS!$O:$O,allNAICS!$C:$C,'Number of Firms'!$A303,allNAICS!$E:$E,'Number of Firms'!F$1)</f>
        <v>236</v>
      </c>
      <c r="G303" s="1">
        <f>SUMIFS(allNAICS!$O:$O,allNAICS!$C:$C,'Number of Firms'!$A303,allNAICS!$E:$E,'Number of Firms'!G$1)</f>
        <v>58</v>
      </c>
      <c r="H303" s="1">
        <f>SUMIFS(allNAICS!$O:$O,allNAICS!$C:$C,'Number of Firms'!$A303,allNAICS!$E:$E,'Number of Firms'!H$1)</f>
        <v>0</v>
      </c>
      <c r="I303" s="1">
        <f>SUMIFS(allNAICS!$O:$O,allNAICS!$C:$C,'Number of Firms'!$A303,allNAICS!$E:$E,'Number of Firms'!I$1)</f>
        <v>2869</v>
      </c>
      <c r="J303" s="1">
        <f>SUMIFS(allNAICS!$O:$O,allNAICS!$C:$C,'Number of Firms'!$A303,allNAICS!$E:$E,'Number of Firms'!J$1)</f>
        <v>492</v>
      </c>
      <c r="K303" s="1">
        <f>SUMIFS(allNAICS!$O:$O,allNAICS!$C:$C,'Number of Firms'!$A303,allNAICS!$E:$E,'Number of Firms'!K$1)</f>
        <v>706</v>
      </c>
      <c r="L303" s="1">
        <f>SUMIFS(allNAICS!$O:$O,allNAICS!$C:$C,'Number of Firms'!$A303,allNAICS!$E:$E,'Number of Firms'!L$1)</f>
        <v>2856</v>
      </c>
      <c r="M303" s="1">
        <f>SUMIFS(allNAICS!$O:$O,allNAICS!$C:$C,'Number of Firms'!$A303,allNAICS!$E:$E,'Number of Firms'!M$1)</f>
        <v>1040</v>
      </c>
      <c r="N303" s="1">
        <f>SUMIFS(allNAICS!$O:$O,allNAICS!$C:$C,'Number of Firms'!$A303,allNAICS!$E:$E,'Number of Firms'!N$1)</f>
        <v>300</v>
      </c>
      <c r="O303" s="1">
        <f>SUMIFS(allNAICS!$O:$O,allNAICS!$C:$C,'Number of Firms'!$A303,allNAICS!$E:$E,'Number of Firms'!O$1)</f>
        <v>1377</v>
      </c>
      <c r="P303" s="1">
        <f>SUMIFS(allNAICS!$O:$O,allNAICS!$C:$C,'Number of Firms'!$A303,allNAICS!$E:$E,'Number of Firms'!P$1)</f>
        <v>2246</v>
      </c>
      <c r="Q303" s="1">
        <f>SUMIFS(allNAICS!$O:$O,allNAICS!$C:$C,'Number of Firms'!$A303,allNAICS!$E:$E,'Number of Firms'!Q$1)</f>
        <v>2312</v>
      </c>
      <c r="R303" s="1">
        <f>SUMIFS(allNAICS!$O:$O,allNAICS!$C:$C,'Number of Firms'!$A303,allNAICS!$E:$E,'Number of Firms'!R$1)</f>
        <v>1370</v>
      </c>
      <c r="S303" s="1">
        <f>SUMIFS(allNAICS!$O:$O,allNAICS!$C:$C,'Number of Firms'!$A303,allNAICS!$E:$E,'Number of Firms'!S$1)</f>
        <v>409</v>
      </c>
      <c r="T303" s="1">
        <f>SUMIFS(allNAICS!$O:$O,allNAICS!$C:$C,'Number of Firms'!$A303,allNAICS!$E:$E,'Number of Firms'!T$1)</f>
        <v>1829</v>
      </c>
      <c r="U303" s="1">
        <f>SUMIFS(allNAICS!$O:$O,allNAICS!$C:$C,'Number of Firms'!$A303,allNAICS!$E:$E,'Number of Firms'!U$1)</f>
        <v>1020</v>
      </c>
      <c r="V303" s="1">
        <f>SUMIFS(allNAICS!$O:$O,allNAICS!$C:$C,'Number of Firms'!$A303,allNAICS!$E:$E,'Number of Firms'!V$1)</f>
        <v>692</v>
      </c>
      <c r="W303" s="1">
        <f>SUMIFS(allNAICS!$O:$O,allNAICS!$C:$C,'Number of Firms'!$A303,allNAICS!$E:$E,'Number of Firms'!W$1)</f>
        <v>2636</v>
      </c>
      <c r="X303" s="1">
        <f>SUMIFS(allNAICS!$O:$O,allNAICS!$C:$C,'Number of Firms'!$A303,allNAICS!$E:$E,'Number of Firms'!X$1)</f>
        <v>61</v>
      </c>
      <c r="Y303" s="1">
        <f>SUMIFS(allNAICS!$O:$O,allNAICS!$C:$C,'Number of Firms'!$A303,allNAICS!$E:$E,'Number of Firms'!Y$1)</f>
        <v>0</v>
      </c>
    </row>
    <row r="304" spans="1:25" x14ac:dyDescent="0.45">
      <c r="A304" s="1" t="s">
        <v>795</v>
      </c>
      <c r="B304" s="1" t="s">
        <v>506</v>
      </c>
      <c r="C304" s="1">
        <v>41.676354500000002</v>
      </c>
      <c r="D304" s="1">
        <v>86.251989800000004</v>
      </c>
      <c r="E304" s="1">
        <f>SUMIFS(allNAICS!$O:$O,allNAICS!$C:$C,'Number of Firms'!$A304,allNAICS!$E:$E,'Number of Firms'!E$1)</f>
        <v>22643</v>
      </c>
      <c r="F304" s="1">
        <f>SUMIFS(allNAICS!$O:$O,allNAICS!$C:$C,'Number of Firms'!$A304,allNAICS!$E:$E,'Number of Firms'!F$1)</f>
        <v>186</v>
      </c>
      <c r="G304" s="1">
        <f>SUMIFS(allNAICS!$O:$O,allNAICS!$C:$C,'Number of Firms'!$A304,allNAICS!$E:$E,'Number of Firms'!G$1)</f>
        <v>0</v>
      </c>
      <c r="H304" s="1">
        <f>SUMIFS(allNAICS!$O:$O,allNAICS!$C:$C,'Number of Firms'!$A304,allNAICS!$E:$E,'Number of Firms'!H$1)</f>
        <v>0</v>
      </c>
      <c r="I304" s="1">
        <f>SUMIFS(allNAICS!$O:$O,allNAICS!$C:$C,'Number of Firms'!$A304,allNAICS!$E:$E,'Number of Firms'!I$1)</f>
        <v>2400</v>
      </c>
      <c r="J304" s="1">
        <f>SUMIFS(allNAICS!$O:$O,allNAICS!$C:$C,'Number of Firms'!$A304,allNAICS!$E:$E,'Number of Firms'!J$1)</f>
        <v>739</v>
      </c>
      <c r="K304" s="1">
        <f>SUMIFS(allNAICS!$O:$O,allNAICS!$C:$C,'Number of Firms'!$A304,allNAICS!$E:$E,'Number of Firms'!K$1)</f>
        <v>745</v>
      </c>
      <c r="L304" s="1">
        <f>SUMIFS(allNAICS!$O:$O,allNAICS!$C:$C,'Number of Firms'!$A304,allNAICS!$E:$E,'Number of Firms'!L$1)</f>
        <v>2281</v>
      </c>
      <c r="M304" s="1">
        <f>SUMIFS(allNAICS!$O:$O,allNAICS!$C:$C,'Number of Firms'!$A304,allNAICS!$E:$E,'Number of Firms'!M$1)</f>
        <v>1019</v>
      </c>
      <c r="N304" s="1">
        <f>SUMIFS(allNAICS!$O:$O,allNAICS!$C:$C,'Number of Firms'!$A304,allNAICS!$E:$E,'Number of Firms'!N$1)</f>
        <v>242</v>
      </c>
      <c r="O304" s="1">
        <f>SUMIFS(allNAICS!$O:$O,allNAICS!$C:$C,'Number of Firms'!$A304,allNAICS!$E:$E,'Number of Firms'!O$1)</f>
        <v>824</v>
      </c>
      <c r="P304" s="1">
        <f>SUMIFS(allNAICS!$O:$O,allNAICS!$C:$C,'Number of Firms'!$A304,allNAICS!$E:$E,'Number of Firms'!P$1)</f>
        <v>1905</v>
      </c>
      <c r="Q304" s="1">
        <f>SUMIFS(allNAICS!$O:$O,allNAICS!$C:$C,'Number of Firms'!$A304,allNAICS!$E:$E,'Number of Firms'!Q$1)</f>
        <v>2730</v>
      </c>
      <c r="R304" s="1">
        <f>SUMIFS(allNAICS!$O:$O,allNAICS!$C:$C,'Number of Firms'!$A304,allNAICS!$E:$E,'Number of Firms'!R$1)</f>
        <v>1833</v>
      </c>
      <c r="S304" s="1">
        <f>SUMIFS(allNAICS!$O:$O,allNAICS!$C:$C,'Number of Firms'!$A304,allNAICS!$E:$E,'Number of Firms'!S$1)</f>
        <v>635</v>
      </c>
      <c r="T304" s="1">
        <f>SUMIFS(allNAICS!$O:$O,allNAICS!$C:$C,'Number of Firms'!$A304,allNAICS!$E:$E,'Number of Firms'!T$1)</f>
        <v>1969</v>
      </c>
      <c r="U304" s="1">
        <f>SUMIFS(allNAICS!$O:$O,allNAICS!$C:$C,'Number of Firms'!$A304,allNAICS!$E:$E,'Number of Firms'!U$1)</f>
        <v>1051</v>
      </c>
      <c r="V304" s="1">
        <f>SUMIFS(allNAICS!$O:$O,allNAICS!$C:$C,'Number of Firms'!$A304,allNAICS!$E:$E,'Number of Firms'!V$1)</f>
        <v>660</v>
      </c>
      <c r="W304" s="1">
        <f>SUMIFS(allNAICS!$O:$O,allNAICS!$C:$C,'Number of Firms'!$A304,allNAICS!$E:$E,'Number of Firms'!W$1)</f>
        <v>3448</v>
      </c>
      <c r="X304" s="1">
        <f>SUMIFS(allNAICS!$O:$O,allNAICS!$C:$C,'Number of Firms'!$A304,allNAICS!$E:$E,'Number of Firms'!X$1)</f>
        <v>34</v>
      </c>
      <c r="Y304" s="1">
        <f>SUMIFS(allNAICS!$O:$O,allNAICS!$C:$C,'Number of Firms'!$A304,allNAICS!$E:$E,'Number of Firms'!Y$1)</f>
        <v>0</v>
      </c>
    </row>
    <row r="305" spans="1:25" x14ac:dyDescent="0.45">
      <c r="A305" s="1" t="s">
        <v>796</v>
      </c>
      <c r="B305" s="1" t="s">
        <v>477</v>
      </c>
      <c r="C305" s="1">
        <v>34.949567199999997</v>
      </c>
      <c r="D305" s="1">
        <v>-81.932048199999997</v>
      </c>
      <c r="E305" s="1">
        <f>SUMIFS(allNAICS!$O:$O,allNAICS!$C:$C,'Number of Firms'!$A305,allNAICS!$E:$E,'Number of Firms'!E$1)</f>
        <v>22858</v>
      </c>
      <c r="F305" s="1">
        <f>SUMIFS(allNAICS!$O:$O,allNAICS!$C:$C,'Number of Firms'!$A305,allNAICS!$E:$E,'Number of Firms'!F$1)</f>
        <v>121</v>
      </c>
      <c r="G305" s="1">
        <f>SUMIFS(allNAICS!$O:$O,allNAICS!$C:$C,'Number of Firms'!$A305,allNAICS!$E:$E,'Number of Firms'!G$1)</f>
        <v>0</v>
      </c>
      <c r="H305" s="1">
        <f>SUMIFS(allNAICS!$O:$O,allNAICS!$C:$C,'Number of Firms'!$A305,allNAICS!$E:$E,'Number of Firms'!H$1)</f>
        <v>45</v>
      </c>
      <c r="I305" s="1">
        <f>SUMIFS(allNAICS!$O:$O,allNAICS!$C:$C,'Number of Firms'!$A305,allNAICS!$E:$E,'Number of Firms'!I$1)</f>
        <v>2887</v>
      </c>
      <c r="J305" s="1">
        <f>SUMIFS(allNAICS!$O:$O,allNAICS!$C:$C,'Number of Firms'!$A305,allNAICS!$E:$E,'Number of Firms'!J$1)</f>
        <v>535</v>
      </c>
      <c r="K305" s="1">
        <f>SUMIFS(allNAICS!$O:$O,allNAICS!$C:$C,'Number of Firms'!$A305,allNAICS!$E:$E,'Number of Firms'!K$1)</f>
        <v>1076</v>
      </c>
      <c r="L305" s="1">
        <f>SUMIFS(allNAICS!$O:$O,allNAICS!$C:$C,'Number of Firms'!$A305,allNAICS!$E:$E,'Number of Firms'!L$1)</f>
        <v>2551</v>
      </c>
      <c r="M305" s="1">
        <f>SUMIFS(allNAICS!$O:$O,allNAICS!$C:$C,'Number of Firms'!$A305,allNAICS!$E:$E,'Number of Firms'!M$1)</f>
        <v>1205</v>
      </c>
      <c r="N305" s="1">
        <f>SUMIFS(allNAICS!$O:$O,allNAICS!$C:$C,'Number of Firms'!$A305,allNAICS!$E:$E,'Number of Firms'!N$1)</f>
        <v>212</v>
      </c>
      <c r="O305" s="1">
        <f>SUMIFS(allNAICS!$O:$O,allNAICS!$C:$C,'Number of Firms'!$A305,allNAICS!$E:$E,'Number of Firms'!O$1)</f>
        <v>754</v>
      </c>
      <c r="P305" s="1">
        <f>SUMIFS(allNAICS!$O:$O,allNAICS!$C:$C,'Number of Firms'!$A305,allNAICS!$E:$E,'Number of Firms'!P$1)</f>
        <v>1852</v>
      </c>
      <c r="Q305" s="1">
        <f>SUMIFS(allNAICS!$O:$O,allNAICS!$C:$C,'Number of Firms'!$A305,allNAICS!$E:$E,'Number of Firms'!Q$1)</f>
        <v>2111</v>
      </c>
      <c r="R305" s="1">
        <f>SUMIFS(allNAICS!$O:$O,allNAICS!$C:$C,'Number of Firms'!$A305,allNAICS!$E:$E,'Number of Firms'!R$1)</f>
        <v>2503</v>
      </c>
      <c r="S305" s="1">
        <f>SUMIFS(allNAICS!$O:$O,allNAICS!$C:$C,'Number of Firms'!$A305,allNAICS!$E:$E,'Number of Firms'!S$1)</f>
        <v>485</v>
      </c>
      <c r="T305" s="1">
        <f>SUMIFS(allNAICS!$O:$O,allNAICS!$C:$C,'Number of Firms'!$A305,allNAICS!$E:$E,'Number of Firms'!T$1)</f>
        <v>1393</v>
      </c>
      <c r="U305" s="1">
        <f>SUMIFS(allNAICS!$O:$O,allNAICS!$C:$C,'Number of Firms'!$A305,allNAICS!$E:$E,'Number of Firms'!U$1)</f>
        <v>943</v>
      </c>
      <c r="V305" s="1">
        <f>SUMIFS(allNAICS!$O:$O,allNAICS!$C:$C,'Number of Firms'!$A305,allNAICS!$E:$E,'Number of Firms'!V$1)</f>
        <v>601</v>
      </c>
      <c r="W305" s="1">
        <f>SUMIFS(allNAICS!$O:$O,allNAICS!$C:$C,'Number of Firms'!$A305,allNAICS!$E:$E,'Number of Firms'!W$1)</f>
        <v>3645</v>
      </c>
      <c r="X305" s="1">
        <f>SUMIFS(allNAICS!$O:$O,allNAICS!$C:$C,'Number of Firms'!$A305,allNAICS!$E:$E,'Number of Firms'!X$1)</f>
        <v>64</v>
      </c>
      <c r="Y305" s="1">
        <f>SUMIFS(allNAICS!$O:$O,allNAICS!$C:$C,'Number of Firms'!$A305,allNAICS!$E:$E,'Number of Firms'!Y$1)</f>
        <v>0</v>
      </c>
    </row>
    <row r="306" spans="1:25" x14ac:dyDescent="0.45">
      <c r="A306" s="1" t="s">
        <v>797</v>
      </c>
      <c r="B306" s="1" t="s">
        <v>492</v>
      </c>
      <c r="C306" s="1">
        <v>47.658780200000002</v>
      </c>
      <c r="D306" s="1">
        <v>-117.42604660000001</v>
      </c>
      <c r="E306" s="1">
        <f>SUMIFS(allNAICS!$O:$O,allNAICS!$C:$C,'Number of Firms'!$A306,allNAICS!$E:$E,'Number of Firms'!E$1)</f>
        <v>40110</v>
      </c>
      <c r="F306" s="1">
        <f>SUMIFS(allNAICS!$O:$O,allNAICS!$C:$C,'Number of Firms'!$A306,allNAICS!$E:$E,'Number of Firms'!F$1)</f>
        <v>540</v>
      </c>
      <c r="G306" s="1">
        <f>SUMIFS(allNAICS!$O:$O,allNAICS!$C:$C,'Number of Firms'!$A306,allNAICS!$E:$E,'Number of Firms'!G$1)</f>
        <v>53</v>
      </c>
      <c r="H306" s="1">
        <f>SUMIFS(allNAICS!$O:$O,allNAICS!$C:$C,'Number of Firms'!$A306,allNAICS!$E:$E,'Number of Firms'!H$1)</f>
        <v>0</v>
      </c>
      <c r="I306" s="1">
        <f>SUMIFS(allNAICS!$O:$O,allNAICS!$C:$C,'Number of Firms'!$A306,allNAICS!$E:$E,'Number of Firms'!I$1)</f>
        <v>4033</v>
      </c>
      <c r="J306" s="1">
        <f>SUMIFS(allNAICS!$O:$O,allNAICS!$C:$C,'Number of Firms'!$A306,allNAICS!$E:$E,'Number of Firms'!J$1)</f>
        <v>1154</v>
      </c>
      <c r="K306" s="1">
        <f>SUMIFS(allNAICS!$O:$O,allNAICS!$C:$C,'Number of Firms'!$A306,allNAICS!$E:$E,'Number of Firms'!K$1)</f>
        <v>1242</v>
      </c>
      <c r="L306" s="1">
        <f>SUMIFS(allNAICS!$O:$O,allNAICS!$C:$C,'Number of Firms'!$A306,allNAICS!$E:$E,'Number of Firms'!L$1)</f>
        <v>4441</v>
      </c>
      <c r="M306" s="1">
        <f>SUMIFS(allNAICS!$O:$O,allNAICS!$C:$C,'Number of Firms'!$A306,allNAICS!$E:$E,'Number of Firms'!M$1)</f>
        <v>1549</v>
      </c>
      <c r="N306" s="1">
        <f>SUMIFS(allNAICS!$O:$O,allNAICS!$C:$C,'Number of Firms'!$A306,allNAICS!$E:$E,'Number of Firms'!N$1)</f>
        <v>612</v>
      </c>
      <c r="O306" s="1">
        <f>SUMIFS(allNAICS!$O:$O,allNAICS!$C:$C,'Number of Firms'!$A306,allNAICS!$E:$E,'Number of Firms'!O$1)</f>
        <v>1777</v>
      </c>
      <c r="P306" s="1">
        <f>SUMIFS(allNAICS!$O:$O,allNAICS!$C:$C,'Number of Firms'!$A306,allNAICS!$E:$E,'Number of Firms'!P$1)</f>
        <v>4275</v>
      </c>
      <c r="Q306" s="1">
        <f>SUMIFS(allNAICS!$O:$O,allNAICS!$C:$C,'Number of Firms'!$A306,allNAICS!$E:$E,'Number of Firms'!Q$1)</f>
        <v>5717</v>
      </c>
      <c r="R306" s="1">
        <f>SUMIFS(allNAICS!$O:$O,allNAICS!$C:$C,'Number of Firms'!$A306,allNAICS!$E:$E,'Number of Firms'!R$1)</f>
        <v>2813</v>
      </c>
      <c r="S306" s="1">
        <f>SUMIFS(allNAICS!$O:$O,allNAICS!$C:$C,'Number of Firms'!$A306,allNAICS!$E:$E,'Number of Firms'!S$1)</f>
        <v>1020</v>
      </c>
      <c r="T306" s="1">
        <f>SUMIFS(allNAICS!$O:$O,allNAICS!$C:$C,'Number of Firms'!$A306,allNAICS!$E:$E,'Number of Firms'!T$1)</f>
        <v>3594</v>
      </c>
      <c r="U306" s="1">
        <f>SUMIFS(allNAICS!$O:$O,allNAICS!$C:$C,'Number of Firms'!$A306,allNAICS!$E:$E,'Number of Firms'!U$1)</f>
        <v>2145</v>
      </c>
      <c r="V306" s="1">
        <f>SUMIFS(allNAICS!$O:$O,allNAICS!$C:$C,'Number of Firms'!$A306,allNAICS!$E:$E,'Number of Firms'!V$1)</f>
        <v>1096</v>
      </c>
      <c r="W306" s="1">
        <f>SUMIFS(allNAICS!$O:$O,allNAICS!$C:$C,'Number of Firms'!$A306,allNAICS!$E:$E,'Number of Firms'!W$1)</f>
        <v>4119</v>
      </c>
      <c r="X306" s="1">
        <f>SUMIFS(allNAICS!$O:$O,allNAICS!$C:$C,'Number of Firms'!$A306,allNAICS!$E:$E,'Number of Firms'!X$1)</f>
        <v>62</v>
      </c>
      <c r="Y306" s="1">
        <f>SUMIFS(allNAICS!$O:$O,allNAICS!$C:$C,'Number of Firms'!$A306,allNAICS!$E:$E,'Number of Firms'!Y$1)</f>
        <v>0</v>
      </c>
    </row>
    <row r="307" spans="1:25" x14ac:dyDescent="0.45">
      <c r="A307" s="1" t="s">
        <v>798</v>
      </c>
      <c r="B307" s="1" t="s">
        <v>504</v>
      </c>
      <c r="C307" s="1">
        <v>39.781721300000001</v>
      </c>
      <c r="D307" s="1">
        <v>-89.650148099999996</v>
      </c>
      <c r="E307" s="1">
        <f>SUMIFS(allNAICS!$O:$O,allNAICS!$C:$C,'Number of Firms'!$A307,allNAICS!$E:$E,'Number of Firms'!E$1)</f>
        <v>15764</v>
      </c>
      <c r="F307" s="1">
        <f>SUMIFS(allNAICS!$O:$O,allNAICS!$C:$C,'Number of Firms'!$A307,allNAICS!$E:$E,'Number of Firms'!F$1)</f>
        <v>138</v>
      </c>
      <c r="G307" s="1">
        <f>SUMIFS(allNAICS!$O:$O,allNAICS!$C:$C,'Number of Firms'!$A307,allNAICS!$E:$E,'Number of Firms'!G$1)</f>
        <v>0</v>
      </c>
      <c r="H307" s="1">
        <f>SUMIFS(allNAICS!$O:$O,allNAICS!$C:$C,'Number of Firms'!$A307,allNAICS!$E:$E,'Number of Firms'!H$1)</f>
        <v>0</v>
      </c>
      <c r="I307" s="1">
        <f>SUMIFS(allNAICS!$O:$O,allNAICS!$C:$C,'Number of Firms'!$A307,allNAICS!$E:$E,'Number of Firms'!I$1)</f>
        <v>1534</v>
      </c>
      <c r="J307" s="1">
        <f>SUMIFS(allNAICS!$O:$O,allNAICS!$C:$C,'Number of Firms'!$A307,allNAICS!$E:$E,'Number of Firms'!J$1)</f>
        <v>183</v>
      </c>
      <c r="K307" s="1">
        <f>SUMIFS(allNAICS!$O:$O,allNAICS!$C:$C,'Number of Firms'!$A307,allNAICS!$E:$E,'Number of Firms'!K$1)</f>
        <v>372</v>
      </c>
      <c r="L307" s="1">
        <f>SUMIFS(allNAICS!$O:$O,allNAICS!$C:$C,'Number of Firms'!$A307,allNAICS!$E:$E,'Number of Firms'!L$1)</f>
        <v>2166</v>
      </c>
      <c r="M307" s="1">
        <f>SUMIFS(allNAICS!$O:$O,allNAICS!$C:$C,'Number of Firms'!$A307,allNAICS!$E:$E,'Number of Firms'!M$1)</f>
        <v>417</v>
      </c>
      <c r="N307" s="1">
        <f>SUMIFS(allNAICS!$O:$O,allNAICS!$C:$C,'Number of Firms'!$A307,allNAICS!$E:$E,'Number of Firms'!N$1)</f>
        <v>198</v>
      </c>
      <c r="O307" s="1">
        <f>SUMIFS(allNAICS!$O:$O,allNAICS!$C:$C,'Number of Firms'!$A307,allNAICS!$E:$E,'Number of Firms'!O$1)</f>
        <v>647</v>
      </c>
      <c r="P307" s="1">
        <f>SUMIFS(allNAICS!$O:$O,allNAICS!$C:$C,'Number of Firms'!$A307,allNAICS!$E:$E,'Number of Firms'!P$1)</f>
        <v>1413</v>
      </c>
      <c r="Q307" s="1">
        <f>SUMIFS(allNAICS!$O:$O,allNAICS!$C:$C,'Number of Firms'!$A307,allNAICS!$E:$E,'Number of Firms'!Q$1)</f>
        <v>1885</v>
      </c>
      <c r="R307" s="1">
        <f>SUMIFS(allNAICS!$O:$O,allNAICS!$C:$C,'Number of Firms'!$A307,allNAICS!$E:$E,'Number of Firms'!R$1)</f>
        <v>978</v>
      </c>
      <c r="S307" s="1">
        <f>SUMIFS(allNAICS!$O:$O,allNAICS!$C:$C,'Number of Firms'!$A307,allNAICS!$E:$E,'Number of Firms'!S$1)</f>
        <v>393</v>
      </c>
      <c r="T307" s="1">
        <f>SUMIFS(allNAICS!$O:$O,allNAICS!$C:$C,'Number of Firms'!$A307,allNAICS!$E:$E,'Number of Firms'!T$1)</f>
        <v>1730</v>
      </c>
      <c r="U307" s="1">
        <f>SUMIFS(allNAICS!$O:$O,allNAICS!$C:$C,'Number of Firms'!$A307,allNAICS!$E:$E,'Number of Firms'!U$1)</f>
        <v>571</v>
      </c>
      <c r="V307" s="1">
        <f>SUMIFS(allNAICS!$O:$O,allNAICS!$C:$C,'Number of Firms'!$A307,allNAICS!$E:$E,'Number of Firms'!V$1)</f>
        <v>532</v>
      </c>
      <c r="W307" s="1">
        <f>SUMIFS(allNAICS!$O:$O,allNAICS!$C:$C,'Number of Firms'!$A307,allNAICS!$E:$E,'Number of Firms'!W$1)</f>
        <v>2598</v>
      </c>
      <c r="X307" s="1">
        <f>SUMIFS(allNAICS!$O:$O,allNAICS!$C:$C,'Number of Firms'!$A307,allNAICS!$E:$E,'Number of Firms'!X$1)</f>
        <v>44</v>
      </c>
      <c r="Y307" s="1">
        <f>SUMIFS(allNAICS!$O:$O,allNAICS!$C:$C,'Number of Firms'!$A307,allNAICS!$E:$E,'Number of Firms'!Y$1)</f>
        <v>0</v>
      </c>
    </row>
    <row r="308" spans="1:25" x14ac:dyDescent="0.45">
      <c r="A308" s="1" t="s">
        <v>799</v>
      </c>
      <c r="B308" s="1" t="s">
        <v>486</v>
      </c>
      <c r="C308" s="1">
        <v>39.781721300000001</v>
      </c>
      <c r="D308" s="1">
        <v>-89.650148099999996</v>
      </c>
      <c r="E308" s="1">
        <f>SUMIFS(allNAICS!$O:$O,allNAICS!$C:$C,'Number of Firms'!$A308,allNAICS!$E:$E,'Number of Firms'!E$1)</f>
        <v>47198</v>
      </c>
      <c r="F308" s="1">
        <f>SUMIFS(allNAICS!$O:$O,allNAICS!$C:$C,'Number of Firms'!$A308,allNAICS!$E:$E,'Number of Firms'!F$1)</f>
        <v>346</v>
      </c>
      <c r="G308" s="1">
        <f>SUMIFS(allNAICS!$O:$O,allNAICS!$C:$C,'Number of Firms'!$A308,allNAICS!$E:$E,'Number of Firms'!G$1)</f>
        <v>0</v>
      </c>
      <c r="H308" s="1">
        <f>SUMIFS(allNAICS!$O:$O,allNAICS!$C:$C,'Number of Firms'!$A308,allNAICS!$E:$E,'Number of Firms'!H$1)</f>
        <v>47</v>
      </c>
      <c r="I308" s="1">
        <f>SUMIFS(allNAICS!$O:$O,allNAICS!$C:$C,'Number of Firms'!$A308,allNAICS!$E:$E,'Number of Firms'!I$1)</f>
        <v>5754</v>
      </c>
      <c r="J308" s="1">
        <f>SUMIFS(allNAICS!$O:$O,allNAICS!$C:$C,'Number of Firms'!$A308,allNAICS!$E:$E,'Number of Firms'!J$1)</f>
        <v>1393</v>
      </c>
      <c r="K308" s="1">
        <f>SUMIFS(allNAICS!$O:$O,allNAICS!$C:$C,'Number of Firms'!$A308,allNAICS!$E:$E,'Number of Firms'!K$1)</f>
        <v>884</v>
      </c>
      <c r="L308" s="1">
        <f>SUMIFS(allNAICS!$O:$O,allNAICS!$C:$C,'Number of Firms'!$A308,allNAICS!$E:$E,'Number of Firms'!L$1)</f>
        <v>4342</v>
      </c>
      <c r="M308" s="1">
        <f>SUMIFS(allNAICS!$O:$O,allNAICS!$C:$C,'Number of Firms'!$A308,allNAICS!$E:$E,'Number of Firms'!M$1)</f>
        <v>1333</v>
      </c>
      <c r="N308" s="1">
        <f>SUMIFS(allNAICS!$O:$O,allNAICS!$C:$C,'Number of Firms'!$A308,allNAICS!$E:$E,'Number of Firms'!N$1)</f>
        <v>649</v>
      </c>
      <c r="O308" s="1">
        <f>SUMIFS(allNAICS!$O:$O,allNAICS!$C:$C,'Number of Firms'!$A308,allNAICS!$E:$E,'Number of Firms'!O$1)</f>
        <v>1749</v>
      </c>
      <c r="P308" s="1">
        <f>SUMIFS(allNAICS!$O:$O,allNAICS!$C:$C,'Number of Firms'!$A308,allNAICS!$E:$E,'Number of Firms'!P$1)</f>
        <v>4172</v>
      </c>
      <c r="Q308" s="1">
        <f>SUMIFS(allNAICS!$O:$O,allNAICS!$C:$C,'Number of Firms'!$A308,allNAICS!$E:$E,'Number of Firms'!Q$1)</f>
        <v>7589</v>
      </c>
      <c r="R308" s="1">
        <f>SUMIFS(allNAICS!$O:$O,allNAICS!$C:$C,'Number of Firms'!$A308,allNAICS!$E:$E,'Number of Firms'!R$1)</f>
        <v>3090</v>
      </c>
      <c r="S308" s="1">
        <f>SUMIFS(allNAICS!$O:$O,allNAICS!$C:$C,'Number of Firms'!$A308,allNAICS!$E:$E,'Number of Firms'!S$1)</f>
        <v>1544</v>
      </c>
      <c r="T308" s="1">
        <f>SUMIFS(allNAICS!$O:$O,allNAICS!$C:$C,'Number of Firms'!$A308,allNAICS!$E:$E,'Number of Firms'!T$1)</f>
        <v>4589</v>
      </c>
      <c r="U308" s="1">
        <f>SUMIFS(allNAICS!$O:$O,allNAICS!$C:$C,'Number of Firms'!$A308,allNAICS!$E:$E,'Number of Firms'!U$1)</f>
        <v>2879</v>
      </c>
      <c r="V308" s="1">
        <f>SUMIFS(allNAICS!$O:$O,allNAICS!$C:$C,'Number of Firms'!$A308,allNAICS!$E:$E,'Number of Firms'!V$1)</f>
        <v>1470</v>
      </c>
      <c r="W308" s="1">
        <f>SUMIFS(allNAICS!$O:$O,allNAICS!$C:$C,'Number of Firms'!$A308,allNAICS!$E:$E,'Number of Firms'!W$1)</f>
        <v>5439</v>
      </c>
      <c r="X308" s="1">
        <f>SUMIFS(allNAICS!$O:$O,allNAICS!$C:$C,'Number of Firms'!$A308,allNAICS!$E:$E,'Number of Firms'!X$1)</f>
        <v>50</v>
      </c>
      <c r="Y308" s="1">
        <f>SUMIFS(allNAICS!$O:$O,allNAICS!$C:$C,'Number of Firms'!$A308,allNAICS!$E:$E,'Number of Firms'!Y$1)</f>
        <v>0</v>
      </c>
    </row>
    <row r="309" spans="1:25" x14ac:dyDescent="0.45">
      <c r="A309" s="1" t="s">
        <v>800</v>
      </c>
      <c r="B309" s="1" t="s">
        <v>552</v>
      </c>
      <c r="C309" s="1">
        <v>39.781721300000001</v>
      </c>
      <c r="D309" s="1">
        <v>-89.650148099999996</v>
      </c>
      <c r="E309" s="1">
        <f>SUMIFS(allNAICS!$O:$O,allNAICS!$C:$C,'Number of Firms'!$A309,allNAICS!$E:$E,'Number of Firms'!E$1)</f>
        <v>40357</v>
      </c>
      <c r="F309" s="1">
        <f>SUMIFS(allNAICS!$O:$O,allNAICS!$C:$C,'Number of Firms'!$A309,allNAICS!$E:$E,'Number of Firms'!F$1)</f>
        <v>430</v>
      </c>
      <c r="G309" s="1">
        <f>SUMIFS(allNAICS!$O:$O,allNAICS!$C:$C,'Number of Firms'!$A309,allNAICS!$E:$E,'Number of Firms'!G$1)</f>
        <v>0</v>
      </c>
      <c r="H309" s="1">
        <f>SUMIFS(allNAICS!$O:$O,allNAICS!$C:$C,'Number of Firms'!$A309,allNAICS!$E:$E,'Number of Firms'!H$1)</f>
        <v>67</v>
      </c>
      <c r="I309" s="1">
        <f>SUMIFS(allNAICS!$O:$O,allNAICS!$C:$C,'Number of Firms'!$A309,allNAICS!$E:$E,'Number of Firms'!I$1)</f>
        <v>6066</v>
      </c>
      <c r="J309" s="1">
        <f>SUMIFS(allNAICS!$O:$O,allNAICS!$C:$C,'Number of Firms'!$A309,allNAICS!$E:$E,'Number of Firms'!J$1)</f>
        <v>878</v>
      </c>
      <c r="K309" s="1">
        <f>SUMIFS(allNAICS!$O:$O,allNAICS!$C:$C,'Number of Firms'!$A309,allNAICS!$E:$E,'Number of Firms'!K$1)</f>
        <v>1127</v>
      </c>
      <c r="L309" s="1">
        <f>SUMIFS(allNAICS!$O:$O,allNAICS!$C:$C,'Number of Firms'!$A309,allNAICS!$E:$E,'Number of Firms'!L$1)</f>
        <v>4571</v>
      </c>
      <c r="M309" s="1">
        <f>SUMIFS(allNAICS!$O:$O,allNAICS!$C:$C,'Number of Firms'!$A309,allNAICS!$E:$E,'Number of Firms'!M$1)</f>
        <v>2131</v>
      </c>
      <c r="N309" s="1">
        <f>SUMIFS(allNAICS!$O:$O,allNAICS!$C:$C,'Number of Firms'!$A309,allNAICS!$E:$E,'Number of Firms'!N$1)</f>
        <v>561</v>
      </c>
      <c r="O309" s="1">
        <f>SUMIFS(allNAICS!$O:$O,allNAICS!$C:$C,'Number of Firms'!$A309,allNAICS!$E:$E,'Number of Firms'!O$1)</f>
        <v>1726</v>
      </c>
      <c r="P309" s="1">
        <f>SUMIFS(allNAICS!$O:$O,allNAICS!$C:$C,'Number of Firms'!$A309,allNAICS!$E:$E,'Number of Firms'!P$1)</f>
        <v>3759</v>
      </c>
      <c r="Q309" s="1">
        <f>SUMIFS(allNAICS!$O:$O,allNAICS!$C:$C,'Number of Firms'!$A309,allNAICS!$E:$E,'Number of Firms'!Q$1)</f>
        <v>3942</v>
      </c>
      <c r="R309" s="1">
        <f>SUMIFS(allNAICS!$O:$O,allNAICS!$C:$C,'Number of Firms'!$A309,allNAICS!$E:$E,'Number of Firms'!R$1)</f>
        <v>3081</v>
      </c>
      <c r="S309" s="1">
        <f>SUMIFS(allNAICS!$O:$O,allNAICS!$C:$C,'Number of Firms'!$A309,allNAICS!$E:$E,'Number of Firms'!S$1)</f>
        <v>801</v>
      </c>
      <c r="T309" s="1">
        <f>SUMIFS(allNAICS!$O:$O,allNAICS!$C:$C,'Number of Firms'!$A309,allNAICS!$E:$E,'Number of Firms'!T$1)</f>
        <v>3130</v>
      </c>
      <c r="U309" s="1">
        <f>SUMIFS(allNAICS!$O:$O,allNAICS!$C:$C,'Number of Firms'!$A309,allNAICS!$E:$E,'Number of Firms'!U$1)</f>
        <v>1878</v>
      </c>
      <c r="V309" s="1">
        <f>SUMIFS(allNAICS!$O:$O,allNAICS!$C:$C,'Number of Firms'!$A309,allNAICS!$E:$E,'Number of Firms'!V$1)</f>
        <v>899</v>
      </c>
      <c r="W309" s="1">
        <f>SUMIFS(allNAICS!$O:$O,allNAICS!$C:$C,'Number of Firms'!$A309,allNAICS!$E:$E,'Number of Firms'!W$1)</f>
        <v>5264</v>
      </c>
      <c r="X309" s="1">
        <f>SUMIFS(allNAICS!$O:$O,allNAICS!$C:$C,'Number of Firms'!$A309,allNAICS!$E:$E,'Number of Firms'!X$1)</f>
        <v>82</v>
      </c>
      <c r="Y309" s="1">
        <f>SUMIFS(allNAICS!$O:$O,allNAICS!$C:$C,'Number of Firms'!$A309,allNAICS!$E:$E,'Number of Firms'!Y$1)</f>
        <v>94</v>
      </c>
    </row>
    <row r="310" spans="1:25" x14ac:dyDescent="0.45">
      <c r="A310" s="1" t="s">
        <v>801</v>
      </c>
      <c r="B310" s="1" t="s">
        <v>447</v>
      </c>
      <c r="C310" s="1">
        <v>39.781721300000001</v>
      </c>
      <c r="D310" s="1">
        <v>-89.650148099999996</v>
      </c>
      <c r="E310" s="1">
        <f>SUMIFS(allNAICS!$O:$O,allNAICS!$C:$C,'Number of Firms'!$A310,allNAICS!$E:$E,'Number of Firms'!E$1)</f>
        <v>8809</v>
      </c>
      <c r="F310" s="1">
        <f>SUMIFS(allNAICS!$O:$O,allNAICS!$C:$C,'Number of Firms'!$A310,allNAICS!$E:$E,'Number of Firms'!F$1)</f>
        <v>74</v>
      </c>
      <c r="G310" s="1">
        <f>SUMIFS(allNAICS!$O:$O,allNAICS!$C:$C,'Number of Firms'!$A310,allNAICS!$E:$E,'Number of Firms'!G$1)</f>
        <v>0</v>
      </c>
      <c r="H310" s="1">
        <f>SUMIFS(allNAICS!$O:$O,allNAICS!$C:$C,'Number of Firms'!$A310,allNAICS!$E:$E,'Number of Firms'!H$1)</f>
        <v>0</v>
      </c>
      <c r="I310" s="1">
        <f>SUMIFS(allNAICS!$O:$O,allNAICS!$C:$C,'Number of Firms'!$A310,allNAICS!$E:$E,'Number of Firms'!I$1)</f>
        <v>1155</v>
      </c>
      <c r="J310" s="1">
        <f>SUMIFS(allNAICS!$O:$O,allNAICS!$C:$C,'Number of Firms'!$A310,allNAICS!$E:$E,'Number of Firms'!J$1)</f>
        <v>247</v>
      </c>
      <c r="K310" s="1">
        <f>SUMIFS(allNAICS!$O:$O,allNAICS!$C:$C,'Number of Firms'!$A310,allNAICS!$E:$E,'Number of Firms'!K$1)</f>
        <v>262</v>
      </c>
      <c r="L310" s="1">
        <f>SUMIFS(allNAICS!$O:$O,allNAICS!$C:$C,'Number of Firms'!$A310,allNAICS!$E:$E,'Number of Firms'!L$1)</f>
        <v>990</v>
      </c>
      <c r="M310" s="1">
        <f>SUMIFS(allNAICS!$O:$O,allNAICS!$C:$C,'Number of Firms'!$A310,allNAICS!$E:$E,'Number of Firms'!M$1)</f>
        <v>429</v>
      </c>
      <c r="N310" s="1">
        <f>SUMIFS(allNAICS!$O:$O,allNAICS!$C:$C,'Number of Firms'!$A310,allNAICS!$E:$E,'Number of Firms'!N$1)</f>
        <v>46</v>
      </c>
      <c r="O310" s="1">
        <f>SUMIFS(allNAICS!$O:$O,allNAICS!$C:$C,'Number of Firms'!$A310,allNAICS!$E:$E,'Number of Firms'!O$1)</f>
        <v>353</v>
      </c>
      <c r="P310" s="1">
        <f>SUMIFS(allNAICS!$O:$O,allNAICS!$C:$C,'Number of Firms'!$A310,allNAICS!$E:$E,'Number of Firms'!P$1)</f>
        <v>505</v>
      </c>
      <c r="Q310" s="1">
        <f>SUMIFS(allNAICS!$O:$O,allNAICS!$C:$C,'Number of Firms'!$A310,allNAICS!$E:$E,'Number of Firms'!Q$1)</f>
        <v>624</v>
      </c>
      <c r="R310" s="1">
        <f>SUMIFS(allNAICS!$O:$O,allNAICS!$C:$C,'Number of Firms'!$A310,allNAICS!$E:$E,'Number of Firms'!R$1)</f>
        <v>951</v>
      </c>
      <c r="S310" s="1">
        <f>SUMIFS(allNAICS!$O:$O,allNAICS!$C:$C,'Number of Firms'!$A310,allNAICS!$E:$E,'Number of Firms'!S$1)</f>
        <v>342</v>
      </c>
      <c r="T310" s="1">
        <f>SUMIFS(allNAICS!$O:$O,allNAICS!$C:$C,'Number of Firms'!$A310,allNAICS!$E:$E,'Number of Firms'!T$1)</f>
        <v>1014</v>
      </c>
      <c r="U310" s="1">
        <f>SUMIFS(allNAICS!$O:$O,allNAICS!$C:$C,'Number of Firms'!$A310,allNAICS!$E:$E,'Number of Firms'!U$1)</f>
        <v>347</v>
      </c>
      <c r="V310" s="1">
        <f>SUMIFS(allNAICS!$O:$O,allNAICS!$C:$C,'Number of Firms'!$A310,allNAICS!$E:$E,'Number of Firms'!V$1)</f>
        <v>296</v>
      </c>
      <c r="W310" s="1">
        <f>SUMIFS(allNAICS!$O:$O,allNAICS!$C:$C,'Number of Firms'!$A310,allNAICS!$E:$E,'Number of Firms'!W$1)</f>
        <v>1197</v>
      </c>
      <c r="X310" s="1">
        <f>SUMIFS(allNAICS!$O:$O,allNAICS!$C:$C,'Number of Firms'!$A310,allNAICS!$E:$E,'Number of Firms'!X$1)</f>
        <v>0</v>
      </c>
      <c r="Y310" s="1">
        <f>SUMIFS(allNAICS!$O:$O,allNAICS!$C:$C,'Number of Firms'!$A310,allNAICS!$E:$E,'Number of Firms'!Y$1)</f>
        <v>0</v>
      </c>
    </row>
    <row r="311" spans="1:25" x14ac:dyDescent="0.45">
      <c r="A311" s="1" t="s">
        <v>802</v>
      </c>
      <c r="B311" s="1" t="s">
        <v>589</v>
      </c>
      <c r="C311" s="1">
        <v>45.557945099999998</v>
      </c>
      <c r="D311" s="1">
        <v>-94.163240400000007</v>
      </c>
      <c r="E311" s="1">
        <f>SUMIFS(allNAICS!$O:$O,allNAICS!$C:$C,'Number of Firms'!$A311,allNAICS!$E:$E,'Number of Firms'!E$1)</f>
        <v>17529</v>
      </c>
      <c r="F311" s="1">
        <f>SUMIFS(allNAICS!$O:$O,allNAICS!$C:$C,'Number of Firms'!$A311,allNAICS!$E:$E,'Number of Firms'!F$1)</f>
        <v>223</v>
      </c>
      <c r="G311" s="1">
        <f>SUMIFS(allNAICS!$O:$O,allNAICS!$C:$C,'Number of Firms'!$A311,allNAICS!$E:$E,'Number of Firms'!G$1)</f>
        <v>27</v>
      </c>
      <c r="H311" s="1">
        <f>SUMIFS(allNAICS!$O:$O,allNAICS!$C:$C,'Number of Firms'!$A311,allNAICS!$E:$E,'Number of Firms'!H$1)</f>
        <v>0</v>
      </c>
      <c r="I311" s="1">
        <f>SUMIFS(allNAICS!$O:$O,allNAICS!$C:$C,'Number of Firms'!$A311,allNAICS!$E:$E,'Number of Firms'!I$1)</f>
        <v>2056</v>
      </c>
      <c r="J311" s="1">
        <f>SUMIFS(allNAICS!$O:$O,allNAICS!$C:$C,'Number of Firms'!$A311,allNAICS!$E:$E,'Number of Firms'!J$1)</f>
        <v>441</v>
      </c>
      <c r="K311" s="1">
        <f>SUMIFS(allNAICS!$O:$O,allNAICS!$C:$C,'Number of Firms'!$A311,allNAICS!$E:$E,'Number of Firms'!K$1)</f>
        <v>465</v>
      </c>
      <c r="L311" s="1">
        <f>SUMIFS(allNAICS!$O:$O,allNAICS!$C:$C,'Number of Firms'!$A311,allNAICS!$E:$E,'Number of Firms'!L$1)</f>
        <v>2178</v>
      </c>
      <c r="M311" s="1">
        <f>SUMIFS(allNAICS!$O:$O,allNAICS!$C:$C,'Number of Firms'!$A311,allNAICS!$E:$E,'Number of Firms'!M$1)</f>
        <v>1036</v>
      </c>
      <c r="N311" s="1">
        <f>SUMIFS(allNAICS!$O:$O,allNAICS!$C:$C,'Number of Firms'!$A311,allNAICS!$E:$E,'Number of Firms'!N$1)</f>
        <v>256</v>
      </c>
      <c r="O311" s="1">
        <f>SUMIFS(allNAICS!$O:$O,allNAICS!$C:$C,'Number of Firms'!$A311,allNAICS!$E:$E,'Number of Firms'!O$1)</f>
        <v>734</v>
      </c>
      <c r="P311" s="1">
        <f>SUMIFS(allNAICS!$O:$O,allNAICS!$C:$C,'Number of Firms'!$A311,allNAICS!$E:$E,'Number of Firms'!P$1)</f>
        <v>2186</v>
      </c>
      <c r="Q311" s="1">
        <f>SUMIFS(allNAICS!$O:$O,allNAICS!$C:$C,'Number of Firms'!$A311,allNAICS!$E:$E,'Number of Firms'!Q$1)</f>
        <v>1767</v>
      </c>
      <c r="R311" s="1">
        <f>SUMIFS(allNAICS!$O:$O,allNAICS!$C:$C,'Number of Firms'!$A311,allNAICS!$E:$E,'Number of Firms'!R$1)</f>
        <v>923</v>
      </c>
      <c r="S311" s="1">
        <f>SUMIFS(allNAICS!$O:$O,allNAICS!$C:$C,'Number of Firms'!$A311,allNAICS!$E:$E,'Number of Firms'!S$1)</f>
        <v>296</v>
      </c>
      <c r="T311" s="1">
        <f>SUMIFS(allNAICS!$O:$O,allNAICS!$C:$C,'Number of Firms'!$A311,allNAICS!$E:$E,'Number of Firms'!T$1)</f>
        <v>1717</v>
      </c>
      <c r="U311" s="1">
        <f>SUMIFS(allNAICS!$O:$O,allNAICS!$C:$C,'Number of Firms'!$A311,allNAICS!$E:$E,'Number of Firms'!U$1)</f>
        <v>909</v>
      </c>
      <c r="V311" s="1">
        <f>SUMIFS(allNAICS!$O:$O,allNAICS!$C:$C,'Number of Firms'!$A311,allNAICS!$E:$E,'Number of Firms'!V$1)</f>
        <v>461</v>
      </c>
      <c r="W311" s="1">
        <f>SUMIFS(allNAICS!$O:$O,allNAICS!$C:$C,'Number of Firms'!$A311,allNAICS!$E:$E,'Number of Firms'!W$1)</f>
        <v>1894</v>
      </c>
      <c r="X311" s="1">
        <f>SUMIFS(allNAICS!$O:$O,allNAICS!$C:$C,'Number of Firms'!$A311,allNAICS!$E:$E,'Number of Firms'!X$1)</f>
        <v>0</v>
      </c>
      <c r="Y311" s="1">
        <f>SUMIFS(allNAICS!$O:$O,allNAICS!$C:$C,'Number of Firms'!$A311,allNAICS!$E:$E,'Number of Firms'!Y$1)</f>
        <v>0</v>
      </c>
    </row>
    <row r="312" spans="1:25" x14ac:dyDescent="0.45">
      <c r="A312" s="1" t="s">
        <v>803</v>
      </c>
      <c r="B312" s="1" t="s">
        <v>727</v>
      </c>
      <c r="C312" s="1">
        <v>37.096527799999997</v>
      </c>
      <c r="D312" s="1">
        <v>-113.5684164</v>
      </c>
      <c r="E312" s="1">
        <f>SUMIFS(allNAICS!$O:$O,allNAICS!$C:$C,'Number of Firms'!$A312,allNAICS!$E:$E,'Number of Firms'!E$1)</f>
        <v>15167</v>
      </c>
      <c r="F312" s="1">
        <f>SUMIFS(allNAICS!$O:$O,allNAICS!$C:$C,'Number of Firms'!$A312,allNAICS!$E:$E,'Number of Firms'!F$1)</f>
        <v>71</v>
      </c>
      <c r="G312" s="1">
        <f>SUMIFS(allNAICS!$O:$O,allNAICS!$C:$C,'Number of Firms'!$A312,allNAICS!$E:$E,'Number of Firms'!G$1)</f>
        <v>0</v>
      </c>
      <c r="H312" s="1">
        <f>SUMIFS(allNAICS!$O:$O,allNAICS!$C:$C,'Number of Firms'!$A312,allNAICS!$E:$E,'Number of Firms'!H$1)</f>
        <v>0</v>
      </c>
      <c r="I312" s="1">
        <f>SUMIFS(allNAICS!$O:$O,allNAICS!$C:$C,'Number of Firms'!$A312,allNAICS!$E:$E,'Number of Firms'!I$1)</f>
        <v>1567</v>
      </c>
      <c r="J312" s="1">
        <f>SUMIFS(allNAICS!$O:$O,allNAICS!$C:$C,'Number of Firms'!$A312,allNAICS!$E:$E,'Number of Firms'!J$1)</f>
        <v>333</v>
      </c>
      <c r="K312" s="1">
        <f>SUMIFS(allNAICS!$O:$O,allNAICS!$C:$C,'Number of Firms'!$A312,allNAICS!$E:$E,'Number of Firms'!K$1)</f>
        <v>343</v>
      </c>
      <c r="L312" s="1">
        <f>SUMIFS(allNAICS!$O:$O,allNAICS!$C:$C,'Number of Firms'!$A312,allNAICS!$E:$E,'Number of Firms'!L$1)</f>
        <v>1771</v>
      </c>
      <c r="M312" s="1">
        <f>SUMIFS(allNAICS!$O:$O,allNAICS!$C:$C,'Number of Firms'!$A312,allNAICS!$E:$E,'Number of Firms'!M$1)</f>
        <v>548</v>
      </c>
      <c r="N312" s="1">
        <f>SUMIFS(allNAICS!$O:$O,allNAICS!$C:$C,'Number of Firms'!$A312,allNAICS!$E:$E,'Number of Firms'!N$1)</f>
        <v>377</v>
      </c>
      <c r="O312" s="1">
        <f>SUMIFS(allNAICS!$O:$O,allNAICS!$C:$C,'Number of Firms'!$A312,allNAICS!$E:$E,'Number of Firms'!O$1)</f>
        <v>879</v>
      </c>
      <c r="P312" s="1">
        <f>SUMIFS(allNAICS!$O:$O,allNAICS!$C:$C,'Number of Firms'!$A312,allNAICS!$E:$E,'Number of Firms'!P$1)</f>
        <v>2150</v>
      </c>
      <c r="Q312" s="1">
        <f>SUMIFS(allNAICS!$O:$O,allNAICS!$C:$C,'Number of Firms'!$A312,allNAICS!$E:$E,'Number of Firms'!Q$1)</f>
        <v>2009</v>
      </c>
      <c r="R312" s="1">
        <f>SUMIFS(allNAICS!$O:$O,allNAICS!$C:$C,'Number of Firms'!$A312,allNAICS!$E:$E,'Number of Firms'!R$1)</f>
        <v>1031</v>
      </c>
      <c r="S312" s="1">
        <f>SUMIFS(allNAICS!$O:$O,allNAICS!$C:$C,'Number of Firms'!$A312,allNAICS!$E:$E,'Number of Firms'!S$1)</f>
        <v>323</v>
      </c>
      <c r="T312" s="1">
        <f>SUMIFS(allNAICS!$O:$O,allNAICS!$C:$C,'Number of Firms'!$A312,allNAICS!$E:$E,'Number of Firms'!T$1)</f>
        <v>1299</v>
      </c>
      <c r="U312" s="1">
        <f>SUMIFS(allNAICS!$O:$O,allNAICS!$C:$C,'Number of Firms'!$A312,allNAICS!$E:$E,'Number of Firms'!U$1)</f>
        <v>510</v>
      </c>
      <c r="V312" s="1">
        <f>SUMIFS(allNAICS!$O:$O,allNAICS!$C:$C,'Number of Firms'!$A312,allNAICS!$E:$E,'Number of Firms'!V$1)</f>
        <v>380</v>
      </c>
      <c r="W312" s="1">
        <f>SUMIFS(allNAICS!$O:$O,allNAICS!$C:$C,'Number of Firms'!$A312,allNAICS!$E:$E,'Number of Firms'!W$1)</f>
        <v>1569</v>
      </c>
      <c r="X312" s="1">
        <f>SUMIFS(allNAICS!$O:$O,allNAICS!$C:$C,'Number of Firms'!$A312,allNAICS!$E:$E,'Number of Firms'!X$1)</f>
        <v>0</v>
      </c>
      <c r="Y312" s="1">
        <f>SUMIFS(allNAICS!$O:$O,allNAICS!$C:$C,'Number of Firms'!$A312,allNAICS!$E:$E,'Number of Firms'!Y$1)</f>
        <v>0</v>
      </c>
    </row>
    <row r="313" spans="1:25" x14ac:dyDescent="0.45">
      <c r="A313" s="1" t="s">
        <v>804</v>
      </c>
      <c r="B313" s="1" t="s">
        <v>552</v>
      </c>
      <c r="C313" s="1">
        <v>39.767457800000003</v>
      </c>
      <c r="D313" s="1">
        <v>94.846681000000004</v>
      </c>
      <c r="E313" s="1">
        <f>SUMIFS(allNAICS!$O:$O,allNAICS!$C:$C,'Number of Firms'!$A313,allNAICS!$E:$E,'Number of Firms'!E$1)</f>
        <v>8603</v>
      </c>
      <c r="F313" s="1">
        <f>SUMIFS(allNAICS!$O:$O,allNAICS!$C:$C,'Number of Firms'!$A313,allNAICS!$E:$E,'Number of Firms'!F$1)</f>
        <v>55</v>
      </c>
      <c r="G313" s="1">
        <f>SUMIFS(allNAICS!$O:$O,allNAICS!$C:$C,'Number of Firms'!$A313,allNAICS!$E:$E,'Number of Firms'!G$1)</f>
        <v>0</v>
      </c>
      <c r="H313" s="1">
        <f>SUMIFS(allNAICS!$O:$O,allNAICS!$C:$C,'Number of Firms'!$A313,allNAICS!$E:$E,'Number of Firms'!H$1)</f>
        <v>0</v>
      </c>
      <c r="I313" s="1">
        <f>SUMIFS(allNAICS!$O:$O,allNAICS!$C:$C,'Number of Firms'!$A313,allNAICS!$E:$E,'Number of Firms'!I$1)</f>
        <v>893</v>
      </c>
      <c r="J313" s="1">
        <f>SUMIFS(allNAICS!$O:$O,allNAICS!$C:$C,'Number of Firms'!$A313,allNAICS!$E:$E,'Number of Firms'!J$1)</f>
        <v>206</v>
      </c>
      <c r="K313" s="1">
        <f>SUMIFS(allNAICS!$O:$O,allNAICS!$C:$C,'Number of Firms'!$A313,allNAICS!$E:$E,'Number of Firms'!K$1)</f>
        <v>289</v>
      </c>
      <c r="L313" s="1">
        <f>SUMIFS(allNAICS!$O:$O,allNAICS!$C:$C,'Number of Firms'!$A313,allNAICS!$E:$E,'Number of Firms'!L$1)</f>
        <v>1561</v>
      </c>
      <c r="M313" s="1">
        <f>SUMIFS(allNAICS!$O:$O,allNAICS!$C:$C,'Number of Firms'!$A313,allNAICS!$E:$E,'Number of Firms'!M$1)</f>
        <v>555</v>
      </c>
      <c r="N313" s="1">
        <f>SUMIFS(allNAICS!$O:$O,allNAICS!$C:$C,'Number of Firms'!$A313,allNAICS!$E:$E,'Number of Firms'!N$1)</f>
        <v>89</v>
      </c>
      <c r="O313" s="1">
        <f>SUMIFS(allNAICS!$O:$O,allNAICS!$C:$C,'Number of Firms'!$A313,allNAICS!$E:$E,'Number of Firms'!O$1)</f>
        <v>502</v>
      </c>
      <c r="P313" s="1">
        <f>SUMIFS(allNAICS!$O:$O,allNAICS!$C:$C,'Number of Firms'!$A313,allNAICS!$E:$E,'Number of Firms'!P$1)</f>
        <v>1106</v>
      </c>
      <c r="Q313" s="1">
        <f>SUMIFS(allNAICS!$O:$O,allNAICS!$C:$C,'Number of Firms'!$A313,allNAICS!$E:$E,'Number of Firms'!Q$1)</f>
        <v>578</v>
      </c>
      <c r="R313" s="1">
        <f>SUMIFS(allNAICS!$O:$O,allNAICS!$C:$C,'Number of Firms'!$A313,allNAICS!$E:$E,'Number of Firms'!R$1)</f>
        <v>577</v>
      </c>
      <c r="S313" s="1">
        <f>SUMIFS(allNAICS!$O:$O,allNAICS!$C:$C,'Number of Firms'!$A313,allNAICS!$E:$E,'Number of Firms'!S$1)</f>
        <v>93</v>
      </c>
      <c r="T313" s="1">
        <f>SUMIFS(allNAICS!$O:$O,allNAICS!$C:$C,'Number of Firms'!$A313,allNAICS!$E:$E,'Number of Firms'!T$1)</f>
        <v>720</v>
      </c>
      <c r="U313" s="1">
        <f>SUMIFS(allNAICS!$O:$O,allNAICS!$C:$C,'Number of Firms'!$A313,allNAICS!$E:$E,'Number of Firms'!U$1)</f>
        <v>348</v>
      </c>
      <c r="V313" s="1">
        <f>SUMIFS(allNAICS!$O:$O,allNAICS!$C:$C,'Number of Firms'!$A313,allNAICS!$E:$E,'Number of Firms'!V$1)</f>
        <v>216</v>
      </c>
      <c r="W313" s="1">
        <f>SUMIFS(allNAICS!$O:$O,allNAICS!$C:$C,'Number of Firms'!$A313,allNAICS!$E:$E,'Number of Firms'!W$1)</f>
        <v>835</v>
      </c>
      <c r="X313" s="1">
        <f>SUMIFS(allNAICS!$O:$O,allNAICS!$C:$C,'Number of Firms'!$A313,allNAICS!$E:$E,'Number of Firms'!X$1)</f>
        <v>0</v>
      </c>
      <c r="Y313" s="1">
        <f>SUMIFS(allNAICS!$O:$O,allNAICS!$C:$C,'Number of Firms'!$A313,allNAICS!$E:$E,'Number of Firms'!Y$1)</f>
        <v>0</v>
      </c>
    </row>
    <row r="314" spans="1:25" x14ac:dyDescent="0.45">
      <c r="A314" s="1" t="s">
        <v>805</v>
      </c>
      <c r="B314" s="1" t="s">
        <v>552</v>
      </c>
      <c r="C314" s="1">
        <v>38.627002500000003</v>
      </c>
      <c r="D314" s="1">
        <v>90.199404200000004</v>
      </c>
      <c r="E314" s="1">
        <f>SUMIFS(allNAICS!$O:$O,allNAICS!$C:$C,'Number of Firms'!$A314,allNAICS!$E:$E,'Number of Firms'!E$1)</f>
        <v>229775</v>
      </c>
      <c r="F314" s="1">
        <f>SUMIFS(allNAICS!$O:$O,allNAICS!$C:$C,'Number of Firms'!$A314,allNAICS!$E:$E,'Number of Firms'!F$1)</f>
        <v>774</v>
      </c>
      <c r="G314" s="1">
        <f>SUMIFS(allNAICS!$O:$O,allNAICS!$C:$C,'Number of Firms'!$A314,allNAICS!$E:$E,'Number of Firms'!G$1)</f>
        <v>306</v>
      </c>
      <c r="H314" s="1">
        <f>SUMIFS(allNAICS!$O:$O,allNAICS!$C:$C,'Number of Firms'!$A314,allNAICS!$E:$E,'Number of Firms'!H$1)</f>
        <v>124</v>
      </c>
      <c r="I314" s="1">
        <f>SUMIFS(allNAICS!$O:$O,allNAICS!$C:$C,'Number of Firms'!$A314,allNAICS!$E:$E,'Number of Firms'!I$1)</f>
        <v>24088</v>
      </c>
      <c r="J314" s="1">
        <f>SUMIFS(allNAICS!$O:$O,allNAICS!$C:$C,'Number of Firms'!$A314,allNAICS!$E:$E,'Number of Firms'!J$1)</f>
        <v>5078</v>
      </c>
      <c r="K314" s="1">
        <f>SUMIFS(allNAICS!$O:$O,allNAICS!$C:$C,'Number of Firms'!$A314,allNAICS!$E:$E,'Number of Firms'!K$1)</f>
        <v>6147</v>
      </c>
      <c r="L314" s="1">
        <f>SUMIFS(allNAICS!$O:$O,allNAICS!$C:$C,'Number of Firms'!$A314,allNAICS!$E:$E,'Number of Firms'!L$1)</f>
        <v>21580</v>
      </c>
      <c r="M314" s="1">
        <f>SUMIFS(allNAICS!$O:$O,allNAICS!$C:$C,'Number of Firms'!$A314,allNAICS!$E:$E,'Number of Firms'!M$1)</f>
        <v>8765</v>
      </c>
      <c r="N314" s="1">
        <f>SUMIFS(allNAICS!$O:$O,allNAICS!$C:$C,'Number of Firms'!$A314,allNAICS!$E:$E,'Number of Firms'!N$1)</f>
        <v>2891</v>
      </c>
      <c r="O314" s="1">
        <f>SUMIFS(allNAICS!$O:$O,allNAICS!$C:$C,'Number of Firms'!$A314,allNAICS!$E:$E,'Number of Firms'!O$1)</f>
        <v>10799</v>
      </c>
      <c r="P314" s="1">
        <f>SUMIFS(allNAICS!$O:$O,allNAICS!$C:$C,'Number of Firms'!$A314,allNAICS!$E:$E,'Number of Firms'!P$1)</f>
        <v>23816</v>
      </c>
      <c r="Q314" s="1">
        <f>SUMIFS(allNAICS!$O:$O,allNAICS!$C:$C,'Number of Firms'!$A314,allNAICS!$E:$E,'Number of Firms'!Q$1)</f>
        <v>30494</v>
      </c>
      <c r="R314" s="1">
        <f>SUMIFS(allNAICS!$O:$O,allNAICS!$C:$C,'Number of Firms'!$A314,allNAICS!$E:$E,'Number of Firms'!R$1)</f>
        <v>17603</v>
      </c>
      <c r="S314" s="1">
        <f>SUMIFS(allNAICS!$O:$O,allNAICS!$C:$C,'Number of Firms'!$A314,allNAICS!$E:$E,'Number of Firms'!S$1)</f>
        <v>5828</v>
      </c>
      <c r="T314" s="1">
        <f>SUMIFS(allNAICS!$O:$O,allNAICS!$C:$C,'Number of Firms'!$A314,allNAICS!$E:$E,'Number of Firms'!T$1)</f>
        <v>22423</v>
      </c>
      <c r="U314" s="1">
        <f>SUMIFS(allNAICS!$O:$O,allNAICS!$C:$C,'Number of Firms'!$A314,allNAICS!$E:$E,'Number of Firms'!U$1)</f>
        <v>10827</v>
      </c>
      <c r="V314" s="1">
        <f>SUMIFS(allNAICS!$O:$O,allNAICS!$C:$C,'Number of Firms'!$A314,allNAICS!$E:$E,'Number of Firms'!V$1)</f>
        <v>6021</v>
      </c>
      <c r="W314" s="1">
        <f>SUMIFS(allNAICS!$O:$O,allNAICS!$C:$C,'Number of Firms'!$A314,allNAICS!$E:$E,'Number of Firms'!W$1)</f>
        <v>32420</v>
      </c>
      <c r="X314" s="1">
        <f>SUMIFS(allNAICS!$O:$O,allNAICS!$C:$C,'Number of Firms'!$A314,allNAICS!$E:$E,'Number of Firms'!X$1)</f>
        <v>499</v>
      </c>
      <c r="Y314" s="1">
        <f>SUMIFS(allNAICS!$O:$O,allNAICS!$C:$C,'Number of Firms'!$A314,allNAICS!$E:$E,'Number of Firms'!Y$1)</f>
        <v>333</v>
      </c>
    </row>
    <row r="315" spans="1:25" x14ac:dyDescent="0.45">
      <c r="A315" s="1" t="s">
        <v>806</v>
      </c>
      <c r="B315" s="1" t="s">
        <v>459</v>
      </c>
      <c r="C315" s="1">
        <v>40.793394900000003</v>
      </c>
      <c r="D315" s="1">
        <v>-77.860001199999999</v>
      </c>
      <c r="E315" s="1">
        <f>SUMIFS(allNAICS!$O:$O,allNAICS!$C:$C,'Number of Firms'!$A315,allNAICS!$E:$E,'Number of Firms'!E$1)</f>
        <v>12182</v>
      </c>
      <c r="F315" s="1">
        <f>SUMIFS(allNAICS!$O:$O,allNAICS!$C:$C,'Number of Firms'!$A315,allNAICS!$E:$E,'Number of Firms'!F$1)</f>
        <v>109</v>
      </c>
      <c r="G315" s="1">
        <f>SUMIFS(allNAICS!$O:$O,allNAICS!$C:$C,'Number of Firms'!$A315,allNAICS!$E:$E,'Number of Firms'!G$1)</f>
        <v>31</v>
      </c>
      <c r="H315" s="1">
        <f>SUMIFS(allNAICS!$O:$O,allNAICS!$C:$C,'Number of Firms'!$A315,allNAICS!$E:$E,'Number of Firms'!H$1)</f>
        <v>0</v>
      </c>
      <c r="I315" s="1">
        <f>SUMIFS(allNAICS!$O:$O,allNAICS!$C:$C,'Number of Firms'!$A315,allNAICS!$E:$E,'Number of Firms'!I$1)</f>
        <v>1348</v>
      </c>
      <c r="J315" s="1">
        <f>SUMIFS(allNAICS!$O:$O,allNAICS!$C:$C,'Number of Firms'!$A315,allNAICS!$E:$E,'Number of Firms'!J$1)</f>
        <v>289</v>
      </c>
      <c r="K315" s="1">
        <f>SUMIFS(allNAICS!$O:$O,allNAICS!$C:$C,'Number of Firms'!$A315,allNAICS!$E:$E,'Number of Firms'!K$1)</f>
        <v>157</v>
      </c>
      <c r="L315" s="1">
        <f>SUMIFS(allNAICS!$O:$O,allNAICS!$C:$C,'Number of Firms'!$A315,allNAICS!$E:$E,'Number of Firms'!L$1)</f>
        <v>1278</v>
      </c>
      <c r="M315" s="1">
        <f>SUMIFS(allNAICS!$O:$O,allNAICS!$C:$C,'Number of Firms'!$A315,allNAICS!$E:$E,'Number of Firms'!M$1)</f>
        <v>350</v>
      </c>
      <c r="N315" s="1">
        <f>SUMIFS(allNAICS!$O:$O,allNAICS!$C:$C,'Number of Firms'!$A315,allNAICS!$E:$E,'Number of Firms'!N$1)</f>
        <v>138</v>
      </c>
      <c r="O315" s="1">
        <f>SUMIFS(allNAICS!$O:$O,allNAICS!$C:$C,'Number of Firms'!$A315,allNAICS!$E:$E,'Number of Firms'!O$1)</f>
        <v>422</v>
      </c>
      <c r="P315" s="1">
        <f>SUMIFS(allNAICS!$O:$O,allNAICS!$C:$C,'Number of Firms'!$A315,allNAICS!$E:$E,'Number of Firms'!P$1)</f>
        <v>1336</v>
      </c>
      <c r="Q315" s="1">
        <f>SUMIFS(allNAICS!$O:$O,allNAICS!$C:$C,'Number of Firms'!$A315,allNAICS!$E:$E,'Number of Firms'!Q$1)</f>
        <v>2431</v>
      </c>
      <c r="R315" s="1">
        <f>SUMIFS(allNAICS!$O:$O,allNAICS!$C:$C,'Number of Firms'!$A315,allNAICS!$E:$E,'Number of Firms'!R$1)</f>
        <v>580</v>
      </c>
      <c r="S315" s="1">
        <f>SUMIFS(allNAICS!$O:$O,allNAICS!$C:$C,'Number of Firms'!$A315,allNAICS!$E:$E,'Number of Firms'!S$1)</f>
        <v>575</v>
      </c>
      <c r="T315" s="1">
        <f>SUMIFS(allNAICS!$O:$O,allNAICS!$C:$C,'Number of Firms'!$A315,allNAICS!$E:$E,'Number of Firms'!T$1)</f>
        <v>822</v>
      </c>
      <c r="U315" s="1">
        <f>SUMIFS(allNAICS!$O:$O,allNAICS!$C:$C,'Number of Firms'!$A315,allNAICS!$E:$E,'Number of Firms'!U$1)</f>
        <v>836</v>
      </c>
      <c r="V315" s="1">
        <f>SUMIFS(allNAICS!$O:$O,allNAICS!$C:$C,'Number of Firms'!$A315,allNAICS!$E:$E,'Number of Firms'!V$1)</f>
        <v>323</v>
      </c>
      <c r="W315" s="1">
        <f>SUMIFS(allNAICS!$O:$O,allNAICS!$C:$C,'Number of Firms'!$A315,allNAICS!$E:$E,'Number of Firms'!W$1)</f>
        <v>1176</v>
      </c>
      <c r="X315" s="1">
        <f>SUMIFS(allNAICS!$O:$O,allNAICS!$C:$C,'Number of Firms'!$A315,allNAICS!$E:$E,'Number of Firms'!X$1)</f>
        <v>0</v>
      </c>
      <c r="Y315" s="1">
        <f>SUMIFS(allNAICS!$O:$O,allNAICS!$C:$C,'Number of Firms'!$A315,allNAICS!$E:$E,'Number of Firms'!Y$1)</f>
        <v>0</v>
      </c>
    </row>
    <row r="316" spans="1:25" x14ac:dyDescent="0.45">
      <c r="A316" s="1" t="s">
        <v>807</v>
      </c>
      <c r="B316" s="1" t="s">
        <v>480</v>
      </c>
      <c r="C316" s="1">
        <v>37.9577016</v>
      </c>
      <c r="D316" s="1">
        <v>-121.29077959999999</v>
      </c>
      <c r="E316" s="1">
        <f>SUMIFS(allNAICS!$O:$O,allNAICS!$C:$C,'Number of Firms'!$A316,allNAICS!$E:$E,'Number of Firms'!E$1)</f>
        <v>41939</v>
      </c>
      <c r="F316" s="1">
        <f>SUMIFS(allNAICS!$O:$O,allNAICS!$C:$C,'Number of Firms'!$A316,allNAICS!$E:$E,'Number of Firms'!F$1)</f>
        <v>372</v>
      </c>
      <c r="G316" s="1">
        <f>SUMIFS(allNAICS!$O:$O,allNAICS!$C:$C,'Number of Firms'!$A316,allNAICS!$E:$E,'Number of Firms'!G$1)</f>
        <v>47</v>
      </c>
      <c r="H316" s="1">
        <f>SUMIFS(allNAICS!$O:$O,allNAICS!$C:$C,'Number of Firms'!$A316,allNAICS!$E:$E,'Number of Firms'!H$1)</f>
        <v>32</v>
      </c>
      <c r="I316" s="1">
        <f>SUMIFS(allNAICS!$O:$O,allNAICS!$C:$C,'Number of Firms'!$A316,allNAICS!$E:$E,'Number of Firms'!I$1)</f>
        <v>3638</v>
      </c>
      <c r="J316" s="1">
        <f>SUMIFS(allNAICS!$O:$O,allNAICS!$C:$C,'Number of Firms'!$A316,allNAICS!$E:$E,'Number of Firms'!J$1)</f>
        <v>884</v>
      </c>
      <c r="K316" s="1">
        <f>SUMIFS(allNAICS!$O:$O,allNAICS!$C:$C,'Number of Firms'!$A316,allNAICS!$E:$E,'Number of Firms'!K$1)</f>
        <v>1162</v>
      </c>
      <c r="L316" s="1">
        <f>SUMIFS(allNAICS!$O:$O,allNAICS!$C:$C,'Number of Firms'!$A316,allNAICS!$E:$E,'Number of Firms'!L$1)</f>
        <v>4523</v>
      </c>
      <c r="M316" s="1">
        <f>SUMIFS(allNAICS!$O:$O,allNAICS!$C:$C,'Number of Firms'!$A316,allNAICS!$E:$E,'Number of Firms'!M$1)</f>
        <v>3688</v>
      </c>
      <c r="N316" s="1">
        <f>SUMIFS(allNAICS!$O:$O,allNAICS!$C:$C,'Number of Firms'!$A316,allNAICS!$E:$E,'Number of Firms'!N$1)</f>
        <v>408</v>
      </c>
      <c r="O316" s="1">
        <f>SUMIFS(allNAICS!$O:$O,allNAICS!$C:$C,'Number of Firms'!$A316,allNAICS!$E:$E,'Number of Firms'!O$1)</f>
        <v>1182</v>
      </c>
      <c r="P316" s="1">
        <f>SUMIFS(allNAICS!$O:$O,allNAICS!$C:$C,'Number of Firms'!$A316,allNAICS!$E:$E,'Number of Firms'!P$1)</f>
        <v>3984</v>
      </c>
      <c r="Q316" s="1">
        <f>SUMIFS(allNAICS!$O:$O,allNAICS!$C:$C,'Number of Firms'!$A316,allNAICS!$E:$E,'Number of Firms'!Q$1)</f>
        <v>4399</v>
      </c>
      <c r="R316" s="1">
        <f>SUMIFS(allNAICS!$O:$O,allNAICS!$C:$C,'Number of Firms'!$A316,allNAICS!$E:$E,'Number of Firms'!R$1)</f>
        <v>3658</v>
      </c>
      <c r="S316" s="1">
        <f>SUMIFS(allNAICS!$O:$O,allNAICS!$C:$C,'Number of Firms'!$A316,allNAICS!$E:$E,'Number of Firms'!S$1)</f>
        <v>694</v>
      </c>
      <c r="T316" s="1">
        <f>SUMIFS(allNAICS!$O:$O,allNAICS!$C:$C,'Number of Firms'!$A316,allNAICS!$E:$E,'Number of Firms'!T$1)</f>
        <v>4930</v>
      </c>
      <c r="U316" s="1">
        <f>SUMIFS(allNAICS!$O:$O,allNAICS!$C:$C,'Number of Firms'!$A316,allNAICS!$E:$E,'Number of Firms'!U$1)</f>
        <v>1211</v>
      </c>
      <c r="V316" s="1">
        <f>SUMIFS(allNAICS!$O:$O,allNAICS!$C:$C,'Number of Firms'!$A316,allNAICS!$E:$E,'Number of Firms'!V$1)</f>
        <v>1190</v>
      </c>
      <c r="W316" s="1">
        <f>SUMIFS(allNAICS!$O:$O,allNAICS!$C:$C,'Number of Firms'!$A316,allNAICS!$E:$E,'Number of Firms'!W$1)</f>
        <v>6004</v>
      </c>
      <c r="X316" s="1">
        <f>SUMIFS(allNAICS!$O:$O,allNAICS!$C:$C,'Number of Firms'!$A316,allNAICS!$E:$E,'Number of Firms'!X$1)</f>
        <v>65</v>
      </c>
      <c r="Y316" s="1">
        <f>SUMIFS(allNAICS!$O:$O,allNAICS!$C:$C,'Number of Firms'!$A316,allNAICS!$E:$E,'Number of Firms'!Y$1)</f>
        <v>45</v>
      </c>
    </row>
    <row r="317" spans="1:25" x14ac:dyDescent="0.45">
      <c r="A317" s="1" t="s">
        <v>808</v>
      </c>
      <c r="B317" s="1" t="s">
        <v>477</v>
      </c>
      <c r="C317" s="1">
        <v>33.920435400000002</v>
      </c>
      <c r="D317" s="1">
        <v>-80.3414693</v>
      </c>
      <c r="E317" s="1">
        <f>SUMIFS(allNAICS!$O:$O,allNAICS!$C:$C,'Number of Firms'!$A317,allNAICS!$E:$E,'Number of Firms'!E$1)</f>
        <v>7518</v>
      </c>
      <c r="F317" s="1">
        <f>SUMIFS(allNAICS!$O:$O,allNAICS!$C:$C,'Number of Firms'!$A317,allNAICS!$E:$E,'Number of Firms'!F$1)</f>
        <v>58</v>
      </c>
      <c r="G317" s="1">
        <f>SUMIFS(allNAICS!$O:$O,allNAICS!$C:$C,'Number of Firms'!$A317,allNAICS!$E:$E,'Number of Firms'!G$1)</f>
        <v>0</v>
      </c>
      <c r="H317" s="1">
        <f>SUMIFS(allNAICS!$O:$O,allNAICS!$C:$C,'Number of Firms'!$A317,allNAICS!$E:$E,'Number of Firms'!H$1)</f>
        <v>0</v>
      </c>
      <c r="I317" s="1">
        <f>SUMIFS(allNAICS!$O:$O,allNAICS!$C:$C,'Number of Firms'!$A317,allNAICS!$E:$E,'Number of Firms'!I$1)</f>
        <v>1034</v>
      </c>
      <c r="J317" s="1">
        <f>SUMIFS(allNAICS!$O:$O,allNAICS!$C:$C,'Number of Firms'!$A317,allNAICS!$E:$E,'Number of Firms'!J$1)</f>
        <v>183</v>
      </c>
      <c r="K317" s="1">
        <f>SUMIFS(allNAICS!$O:$O,allNAICS!$C:$C,'Number of Firms'!$A317,allNAICS!$E:$E,'Number of Firms'!K$1)</f>
        <v>185</v>
      </c>
      <c r="L317" s="1">
        <f>SUMIFS(allNAICS!$O:$O,allNAICS!$C:$C,'Number of Firms'!$A317,allNAICS!$E:$E,'Number of Firms'!L$1)</f>
        <v>828</v>
      </c>
      <c r="M317" s="1">
        <f>SUMIFS(allNAICS!$O:$O,allNAICS!$C:$C,'Number of Firms'!$A317,allNAICS!$E:$E,'Number of Firms'!M$1)</f>
        <v>314</v>
      </c>
      <c r="N317" s="1">
        <f>SUMIFS(allNAICS!$O:$O,allNAICS!$C:$C,'Number of Firms'!$A317,allNAICS!$E:$E,'Number of Firms'!N$1)</f>
        <v>40</v>
      </c>
      <c r="O317" s="1">
        <f>SUMIFS(allNAICS!$O:$O,allNAICS!$C:$C,'Number of Firms'!$A317,allNAICS!$E:$E,'Number of Firms'!O$1)</f>
        <v>194</v>
      </c>
      <c r="P317" s="1">
        <f>SUMIFS(allNAICS!$O:$O,allNAICS!$C:$C,'Number of Firms'!$A317,allNAICS!$E:$E,'Number of Firms'!P$1)</f>
        <v>568</v>
      </c>
      <c r="Q317" s="1">
        <f>SUMIFS(allNAICS!$O:$O,allNAICS!$C:$C,'Number of Firms'!$A317,allNAICS!$E:$E,'Number of Firms'!Q$1)</f>
        <v>425</v>
      </c>
      <c r="R317" s="1">
        <f>SUMIFS(allNAICS!$O:$O,allNAICS!$C:$C,'Number of Firms'!$A317,allNAICS!$E:$E,'Number of Firms'!R$1)</f>
        <v>654</v>
      </c>
      <c r="S317" s="1">
        <f>SUMIFS(allNAICS!$O:$O,allNAICS!$C:$C,'Number of Firms'!$A317,allNAICS!$E:$E,'Number of Firms'!S$1)</f>
        <v>162</v>
      </c>
      <c r="T317" s="1">
        <f>SUMIFS(allNAICS!$O:$O,allNAICS!$C:$C,'Number of Firms'!$A317,allNAICS!$E:$E,'Number of Firms'!T$1)</f>
        <v>669</v>
      </c>
      <c r="U317" s="1">
        <f>SUMIFS(allNAICS!$O:$O,allNAICS!$C:$C,'Number of Firms'!$A317,allNAICS!$E:$E,'Number of Firms'!U$1)</f>
        <v>231</v>
      </c>
      <c r="V317" s="1">
        <f>SUMIFS(allNAICS!$O:$O,allNAICS!$C:$C,'Number of Firms'!$A317,allNAICS!$E:$E,'Number of Firms'!V$1)</f>
        <v>280</v>
      </c>
      <c r="W317" s="1">
        <f>SUMIFS(allNAICS!$O:$O,allNAICS!$C:$C,'Number of Firms'!$A317,allNAICS!$E:$E,'Number of Firms'!W$1)</f>
        <v>1691</v>
      </c>
      <c r="X317" s="1">
        <f>SUMIFS(allNAICS!$O:$O,allNAICS!$C:$C,'Number of Firms'!$A317,allNAICS!$E:$E,'Number of Firms'!X$1)</f>
        <v>0</v>
      </c>
      <c r="Y317" s="1">
        <f>SUMIFS(allNAICS!$O:$O,allNAICS!$C:$C,'Number of Firms'!$A317,allNAICS!$E:$E,'Number of Firms'!Y$1)</f>
        <v>0</v>
      </c>
    </row>
    <row r="318" spans="1:25" x14ac:dyDescent="0.45">
      <c r="A318" s="1" t="s">
        <v>809</v>
      </c>
      <c r="B318" s="1" t="s">
        <v>451</v>
      </c>
      <c r="C318" s="1">
        <v>43.048122100000001</v>
      </c>
      <c r="D318" s="1">
        <v>-76.147424400000006</v>
      </c>
      <c r="E318" s="1">
        <f>SUMIFS(allNAICS!$O:$O,allNAICS!$C:$C,'Number of Firms'!$A318,allNAICS!$E:$E,'Number of Firms'!E$1)</f>
        <v>46509</v>
      </c>
      <c r="F318" s="1">
        <f>SUMIFS(allNAICS!$O:$O,allNAICS!$C:$C,'Number of Firms'!$A318,allNAICS!$E:$E,'Number of Firms'!F$1)</f>
        <v>312</v>
      </c>
      <c r="G318" s="1">
        <f>SUMIFS(allNAICS!$O:$O,allNAICS!$C:$C,'Number of Firms'!$A318,allNAICS!$E:$E,'Number of Firms'!G$1)</f>
        <v>0</v>
      </c>
      <c r="H318" s="1">
        <f>SUMIFS(allNAICS!$O:$O,allNAICS!$C:$C,'Number of Firms'!$A318,allNAICS!$E:$E,'Number of Firms'!H$1)</f>
        <v>31</v>
      </c>
      <c r="I318" s="1">
        <f>SUMIFS(allNAICS!$O:$O,allNAICS!$C:$C,'Number of Firms'!$A318,allNAICS!$E:$E,'Number of Firms'!I$1)</f>
        <v>5410</v>
      </c>
      <c r="J318" s="1">
        <f>SUMIFS(allNAICS!$O:$O,allNAICS!$C:$C,'Number of Firms'!$A318,allNAICS!$E:$E,'Number of Firms'!J$1)</f>
        <v>1221</v>
      </c>
      <c r="K318" s="1">
        <f>SUMIFS(allNAICS!$O:$O,allNAICS!$C:$C,'Number of Firms'!$A318,allNAICS!$E:$E,'Number of Firms'!K$1)</f>
        <v>1424</v>
      </c>
      <c r="L318" s="1">
        <f>SUMIFS(allNAICS!$O:$O,allNAICS!$C:$C,'Number of Firms'!$A318,allNAICS!$E:$E,'Number of Firms'!L$1)</f>
        <v>5214</v>
      </c>
      <c r="M318" s="1">
        <f>SUMIFS(allNAICS!$O:$O,allNAICS!$C:$C,'Number of Firms'!$A318,allNAICS!$E:$E,'Number of Firms'!M$1)</f>
        <v>1398</v>
      </c>
      <c r="N318" s="1">
        <f>SUMIFS(allNAICS!$O:$O,allNAICS!$C:$C,'Number of Firms'!$A318,allNAICS!$E:$E,'Number of Firms'!N$1)</f>
        <v>522</v>
      </c>
      <c r="O318" s="1">
        <f>SUMIFS(allNAICS!$O:$O,allNAICS!$C:$C,'Number of Firms'!$A318,allNAICS!$E:$E,'Number of Firms'!O$1)</f>
        <v>1727</v>
      </c>
      <c r="P318" s="1">
        <f>SUMIFS(allNAICS!$O:$O,allNAICS!$C:$C,'Number of Firms'!$A318,allNAICS!$E:$E,'Number of Firms'!P$1)</f>
        <v>4633</v>
      </c>
      <c r="Q318" s="1">
        <f>SUMIFS(allNAICS!$O:$O,allNAICS!$C:$C,'Number of Firms'!$A318,allNAICS!$E:$E,'Number of Firms'!Q$1)</f>
        <v>5736</v>
      </c>
      <c r="R318" s="1">
        <f>SUMIFS(allNAICS!$O:$O,allNAICS!$C:$C,'Number of Firms'!$A318,allNAICS!$E:$E,'Number of Firms'!R$1)</f>
        <v>3139</v>
      </c>
      <c r="S318" s="1">
        <f>SUMIFS(allNAICS!$O:$O,allNAICS!$C:$C,'Number of Firms'!$A318,allNAICS!$E:$E,'Number of Firms'!S$1)</f>
        <v>1031</v>
      </c>
      <c r="T318" s="1">
        <f>SUMIFS(allNAICS!$O:$O,allNAICS!$C:$C,'Number of Firms'!$A318,allNAICS!$E:$E,'Number of Firms'!T$1)</f>
        <v>4513</v>
      </c>
      <c r="U318" s="1">
        <f>SUMIFS(allNAICS!$O:$O,allNAICS!$C:$C,'Number of Firms'!$A318,allNAICS!$E:$E,'Number of Firms'!U$1)</f>
        <v>2569</v>
      </c>
      <c r="V318" s="1">
        <f>SUMIFS(allNAICS!$O:$O,allNAICS!$C:$C,'Number of Firms'!$A318,allNAICS!$E:$E,'Number of Firms'!V$1)</f>
        <v>1824</v>
      </c>
      <c r="W318" s="1">
        <f>SUMIFS(allNAICS!$O:$O,allNAICS!$C:$C,'Number of Firms'!$A318,allNAICS!$E:$E,'Number of Firms'!W$1)</f>
        <v>5913</v>
      </c>
      <c r="X318" s="1">
        <f>SUMIFS(allNAICS!$O:$O,allNAICS!$C:$C,'Number of Firms'!$A318,allNAICS!$E:$E,'Number of Firms'!X$1)</f>
        <v>70</v>
      </c>
      <c r="Y318" s="1">
        <f>SUMIFS(allNAICS!$O:$O,allNAICS!$C:$C,'Number of Firms'!$A318,allNAICS!$E:$E,'Number of Firms'!Y$1)</f>
        <v>0</v>
      </c>
    </row>
    <row r="319" spans="1:25" x14ac:dyDescent="0.45">
      <c r="A319" s="1" t="s">
        <v>810</v>
      </c>
      <c r="B319" s="1" t="s">
        <v>526</v>
      </c>
      <c r="C319" s="1">
        <v>30.438255900000001</v>
      </c>
      <c r="D319" s="1">
        <v>-84.280732900000004</v>
      </c>
      <c r="E319" s="1">
        <f>SUMIFS(allNAICS!$O:$O,allNAICS!$C:$C,'Number of Firms'!$A319,allNAICS!$E:$E,'Number of Firms'!E$1)</f>
        <v>28757</v>
      </c>
      <c r="F319" s="1">
        <f>SUMIFS(allNAICS!$O:$O,allNAICS!$C:$C,'Number of Firms'!$A319,allNAICS!$E:$E,'Number of Firms'!F$1)</f>
        <v>260</v>
      </c>
      <c r="G319" s="1">
        <f>SUMIFS(allNAICS!$O:$O,allNAICS!$C:$C,'Number of Firms'!$A319,allNAICS!$E:$E,'Number of Firms'!G$1)</f>
        <v>0</v>
      </c>
      <c r="H319" s="1">
        <f>SUMIFS(allNAICS!$O:$O,allNAICS!$C:$C,'Number of Firms'!$A319,allNAICS!$E:$E,'Number of Firms'!H$1)</f>
        <v>0</v>
      </c>
      <c r="I319" s="1">
        <f>SUMIFS(allNAICS!$O:$O,allNAICS!$C:$C,'Number of Firms'!$A319,allNAICS!$E:$E,'Number of Firms'!I$1)</f>
        <v>2546</v>
      </c>
      <c r="J319" s="1">
        <f>SUMIFS(allNAICS!$O:$O,allNAICS!$C:$C,'Number of Firms'!$A319,allNAICS!$E:$E,'Number of Firms'!J$1)</f>
        <v>382</v>
      </c>
      <c r="K319" s="1">
        <f>SUMIFS(allNAICS!$O:$O,allNAICS!$C:$C,'Number of Firms'!$A319,allNAICS!$E:$E,'Number of Firms'!K$1)</f>
        <v>755</v>
      </c>
      <c r="L319" s="1">
        <f>SUMIFS(allNAICS!$O:$O,allNAICS!$C:$C,'Number of Firms'!$A319,allNAICS!$E:$E,'Number of Firms'!L$1)</f>
        <v>2372</v>
      </c>
      <c r="M319" s="1">
        <f>SUMIFS(allNAICS!$O:$O,allNAICS!$C:$C,'Number of Firms'!$A319,allNAICS!$E:$E,'Number of Firms'!M$1)</f>
        <v>759</v>
      </c>
      <c r="N319" s="1">
        <f>SUMIFS(allNAICS!$O:$O,allNAICS!$C:$C,'Number of Firms'!$A319,allNAICS!$E:$E,'Number of Firms'!N$1)</f>
        <v>376</v>
      </c>
      <c r="O319" s="1">
        <f>SUMIFS(allNAICS!$O:$O,allNAICS!$C:$C,'Number of Firms'!$A319,allNAICS!$E:$E,'Number of Firms'!O$1)</f>
        <v>1093</v>
      </c>
      <c r="P319" s="1">
        <f>SUMIFS(allNAICS!$O:$O,allNAICS!$C:$C,'Number of Firms'!$A319,allNAICS!$E:$E,'Number of Firms'!P$1)</f>
        <v>2607</v>
      </c>
      <c r="Q319" s="1">
        <f>SUMIFS(allNAICS!$O:$O,allNAICS!$C:$C,'Number of Firms'!$A319,allNAICS!$E:$E,'Number of Firms'!Q$1)</f>
        <v>4726</v>
      </c>
      <c r="R319" s="1">
        <f>SUMIFS(allNAICS!$O:$O,allNAICS!$C:$C,'Number of Firms'!$A319,allNAICS!$E:$E,'Number of Firms'!R$1)</f>
        <v>3176</v>
      </c>
      <c r="S319" s="1">
        <f>SUMIFS(allNAICS!$O:$O,allNAICS!$C:$C,'Number of Firms'!$A319,allNAICS!$E:$E,'Number of Firms'!S$1)</f>
        <v>983</v>
      </c>
      <c r="T319" s="1">
        <f>SUMIFS(allNAICS!$O:$O,allNAICS!$C:$C,'Number of Firms'!$A319,allNAICS!$E:$E,'Number of Firms'!T$1)</f>
        <v>2424</v>
      </c>
      <c r="U319" s="1">
        <f>SUMIFS(allNAICS!$O:$O,allNAICS!$C:$C,'Number of Firms'!$A319,allNAICS!$E:$E,'Number of Firms'!U$1)</f>
        <v>1210</v>
      </c>
      <c r="V319" s="1">
        <f>SUMIFS(allNAICS!$O:$O,allNAICS!$C:$C,'Number of Firms'!$A319,allNAICS!$E:$E,'Number of Firms'!V$1)</f>
        <v>1015</v>
      </c>
      <c r="W319" s="1">
        <f>SUMIFS(allNAICS!$O:$O,allNAICS!$C:$C,'Number of Firms'!$A319,allNAICS!$E:$E,'Number of Firms'!W$1)</f>
        <v>4087</v>
      </c>
      <c r="X319" s="1">
        <f>SUMIFS(allNAICS!$O:$O,allNAICS!$C:$C,'Number of Firms'!$A319,allNAICS!$E:$E,'Number of Firms'!X$1)</f>
        <v>39</v>
      </c>
      <c r="Y319" s="1">
        <f>SUMIFS(allNAICS!$O:$O,allNAICS!$C:$C,'Number of Firms'!$A319,allNAICS!$E:$E,'Number of Firms'!Y$1)</f>
        <v>0</v>
      </c>
    </row>
    <row r="320" spans="1:25" x14ac:dyDescent="0.45">
      <c r="A320" s="1" t="s">
        <v>811</v>
      </c>
      <c r="B320" s="1" t="s">
        <v>526</v>
      </c>
      <c r="C320" s="1">
        <v>27.950575000000001</v>
      </c>
      <c r="D320" s="1">
        <v>-82.457177599999994</v>
      </c>
      <c r="E320" s="1">
        <f>SUMIFS(allNAICS!$O:$O,allNAICS!$C:$C,'Number of Firms'!$A320,allNAICS!$E:$E,'Number of Firms'!E$1)</f>
        <v>260561</v>
      </c>
      <c r="F320" s="1">
        <f>SUMIFS(allNAICS!$O:$O,allNAICS!$C:$C,'Number of Firms'!$A320,allNAICS!$E:$E,'Number of Firms'!F$1)</f>
        <v>1339</v>
      </c>
      <c r="G320" s="1">
        <f>SUMIFS(allNAICS!$O:$O,allNAICS!$C:$C,'Number of Firms'!$A320,allNAICS!$E:$E,'Number of Firms'!G$1)</f>
        <v>245</v>
      </c>
      <c r="H320" s="1">
        <f>SUMIFS(allNAICS!$O:$O,allNAICS!$C:$C,'Number of Firms'!$A320,allNAICS!$E:$E,'Number of Firms'!H$1)</f>
        <v>96</v>
      </c>
      <c r="I320" s="1">
        <f>SUMIFS(allNAICS!$O:$O,allNAICS!$C:$C,'Number of Firms'!$A320,allNAICS!$E:$E,'Number of Firms'!I$1)</f>
        <v>22699</v>
      </c>
      <c r="J320" s="1">
        <f>SUMIFS(allNAICS!$O:$O,allNAICS!$C:$C,'Number of Firms'!$A320,allNAICS!$E:$E,'Number of Firms'!J$1)</f>
        <v>4707</v>
      </c>
      <c r="K320" s="1">
        <f>SUMIFS(allNAICS!$O:$O,allNAICS!$C:$C,'Number of Firms'!$A320,allNAICS!$E:$E,'Number of Firms'!K$1)</f>
        <v>7175</v>
      </c>
      <c r="L320" s="1">
        <f>SUMIFS(allNAICS!$O:$O,allNAICS!$C:$C,'Number of Firms'!$A320,allNAICS!$E:$E,'Number of Firms'!L$1)</f>
        <v>22547</v>
      </c>
      <c r="M320" s="1">
        <f>SUMIFS(allNAICS!$O:$O,allNAICS!$C:$C,'Number of Firms'!$A320,allNAICS!$E:$E,'Number of Firms'!M$1)</f>
        <v>11204</v>
      </c>
      <c r="N320" s="1">
        <f>SUMIFS(allNAICS!$O:$O,allNAICS!$C:$C,'Number of Firms'!$A320,allNAICS!$E:$E,'Number of Firms'!N$1)</f>
        <v>3520</v>
      </c>
      <c r="O320" s="1">
        <f>SUMIFS(allNAICS!$O:$O,allNAICS!$C:$C,'Number of Firms'!$A320,allNAICS!$E:$E,'Number of Firms'!O$1)</f>
        <v>10413</v>
      </c>
      <c r="P320" s="1">
        <f>SUMIFS(allNAICS!$O:$O,allNAICS!$C:$C,'Number of Firms'!$A320,allNAICS!$E:$E,'Number of Firms'!P$1)</f>
        <v>25732</v>
      </c>
      <c r="Q320" s="1">
        <f>SUMIFS(allNAICS!$O:$O,allNAICS!$C:$C,'Number of Firms'!$A320,allNAICS!$E:$E,'Number of Firms'!Q$1)</f>
        <v>37216</v>
      </c>
      <c r="R320" s="1">
        <f>SUMIFS(allNAICS!$O:$O,allNAICS!$C:$C,'Number of Firms'!$A320,allNAICS!$E:$E,'Number of Firms'!R$1)</f>
        <v>28399</v>
      </c>
      <c r="S320" s="1">
        <f>SUMIFS(allNAICS!$O:$O,allNAICS!$C:$C,'Number of Firms'!$A320,allNAICS!$E:$E,'Number of Firms'!S$1)</f>
        <v>5245</v>
      </c>
      <c r="T320" s="1">
        <f>SUMIFS(allNAICS!$O:$O,allNAICS!$C:$C,'Number of Firms'!$A320,allNAICS!$E:$E,'Number of Firms'!T$1)</f>
        <v>25052</v>
      </c>
      <c r="U320" s="1">
        <f>SUMIFS(allNAICS!$O:$O,allNAICS!$C:$C,'Number of Firms'!$A320,allNAICS!$E:$E,'Number of Firms'!U$1)</f>
        <v>10691</v>
      </c>
      <c r="V320" s="1">
        <f>SUMIFS(allNAICS!$O:$O,allNAICS!$C:$C,'Number of Firms'!$A320,allNAICS!$E:$E,'Number of Firms'!V$1)</f>
        <v>7686</v>
      </c>
      <c r="W320" s="1">
        <f>SUMIFS(allNAICS!$O:$O,allNAICS!$C:$C,'Number of Firms'!$A320,allNAICS!$E:$E,'Number of Firms'!W$1)</f>
        <v>36982</v>
      </c>
      <c r="X320" s="1">
        <f>SUMIFS(allNAICS!$O:$O,allNAICS!$C:$C,'Number of Firms'!$A320,allNAICS!$E:$E,'Number of Firms'!X$1)</f>
        <v>327</v>
      </c>
      <c r="Y320" s="1">
        <f>SUMIFS(allNAICS!$O:$O,allNAICS!$C:$C,'Number of Firms'!$A320,allNAICS!$E:$E,'Number of Firms'!Y$1)</f>
        <v>42</v>
      </c>
    </row>
    <row r="321" spans="1:25" x14ac:dyDescent="0.45">
      <c r="A321" s="1" t="s">
        <v>812</v>
      </c>
      <c r="B321" s="1" t="s">
        <v>506</v>
      </c>
      <c r="C321" s="1">
        <v>39.4667034</v>
      </c>
      <c r="D321" s="1">
        <v>-87.413909200000006</v>
      </c>
      <c r="E321" s="1">
        <f>SUMIFS(allNAICS!$O:$O,allNAICS!$C:$C,'Number of Firms'!$A321,allNAICS!$E:$E,'Number of Firms'!E$1)</f>
        <v>11513</v>
      </c>
      <c r="F321" s="1">
        <f>SUMIFS(allNAICS!$O:$O,allNAICS!$C:$C,'Number of Firms'!$A321,allNAICS!$E:$E,'Number of Firms'!F$1)</f>
        <v>134</v>
      </c>
      <c r="G321" s="1">
        <f>SUMIFS(allNAICS!$O:$O,allNAICS!$C:$C,'Number of Firms'!$A321,allNAICS!$E:$E,'Number of Firms'!G$1)</f>
        <v>40</v>
      </c>
      <c r="H321" s="1">
        <f>SUMIFS(allNAICS!$O:$O,allNAICS!$C:$C,'Number of Firms'!$A321,allNAICS!$E:$E,'Number of Firms'!H$1)</f>
        <v>0</v>
      </c>
      <c r="I321" s="1">
        <f>SUMIFS(allNAICS!$O:$O,allNAICS!$C:$C,'Number of Firms'!$A321,allNAICS!$E:$E,'Number of Firms'!I$1)</f>
        <v>1335</v>
      </c>
      <c r="J321" s="1">
        <f>SUMIFS(allNAICS!$O:$O,allNAICS!$C:$C,'Number of Firms'!$A321,allNAICS!$E:$E,'Number of Firms'!J$1)</f>
        <v>278</v>
      </c>
      <c r="K321" s="1">
        <f>SUMIFS(allNAICS!$O:$O,allNAICS!$C:$C,'Number of Firms'!$A321,allNAICS!$E:$E,'Number of Firms'!K$1)</f>
        <v>177</v>
      </c>
      <c r="L321" s="1">
        <f>SUMIFS(allNAICS!$O:$O,allNAICS!$C:$C,'Number of Firms'!$A321,allNAICS!$E:$E,'Number of Firms'!L$1)</f>
        <v>1487</v>
      </c>
      <c r="M321" s="1">
        <f>SUMIFS(allNAICS!$O:$O,allNAICS!$C:$C,'Number of Firms'!$A321,allNAICS!$E:$E,'Number of Firms'!M$1)</f>
        <v>475</v>
      </c>
      <c r="N321" s="1">
        <f>SUMIFS(allNAICS!$O:$O,allNAICS!$C:$C,'Number of Firms'!$A321,allNAICS!$E:$E,'Number of Firms'!N$1)</f>
        <v>86</v>
      </c>
      <c r="O321" s="1">
        <f>SUMIFS(allNAICS!$O:$O,allNAICS!$C:$C,'Number of Firms'!$A321,allNAICS!$E:$E,'Number of Firms'!O$1)</f>
        <v>445</v>
      </c>
      <c r="P321" s="1">
        <f>SUMIFS(allNAICS!$O:$O,allNAICS!$C:$C,'Number of Firms'!$A321,allNAICS!$E:$E,'Number of Firms'!P$1)</f>
        <v>1127</v>
      </c>
      <c r="Q321" s="1">
        <f>SUMIFS(allNAICS!$O:$O,allNAICS!$C:$C,'Number of Firms'!$A321,allNAICS!$E:$E,'Number of Firms'!Q$1)</f>
        <v>927</v>
      </c>
      <c r="R321" s="1">
        <f>SUMIFS(allNAICS!$O:$O,allNAICS!$C:$C,'Number of Firms'!$A321,allNAICS!$E:$E,'Number of Firms'!R$1)</f>
        <v>969</v>
      </c>
      <c r="S321" s="1">
        <f>SUMIFS(allNAICS!$O:$O,allNAICS!$C:$C,'Number of Firms'!$A321,allNAICS!$E:$E,'Number of Firms'!S$1)</f>
        <v>204</v>
      </c>
      <c r="T321" s="1">
        <f>SUMIFS(allNAICS!$O:$O,allNAICS!$C:$C,'Number of Firms'!$A321,allNAICS!$E:$E,'Number of Firms'!T$1)</f>
        <v>950</v>
      </c>
      <c r="U321" s="1">
        <f>SUMIFS(allNAICS!$O:$O,allNAICS!$C:$C,'Number of Firms'!$A321,allNAICS!$E:$E,'Number of Firms'!U$1)</f>
        <v>470</v>
      </c>
      <c r="V321" s="1">
        <f>SUMIFS(allNAICS!$O:$O,allNAICS!$C:$C,'Number of Firms'!$A321,allNAICS!$E:$E,'Number of Firms'!V$1)</f>
        <v>429</v>
      </c>
      <c r="W321" s="1">
        <f>SUMIFS(allNAICS!$O:$O,allNAICS!$C:$C,'Number of Firms'!$A321,allNAICS!$E:$E,'Number of Firms'!W$1)</f>
        <v>1984</v>
      </c>
      <c r="X321" s="1">
        <f>SUMIFS(allNAICS!$O:$O,allNAICS!$C:$C,'Number of Firms'!$A321,allNAICS!$E:$E,'Number of Firms'!X$1)</f>
        <v>0</v>
      </c>
      <c r="Y321" s="1">
        <f>SUMIFS(allNAICS!$O:$O,allNAICS!$C:$C,'Number of Firms'!$A321,allNAICS!$E:$E,'Number of Firms'!Y$1)</f>
        <v>0</v>
      </c>
    </row>
    <row r="322" spans="1:25" x14ac:dyDescent="0.45">
      <c r="A322" s="1" t="s">
        <v>813</v>
      </c>
      <c r="B322" s="1" t="s">
        <v>447</v>
      </c>
      <c r="C322" s="1">
        <v>41.663938299999998</v>
      </c>
      <c r="D322" s="1">
        <v>-83.555211999999997</v>
      </c>
      <c r="E322" s="1">
        <f>SUMIFS(allNAICS!$O:$O,allNAICS!$C:$C,'Number of Firms'!$A322,allNAICS!$E:$E,'Number of Firms'!E$1)</f>
        <v>45026</v>
      </c>
      <c r="F322" s="1">
        <f>SUMIFS(allNAICS!$O:$O,allNAICS!$C:$C,'Number of Firms'!$A322,allNAICS!$E:$E,'Number of Firms'!F$1)</f>
        <v>107</v>
      </c>
      <c r="G322" s="1">
        <f>SUMIFS(allNAICS!$O:$O,allNAICS!$C:$C,'Number of Firms'!$A322,allNAICS!$E:$E,'Number of Firms'!G$1)</f>
        <v>72</v>
      </c>
      <c r="H322" s="1">
        <f>SUMIFS(allNAICS!$O:$O,allNAICS!$C:$C,'Number of Firms'!$A322,allNAICS!$E:$E,'Number of Firms'!H$1)</f>
        <v>28</v>
      </c>
      <c r="I322" s="1">
        <f>SUMIFS(allNAICS!$O:$O,allNAICS!$C:$C,'Number of Firms'!$A322,allNAICS!$E:$E,'Number of Firms'!I$1)</f>
        <v>4849</v>
      </c>
      <c r="J322" s="1">
        <f>SUMIFS(allNAICS!$O:$O,allNAICS!$C:$C,'Number of Firms'!$A322,allNAICS!$E:$E,'Number of Firms'!J$1)</f>
        <v>1318</v>
      </c>
      <c r="K322" s="1">
        <f>SUMIFS(allNAICS!$O:$O,allNAICS!$C:$C,'Number of Firms'!$A322,allNAICS!$E:$E,'Number of Firms'!K$1)</f>
        <v>1503</v>
      </c>
      <c r="L322" s="1">
        <f>SUMIFS(allNAICS!$O:$O,allNAICS!$C:$C,'Number of Firms'!$A322,allNAICS!$E:$E,'Number of Firms'!L$1)</f>
        <v>4356</v>
      </c>
      <c r="M322" s="1">
        <f>SUMIFS(allNAICS!$O:$O,allNAICS!$C:$C,'Number of Firms'!$A322,allNAICS!$E:$E,'Number of Firms'!M$1)</f>
        <v>1800</v>
      </c>
      <c r="N322" s="1">
        <f>SUMIFS(allNAICS!$O:$O,allNAICS!$C:$C,'Number of Firms'!$A322,allNAICS!$E:$E,'Number of Firms'!N$1)</f>
        <v>645</v>
      </c>
      <c r="O322" s="1">
        <f>SUMIFS(allNAICS!$O:$O,allNAICS!$C:$C,'Number of Firms'!$A322,allNAICS!$E:$E,'Number of Firms'!O$1)</f>
        <v>1927</v>
      </c>
      <c r="P322" s="1">
        <f>SUMIFS(allNAICS!$O:$O,allNAICS!$C:$C,'Number of Firms'!$A322,allNAICS!$E:$E,'Number of Firms'!P$1)</f>
        <v>4293</v>
      </c>
      <c r="Q322" s="1">
        <f>SUMIFS(allNAICS!$O:$O,allNAICS!$C:$C,'Number of Firms'!$A322,allNAICS!$E:$E,'Number of Firms'!Q$1)</f>
        <v>5868</v>
      </c>
      <c r="R322" s="1">
        <f>SUMIFS(allNAICS!$O:$O,allNAICS!$C:$C,'Number of Firms'!$A322,allNAICS!$E:$E,'Number of Firms'!R$1)</f>
        <v>3492</v>
      </c>
      <c r="S322" s="1">
        <f>SUMIFS(allNAICS!$O:$O,allNAICS!$C:$C,'Number of Firms'!$A322,allNAICS!$E:$E,'Number of Firms'!S$1)</f>
        <v>879</v>
      </c>
      <c r="T322" s="1">
        <f>SUMIFS(allNAICS!$O:$O,allNAICS!$C:$C,'Number of Firms'!$A322,allNAICS!$E:$E,'Number of Firms'!T$1)</f>
        <v>4602</v>
      </c>
      <c r="U322" s="1">
        <f>SUMIFS(allNAICS!$O:$O,allNAICS!$C:$C,'Number of Firms'!$A322,allNAICS!$E:$E,'Number of Firms'!U$1)</f>
        <v>2453</v>
      </c>
      <c r="V322" s="1">
        <f>SUMIFS(allNAICS!$O:$O,allNAICS!$C:$C,'Number of Firms'!$A322,allNAICS!$E:$E,'Number of Firms'!V$1)</f>
        <v>1438</v>
      </c>
      <c r="W322" s="1">
        <f>SUMIFS(allNAICS!$O:$O,allNAICS!$C:$C,'Number of Firms'!$A322,allNAICS!$E:$E,'Number of Firms'!W$1)</f>
        <v>5490</v>
      </c>
      <c r="X322" s="1">
        <f>SUMIFS(allNAICS!$O:$O,allNAICS!$C:$C,'Number of Firms'!$A322,allNAICS!$E:$E,'Number of Firms'!X$1)</f>
        <v>88</v>
      </c>
      <c r="Y322" s="1">
        <f>SUMIFS(allNAICS!$O:$O,allNAICS!$C:$C,'Number of Firms'!$A322,allNAICS!$E:$E,'Number of Firms'!Y$1)</f>
        <v>0</v>
      </c>
    </row>
    <row r="323" spans="1:25" x14ac:dyDescent="0.45">
      <c r="A323" s="1" t="s">
        <v>814</v>
      </c>
      <c r="B323" s="1" t="s">
        <v>669</v>
      </c>
      <c r="C323" s="1">
        <v>39.055823500000002</v>
      </c>
      <c r="D323" s="1">
        <v>-95.689018500000003</v>
      </c>
      <c r="E323" s="1">
        <f>SUMIFS(allNAICS!$O:$O,allNAICS!$C:$C,'Number of Firms'!$A323,allNAICS!$E:$E,'Number of Firms'!E$1)</f>
        <v>17334</v>
      </c>
      <c r="F323" s="1">
        <f>SUMIFS(allNAICS!$O:$O,allNAICS!$C:$C,'Number of Firms'!$A323,allNAICS!$E:$E,'Number of Firms'!F$1)</f>
        <v>127</v>
      </c>
      <c r="G323" s="1">
        <f>SUMIFS(allNAICS!$O:$O,allNAICS!$C:$C,'Number of Firms'!$A323,allNAICS!$E:$E,'Number of Firms'!G$1)</f>
        <v>0</v>
      </c>
      <c r="H323" s="1">
        <f>SUMIFS(allNAICS!$O:$O,allNAICS!$C:$C,'Number of Firms'!$A323,allNAICS!$E:$E,'Number of Firms'!H$1)</f>
        <v>0</v>
      </c>
      <c r="I323" s="1">
        <f>SUMIFS(allNAICS!$O:$O,allNAICS!$C:$C,'Number of Firms'!$A323,allNAICS!$E:$E,'Number of Firms'!I$1)</f>
        <v>2036</v>
      </c>
      <c r="J323" s="1">
        <f>SUMIFS(allNAICS!$O:$O,allNAICS!$C:$C,'Number of Firms'!$A323,allNAICS!$E:$E,'Number of Firms'!J$1)</f>
        <v>410</v>
      </c>
      <c r="K323" s="1">
        <f>SUMIFS(allNAICS!$O:$O,allNAICS!$C:$C,'Number of Firms'!$A323,allNAICS!$E:$E,'Number of Firms'!K$1)</f>
        <v>404</v>
      </c>
      <c r="L323" s="1">
        <f>SUMIFS(allNAICS!$O:$O,allNAICS!$C:$C,'Number of Firms'!$A323,allNAICS!$E:$E,'Number of Firms'!L$1)</f>
        <v>2374</v>
      </c>
      <c r="M323" s="1">
        <f>SUMIFS(allNAICS!$O:$O,allNAICS!$C:$C,'Number of Firms'!$A323,allNAICS!$E:$E,'Number of Firms'!M$1)</f>
        <v>533</v>
      </c>
      <c r="N323" s="1">
        <f>SUMIFS(allNAICS!$O:$O,allNAICS!$C:$C,'Number of Firms'!$A323,allNAICS!$E:$E,'Number of Firms'!N$1)</f>
        <v>178</v>
      </c>
      <c r="O323" s="1">
        <f>SUMIFS(allNAICS!$O:$O,allNAICS!$C:$C,'Number of Firms'!$A323,allNAICS!$E:$E,'Number of Firms'!O$1)</f>
        <v>953</v>
      </c>
      <c r="P323" s="1">
        <f>SUMIFS(allNAICS!$O:$O,allNAICS!$C:$C,'Number of Firms'!$A323,allNAICS!$E:$E,'Number of Firms'!P$1)</f>
        <v>1773</v>
      </c>
      <c r="Q323" s="1">
        <f>SUMIFS(allNAICS!$O:$O,allNAICS!$C:$C,'Number of Firms'!$A323,allNAICS!$E:$E,'Number of Firms'!Q$1)</f>
        <v>1862</v>
      </c>
      <c r="R323" s="1">
        <f>SUMIFS(allNAICS!$O:$O,allNAICS!$C:$C,'Number of Firms'!$A323,allNAICS!$E:$E,'Number of Firms'!R$1)</f>
        <v>1319</v>
      </c>
      <c r="S323" s="1">
        <f>SUMIFS(allNAICS!$O:$O,allNAICS!$C:$C,'Number of Firms'!$A323,allNAICS!$E:$E,'Number of Firms'!S$1)</f>
        <v>340</v>
      </c>
      <c r="T323" s="1">
        <f>SUMIFS(allNAICS!$O:$O,allNAICS!$C:$C,'Number of Firms'!$A323,allNAICS!$E:$E,'Number of Firms'!T$1)</f>
        <v>1794</v>
      </c>
      <c r="U323" s="1">
        <f>SUMIFS(allNAICS!$O:$O,allNAICS!$C:$C,'Number of Firms'!$A323,allNAICS!$E:$E,'Number of Firms'!U$1)</f>
        <v>613</v>
      </c>
      <c r="V323" s="1">
        <f>SUMIFS(allNAICS!$O:$O,allNAICS!$C:$C,'Number of Firms'!$A323,allNAICS!$E:$E,'Number of Firms'!V$1)</f>
        <v>491</v>
      </c>
      <c r="W323" s="1">
        <f>SUMIFS(allNAICS!$O:$O,allNAICS!$C:$C,'Number of Firms'!$A323,allNAICS!$E:$E,'Number of Firms'!W$1)</f>
        <v>2126</v>
      </c>
      <c r="X323" s="1">
        <f>SUMIFS(allNAICS!$O:$O,allNAICS!$C:$C,'Number of Firms'!$A323,allNAICS!$E:$E,'Number of Firms'!X$1)</f>
        <v>28</v>
      </c>
      <c r="Y323" s="1">
        <f>SUMIFS(allNAICS!$O:$O,allNAICS!$C:$C,'Number of Firms'!$A323,allNAICS!$E:$E,'Number of Firms'!Y$1)</f>
        <v>0</v>
      </c>
    </row>
    <row r="324" spans="1:25" x14ac:dyDescent="0.45">
      <c r="A324" s="1" t="s">
        <v>815</v>
      </c>
      <c r="B324" s="1" t="s">
        <v>457</v>
      </c>
      <c r="C324" s="1">
        <v>40.217053399999998</v>
      </c>
      <c r="D324" s="1">
        <v>-74.7429384</v>
      </c>
      <c r="E324" s="1">
        <f>SUMIFS(allNAICS!$O:$O,allNAICS!$C:$C,'Number of Firms'!$A324,allNAICS!$E:$E,'Number of Firms'!E$1)</f>
        <v>29640</v>
      </c>
      <c r="F324" s="1">
        <f>SUMIFS(allNAICS!$O:$O,allNAICS!$C:$C,'Number of Firms'!$A324,allNAICS!$E:$E,'Number of Firms'!F$1)</f>
        <v>0</v>
      </c>
      <c r="G324" s="1">
        <f>SUMIFS(allNAICS!$O:$O,allNAICS!$C:$C,'Number of Firms'!$A324,allNAICS!$E:$E,'Number of Firms'!G$1)</f>
        <v>0</v>
      </c>
      <c r="H324" s="1">
        <f>SUMIFS(allNAICS!$O:$O,allNAICS!$C:$C,'Number of Firms'!$A324,allNAICS!$E:$E,'Number of Firms'!H$1)</f>
        <v>45</v>
      </c>
      <c r="I324" s="1">
        <f>SUMIFS(allNAICS!$O:$O,allNAICS!$C:$C,'Number of Firms'!$A324,allNAICS!$E:$E,'Number of Firms'!I$1)</f>
        <v>2276</v>
      </c>
      <c r="J324" s="1">
        <f>SUMIFS(allNAICS!$O:$O,allNAICS!$C:$C,'Number of Firms'!$A324,allNAICS!$E:$E,'Number of Firms'!J$1)</f>
        <v>522</v>
      </c>
      <c r="K324" s="1">
        <f>SUMIFS(allNAICS!$O:$O,allNAICS!$C:$C,'Number of Firms'!$A324,allNAICS!$E:$E,'Number of Firms'!K$1)</f>
        <v>674</v>
      </c>
      <c r="L324" s="1">
        <f>SUMIFS(allNAICS!$O:$O,allNAICS!$C:$C,'Number of Firms'!$A324,allNAICS!$E:$E,'Number of Firms'!L$1)</f>
        <v>2720</v>
      </c>
      <c r="M324" s="1">
        <f>SUMIFS(allNAICS!$O:$O,allNAICS!$C:$C,'Number of Firms'!$A324,allNAICS!$E:$E,'Number of Firms'!M$1)</f>
        <v>1097</v>
      </c>
      <c r="N324" s="1">
        <f>SUMIFS(allNAICS!$O:$O,allNAICS!$C:$C,'Number of Firms'!$A324,allNAICS!$E:$E,'Number of Firms'!N$1)</f>
        <v>604</v>
      </c>
      <c r="O324" s="1">
        <f>SUMIFS(allNAICS!$O:$O,allNAICS!$C:$C,'Number of Firms'!$A324,allNAICS!$E:$E,'Number of Firms'!O$1)</f>
        <v>1119</v>
      </c>
      <c r="P324" s="1">
        <f>SUMIFS(allNAICS!$O:$O,allNAICS!$C:$C,'Number of Firms'!$A324,allNAICS!$E:$E,'Number of Firms'!P$1)</f>
        <v>3350</v>
      </c>
      <c r="Q324" s="1">
        <f>SUMIFS(allNAICS!$O:$O,allNAICS!$C:$C,'Number of Firms'!$A324,allNAICS!$E:$E,'Number of Firms'!Q$1)</f>
        <v>6082</v>
      </c>
      <c r="R324" s="1">
        <f>SUMIFS(allNAICS!$O:$O,allNAICS!$C:$C,'Number of Firms'!$A324,allNAICS!$E:$E,'Number of Firms'!R$1)</f>
        <v>2065</v>
      </c>
      <c r="S324" s="1">
        <f>SUMIFS(allNAICS!$O:$O,allNAICS!$C:$C,'Number of Firms'!$A324,allNAICS!$E:$E,'Number of Firms'!S$1)</f>
        <v>974</v>
      </c>
      <c r="T324" s="1">
        <f>SUMIFS(allNAICS!$O:$O,allNAICS!$C:$C,'Number of Firms'!$A324,allNAICS!$E:$E,'Number of Firms'!T$1)</f>
        <v>2819</v>
      </c>
      <c r="U324" s="1">
        <f>SUMIFS(allNAICS!$O:$O,allNAICS!$C:$C,'Number of Firms'!$A324,allNAICS!$E:$E,'Number of Firms'!U$1)</f>
        <v>1634</v>
      </c>
      <c r="V324" s="1">
        <f>SUMIFS(allNAICS!$O:$O,allNAICS!$C:$C,'Number of Firms'!$A324,allNAICS!$E:$E,'Number of Firms'!V$1)</f>
        <v>1205</v>
      </c>
      <c r="W324" s="1">
        <f>SUMIFS(allNAICS!$O:$O,allNAICS!$C:$C,'Number of Firms'!$A324,allNAICS!$E:$E,'Number of Firms'!W$1)</f>
        <v>2475</v>
      </c>
      <c r="X324" s="1">
        <f>SUMIFS(allNAICS!$O:$O,allNAICS!$C:$C,'Number of Firms'!$A324,allNAICS!$E:$E,'Number of Firms'!X$1)</f>
        <v>49</v>
      </c>
      <c r="Y324" s="1">
        <f>SUMIFS(allNAICS!$O:$O,allNAICS!$C:$C,'Number of Firms'!$A324,allNAICS!$E:$E,'Number of Firms'!Y$1)</f>
        <v>0</v>
      </c>
    </row>
    <row r="325" spans="1:25" x14ac:dyDescent="0.45">
      <c r="A325" s="1" t="s">
        <v>816</v>
      </c>
      <c r="B325" s="1" t="s">
        <v>595</v>
      </c>
      <c r="C325" s="1">
        <v>32.221742900000002</v>
      </c>
      <c r="D325" s="1">
        <v>-110.926479</v>
      </c>
      <c r="E325" s="1">
        <f>SUMIFS(allNAICS!$O:$O,allNAICS!$C:$C,'Number of Firms'!$A325,allNAICS!$E:$E,'Number of Firms'!E$1)</f>
        <v>77869</v>
      </c>
      <c r="F325" s="1">
        <f>SUMIFS(allNAICS!$O:$O,allNAICS!$C:$C,'Number of Firms'!$A325,allNAICS!$E:$E,'Number of Firms'!F$1)</f>
        <v>233</v>
      </c>
      <c r="G325" s="1">
        <f>SUMIFS(allNAICS!$O:$O,allNAICS!$C:$C,'Number of Firms'!$A325,allNAICS!$E:$E,'Number of Firms'!G$1)</f>
        <v>108</v>
      </c>
      <c r="H325" s="1">
        <f>SUMIFS(allNAICS!$O:$O,allNAICS!$C:$C,'Number of Firms'!$A325,allNAICS!$E:$E,'Number of Firms'!H$1)</f>
        <v>64</v>
      </c>
      <c r="I325" s="1">
        <f>SUMIFS(allNAICS!$O:$O,allNAICS!$C:$C,'Number of Firms'!$A325,allNAICS!$E:$E,'Number of Firms'!I$1)</f>
        <v>6885</v>
      </c>
      <c r="J325" s="1">
        <f>SUMIFS(allNAICS!$O:$O,allNAICS!$C:$C,'Number of Firms'!$A325,allNAICS!$E:$E,'Number of Firms'!J$1)</f>
        <v>1667</v>
      </c>
      <c r="K325" s="1">
        <f>SUMIFS(allNAICS!$O:$O,allNAICS!$C:$C,'Number of Firms'!$A325,allNAICS!$E:$E,'Number of Firms'!K$1)</f>
        <v>1587</v>
      </c>
      <c r="L325" s="1">
        <f>SUMIFS(allNAICS!$O:$O,allNAICS!$C:$C,'Number of Firms'!$A325,allNAICS!$E:$E,'Number of Firms'!L$1)</f>
        <v>6899</v>
      </c>
      <c r="M325" s="1">
        <f>SUMIFS(allNAICS!$O:$O,allNAICS!$C:$C,'Number of Firms'!$A325,allNAICS!$E:$E,'Number of Firms'!M$1)</f>
        <v>2284</v>
      </c>
      <c r="N325" s="1">
        <f>SUMIFS(allNAICS!$O:$O,allNAICS!$C:$C,'Number of Firms'!$A325,allNAICS!$E:$E,'Number of Firms'!N$1)</f>
        <v>892</v>
      </c>
      <c r="O325" s="1">
        <f>SUMIFS(allNAICS!$O:$O,allNAICS!$C:$C,'Number of Firms'!$A325,allNAICS!$E:$E,'Number of Firms'!O$1)</f>
        <v>2819</v>
      </c>
      <c r="P325" s="1">
        <f>SUMIFS(allNAICS!$O:$O,allNAICS!$C:$C,'Number of Firms'!$A325,allNAICS!$E:$E,'Number of Firms'!P$1)</f>
        <v>9038</v>
      </c>
      <c r="Q325" s="1">
        <f>SUMIFS(allNAICS!$O:$O,allNAICS!$C:$C,'Number of Firms'!$A325,allNAICS!$E:$E,'Number of Firms'!Q$1)</f>
        <v>11591</v>
      </c>
      <c r="R325" s="1">
        <f>SUMIFS(allNAICS!$O:$O,allNAICS!$C:$C,'Number of Firms'!$A325,allNAICS!$E:$E,'Number of Firms'!R$1)</f>
        <v>7271</v>
      </c>
      <c r="S325" s="1">
        <f>SUMIFS(allNAICS!$O:$O,allNAICS!$C:$C,'Number of Firms'!$A325,allNAICS!$E:$E,'Number of Firms'!S$1)</f>
        <v>2479</v>
      </c>
      <c r="T325" s="1">
        <f>SUMIFS(allNAICS!$O:$O,allNAICS!$C:$C,'Number of Firms'!$A325,allNAICS!$E:$E,'Number of Firms'!T$1)</f>
        <v>8058</v>
      </c>
      <c r="U325" s="1">
        <f>SUMIFS(allNAICS!$O:$O,allNAICS!$C:$C,'Number of Firms'!$A325,allNAICS!$E:$E,'Number of Firms'!U$1)</f>
        <v>4085</v>
      </c>
      <c r="V325" s="1">
        <f>SUMIFS(allNAICS!$O:$O,allNAICS!$C:$C,'Number of Firms'!$A325,allNAICS!$E:$E,'Number of Firms'!V$1)</f>
        <v>2204</v>
      </c>
      <c r="W325" s="1">
        <f>SUMIFS(allNAICS!$O:$O,allNAICS!$C:$C,'Number of Firms'!$A325,allNAICS!$E:$E,'Number of Firms'!W$1)</f>
        <v>9822</v>
      </c>
      <c r="X325" s="1">
        <f>SUMIFS(allNAICS!$O:$O,allNAICS!$C:$C,'Number of Firms'!$A325,allNAICS!$E:$E,'Number of Firms'!X$1)</f>
        <v>101</v>
      </c>
      <c r="Y325" s="1">
        <f>SUMIFS(allNAICS!$O:$O,allNAICS!$C:$C,'Number of Firms'!$A325,allNAICS!$E:$E,'Number of Firms'!Y$1)</f>
        <v>0</v>
      </c>
    </row>
    <row r="326" spans="1:25" x14ac:dyDescent="0.45">
      <c r="A326" s="1" t="s">
        <v>817</v>
      </c>
      <c r="B326" s="1" t="s">
        <v>602</v>
      </c>
      <c r="C326" s="1">
        <v>36.153981600000002</v>
      </c>
      <c r="D326" s="1">
        <v>-95.992774999999995</v>
      </c>
      <c r="E326" s="1">
        <f>SUMIFS(allNAICS!$O:$O,allNAICS!$C:$C,'Number of Firms'!$A326,allNAICS!$E:$E,'Number of Firms'!E$1)</f>
        <v>85861</v>
      </c>
      <c r="F326" s="1">
        <f>SUMIFS(allNAICS!$O:$O,allNAICS!$C:$C,'Number of Firms'!$A326,allNAICS!$E:$E,'Number of Firms'!F$1)</f>
        <v>479</v>
      </c>
      <c r="G326" s="1">
        <f>SUMIFS(allNAICS!$O:$O,allNAICS!$C:$C,'Number of Firms'!$A326,allNAICS!$E:$E,'Number of Firms'!G$1)</f>
        <v>3500</v>
      </c>
      <c r="H326" s="1">
        <f>SUMIFS(allNAICS!$O:$O,allNAICS!$C:$C,'Number of Firms'!$A326,allNAICS!$E:$E,'Number of Firms'!H$1)</f>
        <v>58</v>
      </c>
      <c r="I326" s="1">
        <f>SUMIFS(allNAICS!$O:$O,allNAICS!$C:$C,'Number of Firms'!$A326,allNAICS!$E:$E,'Number of Firms'!I$1)</f>
        <v>9632</v>
      </c>
      <c r="J326" s="1">
        <f>SUMIFS(allNAICS!$O:$O,allNAICS!$C:$C,'Number of Firms'!$A326,allNAICS!$E:$E,'Number of Firms'!J$1)</f>
        <v>2408</v>
      </c>
      <c r="K326" s="1">
        <f>SUMIFS(allNAICS!$O:$O,allNAICS!$C:$C,'Number of Firms'!$A326,allNAICS!$E:$E,'Number of Firms'!K$1)</f>
        <v>2327</v>
      </c>
      <c r="L326" s="1">
        <f>SUMIFS(allNAICS!$O:$O,allNAICS!$C:$C,'Number of Firms'!$A326,allNAICS!$E:$E,'Number of Firms'!L$1)</f>
        <v>8293</v>
      </c>
      <c r="M326" s="1">
        <f>SUMIFS(allNAICS!$O:$O,allNAICS!$C:$C,'Number of Firms'!$A326,allNAICS!$E:$E,'Number of Firms'!M$1)</f>
        <v>2816</v>
      </c>
      <c r="N326" s="1">
        <f>SUMIFS(allNAICS!$O:$O,allNAICS!$C:$C,'Number of Firms'!$A326,allNAICS!$E:$E,'Number of Firms'!N$1)</f>
        <v>994</v>
      </c>
      <c r="O326" s="1">
        <f>SUMIFS(allNAICS!$O:$O,allNAICS!$C:$C,'Number of Firms'!$A326,allNAICS!$E:$E,'Number of Firms'!O$1)</f>
        <v>3346</v>
      </c>
      <c r="P326" s="1">
        <f>SUMIFS(allNAICS!$O:$O,allNAICS!$C:$C,'Number of Firms'!$A326,allNAICS!$E:$E,'Number of Firms'!P$1)</f>
        <v>7864</v>
      </c>
      <c r="Q326" s="1">
        <f>SUMIFS(allNAICS!$O:$O,allNAICS!$C:$C,'Number of Firms'!$A326,allNAICS!$E:$E,'Number of Firms'!Q$1)</f>
        <v>11524</v>
      </c>
      <c r="R326" s="1">
        <f>SUMIFS(allNAICS!$O:$O,allNAICS!$C:$C,'Number of Firms'!$A326,allNAICS!$E:$E,'Number of Firms'!R$1)</f>
        <v>7666</v>
      </c>
      <c r="S326" s="1">
        <f>SUMIFS(allNAICS!$O:$O,allNAICS!$C:$C,'Number of Firms'!$A326,allNAICS!$E:$E,'Number of Firms'!S$1)</f>
        <v>1443</v>
      </c>
      <c r="T326" s="1">
        <f>SUMIFS(allNAICS!$O:$O,allNAICS!$C:$C,'Number of Firms'!$A326,allNAICS!$E:$E,'Number of Firms'!T$1)</f>
        <v>6739</v>
      </c>
      <c r="U326" s="1">
        <f>SUMIFS(allNAICS!$O:$O,allNAICS!$C:$C,'Number of Firms'!$A326,allNAICS!$E:$E,'Number of Firms'!U$1)</f>
        <v>3089</v>
      </c>
      <c r="V326" s="1">
        <f>SUMIFS(allNAICS!$O:$O,allNAICS!$C:$C,'Number of Firms'!$A326,allNAICS!$E:$E,'Number of Firms'!V$1)</f>
        <v>2512</v>
      </c>
      <c r="W326" s="1">
        <f>SUMIFS(allNAICS!$O:$O,allNAICS!$C:$C,'Number of Firms'!$A326,allNAICS!$E:$E,'Number of Firms'!W$1)</f>
        <v>11341</v>
      </c>
      <c r="X326" s="1">
        <f>SUMIFS(allNAICS!$O:$O,allNAICS!$C:$C,'Number of Firms'!$A326,allNAICS!$E:$E,'Number of Firms'!X$1)</f>
        <v>151</v>
      </c>
      <c r="Y326" s="1">
        <f>SUMIFS(allNAICS!$O:$O,allNAICS!$C:$C,'Number of Firms'!$A326,allNAICS!$E:$E,'Number of Firms'!Y$1)</f>
        <v>0</v>
      </c>
    </row>
    <row r="327" spans="1:25" x14ac:dyDescent="0.45">
      <c r="A327" s="1" t="s">
        <v>818</v>
      </c>
      <c r="B327" s="1" t="s">
        <v>475</v>
      </c>
      <c r="C327" s="1">
        <v>33.209840700000001</v>
      </c>
      <c r="D327" s="1">
        <v>-87.569173500000005</v>
      </c>
      <c r="E327" s="1">
        <f>SUMIFS(allNAICS!$O:$O,allNAICS!$C:$C,'Number of Firms'!$A327,allNAICS!$E:$E,'Number of Firms'!E$1)</f>
        <v>16778</v>
      </c>
      <c r="F327" s="1">
        <f>SUMIFS(allNAICS!$O:$O,allNAICS!$C:$C,'Number of Firms'!$A327,allNAICS!$E:$E,'Number of Firms'!F$1)</f>
        <v>274</v>
      </c>
      <c r="G327" s="1">
        <f>SUMIFS(allNAICS!$O:$O,allNAICS!$C:$C,'Number of Firms'!$A327,allNAICS!$E:$E,'Number of Firms'!G$1)</f>
        <v>64</v>
      </c>
      <c r="H327" s="1">
        <f>SUMIFS(allNAICS!$O:$O,allNAICS!$C:$C,'Number of Firms'!$A327,allNAICS!$E:$E,'Number of Firms'!H$1)</f>
        <v>0</v>
      </c>
      <c r="I327" s="1">
        <f>SUMIFS(allNAICS!$O:$O,allNAICS!$C:$C,'Number of Firms'!$A327,allNAICS!$E:$E,'Number of Firms'!I$1)</f>
        <v>1743</v>
      </c>
      <c r="J327" s="1">
        <f>SUMIFS(allNAICS!$O:$O,allNAICS!$C:$C,'Number of Firms'!$A327,allNAICS!$E:$E,'Number of Firms'!J$1)</f>
        <v>411</v>
      </c>
      <c r="K327" s="1">
        <f>SUMIFS(allNAICS!$O:$O,allNAICS!$C:$C,'Number of Firms'!$A327,allNAICS!$E:$E,'Number of Firms'!K$1)</f>
        <v>347</v>
      </c>
      <c r="L327" s="1">
        <f>SUMIFS(allNAICS!$O:$O,allNAICS!$C:$C,'Number of Firms'!$A327,allNAICS!$E:$E,'Number of Firms'!L$1)</f>
        <v>1609</v>
      </c>
      <c r="M327" s="1">
        <f>SUMIFS(allNAICS!$O:$O,allNAICS!$C:$C,'Number of Firms'!$A327,allNAICS!$E:$E,'Number of Firms'!M$1)</f>
        <v>721</v>
      </c>
      <c r="N327" s="1">
        <f>SUMIFS(allNAICS!$O:$O,allNAICS!$C:$C,'Number of Firms'!$A327,allNAICS!$E:$E,'Number of Firms'!N$1)</f>
        <v>199</v>
      </c>
      <c r="O327" s="1">
        <f>SUMIFS(allNAICS!$O:$O,allNAICS!$C:$C,'Number of Firms'!$A327,allNAICS!$E:$E,'Number of Firms'!O$1)</f>
        <v>727</v>
      </c>
      <c r="P327" s="1">
        <f>SUMIFS(allNAICS!$O:$O,allNAICS!$C:$C,'Number of Firms'!$A327,allNAICS!$E:$E,'Number of Firms'!P$1)</f>
        <v>1582</v>
      </c>
      <c r="Q327" s="1">
        <f>SUMIFS(allNAICS!$O:$O,allNAICS!$C:$C,'Number of Firms'!$A327,allNAICS!$E:$E,'Number of Firms'!Q$1)</f>
        <v>1741</v>
      </c>
      <c r="R327" s="1">
        <f>SUMIFS(allNAICS!$O:$O,allNAICS!$C:$C,'Number of Firms'!$A327,allNAICS!$E:$E,'Number of Firms'!R$1)</f>
        <v>1585</v>
      </c>
      <c r="S327" s="1">
        <f>SUMIFS(allNAICS!$O:$O,allNAICS!$C:$C,'Number of Firms'!$A327,allNAICS!$E:$E,'Number of Firms'!S$1)</f>
        <v>477</v>
      </c>
      <c r="T327" s="1">
        <f>SUMIFS(allNAICS!$O:$O,allNAICS!$C:$C,'Number of Firms'!$A327,allNAICS!$E:$E,'Number of Firms'!T$1)</f>
        <v>1268</v>
      </c>
      <c r="U327" s="1">
        <f>SUMIFS(allNAICS!$O:$O,allNAICS!$C:$C,'Number of Firms'!$A327,allNAICS!$E:$E,'Number of Firms'!U$1)</f>
        <v>625</v>
      </c>
      <c r="V327" s="1">
        <f>SUMIFS(allNAICS!$O:$O,allNAICS!$C:$C,'Number of Firms'!$A327,allNAICS!$E:$E,'Number of Firms'!V$1)</f>
        <v>485</v>
      </c>
      <c r="W327" s="1">
        <f>SUMIFS(allNAICS!$O:$O,allNAICS!$C:$C,'Number of Firms'!$A327,allNAICS!$E:$E,'Number of Firms'!W$1)</f>
        <v>2933</v>
      </c>
      <c r="X327" s="1">
        <f>SUMIFS(allNAICS!$O:$O,allNAICS!$C:$C,'Number of Firms'!$A327,allNAICS!$E:$E,'Number of Firms'!X$1)</f>
        <v>0</v>
      </c>
      <c r="Y327" s="1">
        <f>SUMIFS(allNAICS!$O:$O,allNAICS!$C:$C,'Number of Firms'!$A327,allNAICS!$E:$E,'Number of Firms'!Y$1)</f>
        <v>0</v>
      </c>
    </row>
    <row r="328" spans="1:25" x14ac:dyDescent="0.45">
      <c r="A328" s="1" t="s">
        <v>819</v>
      </c>
      <c r="B328" s="1" t="s">
        <v>445</v>
      </c>
      <c r="C328" s="1">
        <v>32.351260099999998</v>
      </c>
      <c r="D328" s="1">
        <v>-95.301062400000006</v>
      </c>
      <c r="E328" s="1">
        <f>SUMIFS(allNAICS!$O:$O,allNAICS!$C:$C,'Number of Firms'!$A328,allNAICS!$E:$E,'Number of Firms'!E$1)</f>
        <v>19447</v>
      </c>
      <c r="F328" s="1">
        <f>SUMIFS(allNAICS!$O:$O,allNAICS!$C:$C,'Number of Firms'!$A328,allNAICS!$E:$E,'Number of Firms'!F$1)</f>
        <v>137</v>
      </c>
      <c r="G328" s="1">
        <f>SUMIFS(allNAICS!$O:$O,allNAICS!$C:$C,'Number of Firms'!$A328,allNAICS!$E:$E,'Number of Firms'!G$1)</f>
        <v>1306</v>
      </c>
      <c r="H328" s="1">
        <f>SUMIFS(allNAICS!$O:$O,allNAICS!$C:$C,'Number of Firms'!$A328,allNAICS!$E:$E,'Number of Firms'!H$1)</f>
        <v>35</v>
      </c>
      <c r="I328" s="1">
        <f>SUMIFS(allNAICS!$O:$O,allNAICS!$C:$C,'Number of Firms'!$A328,allNAICS!$E:$E,'Number of Firms'!I$1)</f>
        <v>1951</v>
      </c>
      <c r="J328" s="1">
        <f>SUMIFS(allNAICS!$O:$O,allNAICS!$C:$C,'Number of Firms'!$A328,allNAICS!$E:$E,'Number of Firms'!J$1)</f>
        <v>384</v>
      </c>
      <c r="K328" s="1">
        <f>SUMIFS(allNAICS!$O:$O,allNAICS!$C:$C,'Number of Firms'!$A328,allNAICS!$E:$E,'Number of Firms'!K$1)</f>
        <v>419</v>
      </c>
      <c r="L328" s="1">
        <f>SUMIFS(allNAICS!$O:$O,allNAICS!$C:$C,'Number of Firms'!$A328,allNAICS!$E:$E,'Number of Firms'!L$1)</f>
        <v>1884</v>
      </c>
      <c r="M328" s="1">
        <f>SUMIFS(allNAICS!$O:$O,allNAICS!$C:$C,'Number of Firms'!$A328,allNAICS!$E:$E,'Number of Firms'!M$1)</f>
        <v>834</v>
      </c>
      <c r="N328" s="1">
        <f>SUMIFS(allNAICS!$O:$O,allNAICS!$C:$C,'Number of Firms'!$A328,allNAICS!$E:$E,'Number of Firms'!N$1)</f>
        <v>219</v>
      </c>
      <c r="O328" s="1">
        <f>SUMIFS(allNAICS!$O:$O,allNAICS!$C:$C,'Number of Firms'!$A328,allNAICS!$E:$E,'Number of Firms'!O$1)</f>
        <v>768</v>
      </c>
      <c r="P328" s="1">
        <f>SUMIFS(allNAICS!$O:$O,allNAICS!$C:$C,'Number of Firms'!$A328,allNAICS!$E:$E,'Number of Firms'!P$1)</f>
        <v>1565</v>
      </c>
      <c r="Q328" s="1">
        <f>SUMIFS(allNAICS!$O:$O,allNAICS!$C:$C,'Number of Firms'!$A328,allNAICS!$E:$E,'Number of Firms'!Q$1)</f>
        <v>2477</v>
      </c>
      <c r="R328" s="1">
        <f>SUMIFS(allNAICS!$O:$O,allNAICS!$C:$C,'Number of Firms'!$A328,allNAICS!$E:$E,'Number of Firms'!R$1)</f>
        <v>1979</v>
      </c>
      <c r="S328" s="1">
        <f>SUMIFS(allNAICS!$O:$O,allNAICS!$C:$C,'Number of Firms'!$A328,allNAICS!$E:$E,'Number of Firms'!S$1)</f>
        <v>244</v>
      </c>
      <c r="T328" s="1">
        <f>SUMIFS(allNAICS!$O:$O,allNAICS!$C:$C,'Number of Firms'!$A328,allNAICS!$E:$E,'Number of Firms'!T$1)</f>
        <v>1590</v>
      </c>
      <c r="U328" s="1">
        <f>SUMIFS(allNAICS!$O:$O,allNAICS!$C:$C,'Number of Firms'!$A328,allNAICS!$E:$E,'Number of Firms'!U$1)</f>
        <v>602</v>
      </c>
      <c r="V328" s="1">
        <f>SUMIFS(allNAICS!$O:$O,allNAICS!$C:$C,'Number of Firms'!$A328,allNAICS!$E:$E,'Number of Firms'!V$1)</f>
        <v>548</v>
      </c>
      <c r="W328" s="1">
        <f>SUMIFS(allNAICS!$O:$O,allNAICS!$C:$C,'Number of Firms'!$A328,allNAICS!$E:$E,'Number of Firms'!W$1)</f>
        <v>2539</v>
      </c>
      <c r="X328" s="1">
        <f>SUMIFS(allNAICS!$O:$O,allNAICS!$C:$C,'Number of Firms'!$A328,allNAICS!$E:$E,'Number of Firms'!X$1)</f>
        <v>0</v>
      </c>
      <c r="Y328" s="1">
        <f>SUMIFS(allNAICS!$O:$O,allNAICS!$C:$C,'Number of Firms'!$A328,allNAICS!$E:$E,'Number of Firms'!Y$1)</f>
        <v>0</v>
      </c>
    </row>
    <row r="329" spans="1:25" x14ac:dyDescent="0.45">
      <c r="A329" s="1" t="s">
        <v>820</v>
      </c>
      <c r="B329" s="1" t="s">
        <v>451</v>
      </c>
      <c r="C329" s="1">
        <v>43.100903000000002</v>
      </c>
      <c r="D329" s="1">
        <v>-75.232664</v>
      </c>
      <c r="E329" s="1">
        <f>SUMIFS(allNAICS!$O:$O,allNAICS!$C:$C,'Number of Firms'!$A329,allNAICS!$E:$E,'Number of Firms'!E$1)</f>
        <v>19208</v>
      </c>
      <c r="F329" s="1">
        <f>SUMIFS(allNAICS!$O:$O,allNAICS!$C:$C,'Number of Firms'!$A329,allNAICS!$E:$E,'Number of Firms'!F$1)</f>
        <v>297</v>
      </c>
      <c r="G329" s="1">
        <f>SUMIFS(allNAICS!$O:$O,allNAICS!$C:$C,'Number of Firms'!$A329,allNAICS!$E:$E,'Number of Firms'!G$1)</f>
        <v>36</v>
      </c>
      <c r="H329" s="1">
        <f>SUMIFS(allNAICS!$O:$O,allNAICS!$C:$C,'Number of Firms'!$A329,allNAICS!$E:$E,'Number of Firms'!H$1)</f>
        <v>0</v>
      </c>
      <c r="I329" s="1">
        <f>SUMIFS(allNAICS!$O:$O,allNAICS!$C:$C,'Number of Firms'!$A329,allNAICS!$E:$E,'Number of Firms'!I$1)</f>
        <v>2070</v>
      </c>
      <c r="J329" s="1">
        <f>SUMIFS(allNAICS!$O:$O,allNAICS!$C:$C,'Number of Firms'!$A329,allNAICS!$E:$E,'Number of Firms'!J$1)</f>
        <v>559</v>
      </c>
      <c r="K329" s="1">
        <f>SUMIFS(allNAICS!$O:$O,allNAICS!$C:$C,'Number of Firms'!$A329,allNAICS!$E:$E,'Number of Firms'!K$1)</f>
        <v>429</v>
      </c>
      <c r="L329" s="1">
        <f>SUMIFS(allNAICS!$O:$O,allNAICS!$C:$C,'Number of Firms'!$A329,allNAICS!$E:$E,'Number of Firms'!L$1)</f>
        <v>2335</v>
      </c>
      <c r="M329" s="1">
        <f>SUMIFS(allNAICS!$O:$O,allNAICS!$C:$C,'Number of Firms'!$A329,allNAICS!$E:$E,'Number of Firms'!M$1)</f>
        <v>554</v>
      </c>
      <c r="N329" s="1">
        <f>SUMIFS(allNAICS!$O:$O,allNAICS!$C:$C,'Number of Firms'!$A329,allNAICS!$E:$E,'Number of Firms'!N$1)</f>
        <v>197</v>
      </c>
      <c r="O329" s="1">
        <f>SUMIFS(allNAICS!$O:$O,allNAICS!$C:$C,'Number of Firms'!$A329,allNAICS!$E:$E,'Number of Firms'!O$1)</f>
        <v>672</v>
      </c>
      <c r="P329" s="1">
        <f>SUMIFS(allNAICS!$O:$O,allNAICS!$C:$C,'Number of Firms'!$A329,allNAICS!$E:$E,'Number of Firms'!P$1)</f>
        <v>1825</v>
      </c>
      <c r="Q329" s="1">
        <f>SUMIFS(allNAICS!$O:$O,allNAICS!$C:$C,'Number of Firms'!$A329,allNAICS!$E:$E,'Number of Firms'!Q$1)</f>
        <v>2319</v>
      </c>
      <c r="R329" s="1">
        <f>SUMIFS(allNAICS!$O:$O,allNAICS!$C:$C,'Number of Firms'!$A329,allNAICS!$E:$E,'Number of Firms'!R$1)</f>
        <v>876</v>
      </c>
      <c r="S329" s="1">
        <f>SUMIFS(allNAICS!$O:$O,allNAICS!$C:$C,'Number of Firms'!$A329,allNAICS!$E:$E,'Number of Firms'!S$1)</f>
        <v>455</v>
      </c>
      <c r="T329" s="1">
        <f>SUMIFS(allNAICS!$O:$O,allNAICS!$C:$C,'Number of Firms'!$A329,allNAICS!$E:$E,'Number of Firms'!T$1)</f>
        <v>2301</v>
      </c>
      <c r="U329" s="1">
        <f>SUMIFS(allNAICS!$O:$O,allNAICS!$C:$C,'Number of Firms'!$A329,allNAICS!$E:$E,'Number of Firms'!U$1)</f>
        <v>803</v>
      </c>
      <c r="V329" s="1">
        <f>SUMIFS(allNAICS!$O:$O,allNAICS!$C:$C,'Number of Firms'!$A329,allNAICS!$E:$E,'Number of Firms'!V$1)</f>
        <v>836</v>
      </c>
      <c r="W329" s="1">
        <f>SUMIFS(allNAICS!$O:$O,allNAICS!$C:$C,'Number of Firms'!$A329,allNAICS!$E:$E,'Number of Firms'!W$1)</f>
        <v>2667</v>
      </c>
      <c r="X329" s="1">
        <f>SUMIFS(allNAICS!$O:$O,allNAICS!$C:$C,'Number of Firms'!$A329,allNAICS!$E:$E,'Number of Firms'!X$1)</f>
        <v>54</v>
      </c>
      <c r="Y329" s="1">
        <f>SUMIFS(allNAICS!$O:$O,allNAICS!$C:$C,'Number of Firms'!$A329,allNAICS!$E:$E,'Number of Firms'!Y$1)</f>
        <v>0</v>
      </c>
    </row>
    <row r="330" spans="1:25" x14ac:dyDescent="0.45">
      <c r="A330" s="1" t="s">
        <v>821</v>
      </c>
      <c r="B330" s="1" t="s">
        <v>449</v>
      </c>
      <c r="C330" s="1">
        <v>30.8327022</v>
      </c>
      <c r="D330" s="1">
        <v>-83.278485099999997</v>
      </c>
      <c r="E330" s="1">
        <f>SUMIFS(allNAICS!$O:$O,allNAICS!$C:$C,'Number of Firms'!$A330,allNAICS!$E:$E,'Number of Firms'!E$1)</f>
        <v>9907</v>
      </c>
      <c r="F330" s="1">
        <f>SUMIFS(allNAICS!$O:$O,allNAICS!$C:$C,'Number of Firms'!$A330,allNAICS!$E:$E,'Number of Firms'!F$1)</f>
        <v>130</v>
      </c>
      <c r="G330" s="1">
        <f>SUMIFS(allNAICS!$O:$O,allNAICS!$C:$C,'Number of Firms'!$A330,allNAICS!$E:$E,'Number of Firms'!G$1)</f>
        <v>0</v>
      </c>
      <c r="H330" s="1">
        <f>SUMIFS(allNAICS!$O:$O,allNAICS!$C:$C,'Number of Firms'!$A330,allNAICS!$E:$E,'Number of Firms'!H$1)</f>
        <v>0</v>
      </c>
      <c r="I330" s="1">
        <f>SUMIFS(allNAICS!$O:$O,allNAICS!$C:$C,'Number of Firms'!$A330,allNAICS!$E:$E,'Number of Firms'!I$1)</f>
        <v>1131</v>
      </c>
      <c r="J330" s="1">
        <f>SUMIFS(allNAICS!$O:$O,allNAICS!$C:$C,'Number of Firms'!$A330,allNAICS!$E:$E,'Number of Firms'!J$1)</f>
        <v>240</v>
      </c>
      <c r="K330" s="1">
        <f>SUMIFS(allNAICS!$O:$O,allNAICS!$C:$C,'Number of Firms'!$A330,allNAICS!$E:$E,'Number of Firms'!K$1)</f>
        <v>227</v>
      </c>
      <c r="L330" s="1">
        <f>SUMIFS(allNAICS!$O:$O,allNAICS!$C:$C,'Number of Firms'!$A330,allNAICS!$E:$E,'Number of Firms'!L$1)</f>
        <v>1154</v>
      </c>
      <c r="M330" s="1">
        <f>SUMIFS(allNAICS!$O:$O,allNAICS!$C:$C,'Number of Firms'!$A330,allNAICS!$E:$E,'Number of Firms'!M$1)</f>
        <v>341</v>
      </c>
      <c r="N330" s="1">
        <f>SUMIFS(allNAICS!$O:$O,allNAICS!$C:$C,'Number of Firms'!$A330,allNAICS!$E:$E,'Number of Firms'!N$1)</f>
        <v>94</v>
      </c>
      <c r="O330" s="1">
        <f>SUMIFS(allNAICS!$O:$O,allNAICS!$C:$C,'Number of Firms'!$A330,allNAICS!$E:$E,'Number of Firms'!O$1)</f>
        <v>559</v>
      </c>
      <c r="P330" s="1">
        <f>SUMIFS(allNAICS!$O:$O,allNAICS!$C:$C,'Number of Firms'!$A330,allNAICS!$E:$E,'Number of Firms'!P$1)</f>
        <v>975</v>
      </c>
      <c r="Q330" s="1">
        <f>SUMIFS(allNAICS!$O:$O,allNAICS!$C:$C,'Number of Firms'!$A330,allNAICS!$E:$E,'Number of Firms'!Q$1)</f>
        <v>958</v>
      </c>
      <c r="R330" s="1">
        <f>SUMIFS(allNAICS!$O:$O,allNAICS!$C:$C,'Number of Firms'!$A330,allNAICS!$E:$E,'Number of Firms'!R$1)</f>
        <v>774</v>
      </c>
      <c r="S330" s="1">
        <f>SUMIFS(allNAICS!$O:$O,allNAICS!$C:$C,'Number of Firms'!$A330,allNAICS!$E:$E,'Number of Firms'!S$1)</f>
        <v>183</v>
      </c>
      <c r="T330" s="1">
        <f>SUMIFS(allNAICS!$O:$O,allNAICS!$C:$C,'Number of Firms'!$A330,allNAICS!$E:$E,'Number of Firms'!T$1)</f>
        <v>1012</v>
      </c>
      <c r="U330" s="1">
        <f>SUMIFS(allNAICS!$O:$O,allNAICS!$C:$C,'Number of Firms'!$A330,allNAICS!$E:$E,'Number of Firms'!U$1)</f>
        <v>224</v>
      </c>
      <c r="V330" s="1">
        <f>SUMIFS(allNAICS!$O:$O,allNAICS!$C:$C,'Number of Firms'!$A330,allNAICS!$E:$E,'Number of Firms'!V$1)</f>
        <v>491</v>
      </c>
      <c r="W330" s="1">
        <f>SUMIFS(allNAICS!$O:$O,allNAICS!$C:$C,'Number of Firms'!$A330,allNAICS!$E:$E,'Number of Firms'!W$1)</f>
        <v>1433</v>
      </c>
      <c r="X330" s="1">
        <f>SUMIFS(allNAICS!$O:$O,allNAICS!$C:$C,'Number of Firms'!$A330,allNAICS!$E:$E,'Number of Firms'!X$1)</f>
        <v>0</v>
      </c>
      <c r="Y330" s="1">
        <f>SUMIFS(allNAICS!$O:$O,allNAICS!$C:$C,'Number of Firms'!$A330,allNAICS!$E:$E,'Number of Firms'!Y$1)</f>
        <v>0</v>
      </c>
    </row>
    <row r="331" spans="1:25" x14ac:dyDescent="0.45">
      <c r="A331" s="1" t="s">
        <v>822</v>
      </c>
      <c r="B331" s="1" t="s">
        <v>480</v>
      </c>
      <c r="C331" s="1">
        <v>38.1040864</v>
      </c>
      <c r="D331" s="1">
        <v>-122.2566367</v>
      </c>
      <c r="E331" s="1">
        <f>SUMIFS(allNAICS!$O:$O,allNAICS!$C:$C,'Number of Firms'!$A331,allNAICS!$E:$E,'Number of Firms'!E$1)</f>
        <v>25724</v>
      </c>
      <c r="F331" s="1">
        <f>SUMIFS(allNAICS!$O:$O,allNAICS!$C:$C,'Number of Firms'!$A331,allNAICS!$E:$E,'Number of Firms'!F$1)</f>
        <v>73</v>
      </c>
      <c r="G331" s="1">
        <f>SUMIFS(allNAICS!$O:$O,allNAICS!$C:$C,'Number of Firms'!$A331,allNAICS!$E:$E,'Number of Firms'!G$1)</f>
        <v>42</v>
      </c>
      <c r="H331" s="1">
        <f>SUMIFS(allNAICS!$O:$O,allNAICS!$C:$C,'Number of Firms'!$A331,allNAICS!$E:$E,'Number of Firms'!H$1)</f>
        <v>0</v>
      </c>
      <c r="I331" s="1">
        <f>SUMIFS(allNAICS!$O:$O,allNAICS!$C:$C,'Number of Firms'!$A331,allNAICS!$E:$E,'Number of Firms'!I$1)</f>
        <v>2091</v>
      </c>
      <c r="J331" s="1">
        <f>SUMIFS(allNAICS!$O:$O,allNAICS!$C:$C,'Number of Firms'!$A331,allNAICS!$E:$E,'Number of Firms'!J$1)</f>
        <v>456</v>
      </c>
      <c r="K331" s="1">
        <f>SUMIFS(allNAICS!$O:$O,allNAICS!$C:$C,'Number of Firms'!$A331,allNAICS!$E:$E,'Number of Firms'!K$1)</f>
        <v>485</v>
      </c>
      <c r="L331" s="1">
        <f>SUMIFS(allNAICS!$O:$O,allNAICS!$C:$C,'Number of Firms'!$A331,allNAICS!$E:$E,'Number of Firms'!L$1)</f>
        <v>3006</v>
      </c>
      <c r="M331" s="1">
        <f>SUMIFS(allNAICS!$O:$O,allNAICS!$C:$C,'Number of Firms'!$A331,allNAICS!$E:$E,'Number of Firms'!M$1)</f>
        <v>829</v>
      </c>
      <c r="N331" s="1">
        <f>SUMIFS(allNAICS!$O:$O,allNAICS!$C:$C,'Number of Firms'!$A331,allNAICS!$E:$E,'Number of Firms'!N$1)</f>
        <v>397</v>
      </c>
      <c r="O331" s="1">
        <f>SUMIFS(allNAICS!$O:$O,allNAICS!$C:$C,'Number of Firms'!$A331,allNAICS!$E:$E,'Number of Firms'!O$1)</f>
        <v>894</v>
      </c>
      <c r="P331" s="1">
        <f>SUMIFS(allNAICS!$O:$O,allNAICS!$C:$C,'Number of Firms'!$A331,allNAICS!$E:$E,'Number of Firms'!P$1)</f>
        <v>2634</v>
      </c>
      <c r="Q331" s="1">
        <f>SUMIFS(allNAICS!$O:$O,allNAICS!$C:$C,'Number of Firms'!$A331,allNAICS!$E:$E,'Number of Firms'!Q$1)</f>
        <v>3415</v>
      </c>
      <c r="R331" s="1">
        <f>SUMIFS(allNAICS!$O:$O,allNAICS!$C:$C,'Number of Firms'!$A331,allNAICS!$E:$E,'Number of Firms'!R$1)</f>
        <v>2173</v>
      </c>
      <c r="S331" s="1">
        <f>SUMIFS(allNAICS!$O:$O,allNAICS!$C:$C,'Number of Firms'!$A331,allNAICS!$E:$E,'Number of Firms'!S$1)</f>
        <v>688</v>
      </c>
      <c r="T331" s="1">
        <f>SUMIFS(allNAICS!$O:$O,allNAICS!$C:$C,'Number of Firms'!$A331,allNAICS!$E:$E,'Number of Firms'!T$1)</f>
        <v>2706</v>
      </c>
      <c r="U331" s="1">
        <f>SUMIFS(allNAICS!$O:$O,allNAICS!$C:$C,'Number of Firms'!$A331,allNAICS!$E:$E,'Number of Firms'!U$1)</f>
        <v>1239</v>
      </c>
      <c r="V331" s="1">
        <f>SUMIFS(allNAICS!$O:$O,allNAICS!$C:$C,'Number of Firms'!$A331,allNAICS!$E:$E,'Number of Firms'!V$1)</f>
        <v>808</v>
      </c>
      <c r="W331" s="1">
        <f>SUMIFS(allNAICS!$O:$O,allNAICS!$C:$C,'Number of Firms'!$A331,allNAICS!$E:$E,'Number of Firms'!W$1)</f>
        <v>3810</v>
      </c>
      <c r="X331" s="1">
        <f>SUMIFS(allNAICS!$O:$O,allNAICS!$C:$C,'Number of Firms'!$A331,allNAICS!$E:$E,'Number of Firms'!X$1)</f>
        <v>29</v>
      </c>
      <c r="Y331" s="1">
        <f>SUMIFS(allNAICS!$O:$O,allNAICS!$C:$C,'Number of Firms'!$A331,allNAICS!$E:$E,'Number of Firms'!Y$1)</f>
        <v>0</v>
      </c>
    </row>
    <row r="332" spans="1:25" x14ac:dyDescent="0.45">
      <c r="A332" s="1" t="s">
        <v>823</v>
      </c>
      <c r="B332" s="1" t="s">
        <v>445</v>
      </c>
      <c r="C332" s="1">
        <v>28.805267400000002</v>
      </c>
      <c r="D332" s="1">
        <v>-97.003598199999999</v>
      </c>
      <c r="E332" s="1">
        <f>SUMIFS(allNAICS!$O:$O,allNAICS!$C:$C,'Number of Firms'!$A332,allNAICS!$E:$E,'Number of Firms'!E$1)</f>
        <v>9327</v>
      </c>
      <c r="F332" s="1">
        <f>SUMIFS(allNAICS!$O:$O,allNAICS!$C:$C,'Number of Firms'!$A332,allNAICS!$E:$E,'Number of Firms'!F$1)</f>
        <v>91</v>
      </c>
      <c r="G332" s="1">
        <f>SUMIFS(allNAICS!$O:$O,allNAICS!$C:$C,'Number of Firms'!$A332,allNAICS!$E:$E,'Number of Firms'!G$1)</f>
        <v>484</v>
      </c>
      <c r="H332" s="1">
        <f>SUMIFS(allNAICS!$O:$O,allNAICS!$C:$C,'Number of Firms'!$A332,allNAICS!$E:$E,'Number of Firms'!H$1)</f>
        <v>26</v>
      </c>
      <c r="I332" s="1">
        <f>SUMIFS(allNAICS!$O:$O,allNAICS!$C:$C,'Number of Firms'!$A332,allNAICS!$E:$E,'Number of Firms'!I$1)</f>
        <v>1207</v>
      </c>
      <c r="J332" s="1">
        <f>SUMIFS(allNAICS!$O:$O,allNAICS!$C:$C,'Number of Firms'!$A332,allNAICS!$E:$E,'Number of Firms'!J$1)</f>
        <v>197</v>
      </c>
      <c r="K332" s="1">
        <f>SUMIFS(allNAICS!$O:$O,allNAICS!$C:$C,'Number of Firms'!$A332,allNAICS!$E:$E,'Number of Firms'!K$1)</f>
        <v>211</v>
      </c>
      <c r="L332" s="1">
        <f>SUMIFS(allNAICS!$O:$O,allNAICS!$C:$C,'Number of Firms'!$A332,allNAICS!$E:$E,'Number of Firms'!L$1)</f>
        <v>959</v>
      </c>
      <c r="M332" s="1">
        <f>SUMIFS(allNAICS!$O:$O,allNAICS!$C:$C,'Number of Firms'!$A332,allNAICS!$E:$E,'Number of Firms'!M$1)</f>
        <v>434</v>
      </c>
      <c r="N332" s="1">
        <f>SUMIFS(allNAICS!$O:$O,allNAICS!$C:$C,'Number of Firms'!$A332,allNAICS!$E:$E,'Number of Firms'!N$1)</f>
        <v>38</v>
      </c>
      <c r="O332" s="1">
        <f>SUMIFS(allNAICS!$O:$O,allNAICS!$C:$C,'Number of Firms'!$A332,allNAICS!$E:$E,'Number of Firms'!O$1)</f>
        <v>513</v>
      </c>
      <c r="P332" s="1">
        <f>SUMIFS(allNAICS!$O:$O,allNAICS!$C:$C,'Number of Firms'!$A332,allNAICS!$E:$E,'Number of Firms'!P$1)</f>
        <v>579</v>
      </c>
      <c r="Q332" s="1">
        <f>SUMIFS(allNAICS!$O:$O,allNAICS!$C:$C,'Number of Firms'!$A332,allNAICS!$E:$E,'Number of Firms'!Q$1)</f>
        <v>740</v>
      </c>
      <c r="R332" s="1">
        <f>SUMIFS(allNAICS!$O:$O,allNAICS!$C:$C,'Number of Firms'!$A332,allNAICS!$E:$E,'Number of Firms'!R$1)</f>
        <v>1050</v>
      </c>
      <c r="S332" s="1">
        <f>SUMIFS(allNAICS!$O:$O,allNAICS!$C:$C,'Number of Firms'!$A332,allNAICS!$E:$E,'Number of Firms'!S$1)</f>
        <v>173</v>
      </c>
      <c r="T332" s="1">
        <f>SUMIFS(allNAICS!$O:$O,allNAICS!$C:$C,'Number of Firms'!$A332,allNAICS!$E:$E,'Number of Firms'!T$1)</f>
        <v>1148</v>
      </c>
      <c r="U332" s="1">
        <f>SUMIFS(allNAICS!$O:$O,allNAICS!$C:$C,'Number of Firms'!$A332,allNAICS!$E:$E,'Number of Firms'!U$1)</f>
        <v>211</v>
      </c>
      <c r="V332" s="1">
        <f>SUMIFS(allNAICS!$O:$O,allNAICS!$C:$C,'Number of Firms'!$A332,allNAICS!$E:$E,'Number of Firms'!V$1)</f>
        <v>335</v>
      </c>
      <c r="W332" s="1">
        <f>SUMIFS(allNAICS!$O:$O,allNAICS!$C:$C,'Number of Firms'!$A332,allNAICS!$E:$E,'Number of Firms'!W$1)</f>
        <v>977</v>
      </c>
      <c r="X332" s="1">
        <f>SUMIFS(allNAICS!$O:$O,allNAICS!$C:$C,'Number of Firms'!$A332,allNAICS!$E:$E,'Number of Firms'!X$1)</f>
        <v>0</v>
      </c>
      <c r="Y332" s="1">
        <f>SUMIFS(allNAICS!$O:$O,allNAICS!$C:$C,'Number of Firms'!$A332,allNAICS!$E:$E,'Number of Firms'!Y$1)</f>
        <v>0</v>
      </c>
    </row>
    <row r="333" spans="1:25" x14ac:dyDescent="0.45">
      <c r="A333" s="1" t="s">
        <v>824</v>
      </c>
      <c r="B333" s="1" t="s">
        <v>457</v>
      </c>
      <c r="C333" s="1">
        <v>39.486377300000001</v>
      </c>
      <c r="D333" s="1">
        <v>-75.025963700000005</v>
      </c>
      <c r="E333" s="1">
        <f>SUMIFS(allNAICS!$O:$O,allNAICS!$C:$C,'Number of Firms'!$A333,allNAICS!$E:$E,'Number of Firms'!E$1)</f>
        <v>8322</v>
      </c>
      <c r="F333" s="1">
        <f>SUMIFS(allNAICS!$O:$O,allNAICS!$C:$C,'Number of Firms'!$A333,allNAICS!$E:$E,'Number of Firms'!F$1)</f>
        <v>105</v>
      </c>
      <c r="G333" s="1">
        <f>SUMIFS(allNAICS!$O:$O,allNAICS!$C:$C,'Number of Firms'!$A333,allNAICS!$E:$E,'Number of Firms'!G$1)</f>
        <v>0</v>
      </c>
      <c r="H333" s="1">
        <f>SUMIFS(allNAICS!$O:$O,allNAICS!$C:$C,'Number of Firms'!$A333,allNAICS!$E:$E,'Number of Firms'!H$1)</f>
        <v>0</v>
      </c>
      <c r="I333" s="1">
        <f>SUMIFS(allNAICS!$O:$O,allNAICS!$C:$C,'Number of Firms'!$A333,allNAICS!$E:$E,'Number of Firms'!I$1)</f>
        <v>1034</v>
      </c>
      <c r="J333" s="1">
        <f>SUMIFS(allNAICS!$O:$O,allNAICS!$C:$C,'Number of Firms'!$A333,allNAICS!$E:$E,'Number of Firms'!J$1)</f>
        <v>230</v>
      </c>
      <c r="K333" s="1">
        <f>SUMIFS(allNAICS!$O:$O,allNAICS!$C:$C,'Number of Firms'!$A333,allNAICS!$E:$E,'Number of Firms'!K$1)</f>
        <v>257</v>
      </c>
      <c r="L333" s="1">
        <f>SUMIFS(allNAICS!$O:$O,allNAICS!$C:$C,'Number of Firms'!$A333,allNAICS!$E:$E,'Number of Firms'!L$1)</f>
        <v>1175</v>
      </c>
      <c r="M333" s="1">
        <f>SUMIFS(allNAICS!$O:$O,allNAICS!$C:$C,'Number of Firms'!$A333,allNAICS!$E:$E,'Number of Firms'!M$1)</f>
        <v>279</v>
      </c>
      <c r="N333" s="1">
        <f>SUMIFS(allNAICS!$O:$O,allNAICS!$C:$C,'Number of Firms'!$A333,allNAICS!$E:$E,'Number of Firms'!N$1)</f>
        <v>96</v>
      </c>
      <c r="O333" s="1">
        <f>SUMIFS(allNAICS!$O:$O,allNAICS!$C:$C,'Number of Firms'!$A333,allNAICS!$E:$E,'Number of Firms'!O$1)</f>
        <v>267</v>
      </c>
      <c r="P333" s="1">
        <f>SUMIFS(allNAICS!$O:$O,allNAICS!$C:$C,'Number of Firms'!$A333,allNAICS!$E:$E,'Number of Firms'!P$1)</f>
        <v>908</v>
      </c>
      <c r="Q333" s="1">
        <f>SUMIFS(allNAICS!$O:$O,allNAICS!$C:$C,'Number of Firms'!$A333,allNAICS!$E:$E,'Number of Firms'!Q$1)</f>
        <v>804</v>
      </c>
      <c r="R333" s="1">
        <f>SUMIFS(allNAICS!$O:$O,allNAICS!$C:$C,'Number of Firms'!$A333,allNAICS!$E:$E,'Number of Firms'!R$1)</f>
        <v>595</v>
      </c>
      <c r="S333" s="1">
        <f>SUMIFS(allNAICS!$O:$O,allNAICS!$C:$C,'Number of Firms'!$A333,allNAICS!$E:$E,'Number of Firms'!S$1)</f>
        <v>201</v>
      </c>
      <c r="T333" s="1">
        <f>SUMIFS(allNAICS!$O:$O,allNAICS!$C:$C,'Number of Firms'!$A333,allNAICS!$E:$E,'Number of Firms'!T$1)</f>
        <v>820</v>
      </c>
      <c r="U333" s="1">
        <f>SUMIFS(allNAICS!$O:$O,allNAICS!$C:$C,'Number of Firms'!$A333,allNAICS!$E:$E,'Number of Firms'!U$1)</f>
        <v>295</v>
      </c>
      <c r="V333" s="1">
        <f>SUMIFS(allNAICS!$O:$O,allNAICS!$C:$C,'Number of Firms'!$A333,allNAICS!$E:$E,'Number of Firms'!V$1)</f>
        <v>347</v>
      </c>
      <c r="W333" s="1">
        <f>SUMIFS(allNAICS!$O:$O,allNAICS!$C:$C,'Number of Firms'!$A333,allNAICS!$E:$E,'Number of Firms'!W$1)</f>
        <v>900</v>
      </c>
      <c r="X333" s="1">
        <f>SUMIFS(allNAICS!$O:$O,allNAICS!$C:$C,'Number of Firms'!$A333,allNAICS!$E:$E,'Number of Firms'!X$1)</f>
        <v>0</v>
      </c>
      <c r="Y333" s="1">
        <f>SUMIFS(allNAICS!$O:$O,allNAICS!$C:$C,'Number of Firms'!$A333,allNAICS!$E:$E,'Number of Firms'!Y$1)</f>
        <v>0</v>
      </c>
    </row>
    <row r="334" spans="1:25" x14ac:dyDescent="0.45">
      <c r="A334" s="1" t="s">
        <v>825</v>
      </c>
      <c r="B334" s="1" t="s">
        <v>502</v>
      </c>
      <c r="C334" s="1">
        <v>36.8529263</v>
      </c>
      <c r="D334" s="1">
        <v>75.977985000000004</v>
      </c>
      <c r="E334" s="1">
        <f>SUMIFS(allNAICS!$O:$O,allNAICS!$C:$C,'Number of Firms'!$A334,allNAICS!$E:$E,'Number of Firms'!E$1)</f>
        <v>116609</v>
      </c>
      <c r="F334" s="1">
        <f>SUMIFS(allNAICS!$O:$O,allNAICS!$C:$C,'Number of Firms'!$A334,allNAICS!$E:$E,'Number of Firms'!F$1)</f>
        <v>980</v>
      </c>
      <c r="G334" s="1">
        <f>SUMIFS(allNAICS!$O:$O,allNAICS!$C:$C,'Number of Firms'!$A334,allNAICS!$E:$E,'Number of Firms'!G$1)</f>
        <v>32</v>
      </c>
      <c r="H334" s="1">
        <f>SUMIFS(allNAICS!$O:$O,allNAICS!$C:$C,'Number of Firms'!$A334,allNAICS!$E:$E,'Number of Firms'!H$1)</f>
        <v>67</v>
      </c>
      <c r="I334" s="1">
        <f>SUMIFS(allNAICS!$O:$O,allNAICS!$C:$C,'Number of Firms'!$A334,allNAICS!$E:$E,'Number of Firms'!I$1)</f>
        <v>13034</v>
      </c>
      <c r="J334" s="1">
        <f>SUMIFS(allNAICS!$O:$O,allNAICS!$C:$C,'Number of Firms'!$A334,allNAICS!$E:$E,'Number of Firms'!J$1)</f>
        <v>1699</v>
      </c>
      <c r="K334" s="1">
        <f>SUMIFS(allNAICS!$O:$O,allNAICS!$C:$C,'Number of Firms'!$A334,allNAICS!$E:$E,'Number of Firms'!K$1)</f>
        <v>2751</v>
      </c>
      <c r="L334" s="1">
        <f>SUMIFS(allNAICS!$O:$O,allNAICS!$C:$C,'Number of Firms'!$A334,allNAICS!$E:$E,'Number of Firms'!L$1)</f>
        <v>11026</v>
      </c>
      <c r="M334" s="1">
        <f>SUMIFS(allNAICS!$O:$O,allNAICS!$C:$C,'Number of Firms'!$A334,allNAICS!$E:$E,'Number of Firms'!M$1)</f>
        <v>3979</v>
      </c>
      <c r="N334" s="1">
        <f>SUMIFS(allNAICS!$O:$O,allNAICS!$C:$C,'Number of Firms'!$A334,allNAICS!$E:$E,'Number of Firms'!N$1)</f>
        <v>1094</v>
      </c>
      <c r="O334" s="1">
        <f>SUMIFS(allNAICS!$O:$O,allNAICS!$C:$C,'Number of Firms'!$A334,allNAICS!$E:$E,'Number of Firms'!O$1)</f>
        <v>3409</v>
      </c>
      <c r="P334" s="1">
        <f>SUMIFS(allNAICS!$O:$O,allNAICS!$C:$C,'Number of Firms'!$A334,allNAICS!$E:$E,'Number of Firms'!P$1)</f>
        <v>13141</v>
      </c>
      <c r="Q334" s="1">
        <f>SUMIFS(allNAICS!$O:$O,allNAICS!$C:$C,'Number of Firms'!$A334,allNAICS!$E:$E,'Number of Firms'!Q$1)</f>
        <v>14228</v>
      </c>
      <c r="R334" s="1">
        <f>SUMIFS(allNAICS!$O:$O,allNAICS!$C:$C,'Number of Firms'!$A334,allNAICS!$E:$E,'Number of Firms'!R$1)</f>
        <v>9844</v>
      </c>
      <c r="S334" s="1">
        <f>SUMIFS(allNAICS!$O:$O,allNAICS!$C:$C,'Number of Firms'!$A334,allNAICS!$E:$E,'Number of Firms'!S$1)</f>
        <v>3255</v>
      </c>
      <c r="T334" s="1">
        <f>SUMIFS(allNAICS!$O:$O,allNAICS!$C:$C,'Number of Firms'!$A334,allNAICS!$E:$E,'Number of Firms'!T$1)</f>
        <v>11195</v>
      </c>
      <c r="U334" s="1">
        <f>SUMIFS(allNAICS!$O:$O,allNAICS!$C:$C,'Number of Firms'!$A334,allNAICS!$E:$E,'Number of Firms'!U$1)</f>
        <v>6011</v>
      </c>
      <c r="V334" s="1">
        <f>SUMIFS(allNAICS!$O:$O,allNAICS!$C:$C,'Number of Firms'!$A334,allNAICS!$E:$E,'Number of Firms'!V$1)</f>
        <v>4259</v>
      </c>
      <c r="W334" s="1">
        <f>SUMIFS(allNAICS!$O:$O,allNAICS!$C:$C,'Number of Firms'!$A334,allNAICS!$E:$E,'Number of Firms'!W$1)</f>
        <v>16913</v>
      </c>
      <c r="X334" s="1">
        <f>SUMIFS(allNAICS!$O:$O,allNAICS!$C:$C,'Number of Firms'!$A334,allNAICS!$E:$E,'Number of Firms'!X$1)</f>
        <v>165</v>
      </c>
      <c r="Y334" s="1">
        <f>SUMIFS(allNAICS!$O:$O,allNAICS!$C:$C,'Number of Firms'!$A334,allNAICS!$E:$E,'Number of Firms'!Y$1)</f>
        <v>0</v>
      </c>
    </row>
    <row r="335" spans="1:25" x14ac:dyDescent="0.45">
      <c r="A335" s="1" t="s">
        <v>826</v>
      </c>
      <c r="B335" s="1" t="s">
        <v>480</v>
      </c>
      <c r="C335" s="1">
        <v>36.330228400000003</v>
      </c>
      <c r="D335" s="1">
        <v>-119.2920585</v>
      </c>
      <c r="E335" s="1">
        <f>SUMIFS(allNAICS!$O:$O,allNAICS!$C:$C,'Number of Firms'!$A335,allNAICS!$E:$E,'Number of Firms'!E$1)</f>
        <v>23310</v>
      </c>
      <c r="F335" s="1">
        <f>SUMIFS(allNAICS!$O:$O,allNAICS!$C:$C,'Number of Firms'!$A335,allNAICS!$E:$E,'Number of Firms'!F$1)</f>
        <v>571</v>
      </c>
      <c r="G335" s="1">
        <f>SUMIFS(allNAICS!$O:$O,allNAICS!$C:$C,'Number of Firms'!$A335,allNAICS!$E:$E,'Number of Firms'!G$1)</f>
        <v>33</v>
      </c>
      <c r="H335" s="1">
        <f>SUMIFS(allNAICS!$O:$O,allNAICS!$C:$C,'Number of Firms'!$A335,allNAICS!$E:$E,'Number of Firms'!H$1)</f>
        <v>36</v>
      </c>
      <c r="I335" s="1">
        <f>SUMIFS(allNAICS!$O:$O,allNAICS!$C:$C,'Number of Firms'!$A335,allNAICS!$E:$E,'Number of Firms'!I$1)</f>
        <v>2002</v>
      </c>
      <c r="J335" s="1">
        <f>SUMIFS(allNAICS!$O:$O,allNAICS!$C:$C,'Number of Firms'!$A335,allNAICS!$E:$E,'Number of Firms'!J$1)</f>
        <v>344</v>
      </c>
      <c r="K335" s="1">
        <f>SUMIFS(allNAICS!$O:$O,allNAICS!$C:$C,'Number of Firms'!$A335,allNAICS!$E:$E,'Number of Firms'!K$1)</f>
        <v>566</v>
      </c>
      <c r="L335" s="1">
        <f>SUMIFS(allNAICS!$O:$O,allNAICS!$C:$C,'Number of Firms'!$A335,allNAICS!$E:$E,'Number of Firms'!L$1)</f>
        <v>3027</v>
      </c>
      <c r="M335" s="1">
        <f>SUMIFS(allNAICS!$O:$O,allNAICS!$C:$C,'Number of Firms'!$A335,allNAICS!$E:$E,'Number of Firms'!M$1)</f>
        <v>1094</v>
      </c>
      <c r="N335" s="1">
        <f>SUMIFS(allNAICS!$O:$O,allNAICS!$C:$C,'Number of Firms'!$A335,allNAICS!$E:$E,'Number of Firms'!N$1)</f>
        <v>79</v>
      </c>
      <c r="O335" s="1">
        <f>SUMIFS(allNAICS!$O:$O,allNAICS!$C:$C,'Number of Firms'!$A335,allNAICS!$E:$E,'Number of Firms'!O$1)</f>
        <v>579</v>
      </c>
      <c r="P335" s="1">
        <f>SUMIFS(allNAICS!$O:$O,allNAICS!$C:$C,'Number of Firms'!$A335,allNAICS!$E:$E,'Number of Firms'!P$1)</f>
        <v>1980</v>
      </c>
      <c r="Q335" s="1">
        <f>SUMIFS(allNAICS!$O:$O,allNAICS!$C:$C,'Number of Firms'!$A335,allNAICS!$E:$E,'Number of Firms'!Q$1)</f>
        <v>2291</v>
      </c>
      <c r="R335" s="1">
        <f>SUMIFS(allNAICS!$O:$O,allNAICS!$C:$C,'Number of Firms'!$A335,allNAICS!$E:$E,'Number of Firms'!R$1)</f>
        <v>2102</v>
      </c>
      <c r="S335" s="1">
        <f>SUMIFS(allNAICS!$O:$O,allNAICS!$C:$C,'Number of Firms'!$A335,allNAICS!$E:$E,'Number of Firms'!S$1)</f>
        <v>440</v>
      </c>
      <c r="T335" s="1">
        <f>SUMIFS(allNAICS!$O:$O,allNAICS!$C:$C,'Number of Firms'!$A335,allNAICS!$E:$E,'Number of Firms'!T$1)</f>
        <v>3145</v>
      </c>
      <c r="U335" s="1">
        <f>SUMIFS(allNAICS!$O:$O,allNAICS!$C:$C,'Number of Firms'!$A335,allNAICS!$E:$E,'Number of Firms'!U$1)</f>
        <v>658</v>
      </c>
      <c r="V335" s="1">
        <f>SUMIFS(allNAICS!$O:$O,allNAICS!$C:$C,'Number of Firms'!$A335,allNAICS!$E:$E,'Number of Firms'!V$1)</f>
        <v>791</v>
      </c>
      <c r="W335" s="1">
        <f>SUMIFS(allNAICS!$O:$O,allNAICS!$C:$C,'Number of Firms'!$A335,allNAICS!$E:$E,'Number of Firms'!W$1)</f>
        <v>3628</v>
      </c>
      <c r="X335" s="1">
        <f>SUMIFS(allNAICS!$O:$O,allNAICS!$C:$C,'Number of Firms'!$A335,allNAICS!$E:$E,'Number of Firms'!X$1)</f>
        <v>0</v>
      </c>
      <c r="Y335" s="1">
        <f>SUMIFS(allNAICS!$O:$O,allNAICS!$C:$C,'Number of Firms'!$A335,allNAICS!$E:$E,'Number of Firms'!Y$1)</f>
        <v>0</v>
      </c>
    </row>
    <row r="336" spans="1:25" x14ac:dyDescent="0.45">
      <c r="A336" s="1" t="s">
        <v>827</v>
      </c>
      <c r="B336" s="1" t="s">
        <v>445</v>
      </c>
      <c r="C336" s="1">
        <v>31.549333000000001</v>
      </c>
      <c r="D336" s="1">
        <v>-97.146669500000002</v>
      </c>
      <c r="E336" s="1">
        <f>SUMIFS(allNAICS!$O:$O,allNAICS!$C:$C,'Number of Firms'!$A336,allNAICS!$E:$E,'Number of Firms'!E$1)</f>
        <v>17592</v>
      </c>
      <c r="F336" s="1">
        <f>SUMIFS(allNAICS!$O:$O,allNAICS!$C:$C,'Number of Firms'!$A336,allNAICS!$E:$E,'Number of Firms'!F$1)</f>
        <v>70</v>
      </c>
      <c r="G336" s="1">
        <f>SUMIFS(allNAICS!$O:$O,allNAICS!$C:$C,'Number of Firms'!$A336,allNAICS!$E:$E,'Number of Firms'!G$1)</f>
        <v>163</v>
      </c>
      <c r="H336" s="1">
        <f>SUMIFS(allNAICS!$O:$O,allNAICS!$C:$C,'Number of Firms'!$A336,allNAICS!$E:$E,'Number of Firms'!H$1)</f>
        <v>46</v>
      </c>
      <c r="I336" s="1">
        <f>SUMIFS(allNAICS!$O:$O,allNAICS!$C:$C,'Number of Firms'!$A336,allNAICS!$E:$E,'Number of Firms'!I$1)</f>
        <v>2125</v>
      </c>
      <c r="J336" s="1">
        <f>SUMIFS(allNAICS!$O:$O,allNAICS!$C:$C,'Number of Firms'!$A336,allNAICS!$E:$E,'Number of Firms'!J$1)</f>
        <v>451</v>
      </c>
      <c r="K336" s="1">
        <f>SUMIFS(allNAICS!$O:$O,allNAICS!$C:$C,'Number of Firms'!$A336,allNAICS!$E:$E,'Number of Firms'!K$1)</f>
        <v>544</v>
      </c>
      <c r="L336" s="1">
        <f>SUMIFS(allNAICS!$O:$O,allNAICS!$C:$C,'Number of Firms'!$A336,allNAICS!$E:$E,'Number of Firms'!L$1)</f>
        <v>2320</v>
      </c>
      <c r="M336" s="1">
        <f>SUMIFS(allNAICS!$O:$O,allNAICS!$C:$C,'Number of Firms'!$A336,allNAICS!$E:$E,'Number of Firms'!M$1)</f>
        <v>676</v>
      </c>
      <c r="N336" s="1">
        <f>SUMIFS(allNAICS!$O:$O,allNAICS!$C:$C,'Number of Firms'!$A336,allNAICS!$E:$E,'Number of Firms'!N$1)</f>
        <v>159</v>
      </c>
      <c r="O336" s="1">
        <f>SUMIFS(allNAICS!$O:$O,allNAICS!$C:$C,'Number of Firms'!$A336,allNAICS!$E:$E,'Number of Firms'!O$1)</f>
        <v>745</v>
      </c>
      <c r="P336" s="1">
        <f>SUMIFS(allNAICS!$O:$O,allNAICS!$C:$C,'Number of Firms'!$A336,allNAICS!$E:$E,'Number of Firms'!P$1)</f>
        <v>1610</v>
      </c>
      <c r="Q336" s="1">
        <f>SUMIFS(allNAICS!$O:$O,allNAICS!$C:$C,'Number of Firms'!$A336,allNAICS!$E:$E,'Number of Firms'!Q$1)</f>
        <v>1621</v>
      </c>
      <c r="R336" s="1">
        <f>SUMIFS(allNAICS!$O:$O,allNAICS!$C:$C,'Number of Firms'!$A336,allNAICS!$E:$E,'Number of Firms'!R$1)</f>
        <v>1987</v>
      </c>
      <c r="S336" s="1">
        <f>SUMIFS(allNAICS!$O:$O,allNAICS!$C:$C,'Number of Firms'!$A336,allNAICS!$E:$E,'Number of Firms'!S$1)</f>
        <v>272</v>
      </c>
      <c r="T336" s="1">
        <f>SUMIFS(allNAICS!$O:$O,allNAICS!$C:$C,'Number of Firms'!$A336,allNAICS!$E:$E,'Number of Firms'!T$1)</f>
        <v>1583</v>
      </c>
      <c r="U336" s="1">
        <f>SUMIFS(allNAICS!$O:$O,allNAICS!$C:$C,'Number of Firms'!$A336,allNAICS!$E:$E,'Number of Firms'!U$1)</f>
        <v>735</v>
      </c>
      <c r="V336" s="1">
        <f>SUMIFS(allNAICS!$O:$O,allNAICS!$C:$C,'Number of Firms'!$A336,allNAICS!$E:$E,'Number of Firms'!V$1)</f>
        <v>468</v>
      </c>
      <c r="W336" s="1">
        <f>SUMIFS(allNAICS!$O:$O,allNAICS!$C:$C,'Number of Firms'!$A336,allNAICS!$E:$E,'Number of Firms'!W$1)</f>
        <v>2064</v>
      </c>
      <c r="X336" s="1">
        <f>SUMIFS(allNAICS!$O:$O,allNAICS!$C:$C,'Number of Firms'!$A336,allNAICS!$E:$E,'Number of Firms'!X$1)</f>
        <v>0</v>
      </c>
      <c r="Y336" s="1">
        <f>SUMIFS(allNAICS!$O:$O,allNAICS!$C:$C,'Number of Firms'!$A336,allNAICS!$E:$E,'Number of Firms'!Y$1)</f>
        <v>0</v>
      </c>
    </row>
    <row r="337" spans="1:25" x14ac:dyDescent="0.45">
      <c r="A337" s="1" t="s">
        <v>828</v>
      </c>
      <c r="B337" s="1" t="s">
        <v>449</v>
      </c>
      <c r="C337" s="1">
        <v>32.608611000000003</v>
      </c>
      <c r="D337" s="1">
        <v>-83.638056000000006</v>
      </c>
      <c r="E337" s="1">
        <f>SUMIFS(allNAICS!$O:$O,allNAICS!$C:$C,'Number of Firms'!$A337,allNAICS!$E:$E,'Number of Firms'!E$1)</f>
        <v>12953</v>
      </c>
      <c r="F337" s="1">
        <f>SUMIFS(allNAICS!$O:$O,allNAICS!$C:$C,'Number of Firms'!$A337,allNAICS!$E:$E,'Number of Firms'!F$1)</f>
        <v>78</v>
      </c>
      <c r="G337" s="1">
        <f>SUMIFS(allNAICS!$O:$O,allNAICS!$C:$C,'Number of Firms'!$A337,allNAICS!$E:$E,'Number of Firms'!G$1)</f>
        <v>0</v>
      </c>
      <c r="H337" s="1">
        <f>SUMIFS(allNAICS!$O:$O,allNAICS!$C:$C,'Number of Firms'!$A337,allNAICS!$E:$E,'Number of Firms'!H$1)</f>
        <v>0</v>
      </c>
      <c r="I337" s="1">
        <f>SUMIFS(allNAICS!$O:$O,allNAICS!$C:$C,'Number of Firms'!$A337,allNAICS!$E:$E,'Number of Firms'!I$1)</f>
        <v>1193</v>
      </c>
      <c r="J337" s="1">
        <f>SUMIFS(allNAICS!$O:$O,allNAICS!$C:$C,'Number of Firms'!$A337,allNAICS!$E:$E,'Number of Firms'!J$1)</f>
        <v>193</v>
      </c>
      <c r="K337" s="1">
        <f>SUMIFS(allNAICS!$O:$O,allNAICS!$C:$C,'Number of Firms'!$A337,allNAICS!$E:$E,'Number of Firms'!K$1)</f>
        <v>168</v>
      </c>
      <c r="L337" s="1">
        <f>SUMIFS(allNAICS!$O:$O,allNAICS!$C:$C,'Number of Firms'!$A337,allNAICS!$E:$E,'Number of Firms'!L$1)</f>
        <v>1285</v>
      </c>
      <c r="M337" s="1">
        <f>SUMIFS(allNAICS!$O:$O,allNAICS!$C:$C,'Number of Firms'!$A337,allNAICS!$E:$E,'Number of Firms'!M$1)</f>
        <v>351</v>
      </c>
      <c r="N337" s="1">
        <f>SUMIFS(allNAICS!$O:$O,allNAICS!$C:$C,'Number of Firms'!$A337,allNAICS!$E:$E,'Number of Firms'!N$1)</f>
        <v>80</v>
      </c>
      <c r="O337" s="1">
        <f>SUMIFS(allNAICS!$O:$O,allNAICS!$C:$C,'Number of Firms'!$A337,allNAICS!$E:$E,'Number of Firms'!O$1)</f>
        <v>424</v>
      </c>
      <c r="P337" s="1">
        <f>SUMIFS(allNAICS!$O:$O,allNAICS!$C:$C,'Number of Firms'!$A337,allNAICS!$E:$E,'Number of Firms'!P$1)</f>
        <v>1217</v>
      </c>
      <c r="Q337" s="1">
        <f>SUMIFS(allNAICS!$O:$O,allNAICS!$C:$C,'Number of Firms'!$A337,allNAICS!$E:$E,'Number of Firms'!Q$1)</f>
        <v>1119</v>
      </c>
      <c r="R337" s="1">
        <f>SUMIFS(allNAICS!$O:$O,allNAICS!$C:$C,'Number of Firms'!$A337,allNAICS!$E:$E,'Number of Firms'!R$1)</f>
        <v>1848</v>
      </c>
      <c r="S337" s="1">
        <f>SUMIFS(allNAICS!$O:$O,allNAICS!$C:$C,'Number of Firms'!$A337,allNAICS!$E:$E,'Number of Firms'!S$1)</f>
        <v>210</v>
      </c>
      <c r="T337" s="1">
        <f>SUMIFS(allNAICS!$O:$O,allNAICS!$C:$C,'Number of Firms'!$A337,allNAICS!$E:$E,'Number of Firms'!T$1)</f>
        <v>1311</v>
      </c>
      <c r="U337" s="1">
        <f>SUMIFS(allNAICS!$O:$O,allNAICS!$C:$C,'Number of Firms'!$A337,allNAICS!$E:$E,'Number of Firms'!U$1)</f>
        <v>443</v>
      </c>
      <c r="V337" s="1">
        <f>SUMIFS(allNAICS!$O:$O,allNAICS!$C:$C,'Number of Firms'!$A337,allNAICS!$E:$E,'Number of Firms'!V$1)</f>
        <v>511</v>
      </c>
      <c r="W337" s="1">
        <f>SUMIFS(allNAICS!$O:$O,allNAICS!$C:$C,'Number of Firms'!$A337,allNAICS!$E:$E,'Number of Firms'!W$1)</f>
        <v>2531</v>
      </c>
      <c r="X337" s="1">
        <f>SUMIFS(allNAICS!$O:$O,allNAICS!$C:$C,'Number of Firms'!$A337,allNAICS!$E:$E,'Number of Firms'!X$1)</f>
        <v>0</v>
      </c>
      <c r="Y337" s="1">
        <f>SUMIFS(allNAICS!$O:$O,allNAICS!$C:$C,'Number of Firms'!$A337,allNAICS!$E:$E,'Number of Firms'!Y$1)</f>
        <v>0</v>
      </c>
    </row>
    <row r="338" spans="1:25" x14ac:dyDescent="0.45">
      <c r="A338" s="1" t="s">
        <v>829</v>
      </c>
      <c r="B338" s="1" t="s">
        <v>502</v>
      </c>
      <c r="C338" s="1">
        <v>38.907192299999998</v>
      </c>
      <c r="D338" s="1">
        <v>77.036870699999994</v>
      </c>
      <c r="E338" s="1">
        <f>SUMIFS(allNAICS!$O:$O,allNAICS!$C:$C,'Number of Firms'!$A338,allNAICS!$E:$E,'Number of Firms'!E$1)</f>
        <v>567153</v>
      </c>
      <c r="F338" s="1">
        <f>SUMIFS(allNAICS!$O:$O,allNAICS!$C:$C,'Number of Firms'!$A338,allNAICS!$E:$E,'Number of Firms'!F$1)</f>
        <v>1532</v>
      </c>
      <c r="G338" s="1">
        <f>SUMIFS(allNAICS!$O:$O,allNAICS!$C:$C,'Number of Firms'!$A338,allNAICS!$E:$E,'Number of Firms'!G$1)</f>
        <v>91</v>
      </c>
      <c r="H338" s="1">
        <f>SUMIFS(allNAICS!$O:$O,allNAICS!$C:$C,'Number of Firms'!$A338,allNAICS!$E:$E,'Number of Firms'!H$1)</f>
        <v>390</v>
      </c>
      <c r="I338" s="1">
        <f>SUMIFS(allNAICS!$O:$O,allNAICS!$C:$C,'Number of Firms'!$A338,allNAICS!$E:$E,'Number of Firms'!I$1)</f>
        <v>54854</v>
      </c>
      <c r="J338" s="1">
        <f>SUMIFS(allNAICS!$O:$O,allNAICS!$C:$C,'Number of Firms'!$A338,allNAICS!$E:$E,'Number of Firms'!J$1)</f>
        <v>5386</v>
      </c>
      <c r="K338" s="1">
        <f>SUMIFS(allNAICS!$O:$O,allNAICS!$C:$C,'Number of Firms'!$A338,allNAICS!$E:$E,'Number of Firms'!K$1)</f>
        <v>7924</v>
      </c>
      <c r="L338" s="1">
        <f>SUMIFS(allNAICS!$O:$O,allNAICS!$C:$C,'Number of Firms'!$A338,allNAICS!$E:$E,'Number of Firms'!L$1)</f>
        <v>38168</v>
      </c>
      <c r="M338" s="1">
        <f>SUMIFS(allNAICS!$O:$O,allNAICS!$C:$C,'Number of Firms'!$A338,allNAICS!$E:$E,'Number of Firms'!M$1)</f>
        <v>26106</v>
      </c>
      <c r="N338" s="1">
        <f>SUMIFS(allNAICS!$O:$O,allNAICS!$C:$C,'Number of Firms'!$A338,allNAICS!$E:$E,'Number of Firms'!N$1)</f>
        <v>11623</v>
      </c>
      <c r="O338" s="1">
        <f>SUMIFS(allNAICS!$O:$O,allNAICS!$C:$C,'Number of Firms'!$A338,allNAICS!$E:$E,'Number of Firms'!O$1)</f>
        <v>14739</v>
      </c>
      <c r="P338" s="1">
        <f>SUMIFS(allNAICS!$O:$O,allNAICS!$C:$C,'Number of Firms'!$A338,allNAICS!$E:$E,'Number of Firms'!P$1)</f>
        <v>52678</v>
      </c>
      <c r="Q338" s="1">
        <f>SUMIFS(allNAICS!$O:$O,allNAICS!$C:$C,'Number of Firms'!$A338,allNAICS!$E:$E,'Number of Firms'!Q$1)</f>
        <v>123327</v>
      </c>
      <c r="R338" s="1">
        <f>SUMIFS(allNAICS!$O:$O,allNAICS!$C:$C,'Number of Firms'!$A338,allNAICS!$E:$E,'Number of Firms'!R$1)</f>
        <v>46433</v>
      </c>
      <c r="S338" s="1">
        <f>SUMIFS(allNAICS!$O:$O,allNAICS!$C:$C,'Number of Firms'!$A338,allNAICS!$E:$E,'Number of Firms'!S$1)</f>
        <v>21587</v>
      </c>
      <c r="T338" s="1">
        <f>SUMIFS(allNAICS!$O:$O,allNAICS!$C:$C,'Number of Firms'!$A338,allNAICS!$E:$E,'Number of Firms'!T$1)</f>
        <v>55847</v>
      </c>
      <c r="U338" s="1">
        <f>SUMIFS(allNAICS!$O:$O,allNAICS!$C:$C,'Number of Firms'!$A338,allNAICS!$E:$E,'Number of Firms'!U$1)</f>
        <v>29399</v>
      </c>
      <c r="V338" s="1">
        <f>SUMIFS(allNAICS!$O:$O,allNAICS!$C:$C,'Number of Firms'!$A338,allNAICS!$E:$E,'Number of Firms'!V$1)</f>
        <v>15935</v>
      </c>
      <c r="W338" s="1">
        <f>SUMIFS(allNAICS!$O:$O,allNAICS!$C:$C,'Number of Firms'!$A338,allNAICS!$E:$E,'Number of Firms'!W$1)</f>
        <v>61853</v>
      </c>
      <c r="X338" s="1">
        <f>SUMIFS(allNAICS!$O:$O,allNAICS!$C:$C,'Number of Firms'!$A338,allNAICS!$E:$E,'Number of Firms'!X$1)</f>
        <v>735</v>
      </c>
      <c r="Y338" s="1">
        <f>SUMIFS(allNAICS!$O:$O,allNAICS!$C:$C,'Number of Firms'!$A338,allNAICS!$E:$E,'Number of Firms'!Y$1)</f>
        <v>121</v>
      </c>
    </row>
    <row r="339" spans="1:25" x14ac:dyDescent="0.45">
      <c r="A339" s="1" t="s">
        <v>830</v>
      </c>
      <c r="B339" s="1" t="s">
        <v>462</v>
      </c>
      <c r="C339" s="1">
        <v>42.492786000000002</v>
      </c>
      <c r="D339" s="1">
        <v>-92.342577500000004</v>
      </c>
      <c r="E339" s="1">
        <f>SUMIFS(allNAICS!$O:$O,allNAICS!$C:$C,'Number of Firms'!$A339,allNAICS!$E:$E,'Number of Firms'!E$1)</f>
        <v>12011</v>
      </c>
      <c r="F339" s="1">
        <f>SUMIFS(allNAICS!$O:$O,allNAICS!$C:$C,'Number of Firms'!$A339,allNAICS!$E:$E,'Number of Firms'!F$1)</f>
        <v>213</v>
      </c>
      <c r="G339" s="1">
        <f>SUMIFS(allNAICS!$O:$O,allNAICS!$C:$C,'Number of Firms'!$A339,allNAICS!$E:$E,'Number of Firms'!G$1)</f>
        <v>0</v>
      </c>
      <c r="H339" s="1">
        <f>SUMIFS(allNAICS!$O:$O,allNAICS!$C:$C,'Number of Firms'!$A339,allNAICS!$E:$E,'Number of Firms'!H$1)</f>
        <v>0</v>
      </c>
      <c r="I339" s="1">
        <f>SUMIFS(allNAICS!$O:$O,allNAICS!$C:$C,'Number of Firms'!$A339,allNAICS!$E:$E,'Number of Firms'!I$1)</f>
        <v>1314</v>
      </c>
      <c r="J339" s="1">
        <f>SUMIFS(allNAICS!$O:$O,allNAICS!$C:$C,'Number of Firms'!$A339,allNAICS!$E:$E,'Number of Firms'!J$1)</f>
        <v>333</v>
      </c>
      <c r="K339" s="1">
        <f>SUMIFS(allNAICS!$O:$O,allNAICS!$C:$C,'Number of Firms'!$A339,allNAICS!$E:$E,'Number of Firms'!K$1)</f>
        <v>219</v>
      </c>
      <c r="L339" s="1">
        <f>SUMIFS(allNAICS!$O:$O,allNAICS!$C:$C,'Number of Firms'!$A339,allNAICS!$E:$E,'Number of Firms'!L$1)</f>
        <v>1477</v>
      </c>
      <c r="M339" s="1">
        <f>SUMIFS(allNAICS!$O:$O,allNAICS!$C:$C,'Number of Firms'!$A339,allNAICS!$E:$E,'Number of Firms'!M$1)</f>
        <v>801</v>
      </c>
      <c r="N339" s="1">
        <f>SUMIFS(allNAICS!$O:$O,allNAICS!$C:$C,'Number of Firms'!$A339,allNAICS!$E:$E,'Number of Firms'!N$1)</f>
        <v>100</v>
      </c>
      <c r="O339" s="1">
        <f>SUMIFS(allNAICS!$O:$O,allNAICS!$C:$C,'Number of Firms'!$A339,allNAICS!$E:$E,'Number of Firms'!O$1)</f>
        <v>606</v>
      </c>
      <c r="P339" s="1">
        <f>SUMIFS(allNAICS!$O:$O,allNAICS!$C:$C,'Number of Firms'!$A339,allNAICS!$E:$E,'Number of Firms'!P$1)</f>
        <v>1101</v>
      </c>
      <c r="Q339" s="1">
        <f>SUMIFS(allNAICS!$O:$O,allNAICS!$C:$C,'Number of Firms'!$A339,allNAICS!$E:$E,'Number of Firms'!Q$1)</f>
        <v>1223</v>
      </c>
      <c r="R339" s="1">
        <f>SUMIFS(allNAICS!$O:$O,allNAICS!$C:$C,'Number of Firms'!$A339,allNAICS!$E:$E,'Number of Firms'!R$1)</f>
        <v>805</v>
      </c>
      <c r="S339" s="1">
        <f>SUMIFS(allNAICS!$O:$O,allNAICS!$C:$C,'Number of Firms'!$A339,allNAICS!$E:$E,'Number of Firms'!S$1)</f>
        <v>188</v>
      </c>
      <c r="T339" s="1">
        <f>SUMIFS(allNAICS!$O:$O,allNAICS!$C:$C,'Number of Firms'!$A339,allNAICS!$E:$E,'Number of Firms'!T$1)</f>
        <v>1359</v>
      </c>
      <c r="U339" s="1">
        <f>SUMIFS(allNAICS!$O:$O,allNAICS!$C:$C,'Number of Firms'!$A339,allNAICS!$E:$E,'Number of Firms'!U$1)</f>
        <v>533</v>
      </c>
      <c r="V339" s="1">
        <f>SUMIFS(allNAICS!$O:$O,allNAICS!$C:$C,'Number of Firms'!$A339,allNAICS!$E:$E,'Number of Firms'!V$1)</f>
        <v>396</v>
      </c>
      <c r="W339" s="1">
        <f>SUMIFS(allNAICS!$O:$O,allNAICS!$C:$C,'Number of Firms'!$A339,allNAICS!$E:$E,'Number of Firms'!W$1)</f>
        <v>1346</v>
      </c>
      <c r="X339" s="1">
        <f>SUMIFS(allNAICS!$O:$O,allNAICS!$C:$C,'Number of Firms'!$A339,allNAICS!$E:$E,'Number of Firms'!X$1)</f>
        <v>31</v>
      </c>
      <c r="Y339" s="1">
        <f>SUMIFS(allNAICS!$O:$O,allNAICS!$C:$C,'Number of Firms'!$A339,allNAICS!$E:$E,'Number of Firms'!Y$1)</f>
        <v>0</v>
      </c>
    </row>
    <row r="340" spans="1:25" x14ac:dyDescent="0.45">
      <c r="A340" s="1" t="s">
        <v>831</v>
      </c>
      <c r="B340" s="1" t="s">
        <v>468</v>
      </c>
      <c r="C340" s="1">
        <v>44.959135199999999</v>
      </c>
      <c r="D340" s="1">
        <v>-89.630122099999994</v>
      </c>
      <c r="E340" s="1">
        <f>SUMIFS(allNAICS!$O:$O,allNAICS!$C:$C,'Number of Firms'!$A340,allNAICS!$E:$E,'Number of Firms'!E$1)</f>
        <v>10129</v>
      </c>
      <c r="F340" s="1">
        <f>SUMIFS(allNAICS!$O:$O,allNAICS!$C:$C,'Number of Firms'!$A340,allNAICS!$E:$E,'Number of Firms'!F$1)</f>
        <v>207</v>
      </c>
      <c r="G340" s="1">
        <f>SUMIFS(allNAICS!$O:$O,allNAICS!$C:$C,'Number of Firms'!$A340,allNAICS!$E:$E,'Number of Firms'!G$1)</f>
        <v>0</v>
      </c>
      <c r="H340" s="1">
        <f>SUMIFS(allNAICS!$O:$O,allNAICS!$C:$C,'Number of Firms'!$A340,allNAICS!$E:$E,'Number of Firms'!H$1)</f>
        <v>0</v>
      </c>
      <c r="I340" s="1">
        <f>SUMIFS(allNAICS!$O:$O,allNAICS!$C:$C,'Number of Firms'!$A340,allNAICS!$E:$E,'Number of Firms'!I$1)</f>
        <v>1194</v>
      </c>
      <c r="J340" s="1">
        <f>SUMIFS(allNAICS!$O:$O,allNAICS!$C:$C,'Number of Firms'!$A340,allNAICS!$E:$E,'Number of Firms'!J$1)</f>
        <v>395</v>
      </c>
      <c r="K340" s="1">
        <f>SUMIFS(allNAICS!$O:$O,allNAICS!$C:$C,'Number of Firms'!$A340,allNAICS!$E:$E,'Number of Firms'!K$1)</f>
        <v>320</v>
      </c>
      <c r="L340" s="1">
        <f>SUMIFS(allNAICS!$O:$O,allNAICS!$C:$C,'Number of Firms'!$A340,allNAICS!$E:$E,'Number of Firms'!L$1)</f>
        <v>1421</v>
      </c>
      <c r="M340" s="1">
        <f>SUMIFS(allNAICS!$O:$O,allNAICS!$C:$C,'Number of Firms'!$A340,allNAICS!$E:$E,'Number of Firms'!M$1)</f>
        <v>579</v>
      </c>
      <c r="N340" s="1">
        <f>SUMIFS(allNAICS!$O:$O,allNAICS!$C:$C,'Number of Firms'!$A340,allNAICS!$E:$E,'Number of Firms'!N$1)</f>
        <v>130</v>
      </c>
      <c r="O340" s="1">
        <f>SUMIFS(allNAICS!$O:$O,allNAICS!$C:$C,'Number of Firms'!$A340,allNAICS!$E:$E,'Number of Firms'!O$1)</f>
        <v>551</v>
      </c>
      <c r="P340" s="1">
        <f>SUMIFS(allNAICS!$O:$O,allNAICS!$C:$C,'Number of Firms'!$A340,allNAICS!$E:$E,'Number of Firms'!P$1)</f>
        <v>949</v>
      </c>
      <c r="Q340" s="1">
        <f>SUMIFS(allNAICS!$O:$O,allNAICS!$C:$C,'Number of Firms'!$A340,allNAICS!$E:$E,'Number of Firms'!Q$1)</f>
        <v>965</v>
      </c>
      <c r="R340" s="1">
        <f>SUMIFS(allNAICS!$O:$O,allNAICS!$C:$C,'Number of Firms'!$A340,allNAICS!$E:$E,'Number of Firms'!R$1)</f>
        <v>416</v>
      </c>
      <c r="S340" s="1">
        <f>SUMIFS(allNAICS!$O:$O,allNAICS!$C:$C,'Number of Firms'!$A340,allNAICS!$E:$E,'Number of Firms'!S$1)</f>
        <v>134</v>
      </c>
      <c r="T340" s="1">
        <f>SUMIFS(allNAICS!$O:$O,allNAICS!$C:$C,'Number of Firms'!$A340,allNAICS!$E:$E,'Number of Firms'!T$1)</f>
        <v>673</v>
      </c>
      <c r="U340" s="1">
        <f>SUMIFS(allNAICS!$O:$O,allNAICS!$C:$C,'Number of Firms'!$A340,allNAICS!$E:$E,'Number of Firms'!U$1)</f>
        <v>348</v>
      </c>
      <c r="V340" s="1">
        <f>SUMIFS(allNAICS!$O:$O,allNAICS!$C:$C,'Number of Firms'!$A340,allNAICS!$E:$E,'Number of Firms'!V$1)</f>
        <v>482</v>
      </c>
      <c r="W340" s="1">
        <f>SUMIFS(allNAICS!$O:$O,allNAICS!$C:$C,'Number of Firms'!$A340,allNAICS!$E:$E,'Number of Firms'!W$1)</f>
        <v>1372</v>
      </c>
      <c r="X340" s="1">
        <f>SUMIFS(allNAICS!$O:$O,allNAICS!$C:$C,'Number of Firms'!$A340,allNAICS!$E:$E,'Number of Firms'!X$1)</f>
        <v>0</v>
      </c>
      <c r="Y340" s="1">
        <f>SUMIFS(allNAICS!$O:$O,allNAICS!$C:$C,'Number of Firms'!$A340,allNAICS!$E:$E,'Number of Firms'!Y$1)</f>
        <v>0</v>
      </c>
    </row>
    <row r="341" spans="1:25" x14ac:dyDescent="0.45">
      <c r="A341" s="1" t="s">
        <v>832</v>
      </c>
      <c r="B341" s="1" t="s">
        <v>447</v>
      </c>
      <c r="C341" s="1">
        <v>40.063961599999999</v>
      </c>
      <c r="D341" s="1">
        <v>80.720914899999997</v>
      </c>
      <c r="E341" s="1">
        <f>SUMIFS(allNAICS!$O:$O,allNAICS!$C:$C,'Number of Firms'!$A341,allNAICS!$E:$E,'Number of Firms'!E$1)</f>
        <v>9350</v>
      </c>
      <c r="F341" s="1">
        <f>SUMIFS(allNAICS!$O:$O,allNAICS!$C:$C,'Number of Firms'!$A341,allNAICS!$E:$E,'Number of Firms'!F$1)</f>
        <v>48</v>
      </c>
      <c r="G341" s="1">
        <f>SUMIFS(allNAICS!$O:$O,allNAICS!$C:$C,'Number of Firms'!$A341,allNAICS!$E:$E,'Number of Firms'!G$1)</f>
        <v>75</v>
      </c>
      <c r="H341" s="1">
        <f>SUMIFS(allNAICS!$O:$O,allNAICS!$C:$C,'Number of Firms'!$A341,allNAICS!$E:$E,'Number of Firms'!H$1)</f>
        <v>0</v>
      </c>
      <c r="I341" s="1">
        <f>SUMIFS(allNAICS!$O:$O,allNAICS!$C:$C,'Number of Firms'!$A341,allNAICS!$E:$E,'Number of Firms'!I$1)</f>
        <v>895</v>
      </c>
      <c r="J341" s="1">
        <f>SUMIFS(allNAICS!$O:$O,allNAICS!$C:$C,'Number of Firms'!$A341,allNAICS!$E:$E,'Number of Firms'!J$1)</f>
        <v>224</v>
      </c>
      <c r="K341" s="1">
        <f>SUMIFS(allNAICS!$O:$O,allNAICS!$C:$C,'Number of Firms'!$A341,allNAICS!$E:$E,'Number of Firms'!K$1)</f>
        <v>256</v>
      </c>
      <c r="L341" s="1">
        <f>SUMIFS(allNAICS!$O:$O,allNAICS!$C:$C,'Number of Firms'!$A341,allNAICS!$E:$E,'Number of Firms'!L$1)</f>
        <v>1268</v>
      </c>
      <c r="M341" s="1">
        <f>SUMIFS(allNAICS!$O:$O,allNAICS!$C:$C,'Number of Firms'!$A341,allNAICS!$E:$E,'Number of Firms'!M$1)</f>
        <v>165</v>
      </c>
      <c r="N341" s="1">
        <f>SUMIFS(allNAICS!$O:$O,allNAICS!$C:$C,'Number of Firms'!$A341,allNAICS!$E:$E,'Number of Firms'!N$1)</f>
        <v>72</v>
      </c>
      <c r="O341" s="1">
        <f>SUMIFS(allNAICS!$O:$O,allNAICS!$C:$C,'Number of Firms'!$A341,allNAICS!$E:$E,'Number of Firms'!O$1)</f>
        <v>441</v>
      </c>
      <c r="P341" s="1">
        <f>SUMIFS(allNAICS!$O:$O,allNAICS!$C:$C,'Number of Firms'!$A341,allNAICS!$E:$E,'Number of Firms'!P$1)</f>
        <v>854</v>
      </c>
      <c r="Q341" s="1">
        <f>SUMIFS(allNAICS!$O:$O,allNAICS!$C:$C,'Number of Firms'!$A341,allNAICS!$E:$E,'Number of Firms'!Q$1)</f>
        <v>996</v>
      </c>
      <c r="R341" s="1">
        <f>SUMIFS(allNAICS!$O:$O,allNAICS!$C:$C,'Number of Firms'!$A341,allNAICS!$E:$E,'Number of Firms'!R$1)</f>
        <v>654</v>
      </c>
      <c r="S341" s="1">
        <f>SUMIFS(allNAICS!$O:$O,allNAICS!$C:$C,'Number of Firms'!$A341,allNAICS!$E:$E,'Number of Firms'!S$1)</f>
        <v>233</v>
      </c>
      <c r="T341" s="1">
        <f>SUMIFS(allNAICS!$O:$O,allNAICS!$C:$C,'Number of Firms'!$A341,allNAICS!$E:$E,'Number of Firms'!T$1)</f>
        <v>1211</v>
      </c>
      <c r="U341" s="1">
        <f>SUMIFS(allNAICS!$O:$O,allNAICS!$C:$C,'Number of Firms'!$A341,allNAICS!$E:$E,'Number of Firms'!U$1)</f>
        <v>416</v>
      </c>
      <c r="V341" s="1">
        <f>SUMIFS(allNAICS!$O:$O,allNAICS!$C:$C,'Number of Firms'!$A341,allNAICS!$E:$E,'Number of Firms'!V$1)</f>
        <v>443</v>
      </c>
      <c r="W341" s="1">
        <f>SUMIFS(allNAICS!$O:$O,allNAICS!$C:$C,'Number of Firms'!$A341,allNAICS!$E:$E,'Number of Firms'!W$1)</f>
        <v>1125</v>
      </c>
      <c r="X341" s="1">
        <f>SUMIFS(allNAICS!$O:$O,allNAICS!$C:$C,'Number of Firms'!$A341,allNAICS!$E:$E,'Number of Firms'!X$1)</f>
        <v>0</v>
      </c>
      <c r="Y341" s="1">
        <f>SUMIFS(allNAICS!$O:$O,allNAICS!$C:$C,'Number of Firms'!$A341,allNAICS!$E:$E,'Number of Firms'!Y$1)</f>
        <v>0</v>
      </c>
    </row>
    <row r="342" spans="1:25" x14ac:dyDescent="0.45">
      <c r="A342" s="1" t="s">
        <v>833</v>
      </c>
      <c r="B342" s="1" t="s">
        <v>445</v>
      </c>
      <c r="C342" s="1">
        <v>33.913708499999998</v>
      </c>
      <c r="D342" s="1">
        <v>-98.493387299999995</v>
      </c>
      <c r="E342" s="1">
        <f>SUMIFS(allNAICS!$O:$O,allNAICS!$C:$C,'Number of Firms'!$A342,allNAICS!$E:$E,'Number of Firms'!E$1)</f>
        <v>10956</v>
      </c>
      <c r="F342" s="1">
        <f>SUMIFS(allNAICS!$O:$O,allNAICS!$C:$C,'Number of Firms'!$A342,allNAICS!$E:$E,'Number of Firms'!F$1)</f>
        <v>54</v>
      </c>
      <c r="G342" s="1">
        <f>SUMIFS(allNAICS!$O:$O,allNAICS!$C:$C,'Number of Firms'!$A342,allNAICS!$E:$E,'Number of Firms'!G$1)</f>
        <v>1119</v>
      </c>
      <c r="H342" s="1">
        <f>SUMIFS(allNAICS!$O:$O,allNAICS!$C:$C,'Number of Firms'!$A342,allNAICS!$E:$E,'Number of Firms'!H$1)</f>
        <v>0</v>
      </c>
      <c r="I342" s="1">
        <f>SUMIFS(allNAICS!$O:$O,allNAICS!$C:$C,'Number of Firms'!$A342,allNAICS!$E:$E,'Number of Firms'!I$1)</f>
        <v>1484</v>
      </c>
      <c r="J342" s="1">
        <f>SUMIFS(allNAICS!$O:$O,allNAICS!$C:$C,'Number of Firms'!$A342,allNAICS!$E:$E,'Number of Firms'!J$1)</f>
        <v>309</v>
      </c>
      <c r="K342" s="1">
        <f>SUMIFS(allNAICS!$O:$O,allNAICS!$C:$C,'Number of Firms'!$A342,allNAICS!$E:$E,'Number of Firms'!K$1)</f>
        <v>236</v>
      </c>
      <c r="L342" s="1">
        <f>SUMIFS(allNAICS!$O:$O,allNAICS!$C:$C,'Number of Firms'!$A342,allNAICS!$E:$E,'Number of Firms'!L$1)</f>
        <v>1527</v>
      </c>
      <c r="M342" s="1">
        <f>SUMIFS(allNAICS!$O:$O,allNAICS!$C:$C,'Number of Firms'!$A342,allNAICS!$E:$E,'Number of Firms'!M$1)</f>
        <v>323</v>
      </c>
      <c r="N342" s="1">
        <f>SUMIFS(allNAICS!$O:$O,allNAICS!$C:$C,'Number of Firms'!$A342,allNAICS!$E:$E,'Number of Firms'!N$1)</f>
        <v>202</v>
      </c>
      <c r="O342" s="1">
        <f>SUMIFS(allNAICS!$O:$O,allNAICS!$C:$C,'Number of Firms'!$A342,allNAICS!$E:$E,'Number of Firms'!O$1)</f>
        <v>580</v>
      </c>
      <c r="P342" s="1">
        <f>SUMIFS(allNAICS!$O:$O,allNAICS!$C:$C,'Number of Firms'!$A342,allNAICS!$E:$E,'Number of Firms'!P$1)</f>
        <v>860</v>
      </c>
      <c r="Q342" s="1">
        <f>SUMIFS(allNAICS!$O:$O,allNAICS!$C:$C,'Number of Firms'!$A342,allNAICS!$E:$E,'Number of Firms'!Q$1)</f>
        <v>829</v>
      </c>
      <c r="R342" s="1">
        <f>SUMIFS(allNAICS!$O:$O,allNAICS!$C:$C,'Number of Firms'!$A342,allNAICS!$E:$E,'Number of Firms'!R$1)</f>
        <v>786</v>
      </c>
      <c r="S342" s="1">
        <f>SUMIFS(allNAICS!$O:$O,allNAICS!$C:$C,'Number of Firms'!$A342,allNAICS!$E:$E,'Number of Firms'!S$1)</f>
        <v>163</v>
      </c>
      <c r="T342" s="1">
        <f>SUMIFS(allNAICS!$O:$O,allNAICS!$C:$C,'Number of Firms'!$A342,allNAICS!$E:$E,'Number of Firms'!T$1)</f>
        <v>738</v>
      </c>
      <c r="U342" s="1">
        <f>SUMIFS(allNAICS!$O:$O,allNAICS!$C:$C,'Number of Firms'!$A342,allNAICS!$E:$E,'Number of Firms'!U$1)</f>
        <v>214</v>
      </c>
      <c r="V342" s="1">
        <f>SUMIFS(allNAICS!$O:$O,allNAICS!$C:$C,'Number of Firms'!$A342,allNAICS!$E:$E,'Number of Firms'!V$1)</f>
        <v>293</v>
      </c>
      <c r="W342" s="1">
        <f>SUMIFS(allNAICS!$O:$O,allNAICS!$C:$C,'Number of Firms'!$A342,allNAICS!$E:$E,'Number of Firms'!W$1)</f>
        <v>1250</v>
      </c>
      <c r="X342" s="1">
        <f>SUMIFS(allNAICS!$O:$O,allNAICS!$C:$C,'Number of Firms'!$A342,allNAICS!$E:$E,'Number of Firms'!X$1)</f>
        <v>0</v>
      </c>
      <c r="Y342" s="1">
        <f>SUMIFS(allNAICS!$O:$O,allNAICS!$C:$C,'Number of Firms'!$A342,allNAICS!$E:$E,'Number of Firms'!Y$1)</f>
        <v>0</v>
      </c>
    </row>
    <row r="343" spans="1:25" x14ac:dyDescent="0.45">
      <c r="A343" s="1" t="s">
        <v>834</v>
      </c>
      <c r="B343" s="1" t="s">
        <v>669</v>
      </c>
      <c r="C343" s="1">
        <v>37.688889000000003</v>
      </c>
      <c r="D343" s="1">
        <v>-97.336111000000002</v>
      </c>
      <c r="E343" s="1">
        <f>SUMIFS(allNAICS!$O:$O,allNAICS!$C:$C,'Number of Firms'!$A343,allNAICS!$E:$E,'Number of Firms'!E$1)</f>
        <v>49813</v>
      </c>
      <c r="F343" s="1">
        <f>SUMIFS(allNAICS!$O:$O,allNAICS!$C:$C,'Number of Firms'!$A343,allNAICS!$E:$E,'Number of Firms'!F$1)</f>
        <v>242</v>
      </c>
      <c r="G343" s="1">
        <f>SUMIFS(allNAICS!$O:$O,allNAICS!$C:$C,'Number of Firms'!$A343,allNAICS!$E:$E,'Number of Firms'!G$1)</f>
        <v>1937</v>
      </c>
      <c r="H343" s="1">
        <f>SUMIFS(allNAICS!$O:$O,allNAICS!$C:$C,'Number of Firms'!$A343,allNAICS!$E:$E,'Number of Firms'!H$1)</f>
        <v>38</v>
      </c>
      <c r="I343" s="1">
        <f>SUMIFS(allNAICS!$O:$O,allNAICS!$C:$C,'Number of Firms'!$A343,allNAICS!$E:$E,'Number of Firms'!I$1)</f>
        <v>5318</v>
      </c>
      <c r="J343" s="1">
        <f>SUMIFS(allNAICS!$O:$O,allNAICS!$C:$C,'Number of Firms'!$A343,allNAICS!$E:$E,'Number of Firms'!J$1)</f>
        <v>1342</v>
      </c>
      <c r="K343" s="1">
        <f>SUMIFS(allNAICS!$O:$O,allNAICS!$C:$C,'Number of Firms'!$A343,allNAICS!$E:$E,'Number of Firms'!K$1)</f>
        <v>1349</v>
      </c>
      <c r="L343" s="1">
        <f>SUMIFS(allNAICS!$O:$O,allNAICS!$C:$C,'Number of Firms'!$A343,allNAICS!$E:$E,'Number of Firms'!L$1)</f>
        <v>5592</v>
      </c>
      <c r="M343" s="1">
        <f>SUMIFS(allNAICS!$O:$O,allNAICS!$C:$C,'Number of Firms'!$A343,allNAICS!$E:$E,'Number of Firms'!M$1)</f>
        <v>1688</v>
      </c>
      <c r="N343" s="1">
        <f>SUMIFS(allNAICS!$O:$O,allNAICS!$C:$C,'Number of Firms'!$A343,allNAICS!$E:$E,'Number of Firms'!N$1)</f>
        <v>607</v>
      </c>
      <c r="O343" s="1">
        <f>SUMIFS(allNAICS!$O:$O,allNAICS!$C:$C,'Number of Firms'!$A343,allNAICS!$E:$E,'Number of Firms'!O$1)</f>
        <v>2365</v>
      </c>
      <c r="P343" s="1">
        <f>SUMIFS(allNAICS!$O:$O,allNAICS!$C:$C,'Number of Firms'!$A343,allNAICS!$E:$E,'Number of Firms'!P$1)</f>
        <v>5335</v>
      </c>
      <c r="Q343" s="1">
        <f>SUMIFS(allNAICS!$O:$O,allNAICS!$C:$C,'Number of Firms'!$A343,allNAICS!$E:$E,'Number of Firms'!Q$1)</f>
        <v>5253</v>
      </c>
      <c r="R343" s="1">
        <f>SUMIFS(allNAICS!$O:$O,allNAICS!$C:$C,'Number of Firms'!$A343,allNAICS!$E:$E,'Number of Firms'!R$1)</f>
        <v>3405</v>
      </c>
      <c r="S343" s="1">
        <f>SUMIFS(allNAICS!$O:$O,allNAICS!$C:$C,'Number of Firms'!$A343,allNAICS!$E:$E,'Number of Firms'!S$1)</f>
        <v>864</v>
      </c>
      <c r="T343" s="1">
        <f>SUMIFS(allNAICS!$O:$O,allNAICS!$C:$C,'Number of Firms'!$A343,allNAICS!$E:$E,'Number of Firms'!T$1)</f>
        <v>4802</v>
      </c>
      <c r="U343" s="1">
        <f>SUMIFS(allNAICS!$O:$O,allNAICS!$C:$C,'Number of Firms'!$A343,allNAICS!$E:$E,'Number of Firms'!U$1)</f>
        <v>2179</v>
      </c>
      <c r="V343" s="1">
        <f>SUMIFS(allNAICS!$O:$O,allNAICS!$C:$C,'Number of Firms'!$A343,allNAICS!$E:$E,'Number of Firms'!V$1)</f>
        <v>1439</v>
      </c>
      <c r="W343" s="1">
        <f>SUMIFS(allNAICS!$O:$O,allNAICS!$C:$C,'Number of Firms'!$A343,allNAICS!$E:$E,'Number of Firms'!W$1)</f>
        <v>6186</v>
      </c>
      <c r="X343" s="1">
        <f>SUMIFS(allNAICS!$O:$O,allNAICS!$C:$C,'Number of Firms'!$A343,allNAICS!$E:$E,'Number of Firms'!X$1)</f>
        <v>110</v>
      </c>
      <c r="Y343" s="1">
        <f>SUMIFS(allNAICS!$O:$O,allNAICS!$C:$C,'Number of Firms'!$A343,allNAICS!$E:$E,'Number of Firms'!Y$1)</f>
        <v>0</v>
      </c>
    </row>
    <row r="344" spans="1:25" x14ac:dyDescent="0.45">
      <c r="A344" s="1" t="s">
        <v>835</v>
      </c>
      <c r="B344" s="1" t="s">
        <v>459</v>
      </c>
      <c r="C344" s="1">
        <v>41.2411897</v>
      </c>
      <c r="D344" s="1">
        <v>-77.0010786</v>
      </c>
      <c r="E344" s="1">
        <f>SUMIFS(allNAICS!$O:$O,allNAICS!$C:$C,'Number of Firms'!$A344,allNAICS!$E:$E,'Number of Firms'!E$1)</f>
        <v>8112</v>
      </c>
      <c r="F344" s="1">
        <f>SUMIFS(allNAICS!$O:$O,allNAICS!$C:$C,'Number of Firms'!$A344,allNAICS!$E:$E,'Number of Firms'!F$1)</f>
        <v>197</v>
      </c>
      <c r="G344" s="1">
        <f>SUMIFS(allNAICS!$O:$O,allNAICS!$C:$C,'Number of Firms'!$A344,allNAICS!$E:$E,'Number of Firms'!G$1)</f>
        <v>31</v>
      </c>
      <c r="H344" s="1">
        <f>SUMIFS(allNAICS!$O:$O,allNAICS!$C:$C,'Number of Firms'!$A344,allNAICS!$E:$E,'Number of Firms'!H$1)</f>
        <v>41</v>
      </c>
      <c r="I344" s="1">
        <f>SUMIFS(allNAICS!$O:$O,allNAICS!$C:$C,'Number of Firms'!$A344,allNAICS!$E:$E,'Number of Firms'!I$1)</f>
        <v>938</v>
      </c>
      <c r="J344" s="1">
        <f>SUMIFS(allNAICS!$O:$O,allNAICS!$C:$C,'Number of Firms'!$A344,allNAICS!$E:$E,'Number of Firms'!J$1)</f>
        <v>322</v>
      </c>
      <c r="K344" s="1">
        <f>SUMIFS(allNAICS!$O:$O,allNAICS!$C:$C,'Number of Firms'!$A344,allNAICS!$E:$E,'Number of Firms'!K$1)</f>
        <v>132</v>
      </c>
      <c r="L344" s="1">
        <f>SUMIFS(allNAICS!$O:$O,allNAICS!$C:$C,'Number of Firms'!$A344,allNAICS!$E:$E,'Number of Firms'!L$1)</f>
        <v>1406</v>
      </c>
      <c r="M344" s="1">
        <f>SUMIFS(allNAICS!$O:$O,allNAICS!$C:$C,'Number of Firms'!$A344,allNAICS!$E:$E,'Number of Firms'!M$1)</f>
        <v>375</v>
      </c>
      <c r="N344" s="1">
        <f>SUMIFS(allNAICS!$O:$O,allNAICS!$C:$C,'Number of Firms'!$A344,allNAICS!$E:$E,'Number of Firms'!N$1)</f>
        <v>85</v>
      </c>
      <c r="O344" s="1">
        <f>SUMIFS(allNAICS!$O:$O,allNAICS!$C:$C,'Number of Firms'!$A344,allNAICS!$E:$E,'Number of Firms'!O$1)</f>
        <v>318</v>
      </c>
      <c r="P344" s="1">
        <f>SUMIFS(allNAICS!$O:$O,allNAICS!$C:$C,'Number of Firms'!$A344,allNAICS!$E:$E,'Number of Firms'!P$1)</f>
        <v>645</v>
      </c>
      <c r="Q344" s="1">
        <f>SUMIFS(allNAICS!$O:$O,allNAICS!$C:$C,'Number of Firms'!$A344,allNAICS!$E:$E,'Number of Firms'!Q$1)</f>
        <v>853</v>
      </c>
      <c r="R344" s="1">
        <f>SUMIFS(allNAICS!$O:$O,allNAICS!$C:$C,'Number of Firms'!$A344,allNAICS!$E:$E,'Number of Firms'!R$1)</f>
        <v>559</v>
      </c>
      <c r="S344" s="1">
        <f>SUMIFS(allNAICS!$O:$O,allNAICS!$C:$C,'Number of Firms'!$A344,allNAICS!$E:$E,'Number of Firms'!S$1)</f>
        <v>147</v>
      </c>
      <c r="T344" s="1">
        <f>SUMIFS(allNAICS!$O:$O,allNAICS!$C:$C,'Number of Firms'!$A344,allNAICS!$E:$E,'Number of Firms'!T$1)</f>
        <v>601</v>
      </c>
      <c r="U344" s="1">
        <f>SUMIFS(allNAICS!$O:$O,allNAICS!$C:$C,'Number of Firms'!$A344,allNAICS!$E:$E,'Number of Firms'!U$1)</f>
        <v>267</v>
      </c>
      <c r="V344" s="1">
        <f>SUMIFS(allNAICS!$O:$O,allNAICS!$C:$C,'Number of Firms'!$A344,allNAICS!$E:$E,'Number of Firms'!V$1)</f>
        <v>237</v>
      </c>
      <c r="W344" s="1">
        <f>SUMIFS(allNAICS!$O:$O,allNAICS!$C:$C,'Number of Firms'!$A344,allNAICS!$E:$E,'Number of Firms'!W$1)</f>
        <v>973</v>
      </c>
      <c r="X344" s="1">
        <f>SUMIFS(allNAICS!$O:$O,allNAICS!$C:$C,'Number of Firms'!$A344,allNAICS!$E:$E,'Number of Firms'!X$1)</f>
        <v>0</v>
      </c>
      <c r="Y344" s="1">
        <f>SUMIFS(allNAICS!$O:$O,allNAICS!$C:$C,'Number of Firms'!$A344,allNAICS!$E:$E,'Number of Firms'!Y$1)</f>
        <v>0</v>
      </c>
    </row>
    <row r="345" spans="1:25" x14ac:dyDescent="0.45">
      <c r="A345" s="1" t="s">
        <v>836</v>
      </c>
      <c r="B345" s="1" t="s">
        <v>470</v>
      </c>
      <c r="C345" s="1">
        <v>34.225725500000003</v>
      </c>
      <c r="D345" s="1">
        <v>-77.944710200000003</v>
      </c>
      <c r="E345" s="1">
        <f>SUMIFS(allNAICS!$O:$O,allNAICS!$C:$C,'Number of Firms'!$A345,allNAICS!$E:$E,'Number of Firms'!E$1)</f>
        <v>29325</v>
      </c>
      <c r="F345" s="1">
        <f>SUMIFS(allNAICS!$O:$O,allNAICS!$C:$C,'Number of Firms'!$A345,allNAICS!$E:$E,'Number of Firms'!F$1)</f>
        <v>256</v>
      </c>
      <c r="G345" s="1">
        <f>SUMIFS(allNAICS!$O:$O,allNAICS!$C:$C,'Number of Firms'!$A345,allNAICS!$E:$E,'Number of Firms'!G$1)</f>
        <v>0</v>
      </c>
      <c r="H345" s="1">
        <f>SUMIFS(allNAICS!$O:$O,allNAICS!$C:$C,'Number of Firms'!$A345,allNAICS!$E:$E,'Number of Firms'!H$1)</f>
        <v>0</v>
      </c>
      <c r="I345" s="1">
        <f>SUMIFS(allNAICS!$O:$O,allNAICS!$C:$C,'Number of Firms'!$A345,allNAICS!$E:$E,'Number of Firms'!I$1)</f>
        <v>3754</v>
      </c>
      <c r="J345" s="1">
        <f>SUMIFS(allNAICS!$O:$O,allNAICS!$C:$C,'Number of Firms'!$A345,allNAICS!$E:$E,'Number of Firms'!J$1)</f>
        <v>467</v>
      </c>
      <c r="K345" s="1">
        <f>SUMIFS(allNAICS!$O:$O,allNAICS!$C:$C,'Number of Firms'!$A345,allNAICS!$E:$E,'Number of Firms'!K$1)</f>
        <v>699</v>
      </c>
      <c r="L345" s="1">
        <f>SUMIFS(allNAICS!$O:$O,allNAICS!$C:$C,'Number of Firms'!$A345,allNAICS!$E:$E,'Number of Firms'!L$1)</f>
        <v>2330</v>
      </c>
      <c r="M345" s="1">
        <f>SUMIFS(allNAICS!$O:$O,allNAICS!$C:$C,'Number of Firms'!$A345,allNAICS!$E:$E,'Number of Firms'!M$1)</f>
        <v>1063</v>
      </c>
      <c r="N345" s="1">
        <f>SUMIFS(allNAICS!$O:$O,allNAICS!$C:$C,'Number of Firms'!$A345,allNAICS!$E:$E,'Number of Firms'!N$1)</f>
        <v>482</v>
      </c>
      <c r="O345" s="1">
        <f>SUMIFS(allNAICS!$O:$O,allNAICS!$C:$C,'Number of Firms'!$A345,allNAICS!$E:$E,'Number of Firms'!O$1)</f>
        <v>1275</v>
      </c>
      <c r="P345" s="1">
        <f>SUMIFS(allNAICS!$O:$O,allNAICS!$C:$C,'Number of Firms'!$A345,allNAICS!$E:$E,'Number of Firms'!P$1)</f>
        <v>4270</v>
      </c>
      <c r="Q345" s="1">
        <f>SUMIFS(allNAICS!$O:$O,allNAICS!$C:$C,'Number of Firms'!$A345,allNAICS!$E:$E,'Number of Firms'!Q$1)</f>
        <v>3681</v>
      </c>
      <c r="R345" s="1">
        <f>SUMIFS(allNAICS!$O:$O,allNAICS!$C:$C,'Number of Firms'!$A345,allNAICS!$E:$E,'Number of Firms'!R$1)</f>
        <v>2368</v>
      </c>
      <c r="S345" s="1">
        <f>SUMIFS(allNAICS!$O:$O,allNAICS!$C:$C,'Number of Firms'!$A345,allNAICS!$E:$E,'Number of Firms'!S$1)</f>
        <v>518</v>
      </c>
      <c r="T345" s="1">
        <f>SUMIFS(allNAICS!$O:$O,allNAICS!$C:$C,'Number of Firms'!$A345,allNAICS!$E:$E,'Number of Firms'!T$1)</f>
        <v>2522</v>
      </c>
      <c r="U345" s="1">
        <f>SUMIFS(allNAICS!$O:$O,allNAICS!$C:$C,'Number of Firms'!$A345,allNAICS!$E:$E,'Number of Firms'!U$1)</f>
        <v>1597</v>
      </c>
      <c r="V345" s="1">
        <f>SUMIFS(allNAICS!$O:$O,allNAICS!$C:$C,'Number of Firms'!$A345,allNAICS!$E:$E,'Number of Firms'!V$1)</f>
        <v>922</v>
      </c>
      <c r="W345" s="1">
        <f>SUMIFS(allNAICS!$O:$O,allNAICS!$C:$C,'Number of Firms'!$A345,allNAICS!$E:$E,'Number of Firms'!W$1)</f>
        <v>3151</v>
      </c>
      <c r="X345" s="1">
        <f>SUMIFS(allNAICS!$O:$O,allNAICS!$C:$C,'Number of Firms'!$A345,allNAICS!$E:$E,'Number of Firms'!X$1)</f>
        <v>31</v>
      </c>
      <c r="Y345" s="1">
        <f>SUMIFS(allNAICS!$O:$O,allNAICS!$C:$C,'Number of Firms'!$A345,allNAICS!$E:$E,'Number of Firms'!Y$1)</f>
        <v>0</v>
      </c>
    </row>
    <row r="346" spans="1:25" x14ac:dyDescent="0.45">
      <c r="A346" s="1" t="s">
        <v>837</v>
      </c>
      <c r="B346" s="1" t="s">
        <v>502</v>
      </c>
      <c r="C346" s="1">
        <v>39.185659700000002</v>
      </c>
      <c r="D346" s="1">
        <v>78.1633341</v>
      </c>
      <c r="E346" s="1">
        <f>SUMIFS(allNAICS!$O:$O,allNAICS!$C:$C,'Number of Firms'!$A346,allNAICS!$E:$E,'Number of Firms'!E$1)</f>
        <v>11486</v>
      </c>
      <c r="F346" s="1">
        <f>SUMIFS(allNAICS!$O:$O,allNAICS!$C:$C,'Number of Firms'!$A346,allNAICS!$E:$E,'Number of Firms'!F$1)</f>
        <v>120</v>
      </c>
      <c r="G346" s="1">
        <f>SUMIFS(allNAICS!$O:$O,allNAICS!$C:$C,'Number of Firms'!$A346,allNAICS!$E:$E,'Number of Firms'!G$1)</f>
        <v>0</v>
      </c>
      <c r="H346" s="1">
        <f>SUMIFS(allNAICS!$O:$O,allNAICS!$C:$C,'Number of Firms'!$A346,allNAICS!$E:$E,'Number of Firms'!H$1)</f>
        <v>0</v>
      </c>
      <c r="I346" s="1">
        <f>SUMIFS(allNAICS!$O:$O,allNAICS!$C:$C,'Number of Firms'!$A346,allNAICS!$E:$E,'Number of Firms'!I$1)</f>
        <v>1842</v>
      </c>
      <c r="J346" s="1">
        <f>SUMIFS(allNAICS!$O:$O,allNAICS!$C:$C,'Number of Firms'!$A346,allNAICS!$E:$E,'Number of Firms'!J$1)</f>
        <v>301</v>
      </c>
      <c r="K346" s="1">
        <f>SUMIFS(allNAICS!$O:$O,allNAICS!$C:$C,'Number of Firms'!$A346,allNAICS!$E:$E,'Number of Firms'!K$1)</f>
        <v>305</v>
      </c>
      <c r="L346" s="1">
        <f>SUMIFS(allNAICS!$O:$O,allNAICS!$C:$C,'Number of Firms'!$A346,allNAICS!$E:$E,'Number of Firms'!L$1)</f>
        <v>1330</v>
      </c>
      <c r="M346" s="1">
        <f>SUMIFS(allNAICS!$O:$O,allNAICS!$C:$C,'Number of Firms'!$A346,allNAICS!$E:$E,'Number of Firms'!M$1)</f>
        <v>618</v>
      </c>
      <c r="N346" s="1">
        <f>SUMIFS(allNAICS!$O:$O,allNAICS!$C:$C,'Number of Firms'!$A346,allNAICS!$E:$E,'Number of Firms'!N$1)</f>
        <v>131</v>
      </c>
      <c r="O346" s="1">
        <f>SUMIFS(allNAICS!$O:$O,allNAICS!$C:$C,'Number of Firms'!$A346,allNAICS!$E:$E,'Number of Firms'!O$1)</f>
        <v>305</v>
      </c>
      <c r="P346" s="1">
        <f>SUMIFS(allNAICS!$O:$O,allNAICS!$C:$C,'Number of Firms'!$A346,allNAICS!$E:$E,'Number of Firms'!P$1)</f>
        <v>1312</v>
      </c>
      <c r="Q346" s="1">
        <f>SUMIFS(allNAICS!$O:$O,allNAICS!$C:$C,'Number of Firms'!$A346,allNAICS!$E:$E,'Number of Firms'!Q$1)</f>
        <v>1078</v>
      </c>
      <c r="R346" s="1">
        <f>SUMIFS(allNAICS!$O:$O,allNAICS!$C:$C,'Number of Firms'!$A346,allNAICS!$E:$E,'Number of Firms'!R$1)</f>
        <v>839</v>
      </c>
      <c r="S346" s="1">
        <f>SUMIFS(allNAICS!$O:$O,allNAICS!$C:$C,'Number of Firms'!$A346,allNAICS!$E:$E,'Number of Firms'!S$1)</f>
        <v>205</v>
      </c>
      <c r="T346" s="1">
        <f>SUMIFS(allNAICS!$O:$O,allNAICS!$C:$C,'Number of Firms'!$A346,allNAICS!$E:$E,'Number of Firms'!T$1)</f>
        <v>885</v>
      </c>
      <c r="U346" s="1">
        <f>SUMIFS(allNAICS!$O:$O,allNAICS!$C:$C,'Number of Firms'!$A346,allNAICS!$E:$E,'Number of Firms'!U$1)</f>
        <v>566</v>
      </c>
      <c r="V346" s="1">
        <f>SUMIFS(allNAICS!$O:$O,allNAICS!$C:$C,'Number of Firms'!$A346,allNAICS!$E:$E,'Number of Firms'!V$1)</f>
        <v>260</v>
      </c>
      <c r="W346" s="1">
        <f>SUMIFS(allNAICS!$O:$O,allNAICS!$C:$C,'Number of Firms'!$A346,allNAICS!$E:$E,'Number of Firms'!W$1)</f>
        <v>1409</v>
      </c>
      <c r="X346" s="1">
        <f>SUMIFS(allNAICS!$O:$O,allNAICS!$C:$C,'Number of Firms'!$A346,allNAICS!$E:$E,'Number of Firms'!X$1)</f>
        <v>0</v>
      </c>
      <c r="Y346" s="1">
        <f>SUMIFS(allNAICS!$O:$O,allNAICS!$C:$C,'Number of Firms'!$A346,allNAICS!$E:$E,'Number of Firms'!Y$1)</f>
        <v>0</v>
      </c>
    </row>
    <row r="347" spans="1:25" x14ac:dyDescent="0.45">
      <c r="A347" s="1" t="s">
        <v>838</v>
      </c>
      <c r="B347" s="1" t="s">
        <v>470</v>
      </c>
      <c r="C347" s="1">
        <v>36.1039642</v>
      </c>
      <c r="D347" s="1">
        <v>-80.254435000000001</v>
      </c>
      <c r="E347" s="1">
        <f>SUMIFS(allNAICS!$O:$O,allNAICS!$C:$C,'Number of Firms'!$A347,allNAICS!$E:$E,'Number of Firms'!E$1)</f>
        <v>51033</v>
      </c>
      <c r="F347" s="1">
        <f>SUMIFS(allNAICS!$O:$O,allNAICS!$C:$C,'Number of Firms'!$A347,allNAICS!$E:$E,'Number of Firms'!F$1)</f>
        <v>216</v>
      </c>
      <c r="G347" s="1">
        <f>SUMIFS(allNAICS!$O:$O,allNAICS!$C:$C,'Number of Firms'!$A347,allNAICS!$E:$E,'Number of Firms'!G$1)</f>
        <v>0</v>
      </c>
      <c r="H347" s="1">
        <f>SUMIFS(allNAICS!$O:$O,allNAICS!$C:$C,'Number of Firms'!$A347,allNAICS!$E:$E,'Number of Firms'!H$1)</f>
        <v>99</v>
      </c>
      <c r="I347" s="1">
        <f>SUMIFS(allNAICS!$O:$O,allNAICS!$C:$C,'Number of Firms'!$A347,allNAICS!$E:$E,'Number of Firms'!I$1)</f>
        <v>6459</v>
      </c>
      <c r="J347" s="1">
        <f>SUMIFS(allNAICS!$O:$O,allNAICS!$C:$C,'Number of Firms'!$A347,allNAICS!$E:$E,'Number of Firms'!J$1)</f>
        <v>1180</v>
      </c>
      <c r="K347" s="1">
        <f>SUMIFS(allNAICS!$O:$O,allNAICS!$C:$C,'Number of Firms'!$A347,allNAICS!$E:$E,'Number of Firms'!K$1)</f>
        <v>1726</v>
      </c>
      <c r="L347" s="1">
        <f>SUMIFS(allNAICS!$O:$O,allNAICS!$C:$C,'Number of Firms'!$A347,allNAICS!$E:$E,'Number of Firms'!L$1)</f>
        <v>5732</v>
      </c>
      <c r="M347" s="1">
        <f>SUMIFS(allNAICS!$O:$O,allNAICS!$C:$C,'Number of Firms'!$A347,allNAICS!$E:$E,'Number of Firms'!M$1)</f>
        <v>2164</v>
      </c>
      <c r="N347" s="1">
        <f>SUMIFS(allNAICS!$O:$O,allNAICS!$C:$C,'Number of Firms'!$A347,allNAICS!$E:$E,'Number of Firms'!N$1)</f>
        <v>619</v>
      </c>
      <c r="O347" s="1">
        <f>SUMIFS(allNAICS!$O:$O,allNAICS!$C:$C,'Number of Firms'!$A347,allNAICS!$E:$E,'Number of Firms'!O$1)</f>
        <v>1581</v>
      </c>
      <c r="P347" s="1">
        <f>SUMIFS(allNAICS!$O:$O,allNAICS!$C:$C,'Number of Firms'!$A347,allNAICS!$E:$E,'Number of Firms'!P$1)</f>
        <v>4418</v>
      </c>
      <c r="Q347" s="1">
        <f>SUMIFS(allNAICS!$O:$O,allNAICS!$C:$C,'Number of Firms'!$A347,allNAICS!$E:$E,'Number of Firms'!Q$1)</f>
        <v>6175</v>
      </c>
      <c r="R347" s="1">
        <f>SUMIFS(allNAICS!$O:$O,allNAICS!$C:$C,'Number of Firms'!$A347,allNAICS!$E:$E,'Number of Firms'!R$1)</f>
        <v>5348</v>
      </c>
      <c r="S347" s="1">
        <f>SUMIFS(allNAICS!$O:$O,allNAICS!$C:$C,'Number of Firms'!$A347,allNAICS!$E:$E,'Number of Firms'!S$1)</f>
        <v>1350</v>
      </c>
      <c r="T347" s="1">
        <f>SUMIFS(allNAICS!$O:$O,allNAICS!$C:$C,'Number of Firms'!$A347,allNAICS!$E:$E,'Number of Firms'!T$1)</f>
        <v>3387</v>
      </c>
      <c r="U347" s="1">
        <f>SUMIFS(allNAICS!$O:$O,allNAICS!$C:$C,'Number of Firms'!$A347,allNAICS!$E:$E,'Number of Firms'!U$1)</f>
        <v>2251</v>
      </c>
      <c r="V347" s="1">
        <f>SUMIFS(allNAICS!$O:$O,allNAICS!$C:$C,'Number of Firms'!$A347,allNAICS!$E:$E,'Number of Firms'!V$1)</f>
        <v>1392</v>
      </c>
      <c r="W347" s="1">
        <f>SUMIFS(allNAICS!$O:$O,allNAICS!$C:$C,'Number of Firms'!$A347,allNAICS!$E:$E,'Number of Firms'!W$1)</f>
        <v>7036</v>
      </c>
      <c r="X347" s="1">
        <f>SUMIFS(allNAICS!$O:$O,allNAICS!$C:$C,'Number of Firms'!$A347,allNAICS!$E:$E,'Number of Firms'!X$1)</f>
        <v>55</v>
      </c>
      <c r="Y347" s="1">
        <f>SUMIFS(allNAICS!$O:$O,allNAICS!$C:$C,'Number of Firms'!$A347,allNAICS!$E:$E,'Number of Firms'!Y$1)</f>
        <v>0</v>
      </c>
    </row>
    <row r="348" spans="1:25" x14ac:dyDescent="0.45">
      <c r="A348" s="1" t="s">
        <v>839</v>
      </c>
      <c r="B348" s="1" t="s">
        <v>486</v>
      </c>
      <c r="C348" s="1">
        <v>42.262593199999998</v>
      </c>
      <c r="D348" s="1">
        <v>71.802293399999996</v>
      </c>
      <c r="E348" s="1">
        <f>SUMIFS(allNAICS!$O:$O,allNAICS!$C:$C,'Number of Firms'!$A348,allNAICS!$E:$E,'Number of Firms'!E$1)</f>
        <v>70103</v>
      </c>
      <c r="F348" s="1">
        <f>SUMIFS(allNAICS!$O:$O,allNAICS!$C:$C,'Number of Firms'!$A348,allNAICS!$E:$E,'Number of Firms'!F$1)</f>
        <v>454</v>
      </c>
      <c r="G348" s="1">
        <f>SUMIFS(allNAICS!$O:$O,allNAICS!$C:$C,'Number of Firms'!$A348,allNAICS!$E:$E,'Number of Firms'!G$1)</f>
        <v>50</v>
      </c>
      <c r="H348" s="1">
        <f>SUMIFS(allNAICS!$O:$O,allNAICS!$C:$C,'Number of Firms'!$A348,allNAICS!$E:$E,'Number of Firms'!H$1)</f>
        <v>105</v>
      </c>
      <c r="I348" s="1">
        <f>SUMIFS(allNAICS!$O:$O,allNAICS!$C:$C,'Number of Firms'!$A348,allNAICS!$E:$E,'Number of Firms'!I$1)</f>
        <v>10828</v>
      </c>
      <c r="J348" s="1">
        <f>SUMIFS(allNAICS!$O:$O,allNAICS!$C:$C,'Number of Firms'!$A348,allNAICS!$E:$E,'Number of Firms'!J$1)</f>
        <v>2238</v>
      </c>
      <c r="K348" s="1">
        <f>SUMIFS(allNAICS!$O:$O,allNAICS!$C:$C,'Number of Firms'!$A348,allNAICS!$E:$E,'Number of Firms'!K$1)</f>
        <v>1813</v>
      </c>
      <c r="L348" s="1">
        <f>SUMIFS(allNAICS!$O:$O,allNAICS!$C:$C,'Number of Firms'!$A348,allNAICS!$E:$E,'Number of Firms'!L$1)</f>
        <v>6393</v>
      </c>
      <c r="M348" s="1">
        <f>SUMIFS(allNAICS!$O:$O,allNAICS!$C:$C,'Number of Firms'!$A348,allNAICS!$E:$E,'Number of Firms'!M$1)</f>
        <v>2196</v>
      </c>
      <c r="N348" s="1">
        <f>SUMIFS(allNAICS!$O:$O,allNAICS!$C:$C,'Number of Firms'!$A348,allNAICS!$E:$E,'Number of Firms'!N$1)</f>
        <v>1005</v>
      </c>
      <c r="O348" s="1">
        <f>SUMIFS(allNAICS!$O:$O,allNAICS!$C:$C,'Number of Firms'!$A348,allNAICS!$E:$E,'Number of Firms'!O$1)</f>
        <v>1854</v>
      </c>
      <c r="P348" s="1">
        <f>SUMIFS(allNAICS!$O:$O,allNAICS!$C:$C,'Number of Firms'!$A348,allNAICS!$E:$E,'Number of Firms'!P$1)</f>
        <v>5833</v>
      </c>
      <c r="Q348" s="1">
        <f>SUMIFS(allNAICS!$O:$O,allNAICS!$C:$C,'Number of Firms'!$A348,allNAICS!$E:$E,'Number of Firms'!Q$1)</f>
        <v>10545</v>
      </c>
      <c r="R348" s="1">
        <f>SUMIFS(allNAICS!$O:$O,allNAICS!$C:$C,'Number of Firms'!$A348,allNAICS!$E:$E,'Number of Firms'!R$1)</f>
        <v>5260</v>
      </c>
      <c r="S348" s="1">
        <f>SUMIFS(allNAICS!$O:$O,allNAICS!$C:$C,'Number of Firms'!$A348,allNAICS!$E:$E,'Number of Firms'!S$1)</f>
        <v>2173</v>
      </c>
      <c r="T348" s="1">
        <f>SUMIFS(allNAICS!$O:$O,allNAICS!$C:$C,'Number of Firms'!$A348,allNAICS!$E:$E,'Number of Firms'!T$1)</f>
        <v>6114</v>
      </c>
      <c r="U348" s="1">
        <f>SUMIFS(allNAICS!$O:$O,allNAICS!$C:$C,'Number of Firms'!$A348,allNAICS!$E:$E,'Number of Firms'!U$1)</f>
        <v>2879</v>
      </c>
      <c r="V348" s="1">
        <f>SUMIFS(allNAICS!$O:$O,allNAICS!$C:$C,'Number of Firms'!$A348,allNAICS!$E:$E,'Number of Firms'!V$1)</f>
        <v>2184</v>
      </c>
      <c r="W348" s="1">
        <f>SUMIFS(allNAICS!$O:$O,allNAICS!$C:$C,'Number of Firms'!$A348,allNAICS!$E:$E,'Number of Firms'!W$1)</f>
        <v>8292</v>
      </c>
      <c r="X348" s="1">
        <f>SUMIFS(allNAICS!$O:$O,allNAICS!$C:$C,'Number of Firms'!$A348,allNAICS!$E:$E,'Number of Firms'!X$1)</f>
        <v>105</v>
      </c>
      <c r="Y348" s="1">
        <f>SUMIFS(allNAICS!$O:$O,allNAICS!$C:$C,'Number of Firms'!$A348,allNAICS!$E:$E,'Number of Firms'!Y$1)</f>
        <v>0</v>
      </c>
    </row>
    <row r="349" spans="1:25" x14ac:dyDescent="0.45">
      <c r="A349" s="1" t="s">
        <v>840</v>
      </c>
      <c r="B349" s="1" t="s">
        <v>492</v>
      </c>
      <c r="C349" s="1">
        <v>46.602071100000003</v>
      </c>
      <c r="D349" s="1">
        <v>-120.5058987</v>
      </c>
      <c r="E349" s="1">
        <f>SUMIFS(allNAICS!$O:$O,allNAICS!$C:$C,'Number of Firms'!$A349,allNAICS!$E:$E,'Number of Firms'!E$1)</f>
        <v>14064</v>
      </c>
      <c r="F349" s="1">
        <f>SUMIFS(allNAICS!$O:$O,allNAICS!$C:$C,'Number of Firms'!$A349,allNAICS!$E:$E,'Number of Firms'!F$1)</f>
        <v>232</v>
      </c>
      <c r="G349" s="1">
        <f>SUMIFS(allNAICS!$O:$O,allNAICS!$C:$C,'Number of Firms'!$A349,allNAICS!$E:$E,'Number of Firms'!G$1)</f>
        <v>0</v>
      </c>
      <c r="H349" s="1">
        <f>SUMIFS(allNAICS!$O:$O,allNAICS!$C:$C,'Number of Firms'!$A349,allNAICS!$E:$E,'Number of Firms'!H$1)</f>
        <v>33</v>
      </c>
      <c r="I349" s="1">
        <f>SUMIFS(allNAICS!$O:$O,allNAICS!$C:$C,'Number of Firms'!$A349,allNAICS!$E:$E,'Number of Firms'!I$1)</f>
        <v>1319</v>
      </c>
      <c r="J349" s="1">
        <f>SUMIFS(allNAICS!$O:$O,allNAICS!$C:$C,'Number of Firms'!$A349,allNAICS!$E:$E,'Number of Firms'!J$1)</f>
        <v>412</v>
      </c>
      <c r="K349" s="1">
        <f>SUMIFS(allNAICS!$O:$O,allNAICS!$C:$C,'Number of Firms'!$A349,allNAICS!$E:$E,'Number of Firms'!K$1)</f>
        <v>490</v>
      </c>
      <c r="L349" s="1">
        <f>SUMIFS(allNAICS!$O:$O,allNAICS!$C:$C,'Number of Firms'!$A349,allNAICS!$E:$E,'Number of Firms'!L$1)</f>
        <v>1813</v>
      </c>
      <c r="M349" s="1">
        <f>SUMIFS(allNAICS!$O:$O,allNAICS!$C:$C,'Number of Firms'!$A349,allNAICS!$E:$E,'Number of Firms'!M$1)</f>
        <v>584</v>
      </c>
      <c r="N349" s="1">
        <f>SUMIFS(allNAICS!$O:$O,allNAICS!$C:$C,'Number of Firms'!$A349,allNAICS!$E:$E,'Number of Firms'!N$1)</f>
        <v>118</v>
      </c>
      <c r="O349" s="1">
        <f>SUMIFS(allNAICS!$O:$O,allNAICS!$C:$C,'Number of Firms'!$A349,allNAICS!$E:$E,'Number of Firms'!O$1)</f>
        <v>482</v>
      </c>
      <c r="P349" s="1">
        <f>SUMIFS(allNAICS!$O:$O,allNAICS!$C:$C,'Number of Firms'!$A349,allNAICS!$E:$E,'Number of Firms'!P$1)</f>
        <v>1215</v>
      </c>
      <c r="Q349" s="1">
        <f>SUMIFS(allNAICS!$O:$O,allNAICS!$C:$C,'Number of Firms'!$A349,allNAICS!$E:$E,'Number of Firms'!Q$1)</f>
        <v>1647</v>
      </c>
      <c r="R349" s="1">
        <f>SUMIFS(allNAICS!$O:$O,allNAICS!$C:$C,'Number of Firms'!$A349,allNAICS!$E:$E,'Number of Firms'!R$1)</f>
        <v>808</v>
      </c>
      <c r="S349" s="1">
        <f>SUMIFS(allNAICS!$O:$O,allNAICS!$C:$C,'Number of Firms'!$A349,allNAICS!$E:$E,'Number of Firms'!S$1)</f>
        <v>325</v>
      </c>
      <c r="T349" s="1">
        <f>SUMIFS(allNAICS!$O:$O,allNAICS!$C:$C,'Number of Firms'!$A349,allNAICS!$E:$E,'Number of Firms'!T$1)</f>
        <v>1866</v>
      </c>
      <c r="U349" s="1">
        <f>SUMIFS(allNAICS!$O:$O,allNAICS!$C:$C,'Number of Firms'!$A349,allNAICS!$E:$E,'Number of Firms'!U$1)</f>
        <v>428</v>
      </c>
      <c r="V349" s="1">
        <f>SUMIFS(allNAICS!$O:$O,allNAICS!$C:$C,'Number of Firms'!$A349,allNAICS!$E:$E,'Number of Firms'!V$1)</f>
        <v>503</v>
      </c>
      <c r="W349" s="1">
        <f>SUMIFS(allNAICS!$O:$O,allNAICS!$C:$C,'Number of Firms'!$A349,allNAICS!$E:$E,'Number of Firms'!W$1)</f>
        <v>1814</v>
      </c>
      <c r="X349" s="1">
        <f>SUMIFS(allNAICS!$O:$O,allNAICS!$C:$C,'Number of Firms'!$A349,allNAICS!$E:$E,'Number of Firms'!X$1)</f>
        <v>0</v>
      </c>
      <c r="Y349" s="1">
        <f>SUMIFS(allNAICS!$O:$O,allNAICS!$C:$C,'Number of Firms'!$A349,allNAICS!$E:$E,'Number of Firms'!Y$1)</f>
        <v>0</v>
      </c>
    </row>
    <row r="350" spans="1:25" x14ac:dyDescent="0.45">
      <c r="A350" s="1" t="s">
        <v>841</v>
      </c>
      <c r="B350" s="1" t="s">
        <v>459</v>
      </c>
      <c r="C350" s="1">
        <v>39.962598399999997</v>
      </c>
      <c r="D350" s="1">
        <v>-76.727744999999999</v>
      </c>
      <c r="E350" s="1">
        <f>SUMIFS(allNAICS!$O:$O,allNAICS!$C:$C,'Number of Firms'!$A350,allNAICS!$E:$E,'Number of Firms'!E$1)</f>
        <v>30435</v>
      </c>
      <c r="F350" s="1">
        <f>SUMIFS(allNAICS!$O:$O,allNAICS!$C:$C,'Number of Firms'!$A350,allNAICS!$E:$E,'Number of Firms'!F$1)</f>
        <v>292</v>
      </c>
      <c r="G350" s="1">
        <f>SUMIFS(allNAICS!$O:$O,allNAICS!$C:$C,'Number of Firms'!$A350,allNAICS!$E:$E,'Number of Firms'!G$1)</f>
        <v>0</v>
      </c>
      <c r="H350" s="1">
        <f>SUMIFS(allNAICS!$O:$O,allNAICS!$C:$C,'Number of Firms'!$A350,allNAICS!$E:$E,'Number of Firms'!H$1)</f>
        <v>0</v>
      </c>
      <c r="I350" s="1">
        <f>SUMIFS(allNAICS!$O:$O,allNAICS!$C:$C,'Number of Firms'!$A350,allNAICS!$E:$E,'Number of Firms'!I$1)</f>
        <v>4520</v>
      </c>
      <c r="J350" s="1">
        <f>SUMIFS(allNAICS!$O:$O,allNAICS!$C:$C,'Number of Firms'!$A350,allNAICS!$E:$E,'Number of Firms'!J$1)</f>
        <v>927</v>
      </c>
      <c r="K350" s="1">
        <f>SUMIFS(allNAICS!$O:$O,allNAICS!$C:$C,'Number of Firms'!$A350,allNAICS!$E:$E,'Number of Firms'!K$1)</f>
        <v>825</v>
      </c>
      <c r="L350" s="1">
        <f>SUMIFS(allNAICS!$O:$O,allNAICS!$C:$C,'Number of Firms'!$A350,allNAICS!$E:$E,'Number of Firms'!L$1)</f>
        <v>3981</v>
      </c>
      <c r="M350" s="1">
        <f>SUMIFS(allNAICS!$O:$O,allNAICS!$C:$C,'Number of Firms'!$A350,allNAICS!$E:$E,'Number of Firms'!M$1)</f>
        <v>953</v>
      </c>
      <c r="N350" s="1">
        <f>SUMIFS(allNAICS!$O:$O,allNAICS!$C:$C,'Number of Firms'!$A350,allNAICS!$E:$E,'Number of Firms'!N$1)</f>
        <v>249</v>
      </c>
      <c r="O350" s="1">
        <f>SUMIFS(allNAICS!$O:$O,allNAICS!$C:$C,'Number of Firms'!$A350,allNAICS!$E:$E,'Number of Firms'!O$1)</f>
        <v>1116</v>
      </c>
      <c r="P350" s="1">
        <f>SUMIFS(allNAICS!$O:$O,allNAICS!$C:$C,'Number of Firms'!$A350,allNAICS!$E:$E,'Number of Firms'!P$1)</f>
        <v>2946</v>
      </c>
      <c r="Q350" s="1">
        <f>SUMIFS(allNAICS!$O:$O,allNAICS!$C:$C,'Number of Firms'!$A350,allNAICS!$E:$E,'Number of Firms'!Q$1)</f>
        <v>3379</v>
      </c>
      <c r="R350" s="1">
        <f>SUMIFS(allNAICS!$O:$O,allNAICS!$C:$C,'Number of Firms'!$A350,allNAICS!$E:$E,'Number of Firms'!R$1)</f>
        <v>2157</v>
      </c>
      <c r="S350" s="1">
        <f>SUMIFS(allNAICS!$O:$O,allNAICS!$C:$C,'Number of Firms'!$A350,allNAICS!$E:$E,'Number of Firms'!S$1)</f>
        <v>798</v>
      </c>
      <c r="T350" s="1">
        <f>SUMIFS(allNAICS!$O:$O,allNAICS!$C:$C,'Number of Firms'!$A350,allNAICS!$E:$E,'Number of Firms'!T$1)</f>
        <v>2245</v>
      </c>
      <c r="U350" s="1">
        <f>SUMIFS(allNAICS!$O:$O,allNAICS!$C:$C,'Number of Firms'!$A350,allNAICS!$E:$E,'Number of Firms'!U$1)</f>
        <v>1328</v>
      </c>
      <c r="V350" s="1">
        <f>SUMIFS(allNAICS!$O:$O,allNAICS!$C:$C,'Number of Firms'!$A350,allNAICS!$E:$E,'Number of Firms'!V$1)</f>
        <v>862</v>
      </c>
      <c r="W350" s="1">
        <f>SUMIFS(allNAICS!$O:$O,allNAICS!$C:$C,'Number of Firms'!$A350,allNAICS!$E:$E,'Number of Firms'!W$1)</f>
        <v>3865</v>
      </c>
      <c r="X350" s="1">
        <f>SUMIFS(allNAICS!$O:$O,allNAICS!$C:$C,'Number of Firms'!$A350,allNAICS!$E:$E,'Number of Firms'!X$1)</f>
        <v>41</v>
      </c>
      <c r="Y350" s="1">
        <f>SUMIFS(allNAICS!$O:$O,allNAICS!$C:$C,'Number of Firms'!$A350,allNAICS!$E:$E,'Number of Firms'!Y$1)</f>
        <v>41</v>
      </c>
    </row>
    <row r="351" spans="1:25" x14ac:dyDescent="0.45">
      <c r="A351" s="1" t="s">
        <v>842</v>
      </c>
      <c r="B351" s="1" t="s">
        <v>447</v>
      </c>
      <c r="C351" s="1">
        <v>41.099780299999999</v>
      </c>
      <c r="D351" s="1">
        <v>80.649519400000003</v>
      </c>
      <c r="E351" s="1">
        <f>SUMIFS(allNAICS!$O:$O,allNAICS!$C:$C,'Number of Firms'!$A351,allNAICS!$E:$E,'Number of Firms'!E$1)</f>
        <v>44821</v>
      </c>
      <c r="F351" s="1">
        <f>SUMIFS(allNAICS!$O:$O,allNAICS!$C:$C,'Number of Firms'!$A351,allNAICS!$E:$E,'Number of Firms'!F$1)</f>
        <v>545</v>
      </c>
      <c r="G351" s="1">
        <f>SUMIFS(allNAICS!$O:$O,allNAICS!$C:$C,'Number of Firms'!$A351,allNAICS!$E:$E,'Number of Firms'!G$1)</f>
        <v>342</v>
      </c>
      <c r="H351" s="1">
        <f>SUMIFS(allNAICS!$O:$O,allNAICS!$C:$C,'Number of Firms'!$A351,allNAICS!$E:$E,'Number of Firms'!H$1)</f>
        <v>0</v>
      </c>
      <c r="I351" s="1">
        <f>SUMIFS(allNAICS!$O:$O,allNAICS!$C:$C,'Number of Firms'!$A351,allNAICS!$E:$E,'Number of Firms'!I$1)</f>
        <v>5201</v>
      </c>
      <c r="J351" s="1">
        <f>SUMIFS(allNAICS!$O:$O,allNAICS!$C:$C,'Number of Firms'!$A351,allNAICS!$E:$E,'Number of Firms'!J$1)</f>
        <v>1182</v>
      </c>
      <c r="K351" s="1">
        <f>SUMIFS(allNAICS!$O:$O,allNAICS!$C:$C,'Number of Firms'!$A351,allNAICS!$E:$E,'Number of Firms'!K$1)</f>
        <v>1277</v>
      </c>
      <c r="L351" s="1">
        <f>SUMIFS(allNAICS!$O:$O,allNAICS!$C:$C,'Number of Firms'!$A351,allNAICS!$E:$E,'Number of Firms'!L$1)</f>
        <v>5097</v>
      </c>
      <c r="M351" s="1">
        <f>SUMIFS(allNAICS!$O:$O,allNAICS!$C:$C,'Number of Firms'!$A351,allNAICS!$E:$E,'Number of Firms'!M$1)</f>
        <v>1901</v>
      </c>
      <c r="N351" s="1">
        <f>SUMIFS(allNAICS!$O:$O,allNAICS!$C:$C,'Number of Firms'!$A351,allNAICS!$E:$E,'Number of Firms'!N$1)</f>
        <v>476</v>
      </c>
      <c r="O351" s="1">
        <f>SUMIFS(allNAICS!$O:$O,allNAICS!$C:$C,'Number of Firms'!$A351,allNAICS!$E:$E,'Number of Firms'!O$1)</f>
        <v>1541</v>
      </c>
      <c r="P351" s="1">
        <f>SUMIFS(allNAICS!$O:$O,allNAICS!$C:$C,'Number of Firms'!$A351,allNAICS!$E:$E,'Number of Firms'!P$1)</f>
        <v>4525</v>
      </c>
      <c r="Q351" s="1">
        <f>SUMIFS(allNAICS!$O:$O,allNAICS!$C:$C,'Number of Firms'!$A351,allNAICS!$E:$E,'Number of Firms'!Q$1)</f>
        <v>4260</v>
      </c>
      <c r="R351" s="1">
        <f>SUMIFS(allNAICS!$O:$O,allNAICS!$C:$C,'Number of Firms'!$A351,allNAICS!$E:$E,'Number of Firms'!R$1)</f>
        <v>3614</v>
      </c>
      <c r="S351" s="1">
        <f>SUMIFS(allNAICS!$O:$O,allNAICS!$C:$C,'Number of Firms'!$A351,allNAICS!$E:$E,'Number of Firms'!S$1)</f>
        <v>784</v>
      </c>
      <c r="T351" s="1">
        <f>SUMIFS(allNAICS!$O:$O,allNAICS!$C:$C,'Number of Firms'!$A351,allNAICS!$E:$E,'Number of Firms'!T$1)</f>
        <v>4083</v>
      </c>
      <c r="U351" s="1">
        <f>SUMIFS(allNAICS!$O:$O,allNAICS!$C:$C,'Number of Firms'!$A351,allNAICS!$E:$E,'Number of Firms'!U$1)</f>
        <v>1620</v>
      </c>
      <c r="V351" s="1">
        <f>SUMIFS(allNAICS!$O:$O,allNAICS!$C:$C,'Number of Firms'!$A351,allNAICS!$E:$E,'Number of Firms'!V$1)</f>
        <v>1643</v>
      </c>
      <c r="W351" s="1">
        <f>SUMIFS(allNAICS!$O:$O,allNAICS!$C:$C,'Number of Firms'!$A351,allNAICS!$E:$E,'Number of Firms'!W$1)</f>
        <v>6825</v>
      </c>
      <c r="X351" s="1">
        <f>SUMIFS(allNAICS!$O:$O,allNAICS!$C:$C,'Number of Firms'!$A351,allNAICS!$E:$E,'Number of Firms'!X$1)</f>
        <v>74</v>
      </c>
      <c r="Y351" s="1">
        <f>SUMIFS(allNAICS!$O:$O,allNAICS!$C:$C,'Number of Firms'!$A351,allNAICS!$E:$E,'Number of Firms'!Y$1)</f>
        <v>0</v>
      </c>
    </row>
    <row r="352" spans="1:25" x14ac:dyDescent="0.45">
      <c r="A352" s="1" t="s">
        <v>843</v>
      </c>
      <c r="B352" s="1" t="s">
        <v>480</v>
      </c>
      <c r="C352" s="1">
        <v>39.140447700000003</v>
      </c>
      <c r="D352" s="1">
        <v>-121.6169108</v>
      </c>
      <c r="E352" s="1">
        <f>SUMIFS(allNAICS!$O:$O,allNAICS!$C:$C,'Number of Firms'!$A352,allNAICS!$E:$E,'Number of Firms'!E$1)</f>
        <v>8850</v>
      </c>
      <c r="F352" s="1">
        <f>SUMIFS(allNAICS!$O:$O,allNAICS!$C:$C,'Number of Firms'!$A352,allNAICS!$E:$E,'Number of Firms'!F$1)</f>
        <v>207</v>
      </c>
      <c r="G352" s="1">
        <f>SUMIFS(allNAICS!$O:$O,allNAICS!$C:$C,'Number of Firms'!$A352,allNAICS!$E:$E,'Number of Firms'!G$1)</f>
        <v>40</v>
      </c>
      <c r="H352" s="1">
        <f>SUMIFS(allNAICS!$O:$O,allNAICS!$C:$C,'Number of Firms'!$A352,allNAICS!$E:$E,'Number of Firms'!H$1)</f>
        <v>0</v>
      </c>
      <c r="I352" s="1">
        <f>SUMIFS(allNAICS!$O:$O,allNAICS!$C:$C,'Number of Firms'!$A352,allNAICS!$E:$E,'Number of Firms'!I$1)</f>
        <v>1051</v>
      </c>
      <c r="J352" s="1">
        <f>SUMIFS(allNAICS!$O:$O,allNAICS!$C:$C,'Number of Firms'!$A352,allNAICS!$E:$E,'Number of Firms'!J$1)</f>
        <v>171</v>
      </c>
      <c r="K352" s="1">
        <f>SUMIFS(allNAICS!$O:$O,allNAICS!$C:$C,'Number of Firms'!$A352,allNAICS!$E:$E,'Number of Firms'!K$1)</f>
        <v>167</v>
      </c>
      <c r="L352" s="1">
        <f>SUMIFS(allNAICS!$O:$O,allNAICS!$C:$C,'Number of Firms'!$A352,allNAICS!$E:$E,'Number of Firms'!L$1)</f>
        <v>1095</v>
      </c>
      <c r="M352" s="1">
        <f>SUMIFS(allNAICS!$O:$O,allNAICS!$C:$C,'Number of Firms'!$A352,allNAICS!$E:$E,'Number of Firms'!M$1)</f>
        <v>925</v>
      </c>
      <c r="N352" s="1">
        <f>SUMIFS(allNAICS!$O:$O,allNAICS!$C:$C,'Number of Firms'!$A352,allNAICS!$E:$E,'Number of Firms'!N$1)</f>
        <v>52</v>
      </c>
      <c r="O352" s="1">
        <f>SUMIFS(allNAICS!$O:$O,allNAICS!$C:$C,'Number of Firms'!$A352,allNAICS!$E:$E,'Number of Firms'!O$1)</f>
        <v>280</v>
      </c>
      <c r="P352" s="1">
        <f>SUMIFS(allNAICS!$O:$O,allNAICS!$C:$C,'Number of Firms'!$A352,allNAICS!$E:$E,'Number of Firms'!P$1)</f>
        <v>637</v>
      </c>
      <c r="Q352" s="1">
        <f>SUMIFS(allNAICS!$O:$O,allNAICS!$C:$C,'Number of Firms'!$A352,allNAICS!$E:$E,'Number of Firms'!Q$1)</f>
        <v>942</v>
      </c>
      <c r="R352" s="1">
        <f>SUMIFS(allNAICS!$O:$O,allNAICS!$C:$C,'Number of Firms'!$A352,allNAICS!$E:$E,'Number of Firms'!R$1)</f>
        <v>830</v>
      </c>
      <c r="S352" s="1">
        <f>SUMIFS(allNAICS!$O:$O,allNAICS!$C:$C,'Number of Firms'!$A352,allNAICS!$E:$E,'Number of Firms'!S$1)</f>
        <v>213</v>
      </c>
      <c r="T352" s="1">
        <f>SUMIFS(allNAICS!$O:$O,allNAICS!$C:$C,'Number of Firms'!$A352,allNAICS!$E:$E,'Number of Firms'!T$1)</f>
        <v>779</v>
      </c>
      <c r="U352" s="1">
        <f>SUMIFS(allNAICS!$O:$O,allNAICS!$C:$C,'Number of Firms'!$A352,allNAICS!$E:$E,'Number of Firms'!U$1)</f>
        <v>206</v>
      </c>
      <c r="V352" s="1">
        <f>SUMIFS(allNAICS!$O:$O,allNAICS!$C:$C,'Number of Firms'!$A352,allNAICS!$E:$E,'Number of Firms'!V$1)</f>
        <v>190</v>
      </c>
      <c r="W352" s="1">
        <f>SUMIFS(allNAICS!$O:$O,allNAICS!$C:$C,'Number of Firms'!$A352,allNAICS!$E:$E,'Number of Firms'!W$1)</f>
        <v>1066</v>
      </c>
      <c r="X352" s="1">
        <f>SUMIFS(allNAICS!$O:$O,allNAICS!$C:$C,'Number of Firms'!$A352,allNAICS!$E:$E,'Number of Firms'!X$1)</f>
        <v>0</v>
      </c>
      <c r="Y352" s="1">
        <f>SUMIFS(allNAICS!$O:$O,allNAICS!$C:$C,'Number of Firms'!$A352,allNAICS!$E:$E,'Number of Firms'!Y$1)</f>
        <v>0</v>
      </c>
    </row>
    <row r="353" spans="1:25" x14ac:dyDescent="0.45">
      <c r="A353" s="1" t="s">
        <v>844</v>
      </c>
      <c r="B353" s="1" t="s">
        <v>595</v>
      </c>
      <c r="C353" s="1">
        <v>32.6926512</v>
      </c>
      <c r="D353" s="1">
        <v>-114.62769160000001</v>
      </c>
      <c r="E353" s="1">
        <f>SUMIFS(allNAICS!$O:$O,allNAICS!$C:$C,'Number of Firms'!$A353,allNAICS!$E:$E,'Number of Firms'!E$1)</f>
        <v>10846</v>
      </c>
      <c r="F353" s="1">
        <f>SUMIFS(allNAICS!$O:$O,allNAICS!$C:$C,'Number of Firms'!$A353,allNAICS!$E:$E,'Number of Firms'!F$1)</f>
        <v>141</v>
      </c>
      <c r="G353" s="1">
        <f>SUMIFS(allNAICS!$O:$O,allNAICS!$C:$C,'Number of Firms'!$A353,allNAICS!$E:$E,'Number of Firms'!G$1)</f>
        <v>0</v>
      </c>
      <c r="H353" s="1">
        <f>SUMIFS(allNAICS!$O:$O,allNAICS!$C:$C,'Number of Firms'!$A353,allNAICS!$E:$E,'Number of Firms'!H$1)</f>
        <v>0</v>
      </c>
      <c r="I353" s="1">
        <f>SUMIFS(allNAICS!$O:$O,allNAICS!$C:$C,'Number of Firms'!$A353,allNAICS!$E:$E,'Number of Firms'!I$1)</f>
        <v>1100</v>
      </c>
      <c r="J353" s="1">
        <f>SUMIFS(allNAICS!$O:$O,allNAICS!$C:$C,'Number of Firms'!$A353,allNAICS!$E:$E,'Number of Firms'!J$1)</f>
        <v>225</v>
      </c>
      <c r="K353" s="1">
        <f>SUMIFS(allNAICS!$O:$O,allNAICS!$C:$C,'Number of Firms'!$A353,allNAICS!$E:$E,'Number of Firms'!K$1)</f>
        <v>238</v>
      </c>
      <c r="L353" s="1">
        <f>SUMIFS(allNAICS!$O:$O,allNAICS!$C:$C,'Number of Firms'!$A353,allNAICS!$E:$E,'Number of Firms'!L$1)</f>
        <v>1136</v>
      </c>
      <c r="M353" s="1">
        <f>SUMIFS(allNAICS!$O:$O,allNAICS!$C:$C,'Number of Firms'!$A353,allNAICS!$E:$E,'Number of Firms'!M$1)</f>
        <v>596</v>
      </c>
      <c r="N353" s="1">
        <f>SUMIFS(allNAICS!$O:$O,allNAICS!$C:$C,'Number of Firms'!$A353,allNAICS!$E:$E,'Number of Firms'!N$1)</f>
        <v>99</v>
      </c>
      <c r="O353" s="1">
        <f>SUMIFS(allNAICS!$O:$O,allNAICS!$C:$C,'Number of Firms'!$A353,allNAICS!$E:$E,'Number of Firms'!O$1)</f>
        <v>364</v>
      </c>
      <c r="P353" s="1">
        <f>SUMIFS(allNAICS!$O:$O,allNAICS!$C:$C,'Number of Firms'!$A353,allNAICS!$E:$E,'Number of Firms'!P$1)</f>
        <v>750</v>
      </c>
      <c r="Q353" s="1">
        <f>SUMIFS(allNAICS!$O:$O,allNAICS!$C:$C,'Number of Firms'!$A353,allNAICS!$E:$E,'Number of Firms'!Q$1)</f>
        <v>896</v>
      </c>
      <c r="R353" s="1">
        <f>SUMIFS(allNAICS!$O:$O,allNAICS!$C:$C,'Number of Firms'!$A353,allNAICS!$E:$E,'Number of Firms'!R$1)</f>
        <v>1352</v>
      </c>
      <c r="S353" s="1">
        <f>SUMIFS(allNAICS!$O:$O,allNAICS!$C:$C,'Number of Firms'!$A353,allNAICS!$E:$E,'Number of Firms'!S$1)</f>
        <v>399</v>
      </c>
      <c r="T353" s="1">
        <f>SUMIFS(allNAICS!$O:$O,allNAICS!$C:$C,'Number of Firms'!$A353,allNAICS!$E:$E,'Number of Firms'!T$1)</f>
        <v>1359</v>
      </c>
      <c r="U353" s="1">
        <f>SUMIFS(allNAICS!$O:$O,allNAICS!$C:$C,'Number of Firms'!$A353,allNAICS!$E:$E,'Number of Firms'!U$1)</f>
        <v>192</v>
      </c>
      <c r="V353" s="1">
        <f>SUMIFS(allNAICS!$O:$O,allNAICS!$C:$C,'Number of Firms'!$A353,allNAICS!$E:$E,'Number of Firms'!V$1)</f>
        <v>449</v>
      </c>
      <c r="W353" s="1">
        <f>SUMIFS(allNAICS!$O:$O,allNAICS!$C:$C,'Number of Firms'!$A353,allNAICS!$E:$E,'Number of Firms'!W$1)</f>
        <v>1559</v>
      </c>
      <c r="X353" s="1">
        <f>SUMIFS(allNAICS!$O:$O,allNAICS!$C:$C,'Number of Firms'!$A353,allNAICS!$E:$E,'Number of Firms'!X$1)</f>
        <v>0</v>
      </c>
      <c r="Y353" s="1">
        <f>SUMIFS(allNAICS!$O:$O,allNAICS!$C:$C,'Number of Firms'!$A353,allNAICS!$E:$E,'Number of Firms'!Y$1)</f>
        <v>0</v>
      </c>
    </row>
    <row r="354" spans="1:25" x14ac:dyDescent="0.45">
      <c r="G354"/>
    </row>
    <row r="355" spans="1:25" x14ac:dyDescent="0.45">
      <c r="G355"/>
    </row>
    <row r="356" spans="1:25" x14ac:dyDescent="0.45">
      <c r="G356"/>
    </row>
    <row r="357" spans="1:25" x14ac:dyDescent="0.45">
      <c r="G357"/>
    </row>
    <row r="358" spans="1:25" x14ac:dyDescent="0.45">
      <c r="G358"/>
    </row>
    <row r="359" spans="1:25" x14ac:dyDescent="0.45">
      <c r="G359"/>
    </row>
    <row r="360" spans="1:25" x14ac:dyDescent="0.45">
      <c r="G360"/>
    </row>
    <row r="361" spans="1:25" x14ac:dyDescent="0.45">
      <c r="G361"/>
    </row>
    <row r="362" spans="1:25" x14ac:dyDescent="0.45">
      <c r="G362"/>
    </row>
    <row r="363" spans="1:25" x14ac:dyDescent="0.45">
      <c r="G363"/>
    </row>
    <row r="364" spans="1:25" x14ac:dyDescent="0.45">
      <c r="G364"/>
    </row>
    <row r="365" spans="1:25" x14ac:dyDescent="0.45">
      <c r="G365"/>
    </row>
    <row r="366" spans="1:25" x14ac:dyDescent="0.45">
      <c r="G366"/>
    </row>
    <row r="367" spans="1:25" x14ac:dyDescent="0.45">
      <c r="G367"/>
    </row>
    <row r="368" spans="1:25" x14ac:dyDescent="0.45">
      <c r="G368"/>
    </row>
    <row r="369" spans="7:7" x14ac:dyDescent="0.45">
      <c r="G369"/>
    </row>
    <row r="370" spans="7:7" x14ac:dyDescent="0.45">
      <c r="G370"/>
    </row>
    <row r="371" spans="7:7" x14ac:dyDescent="0.45">
      <c r="G371"/>
    </row>
    <row r="372" spans="7:7" x14ac:dyDescent="0.45">
      <c r="G372"/>
    </row>
    <row r="373" spans="7:7" x14ac:dyDescent="0.45">
      <c r="G373"/>
    </row>
    <row r="374" spans="7:7" x14ac:dyDescent="0.45">
      <c r="G374"/>
    </row>
    <row r="375" spans="7:7" x14ac:dyDescent="0.45">
      <c r="G375"/>
    </row>
    <row r="376" spans="7:7" x14ac:dyDescent="0.45">
      <c r="G376"/>
    </row>
    <row r="377" spans="7:7" x14ac:dyDescent="0.45">
      <c r="G377"/>
    </row>
    <row r="378" spans="7:7" x14ac:dyDescent="0.45">
      <c r="G378"/>
    </row>
    <row r="379" spans="7:7" x14ac:dyDescent="0.45">
      <c r="G379"/>
    </row>
    <row r="380" spans="7:7" x14ac:dyDescent="0.45">
      <c r="G380"/>
    </row>
    <row r="381" spans="7:7" x14ac:dyDescent="0.45">
      <c r="G381"/>
    </row>
    <row r="382" spans="7:7" x14ac:dyDescent="0.45">
      <c r="G382"/>
    </row>
    <row r="383" spans="7:7" x14ac:dyDescent="0.45">
      <c r="G383"/>
    </row>
    <row r="384" spans="7:7" x14ac:dyDescent="0.45">
      <c r="G384"/>
    </row>
    <row r="385" spans="7:7" x14ac:dyDescent="0.45">
      <c r="G385"/>
    </row>
    <row r="386" spans="7:7" x14ac:dyDescent="0.45">
      <c r="G386"/>
    </row>
    <row r="387" spans="7:7" x14ac:dyDescent="0.45">
      <c r="G387"/>
    </row>
    <row r="388" spans="7:7" x14ac:dyDescent="0.45">
      <c r="G388"/>
    </row>
    <row r="389" spans="7:7" x14ac:dyDescent="0.45">
      <c r="G389"/>
    </row>
    <row r="390" spans="7:7" x14ac:dyDescent="0.45">
      <c r="G390"/>
    </row>
    <row r="391" spans="7:7" x14ac:dyDescent="0.45">
      <c r="G391"/>
    </row>
    <row r="392" spans="7:7" x14ac:dyDescent="0.45">
      <c r="G392"/>
    </row>
    <row r="393" spans="7:7" x14ac:dyDescent="0.45">
      <c r="G393"/>
    </row>
    <row r="394" spans="7:7" x14ac:dyDescent="0.45">
      <c r="G394"/>
    </row>
    <row r="395" spans="7:7" x14ac:dyDescent="0.45">
      <c r="G395"/>
    </row>
    <row r="396" spans="7:7" x14ac:dyDescent="0.45">
      <c r="G396"/>
    </row>
    <row r="397" spans="7:7" x14ac:dyDescent="0.45">
      <c r="G397"/>
    </row>
    <row r="398" spans="7:7" x14ac:dyDescent="0.45">
      <c r="G398"/>
    </row>
    <row r="399" spans="7:7" x14ac:dyDescent="0.45">
      <c r="G399"/>
    </row>
    <row r="400" spans="7:7" x14ac:dyDescent="0.45">
      <c r="G400"/>
    </row>
    <row r="401" spans="7:7" x14ac:dyDescent="0.45">
      <c r="G401"/>
    </row>
    <row r="402" spans="7:7" x14ac:dyDescent="0.45">
      <c r="G402"/>
    </row>
    <row r="403" spans="7:7" x14ac:dyDescent="0.45">
      <c r="G403"/>
    </row>
    <row r="404" spans="7:7" x14ac:dyDescent="0.45">
      <c r="G404"/>
    </row>
    <row r="405" spans="7:7" x14ac:dyDescent="0.45">
      <c r="G405"/>
    </row>
    <row r="406" spans="7:7" x14ac:dyDescent="0.45">
      <c r="G406"/>
    </row>
    <row r="407" spans="7:7" x14ac:dyDescent="0.45">
      <c r="G407"/>
    </row>
    <row r="408" spans="7:7" x14ac:dyDescent="0.45">
      <c r="G408"/>
    </row>
    <row r="409" spans="7:7" x14ac:dyDescent="0.45">
      <c r="G409"/>
    </row>
    <row r="410" spans="7:7" x14ac:dyDescent="0.45">
      <c r="G410"/>
    </row>
    <row r="411" spans="7:7" x14ac:dyDescent="0.45">
      <c r="G411"/>
    </row>
    <row r="412" spans="7:7" x14ac:dyDescent="0.45">
      <c r="G412"/>
    </row>
    <row r="413" spans="7:7" x14ac:dyDescent="0.45">
      <c r="G413"/>
    </row>
    <row r="414" spans="7:7" x14ac:dyDescent="0.45">
      <c r="G414"/>
    </row>
    <row r="415" spans="7:7" x14ac:dyDescent="0.45">
      <c r="G415"/>
    </row>
    <row r="416" spans="7:7" x14ac:dyDescent="0.45">
      <c r="G416"/>
    </row>
    <row r="417" spans="7:7" x14ac:dyDescent="0.45">
      <c r="G417"/>
    </row>
    <row r="418" spans="7:7" x14ac:dyDescent="0.45">
      <c r="G418"/>
    </row>
    <row r="419" spans="7:7" x14ac:dyDescent="0.45">
      <c r="G419"/>
    </row>
    <row r="420" spans="7:7" x14ac:dyDescent="0.45">
      <c r="G420"/>
    </row>
    <row r="421" spans="7:7" x14ac:dyDescent="0.45">
      <c r="G421"/>
    </row>
    <row r="422" spans="7:7" x14ac:dyDescent="0.45">
      <c r="G422"/>
    </row>
    <row r="423" spans="7:7" x14ac:dyDescent="0.45">
      <c r="G423"/>
    </row>
    <row r="424" spans="7:7" x14ac:dyDescent="0.45">
      <c r="G424"/>
    </row>
    <row r="425" spans="7:7" x14ac:dyDescent="0.45">
      <c r="G425"/>
    </row>
    <row r="426" spans="7:7" x14ac:dyDescent="0.45">
      <c r="G426"/>
    </row>
    <row r="427" spans="7:7" x14ac:dyDescent="0.45">
      <c r="G427"/>
    </row>
    <row r="428" spans="7:7" x14ac:dyDescent="0.45">
      <c r="G428"/>
    </row>
    <row r="429" spans="7:7" x14ac:dyDescent="0.45">
      <c r="G429"/>
    </row>
    <row r="430" spans="7:7" x14ac:dyDescent="0.45">
      <c r="G430"/>
    </row>
    <row r="431" spans="7:7" x14ac:dyDescent="0.45">
      <c r="G431"/>
    </row>
    <row r="432" spans="7:7" x14ac:dyDescent="0.45">
      <c r="G432"/>
    </row>
    <row r="433" spans="7:7" x14ac:dyDescent="0.45">
      <c r="G433"/>
    </row>
    <row r="434" spans="7:7" x14ac:dyDescent="0.45">
      <c r="G434"/>
    </row>
    <row r="435" spans="7:7" x14ac:dyDescent="0.45">
      <c r="G435"/>
    </row>
    <row r="436" spans="7:7" x14ac:dyDescent="0.45">
      <c r="G436"/>
    </row>
    <row r="437" spans="7:7" x14ac:dyDescent="0.45">
      <c r="G437"/>
    </row>
    <row r="438" spans="7:7" x14ac:dyDescent="0.45">
      <c r="G438"/>
    </row>
    <row r="439" spans="7:7" x14ac:dyDescent="0.45">
      <c r="G439"/>
    </row>
    <row r="440" spans="7:7" x14ac:dyDescent="0.45">
      <c r="G440"/>
    </row>
    <row r="441" spans="7:7" x14ac:dyDescent="0.45">
      <c r="G441"/>
    </row>
    <row r="442" spans="7:7" x14ac:dyDescent="0.45">
      <c r="G442"/>
    </row>
    <row r="443" spans="7:7" x14ac:dyDescent="0.45">
      <c r="G443"/>
    </row>
    <row r="444" spans="7:7" x14ac:dyDescent="0.45">
      <c r="G444"/>
    </row>
    <row r="445" spans="7:7" x14ac:dyDescent="0.45">
      <c r="G445"/>
    </row>
    <row r="446" spans="7:7" x14ac:dyDescent="0.45">
      <c r="G446"/>
    </row>
    <row r="447" spans="7:7" x14ac:dyDescent="0.45">
      <c r="G447"/>
    </row>
    <row r="448" spans="7:7" x14ac:dyDescent="0.45">
      <c r="G448"/>
    </row>
    <row r="449" spans="7:7" x14ac:dyDescent="0.45">
      <c r="G449"/>
    </row>
    <row r="450" spans="7:7" x14ac:dyDescent="0.45">
      <c r="G450"/>
    </row>
    <row r="451" spans="7:7" x14ac:dyDescent="0.45">
      <c r="G451"/>
    </row>
    <row r="452" spans="7:7" x14ac:dyDescent="0.45">
      <c r="G452"/>
    </row>
    <row r="453" spans="7:7" x14ac:dyDescent="0.45">
      <c r="G453"/>
    </row>
    <row r="454" spans="7:7" x14ac:dyDescent="0.45">
      <c r="G454"/>
    </row>
    <row r="455" spans="7:7" x14ac:dyDescent="0.45">
      <c r="G455"/>
    </row>
    <row r="456" spans="7:7" x14ac:dyDescent="0.45">
      <c r="G456"/>
    </row>
    <row r="457" spans="7:7" x14ac:dyDescent="0.45">
      <c r="G457"/>
    </row>
    <row r="458" spans="7:7" x14ac:dyDescent="0.45">
      <c r="G458"/>
    </row>
    <row r="459" spans="7:7" x14ac:dyDescent="0.45">
      <c r="G459"/>
    </row>
    <row r="460" spans="7:7" x14ac:dyDescent="0.45">
      <c r="G460"/>
    </row>
    <row r="461" spans="7:7" x14ac:dyDescent="0.45">
      <c r="G461"/>
    </row>
    <row r="462" spans="7:7" x14ac:dyDescent="0.45">
      <c r="G462"/>
    </row>
    <row r="463" spans="7:7" x14ac:dyDescent="0.45">
      <c r="G463"/>
    </row>
    <row r="464" spans="7:7" x14ac:dyDescent="0.45">
      <c r="G464"/>
    </row>
    <row r="465" spans="7:7" x14ac:dyDescent="0.45">
      <c r="G465"/>
    </row>
    <row r="466" spans="7:7" x14ac:dyDescent="0.45">
      <c r="G466"/>
    </row>
    <row r="467" spans="7:7" x14ac:dyDescent="0.45">
      <c r="G467"/>
    </row>
    <row r="468" spans="7:7" x14ac:dyDescent="0.45">
      <c r="G468"/>
    </row>
    <row r="469" spans="7:7" x14ac:dyDescent="0.45">
      <c r="G469"/>
    </row>
    <row r="470" spans="7:7" x14ac:dyDescent="0.45">
      <c r="G470"/>
    </row>
    <row r="471" spans="7:7" x14ac:dyDescent="0.45">
      <c r="G471"/>
    </row>
    <row r="472" spans="7:7" x14ac:dyDescent="0.45">
      <c r="G472"/>
    </row>
    <row r="473" spans="7:7" x14ac:dyDescent="0.45">
      <c r="G473"/>
    </row>
    <row r="474" spans="7:7" x14ac:dyDescent="0.45">
      <c r="G474"/>
    </row>
    <row r="475" spans="7:7" x14ac:dyDescent="0.45">
      <c r="G475"/>
    </row>
    <row r="476" spans="7:7" x14ac:dyDescent="0.45">
      <c r="G476"/>
    </row>
    <row r="477" spans="7:7" x14ac:dyDescent="0.45">
      <c r="G477"/>
    </row>
    <row r="478" spans="7:7" x14ac:dyDescent="0.45">
      <c r="G478"/>
    </row>
    <row r="479" spans="7:7" x14ac:dyDescent="0.45">
      <c r="G479"/>
    </row>
    <row r="480" spans="7:7" x14ac:dyDescent="0.45">
      <c r="G480"/>
    </row>
    <row r="481" spans="7:7" x14ac:dyDescent="0.45">
      <c r="G481"/>
    </row>
    <row r="482" spans="7:7" x14ac:dyDescent="0.45">
      <c r="G482"/>
    </row>
    <row r="483" spans="7:7" x14ac:dyDescent="0.45">
      <c r="G483"/>
    </row>
    <row r="484" spans="7:7" x14ac:dyDescent="0.45">
      <c r="G484"/>
    </row>
    <row r="485" spans="7:7" x14ac:dyDescent="0.45">
      <c r="G485"/>
    </row>
    <row r="486" spans="7:7" x14ac:dyDescent="0.45">
      <c r="G486"/>
    </row>
    <row r="487" spans="7:7" x14ac:dyDescent="0.45">
      <c r="G487"/>
    </row>
    <row r="488" spans="7:7" x14ac:dyDescent="0.45">
      <c r="G488"/>
    </row>
    <row r="489" spans="7:7" x14ac:dyDescent="0.45">
      <c r="G489"/>
    </row>
    <row r="490" spans="7:7" x14ac:dyDescent="0.45">
      <c r="G490"/>
    </row>
    <row r="491" spans="7:7" x14ac:dyDescent="0.45">
      <c r="G491"/>
    </row>
    <row r="492" spans="7:7" x14ac:dyDescent="0.45">
      <c r="G492"/>
    </row>
    <row r="493" spans="7:7" x14ac:dyDescent="0.45">
      <c r="G493"/>
    </row>
    <row r="494" spans="7:7" x14ac:dyDescent="0.45">
      <c r="G494"/>
    </row>
    <row r="495" spans="7:7" x14ac:dyDescent="0.45">
      <c r="G495"/>
    </row>
    <row r="496" spans="7:7" x14ac:dyDescent="0.45">
      <c r="G496"/>
    </row>
    <row r="497" spans="7:7" x14ac:dyDescent="0.45">
      <c r="G497"/>
    </row>
    <row r="498" spans="7:7" x14ac:dyDescent="0.45">
      <c r="G498"/>
    </row>
    <row r="499" spans="7:7" x14ac:dyDescent="0.45">
      <c r="G499"/>
    </row>
    <row r="500" spans="7:7" x14ac:dyDescent="0.45">
      <c r="G500"/>
    </row>
    <row r="501" spans="7:7" x14ac:dyDescent="0.45">
      <c r="G501"/>
    </row>
    <row r="502" spans="7:7" x14ac:dyDescent="0.45">
      <c r="G502"/>
    </row>
    <row r="503" spans="7:7" x14ac:dyDescent="0.45">
      <c r="G503"/>
    </row>
    <row r="504" spans="7:7" x14ac:dyDescent="0.45">
      <c r="G504"/>
    </row>
    <row r="505" spans="7:7" x14ac:dyDescent="0.45">
      <c r="G505"/>
    </row>
    <row r="506" spans="7:7" x14ac:dyDescent="0.45">
      <c r="G506"/>
    </row>
    <row r="507" spans="7:7" x14ac:dyDescent="0.45">
      <c r="G507"/>
    </row>
    <row r="508" spans="7:7" x14ac:dyDescent="0.45">
      <c r="G508"/>
    </row>
    <row r="509" spans="7:7" x14ac:dyDescent="0.45">
      <c r="G509"/>
    </row>
    <row r="510" spans="7:7" x14ac:dyDescent="0.45">
      <c r="G510"/>
    </row>
    <row r="511" spans="7:7" x14ac:dyDescent="0.45">
      <c r="G511"/>
    </row>
    <row r="512" spans="7:7" x14ac:dyDescent="0.45">
      <c r="G512"/>
    </row>
    <row r="513" spans="7:7" x14ac:dyDescent="0.45">
      <c r="G513"/>
    </row>
    <row r="514" spans="7:7" x14ac:dyDescent="0.45">
      <c r="G514"/>
    </row>
    <row r="515" spans="7:7" x14ac:dyDescent="0.45">
      <c r="G515"/>
    </row>
    <row r="516" spans="7:7" x14ac:dyDescent="0.45">
      <c r="G516"/>
    </row>
    <row r="517" spans="7:7" x14ac:dyDescent="0.45">
      <c r="G517"/>
    </row>
    <row r="518" spans="7:7" x14ac:dyDescent="0.45">
      <c r="G518"/>
    </row>
    <row r="519" spans="7:7" x14ac:dyDescent="0.45">
      <c r="G519"/>
    </row>
    <row r="520" spans="7:7" x14ac:dyDescent="0.45">
      <c r="G520"/>
    </row>
    <row r="521" spans="7:7" x14ac:dyDescent="0.45">
      <c r="G521"/>
    </row>
    <row r="522" spans="7:7" x14ac:dyDescent="0.45">
      <c r="G522"/>
    </row>
    <row r="523" spans="7:7" x14ac:dyDescent="0.45">
      <c r="G523"/>
    </row>
    <row r="524" spans="7:7" x14ac:dyDescent="0.45">
      <c r="G524"/>
    </row>
    <row r="525" spans="7:7" x14ac:dyDescent="0.45">
      <c r="G525"/>
    </row>
    <row r="526" spans="7:7" x14ac:dyDescent="0.45">
      <c r="G526"/>
    </row>
    <row r="527" spans="7:7" x14ac:dyDescent="0.45">
      <c r="G527"/>
    </row>
    <row r="528" spans="7:7" x14ac:dyDescent="0.45">
      <c r="G528"/>
    </row>
    <row r="529" spans="7:7" x14ac:dyDescent="0.45">
      <c r="G529"/>
    </row>
    <row r="530" spans="7:7" x14ac:dyDescent="0.45">
      <c r="G530"/>
    </row>
    <row r="531" spans="7:7" x14ac:dyDescent="0.45">
      <c r="G531"/>
    </row>
    <row r="532" spans="7:7" x14ac:dyDescent="0.45">
      <c r="G532"/>
    </row>
    <row r="533" spans="7:7" x14ac:dyDescent="0.45">
      <c r="G533"/>
    </row>
    <row r="534" spans="7:7" x14ac:dyDescent="0.45">
      <c r="G534"/>
    </row>
    <row r="535" spans="7:7" x14ac:dyDescent="0.45">
      <c r="G535"/>
    </row>
    <row r="536" spans="7:7" x14ac:dyDescent="0.45">
      <c r="G536"/>
    </row>
    <row r="537" spans="7:7" x14ac:dyDescent="0.45">
      <c r="G537"/>
    </row>
    <row r="538" spans="7:7" x14ac:dyDescent="0.45">
      <c r="G538"/>
    </row>
    <row r="539" spans="7:7" x14ac:dyDescent="0.45">
      <c r="G539"/>
    </row>
    <row r="540" spans="7:7" x14ac:dyDescent="0.45">
      <c r="G540"/>
    </row>
    <row r="541" spans="7:7" x14ac:dyDescent="0.45">
      <c r="G541"/>
    </row>
    <row r="542" spans="7:7" x14ac:dyDescent="0.45">
      <c r="G542"/>
    </row>
    <row r="543" spans="7:7" x14ac:dyDescent="0.45">
      <c r="G543"/>
    </row>
    <row r="544" spans="7:7" x14ac:dyDescent="0.45">
      <c r="G544"/>
    </row>
    <row r="545" spans="7:7" x14ac:dyDescent="0.45">
      <c r="G545"/>
    </row>
    <row r="546" spans="7:7" x14ac:dyDescent="0.45">
      <c r="G546"/>
    </row>
    <row r="547" spans="7:7" x14ac:dyDescent="0.45">
      <c r="G547"/>
    </row>
    <row r="548" spans="7:7" x14ac:dyDescent="0.45">
      <c r="G548"/>
    </row>
    <row r="549" spans="7:7" x14ac:dyDescent="0.45">
      <c r="G549"/>
    </row>
    <row r="550" spans="7:7" x14ac:dyDescent="0.45">
      <c r="G550"/>
    </row>
    <row r="551" spans="7:7" x14ac:dyDescent="0.45">
      <c r="G551"/>
    </row>
    <row r="552" spans="7:7" x14ac:dyDescent="0.45">
      <c r="G552"/>
    </row>
    <row r="553" spans="7:7" x14ac:dyDescent="0.45">
      <c r="G553"/>
    </row>
    <row r="554" spans="7:7" x14ac:dyDescent="0.45">
      <c r="G554"/>
    </row>
    <row r="555" spans="7:7" x14ac:dyDescent="0.45">
      <c r="G555"/>
    </row>
    <row r="556" spans="7:7" x14ac:dyDescent="0.45">
      <c r="G556"/>
    </row>
    <row r="557" spans="7:7" x14ac:dyDescent="0.45">
      <c r="G557"/>
    </row>
    <row r="558" spans="7:7" x14ac:dyDescent="0.45">
      <c r="G558"/>
    </row>
    <row r="559" spans="7:7" x14ac:dyDescent="0.45">
      <c r="G559"/>
    </row>
    <row r="560" spans="7:7" x14ac:dyDescent="0.45">
      <c r="G560"/>
    </row>
    <row r="561" spans="7:7" x14ac:dyDescent="0.45">
      <c r="G561"/>
    </row>
    <row r="562" spans="7:7" x14ac:dyDescent="0.45">
      <c r="G562"/>
    </row>
    <row r="563" spans="7:7" x14ac:dyDescent="0.45">
      <c r="G563"/>
    </row>
    <row r="564" spans="7:7" x14ac:dyDescent="0.45">
      <c r="G564"/>
    </row>
    <row r="565" spans="7:7" x14ac:dyDescent="0.45">
      <c r="G565"/>
    </row>
    <row r="566" spans="7:7" x14ac:dyDescent="0.45">
      <c r="G566"/>
    </row>
    <row r="567" spans="7:7" x14ac:dyDescent="0.45">
      <c r="G567"/>
    </row>
    <row r="568" spans="7:7" x14ac:dyDescent="0.45">
      <c r="G568"/>
    </row>
    <row r="569" spans="7:7" x14ac:dyDescent="0.45">
      <c r="G569"/>
    </row>
    <row r="570" spans="7:7" x14ac:dyDescent="0.45">
      <c r="G570"/>
    </row>
    <row r="571" spans="7:7" x14ac:dyDescent="0.45">
      <c r="G571"/>
    </row>
    <row r="572" spans="7:7" x14ac:dyDescent="0.45">
      <c r="G572"/>
    </row>
    <row r="573" spans="7:7" x14ac:dyDescent="0.45">
      <c r="G573"/>
    </row>
    <row r="574" spans="7:7" x14ac:dyDescent="0.45">
      <c r="G574"/>
    </row>
    <row r="575" spans="7:7" x14ac:dyDescent="0.45">
      <c r="G575"/>
    </row>
    <row r="576" spans="7:7" x14ac:dyDescent="0.45">
      <c r="G576"/>
    </row>
    <row r="577" spans="7:7" x14ac:dyDescent="0.45">
      <c r="G577"/>
    </row>
    <row r="578" spans="7:7" x14ac:dyDescent="0.45">
      <c r="G578"/>
    </row>
    <row r="579" spans="7:7" x14ac:dyDescent="0.45">
      <c r="G579"/>
    </row>
    <row r="580" spans="7:7" x14ac:dyDescent="0.45">
      <c r="G580"/>
    </row>
    <row r="581" spans="7:7" x14ac:dyDescent="0.45">
      <c r="G581"/>
    </row>
    <row r="582" spans="7:7" x14ac:dyDescent="0.45">
      <c r="G582"/>
    </row>
    <row r="583" spans="7:7" x14ac:dyDescent="0.45">
      <c r="G583"/>
    </row>
    <row r="584" spans="7:7" x14ac:dyDescent="0.45">
      <c r="G584"/>
    </row>
    <row r="585" spans="7:7" x14ac:dyDescent="0.45">
      <c r="G585"/>
    </row>
    <row r="586" spans="7:7" x14ac:dyDescent="0.45">
      <c r="G586"/>
    </row>
    <row r="587" spans="7:7" x14ac:dyDescent="0.45">
      <c r="G587"/>
    </row>
    <row r="588" spans="7:7" x14ac:dyDescent="0.45">
      <c r="G588"/>
    </row>
    <row r="589" spans="7:7" x14ac:dyDescent="0.45">
      <c r="G589"/>
    </row>
    <row r="590" spans="7:7" x14ac:dyDescent="0.45">
      <c r="G590"/>
    </row>
    <row r="591" spans="7:7" x14ac:dyDescent="0.45">
      <c r="G591"/>
    </row>
    <row r="592" spans="7:7" x14ac:dyDescent="0.45">
      <c r="G592"/>
    </row>
    <row r="593" spans="7:7" x14ac:dyDescent="0.45">
      <c r="G593"/>
    </row>
    <row r="594" spans="7:7" x14ac:dyDescent="0.45">
      <c r="G594"/>
    </row>
    <row r="595" spans="7:7" x14ac:dyDescent="0.45">
      <c r="G595"/>
    </row>
    <row r="596" spans="7:7" x14ac:dyDescent="0.45">
      <c r="G596"/>
    </row>
    <row r="597" spans="7:7" x14ac:dyDescent="0.45">
      <c r="G597"/>
    </row>
    <row r="598" spans="7:7" x14ac:dyDescent="0.45">
      <c r="G598"/>
    </row>
    <row r="599" spans="7:7" x14ac:dyDescent="0.45">
      <c r="G599"/>
    </row>
    <row r="600" spans="7:7" x14ac:dyDescent="0.45">
      <c r="G600"/>
    </row>
    <row r="601" spans="7:7" x14ac:dyDescent="0.45">
      <c r="G601"/>
    </row>
    <row r="602" spans="7:7" x14ac:dyDescent="0.45">
      <c r="G602"/>
    </row>
    <row r="603" spans="7:7" x14ac:dyDescent="0.45">
      <c r="G603"/>
    </row>
    <row r="604" spans="7:7" x14ac:dyDescent="0.45">
      <c r="G604"/>
    </row>
    <row r="605" spans="7:7" x14ac:dyDescent="0.45">
      <c r="G605"/>
    </row>
    <row r="606" spans="7:7" x14ac:dyDescent="0.45">
      <c r="G606"/>
    </row>
    <row r="607" spans="7:7" x14ac:dyDescent="0.45">
      <c r="G607"/>
    </row>
    <row r="608" spans="7:7" x14ac:dyDescent="0.45">
      <c r="G608"/>
    </row>
    <row r="609" spans="7:7" x14ac:dyDescent="0.45">
      <c r="G609"/>
    </row>
    <row r="610" spans="7:7" x14ac:dyDescent="0.45">
      <c r="G610"/>
    </row>
    <row r="611" spans="7:7" x14ac:dyDescent="0.45">
      <c r="G611"/>
    </row>
    <row r="612" spans="7:7" x14ac:dyDescent="0.45">
      <c r="G612"/>
    </row>
    <row r="613" spans="7:7" x14ac:dyDescent="0.45">
      <c r="G613"/>
    </row>
    <row r="614" spans="7:7" x14ac:dyDescent="0.45">
      <c r="G614"/>
    </row>
    <row r="615" spans="7:7" x14ac:dyDescent="0.45">
      <c r="G615"/>
    </row>
    <row r="616" spans="7:7" x14ac:dyDescent="0.45">
      <c r="G616"/>
    </row>
    <row r="617" spans="7:7" x14ac:dyDescent="0.45">
      <c r="G617"/>
    </row>
    <row r="618" spans="7:7" x14ac:dyDescent="0.45">
      <c r="G618"/>
    </row>
    <row r="619" spans="7:7" x14ac:dyDescent="0.45">
      <c r="G619"/>
    </row>
    <row r="620" spans="7:7" x14ac:dyDescent="0.45">
      <c r="G620"/>
    </row>
    <row r="621" spans="7:7" x14ac:dyDescent="0.45">
      <c r="G621"/>
    </row>
    <row r="622" spans="7:7" x14ac:dyDescent="0.45">
      <c r="G622"/>
    </row>
    <row r="623" spans="7:7" x14ac:dyDescent="0.45">
      <c r="G623"/>
    </row>
    <row r="624" spans="7:7" x14ac:dyDescent="0.45">
      <c r="G624"/>
    </row>
    <row r="625" spans="7:7" x14ac:dyDescent="0.45">
      <c r="G625"/>
    </row>
    <row r="626" spans="7:7" x14ac:dyDescent="0.45">
      <c r="G626"/>
    </row>
    <row r="627" spans="7:7" x14ac:dyDescent="0.45">
      <c r="G627"/>
    </row>
    <row r="628" spans="7:7" x14ac:dyDescent="0.45">
      <c r="G628"/>
    </row>
    <row r="629" spans="7:7" x14ac:dyDescent="0.45">
      <c r="G629"/>
    </row>
    <row r="630" spans="7:7" x14ac:dyDescent="0.45">
      <c r="G630"/>
    </row>
    <row r="631" spans="7:7" x14ac:dyDescent="0.45">
      <c r="G631"/>
    </row>
    <row r="632" spans="7:7" x14ac:dyDescent="0.45">
      <c r="G632"/>
    </row>
    <row r="633" spans="7:7" x14ac:dyDescent="0.45">
      <c r="G633"/>
    </row>
    <row r="634" spans="7:7" x14ac:dyDescent="0.45">
      <c r="G634"/>
    </row>
    <row r="635" spans="7:7" x14ac:dyDescent="0.45">
      <c r="G635"/>
    </row>
    <row r="636" spans="7:7" x14ac:dyDescent="0.45">
      <c r="G636"/>
    </row>
    <row r="637" spans="7:7" x14ac:dyDescent="0.45">
      <c r="G637"/>
    </row>
    <row r="638" spans="7:7" x14ac:dyDescent="0.45">
      <c r="G638"/>
    </row>
    <row r="639" spans="7:7" x14ac:dyDescent="0.45">
      <c r="G639"/>
    </row>
    <row r="640" spans="7:7" x14ac:dyDescent="0.45">
      <c r="G640"/>
    </row>
    <row r="641" spans="7:7" x14ac:dyDescent="0.45">
      <c r="G641"/>
    </row>
    <row r="642" spans="7:7" x14ac:dyDescent="0.45">
      <c r="G642"/>
    </row>
    <row r="643" spans="7:7" x14ac:dyDescent="0.45">
      <c r="G643"/>
    </row>
    <row r="644" spans="7:7" x14ac:dyDescent="0.45">
      <c r="G644"/>
    </row>
    <row r="645" spans="7:7" x14ac:dyDescent="0.45">
      <c r="G645"/>
    </row>
    <row r="646" spans="7:7" x14ac:dyDescent="0.45">
      <c r="G646"/>
    </row>
    <row r="647" spans="7:7" x14ac:dyDescent="0.45">
      <c r="G647"/>
    </row>
    <row r="648" spans="7:7" x14ac:dyDescent="0.45">
      <c r="G648"/>
    </row>
    <row r="649" spans="7:7" x14ac:dyDescent="0.45">
      <c r="G649"/>
    </row>
    <row r="650" spans="7:7" x14ac:dyDescent="0.45">
      <c r="G650"/>
    </row>
    <row r="651" spans="7:7" x14ac:dyDescent="0.45">
      <c r="G651"/>
    </row>
    <row r="652" spans="7:7" x14ac:dyDescent="0.45">
      <c r="G652"/>
    </row>
    <row r="653" spans="7:7" x14ac:dyDescent="0.45">
      <c r="G653"/>
    </row>
    <row r="654" spans="7:7" x14ac:dyDescent="0.45">
      <c r="G654"/>
    </row>
    <row r="655" spans="7:7" x14ac:dyDescent="0.45">
      <c r="G655"/>
    </row>
    <row r="656" spans="7:7" x14ac:dyDescent="0.45">
      <c r="G656"/>
    </row>
    <row r="657" spans="7:7" x14ac:dyDescent="0.45">
      <c r="G657"/>
    </row>
    <row r="658" spans="7:7" x14ac:dyDescent="0.45">
      <c r="G658"/>
    </row>
    <row r="659" spans="7:7" x14ac:dyDescent="0.45">
      <c r="G659"/>
    </row>
    <row r="660" spans="7:7" x14ac:dyDescent="0.45">
      <c r="G660"/>
    </row>
    <row r="661" spans="7:7" x14ac:dyDescent="0.45">
      <c r="G661"/>
    </row>
    <row r="662" spans="7:7" x14ac:dyDescent="0.45">
      <c r="G662"/>
    </row>
    <row r="663" spans="7:7" x14ac:dyDescent="0.45">
      <c r="G663"/>
    </row>
    <row r="664" spans="7:7" x14ac:dyDescent="0.45">
      <c r="G664"/>
    </row>
    <row r="665" spans="7:7" x14ac:dyDescent="0.45">
      <c r="G665"/>
    </row>
    <row r="666" spans="7:7" x14ac:dyDescent="0.45">
      <c r="G666"/>
    </row>
    <row r="667" spans="7:7" x14ac:dyDescent="0.45">
      <c r="G667"/>
    </row>
    <row r="668" spans="7:7" x14ac:dyDescent="0.45">
      <c r="G668"/>
    </row>
    <row r="669" spans="7:7" x14ac:dyDescent="0.45">
      <c r="G669"/>
    </row>
    <row r="670" spans="7:7" x14ac:dyDescent="0.45">
      <c r="G670"/>
    </row>
    <row r="671" spans="7:7" x14ac:dyDescent="0.45">
      <c r="G671"/>
    </row>
    <row r="672" spans="7:7" x14ac:dyDescent="0.45">
      <c r="G672"/>
    </row>
    <row r="673" spans="7:7" x14ac:dyDescent="0.45">
      <c r="G673"/>
    </row>
    <row r="674" spans="7:7" x14ac:dyDescent="0.45">
      <c r="G674"/>
    </row>
    <row r="675" spans="7:7" x14ac:dyDescent="0.45">
      <c r="G675"/>
    </row>
    <row r="676" spans="7:7" x14ac:dyDescent="0.45">
      <c r="G676"/>
    </row>
    <row r="677" spans="7:7" x14ac:dyDescent="0.45">
      <c r="G677"/>
    </row>
    <row r="678" spans="7:7" x14ac:dyDescent="0.45">
      <c r="G678"/>
    </row>
    <row r="679" spans="7:7" x14ac:dyDescent="0.45">
      <c r="G679"/>
    </row>
    <row r="680" spans="7:7" x14ac:dyDescent="0.45">
      <c r="G680"/>
    </row>
    <row r="681" spans="7:7" x14ac:dyDescent="0.45">
      <c r="G681"/>
    </row>
    <row r="682" spans="7:7" x14ac:dyDescent="0.45">
      <c r="G682"/>
    </row>
    <row r="683" spans="7:7" x14ac:dyDescent="0.45">
      <c r="G683"/>
    </row>
    <row r="684" spans="7:7" x14ac:dyDescent="0.45">
      <c r="G684"/>
    </row>
    <row r="685" spans="7:7" x14ac:dyDescent="0.45">
      <c r="G685"/>
    </row>
    <row r="686" spans="7:7" x14ac:dyDescent="0.45">
      <c r="G686"/>
    </row>
    <row r="687" spans="7:7" x14ac:dyDescent="0.45">
      <c r="G687"/>
    </row>
    <row r="688" spans="7:7" x14ac:dyDescent="0.45">
      <c r="G688"/>
    </row>
    <row r="689" spans="7:7" x14ac:dyDescent="0.45">
      <c r="G689"/>
    </row>
    <row r="690" spans="7:7" x14ac:dyDescent="0.45">
      <c r="G690"/>
    </row>
    <row r="691" spans="7:7" x14ac:dyDescent="0.45">
      <c r="G691"/>
    </row>
    <row r="692" spans="7:7" x14ac:dyDescent="0.45">
      <c r="G692"/>
    </row>
    <row r="693" spans="7:7" x14ac:dyDescent="0.45">
      <c r="G693"/>
    </row>
    <row r="694" spans="7:7" x14ac:dyDescent="0.45">
      <c r="G694"/>
    </row>
    <row r="695" spans="7:7" x14ac:dyDescent="0.45">
      <c r="G695"/>
    </row>
    <row r="696" spans="7:7" x14ac:dyDescent="0.45">
      <c r="G696"/>
    </row>
    <row r="697" spans="7:7" x14ac:dyDescent="0.45">
      <c r="G697"/>
    </row>
    <row r="698" spans="7:7" x14ac:dyDescent="0.45">
      <c r="G698"/>
    </row>
    <row r="699" spans="7:7" x14ac:dyDescent="0.45">
      <c r="G699"/>
    </row>
    <row r="700" spans="7:7" x14ac:dyDescent="0.45">
      <c r="G700"/>
    </row>
    <row r="701" spans="7:7" x14ac:dyDescent="0.45">
      <c r="G701"/>
    </row>
    <row r="702" spans="7:7" x14ac:dyDescent="0.45">
      <c r="G702"/>
    </row>
    <row r="703" spans="7:7" x14ac:dyDescent="0.45">
      <c r="G703"/>
    </row>
    <row r="704" spans="7:7" x14ac:dyDescent="0.45">
      <c r="G704"/>
    </row>
    <row r="705" spans="7:7" x14ac:dyDescent="0.45">
      <c r="G705"/>
    </row>
    <row r="706" spans="7:7" x14ac:dyDescent="0.45">
      <c r="G706"/>
    </row>
    <row r="707" spans="7:7" x14ac:dyDescent="0.45">
      <c r="G707"/>
    </row>
    <row r="708" spans="7:7" x14ac:dyDescent="0.45">
      <c r="G708"/>
    </row>
    <row r="709" spans="7:7" x14ac:dyDescent="0.45">
      <c r="G709"/>
    </row>
    <row r="710" spans="7:7" x14ac:dyDescent="0.45">
      <c r="G710"/>
    </row>
    <row r="711" spans="7:7" x14ac:dyDescent="0.45">
      <c r="G711"/>
    </row>
    <row r="712" spans="7:7" x14ac:dyDescent="0.45">
      <c r="G712"/>
    </row>
    <row r="713" spans="7:7" x14ac:dyDescent="0.45">
      <c r="G713"/>
    </row>
    <row r="714" spans="7:7" x14ac:dyDescent="0.45">
      <c r="G714"/>
    </row>
    <row r="715" spans="7:7" x14ac:dyDescent="0.45">
      <c r="G715"/>
    </row>
    <row r="716" spans="7:7" x14ac:dyDescent="0.45">
      <c r="G716"/>
    </row>
    <row r="717" spans="7:7" x14ac:dyDescent="0.45">
      <c r="G717"/>
    </row>
    <row r="718" spans="7:7" x14ac:dyDescent="0.45">
      <c r="G718"/>
    </row>
    <row r="719" spans="7:7" x14ac:dyDescent="0.45">
      <c r="G719"/>
    </row>
    <row r="720" spans="7:7" x14ac:dyDescent="0.45">
      <c r="G720"/>
    </row>
    <row r="721" spans="7:7" x14ac:dyDescent="0.45">
      <c r="G721"/>
    </row>
    <row r="722" spans="7:7" x14ac:dyDescent="0.45">
      <c r="G722"/>
    </row>
    <row r="723" spans="7:7" x14ac:dyDescent="0.45">
      <c r="G723"/>
    </row>
    <row r="724" spans="7:7" x14ac:dyDescent="0.45">
      <c r="G724"/>
    </row>
    <row r="725" spans="7:7" x14ac:dyDescent="0.45">
      <c r="G725"/>
    </row>
    <row r="726" spans="7:7" x14ac:dyDescent="0.45">
      <c r="G726"/>
    </row>
    <row r="727" spans="7:7" x14ac:dyDescent="0.45">
      <c r="G727"/>
    </row>
    <row r="728" spans="7:7" x14ac:dyDescent="0.45">
      <c r="G728"/>
    </row>
    <row r="729" spans="7:7" x14ac:dyDescent="0.45">
      <c r="G729"/>
    </row>
    <row r="730" spans="7:7" x14ac:dyDescent="0.45">
      <c r="G730"/>
    </row>
    <row r="731" spans="7:7" x14ac:dyDescent="0.45">
      <c r="G731"/>
    </row>
    <row r="732" spans="7:7" x14ac:dyDescent="0.45">
      <c r="G732"/>
    </row>
    <row r="733" spans="7:7" x14ac:dyDescent="0.45">
      <c r="G733"/>
    </row>
    <row r="734" spans="7:7" x14ac:dyDescent="0.45">
      <c r="G734"/>
    </row>
    <row r="735" spans="7:7" x14ac:dyDescent="0.45">
      <c r="G735"/>
    </row>
    <row r="736" spans="7:7" x14ac:dyDescent="0.45">
      <c r="G736"/>
    </row>
    <row r="737" spans="7:7" x14ac:dyDescent="0.45">
      <c r="G737"/>
    </row>
    <row r="738" spans="7:7" x14ac:dyDescent="0.45">
      <c r="G738"/>
    </row>
    <row r="739" spans="7:7" x14ac:dyDescent="0.45">
      <c r="G739"/>
    </row>
    <row r="740" spans="7:7" x14ac:dyDescent="0.45">
      <c r="G740"/>
    </row>
    <row r="741" spans="7:7" x14ac:dyDescent="0.45">
      <c r="G741"/>
    </row>
    <row r="742" spans="7:7" x14ac:dyDescent="0.45">
      <c r="G742"/>
    </row>
    <row r="743" spans="7:7" x14ac:dyDescent="0.45">
      <c r="G743"/>
    </row>
    <row r="744" spans="7:7" x14ac:dyDescent="0.45">
      <c r="G744"/>
    </row>
    <row r="745" spans="7:7" x14ac:dyDescent="0.45">
      <c r="G745"/>
    </row>
    <row r="746" spans="7:7" x14ac:dyDescent="0.45">
      <c r="G746"/>
    </row>
    <row r="747" spans="7:7" x14ac:dyDescent="0.45">
      <c r="G747"/>
    </row>
    <row r="748" spans="7:7" x14ac:dyDescent="0.45">
      <c r="G748"/>
    </row>
    <row r="749" spans="7:7" x14ac:dyDescent="0.45">
      <c r="G749"/>
    </row>
    <row r="750" spans="7:7" x14ac:dyDescent="0.45">
      <c r="G750"/>
    </row>
    <row r="751" spans="7:7" x14ac:dyDescent="0.45">
      <c r="G751"/>
    </row>
    <row r="752" spans="7:7" x14ac:dyDescent="0.45">
      <c r="G752"/>
    </row>
    <row r="753" spans="7:7" x14ac:dyDescent="0.45">
      <c r="G753"/>
    </row>
    <row r="754" spans="7:7" x14ac:dyDescent="0.45">
      <c r="G754"/>
    </row>
    <row r="755" spans="7:7" x14ac:dyDescent="0.45">
      <c r="G755"/>
    </row>
    <row r="756" spans="7:7" x14ac:dyDescent="0.45">
      <c r="G756"/>
    </row>
    <row r="757" spans="7:7" x14ac:dyDescent="0.45">
      <c r="G757"/>
    </row>
    <row r="758" spans="7:7" x14ac:dyDescent="0.45">
      <c r="G758"/>
    </row>
    <row r="759" spans="7:7" x14ac:dyDescent="0.45">
      <c r="G759"/>
    </row>
    <row r="760" spans="7:7" x14ac:dyDescent="0.45">
      <c r="G760"/>
    </row>
    <row r="761" spans="7:7" x14ac:dyDescent="0.45">
      <c r="G761"/>
    </row>
    <row r="762" spans="7:7" x14ac:dyDescent="0.45">
      <c r="G762"/>
    </row>
    <row r="763" spans="7:7" x14ac:dyDescent="0.45">
      <c r="G763"/>
    </row>
    <row r="764" spans="7:7" x14ac:dyDescent="0.45">
      <c r="G764"/>
    </row>
    <row r="765" spans="7:7" x14ac:dyDescent="0.45">
      <c r="G765"/>
    </row>
    <row r="766" spans="7:7" x14ac:dyDescent="0.45">
      <c r="G766"/>
    </row>
    <row r="767" spans="7:7" x14ac:dyDescent="0.45">
      <c r="G767"/>
    </row>
    <row r="768" spans="7:7" x14ac:dyDescent="0.45">
      <c r="G768"/>
    </row>
    <row r="769" spans="7:7" x14ac:dyDescent="0.45">
      <c r="G769"/>
    </row>
    <row r="770" spans="7:7" x14ac:dyDescent="0.45">
      <c r="G770"/>
    </row>
    <row r="771" spans="7:7" x14ac:dyDescent="0.45">
      <c r="G771"/>
    </row>
    <row r="772" spans="7:7" x14ac:dyDescent="0.45">
      <c r="G772"/>
    </row>
    <row r="773" spans="7:7" x14ac:dyDescent="0.45">
      <c r="G773"/>
    </row>
    <row r="774" spans="7:7" x14ac:dyDescent="0.45">
      <c r="G774"/>
    </row>
    <row r="775" spans="7:7" x14ac:dyDescent="0.45">
      <c r="G775"/>
    </row>
    <row r="776" spans="7:7" x14ac:dyDescent="0.45">
      <c r="G776"/>
    </row>
    <row r="777" spans="7:7" x14ac:dyDescent="0.45">
      <c r="G777"/>
    </row>
    <row r="778" spans="7:7" x14ac:dyDescent="0.45">
      <c r="G778"/>
    </row>
    <row r="779" spans="7:7" x14ac:dyDescent="0.45">
      <c r="G779"/>
    </row>
    <row r="780" spans="7:7" x14ac:dyDescent="0.45">
      <c r="G780"/>
    </row>
    <row r="781" spans="7:7" x14ac:dyDescent="0.45">
      <c r="G781"/>
    </row>
    <row r="782" spans="7:7" x14ac:dyDescent="0.45">
      <c r="G782"/>
    </row>
    <row r="783" spans="7:7" x14ac:dyDescent="0.45">
      <c r="G783"/>
    </row>
    <row r="784" spans="7:7" x14ac:dyDescent="0.45">
      <c r="G784"/>
    </row>
    <row r="785" spans="7:7" x14ac:dyDescent="0.45">
      <c r="G785"/>
    </row>
    <row r="786" spans="7:7" x14ac:dyDescent="0.45">
      <c r="G786"/>
    </row>
    <row r="787" spans="7:7" x14ac:dyDescent="0.45">
      <c r="G787"/>
    </row>
    <row r="788" spans="7:7" x14ac:dyDescent="0.45">
      <c r="G788"/>
    </row>
    <row r="789" spans="7:7" x14ac:dyDescent="0.45">
      <c r="G789"/>
    </row>
    <row r="790" spans="7:7" x14ac:dyDescent="0.45">
      <c r="G790"/>
    </row>
    <row r="791" spans="7:7" x14ac:dyDescent="0.45">
      <c r="G791"/>
    </row>
    <row r="792" spans="7:7" x14ac:dyDescent="0.45">
      <c r="G792"/>
    </row>
    <row r="793" spans="7:7" x14ac:dyDescent="0.45">
      <c r="G793"/>
    </row>
    <row r="794" spans="7:7" x14ac:dyDescent="0.45">
      <c r="G794"/>
    </row>
    <row r="795" spans="7:7" x14ac:dyDescent="0.45">
      <c r="G795"/>
    </row>
    <row r="796" spans="7:7" x14ac:dyDescent="0.45">
      <c r="G796"/>
    </row>
    <row r="797" spans="7:7" x14ac:dyDescent="0.45">
      <c r="G797"/>
    </row>
    <row r="798" spans="7:7" x14ac:dyDescent="0.45">
      <c r="G798"/>
    </row>
    <row r="799" spans="7:7" x14ac:dyDescent="0.45">
      <c r="G799"/>
    </row>
    <row r="800" spans="7:7" x14ac:dyDescent="0.45">
      <c r="G800"/>
    </row>
    <row r="801" spans="7:7" x14ac:dyDescent="0.45">
      <c r="G801"/>
    </row>
    <row r="802" spans="7:7" x14ac:dyDescent="0.45">
      <c r="G802"/>
    </row>
    <row r="803" spans="7:7" x14ac:dyDescent="0.45">
      <c r="G803"/>
    </row>
    <row r="804" spans="7:7" x14ac:dyDescent="0.45">
      <c r="G804"/>
    </row>
    <row r="805" spans="7:7" x14ac:dyDescent="0.45">
      <c r="G805"/>
    </row>
    <row r="806" spans="7:7" x14ac:dyDescent="0.45">
      <c r="G806"/>
    </row>
    <row r="807" spans="7:7" x14ac:dyDescent="0.45">
      <c r="G807"/>
    </row>
    <row r="808" spans="7:7" x14ac:dyDescent="0.45">
      <c r="G808"/>
    </row>
    <row r="809" spans="7:7" x14ac:dyDescent="0.45">
      <c r="G809"/>
    </row>
    <row r="810" spans="7:7" x14ac:dyDescent="0.45">
      <c r="G810"/>
    </row>
    <row r="811" spans="7:7" x14ac:dyDescent="0.45">
      <c r="G811"/>
    </row>
    <row r="812" spans="7:7" x14ac:dyDescent="0.45">
      <c r="G812"/>
    </row>
    <row r="813" spans="7:7" x14ac:dyDescent="0.45">
      <c r="G813"/>
    </row>
    <row r="814" spans="7:7" x14ac:dyDescent="0.45">
      <c r="G814"/>
    </row>
    <row r="815" spans="7:7" x14ac:dyDescent="0.45">
      <c r="G815"/>
    </row>
    <row r="816" spans="7:7" x14ac:dyDescent="0.45">
      <c r="G816"/>
    </row>
    <row r="817" spans="7:7" x14ac:dyDescent="0.45">
      <c r="G817"/>
    </row>
    <row r="818" spans="7:7" x14ac:dyDescent="0.45">
      <c r="G818"/>
    </row>
    <row r="819" spans="7:7" x14ac:dyDescent="0.45">
      <c r="G819"/>
    </row>
    <row r="820" spans="7:7" x14ac:dyDescent="0.45">
      <c r="G820"/>
    </row>
    <row r="821" spans="7:7" x14ac:dyDescent="0.45">
      <c r="G821"/>
    </row>
    <row r="822" spans="7:7" x14ac:dyDescent="0.45">
      <c r="G822"/>
    </row>
    <row r="823" spans="7:7" x14ac:dyDescent="0.45">
      <c r="G823"/>
    </row>
    <row r="824" spans="7:7" x14ac:dyDescent="0.45">
      <c r="G824"/>
    </row>
    <row r="825" spans="7:7" x14ac:dyDescent="0.45">
      <c r="G825"/>
    </row>
    <row r="826" spans="7:7" x14ac:dyDescent="0.45">
      <c r="G826"/>
    </row>
    <row r="827" spans="7:7" x14ac:dyDescent="0.45">
      <c r="G827"/>
    </row>
    <row r="828" spans="7:7" x14ac:dyDescent="0.45">
      <c r="G828"/>
    </row>
    <row r="829" spans="7:7" x14ac:dyDescent="0.45">
      <c r="G829"/>
    </row>
    <row r="830" spans="7:7" x14ac:dyDescent="0.45">
      <c r="G830"/>
    </row>
    <row r="831" spans="7:7" x14ac:dyDescent="0.45">
      <c r="G831"/>
    </row>
    <row r="832" spans="7:7" x14ac:dyDescent="0.45">
      <c r="G832"/>
    </row>
    <row r="833" spans="7:7" x14ac:dyDescent="0.45">
      <c r="G833"/>
    </row>
    <row r="834" spans="7:7" x14ac:dyDescent="0.45">
      <c r="G834"/>
    </row>
    <row r="835" spans="7:7" x14ac:dyDescent="0.45">
      <c r="G835"/>
    </row>
    <row r="836" spans="7:7" x14ac:dyDescent="0.45">
      <c r="G836"/>
    </row>
    <row r="837" spans="7:7" x14ac:dyDescent="0.45">
      <c r="G837"/>
    </row>
    <row r="838" spans="7:7" x14ac:dyDescent="0.45">
      <c r="G838"/>
    </row>
    <row r="839" spans="7:7" x14ac:dyDescent="0.45">
      <c r="G839"/>
    </row>
    <row r="840" spans="7:7" x14ac:dyDescent="0.45">
      <c r="G840"/>
    </row>
    <row r="841" spans="7:7" x14ac:dyDescent="0.45">
      <c r="G841"/>
    </row>
    <row r="842" spans="7:7" x14ac:dyDescent="0.45">
      <c r="G842"/>
    </row>
    <row r="843" spans="7:7" x14ac:dyDescent="0.45">
      <c r="G843"/>
    </row>
    <row r="844" spans="7:7" x14ac:dyDescent="0.45">
      <c r="G844"/>
    </row>
    <row r="845" spans="7:7" x14ac:dyDescent="0.45">
      <c r="G845"/>
    </row>
    <row r="846" spans="7:7" x14ac:dyDescent="0.45">
      <c r="G846"/>
    </row>
    <row r="847" spans="7:7" x14ac:dyDescent="0.45">
      <c r="G847"/>
    </row>
    <row r="848" spans="7:7" x14ac:dyDescent="0.45">
      <c r="G848"/>
    </row>
    <row r="849" spans="7:7" x14ac:dyDescent="0.45">
      <c r="G849"/>
    </row>
    <row r="850" spans="7:7" x14ac:dyDescent="0.45">
      <c r="G850"/>
    </row>
    <row r="851" spans="7:7" x14ac:dyDescent="0.45">
      <c r="G851"/>
    </row>
    <row r="852" spans="7:7" x14ac:dyDescent="0.45">
      <c r="G852"/>
    </row>
    <row r="853" spans="7:7" x14ac:dyDescent="0.45">
      <c r="G853"/>
    </row>
    <row r="854" spans="7:7" x14ac:dyDescent="0.45">
      <c r="G854"/>
    </row>
    <row r="855" spans="7:7" x14ac:dyDescent="0.45">
      <c r="G855"/>
    </row>
    <row r="856" spans="7:7" x14ac:dyDescent="0.45">
      <c r="G856"/>
    </row>
    <row r="857" spans="7:7" x14ac:dyDescent="0.45">
      <c r="G857"/>
    </row>
    <row r="858" spans="7:7" x14ac:dyDescent="0.45">
      <c r="G858"/>
    </row>
    <row r="859" spans="7:7" x14ac:dyDescent="0.45">
      <c r="G859"/>
    </row>
    <row r="860" spans="7:7" x14ac:dyDescent="0.45">
      <c r="G860"/>
    </row>
    <row r="861" spans="7:7" x14ac:dyDescent="0.45">
      <c r="G861"/>
    </row>
    <row r="862" spans="7:7" x14ac:dyDescent="0.45">
      <c r="G862"/>
    </row>
    <row r="863" spans="7:7" x14ac:dyDescent="0.45">
      <c r="G863"/>
    </row>
    <row r="864" spans="7:7" x14ac:dyDescent="0.45">
      <c r="G864"/>
    </row>
    <row r="865" spans="7:7" x14ac:dyDescent="0.45">
      <c r="G865"/>
    </row>
    <row r="866" spans="7:7" x14ac:dyDescent="0.45">
      <c r="G866"/>
    </row>
    <row r="867" spans="7:7" x14ac:dyDescent="0.45">
      <c r="G867"/>
    </row>
    <row r="868" spans="7:7" x14ac:dyDescent="0.45">
      <c r="G868"/>
    </row>
    <row r="869" spans="7:7" x14ac:dyDescent="0.45">
      <c r="G869"/>
    </row>
    <row r="870" spans="7:7" x14ac:dyDescent="0.45">
      <c r="G870"/>
    </row>
    <row r="871" spans="7:7" x14ac:dyDescent="0.45">
      <c r="G871"/>
    </row>
    <row r="872" spans="7:7" x14ac:dyDescent="0.45">
      <c r="G872"/>
    </row>
    <row r="873" spans="7:7" x14ac:dyDescent="0.45">
      <c r="G873"/>
    </row>
    <row r="874" spans="7:7" x14ac:dyDescent="0.45">
      <c r="G874"/>
    </row>
    <row r="875" spans="7:7" x14ac:dyDescent="0.45">
      <c r="G875"/>
    </row>
    <row r="876" spans="7:7" x14ac:dyDescent="0.45">
      <c r="G876"/>
    </row>
    <row r="877" spans="7:7" x14ac:dyDescent="0.45">
      <c r="G877"/>
    </row>
    <row r="878" spans="7:7" x14ac:dyDescent="0.45">
      <c r="G878"/>
    </row>
    <row r="879" spans="7:7" x14ac:dyDescent="0.45">
      <c r="G879"/>
    </row>
    <row r="880" spans="7:7" x14ac:dyDescent="0.45">
      <c r="G880"/>
    </row>
    <row r="881" spans="7:7" x14ac:dyDescent="0.45">
      <c r="G881"/>
    </row>
    <row r="882" spans="7:7" x14ac:dyDescent="0.45">
      <c r="G882"/>
    </row>
    <row r="883" spans="7:7" x14ac:dyDescent="0.45">
      <c r="G883"/>
    </row>
    <row r="884" spans="7:7" x14ac:dyDescent="0.45">
      <c r="G884"/>
    </row>
    <row r="885" spans="7:7" x14ac:dyDescent="0.45">
      <c r="G885"/>
    </row>
    <row r="886" spans="7:7" x14ac:dyDescent="0.45">
      <c r="G886"/>
    </row>
    <row r="887" spans="7:7" x14ac:dyDescent="0.45">
      <c r="G887"/>
    </row>
    <row r="888" spans="7:7" x14ac:dyDescent="0.45">
      <c r="G888"/>
    </row>
    <row r="889" spans="7:7" x14ac:dyDescent="0.45">
      <c r="G889"/>
    </row>
    <row r="890" spans="7:7" x14ac:dyDescent="0.45">
      <c r="G890"/>
    </row>
    <row r="891" spans="7:7" x14ac:dyDescent="0.45">
      <c r="G891"/>
    </row>
    <row r="892" spans="7:7" x14ac:dyDescent="0.45">
      <c r="G892"/>
    </row>
    <row r="893" spans="7:7" x14ac:dyDescent="0.45">
      <c r="G893"/>
    </row>
    <row r="894" spans="7:7" x14ac:dyDescent="0.45">
      <c r="G894"/>
    </row>
    <row r="895" spans="7:7" x14ac:dyDescent="0.45">
      <c r="G895"/>
    </row>
    <row r="896" spans="7:7" x14ac:dyDescent="0.45">
      <c r="G896"/>
    </row>
    <row r="897" spans="7:7" x14ac:dyDescent="0.45">
      <c r="G897"/>
    </row>
    <row r="898" spans="7:7" x14ac:dyDescent="0.45">
      <c r="G898"/>
    </row>
    <row r="899" spans="7:7" x14ac:dyDescent="0.45">
      <c r="G899"/>
    </row>
    <row r="900" spans="7:7" x14ac:dyDescent="0.45">
      <c r="G900"/>
    </row>
    <row r="901" spans="7:7" x14ac:dyDescent="0.45">
      <c r="G901"/>
    </row>
    <row r="902" spans="7:7" x14ac:dyDescent="0.45">
      <c r="G902"/>
    </row>
    <row r="903" spans="7:7" x14ac:dyDescent="0.45">
      <c r="G903"/>
    </row>
    <row r="904" spans="7:7" x14ac:dyDescent="0.45">
      <c r="G904"/>
    </row>
    <row r="905" spans="7:7" x14ac:dyDescent="0.45">
      <c r="G905"/>
    </row>
    <row r="906" spans="7:7" x14ac:dyDescent="0.45">
      <c r="G906"/>
    </row>
    <row r="907" spans="7:7" x14ac:dyDescent="0.45">
      <c r="G907"/>
    </row>
    <row r="908" spans="7:7" x14ac:dyDescent="0.45">
      <c r="G908"/>
    </row>
    <row r="909" spans="7:7" x14ac:dyDescent="0.45">
      <c r="G909"/>
    </row>
    <row r="910" spans="7:7" x14ac:dyDescent="0.45">
      <c r="G910"/>
    </row>
    <row r="911" spans="7:7" x14ac:dyDescent="0.45">
      <c r="G911"/>
    </row>
    <row r="912" spans="7:7" x14ac:dyDescent="0.45">
      <c r="G912"/>
    </row>
    <row r="913" spans="7:7" x14ac:dyDescent="0.45">
      <c r="G913"/>
    </row>
    <row r="914" spans="7:7" x14ac:dyDescent="0.45">
      <c r="G914"/>
    </row>
    <row r="915" spans="7:7" x14ac:dyDescent="0.45">
      <c r="G915"/>
    </row>
    <row r="916" spans="7:7" x14ac:dyDescent="0.45">
      <c r="G916"/>
    </row>
    <row r="917" spans="7:7" x14ac:dyDescent="0.45">
      <c r="G917"/>
    </row>
    <row r="918" spans="7:7" x14ac:dyDescent="0.45">
      <c r="G918"/>
    </row>
    <row r="919" spans="7:7" x14ac:dyDescent="0.45">
      <c r="G919"/>
    </row>
    <row r="920" spans="7:7" x14ac:dyDescent="0.45">
      <c r="G920"/>
    </row>
    <row r="921" spans="7:7" x14ac:dyDescent="0.45">
      <c r="G921"/>
    </row>
    <row r="922" spans="7:7" x14ac:dyDescent="0.45">
      <c r="G922"/>
    </row>
    <row r="923" spans="7:7" x14ac:dyDescent="0.45">
      <c r="G923"/>
    </row>
    <row r="924" spans="7:7" x14ac:dyDescent="0.45">
      <c r="G924"/>
    </row>
    <row r="925" spans="7:7" x14ac:dyDescent="0.45">
      <c r="G925"/>
    </row>
    <row r="926" spans="7:7" x14ac:dyDescent="0.45">
      <c r="G926"/>
    </row>
    <row r="927" spans="7:7" x14ac:dyDescent="0.45">
      <c r="G927"/>
    </row>
    <row r="928" spans="7:7" x14ac:dyDescent="0.45">
      <c r="G928"/>
    </row>
    <row r="929" spans="7:7" x14ac:dyDescent="0.45">
      <c r="G929"/>
    </row>
    <row r="930" spans="7:7" x14ac:dyDescent="0.45">
      <c r="G930"/>
    </row>
    <row r="931" spans="7:7" x14ac:dyDescent="0.45">
      <c r="G931"/>
    </row>
    <row r="932" spans="7:7" x14ac:dyDescent="0.45">
      <c r="G932"/>
    </row>
    <row r="933" spans="7:7" x14ac:dyDescent="0.45">
      <c r="G933"/>
    </row>
    <row r="934" spans="7:7" x14ac:dyDescent="0.45">
      <c r="G934"/>
    </row>
    <row r="935" spans="7:7" x14ac:dyDescent="0.45">
      <c r="G935"/>
    </row>
    <row r="936" spans="7:7" x14ac:dyDescent="0.45">
      <c r="G936"/>
    </row>
    <row r="937" spans="7:7" x14ac:dyDescent="0.45">
      <c r="G937"/>
    </row>
    <row r="938" spans="7:7" x14ac:dyDescent="0.45">
      <c r="G938"/>
    </row>
    <row r="939" spans="7:7" x14ac:dyDescent="0.45">
      <c r="G939"/>
    </row>
    <row r="940" spans="7:7" x14ac:dyDescent="0.45">
      <c r="G940"/>
    </row>
    <row r="941" spans="7:7" x14ac:dyDescent="0.45">
      <c r="G941"/>
    </row>
    <row r="942" spans="7:7" x14ac:dyDescent="0.45">
      <c r="G942"/>
    </row>
    <row r="943" spans="7:7" x14ac:dyDescent="0.45">
      <c r="G943"/>
    </row>
    <row r="944" spans="7:7" x14ac:dyDescent="0.45">
      <c r="G944"/>
    </row>
    <row r="945" spans="7:7" x14ac:dyDescent="0.45">
      <c r="G945"/>
    </row>
    <row r="946" spans="7:7" x14ac:dyDescent="0.45">
      <c r="G946"/>
    </row>
    <row r="947" spans="7:7" x14ac:dyDescent="0.45">
      <c r="G947"/>
    </row>
    <row r="948" spans="7:7" x14ac:dyDescent="0.45">
      <c r="G948"/>
    </row>
    <row r="949" spans="7:7" x14ac:dyDescent="0.45">
      <c r="G949"/>
    </row>
    <row r="950" spans="7:7" x14ac:dyDescent="0.45">
      <c r="G950"/>
    </row>
    <row r="951" spans="7:7" x14ac:dyDescent="0.45">
      <c r="G951"/>
    </row>
    <row r="952" spans="7:7" x14ac:dyDescent="0.45">
      <c r="G952"/>
    </row>
    <row r="953" spans="7:7" x14ac:dyDescent="0.45">
      <c r="G953"/>
    </row>
    <row r="954" spans="7:7" x14ac:dyDescent="0.45">
      <c r="G954"/>
    </row>
    <row r="955" spans="7:7" x14ac:dyDescent="0.45">
      <c r="G955"/>
    </row>
    <row r="956" spans="7:7" x14ac:dyDescent="0.45">
      <c r="G956"/>
    </row>
    <row r="957" spans="7:7" x14ac:dyDescent="0.45">
      <c r="G957"/>
    </row>
    <row r="958" spans="7:7" x14ac:dyDescent="0.45">
      <c r="G958"/>
    </row>
    <row r="959" spans="7:7" x14ac:dyDescent="0.45">
      <c r="G959"/>
    </row>
    <row r="960" spans="7:7" x14ac:dyDescent="0.45">
      <c r="G960"/>
    </row>
    <row r="961" spans="7:7" x14ac:dyDescent="0.45">
      <c r="G961"/>
    </row>
    <row r="962" spans="7:7" x14ac:dyDescent="0.45">
      <c r="G962"/>
    </row>
    <row r="963" spans="7:7" x14ac:dyDescent="0.45">
      <c r="G963"/>
    </row>
    <row r="964" spans="7:7" x14ac:dyDescent="0.45">
      <c r="G964"/>
    </row>
    <row r="965" spans="7:7" x14ac:dyDescent="0.45">
      <c r="G965"/>
    </row>
    <row r="966" spans="7:7" x14ac:dyDescent="0.45">
      <c r="G966"/>
    </row>
    <row r="967" spans="7:7" x14ac:dyDescent="0.45">
      <c r="G967"/>
    </row>
    <row r="968" spans="7:7" x14ac:dyDescent="0.45">
      <c r="G968"/>
    </row>
    <row r="969" spans="7:7" x14ac:dyDescent="0.45">
      <c r="G969"/>
    </row>
    <row r="970" spans="7:7" x14ac:dyDescent="0.45">
      <c r="G970"/>
    </row>
    <row r="971" spans="7:7" x14ac:dyDescent="0.45">
      <c r="G971"/>
    </row>
    <row r="972" spans="7:7" x14ac:dyDescent="0.45">
      <c r="G972"/>
    </row>
    <row r="973" spans="7:7" x14ac:dyDescent="0.45">
      <c r="G973"/>
    </row>
    <row r="974" spans="7:7" x14ac:dyDescent="0.45">
      <c r="G974"/>
    </row>
    <row r="975" spans="7:7" x14ac:dyDescent="0.45">
      <c r="G975"/>
    </row>
    <row r="976" spans="7:7" x14ac:dyDescent="0.45">
      <c r="G976"/>
    </row>
    <row r="977" spans="7:7" x14ac:dyDescent="0.45">
      <c r="G977"/>
    </row>
    <row r="978" spans="7:7" x14ac:dyDescent="0.45">
      <c r="G978"/>
    </row>
    <row r="979" spans="7:7" x14ac:dyDescent="0.45">
      <c r="G979"/>
    </row>
    <row r="980" spans="7:7" x14ac:dyDescent="0.45">
      <c r="G980"/>
    </row>
    <row r="981" spans="7:7" x14ac:dyDescent="0.45">
      <c r="G981"/>
    </row>
    <row r="982" spans="7:7" x14ac:dyDescent="0.45">
      <c r="G982"/>
    </row>
    <row r="983" spans="7:7" x14ac:dyDescent="0.45">
      <c r="G983"/>
    </row>
    <row r="984" spans="7:7" x14ac:dyDescent="0.45">
      <c r="G984"/>
    </row>
    <row r="985" spans="7:7" x14ac:dyDescent="0.45">
      <c r="G985"/>
    </row>
    <row r="986" spans="7:7" x14ac:dyDescent="0.45">
      <c r="G986"/>
    </row>
    <row r="987" spans="7:7" x14ac:dyDescent="0.45">
      <c r="G987"/>
    </row>
    <row r="988" spans="7:7" x14ac:dyDescent="0.45">
      <c r="G988"/>
    </row>
    <row r="989" spans="7:7" x14ac:dyDescent="0.45">
      <c r="G989"/>
    </row>
    <row r="990" spans="7:7" x14ac:dyDescent="0.45">
      <c r="G990"/>
    </row>
    <row r="991" spans="7:7" x14ac:dyDescent="0.45">
      <c r="G991"/>
    </row>
    <row r="992" spans="7:7" x14ac:dyDescent="0.45">
      <c r="G992"/>
    </row>
    <row r="993" spans="7:7" x14ac:dyDescent="0.45">
      <c r="G993"/>
    </row>
    <row r="994" spans="7:7" x14ac:dyDescent="0.45">
      <c r="G994"/>
    </row>
    <row r="995" spans="7:7" x14ac:dyDescent="0.45">
      <c r="G995"/>
    </row>
    <row r="996" spans="7:7" x14ac:dyDescent="0.45">
      <c r="G996"/>
    </row>
    <row r="997" spans="7:7" x14ac:dyDescent="0.45">
      <c r="G997"/>
    </row>
    <row r="998" spans="7:7" x14ac:dyDescent="0.45">
      <c r="G998"/>
    </row>
    <row r="999" spans="7:7" x14ac:dyDescent="0.45">
      <c r="G999"/>
    </row>
    <row r="1000" spans="7:7" x14ac:dyDescent="0.45">
      <c r="G1000"/>
    </row>
    <row r="1001" spans="7:7" x14ac:dyDescent="0.45">
      <c r="G1001"/>
    </row>
    <row r="1002" spans="7:7" x14ac:dyDescent="0.45">
      <c r="G1002"/>
    </row>
    <row r="1003" spans="7:7" x14ac:dyDescent="0.45">
      <c r="G1003"/>
    </row>
    <row r="1004" spans="7:7" x14ac:dyDescent="0.45">
      <c r="G1004"/>
    </row>
    <row r="1005" spans="7:7" x14ac:dyDescent="0.45">
      <c r="G1005"/>
    </row>
    <row r="1006" spans="7:7" x14ac:dyDescent="0.45">
      <c r="G1006"/>
    </row>
    <row r="1007" spans="7:7" x14ac:dyDescent="0.45">
      <c r="G1007"/>
    </row>
    <row r="1008" spans="7:7" x14ac:dyDescent="0.45">
      <c r="G1008"/>
    </row>
    <row r="1009" spans="7:7" x14ac:dyDescent="0.45">
      <c r="G1009"/>
    </row>
    <row r="1010" spans="7:7" x14ac:dyDescent="0.45">
      <c r="G1010"/>
    </row>
    <row r="1011" spans="7:7" x14ac:dyDescent="0.45">
      <c r="G1011"/>
    </row>
    <row r="1012" spans="7:7" x14ac:dyDescent="0.45">
      <c r="G1012"/>
    </row>
    <row r="1013" spans="7:7" x14ac:dyDescent="0.45">
      <c r="G1013"/>
    </row>
    <row r="1014" spans="7:7" x14ac:dyDescent="0.45">
      <c r="G1014"/>
    </row>
    <row r="1015" spans="7:7" x14ac:dyDescent="0.45">
      <c r="G1015"/>
    </row>
    <row r="1016" spans="7:7" x14ac:dyDescent="0.45">
      <c r="G1016"/>
    </row>
    <row r="1017" spans="7:7" x14ac:dyDescent="0.45">
      <c r="G1017"/>
    </row>
    <row r="1018" spans="7:7" x14ac:dyDescent="0.45">
      <c r="G1018"/>
    </row>
    <row r="1019" spans="7:7" x14ac:dyDescent="0.45">
      <c r="G1019"/>
    </row>
    <row r="1020" spans="7:7" x14ac:dyDescent="0.45">
      <c r="G1020"/>
    </row>
    <row r="1021" spans="7:7" x14ac:dyDescent="0.45">
      <c r="G1021"/>
    </row>
    <row r="1022" spans="7:7" x14ac:dyDescent="0.45">
      <c r="G1022"/>
    </row>
    <row r="1023" spans="7:7" x14ac:dyDescent="0.45">
      <c r="G1023"/>
    </row>
    <row r="1024" spans="7:7" x14ac:dyDescent="0.45">
      <c r="G1024"/>
    </row>
    <row r="1025" spans="7:7" x14ac:dyDescent="0.45">
      <c r="G1025"/>
    </row>
    <row r="1026" spans="7:7" x14ac:dyDescent="0.45">
      <c r="G1026"/>
    </row>
    <row r="1027" spans="7:7" x14ac:dyDescent="0.45">
      <c r="G1027"/>
    </row>
    <row r="1028" spans="7:7" x14ac:dyDescent="0.45">
      <c r="G1028"/>
    </row>
    <row r="1029" spans="7:7" x14ac:dyDescent="0.45">
      <c r="G1029"/>
    </row>
    <row r="1030" spans="7:7" x14ac:dyDescent="0.45">
      <c r="G1030"/>
    </row>
    <row r="1031" spans="7:7" x14ac:dyDescent="0.45">
      <c r="G1031"/>
    </row>
    <row r="1032" spans="7:7" x14ac:dyDescent="0.45">
      <c r="G1032"/>
    </row>
    <row r="1033" spans="7:7" x14ac:dyDescent="0.45">
      <c r="G1033"/>
    </row>
    <row r="1034" spans="7:7" x14ac:dyDescent="0.45">
      <c r="G1034"/>
    </row>
    <row r="1035" spans="7:7" x14ac:dyDescent="0.45">
      <c r="G1035"/>
    </row>
    <row r="1036" spans="7:7" x14ac:dyDescent="0.45">
      <c r="G1036"/>
    </row>
    <row r="1037" spans="7:7" x14ac:dyDescent="0.45">
      <c r="G1037"/>
    </row>
    <row r="1038" spans="7:7" x14ac:dyDescent="0.45">
      <c r="G1038"/>
    </row>
    <row r="1039" spans="7:7" x14ac:dyDescent="0.45">
      <c r="G1039"/>
    </row>
    <row r="1040" spans="7:7" x14ac:dyDescent="0.45">
      <c r="G1040"/>
    </row>
    <row r="1041" spans="7:7" x14ac:dyDescent="0.45">
      <c r="G1041"/>
    </row>
    <row r="1042" spans="7:7" x14ac:dyDescent="0.45">
      <c r="G1042"/>
    </row>
    <row r="1043" spans="7:7" x14ac:dyDescent="0.45">
      <c r="G1043"/>
    </row>
    <row r="1044" spans="7:7" x14ac:dyDescent="0.45">
      <c r="G1044"/>
    </row>
    <row r="1045" spans="7:7" x14ac:dyDescent="0.45">
      <c r="G1045"/>
    </row>
    <row r="1046" spans="7:7" x14ac:dyDescent="0.45">
      <c r="G1046"/>
    </row>
    <row r="1047" spans="7:7" x14ac:dyDescent="0.45">
      <c r="G1047"/>
    </row>
    <row r="1048" spans="7:7" x14ac:dyDescent="0.45">
      <c r="G1048"/>
    </row>
    <row r="1049" spans="7:7" x14ac:dyDescent="0.45">
      <c r="G1049"/>
    </row>
    <row r="1050" spans="7:7" x14ac:dyDescent="0.45">
      <c r="G1050"/>
    </row>
    <row r="1051" spans="7:7" x14ac:dyDescent="0.45">
      <c r="G1051"/>
    </row>
    <row r="1052" spans="7:7" x14ac:dyDescent="0.45">
      <c r="G1052"/>
    </row>
    <row r="1053" spans="7:7" x14ac:dyDescent="0.45">
      <c r="G1053"/>
    </row>
    <row r="1054" spans="7:7" x14ac:dyDescent="0.45">
      <c r="G1054"/>
    </row>
    <row r="1055" spans="7:7" x14ac:dyDescent="0.45">
      <c r="G1055"/>
    </row>
    <row r="1056" spans="7:7" x14ac:dyDescent="0.45">
      <c r="G1056"/>
    </row>
    <row r="1057" spans="7:7" x14ac:dyDescent="0.45">
      <c r="G1057"/>
    </row>
    <row r="1058" spans="7:7" x14ac:dyDescent="0.45">
      <c r="G1058"/>
    </row>
    <row r="1059" spans="7:7" x14ac:dyDescent="0.45">
      <c r="G1059"/>
    </row>
    <row r="1060" spans="7:7" x14ac:dyDescent="0.45">
      <c r="G1060"/>
    </row>
    <row r="1061" spans="7:7" x14ac:dyDescent="0.45">
      <c r="G1061"/>
    </row>
    <row r="1062" spans="7:7" x14ac:dyDescent="0.45">
      <c r="G1062"/>
    </row>
    <row r="1063" spans="7:7" x14ac:dyDescent="0.45">
      <c r="G1063"/>
    </row>
    <row r="1064" spans="7:7" x14ac:dyDescent="0.45">
      <c r="G1064"/>
    </row>
    <row r="1065" spans="7:7" x14ac:dyDescent="0.45">
      <c r="G1065"/>
    </row>
    <row r="1066" spans="7:7" x14ac:dyDescent="0.45">
      <c r="G1066"/>
    </row>
    <row r="1067" spans="7:7" x14ac:dyDescent="0.45">
      <c r="G1067"/>
    </row>
    <row r="1068" spans="7:7" x14ac:dyDescent="0.45">
      <c r="G1068"/>
    </row>
    <row r="1069" spans="7:7" x14ac:dyDescent="0.45">
      <c r="G1069"/>
    </row>
    <row r="1070" spans="7:7" x14ac:dyDescent="0.45">
      <c r="G1070"/>
    </row>
    <row r="1071" spans="7:7" x14ac:dyDescent="0.45">
      <c r="G1071"/>
    </row>
    <row r="1072" spans="7:7" x14ac:dyDescent="0.45">
      <c r="G1072"/>
    </row>
    <row r="1073" spans="7:7" x14ac:dyDescent="0.45">
      <c r="G1073"/>
    </row>
    <row r="1074" spans="7:7" x14ac:dyDescent="0.45">
      <c r="G1074"/>
    </row>
    <row r="1075" spans="7:7" x14ac:dyDescent="0.45">
      <c r="G1075"/>
    </row>
    <row r="1076" spans="7:7" x14ac:dyDescent="0.45">
      <c r="G1076"/>
    </row>
    <row r="1077" spans="7:7" x14ac:dyDescent="0.45">
      <c r="G1077"/>
    </row>
    <row r="1078" spans="7:7" x14ac:dyDescent="0.45">
      <c r="G1078"/>
    </row>
    <row r="1079" spans="7:7" x14ac:dyDescent="0.45">
      <c r="G1079"/>
    </row>
    <row r="1080" spans="7:7" x14ac:dyDescent="0.45">
      <c r="G1080"/>
    </row>
    <row r="1081" spans="7:7" x14ac:dyDescent="0.45">
      <c r="G1081"/>
    </row>
    <row r="1082" spans="7:7" x14ac:dyDescent="0.45">
      <c r="G1082"/>
    </row>
    <row r="1083" spans="7:7" x14ac:dyDescent="0.45">
      <c r="G1083"/>
    </row>
    <row r="1084" spans="7:7" x14ac:dyDescent="0.45">
      <c r="G1084"/>
    </row>
    <row r="1085" spans="7:7" x14ac:dyDescent="0.45">
      <c r="G1085"/>
    </row>
    <row r="1086" spans="7:7" x14ac:dyDescent="0.45">
      <c r="G1086"/>
    </row>
    <row r="1087" spans="7:7" x14ac:dyDescent="0.45">
      <c r="G1087"/>
    </row>
    <row r="1088" spans="7:7" x14ac:dyDescent="0.45">
      <c r="G1088"/>
    </row>
    <row r="1089" spans="7:7" x14ac:dyDescent="0.45">
      <c r="G1089"/>
    </row>
    <row r="1090" spans="7:7" x14ac:dyDescent="0.45">
      <c r="G1090"/>
    </row>
    <row r="1091" spans="7:7" x14ac:dyDescent="0.45">
      <c r="G1091"/>
    </row>
    <row r="1092" spans="7:7" x14ac:dyDescent="0.45">
      <c r="G1092"/>
    </row>
    <row r="1093" spans="7:7" x14ac:dyDescent="0.45">
      <c r="G1093"/>
    </row>
    <row r="1094" spans="7:7" x14ac:dyDescent="0.45">
      <c r="G1094"/>
    </row>
    <row r="1095" spans="7:7" x14ac:dyDescent="0.45">
      <c r="G1095"/>
    </row>
    <row r="1096" spans="7:7" x14ac:dyDescent="0.45">
      <c r="G1096"/>
    </row>
    <row r="1097" spans="7:7" x14ac:dyDescent="0.45">
      <c r="G1097"/>
    </row>
    <row r="1098" spans="7:7" x14ac:dyDescent="0.45">
      <c r="G1098"/>
    </row>
    <row r="1099" spans="7:7" x14ac:dyDescent="0.45">
      <c r="G1099"/>
    </row>
    <row r="1100" spans="7:7" x14ac:dyDescent="0.45">
      <c r="G1100"/>
    </row>
    <row r="1101" spans="7:7" x14ac:dyDescent="0.45">
      <c r="G1101"/>
    </row>
    <row r="1102" spans="7:7" x14ac:dyDescent="0.45">
      <c r="G1102"/>
    </row>
    <row r="1103" spans="7:7" x14ac:dyDescent="0.45">
      <c r="G1103"/>
    </row>
    <row r="1104" spans="7:7" x14ac:dyDescent="0.45">
      <c r="G1104"/>
    </row>
    <row r="1105" spans="7:7" x14ac:dyDescent="0.45">
      <c r="G1105"/>
    </row>
    <row r="1106" spans="7:7" x14ac:dyDescent="0.45">
      <c r="G1106"/>
    </row>
    <row r="1107" spans="7:7" x14ac:dyDescent="0.45">
      <c r="G1107"/>
    </row>
    <row r="1108" spans="7:7" x14ac:dyDescent="0.45">
      <c r="G1108"/>
    </row>
    <row r="1109" spans="7:7" x14ac:dyDescent="0.45">
      <c r="G1109"/>
    </row>
    <row r="1110" spans="7:7" x14ac:dyDescent="0.45">
      <c r="G1110"/>
    </row>
    <row r="1111" spans="7:7" x14ac:dyDescent="0.45">
      <c r="G1111"/>
    </row>
    <row r="1112" spans="7:7" x14ac:dyDescent="0.45">
      <c r="G1112"/>
    </row>
    <row r="1113" spans="7:7" x14ac:dyDescent="0.45">
      <c r="G1113"/>
    </row>
    <row r="1114" spans="7:7" x14ac:dyDescent="0.45">
      <c r="G1114"/>
    </row>
    <row r="1115" spans="7:7" x14ac:dyDescent="0.45">
      <c r="G1115"/>
    </row>
    <row r="1116" spans="7:7" x14ac:dyDescent="0.45">
      <c r="G1116"/>
    </row>
    <row r="1117" spans="7:7" x14ac:dyDescent="0.45">
      <c r="G1117"/>
    </row>
    <row r="1118" spans="7:7" x14ac:dyDescent="0.45">
      <c r="G1118"/>
    </row>
    <row r="1119" spans="7:7" x14ac:dyDescent="0.45">
      <c r="G1119"/>
    </row>
    <row r="1120" spans="7:7" x14ac:dyDescent="0.45">
      <c r="G1120"/>
    </row>
    <row r="1121" spans="7:7" x14ac:dyDescent="0.45">
      <c r="G1121"/>
    </row>
    <row r="1122" spans="7:7" x14ac:dyDescent="0.45">
      <c r="G1122"/>
    </row>
    <row r="1123" spans="7:7" x14ac:dyDescent="0.45">
      <c r="G1123"/>
    </row>
    <row r="1124" spans="7:7" x14ac:dyDescent="0.45">
      <c r="G1124"/>
    </row>
    <row r="1125" spans="7:7" x14ac:dyDescent="0.45">
      <c r="G1125"/>
    </row>
    <row r="1126" spans="7:7" x14ac:dyDescent="0.45">
      <c r="G1126"/>
    </row>
    <row r="1127" spans="7:7" x14ac:dyDescent="0.45">
      <c r="G1127"/>
    </row>
    <row r="1128" spans="7:7" x14ac:dyDescent="0.45">
      <c r="G1128"/>
    </row>
    <row r="1129" spans="7:7" x14ac:dyDescent="0.45">
      <c r="G1129"/>
    </row>
    <row r="1130" spans="7:7" x14ac:dyDescent="0.45">
      <c r="G1130"/>
    </row>
    <row r="1131" spans="7:7" x14ac:dyDescent="0.45">
      <c r="G1131"/>
    </row>
    <row r="1132" spans="7:7" x14ac:dyDescent="0.45">
      <c r="G1132"/>
    </row>
    <row r="1133" spans="7:7" x14ac:dyDescent="0.45">
      <c r="G1133"/>
    </row>
    <row r="1134" spans="7:7" x14ac:dyDescent="0.45">
      <c r="G1134"/>
    </row>
    <row r="1135" spans="7:7" x14ac:dyDescent="0.45">
      <c r="G1135"/>
    </row>
    <row r="1136" spans="7:7" x14ac:dyDescent="0.45">
      <c r="G1136"/>
    </row>
    <row r="1137" spans="7:7" x14ac:dyDescent="0.45">
      <c r="G1137"/>
    </row>
    <row r="1138" spans="7:7" x14ac:dyDescent="0.45">
      <c r="G1138"/>
    </row>
    <row r="1139" spans="7:7" x14ac:dyDescent="0.45">
      <c r="G1139"/>
    </row>
    <row r="1140" spans="7:7" x14ac:dyDescent="0.45">
      <c r="G1140"/>
    </row>
    <row r="1141" spans="7:7" x14ac:dyDescent="0.45">
      <c r="G1141"/>
    </row>
    <row r="1142" spans="7:7" x14ac:dyDescent="0.45">
      <c r="G1142"/>
    </row>
    <row r="1143" spans="7:7" x14ac:dyDescent="0.45">
      <c r="G1143"/>
    </row>
    <row r="1144" spans="7:7" x14ac:dyDescent="0.45">
      <c r="G1144"/>
    </row>
    <row r="1145" spans="7:7" x14ac:dyDescent="0.45">
      <c r="G1145"/>
    </row>
    <row r="1146" spans="7:7" x14ac:dyDescent="0.45">
      <c r="G1146"/>
    </row>
    <row r="1147" spans="7:7" x14ac:dyDescent="0.45">
      <c r="G1147"/>
    </row>
    <row r="1148" spans="7:7" x14ac:dyDescent="0.45">
      <c r="G1148"/>
    </row>
    <row r="1149" spans="7:7" x14ac:dyDescent="0.45">
      <c r="G1149"/>
    </row>
    <row r="1150" spans="7:7" x14ac:dyDescent="0.45">
      <c r="G1150"/>
    </row>
    <row r="1151" spans="7:7" x14ac:dyDescent="0.45">
      <c r="G1151"/>
    </row>
    <row r="1152" spans="7:7" x14ac:dyDescent="0.45">
      <c r="G1152"/>
    </row>
    <row r="1153" spans="7:7" x14ac:dyDescent="0.45">
      <c r="G1153"/>
    </row>
    <row r="1154" spans="7:7" x14ac:dyDescent="0.45">
      <c r="G1154"/>
    </row>
    <row r="1155" spans="7:7" x14ac:dyDescent="0.45">
      <c r="G1155"/>
    </row>
    <row r="1156" spans="7:7" x14ac:dyDescent="0.45">
      <c r="G1156"/>
    </row>
    <row r="1157" spans="7:7" x14ac:dyDescent="0.45">
      <c r="G1157"/>
    </row>
    <row r="1158" spans="7:7" x14ac:dyDescent="0.45">
      <c r="G1158"/>
    </row>
    <row r="1159" spans="7:7" x14ac:dyDescent="0.45">
      <c r="G1159"/>
    </row>
    <row r="1160" spans="7:7" x14ac:dyDescent="0.45">
      <c r="G1160"/>
    </row>
    <row r="1161" spans="7:7" x14ac:dyDescent="0.45">
      <c r="G1161"/>
    </row>
    <row r="1162" spans="7:7" x14ac:dyDescent="0.45">
      <c r="G1162"/>
    </row>
    <row r="1163" spans="7:7" x14ac:dyDescent="0.45">
      <c r="G1163"/>
    </row>
    <row r="1164" spans="7:7" x14ac:dyDescent="0.45">
      <c r="G1164"/>
    </row>
    <row r="1165" spans="7:7" x14ac:dyDescent="0.45">
      <c r="G1165"/>
    </row>
    <row r="1166" spans="7:7" x14ac:dyDescent="0.45">
      <c r="G1166"/>
    </row>
    <row r="1167" spans="7:7" x14ac:dyDescent="0.45">
      <c r="G1167"/>
    </row>
    <row r="1168" spans="7:7" x14ac:dyDescent="0.45">
      <c r="G1168"/>
    </row>
    <row r="1169" spans="7:7" x14ac:dyDescent="0.45">
      <c r="G1169"/>
    </row>
    <row r="1170" spans="7:7" x14ac:dyDescent="0.45">
      <c r="G1170"/>
    </row>
    <row r="1171" spans="7:7" x14ac:dyDescent="0.45">
      <c r="G1171"/>
    </row>
    <row r="1172" spans="7:7" x14ac:dyDescent="0.45">
      <c r="G1172"/>
    </row>
    <row r="1173" spans="7:7" x14ac:dyDescent="0.45">
      <c r="G1173"/>
    </row>
    <row r="1174" spans="7:7" x14ac:dyDescent="0.45">
      <c r="G1174"/>
    </row>
    <row r="1175" spans="7:7" x14ac:dyDescent="0.45">
      <c r="G1175"/>
    </row>
    <row r="1176" spans="7:7" x14ac:dyDescent="0.45">
      <c r="G1176"/>
    </row>
    <row r="1177" spans="7:7" x14ac:dyDescent="0.45">
      <c r="G1177"/>
    </row>
    <row r="1178" spans="7:7" x14ac:dyDescent="0.45">
      <c r="G1178"/>
    </row>
    <row r="1179" spans="7:7" x14ac:dyDescent="0.45">
      <c r="G1179"/>
    </row>
    <row r="1180" spans="7:7" x14ac:dyDescent="0.45">
      <c r="G1180"/>
    </row>
    <row r="1181" spans="7:7" x14ac:dyDescent="0.45">
      <c r="G1181"/>
    </row>
    <row r="1182" spans="7:7" x14ac:dyDescent="0.45">
      <c r="G1182"/>
    </row>
    <row r="1183" spans="7:7" x14ac:dyDescent="0.45">
      <c r="G1183"/>
    </row>
    <row r="1184" spans="7:7" x14ac:dyDescent="0.45">
      <c r="G1184"/>
    </row>
    <row r="1185" spans="7:7" x14ac:dyDescent="0.45">
      <c r="G1185"/>
    </row>
    <row r="1186" spans="7:7" x14ac:dyDescent="0.45">
      <c r="G1186"/>
    </row>
    <row r="1187" spans="7:7" x14ac:dyDescent="0.45">
      <c r="G1187"/>
    </row>
    <row r="1188" spans="7:7" x14ac:dyDescent="0.45">
      <c r="G1188"/>
    </row>
    <row r="1189" spans="7:7" x14ac:dyDescent="0.45">
      <c r="G1189"/>
    </row>
    <row r="1190" spans="7:7" x14ac:dyDescent="0.45">
      <c r="G1190"/>
    </row>
    <row r="1191" spans="7:7" x14ac:dyDescent="0.45">
      <c r="G1191"/>
    </row>
    <row r="1192" spans="7:7" x14ac:dyDescent="0.45">
      <c r="G1192"/>
    </row>
    <row r="1193" spans="7:7" x14ac:dyDescent="0.45">
      <c r="G1193"/>
    </row>
    <row r="1194" spans="7:7" x14ac:dyDescent="0.45">
      <c r="G1194"/>
    </row>
    <row r="1195" spans="7:7" x14ac:dyDescent="0.45">
      <c r="G1195"/>
    </row>
    <row r="1196" spans="7:7" x14ac:dyDescent="0.45">
      <c r="G1196"/>
    </row>
    <row r="1197" spans="7:7" x14ac:dyDescent="0.45">
      <c r="G1197"/>
    </row>
    <row r="1198" spans="7:7" x14ac:dyDescent="0.45">
      <c r="G1198"/>
    </row>
    <row r="1199" spans="7:7" x14ac:dyDescent="0.45">
      <c r="G1199"/>
    </row>
    <row r="1200" spans="7:7" x14ac:dyDescent="0.45">
      <c r="G1200"/>
    </row>
    <row r="1201" spans="7:7" x14ac:dyDescent="0.45">
      <c r="G1201"/>
    </row>
    <row r="1202" spans="7:7" x14ac:dyDescent="0.45">
      <c r="G1202"/>
    </row>
    <row r="1203" spans="7:7" x14ac:dyDescent="0.45">
      <c r="G1203"/>
    </row>
    <row r="1204" spans="7:7" x14ac:dyDescent="0.45">
      <c r="G1204"/>
    </row>
    <row r="1205" spans="7:7" x14ac:dyDescent="0.45">
      <c r="G1205"/>
    </row>
    <row r="1206" spans="7:7" x14ac:dyDescent="0.45">
      <c r="G1206"/>
    </row>
    <row r="1207" spans="7:7" x14ac:dyDescent="0.45">
      <c r="G1207"/>
    </row>
    <row r="1208" spans="7:7" x14ac:dyDescent="0.45">
      <c r="G1208"/>
    </row>
    <row r="1209" spans="7:7" x14ac:dyDescent="0.45">
      <c r="G1209"/>
    </row>
    <row r="1210" spans="7:7" x14ac:dyDescent="0.45">
      <c r="G1210"/>
    </row>
    <row r="1211" spans="7:7" x14ac:dyDescent="0.45">
      <c r="G1211"/>
    </row>
    <row r="1212" spans="7:7" x14ac:dyDescent="0.45">
      <c r="G1212"/>
    </row>
    <row r="1213" spans="7:7" x14ac:dyDescent="0.45">
      <c r="G1213"/>
    </row>
    <row r="1214" spans="7:7" x14ac:dyDescent="0.45">
      <c r="G1214"/>
    </row>
    <row r="1215" spans="7:7" x14ac:dyDescent="0.45">
      <c r="G1215"/>
    </row>
    <row r="1216" spans="7:7" x14ac:dyDescent="0.45">
      <c r="G1216"/>
    </row>
    <row r="1217" spans="7:7" x14ac:dyDescent="0.45">
      <c r="G1217"/>
    </row>
    <row r="1218" spans="7:7" x14ac:dyDescent="0.45">
      <c r="G1218"/>
    </row>
    <row r="1219" spans="7:7" x14ac:dyDescent="0.45">
      <c r="G1219"/>
    </row>
    <row r="1220" spans="7:7" x14ac:dyDescent="0.45">
      <c r="G1220"/>
    </row>
    <row r="1221" spans="7:7" x14ac:dyDescent="0.45">
      <c r="G1221"/>
    </row>
    <row r="1222" spans="7:7" x14ac:dyDescent="0.45">
      <c r="G1222"/>
    </row>
    <row r="1223" spans="7:7" x14ac:dyDescent="0.45">
      <c r="G1223"/>
    </row>
    <row r="1224" spans="7:7" x14ac:dyDescent="0.45">
      <c r="G1224"/>
    </row>
    <row r="1225" spans="7:7" x14ac:dyDescent="0.45">
      <c r="G1225"/>
    </row>
    <row r="1226" spans="7:7" x14ac:dyDescent="0.45">
      <c r="G1226"/>
    </row>
    <row r="1227" spans="7:7" x14ac:dyDescent="0.45">
      <c r="G1227"/>
    </row>
    <row r="1228" spans="7:7" x14ac:dyDescent="0.45">
      <c r="G1228"/>
    </row>
    <row r="1229" spans="7:7" x14ac:dyDescent="0.45">
      <c r="G1229"/>
    </row>
    <row r="1230" spans="7:7" x14ac:dyDescent="0.45">
      <c r="G1230"/>
    </row>
    <row r="1231" spans="7:7" x14ac:dyDescent="0.45">
      <c r="G1231"/>
    </row>
    <row r="1232" spans="7:7" x14ac:dyDescent="0.45">
      <c r="G1232"/>
    </row>
    <row r="1233" spans="7:7" x14ac:dyDescent="0.45">
      <c r="G1233"/>
    </row>
    <row r="1234" spans="7:7" x14ac:dyDescent="0.45">
      <c r="G1234"/>
    </row>
    <row r="1235" spans="7:7" x14ac:dyDescent="0.45">
      <c r="G1235"/>
    </row>
    <row r="1236" spans="7:7" x14ac:dyDescent="0.45">
      <c r="G1236"/>
    </row>
    <row r="1237" spans="7:7" x14ac:dyDescent="0.45">
      <c r="G1237"/>
    </row>
    <row r="1238" spans="7:7" x14ac:dyDescent="0.45">
      <c r="G1238"/>
    </row>
    <row r="1239" spans="7:7" x14ac:dyDescent="0.45">
      <c r="G1239"/>
    </row>
    <row r="1240" spans="7:7" x14ac:dyDescent="0.45">
      <c r="G1240"/>
    </row>
    <row r="1241" spans="7:7" x14ac:dyDescent="0.45">
      <c r="G1241"/>
    </row>
    <row r="1242" spans="7:7" x14ac:dyDescent="0.45">
      <c r="G1242"/>
    </row>
    <row r="1243" spans="7:7" x14ac:dyDescent="0.45">
      <c r="G1243"/>
    </row>
    <row r="1244" spans="7:7" x14ac:dyDescent="0.45">
      <c r="G1244"/>
    </row>
    <row r="1245" spans="7:7" x14ac:dyDescent="0.45">
      <c r="G1245"/>
    </row>
    <row r="1246" spans="7:7" x14ac:dyDescent="0.45">
      <c r="G1246"/>
    </row>
    <row r="1247" spans="7:7" x14ac:dyDescent="0.45">
      <c r="G1247"/>
    </row>
    <row r="1248" spans="7:7" x14ac:dyDescent="0.45">
      <c r="G1248"/>
    </row>
    <row r="1249" spans="7:7" x14ac:dyDescent="0.45">
      <c r="G1249"/>
    </row>
    <row r="1250" spans="7:7" x14ac:dyDescent="0.45">
      <c r="G1250"/>
    </row>
    <row r="1251" spans="7:7" x14ac:dyDescent="0.45">
      <c r="G1251"/>
    </row>
    <row r="1252" spans="7:7" x14ac:dyDescent="0.45">
      <c r="G1252"/>
    </row>
    <row r="1253" spans="7:7" x14ac:dyDescent="0.45">
      <c r="G1253"/>
    </row>
    <row r="1254" spans="7:7" x14ac:dyDescent="0.45">
      <c r="G1254"/>
    </row>
    <row r="1255" spans="7:7" x14ac:dyDescent="0.45">
      <c r="G1255"/>
    </row>
    <row r="1256" spans="7:7" x14ac:dyDescent="0.45">
      <c r="G1256"/>
    </row>
    <row r="1257" spans="7:7" x14ac:dyDescent="0.45">
      <c r="G1257"/>
    </row>
    <row r="1258" spans="7:7" x14ac:dyDescent="0.45">
      <c r="G1258"/>
    </row>
    <row r="1259" spans="7:7" x14ac:dyDescent="0.45">
      <c r="G1259"/>
    </row>
    <row r="1260" spans="7:7" x14ac:dyDescent="0.45">
      <c r="G1260"/>
    </row>
    <row r="1261" spans="7:7" x14ac:dyDescent="0.45">
      <c r="G1261"/>
    </row>
    <row r="1262" spans="7:7" x14ac:dyDescent="0.45">
      <c r="G1262"/>
    </row>
    <row r="1263" spans="7:7" x14ac:dyDescent="0.45">
      <c r="G1263"/>
    </row>
    <row r="1264" spans="7:7" x14ac:dyDescent="0.45">
      <c r="G1264"/>
    </row>
    <row r="1265" spans="7:7" x14ac:dyDescent="0.45">
      <c r="G1265"/>
    </row>
    <row r="1266" spans="7:7" x14ac:dyDescent="0.45">
      <c r="G1266"/>
    </row>
    <row r="1267" spans="7:7" x14ac:dyDescent="0.45">
      <c r="G1267"/>
    </row>
    <row r="1268" spans="7:7" x14ac:dyDescent="0.45">
      <c r="G1268"/>
    </row>
    <row r="1269" spans="7:7" x14ac:dyDescent="0.45">
      <c r="G1269"/>
    </row>
    <row r="1270" spans="7:7" x14ac:dyDescent="0.45">
      <c r="G1270"/>
    </row>
    <row r="1271" spans="7:7" x14ac:dyDescent="0.45">
      <c r="G1271"/>
    </row>
    <row r="1272" spans="7:7" x14ac:dyDescent="0.45">
      <c r="G1272"/>
    </row>
    <row r="1273" spans="7:7" x14ac:dyDescent="0.45">
      <c r="G1273"/>
    </row>
    <row r="1274" spans="7:7" x14ac:dyDescent="0.45">
      <c r="G1274"/>
    </row>
    <row r="1275" spans="7:7" x14ac:dyDescent="0.45">
      <c r="G1275"/>
    </row>
    <row r="1276" spans="7:7" x14ac:dyDescent="0.45">
      <c r="G1276"/>
    </row>
    <row r="1277" spans="7:7" x14ac:dyDescent="0.45">
      <c r="G1277"/>
    </row>
    <row r="1278" spans="7:7" x14ac:dyDescent="0.45">
      <c r="G1278"/>
    </row>
    <row r="1279" spans="7:7" x14ac:dyDescent="0.45">
      <c r="G1279"/>
    </row>
    <row r="1280" spans="7:7" x14ac:dyDescent="0.45">
      <c r="G1280"/>
    </row>
    <row r="1281" spans="7:7" x14ac:dyDescent="0.45">
      <c r="G1281"/>
    </row>
    <row r="1282" spans="7:7" x14ac:dyDescent="0.45">
      <c r="G1282"/>
    </row>
    <row r="1283" spans="7:7" x14ac:dyDescent="0.45">
      <c r="G1283"/>
    </row>
    <row r="1284" spans="7:7" x14ac:dyDescent="0.45">
      <c r="G1284"/>
    </row>
    <row r="1285" spans="7:7" x14ac:dyDescent="0.45">
      <c r="G1285"/>
    </row>
    <row r="1286" spans="7:7" x14ac:dyDescent="0.45">
      <c r="G1286"/>
    </row>
    <row r="1287" spans="7:7" x14ac:dyDescent="0.45">
      <c r="G1287"/>
    </row>
    <row r="1288" spans="7:7" x14ac:dyDescent="0.45">
      <c r="G1288"/>
    </row>
    <row r="1289" spans="7:7" x14ac:dyDescent="0.45">
      <c r="G1289"/>
    </row>
    <row r="1290" spans="7:7" x14ac:dyDescent="0.45">
      <c r="G1290"/>
    </row>
    <row r="1291" spans="7:7" x14ac:dyDescent="0.45">
      <c r="G1291"/>
    </row>
    <row r="1292" spans="7:7" x14ac:dyDescent="0.45">
      <c r="G1292"/>
    </row>
    <row r="1293" spans="7:7" x14ac:dyDescent="0.45">
      <c r="G1293"/>
    </row>
    <row r="1294" spans="7:7" x14ac:dyDescent="0.45">
      <c r="G1294"/>
    </row>
    <row r="1295" spans="7:7" x14ac:dyDescent="0.45">
      <c r="G1295"/>
    </row>
    <row r="1296" spans="7:7" x14ac:dyDescent="0.45">
      <c r="G1296"/>
    </row>
    <row r="1297" spans="7:7" x14ac:dyDescent="0.45">
      <c r="G1297"/>
    </row>
    <row r="1298" spans="7:7" x14ac:dyDescent="0.45">
      <c r="G1298"/>
    </row>
    <row r="1299" spans="7:7" x14ac:dyDescent="0.45">
      <c r="G1299"/>
    </row>
    <row r="1300" spans="7:7" x14ac:dyDescent="0.45">
      <c r="G1300"/>
    </row>
    <row r="1301" spans="7:7" x14ac:dyDescent="0.45">
      <c r="G1301"/>
    </row>
    <row r="1302" spans="7:7" x14ac:dyDescent="0.45">
      <c r="G1302"/>
    </row>
    <row r="1303" spans="7:7" x14ac:dyDescent="0.45">
      <c r="G1303"/>
    </row>
    <row r="1304" spans="7:7" x14ac:dyDescent="0.45">
      <c r="G1304"/>
    </row>
    <row r="1305" spans="7:7" x14ac:dyDescent="0.45">
      <c r="G1305"/>
    </row>
    <row r="1306" spans="7:7" x14ac:dyDescent="0.45">
      <c r="G1306"/>
    </row>
    <row r="1307" spans="7:7" x14ac:dyDescent="0.45">
      <c r="G1307"/>
    </row>
    <row r="1308" spans="7:7" x14ac:dyDescent="0.45">
      <c r="G1308"/>
    </row>
    <row r="1309" spans="7:7" x14ac:dyDescent="0.45">
      <c r="G1309"/>
    </row>
    <row r="1310" spans="7:7" x14ac:dyDescent="0.45">
      <c r="G1310"/>
    </row>
    <row r="1311" spans="7:7" x14ac:dyDescent="0.45">
      <c r="G1311"/>
    </row>
    <row r="1312" spans="7:7" x14ac:dyDescent="0.45">
      <c r="G1312"/>
    </row>
    <row r="1313" spans="7:7" x14ac:dyDescent="0.45">
      <c r="G1313"/>
    </row>
    <row r="1314" spans="7:7" x14ac:dyDescent="0.45">
      <c r="G1314"/>
    </row>
    <row r="1315" spans="7:7" x14ac:dyDescent="0.45">
      <c r="G1315"/>
    </row>
    <row r="1316" spans="7:7" x14ac:dyDescent="0.45">
      <c r="G1316"/>
    </row>
    <row r="1317" spans="7:7" x14ac:dyDescent="0.45">
      <c r="G1317"/>
    </row>
    <row r="1318" spans="7:7" x14ac:dyDescent="0.45">
      <c r="G1318"/>
    </row>
    <row r="1319" spans="7:7" x14ac:dyDescent="0.45">
      <c r="G1319"/>
    </row>
    <row r="1320" spans="7:7" x14ac:dyDescent="0.45">
      <c r="G1320"/>
    </row>
    <row r="1321" spans="7:7" x14ac:dyDescent="0.45">
      <c r="G1321"/>
    </row>
    <row r="1322" spans="7:7" x14ac:dyDescent="0.45">
      <c r="G1322"/>
    </row>
    <row r="1323" spans="7:7" x14ac:dyDescent="0.45">
      <c r="G1323"/>
    </row>
    <row r="1324" spans="7:7" x14ac:dyDescent="0.45">
      <c r="G1324"/>
    </row>
    <row r="1325" spans="7:7" x14ac:dyDescent="0.45">
      <c r="G1325"/>
    </row>
    <row r="1326" spans="7:7" x14ac:dyDescent="0.45">
      <c r="G1326"/>
    </row>
    <row r="1327" spans="7:7" x14ac:dyDescent="0.45">
      <c r="G1327"/>
    </row>
    <row r="1328" spans="7:7" x14ac:dyDescent="0.45">
      <c r="G1328"/>
    </row>
    <row r="1329" spans="7:7" x14ac:dyDescent="0.45">
      <c r="G1329"/>
    </row>
    <row r="1330" spans="7:7" x14ac:dyDescent="0.45">
      <c r="G1330"/>
    </row>
    <row r="1331" spans="7:7" x14ac:dyDescent="0.45">
      <c r="G1331"/>
    </row>
    <row r="1332" spans="7:7" x14ac:dyDescent="0.45">
      <c r="G1332"/>
    </row>
    <row r="1333" spans="7:7" x14ac:dyDescent="0.45">
      <c r="G1333"/>
    </row>
    <row r="1334" spans="7:7" x14ac:dyDescent="0.45">
      <c r="G1334"/>
    </row>
    <row r="1335" spans="7:7" x14ac:dyDescent="0.45">
      <c r="G1335"/>
    </row>
    <row r="1336" spans="7:7" x14ac:dyDescent="0.45">
      <c r="G1336"/>
    </row>
    <row r="1337" spans="7:7" x14ac:dyDescent="0.45">
      <c r="G1337"/>
    </row>
    <row r="1338" spans="7:7" x14ac:dyDescent="0.45">
      <c r="G1338"/>
    </row>
    <row r="1339" spans="7:7" x14ac:dyDescent="0.45">
      <c r="G1339"/>
    </row>
    <row r="1340" spans="7:7" x14ac:dyDescent="0.45">
      <c r="G1340"/>
    </row>
    <row r="1341" spans="7:7" x14ac:dyDescent="0.45">
      <c r="G1341"/>
    </row>
    <row r="1342" spans="7:7" x14ac:dyDescent="0.45">
      <c r="G1342"/>
    </row>
    <row r="1343" spans="7:7" x14ac:dyDescent="0.45">
      <c r="G1343"/>
    </row>
    <row r="1344" spans="7:7" x14ac:dyDescent="0.45">
      <c r="G1344"/>
    </row>
    <row r="1345" spans="7:7" x14ac:dyDescent="0.45">
      <c r="G1345"/>
    </row>
    <row r="1346" spans="7:7" x14ac:dyDescent="0.45">
      <c r="G1346"/>
    </row>
    <row r="1347" spans="7:7" x14ac:dyDescent="0.45">
      <c r="G1347"/>
    </row>
    <row r="1348" spans="7:7" x14ac:dyDescent="0.45">
      <c r="G1348"/>
    </row>
    <row r="1349" spans="7:7" x14ac:dyDescent="0.45">
      <c r="G1349"/>
    </row>
    <row r="1350" spans="7:7" x14ac:dyDescent="0.45">
      <c r="G1350"/>
    </row>
    <row r="1351" spans="7:7" x14ac:dyDescent="0.45">
      <c r="G1351"/>
    </row>
    <row r="1352" spans="7:7" x14ac:dyDescent="0.45">
      <c r="G1352"/>
    </row>
    <row r="1353" spans="7:7" x14ac:dyDescent="0.45">
      <c r="G1353"/>
    </row>
    <row r="1354" spans="7:7" x14ac:dyDescent="0.45">
      <c r="G1354"/>
    </row>
    <row r="1355" spans="7:7" x14ac:dyDescent="0.45">
      <c r="G1355"/>
    </row>
    <row r="1356" spans="7:7" x14ac:dyDescent="0.45">
      <c r="G1356"/>
    </row>
    <row r="1357" spans="7:7" x14ac:dyDescent="0.45">
      <c r="G1357"/>
    </row>
    <row r="1358" spans="7:7" x14ac:dyDescent="0.45">
      <c r="G1358"/>
    </row>
    <row r="1359" spans="7:7" x14ac:dyDescent="0.45">
      <c r="G1359"/>
    </row>
    <row r="1360" spans="7:7" x14ac:dyDescent="0.45">
      <c r="G1360"/>
    </row>
    <row r="1361" spans="7:7" x14ac:dyDescent="0.45">
      <c r="G1361"/>
    </row>
    <row r="1362" spans="7:7" x14ac:dyDescent="0.45">
      <c r="G1362"/>
    </row>
    <row r="1363" spans="7:7" x14ac:dyDescent="0.45">
      <c r="G1363"/>
    </row>
    <row r="1364" spans="7:7" x14ac:dyDescent="0.45">
      <c r="G1364"/>
    </row>
    <row r="1365" spans="7:7" x14ac:dyDescent="0.45">
      <c r="G1365"/>
    </row>
    <row r="1366" spans="7:7" x14ac:dyDescent="0.45">
      <c r="G1366"/>
    </row>
    <row r="1367" spans="7:7" x14ac:dyDescent="0.45">
      <c r="G1367"/>
    </row>
    <row r="1368" spans="7:7" x14ac:dyDescent="0.45">
      <c r="G1368"/>
    </row>
    <row r="1369" spans="7:7" x14ac:dyDescent="0.45">
      <c r="G1369"/>
    </row>
    <row r="1370" spans="7:7" x14ac:dyDescent="0.45">
      <c r="G1370"/>
    </row>
    <row r="1371" spans="7:7" x14ac:dyDescent="0.45">
      <c r="G1371"/>
    </row>
    <row r="1372" spans="7:7" x14ac:dyDescent="0.45">
      <c r="G1372"/>
    </row>
    <row r="1373" spans="7:7" x14ac:dyDescent="0.45">
      <c r="G1373"/>
    </row>
    <row r="1374" spans="7:7" x14ac:dyDescent="0.45">
      <c r="G1374"/>
    </row>
    <row r="1375" spans="7:7" x14ac:dyDescent="0.45">
      <c r="G1375"/>
    </row>
    <row r="1376" spans="7:7" x14ac:dyDescent="0.45">
      <c r="G1376"/>
    </row>
    <row r="1377" spans="7:7" x14ac:dyDescent="0.45">
      <c r="G1377"/>
    </row>
    <row r="1378" spans="7:7" x14ac:dyDescent="0.45">
      <c r="G1378"/>
    </row>
    <row r="1379" spans="7:7" x14ac:dyDescent="0.45">
      <c r="G1379"/>
    </row>
    <row r="1380" spans="7:7" x14ac:dyDescent="0.45">
      <c r="G1380"/>
    </row>
    <row r="1381" spans="7:7" x14ac:dyDescent="0.45">
      <c r="G1381"/>
    </row>
    <row r="1382" spans="7:7" x14ac:dyDescent="0.45">
      <c r="G1382"/>
    </row>
    <row r="1383" spans="7:7" x14ac:dyDescent="0.45">
      <c r="G1383"/>
    </row>
    <row r="1384" spans="7:7" x14ac:dyDescent="0.45">
      <c r="G1384"/>
    </row>
    <row r="1385" spans="7:7" x14ac:dyDescent="0.45">
      <c r="G1385"/>
    </row>
    <row r="1386" spans="7:7" x14ac:dyDescent="0.45">
      <c r="G1386"/>
    </row>
    <row r="1387" spans="7:7" x14ac:dyDescent="0.45">
      <c r="G1387"/>
    </row>
    <row r="1388" spans="7:7" x14ac:dyDescent="0.45">
      <c r="G1388"/>
    </row>
    <row r="1389" spans="7:7" x14ac:dyDescent="0.45">
      <c r="G1389"/>
    </row>
    <row r="1390" spans="7:7" x14ac:dyDescent="0.45">
      <c r="G1390"/>
    </row>
    <row r="1391" spans="7:7" x14ac:dyDescent="0.45">
      <c r="G1391"/>
    </row>
    <row r="1392" spans="7:7" x14ac:dyDescent="0.45">
      <c r="G1392"/>
    </row>
    <row r="1393" spans="7:7" x14ac:dyDescent="0.45">
      <c r="G1393"/>
    </row>
    <row r="1394" spans="7:7" x14ac:dyDescent="0.45">
      <c r="G1394"/>
    </row>
    <row r="1395" spans="7:7" x14ac:dyDescent="0.45">
      <c r="G1395"/>
    </row>
    <row r="1396" spans="7:7" x14ac:dyDescent="0.45">
      <c r="G1396"/>
    </row>
    <row r="1397" spans="7:7" x14ac:dyDescent="0.45">
      <c r="G1397"/>
    </row>
    <row r="1398" spans="7:7" x14ac:dyDescent="0.45">
      <c r="G1398"/>
    </row>
    <row r="1399" spans="7:7" x14ac:dyDescent="0.45">
      <c r="G1399"/>
    </row>
    <row r="1400" spans="7:7" x14ac:dyDescent="0.45">
      <c r="G1400"/>
    </row>
    <row r="1401" spans="7:7" x14ac:dyDescent="0.45">
      <c r="G1401"/>
    </row>
    <row r="1402" spans="7:7" x14ac:dyDescent="0.45">
      <c r="G1402"/>
    </row>
    <row r="1403" spans="7:7" x14ac:dyDescent="0.45">
      <c r="G1403"/>
    </row>
    <row r="1404" spans="7:7" x14ac:dyDescent="0.45">
      <c r="G1404"/>
    </row>
    <row r="1405" spans="7:7" x14ac:dyDescent="0.45">
      <c r="G1405"/>
    </row>
    <row r="1406" spans="7:7" x14ac:dyDescent="0.45">
      <c r="G1406"/>
    </row>
    <row r="1407" spans="7:7" x14ac:dyDescent="0.45">
      <c r="G1407"/>
    </row>
    <row r="1408" spans="7:7" x14ac:dyDescent="0.45">
      <c r="G1408"/>
    </row>
    <row r="1409" spans="7:7" x14ac:dyDescent="0.45">
      <c r="G1409"/>
    </row>
    <row r="1410" spans="7:7" x14ac:dyDescent="0.45">
      <c r="G1410"/>
    </row>
    <row r="1411" spans="7:7" x14ac:dyDescent="0.45">
      <c r="G1411"/>
    </row>
    <row r="1412" spans="7:7" x14ac:dyDescent="0.45">
      <c r="G1412"/>
    </row>
    <row r="1413" spans="7:7" x14ac:dyDescent="0.45">
      <c r="G1413"/>
    </row>
    <row r="1414" spans="7:7" x14ac:dyDescent="0.45">
      <c r="G1414"/>
    </row>
    <row r="1415" spans="7:7" x14ac:dyDescent="0.45">
      <c r="G1415"/>
    </row>
    <row r="1416" spans="7:7" x14ac:dyDescent="0.45">
      <c r="G1416"/>
    </row>
    <row r="1417" spans="7:7" x14ac:dyDescent="0.45">
      <c r="G1417"/>
    </row>
    <row r="1418" spans="7:7" x14ac:dyDescent="0.45">
      <c r="G1418"/>
    </row>
    <row r="1419" spans="7:7" x14ac:dyDescent="0.45">
      <c r="G1419"/>
    </row>
    <row r="1420" spans="7:7" x14ac:dyDescent="0.45">
      <c r="G1420"/>
    </row>
    <row r="1421" spans="7:7" x14ac:dyDescent="0.45">
      <c r="G1421"/>
    </row>
    <row r="1422" spans="7:7" x14ac:dyDescent="0.45">
      <c r="G1422"/>
    </row>
    <row r="1423" spans="7:7" x14ac:dyDescent="0.45">
      <c r="G1423"/>
    </row>
    <row r="1424" spans="7:7" x14ac:dyDescent="0.45">
      <c r="G1424"/>
    </row>
    <row r="1425" spans="7:7" x14ac:dyDescent="0.45">
      <c r="G1425"/>
    </row>
    <row r="1426" spans="7:7" x14ac:dyDescent="0.45">
      <c r="G1426"/>
    </row>
    <row r="1427" spans="7:7" x14ac:dyDescent="0.45">
      <c r="G1427"/>
    </row>
    <row r="1428" spans="7:7" x14ac:dyDescent="0.45">
      <c r="G1428"/>
    </row>
    <row r="1429" spans="7:7" x14ac:dyDescent="0.45">
      <c r="G1429"/>
    </row>
    <row r="1430" spans="7:7" x14ac:dyDescent="0.45">
      <c r="G1430"/>
    </row>
    <row r="1431" spans="7:7" x14ac:dyDescent="0.45">
      <c r="G1431"/>
    </row>
    <row r="1432" spans="7:7" x14ac:dyDescent="0.45">
      <c r="G1432"/>
    </row>
    <row r="1433" spans="7:7" x14ac:dyDescent="0.45">
      <c r="G1433"/>
    </row>
    <row r="1434" spans="7:7" x14ac:dyDescent="0.45">
      <c r="G1434"/>
    </row>
    <row r="1435" spans="7:7" x14ac:dyDescent="0.45">
      <c r="G1435"/>
    </row>
    <row r="1436" spans="7:7" x14ac:dyDescent="0.45">
      <c r="G1436"/>
    </row>
    <row r="1437" spans="7:7" x14ac:dyDescent="0.45">
      <c r="G1437"/>
    </row>
    <row r="1438" spans="7:7" x14ac:dyDescent="0.45">
      <c r="G1438"/>
    </row>
    <row r="1439" spans="7:7" x14ac:dyDescent="0.45">
      <c r="G1439"/>
    </row>
    <row r="1440" spans="7:7" x14ac:dyDescent="0.45">
      <c r="G1440"/>
    </row>
    <row r="1441" spans="7:7" x14ac:dyDescent="0.45">
      <c r="G1441"/>
    </row>
    <row r="1442" spans="7:7" x14ac:dyDescent="0.45">
      <c r="G1442"/>
    </row>
    <row r="1443" spans="7:7" x14ac:dyDescent="0.45">
      <c r="G1443"/>
    </row>
    <row r="1444" spans="7:7" x14ac:dyDescent="0.45">
      <c r="G1444"/>
    </row>
    <row r="1445" spans="7:7" x14ac:dyDescent="0.45">
      <c r="G1445"/>
    </row>
    <row r="1446" spans="7:7" x14ac:dyDescent="0.45">
      <c r="G1446"/>
    </row>
    <row r="1447" spans="7:7" x14ac:dyDescent="0.45">
      <c r="G1447"/>
    </row>
    <row r="1448" spans="7:7" x14ac:dyDescent="0.45">
      <c r="G1448"/>
    </row>
    <row r="1449" spans="7:7" x14ac:dyDescent="0.45">
      <c r="G1449"/>
    </row>
    <row r="1450" spans="7:7" x14ac:dyDescent="0.45">
      <c r="G1450"/>
    </row>
    <row r="1451" spans="7:7" x14ac:dyDescent="0.45">
      <c r="G1451"/>
    </row>
    <row r="1452" spans="7:7" x14ac:dyDescent="0.45">
      <c r="G1452"/>
    </row>
    <row r="1453" spans="7:7" x14ac:dyDescent="0.45">
      <c r="G1453"/>
    </row>
    <row r="1454" spans="7:7" x14ac:dyDescent="0.45">
      <c r="G1454"/>
    </row>
    <row r="1455" spans="7:7" x14ac:dyDescent="0.45">
      <c r="G1455"/>
    </row>
    <row r="1456" spans="7:7" x14ac:dyDescent="0.45">
      <c r="G1456"/>
    </row>
    <row r="1457" spans="7:7" x14ac:dyDescent="0.45">
      <c r="G1457"/>
    </row>
    <row r="1458" spans="7:7" x14ac:dyDescent="0.45">
      <c r="G1458"/>
    </row>
    <row r="1459" spans="7:7" x14ac:dyDescent="0.45">
      <c r="G1459"/>
    </row>
    <row r="1460" spans="7:7" x14ac:dyDescent="0.45">
      <c r="G1460"/>
    </row>
    <row r="1461" spans="7:7" x14ac:dyDescent="0.45">
      <c r="G1461"/>
    </row>
    <row r="1462" spans="7:7" x14ac:dyDescent="0.45">
      <c r="G1462"/>
    </row>
    <row r="1463" spans="7:7" x14ac:dyDescent="0.45">
      <c r="G1463"/>
    </row>
    <row r="1464" spans="7:7" x14ac:dyDescent="0.45">
      <c r="G1464"/>
    </row>
    <row r="1465" spans="7:7" x14ac:dyDescent="0.45">
      <c r="G1465"/>
    </row>
    <row r="1466" spans="7:7" x14ac:dyDescent="0.45">
      <c r="G1466"/>
    </row>
    <row r="1467" spans="7:7" x14ac:dyDescent="0.45">
      <c r="G1467"/>
    </row>
    <row r="1468" spans="7:7" x14ac:dyDescent="0.45">
      <c r="G1468"/>
    </row>
    <row r="1469" spans="7:7" x14ac:dyDescent="0.45">
      <c r="G1469"/>
    </row>
    <row r="1470" spans="7:7" x14ac:dyDescent="0.45">
      <c r="G1470"/>
    </row>
    <row r="1471" spans="7:7" x14ac:dyDescent="0.45">
      <c r="G1471"/>
    </row>
    <row r="1472" spans="7:7" x14ac:dyDescent="0.45">
      <c r="G1472"/>
    </row>
    <row r="1473" spans="7:7" x14ac:dyDescent="0.45">
      <c r="G1473"/>
    </row>
    <row r="1474" spans="7:7" x14ac:dyDescent="0.45">
      <c r="G1474"/>
    </row>
    <row r="1475" spans="7:7" x14ac:dyDescent="0.45">
      <c r="G1475"/>
    </row>
    <row r="1476" spans="7:7" x14ac:dyDescent="0.45">
      <c r="G1476"/>
    </row>
    <row r="1477" spans="7:7" x14ac:dyDescent="0.45">
      <c r="G1477"/>
    </row>
    <row r="1478" spans="7:7" x14ac:dyDescent="0.45">
      <c r="G1478"/>
    </row>
    <row r="1479" spans="7:7" x14ac:dyDescent="0.45">
      <c r="G1479"/>
    </row>
    <row r="1480" spans="7:7" x14ac:dyDescent="0.45">
      <c r="G1480"/>
    </row>
    <row r="1481" spans="7:7" x14ac:dyDescent="0.45">
      <c r="G1481"/>
    </row>
    <row r="1482" spans="7:7" x14ac:dyDescent="0.45">
      <c r="G1482"/>
    </row>
    <row r="1483" spans="7:7" x14ac:dyDescent="0.45">
      <c r="G1483"/>
    </row>
    <row r="1484" spans="7:7" x14ac:dyDescent="0.45">
      <c r="G1484"/>
    </row>
    <row r="1485" spans="7:7" x14ac:dyDescent="0.45">
      <c r="G1485"/>
    </row>
    <row r="1486" spans="7:7" x14ac:dyDescent="0.45">
      <c r="G1486"/>
    </row>
    <row r="1487" spans="7:7" x14ac:dyDescent="0.45">
      <c r="G1487"/>
    </row>
    <row r="1488" spans="7:7" x14ac:dyDescent="0.45">
      <c r="G1488"/>
    </row>
    <row r="1489" spans="7:7" x14ac:dyDescent="0.45">
      <c r="G1489"/>
    </row>
    <row r="1490" spans="7:7" x14ac:dyDescent="0.45">
      <c r="G1490"/>
    </row>
    <row r="1491" spans="7:7" x14ac:dyDescent="0.45">
      <c r="G1491"/>
    </row>
    <row r="1492" spans="7:7" x14ac:dyDescent="0.45">
      <c r="G1492"/>
    </row>
    <row r="1493" spans="7:7" x14ac:dyDescent="0.45">
      <c r="G1493"/>
    </row>
    <row r="1494" spans="7:7" x14ac:dyDescent="0.45">
      <c r="G1494"/>
    </row>
    <row r="1495" spans="7:7" x14ac:dyDescent="0.45">
      <c r="G1495"/>
    </row>
    <row r="1496" spans="7:7" x14ac:dyDescent="0.45">
      <c r="G1496"/>
    </row>
    <row r="1497" spans="7:7" x14ac:dyDescent="0.45">
      <c r="G1497"/>
    </row>
    <row r="1498" spans="7:7" x14ac:dyDescent="0.45">
      <c r="G1498"/>
    </row>
    <row r="1499" spans="7:7" x14ac:dyDescent="0.45">
      <c r="G1499"/>
    </row>
    <row r="1500" spans="7:7" x14ac:dyDescent="0.45">
      <c r="G1500"/>
    </row>
    <row r="1501" spans="7:7" x14ac:dyDescent="0.45">
      <c r="G1501"/>
    </row>
    <row r="1502" spans="7:7" x14ac:dyDescent="0.45">
      <c r="G1502"/>
    </row>
    <row r="1503" spans="7:7" x14ac:dyDescent="0.45">
      <c r="G1503"/>
    </row>
    <row r="1504" spans="7:7" x14ac:dyDescent="0.45">
      <c r="G1504"/>
    </row>
    <row r="1505" spans="7:7" x14ac:dyDescent="0.45">
      <c r="G1505"/>
    </row>
    <row r="1506" spans="7:7" x14ac:dyDescent="0.45">
      <c r="G1506"/>
    </row>
    <row r="1507" spans="7:7" x14ac:dyDescent="0.45">
      <c r="G1507"/>
    </row>
    <row r="1508" spans="7:7" x14ac:dyDescent="0.45">
      <c r="G1508"/>
    </row>
    <row r="1509" spans="7:7" x14ac:dyDescent="0.45">
      <c r="G1509"/>
    </row>
    <row r="1510" spans="7:7" x14ac:dyDescent="0.45">
      <c r="G1510"/>
    </row>
    <row r="1511" spans="7:7" x14ac:dyDescent="0.45">
      <c r="G1511"/>
    </row>
    <row r="1512" spans="7:7" x14ac:dyDescent="0.45">
      <c r="G1512"/>
    </row>
    <row r="1513" spans="7:7" x14ac:dyDescent="0.45">
      <c r="G1513"/>
    </row>
    <row r="1514" spans="7:7" x14ac:dyDescent="0.45">
      <c r="G1514"/>
    </row>
    <row r="1515" spans="7:7" x14ac:dyDescent="0.45">
      <c r="G1515"/>
    </row>
    <row r="1516" spans="7:7" x14ac:dyDescent="0.45">
      <c r="G1516"/>
    </row>
    <row r="1517" spans="7:7" x14ac:dyDescent="0.45">
      <c r="G1517"/>
    </row>
    <row r="1518" spans="7:7" x14ac:dyDescent="0.45">
      <c r="G1518"/>
    </row>
    <row r="1519" spans="7:7" x14ac:dyDescent="0.45">
      <c r="G1519"/>
    </row>
    <row r="1520" spans="7:7" x14ac:dyDescent="0.45">
      <c r="G1520"/>
    </row>
    <row r="1521" spans="7:7" x14ac:dyDescent="0.45">
      <c r="G1521"/>
    </row>
    <row r="1522" spans="7:7" x14ac:dyDescent="0.45">
      <c r="G1522"/>
    </row>
    <row r="1523" spans="7:7" x14ac:dyDescent="0.45">
      <c r="G1523"/>
    </row>
    <row r="1524" spans="7:7" x14ac:dyDescent="0.45">
      <c r="G1524"/>
    </row>
    <row r="1525" spans="7:7" x14ac:dyDescent="0.45">
      <c r="G1525"/>
    </row>
    <row r="1526" spans="7:7" x14ac:dyDescent="0.45">
      <c r="G1526"/>
    </row>
    <row r="1527" spans="7:7" x14ac:dyDescent="0.45">
      <c r="G1527"/>
    </row>
    <row r="1528" spans="7:7" x14ac:dyDescent="0.45">
      <c r="G1528"/>
    </row>
    <row r="1529" spans="7:7" x14ac:dyDescent="0.45">
      <c r="G1529"/>
    </row>
    <row r="1530" spans="7:7" x14ac:dyDescent="0.45">
      <c r="G1530"/>
    </row>
    <row r="1531" spans="7:7" x14ac:dyDescent="0.45">
      <c r="G1531"/>
    </row>
    <row r="1532" spans="7:7" x14ac:dyDescent="0.45">
      <c r="G1532"/>
    </row>
    <row r="1533" spans="7:7" x14ac:dyDescent="0.45">
      <c r="G1533"/>
    </row>
    <row r="1534" spans="7:7" x14ac:dyDescent="0.45">
      <c r="G1534"/>
    </row>
    <row r="1535" spans="7:7" x14ac:dyDescent="0.45">
      <c r="G1535"/>
    </row>
    <row r="1536" spans="7:7" x14ac:dyDescent="0.45">
      <c r="G1536"/>
    </row>
    <row r="1537" spans="7:7" x14ac:dyDescent="0.45">
      <c r="G1537"/>
    </row>
    <row r="1538" spans="7:7" x14ac:dyDescent="0.45">
      <c r="G1538"/>
    </row>
    <row r="1539" spans="7:7" x14ac:dyDescent="0.45">
      <c r="G1539"/>
    </row>
    <row r="1540" spans="7:7" x14ac:dyDescent="0.45">
      <c r="G1540"/>
    </row>
    <row r="1541" spans="7:7" x14ac:dyDescent="0.45">
      <c r="G1541"/>
    </row>
    <row r="1542" spans="7:7" x14ac:dyDescent="0.45">
      <c r="G1542"/>
    </row>
    <row r="1543" spans="7:7" x14ac:dyDescent="0.45">
      <c r="G1543"/>
    </row>
    <row r="1544" spans="7:7" x14ac:dyDescent="0.45">
      <c r="G1544"/>
    </row>
    <row r="1545" spans="7:7" x14ac:dyDescent="0.45">
      <c r="G1545"/>
    </row>
    <row r="1546" spans="7:7" x14ac:dyDescent="0.45">
      <c r="G1546"/>
    </row>
    <row r="1547" spans="7:7" x14ac:dyDescent="0.45">
      <c r="G1547"/>
    </row>
    <row r="1548" spans="7:7" x14ac:dyDescent="0.45">
      <c r="G1548"/>
    </row>
    <row r="1549" spans="7:7" x14ac:dyDescent="0.45">
      <c r="G1549"/>
    </row>
    <row r="1550" spans="7:7" x14ac:dyDescent="0.45">
      <c r="G1550"/>
    </row>
    <row r="1551" spans="7:7" x14ac:dyDescent="0.45">
      <c r="G1551"/>
    </row>
    <row r="1552" spans="7:7" x14ac:dyDescent="0.45">
      <c r="G1552"/>
    </row>
    <row r="1553" spans="7:7" x14ac:dyDescent="0.45">
      <c r="G1553"/>
    </row>
    <row r="1554" spans="7:7" x14ac:dyDescent="0.45">
      <c r="G1554"/>
    </row>
    <row r="1555" spans="7:7" x14ac:dyDescent="0.45">
      <c r="G1555"/>
    </row>
    <row r="1556" spans="7:7" x14ac:dyDescent="0.45">
      <c r="G1556"/>
    </row>
    <row r="1557" spans="7:7" x14ac:dyDescent="0.45">
      <c r="G1557"/>
    </row>
    <row r="1558" spans="7:7" x14ac:dyDescent="0.45">
      <c r="G1558"/>
    </row>
    <row r="1559" spans="7:7" x14ac:dyDescent="0.45">
      <c r="G1559"/>
    </row>
    <row r="1560" spans="7:7" x14ac:dyDescent="0.45">
      <c r="G1560"/>
    </row>
    <row r="1561" spans="7:7" x14ac:dyDescent="0.45">
      <c r="G1561"/>
    </row>
    <row r="1562" spans="7:7" x14ac:dyDescent="0.45">
      <c r="G1562"/>
    </row>
    <row r="1563" spans="7:7" x14ac:dyDescent="0.45">
      <c r="G1563"/>
    </row>
    <row r="1564" spans="7:7" x14ac:dyDescent="0.45">
      <c r="G1564"/>
    </row>
    <row r="1565" spans="7:7" x14ac:dyDescent="0.45">
      <c r="G1565"/>
    </row>
    <row r="1566" spans="7:7" x14ac:dyDescent="0.45">
      <c r="G1566"/>
    </row>
    <row r="1567" spans="7:7" x14ac:dyDescent="0.45">
      <c r="G1567"/>
    </row>
    <row r="1568" spans="7:7" x14ac:dyDescent="0.45">
      <c r="G1568"/>
    </row>
    <row r="1569" spans="7:7" x14ac:dyDescent="0.45">
      <c r="G1569"/>
    </row>
    <row r="1570" spans="7:7" x14ac:dyDescent="0.45">
      <c r="G1570"/>
    </row>
    <row r="1571" spans="7:7" x14ac:dyDescent="0.45">
      <c r="G1571"/>
    </row>
    <row r="1572" spans="7:7" x14ac:dyDescent="0.45">
      <c r="G1572"/>
    </row>
    <row r="1573" spans="7:7" x14ac:dyDescent="0.45">
      <c r="G1573"/>
    </row>
    <row r="1574" spans="7:7" x14ac:dyDescent="0.45">
      <c r="G1574"/>
    </row>
    <row r="1575" spans="7:7" x14ac:dyDescent="0.45">
      <c r="G1575"/>
    </row>
    <row r="1576" spans="7:7" x14ac:dyDescent="0.45">
      <c r="G1576"/>
    </row>
    <row r="1577" spans="7:7" x14ac:dyDescent="0.45">
      <c r="G1577"/>
    </row>
    <row r="1578" spans="7:7" x14ac:dyDescent="0.45">
      <c r="G1578"/>
    </row>
    <row r="1579" spans="7:7" x14ac:dyDescent="0.45">
      <c r="G1579"/>
    </row>
    <row r="1580" spans="7:7" x14ac:dyDescent="0.45">
      <c r="G1580"/>
    </row>
    <row r="1581" spans="7:7" x14ac:dyDescent="0.45">
      <c r="G1581"/>
    </row>
    <row r="1582" spans="7:7" x14ac:dyDescent="0.45">
      <c r="G1582"/>
    </row>
    <row r="1583" spans="7:7" x14ac:dyDescent="0.45">
      <c r="G1583"/>
    </row>
    <row r="1584" spans="7:7" x14ac:dyDescent="0.45">
      <c r="G1584"/>
    </row>
    <row r="1585" spans="7:7" x14ac:dyDescent="0.45">
      <c r="G1585"/>
    </row>
    <row r="1586" spans="7:7" x14ac:dyDescent="0.45">
      <c r="G1586"/>
    </row>
    <row r="1587" spans="7:7" x14ac:dyDescent="0.45">
      <c r="G1587"/>
    </row>
    <row r="1588" spans="7:7" x14ac:dyDescent="0.45">
      <c r="G1588"/>
    </row>
    <row r="1589" spans="7:7" x14ac:dyDescent="0.45">
      <c r="G1589"/>
    </row>
    <row r="1590" spans="7:7" x14ac:dyDescent="0.45">
      <c r="G1590"/>
    </row>
    <row r="1591" spans="7:7" x14ac:dyDescent="0.45">
      <c r="G1591"/>
    </row>
    <row r="1592" spans="7:7" x14ac:dyDescent="0.45">
      <c r="G1592"/>
    </row>
    <row r="1593" spans="7:7" x14ac:dyDescent="0.45">
      <c r="G1593"/>
    </row>
    <row r="1594" spans="7:7" x14ac:dyDescent="0.45">
      <c r="G1594"/>
    </row>
    <row r="1595" spans="7:7" x14ac:dyDescent="0.45">
      <c r="G1595"/>
    </row>
    <row r="1596" spans="7:7" x14ac:dyDescent="0.45">
      <c r="G1596"/>
    </row>
    <row r="1597" spans="7:7" x14ac:dyDescent="0.45">
      <c r="G1597"/>
    </row>
    <row r="1598" spans="7:7" x14ac:dyDescent="0.45">
      <c r="G1598"/>
    </row>
    <row r="1599" spans="7:7" x14ac:dyDescent="0.45">
      <c r="G1599"/>
    </row>
    <row r="1600" spans="7:7" x14ac:dyDescent="0.45">
      <c r="G1600"/>
    </row>
    <row r="1601" spans="7:7" x14ac:dyDescent="0.45">
      <c r="G1601"/>
    </row>
    <row r="1602" spans="7:7" x14ac:dyDescent="0.45">
      <c r="G1602"/>
    </row>
    <row r="1603" spans="7:7" x14ac:dyDescent="0.45">
      <c r="G1603"/>
    </row>
    <row r="1604" spans="7:7" x14ac:dyDescent="0.45">
      <c r="G1604"/>
    </row>
    <row r="1605" spans="7:7" x14ac:dyDescent="0.45">
      <c r="G1605"/>
    </row>
    <row r="1606" spans="7:7" x14ac:dyDescent="0.45">
      <c r="G1606"/>
    </row>
    <row r="1607" spans="7:7" x14ac:dyDescent="0.45">
      <c r="G1607"/>
    </row>
    <row r="1608" spans="7:7" x14ac:dyDescent="0.45">
      <c r="G1608"/>
    </row>
    <row r="1609" spans="7:7" x14ac:dyDescent="0.45">
      <c r="G1609"/>
    </row>
    <row r="1610" spans="7:7" x14ac:dyDescent="0.45">
      <c r="G1610"/>
    </row>
    <row r="1611" spans="7:7" x14ac:dyDescent="0.45">
      <c r="G1611"/>
    </row>
    <row r="1612" spans="7:7" x14ac:dyDescent="0.45">
      <c r="G1612"/>
    </row>
    <row r="1613" spans="7:7" x14ac:dyDescent="0.45">
      <c r="G1613"/>
    </row>
    <row r="1614" spans="7:7" x14ac:dyDescent="0.45">
      <c r="G1614"/>
    </row>
    <row r="1615" spans="7:7" x14ac:dyDescent="0.45">
      <c r="G1615"/>
    </row>
    <row r="1616" spans="7:7" x14ac:dyDescent="0.45">
      <c r="G1616"/>
    </row>
    <row r="1617" spans="7:7" x14ac:dyDescent="0.45">
      <c r="G1617"/>
    </row>
    <row r="1618" spans="7:7" x14ac:dyDescent="0.45">
      <c r="G1618"/>
    </row>
    <row r="1619" spans="7:7" x14ac:dyDescent="0.45">
      <c r="G1619"/>
    </row>
    <row r="1620" spans="7:7" x14ac:dyDescent="0.45">
      <c r="G1620"/>
    </row>
    <row r="1621" spans="7:7" x14ac:dyDescent="0.45">
      <c r="G1621"/>
    </row>
    <row r="1622" spans="7:7" x14ac:dyDescent="0.45">
      <c r="G1622"/>
    </row>
    <row r="1623" spans="7:7" x14ac:dyDescent="0.45">
      <c r="G1623"/>
    </row>
    <row r="1624" spans="7:7" x14ac:dyDescent="0.45">
      <c r="G1624"/>
    </row>
    <row r="1625" spans="7:7" x14ac:dyDescent="0.45">
      <c r="G1625"/>
    </row>
    <row r="1626" spans="7:7" x14ac:dyDescent="0.45">
      <c r="G1626"/>
    </row>
    <row r="1627" spans="7:7" x14ac:dyDescent="0.45">
      <c r="G1627"/>
    </row>
    <row r="1628" spans="7:7" x14ac:dyDescent="0.45">
      <c r="G1628"/>
    </row>
    <row r="1629" spans="7:7" x14ac:dyDescent="0.45">
      <c r="G1629"/>
    </row>
    <row r="1630" spans="7:7" x14ac:dyDescent="0.45">
      <c r="G1630"/>
    </row>
    <row r="1631" spans="7:7" x14ac:dyDescent="0.45">
      <c r="G1631"/>
    </row>
    <row r="1632" spans="7:7" x14ac:dyDescent="0.45">
      <c r="G1632"/>
    </row>
    <row r="1633" spans="7:7" x14ac:dyDescent="0.45">
      <c r="G1633"/>
    </row>
    <row r="1634" spans="7:7" x14ac:dyDescent="0.45">
      <c r="G1634"/>
    </row>
    <row r="1635" spans="7:7" x14ac:dyDescent="0.45">
      <c r="G1635"/>
    </row>
    <row r="1636" spans="7:7" x14ac:dyDescent="0.45">
      <c r="G1636"/>
    </row>
    <row r="1637" spans="7:7" x14ac:dyDescent="0.45">
      <c r="G1637"/>
    </row>
    <row r="1638" spans="7:7" x14ac:dyDescent="0.45">
      <c r="G1638"/>
    </row>
    <row r="1639" spans="7:7" x14ac:dyDescent="0.45">
      <c r="G1639"/>
    </row>
    <row r="1640" spans="7:7" x14ac:dyDescent="0.45">
      <c r="G1640"/>
    </row>
    <row r="1641" spans="7:7" x14ac:dyDescent="0.45">
      <c r="G1641"/>
    </row>
    <row r="1642" spans="7:7" x14ac:dyDescent="0.45">
      <c r="G1642"/>
    </row>
    <row r="1643" spans="7:7" x14ac:dyDescent="0.45">
      <c r="G1643"/>
    </row>
    <row r="1644" spans="7:7" x14ac:dyDescent="0.45">
      <c r="G1644"/>
    </row>
    <row r="1645" spans="7:7" x14ac:dyDescent="0.45">
      <c r="G1645"/>
    </row>
    <row r="1646" spans="7:7" x14ac:dyDescent="0.45">
      <c r="G1646"/>
    </row>
    <row r="1647" spans="7:7" x14ac:dyDescent="0.45">
      <c r="G1647"/>
    </row>
    <row r="1648" spans="7:7" x14ac:dyDescent="0.45">
      <c r="G1648"/>
    </row>
    <row r="1649" spans="7:7" x14ac:dyDescent="0.45">
      <c r="G1649"/>
    </row>
    <row r="1650" spans="7:7" x14ac:dyDescent="0.45">
      <c r="G1650"/>
    </row>
    <row r="1651" spans="7:7" x14ac:dyDescent="0.45">
      <c r="G1651"/>
    </row>
    <row r="1652" spans="7:7" x14ac:dyDescent="0.45">
      <c r="G1652"/>
    </row>
    <row r="1653" spans="7:7" x14ac:dyDescent="0.45">
      <c r="G1653"/>
    </row>
    <row r="1654" spans="7:7" x14ac:dyDescent="0.45">
      <c r="G1654"/>
    </row>
    <row r="1655" spans="7:7" x14ac:dyDescent="0.45">
      <c r="G1655"/>
    </row>
    <row r="1656" spans="7:7" x14ac:dyDescent="0.45">
      <c r="G1656"/>
    </row>
    <row r="1657" spans="7:7" x14ac:dyDescent="0.45">
      <c r="G1657"/>
    </row>
    <row r="1658" spans="7:7" x14ac:dyDescent="0.45">
      <c r="G1658"/>
    </row>
    <row r="1659" spans="7:7" x14ac:dyDescent="0.45">
      <c r="G1659"/>
    </row>
    <row r="1660" spans="7:7" x14ac:dyDescent="0.45">
      <c r="G1660"/>
    </row>
    <row r="1661" spans="7:7" x14ac:dyDescent="0.45">
      <c r="G1661"/>
    </row>
    <row r="1662" spans="7:7" x14ac:dyDescent="0.45">
      <c r="G1662"/>
    </row>
    <row r="1663" spans="7:7" x14ac:dyDescent="0.45">
      <c r="G1663"/>
    </row>
    <row r="1664" spans="7:7" x14ac:dyDescent="0.45">
      <c r="G1664"/>
    </row>
    <row r="1665" spans="7:7" x14ac:dyDescent="0.45">
      <c r="G1665"/>
    </row>
    <row r="1666" spans="7:7" x14ac:dyDescent="0.45">
      <c r="G1666"/>
    </row>
    <row r="1667" spans="7:7" x14ac:dyDescent="0.45">
      <c r="G1667"/>
    </row>
    <row r="1668" spans="7:7" x14ac:dyDescent="0.45">
      <c r="G1668"/>
    </row>
    <row r="1669" spans="7:7" x14ac:dyDescent="0.45">
      <c r="G1669"/>
    </row>
    <row r="1670" spans="7:7" x14ac:dyDescent="0.45">
      <c r="G1670"/>
    </row>
    <row r="1671" spans="7:7" x14ac:dyDescent="0.45">
      <c r="G1671"/>
    </row>
    <row r="1672" spans="7:7" x14ac:dyDescent="0.45">
      <c r="G1672"/>
    </row>
    <row r="1673" spans="7:7" x14ac:dyDescent="0.45">
      <c r="G1673"/>
    </row>
    <row r="1674" spans="7:7" x14ac:dyDescent="0.45">
      <c r="G1674"/>
    </row>
    <row r="1675" spans="7:7" x14ac:dyDescent="0.45">
      <c r="G1675"/>
    </row>
    <row r="1676" spans="7:7" x14ac:dyDescent="0.45">
      <c r="G1676"/>
    </row>
    <row r="1677" spans="7:7" x14ac:dyDescent="0.45">
      <c r="G1677"/>
    </row>
    <row r="1678" spans="7:7" x14ac:dyDescent="0.45">
      <c r="G1678"/>
    </row>
    <row r="1679" spans="7:7" x14ac:dyDescent="0.45">
      <c r="G1679"/>
    </row>
    <row r="1680" spans="7:7" x14ac:dyDescent="0.45">
      <c r="G1680"/>
    </row>
    <row r="1681" spans="7:7" x14ac:dyDescent="0.45">
      <c r="G1681"/>
    </row>
    <row r="1682" spans="7:7" x14ac:dyDescent="0.45">
      <c r="G1682"/>
    </row>
    <row r="1683" spans="7:7" x14ac:dyDescent="0.45">
      <c r="G1683"/>
    </row>
    <row r="1684" spans="7:7" x14ac:dyDescent="0.45">
      <c r="G1684"/>
    </row>
    <row r="1685" spans="7:7" x14ac:dyDescent="0.45">
      <c r="G1685"/>
    </row>
    <row r="1686" spans="7:7" x14ac:dyDescent="0.45">
      <c r="G1686"/>
    </row>
    <row r="1687" spans="7:7" x14ac:dyDescent="0.45">
      <c r="G1687"/>
    </row>
    <row r="1688" spans="7:7" x14ac:dyDescent="0.45">
      <c r="G1688"/>
    </row>
    <row r="1689" spans="7:7" x14ac:dyDescent="0.45">
      <c r="G1689"/>
    </row>
    <row r="1690" spans="7:7" x14ac:dyDescent="0.45">
      <c r="G1690"/>
    </row>
    <row r="1691" spans="7:7" x14ac:dyDescent="0.45">
      <c r="G1691"/>
    </row>
    <row r="1692" spans="7:7" x14ac:dyDescent="0.45">
      <c r="G1692"/>
    </row>
    <row r="1693" spans="7:7" x14ac:dyDescent="0.45">
      <c r="G1693"/>
    </row>
    <row r="1694" spans="7:7" x14ac:dyDescent="0.45">
      <c r="G1694"/>
    </row>
    <row r="1695" spans="7:7" x14ac:dyDescent="0.45">
      <c r="G1695"/>
    </row>
    <row r="1696" spans="7:7" x14ac:dyDescent="0.45">
      <c r="G1696"/>
    </row>
    <row r="1697" spans="7:7" x14ac:dyDescent="0.45">
      <c r="G1697"/>
    </row>
    <row r="1698" spans="7:7" x14ac:dyDescent="0.45">
      <c r="G1698"/>
    </row>
    <row r="1699" spans="7:7" x14ac:dyDescent="0.45">
      <c r="G1699"/>
    </row>
    <row r="1700" spans="7:7" x14ac:dyDescent="0.45">
      <c r="G1700"/>
    </row>
    <row r="1701" spans="7:7" x14ac:dyDescent="0.45">
      <c r="G1701"/>
    </row>
    <row r="1702" spans="7:7" x14ac:dyDescent="0.45">
      <c r="G1702"/>
    </row>
    <row r="1703" spans="7:7" x14ac:dyDescent="0.45">
      <c r="G1703"/>
    </row>
    <row r="1704" spans="7:7" x14ac:dyDescent="0.45">
      <c r="G1704"/>
    </row>
    <row r="1705" spans="7:7" x14ac:dyDescent="0.45">
      <c r="G1705"/>
    </row>
    <row r="1706" spans="7:7" x14ac:dyDescent="0.45">
      <c r="G1706"/>
    </row>
    <row r="1707" spans="7:7" x14ac:dyDescent="0.45">
      <c r="G1707"/>
    </row>
    <row r="1708" spans="7:7" x14ac:dyDescent="0.45">
      <c r="G1708"/>
    </row>
    <row r="1709" spans="7:7" x14ac:dyDescent="0.45">
      <c r="G1709"/>
    </row>
    <row r="1710" spans="7:7" x14ac:dyDescent="0.45">
      <c r="G1710"/>
    </row>
    <row r="1711" spans="7:7" x14ac:dyDescent="0.45">
      <c r="G1711"/>
    </row>
    <row r="1712" spans="7:7" x14ac:dyDescent="0.45">
      <c r="G1712"/>
    </row>
    <row r="1713" spans="7:7" x14ac:dyDescent="0.45">
      <c r="G1713"/>
    </row>
    <row r="1714" spans="7:7" x14ac:dyDescent="0.45">
      <c r="G1714"/>
    </row>
    <row r="1715" spans="7:7" x14ac:dyDescent="0.45">
      <c r="G1715"/>
    </row>
    <row r="1716" spans="7:7" x14ac:dyDescent="0.45">
      <c r="G1716"/>
    </row>
    <row r="1717" spans="7:7" x14ac:dyDescent="0.45">
      <c r="G1717"/>
    </row>
    <row r="1718" spans="7:7" x14ac:dyDescent="0.45">
      <c r="G1718"/>
    </row>
    <row r="1719" spans="7:7" x14ac:dyDescent="0.45">
      <c r="G1719"/>
    </row>
    <row r="1720" spans="7:7" x14ac:dyDescent="0.45">
      <c r="G1720"/>
    </row>
    <row r="1721" spans="7:7" x14ac:dyDescent="0.45">
      <c r="G1721"/>
    </row>
    <row r="1722" spans="7:7" x14ac:dyDescent="0.45">
      <c r="G1722"/>
    </row>
    <row r="1723" spans="7:7" x14ac:dyDescent="0.45">
      <c r="G1723"/>
    </row>
    <row r="1724" spans="7:7" x14ac:dyDescent="0.45">
      <c r="G1724"/>
    </row>
    <row r="1725" spans="7:7" x14ac:dyDescent="0.45">
      <c r="G1725"/>
    </row>
    <row r="1726" spans="7:7" x14ac:dyDescent="0.45">
      <c r="G1726"/>
    </row>
    <row r="1727" spans="7:7" x14ac:dyDescent="0.45">
      <c r="G1727"/>
    </row>
    <row r="1728" spans="7:7" x14ac:dyDescent="0.45">
      <c r="G1728"/>
    </row>
    <row r="1729" spans="7:7" x14ac:dyDescent="0.45">
      <c r="G1729"/>
    </row>
    <row r="1730" spans="7:7" x14ac:dyDescent="0.45">
      <c r="G1730"/>
    </row>
    <row r="1731" spans="7:7" x14ac:dyDescent="0.45">
      <c r="G1731"/>
    </row>
    <row r="1732" spans="7:7" x14ac:dyDescent="0.45">
      <c r="G1732"/>
    </row>
    <row r="1733" spans="7:7" x14ac:dyDescent="0.45">
      <c r="G1733"/>
    </row>
    <row r="1734" spans="7:7" x14ac:dyDescent="0.45">
      <c r="G1734"/>
    </row>
    <row r="1735" spans="7:7" x14ac:dyDescent="0.45">
      <c r="G1735"/>
    </row>
    <row r="1736" spans="7:7" x14ac:dyDescent="0.45">
      <c r="G1736"/>
    </row>
    <row r="1737" spans="7:7" x14ac:dyDescent="0.45">
      <c r="G1737"/>
    </row>
    <row r="1738" spans="7:7" x14ac:dyDescent="0.45">
      <c r="G1738"/>
    </row>
    <row r="1739" spans="7:7" x14ac:dyDescent="0.45">
      <c r="G1739"/>
    </row>
    <row r="1740" spans="7:7" x14ac:dyDescent="0.45">
      <c r="G1740"/>
    </row>
    <row r="1741" spans="7:7" x14ac:dyDescent="0.45">
      <c r="G1741"/>
    </row>
    <row r="1742" spans="7:7" x14ac:dyDescent="0.45">
      <c r="G1742"/>
    </row>
    <row r="1743" spans="7:7" x14ac:dyDescent="0.45">
      <c r="G1743"/>
    </row>
    <row r="1744" spans="7:7" x14ac:dyDescent="0.45">
      <c r="G1744"/>
    </row>
    <row r="1745" spans="7:7" x14ac:dyDescent="0.45">
      <c r="G1745"/>
    </row>
    <row r="1746" spans="7:7" x14ac:dyDescent="0.45">
      <c r="G1746"/>
    </row>
    <row r="1747" spans="7:7" x14ac:dyDescent="0.45">
      <c r="G1747"/>
    </row>
    <row r="1748" spans="7:7" x14ac:dyDescent="0.45">
      <c r="G1748"/>
    </row>
    <row r="1749" spans="7:7" x14ac:dyDescent="0.45">
      <c r="G1749"/>
    </row>
    <row r="1750" spans="7:7" x14ac:dyDescent="0.45">
      <c r="G1750"/>
    </row>
    <row r="1751" spans="7:7" x14ac:dyDescent="0.45">
      <c r="G1751"/>
    </row>
    <row r="1752" spans="7:7" x14ac:dyDescent="0.45">
      <c r="G1752"/>
    </row>
    <row r="1753" spans="7:7" x14ac:dyDescent="0.45">
      <c r="G1753"/>
    </row>
    <row r="1754" spans="7:7" x14ac:dyDescent="0.45">
      <c r="G1754"/>
    </row>
    <row r="1755" spans="7:7" x14ac:dyDescent="0.45">
      <c r="G1755"/>
    </row>
    <row r="1756" spans="7:7" x14ac:dyDescent="0.45">
      <c r="G1756"/>
    </row>
    <row r="1757" spans="7:7" x14ac:dyDescent="0.45">
      <c r="G1757"/>
    </row>
    <row r="1758" spans="7:7" x14ac:dyDescent="0.45">
      <c r="G1758"/>
    </row>
    <row r="1759" spans="7:7" x14ac:dyDescent="0.45">
      <c r="G1759"/>
    </row>
    <row r="1760" spans="7:7" x14ac:dyDescent="0.45">
      <c r="G1760"/>
    </row>
    <row r="1761" spans="7:7" x14ac:dyDescent="0.45">
      <c r="G1761"/>
    </row>
    <row r="1762" spans="7:7" x14ac:dyDescent="0.45">
      <c r="G1762"/>
    </row>
    <row r="1763" spans="7:7" x14ac:dyDescent="0.45">
      <c r="G1763"/>
    </row>
    <row r="1764" spans="7:7" x14ac:dyDescent="0.45">
      <c r="G1764"/>
    </row>
    <row r="1765" spans="7:7" x14ac:dyDescent="0.45">
      <c r="G1765"/>
    </row>
    <row r="1766" spans="7:7" x14ac:dyDescent="0.45">
      <c r="G1766"/>
    </row>
    <row r="1767" spans="7:7" x14ac:dyDescent="0.45">
      <c r="G1767"/>
    </row>
    <row r="1768" spans="7:7" x14ac:dyDescent="0.45">
      <c r="G1768"/>
    </row>
    <row r="1769" spans="7:7" x14ac:dyDescent="0.45">
      <c r="G1769"/>
    </row>
    <row r="1770" spans="7:7" x14ac:dyDescent="0.45">
      <c r="G1770"/>
    </row>
    <row r="1771" spans="7:7" x14ac:dyDescent="0.45">
      <c r="G1771"/>
    </row>
    <row r="1772" spans="7:7" x14ac:dyDescent="0.45">
      <c r="G1772"/>
    </row>
    <row r="1773" spans="7:7" x14ac:dyDescent="0.45">
      <c r="G1773"/>
    </row>
    <row r="1774" spans="7:7" x14ac:dyDescent="0.45">
      <c r="G1774"/>
    </row>
    <row r="1775" spans="7:7" x14ac:dyDescent="0.45">
      <c r="G1775"/>
    </row>
    <row r="1776" spans="7:7" x14ac:dyDescent="0.45">
      <c r="G1776"/>
    </row>
    <row r="1777" spans="7:7" x14ac:dyDescent="0.45">
      <c r="G1777"/>
    </row>
    <row r="1778" spans="7:7" x14ac:dyDescent="0.45">
      <c r="G1778"/>
    </row>
    <row r="1779" spans="7:7" x14ac:dyDescent="0.45">
      <c r="G1779"/>
    </row>
    <row r="1780" spans="7:7" x14ac:dyDescent="0.45">
      <c r="G1780"/>
    </row>
    <row r="1781" spans="7:7" x14ac:dyDescent="0.45">
      <c r="G1781"/>
    </row>
    <row r="1782" spans="7:7" x14ac:dyDescent="0.45">
      <c r="G1782"/>
    </row>
    <row r="1783" spans="7:7" x14ac:dyDescent="0.45">
      <c r="G1783"/>
    </row>
    <row r="1784" spans="7:7" x14ac:dyDescent="0.45">
      <c r="G1784"/>
    </row>
    <row r="1785" spans="7:7" x14ac:dyDescent="0.45">
      <c r="G1785"/>
    </row>
    <row r="1786" spans="7:7" x14ac:dyDescent="0.45">
      <c r="G1786"/>
    </row>
    <row r="1787" spans="7:7" x14ac:dyDescent="0.45">
      <c r="G1787"/>
    </row>
    <row r="1788" spans="7:7" x14ac:dyDescent="0.45">
      <c r="G1788"/>
    </row>
    <row r="1789" spans="7:7" x14ac:dyDescent="0.45">
      <c r="G1789"/>
    </row>
    <row r="1790" spans="7:7" x14ac:dyDescent="0.45">
      <c r="G1790"/>
    </row>
    <row r="1791" spans="7:7" x14ac:dyDescent="0.45">
      <c r="G1791"/>
    </row>
    <row r="1792" spans="7:7" x14ac:dyDescent="0.45">
      <c r="G1792"/>
    </row>
    <row r="1793" spans="7:7" x14ac:dyDescent="0.45">
      <c r="G1793"/>
    </row>
    <row r="1794" spans="7:7" x14ac:dyDescent="0.45">
      <c r="G1794"/>
    </row>
    <row r="1795" spans="7:7" x14ac:dyDescent="0.45">
      <c r="G1795"/>
    </row>
    <row r="1796" spans="7:7" x14ac:dyDescent="0.45">
      <c r="G1796"/>
    </row>
    <row r="1797" spans="7:7" x14ac:dyDescent="0.45">
      <c r="G1797"/>
    </row>
    <row r="1798" spans="7:7" x14ac:dyDescent="0.45">
      <c r="G1798"/>
    </row>
    <row r="1799" spans="7:7" x14ac:dyDescent="0.45">
      <c r="G1799"/>
    </row>
    <row r="1800" spans="7:7" x14ac:dyDescent="0.45">
      <c r="G1800"/>
    </row>
    <row r="1801" spans="7:7" x14ac:dyDescent="0.45">
      <c r="G1801"/>
    </row>
    <row r="1802" spans="7:7" x14ac:dyDescent="0.45">
      <c r="G1802"/>
    </row>
    <row r="1803" spans="7:7" x14ac:dyDescent="0.45">
      <c r="G1803"/>
    </row>
    <row r="1804" spans="7:7" x14ac:dyDescent="0.45">
      <c r="G1804"/>
    </row>
    <row r="1805" spans="7:7" x14ac:dyDescent="0.45">
      <c r="G1805"/>
    </row>
    <row r="1806" spans="7:7" x14ac:dyDescent="0.45">
      <c r="G1806"/>
    </row>
    <row r="1807" spans="7:7" x14ac:dyDescent="0.45">
      <c r="G1807"/>
    </row>
    <row r="1808" spans="7:7" x14ac:dyDescent="0.45">
      <c r="G1808"/>
    </row>
    <row r="1809" spans="7:7" x14ac:dyDescent="0.45">
      <c r="G1809"/>
    </row>
    <row r="1810" spans="7:7" x14ac:dyDescent="0.45">
      <c r="G1810"/>
    </row>
    <row r="1811" spans="7:7" x14ac:dyDescent="0.45">
      <c r="G1811"/>
    </row>
    <row r="1812" spans="7:7" x14ac:dyDescent="0.45">
      <c r="G1812"/>
    </row>
    <row r="1813" spans="7:7" x14ac:dyDescent="0.45">
      <c r="G1813"/>
    </row>
    <row r="1814" spans="7:7" x14ac:dyDescent="0.45">
      <c r="G1814"/>
    </row>
    <row r="1815" spans="7:7" x14ac:dyDescent="0.45">
      <c r="G1815"/>
    </row>
    <row r="1816" spans="7:7" x14ac:dyDescent="0.45">
      <c r="G1816"/>
    </row>
    <row r="1817" spans="7:7" x14ac:dyDescent="0.45">
      <c r="G1817"/>
    </row>
    <row r="1818" spans="7:7" x14ac:dyDescent="0.45">
      <c r="G1818"/>
    </row>
    <row r="1819" spans="7:7" x14ac:dyDescent="0.45">
      <c r="G1819"/>
    </row>
    <row r="1820" spans="7:7" x14ac:dyDescent="0.45">
      <c r="G1820"/>
    </row>
    <row r="1821" spans="7:7" x14ac:dyDescent="0.45">
      <c r="G1821"/>
    </row>
    <row r="1822" spans="7:7" x14ac:dyDescent="0.45">
      <c r="G1822"/>
    </row>
    <row r="1823" spans="7:7" x14ac:dyDescent="0.45">
      <c r="G1823"/>
    </row>
    <row r="1824" spans="7:7" x14ac:dyDescent="0.45">
      <c r="G1824"/>
    </row>
    <row r="1825" spans="7:7" x14ac:dyDescent="0.45">
      <c r="G1825"/>
    </row>
    <row r="1826" spans="7:7" x14ac:dyDescent="0.45">
      <c r="G1826"/>
    </row>
    <row r="1827" spans="7:7" x14ac:dyDescent="0.45">
      <c r="G1827"/>
    </row>
    <row r="1828" spans="7:7" x14ac:dyDescent="0.45">
      <c r="G1828"/>
    </row>
    <row r="1829" spans="7:7" x14ac:dyDescent="0.45">
      <c r="G1829"/>
    </row>
    <row r="1830" spans="7:7" x14ac:dyDescent="0.45">
      <c r="G1830"/>
    </row>
    <row r="1831" spans="7:7" x14ac:dyDescent="0.45">
      <c r="G1831"/>
    </row>
    <row r="1832" spans="7:7" x14ac:dyDescent="0.45">
      <c r="G1832"/>
    </row>
    <row r="1833" spans="7:7" x14ac:dyDescent="0.45">
      <c r="G1833"/>
    </row>
    <row r="1834" spans="7:7" x14ac:dyDescent="0.45">
      <c r="G1834"/>
    </row>
    <row r="1835" spans="7:7" x14ac:dyDescent="0.45">
      <c r="G1835"/>
    </row>
    <row r="1836" spans="7:7" x14ac:dyDescent="0.45">
      <c r="G1836"/>
    </row>
    <row r="1837" spans="7:7" x14ac:dyDescent="0.45">
      <c r="G1837"/>
    </row>
    <row r="1838" spans="7:7" x14ac:dyDescent="0.45">
      <c r="G1838"/>
    </row>
    <row r="1839" spans="7:7" x14ac:dyDescent="0.45">
      <c r="G1839"/>
    </row>
    <row r="1840" spans="7:7" x14ac:dyDescent="0.45">
      <c r="G1840"/>
    </row>
    <row r="1841" spans="7:7" x14ac:dyDescent="0.45">
      <c r="G1841"/>
    </row>
    <row r="1842" spans="7:7" x14ac:dyDescent="0.45">
      <c r="G1842"/>
    </row>
    <row r="1843" spans="7:7" x14ac:dyDescent="0.45">
      <c r="G1843"/>
    </row>
    <row r="1844" spans="7:7" x14ac:dyDescent="0.45">
      <c r="G1844"/>
    </row>
    <row r="1845" spans="7:7" x14ac:dyDescent="0.45">
      <c r="G1845"/>
    </row>
    <row r="1846" spans="7:7" x14ac:dyDescent="0.45">
      <c r="G1846"/>
    </row>
    <row r="1847" spans="7:7" x14ac:dyDescent="0.45">
      <c r="G1847"/>
    </row>
    <row r="1848" spans="7:7" x14ac:dyDescent="0.45">
      <c r="G1848"/>
    </row>
    <row r="1849" spans="7:7" x14ac:dyDescent="0.45">
      <c r="G1849"/>
    </row>
    <row r="1850" spans="7:7" x14ac:dyDescent="0.45">
      <c r="G1850"/>
    </row>
    <row r="1851" spans="7:7" x14ac:dyDescent="0.45">
      <c r="G1851"/>
    </row>
    <row r="1852" spans="7:7" x14ac:dyDescent="0.45">
      <c r="G1852"/>
    </row>
    <row r="1853" spans="7:7" x14ac:dyDescent="0.45">
      <c r="G1853"/>
    </row>
    <row r="1854" spans="7:7" x14ac:dyDescent="0.45">
      <c r="G1854"/>
    </row>
    <row r="1855" spans="7:7" x14ac:dyDescent="0.45">
      <c r="G1855"/>
    </row>
    <row r="1856" spans="7:7" x14ac:dyDescent="0.45">
      <c r="G1856"/>
    </row>
    <row r="1857" spans="7:7" x14ac:dyDescent="0.45">
      <c r="G1857"/>
    </row>
    <row r="1858" spans="7:7" x14ac:dyDescent="0.45">
      <c r="G1858"/>
    </row>
    <row r="1859" spans="7:7" x14ac:dyDescent="0.45">
      <c r="G1859"/>
    </row>
    <row r="1860" spans="7:7" x14ac:dyDescent="0.45">
      <c r="G1860"/>
    </row>
    <row r="1861" spans="7:7" x14ac:dyDescent="0.45">
      <c r="G1861"/>
    </row>
    <row r="1862" spans="7:7" x14ac:dyDescent="0.45">
      <c r="G1862"/>
    </row>
    <row r="1863" spans="7:7" x14ac:dyDescent="0.45">
      <c r="G1863"/>
    </row>
    <row r="1864" spans="7:7" x14ac:dyDescent="0.45">
      <c r="G1864"/>
    </row>
    <row r="1865" spans="7:7" x14ac:dyDescent="0.45">
      <c r="G1865"/>
    </row>
    <row r="1866" spans="7:7" x14ac:dyDescent="0.45">
      <c r="G1866"/>
    </row>
    <row r="1867" spans="7:7" x14ac:dyDescent="0.45">
      <c r="G1867"/>
    </row>
    <row r="1868" spans="7:7" x14ac:dyDescent="0.45">
      <c r="G1868"/>
    </row>
    <row r="1869" spans="7:7" x14ac:dyDescent="0.45">
      <c r="G1869"/>
    </row>
    <row r="1870" spans="7:7" x14ac:dyDescent="0.45">
      <c r="G1870"/>
    </row>
    <row r="1871" spans="7:7" x14ac:dyDescent="0.45">
      <c r="G1871"/>
    </row>
    <row r="1872" spans="7:7" x14ac:dyDescent="0.45">
      <c r="G1872"/>
    </row>
    <row r="1873" spans="7:7" x14ac:dyDescent="0.45">
      <c r="G1873"/>
    </row>
    <row r="1874" spans="7:7" x14ac:dyDescent="0.45">
      <c r="G1874"/>
    </row>
    <row r="1875" spans="7:7" x14ac:dyDescent="0.45">
      <c r="G1875"/>
    </row>
    <row r="1876" spans="7:7" x14ac:dyDescent="0.45">
      <c r="G1876"/>
    </row>
    <row r="1877" spans="7:7" x14ac:dyDescent="0.45">
      <c r="G1877"/>
    </row>
    <row r="1878" spans="7:7" x14ac:dyDescent="0.45">
      <c r="G1878"/>
    </row>
    <row r="1879" spans="7:7" x14ac:dyDescent="0.45">
      <c r="G1879"/>
    </row>
    <row r="1880" spans="7:7" x14ac:dyDescent="0.45">
      <c r="G1880"/>
    </row>
    <row r="1881" spans="7:7" x14ac:dyDescent="0.45">
      <c r="G1881"/>
    </row>
    <row r="1882" spans="7:7" x14ac:dyDescent="0.45">
      <c r="G1882"/>
    </row>
    <row r="1883" spans="7:7" x14ac:dyDescent="0.45">
      <c r="G1883"/>
    </row>
    <row r="1884" spans="7:7" x14ac:dyDescent="0.45">
      <c r="G1884"/>
    </row>
    <row r="1885" spans="7:7" x14ac:dyDescent="0.45">
      <c r="G1885"/>
    </row>
    <row r="1886" spans="7:7" x14ac:dyDescent="0.45">
      <c r="G1886"/>
    </row>
    <row r="1887" spans="7:7" x14ac:dyDescent="0.45">
      <c r="G1887"/>
    </row>
    <row r="1888" spans="7:7" x14ac:dyDescent="0.45">
      <c r="G1888"/>
    </row>
    <row r="1889" spans="7:7" x14ac:dyDescent="0.45">
      <c r="G1889"/>
    </row>
    <row r="1890" spans="7:7" x14ac:dyDescent="0.45">
      <c r="G1890"/>
    </row>
    <row r="1891" spans="7:7" x14ac:dyDescent="0.45">
      <c r="G1891"/>
    </row>
    <row r="1892" spans="7:7" x14ac:dyDescent="0.45">
      <c r="G1892"/>
    </row>
    <row r="1893" spans="7:7" x14ac:dyDescent="0.45">
      <c r="G1893"/>
    </row>
    <row r="1894" spans="7:7" x14ac:dyDescent="0.45">
      <c r="G1894"/>
    </row>
    <row r="1895" spans="7:7" x14ac:dyDescent="0.45">
      <c r="G1895"/>
    </row>
    <row r="1896" spans="7:7" x14ac:dyDescent="0.45">
      <c r="G1896"/>
    </row>
    <row r="1897" spans="7:7" x14ac:dyDescent="0.45">
      <c r="G1897"/>
    </row>
    <row r="1898" spans="7:7" x14ac:dyDescent="0.45">
      <c r="G1898"/>
    </row>
    <row r="1899" spans="7:7" x14ac:dyDescent="0.45">
      <c r="G1899"/>
    </row>
    <row r="1900" spans="7:7" x14ac:dyDescent="0.45">
      <c r="G1900"/>
    </row>
    <row r="1901" spans="7:7" x14ac:dyDescent="0.45">
      <c r="G1901"/>
    </row>
    <row r="1902" spans="7:7" x14ac:dyDescent="0.45">
      <c r="G1902"/>
    </row>
    <row r="1903" spans="7:7" x14ac:dyDescent="0.45">
      <c r="G1903"/>
    </row>
    <row r="1904" spans="7:7" x14ac:dyDescent="0.45">
      <c r="G1904"/>
    </row>
    <row r="1905" spans="7:7" x14ac:dyDescent="0.45">
      <c r="G1905"/>
    </row>
    <row r="1906" spans="7:7" x14ac:dyDescent="0.45">
      <c r="G1906"/>
    </row>
    <row r="1907" spans="7:7" x14ac:dyDescent="0.45">
      <c r="G1907"/>
    </row>
    <row r="1908" spans="7:7" x14ac:dyDescent="0.45">
      <c r="G1908"/>
    </row>
    <row r="1909" spans="7:7" x14ac:dyDescent="0.45">
      <c r="G1909"/>
    </row>
    <row r="1910" spans="7:7" x14ac:dyDescent="0.45">
      <c r="G1910"/>
    </row>
    <row r="1911" spans="7:7" x14ac:dyDescent="0.45">
      <c r="G1911"/>
    </row>
    <row r="1912" spans="7:7" x14ac:dyDescent="0.45">
      <c r="G1912"/>
    </row>
    <row r="1913" spans="7:7" x14ac:dyDescent="0.45">
      <c r="G1913"/>
    </row>
    <row r="1914" spans="7:7" x14ac:dyDescent="0.45">
      <c r="G1914"/>
    </row>
    <row r="1915" spans="7:7" x14ac:dyDescent="0.45">
      <c r="G1915"/>
    </row>
    <row r="1916" spans="7:7" x14ac:dyDescent="0.45">
      <c r="G1916"/>
    </row>
    <row r="1917" spans="7:7" x14ac:dyDescent="0.45">
      <c r="G1917"/>
    </row>
    <row r="1918" spans="7:7" x14ac:dyDescent="0.45">
      <c r="G1918"/>
    </row>
    <row r="1919" spans="7:7" x14ac:dyDescent="0.45">
      <c r="G1919"/>
    </row>
    <row r="1920" spans="7:7" x14ac:dyDescent="0.45">
      <c r="G1920"/>
    </row>
    <row r="1921" spans="7:7" x14ac:dyDescent="0.45">
      <c r="G1921"/>
    </row>
    <row r="1922" spans="7:7" x14ac:dyDescent="0.45">
      <c r="G1922"/>
    </row>
    <row r="1923" spans="7:7" x14ac:dyDescent="0.45">
      <c r="G1923"/>
    </row>
    <row r="1924" spans="7:7" x14ac:dyDescent="0.45">
      <c r="G1924"/>
    </row>
    <row r="1925" spans="7:7" x14ac:dyDescent="0.45">
      <c r="G1925"/>
    </row>
    <row r="1926" spans="7:7" x14ac:dyDescent="0.45">
      <c r="G1926"/>
    </row>
    <row r="1927" spans="7:7" x14ac:dyDescent="0.45">
      <c r="G1927"/>
    </row>
    <row r="1928" spans="7:7" x14ac:dyDescent="0.45">
      <c r="G1928"/>
    </row>
    <row r="1929" spans="7:7" x14ac:dyDescent="0.45">
      <c r="G1929"/>
    </row>
    <row r="1930" spans="7:7" x14ac:dyDescent="0.45">
      <c r="G1930"/>
    </row>
    <row r="1931" spans="7:7" x14ac:dyDescent="0.45">
      <c r="G1931"/>
    </row>
    <row r="1932" spans="7:7" x14ac:dyDescent="0.45">
      <c r="G1932"/>
    </row>
    <row r="1933" spans="7:7" x14ac:dyDescent="0.45">
      <c r="G1933"/>
    </row>
    <row r="1934" spans="7:7" x14ac:dyDescent="0.45">
      <c r="G1934"/>
    </row>
    <row r="1935" spans="7:7" x14ac:dyDescent="0.45">
      <c r="G1935"/>
    </row>
    <row r="1936" spans="7:7" x14ac:dyDescent="0.45">
      <c r="G1936"/>
    </row>
    <row r="1937" spans="7:7" x14ac:dyDescent="0.45">
      <c r="G1937"/>
    </row>
    <row r="1938" spans="7:7" x14ac:dyDescent="0.45">
      <c r="G1938"/>
    </row>
    <row r="1939" spans="7:7" x14ac:dyDescent="0.45">
      <c r="G1939"/>
    </row>
    <row r="1940" spans="7:7" x14ac:dyDescent="0.45">
      <c r="G1940"/>
    </row>
    <row r="1941" spans="7:7" x14ac:dyDescent="0.45">
      <c r="G1941"/>
    </row>
    <row r="1942" spans="7:7" x14ac:dyDescent="0.45">
      <c r="G1942"/>
    </row>
    <row r="1943" spans="7:7" x14ac:dyDescent="0.45">
      <c r="G1943"/>
    </row>
    <row r="1944" spans="7:7" x14ac:dyDescent="0.45">
      <c r="G1944"/>
    </row>
    <row r="1945" spans="7:7" x14ac:dyDescent="0.45">
      <c r="G1945"/>
    </row>
    <row r="1946" spans="7:7" x14ac:dyDescent="0.45">
      <c r="G1946"/>
    </row>
    <row r="1947" spans="7:7" x14ac:dyDescent="0.45">
      <c r="G1947"/>
    </row>
    <row r="1948" spans="7:7" x14ac:dyDescent="0.45">
      <c r="G1948"/>
    </row>
    <row r="1949" spans="7:7" x14ac:dyDescent="0.45">
      <c r="G1949"/>
    </row>
    <row r="1950" spans="7:7" x14ac:dyDescent="0.45">
      <c r="G1950"/>
    </row>
    <row r="1951" spans="7:7" x14ac:dyDescent="0.45">
      <c r="G1951"/>
    </row>
    <row r="1952" spans="7:7" x14ac:dyDescent="0.45">
      <c r="G1952"/>
    </row>
    <row r="1953" spans="7:7" x14ac:dyDescent="0.45">
      <c r="G1953"/>
    </row>
    <row r="1954" spans="7:7" x14ac:dyDescent="0.45">
      <c r="G1954"/>
    </row>
    <row r="1955" spans="7:7" x14ac:dyDescent="0.45">
      <c r="G1955"/>
    </row>
    <row r="1956" spans="7:7" x14ac:dyDescent="0.45">
      <c r="G1956"/>
    </row>
    <row r="1957" spans="7:7" x14ac:dyDescent="0.45">
      <c r="G1957"/>
    </row>
    <row r="1958" spans="7:7" x14ac:dyDescent="0.45">
      <c r="G1958"/>
    </row>
    <row r="1959" spans="7:7" x14ac:dyDescent="0.45">
      <c r="G1959"/>
    </row>
    <row r="1960" spans="7:7" x14ac:dyDescent="0.45">
      <c r="G1960"/>
    </row>
    <row r="1961" spans="7:7" x14ac:dyDescent="0.45">
      <c r="G1961"/>
    </row>
    <row r="1962" spans="7:7" x14ac:dyDescent="0.45">
      <c r="G1962"/>
    </row>
    <row r="1963" spans="7:7" x14ac:dyDescent="0.45">
      <c r="G1963"/>
    </row>
    <row r="1964" spans="7:7" x14ac:dyDescent="0.45">
      <c r="G1964"/>
    </row>
    <row r="1965" spans="7:7" x14ac:dyDescent="0.45">
      <c r="G1965"/>
    </row>
    <row r="1966" spans="7:7" x14ac:dyDescent="0.45">
      <c r="G1966"/>
    </row>
    <row r="1967" spans="7:7" x14ac:dyDescent="0.45">
      <c r="G1967"/>
    </row>
    <row r="1968" spans="7:7" x14ac:dyDescent="0.45">
      <c r="G1968"/>
    </row>
    <row r="1969" spans="7:7" x14ac:dyDescent="0.45">
      <c r="G1969"/>
    </row>
    <row r="1970" spans="7:7" x14ac:dyDescent="0.45">
      <c r="G1970"/>
    </row>
    <row r="1971" spans="7:7" x14ac:dyDescent="0.45">
      <c r="G1971"/>
    </row>
    <row r="1972" spans="7:7" x14ac:dyDescent="0.45">
      <c r="G1972"/>
    </row>
    <row r="1973" spans="7:7" x14ac:dyDescent="0.45">
      <c r="G1973"/>
    </row>
    <row r="1974" spans="7:7" x14ac:dyDescent="0.45">
      <c r="G1974"/>
    </row>
    <row r="1975" spans="7:7" x14ac:dyDescent="0.45">
      <c r="G1975"/>
    </row>
    <row r="1976" spans="7:7" x14ac:dyDescent="0.45">
      <c r="G1976"/>
    </row>
    <row r="1977" spans="7:7" x14ac:dyDescent="0.45">
      <c r="G1977"/>
    </row>
    <row r="1978" spans="7:7" x14ac:dyDescent="0.45">
      <c r="G1978"/>
    </row>
    <row r="1979" spans="7:7" x14ac:dyDescent="0.45">
      <c r="G1979"/>
    </row>
    <row r="1980" spans="7:7" x14ac:dyDescent="0.45">
      <c r="G1980"/>
    </row>
    <row r="1981" spans="7:7" x14ac:dyDescent="0.45">
      <c r="G1981"/>
    </row>
    <row r="1982" spans="7:7" x14ac:dyDescent="0.45">
      <c r="G1982"/>
    </row>
    <row r="1983" spans="7:7" x14ac:dyDescent="0.45">
      <c r="G1983"/>
    </row>
    <row r="1984" spans="7:7" x14ac:dyDescent="0.45">
      <c r="G1984"/>
    </row>
    <row r="1985" spans="7:7" x14ac:dyDescent="0.45">
      <c r="G1985"/>
    </row>
    <row r="1986" spans="7:7" x14ac:dyDescent="0.45">
      <c r="G1986"/>
    </row>
    <row r="1987" spans="7:7" x14ac:dyDescent="0.45">
      <c r="G1987"/>
    </row>
    <row r="1988" spans="7:7" x14ac:dyDescent="0.45">
      <c r="G1988"/>
    </row>
    <row r="1989" spans="7:7" x14ac:dyDescent="0.45">
      <c r="G1989"/>
    </row>
    <row r="1990" spans="7:7" x14ac:dyDescent="0.45">
      <c r="G1990"/>
    </row>
    <row r="1991" spans="7:7" x14ac:dyDescent="0.45">
      <c r="G1991"/>
    </row>
    <row r="1992" spans="7:7" x14ac:dyDescent="0.45">
      <c r="G1992"/>
    </row>
    <row r="1993" spans="7:7" x14ac:dyDescent="0.45">
      <c r="G1993"/>
    </row>
    <row r="1994" spans="7:7" x14ac:dyDescent="0.45">
      <c r="G1994"/>
    </row>
    <row r="1995" spans="7:7" x14ac:dyDescent="0.45">
      <c r="G1995"/>
    </row>
    <row r="1996" spans="7:7" x14ac:dyDescent="0.45">
      <c r="G1996"/>
    </row>
    <row r="1997" spans="7:7" x14ac:dyDescent="0.45">
      <c r="G1997"/>
    </row>
    <row r="1998" spans="7:7" x14ac:dyDescent="0.45">
      <c r="G1998"/>
    </row>
    <row r="1999" spans="7:7" x14ac:dyDescent="0.45">
      <c r="G1999"/>
    </row>
    <row r="2000" spans="7:7" x14ac:dyDescent="0.45">
      <c r="G2000"/>
    </row>
    <row r="2001" spans="7:7" x14ac:dyDescent="0.45">
      <c r="G2001"/>
    </row>
    <row r="2002" spans="7:7" x14ac:dyDescent="0.45">
      <c r="G2002"/>
    </row>
    <row r="2003" spans="7:7" x14ac:dyDescent="0.45">
      <c r="G2003"/>
    </row>
    <row r="2004" spans="7:7" x14ac:dyDescent="0.45">
      <c r="G2004"/>
    </row>
    <row r="2005" spans="7:7" x14ac:dyDescent="0.45">
      <c r="G2005"/>
    </row>
    <row r="2006" spans="7:7" x14ac:dyDescent="0.45">
      <c r="G2006"/>
    </row>
    <row r="2007" spans="7:7" x14ac:dyDescent="0.45">
      <c r="G2007"/>
    </row>
    <row r="2008" spans="7:7" x14ac:dyDescent="0.45">
      <c r="G2008"/>
    </row>
    <row r="2009" spans="7:7" x14ac:dyDescent="0.45">
      <c r="G2009"/>
    </row>
    <row r="2010" spans="7:7" x14ac:dyDescent="0.45">
      <c r="G2010"/>
    </row>
    <row r="2011" spans="7:7" x14ac:dyDescent="0.45">
      <c r="G2011"/>
    </row>
    <row r="2012" spans="7:7" x14ac:dyDescent="0.45">
      <c r="G2012"/>
    </row>
    <row r="2013" spans="7:7" x14ac:dyDescent="0.45">
      <c r="G2013"/>
    </row>
    <row r="2014" spans="7:7" x14ac:dyDescent="0.45">
      <c r="G2014"/>
    </row>
    <row r="2015" spans="7:7" x14ac:dyDescent="0.45">
      <c r="G2015"/>
    </row>
    <row r="2016" spans="7:7" x14ac:dyDescent="0.45">
      <c r="G2016"/>
    </row>
    <row r="2017" spans="7:7" x14ac:dyDescent="0.45">
      <c r="G2017"/>
    </row>
    <row r="2018" spans="7:7" x14ac:dyDescent="0.45">
      <c r="G2018"/>
    </row>
    <row r="2019" spans="7:7" x14ac:dyDescent="0.45">
      <c r="G2019"/>
    </row>
    <row r="2020" spans="7:7" x14ac:dyDescent="0.45">
      <c r="G2020"/>
    </row>
    <row r="2021" spans="7:7" x14ac:dyDescent="0.45">
      <c r="G2021"/>
    </row>
    <row r="2022" spans="7:7" x14ac:dyDescent="0.45">
      <c r="G2022"/>
    </row>
    <row r="2023" spans="7:7" x14ac:dyDescent="0.45">
      <c r="G2023"/>
    </row>
    <row r="2024" spans="7:7" x14ac:dyDescent="0.45">
      <c r="G2024"/>
    </row>
    <row r="2025" spans="7:7" x14ac:dyDescent="0.45">
      <c r="G2025"/>
    </row>
    <row r="2026" spans="7:7" x14ac:dyDescent="0.45">
      <c r="G2026"/>
    </row>
    <row r="2027" spans="7:7" x14ac:dyDescent="0.45">
      <c r="G2027"/>
    </row>
    <row r="2028" spans="7:7" x14ac:dyDescent="0.45">
      <c r="G2028"/>
    </row>
    <row r="2029" spans="7:7" x14ac:dyDescent="0.45">
      <c r="G2029"/>
    </row>
    <row r="2030" spans="7:7" x14ac:dyDescent="0.45">
      <c r="G2030"/>
    </row>
    <row r="2031" spans="7:7" x14ac:dyDescent="0.45">
      <c r="G2031"/>
    </row>
    <row r="2032" spans="7:7" x14ac:dyDescent="0.45">
      <c r="G2032"/>
    </row>
    <row r="2033" spans="7:7" x14ac:dyDescent="0.45">
      <c r="G2033"/>
    </row>
    <row r="2034" spans="7:7" x14ac:dyDescent="0.45">
      <c r="G2034"/>
    </row>
    <row r="2035" spans="7:7" x14ac:dyDescent="0.45">
      <c r="G2035"/>
    </row>
    <row r="2036" spans="7:7" x14ac:dyDescent="0.45">
      <c r="G2036"/>
    </row>
    <row r="2037" spans="7:7" x14ac:dyDescent="0.45">
      <c r="G2037"/>
    </row>
    <row r="2038" spans="7:7" x14ac:dyDescent="0.45">
      <c r="G2038"/>
    </row>
    <row r="2039" spans="7:7" x14ac:dyDescent="0.45">
      <c r="G2039"/>
    </row>
    <row r="2040" spans="7:7" x14ac:dyDescent="0.45">
      <c r="G2040"/>
    </row>
    <row r="2041" spans="7:7" x14ac:dyDescent="0.45">
      <c r="G2041"/>
    </row>
    <row r="2042" spans="7:7" x14ac:dyDescent="0.45">
      <c r="G2042"/>
    </row>
    <row r="2043" spans="7:7" x14ac:dyDescent="0.45">
      <c r="G2043"/>
    </row>
    <row r="2044" spans="7:7" x14ac:dyDescent="0.45">
      <c r="G2044"/>
    </row>
    <row r="2045" spans="7:7" x14ac:dyDescent="0.45">
      <c r="G2045"/>
    </row>
    <row r="2046" spans="7:7" x14ac:dyDescent="0.45">
      <c r="G2046"/>
    </row>
    <row r="2047" spans="7:7" x14ac:dyDescent="0.45">
      <c r="G2047"/>
    </row>
    <row r="2048" spans="7:7" x14ac:dyDescent="0.45">
      <c r="G2048"/>
    </row>
    <row r="2049" spans="7:7" x14ac:dyDescent="0.45">
      <c r="G2049"/>
    </row>
    <row r="2050" spans="7:7" x14ac:dyDescent="0.45">
      <c r="G2050"/>
    </row>
    <row r="2051" spans="7:7" x14ac:dyDescent="0.45">
      <c r="G2051"/>
    </row>
    <row r="2052" spans="7:7" x14ac:dyDescent="0.45">
      <c r="G2052"/>
    </row>
    <row r="2053" spans="7:7" x14ac:dyDescent="0.45">
      <c r="G2053"/>
    </row>
    <row r="2054" spans="7:7" x14ac:dyDescent="0.45">
      <c r="G2054"/>
    </row>
    <row r="2055" spans="7:7" x14ac:dyDescent="0.45">
      <c r="G2055"/>
    </row>
    <row r="2056" spans="7:7" x14ac:dyDescent="0.45">
      <c r="G2056"/>
    </row>
    <row r="2057" spans="7:7" x14ac:dyDescent="0.45">
      <c r="G2057"/>
    </row>
    <row r="2058" spans="7:7" x14ac:dyDescent="0.45">
      <c r="G2058"/>
    </row>
    <row r="2059" spans="7:7" x14ac:dyDescent="0.45">
      <c r="G2059"/>
    </row>
    <row r="2060" spans="7:7" x14ac:dyDescent="0.45">
      <c r="G2060"/>
    </row>
    <row r="2061" spans="7:7" x14ac:dyDescent="0.45">
      <c r="G2061"/>
    </row>
    <row r="2062" spans="7:7" x14ac:dyDescent="0.45">
      <c r="G2062"/>
    </row>
    <row r="2063" spans="7:7" x14ac:dyDescent="0.45">
      <c r="G2063"/>
    </row>
    <row r="2064" spans="7:7" x14ac:dyDescent="0.45">
      <c r="G2064"/>
    </row>
    <row r="2065" spans="7:7" x14ac:dyDescent="0.45">
      <c r="G2065"/>
    </row>
    <row r="2066" spans="7:7" x14ac:dyDescent="0.45">
      <c r="G2066"/>
    </row>
    <row r="2067" spans="7:7" x14ac:dyDescent="0.45">
      <c r="G2067"/>
    </row>
    <row r="2068" spans="7:7" x14ac:dyDescent="0.45">
      <c r="G2068"/>
    </row>
    <row r="2069" spans="7:7" x14ac:dyDescent="0.45">
      <c r="G2069"/>
    </row>
    <row r="2070" spans="7:7" x14ac:dyDescent="0.45">
      <c r="G2070"/>
    </row>
    <row r="2071" spans="7:7" x14ac:dyDescent="0.45">
      <c r="G2071"/>
    </row>
    <row r="2072" spans="7:7" x14ac:dyDescent="0.45">
      <c r="G2072"/>
    </row>
    <row r="2073" spans="7:7" x14ac:dyDescent="0.45">
      <c r="G2073"/>
    </row>
    <row r="2074" spans="7:7" x14ac:dyDescent="0.45">
      <c r="G2074"/>
    </row>
    <row r="2075" spans="7:7" x14ac:dyDescent="0.45">
      <c r="G2075"/>
    </row>
    <row r="2076" spans="7:7" x14ac:dyDescent="0.45">
      <c r="G2076"/>
    </row>
    <row r="2077" spans="7:7" x14ac:dyDescent="0.45">
      <c r="G2077"/>
    </row>
    <row r="2078" spans="7:7" x14ac:dyDescent="0.45">
      <c r="G2078"/>
    </row>
    <row r="2079" spans="7:7" x14ac:dyDescent="0.45">
      <c r="G2079"/>
    </row>
    <row r="2080" spans="7:7" x14ac:dyDescent="0.45">
      <c r="G2080"/>
    </row>
    <row r="2081" spans="7:7" x14ac:dyDescent="0.45">
      <c r="G2081"/>
    </row>
    <row r="2082" spans="7:7" x14ac:dyDescent="0.45">
      <c r="G2082"/>
    </row>
    <row r="2083" spans="7:7" x14ac:dyDescent="0.45">
      <c r="G2083"/>
    </row>
    <row r="2084" spans="7:7" x14ac:dyDescent="0.45">
      <c r="G2084"/>
    </row>
    <row r="2085" spans="7:7" x14ac:dyDescent="0.45">
      <c r="G2085"/>
    </row>
    <row r="2086" spans="7:7" x14ac:dyDescent="0.45">
      <c r="G2086"/>
    </row>
    <row r="2087" spans="7:7" x14ac:dyDescent="0.45">
      <c r="G2087"/>
    </row>
    <row r="2088" spans="7:7" x14ac:dyDescent="0.45">
      <c r="G2088"/>
    </row>
    <row r="2089" spans="7:7" x14ac:dyDescent="0.45">
      <c r="G2089"/>
    </row>
    <row r="2090" spans="7:7" x14ac:dyDescent="0.45">
      <c r="G2090"/>
    </row>
    <row r="2091" spans="7:7" x14ac:dyDescent="0.45">
      <c r="G2091"/>
    </row>
    <row r="2092" spans="7:7" x14ac:dyDescent="0.45">
      <c r="G2092"/>
    </row>
    <row r="2093" spans="7:7" x14ac:dyDescent="0.45">
      <c r="G2093"/>
    </row>
    <row r="2094" spans="7:7" x14ac:dyDescent="0.45">
      <c r="G2094"/>
    </row>
    <row r="2095" spans="7:7" x14ac:dyDescent="0.45">
      <c r="G2095"/>
    </row>
    <row r="2096" spans="7:7" x14ac:dyDescent="0.45">
      <c r="G2096"/>
    </row>
    <row r="2097" spans="7:7" x14ac:dyDescent="0.45">
      <c r="G2097"/>
    </row>
    <row r="2098" spans="7:7" x14ac:dyDescent="0.45">
      <c r="G2098"/>
    </row>
    <row r="2099" spans="7:7" x14ac:dyDescent="0.45">
      <c r="G2099"/>
    </row>
    <row r="2100" spans="7:7" x14ac:dyDescent="0.45">
      <c r="G2100"/>
    </row>
    <row r="2101" spans="7:7" x14ac:dyDescent="0.45">
      <c r="G2101"/>
    </row>
    <row r="2102" spans="7:7" x14ac:dyDescent="0.45">
      <c r="G2102"/>
    </row>
    <row r="2103" spans="7:7" x14ac:dyDescent="0.45">
      <c r="G2103"/>
    </row>
    <row r="2104" spans="7:7" x14ac:dyDescent="0.45">
      <c r="G2104"/>
    </row>
    <row r="2105" spans="7:7" x14ac:dyDescent="0.45">
      <c r="G2105"/>
    </row>
    <row r="2106" spans="7:7" x14ac:dyDescent="0.45">
      <c r="G2106"/>
    </row>
    <row r="2107" spans="7:7" x14ac:dyDescent="0.45">
      <c r="G2107"/>
    </row>
    <row r="2108" spans="7:7" x14ac:dyDescent="0.45">
      <c r="G2108"/>
    </row>
    <row r="2109" spans="7:7" x14ac:dyDescent="0.45">
      <c r="G2109"/>
    </row>
    <row r="2110" spans="7:7" x14ac:dyDescent="0.45">
      <c r="G2110"/>
    </row>
    <row r="2111" spans="7:7" x14ac:dyDescent="0.45">
      <c r="G2111"/>
    </row>
    <row r="2112" spans="7:7" x14ac:dyDescent="0.45">
      <c r="G2112"/>
    </row>
    <row r="2113" spans="7:7" x14ac:dyDescent="0.45">
      <c r="G2113"/>
    </row>
    <row r="2114" spans="7:7" x14ac:dyDescent="0.45">
      <c r="G2114"/>
    </row>
    <row r="2115" spans="7:7" x14ac:dyDescent="0.45">
      <c r="G2115"/>
    </row>
    <row r="2116" spans="7:7" x14ac:dyDescent="0.45">
      <c r="G2116"/>
    </row>
    <row r="2117" spans="7:7" x14ac:dyDescent="0.45">
      <c r="G2117"/>
    </row>
    <row r="2118" spans="7:7" x14ac:dyDescent="0.45">
      <c r="G2118"/>
    </row>
    <row r="2119" spans="7:7" x14ac:dyDescent="0.45">
      <c r="G2119"/>
    </row>
    <row r="2120" spans="7:7" x14ac:dyDescent="0.45">
      <c r="G2120"/>
    </row>
    <row r="2121" spans="7:7" x14ac:dyDescent="0.45">
      <c r="G2121"/>
    </row>
    <row r="2122" spans="7:7" x14ac:dyDescent="0.45">
      <c r="G2122"/>
    </row>
    <row r="2123" spans="7:7" x14ac:dyDescent="0.45">
      <c r="G2123"/>
    </row>
    <row r="2124" spans="7:7" x14ac:dyDescent="0.45">
      <c r="G2124"/>
    </row>
    <row r="2125" spans="7:7" x14ac:dyDescent="0.45">
      <c r="G2125"/>
    </row>
    <row r="2126" spans="7:7" x14ac:dyDescent="0.45">
      <c r="G2126"/>
    </row>
    <row r="2127" spans="7:7" x14ac:dyDescent="0.45">
      <c r="G2127"/>
    </row>
    <row r="2128" spans="7:7" x14ac:dyDescent="0.45">
      <c r="G2128"/>
    </row>
    <row r="2129" spans="7:7" x14ac:dyDescent="0.45">
      <c r="G2129"/>
    </row>
    <row r="2130" spans="7:7" x14ac:dyDescent="0.45">
      <c r="G2130"/>
    </row>
    <row r="2131" spans="7:7" x14ac:dyDescent="0.45">
      <c r="G2131"/>
    </row>
    <row r="2132" spans="7:7" x14ac:dyDescent="0.45">
      <c r="G2132"/>
    </row>
    <row r="2133" spans="7:7" x14ac:dyDescent="0.45">
      <c r="G2133"/>
    </row>
    <row r="2134" spans="7:7" x14ac:dyDescent="0.45">
      <c r="G2134"/>
    </row>
    <row r="2135" spans="7:7" x14ac:dyDescent="0.45">
      <c r="G2135"/>
    </row>
    <row r="2136" spans="7:7" x14ac:dyDescent="0.45">
      <c r="G2136"/>
    </row>
    <row r="2137" spans="7:7" x14ac:dyDescent="0.45">
      <c r="G2137"/>
    </row>
    <row r="2138" spans="7:7" x14ac:dyDescent="0.45">
      <c r="G2138"/>
    </row>
    <row r="2139" spans="7:7" x14ac:dyDescent="0.45">
      <c r="G2139"/>
    </row>
    <row r="2140" spans="7:7" x14ac:dyDescent="0.45">
      <c r="G2140"/>
    </row>
    <row r="2141" spans="7:7" x14ac:dyDescent="0.45">
      <c r="G2141"/>
    </row>
    <row r="2142" spans="7:7" x14ac:dyDescent="0.45">
      <c r="G2142"/>
    </row>
    <row r="2143" spans="7:7" x14ac:dyDescent="0.45">
      <c r="G2143"/>
    </row>
    <row r="2144" spans="7:7" x14ac:dyDescent="0.45">
      <c r="G2144"/>
    </row>
    <row r="2145" spans="7:7" x14ac:dyDescent="0.45">
      <c r="G2145"/>
    </row>
    <row r="2146" spans="7:7" x14ac:dyDescent="0.45">
      <c r="G2146"/>
    </row>
    <row r="2147" spans="7:7" x14ac:dyDescent="0.45">
      <c r="G2147"/>
    </row>
    <row r="2148" spans="7:7" x14ac:dyDescent="0.45">
      <c r="G2148"/>
    </row>
    <row r="2149" spans="7:7" x14ac:dyDescent="0.45">
      <c r="G2149"/>
    </row>
    <row r="2150" spans="7:7" x14ac:dyDescent="0.45">
      <c r="G2150"/>
    </row>
    <row r="2151" spans="7:7" x14ac:dyDescent="0.45">
      <c r="G2151"/>
    </row>
    <row r="2152" spans="7:7" x14ac:dyDescent="0.45">
      <c r="G2152"/>
    </row>
    <row r="2153" spans="7:7" x14ac:dyDescent="0.45">
      <c r="G2153"/>
    </row>
    <row r="2154" spans="7:7" x14ac:dyDescent="0.45">
      <c r="G2154"/>
    </row>
    <row r="2155" spans="7:7" x14ac:dyDescent="0.45">
      <c r="G2155"/>
    </row>
    <row r="2156" spans="7:7" x14ac:dyDescent="0.45">
      <c r="G2156"/>
    </row>
    <row r="2157" spans="7:7" x14ac:dyDescent="0.45">
      <c r="G2157"/>
    </row>
    <row r="2158" spans="7:7" x14ac:dyDescent="0.45">
      <c r="G2158"/>
    </row>
    <row r="2159" spans="7:7" x14ac:dyDescent="0.45">
      <c r="G2159"/>
    </row>
    <row r="2160" spans="7:7" x14ac:dyDescent="0.45">
      <c r="G2160"/>
    </row>
    <row r="2161" spans="7:7" x14ac:dyDescent="0.45">
      <c r="G2161"/>
    </row>
    <row r="2162" spans="7:7" x14ac:dyDescent="0.45">
      <c r="G2162"/>
    </row>
    <row r="2163" spans="7:7" x14ac:dyDescent="0.45">
      <c r="G2163"/>
    </row>
    <row r="2164" spans="7:7" x14ac:dyDescent="0.45">
      <c r="G2164"/>
    </row>
    <row r="2165" spans="7:7" x14ac:dyDescent="0.45">
      <c r="G2165"/>
    </row>
    <row r="2166" spans="7:7" x14ac:dyDescent="0.45">
      <c r="G2166"/>
    </row>
    <row r="2167" spans="7:7" x14ac:dyDescent="0.45">
      <c r="G2167"/>
    </row>
    <row r="2168" spans="7:7" x14ac:dyDescent="0.45">
      <c r="G2168"/>
    </row>
    <row r="2169" spans="7:7" x14ac:dyDescent="0.45">
      <c r="G2169"/>
    </row>
    <row r="2170" spans="7:7" x14ac:dyDescent="0.45">
      <c r="G2170"/>
    </row>
    <row r="2171" spans="7:7" x14ac:dyDescent="0.45">
      <c r="G2171"/>
    </row>
    <row r="2172" spans="7:7" x14ac:dyDescent="0.45">
      <c r="G2172"/>
    </row>
    <row r="2173" spans="7:7" x14ac:dyDescent="0.45">
      <c r="G2173"/>
    </row>
    <row r="2174" spans="7:7" x14ac:dyDescent="0.45">
      <c r="G2174"/>
    </row>
    <row r="2175" spans="7:7" x14ac:dyDescent="0.45">
      <c r="G2175"/>
    </row>
    <row r="2176" spans="7:7" x14ac:dyDescent="0.45">
      <c r="G2176"/>
    </row>
    <row r="2177" spans="7:7" x14ac:dyDescent="0.45">
      <c r="G2177"/>
    </row>
    <row r="2178" spans="7:7" x14ac:dyDescent="0.45">
      <c r="G2178"/>
    </row>
    <row r="2179" spans="7:7" x14ac:dyDescent="0.45">
      <c r="G2179"/>
    </row>
    <row r="2180" spans="7:7" x14ac:dyDescent="0.45">
      <c r="G2180"/>
    </row>
    <row r="2181" spans="7:7" x14ac:dyDescent="0.45">
      <c r="G2181"/>
    </row>
    <row r="2182" spans="7:7" x14ac:dyDescent="0.45">
      <c r="G2182"/>
    </row>
    <row r="2183" spans="7:7" x14ac:dyDescent="0.45">
      <c r="G2183"/>
    </row>
    <row r="2184" spans="7:7" x14ac:dyDescent="0.45">
      <c r="G2184"/>
    </row>
    <row r="2185" spans="7:7" x14ac:dyDescent="0.45">
      <c r="G2185"/>
    </row>
    <row r="2186" spans="7:7" x14ac:dyDescent="0.45">
      <c r="G2186"/>
    </row>
    <row r="2187" spans="7:7" x14ac:dyDescent="0.45">
      <c r="G2187"/>
    </row>
    <row r="2188" spans="7:7" x14ac:dyDescent="0.45">
      <c r="G2188"/>
    </row>
    <row r="2189" spans="7:7" x14ac:dyDescent="0.45">
      <c r="G2189"/>
    </row>
    <row r="2190" spans="7:7" x14ac:dyDescent="0.45">
      <c r="G2190"/>
    </row>
    <row r="2191" spans="7:7" x14ac:dyDescent="0.45">
      <c r="G2191"/>
    </row>
    <row r="2192" spans="7:7" x14ac:dyDescent="0.45">
      <c r="G2192"/>
    </row>
    <row r="2193" spans="7:7" x14ac:dyDescent="0.45">
      <c r="G2193"/>
    </row>
    <row r="2194" spans="7:7" x14ac:dyDescent="0.45">
      <c r="G2194"/>
    </row>
    <row r="2195" spans="7:7" x14ac:dyDescent="0.45">
      <c r="G2195"/>
    </row>
    <row r="2196" spans="7:7" x14ac:dyDescent="0.45">
      <c r="G2196"/>
    </row>
    <row r="2197" spans="7:7" x14ac:dyDescent="0.45">
      <c r="G2197"/>
    </row>
    <row r="2198" spans="7:7" x14ac:dyDescent="0.45">
      <c r="G2198"/>
    </row>
    <row r="2199" spans="7:7" x14ac:dyDescent="0.45">
      <c r="G2199"/>
    </row>
    <row r="2200" spans="7:7" x14ac:dyDescent="0.45">
      <c r="G2200"/>
    </row>
    <row r="2201" spans="7:7" x14ac:dyDescent="0.45">
      <c r="G2201"/>
    </row>
    <row r="2202" spans="7:7" x14ac:dyDescent="0.45">
      <c r="G2202"/>
    </row>
    <row r="2203" spans="7:7" x14ac:dyDescent="0.45">
      <c r="G2203"/>
    </row>
    <row r="2204" spans="7:7" x14ac:dyDescent="0.45">
      <c r="G2204"/>
    </row>
    <row r="2205" spans="7:7" x14ac:dyDescent="0.45">
      <c r="G2205"/>
    </row>
    <row r="2206" spans="7:7" x14ac:dyDescent="0.45">
      <c r="G2206"/>
    </row>
    <row r="2207" spans="7:7" x14ac:dyDescent="0.45">
      <c r="G2207"/>
    </row>
    <row r="2208" spans="7:7" x14ac:dyDescent="0.45">
      <c r="G2208"/>
    </row>
    <row r="2209" spans="7:7" x14ac:dyDescent="0.45">
      <c r="G2209"/>
    </row>
    <row r="2210" spans="7:7" x14ac:dyDescent="0.45">
      <c r="G2210"/>
    </row>
    <row r="2211" spans="7:7" x14ac:dyDescent="0.45">
      <c r="G2211"/>
    </row>
    <row r="2212" spans="7:7" x14ac:dyDescent="0.45">
      <c r="G2212"/>
    </row>
    <row r="2213" spans="7:7" x14ac:dyDescent="0.45">
      <c r="G2213"/>
    </row>
    <row r="2214" spans="7:7" x14ac:dyDescent="0.45">
      <c r="G2214"/>
    </row>
    <row r="2215" spans="7:7" x14ac:dyDescent="0.45">
      <c r="G2215"/>
    </row>
    <row r="2216" spans="7:7" x14ac:dyDescent="0.45">
      <c r="G2216"/>
    </row>
    <row r="2217" spans="7:7" x14ac:dyDescent="0.45">
      <c r="G2217"/>
    </row>
    <row r="2218" spans="7:7" x14ac:dyDescent="0.45">
      <c r="G2218"/>
    </row>
    <row r="2219" spans="7:7" x14ac:dyDescent="0.45">
      <c r="G2219"/>
    </row>
    <row r="2220" spans="7:7" x14ac:dyDescent="0.45">
      <c r="G2220"/>
    </row>
    <row r="2221" spans="7:7" x14ac:dyDescent="0.45">
      <c r="G2221"/>
    </row>
    <row r="2222" spans="7:7" x14ac:dyDescent="0.45">
      <c r="G2222"/>
    </row>
    <row r="2223" spans="7:7" x14ac:dyDescent="0.45">
      <c r="G2223"/>
    </row>
    <row r="2224" spans="7:7" x14ac:dyDescent="0.45">
      <c r="G2224"/>
    </row>
    <row r="2225" spans="7:7" x14ac:dyDescent="0.45">
      <c r="G2225"/>
    </row>
    <row r="2226" spans="7:7" x14ac:dyDescent="0.45">
      <c r="G2226"/>
    </row>
    <row r="2227" spans="7:7" x14ac:dyDescent="0.45">
      <c r="G2227"/>
    </row>
    <row r="2228" spans="7:7" x14ac:dyDescent="0.45">
      <c r="G2228"/>
    </row>
    <row r="2229" spans="7:7" x14ac:dyDescent="0.45">
      <c r="G2229"/>
    </row>
    <row r="2230" spans="7:7" x14ac:dyDescent="0.45">
      <c r="G2230"/>
    </row>
    <row r="2231" spans="7:7" x14ac:dyDescent="0.45">
      <c r="G2231"/>
    </row>
    <row r="2232" spans="7:7" x14ac:dyDescent="0.45">
      <c r="G2232"/>
    </row>
    <row r="2233" spans="7:7" x14ac:dyDescent="0.45">
      <c r="G2233"/>
    </row>
    <row r="2234" spans="7:7" x14ac:dyDescent="0.45">
      <c r="G2234"/>
    </row>
    <row r="2235" spans="7:7" x14ac:dyDescent="0.45">
      <c r="G2235"/>
    </row>
    <row r="2236" spans="7:7" x14ac:dyDescent="0.45">
      <c r="G2236"/>
    </row>
    <row r="2237" spans="7:7" x14ac:dyDescent="0.45">
      <c r="G2237"/>
    </row>
    <row r="2238" spans="7:7" x14ac:dyDescent="0.45">
      <c r="G2238"/>
    </row>
    <row r="2239" spans="7:7" x14ac:dyDescent="0.45">
      <c r="G2239"/>
    </row>
    <row r="2240" spans="7:7" x14ac:dyDescent="0.45">
      <c r="G2240"/>
    </row>
    <row r="2241" spans="7:7" x14ac:dyDescent="0.45">
      <c r="G2241"/>
    </row>
    <row r="2242" spans="7:7" x14ac:dyDescent="0.45">
      <c r="G2242"/>
    </row>
    <row r="2243" spans="7:7" x14ac:dyDescent="0.45">
      <c r="G2243"/>
    </row>
    <row r="2244" spans="7:7" x14ac:dyDescent="0.45">
      <c r="G2244"/>
    </row>
    <row r="2245" spans="7:7" x14ac:dyDescent="0.45">
      <c r="G2245"/>
    </row>
    <row r="2246" spans="7:7" x14ac:dyDescent="0.45">
      <c r="G2246"/>
    </row>
    <row r="2247" spans="7:7" x14ac:dyDescent="0.45">
      <c r="G2247"/>
    </row>
    <row r="2248" spans="7:7" x14ac:dyDescent="0.45">
      <c r="G2248"/>
    </row>
    <row r="2249" spans="7:7" x14ac:dyDescent="0.45">
      <c r="G2249"/>
    </row>
    <row r="2250" spans="7:7" x14ac:dyDescent="0.45">
      <c r="G2250"/>
    </row>
    <row r="2251" spans="7:7" x14ac:dyDescent="0.45">
      <c r="G2251"/>
    </row>
    <row r="2252" spans="7:7" x14ac:dyDescent="0.45">
      <c r="G2252"/>
    </row>
    <row r="2253" spans="7:7" x14ac:dyDescent="0.45">
      <c r="G2253"/>
    </row>
    <row r="2254" spans="7:7" x14ac:dyDescent="0.45">
      <c r="G2254"/>
    </row>
    <row r="2255" spans="7:7" x14ac:dyDescent="0.45">
      <c r="G2255"/>
    </row>
    <row r="2256" spans="7:7" x14ac:dyDescent="0.45">
      <c r="G2256"/>
    </row>
    <row r="2257" spans="7:7" x14ac:dyDescent="0.45">
      <c r="G2257"/>
    </row>
    <row r="2258" spans="7:7" x14ac:dyDescent="0.45">
      <c r="G2258"/>
    </row>
    <row r="2259" spans="7:7" x14ac:dyDescent="0.45">
      <c r="G2259"/>
    </row>
    <row r="2260" spans="7:7" x14ac:dyDescent="0.45">
      <c r="G2260"/>
    </row>
    <row r="2261" spans="7:7" x14ac:dyDescent="0.45">
      <c r="G2261"/>
    </row>
    <row r="2262" spans="7:7" x14ac:dyDescent="0.45">
      <c r="G2262"/>
    </row>
    <row r="2263" spans="7:7" x14ac:dyDescent="0.45">
      <c r="G2263"/>
    </row>
    <row r="2264" spans="7:7" x14ac:dyDescent="0.45">
      <c r="G2264"/>
    </row>
    <row r="2265" spans="7:7" x14ac:dyDescent="0.45">
      <c r="G2265"/>
    </row>
    <row r="2266" spans="7:7" x14ac:dyDescent="0.45">
      <c r="G2266"/>
    </row>
    <row r="2267" spans="7:7" x14ac:dyDescent="0.45">
      <c r="G2267"/>
    </row>
    <row r="2268" spans="7:7" x14ac:dyDescent="0.45">
      <c r="G2268"/>
    </row>
    <row r="2269" spans="7:7" x14ac:dyDescent="0.45">
      <c r="G2269"/>
    </row>
    <row r="2270" spans="7:7" x14ac:dyDescent="0.45">
      <c r="G2270"/>
    </row>
    <row r="2271" spans="7:7" x14ac:dyDescent="0.45">
      <c r="G2271"/>
    </row>
    <row r="2272" spans="7:7" x14ac:dyDescent="0.45">
      <c r="G2272"/>
    </row>
    <row r="2273" spans="7:7" x14ac:dyDescent="0.45">
      <c r="G2273"/>
    </row>
    <row r="2274" spans="7:7" x14ac:dyDescent="0.45">
      <c r="G2274"/>
    </row>
    <row r="2275" spans="7:7" x14ac:dyDescent="0.45">
      <c r="G2275"/>
    </row>
    <row r="2276" spans="7:7" x14ac:dyDescent="0.45">
      <c r="G2276"/>
    </row>
    <row r="2277" spans="7:7" x14ac:dyDescent="0.45">
      <c r="G2277"/>
    </row>
    <row r="2278" spans="7:7" x14ac:dyDescent="0.45">
      <c r="G2278"/>
    </row>
    <row r="2279" spans="7:7" x14ac:dyDescent="0.45">
      <c r="G2279"/>
    </row>
    <row r="2280" spans="7:7" x14ac:dyDescent="0.45">
      <c r="G2280"/>
    </row>
    <row r="2281" spans="7:7" x14ac:dyDescent="0.45">
      <c r="G2281"/>
    </row>
    <row r="2282" spans="7:7" x14ac:dyDescent="0.45">
      <c r="G2282"/>
    </row>
    <row r="2283" spans="7:7" x14ac:dyDescent="0.45">
      <c r="G2283"/>
    </row>
    <row r="2284" spans="7:7" x14ac:dyDescent="0.45">
      <c r="G2284"/>
    </row>
    <row r="2285" spans="7:7" x14ac:dyDescent="0.45">
      <c r="G2285"/>
    </row>
    <row r="2286" spans="7:7" x14ac:dyDescent="0.45">
      <c r="G2286"/>
    </row>
    <row r="2287" spans="7:7" x14ac:dyDescent="0.45">
      <c r="G2287"/>
    </row>
    <row r="2288" spans="7:7" x14ac:dyDescent="0.45">
      <c r="G2288"/>
    </row>
    <row r="2289" spans="7:7" x14ac:dyDescent="0.45">
      <c r="G2289"/>
    </row>
    <row r="2290" spans="7:7" x14ac:dyDescent="0.45">
      <c r="G2290"/>
    </row>
    <row r="2291" spans="7:7" x14ac:dyDescent="0.45">
      <c r="G2291"/>
    </row>
    <row r="2292" spans="7:7" x14ac:dyDescent="0.45">
      <c r="G2292"/>
    </row>
    <row r="2293" spans="7:7" x14ac:dyDescent="0.45">
      <c r="G2293"/>
    </row>
    <row r="2294" spans="7:7" x14ac:dyDescent="0.45">
      <c r="G2294"/>
    </row>
    <row r="2295" spans="7:7" x14ac:dyDescent="0.45">
      <c r="G2295"/>
    </row>
    <row r="2296" spans="7:7" x14ac:dyDescent="0.45">
      <c r="G2296"/>
    </row>
    <row r="2297" spans="7:7" x14ac:dyDescent="0.45">
      <c r="G2297"/>
    </row>
    <row r="2298" spans="7:7" x14ac:dyDescent="0.45">
      <c r="G2298"/>
    </row>
    <row r="2299" spans="7:7" x14ac:dyDescent="0.45">
      <c r="G2299"/>
    </row>
    <row r="2300" spans="7:7" x14ac:dyDescent="0.45">
      <c r="G2300"/>
    </row>
    <row r="2301" spans="7:7" x14ac:dyDescent="0.45">
      <c r="G2301"/>
    </row>
    <row r="2302" spans="7:7" x14ac:dyDescent="0.45">
      <c r="G2302"/>
    </row>
    <row r="2303" spans="7:7" x14ac:dyDescent="0.45">
      <c r="G2303"/>
    </row>
    <row r="2304" spans="7:7" x14ac:dyDescent="0.45">
      <c r="G2304"/>
    </row>
    <row r="2305" spans="7:7" x14ac:dyDescent="0.45">
      <c r="G2305"/>
    </row>
    <row r="2306" spans="7:7" x14ac:dyDescent="0.45">
      <c r="G2306"/>
    </row>
    <row r="2307" spans="7:7" x14ac:dyDescent="0.45">
      <c r="G2307"/>
    </row>
    <row r="2308" spans="7:7" x14ac:dyDescent="0.45">
      <c r="G2308"/>
    </row>
    <row r="2309" spans="7:7" x14ac:dyDescent="0.45">
      <c r="G2309"/>
    </row>
    <row r="2310" spans="7:7" x14ac:dyDescent="0.45">
      <c r="G2310"/>
    </row>
    <row r="2311" spans="7:7" x14ac:dyDescent="0.45">
      <c r="G2311"/>
    </row>
    <row r="2312" spans="7:7" x14ac:dyDescent="0.45">
      <c r="G2312"/>
    </row>
    <row r="2313" spans="7:7" x14ac:dyDescent="0.45">
      <c r="G2313"/>
    </row>
    <row r="2314" spans="7:7" x14ac:dyDescent="0.45">
      <c r="G2314"/>
    </row>
    <row r="2315" spans="7:7" x14ac:dyDescent="0.45">
      <c r="G2315"/>
    </row>
    <row r="2316" spans="7:7" x14ac:dyDescent="0.45">
      <c r="G2316"/>
    </row>
    <row r="2317" spans="7:7" x14ac:dyDescent="0.45">
      <c r="G2317"/>
    </row>
    <row r="2318" spans="7:7" x14ac:dyDescent="0.45">
      <c r="G2318"/>
    </row>
    <row r="2319" spans="7:7" x14ac:dyDescent="0.45">
      <c r="G2319"/>
    </row>
    <row r="2320" spans="7:7" x14ac:dyDescent="0.45">
      <c r="G2320"/>
    </row>
    <row r="2321" spans="7:7" x14ac:dyDescent="0.45">
      <c r="G2321"/>
    </row>
    <row r="2322" spans="7:7" x14ac:dyDescent="0.45">
      <c r="G2322"/>
    </row>
    <row r="2323" spans="7:7" x14ac:dyDescent="0.45">
      <c r="G2323"/>
    </row>
    <row r="2324" spans="7:7" x14ac:dyDescent="0.45">
      <c r="G2324"/>
    </row>
    <row r="2325" spans="7:7" x14ac:dyDescent="0.45">
      <c r="G2325"/>
    </row>
    <row r="2326" spans="7:7" x14ac:dyDescent="0.45">
      <c r="G2326"/>
    </row>
    <row r="2327" spans="7:7" x14ac:dyDescent="0.45">
      <c r="G2327"/>
    </row>
    <row r="2328" spans="7:7" x14ac:dyDescent="0.45">
      <c r="G2328"/>
    </row>
    <row r="2329" spans="7:7" x14ac:dyDescent="0.45">
      <c r="G2329"/>
    </row>
    <row r="2330" spans="7:7" x14ac:dyDescent="0.45">
      <c r="G2330"/>
    </row>
    <row r="2331" spans="7:7" x14ac:dyDescent="0.45">
      <c r="G2331"/>
    </row>
    <row r="2332" spans="7:7" x14ac:dyDescent="0.45">
      <c r="G2332"/>
    </row>
    <row r="2333" spans="7:7" x14ac:dyDescent="0.45">
      <c r="G2333"/>
    </row>
    <row r="2334" spans="7:7" x14ac:dyDescent="0.45">
      <c r="G2334"/>
    </row>
    <row r="2335" spans="7:7" x14ac:dyDescent="0.45">
      <c r="G2335"/>
    </row>
    <row r="2336" spans="7:7" x14ac:dyDescent="0.45">
      <c r="G2336"/>
    </row>
    <row r="2337" spans="7:7" x14ac:dyDescent="0.45">
      <c r="G2337"/>
    </row>
    <row r="2338" spans="7:7" x14ac:dyDescent="0.45">
      <c r="G2338"/>
    </row>
    <row r="2339" spans="7:7" x14ac:dyDescent="0.45">
      <c r="G2339"/>
    </row>
    <row r="2340" spans="7:7" x14ac:dyDescent="0.45">
      <c r="G2340"/>
    </row>
    <row r="2341" spans="7:7" x14ac:dyDescent="0.45">
      <c r="G2341"/>
    </row>
    <row r="2342" spans="7:7" x14ac:dyDescent="0.45">
      <c r="G2342"/>
    </row>
    <row r="2343" spans="7:7" x14ac:dyDescent="0.45">
      <c r="G2343"/>
    </row>
    <row r="2344" spans="7:7" x14ac:dyDescent="0.45">
      <c r="G2344"/>
    </row>
    <row r="2345" spans="7:7" x14ac:dyDescent="0.45">
      <c r="G2345"/>
    </row>
    <row r="2346" spans="7:7" x14ac:dyDescent="0.45">
      <c r="G2346"/>
    </row>
    <row r="2347" spans="7:7" x14ac:dyDescent="0.45">
      <c r="G2347"/>
    </row>
    <row r="2348" spans="7:7" x14ac:dyDescent="0.45">
      <c r="G2348"/>
    </row>
    <row r="2349" spans="7:7" x14ac:dyDescent="0.45">
      <c r="G2349"/>
    </row>
    <row r="2350" spans="7:7" x14ac:dyDescent="0.45">
      <c r="G2350"/>
    </row>
    <row r="2351" spans="7:7" x14ac:dyDescent="0.45">
      <c r="G2351"/>
    </row>
    <row r="2352" spans="7:7" x14ac:dyDescent="0.45">
      <c r="G2352"/>
    </row>
    <row r="2353" spans="7:7" x14ac:dyDescent="0.45">
      <c r="G2353"/>
    </row>
    <row r="2354" spans="7:7" x14ac:dyDescent="0.45">
      <c r="G2354"/>
    </row>
    <row r="2355" spans="7:7" x14ac:dyDescent="0.45">
      <c r="G2355"/>
    </row>
    <row r="2356" spans="7:7" x14ac:dyDescent="0.45">
      <c r="G2356"/>
    </row>
    <row r="2357" spans="7:7" x14ac:dyDescent="0.45">
      <c r="G2357"/>
    </row>
    <row r="2358" spans="7:7" x14ac:dyDescent="0.45">
      <c r="G2358"/>
    </row>
    <row r="2359" spans="7:7" x14ac:dyDescent="0.45">
      <c r="G2359"/>
    </row>
    <row r="2360" spans="7:7" x14ac:dyDescent="0.45">
      <c r="G2360"/>
    </row>
    <row r="2361" spans="7:7" x14ac:dyDescent="0.45">
      <c r="G2361"/>
    </row>
    <row r="2362" spans="7:7" x14ac:dyDescent="0.45">
      <c r="G2362"/>
    </row>
    <row r="2363" spans="7:7" x14ac:dyDescent="0.45">
      <c r="G2363"/>
    </row>
    <row r="2364" spans="7:7" x14ac:dyDescent="0.45">
      <c r="G2364"/>
    </row>
    <row r="2365" spans="7:7" x14ac:dyDescent="0.45">
      <c r="G2365"/>
    </row>
    <row r="2366" spans="7:7" x14ac:dyDescent="0.45">
      <c r="G2366"/>
    </row>
    <row r="2367" spans="7:7" x14ac:dyDescent="0.45">
      <c r="G2367"/>
    </row>
    <row r="2368" spans="7:7" x14ac:dyDescent="0.45">
      <c r="G2368"/>
    </row>
    <row r="2369" spans="7:7" x14ac:dyDescent="0.45">
      <c r="G2369"/>
    </row>
    <row r="2370" spans="7:7" x14ac:dyDescent="0.45">
      <c r="G2370"/>
    </row>
    <row r="2371" spans="7:7" x14ac:dyDescent="0.45">
      <c r="G2371"/>
    </row>
    <row r="2372" spans="7:7" x14ac:dyDescent="0.45">
      <c r="G2372"/>
    </row>
    <row r="2373" spans="7:7" x14ac:dyDescent="0.45">
      <c r="G2373"/>
    </row>
    <row r="2374" spans="7:7" x14ac:dyDescent="0.45">
      <c r="G2374"/>
    </row>
    <row r="2375" spans="7:7" x14ac:dyDescent="0.45">
      <c r="G2375"/>
    </row>
    <row r="2376" spans="7:7" x14ac:dyDescent="0.45">
      <c r="G2376"/>
    </row>
    <row r="2377" spans="7:7" x14ac:dyDescent="0.45">
      <c r="G2377"/>
    </row>
    <row r="2378" spans="7:7" x14ac:dyDescent="0.45">
      <c r="G2378"/>
    </row>
    <row r="2379" spans="7:7" x14ac:dyDescent="0.45">
      <c r="G2379"/>
    </row>
    <row r="2380" spans="7:7" x14ac:dyDescent="0.45">
      <c r="G2380"/>
    </row>
    <row r="2381" spans="7:7" x14ac:dyDescent="0.45">
      <c r="G2381"/>
    </row>
    <row r="2382" spans="7:7" x14ac:dyDescent="0.45">
      <c r="G2382"/>
    </row>
    <row r="2383" spans="7:7" x14ac:dyDescent="0.45">
      <c r="G2383"/>
    </row>
    <row r="2384" spans="7:7" x14ac:dyDescent="0.45">
      <c r="G2384"/>
    </row>
    <row r="2385" spans="7:7" x14ac:dyDescent="0.45">
      <c r="G2385"/>
    </row>
    <row r="2386" spans="7:7" x14ac:dyDescent="0.45">
      <c r="G2386"/>
    </row>
    <row r="2387" spans="7:7" x14ac:dyDescent="0.45">
      <c r="G2387"/>
    </row>
    <row r="2388" spans="7:7" x14ac:dyDescent="0.45">
      <c r="G2388"/>
    </row>
    <row r="2389" spans="7:7" x14ac:dyDescent="0.45">
      <c r="G2389"/>
    </row>
    <row r="2390" spans="7:7" x14ac:dyDescent="0.45">
      <c r="G2390"/>
    </row>
    <row r="2391" spans="7:7" x14ac:dyDescent="0.45">
      <c r="G2391"/>
    </row>
    <row r="2392" spans="7:7" x14ac:dyDescent="0.45">
      <c r="G2392"/>
    </row>
    <row r="2393" spans="7:7" x14ac:dyDescent="0.45">
      <c r="G2393"/>
    </row>
    <row r="2394" spans="7:7" x14ac:dyDescent="0.45">
      <c r="G2394"/>
    </row>
    <row r="2395" spans="7:7" x14ac:dyDescent="0.45">
      <c r="G2395"/>
    </row>
    <row r="2396" spans="7:7" x14ac:dyDescent="0.45">
      <c r="G2396"/>
    </row>
    <row r="2397" spans="7:7" x14ac:dyDescent="0.45">
      <c r="G2397"/>
    </row>
    <row r="2398" spans="7:7" x14ac:dyDescent="0.45">
      <c r="G2398"/>
    </row>
    <row r="2399" spans="7:7" x14ac:dyDescent="0.45">
      <c r="G2399"/>
    </row>
    <row r="2400" spans="7:7" x14ac:dyDescent="0.45">
      <c r="G2400"/>
    </row>
    <row r="2401" spans="7:7" x14ac:dyDescent="0.45">
      <c r="G2401"/>
    </row>
    <row r="2402" spans="7:7" x14ac:dyDescent="0.45">
      <c r="G2402"/>
    </row>
    <row r="2403" spans="7:7" x14ac:dyDescent="0.45">
      <c r="G2403"/>
    </row>
    <row r="2404" spans="7:7" x14ac:dyDescent="0.45">
      <c r="G2404"/>
    </row>
    <row r="2405" spans="7:7" x14ac:dyDescent="0.45">
      <c r="G2405"/>
    </row>
    <row r="2406" spans="7:7" x14ac:dyDescent="0.45">
      <c r="G2406"/>
    </row>
    <row r="2407" spans="7:7" x14ac:dyDescent="0.45">
      <c r="G2407"/>
    </row>
    <row r="2408" spans="7:7" x14ac:dyDescent="0.45">
      <c r="G2408"/>
    </row>
    <row r="2409" spans="7:7" x14ac:dyDescent="0.45">
      <c r="G2409"/>
    </row>
    <row r="2410" spans="7:7" x14ac:dyDescent="0.45">
      <c r="G2410"/>
    </row>
    <row r="2411" spans="7:7" x14ac:dyDescent="0.45">
      <c r="G2411"/>
    </row>
    <row r="2412" spans="7:7" x14ac:dyDescent="0.45">
      <c r="G2412"/>
    </row>
    <row r="2413" spans="7:7" x14ac:dyDescent="0.45">
      <c r="G2413"/>
    </row>
    <row r="2414" spans="7:7" x14ac:dyDescent="0.45">
      <c r="G2414"/>
    </row>
    <row r="2415" spans="7:7" x14ac:dyDescent="0.45">
      <c r="G2415"/>
    </row>
    <row r="2416" spans="7:7" x14ac:dyDescent="0.45">
      <c r="G2416"/>
    </row>
    <row r="2417" spans="7:7" x14ac:dyDescent="0.45">
      <c r="G2417"/>
    </row>
    <row r="2418" spans="7:7" x14ac:dyDescent="0.45">
      <c r="G2418"/>
    </row>
    <row r="2419" spans="7:7" x14ac:dyDescent="0.45">
      <c r="G2419"/>
    </row>
    <row r="2420" spans="7:7" x14ac:dyDescent="0.45">
      <c r="G2420"/>
    </row>
    <row r="2421" spans="7:7" x14ac:dyDescent="0.45">
      <c r="G2421"/>
    </row>
    <row r="2422" spans="7:7" x14ac:dyDescent="0.45">
      <c r="G2422"/>
    </row>
    <row r="2423" spans="7:7" x14ac:dyDescent="0.45">
      <c r="G2423"/>
    </row>
    <row r="2424" spans="7:7" x14ac:dyDescent="0.45">
      <c r="G2424"/>
    </row>
    <row r="2425" spans="7:7" x14ac:dyDescent="0.45">
      <c r="G2425"/>
    </row>
    <row r="2426" spans="7:7" x14ac:dyDescent="0.45">
      <c r="G2426"/>
    </row>
    <row r="2427" spans="7:7" x14ac:dyDescent="0.45">
      <c r="G2427"/>
    </row>
    <row r="2428" spans="7:7" x14ac:dyDescent="0.45">
      <c r="G2428"/>
    </row>
    <row r="2429" spans="7:7" x14ac:dyDescent="0.45">
      <c r="G2429"/>
    </row>
    <row r="2430" spans="7:7" x14ac:dyDescent="0.45">
      <c r="G2430"/>
    </row>
    <row r="2431" spans="7:7" x14ac:dyDescent="0.45">
      <c r="G2431"/>
    </row>
    <row r="2432" spans="7:7" x14ac:dyDescent="0.45">
      <c r="G2432"/>
    </row>
    <row r="2433" spans="7:7" x14ac:dyDescent="0.45">
      <c r="G2433"/>
    </row>
    <row r="2434" spans="7:7" x14ac:dyDescent="0.45">
      <c r="G2434"/>
    </row>
    <row r="2435" spans="7:7" x14ac:dyDescent="0.45">
      <c r="G2435"/>
    </row>
    <row r="2436" spans="7:7" x14ac:dyDescent="0.45">
      <c r="G2436"/>
    </row>
    <row r="2437" spans="7:7" x14ac:dyDescent="0.45">
      <c r="G2437"/>
    </row>
    <row r="2438" spans="7:7" x14ac:dyDescent="0.45">
      <c r="G2438"/>
    </row>
    <row r="2439" spans="7:7" x14ac:dyDescent="0.45">
      <c r="G2439"/>
    </row>
    <row r="2440" spans="7:7" x14ac:dyDescent="0.45">
      <c r="G2440"/>
    </row>
    <row r="2441" spans="7:7" x14ac:dyDescent="0.45">
      <c r="G2441"/>
    </row>
    <row r="2442" spans="7:7" x14ac:dyDescent="0.45">
      <c r="G2442"/>
    </row>
    <row r="2443" spans="7:7" x14ac:dyDescent="0.45">
      <c r="G2443"/>
    </row>
    <row r="2444" spans="7:7" x14ac:dyDescent="0.45">
      <c r="G2444"/>
    </row>
    <row r="2445" spans="7:7" x14ac:dyDescent="0.45">
      <c r="G2445"/>
    </row>
    <row r="2446" spans="7:7" x14ac:dyDescent="0.45">
      <c r="G2446"/>
    </row>
    <row r="2447" spans="7:7" x14ac:dyDescent="0.45">
      <c r="G2447"/>
    </row>
    <row r="2448" spans="7:7" x14ac:dyDescent="0.45">
      <c r="G2448"/>
    </row>
    <row r="2449" spans="7:7" x14ac:dyDescent="0.45">
      <c r="G2449"/>
    </row>
    <row r="2450" spans="7:7" x14ac:dyDescent="0.45">
      <c r="G2450"/>
    </row>
    <row r="2451" spans="7:7" x14ac:dyDescent="0.45">
      <c r="G2451"/>
    </row>
    <row r="2452" spans="7:7" x14ac:dyDescent="0.45">
      <c r="G2452"/>
    </row>
    <row r="2453" spans="7:7" x14ac:dyDescent="0.45">
      <c r="G2453"/>
    </row>
    <row r="2454" spans="7:7" x14ac:dyDescent="0.45">
      <c r="G2454"/>
    </row>
    <row r="2455" spans="7:7" x14ac:dyDescent="0.45">
      <c r="G2455"/>
    </row>
    <row r="2456" spans="7:7" x14ac:dyDescent="0.45">
      <c r="G2456"/>
    </row>
    <row r="2457" spans="7:7" x14ac:dyDescent="0.45">
      <c r="G2457"/>
    </row>
    <row r="2458" spans="7:7" x14ac:dyDescent="0.45">
      <c r="G2458"/>
    </row>
    <row r="2459" spans="7:7" x14ac:dyDescent="0.45">
      <c r="G2459"/>
    </row>
    <row r="2460" spans="7:7" x14ac:dyDescent="0.45">
      <c r="G2460"/>
    </row>
    <row r="2461" spans="7:7" x14ac:dyDescent="0.45">
      <c r="G2461"/>
    </row>
    <row r="2462" spans="7:7" x14ac:dyDescent="0.45">
      <c r="G2462"/>
    </row>
    <row r="2463" spans="7:7" x14ac:dyDescent="0.45">
      <c r="G2463"/>
    </row>
    <row r="2464" spans="7:7" x14ac:dyDescent="0.45">
      <c r="G2464"/>
    </row>
    <row r="2465" spans="7:7" x14ac:dyDescent="0.45">
      <c r="G2465"/>
    </row>
    <row r="2466" spans="7:7" x14ac:dyDescent="0.45">
      <c r="G2466"/>
    </row>
    <row r="2467" spans="7:7" x14ac:dyDescent="0.45">
      <c r="G2467"/>
    </row>
    <row r="2468" spans="7:7" x14ac:dyDescent="0.45">
      <c r="G2468"/>
    </row>
    <row r="2469" spans="7:7" x14ac:dyDescent="0.45">
      <c r="G2469"/>
    </row>
    <row r="2470" spans="7:7" x14ac:dyDescent="0.45">
      <c r="G2470"/>
    </row>
    <row r="2471" spans="7:7" x14ac:dyDescent="0.45">
      <c r="G2471"/>
    </row>
    <row r="2472" spans="7:7" x14ac:dyDescent="0.45">
      <c r="G2472"/>
    </row>
    <row r="2473" spans="7:7" x14ac:dyDescent="0.45">
      <c r="G2473"/>
    </row>
    <row r="2474" spans="7:7" x14ac:dyDescent="0.45">
      <c r="G2474"/>
    </row>
    <row r="2475" spans="7:7" x14ac:dyDescent="0.45">
      <c r="G2475"/>
    </row>
    <row r="2476" spans="7:7" x14ac:dyDescent="0.45">
      <c r="G2476"/>
    </row>
    <row r="2477" spans="7:7" x14ac:dyDescent="0.45">
      <c r="G2477"/>
    </row>
    <row r="2478" spans="7:7" x14ac:dyDescent="0.45">
      <c r="G2478"/>
    </row>
    <row r="2479" spans="7:7" x14ac:dyDescent="0.45">
      <c r="G2479"/>
    </row>
    <row r="2480" spans="7:7" x14ac:dyDescent="0.45">
      <c r="G2480"/>
    </row>
    <row r="2481" spans="7:7" x14ac:dyDescent="0.45">
      <c r="G2481"/>
    </row>
    <row r="2482" spans="7:7" x14ac:dyDescent="0.45">
      <c r="G2482"/>
    </row>
    <row r="2483" spans="7:7" x14ac:dyDescent="0.45">
      <c r="G2483"/>
    </row>
    <row r="2484" spans="7:7" x14ac:dyDescent="0.45">
      <c r="G2484"/>
    </row>
    <row r="2485" spans="7:7" x14ac:dyDescent="0.45">
      <c r="G2485"/>
    </row>
    <row r="2486" spans="7:7" x14ac:dyDescent="0.45">
      <c r="G2486"/>
    </row>
    <row r="2487" spans="7:7" x14ac:dyDescent="0.45">
      <c r="G2487"/>
    </row>
    <row r="2488" spans="7:7" x14ac:dyDescent="0.45">
      <c r="G2488"/>
    </row>
    <row r="2489" spans="7:7" x14ac:dyDescent="0.45">
      <c r="G2489"/>
    </row>
    <row r="2490" spans="7:7" x14ac:dyDescent="0.45">
      <c r="G2490"/>
    </row>
    <row r="2491" spans="7:7" x14ac:dyDescent="0.45">
      <c r="G2491"/>
    </row>
    <row r="2492" spans="7:7" x14ac:dyDescent="0.45">
      <c r="G2492"/>
    </row>
    <row r="2493" spans="7:7" x14ac:dyDescent="0.45">
      <c r="G2493"/>
    </row>
    <row r="2494" spans="7:7" x14ac:dyDescent="0.45">
      <c r="G2494"/>
    </row>
    <row r="2495" spans="7:7" x14ac:dyDescent="0.45">
      <c r="G2495"/>
    </row>
    <row r="2496" spans="7:7" x14ac:dyDescent="0.45">
      <c r="G2496"/>
    </row>
    <row r="2497" spans="7:7" x14ac:dyDescent="0.45">
      <c r="G2497"/>
    </row>
    <row r="2498" spans="7:7" x14ac:dyDescent="0.45">
      <c r="G2498"/>
    </row>
    <row r="2499" spans="7:7" x14ac:dyDescent="0.45">
      <c r="G2499"/>
    </row>
    <row r="2500" spans="7:7" x14ac:dyDescent="0.45">
      <c r="G2500"/>
    </row>
    <row r="2501" spans="7:7" x14ac:dyDescent="0.45">
      <c r="G2501"/>
    </row>
    <row r="2502" spans="7:7" x14ac:dyDescent="0.45">
      <c r="G2502"/>
    </row>
    <row r="2503" spans="7:7" x14ac:dyDescent="0.45">
      <c r="G2503"/>
    </row>
    <row r="2504" spans="7:7" x14ac:dyDescent="0.45">
      <c r="G2504"/>
    </row>
    <row r="2505" spans="7:7" x14ac:dyDescent="0.45">
      <c r="G2505"/>
    </row>
    <row r="2506" spans="7:7" x14ac:dyDescent="0.45">
      <c r="G2506"/>
    </row>
    <row r="2507" spans="7:7" x14ac:dyDescent="0.45">
      <c r="G2507"/>
    </row>
    <row r="2508" spans="7:7" x14ac:dyDescent="0.45">
      <c r="G2508"/>
    </row>
    <row r="2509" spans="7:7" x14ac:dyDescent="0.45">
      <c r="G2509"/>
    </row>
    <row r="2510" spans="7:7" x14ac:dyDescent="0.45">
      <c r="G2510"/>
    </row>
    <row r="2511" spans="7:7" x14ac:dyDescent="0.45">
      <c r="G2511"/>
    </row>
    <row r="2512" spans="7:7" x14ac:dyDescent="0.45">
      <c r="G2512"/>
    </row>
    <row r="2513" spans="7:7" x14ac:dyDescent="0.45">
      <c r="G2513"/>
    </row>
    <row r="2514" spans="7:7" x14ac:dyDescent="0.45">
      <c r="G2514"/>
    </row>
    <row r="2515" spans="7:7" x14ac:dyDescent="0.45">
      <c r="G2515"/>
    </row>
    <row r="2516" spans="7:7" x14ac:dyDescent="0.45">
      <c r="G2516"/>
    </row>
    <row r="2517" spans="7:7" x14ac:dyDescent="0.45">
      <c r="G2517"/>
    </row>
    <row r="2518" spans="7:7" x14ac:dyDescent="0.45">
      <c r="G2518"/>
    </row>
    <row r="2519" spans="7:7" x14ac:dyDescent="0.45">
      <c r="G2519"/>
    </row>
    <row r="2520" spans="7:7" x14ac:dyDescent="0.45">
      <c r="G2520"/>
    </row>
    <row r="2521" spans="7:7" x14ac:dyDescent="0.45">
      <c r="G2521"/>
    </row>
    <row r="2522" spans="7:7" x14ac:dyDescent="0.45">
      <c r="G2522"/>
    </row>
    <row r="2523" spans="7:7" x14ac:dyDescent="0.45">
      <c r="G2523"/>
    </row>
    <row r="2524" spans="7:7" x14ac:dyDescent="0.45">
      <c r="G2524"/>
    </row>
    <row r="2525" spans="7:7" x14ac:dyDescent="0.45">
      <c r="G2525"/>
    </row>
    <row r="2526" spans="7:7" x14ac:dyDescent="0.45">
      <c r="G2526"/>
    </row>
    <row r="2527" spans="7:7" x14ac:dyDescent="0.45">
      <c r="G2527"/>
    </row>
    <row r="2528" spans="7:7" x14ac:dyDescent="0.45">
      <c r="G2528"/>
    </row>
    <row r="2529" spans="7:7" x14ac:dyDescent="0.45">
      <c r="G2529"/>
    </row>
    <row r="2530" spans="7:7" x14ac:dyDescent="0.45">
      <c r="G2530"/>
    </row>
    <row r="2531" spans="7:7" x14ac:dyDescent="0.45">
      <c r="G2531"/>
    </row>
    <row r="2532" spans="7:7" x14ac:dyDescent="0.45">
      <c r="G2532"/>
    </row>
    <row r="2533" spans="7:7" x14ac:dyDescent="0.45">
      <c r="G2533"/>
    </row>
    <row r="2534" spans="7:7" x14ac:dyDescent="0.45">
      <c r="G2534"/>
    </row>
    <row r="2535" spans="7:7" x14ac:dyDescent="0.45">
      <c r="G2535"/>
    </row>
    <row r="2536" spans="7:7" x14ac:dyDescent="0.45">
      <c r="G2536"/>
    </row>
    <row r="2537" spans="7:7" x14ac:dyDescent="0.45">
      <c r="G2537"/>
    </row>
    <row r="2538" spans="7:7" x14ac:dyDescent="0.45">
      <c r="G2538"/>
    </row>
    <row r="2539" spans="7:7" x14ac:dyDescent="0.45">
      <c r="G2539"/>
    </row>
    <row r="2540" spans="7:7" x14ac:dyDescent="0.45">
      <c r="G2540"/>
    </row>
    <row r="2541" spans="7:7" x14ac:dyDescent="0.45">
      <c r="G2541"/>
    </row>
    <row r="2542" spans="7:7" x14ac:dyDescent="0.45">
      <c r="G2542"/>
    </row>
    <row r="2543" spans="7:7" x14ac:dyDescent="0.45">
      <c r="G2543"/>
    </row>
    <row r="2544" spans="7:7" x14ac:dyDescent="0.45">
      <c r="G2544"/>
    </row>
    <row r="2545" spans="7:7" x14ac:dyDescent="0.45">
      <c r="G2545"/>
    </row>
    <row r="2546" spans="7:7" x14ac:dyDescent="0.45">
      <c r="G2546"/>
    </row>
    <row r="2547" spans="7:7" x14ac:dyDescent="0.45">
      <c r="G2547"/>
    </row>
    <row r="2548" spans="7:7" x14ac:dyDescent="0.45">
      <c r="G2548"/>
    </row>
    <row r="2549" spans="7:7" x14ac:dyDescent="0.45">
      <c r="G2549"/>
    </row>
    <row r="2550" spans="7:7" x14ac:dyDescent="0.45">
      <c r="G2550"/>
    </row>
    <row r="2551" spans="7:7" x14ac:dyDescent="0.45">
      <c r="G2551"/>
    </row>
    <row r="2552" spans="7:7" x14ac:dyDescent="0.45">
      <c r="G2552"/>
    </row>
    <row r="2553" spans="7:7" x14ac:dyDescent="0.45">
      <c r="G2553"/>
    </row>
    <row r="2554" spans="7:7" x14ac:dyDescent="0.45">
      <c r="G2554"/>
    </row>
    <row r="2555" spans="7:7" x14ac:dyDescent="0.45">
      <c r="G2555"/>
    </row>
    <row r="2556" spans="7:7" x14ac:dyDescent="0.45">
      <c r="G2556"/>
    </row>
    <row r="2557" spans="7:7" x14ac:dyDescent="0.45">
      <c r="G2557"/>
    </row>
    <row r="2558" spans="7:7" x14ac:dyDescent="0.45">
      <c r="G2558"/>
    </row>
    <row r="2559" spans="7:7" x14ac:dyDescent="0.45">
      <c r="G2559"/>
    </row>
    <row r="2560" spans="7:7" x14ac:dyDescent="0.45">
      <c r="G2560"/>
    </row>
    <row r="2561" spans="7:7" x14ac:dyDescent="0.45">
      <c r="G2561"/>
    </row>
    <row r="2562" spans="7:7" x14ac:dyDescent="0.45">
      <c r="G2562"/>
    </row>
    <row r="2563" spans="7:7" x14ac:dyDescent="0.45">
      <c r="G2563"/>
    </row>
    <row r="2564" spans="7:7" x14ac:dyDescent="0.45">
      <c r="G2564"/>
    </row>
    <row r="2565" spans="7:7" x14ac:dyDescent="0.45">
      <c r="G2565"/>
    </row>
    <row r="2566" spans="7:7" x14ac:dyDescent="0.45">
      <c r="G2566"/>
    </row>
    <row r="2567" spans="7:7" x14ac:dyDescent="0.45">
      <c r="G2567"/>
    </row>
    <row r="2568" spans="7:7" x14ac:dyDescent="0.45">
      <c r="G2568"/>
    </row>
    <row r="2569" spans="7:7" x14ac:dyDescent="0.45">
      <c r="G2569"/>
    </row>
    <row r="2570" spans="7:7" x14ac:dyDescent="0.45">
      <c r="G2570"/>
    </row>
    <row r="2571" spans="7:7" x14ac:dyDescent="0.45">
      <c r="G2571"/>
    </row>
    <row r="2572" spans="7:7" x14ac:dyDescent="0.45">
      <c r="G2572"/>
    </row>
    <row r="2573" spans="7:7" x14ac:dyDescent="0.45">
      <c r="G2573"/>
    </row>
    <row r="2574" spans="7:7" x14ac:dyDescent="0.45">
      <c r="G2574"/>
    </row>
    <row r="2575" spans="7:7" x14ac:dyDescent="0.45">
      <c r="G2575"/>
    </row>
    <row r="2576" spans="7:7" x14ac:dyDescent="0.45">
      <c r="G2576"/>
    </row>
    <row r="2577" spans="7:7" x14ac:dyDescent="0.45">
      <c r="G2577"/>
    </row>
    <row r="2578" spans="7:7" x14ac:dyDescent="0.45">
      <c r="G2578"/>
    </row>
    <row r="2579" spans="7:7" x14ac:dyDescent="0.45">
      <c r="G2579"/>
    </row>
    <row r="2580" spans="7:7" x14ac:dyDescent="0.45">
      <c r="G2580"/>
    </row>
    <row r="2581" spans="7:7" x14ac:dyDescent="0.45">
      <c r="G2581"/>
    </row>
    <row r="2582" spans="7:7" x14ac:dyDescent="0.45">
      <c r="G2582"/>
    </row>
    <row r="2583" spans="7:7" x14ac:dyDescent="0.45">
      <c r="G2583"/>
    </row>
    <row r="2584" spans="7:7" x14ac:dyDescent="0.45">
      <c r="G2584"/>
    </row>
    <row r="2585" spans="7:7" x14ac:dyDescent="0.45">
      <c r="G2585"/>
    </row>
    <row r="2586" spans="7:7" x14ac:dyDescent="0.45">
      <c r="G2586"/>
    </row>
    <row r="2587" spans="7:7" x14ac:dyDescent="0.45">
      <c r="G2587"/>
    </row>
    <row r="2588" spans="7:7" x14ac:dyDescent="0.45">
      <c r="G2588"/>
    </row>
    <row r="2589" spans="7:7" x14ac:dyDescent="0.45">
      <c r="G2589"/>
    </row>
    <row r="2590" spans="7:7" x14ac:dyDescent="0.45">
      <c r="G2590"/>
    </row>
    <row r="2591" spans="7:7" x14ac:dyDescent="0.45">
      <c r="G2591"/>
    </row>
    <row r="2592" spans="7:7" x14ac:dyDescent="0.45">
      <c r="G2592"/>
    </row>
    <row r="2593" spans="7:7" x14ac:dyDescent="0.45">
      <c r="G2593"/>
    </row>
    <row r="2594" spans="7:7" x14ac:dyDescent="0.45">
      <c r="G2594"/>
    </row>
    <row r="2595" spans="7:7" x14ac:dyDescent="0.45">
      <c r="G2595"/>
    </row>
    <row r="2596" spans="7:7" x14ac:dyDescent="0.45">
      <c r="G2596"/>
    </row>
    <row r="2597" spans="7:7" x14ac:dyDescent="0.45">
      <c r="G2597"/>
    </row>
    <row r="2598" spans="7:7" x14ac:dyDescent="0.45">
      <c r="G2598"/>
    </row>
    <row r="2599" spans="7:7" x14ac:dyDescent="0.45">
      <c r="G2599"/>
    </row>
    <row r="2600" spans="7:7" x14ac:dyDescent="0.45">
      <c r="G2600"/>
    </row>
    <row r="2601" spans="7:7" x14ac:dyDescent="0.45">
      <c r="G2601"/>
    </row>
    <row r="2602" spans="7:7" x14ac:dyDescent="0.45">
      <c r="G2602"/>
    </row>
    <row r="2603" spans="7:7" x14ac:dyDescent="0.45">
      <c r="G2603"/>
    </row>
    <row r="2604" spans="7:7" x14ac:dyDescent="0.45">
      <c r="G2604"/>
    </row>
    <row r="2605" spans="7:7" x14ac:dyDescent="0.45">
      <c r="G2605"/>
    </row>
    <row r="2606" spans="7:7" x14ac:dyDescent="0.45">
      <c r="G2606"/>
    </row>
    <row r="2607" spans="7:7" x14ac:dyDescent="0.45">
      <c r="G2607"/>
    </row>
    <row r="2608" spans="7:7" x14ac:dyDescent="0.45">
      <c r="G2608"/>
    </row>
    <row r="2609" spans="7:7" x14ac:dyDescent="0.45">
      <c r="G2609"/>
    </row>
    <row r="2610" spans="7:7" x14ac:dyDescent="0.45">
      <c r="G2610"/>
    </row>
    <row r="2611" spans="7:7" x14ac:dyDescent="0.45">
      <c r="G2611"/>
    </row>
    <row r="2612" spans="7:7" x14ac:dyDescent="0.45">
      <c r="G2612"/>
    </row>
    <row r="2613" spans="7:7" x14ac:dyDescent="0.45">
      <c r="G2613"/>
    </row>
    <row r="2614" spans="7:7" x14ac:dyDescent="0.45">
      <c r="G2614"/>
    </row>
    <row r="2615" spans="7:7" x14ac:dyDescent="0.45">
      <c r="G2615"/>
    </row>
    <row r="2616" spans="7:7" x14ac:dyDescent="0.45">
      <c r="G2616"/>
    </row>
    <row r="2617" spans="7:7" x14ac:dyDescent="0.45">
      <c r="G2617"/>
    </row>
    <row r="2618" spans="7:7" x14ac:dyDescent="0.45">
      <c r="G2618"/>
    </row>
    <row r="2619" spans="7:7" x14ac:dyDescent="0.45">
      <c r="G2619"/>
    </row>
    <row r="2620" spans="7:7" x14ac:dyDescent="0.45">
      <c r="G2620"/>
    </row>
    <row r="2621" spans="7:7" x14ac:dyDescent="0.45">
      <c r="G2621"/>
    </row>
    <row r="2622" spans="7:7" x14ac:dyDescent="0.45">
      <c r="G2622"/>
    </row>
    <row r="2623" spans="7:7" x14ac:dyDescent="0.45">
      <c r="G2623"/>
    </row>
    <row r="2624" spans="7:7" x14ac:dyDescent="0.45">
      <c r="G2624"/>
    </row>
    <row r="2625" spans="7:7" x14ac:dyDescent="0.45">
      <c r="G2625"/>
    </row>
    <row r="2626" spans="7:7" x14ac:dyDescent="0.45">
      <c r="G2626"/>
    </row>
    <row r="2627" spans="7:7" x14ac:dyDescent="0.45">
      <c r="G2627"/>
    </row>
    <row r="2628" spans="7:7" x14ac:dyDescent="0.45">
      <c r="G2628"/>
    </row>
    <row r="2629" spans="7:7" x14ac:dyDescent="0.45">
      <c r="G2629"/>
    </row>
    <row r="2630" spans="7:7" x14ac:dyDescent="0.45">
      <c r="G2630"/>
    </row>
    <row r="2631" spans="7:7" x14ac:dyDescent="0.45">
      <c r="G2631"/>
    </row>
    <row r="2632" spans="7:7" x14ac:dyDescent="0.45">
      <c r="G2632"/>
    </row>
    <row r="2633" spans="7:7" x14ac:dyDescent="0.45">
      <c r="G2633"/>
    </row>
    <row r="2634" spans="7:7" x14ac:dyDescent="0.45">
      <c r="G2634"/>
    </row>
    <row r="2635" spans="7:7" x14ac:dyDescent="0.45">
      <c r="G2635"/>
    </row>
    <row r="2636" spans="7:7" x14ac:dyDescent="0.45">
      <c r="G2636"/>
    </row>
    <row r="2637" spans="7:7" x14ac:dyDescent="0.45">
      <c r="G2637"/>
    </row>
    <row r="2638" spans="7:7" x14ac:dyDescent="0.45">
      <c r="G2638"/>
    </row>
    <row r="2639" spans="7:7" x14ac:dyDescent="0.45">
      <c r="G2639"/>
    </row>
    <row r="2640" spans="7:7" x14ac:dyDescent="0.45">
      <c r="G2640"/>
    </row>
    <row r="2641" spans="7:7" x14ac:dyDescent="0.45">
      <c r="G2641"/>
    </row>
    <row r="2642" spans="7:7" x14ac:dyDescent="0.45">
      <c r="G2642"/>
    </row>
    <row r="2643" spans="7:7" x14ac:dyDescent="0.45">
      <c r="G2643"/>
    </row>
    <row r="2644" spans="7:7" x14ac:dyDescent="0.45">
      <c r="G2644"/>
    </row>
    <row r="2645" spans="7:7" x14ac:dyDescent="0.45">
      <c r="G2645"/>
    </row>
    <row r="2646" spans="7:7" x14ac:dyDescent="0.45">
      <c r="G2646"/>
    </row>
    <row r="2647" spans="7:7" x14ac:dyDescent="0.45">
      <c r="G2647"/>
    </row>
    <row r="2648" spans="7:7" x14ac:dyDescent="0.45">
      <c r="G2648"/>
    </row>
    <row r="2649" spans="7:7" x14ac:dyDescent="0.45">
      <c r="G2649"/>
    </row>
    <row r="2650" spans="7:7" x14ac:dyDescent="0.45">
      <c r="G2650"/>
    </row>
    <row r="2651" spans="7:7" x14ac:dyDescent="0.45">
      <c r="G2651"/>
    </row>
    <row r="2652" spans="7:7" x14ac:dyDescent="0.45">
      <c r="G2652"/>
    </row>
    <row r="2653" spans="7:7" x14ac:dyDescent="0.45">
      <c r="G2653"/>
    </row>
    <row r="2654" spans="7:7" x14ac:dyDescent="0.45">
      <c r="G2654"/>
    </row>
    <row r="2655" spans="7:7" x14ac:dyDescent="0.45">
      <c r="G2655"/>
    </row>
    <row r="2656" spans="7:7" x14ac:dyDescent="0.45">
      <c r="G2656"/>
    </row>
    <row r="2657" spans="7:7" x14ac:dyDescent="0.45">
      <c r="G2657"/>
    </row>
    <row r="2658" spans="7:7" x14ac:dyDescent="0.45">
      <c r="G2658"/>
    </row>
    <row r="2659" spans="7:7" x14ac:dyDescent="0.45">
      <c r="G2659"/>
    </row>
    <row r="2660" spans="7:7" x14ac:dyDescent="0.45">
      <c r="G2660"/>
    </row>
    <row r="2661" spans="7:7" x14ac:dyDescent="0.45">
      <c r="G2661"/>
    </row>
    <row r="2662" spans="7:7" x14ac:dyDescent="0.45">
      <c r="G2662"/>
    </row>
    <row r="2663" spans="7:7" x14ac:dyDescent="0.45">
      <c r="G2663"/>
    </row>
    <row r="2664" spans="7:7" x14ac:dyDescent="0.45">
      <c r="G2664"/>
    </row>
    <row r="2665" spans="7:7" x14ac:dyDescent="0.45">
      <c r="G2665"/>
    </row>
    <row r="2666" spans="7:7" x14ac:dyDescent="0.45">
      <c r="G2666"/>
    </row>
    <row r="2667" spans="7:7" x14ac:dyDescent="0.45">
      <c r="G2667"/>
    </row>
    <row r="2668" spans="7:7" x14ac:dyDescent="0.45">
      <c r="G2668"/>
    </row>
    <row r="2669" spans="7:7" x14ac:dyDescent="0.45">
      <c r="G2669"/>
    </row>
    <row r="2670" spans="7:7" x14ac:dyDescent="0.45">
      <c r="G2670"/>
    </row>
    <row r="2671" spans="7:7" x14ac:dyDescent="0.45">
      <c r="G2671"/>
    </row>
    <row r="2672" spans="7:7" x14ac:dyDescent="0.45">
      <c r="G2672"/>
    </row>
    <row r="2673" spans="7:7" x14ac:dyDescent="0.45">
      <c r="G2673"/>
    </row>
    <row r="2674" spans="7:7" x14ac:dyDescent="0.45">
      <c r="G2674"/>
    </row>
    <row r="2675" spans="7:7" x14ac:dyDescent="0.45">
      <c r="G2675"/>
    </row>
    <row r="2676" spans="7:7" x14ac:dyDescent="0.45">
      <c r="G2676"/>
    </row>
    <row r="2677" spans="7:7" x14ac:dyDescent="0.45">
      <c r="G2677"/>
    </row>
    <row r="2678" spans="7:7" x14ac:dyDescent="0.45">
      <c r="G2678"/>
    </row>
    <row r="2679" spans="7:7" x14ac:dyDescent="0.45">
      <c r="G2679"/>
    </row>
    <row r="2680" spans="7:7" x14ac:dyDescent="0.45">
      <c r="G2680"/>
    </row>
    <row r="2681" spans="7:7" x14ac:dyDescent="0.45">
      <c r="G2681"/>
    </row>
    <row r="2682" spans="7:7" x14ac:dyDescent="0.45">
      <c r="G2682"/>
    </row>
    <row r="2683" spans="7:7" x14ac:dyDescent="0.45">
      <c r="G2683"/>
    </row>
    <row r="2684" spans="7:7" x14ac:dyDescent="0.45">
      <c r="G2684"/>
    </row>
    <row r="2685" spans="7:7" x14ac:dyDescent="0.45">
      <c r="G2685"/>
    </row>
    <row r="2686" spans="7:7" x14ac:dyDescent="0.45">
      <c r="G2686"/>
    </row>
    <row r="2687" spans="7:7" x14ac:dyDescent="0.45">
      <c r="G2687"/>
    </row>
    <row r="2688" spans="7:7" x14ac:dyDescent="0.45">
      <c r="G2688"/>
    </row>
    <row r="2689" spans="7:7" x14ac:dyDescent="0.45">
      <c r="G2689"/>
    </row>
    <row r="2690" spans="7:7" x14ac:dyDescent="0.45">
      <c r="G2690"/>
    </row>
    <row r="2691" spans="7:7" x14ac:dyDescent="0.45">
      <c r="G2691"/>
    </row>
    <row r="2692" spans="7:7" x14ac:dyDescent="0.45">
      <c r="G2692"/>
    </row>
    <row r="2693" spans="7:7" x14ac:dyDescent="0.45">
      <c r="G2693"/>
    </row>
    <row r="2694" spans="7:7" x14ac:dyDescent="0.45">
      <c r="G2694"/>
    </row>
    <row r="2695" spans="7:7" x14ac:dyDescent="0.45">
      <c r="G2695"/>
    </row>
    <row r="2696" spans="7:7" x14ac:dyDescent="0.45">
      <c r="G2696"/>
    </row>
    <row r="2697" spans="7:7" x14ac:dyDescent="0.45">
      <c r="G2697"/>
    </row>
    <row r="2698" spans="7:7" x14ac:dyDescent="0.45">
      <c r="G2698"/>
    </row>
    <row r="2699" spans="7:7" x14ac:dyDescent="0.45">
      <c r="G2699"/>
    </row>
    <row r="2700" spans="7:7" x14ac:dyDescent="0.45">
      <c r="G2700"/>
    </row>
    <row r="2701" spans="7:7" x14ac:dyDescent="0.45">
      <c r="G2701"/>
    </row>
    <row r="2702" spans="7:7" x14ac:dyDescent="0.45">
      <c r="G2702"/>
    </row>
    <row r="2703" spans="7:7" x14ac:dyDescent="0.45">
      <c r="G2703"/>
    </row>
    <row r="2704" spans="7:7" x14ac:dyDescent="0.45">
      <c r="G2704"/>
    </row>
    <row r="2705" spans="7:7" x14ac:dyDescent="0.45">
      <c r="G2705"/>
    </row>
    <row r="2706" spans="7:7" x14ac:dyDescent="0.45">
      <c r="G2706"/>
    </row>
    <row r="2707" spans="7:7" x14ac:dyDescent="0.45">
      <c r="G2707"/>
    </row>
    <row r="2708" spans="7:7" x14ac:dyDescent="0.45">
      <c r="G2708"/>
    </row>
    <row r="2709" spans="7:7" x14ac:dyDescent="0.45">
      <c r="G2709"/>
    </row>
    <row r="2710" spans="7:7" x14ac:dyDescent="0.45">
      <c r="G2710"/>
    </row>
    <row r="2711" spans="7:7" x14ac:dyDescent="0.45">
      <c r="G2711"/>
    </row>
    <row r="2712" spans="7:7" x14ac:dyDescent="0.45">
      <c r="G2712"/>
    </row>
    <row r="2713" spans="7:7" x14ac:dyDescent="0.45">
      <c r="G2713"/>
    </row>
    <row r="2714" spans="7:7" x14ac:dyDescent="0.45">
      <c r="G2714"/>
    </row>
    <row r="2715" spans="7:7" x14ac:dyDescent="0.45">
      <c r="G2715"/>
    </row>
    <row r="2716" spans="7:7" x14ac:dyDescent="0.45">
      <c r="G2716"/>
    </row>
    <row r="2717" spans="7:7" x14ac:dyDescent="0.45">
      <c r="G2717"/>
    </row>
    <row r="2718" spans="7:7" x14ac:dyDescent="0.45">
      <c r="G2718"/>
    </row>
    <row r="2719" spans="7:7" x14ac:dyDescent="0.45">
      <c r="G2719"/>
    </row>
    <row r="2720" spans="7:7" x14ac:dyDescent="0.45">
      <c r="G2720"/>
    </row>
    <row r="2721" spans="7:7" x14ac:dyDescent="0.45">
      <c r="G2721"/>
    </row>
    <row r="2722" spans="7:7" x14ac:dyDescent="0.45">
      <c r="G2722"/>
    </row>
    <row r="2723" spans="7:7" x14ac:dyDescent="0.45">
      <c r="G2723"/>
    </row>
    <row r="2724" spans="7:7" x14ac:dyDescent="0.45">
      <c r="G2724"/>
    </row>
    <row r="2725" spans="7:7" x14ac:dyDescent="0.45">
      <c r="G2725"/>
    </row>
    <row r="2726" spans="7:7" x14ac:dyDescent="0.45">
      <c r="G2726"/>
    </row>
    <row r="2727" spans="7:7" x14ac:dyDescent="0.45">
      <c r="G2727"/>
    </row>
    <row r="2728" spans="7:7" x14ac:dyDescent="0.45">
      <c r="G2728"/>
    </row>
    <row r="2729" spans="7:7" x14ac:dyDescent="0.45">
      <c r="G2729"/>
    </row>
    <row r="2730" spans="7:7" x14ac:dyDescent="0.45">
      <c r="G2730"/>
    </row>
    <row r="2731" spans="7:7" x14ac:dyDescent="0.45">
      <c r="G2731"/>
    </row>
    <row r="2732" spans="7:7" x14ac:dyDescent="0.45">
      <c r="G2732"/>
    </row>
    <row r="2733" spans="7:7" x14ac:dyDescent="0.45">
      <c r="G2733"/>
    </row>
    <row r="2734" spans="7:7" x14ac:dyDescent="0.45">
      <c r="G2734"/>
    </row>
    <row r="2735" spans="7:7" x14ac:dyDescent="0.45">
      <c r="G2735"/>
    </row>
    <row r="2736" spans="7:7" x14ac:dyDescent="0.45">
      <c r="G2736"/>
    </row>
    <row r="2737" spans="7:7" x14ac:dyDescent="0.45">
      <c r="G2737"/>
    </row>
    <row r="2738" spans="7:7" x14ac:dyDescent="0.45">
      <c r="G2738"/>
    </row>
    <row r="2739" spans="7:7" x14ac:dyDescent="0.45">
      <c r="G2739"/>
    </row>
    <row r="2740" spans="7:7" x14ac:dyDescent="0.45">
      <c r="G2740"/>
    </row>
    <row r="2741" spans="7:7" x14ac:dyDescent="0.45">
      <c r="G2741"/>
    </row>
    <row r="2742" spans="7:7" x14ac:dyDescent="0.45">
      <c r="G2742"/>
    </row>
    <row r="2743" spans="7:7" x14ac:dyDescent="0.45">
      <c r="G2743"/>
    </row>
    <row r="2744" spans="7:7" x14ac:dyDescent="0.45">
      <c r="G2744"/>
    </row>
    <row r="2745" spans="7:7" x14ac:dyDescent="0.45">
      <c r="G2745"/>
    </row>
    <row r="2746" spans="7:7" x14ac:dyDescent="0.45">
      <c r="G2746"/>
    </row>
    <row r="2747" spans="7:7" x14ac:dyDescent="0.45">
      <c r="G2747"/>
    </row>
    <row r="2748" spans="7:7" x14ac:dyDescent="0.45">
      <c r="G2748"/>
    </row>
    <row r="2749" spans="7:7" x14ac:dyDescent="0.45">
      <c r="G2749"/>
    </row>
    <row r="2750" spans="7:7" x14ac:dyDescent="0.45">
      <c r="G2750"/>
    </row>
    <row r="2751" spans="7:7" x14ac:dyDescent="0.45">
      <c r="G2751"/>
    </row>
    <row r="2752" spans="7:7" x14ac:dyDescent="0.45">
      <c r="G2752"/>
    </row>
    <row r="2753" spans="7:7" x14ac:dyDescent="0.45">
      <c r="G2753"/>
    </row>
    <row r="2754" spans="7:7" x14ac:dyDescent="0.45">
      <c r="G2754"/>
    </row>
    <row r="2755" spans="7:7" x14ac:dyDescent="0.45">
      <c r="G2755"/>
    </row>
    <row r="2756" spans="7:7" x14ac:dyDescent="0.45">
      <c r="G2756"/>
    </row>
    <row r="2757" spans="7:7" x14ac:dyDescent="0.45">
      <c r="G2757"/>
    </row>
    <row r="2758" spans="7:7" x14ac:dyDescent="0.45">
      <c r="G2758"/>
    </row>
    <row r="2759" spans="7:7" x14ac:dyDescent="0.45">
      <c r="G2759"/>
    </row>
    <row r="2760" spans="7:7" x14ac:dyDescent="0.45">
      <c r="G2760"/>
    </row>
    <row r="2761" spans="7:7" x14ac:dyDescent="0.45">
      <c r="G2761"/>
    </row>
    <row r="2762" spans="7:7" x14ac:dyDescent="0.45">
      <c r="G2762"/>
    </row>
    <row r="2763" spans="7:7" x14ac:dyDescent="0.45">
      <c r="G2763"/>
    </row>
    <row r="2764" spans="7:7" x14ac:dyDescent="0.45">
      <c r="G2764"/>
    </row>
    <row r="2765" spans="7:7" x14ac:dyDescent="0.45">
      <c r="G2765"/>
    </row>
    <row r="2766" spans="7:7" x14ac:dyDescent="0.45">
      <c r="G2766"/>
    </row>
    <row r="2767" spans="7:7" x14ac:dyDescent="0.45">
      <c r="G2767"/>
    </row>
    <row r="2768" spans="7:7" x14ac:dyDescent="0.45">
      <c r="G2768"/>
    </row>
    <row r="2769" spans="7:7" x14ac:dyDescent="0.45">
      <c r="G2769"/>
    </row>
    <row r="2770" spans="7:7" x14ac:dyDescent="0.45">
      <c r="G2770"/>
    </row>
    <row r="2771" spans="7:7" x14ac:dyDescent="0.45">
      <c r="G2771"/>
    </row>
    <row r="2772" spans="7:7" x14ac:dyDescent="0.45">
      <c r="G2772"/>
    </row>
    <row r="2773" spans="7:7" x14ac:dyDescent="0.45">
      <c r="G2773"/>
    </row>
    <row r="2774" spans="7:7" x14ac:dyDescent="0.45">
      <c r="G2774"/>
    </row>
    <row r="2775" spans="7:7" x14ac:dyDescent="0.45">
      <c r="G2775"/>
    </row>
    <row r="2776" spans="7:7" x14ac:dyDescent="0.45">
      <c r="G2776"/>
    </row>
    <row r="2777" spans="7:7" x14ac:dyDescent="0.45">
      <c r="G2777"/>
    </row>
    <row r="2778" spans="7:7" x14ac:dyDescent="0.45">
      <c r="G2778"/>
    </row>
    <row r="2779" spans="7:7" x14ac:dyDescent="0.45">
      <c r="G2779"/>
    </row>
    <row r="2780" spans="7:7" x14ac:dyDescent="0.45">
      <c r="G2780"/>
    </row>
    <row r="2781" spans="7:7" x14ac:dyDescent="0.45">
      <c r="G2781"/>
    </row>
    <row r="2782" spans="7:7" x14ac:dyDescent="0.45">
      <c r="G2782"/>
    </row>
    <row r="2783" spans="7:7" x14ac:dyDescent="0.45">
      <c r="G2783"/>
    </row>
    <row r="2784" spans="7:7" x14ac:dyDescent="0.45">
      <c r="G2784"/>
    </row>
    <row r="2785" spans="7:7" x14ac:dyDescent="0.45">
      <c r="G2785"/>
    </row>
    <row r="2786" spans="7:7" x14ac:dyDescent="0.45">
      <c r="G2786"/>
    </row>
    <row r="2787" spans="7:7" x14ac:dyDescent="0.45">
      <c r="G2787"/>
    </row>
    <row r="2788" spans="7:7" x14ac:dyDescent="0.45">
      <c r="G2788"/>
    </row>
    <row r="2789" spans="7:7" x14ac:dyDescent="0.45">
      <c r="G2789"/>
    </row>
    <row r="2790" spans="7:7" x14ac:dyDescent="0.45">
      <c r="G2790"/>
    </row>
    <row r="2791" spans="7:7" x14ac:dyDescent="0.45">
      <c r="G2791"/>
    </row>
    <row r="2792" spans="7:7" x14ac:dyDescent="0.45">
      <c r="G2792"/>
    </row>
    <row r="2793" spans="7:7" x14ac:dyDescent="0.45">
      <c r="G2793"/>
    </row>
    <row r="2794" spans="7:7" x14ac:dyDescent="0.45">
      <c r="G2794"/>
    </row>
    <row r="2795" spans="7:7" x14ac:dyDescent="0.45">
      <c r="G2795"/>
    </row>
    <row r="2796" spans="7:7" x14ac:dyDescent="0.45">
      <c r="G2796"/>
    </row>
    <row r="2797" spans="7:7" x14ac:dyDescent="0.45">
      <c r="G2797"/>
    </row>
    <row r="2798" spans="7:7" x14ac:dyDescent="0.45">
      <c r="G2798"/>
    </row>
    <row r="2799" spans="7:7" x14ac:dyDescent="0.45">
      <c r="G2799"/>
    </row>
    <row r="2800" spans="7:7" x14ac:dyDescent="0.45">
      <c r="G2800"/>
    </row>
    <row r="2801" spans="7:7" x14ac:dyDescent="0.45">
      <c r="G2801"/>
    </row>
    <row r="2802" spans="7:7" x14ac:dyDescent="0.45">
      <c r="G2802"/>
    </row>
    <row r="2803" spans="7:7" x14ac:dyDescent="0.45">
      <c r="G2803"/>
    </row>
    <row r="2804" spans="7:7" x14ac:dyDescent="0.45">
      <c r="G2804"/>
    </row>
    <row r="2805" spans="7:7" x14ac:dyDescent="0.45">
      <c r="G2805"/>
    </row>
    <row r="2806" spans="7:7" x14ac:dyDescent="0.45">
      <c r="G2806"/>
    </row>
    <row r="2807" spans="7:7" x14ac:dyDescent="0.45">
      <c r="G2807"/>
    </row>
    <row r="2808" spans="7:7" x14ac:dyDescent="0.45">
      <c r="G2808"/>
    </row>
    <row r="2809" spans="7:7" x14ac:dyDescent="0.45">
      <c r="G2809"/>
    </row>
    <row r="2810" spans="7:7" x14ac:dyDescent="0.45">
      <c r="G2810"/>
    </row>
    <row r="2811" spans="7:7" x14ac:dyDescent="0.45">
      <c r="G2811"/>
    </row>
    <row r="2812" spans="7:7" x14ac:dyDescent="0.45">
      <c r="G2812"/>
    </row>
    <row r="2813" spans="7:7" x14ac:dyDescent="0.45">
      <c r="G2813"/>
    </row>
    <row r="2814" spans="7:7" x14ac:dyDescent="0.45">
      <c r="G2814"/>
    </row>
    <row r="2815" spans="7:7" x14ac:dyDescent="0.45">
      <c r="G2815"/>
    </row>
    <row r="2816" spans="7:7" x14ac:dyDescent="0.45">
      <c r="G2816"/>
    </row>
    <row r="2817" spans="7:7" x14ac:dyDescent="0.45">
      <c r="G2817"/>
    </row>
    <row r="2818" spans="7:7" x14ac:dyDescent="0.45">
      <c r="G2818"/>
    </row>
    <row r="2819" spans="7:7" x14ac:dyDescent="0.45">
      <c r="G2819"/>
    </row>
    <row r="2820" spans="7:7" x14ac:dyDescent="0.45">
      <c r="G2820"/>
    </row>
    <row r="2821" spans="7:7" x14ac:dyDescent="0.45">
      <c r="G2821"/>
    </row>
    <row r="2822" spans="7:7" x14ac:dyDescent="0.45">
      <c r="G2822"/>
    </row>
    <row r="2823" spans="7:7" x14ac:dyDescent="0.45">
      <c r="G2823"/>
    </row>
    <row r="2824" spans="7:7" x14ac:dyDescent="0.45">
      <c r="G2824"/>
    </row>
    <row r="2825" spans="7:7" x14ac:dyDescent="0.45">
      <c r="G2825"/>
    </row>
    <row r="2826" spans="7:7" x14ac:dyDescent="0.45">
      <c r="G2826"/>
    </row>
    <row r="2827" spans="7:7" x14ac:dyDescent="0.45">
      <c r="G2827"/>
    </row>
    <row r="2828" spans="7:7" x14ac:dyDescent="0.45">
      <c r="G2828"/>
    </row>
    <row r="2829" spans="7:7" x14ac:dyDescent="0.45">
      <c r="G2829"/>
    </row>
    <row r="2830" spans="7:7" x14ac:dyDescent="0.45">
      <c r="G2830"/>
    </row>
    <row r="2831" spans="7:7" x14ac:dyDescent="0.45">
      <c r="G2831"/>
    </row>
    <row r="2832" spans="7:7" x14ac:dyDescent="0.45">
      <c r="G2832"/>
    </row>
    <row r="2833" spans="7:7" x14ac:dyDescent="0.45">
      <c r="G2833"/>
    </row>
    <row r="2834" spans="7:7" x14ac:dyDescent="0.45">
      <c r="G2834"/>
    </row>
    <row r="2835" spans="7:7" x14ac:dyDescent="0.45">
      <c r="G2835"/>
    </row>
    <row r="2836" spans="7:7" x14ac:dyDescent="0.45">
      <c r="G2836"/>
    </row>
    <row r="2837" spans="7:7" x14ac:dyDescent="0.45">
      <c r="G2837"/>
    </row>
    <row r="2838" spans="7:7" x14ac:dyDescent="0.45">
      <c r="G2838"/>
    </row>
    <row r="2839" spans="7:7" x14ac:dyDescent="0.45">
      <c r="G2839"/>
    </row>
    <row r="2840" spans="7:7" x14ac:dyDescent="0.45">
      <c r="G2840"/>
    </row>
    <row r="2841" spans="7:7" x14ac:dyDescent="0.45">
      <c r="G2841"/>
    </row>
    <row r="2842" spans="7:7" x14ac:dyDescent="0.45">
      <c r="G2842"/>
    </row>
    <row r="2843" spans="7:7" x14ac:dyDescent="0.45">
      <c r="G2843"/>
    </row>
    <row r="2844" spans="7:7" x14ac:dyDescent="0.45">
      <c r="G2844"/>
    </row>
    <row r="2845" spans="7:7" x14ac:dyDescent="0.45">
      <c r="G2845"/>
    </row>
    <row r="2846" spans="7:7" x14ac:dyDescent="0.45">
      <c r="G2846"/>
    </row>
    <row r="2847" spans="7:7" x14ac:dyDescent="0.45">
      <c r="G2847"/>
    </row>
    <row r="2848" spans="7:7" x14ac:dyDescent="0.45">
      <c r="G2848"/>
    </row>
    <row r="2849" spans="7:7" x14ac:dyDescent="0.45">
      <c r="G2849"/>
    </row>
    <row r="2850" spans="7:7" x14ac:dyDescent="0.45">
      <c r="G2850"/>
    </row>
    <row r="2851" spans="7:7" x14ac:dyDescent="0.45">
      <c r="G2851"/>
    </row>
    <row r="2852" spans="7:7" x14ac:dyDescent="0.45">
      <c r="G2852"/>
    </row>
    <row r="2853" spans="7:7" x14ac:dyDescent="0.45">
      <c r="G2853"/>
    </row>
    <row r="2854" spans="7:7" x14ac:dyDescent="0.45">
      <c r="G2854"/>
    </row>
    <row r="2855" spans="7:7" x14ac:dyDescent="0.45">
      <c r="G2855"/>
    </row>
    <row r="2856" spans="7:7" x14ac:dyDescent="0.45">
      <c r="G2856"/>
    </row>
    <row r="2857" spans="7:7" x14ac:dyDescent="0.45">
      <c r="G2857"/>
    </row>
    <row r="2858" spans="7:7" x14ac:dyDescent="0.45">
      <c r="G2858"/>
    </row>
    <row r="2859" spans="7:7" x14ac:dyDescent="0.45">
      <c r="G2859"/>
    </row>
    <row r="2860" spans="7:7" x14ac:dyDescent="0.45">
      <c r="G2860"/>
    </row>
    <row r="2861" spans="7:7" x14ac:dyDescent="0.45">
      <c r="G2861"/>
    </row>
    <row r="2862" spans="7:7" x14ac:dyDescent="0.45">
      <c r="G2862"/>
    </row>
    <row r="2863" spans="7:7" x14ac:dyDescent="0.45">
      <c r="G2863"/>
    </row>
    <row r="2864" spans="7:7" x14ac:dyDescent="0.45">
      <c r="G2864"/>
    </row>
    <row r="2865" spans="7:7" x14ac:dyDescent="0.45">
      <c r="G2865"/>
    </row>
    <row r="2866" spans="7:7" x14ac:dyDescent="0.45">
      <c r="G2866"/>
    </row>
    <row r="2867" spans="7:7" x14ac:dyDescent="0.45">
      <c r="G2867"/>
    </row>
    <row r="2868" spans="7:7" x14ac:dyDescent="0.45">
      <c r="G2868"/>
    </row>
    <row r="2869" spans="7:7" x14ac:dyDescent="0.45">
      <c r="G2869"/>
    </row>
    <row r="2870" spans="7:7" x14ac:dyDescent="0.45">
      <c r="G2870"/>
    </row>
    <row r="2871" spans="7:7" x14ac:dyDescent="0.45">
      <c r="G2871"/>
    </row>
    <row r="2872" spans="7:7" x14ac:dyDescent="0.45">
      <c r="G2872"/>
    </row>
    <row r="2873" spans="7:7" x14ac:dyDescent="0.45">
      <c r="G2873"/>
    </row>
    <row r="2874" spans="7:7" x14ac:dyDescent="0.45">
      <c r="G2874"/>
    </row>
    <row r="2875" spans="7:7" x14ac:dyDescent="0.45">
      <c r="G2875"/>
    </row>
    <row r="2876" spans="7:7" x14ac:dyDescent="0.45">
      <c r="G2876"/>
    </row>
    <row r="2877" spans="7:7" x14ac:dyDescent="0.45">
      <c r="G2877"/>
    </row>
    <row r="2878" spans="7:7" x14ac:dyDescent="0.45">
      <c r="G2878"/>
    </row>
    <row r="2879" spans="7:7" x14ac:dyDescent="0.45">
      <c r="G2879"/>
    </row>
    <row r="2880" spans="7:7" x14ac:dyDescent="0.45">
      <c r="G2880"/>
    </row>
    <row r="2881" spans="7:7" x14ac:dyDescent="0.45">
      <c r="G2881"/>
    </row>
    <row r="2882" spans="7:7" x14ac:dyDescent="0.45">
      <c r="G2882"/>
    </row>
    <row r="2883" spans="7:7" x14ac:dyDescent="0.45">
      <c r="G2883"/>
    </row>
    <row r="2884" spans="7:7" x14ac:dyDescent="0.45">
      <c r="G2884"/>
    </row>
    <row r="2885" spans="7:7" x14ac:dyDescent="0.45">
      <c r="G2885"/>
    </row>
    <row r="2886" spans="7:7" x14ac:dyDescent="0.45">
      <c r="G2886"/>
    </row>
    <row r="2887" spans="7:7" x14ac:dyDescent="0.45">
      <c r="G2887"/>
    </row>
    <row r="2888" spans="7:7" x14ac:dyDescent="0.45">
      <c r="G2888"/>
    </row>
    <row r="2889" spans="7:7" x14ac:dyDescent="0.45">
      <c r="G2889"/>
    </row>
    <row r="2890" spans="7:7" x14ac:dyDescent="0.45">
      <c r="G2890"/>
    </row>
    <row r="2891" spans="7:7" x14ac:dyDescent="0.45">
      <c r="G2891"/>
    </row>
    <row r="2892" spans="7:7" x14ac:dyDescent="0.45">
      <c r="G2892"/>
    </row>
    <row r="2893" spans="7:7" x14ac:dyDescent="0.45">
      <c r="G2893"/>
    </row>
    <row r="2894" spans="7:7" x14ac:dyDescent="0.45">
      <c r="G2894"/>
    </row>
    <row r="2895" spans="7:7" x14ac:dyDescent="0.45">
      <c r="G2895"/>
    </row>
    <row r="2896" spans="7:7" x14ac:dyDescent="0.45">
      <c r="G2896"/>
    </row>
    <row r="2897" spans="7:7" x14ac:dyDescent="0.45">
      <c r="G2897"/>
    </row>
    <row r="2898" spans="7:7" x14ac:dyDescent="0.45">
      <c r="G2898"/>
    </row>
    <row r="2899" spans="7:7" x14ac:dyDescent="0.45">
      <c r="G2899"/>
    </row>
    <row r="2900" spans="7:7" x14ac:dyDescent="0.45">
      <c r="G2900"/>
    </row>
    <row r="2901" spans="7:7" x14ac:dyDescent="0.45">
      <c r="G2901"/>
    </row>
    <row r="2902" spans="7:7" x14ac:dyDescent="0.45">
      <c r="G2902"/>
    </row>
    <row r="2903" spans="7:7" x14ac:dyDescent="0.45">
      <c r="G2903"/>
    </row>
    <row r="2904" spans="7:7" x14ac:dyDescent="0.45">
      <c r="G2904"/>
    </row>
    <row r="2905" spans="7:7" x14ac:dyDescent="0.45">
      <c r="G2905"/>
    </row>
    <row r="2906" spans="7:7" x14ac:dyDescent="0.45">
      <c r="G2906"/>
    </row>
    <row r="2907" spans="7:7" x14ac:dyDescent="0.45">
      <c r="G2907"/>
    </row>
    <row r="2908" spans="7:7" x14ac:dyDescent="0.45">
      <c r="G2908"/>
    </row>
    <row r="2909" spans="7:7" x14ac:dyDescent="0.45">
      <c r="G2909"/>
    </row>
    <row r="2910" spans="7:7" x14ac:dyDescent="0.45">
      <c r="G2910"/>
    </row>
    <row r="2911" spans="7:7" x14ac:dyDescent="0.45">
      <c r="G2911"/>
    </row>
    <row r="2912" spans="7:7" x14ac:dyDescent="0.45">
      <c r="G2912"/>
    </row>
    <row r="2913" spans="7:7" x14ac:dyDescent="0.45">
      <c r="G2913"/>
    </row>
    <row r="2914" spans="7:7" x14ac:dyDescent="0.45">
      <c r="G2914"/>
    </row>
    <row r="2915" spans="7:7" x14ac:dyDescent="0.45">
      <c r="G2915"/>
    </row>
    <row r="2916" spans="7:7" x14ac:dyDescent="0.45">
      <c r="G2916"/>
    </row>
    <row r="2917" spans="7:7" x14ac:dyDescent="0.45">
      <c r="G2917"/>
    </row>
    <row r="2918" spans="7:7" x14ac:dyDescent="0.45">
      <c r="G2918"/>
    </row>
    <row r="2919" spans="7:7" x14ac:dyDescent="0.45">
      <c r="G2919"/>
    </row>
    <row r="2920" spans="7:7" x14ac:dyDescent="0.45">
      <c r="G2920"/>
    </row>
    <row r="2921" spans="7:7" x14ac:dyDescent="0.45">
      <c r="G2921"/>
    </row>
    <row r="2922" spans="7:7" x14ac:dyDescent="0.45">
      <c r="G2922"/>
    </row>
    <row r="2923" spans="7:7" x14ac:dyDescent="0.45">
      <c r="G2923"/>
    </row>
    <row r="2924" spans="7:7" x14ac:dyDescent="0.45">
      <c r="G2924"/>
    </row>
    <row r="2925" spans="7:7" x14ac:dyDescent="0.45">
      <c r="G2925"/>
    </row>
    <row r="2926" spans="7:7" x14ac:dyDescent="0.45">
      <c r="G2926"/>
    </row>
    <row r="2927" spans="7:7" x14ac:dyDescent="0.45">
      <c r="G2927"/>
    </row>
    <row r="2928" spans="7:7" x14ac:dyDescent="0.45">
      <c r="G2928"/>
    </row>
    <row r="2929" spans="7:7" x14ac:dyDescent="0.45">
      <c r="G2929"/>
    </row>
    <row r="2930" spans="7:7" x14ac:dyDescent="0.45">
      <c r="G2930"/>
    </row>
    <row r="2931" spans="7:7" x14ac:dyDescent="0.45">
      <c r="G2931"/>
    </row>
    <row r="2932" spans="7:7" x14ac:dyDescent="0.45">
      <c r="G2932"/>
    </row>
    <row r="2933" spans="7:7" x14ac:dyDescent="0.45">
      <c r="G2933"/>
    </row>
    <row r="2934" spans="7:7" x14ac:dyDescent="0.45">
      <c r="G2934"/>
    </row>
    <row r="2935" spans="7:7" x14ac:dyDescent="0.45">
      <c r="G2935"/>
    </row>
    <row r="2936" spans="7:7" x14ac:dyDescent="0.45">
      <c r="G2936"/>
    </row>
    <row r="2937" spans="7:7" x14ac:dyDescent="0.45">
      <c r="G2937"/>
    </row>
    <row r="2938" spans="7:7" x14ac:dyDescent="0.45">
      <c r="G2938"/>
    </row>
    <row r="2939" spans="7:7" x14ac:dyDescent="0.45">
      <c r="G2939"/>
    </row>
    <row r="2940" spans="7:7" x14ac:dyDescent="0.45">
      <c r="G2940"/>
    </row>
    <row r="2941" spans="7:7" x14ac:dyDescent="0.45">
      <c r="G2941"/>
    </row>
    <row r="2942" spans="7:7" x14ac:dyDescent="0.45">
      <c r="G2942"/>
    </row>
    <row r="2943" spans="7:7" x14ac:dyDescent="0.45">
      <c r="G2943"/>
    </row>
    <row r="2944" spans="7:7" x14ac:dyDescent="0.45">
      <c r="G2944"/>
    </row>
    <row r="2945" spans="7:7" x14ac:dyDescent="0.45">
      <c r="G2945"/>
    </row>
    <row r="2946" spans="7:7" x14ac:dyDescent="0.45">
      <c r="G2946"/>
    </row>
    <row r="2947" spans="7:7" x14ac:dyDescent="0.45">
      <c r="G2947"/>
    </row>
    <row r="2948" spans="7:7" x14ac:dyDescent="0.45">
      <c r="G2948"/>
    </row>
    <row r="2949" spans="7:7" x14ac:dyDescent="0.45">
      <c r="G2949"/>
    </row>
    <row r="2950" spans="7:7" x14ac:dyDescent="0.45">
      <c r="G2950"/>
    </row>
    <row r="2951" spans="7:7" x14ac:dyDescent="0.45">
      <c r="G2951"/>
    </row>
    <row r="2952" spans="7:7" x14ac:dyDescent="0.45">
      <c r="G2952"/>
    </row>
    <row r="2953" spans="7:7" x14ac:dyDescent="0.45">
      <c r="G2953"/>
    </row>
    <row r="2954" spans="7:7" x14ac:dyDescent="0.45">
      <c r="G2954"/>
    </row>
    <row r="2955" spans="7:7" x14ac:dyDescent="0.45">
      <c r="G2955"/>
    </row>
    <row r="2956" spans="7:7" x14ac:dyDescent="0.45">
      <c r="G2956"/>
    </row>
    <row r="2957" spans="7:7" x14ac:dyDescent="0.45">
      <c r="G2957"/>
    </row>
    <row r="2958" spans="7:7" x14ac:dyDescent="0.45">
      <c r="G2958"/>
    </row>
    <row r="2959" spans="7:7" x14ac:dyDescent="0.45">
      <c r="G2959"/>
    </row>
    <row r="2960" spans="7:7" x14ac:dyDescent="0.45">
      <c r="G2960"/>
    </row>
    <row r="2961" spans="7:7" x14ac:dyDescent="0.45">
      <c r="G2961"/>
    </row>
    <row r="2962" spans="7:7" x14ac:dyDescent="0.45">
      <c r="G2962"/>
    </row>
    <row r="2963" spans="7:7" x14ac:dyDescent="0.45">
      <c r="G2963"/>
    </row>
    <row r="2964" spans="7:7" x14ac:dyDescent="0.45">
      <c r="G2964"/>
    </row>
    <row r="2965" spans="7:7" x14ac:dyDescent="0.45">
      <c r="G2965"/>
    </row>
    <row r="2966" spans="7:7" x14ac:dyDescent="0.45">
      <c r="G2966"/>
    </row>
    <row r="2967" spans="7:7" x14ac:dyDescent="0.45">
      <c r="G2967"/>
    </row>
    <row r="2968" spans="7:7" x14ac:dyDescent="0.45">
      <c r="G2968"/>
    </row>
    <row r="2969" spans="7:7" x14ac:dyDescent="0.45">
      <c r="G2969"/>
    </row>
    <row r="2970" spans="7:7" x14ac:dyDescent="0.45">
      <c r="G2970"/>
    </row>
    <row r="2971" spans="7:7" x14ac:dyDescent="0.45">
      <c r="G2971"/>
    </row>
    <row r="2972" spans="7:7" x14ac:dyDescent="0.45">
      <c r="G2972"/>
    </row>
    <row r="2973" spans="7:7" x14ac:dyDescent="0.45">
      <c r="G2973"/>
    </row>
    <row r="2974" spans="7:7" x14ac:dyDescent="0.45">
      <c r="G2974"/>
    </row>
    <row r="2975" spans="7:7" x14ac:dyDescent="0.45">
      <c r="G2975"/>
    </row>
    <row r="2976" spans="7:7" x14ac:dyDescent="0.45">
      <c r="G2976"/>
    </row>
    <row r="2977" spans="7:7" x14ac:dyDescent="0.45">
      <c r="G2977"/>
    </row>
    <row r="2978" spans="7:7" x14ac:dyDescent="0.45">
      <c r="G2978"/>
    </row>
    <row r="2979" spans="7:7" x14ac:dyDescent="0.45">
      <c r="G2979"/>
    </row>
    <row r="2980" spans="7:7" x14ac:dyDescent="0.45">
      <c r="G2980"/>
    </row>
    <row r="2981" spans="7:7" x14ac:dyDescent="0.45">
      <c r="G2981"/>
    </row>
    <row r="2982" spans="7:7" x14ac:dyDescent="0.45">
      <c r="G2982"/>
    </row>
    <row r="2983" spans="7:7" x14ac:dyDescent="0.45">
      <c r="G2983"/>
    </row>
    <row r="2984" spans="7:7" x14ac:dyDescent="0.45">
      <c r="G2984"/>
    </row>
    <row r="2985" spans="7:7" x14ac:dyDescent="0.45">
      <c r="G2985"/>
    </row>
    <row r="2986" spans="7:7" x14ac:dyDescent="0.45">
      <c r="G2986"/>
    </row>
    <row r="2987" spans="7:7" x14ac:dyDescent="0.45">
      <c r="G2987"/>
    </row>
    <row r="2988" spans="7:7" x14ac:dyDescent="0.45">
      <c r="G2988"/>
    </row>
    <row r="2989" spans="7:7" x14ac:dyDescent="0.45">
      <c r="G2989"/>
    </row>
    <row r="2990" spans="7:7" x14ac:dyDescent="0.45">
      <c r="G2990"/>
    </row>
    <row r="2991" spans="7:7" x14ac:dyDescent="0.45">
      <c r="G2991"/>
    </row>
    <row r="2992" spans="7:7" x14ac:dyDescent="0.45">
      <c r="G2992"/>
    </row>
    <row r="2993" spans="7:7" x14ac:dyDescent="0.45">
      <c r="G2993"/>
    </row>
    <row r="2994" spans="7:7" x14ac:dyDescent="0.45">
      <c r="G2994"/>
    </row>
    <row r="2995" spans="7:7" x14ac:dyDescent="0.45">
      <c r="G2995"/>
    </row>
    <row r="2996" spans="7:7" x14ac:dyDescent="0.45">
      <c r="G2996"/>
    </row>
    <row r="2997" spans="7:7" x14ac:dyDescent="0.45">
      <c r="G2997"/>
    </row>
    <row r="2998" spans="7:7" x14ac:dyDescent="0.45">
      <c r="G2998"/>
    </row>
    <row r="2999" spans="7:7" x14ac:dyDescent="0.45">
      <c r="G2999"/>
    </row>
    <row r="3000" spans="7:7" x14ac:dyDescent="0.45">
      <c r="G3000"/>
    </row>
    <row r="3001" spans="7:7" x14ac:dyDescent="0.45">
      <c r="G3001"/>
    </row>
    <row r="3002" spans="7:7" x14ac:dyDescent="0.45">
      <c r="G3002"/>
    </row>
    <row r="3003" spans="7:7" x14ac:dyDescent="0.45">
      <c r="G3003"/>
    </row>
    <row r="3004" spans="7:7" x14ac:dyDescent="0.45">
      <c r="G3004"/>
    </row>
    <row r="3005" spans="7:7" x14ac:dyDescent="0.45">
      <c r="G3005"/>
    </row>
    <row r="3006" spans="7:7" x14ac:dyDescent="0.45">
      <c r="G3006"/>
    </row>
    <row r="3007" spans="7:7" x14ac:dyDescent="0.45">
      <c r="G3007"/>
    </row>
    <row r="3008" spans="7:7" x14ac:dyDescent="0.45">
      <c r="G3008"/>
    </row>
    <row r="3009" spans="7:7" x14ac:dyDescent="0.45">
      <c r="G3009"/>
    </row>
    <row r="3010" spans="7:7" x14ac:dyDescent="0.45">
      <c r="G3010"/>
    </row>
    <row r="3011" spans="7:7" x14ac:dyDescent="0.45">
      <c r="G3011"/>
    </row>
    <row r="3012" spans="7:7" x14ac:dyDescent="0.45">
      <c r="G3012"/>
    </row>
    <row r="3013" spans="7:7" x14ac:dyDescent="0.45">
      <c r="G3013"/>
    </row>
    <row r="3014" spans="7:7" x14ac:dyDescent="0.45">
      <c r="G3014"/>
    </row>
    <row r="3015" spans="7:7" x14ac:dyDescent="0.45">
      <c r="G3015"/>
    </row>
    <row r="3016" spans="7:7" x14ac:dyDescent="0.45">
      <c r="G3016"/>
    </row>
    <row r="3017" spans="7:7" x14ac:dyDescent="0.45">
      <c r="G3017"/>
    </row>
    <row r="3018" spans="7:7" x14ac:dyDescent="0.45">
      <c r="G3018"/>
    </row>
    <row r="3019" spans="7:7" x14ac:dyDescent="0.45">
      <c r="G3019"/>
    </row>
    <row r="3020" spans="7:7" x14ac:dyDescent="0.45">
      <c r="G3020"/>
    </row>
    <row r="3021" spans="7:7" x14ac:dyDescent="0.45">
      <c r="G3021"/>
    </row>
    <row r="3022" spans="7:7" x14ac:dyDescent="0.45">
      <c r="G3022"/>
    </row>
    <row r="3023" spans="7:7" x14ac:dyDescent="0.45">
      <c r="G3023"/>
    </row>
    <row r="3024" spans="7:7" x14ac:dyDescent="0.45">
      <c r="G3024"/>
    </row>
    <row r="3025" spans="7:7" x14ac:dyDescent="0.45">
      <c r="G3025"/>
    </row>
    <row r="3026" spans="7:7" x14ac:dyDescent="0.45">
      <c r="G3026"/>
    </row>
    <row r="3027" spans="7:7" x14ac:dyDescent="0.45">
      <c r="G3027"/>
    </row>
    <row r="3028" spans="7:7" x14ac:dyDescent="0.45">
      <c r="G3028"/>
    </row>
    <row r="3029" spans="7:7" x14ac:dyDescent="0.45">
      <c r="G3029"/>
    </row>
    <row r="3030" spans="7:7" x14ac:dyDescent="0.45">
      <c r="G3030"/>
    </row>
    <row r="3031" spans="7:7" x14ac:dyDescent="0.45">
      <c r="G3031"/>
    </row>
    <row r="3032" spans="7:7" x14ac:dyDescent="0.45">
      <c r="G3032"/>
    </row>
    <row r="3033" spans="7:7" x14ac:dyDescent="0.45">
      <c r="G3033"/>
    </row>
    <row r="3034" spans="7:7" x14ac:dyDescent="0.45">
      <c r="G3034"/>
    </row>
    <row r="3035" spans="7:7" x14ac:dyDescent="0.45">
      <c r="G3035"/>
    </row>
    <row r="3036" spans="7:7" x14ac:dyDescent="0.45">
      <c r="G3036"/>
    </row>
    <row r="3037" spans="7:7" x14ac:dyDescent="0.45">
      <c r="G3037"/>
    </row>
    <row r="3038" spans="7:7" x14ac:dyDescent="0.45">
      <c r="G3038"/>
    </row>
    <row r="3039" spans="7:7" x14ac:dyDescent="0.45">
      <c r="G3039"/>
    </row>
    <row r="3040" spans="7:7" x14ac:dyDescent="0.45">
      <c r="G3040"/>
    </row>
    <row r="3041" spans="7:7" x14ac:dyDescent="0.45">
      <c r="G3041"/>
    </row>
    <row r="3042" spans="7:7" x14ac:dyDescent="0.45">
      <c r="G3042"/>
    </row>
    <row r="3043" spans="7:7" x14ac:dyDescent="0.45">
      <c r="G3043"/>
    </row>
    <row r="3044" spans="7:7" x14ac:dyDescent="0.45">
      <c r="G3044"/>
    </row>
    <row r="3045" spans="7:7" x14ac:dyDescent="0.45">
      <c r="G3045"/>
    </row>
    <row r="3046" spans="7:7" x14ac:dyDescent="0.45">
      <c r="G3046"/>
    </row>
    <row r="3047" spans="7:7" x14ac:dyDescent="0.45">
      <c r="G3047"/>
    </row>
    <row r="3048" spans="7:7" x14ac:dyDescent="0.45">
      <c r="G3048"/>
    </row>
    <row r="3049" spans="7:7" x14ac:dyDescent="0.45">
      <c r="G3049"/>
    </row>
    <row r="3050" spans="7:7" x14ac:dyDescent="0.45">
      <c r="G3050"/>
    </row>
    <row r="3051" spans="7:7" x14ac:dyDescent="0.45">
      <c r="G3051"/>
    </row>
    <row r="3052" spans="7:7" x14ac:dyDescent="0.45">
      <c r="G3052"/>
    </row>
    <row r="3053" spans="7:7" x14ac:dyDescent="0.45">
      <c r="G3053"/>
    </row>
    <row r="3054" spans="7:7" x14ac:dyDescent="0.45">
      <c r="G3054"/>
    </row>
    <row r="3055" spans="7:7" x14ac:dyDescent="0.45">
      <c r="G3055"/>
    </row>
    <row r="3056" spans="7:7" x14ac:dyDescent="0.45">
      <c r="G3056"/>
    </row>
    <row r="3057" spans="7:7" x14ac:dyDescent="0.45">
      <c r="G3057"/>
    </row>
    <row r="3058" spans="7:7" x14ac:dyDescent="0.45">
      <c r="G3058"/>
    </row>
    <row r="3059" spans="7:7" x14ac:dyDescent="0.45">
      <c r="G3059"/>
    </row>
    <row r="3060" spans="7:7" x14ac:dyDescent="0.45">
      <c r="G3060"/>
    </row>
    <row r="3061" spans="7:7" x14ac:dyDescent="0.45">
      <c r="G3061"/>
    </row>
    <row r="3062" spans="7:7" x14ac:dyDescent="0.45">
      <c r="G3062"/>
    </row>
    <row r="3063" spans="7:7" x14ac:dyDescent="0.45">
      <c r="G3063"/>
    </row>
    <row r="3064" spans="7:7" x14ac:dyDescent="0.45">
      <c r="G3064"/>
    </row>
    <row r="3065" spans="7:7" x14ac:dyDescent="0.45">
      <c r="G3065"/>
    </row>
    <row r="3066" spans="7:7" x14ac:dyDescent="0.45">
      <c r="G3066"/>
    </row>
    <row r="3067" spans="7:7" x14ac:dyDescent="0.45">
      <c r="G3067"/>
    </row>
    <row r="3068" spans="7:7" x14ac:dyDescent="0.45">
      <c r="G3068"/>
    </row>
    <row r="3069" spans="7:7" x14ac:dyDescent="0.45">
      <c r="G3069"/>
    </row>
    <row r="3070" spans="7:7" x14ac:dyDescent="0.45">
      <c r="G3070"/>
    </row>
    <row r="3071" spans="7:7" x14ac:dyDescent="0.45">
      <c r="G3071"/>
    </row>
    <row r="3072" spans="7:7" x14ac:dyDescent="0.45">
      <c r="G3072"/>
    </row>
    <row r="3073" spans="7:7" x14ac:dyDescent="0.45">
      <c r="G3073"/>
    </row>
    <row r="3074" spans="7:7" x14ac:dyDescent="0.45">
      <c r="G3074"/>
    </row>
    <row r="3075" spans="7:7" x14ac:dyDescent="0.45">
      <c r="G3075"/>
    </row>
    <row r="3076" spans="7:7" x14ac:dyDescent="0.45">
      <c r="G3076"/>
    </row>
    <row r="3077" spans="7:7" x14ac:dyDescent="0.45">
      <c r="G3077"/>
    </row>
    <row r="3078" spans="7:7" x14ac:dyDescent="0.45">
      <c r="G3078"/>
    </row>
    <row r="3079" spans="7:7" x14ac:dyDescent="0.45">
      <c r="G3079"/>
    </row>
    <row r="3080" spans="7:7" x14ac:dyDescent="0.45">
      <c r="G3080"/>
    </row>
    <row r="3081" spans="7:7" x14ac:dyDescent="0.45">
      <c r="G3081"/>
    </row>
    <row r="3082" spans="7:7" x14ac:dyDescent="0.45">
      <c r="G3082"/>
    </row>
    <row r="3083" spans="7:7" x14ac:dyDescent="0.45">
      <c r="G3083"/>
    </row>
    <row r="3084" spans="7:7" x14ac:dyDescent="0.45">
      <c r="G3084"/>
    </row>
    <row r="3085" spans="7:7" x14ac:dyDescent="0.45">
      <c r="G3085"/>
    </row>
    <row r="3086" spans="7:7" x14ac:dyDescent="0.45">
      <c r="G3086"/>
    </row>
    <row r="3087" spans="7:7" x14ac:dyDescent="0.45">
      <c r="G3087"/>
    </row>
    <row r="3088" spans="7:7" x14ac:dyDescent="0.45">
      <c r="G3088"/>
    </row>
    <row r="3089" spans="7:7" x14ac:dyDescent="0.45">
      <c r="G3089"/>
    </row>
    <row r="3090" spans="7:7" x14ac:dyDescent="0.45">
      <c r="G3090"/>
    </row>
    <row r="3091" spans="7:7" x14ac:dyDescent="0.45">
      <c r="G3091"/>
    </row>
    <row r="3092" spans="7:7" x14ac:dyDescent="0.45">
      <c r="G3092"/>
    </row>
    <row r="3093" spans="7:7" x14ac:dyDescent="0.45">
      <c r="G3093"/>
    </row>
    <row r="3094" spans="7:7" x14ac:dyDescent="0.45">
      <c r="G3094"/>
    </row>
    <row r="3095" spans="7:7" x14ac:dyDescent="0.45">
      <c r="G3095"/>
    </row>
    <row r="3096" spans="7:7" x14ac:dyDescent="0.45">
      <c r="G3096"/>
    </row>
    <row r="3097" spans="7:7" x14ac:dyDescent="0.45">
      <c r="G3097"/>
    </row>
    <row r="3098" spans="7:7" x14ac:dyDescent="0.45">
      <c r="G3098"/>
    </row>
    <row r="3099" spans="7:7" x14ac:dyDescent="0.45">
      <c r="G3099"/>
    </row>
    <row r="3100" spans="7:7" x14ac:dyDescent="0.45">
      <c r="G3100"/>
    </row>
    <row r="3101" spans="7:7" x14ac:dyDescent="0.45">
      <c r="G3101"/>
    </row>
    <row r="3102" spans="7:7" x14ac:dyDescent="0.45">
      <c r="G3102"/>
    </row>
    <row r="3103" spans="7:7" x14ac:dyDescent="0.45">
      <c r="G3103"/>
    </row>
    <row r="3104" spans="7:7" x14ac:dyDescent="0.45">
      <c r="G3104"/>
    </row>
    <row r="3105" spans="7:7" x14ac:dyDescent="0.45">
      <c r="G3105"/>
    </row>
    <row r="3106" spans="7:7" x14ac:dyDescent="0.45">
      <c r="G3106"/>
    </row>
    <row r="3107" spans="7:7" x14ac:dyDescent="0.45">
      <c r="G3107"/>
    </row>
    <row r="3108" spans="7:7" x14ac:dyDescent="0.45">
      <c r="G3108"/>
    </row>
    <row r="3109" spans="7:7" x14ac:dyDescent="0.45">
      <c r="G3109"/>
    </row>
    <row r="3110" spans="7:7" x14ac:dyDescent="0.45">
      <c r="G3110"/>
    </row>
    <row r="3111" spans="7:7" x14ac:dyDescent="0.45">
      <c r="G3111"/>
    </row>
    <row r="3112" spans="7:7" x14ac:dyDescent="0.45">
      <c r="G3112"/>
    </row>
    <row r="3113" spans="7:7" x14ac:dyDescent="0.45">
      <c r="G3113"/>
    </row>
    <row r="3114" spans="7:7" x14ac:dyDescent="0.45">
      <c r="G3114"/>
    </row>
    <row r="3115" spans="7:7" x14ac:dyDescent="0.45">
      <c r="G3115"/>
    </row>
    <row r="3116" spans="7:7" x14ac:dyDescent="0.45">
      <c r="G3116"/>
    </row>
    <row r="3117" spans="7:7" x14ac:dyDescent="0.45">
      <c r="G3117"/>
    </row>
    <row r="3118" spans="7:7" x14ac:dyDescent="0.45">
      <c r="G3118"/>
    </row>
    <row r="3119" spans="7:7" x14ac:dyDescent="0.45">
      <c r="G3119"/>
    </row>
    <row r="3120" spans="7:7" x14ac:dyDescent="0.45">
      <c r="G3120"/>
    </row>
    <row r="3121" spans="7:7" x14ac:dyDescent="0.45">
      <c r="G3121"/>
    </row>
    <row r="3122" spans="7:7" x14ac:dyDescent="0.45">
      <c r="G3122"/>
    </row>
    <row r="3123" spans="7:7" x14ac:dyDescent="0.45">
      <c r="G3123"/>
    </row>
    <row r="3124" spans="7:7" x14ac:dyDescent="0.45">
      <c r="G3124"/>
    </row>
    <row r="3125" spans="7:7" x14ac:dyDescent="0.45">
      <c r="G3125"/>
    </row>
    <row r="3126" spans="7:7" x14ac:dyDescent="0.45">
      <c r="G3126"/>
    </row>
    <row r="3127" spans="7:7" x14ac:dyDescent="0.45">
      <c r="G3127"/>
    </row>
    <row r="3128" spans="7:7" x14ac:dyDescent="0.45">
      <c r="G3128"/>
    </row>
    <row r="3129" spans="7:7" x14ac:dyDescent="0.45">
      <c r="G3129"/>
    </row>
    <row r="3130" spans="7:7" x14ac:dyDescent="0.45">
      <c r="G3130"/>
    </row>
    <row r="3131" spans="7:7" x14ac:dyDescent="0.45">
      <c r="G3131"/>
    </row>
    <row r="3132" spans="7:7" x14ac:dyDescent="0.45">
      <c r="G3132"/>
    </row>
    <row r="3133" spans="7:7" x14ac:dyDescent="0.45">
      <c r="G3133"/>
    </row>
    <row r="3134" spans="7:7" x14ac:dyDescent="0.45">
      <c r="G3134"/>
    </row>
    <row r="3135" spans="7:7" x14ac:dyDescent="0.45">
      <c r="G3135"/>
    </row>
    <row r="3136" spans="7:7" x14ac:dyDescent="0.45">
      <c r="G3136"/>
    </row>
    <row r="3137" spans="7:7" x14ac:dyDescent="0.45">
      <c r="G3137"/>
    </row>
    <row r="3138" spans="7:7" x14ac:dyDescent="0.45">
      <c r="G3138"/>
    </row>
    <row r="3139" spans="7:7" x14ac:dyDescent="0.45">
      <c r="G3139"/>
    </row>
    <row r="3140" spans="7:7" x14ac:dyDescent="0.45">
      <c r="G3140"/>
    </row>
    <row r="3141" spans="7:7" x14ac:dyDescent="0.45">
      <c r="G3141"/>
    </row>
    <row r="3142" spans="7:7" x14ac:dyDescent="0.45">
      <c r="G3142"/>
    </row>
    <row r="3143" spans="7:7" x14ac:dyDescent="0.45">
      <c r="G3143"/>
    </row>
    <row r="3144" spans="7:7" x14ac:dyDescent="0.45">
      <c r="G3144"/>
    </row>
    <row r="3145" spans="7:7" x14ac:dyDescent="0.45">
      <c r="G3145"/>
    </row>
    <row r="3146" spans="7:7" x14ac:dyDescent="0.45">
      <c r="G3146"/>
    </row>
    <row r="3147" spans="7:7" x14ac:dyDescent="0.45">
      <c r="G3147"/>
    </row>
    <row r="3148" spans="7:7" x14ac:dyDescent="0.45">
      <c r="G3148"/>
    </row>
    <row r="3149" spans="7:7" x14ac:dyDescent="0.45">
      <c r="G3149"/>
    </row>
    <row r="3150" spans="7:7" x14ac:dyDescent="0.45">
      <c r="G3150"/>
    </row>
    <row r="3151" spans="7:7" x14ac:dyDescent="0.45">
      <c r="G3151"/>
    </row>
    <row r="3152" spans="7:7" x14ac:dyDescent="0.45">
      <c r="G3152"/>
    </row>
    <row r="3153" spans="7:7" x14ac:dyDescent="0.45">
      <c r="G3153"/>
    </row>
    <row r="3154" spans="7:7" x14ac:dyDescent="0.45">
      <c r="G3154"/>
    </row>
    <row r="3155" spans="7:7" x14ac:dyDescent="0.45">
      <c r="G3155"/>
    </row>
    <row r="3156" spans="7:7" x14ac:dyDescent="0.45">
      <c r="G3156"/>
    </row>
    <row r="3157" spans="7:7" x14ac:dyDescent="0.45">
      <c r="G3157"/>
    </row>
    <row r="3158" spans="7:7" x14ac:dyDescent="0.45">
      <c r="G3158"/>
    </row>
    <row r="3159" spans="7:7" x14ac:dyDescent="0.45">
      <c r="G3159"/>
    </row>
    <row r="3160" spans="7:7" x14ac:dyDescent="0.45">
      <c r="G3160"/>
    </row>
    <row r="3161" spans="7:7" x14ac:dyDescent="0.45">
      <c r="G3161"/>
    </row>
    <row r="3162" spans="7:7" x14ac:dyDescent="0.45">
      <c r="G3162"/>
    </row>
    <row r="3163" spans="7:7" x14ac:dyDescent="0.45">
      <c r="G3163"/>
    </row>
    <row r="3164" spans="7:7" x14ac:dyDescent="0.45">
      <c r="G3164"/>
    </row>
    <row r="3165" spans="7:7" x14ac:dyDescent="0.45">
      <c r="G3165"/>
    </row>
    <row r="3166" spans="7:7" x14ac:dyDescent="0.45">
      <c r="G3166"/>
    </row>
    <row r="3167" spans="7:7" x14ac:dyDescent="0.45">
      <c r="G3167"/>
    </row>
    <row r="3168" spans="7:7" x14ac:dyDescent="0.45">
      <c r="G3168"/>
    </row>
    <row r="3169" spans="7:7" x14ac:dyDescent="0.45">
      <c r="G3169"/>
    </row>
    <row r="3170" spans="7:7" x14ac:dyDescent="0.45">
      <c r="G3170"/>
    </row>
    <row r="3171" spans="7:7" x14ac:dyDescent="0.45">
      <c r="G3171"/>
    </row>
    <row r="3172" spans="7:7" x14ac:dyDescent="0.45">
      <c r="G3172"/>
    </row>
    <row r="3173" spans="7:7" x14ac:dyDescent="0.45">
      <c r="G3173"/>
    </row>
    <row r="3174" spans="7:7" x14ac:dyDescent="0.45">
      <c r="G3174"/>
    </row>
    <row r="3175" spans="7:7" x14ac:dyDescent="0.45">
      <c r="G3175"/>
    </row>
    <row r="3176" spans="7:7" x14ac:dyDescent="0.45">
      <c r="G3176"/>
    </row>
    <row r="3177" spans="7:7" x14ac:dyDescent="0.45">
      <c r="G3177"/>
    </row>
    <row r="3178" spans="7:7" x14ac:dyDescent="0.45">
      <c r="G3178"/>
    </row>
    <row r="3179" spans="7:7" x14ac:dyDescent="0.45">
      <c r="G3179"/>
    </row>
    <row r="3180" spans="7:7" x14ac:dyDescent="0.45">
      <c r="G3180"/>
    </row>
    <row r="3181" spans="7:7" x14ac:dyDescent="0.45">
      <c r="G3181"/>
    </row>
    <row r="3182" spans="7:7" x14ac:dyDescent="0.45">
      <c r="G3182"/>
    </row>
    <row r="3183" spans="7:7" x14ac:dyDescent="0.45">
      <c r="G3183"/>
    </row>
    <row r="3184" spans="7:7" x14ac:dyDescent="0.45">
      <c r="G3184"/>
    </row>
    <row r="3185" spans="7:7" x14ac:dyDescent="0.45">
      <c r="G3185"/>
    </row>
    <row r="3186" spans="7:7" x14ac:dyDescent="0.45">
      <c r="G3186"/>
    </row>
    <row r="3187" spans="7:7" x14ac:dyDescent="0.45">
      <c r="G3187"/>
    </row>
    <row r="3188" spans="7:7" x14ac:dyDescent="0.45">
      <c r="G3188"/>
    </row>
    <row r="3189" spans="7:7" x14ac:dyDescent="0.45">
      <c r="G3189"/>
    </row>
    <row r="3190" spans="7:7" x14ac:dyDescent="0.45">
      <c r="G3190"/>
    </row>
    <row r="3191" spans="7:7" x14ac:dyDescent="0.45">
      <c r="G3191"/>
    </row>
    <row r="3192" spans="7:7" x14ac:dyDescent="0.45">
      <c r="G3192"/>
    </row>
    <row r="3193" spans="7:7" x14ac:dyDescent="0.45">
      <c r="G3193"/>
    </row>
    <row r="3194" spans="7:7" x14ac:dyDescent="0.45">
      <c r="G3194"/>
    </row>
    <row r="3195" spans="7:7" x14ac:dyDescent="0.45">
      <c r="G3195"/>
    </row>
    <row r="3196" spans="7:7" x14ac:dyDescent="0.45">
      <c r="G3196"/>
    </row>
    <row r="3197" spans="7:7" x14ac:dyDescent="0.45">
      <c r="G3197"/>
    </row>
    <row r="3198" spans="7:7" x14ac:dyDescent="0.45">
      <c r="G3198"/>
    </row>
    <row r="3199" spans="7:7" x14ac:dyDescent="0.45">
      <c r="G3199"/>
    </row>
    <row r="3200" spans="7:7" x14ac:dyDescent="0.45">
      <c r="G3200"/>
    </row>
    <row r="3201" spans="7:7" x14ac:dyDescent="0.45">
      <c r="G3201"/>
    </row>
    <row r="3202" spans="7:7" x14ac:dyDescent="0.45">
      <c r="G3202"/>
    </row>
    <row r="3203" spans="7:7" x14ac:dyDescent="0.45">
      <c r="G3203"/>
    </row>
    <row r="3204" spans="7:7" x14ac:dyDescent="0.45">
      <c r="G3204"/>
    </row>
    <row r="3205" spans="7:7" x14ac:dyDescent="0.45">
      <c r="G3205"/>
    </row>
    <row r="3206" spans="7:7" x14ac:dyDescent="0.45">
      <c r="G3206"/>
    </row>
    <row r="3207" spans="7:7" x14ac:dyDescent="0.45">
      <c r="G3207"/>
    </row>
    <row r="3208" spans="7:7" x14ac:dyDescent="0.45">
      <c r="G3208"/>
    </row>
    <row r="3209" spans="7:7" x14ac:dyDescent="0.45">
      <c r="G3209"/>
    </row>
    <row r="3210" spans="7:7" x14ac:dyDescent="0.45">
      <c r="G3210"/>
    </row>
    <row r="3211" spans="7:7" x14ac:dyDescent="0.45">
      <c r="G3211"/>
    </row>
    <row r="3212" spans="7:7" x14ac:dyDescent="0.45">
      <c r="G3212"/>
    </row>
    <row r="3213" spans="7:7" x14ac:dyDescent="0.45">
      <c r="G3213"/>
    </row>
    <row r="3214" spans="7:7" x14ac:dyDescent="0.45">
      <c r="G3214"/>
    </row>
    <row r="3215" spans="7:7" x14ac:dyDescent="0.45">
      <c r="G3215"/>
    </row>
    <row r="3216" spans="7:7" x14ac:dyDescent="0.45">
      <c r="G3216"/>
    </row>
    <row r="3217" spans="7:7" x14ac:dyDescent="0.45">
      <c r="G3217"/>
    </row>
    <row r="3218" spans="7:7" x14ac:dyDescent="0.45">
      <c r="G3218"/>
    </row>
    <row r="3219" spans="7:7" x14ac:dyDescent="0.45">
      <c r="G3219"/>
    </row>
    <row r="3220" spans="7:7" x14ac:dyDescent="0.45">
      <c r="G3220"/>
    </row>
    <row r="3221" spans="7:7" x14ac:dyDescent="0.45">
      <c r="G3221"/>
    </row>
    <row r="3222" spans="7:7" x14ac:dyDescent="0.45">
      <c r="G3222"/>
    </row>
    <row r="3223" spans="7:7" x14ac:dyDescent="0.45">
      <c r="G3223"/>
    </row>
    <row r="3224" spans="7:7" x14ac:dyDescent="0.45">
      <c r="G3224"/>
    </row>
    <row r="3225" spans="7:7" x14ac:dyDescent="0.45">
      <c r="G3225"/>
    </row>
    <row r="3226" spans="7:7" x14ac:dyDescent="0.45">
      <c r="G3226"/>
    </row>
    <row r="3227" spans="7:7" x14ac:dyDescent="0.45">
      <c r="G3227"/>
    </row>
    <row r="3228" spans="7:7" x14ac:dyDescent="0.45">
      <c r="G3228"/>
    </row>
    <row r="3229" spans="7:7" x14ac:dyDescent="0.45">
      <c r="G3229"/>
    </row>
    <row r="3230" spans="7:7" x14ac:dyDescent="0.45">
      <c r="G3230"/>
    </row>
    <row r="3231" spans="7:7" x14ac:dyDescent="0.45">
      <c r="G3231"/>
    </row>
    <row r="3232" spans="7:7" x14ac:dyDescent="0.45">
      <c r="G3232"/>
    </row>
    <row r="3233" spans="7:7" x14ac:dyDescent="0.45">
      <c r="G3233"/>
    </row>
    <row r="3234" spans="7:7" x14ac:dyDescent="0.45">
      <c r="G3234"/>
    </row>
    <row r="3235" spans="7:7" x14ac:dyDescent="0.45">
      <c r="G3235"/>
    </row>
    <row r="3236" spans="7:7" x14ac:dyDescent="0.45">
      <c r="G3236"/>
    </row>
    <row r="3237" spans="7:7" x14ac:dyDescent="0.45">
      <c r="G3237"/>
    </row>
    <row r="3238" spans="7:7" x14ac:dyDescent="0.45">
      <c r="G3238"/>
    </row>
    <row r="3239" spans="7:7" x14ac:dyDescent="0.45">
      <c r="G3239"/>
    </row>
    <row r="3240" spans="7:7" x14ac:dyDescent="0.45">
      <c r="G3240"/>
    </row>
    <row r="3241" spans="7:7" x14ac:dyDescent="0.45">
      <c r="G3241"/>
    </row>
    <row r="3242" spans="7:7" x14ac:dyDescent="0.45">
      <c r="G3242"/>
    </row>
    <row r="3243" spans="7:7" x14ac:dyDescent="0.45">
      <c r="G3243"/>
    </row>
    <row r="3244" spans="7:7" x14ac:dyDescent="0.45">
      <c r="G3244"/>
    </row>
    <row r="3245" spans="7:7" x14ac:dyDescent="0.45">
      <c r="G3245"/>
    </row>
    <row r="3246" spans="7:7" x14ac:dyDescent="0.45">
      <c r="G3246"/>
    </row>
    <row r="3247" spans="7:7" x14ac:dyDescent="0.45">
      <c r="G3247"/>
    </row>
    <row r="3248" spans="7:7" x14ac:dyDescent="0.45">
      <c r="G3248"/>
    </row>
    <row r="3249" spans="7:7" x14ac:dyDescent="0.45">
      <c r="G3249"/>
    </row>
    <row r="3250" spans="7:7" x14ac:dyDescent="0.45">
      <c r="G3250"/>
    </row>
    <row r="3251" spans="7:7" x14ac:dyDescent="0.45">
      <c r="G3251"/>
    </row>
    <row r="3252" spans="7:7" x14ac:dyDescent="0.45">
      <c r="G3252"/>
    </row>
    <row r="3253" spans="7:7" x14ac:dyDescent="0.45">
      <c r="G3253"/>
    </row>
    <row r="3254" spans="7:7" x14ac:dyDescent="0.45">
      <c r="G3254"/>
    </row>
    <row r="3255" spans="7:7" x14ac:dyDescent="0.45">
      <c r="G3255"/>
    </row>
    <row r="3256" spans="7:7" x14ac:dyDescent="0.45">
      <c r="G3256"/>
    </row>
    <row r="3257" spans="7:7" x14ac:dyDescent="0.45">
      <c r="G3257"/>
    </row>
    <row r="3258" spans="7:7" x14ac:dyDescent="0.45">
      <c r="G3258"/>
    </row>
    <row r="3259" spans="7:7" x14ac:dyDescent="0.45">
      <c r="G3259"/>
    </row>
    <row r="3260" spans="7:7" x14ac:dyDescent="0.45">
      <c r="G3260"/>
    </row>
    <row r="3261" spans="7:7" x14ac:dyDescent="0.45">
      <c r="G3261"/>
    </row>
    <row r="3262" spans="7:7" x14ac:dyDescent="0.45">
      <c r="G3262"/>
    </row>
    <row r="3263" spans="7:7" x14ac:dyDescent="0.45">
      <c r="G3263"/>
    </row>
    <row r="3264" spans="7:7" x14ac:dyDescent="0.45">
      <c r="G3264"/>
    </row>
    <row r="3265" spans="7:7" x14ac:dyDescent="0.45">
      <c r="G3265"/>
    </row>
    <row r="3266" spans="7:7" x14ac:dyDescent="0.45">
      <c r="G3266"/>
    </row>
    <row r="3267" spans="7:7" x14ac:dyDescent="0.45">
      <c r="G3267"/>
    </row>
    <row r="3268" spans="7:7" x14ac:dyDescent="0.45">
      <c r="G3268"/>
    </row>
    <row r="3269" spans="7:7" x14ac:dyDescent="0.45">
      <c r="G3269"/>
    </row>
    <row r="3270" spans="7:7" x14ac:dyDescent="0.45">
      <c r="G3270"/>
    </row>
    <row r="3271" spans="7:7" x14ac:dyDescent="0.45">
      <c r="G3271"/>
    </row>
    <row r="3272" spans="7:7" x14ac:dyDescent="0.45">
      <c r="G3272"/>
    </row>
    <row r="3273" spans="7:7" x14ac:dyDescent="0.45">
      <c r="G3273"/>
    </row>
    <row r="3274" spans="7:7" x14ac:dyDescent="0.45">
      <c r="G3274"/>
    </row>
    <row r="3275" spans="7:7" x14ac:dyDescent="0.45">
      <c r="G3275"/>
    </row>
    <row r="3276" spans="7:7" x14ac:dyDescent="0.45">
      <c r="G3276"/>
    </row>
    <row r="3277" spans="7:7" x14ac:dyDescent="0.45">
      <c r="G3277"/>
    </row>
    <row r="3278" spans="7:7" x14ac:dyDescent="0.45">
      <c r="G3278"/>
    </row>
    <row r="3279" spans="7:7" x14ac:dyDescent="0.45">
      <c r="G3279"/>
    </row>
    <row r="3280" spans="7:7" x14ac:dyDescent="0.45">
      <c r="G3280"/>
    </row>
    <row r="3281" spans="7:7" x14ac:dyDescent="0.45">
      <c r="G3281"/>
    </row>
    <row r="3282" spans="7:7" x14ac:dyDescent="0.45">
      <c r="G3282"/>
    </row>
    <row r="3283" spans="7:7" x14ac:dyDescent="0.45">
      <c r="G3283"/>
    </row>
    <row r="3284" spans="7:7" x14ac:dyDescent="0.45">
      <c r="G3284"/>
    </row>
    <row r="3285" spans="7:7" x14ac:dyDescent="0.45">
      <c r="G3285"/>
    </row>
    <row r="3286" spans="7:7" x14ac:dyDescent="0.45">
      <c r="G3286"/>
    </row>
    <row r="3287" spans="7:7" x14ac:dyDescent="0.45">
      <c r="G3287"/>
    </row>
    <row r="3288" spans="7:7" x14ac:dyDescent="0.45">
      <c r="G3288"/>
    </row>
    <row r="3289" spans="7:7" x14ac:dyDescent="0.45">
      <c r="G3289"/>
    </row>
    <row r="3290" spans="7:7" x14ac:dyDescent="0.45">
      <c r="G3290"/>
    </row>
    <row r="3291" spans="7:7" x14ac:dyDescent="0.45">
      <c r="G3291"/>
    </row>
    <row r="3292" spans="7:7" x14ac:dyDescent="0.45">
      <c r="G3292"/>
    </row>
    <row r="3293" spans="7:7" x14ac:dyDescent="0.45">
      <c r="G3293"/>
    </row>
    <row r="3294" spans="7:7" x14ac:dyDescent="0.45">
      <c r="G3294"/>
    </row>
    <row r="3295" spans="7:7" x14ac:dyDescent="0.45">
      <c r="G3295"/>
    </row>
    <row r="3296" spans="7:7" x14ac:dyDescent="0.45">
      <c r="G3296"/>
    </row>
    <row r="3297" spans="7:7" x14ac:dyDescent="0.45">
      <c r="G3297"/>
    </row>
    <row r="3298" spans="7:7" x14ac:dyDescent="0.45">
      <c r="G3298"/>
    </row>
    <row r="3299" spans="7:7" x14ac:dyDescent="0.45">
      <c r="G3299"/>
    </row>
    <row r="3300" spans="7:7" x14ac:dyDescent="0.45">
      <c r="G3300"/>
    </row>
    <row r="3301" spans="7:7" x14ac:dyDescent="0.45">
      <c r="G3301"/>
    </row>
    <row r="3302" spans="7:7" x14ac:dyDescent="0.45">
      <c r="G3302"/>
    </row>
    <row r="3303" spans="7:7" x14ac:dyDescent="0.45">
      <c r="G3303"/>
    </row>
    <row r="3304" spans="7:7" x14ac:dyDescent="0.45">
      <c r="G3304"/>
    </row>
    <row r="3305" spans="7:7" x14ac:dyDescent="0.45">
      <c r="G3305"/>
    </row>
    <row r="3306" spans="7:7" x14ac:dyDescent="0.45">
      <c r="G3306"/>
    </row>
    <row r="3307" spans="7:7" x14ac:dyDescent="0.45">
      <c r="G3307"/>
    </row>
    <row r="3308" spans="7:7" x14ac:dyDescent="0.45">
      <c r="G3308"/>
    </row>
    <row r="3309" spans="7:7" x14ac:dyDescent="0.45">
      <c r="G3309"/>
    </row>
    <row r="3310" spans="7:7" x14ac:dyDescent="0.45">
      <c r="G3310"/>
    </row>
    <row r="3311" spans="7:7" x14ac:dyDescent="0.45">
      <c r="G3311"/>
    </row>
    <row r="3312" spans="7:7" x14ac:dyDescent="0.45">
      <c r="G3312"/>
    </row>
    <row r="3313" spans="7:7" x14ac:dyDescent="0.45">
      <c r="G3313"/>
    </row>
    <row r="3314" spans="7:7" x14ac:dyDescent="0.45">
      <c r="G3314"/>
    </row>
    <row r="3315" spans="7:7" x14ac:dyDescent="0.45">
      <c r="G3315"/>
    </row>
    <row r="3316" spans="7:7" x14ac:dyDescent="0.45">
      <c r="G3316"/>
    </row>
    <row r="3317" spans="7:7" x14ac:dyDescent="0.45">
      <c r="G3317"/>
    </row>
    <row r="3318" spans="7:7" x14ac:dyDescent="0.45">
      <c r="G3318"/>
    </row>
    <row r="3319" spans="7:7" x14ac:dyDescent="0.45">
      <c r="G3319"/>
    </row>
    <row r="3320" spans="7:7" x14ac:dyDescent="0.45">
      <c r="G3320"/>
    </row>
    <row r="3321" spans="7:7" x14ac:dyDescent="0.45">
      <c r="G3321"/>
    </row>
    <row r="3322" spans="7:7" x14ac:dyDescent="0.45">
      <c r="G3322"/>
    </row>
    <row r="3323" spans="7:7" x14ac:dyDescent="0.45">
      <c r="G3323"/>
    </row>
    <row r="3324" spans="7:7" x14ac:dyDescent="0.45">
      <c r="G3324"/>
    </row>
    <row r="3325" spans="7:7" x14ac:dyDescent="0.45">
      <c r="G3325"/>
    </row>
    <row r="3326" spans="7:7" x14ac:dyDescent="0.45">
      <c r="G3326"/>
    </row>
    <row r="3327" spans="7:7" x14ac:dyDescent="0.45">
      <c r="G3327"/>
    </row>
    <row r="3328" spans="7:7" x14ac:dyDescent="0.45">
      <c r="G3328"/>
    </row>
    <row r="3329" spans="7:7" x14ac:dyDescent="0.45">
      <c r="G3329"/>
    </row>
    <row r="3330" spans="7:7" x14ac:dyDescent="0.45">
      <c r="G3330"/>
    </row>
    <row r="3331" spans="7:7" x14ac:dyDescent="0.45">
      <c r="G3331"/>
    </row>
    <row r="3332" spans="7:7" x14ac:dyDescent="0.45">
      <c r="G3332"/>
    </row>
    <row r="3333" spans="7:7" x14ac:dyDescent="0.45">
      <c r="G3333"/>
    </row>
    <row r="3334" spans="7:7" x14ac:dyDescent="0.45">
      <c r="G3334"/>
    </row>
    <row r="3335" spans="7:7" x14ac:dyDescent="0.45">
      <c r="G3335"/>
    </row>
    <row r="3336" spans="7:7" x14ac:dyDescent="0.45">
      <c r="G3336"/>
    </row>
    <row r="3337" spans="7:7" x14ac:dyDescent="0.45">
      <c r="G3337"/>
    </row>
    <row r="3338" spans="7:7" x14ac:dyDescent="0.45">
      <c r="G3338"/>
    </row>
    <row r="3339" spans="7:7" x14ac:dyDescent="0.45">
      <c r="G3339"/>
    </row>
    <row r="3340" spans="7:7" x14ac:dyDescent="0.45">
      <c r="G3340"/>
    </row>
    <row r="3341" spans="7:7" x14ac:dyDescent="0.45">
      <c r="G3341"/>
    </row>
    <row r="3342" spans="7:7" x14ac:dyDescent="0.45">
      <c r="G3342"/>
    </row>
    <row r="3343" spans="7:7" x14ac:dyDescent="0.45">
      <c r="G3343"/>
    </row>
    <row r="3344" spans="7:7" x14ac:dyDescent="0.45">
      <c r="G3344"/>
    </row>
    <row r="3345" spans="7:7" x14ac:dyDescent="0.45">
      <c r="G3345"/>
    </row>
    <row r="3346" spans="7:7" x14ac:dyDescent="0.45">
      <c r="G3346"/>
    </row>
    <row r="3347" spans="7:7" x14ac:dyDescent="0.45">
      <c r="G3347"/>
    </row>
    <row r="3348" spans="7:7" x14ac:dyDescent="0.45">
      <c r="G3348"/>
    </row>
    <row r="3349" spans="7:7" x14ac:dyDescent="0.45">
      <c r="G3349"/>
    </row>
    <row r="3350" spans="7:7" x14ac:dyDescent="0.45">
      <c r="G3350"/>
    </row>
    <row r="3351" spans="7:7" x14ac:dyDescent="0.45">
      <c r="G3351"/>
    </row>
    <row r="3352" spans="7:7" x14ac:dyDescent="0.45">
      <c r="G3352"/>
    </row>
    <row r="3353" spans="7:7" x14ac:dyDescent="0.45">
      <c r="G3353"/>
    </row>
    <row r="3354" spans="7:7" x14ac:dyDescent="0.45">
      <c r="G3354"/>
    </row>
    <row r="3355" spans="7:7" x14ac:dyDescent="0.45">
      <c r="G3355"/>
    </row>
    <row r="3356" spans="7:7" x14ac:dyDescent="0.45">
      <c r="G3356"/>
    </row>
    <row r="3357" spans="7:7" x14ac:dyDescent="0.45">
      <c r="G3357"/>
    </row>
    <row r="3358" spans="7:7" x14ac:dyDescent="0.45">
      <c r="G3358"/>
    </row>
    <row r="3359" spans="7:7" x14ac:dyDescent="0.45">
      <c r="G3359"/>
    </row>
    <row r="3360" spans="7:7" x14ac:dyDescent="0.45">
      <c r="G3360"/>
    </row>
    <row r="3361" spans="7:7" x14ac:dyDescent="0.45">
      <c r="G3361"/>
    </row>
    <row r="3362" spans="7:7" x14ac:dyDescent="0.45">
      <c r="G3362"/>
    </row>
    <row r="3363" spans="7:7" x14ac:dyDescent="0.45">
      <c r="G3363"/>
    </row>
    <row r="3364" spans="7:7" x14ac:dyDescent="0.45">
      <c r="G3364"/>
    </row>
    <row r="3365" spans="7:7" x14ac:dyDescent="0.45">
      <c r="G3365"/>
    </row>
    <row r="3366" spans="7:7" x14ac:dyDescent="0.45">
      <c r="G3366"/>
    </row>
    <row r="3367" spans="7:7" x14ac:dyDescent="0.45">
      <c r="G3367"/>
    </row>
    <row r="3368" spans="7:7" x14ac:dyDescent="0.45">
      <c r="G3368"/>
    </row>
    <row r="3369" spans="7:7" x14ac:dyDescent="0.45">
      <c r="G3369"/>
    </row>
    <row r="3370" spans="7:7" x14ac:dyDescent="0.45">
      <c r="G3370"/>
    </row>
    <row r="3371" spans="7:7" x14ac:dyDescent="0.45">
      <c r="G3371"/>
    </row>
    <row r="3372" spans="7:7" x14ac:dyDescent="0.45">
      <c r="G3372"/>
    </row>
    <row r="3373" spans="7:7" x14ac:dyDescent="0.45">
      <c r="G3373"/>
    </row>
    <row r="3374" spans="7:7" x14ac:dyDescent="0.45">
      <c r="G3374"/>
    </row>
    <row r="3375" spans="7:7" x14ac:dyDescent="0.45">
      <c r="G3375"/>
    </row>
    <row r="3376" spans="7:7" x14ac:dyDescent="0.45">
      <c r="G3376"/>
    </row>
    <row r="3377" spans="7:7" x14ac:dyDescent="0.45">
      <c r="G3377"/>
    </row>
    <row r="3378" spans="7:7" x14ac:dyDescent="0.45">
      <c r="G3378"/>
    </row>
    <row r="3379" spans="7:7" x14ac:dyDescent="0.45">
      <c r="G3379"/>
    </row>
    <row r="3380" spans="7:7" x14ac:dyDescent="0.45">
      <c r="G3380"/>
    </row>
    <row r="3381" spans="7:7" x14ac:dyDescent="0.45">
      <c r="G3381"/>
    </row>
    <row r="3382" spans="7:7" x14ac:dyDescent="0.45">
      <c r="G3382"/>
    </row>
    <row r="3383" spans="7:7" x14ac:dyDescent="0.45">
      <c r="G3383"/>
    </row>
    <row r="3384" spans="7:7" x14ac:dyDescent="0.45">
      <c r="G3384"/>
    </row>
    <row r="3385" spans="7:7" x14ac:dyDescent="0.45">
      <c r="G3385"/>
    </row>
    <row r="3386" spans="7:7" x14ac:dyDescent="0.45">
      <c r="G3386"/>
    </row>
    <row r="3387" spans="7:7" x14ac:dyDescent="0.45">
      <c r="G3387"/>
    </row>
    <row r="3388" spans="7:7" x14ac:dyDescent="0.45">
      <c r="G3388"/>
    </row>
    <row r="3389" spans="7:7" x14ac:dyDescent="0.45">
      <c r="G3389"/>
    </row>
    <row r="3390" spans="7:7" x14ac:dyDescent="0.45">
      <c r="G3390"/>
    </row>
    <row r="3391" spans="7:7" x14ac:dyDescent="0.45">
      <c r="G3391"/>
    </row>
    <row r="3392" spans="7:7" x14ac:dyDescent="0.45">
      <c r="G3392"/>
    </row>
    <row r="3393" spans="7:7" x14ac:dyDescent="0.45">
      <c r="G3393"/>
    </row>
    <row r="3394" spans="7:7" x14ac:dyDescent="0.45">
      <c r="G3394"/>
    </row>
    <row r="3395" spans="7:7" x14ac:dyDescent="0.45">
      <c r="G3395"/>
    </row>
    <row r="3396" spans="7:7" x14ac:dyDescent="0.45">
      <c r="G3396"/>
    </row>
    <row r="3397" spans="7:7" x14ac:dyDescent="0.45">
      <c r="G3397"/>
    </row>
    <row r="3398" spans="7:7" x14ac:dyDescent="0.45">
      <c r="G3398"/>
    </row>
    <row r="3399" spans="7:7" x14ac:dyDescent="0.45">
      <c r="G3399"/>
    </row>
    <row r="3400" spans="7:7" x14ac:dyDescent="0.45">
      <c r="G3400"/>
    </row>
    <row r="3401" spans="7:7" x14ac:dyDescent="0.45">
      <c r="G3401"/>
    </row>
    <row r="3402" spans="7:7" x14ac:dyDescent="0.45">
      <c r="G3402"/>
    </row>
    <row r="3403" spans="7:7" x14ac:dyDescent="0.45">
      <c r="G3403"/>
    </row>
    <row r="3404" spans="7:7" x14ac:dyDescent="0.45">
      <c r="G3404"/>
    </row>
    <row r="3405" spans="7:7" x14ac:dyDescent="0.45">
      <c r="G3405"/>
    </row>
    <row r="3406" spans="7:7" x14ac:dyDescent="0.45">
      <c r="G3406"/>
    </row>
    <row r="3407" spans="7:7" x14ac:dyDescent="0.45">
      <c r="G3407"/>
    </row>
    <row r="3408" spans="7:7" x14ac:dyDescent="0.45">
      <c r="G3408"/>
    </row>
    <row r="3409" spans="7:7" x14ac:dyDescent="0.45">
      <c r="G3409"/>
    </row>
    <row r="3410" spans="7:7" x14ac:dyDescent="0.45">
      <c r="G3410"/>
    </row>
    <row r="3411" spans="7:7" x14ac:dyDescent="0.45">
      <c r="G3411"/>
    </row>
    <row r="3412" spans="7:7" x14ac:dyDescent="0.45">
      <c r="G3412"/>
    </row>
    <row r="3413" spans="7:7" x14ac:dyDescent="0.45">
      <c r="G3413"/>
    </row>
    <row r="3414" spans="7:7" x14ac:dyDescent="0.45">
      <c r="G3414"/>
    </row>
    <row r="3415" spans="7:7" x14ac:dyDescent="0.45">
      <c r="G3415"/>
    </row>
    <row r="3416" spans="7:7" x14ac:dyDescent="0.45">
      <c r="G3416"/>
    </row>
    <row r="3417" spans="7:7" x14ac:dyDescent="0.45">
      <c r="G3417"/>
    </row>
    <row r="3418" spans="7:7" x14ac:dyDescent="0.45">
      <c r="G3418"/>
    </row>
    <row r="3419" spans="7:7" x14ac:dyDescent="0.45">
      <c r="G3419"/>
    </row>
    <row r="3420" spans="7:7" x14ac:dyDescent="0.45">
      <c r="G3420"/>
    </row>
    <row r="3421" spans="7:7" x14ac:dyDescent="0.45">
      <c r="G3421"/>
    </row>
    <row r="3422" spans="7:7" x14ac:dyDescent="0.45">
      <c r="G3422"/>
    </row>
    <row r="3423" spans="7:7" x14ac:dyDescent="0.45">
      <c r="G3423"/>
    </row>
    <row r="3424" spans="7:7" x14ac:dyDescent="0.45">
      <c r="G3424"/>
    </row>
    <row r="3425" spans="7:7" x14ac:dyDescent="0.45">
      <c r="G3425"/>
    </row>
    <row r="3426" spans="7:7" x14ac:dyDescent="0.45">
      <c r="G3426"/>
    </row>
    <row r="3427" spans="7:7" x14ac:dyDescent="0.45">
      <c r="G3427"/>
    </row>
    <row r="3428" spans="7:7" x14ac:dyDescent="0.45">
      <c r="G3428"/>
    </row>
    <row r="3429" spans="7:7" x14ac:dyDescent="0.45">
      <c r="G3429"/>
    </row>
    <row r="3430" spans="7:7" x14ac:dyDescent="0.45">
      <c r="G3430"/>
    </row>
    <row r="3431" spans="7:7" x14ac:dyDescent="0.45">
      <c r="G3431"/>
    </row>
    <row r="3432" spans="7:7" x14ac:dyDescent="0.45">
      <c r="G3432"/>
    </row>
    <row r="3433" spans="7:7" x14ac:dyDescent="0.45">
      <c r="G3433"/>
    </row>
    <row r="3434" spans="7:7" x14ac:dyDescent="0.45">
      <c r="G3434"/>
    </row>
    <row r="3435" spans="7:7" x14ac:dyDescent="0.45">
      <c r="G3435"/>
    </row>
    <row r="3436" spans="7:7" x14ac:dyDescent="0.45">
      <c r="G3436"/>
    </row>
    <row r="3437" spans="7:7" x14ac:dyDescent="0.45">
      <c r="G3437"/>
    </row>
    <row r="3438" spans="7:7" x14ac:dyDescent="0.45">
      <c r="G3438"/>
    </row>
    <row r="3439" spans="7:7" x14ac:dyDescent="0.45">
      <c r="G3439"/>
    </row>
    <row r="3440" spans="7:7" x14ac:dyDescent="0.45">
      <c r="G3440"/>
    </row>
    <row r="3441" spans="7:7" x14ac:dyDescent="0.45">
      <c r="G3441"/>
    </row>
    <row r="3442" spans="7:7" x14ac:dyDescent="0.45">
      <c r="G3442"/>
    </row>
    <row r="3443" spans="7:7" x14ac:dyDescent="0.45">
      <c r="G3443"/>
    </row>
    <row r="3444" spans="7:7" x14ac:dyDescent="0.45">
      <c r="G3444"/>
    </row>
    <row r="3445" spans="7:7" x14ac:dyDescent="0.45">
      <c r="G3445"/>
    </row>
    <row r="3446" spans="7:7" x14ac:dyDescent="0.45">
      <c r="G3446"/>
    </row>
    <row r="3447" spans="7:7" x14ac:dyDescent="0.45">
      <c r="G3447"/>
    </row>
    <row r="3448" spans="7:7" x14ac:dyDescent="0.45">
      <c r="G3448"/>
    </row>
    <row r="3449" spans="7:7" x14ac:dyDescent="0.45">
      <c r="G3449"/>
    </row>
    <row r="3450" spans="7:7" x14ac:dyDescent="0.45">
      <c r="G3450"/>
    </row>
    <row r="3451" spans="7:7" x14ac:dyDescent="0.45">
      <c r="G3451"/>
    </row>
    <row r="3452" spans="7:7" x14ac:dyDescent="0.45">
      <c r="G3452"/>
    </row>
    <row r="3453" spans="7:7" x14ac:dyDescent="0.45">
      <c r="G3453"/>
    </row>
    <row r="3454" spans="7:7" x14ac:dyDescent="0.45">
      <c r="G3454"/>
    </row>
    <row r="3455" spans="7:7" x14ac:dyDescent="0.45">
      <c r="G3455"/>
    </row>
    <row r="3456" spans="7:7" x14ac:dyDescent="0.45">
      <c r="G3456"/>
    </row>
    <row r="3457" spans="7:7" x14ac:dyDescent="0.45">
      <c r="G3457"/>
    </row>
    <row r="3458" spans="7:7" x14ac:dyDescent="0.45">
      <c r="G3458"/>
    </row>
    <row r="3459" spans="7:7" x14ac:dyDescent="0.45">
      <c r="G3459"/>
    </row>
    <row r="3460" spans="7:7" x14ac:dyDescent="0.45">
      <c r="G3460"/>
    </row>
    <row r="3461" spans="7:7" x14ac:dyDescent="0.45">
      <c r="G3461"/>
    </row>
    <row r="3462" spans="7:7" x14ac:dyDescent="0.45">
      <c r="G3462"/>
    </row>
    <row r="3463" spans="7:7" x14ac:dyDescent="0.45">
      <c r="G3463"/>
    </row>
    <row r="3464" spans="7:7" x14ac:dyDescent="0.45">
      <c r="G3464"/>
    </row>
    <row r="3465" spans="7:7" x14ac:dyDescent="0.45">
      <c r="G3465"/>
    </row>
    <row r="3466" spans="7:7" x14ac:dyDescent="0.45">
      <c r="G3466"/>
    </row>
    <row r="3467" spans="7:7" x14ac:dyDescent="0.45">
      <c r="G3467"/>
    </row>
    <row r="3468" spans="7:7" x14ac:dyDescent="0.45">
      <c r="G3468"/>
    </row>
    <row r="3469" spans="7:7" x14ac:dyDescent="0.45">
      <c r="G3469"/>
    </row>
    <row r="3470" spans="7:7" x14ac:dyDescent="0.45">
      <c r="G3470"/>
    </row>
    <row r="3471" spans="7:7" x14ac:dyDescent="0.45">
      <c r="G3471"/>
    </row>
    <row r="3472" spans="7:7" x14ac:dyDescent="0.45">
      <c r="G3472"/>
    </row>
    <row r="3473" spans="7:7" x14ac:dyDescent="0.45">
      <c r="G3473"/>
    </row>
    <row r="3474" spans="7:7" x14ac:dyDescent="0.45">
      <c r="G3474"/>
    </row>
    <row r="3475" spans="7:7" x14ac:dyDescent="0.45">
      <c r="G3475"/>
    </row>
    <row r="3476" spans="7:7" x14ac:dyDescent="0.45">
      <c r="G3476"/>
    </row>
    <row r="3477" spans="7:7" x14ac:dyDescent="0.45">
      <c r="G3477"/>
    </row>
    <row r="3478" spans="7:7" x14ac:dyDescent="0.45">
      <c r="G3478"/>
    </row>
    <row r="3479" spans="7:7" x14ac:dyDescent="0.45">
      <c r="G3479"/>
    </row>
    <row r="3480" spans="7:7" x14ac:dyDescent="0.45">
      <c r="G3480"/>
    </row>
    <row r="3481" spans="7:7" x14ac:dyDescent="0.45">
      <c r="G3481"/>
    </row>
    <row r="3482" spans="7:7" x14ac:dyDescent="0.45">
      <c r="G3482"/>
    </row>
    <row r="3483" spans="7:7" x14ac:dyDescent="0.45">
      <c r="G3483"/>
    </row>
    <row r="3484" spans="7:7" x14ac:dyDescent="0.45">
      <c r="G3484"/>
    </row>
    <row r="3485" spans="7:7" x14ac:dyDescent="0.45">
      <c r="G3485"/>
    </row>
    <row r="3486" spans="7:7" x14ac:dyDescent="0.45">
      <c r="G3486"/>
    </row>
    <row r="3487" spans="7:7" x14ac:dyDescent="0.45">
      <c r="G3487"/>
    </row>
    <row r="3488" spans="7:7" x14ac:dyDescent="0.45">
      <c r="G3488"/>
    </row>
    <row r="3489" spans="7:7" x14ac:dyDescent="0.45">
      <c r="G3489"/>
    </row>
    <row r="3490" spans="7:7" x14ac:dyDescent="0.45">
      <c r="G3490"/>
    </row>
    <row r="3491" spans="7:7" x14ac:dyDescent="0.45">
      <c r="G3491"/>
    </row>
    <row r="3492" spans="7:7" x14ac:dyDescent="0.45">
      <c r="G3492"/>
    </row>
    <row r="3493" spans="7:7" x14ac:dyDescent="0.45">
      <c r="G3493"/>
    </row>
    <row r="3494" spans="7:7" x14ac:dyDescent="0.45">
      <c r="G3494"/>
    </row>
    <row r="3495" spans="7:7" x14ac:dyDescent="0.45">
      <c r="G3495"/>
    </row>
    <row r="3496" spans="7:7" x14ac:dyDescent="0.45">
      <c r="G3496"/>
    </row>
    <row r="3497" spans="7:7" x14ac:dyDescent="0.45">
      <c r="G3497"/>
    </row>
    <row r="3498" spans="7:7" x14ac:dyDescent="0.45">
      <c r="G3498"/>
    </row>
    <row r="3499" spans="7:7" x14ac:dyDescent="0.45">
      <c r="G3499"/>
    </row>
    <row r="3500" spans="7:7" x14ac:dyDescent="0.45">
      <c r="G3500"/>
    </row>
    <row r="3501" spans="7:7" x14ac:dyDescent="0.45">
      <c r="G3501"/>
    </row>
    <row r="3502" spans="7:7" x14ac:dyDescent="0.45">
      <c r="G3502"/>
    </row>
    <row r="3503" spans="7:7" x14ac:dyDescent="0.45">
      <c r="G3503"/>
    </row>
    <row r="3504" spans="7:7" x14ac:dyDescent="0.45">
      <c r="G3504"/>
    </row>
    <row r="3505" spans="7:7" x14ac:dyDescent="0.45">
      <c r="G3505"/>
    </row>
    <row r="3506" spans="7:7" x14ac:dyDescent="0.45">
      <c r="G3506"/>
    </row>
    <row r="3507" spans="7:7" x14ac:dyDescent="0.45">
      <c r="G3507"/>
    </row>
    <row r="3508" spans="7:7" x14ac:dyDescent="0.45">
      <c r="G3508"/>
    </row>
    <row r="3509" spans="7:7" x14ac:dyDescent="0.45">
      <c r="G3509"/>
    </row>
    <row r="3510" spans="7:7" x14ac:dyDescent="0.45">
      <c r="G3510"/>
    </row>
    <row r="3511" spans="7:7" x14ac:dyDescent="0.45">
      <c r="G3511"/>
    </row>
    <row r="3512" spans="7:7" x14ac:dyDescent="0.45">
      <c r="G3512"/>
    </row>
    <row r="3513" spans="7:7" x14ac:dyDescent="0.45">
      <c r="G3513"/>
    </row>
    <row r="3514" spans="7:7" x14ac:dyDescent="0.45">
      <c r="G3514"/>
    </row>
    <row r="3515" spans="7:7" x14ac:dyDescent="0.45">
      <c r="G3515"/>
    </row>
    <row r="3516" spans="7:7" x14ac:dyDescent="0.45">
      <c r="G3516"/>
    </row>
    <row r="3517" spans="7:7" x14ac:dyDescent="0.45">
      <c r="G3517"/>
    </row>
    <row r="3518" spans="7:7" x14ac:dyDescent="0.45">
      <c r="G3518"/>
    </row>
    <row r="3519" spans="7:7" x14ac:dyDescent="0.45">
      <c r="G3519"/>
    </row>
    <row r="3520" spans="7:7" x14ac:dyDescent="0.45">
      <c r="G3520"/>
    </row>
    <row r="3521" spans="7:7" x14ac:dyDescent="0.45">
      <c r="G3521"/>
    </row>
    <row r="3522" spans="7:7" x14ac:dyDescent="0.45">
      <c r="G3522"/>
    </row>
    <row r="3523" spans="7:7" x14ac:dyDescent="0.45">
      <c r="G3523"/>
    </row>
    <row r="3524" spans="7:7" x14ac:dyDescent="0.45">
      <c r="G3524"/>
    </row>
    <row r="3525" spans="7:7" x14ac:dyDescent="0.45">
      <c r="G3525"/>
    </row>
    <row r="3526" spans="7:7" x14ac:dyDescent="0.45">
      <c r="G3526"/>
    </row>
    <row r="3527" spans="7:7" x14ac:dyDescent="0.45">
      <c r="G3527"/>
    </row>
    <row r="3528" spans="7:7" x14ac:dyDescent="0.45">
      <c r="G3528"/>
    </row>
    <row r="3529" spans="7:7" x14ac:dyDescent="0.45">
      <c r="G3529"/>
    </row>
    <row r="3530" spans="7:7" x14ac:dyDescent="0.45">
      <c r="G3530"/>
    </row>
    <row r="3531" spans="7:7" x14ac:dyDescent="0.45">
      <c r="G3531"/>
    </row>
    <row r="3532" spans="7:7" x14ac:dyDescent="0.45">
      <c r="G3532"/>
    </row>
    <row r="3533" spans="7:7" x14ac:dyDescent="0.45">
      <c r="G3533"/>
    </row>
    <row r="3534" spans="7:7" x14ac:dyDescent="0.45">
      <c r="G3534"/>
    </row>
    <row r="3535" spans="7:7" x14ac:dyDescent="0.45">
      <c r="G3535"/>
    </row>
    <row r="3536" spans="7:7" x14ac:dyDescent="0.45">
      <c r="G3536"/>
    </row>
    <row r="3537" spans="7:7" x14ac:dyDescent="0.45">
      <c r="G3537"/>
    </row>
    <row r="3538" spans="7:7" x14ac:dyDescent="0.45">
      <c r="G3538"/>
    </row>
    <row r="3539" spans="7:7" x14ac:dyDescent="0.45">
      <c r="G3539"/>
    </row>
    <row r="3540" spans="7:7" x14ac:dyDescent="0.45">
      <c r="G3540"/>
    </row>
    <row r="3541" spans="7:7" x14ac:dyDescent="0.45">
      <c r="G3541"/>
    </row>
    <row r="3542" spans="7:7" x14ac:dyDescent="0.45">
      <c r="G3542"/>
    </row>
    <row r="3543" spans="7:7" x14ac:dyDescent="0.45">
      <c r="G3543"/>
    </row>
    <row r="3544" spans="7:7" x14ac:dyDescent="0.45">
      <c r="G3544"/>
    </row>
    <row r="3545" spans="7:7" x14ac:dyDescent="0.45">
      <c r="G3545"/>
    </row>
    <row r="3546" spans="7:7" x14ac:dyDescent="0.45">
      <c r="G3546"/>
    </row>
    <row r="3547" spans="7:7" x14ac:dyDescent="0.45">
      <c r="G3547"/>
    </row>
    <row r="3548" spans="7:7" x14ac:dyDescent="0.45">
      <c r="G3548"/>
    </row>
    <row r="3549" spans="7:7" x14ac:dyDescent="0.45">
      <c r="G3549"/>
    </row>
    <row r="3550" spans="7:7" x14ac:dyDescent="0.45">
      <c r="G3550"/>
    </row>
    <row r="3551" spans="7:7" x14ac:dyDescent="0.45">
      <c r="G3551"/>
    </row>
    <row r="3552" spans="7:7" x14ac:dyDescent="0.45">
      <c r="G3552"/>
    </row>
    <row r="3553" spans="7:7" x14ac:dyDescent="0.45">
      <c r="G3553"/>
    </row>
    <row r="3554" spans="7:7" x14ac:dyDescent="0.45">
      <c r="G3554"/>
    </row>
    <row r="3555" spans="7:7" x14ac:dyDescent="0.45">
      <c r="G3555"/>
    </row>
    <row r="3556" spans="7:7" x14ac:dyDescent="0.45">
      <c r="G3556"/>
    </row>
    <row r="3557" spans="7:7" x14ac:dyDescent="0.45">
      <c r="G3557"/>
    </row>
    <row r="3558" spans="7:7" x14ac:dyDescent="0.45">
      <c r="G3558"/>
    </row>
    <row r="3559" spans="7:7" x14ac:dyDescent="0.45">
      <c r="G3559"/>
    </row>
    <row r="3560" spans="7:7" x14ac:dyDescent="0.45">
      <c r="G3560"/>
    </row>
    <row r="3561" spans="7:7" x14ac:dyDescent="0.45">
      <c r="G3561"/>
    </row>
    <row r="3562" spans="7:7" x14ac:dyDescent="0.45">
      <c r="G3562"/>
    </row>
    <row r="3563" spans="7:7" x14ac:dyDescent="0.45">
      <c r="G3563"/>
    </row>
    <row r="3564" spans="7:7" x14ac:dyDescent="0.45">
      <c r="G3564"/>
    </row>
    <row r="3565" spans="7:7" x14ac:dyDescent="0.45">
      <c r="G3565"/>
    </row>
    <row r="3566" spans="7:7" x14ac:dyDescent="0.45">
      <c r="G3566"/>
    </row>
    <row r="3567" spans="7:7" x14ac:dyDescent="0.45">
      <c r="G3567"/>
    </row>
    <row r="3568" spans="7:7" x14ac:dyDescent="0.45">
      <c r="G3568"/>
    </row>
    <row r="3569" spans="7:7" x14ac:dyDescent="0.45">
      <c r="G3569"/>
    </row>
    <row r="3570" spans="7:7" x14ac:dyDescent="0.45">
      <c r="G3570"/>
    </row>
    <row r="3571" spans="7:7" x14ac:dyDescent="0.45">
      <c r="G3571"/>
    </row>
    <row r="3572" spans="7:7" x14ac:dyDescent="0.45">
      <c r="G3572"/>
    </row>
    <row r="3573" spans="7:7" x14ac:dyDescent="0.45">
      <c r="G3573"/>
    </row>
    <row r="3574" spans="7:7" x14ac:dyDescent="0.45">
      <c r="G3574"/>
    </row>
    <row r="3575" spans="7:7" x14ac:dyDescent="0.45">
      <c r="G3575"/>
    </row>
    <row r="3576" spans="7:7" x14ac:dyDescent="0.45">
      <c r="G3576"/>
    </row>
    <row r="3577" spans="7:7" x14ac:dyDescent="0.45">
      <c r="G3577"/>
    </row>
    <row r="3578" spans="7:7" x14ac:dyDescent="0.45">
      <c r="G3578"/>
    </row>
    <row r="3579" spans="7:7" x14ac:dyDescent="0.45">
      <c r="G3579"/>
    </row>
    <row r="3580" spans="7:7" x14ac:dyDescent="0.45">
      <c r="G3580"/>
    </row>
    <row r="3581" spans="7:7" x14ac:dyDescent="0.45">
      <c r="G3581"/>
    </row>
    <row r="3582" spans="7:7" x14ac:dyDescent="0.45">
      <c r="G3582"/>
    </row>
    <row r="3583" spans="7:7" x14ac:dyDescent="0.45">
      <c r="G3583"/>
    </row>
    <row r="3584" spans="7:7" x14ac:dyDescent="0.45">
      <c r="G3584"/>
    </row>
    <row r="3585" spans="7:7" x14ac:dyDescent="0.45">
      <c r="G3585"/>
    </row>
    <row r="3586" spans="7:7" x14ac:dyDescent="0.45">
      <c r="G3586"/>
    </row>
    <row r="3587" spans="7:7" x14ac:dyDescent="0.45">
      <c r="G3587"/>
    </row>
    <row r="3588" spans="7:7" x14ac:dyDescent="0.45">
      <c r="G3588"/>
    </row>
    <row r="3589" spans="7:7" x14ac:dyDescent="0.45">
      <c r="G3589"/>
    </row>
    <row r="3590" spans="7:7" x14ac:dyDescent="0.45">
      <c r="G3590"/>
    </row>
    <row r="3591" spans="7:7" x14ac:dyDescent="0.45">
      <c r="G3591"/>
    </row>
    <row r="3592" spans="7:7" x14ac:dyDescent="0.45">
      <c r="G3592"/>
    </row>
    <row r="3593" spans="7:7" x14ac:dyDescent="0.45">
      <c r="G3593"/>
    </row>
    <row r="3594" spans="7:7" x14ac:dyDescent="0.45">
      <c r="G3594"/>
    </row>
    <row r="3595" spans="7:7" x14ac:dyDescent="0.45">
      <c r="G3595"/>
    </row>
    <row r="3596" spans="7:7" x14ac:dyDescent="0.45">
      <c r="G3596"/>
    </row>
    <row r="3597" spans="7:7" x14ac:dyDescent="0.45">
      <c r="G3597"/>
    </row>
    <row r="3598" spans="7:7" x14ac:dyDescent="0.45">
      <c r="G3598"/>
    </row>
    <row r="3599" spans="7:7" x14ac:dyDescent="0.45">
      <c r="G3599"/>
    </row>
    <row r="3600" spans="7:7" x14ac:dyDescent="0.45">
      <c r="G3600"/>
    </row>
    <row r="3601" spans="7:7" x14ac:dyDescent="0.45">
      <c r="G3601"/>
    </row>
    <row r="3602" spans="7:7" x14ac:dyDescent="0.45">
      <c r="G3602"/>
    </row>
    <row r="3603" spans="7:7" x14ac:dyDescent="0.45">
      <c r="G3603"/>
    </row>
    <row r="3604" spans="7:7" x14ac:dyDescent="0.45">
      <c r="G3604"/>
    </row>
    <row r="3605" spans="7:7" x14ac:dyDescent="0.45">
      <c r="G3605"/>
    </row>
    <row r="3606" spans="7:7" x14ac:dyDescent="0.45">
      <c r="G3606"/>
    </row>
    <row r="3607" spans="7:7" x14ac:dyDescent="0.45">
      <c r="G3607"/>
    </row>
    <row r="3608" spans="7:7" x14ac:dyDescent="0.45">
      <c r="G3608"/>
    </row>
    <row r="3609" spans="7:7" x14ac:dyDescent="0.45">
      <c r="G3609"/>
    </row>
    <row r="3610" spans="7:7" x14ac:dyDescent="0.45">
      <c r="G3610"/>
    </row>
    <row r="3611" spans="7:7" x14ac:dyDescent="0.45">
      <c r="G3611"/>
    </row>
    <row r="3612" spans="7:7" x14ac:dyDescent="0.45">
      <c r="G3612"/>
    </row>
    <row r="3613" spans="7:7" x14ac:dyDescent="0.45">
      <c r="G3613"/>
    </row>
    <row r="3614" spans="7:7" x14ac:dyDescent="0.45">
      <c r="G3614"/>
    </row>
    <row r="3615" spans="7:7" x14ac:dyDescent="0.45">
      <c r="G3615"/>
    </row>
    <row r="3616" spans="7:7" x14ac:dyDescent="0.45">
      <c r="G3616"/>
    </row>
    <row r="3617" spans="7:7" x14ac:dyDescent="0.45">
      <c r="G3617"/>
    </row>
    <row r="3618" spans="7:7" x14ac:dyDescent="0.45">
      <c r="G3618"/>
    </row>
    <row r="3619" spans="7:7" x14ac:dyDescent="0.45">
      <c r="G3619"/>
    </row>
    <row r="3620" spans="7:7" x14ac:dyDescent="0.45">
      <c r="G3620"/>
    </row>
    <row r="3621" spans="7:7" x14ac:dyDescent="0.45">
      <c r="G3621"/>
    </row>
    <row r="3622" spans="7:7" x14ac:dyDescent="0.45">
      <c r="G3622"/>
    </row>
    <row r="3623" spans="7:7" x14ac:dyDescent="0.45">
      <c r="G3623"/>
    </row>
    <row r="3624" spans="7:7" x14ac:dyDescent="0.45">
      <c r="G3624"/>
    </row>
    <row r="3625" spans="7:7" x14ac:dyDescent="0.45">
      <c r="G3625"/>
    </row>
    <row r="3626" spans="7:7" x14ac:dyDescent="0.45">
      <c r="G3626"/>
    </row>
    <row r="3627" spans="7:7" x14ac:dyDescent="0.45">
      <c r="G3627"/>
    </row>
    <row r="3628" spans="7:7" x14ac:dyDescent="0.45">
      <c r="G3628"/>
    </row>
    <row r="3629" spans="7:7" x14ac:dyDescent="0.45">
      <c r="G3629"/>
    </row>
    <row r="3630" spans="7:7" x14ac:dyDescent="0.45">
      <c r="G3630"/>
    </row>
    <row r="3631" spans="7:7" x14ac:dyDescent="0.45">
      <c r="G3631"/>
    </row>
    <row r="3632" spans="7:7" x14ac:dyDescent="0.45">
      <c r="G3632"/>
    </row>
    <row r="3633" spans="7:7" x14ac:dyDescent="0.45">
      <c r="G3633"/>
    </row>
    <row r="3634" spans="7:7" x14ac:dyDescent="0.45">
      <c r="G3634"/>
    </row>
    <row r="3635" spans="7:7" x14ac:dyDescent="0.45">
      <c r="G3635"/>
    </row>
    <row r="3636" spans="7:7" x14ac:dyDescent="0.45">
      <c r="G3636"/>
    </row>
    <row r="3637" spans="7:7" x14ac:dyDescent="0.45">
      <c r="G3637"/>
    </row>
    <row r="3638" spans="7:7" x14ac:dyDescent="0.45">
      <c r="G3638"/>
    </row>
    <row r="3639" spans="7:7" x14ac:dyDescent="0.45">
      <c r="G3639"/>
    </row>
    <row r="3640" spans="7:7" x14ac:dyDescent="0.45">
      <c r="G3640"/>
    </row>
    <row r="3641" spans="7:7" x14ac:dyDescent="0.45">
      <c r="G3641"/>
    </row>
    <row r="3642" spans="7:7" x14ac:dyDescent="0.45">
      <c r="G3642"/>
    </row>
    <row r="3643" spans="7:7" x14ac:dyDescent="0.45">
      <c r="G3643"/>
    </row>
    <row r="3644" spans="7:7" x14ac:dyDescent="0.45">
      <c r="G3644"/>
    </row>
    <row r="3645" spans="7:7" x14ac:dyDescent="0.45">
      <c r="G3645"/>
    </row>
    <row r="3646" spans="7:7" x14ac:dyDescent="0.45">
      <c r="G3646"/>
    </row>
    <row r="3647" spans="7:7" x14ac:dyDescent="0.45">
      <c r="G3647"/>
    </row>
    <row r="3648" spans="7:7" x14ac:dyDescent="0.45">
      <c r="G3648"/>
    </row>
    <row r="3649" spans="7:7" x14ac:dyDescent="0.45">
      <c r="G3649"/>
    </row>
    <row r="3650" spans="7:7" x14ac:dyDescent="0.45">
      <c r="G3650"/>
    </row>
    <row r="3651" spans="7:7" x14ac:dyDescent="0.45">
      <c r="G3651"/>
    </row>
    <row r="3652" spans="7:7" x14ac:dyDescent="0.45">
      <c r="G3652"/>
    </row>
    <row r="3653" spans="7:7" x14ac:dyDescent="0.45">
      <c r="G3653"/>
    </row>
    <row r="3654" spans="7:7" x14ac:dyDescent="0.45">
      <c r="G3654"/>
    </row>
    <row r="3655" spans="7:7" x14ac:dyDescent="0.45">
      <c r="G3655"/>
    </row>
    <row r="3656" spans="7:7" x14ac:dyDescent="0.45">
      <c r="G3656"/>
    </row>
    <row r="3657" spans="7:7" x14ac:dyDescent="0.45">
      <c r="G3657"/>
    </row>
    <row r="3658" spans="7:7" x14ac:dyDescent="0.45">
      <c r="G3658"/>
    </row>
    <row r="3659" spans="7:7" x14ac:dyDescent="0.45">
      <c r="G3659"/>
    </row>
    <row r="3660" spans="7:7" x14ac:dyDescent="0.45">
      <c r="G3660"/>
    </row>
    <row r="3661" spans="7:7" x14ac:dyDescent="0.45">
      <c r="G3661"/>
    </row>
    <row r="3662" spans="7:7" x14ac:dyDescent="0.45">
      <c r="G3662"/>
    </row>
    <row r="3663" spans="7:7" x14ac:dyDescent="0.45">
      <c r="G3663"/>
    </row>
    <row r="3664" spans="7:7" x14ac:dyDescent="0.45">
      <c r="G3664"/>
    </row>
    <row r="3665" spans="7:7" x14ac:dyDescent="0.45">
      <c r="G3665"/>
    </row>
    <row r="3666" spans="7:7" x14ac:dyDescent="0.45">
      <c r="G3666"/>
    </row>
    <row r="3667" spans="7:7" x14ac:dyDescent="0.45">
      <c r="G3667"/>
    </row>
    <row r="3668" spans="7:7" x14ac:dyDescent="0.45">
      <c r="G3668"/>
    </row>
    <row r="3669" spans="7:7" x14ac:dyDescent="0.45">
      <c r="G3669"/>
    </row>
    <row r="3670" spans="7:7" x14ac:dyDescent="0.45">
      <c r="G3670"/>
    </row>
    <row r="3671" spans="7:7" x14ac:dyDescent="0.45">
      <c r="G3671"/>
    </row>
    <row r="3672" spans="7:7" x14ac:dyDescent="0.45">
      <c r="G3672"/>
    </row>
    <row r="3673" spans="7:7" x14ac:dyDescent="0.45">
      <c r="G3673"/>
    </row>
    <row r="3674" spans="7:7" x14ac:dyDescent="0.45">
      <c r="G3674"/>
    </row>
    <row r="3675" spans="7:7" x14ac:dyDescent="0.45">
      <c r="G3675"/>
    </row>
    <row r="3676" spans="7:7" x14ac:dyDescent="0.45">
      <c r="G3676"/>
    </row>
    <row r="3677" spans="7:7" x14ac:dyDescent="0.45">
      <c r="G3677"/>
    </row>
    <row r="3678" spans="7:7" x14ac:dyDescent="0.45">
      <c r="G3678"/>
    </row>
    <row r="3679" spans="7:7" x14ac:dyDescent="0.45">
      <c r="G3679"/>
    </row>
    <row r="3680" spans="7:7" x14ac:dyDescent="0.45">
      <c r="G3680"/>
    </row>
    <row r="3681" spans="7:7" x14ac:dyDescent="0.45">
      <c r="G3681"/>
    </row>
    <row r="3682" spans="7:7" x14ac:dyDescent="0.45">
      <c r="G3682"/>
    </row>
    <row r="3683" spans="7:7" x14ac:dyDescent="0.45">
      <c r="G3683"/>
    </row>
    <row r="3684" spans="7:7" x14ac:dyDescent="0.45">
      <c r="G3684"/>
    </row>
    <row r="3685" spans="7:7" x14ac:dyDescent="0.45">
      <c r="G3685"/>
    </row>
    <row r="3686" spans="7:7" x14ac:dyDescent="0.45">
      <c r="G3686"/>
    </row>
    <row r="3687" spans="7:7" x14ac:dyDescent="0.45">
      <c r="G3687"/>
    </row>
    <row r="3688" spans="7:7" x14ac:dyDescent="0.45">
      <c r="G3688"/>
    </row>
    <row r="3689" spans="7:7" x14ac:dyDescent="0.45">
      <c r="G3689"/>
    </row>
    <row r="3690" spans="7:7" x14ac:dyDescent="0.45">
      <c r="G3690"/>
    </row>
    <row r="3691" spans="7:7" x14ac:dyDescent="0.45">
      <c r="G3691"/>
    </row>
    <row r="3692" spans="7:7" x14ac:dyDescent="0.45">
      <c r="G3692"/>
    </row>
    <row r="3693" spans="7:7" x14ac:dyDescent="0.45">
      <c r="G3693"/>
    </row>
    <row r="3694" spans="7:7" x14ac:dyDescent="0.45">
      <c r="G3694"/>
    </row>
    <row r="3695" spans="7:7" x14ac:dyDescent="0.45">
      <c r="G3695"/>
    </row>
    <row r="3696" spans="7:7" x14ac:dyDescent="0.45">
      <c r="G3696"/>
    </row>
    <row r="3697" spans="7:7" x14ac:dyDescent="0.45">
      <c r="G3697"/>
    </row>
    <row r="3698" spans="7:7" x14ac:dyDescent="0.45">
      <c r="G3698"/>
    </row>
    <row r="3699" spans="7:7" x14ac:dyDescent="0.45">
      <c r="G3699"/>
    </row>
    <row r="3700" spans="7:7" x14ac:dyDescent="0.45">
      <c r="G3700"/>
    </row>
    <row r="3701" spans="7:7" x14ac:dyDescent="0.45">
      <c r="G3701"/>
    </row>
    <row r="3702" spans="7:7" x14ac:dyDescent="0.45">
      <c r="G3702"/>
    </row>
    <row r="3703" spans="7:7" x14ac:dyDescent="0.45">
      <c r="G3703"/>
    </row>
    <row r="3704" spans="7:7" x14ac:dyDescent="0.45">
      <c r="G3704"/>
    </row>
    <row r="3705" spans="7:7" x14ac:dyDescent="0.45">
      <c r="G3705"/>
    </row>
    <row r="3706" spans="7:7" x14ac:dyDescent="0.45">
      <c r="G3706"/>
    </row>
    <row r="3707" spans="7:7" x14ac:dyDescent="0.45">
      <c r="G3707"/>
    </row>
    <row r="3708" spans="7:7" x14ac:dyDescent="0.45">
      <c r="G3708"/>
    </row>
    <row r="3709" spans="7:7" x14ac:dyDescent="0.45">
      <c r="G3709"/>
    </row>
    <row r="3710" spans="7:7" x14ac:dyDescent="0.45">
      <c r="G3710"/>
    </row>
    <row r="3711" spans="7:7" x14ac:dyDescent="0.45">
      <c r="G3711"/>
    </row>
    <row r="3712" spans="7:7" x14ac:dyDescent="0.45">
      <c r="G3712"/>
    </row>
    <row r="3713" spans="7:7" x14ac:dyDescent="0.45">
      <c r="G3713"/>
    </row>
    <row r="3714" spans="7:7" x14ac:dyDescent="0.45">
      <c r="G3714"/>
    </row>
    <row r="3715" spans="7:7" x14ac:dyDescent="0.45">
      <c r="G3715"/>
    </row>
    <row r="3716" spans="7:7" x14ac:dyDescent="0.45">
      <c r="G3716"/>
    </row>
    <row r="3717" spans="7:7" x14ac:dyDescent="0.45">
      <c r="G3717"/>
    </row>
    <row r="3718" spans="7:7" x14ac:dyDescent="0.45">
      <c r="G3718"/>
    </row>
    <row r="3719" spans="7:7" x14ac:dyDescent="0.45">
      <c r="G3719"/>
    </row>
    <row r="3720" spans="7:7" x14ac:dyDescent="0.45">
      <c r="G3720"/>
    </row>
    <row r="3721" spans="7:7" x14ac:dyDescent="0.45">
      <c r="G3721"/>
    </row>
    <row r="3722" spans="7:7" x14ac:dyDescent="0.45">
      <c r="G3722"/>
    </row>
    <row r="3723" spans="7:7" x14ac:dyDescent="0.45">
      <c r="G3723"/>
    </row>
    <row r="3724" spans="7:7" x14ac:dyDescent="0.45">
      <c r="G3724"/>
    </row>
    <row r="3725" spans="7:7" x14ac:dyDescent="0.45">
      <c r="G3725"/>
    </row>
    <row r="3726" spans="7:7" x14ac:dyDescent="0.45">
      <c r="G3726"/>
    </row>
    <row r="3727" spans="7:7" x14ac:dyDescent="0.45">
      <c r="G3727"/>
    </row>
    <row r="3728" spans="7:7" x14ac:dyDescent="0.45">
      <c r="G3728"/>
    </row>
    <row r="3729" spans="7:7" x14ac:dyDescent="0.45">
      <c r="G3729"/>
    </row>
    <row r="3730" spans="7:7" x14ac:dyDescent="0.45">
      <c r="G3730"/>
    </row>
    <row r="3731" spans="7:7" x14ac:dyDescent="0.45">
      <c r="G3731"/>
    </row>
    <row r="3732" spans="7:7" x14ac:dyDescent="0.45">
      <c r="G3732"/>
    </row>
    <row r="3733" spans="7:7" x14ac:dyDescent="0.45">
      <c r="G3733"/>
    </row>
    <row r="3734" spans="7:7" x14ac:dyDescent="0.45">
      <c r="G3734"/>
    </row>
    <row r="3735" spans="7:7" x14ac:dyDescent="0.45">
      <c r="G3735"/>
    </row>
    <row r="3736" spans="7:7" x14ac:dyDescent="0.45">
      <c r="G3736"/>
    </row>
    <row r="3737" spans="7:7" x14ac:dyDescent="0.45">
      <c r="G3737"/>
    </row>
    <row r="3738" spans="7:7" x14ac:dyDescent="0.45">
      <c r="G3738"/>
    </row>
    <row r="3739" spans="7:7" x14ac:dyDescent="0.45">
      <c r="G3739"/>
    </row>
    <row r="3740" spans="7:7" x14ac:dyDescent="0.45">
      <c r="G3740"/>
    </row>
    <row r="3741" spans="7:7" x14ac:dyDescent="0.45">
      <c r="G3741"/>
    </row>
    <row r="3742" spans="7:7" x14ac:dyDescent="0.45">
      <c r="G3742"/>
    </row>
    <row r="3743" spans="7:7" x14ac:dyDescent="0.45">
      <c r="G3743"/>
    </row>
    <row r="3744" spans="7:7" x14ac:dyDescent="0.45">
      <c r="G3744"/>
    </row>
    <row r="3745" spans="7:7" x14ac:dyDescent="0.45">
      <c r="G3745"/>
    </row>
    <row r="3746" spans="7:7" x14ac:dyDescent="0.45">
      <c r="G3746"/>
    </row>
    <row r="3747" spans="7:7" x14ac:dyDescent="0.45">
      <c r="G3747"/>
    </row>
    <row r="3748" spans="7:7" x14ac:dyDescent="0.45">
      <c r="G3748"/>
    </row>
    <row r="3749" spans="7:7" x14ac:dyDescent="0.45">
      <c r="G3749"/>
    </row>
    <row r="3750" spans="7:7" x14ac:dyDescent="0.45">
      <c r="G3750"/>
    </row>
    <row r="3751" spans="7:7" x14ac:dyDescent="0.45">
      <c r="G3751"/>
    </row>
    <row r="3752" spans="7:7" x14ac:dyDescent="0.45">
      <c r="G3752"/>
    </row>
    <row r="3753" spans="7:7" x14ac:dyDescent="0.45">
      <c r="G3753"/>
    </row>
    <row r="3754" spans="7:7" x14ac:dyDescent="0.45">
      <c r="G3754"/>
    </row>
    <row r="3755" spans="7:7" x14ac:dyDescent="0.45">
      <c r="G3755"/>
    </row>
    <row r="3756" spans="7:7" x14ac:dyDescent="0.45">
      <c r="G3756"/>
    </row>
    <row r="3757" spans="7:7" x14ac:dyDescent="0.45">
      <c r="G3757"/>
    </row>
    <row r="3758" spans="7:7" x14ac:dyDescent="0.45">
      <c r="G3758"/>
    </row>
    <row r="3759" spans="7:7" x14ac:dyDescent="0.45">
      <c r="G3759"/>
    </row>
    <row r="3760" spans="7:7" x14ac:dyDescent="0.45">
      <c r="G3760"/>
    </row>
    <row r="3761" spans="7:7" x14ac:dyDescent="0.45">
      <c r="G3761"/>
    </row>
    <row r="3762" spans="7:7" x14ac:dyDescent="0.45">
      <c r="G3762"/>
    </row>
    <row r="3763" spans="7:7" x14ac:dyDescent="0.45">
      <c r="G3763"/>
    </row>
    <row r="3764" spans="7:7" x14ac:dyDescent="0.45">
      <c r="G3764"/>
    </row>
    <row r="3765" spans="7:7" x14ac:dyDescent="0.45">
      <c r="G3765"/>
    </row>
    <row r="3766" spans="7:7" x14ac:dyDescent="0.45">
      <c r="G3766"/>
    </row>
    <row r="3767" spans="7:7" x14ac:dyDescent="0.45">
      <c r="G3767"/>
    </row>
    <row r="3768" spans="7:7" x14ac:dyDescent="0.45">
      <c r="G3768"/>
    </row>
    <row r="3769" spans="7:7" x14ac:dyDescent="0.45">
      <c r="G3769"/>
    </row>
    <row r="3770" spans="7:7" x14ac:dyDescent="0.45">
      <c r="G3770"/>
    </row>
    <row r="3771" spans="7:7" x14ac:dyDescent="0.45">
      <c r="G3771"/>
    </row>
    <row r="3772" spans="7:7" x14ac:dyDescent="0.45">
      <c r="G3772"/>
    </row>
    <row r="3773" spans="7:7" x14ac:dyDescent="0.45">
      <c r="G3773"/>
    </row>
    <row r="3774" spans="7:7" x14ac:dyDescent="0.45">
      <c r="G3774"/>
    </row>
    <row r="3775" spans="7:7" x14ac:dyDescent="0.45">
      <c r="G3775"/>
    </row>
    <row r="3776" spans="7:7" x14ac:dyDescent="0.45">
      <c r="G3776"/>
    </row>
    <row r="3777" spans="7:7" x14ac:dyDescent="0.45">
      <c r="G3777"/>
    </row>
    <row r="3778" spans="7:7" x14ac:dyDescent="0.45">
      <c r="G3778"/>
    </row>
    <row r="3779" spans="7:7" x14ac:dyDescent="0.45">
      <c r="G3779"/>
    </row>
    <row r="3780" spans="7:7" x14ac:dyDescent="0.45">
      <c r="G3780"/>
    </row>
    <row r="3781" spans="7:7" x14ac:dyDescent="0.45">
      <c r="G3781"/>
    </row>
    <row r="3782" spans="7:7" x14ac:dyDescent="0.45">
      <c r="G3782"/>
    </row>
    <row r="3783" spans="7:7" x14ac:dyDescent="0.45">
      <c r="G3783"/>
    </row>
    <row r="3784" spans="7:7" x14ac:dyDescent="0.45">
      <c r="G3784"/>
    </row>
    <row r="3785" spans="7:7" x14ac:dyDescent="0.45">
      <c r="G3785"/>
    </row>
    <row r="3786" spans="7:7" x14ac:dyDescent="0.45">
      <c r="G3786"/>
    </row>
    <row r="3787" spans="7:7" x14ac:dyDescent="0.45">
      <c r="G3787"/>
    </row>
    <row r="3788" spans="7:7" x14ac:dyDescent="0.45">
      <c r="G3788"/>
    </row>
    <row r="3789" spans="7:7" x14ac:dyDescent="0.45">
      <c r="G3789"/>
    </row>
    <row r="3790" spans="7:7" x14ac:dyDescent="0.45">
      <c r="G3790"/>
    </row>
    <row r="3791" spans="7:7" x14ac:dyDescent="0.45">
      <c r="G3791"/>
    </row>
    <row r="3792" spans="7:7" x14ac:dyDescent="0.45">
      <c r="G3792"/>
    </row>
    <row r="3793" spans="7:7" x14ac:dyDescent="0.45">
      <c r="G3793"/>
    </row>
    <row r="3794" spans="7:7" x14ac:dyDescent="0.45">
      <c r="G3794"/>
    </row>
    <row r="3795" spans="7:7" x14ac:dyDescent="0.45">
      <c r="G3795"/>
    </row>
    <row r="3796" spans="7:7" x14ac:dyDescent="0.45">
      <c r="G3796"/>
    </row>
    <row r="3797" spans="7:7" x14ac:dyDescent="0.45">
      <c r="G3797"/>
    </row>
    <row r="3798" spans="7:7" x14ac:dyDescent="0.45">
      <c r="G3798"/>
    </row>
    <row r="3799" spans="7:7" x14ac:dyDescent="0.45">
      <c r="G3799"/>
    </row>
    <row r="3800" spans="7:7" x14ac:dyDescent="0.45">
      <c r="G3800"/>
    </row>
    <row r="3801" spans="7:7" x14ac:dyDescent="0.45">
      <c r="G3801"/>
    </row>
    <row r="3802" spans="7:7" x14ac:dyDescent="0.45">
      <c r="G3802"/>
    </row>
    <row r="3803" spans="7:7" x14ac:dyDescent="0.45">
      <c r="G3803"/>
    </row>
    <row r="3804" spans="7:7" x14ac:dyDescent="0.45">
      <c r="G3804"/>
    </row>
    <row r="3805" spans="7:7" x14ac:dyDescent="0.45">
      <c r="G3805"/>
    </row>
    <row r="3806" spans="7:7" x14ac:dyDescent="0.45">
      <c r="G3806"/>
    </row>
    <row r="3807" spans="7:7" x14ac:dyDescent="0.45">
      <c r="G3807"/>
    </row>
    <row r="3808" spans="7:7" x14ac:dyDescent="0.45">
      <c r="G3808"/>
    </row>
    <row r="3809" spans="7:7" x14ac:dyDescent="0.45">
      <c r="G3809"/>
    </row>
    <row r="3810" spans="7:7" x14ac:dyDescent="0.45">
      <c r="G3810"/>
    </row>
    <row r="3811" spans="7:7" x14ac:dyDescent="0.45">
      <c r="G3811"/>
    </row>
    <row r="3812" spans="7:7" x14ac:dyDescent="0.45">
      <c r="G3812"/>
    </row>
    <row r="3813" spans="7:7" x14ac:dyDescent="0.45">
      <c r="G3813"/>
    </row>
    <row r="3814" spans="7:7" x14ac:dyDescent="0.45">
      <c r="G3814"/>
    </row>
    <row r="3815" spans="7:7" x14ac:dyDescent="0.45">
      <c r="G3815"/>
    </row>
    <row r="3816" spans="7:7" x14ac:dyDescent="0.45">
      <c r="G3816"/>
    </row>
    <row r="3817" spans="7:7" x14ac:dyDescent="0.45">
      <c r="G3817"/>
    </row>
    <row r="3818" spans="7:7" x14ac:dyDescent="0.45">
      <c r="G3818"/>
    </row>
    <row r="3819" spans="7:7" x14ac:dyDescent="0.45">
      <c r="G3819"/>
    </row>
    <row r="3820" spans="7:7" x14ac:dyDescent="0.45">
      <c r="G3820"/>
    </row>
    <row r="3821" spans="7:7" x14ac:dyDescent="0.45">
      <c r="G3821"/>
    </row>
    <row r="3822" spans="7:7" x14ac:dyDescent="0.45">
      <c r="G3822"/>
    </row>
    <row r="3823" spans="7:7" x14ac:dyDescent="0.45">
      <c r="G3823"/>
    </row>
    <row r="3824" spans="7:7" x14ac:dyDescent="0.45">
      <c r="G3824"/>
    </row>
    <row r="3825" spans="7:7" x14ac:dyDescent="0.45">
      <c r="G3825"/>
    </row>
    <row r="3826" spans="7:7" x14ac:dyDescent="0.45">
      <c r="G3826"/>
    </row>
    <row r="3827" spans="7:7" x14ac:dyDescent="0.45">
      <c r="G3827"/>
    </row>
    <row r="3828" spans="7:7" x14ac:dyDescent="0.45">
      <c r="G3828"/>
    </row>
    <row r="3829" spans="7:7" x14ac:dyDescent="0.45">
      <c r="G3829"/>
    </row>
    <row r="3830" spans="7:7" x14ac:dyDescent="0.45">
      <c r="G3830"/>
    </row>
    <row r="3831" spans="7:7" x14ac:dyDescent="0.45">
      <c r="G3831"/>
    </row>
    <row r="3832" spans="7:7" x14ac:dyDescent="0.45">
      <c r="G3832"/>
    </row>
    <row r="3833" spans="7:7" x14ac:dyDescent="0.45">
      <c r="G3833"/>
    </row>
    <row r="3834" spans="7:7" x14ac:dyDescent="0.45">
      <c r="G3834"/>
    </row>
    <row r="3835" spans="7:7" x14ac:dyDescent="0.45">
      <c r="G3835"/>
    </row>
    <row r="3836" spans="7:7" x14ac:dyDescent="0.45">
      <c r="G3836"/>
    </row>
    <row r="3837" spans="7:7" x14ac:dyDescent="0.45">
      <c r="G3837"/>
    </row>
    <row r="3838" spans="7:7" x14ac:dyDescent="0.45">
      <c r="G3838"/>
    </row>
    <row r="3839" spans="7:7" x14ac:dyDescent="0.45">
      <c r="G3839"/>
    </row>
    <row r="3840" spans="7:7" x14ac:dyDescent="0.45">
      <c r="G3840"/>
    </row>
    <row r="3841" spans="7:7" x14ac:dyDescent="0.45">
      <c r="G3841"/>
    </row>
    <row r="3842" spans="7:7" x14ac:dyDescent="0.45">
      <c r="G3842"/>
    </row>
    <row r="3843" spans="7:7" x14ac:dyDescent="0.45">
      <c r="G3843"/>
    </row>
    <row r="3844" spans="7:7" x14ac:dyDescent="0.45">
      <c r="G3844"/>
    </row>
    <row r="3845" spans="7:7" x14ac:dyDescent="0.45">
      <c r="G3845"/>
    </row>
    <row r="3846" spans="7:7" x14ac:dyDescent="0.45">
      <c r="G3846"/>
    </row>
    <row r="3847" spans="7:7" x14ac:dyDescent="0.45">
      <c r="G3847"/>
    </row>
    <row r="3848" spans="7:7" x14ac:dyDescent="0.45">
      <c r="G3848"/>
    </row>
    <row r="3849" spans="7:7" x14ac:dyDescent="0.45">
      <c r="G3849"/>
    </row>
    <row r="3850" spans="7:7" x14ac:dyDescent="0.45">
      <c r="G3850"/>
    </row>
    <row r="3851" spans="7:7" x14ac:dyDescent="0.45">
      <c r="G3851"/>
    </row>
    <row r="3852" spans="7:7" x14ac:dyDescent="0.45">
      <c r="G3852"/>
    </row>
    <row r="3853" spans="7:7" x14ac:dyDescent="0.45">
      <c r="G3853"/>
    </row>
    <row r="3854" spans="7:7" x14ac:dyDescent="0.45">
      <c r="G3854"/>
    </row>
    <row r="3855" spans="7:7" x14ac:dyDescent="0.45">
      <c r="G3855"/>
    </row>
    <row r="3856" spans="7:7" x14ac:dyDescent="0.45">
      <c r="G3856"/>
    </row>
    <row r="3857" spans="7:7" x14ac:dyDescent="0.45">
      <c r="G3857"/>
    </row>
    <row r="3858" spans="7:7" x14ac:dyDescent="0.45">
      <c r="G3858"/>
    </row>
    <row r="3859" spans="7:7" x14ac:dyDescent="0.45">
      <c r="G3859"/>
    </row>
    <row r="3860" spans="7:7" x14ac:dyDescent="0.45">
      <c r="G3860"/>
    </row>
    <row r="3861" spans="7:7" x14ac:dyDescent="0.45">
      <c r="G3861"/>
    </row>
    <row r="3862" spans="7:7" x14ac:dyDescent="0.45">
      <c r="G3862"/>
    </row>
    <row r="3863" spans="7:7" x14ac:dyDescent="0.45">
      <c r="G3863"/>
    </row>
    <row r="3864" spans="7:7" x14ac:dyDescent="0.45">
      <c r="G3864"/>
    </row>
    <row r="3865" spans="7:7" x14ac:dyDescent="0.45">
      <c r="G3865"/>
    </row>
    <row r="3866" spans="7:7" x14ac:dyDescent="0.45">
      <c r="G3866"/>
    </row>
    <row r="3867" spans="7:7" x14ac:dyDescent="0.45">
      <c r="G3867"/>
    </row>
    <row r="3868" spans="7:7" x14ac:dyDescent="0.45">
      <c r="G3868"/>
    </row>
    <row r="3869" spans="7:7" x14ac:dyDescent="0.45">
      <c r="G3869"/>
    </row>
    <row r="3870" spans="7:7" x14ac:dyDescent="0.45">
      <c r="G3870"/>
    </row>
    <row r="3871" spans="7:7" x14ac:dyDescent="0.45">
      <c r="G3871"/>
    </row>
    <row r="3872" spans="7:7" x14ac:dyDescent="0.45">
      <c r="G3872"/>
    </row>
    <row r="3873" spans="7:7" x14ac:dyDescent="0.45">
      <c r="G3873"/>
    </row>
    <row r="3874" spans="7:7" x14ac:dyDescent="0.45">
      <c r="G3874"/>
    </row>
    <row r="3875" spans="7:7" x14ac:dyDescent="0.45">
      <c r="G3875"/>
    </row>
    <row r="3876" spans="7:7" x14ac:dyDescent="0.45">
      <c r="G3876"/>
    </row>
    <row r="3877" spans="7:7" x14ac:dyDescent="0.45">
      <c r="G3877"/>
    </row>
    <row r="3878" spans="7:7" x14ac:dyDescent="0.45">
      <c r="G3878"/>
    </row>
    <row r="3879" spans="7:7" x14ac:dyDescent="0.45">
      <c r="G3879"/>
    </row>
    <row r="3880" spans="7:7" x14ac:dyDescent="0.45">
      <c r="G3880"/>
    </row>
    <row r="3881" spans="7:7" x14ac:dyDescent="0.45">
      <c r="G3881"/>
    </row>
    <row r="3882" spans="7:7" x14ac:dyDescent="0.45">
      <c r="G3882"/>
    </row>
    <row r="3883" spans="7:7" x14ac:dyDescent="0.45">
      <c r="G3883"/>
    </row>
    <row r="3884" spans="7:7" x14ac:dyDescent="0.45">
      <c r="G3884"/>
    </row>
    <row r="3885" spans="7:7" x14ac:dyDescent="0.45">
      <c r="G3885"/>
    </row>
    <row r="3886" spans="7:7" x14ac:dyDescent="0.45">
      <c r="G3886"/>
    </row>
    <row r="3887" spans="7:7" x14ac:dyDescent="0.45">
      <c r="G3887"/>
    </row>
    <row r="3888" spans="7:7" x14ac:dyDescent="0.45">
      <c r="G3888"/>
    </row>
    <row r="3889" spans="7:7" x14ac:dyDescent="0.45">
      <c r="G3889"/>
    </row>
    <row r="3890" spans="7:7" x14ac:dyDescent="0.45">
      <c r="G3890"/>
    </row>
    <row r="3891" spans="7:7" x14ac:dyDescent="0.45">
      <c r="G3891"/>
    </row>
    <row r="3892" spans="7:7" x14ac:dyDescent="0.45">
      <c r="G3892"/>
    </row>
    <row r="3893" spans="7:7" x14ac:dyDescent="0.45">
      <c r="G3893"/>
    </row>
    <row r="3894" spans="7:7" x14ac:dyDescent="0.45">
      <c r="G3894"/>
    </row>
    <row r="3895" spans="7:7" x14ac:dyDescent="0.45">
      <c r="G3895"/>
    </row>
    <row r="3896" spans="7:7" x14ac:dyDescent="0.45">
      <c r="G3896"/>
    </row>
    <row r="3897" spans="7:7" x14ac:dyDescent="0.45">
      <c r="G3897"/>
    </row>
    <row r="3898" spans="7:7" x14ac:dyDescent="0.45">
      <c r="G3898"/>
    </row>
    <row r="3899" spans="7:7" x14ac:dyDescent="0.45">
      <c r="G3899"/>
    </row>
    <row r="3900" spans="7:7" x14ac:dyDescent="0.45">
      <c r="G3900"/>
    </row>
    <row r="3901" spans="7:7" x14ac:dyDescent="0.45">
      <c r="G3901"/>
    </row>
    <row r="3902" spans="7:7" x14ac:dyDescent="0.45">
      <c r="G3902"/>
    </row>
    <row r="3903" spans="7:7" x14ac:dyDescent="0.45">
      <c r="G3903"/>
    </row>
    <row r="3904" spans="7:7" x14ac:dyDescent="0.45">
      <c r="G3904"/>
    </row>
    <row r="3905" spans="7:7" x14ac:dyDescent="0.45">
      <c r="G3905"/>
    </row>
    <row r="3906" spans="7:7" x14ac:dyDescent="0.45">
      <c r="G3906"/>
    </row>
    <row r="3907" spans="7:7" x14ac:dyDescent="0.45">
      <c r="G3907"/>
    </row>
    <row r="3908" spans="7:7" x14ac:dyDescent="0.45">
      <c r="G3908"/>
    </row>
    <row r="3909" spans="7:7" x14ac:dyDescent="0.45">
      <c r="G3909"/>
    </row>
    <row r="3910" spans="7:7" x14ac:dyDescent="0.45">
      <c r="G3910"/>
    </row>
    <row r="3911" spans="7:7" x14ac:dyDescent="0.45">
      <c r="G3911"/>
    </row>
    <row r="3912" spans="7:7" x14ac:dyDescent="0.45">
      <c r="G3912"/>
    </row>
    <row r="3913" spans="7:7" x14ac:dyDescent="0.45">
      <c r="G3913"/>
    </row>
    <row r="3914" spans="7:7" x14ac:dyDescent="0.45">
      <c r="G3914"/>
    </row>
    <row r="3915" spans="7:7" x14ac:dyDescent="0.45">
      <c r="G3915"/>
    </row>
    <row r="3916" spans="7:7" x14ac:dyDescent="0.45">
      <c r="G3916"/>
    </row>
    <row r="3917" spans="7:7" x14ac:dyDescent="0.45">
      <c r="G3917"/>
    </row>
    <row r="3918" spans="7:7" x14ac:dyDescent="0.45">
      <c r="G3918"/>
    </row>
    <row r="3919" spans="7:7" x14ac:dyDescent="0.45">
      <c r="G3919"/>
    </row>
    <row r="3920" spans="7:7" x14ac:dyDescent="0.45">
      <c r="G3920"/>
    </row>
    <row r="3921" spans="7:7" x14ac:dyDescent="0.45">
      <c r="G3921"/>
    </row>
    <row r="3922" spans="7:7" x14ac:dyDescent="0.45">
      <c r="G3922"/>
    </row>
    <row r="3923" spans="7:7" x14ac:dyDescent="0.45">
      <c r="G3923"/>
    </row>
    <row r="3924" spans="7:7" x14ac:dyDescent="0.45">
      <c r="G3924"/>
    </row>
    <row r="3925" spans="7:7" x14ac:dyDescent="0.45">
      <c r="G3925"/>
    </row>
    <row r="3926" spans="7:7" x14ac:dyDescent="0.45">
      <c r="G3926"/>
    </row>
    <row r="3927" spans="7:7" x14ac:dyDescent="0.45">
      <c r="G3927"/>
    </row>
    <row r="3928" spans="7:7" x14ac:dyDescent="0.45">
      <c r="G3928"/>
    </row>
    <row r="3929" spans="7:7" x14ac:dyDescent="0.45">
      <c r="G3929"/>
    </row>
    <row r="3930" spans="7:7" x14ac:dyDescent="0.45">
      <c r="G3930"/>
    </row>
    <row r="3931" spans="7:7" x14ac:dyDescent="0.45">
      <c r="G3931"/>
    </row>
    <row r="3932" spans="7:7" x14ac:dyDescent="0.45">
      <c r="G3932"/>
    </row>
    <row r="3933" spans="7:7" x14ac:dyDescent="0.45">
      <c r="G3933"/>
    </row>
    <row r="3934" spans="7:7" x14ac:dyDescent="0.45">
      <c r="G3934"/>
    </row>
    <row r="3935" spans="7:7" x14ac:dyDescent="0.45">
      <c r="G3935"/>
    </row>
    <row r="3936" spans="7:7" x14ac:dyDescent="0.45">
      <c r="G3936"/>
    </row>
    <row r="3937" spans="7:7" x14ac:dyDescent="0.45">
      <c r="G3937"/>
    </row>
    <row r="3938" spans="7:7" x14ac:dyDescent="0.45">
      <c r="G3938"/>
    </row>
    <row r="3939" spans="7:7" x14ac:dyDescent="0.45">
      <c r="G3939"/>
    </row>
    <row r="3940" spans="7:7" x14ac:dyDescent="0.45">
      <c r="G3940"/>
    </row>
    <row r="3941" spans="7:7" x14ac:dyDescent="0.45">
      <c r="G3941"/>
    </row>
    <row r="3942" spans="7:7" x14ac:dyDescent="0.45">
      <c r="G3942"/>
    </row>
    <row r="3943" spans="7:7" x14ac:dyDescent="0.45">
      <c r="G3943"/>
    </row>
    <row r="3944" spans="7:7" x14ac:dyDescent="0.45">
      <c r="G3944"/>
    </row>
    <row r="3945" spans="7:7" x14ac:dyDescent="0.45">
      <c r="G3945"/>
    </row>
    <row r="3946" spans="7:7" x14ac:dyDescent="0.45">
      <c r="G3946"/>
    </row>
    <row r="3947" spans="7:7" x14ac:dyDescent="0.45">
      <c r="G3947"/>
    </row>
    <row r="3948" spans="7:7" x14ac:dyDescent="0.45">
      <c r="G3948"/>
    </row>
    <row r="3949" spans="7:7" x14ac:dyDescent="0.45">
      <c r="G3949"/>
    </row>
    <row r="3950" spans="7:7" x14ac:dyDescent="0.45">
      <c r="G3950"/>
    </row>
    <row r="3951" spans="7:7" x14ac:dyDescent="0.45">
      <c r="G3951"/>
    </row>
    <row r="3952" spans="7:7" x14ac:dyDescent="0.45">
      <c r="G3952"/>
    </row>
    <row r="3953" spans="7:7" x14ac:dyDescent="0.45">
      <c r="G3953"/>
    </row>
    <row r="3954" spans="7:7" x14ac:dyDescent="0.45">
      <c r="G3954"/>
    </row>
    <row r="3955" spans="7:7" x14ac:dyDescent="0.45">
      <c r="G3955"/>
    </row>
    <row r="3956" spans="7:7" x14ac:dyDescent="0.45">
      <c r="G3956"/>
    </row>
    <row r="3957" spans="7:7" x14ac:dyDescent="0.45">
      <c r="G3957"/>
    </row>
    <row r="3958" spans="7:7" x14ac:dyDescent="0.45">
      <c r="G3958"/>
    </row>
    <row r="3959" spans="7:7" x14ac:dyDescent="0.45">
      <c r="G3959"/>
    </row>
    <row r="3960" spans="7:7" x14ac:dyDescent="0.45">
      <c r="G3960"/>
    </row>
    <row r="3961" spans="7:7" x14ac:dyDescent="0.45">
      <c r="G3961"/>
    </row>
    <row r="3962" spans="7:7" x14ac:dyDescent="0.45">
      <c r="G3962"/>
    </row>
    <row r="3963" spans="7:7" x14ac:dyDescent="0.45">
      <c r="G3963"/>
    </row>
    <row r="3964" spans="7:7" x14ac:dyDescent="0.45">
      <c r="G3964"/>
    </row>
    <row r="3965" spans="7:7" x14ac:dyDescent="0.45">
      <c r="G3965"/>
    </row>
    <row r="3966" spans="7:7" x14ac:dyDescent="0.45">
      <c r="G3966"/>
    </row>
    <row r="3967" spans="7:7" x14ac:dyDescent="0.45">
      <c r="G3967"/>
    </row>
    <row r="3968" spans="7:7" x14ac:dyDescent="0.45">
      <c r="G3968"/>
    </row>
    <row r="3969" spans="7:7" x14ac:dyDescent="0.45">
      <c r="G3969"/>
    </row>
    <row r="3970" spans="7:7" x14ac:dyDescent="0.45">
      <c r="G3970"/>
    </row>
    <row r="3971" spans="7:7" x14ac:dyDescent="0.45">
      <c r="G3971"/>
    </row>
    <row r="3972" spans="7:7" x14ac:dyDescent="0.45">
      <c r="G3972"/>
    </row>
    <row r="3973" spans="7:7" x14ac:dyDescent="0.45">
      <c r="G3973"/>
    </row>
    <row r="3974" spans="7:7" x14ac:dyDescent="0.45">
      <c r="G3974"/>
    </row>
    <row r="3975" spans="7:7" x14ac:dyDescent="0.45">
      <c r="G3975"/>
    </row>
    <row r="3976" spans="7:7" x14ac:dyDescent="0.45">
      <c r="G3976"/>
    </row>
    <row r="3977" spans="7:7" x14ac:dyDescent="0.45">
      <c r="G3977"/>
    </row>
    <row r="3978" spans="7:7" x14ac:dyDescent="0.45">
      <c r="G3978"/>
    </row>
    <row r="3979" spans="7:7" x14ac:dyDescent="0.45">
      <c r="G3979"/>
    </row>
    <row r="3980" spans="7:7" x14ac:dyDescent="0.45">
      <c r="G3980"/>
    </row>
    <row r="3981" spans="7:7" x14ac:dyDescent="0.45">
      <c r="G3981"/>
    </row>
    <row r="3982" spans="7:7" x14ac:dyDescent="0.45">
      <c r="G3982"/>
    </row>
    <row r="3983" spans="7:7" x14ac:dyDescent="0.45">
      <c r="G3983"/>
    </row>
    <row r="3984" spans="7:7" x14ac:dyDescent="0.45">
      <c r="G3984"/>
    </row>
    <row r="3985" spans="7:7" x14ac:dyDescent="0.45">
      <c r="G3985"/>
    </row>
    <row r="3986" spans="7:7" x14ac:dyDescent="0.45">
      <c r="G3986"/>
    </row>
    <row r="3987" spans="7:7" x14ac:dyDescent="0.45">
      <c r="G3987"/>
    </row>
    <row r="3988" spans="7:7" x14ac:dyDescent="0.45">
      <c r="G3988"/>
    </row>
    <row r="3989" spans="7:7" x14ac:dyDescent="0.45">
      <c r="G3989"/>
    </row>
    <row r="3990" spans="7:7" x14ac:dyDescent="0.45">
      <c r="G3990"/>
    </row>
    <row r="3991" spans="7:7" x14ac:dyDescent="0.45">
      <c r="G3991"/>
    </row>
    <row r="3992" spans="7:7" x14ac:dyDescent="0.45">
      <c r="G3992"/>
    </row>
    <row r="3993" spans="7:7" x14ac:dyDescent="0.45">
      <c r="G3993"/>
    </row>
    <row r="3994" spans="7:7" x14ac:dyDescent="0.45">
      <c r="G3994"/>
    </row>
    <row r="3995" spans="7:7" x14ac:dyDescent="0.45">
      <c r="G3995"/>
    </row>
    <row r="3996" spans="7:7" x14ac:dyDescent="0.45">
      <c r="G3996"/>
    </row>
    <row r="3997" spans="7:7" x14ac:dyDescent="0.45">
      <c r="G3997"/>
    </row>
    <row r="3998" spans="7:7" x14ac:dyDescent="0.45">
      <c r="G3998"/>
    </row>
    <row r="3999" spans="7:7" x14ac:dyDescent="0.45">
      <c r="G3999"/>
    </row>
    <row r="4000" spans="7:7" x14ac:dyDescent="0.45">
      <c r="G4000"/>
    </row>
    <row r="4001" spans="7:7" x14ac:dyDescent="0.45">
      <c r="G4001"/>
    </row>
    <row r="4002" spans="7:7" x14ac:dyDescent="0.45">
      <c r="G4002"/>
    </row>
    <row r="4003" spans="7:7" x14ac:dyDescent="0.45">
      <c r="G4003"/>
    </row>
    <row r="4004" spans="7:7" x14ac:dyDescent="0.45">
      <c r="G4004"/>
    </row>
    <row r="4005" spans="7:7" x14ac:dyDescent="0.45">
      <c r="G4005"/>
    </row>
    <row r="4006" spans="7:7" x14ac:dyDescent="0.45">
      <c r="G4006"/>
    </row>
    <row r="4007" spans="7:7" x14ac:dyDescent="0.45">
      <c r="G4007"/>
    </row>
    <row r="4008" spans="7:7" x14ac:dyDescent="0.45">
      <c r="G4008"/>
    </row>
    <row r="4009" spans="7:7" x14ac:dyDescent="0.45">
      <c r="G4009"/>
    </row>
    <row r="4010" spans="7:7" x14ac:dyDescent="0.45">
      <c r="G4010"/>
    </row>
    <row r="4011" spans="7:7" x14ac:dyDescent="0.45">
      <c r="G4011"/>
    </row>
    <row r="4012" spans="7:7" x14ac:dyDescent="0.45">
      <c r="G4012"/>
    </row>
    <row r="4013" spans="7:7" x14ac:dyDescent="0.45">
      <c r="G4013"/>
    </row>
    <row r="4014" spans="7:7" x14ac:dyDescent="0.45">
      <c r="G4014"/>
    </row>
    <row r="4015" spans="7:7" x14ac:dyDescent="0.45">
      <c r="G4015"/>
    </row>
    <row r="4016" spans="7:7" x14ac:dyDescent="0.45">
      <c r="G4016"/>
    </row>
    <row r="4017" spans="7:7" x14ac:dyDescent="0.45">
      <c r="G4017"/>
    </row>
    <row r="4018" spans="7:7" x14ac:dyDescent="0.45">
      <c r="G4018"/>
    </row>
    <row r="4019" spans="7:7" x14ac:dyDescent="0.45">
      <c r="G4019"/>
    </row>
    <row r="4020" spans="7:7" x14ac:dyDescent="0.45">
      <c r="G4020"/>
    </row>
    <row r="4021" spans="7:7" x14ac:dyDescent="0.45">
      <c r="G4021"/>
    </row>
    <row r="4022" spans="7:7" x14ac:dyDescent="0.45">
      <c r="G4022"/>
    </row>
    <row r="4023" spans="7:7" x14ac:dyDescent="0.45">
      <c r="G4023"/>
    </row>
    <row r="4024" spans="7:7" x14ac:dyDescent="0.45">
      <c r="G4024"/>
    </row>
    <row r="4025" spans="7:7" x14ac:dyDescent="0.45">
      <c r="G4025"/>
    </row>
    <row r="4026" spans="7:7" x14ac:dyDescent="0.45">
      <c r="G4026"/>
    </row>
    <row r="4027" spans="7:7" x14ac:dyDescent="0.45">
      <c r="G4027"/>
    </row>
    <row r="4028" spans="7:7" x14ac:dyDescent="0.45">
      <c r="G4028"/>
    </row>
    <row r="4029" spans="7:7" x14ac:dyDescent="0.45">
      <c r="G4029"/>
    </row>
    <row r="4030" spans="7:7" x14ac:dyDescent="0.45">
      <c r="G4030"/>
    </row>
    <row r="4031" spans="7:7" x14ac:dyDescent="0.45">
      <c r="G4031"/>
    </row>
    <row r="4032" spans="7:7" x14ac:dyDescent="0.45">
      <c r="G4032"/>
    </row>
    <row r="4033" spans="7:7" x14ac:dyDescent="0.45">
      <c r="G4033"/>
    </row>
    <row r="4034" spans="7:7" x14ac:dyDescent="0.45">
      <c r="G4034"/>
    </row>
    <row r="4035" spans="7:7" x14ac:dyDescent="0.45">
      <c r="G4035"/>
    </row>
    <row r="4036" spans="7:7" x14ac:dyDescent="0.45">
      <c r="G4036"/>
    </row>
    <row r="4037" spans="7:7" x14ac:dyDescent="0.45">
      <c r="G4037"/>
    </row>
    <row r="4038" spans="7:7" x14ac:dyDescent="0.45">
      <c r="G4038"/>
    </row>
    <row r="4039" spans="7:7" x14ac:dyDescent="0.45">
      <c r="G4039"/>
    </row>
    <row r="4040" spans="7:7" x14ac:dyDescent="0.45">
      <c r="G4040"/>
    </row>
    <row r="4041" spans="7:7" x14ac:dyDescent="0.45">
      <c r="G4041"/>
    </row>
    <row r="4042" spans="7:7" x14ac:dyDescent="0.45">
      <c r="G4042"/>
    </row>
    <row r="4043" spans="7:7" x14ac:dyDescent="0.45">
      <c r="G4043"/>
    </row>
    <row r="4044" spans="7:7" x14ac:dyDescent="0.45">
      <c r="G4044"/>
    </row>
    <row r="4045" spans="7:7" x14ac:dyDescent="0.45">
      <c r="G4045"/>
    </row>
    <row r="4046" spans="7:7" x14ac:dyDescent="0.45">
      <c r="G4046"/>
    </row>
    <row r="4047" spans="7:7" x14ac:dyDescent="0.45">
      <c r="G4047"/>
    </row>
    <row r="4048" spans="7:7" x14ac:dyDescent="0.45">
      <c r="G4048"/>
    </row>
    <row r="4049" spans="7:7" x14ac:dyDescent="0.45">
      <c r="G4049"/>
    </row>
    <row r="4050" spans="7:7" x14ac:dyDescent="0.45">
      <c r="G4050"/>
    </row>
    <row r="4051" spans="7:7" x14ac:dyDescent="0.45">
      <c r="G4051"/>
    </row>
    <row r="4052" spans="7:7" x14ac:dyDescent="0.45">
      <c r="G4052"/>
    </row>
    <row r="4053" spans="7:7" x14ac:dyDescent="0.45">
      <c r="G4053"/>
    </row>
    <row r="4054" spans="7:7" x14ac:dyDescent="0.45">
      <c r="G4054"/>
    </row>
    <row r="4055" spans="7:7" x14ac:dyDescent="0.45">
      <c r="G4055"/>
    </row>
    <row r="4056" spans="7:7" x14ac:dyDescent="0.45">
      <c r="G4056"/>
    </row>
    <row r="4057" spans="7:7" x14ac:dyDescent="0.45">
      <c r="G4057"/>
    </row>
    <row r="4058" spans="7:7" x14ac:dyDescent="0.45">
      <c r="G4058"/>
    </row>
    <row r="4059" spans="7:7" x14ac:dyDescent="0.45">
      <c r="G4059"/>
    </row>
    <row r="4060" spans="7:7" x14ac:dyDescent="0.45">
      <c r="G4060"/>
    </row>
    <row r="4061" spans="7:7" x14ac:dyDescent="0.45">
      <c r="G4061"/>
    </row>
    <row r="4062" spans="7:7" x14ac:dyDescent="0.45">
      <c r="G4062"/>
    </row>
    <row r="4063" spans="7:7" x14ac:dyDescent="0.45">
      <c r="G4063"/>
    </row>
    <row r="4064" spans="7:7" x14ac:dyDescent="0.45">
      <c r="G4064"/>
    </row>
    <row r="4065" spans="7:7" x14ac:dyDescent="0.45">
      <c r="G4065"/>
    </row>
    <row r="4066" spans="7:7" x14ac:dyDescent="0.45">
      <c r="G4066"/>
    </row>
    <row r="4067" spans="7:7" x14ac:dyDescent="0.45">
      <c r="G4067"/>
    </row>
    <row r="4068" spans="7:7" x14ac:dyDescent="0.45">
      <c r="G4068"/>
    </row>
    <row r="4069" spans="7:7" x14ac:dyDescent="0.45">
      <c r="G4069"/>
    </row>
    <row r="4070" spans="7:7" x14ac:dyDescent="0.45">
      <c r="G4070"/>
    </row>
    <row r="4071" spans="7:7" x14ac:dyDescent="0.45">
      <c r="G4071"/>
    </row>
    <row r="4072" spans="7:7" x14ac:dyDescent="0.45">
      <c r="G4072"/>
    </row>
    <row r="4073" spans="7:7" x14ac:dyDescent="0.45">
      <c r="G4073"/>
    </row>
    <row r="4074" spans="7:7" x14ac:dyDescent="0.45">
      <c r="G4074"/>
    </row>
    <row r="4075" spans="7:7" x14ac:dyDescent="0.45">
      <c r="G4075"/>
    </row>
    <row r="4076" spans="7:7" x14ac:dyDescent="0.45">
      <c r="G4076"/>
    </row>
    <row r="4077" spans="7:7" x14ac:dyDescent="0.45">
      <c r="G4077"/>
    </row>
    <row r="4078" spans="7:7" x14ac:dyDescent="0.45">
      <c r="G4078"/>
    </row>
    <row r="4079" spans="7:7" x14ac:dyDescent="0.45">
      <c r="G4079"/>
    </row>
    <row r="4080" spans="7:7" x14ac:dyDescent="0.45">
      <c r="G4080"/>
    </row>
    <row r="4081" spans="7:7" x14ac:dyDescent="0.45">
      <c r="G4081"/>
    </row>
    <row r="4082" spans="7:7" x14ac:dyDescent="0.45">
      <c r="G4082"/>
    </row>
    <row r="4083" spans="7:7" x14ac:dyDescent="0.45">
      <c r="G4083"/>
    </row>
    <row r="4084" spans="7:7" x14ac:dyDescent="0.45">
      <c r="G4084"/>
    </row>
    <row r="4085" spans="7:7" x14ac:dyDescent="0.45">
      <c r="G4085"/>
    </row>
    <row r="4086" spans="7:7" x14ac:dyDescent="0.45">
      <c r="G4086"/>
    </row>
    <row r="4087" spans="7:7" x14ac:dyDescent="0.45">
      <c r="G4087"/>
    </row>
    <row r="4088" spans="7:7" x14ac:dyDescent="0.45">
      <c r="G4088"/>
    </row>
    <row r="4089" spans="7:7" x14ac:dyDescent="0.45">
      <c r="G4089"/>
    </row>
    <row r="4090" spans="7:7" x14ac:dyDescent="0.45">
      <c r="G4090"/>
    </row>
    <row r="4091" spans="7:7" x14ac:dyDescent="0.45">
      <c r="G4091"/>
    </row>
    <row r="4092" spans="7:7" x14ac:dyDescent="0.45">
      <c r="G4092"/>
    </row>
    <row r="4093" spans="7:7" x14ac:dyDescent="0.45">
      <c r="G4093"/>
    </row>
    <row r="4094" spans="7:7" x14ac:dyDescent="0.45">
      <c r="G4094"/>
    </row>
    <row r="4095" spans="7:7" x14ac:dyDescent="0.45">
      <c r="G4095"/>
    </row>
    <row r="4096" spans="7:7" x14ac:dyDescent="0.45">
      <c r="G4096"/>
    </row>
    <row r="4097" spans="7:7" x14ac:dyDescent="0.45">
      <c r="G4097"/>
    </row>
    <row r="4098" spans="7:7" x14ac:dyDescent="0.45">
      <c r="G4098"/>
    </row>
    <row r="4099" spans="7:7" x14ac:dyDescent="0.45">
      <c r="G4099"/>
    </row>
    <row r="4100" spans="7:7" x14ac:dyDescent="0.45">
      <c r="G4100"/>
    </row>
    <row r="4101" spans="7:7" x14ac:dyDescent="0.45">
      <c r="G4101"/>
    </row>
    <row r="4102" spans="7:7" x14ac:dyDescent="0.45">
      <c r="G4102"/>
    </row>
    <row r="4103" spans="7:7" x14ac:dyDescent="0.45">
      <c r="G4103"/>
    </row>
    <row r="4104" spans="7:7" x14ac:dyDescent="0.45">
      <c r="G4104"/>
    </row>
    <row r="4105" spans="7:7" x14ac:dyDescent="0.45">
      <c r="G4105"/>
    </row>
    <row r="4106" spans="7:7" x14ac:dyDescent="0.45">
      <c r="G4106"/>
    </row>
    <row r="4107" spans="7:7" x14ac:dyDescent="0.45">
      <c r="G4107"/>
    </row>
    <row r="4108" spans="7:7" x14ac:dyDescent="0.45">
      <c r="G4108"/>
    </row>
    <row r="4109" spans="7:7" x14ac:dyDescent="0.45">
      <c r="G4109"/>
    </row>
    <row r="4110" spans="7:7" x14ac:dyDescent="0.45">
      <c r="G4110"/>
    </row>
    <row r="4111" spans="7:7" x14ac:dyDescent="0.45">
      <c r="G4111"/>
    </row>
    <row r="4112" spans="7:7" x14ac:dyDescent="0.45">
      <c r="G4112"/>
    </row>
    <row r="4113" spans="7:7" x14ac:dyDescent="0.45">
      <c r="G4113"/>
    </row>
    <row r="4114" spans="7:7" x14ac:dyDescent="0.45">
      <c r="G4114"/>
    </row>
    <row r="4115" spans="7:7" x14ac:dyDescent="0.45">
      <c r="G4115"/>
    </row>
    <row r="4116" spans="7:7" x14ac:dyDescent="0.45">
      <c r="G4116"/>
    </row>
    <row r="4117" spans="7:7" x14ac:dyDescent="0.45">
      <c r="G4117"/>
    </row>
    <row r="4118" spans="7:7" x14ac:dyDescent="0.45">
      <c r="G4118"/>
    </row>
    <row r="4119" spans="7:7" x14ac:dyDescent="0.45">
      <c r="G4119"/>
    </row>
    <row r="4120" spans="7:7" x14ac:dyDescent="0.45">
      <c r="G4120"/>
    </row>
    <row r="4121" spans="7:7" x14ac:dyDescent="0.45">
      <c r="G4121"/>
    </row>
    <row r="4122" spans="7:7" x14ac:dyDescent="0.45">
      <c r="G4122"/>
    </row>
    <row r="4123" spans="7:7" x14ac:dyDescent="0.45">
      <c r="G4123"/>
    </row>
    <row r="4124" spans="7:7" x14ac:dyDescent="0.45">
      <c r="G4124"/>
    </row>
    <row r="4125" spans="7:7" x14ac:dyDescent="0.45">
      <c r="G4125"/>
    </row>
    <row r="4126" spans="7:7" x14ac:dyDescent="0.45">
      <c r="G4126"/>
    </row>
    <row r="4127" spans="7:7" x14ac:dyDescent="0.45">
      <c r="G4127"/>
    </row>
    <row r="4128" spans="7:7" x14ac:dyDescent="0.45">
      <c r="G4128"/>
    </row>
    <row r="4129" spans="7:7" x14ac:dyDescent="0.45">
      <c r="G4129"/>
    </row>
    <row r="4130" spans="7:7" x14ac:dyDescent="0.45">
      <c r="G4130"/>
    </row>
    <row r="4131" spans="7:7" x14ac:dyDescent="0.45">
      <c r="G4131"/>
    </row>
    <row r="4132" spans="7:7" x14ac:dyDescent="0.45">
      <c r="G4132"/>
    </row>
    <row r="4133" spans="7:7" x14ac:dyDescent="0.45">
      <c r="G4133"/>
    </row>
    <row r="4134" spans="7:7" x14ac:dyDescent="0.45">
      <c r="G4134"/>
    </row>
    <row r="4135" spans="7:7" x14ac:dyDescent="0.45">
      <c r="G4135"/>
    </row>
    <row r="4136" spans="7:7" x14ac:dyDescent="0.45">
      <c r="G4136"/>
    </row>
    <row r="4137" spans="7:7" x14ac:dyDescent="0.45">
      <c r="G4137"/>
    </row>
    <row r="4138" spans="7:7" x14ac:dyDescent="0.45">
      <c r="G4138"/>
    </row>
    <row r="4139" spans="7:7" x14ac:dyDescent="0.45">
      <c r="G4139"/>
    </row>
    <row r="4140" spans="7:7" x14ac:dyDescent="0.45">
      <c r="G4140"/>
    </row>
    <row r="4141" spans="7:7" x14ac:dyDescent="0.45">
      <c r="G4141"/>
    </row>
    <row r="4142" spans="7:7" x14ac:dyDescent="0.45">
      <c r="G4142"/>
    </row>
    <row r="4143" spans="7:7" x14ac:dyDescent="0.45">
      <c r="G4143"/>
    </row>
    <row r="4144" spans="7:7" x14ac:dyDescent="0.45">
      <c r="G4144"/>
    </row>
    <row r="4145" spans="7:7" x14ac:dyDescent="0.45">
      <c r="G4145"/>
    </row>
    <row r="4146" spans="7:7" x14ac:dyDescent="0.45">
      <c r="G4146"/>
    </row>
    <row r="4147" spans="7:7" x14ac:dyDescent="0.45">
      <c r="G4147"/>
    </row>
    <row r="4148" spans="7:7" x14ac:dyDescent="0.45">
      <c r="G4148"/>
    </row>
    <row r="4149" spans="7:7" x14ac:dyDescent="0.45">
      <c r="G4149"/>
    </row>
    <row r="4150" spans="7:7" x14ac:dyDescent="0.45">
      <c r="G4150"/>
    </row>
    <row r="4151" spans="7:7" x14ac:dyDescent="0.45">
      <c r="G4151"/>
    </row>
    <row r="4152" spans="7:7" x14ac:dyDescent="0.45">
      <c r="G4152"/>
    </row>
    <row r="4153" spans="7:7" x14ac:dyDescent="0.45">
      <c r="G4153"/>
    </row>
    <row r="4154" spans="7:7" x14ac:dyDescent="0.45">
      <c r="G4154"/>
    </row>
    <row r="4155" spans="7:7" x14ac:dyDescent="0.45">
      <c r="G4155"/>
    </row>
    <row r="4156" spans="7:7" x14ac:dyDescent="0.45">
      <c r="G4156"/>
    </row>
    <row r="4157" spans="7:7" x14ac:dyDescent="0.45">
      <c r="G4157"/>
    </row>
    <row r="4158" spans="7:7" x14ac:dyDescent="0.45">
      <c r="G4158"/>
    </row>
    <row r="4159" spans="7:7" x14ac:dyDescent="0.45">
      <c r="G4159"/>
    </row>
    <row r="4160" spans="7:7" x14ac:dyDescent="0.45">
      <c r="G4160"/>
    </row>
    <row r="4161" spans="7:7" x14ac:dyDescent="0.45">
      <c r="G4161"/>
    </row>
    <row r="4162" spans="7:7" x14ac:dyDescent="0.45">
      <c r="G4162"/>
    </row>
    <row r="4163" spans="7:7" x14ac:dyDescent="0.45">
      <c r="G4163"/>
    </row>
    <row r="4164" spans="7:7" x14ac:dyDescent="0.45">
      <c r="G4164"/>
    </row>
    <row r="4165" spans="7:7" x14ac:dyDescent="0.45">
      <c r="G4165"/>
    </row>
    <row r="4166" spans="7:7" x14ac:dyDescent="0.45">
      <c r="G4166"/>
    </row>
    <row r="4167" spans="7:7" x14ac:dyDescent="0.45">
      <c r="G4167"/>
    </row>
    <row r="4168" spans="7:7" x14ac:dyDescent="0.45">
      <c r="G4168"/>
    </row>
    <row r="4169" spans="7:7" x14ac:dyDescent="0.45">
      <c r="G4169"/>
    </row>
    <row r="4170" spans="7:7" x14ac:dyDescent="0.45">
      <c r="G4170"/>
    </row>
    <row r="4171" spans="7:7" x14ac:dyDescent="0.45">
      <c r="G4171"/>
    </row>
    <row r="4172" spans="7:7" x14ac:dyDescent="0.45">
      <c r="G4172"/>
    </row>
    <row r="4173" spans="7:7" x14ac:dyDescent="0.45">
      <c r="G4173"/>
    </row>
    <row r="4174" spans="7:7" x14ac:dyDescent="0.45">
      <c r="G4174"/>
    </row>
    <row r="4175" spans="7:7" x14ac:dyDescent="0.45">
      <c r="G4175"/>
    </row>
    <row r="4176" spans="7:7" x14ac:dyDescent="0.45">
      <c r="G4176"/>
    </row>
    <row r="4177" spans="7:7" x14ac:dyDescent="0.45">
      <c r="G4177"/>
    </row>
    <row r="4178" spans="7:7" x14ac:dyDescent="0.45">
      <c r="G4178"/>
    </row>
    <row r="4179" spans="7:7" x14ac:dyDescent="0.45">
      <c r="G4179"/>
    </row>
    <row r="4180" spans="7:7" x14ac:dyDescent="0.45">
      <c r="G4180"/>
    </row>
    <row r="4181" spans="7:7" x14ac:dyDescent="0.45">
      <c r="G4181"/>
    </row>
    <row r="4182" spans="7:7" x14ac:dyDescent="0.45">
      <c r="G4182"/>
    </row>
    <row r="4183" spans="7:7" x14ac:dyDescent="0.45">
      <c r="G4183"/>
    </row>
    <row r="4184" spans="7:7" x14ac:dyDescent="0.45">
      <c r="G4184"/>
    </row>
    <row r="4185" spans="7:7" x14ac:dyDescent="0.45">
      <c r="G4185"/>
    </row>
    <row r="4186" spans="7:7" x14ac:dyDescent="0.45">
      <c r="G4186"/>
    </row>
    <row r="4187" spans="7:7" x14ac:dyDescent="0.45">
      <c r="G4187"/>
    </row>
    <row r="4188" spans="7:7" x14ac:dyDescent="0.45">
      <c r="G4188"/>
    </row>
    <row r="4189" spans="7:7" x14ac:dyDescent="0.45">
      <c r="G4189"/>
    </row>
    <row r="4190" spans="7:7" x14ac:dyDescent="0.45">
      <c r="G4190"/>
    </row>
    <row r="4191" spans="7:7" x14ac:dyDescent="0.45">
      <c r="G4191"/>
    </row>
    <row r="4192" spans="7:7" x14ac:dyDescent="0.45">
      <c r="G4192"/>
    </row>
    <row r="4193" spans="7:7" x14ac:dyDescent="0.45">
      <c r="G4193"/>
    </row>
    <row r="4194" spans="7:7" x14ac:dyDescent="0.45">
      <c r="G4194"/>
    </row>
    <row r="4195" spans="7:7" x14ac:dyDescent="0.45">
      <c r="G4195"/>
    </row>
    <row r="4196" spans="7:7" x14ac:dyDescent="0.45">
      <c r="G4196"/>
    </row>
    <row r="4197" spans="7:7" x14ac:dyDescent="0.45">
      <c r="G4197"/>
    </row>
    <row r="4198" spans="7:7" x14ac:dyDescent="0.45">
      <c r="G4198"/>
    </row>
    <row r="4199" spans="7:7" x14ac:dyDescent="0.45">
      <c r="G4199"/>
    </row>
    <row r="4200" spans="7:7" x14ac:dyDescent="0.45">
      <c r="G4200"/>
    </row>
    <row r="4201" spans="7:7" x14ac:dyDescent="0.45">
      <c r="G4201"/>
    </row>
    <row r="4202" spans="7:7" x14ac:dyDescent="0.45">
      <c r="G4202"/>
    </row>
    <row r="4203" spans="7:7" x14ac:dyDescent="0.45">
      <c r="G4203"/>
    </row>
    <row r="4204" spans="7:7" x14ac:dyDescent="0.45">
      <c r="G4204"/>
    </row>
    <row r="4205" spans="7:7" x14ac:dyDescent="0.45">
      <c r="G4205"/>
    </row>
    <row r="4206" spans="7:7" x14ac:dyDescent="0.45">
      <c r="G4206"/>
    </row>
    <row r="4207" spans="7:7" x14ac:dyDescent="0.45">
      <c r="G4207"/>
    </row>
    <row r="4208" spans="7:7" x14ac:dyDescent="0.45">
      <c r="G4208"/>
    </row>
    <row r="4209" spans="7:7" x14ac:dyDescent="0.45">
      <c r="G4209"/>
    </row>
    <row r="4210" spans="7:7" x14ac:dyDescent="0.45">
      <c r="G4210"/>
    </row>
    <row r="4211" spans="7:7" x14ac:dyDescent="0.45">
      <c r="G4211"/>
    </row>
    <row r="4212" spans="7:7" x14ac:dyDescent="0.45">
      <c r="G4212"/>
    </row>
    <row r="4213" spans="7:7" x14ac:dyDescent="0.45">
      <c r="G4213"/>
    </row>
    <row r="4214" spans="7:7" x14ac:dyDescent="0.45">
      <c r="G4214"/>
    </row>
    <row r="4215" spans="7:7" x14ac:dyDescent="0.45">
      <c r="G4215"/>
    </row>
    <row r="4216" spans="7:7" x14ac:dyDescent="0.45">
      <c r="G4216"/>
    </row>
    <row r="4217" spans="7:7" x14ac:dyDescent="0.45">
      <c r="G4217"/>
    </row>
    <row r="4218" spans="7:7" x14ac:dyDescent="0.45">
      <c r="G4218"/>
    </row>
    <row r="4219" spans="7:7" x14ac:dyDescent="0.45">
      <c r="G4219"/>
    </row>
    <row r="4220" spans="7:7" x14ac:dyDescent="0.45">
      <c r="G4220"/>
    </row>
    <row r="4221" spans="7:7" x14ac:dyDescent="0.45">
      <c r="G4221"/>
    </row>
    <row r="4222" spans="7:7" x14ac:dyDescent="0.45">
      <c r="G4222"/>
    </row>
    <row r="4223" spans="7:7" x14ac:dyDescent="0.45">
      <c r="G4223"/>
    </row>
    <row r="4224" spans="7:7" x14ac:dyDescent="0.45">
      <c r="G4224"/>
    </row>
    <row r="4225" spans="7:7" x14ac:dyDescent="0.45">
      <c r="G4225"/>
    </row>
    <row r="4226" spans="7:7" x14ac:dyDescent="0.45">
      <c r="G4226"/>
    </row>
    <row r="4227" spans="7:7" x14ac:dyDescent="0.45">
      <c r="G4227"/>
    </row>
    <row r="4228" spans="7:7" x14ac:dyDescent="0.45">
      <c r="G4228"/>
    </row>
    <row r="4229" spans="7:7" x14ac:dyDescent="0.45">
      <c r="G4229"/>
    </row>
    <row r="4230" spans="7:7" x14ac:dyDescent="0.45">
      <c r="G4230"/>
    </row>
    <row r="4231" spans="7:7" x14ac:dyDescent="0.45">
      <c r="G4231"/>
    </row>
    <row r="4232" spans="7:7" x14ac:dyDescent="0.45">
      <c r="G4232"/>
    </row>
    <row r="4233" spans="7:7" x14ac:dyDescent="0.45">
      <c r="G4233"/>
    </row>
    <row r="4234" spans="7:7" x14ac:dyDescent="0.45">
      <c r="G4234"/>
    </row>
    <row r="4235" spans="7:7" x14ac:dyDescent="0.45">
      <c r="G4235"/>
    </row>
    <row r="4236" spans="7:7" x14ac:dyDescent="0.45">
      <c r="G4236"/>
    </row>
    <row r="4237" spans="7:7" x14ac:dyDescent="0.45">
      <c r="G4237"/>
    </row>
    <row r="4238" spans="7:7" x14ac:dyDescent="0.45">
      <c r="G4238"/>
    </row>
    <row r="4239" spans="7:7" x14ac:dyDescent="0.45">
      <c r="G4239"/>
    </row>
    <row r="4240" spans="7:7" x14ac:dyDescent="0.45">
      <c r="G4240"/>
    </row>
    <row r="4241" spans="7:7" x14ac:dyDescent="0.45">
      <c r="G4241"/>
    </row>
    <row r="4242" spans="7:7" x14ac:dyDescent="0.45">
      <c r="G4242"/>
    </row>
    <row r="4243" spans="7:7" x14ac:dyDescent="0.45">
      <c r="G4243"/>
    </row>
    <row r="4244" spans="7:7" x14ac:dyDescent="0.45">
      <c r="G4244"/>
    </row>
    <row r="4245" spans="7:7" x14ac:dyDescent="0.45">
      <c r="G4245"/>
    </row>
    <row r="4246" spans="7:7" x14ac:dyDescent="0.45">
      <c r="G4246"/>
    </row>
    <row r="4247" spans="7:7" x14ac:dyDescent="0.45">
      <c r="G4247"/>
    </row>
    <row r="4248" spans="7:7" x14ac:dyDescent="0.45">
      <c r="G4248"/>
    </row>
    <row r="4249" spans="7:7" x14ac:dyDescent="0.45">
      <c r="G4249"/>
    </row>
    <row r="4250" spans="7:7" x14ac:dyDescent="0.45">
      <c r="G4250"/>
    </row>
    <row r="4251" spans="7:7" x14ac:dyDescent="0.45">
      <c r="G4251"/>
    </row>
    <row r="4252" spans="7:7" x14ac:dyDescent="0.45">
      <c r="G4252"/>
    </row>
    <row r="4253" spans="7:7" x14ac:dyDescent="0.45">
      <c r="G4253"/>
    </row>
    <row r="4254" spans="7:7" x14ac:dyDescent="0.45">
      <c r="G4254"/>
    </row>
    <row r="4255" spans="7:7" x14ac:dyDescent="0.45">
      <c r="G4255"/>
    </row>
    <row r="4256" spans="7:7" x14ac:dyDescent="0.45">
      <c r="G4256"/>
    </row>
    <row r="4257" spans="7:7" x14ac:dyDescent="0.45">
      <c r="G4257"/>
    </row>
    <row r="4258" spans="7:7" x14ac:dyDescent="0.45">
      <c r="G4258"/>
    </row>
    <row r="4259" spans="7:7" x14ac:dyDescent="0.45">
      <c r="G4259"/>
    </row>
    <row r="4260" spans="7:7" x14ac:dyDescent="0.45">
      <c r="G4260"/>
    </row>
    <row r="4261" spans="7:7" x14ac:dyDescent="0.45">
      <c r="G4261"/>
    </row>
    <row r="4262" spans="7:7" x14ac:dyDescent="0.45">
      <c r="G4262"/>
    </row>
    <row r="4263" spans="7:7" x14ac:dyDescent="0.45">
      <c r="G4263"/>
    </row>
    <row r="4264" spans="7:7" x14ac:dyDescent="0.45">
      <c r="G4264"/>
    </row>
    <row r="4265" spans="7:7" x14ac:dyDescent="0.45">
      <c r="G4265"/>
    </row>
    <row r="4266" spans="7:7" x14ac:dyDescent="0.45">
      <c r="G4266"/>
    </row>
    <row r="4267" spans="7:7" x14ac:dyDescent="0.45">
      <c r="G4267"/>
    </row>
    <row r="4268" spans="7:7" x14ac:dyDescent="0.45">
      <c r="G4268"/>
    </row>
    <row r="4269" spans="7:7" x14ac:dyDescent="0.45">
      <c r="G4269"/>
    </row>
    <row r="4270" spans="7:7" x14ac:dyDescent="0.45">
      <c r="G4270"/>
    </row>
    <row r="4271" spans="7:7" x14ac:dyDescent="0.45">
      <c r="G4271"/>
    </row>
    <row r="4272" spans="7:7" x14ac:dyDescent="0.45">
      <c r="G4272"/>
    </row>
    <row r="4273" spans="7:7" x14ac:dyDescent="0.45">
      <c r="G4273"/>
    </row>
    <row r="4274" spans="7:7" x14ac:dyDescent="0.45">
      <c r="G4274"/>
    </row>
    <row r="4275" spans="7:7" x14ac:dyDescent="0.45">
      <c r="G4275"/>
    </row>
    <row r="4276" spans="7:7" x14ac:dyDescent="0.45">
      <c r="G4276"/>
    </row>
    <row r="4277" spans="7:7" x14ac:dyDescent="0.45">
      <c r="G4277"/>
    </row>
    <row r="4278" spans="7:7" x14ac:dyDescent="0.45">
      <c r="G4278"/>
    </row>
    <row r="4279" spans="7:7" x14ac:dyDescent="0.45">
      <c r="G4279"/>
    </row>
    <row r="4280" spans="7:7" x14ac:dyDescent="0.45">
      <c r="G4280"/>
    </row>
    <row r="4281" spans="7:7" x14ac:dyDescent="0.45">
      <c r="G4281"/>
    </row>
    <row r="4282" spans="7:7" x14ac:dyDescent="0.45">
      <c r="G4282"/>
    </row>
    <row r="4283" spans="7:7" x14ac:dyDescent="0.45">
      <c r="G4283"/>
    </row>
    <row r="4284" spans="7:7" x14ac:dyDescent="0.45">
      <c r="G4284"/>
    </row>
    <row r="4285" spans="7:7" x14ac:dyDescent="0.45">
      <c r="G4285"/>
    </row>
    <row r="4286" spans="7:7" x14ac:dyDescent="0.45">
      <c r="G4286"/>
    </row>
    <row r="4287" spans="7:7" x14ac:dyDescent="0.45">
      <c r="G4287"/>
    </row>
    <row r="4288" spans="7:7" x14ac:dyDescent="0.45">
      <c r="G4288"/>
    </row>
    <row r="4289" spans="7:7" x14ac:dyDescent="0.45">
      <c r="G4289"/>
    </row>
    <row r="4290" spans="7:7" x14ac:dyDescent="0.45">
      <c r="G4290"/>
    </row>
    <row r="4291" spans="7:7" x14ac:dyDescent="0.45">
      <c r="G4291"/>
    </row>
    <row r="4292" spans="7:7" x14ac:dyDescent="0.45">
      <c r="G4292"/>
    </row>
    <row r="4293" spans="7:7" x14ac:dyDescent="0.45">
      <c r="G4293"/>
    </row>
    <row r="4294" spans="7:7" x14ac:dyDescent="0.45">
      <c r="G4294"/>
    </row>
    <row r="4295" spans="7:7" x14ac:dyDescent="0.45">
      <c r="G4295"/>
    </row>
    <row r="4296" spans="7:7" x14ac:dyDescent="0.45">
      <c r="G4296"/>
    </row>
    <row r="4297" spans="7:7" x14ac:dyDescent="0.45">
      <c r="G4297"/>
    </row>
    <row r="4298" spans="7:7" x14ac:dyDescent="0.45">
      <c r="G4298"/>
    </row>
    <row r="4299" spans="7:7" x14ac:dyDescent="0.45">
      <c r="G4299"/>
    </row>
    <row r="4300" spans="7:7" x14ac:dyDescent="0.45">
      <c r="G4300"/>
    </row>
    <row r="4301" spans="7:7" x14ac:dyDescent="0.45">
      <c r="G4301"/>
    </row>
    <row r="4302" spans="7:7" x14ac:dyDescent="0.45">
      <c r="G4302"/>
    </row>
    <row r="4303" spans="7:7" x14ac:dyDescent="0.45">
      <c r="G4303"/>
    </row>
    <row r="4304" spans="7:7" x14ac:dyDescent="0.45">
      <c r="G4304"/>
    </row>
    <row r="4305" spans="7:7" x14ac:dyDescent="0.45">
      <c r="G4305"/>
    </row>
    <row r="4306" spans="7:7" x14ac:dyDescent="0.45">
      <c r="G4306"/>
    </row>
    <row r="4307" spans="7:7" x14ac:dyDescent="0.45">
      <c r="G4307"/>
    </row>
    <row r="4308" spans="7:7" x14ac:dyDescent="0.45">
      <c r="G4308"/>
    </row>
    <row r="4309" spans="7:7" x14ac:dyDescent="0.45">
      <c r="G4309"/>
    </row>
    <row r="4310" spans="7:7" x14ac:dyDescent="0.45">
      <c r="G4310"/>
    </row>
    <row r="4311" spans="7:7" x14ac:dyDescent="0.45">
      <c r="G4311"/>
    </row>
    <row r="4312" spans="7:7" x14ac:dyDescent="0.45">
      <c r="G4312"/>
    </row>
    <row r="4313" spans="7:7" x14ac:dyDescent="0.45">
      <c r="G4313"/>
    </row>
    <row r="4314" spans="7:7" x14ac:dyDescent="0.45">
      <c r="G4314"/>
    </row>
    <row r="4315" spans="7:7" x14ac:dyDescent="0.45">
      <c r="G4315"/>
    </row>
    <row r="4316" spans="7:7" x14ac:dyDescent="0.45">
      <c r="G4316"/>
    </row>
    <row r="4317" spans="7:7" x14ac:dyDescent="0.45">
      <c r="G4317"/>
    </row>
    <row r="4318" spans="7:7" x14ac:dyDescent="0.45">
      <c r="G4318"/>
    </row>
    <row r="4319" spans="7:7" x14ac:dyDescent="0.45">
      <c r="G4319"/>
    </row>
    <row r="4320" spans="7:7" x14ac:dyDescent="0.45">
      <c r="G4320"/>
    </row>
    <row r="4321" spans="7:7" x14ac:dyDescent="0.45">
      <c r="G4321"/>
    </row>
    <row r="4322" spans="7:7" x14ac:dyDescent="0.45">
      <c r="G4322"/>
    </row>
    <row r="4323" spans="7:7" x14ac:dyDescent="0.45">
      <c r="G4323"/>
    </row>
    <row r="4324" spans="7:7" x14ac:dyDescent="0.45">
      <c r="G4324"/>
    </row>
    <row r="4325" spans="7:7" x14ac:dyDescent="0.45">
      <c r="G4325"/>
    </row>
    <row r="4326" spans="7:7" x14ac:dyDescent="0.45">
      <c r="G4326"/>
    </row>
    <row r="4327" spans="7:7" x14ac:dyDescent="0.45">
      <c r="G4327"/>
    </row>
    <row r="4328" spans="7:7" x14ac:dyDescent="0.45">
      <c r="G4328"/>
    </row>
    <row r="4329" spans="7:7" x14ac:dyDescent="0.45">
      <c r="G4329"/>
    </row>
    <row r="4330" spans="7:7" x14ac:dyDescent="0.45">
      <c r="G4330"/>
    </row>
    <row r="4331" spans="7:7" x14ac:dyDescent="0.45">
      <c r="G4331"/>
    </row>
    <row r="4332" spans="7:7" x14ac:dyDescent="0.45">
      <c r="G4332"/>
    </row>
    <row r="4333" spans="7:7" x14ac:dyDescent="0.45">
      <c r="G4333"/>
    </row>
    <row r="4334" spans="7:7" x14ac:dyDescent="0.45">
      <c r="G4334"/>
    </row>
    <row r="4335" spans="7:7" x14ac:dyDescent="0.45">
      <c r="G4335"/>
    </row>
    <row r="4336" spans="7:7" x14ac:dyDescent="0.45">
      <c r="G4336"/>
    </row>
    <row r="4337" spans="7:7" x14ac:dyDescent="0.45">
      <c r="G4337"/>
    </row>
    <row r="4338" spans="7:7" x14ac:dyDescent="0.45">
      <c r="G4338"/>
    </row>
    <row r="4339" spans="7:7" x14ac:dyDescent="0.45">
      <c r="G4339"/>
    </row>
    <row r="4340" spans="7:7" x14ac:dyDescent="0.45">
      <c r="G4340"/>
    </row>
    <row r="4341" spans="7:7" x14ac:dyDescent="0.45">
      <c r="G4341"/>
    </row>
    <row r="4342" spans="7:7" x14ac:dyDescent="0.45">
      <c r="G4342"/>
    </row>
    <row r="4343" spans="7:7" x14ac:dyDescent="0.45">
      <c r="G4343"/>
    </row>
    <row r="4344" spans="7:7" x14ac:dyDescent="0.45">
      <c r="G4344"/>
    </row>
    <row r="4345" spans="7:7" x14ac:dyDescent="0.45">
      <c r="G4345"/>
    </row>
    <row r="4346" spans="7:7" x14ac:dyDescent="0.45">
      <c r="G4346"/>
    </row>
    <row r="4347" spans="7:7" x14ac:dyDescent="0.45">
      <c r="G4347"/>
    </row>
    <row r="4348" spans="7:7" x14ac:dyDescent="0.45">
      <c r="G4348"/>
    </row>
    <row r="4349" spans="7:7" x14ac:dyDescent="0.45">
      <c r="G4349"/>
    </row>
    <row r="4350" spans="7:7" x14ac:dyDescent="0.45">
      <c r="G4350"/>
    </row>
    <row r="4351" spans="7:7" x14ac:dyDescent="0.45">
      <c r="G4351"/>
    </row>
    <row r="4352" spans="7:7" x14ac:dyDescent="0.45">
      <c r="G4352"/>
    </row>
    <row r="4353" spans="7:7" x14ac:dyDescent="0.45">
      <c r="G4353"/>
    </row>
    <row r="4354" spans="7:7" x14ac:dyDescent="0.45">
      <c r="G4354"/>
    </row>
    <row r="4355" spans="7:7" x14ac:dyDescent="0.45">
      <c r="G4355"/>
    </row>
    <row r="4356" spans="7:7" x14ac:dyDescent="0.45">
      <c r="G4356"/>
    </row>
    <row r="4357" spans="7:7" x14ac:dyDescent="0.45">
      <c r="G4357"/>
    </row>
    <row r="4358" spans="7:7" x14ac:dyDescent="0.45">
      <c r="G4358"/>
    </row>
    <row r="4359" spans="7:7" x14ac:dyDescent="0.45">
      <c r="G4359"/>
    </row>
    <row r="4360" spans="7:7" x14ac:dyDescent="0.45">
      <c r="G4360"/>
    </row>
    <row r="4361" spans="7:7" x14ac:dyDescent="0.45">
      <c r="G4361"/>
    </row>
    <row r="4362" spans="7:7" x14ac:dyDescent="0.45">
      <c r="G4362"/>
    </row>
    <row r="4363" spans="7:7" x14ac:dyDescent="0.45">
      <c r="G4363"/>
    </row>
    <row r="4364" spans="7:7" x14ac:dyDescent="0.45">
      <c r="G4364"/>
    </row>
    <row r="4365" spans="7:7" x14ac:dyDescent="0.45">
      <c r="G4365"/>
    </row>
    <row r="4366" spans="7:7" x14ac:dyDescent="0.45">
      <c r="G4366"/>
    </row>
    <row r="4367" spans="7:7" x14ac:dyDescent="0.45">
      <c r="G4367"/>
    </row>
    <row r="4368" spans="7:7" x14ac:dyDescent="0.45">
      <c r="G4368"/>
    </row>
    <row r="4369" spans="7:7" x14ac:dyDescent="0.45">
      <c r="G4369"/>
    </row>
    <row r="4370" spans="7:7" x14ac:dyDescent="0.45">
      <c r="G4370"/>
    </row>
    <row r="4371" spans="7:7" x14ac:dyDescent="0.45">
      <c r="G4371"/>
    </row>
    <row r="4372" spans="7:7" x14ac:dyDescent="0.45">
      <c r="G4372"/>
    </row>
    <row r="4373" spans="7:7" x14ac:dyDescent="0.45">
      <c r="G4373"/>
    </row>
    <row r="4374" spans="7:7" x14ac:dyDescent="0.45">
      <c r="G4374"/>
    </row>
    <row r="4375" spans="7:7" x14ac:dyDescent="0.45">
      <c r="G4375"/>
    </row>
    <row r="4376" spans="7:7" x14ac:dyDescent="0.45">
      <c r="G4376"/>
    </row>
    <row r="4377" spans="7:7" x14ac:dyDescent="0.45">
      <c r="G4377"/>
    </row>
    <row r="4378" spans="7:7" x14ac:dyDescent="0.45">
      <c r="G4378"/>
    </row>
    <row r="4379" spans="7:7" x14ac:dyDescent="0.45">
      <c r="G4379"/>
    </row>
    <row r="4380" spans="7:7" x14ac:dyDescent="0.45">
      <c r="G4380"/>
    </row>
    <row r="4381" spans="7:7" x14ac:dyDescent="0.45">
      <c r="G4381"/>
    </row>
    <row r="4382" spans="7:7" x14ac:dyDescent="0.45">
      <c r="G4382"/>
    </row>
    <row r="4383" spans="7:7" x14ac:dyDescent="0.45">
      <c r="G4383"/>
    </row>
    <row r="4384" spans="7:7" x14ac:dyDescent="0.45">
      <c r="G4384"/>
    </row>
    <row r="4385" spans="7:7" x14ac:dyDescent="0.45">
      <c r="G4385"/>
    </row>
    <row r="4386" spans="7:7" x14ac:dyDescent="0.45">
      <c r="G4386"/>
    </row>
    <row r="4387" spans="7:7" x14ac:dyDescent="0.45">
      <c r="G4387"/>
    </row>
    <row r="4388" spans="7:7" x14ac:dyDescent="0.45">
      <c r="G4388"/>
    </row>
    <row r="4389" spans="7:7" x14ac:dyDescent="0.45">
      <c r="G4389"/>
    </row>
    <row r="4390" spans="7:7" x14ac:dyDescent="0.45">
      <c r="G4390"/>
    </row>
    <row r="4391" spans="7:7" x14ac:dyDescent="0.45">
      <c r="G4391"/>
    </row>
    <row r="4392" spans="7:7" x14ac:dyDescent="0.45">
      <c r="G4392"/>
    </row>
    <row r="4393" spans="7:7" x14ac:dyDescent="0.45">
      <c r="G4393"/>
    </row>
    <row r="4394" spans="7:7" x14ac:dyDescent="0.45">
      <c r="G4394"/>
    </row>
    <row r="4395" spans="7:7" x14ac:dyDescent="0.45">
      <c r="G4395"/>
    </row>
    <row r="4396" spans="7:7" x14ac:dyDescent="0.45">
      <c r="G4396"/>
    </row>
    <row r="4397" spans="7:7" x14ac:dyDescent="0.45">
      <c r="G4397"/>
    </row>
    <row r="4398" spans="7:7" x14ac:dyDescent="0.45">
      <c r="G4398"/>
    </row>
    <row r="4399" spans="7:7" x14ac:dyDescent="0.45">
      <c r="G4399"/>
    </row>
    <row r="4400" spans="7:7" x14ac:dyDescent="0.45">
      <c r="G4400"/>
    </row>
    <row r="4401" spans="7:7" x14ac:dyDescent="0.45">
      <c r="G4401"/>
    </row>
    <row r="4402" spans="7:7" x14ac:dyDescent="0.45">
      <c r="G4402"/>
    </row>
    <row r="4403" spans="7:7" x14ac:dyDescent="0.45">
      <c r="G4403"/>
    </row>
    <row r="4404" spans="7:7" x14ac:dyDescent="0.45">
      <c r="G4404"/>
    </row>
    <row r="4405" spans="7:7" x14ac:dyDescent="0.45">
      <c r="G4405"/>
    </row>
    <row r="4406" spans="7:7" x14ac:dyDescent="0.45">
      <c r="G4406"/>
    </row>
    <row r="4407" spans="7:7" x14ac:dyDescent="0.45">
      <c r="G4407"/>
    </row>
    <row r="4408" spans="7:7" x14ac:dyDescent="0.45">
      <c r="G4408"/>
    </row>
    <row r="4409" spans="7:7" x14ac:dyDescent="0.45">
      <c r="G4409"/>
    </row>
    <row r="4410" spans="7:7" x14ac:dyDescent="0.45">
      <c r="G4410"/>
    </row>
    <row r="4411" spans="7:7" x14ac:dyDescent="0.45">
      <c r="G4411"/>
    </row>
    <row r="4412" spans="7:7" x14ac:dyDescent="0.45">
      <c r="G4412"/>
    </row>
    <row r="4413" spans="7:7" x14ac:dyDescent="0.45">
      <c r="G4413"/>
    </row>
    <row r="4414" spans="7:7" x14ac:dyDescent="0.45">
      <c r="G4414"/>
    </row>
    <row r="4415" spans="7:7" x14ac:dyDescent="0.45">
      <c r="G4415"/>
    </row>
    <row r="4416" spans="7:7" x14ac:dyDescent="0.45">
      <c r="G4416"/>
    </row>
    <row r="4417" spans="7:7" x14ac:dyDescent="0.45">
      <c r="G4417"/>
    </row>
    <row r="4418" spans="7:7" x14ac:dyDescent="0.45">
      <c r="G4418"/>
    </row>
    <row r="4419" spans="7:7" x14ac:dyDescent="0.45">
      <c r="G4419"/>
    </row>
    <row r="4420" spans="7:7" x14ac:dyDescent="0.45">
      <c r="G4420"/>
    </row>
    <row r="4421" spans="7:7" x14ac:dyDescent="0.45">
      <c r="G4421"/>
    </row>
    <row r="4422" spans="7:7" x14ac:dyDescent="0.45">
      <c r="G4422"/>
    </row>
    <row r="4423" spans="7:7" x14ac:dyDescent="0.45">
      <c r="G4423"/>
    </row>
    <row r="4424" spans="7:7" x14ac:dyDescent="0.45">
      <c r="G4424"/>
    </row>
    <row r="4425" spans="7:7" x14ac:dyDescent="0.45">
      <c r="G4425"/>
    </row>
    <row r="4426" spans="7:7" x14ac:dyDescent="0.45">
      <c r="G4426"/>
    </row>
    <row r="4427" spans="7:7" x14ac:dyDescent="0.45">
      <c r="G4427"/>
    </row>
    <row r="4428" spans="7:7" x14ac:dyDescent="0.45">
      <c r="G4428"/>
    </row>
    <row r="4429" spans="7:7" x14ac:dyDescent="0.45">
      <c r="G4429"/>
    </row>
    <row r="4430" spans="7:7" x14ac:dyDescent="0.45">
      <c r="G4430"/>
    </row>
    <row r="4431" spans="7:7" x14ac:dyDescent="0.45">
      <c r="G4431"/>
    </row>
    <row r="4432" spans="7:7" x14ac:dyDescent="0.45">
      <c r="G4432"/>
    </row>
    <row r="4433" spans="7:7" x14ac:dyDescent="0.45">
      <c r="G4433"/>
    </row>
    <row r="4434" spans="7:7" x14ac:dyDescent="0.45">
      <c r="G4434"/>
    </row>
    <row r="4435" spans="7:7" x14ac:dyDescent="0.45">
      <c r="G4435"/>
    </row>
    <row r="4436" spans="7:7" x14ac:dyDescent="0.45">
      <c r="G4436"/>
    </row>
    <row r="4437" spans="7:7" x14ac:dyDescent="0.45">
      <c r="G4437"/>
    </row>
    <row r="4438" spans="7:7" x14ac:dyDescent="0.45">
      <c r="G4438"/>
    </row>
    <row r="4439" spans="7:7" x14ac:dyDescent="0.45">
      <c r="G4439"/>
    </row>
    <row r="4440" spans="7:7" x14ac:dyDescent="0.45">
      <c r="G4440"/>
    </row>
    <row r="4441" spans="7:7" x14ac:dyDescent="0.45">
      <c r="G4441"/>
    </row>
    <row r="4442" spans="7:7" x14ac:dyDescent="0.45">
      <c r="G4442"/>
    </row>
    <row r="4443" spans="7:7" x14ac:dyDescent="0.45">
      <c r="G4443"/>
    </row>
    <row r="4444" spans="7:7" x14ac:dyDescent="0.45">
      <c r="G4444"/>
    </row>
    <row r="4445" spans="7:7" x14ac:dyDescent="0.45">
      <c r="G4445"/>
    </row>
    <row r="4446" spans="7:7" x14ac:dyDescent="0.45">
      <c r="G4446"/>
    </row>
    <row r="4447" spans="7:7" x14ac:dyDescent="0.45">
      <c r="G4447"/>
    </row>
    <row r="4448" spans="7:7" x14ac:dyDescent="0.45">
      <c r="G4448"/>
    </row>
    <row r="4449" spans="7:7" x14ac:dyDescent="0.45">
      <c r="G4449"/>
    </row>
    <row r="4450" spans="7:7" x14ac:dyDescent="0.45">
      <c r="G4450"/>
    </row>
    <row r="4451" spans="7:7" x14ac:dyDescent="0.45">
      <c r="G4451"/>
    </row>
    <row r="4452" spans="7:7" x14ac:dyDescent="0.45">
      <c r="G4452"/>
    </row>
    <row r="4453" spans="7:7" x14ac:dyDescent="0.45">
      <c r="G4453"/>
    </row>
    <row r="4454" spans="7:7" x14ac:dyDescent="0.45">
      <c r="G4454"/>
    </row>
    <row r="4455" spans="7:7" x14ac:dyDescent="0.45">
      <c r="G4455"/>
    </row>
    <row r="4456" spans="7:7" x14ac:dyDescent="0.45">
      <c r="G4456"/>
    </row>
    <row r="4457" spans="7:7" x14ac:dyDescent="0.45">
      <c r="G4457"/>
    </row>
    <row r="4458" spans="7:7" x14ac:dyDescent="0.45">
      <c r="G4458"/>
    </row>
    <row r="4459" spans="7:7" x14ac:dyDescent="0.45">
      <c r="G4459"/>
    </row>
    <row r="4460" spans="7:7" x14ac:dyDescent="0.45">
      <c r="G4460"/>
    </row>
    <row r="4461" spans="7:7" x14ac:dyDescent="0.45">
      <c r="G4461"/>
    </row>
    <row r="4462" spans="7:7" x14ac:dyDescent="0.45">
      <c r="G4462"/>
    </row>
    <row r="4463" spans="7:7" x14ac:dyDescent="0.45">
      <c r="G4463"/>
    </row>
    <row r="4464" spans="7:7" x14ac:dyDescent="0.45">
      <c r="G4464"/>
    </row>
    <row r="4465" spans="7:7" x14ac:dyDescent="0.45">
      <c r="G4465"/>
    </row>
    <row r="4466" spans="7:7" x14ac:dyDescent="0.45">
      <c r="G4466"/>
    </row>
    <row r="4467" spans="7:7" x14ac:dyDescent="0.45">
      <c r="G4467"/>
    </row>
    <row r="4468" spans="7:7" x14ac:dyDescent="0.45">
      <c r="G4468"/>
    </row>
    <row r="4469" spans="7:7" x14ac:dyDescent="0.45">
      <c r="G4469"/>
    </row>
    <row r="4470" spans="7:7" x14ac:dyDescent="0.45">
      <c r="G4470"/>
    </row>
    <row r="4471" spans="7:7" x14ac:dyDescent="0.45">
      <c r="G4471"/>
    </row>
    <row r="4472" spans="7:7" x14ac:dyDescent="0.45">
      <c r="G4472"/>
    </row>
    <row r="4473" spans="7:7" x14ac:dyDescent="0.45">
      <c r="G4473"/>
    </row>
    <row r="4474" spans="7:7" x14ac:dyDescent="0.45">
      <c r="G4474"/>
    </row>
    <row r="4475" spans="7:7" x14ac:dyDescent="0.45">
      <c r="G4475"/>
    </row>
    <row r="4476" spans="7:7" x14ac:dyDescent="0.45">
      <c r="G4476"/>
    </row>
    <row r="4477" spans="7:7" x14ac:dyDescent="0.45">
      <c r="G4477"/>
    </row>
    <row r="4478" spans="7:7" x14ac:dyDescent="0.45">
      <c r="G4478"/>
    </row>
    <row r="4479" spans="7:7" x14ac:dyDescent="0.45">
      <c r="G4479"/>
    </row>
    <row r="4480" spans="7:7" x14ac:dyDescent="0.45">
      <c r="G4480"/>
    </row>
    <row r="4481" spans="7:7" x14ac:dyDescent="0.45">
      <c r="G4481"/>
    </row>
    <row r="4482" spans="7:7" x14ac:dyDescent="0.45">
      <c r="G4482"/>
    </row>
    <row r="4483" spans="7:7" x14ac:dyDescent="0.45">
      <c r="G4483"/>
    </row>
    <row r="4484" spans="7:7" x14ac:dyDescent="0.45">
      <c r="G4484"/>
    </row>
    <row r="4485" spans="7:7" x14ac:dyDescent="0.45">
      <c r="G4485"/>
    </row>
    <row r="4486" spans="7:7" x14ac:dyDescent="0.45">
      <c r="G4486"/>
    </row>
    <row r="4487" spans="7:7" x14ac:dyDescent="0.45">
      <c r="G4487"/>
    </row>
    <row r="4488" spans="7:7" x14ac:dyDescent="0.45">
      <c r="G4488"/>
    </row>
    <row r="4489" spans="7:7" x14ac:dyDescent="0.45">
      <c r="G4489"/>
    </row>
    <row r="4490" spans="7:7" x14ac:dyDescent="0.45">
      <c r="G4490"/>
    </row>
    <row r="4491" spans="7:7" x14ac:dyDescent="0.45">
      <c r="G4491"/>
    </row>
    <row r="4492" spans="7:7" x14ac:dyDescent="0.45">
      <c r="G4492"/>
    </row>
    <row r="4493" spans="7:7" x14ac:dyDescent="0.45">
      <c r="G4493"/>
    </row>
    <row r="4494" spans="7:7" x14ac:dyDescent="0.45">
      <c r="G4494"/>
    </row>
    <row r="4495" spans="7:7" x14ac:dyDescent="0.45">
      <c r="G4495"/>
    </row>
    <row r="4496" spans="7:7" x14ac:dyDescent="0.45">
      <c r="G4496"/>
    </row>
    <row r="4497" spans="7:7" x14ac:dyDescent="0.45">
      <c r="G4497"/>
    </row>
    <row r="4498" spans="7:7" x14ac:dyDescent="0.45">
      <c r="G4498"/>
    </row>
    <row r="4499" spans="7:7" x14ac:dyDescent="0.45">
      <c r="G4499"/>
    </row>
    <row r="4500" spans="7:7" x14ac:dyDescent="0.45">
      <c r="G4500"/>
    </row>
    <row r="4501" spans="7:7" x14ac:dyDescent="0.45">
      <c r="G4501"/>
    </row>
    <row r="4502" spans="7:7" x14ac:dyDescent="0.45">
      <c r="G4502"/>
    </row>
    <row r="4503" spans="7:7" x14ac:dyDescent="0.45">
      <c r="G4503"/>
    </row>
    <row r="4504" spans="7:7" x14ac:dyDescent="0.45">
      <c r="G4504"/>
    </row>
    <row r="4505" spans="7:7" x14ac:dyDescent="0.45">
      <c r="G4505"/>
    </row>
    <row r="4506" spans="7:7" x14ac:dyDescent="0.45">
      <c r="G4506"/>
    </row>
    <row r="4507" spans="7:7" x14ac:dyDescent="0.45">
      <c r="G4507"/>
    </row>
    <row r="4508" spans="7:7" x14ac:dyDescent="0.45">
      <c r="G4508"/>
    </row>
    <row r="4509" spans="7:7" x14ac:dyDescent="0.45">
      <c r="G4509"/>
    </row>
    <row r="4510" spans="7:7" x14ac:dyDescent="0.45">
      <c r="G4510"/>
    </row>
    <row r="4511" spans="7:7" x14ac:dyDescent="0.45">
      <c r="G4511"/>
    </row>
    <row r="4512" spans="7:7" x14ac:dyDescent="0.45">
      <c r="G4512"/>
    </row>
    <row r="4513" spans="7:7" x14ac:dyDescent="0.45">
      <c r="G4513"/>
    </row>
    <row r="4514" spans="7:7" x14ac:dyDescent="0.45">
      <c r="G4514"/>
    </row>
    <row r="4515" spans="7:7" x14ac:dyDescent="0.45">
      <c r="G4515"/>
    </row>
    <row r="4516" spans="7:7" x14ac:dyDescent="0.45">
      <c r="G4516"/>
    </row>
    <row r="4517" spans="7:7" x14ac:dyDescent="0.45">
      <c r="G4517"/>
    </row>
    <row r="4518" spans="7:7" x14ac:dyDescent="0.45">
      <c r="G4518"/>
    </row>
    <row r="4519" spans="7:7" x14ac:dyDescent="0.45">
      <c r="G4519"/>
    </row>
    <row r="4520" spans="7:7" x14ac:dyDescent="0.45">
      <c r="G4520"/>
    </row>
    <row r="4521" spans="7:7" x14ac:dyDescent="0.45">
      <c r="G4521"/>
    </row>
    <row r="4522" spans="7:7" x14ac:dyDescent="0.45">
      <c r="G4522"/>
    </row>
    <row r="4523" spans="7:7" x14ac:dyDescent="0.45">
      <c r="G4523"/>
    </row>
    <row r="4524" spans="7:7" x14ac:dyDescent="0.45">
      <c r="G4524"/>
    </row>
    <row r="4525" spans="7:7" x14ac:dyDescent="0.45">
      <c r="G4525"/>
    </row>
    <row r="4526" spans="7:7" x14ac:dyDescent="0.45">
      <c r="G4526"/>
    </row>
    <row r="4527" spans="7:7" x14ac:dyDescent="0.45">
      <c r="G4527"/>
    </row>
    <row r="4528" spans="7:7" x14ac:dyDescent="0.45">
      <c r="G4528"/>
    </row>
    <row r="4529" spans="7:7" x14ac:dyDescent="0.45">
      <c r="G4529"/>
    </row>
    <row r="4530" spans="7:7" x14ac:dyDescent="0.45">
      <c r="G4530"/>
    </row>
    <row r="4531" spans="7:7" x14ac:dyDescent="0.45">
      <c r="G4531"/>
    </row>
    <row r="4532" spans="7:7" x14ac:dyDescent="0.45">
      <c r="G4532"/>
    </row>
    <row r="4533" spans="7:7" x14ac:dyDescent="0.45">
      <c r="G4533"/>
    </row>
    <row r="4534" spans="7:7" x14ac:dyDescent="0.45">
      <c r="G4534"/>
    </row>
    <row r="4535" spans="7:7" x14ac:dyDescent="0.45">
      <c r="G4535"/>
    </row>
    <row r="4536" spans="7:7" x14ac:dyDescent="0.45">
      <c r="G4536"/>
    </row>
    <row r="4537" spans="7:7" x14ac:dyDescent="0.45">
      <c r="G4537"/>
    </row>
    <row r="4538" spans="7:7" x14ac:dyDescent="0.45">
      <c r="G4538"/>
    </row>
    <row r="4539" spans="7:7" x14ac:dyDescent="0.45">
      <c r="G4539"/>
    </row>
    <row r="4540" spans="7:7" x14ac:dyDescent="0.45">
      <c r="G4540"/>
    </row>
    <row r="4541" spans="7:7" x14ac:dyDescent="0.45">
      <c r="G4541"/>
    </row>
    <row r="4542" spans="7:7" x14ac:dyDescent="0.45">
      <c r="G4542"/>
    </row>
    <row r="4543" spans="7:7" x14ac:dyDescent="0.45">
      <c r="G4543"/>
    </row>
    <row r="4544" spans="7:7" x14ac:dyDescent="0.45">
      <c r="G4544"/>
    </row>
    <row r="4545" spans="7:7" x14ac:dyDescent="0.45">
      <c r="G4545"/>
    </row>
    <row r="4546" spans="7:7" x14ac:dyDescent="0.45">
      <c r="G4546"/>
    </row>
    <row r="4547" spans="7:7" x14ac:dyDescent="0.45">
      <c r="G4547"/>
    </row>
    <row r="4548" spans="7:7" x14ac:dyDescent="0.45">
      <c r="G4548"/>
    </row>
    <row r="4549" spans="7:7" x14ac:dyDescent="0.45">
      <c r="G4549"/>
    </row>
    <row r="4550" spans="7:7" x14ac:dyDescent="0.45">
      <c r="G4550"/>
    </row>
    <row r="4551" spans="7:7" x14ac:dyDescent="0.45">
      <c r="G4551"/>
    </row>
    <row r="4552" spans="7:7" x14ac:dyDescent="0.45">
      <c r="G4552"/>
    </row>
    <row r="4553" spans="7:7" x14ac:dyDescent="0.45">
      <c r="G4553"/>
    </row>
    <row r="4554" spans="7:7" x14ac:dyDescent="0.45">
      <c r="G4554"/>
    </row>
    <row r="4555" spans="7:7" x14ac:dyDescent="0.45">
      <c r="G4555"/>
    </row>
    <row r="4556" spans="7:7" x14ac:dyDescent="0.45">
      <c r="G4556"/>
    </row>
    <row r="4557" spans="7:7" x14ac:dyDescent="0.45">
      <c r="G4557"/>
    </row>
    <row r="4558" spans="7:7" x14ac:dyDescent="0.45">
      <c r="G4558"/>
    </row>
    <row r="4559" spans="7:7" x14ac:dyDescent="0.45">
      <c r="G4559"/>
    </row>
    <row r="4560" spans="7:7" x14ac:dyDescent="0.45">
      <c r="G4560"/>
    </row>
    <row r="4561" spans="7:7" x14ac:dyDescent="0.45">
      <c r="G4561"/>
    </row>
    <row r="4562" spans="7:7" x14ac:dyDescent="0.45">
      <c r="G4562"/>
    </row>
    <row r="4563" spans="7:7" x14ac:dyDescent="0.45">
      <c r="G4563"/>
    </row>
    <row r="4564" spans="7:7" x14ac:dyDescent="0.45">
      <c r="G4564"/>
    </row>
    <row r="4565" spans="7:7" x14ac:dyDescent="0.45">
      <c r="G4565"/>
    </row>
    <row r="4566" spans="7:7" x14ac:dyDescent="0.45">
      <c r="G4566"/>
    </row>
    <row r="4567" spans="7:7" x14ac:dyDescent="0.45">
      <c r="G4567"/>
    </row>
    <row r="4568" spans="7:7" x14ac:dyDescent="0.45">
      <c r="G4568"/>
    </row>
    <row r="4569" spans="7:7" x14ac:dyDescent="0.45">
      <c r="G4569"/>
    </row>
    <row r="4570" spans="7:7" x14ac:dyDescent="0.45">
      <c r="G4570"/>
    </row>
    <row r="4571" spans="7:7" x14ac:dyDescent="0.45">
      <c r="G4571"/>
    </row>
    <row r="4572" spans="7:7" x14ac:dyDescent="0.45">
      <c r="G4572"/>
    </row>
    <row r="4573" spans="7:7" x14ac:dyDescent="0.45">
      <c r="G4573"/>
    </row>
    <row r="4574" spans="7:7" x14ac:dyDescent="0.45">
      <c r="G4574"/>
    </row>
    <row r="4575" spans="7:7" x14ac:dyDescent="0.45">
      <c r="G4575"/>
    </row>
    <row r="4576" spans="7:7" x14ac:dyDescent="0.45">
      <c r="G4576"/>
    </row>
    <row r="4577" spans="7:7" x14ac:dyDescent="0.45">
      <c r="G4577"/>
    </row>
    <row r="4578" spans="7:7" x14ac:dyDescent="0.45">
      <c r="G4578"/>
    </row>
    <row r="4579" spans="7:7" x14ac:dyDescent="0.45">
      <c r="G4579"/>
    </row>
    <row r="4580" spans="7:7" x14ac:dyDescent="0.45">
      <c r="G4580"/>
    </row>
    <row r="4581" spans="7:7" x14ac:dyDescent="0.45">
      <c r="G4581"/>
    </row>
    <row r="4582" spans="7:7" x14ac:dyDescent="0.45">
      <c r="G4582"/>
    </row>
    <row r="4583" spans="7:7" x14ac:dyDescent="0.45">
      <c r="G4583"/>
    </row>
    <row r="4584" spans="7:7" x14ac:dyDescent="0.45">
      <c r="G4584"/>
    </row>
    <row r="4585" spans="7:7" x14ac:dyDescent="0.45">
      <c r="G4585"/>
    </row>
    <row r="4586" spans="7:7" x14ac:dyDescent="0.45">
      <c r="G4586"/>
    </row>
    <row r="4587" spans="7:7" x14ac:dyDescent="0.45">
      <c r="G4587"/>
    </row>
    <row r="4588" spans="7:7" x14ac:dyDescent="0.45">
      <c r="G4588"/>
    </row>
    <row r="4589" spans="7:7" x14ac:dyDescent="0.45">
      <c r="G4589"/>
    </row>
    <row r="4590" spans="7:7" x14ac:dyDescent="0.45">
      <c r="G4590"/>
    </row>
    <row r="4591" spans="7:7" x14ac:dyDescent="0.45">
      <c r="G4591"/>
    </row>
    <row r="4592" spans="7:7" x14ac:dyDescent="0.45">
      <c r="G4592"/>
    </row>
    <row r="4593" spans="7:7" x14ac:dyDescent="0.45">
      <c r="G4593"/>
    </row>
    <row r="4594" spans="7:7" x14ac:dyDescent="0.45">
      <c r="G4594"/>
    </row>
    <row r="4595" spans="7:7" x14ac:dyDescent="0.45">
      <c r="G4595"/>
    </row>
    <row r="4596" spans="7:7" x14ac:dyDescent="0.45">
      <c r="G4596"/>
    </row>
    <row r="4597" spans="7:7" x14ac:dyDescent="0.45">
      <c r="G4597"/>
    </row>
    <row r="4598" spans="7:7" x14ac:dyDescent="0.45">
      <c r="G4598"/>
    </row>
    <row r="4599" spans="7:7" x14ac:dyDescent="0.45">
      <c r="G4599"/>
    </row>
    <row r="4600" spans="7:7" x14ac:dyDescent="0.45">
      <c r="G4600"/>
    </row>
    <row r="4601" spans="7:7" x14ac:dyDescent="0.45">
      <c r="G4601"/>
    </row>
    <row r="4602" spans="7:7" x14ac:dyDescent="0.45">
      <c r="G4602"/>
    </row>
    <row r="4603" spans="7:7" x14ac:dyDescent="0.45">
      <c r="G4603"/>
    </row>
    <row r="4604" spans="7:7" x14ac:dyDescent="0.45">
      <c r="G4604"/>
    </row>
    <row r="4605" spans="7:7" x14ac:dyDescent="0.45">
      <c r="G4605"/>
    </row>
    <row r="4606" spans="7:7" x14ac:dyDescent="0.45">
      <c r="G4606"/>
    </row>
    <row r="4607" spans="7:7" x14ac:dyDescent="0.45">
      <c r="G4607"/>
    </row>
    <row r="4608" spans="7:7" x14ac:dyDescent="0.45">
      <c r="G4608"/>
    </row>
    <row r="4609" spans="7:7" x14ac:dyDescent="0.45">
      <c r="G4609"/>
    </row>
    <row r="4610" spans="7:7" x14ac:dyDescent="0.45">
      <c r="G4610"/>
    </row>
    <row r="4611" spans="7:7" x14ac:dyDescent="0.45">
      <c r="G4611"/>
    </row>
    <row r="4612" spans="7:7" x14ac:dyDescent="0.45">
      <c r="G4612"/>
    </row>
    <row r="4613" spans="7:7" x14ac:dyDescent="0.45">
      <c r="G4613"/>
    </row>
    <row r="4614" spans="7:7" x14ac:dyDescent="0.45">
      <c r="G4614"/>
    </row>
    <row r="4615" spans="7:7" x14ac:dyDescent="0.45">
      <c r="G4615"/>
    </row>
    <row r="4616" spans="7:7" x14ac:dyDescent="0.45">
      <c r="G4616"/>
    </row>
    <row r="4617" spans="7:7" x14ac:dyDescent="0.45">
      <c r="G4617"/>
    </row>
    <row r="4618" spans="7:7" x14ac:dyDescent="0.45">
      <c r="G4618"/>
    </row>
    <row r="4619" spans="7:7" x14ac:dyDescent="0.45">
      <c r="G4619"/>
    </row>
    <row r="4620" spans="7:7" x14ac:dyDescent="0.45">
      <c r="G4620"/>
    </row>
    <row r="4621" spans="7:7" x14ac:dyDescent="0.45">
      <c r="G4621"/>
    </row>
    <row r="4622" spans="7:7" x14ac:dyDescent="0.45">
      <c r="G4622"/>
    </row>
    <row r="4623" spans="7:7" x14ac:dyDescent="0.45">
      <c r="G4623"/>
    </row>
    <row r="4624" spans="7:7" x14ac:dyDescent="0.45">
      <c r="G4624"/>
    </row>
    <row r="4625" spans="7:7" x14ac:dyDescent="0.45">
      <c r="G4625"/>
    </row>
    <row r="4626" spans="7:7" x14ac:dyDescent="0.45">
      <c r="G4626"/>
    </row>
    <row r="4627" spans="7:7" x14ac:dyDescent="0.45">
      <c r="G4627"/>
    </row>
    <row r="4628" spans="7:7" x14ac:dyDescent="0.45">
      <c r="G4628"/>
    </row>
    <row r="4629" spans="7:7" x14ac:dyDescent="0.45">
      <c r="G4629"/>
    </row>
    <row r="4630" spans="7:7" x14ac:dyDescent="0.45">
      <c r="G4630"/>
    </row>
    <row r="4631" spans="7:7" x14ac:dyDescent="0.45">
      <c r="G4631"/>
    </row>
    <row r="4632" spans="7:7" x14ac:dyDescent="0.45">
      <c r="G4632"/>
    </row>
    <row r="4633" spans="7:7" x14ac:dyDescent="0.45">
      <c r="G4633"/>
    </row>
    <row r="4634" spans="7:7" x14ac:dyDescent="0.45">
      <c r="G4634"/>
    </row>
    <row r="4635" spans="7:7" x14ac:dyDescent="0.45">
      <c r="G4635"/>
    </row>
    <row r="4636" spans="7:7" x14ac:dyDescent="0.45">
      <c r="G4636"/>
    </row>
    <row r="4637" spans="7:7" x14ac:dyDescent="0.45">
      <c r="G4637"/>
    </row>
    <row r="4638" spans="7:7" x14ac:dyDescent="0.45">
      <c r="G4638"/>
    </row>
    <row r="4639" spans="7:7" x14ac:dyDescent="0.45">
      <c r="G4639"/>
    </row>
    <row r="4640" spans="7:7" x14ac:dyDescent="0.45">
      <c r="G4640"/>
    </row>
    <row r="4641" spans="7:7" x14ac:dyDescent="0.45">
      <c r="G4641"/>
    </row>
    <row r="4642" spans="7:7" x14ac:dyDescent="0.45">
      <c r="G4642"/>
    </row>
    <row r="4643" spans="7:7" x14ac:dyDescent="0.45">
      <c r="G4643"/>
    </row>
    <row r="4644" spans="7:7" x14ac:dyDescent="0.45">
      <c r="G4644"/>
    </row>
    <row r="4645" spans="7:7" x14ac:dyDescent="0.45">
      <c r="G4645"/>
    </row>
    <row r="4646" spans="7:7" x14ac:dyDescent="0.45">
      <c r="G4646"/>
    </row>
    <row r="4647" spans="7:7" x14ac:dyDescent="0.45">
      <c r="G4647"/>
    </row>
    <row r="4648" spans="7:7" x14ac:dyDescent="0.45">
      <c r="G4648"/>
    </row>
    <row r="4649" spans="7:7" x14ac:dyDescent="0.45">
      <c r="G4649"/>
    </row>
    <row r="4650" spans="7:7" x14ac:dyDescent="0.45">
      <c r="G4650"/>
    </row>
    <row r="4651" spans="7:7" x14ac:dyDescent="0.45">
      <c r="G4651"/>
    </row>
    <row r="4652" spans="7:7" x14ac:dyDescent="0.45">
      <c r="G4652"/>
    </row>
    <row r="4653" spans="7:7" x14ac:dyDescent="0.45">
      <c r="G4653"/>
    </row>
    <row r="4654" spans="7:7" x14ac:dyDescent="0.45">
      <c r="G4654"/>
    </row>
    <row r="4655" spans="7:7" x14ac:dyDescent="0.45">
      <c r="G4655"/>
    </row>
    <row r="4656" spans="7:7" x14ac:dyDescent="0.45">
      <c r="G4656"/>
    </row>
    <row r="4657" spans="7:7" x14ac:dyDescent="0.45">
      <c r="G4657"/>
    </row>
    <row r="4658" spans="7:7" x14ac:dyDescent="0.45">
      <c r="G4658"/>
    </row>
    <row r="4659" spans="7:7" x14ac:dyDescent="0.45">
      <c r="G4659"/>
    </row>
    <row r="4660" spans="7:7" x14ac:dyDescent="0.45">
      <c r="G4660"/>
    </row>
    <row r="4661" spans="7:7" x14ac:dyDescent="0.45">
      <c r="G4661"/>
    </row>
    <row r="4662" spans="7:7" x14ac:dyDescent="0.45">
      <c r="G4662"/>
    </row>
    <row r="4663" spans="7:7" x14ac:dyDescent="0.45">
      <c r="G4663"/>
    </row>
    <row r="4664" spans="7:7" x14ac:dyDescent="0.45">
      <c r="G4664"/>
    </row>
    <row r="4665" spans="7:7" x14ac:dyDescent="0.45">
      <c r="G4665"/>
    </row>
    <row r="4666" spans="7:7" x14ac:dyDescent="0.45">
      <c r="G4666"/>
    </row>
    <row r="4667" spans="7:7" x14ac:dyDescent="0.45">
      <c r="G4667"/>
    </row>
    <row r="4668" spans="7:7" x14ac:dyDescent="0.45">
      <c r="G4668"/>
    </row>
    <row r="4669" spans="7:7" x14ac:dyDescent="0.45">
      <c r="G4669"/>
    </row>
    <row r="4670" spans="7:7" x14ac:dyDescent="0.45">
      <c r="G4670"/>
    </row>
    <row r="4671" spans="7:7" x14ac:dyDescent="0.45">
      <c r="G4671"/>
    </row>
    <row r="4672" spans="7:7" x14ac:dyDescent="0.45">
      <c r="G4672"/>
    </row>
    <row r="4673" spans="7:7" x14ac:dyDescent="0.45">
      <c r="G4673"/>
    </row>
    <row r="4674" spans="7:7" x14ac:dyDescent="0.45">
      <c r="G4674"/>
    </row>
    <row r="4675" spans="7:7" x14ac:dyDescent="0.45">
      <c r="G4675"/>
    </row>
    <row r="4676" spans="7:7" x14ac:dyDescent="0.45">
      <c r="G4676"/>
    </row>
    <row r="4677" spans="7:7" x14ac:dyDescent="0.45">
      <c r="G4677"/>
    </row>
    <row r="4678" spans="7:7" x14ac:dyDescent="0.45">
      <c r="G4678"/>
    </row>
    <row r="4679" spans="7:7" x14ac:dyDescent="0.45">
      <c r="G4679"/>
    </row>
    <row r="4680" spans="7:7" x14ac:dyDescent="0.45">
      <c r="G4680"/>
    </row>
    <row r="4681" spans="7:7" x14ac:dyDescent="0.45">
      <c r="G4681"/>
    </row>
    <row r="4682" spans="7:7" x14ac:dyDescent="0.45">
      <c r="G4682"/>
    </row>
    <row r="4683" spans="7:7" x14ac:dyDescent="0.45">
      <c r="G4683"/>
    </row>
    <row r="4684" spans="7:7" x14ac:dyDescent="0.45">
      <c r="G4684"/>
    </row>
    <row r="4685" spans="7:7" x14ac:dyDescent="0.45">
      <c r="G4685"/>
    </row>
    <row r="4686" spans="7:7" x14ac:dyDescent="0.45">
      <c r="G4686"/>
    </row>
    <row r="4687" spans="7:7" x14ac:dyDescent="0.45">
      <c r="G4687"/>
    </row>
    <row r="4688" spans="7:7" x14ac:dyDescent="0.45">
      <c r="G4688"/>
    </row>
    <row r="4689" spans="7:7" x14ac:dyDescent="0.45">
      <c r="G4689"/>
    </row>
    <row r="4690" spans="7:7" x14ac:dyDescent="0.45">
      <c r="G4690"/>
    </row>
    <row r="4691" spans="7:7" x14ac:dyDescent="0.45">
      <c r="G4691"/>
    </row>
    <row r="4692" spans="7:7" x14ac:dyDescent="0.45">
      <c r="G4692"/>
    </row>
    <row r="4693" spans="7:7" x14ac:dyDescent="0.45">
      <c r="G4693"/>
    </row>
    <row r="4694" spans="7:7" x14ac:dyDescent="0.45">
      <c r="G4694"/>
    </row>
    <row r="4695" spans="7:7" x14ac:dyDescent="0.45">
      <c r="G4695"/>
    </row>
    <row r="4696" spans="7:7" x14ac:dyDescent="0.45">
      <c r="G4696"/>
    </row>
    <row r="4697" spans="7:7" x14ac:dyDescent="0.45">
      <c r="G4697"/>
    </row>
    <row r="4698" spans="7:7" x14ac:dyDescent="0.45">
      <c r="G4698"/>
    </row>
    <row r="4699" spans="7:7" x14ac:dyDescent="0.45">
      <c r="G4699"/>
    </row>
    <row r="4700" spans="7:7" x14ac:dyDescent="0.45">
      <c r="G4700"/>
    </row>
    <row r="4701" spans="7:7" x14ac:dyDescent="0.45">
      <c r="G4701"/>
    </row>
    <row r="4702" spans="7:7" x14ac:dyDescent="0.45">
      <c r="G4702"/>
    </row>
    <row r="4703" spans="7:7" x14ac:dyDescent="0.45">
      <c r="G4703"/>
    </row>
    <row r="4704" spans="7:7" x14ac:dyDescent="0.45">
      <c r="G4704"/>
    </row>
    <row r="4705" spans="7:7" x14ac:dyDescent="0.45">
      <c r="G4705"/>
    </row>
    <row r="4706" spans="7:7" x14ac:dyDescent="0.45">
      <c r="G4706"/>
    </row>
    <row r="4707" spans="7:7" x14ac:dyDescent="0.45">
      <c r="G4707"/>
    </row>
    <row r="4708" spans="7:7" x14ac:dyDescent="0.45">
      <c r="G4708"/>
    </row>
    <row r="4709" spans="7:7" x14ac:dyDescent="0.45">
      <c r="G4709"/>
    </row>
    <row r="4710" spans="7:7" x14ac:dyDescent="0.45">
      <c r="G4710"/>
    </row>
    <row r="4711" spans="7:7" x14ac:dyDescent="0.45">
      <c r="G4711"/>
    </row>
    <row r="4712" spans="7:7" x14ac:dyDescent="0.45">
      <c r="G4712"/>
    </row>
    <row r="4713" spans="7:7" x14ac:dyDescent="0.45">
      <c r="G4713"/>
    </row>
    <row r="4714" spans="7:7" x14ac:dyDescent="0.45">
      <c r="G4714"/>
    </row>
    <row r="4715" spans="7:7" x14ac:dyDescent="0.45">
      <c r="G4715"/>
    </row>
    <row r="4716" spans="7:7" x14ac:dyDescent="0.45">
      <c r="G4716"/>
    </row>
    <row r="4717" spans="7:7" x14ac:dyDescent="0.45">
      <c r="G4717"/>
    </row>
    <row r="4718" spans="7:7" x14ac:dyDescent="0.45">
      <c r="G4718"/>
    </row>
    <row r="4719" spans="7:7" x14ac:dyDescent="0.45">
      <c r="G4719"/>
    </row>
    <row r="4720" spans="7:7" x14ac:dyDescent="0.45">
      <c r="G4720"/>
    </row>
    <row r="4721" spans="7:7" x14ac:dyDescent="0.45">
      <c r="G4721"/>
    </row>
    <row r="4722" spans="7:7" x14ac:dyDescent="0.45">
      <c r="G4722"/>
    </row>
    <row r="4723" spans="7:7" x14ac:dyDescent="0.45">
      <c r="G4723"/>
    </row>
    <row r="4724" spans="7:7" x14ac:dyDescent="0.45">
      <c r="G4724"/>
    </row>
    <row r="4725" spans="7:7" x14ac:dyDescent="0.45">
      <c r="G4725"/>
    </row>
    <row r="4726" spans="7:7" x14ac:dyDescent="0.45">
      <c r="G4726"/>
    </row>
    <row r="4727" spans="7:7" x14ac:dyDescent="0.45">
      <c r="G4727"/>
    </row>
    <row r="4728" spans="7:7" x14ac:dyDescent="0.45">
      <c r="G4728"/>
    </row>
    <row r="4729" spans="7:7" x14ac:dyDescent="0.45">
      <c r="G4729"/>
    </row>
    <row r="4730" spans="7:7" x14ac:dyDescent="0.45">
      <c r="G4730"/>
    </row>
    <row r="4731" spans="7:7" x14ac:dyDescent="0.45">
      <c r="G4731"/>
    </row>
    <row r="4732" spans="7:7" x14ac:dyDescent="0.45">
      <c r="G4732"/>
    </row>
    <row r="4733" spans="7:7" x14ac:dyDescent="0.45">
      <c r="G4733"/>
    </row>
    <row r="4734" spans="7:7" x14ac:dyDescent="0.45">
      <c r="G4734"/>
    </row>
    <row r="4735" spans="7:7" x14ac:dyDescent="0.45">
      <c r="G4735"/>
    </row>
    <row r="4736" spans="7:7" x14ac:dyDescent="0.45">
      <c r="G4736"/>
    </row>
    <row r="4737" spans="7:7" x14ac:dyDescent="0.45">
      <c r="G4737"/>
    </row>
    <row r="4738" spans="7:7" x14ac:dyDescent="0.45">
      <c r="G4738"/>
    </row>
    <row r="4739" spans="7:7" x14ac:dyDescent="0.45">
      <c r="G4739"/>
    </row>
    <row r="4740" spans="7:7" x14ac:dyDescent="0.45">
      <c r="G4740"/>
    </row>
    <row r="4741" spans="7:7" x14ac:dyDescent="0.45">
      <c r="G4741"/>
    </row>
    <row r="4742" spans="7:7" x14ac:dyDescent="0.45">
      <c r="G4742"/>
    </row>
    <row r="4743" spans="7:7" x14ac:dyDescent="0.45">
      <c r="G4743"/>
    </row>
    <row r="4744" spans="7:7" x14ac:dyDescent="0.45">
      <c r="G4744"/>
    </row>
    <row r="4745" spans="7:7" x14ac:dyDescent="0.45">
      <c r="G4745"/>
    </row>
    <row r="4746" spans="7:7" x14ac:dyDescent="0.45">
      <c r="G4746"/>
    </row>
    <row r="4747" spans="7:7" x14ac:dyDescent="0.45">
      <c r="G4747"/>
    </row>
    <row r="4748" spans="7:7" x14ac:dyDescent="0.45">
      <c r="G4748"/>
    </row>
    <row r="4749" spans="7:7" x14ac:dyDescent="0.45">
      <c r="G4749"/>
    </row>
    <row r="4750" spans="7:7" x14ac:dyDescent="0.45">
      <c r="G4750"/>
    </row>
    <row r="4751" spans="7:7" x14ac:dyDescent="0.45">
      <c r="G4751"/>
    </row>
    <row r="4752" spans="7:7" x14ac:dyDescent="0.45">
      <c r="G4752"/>
    </row>
    <row r="4753" spans="7:7" x14ac:dyDescent="0.45">
      <c r="G4753"/>
    </row>
    <row r="4754" spans="7:7" x14ac:dyDescent="0.45">
      <c r="G4754"/>
    </row>
    <row r="4755" spans="7:7" x14ac:dyDescent="0.45">
      <c r="G4755"/>
    </row>
    <row r="4756" spans="7:7" x14ac:dyDescent="0.45">
      <c r="G4756"/>
    </row>
    <row r="4757" spans="7:7" x14ac:dyDescent="0.45">
      <c r="G4757"/>
    </row>
    <row r="4758" spans="7:7" x14ac:dyDescent="0.45">
      <c r="G4758"/>
    </row>
    <row r="4759" spans="7:7" x14ac:dyDescent="0.45">
      <c r="G4759"/>
    </row>
    <row r="4760" spans="7:7" x14ac:dyDescent="0.45">
      <c r="G4760"/>
    </row>
    <row r="4761" spans="7:7" x14ac:dyDescent="0.45">
      <c r="G4761"/>
    </row>
    <row r="4762" spans="7:7" x14ac:dyDescent="0.45">
      <c r="G4762"/>
    </row>
    <row r="4763" spans="7:7" x14ac:dyDescent="0.45">
      <c r="G4763"/>
    </row>
    <row r="4764" spans="7:7" x14ac:dyDescent="0.45">
      <c r="G4764"/>
    </row>
    <row r="4765" spans="7:7" x14ac:dyDescent="0.45">
      <c r="G4765"/>
    </row>
    <row r="4766" spans="7:7" x14ac:dyDescent="0.45">
      <c r="G4766"/>
    </row>
    <row r="4767" spans="7:7" x14ac:dyDescent="0.45">
      <c r="G4767"/>
    </row>
    <row r="4768" spans="7:7" x14ac:dyDescent="0.45">
      <c r="G4768"/>
    </row>
    <row r="4769" spans="7:7" x14ac:dyDescent="0.45">
      <c r="G4769"/>
    </row>
    <row r="4770" spans="7:7" x14ac:dyDescent="0.45">
      <c r="G4770"/>
    </row>
    <row r="4771" spans="7:7" x14ac:dyDescent="0.45">
      <c r="G4771"/>
    </row>
    <row r="4772" spans="7:7" x14ac:dyDescent="0.45">
      <c r="G4772"/>
    </row>
    <row r="4773" spans="7:7" x14ac:dyDescent="0.45">
      <c r="G4773"/>
    </row>
    <row r="4774" spans="7:7" x14ac:dyDescent="0.45">
      <c r="G4774"/>
    </row>
    <row r="4775" spans="7:7" x14ac:dyDescent="0.45">
      <c r="G4775"/>
    </row>
    <row r="4776" spans="7:7" x14ac:dyDescent="0.45">
      <c r="G4776"/>
    </row>
    <row r="4777" spans="7:7" x14ac:dyDescent="0.45">
      <c r="G4777"/>
    </row>
    <row r="4778" spans="7:7" x14ac:dyDescent="0.45">
      <c r="G4778"/>
    </row>
    <row r="4779" spans="7:7" x14ac:dyDescent="0.45">
      <c r="G4779"/>
    </row>
    <row r="4780" spans="7:7" x14ac:dyDescent="0.45">
      <c r="G4780"/>
    </row>
    <row r="4781" spans="7:7" x14ac:dyDescent="0.45">
      <c r="G4781"/>
    </row>
    <row r="4782" spans="7:7" x14ac:dyDescent="0.45">
      <c r="G4782"/>
    </row>
    <row r="4783" spans="7:7" x14ac:dyDescent="0.45">
      <c r="G4783"/>
    </row>
    <row r="4784" spans="7:7" x14ac:dyDescent="0.45">
      <c r="G4784"/>
    </row>
    <row r="4785" spans="7:7" x14ac:dyDescent="0.45">
      <c r="G4785"/>
    </row>
    <row r="4786" spans="7:7" x14ac:dyDescent="0.45">
      <c r="G4786"/>
    </row>
    <row r="4787" spans="7:7" x14ac:dyDescent="0.45">
      <c r="G4787"/>
    </row>
    <row r="4788" spans="7:7" x14ac:dyDescent="0.45">
      <c r="G4788"/>
    </row>
    <row r="4789" spans="7:7" x14ac:dyDescent="0.45">
      <c r="G4789"/>
    </row>
    <row r="4790" spans="7:7" x14ac:dyDescent="0.45">
      <c r="G4790"/>
    </row>
    <row r="4791" spans="7:7" x14ac:dyDescent="0.45">
      <c r="G4791"/>
    </row>
    <row r="4792" spans="7:7" x14ac:dyDescent="0.45">
      <c r="G4792"/>
    </row>
    <row r="4793" spans="7:7" x14ac:dyDescent="0.45">
      <c r="G4793"/>
    </row>
    <row r="4794" spans="7:7" x14ac:dyDescent="0.45">
      <c r="G4794"/>
    </row>
    <row r="4795" spans="7:7" x14ac:dyDescent="0.45">
      <c r="G4795"/>
    </row>
    <row r="4796" spans="7:7" x14ac:dyDescent="0.45">
      <c r="G4796"/>
    </row>
    <row r="4797" spans="7:7" x14ac:dyDescent="0.45">
      <c r="G4797"/>
    </row>
    <row r="4798" spans="7:7" x14ac:dyDescent="0.45">
      <c r="G4798"/>
    </row>
    <row r="4799" spans="7:7" x14ac:dyDescent="0.45">
      <c r="G4799"/>
    </row>
    <row r="4800" spans="7:7" x14ac:dyDescent="0.45">
      <c r="G4800"/>
    </row>
    <row r="4801" spans="7:7" x14ac:dyDescent="0.45">
      <c r="G4801"/>
    </row>
    <row r="4802" spans="7:7" x14ac:dyDescent="0.45">
      <c r="G4802"/>
    </row>
    <row r="4803" spans="7:7" x14ac:dyDescent="0.45">
      <c r="G4803"/>
    </row>
    <row r="4804" spans="7:7" x14ac:dyDescent="0.45">
      <c r="G4804"/>
    </row>
    <row r="4805" spans="7:7" x14ac:dyDescent="0.45">
      <c r="G4805"/>
    </row>
    <row r="4806" spans="7:7" x14ac:dyDescent="0.45">
      <c r="G4806"/>
    </row>
    <row r="4807" spans="7:7" x14ac:dyDescent="0.45">
      <c r="G4807"/>
    </row>
    <row r="4808" spans="7:7" x14ac:dyDescent="0.45">
      <c r="G4808"/>
    </row>
    <row r="4809" spans="7:7" x14ac:dyDescent="0.45">
      <c r="G4809"/>
    </row>
    <row r="4810" spans="7:7" x14ac:dyDescent="0.45">
      <c r="G4810"/>
    </row>
    <row r="4811" spans="7:7" x14ac:dyDescent="0.45">
      <c r="G4811"/>
    </row>
    <row r="4812" spans="7:7" x14ac:dyDescent="0.45">
      <c r="G4812"/>
    </row>
    <row r="4813" spans="7:7" x14ac:dyDescent="0.45">
      <c r="G4813"/>
    </row>
    <row r="4814" spans="7:7" x14ac:dyDescent="0.45">
      <c r="G4814"/>
    </row>
    <row r="4815" spans="7:7" x14ac:dyDescent="0.45">
      <c r="G4815"/>
    </row>
    <row r="4816" spans="7:7" x14ac:dyDescent="0.45">
      <c r="G4816"/>
    </row>
    <row r="4817" spans="7:7" x14ac:dyDescent="0.45">
      <c r="G4817"/>
    </row>
    <row r="4818" spans="7:7" x14ac:dyDescent="0.45">
      <c r="G4818"/>
    </row>
    <row r="4819" spans="7:7" x14ac:dyDescent="0.45">
      <c r="G4819"/>
    </row>
    <row r="4820" spans="7:7" x14ac:dyDescent="0.45">
      <c r="G4820"/>
    </row>
    <row r="4821" spans="7:7" x14ac:dyDescent="0.45">
      <c r="G4821"/>
    </row>
    <row r="4822" spans="7:7" x14ac:dyDescent="0.45">
      <c r="G4822"/>
    </row>
    <row r="4823" spans="7:7" x14ac:dyDescent="0.45">
      <c r="G4823"/>
    </row>
    <row r="4824" spans="7:7" x14ac:dyDescent="0.45">
      <c r="G4824"/>
    </row>
    <row r="4825" spans="7:7" x14ac:dyDescent="0.45">
      <c r="G4825"/>
    </row>
    <row r="4826" spans="7:7" x14ac:dyDescent="0.45">
      <c r="G4826"/>
    </row>
    <row r="4827" spans="7:7" x14ac:dyDescent="0.45">
      <c r="G4827"/>
    </row>
    <row r="4828" spans="7:7" x14ac:dyDescent="0.45">
      <c r="G4828"/>
    </row>
    <row r="4829" spans="7:7" x14ac:dyDescent="0.45">
      <c r="G4829"/>
    </row>
    <row r="4830" spans="7:7" x14ac:dyDescent="0.45">
      <c r="G4830"/>
    </row>
    <row r="4831" spans="7:7" x14ac:dyDescent="0.45">
      <c r="G4831"/>
    </row>
    <row r="4832" spans="7:7" x14ac:dyDescent="0.45">
      <c r="G4832"/>
    </row>
    <row r="4833" spans="7:7" x14ac:dyDescent="0.45">
      <c r="G4833"/>
    </row>
    <row r="4834" spans="7:7" x14ac:dyDescent="0.45">
      <c r="G4834"/>
    </row>
    <row r="4835" spans="7:7" x14ac:dyDescent="0.45">
      <c r="G4835"/>
    </row>
    <row r="4836" spans="7:7" x14ac:dyDescent="0.45">
      <c r="G4836"/>
    </row>
    <row r="4837" spans="7:7" x14ac:dyDescent="0.45">
      <c r="G4837"/>
    </row>
    <row r="4838" spans="7:7" x14ac:dyDescent="0.45">
      <c r="G4838"/>
    </row>
    <row r="4839" spans="7:7" x14ac:dyDescent="0.45">
      <c r="G4839"/>
    </row>
    <row r="4840" spans="7:7" x14ac:dyDescent="0.45">
      <c r="G4840"/>
    </row>
    <row r="4841" spans="7:7" x14ac:dyDescent="0.45">
      <c r="G4841"/>
    </row>
    <row r="4842" spans="7:7" x14ac:dyDescent="0.45">
      <c r="G4842"/>
    </row>
    <row r="4843" spans="7:7" x14ac:dyDescent="0.45">
      <c r="G4843"/>
    </row>
    <row r="4844" spans="7:7" x14ac:dyDescent="0.45">
      <c r="G4844"/>
    </row>
    <row r="4845" spans="7:7" x14ac:dyDescent="0.45">
      <c r="G4845"/>
    </row>
    <row r="4846" spans="7:7" x14ac:dyDescent="0.45">
      <c r="G4846"/>
    </row>
    <row r="4847" spans="7:7" x14ac:dyDescent="0.45">
      <c r="G4847"/>
    </row>
    <row r="4848" spans="7:7" x14ac:dyDescent="0.45">
      <c r="G4848"/>
    </row>
    <row r="4849" spans="7:7" x14ac:dyDescent="0.45">
      <c r="G4849"/>
    </row>
    <row r="4850" spans="7:7" x14ac:dyDescent="0.45">
      <c r="G4850"/>
    </row>
    <row r="4851" spans="7:7" x14ac:dyDescent="0.45">
      <c r="G4851"/>
    </row>
    <row r="4852" spans="7:7" x14ac:dyDescent="0.45">
      <c r="G4852"/>
    </row>
    <row r="4853" spans="7:7" x14ac:dyDescent="0.45">
      <c r="G4853"/>
    </row>
    <row r="4854" spans="7:7" x14ac:dyDescent="0.45">
      <c r="G4854"/>
    </row>
    <row r="4855" spans="7:7" x14ac:dyDescent="0.45">
      <c r="G4855"/>
    </row>
    <row r="4856" spans="7:7" x14ac:dyDescent="0.45">
      <c r="G4856"/>
    </row>
    <row r="4857" spans="7:7" x14ac:dyDescent="0.45">
      <c r="G4857"/>
    </row>
    <row r="4858" spans="7:7" x14ac:dyDescent="0.45">
      <c r="G4858"/>
    </row>
    <row r="4859" spans="7:7" x14ac:dyDescent="0.45">
      <c r="G4859"/>
    </row>
    <row r="4860" spans="7:7" x14ac:dyDescent="0.45">
      <c r="G4860"/>
    </row>
    <row r="4861" spans="7:7" x14ac:dyDescent="0.45">
      <c r="G4861"/>
    </row>
    <row r="4862" spans="7:7" x14ac:dyDescent="0.45">
      <c r="G4862"/>
    </row>
    <row r="4863" spans="7:7" x14ac:dyDescent="0.45">
      <c r="G4863"/>
    </row>
    <row r="4864" spans="7:7" x14ac:dyDescent="0.45">
      <c r="G4864"/>
    </row>
    <row r="4865" spans="7:7" x14ac:dyDescent="0.45">
      <c r="G4865"/>
    </row>
    <row r="4866" spans="7:7" x14ac:dyDescent="0.45">
      <c r="G4866"/>
    </row>
    <row r="4867" spans="7:7" x14ac:dyDescent="0.45">
      <c r="G4867"/>
    </row>
    <row r="4868" spans="7:7" x14ac:dyDescent="0.45">
      <c r="G4868"/>
    </row>
    <row r="4869" spans="7:7" x14ac:dyDescent="0.45">
      <c r="G4869"/>
    </row>
    <row r="4870" spans="7:7" x14ac:dyDescent="0.45">
      <c r="G4870"/>
    </row>
    <row r="4871" spans="7:7" x14ac:dyDescent="0.45">
      <c r="G4871"/>
    </row>
    <row r="4872" spans="7:7" x14ac:dyDescent="0.45">
      <c r="G4872"/>
    </row>
    <row r="4873" spans="7:7" x14ac:dyDescent="0.45">
      <c r="G4873"/>
    </row>
    <row r="4874" spans="7:7" x14ac:dyDescent="0.45">
      <c r="G4874"/>
    </row>
    <row r="4875" spans="7:7" x14ac:dyDescent="0.45">
      <c r="G4875"/>
    </row>
    <row r="4876" spans="7:7" x14ac:dyDescent="0.45">
      <c r="G4876"/>
    </row>
    <row r="4877" spans="7:7" x14ac:dyDescent="0.45">
      <c r="G4877"/>
    </row>
    <row r="4878" spans="7:7" x14ac:dyDescent="0.45">
      <c r="G4878"/>
    </row>
    <row r="4879" spans="7:7" x14ac:dyDescent="0.45">
      <c r="G4879"/>
    </row>
    <row r="4880" spans="7:7" x14ac:dyDescent="0.45">
      <c r="G4880"/>
    </row>
    <row r="4881" spans="7:7" x14ac:dyDescent="0.45">
      <c r="G4881"/>
    </row>
    <row r="4882" spans="7:7" x14ac:dyDescent="0.45">
      <c r="G4882"/>
    </row>
    <row r="4883" spans="7:7" x14ac:dyDescent="0.45">
      <c r="G4883"/>
    </row>
    <row r="4884" spans="7:7" x14ac:dyDescent="0.45">
      <c r="G4884"/>
    </row>
    <row r="4885" spans="7:7" x14ac:dyDescent="0.45">
      <c r="G4885"/>
    </row>
    <row r="4886" spans="7:7" x14ac:dyDescent="0.45">
      <c r="G4886"/>
    </row>
    <row r="4887" spans="7:7" x14ac:dyDescent="0.45">
      <c r="G4887"/>
    </row>
    <row r="4888" spans="7:7" x14ac:dyDescent="0.45">
      <c r="G4888"/>
    </row>
    <row r="4889" spans="7:7" x14ac:dyDescent="0.45">
      <c r="G4889"/>
    </row>
    <row r="4890" spans="7:7" x14ac:dyDescent="0.45">
      <c r="G4890"/>
    </row>
    <row r="4891" spans="7:7" x14ac:dyDescent="0.45">
      <c r="G4891"/>
    </row>
    <row r="4892" spans="7:7" x14ac:dyDescent="0.45">
      <c r="G4892"/>
    </row>
    <row r="4893" spans="7:7" x14ac:dyDescent="0.45">
      <c r="G4893"/>
    </row>
    <row r="4894" spans="7:7" x14ac:dyDescent="0.45">
      <c r="G4894"/>
    </row>
    <row r="4895" spans="7:7" x14ac:dyDescent="0.45">
      <c r="G4895"/>
    </row>
    <row r="4896" spans="7:7" x14ac:dyDescent="0.45">
      <c r="G4896"/>
    </row>
    <row r="4897" spans="7:7" x14ac:dyDescent="0.45">
      <c r="G4897"/>
    </row>
    <row r="4898" spans="7:7" x14ac:dyDescent="0.45">
      <c r="G4898"/>
    </row>
    <row r="4899" spans="7:7" x14ac:dyDescent="0.45">
      <c r="G4899"/>
    </row>
    <row r="4900" spans="7:7" x14ac:dyDescent="0.45">
      <c r="G4900"/>
    </row>
    <row r="4901" spans="7:7" x14ac:dyDescent="0.45">
      <c r="G4901"/>
    </row>
    <row r="4902" spans="7:7" x14ac:dyDescent="0.45">
      <c r="G4902"/>
    </row>
    <row r="4903" spans="7:7" x14ac:dyDescent="0.45">
      <c r="G4903"/>
    </row>
    <row r="4904" spans="7:7" x14ac:dyDescent="0.45">
      <c r="G4904"/>
    </row>
    <row r="4905" spans="7:7" x14ac:dyDescent="0.45">
      <c r="G4905"/>
    </row>
    <row r="4906" spans="7:7" x14ac:dyDescent="0.45">
      <c r="G4906"/>
    </row>
    <row r="4907" spans="7:7" x14ac:dyDescent="0.45">
      <c r="G4907"/>
    </row>
    <row r="4908" spans="7:7" x14ac:dyDescent="0.45">
      <c r="G4908"/>
    </row>
    <row r="4909" spans="7:7" x14ac:dyDescent="0.45">
      <c r="G4909"/>
    </row>
    <row r="4910" spans="7:7" x14ac:dyDescent="0.45">
      <c r="G4910"/>
    </row>
    <row r="4911" spans="7:7" x14ac:dyDescent="0.45">
      <c r="G4911"/>
    </row>
    <row r="4912" spans="7:7" x14ac:dyDescent="0.45">
      <c r="G4912"/>
    </row>
    <row r="4913" spans="7:7" x14ac:dyDescent="0.45">
      <c r="G4913"/>
    </row>
    <row r="4914" spans="7:7" x14ac:dyDescent="0.45">
      <c r="G4914"/>
    </row>
    <row r="4915" spans="7:7" x14ac:dyDescent="0.45">
      <c r="G4915"/>
    </row>
    <row r="4916" spans="7:7" x14ac:dyDescent="0.45">
      <c r="G4916"/>
    </row>
    <row r="4917" spans="7:7" x14ac:dyDescent="0.45">
      <c r="G4917"/>
    </row>
    <row r="4918" spans="7:7" x14ac:dyDescent="0.45">
      <c r="G4918"/>
    </row>
    <row r="4919" spans="7:7" x14ac:dyDescent="0.45">
      <c r="G4919"/>
    </row>
    <row r="4920" spans="7:7" x14ac:dyDescent="0.45">
      <c r="G4920"/>
    </row>
    <row r="4921" spans="7:7" x14ac:dyDescent="0.45">
      <c r="G4921"/>
    </row>
    <row r="4922" spans="7:7" x14ac:dyDescent="0.45">
      <c r="G4922"/>
    </row>
    <row r="4923" spans="7:7" x14ac:dyDescent="0.45">
      <c r="G4923"/>
    </row>
    <row r="4924" spans="7:7" x14ac:dyDescent="0.45">
      <c r="G4924"/>
    </row>
    <row r="4925" spans="7:7" x14ac:dyDescent="0.45">
      <c r="G4925"/>
    </row>
    <row r="4926" spans="7:7" x14ac:dyDescent="0.45">
      <c r="G4926"/>
    </row>
    <row r="4927" spans="7:7" x14ac:dyDescent="0.45">
      <c r="G4927"/>
    </row>
    <row r="4928" spans="7:7" x14ac:dyDescent="0.45">
      <c r="G4928"/>
    </row>
    <row r="4929" spans="7:7" x14ac:dyDescent="0.45">
      <c r="G4929"/>
    </row>
    <row r="4930" spans="7:7" x14ac:dyDescent="0.45">
      <c r="G4930"/>
    </row>
    <row r="4931" spans="7:7" x14ac:dyDescent="0.45">
      <c r="G4931"/>
    </row>
    <row r="4932" spans="7:7" x14ac:dyDescent="0.45">
      <c r="G4932"/>
    </row>
    <row r="4933" spans="7:7" x14ac:dyDescent="0.45">
      <c r="G4933"/>
    </row>
    <row r="4934" spans="7:7" x14ac:dyDescent="0.45">
      <c r="G4934"/>
    </row>
    <row r="4935" spans="7:7" x14ac:dyDescent="0.45">
      <c r="G4935"/>
    </row>
    <row r="4936" spans="7:7" x14ac:dyDescent="0.45">
      <c r="G4936"/>
    </row>
    <row r="4937" spans="7:7" x14ac:dyDescent="0.45">
      <c r="G4937"/>
    </row>
    <row r="4938" spans="7:7" x14ac:dyDescent="0.45">
      <c r="G4938"/>
    </row>
    <row r="4939" spans="7:7" x14ac:dyDescent="0.45">
      <c r="G4939"/>
    </row>
    <row r="4940" spans="7:7" x14ac:dyDescent="0.45">
      <c r="G4940"/>
    </row>
    <row r="4941" spans="7:7" x14ac:dyDescent="0.45">
      <c r="G4941"/>
    </row>
    <row r="4942" spans="7:7" x14ac:dyDescent="0.45">
      <c r="G4942"/>
    </row>
    <row r="4943" spans="7:7" x14ac:dyDescent="0.45">
      <c r="G4943"/>
    </row>
    <row r="4944" spans="7:7" x14ac:dyDescent="0.45">
      <c r="G4944"/>
    </row>
    <row r="4945" spans="7:7" x14ac:dyDescent="0.45">
      <c r="G4945"/>
    </row>
    <row r="4946" spans="7:7" x14ac:dyDescent="0.45">
      <c r="G4946"/>
    </row>
    <row r="4947" spans="7:7" x14ac:dyDescent="0.45">
      <c r="G4947"/>
    </row>
    <row r="4948" spans="7:7" x14ac:dyDescent="0.45">
      <c r="G4948"/>
    </row>
    <row r="4949" spans="7:7" x14ac:dyDescent="0.45">
      <c r="G4949"/>
    </row>
    <row r="4950" spans="7:7" x14ac:dyDescent="0.45">
      <c r="G4950"/>
    </row>
    <row r="4951" spans="7:7" x14ac:dyDescent="0.45">
      <c r="G4951"/>
    </row>
    <row r="4952" spans="7:7" x14ac:dyDescent="0.45">
      <c r="G4952"/>
    </row>
    <row r="4953" spans="7:7" x14ac:dyDescent="0.45">
      <c r="G4953"/>
    </row>
    <row r="4954" spans="7:7" x14ac:dyDescent="0.45">
      <c r="G4954"/>
    </row>
    <row r="4955" spans="7:7" x14ac:dyDescent="0.45">
      <c r="G4955"/>
    </row>
    <row r="4956" spans="7:7" x14ac:dyDescent="0.45">
      <c r="G4956"/>
    </row>
    <row r="4957" spans="7:7" x14ac:dyDescent="0.45">
      <c r="G4957"/>
    </row>
    <row r="4958" spans="7:7" x14ac:dyDescent="0.45">
      <c r="G4958"/>
    </row>
    <row r="4959" spans="7:7" x14ac:dyDescent="0.45">
      <c r="G4959"/>
    </row>
    <row r="4960" spans="7:7" x14ac:dyDescent="0.45">
      <c r="G4960"/>
    </row>
    <row r="4961" spans="7:7" x14ac:dyDescent="0.45">
      <c r="G4961"/>
    </row>
    <row r="4962" spans="7:7" x14ac:dyDescent="0.45">
      <c r="G4962"/>
    </row>
    <row r="4963" spans="7:7" x14ac:dyDescent="0.45">
      <c r="G4963"/>
    </row>
    <row r="4964" spans="7:7" x14ac:dyDescent="0.45">
      <c r="G4964"/>
    </row>
    <row r="4965" spans="7:7" x14ac:dyDescent="0.45">
      <c r="G4965"/>
    </row>
    <row r="4966" spans="7:7" x14ac:dyDescent="0.45">
      <c r="G4966"/>
    </row>
    <row r="4967" spans="7:7" x14ac:dyDescent="0.45">
      <c r="G4967"/>
    </row>
    <row r="4968" spans="7:7" x14ac:dyDescent="0.45">
      <c r="G4968"/>
    </row>
    <row r="4969" spans="7:7" x14ac:dyDescent="0.45">
      <c r="G4969"/>
    </row>
    <row r="4970" spans="7:7" x14ac:dyDescent="0.45">
      <c r="G4970"/>
    </row>
    <row r="4971" spans="7:7" x14ac:dyDescent="0.45">
      <c r="G4971"/>
    </row>
    <row r="4972" spans="7:7" x14ac:dyDescent="0.45">
      <c r="G4972"/>
    </row>
    <row r="4973" spans="7:7" x14ac:dyDescent="0.45">
      <c r="G4973"/>
    </row>
    <row r="4974" spans="7:7" x14ac:dyDescent="0.45">
      <c r="G4974"/>
    </row>
    <row r="4975" spans="7:7" x14ac:dyDescent="0.45">
      <c r="G4975"/>
    </row>
    <row r="4976" spans="7:7" x14ac:dyDescent="0.45">
      <c r="G4976"/>
    </row>
    <row r="4977" spans="7:7" x14ac:dyDescent="0.45">
      <c r="G4977"/>
    </row>
    <row r="4978" spans="7:7" x14ac:dyDescent="0.45">
      <c r="G4978"/>
    </row>
    <row r="4979" spans="7:7" x14ac:dyDescent="0.45">
      <c r="G4979"/>
    </row>
    <row r="4980" spans="7:7" x14ac:dyDescent="0.45">
      <c r="G4980"/>
    </row>
    <row r="4981" spans="7:7" x14ac:dyDescent="0.45">
      <c r="G4981"/>
    </row>
    <row r="4982" spans="7:7" x14ac:dyDescent="0.45">
      <c r="G4982"/>
    </row>
    <row r="4983" spans="7:7" x14ac:dyDescent="0.45">
      <c r="G4983"/>
    </row>
    <row r="4984" spans="7:7" x14ac:dyDescent="0.45">
      <c r="G4984"/>
    </row>
    <row r="4985" spans="7:7" x14ac:dyDescent="0.45">
      <c r="G4985"/>
    </row>
    <row r="4986" spans="7:7" x14ac:dyDescent="0.45">
      <c r="G4986"/>
    </row>
    <row r="4987" spans="7:7" x14ac:dyDescent="0.45">
      <c r="G4987"/>
    </row>
    <row r="4988" spans="7:7" x14ac:dyDescent="0.45">
      <c r="G4988"/>
    </row>
    <row r="4989" spans="7:7" x14ac:dyDescent="0.45">
      <c r="G4989"/>
    </row>
    <row r="4990" spans="7:7" x14ac:dyDescent="0.45">
      <c r="G4990"/>
    </row>
    <row r="4991" spans="7:7" x14ac:dyDescent="0.45">
      <c r="G4991"/>
    </row>
    <row r="4992" spans="7:7" x14ac:dyDescent="0.45">
      <c r="G4992"/>
    </row>
    <row r="4993" spans="7:7" x14ac:dyDescent="0.45">
      <c r="G4993"/>
    </row>
    <row r="4994" spans="7:7" x14ac:dyDescent="0.45">
      <c r="G4994"/>
    </row>
    <row r="4995" spans="7:7" x14ac:dyDescent="0.45">
      <c r="G4995"/>
    </row>
    <row r="4996" spans="7:7" x14ac:dyDescent="0.45">
      <c r="G4996"/>
    </row>
    <row r="4997" spans="7:7" x14ac:dyDescent="0.45">
      <c r="G4997"/>
    </row>
    <row r="4998" spans="7:7" x14ac:dyDescent="0.45">
      <c r="G4998"/>
    </row>
    <row r="4999" spans="7:7" x14ac:dyDescent="0.45">
      <c r="G4999"/>
    </row>
    <row r="5000" spans="7:7" x14ac:dyDescent="0.45">
      <c r="G5000"/>
    </row>
    <row r="5001" spans="7:7" x14ac:dyDescent="0.45">
      <c r="G5001"/>
    </row>
    <row r="5002" spans="7:7" x14ac:dyDescent="0.45">
      <c r="G5002"/>
    </row>
    <row r="5003" spans="7:7" x14ac:dyDescent="0.45">
      <c r="G5003"/>
    </row>
    <row r="5004" spans="7:7" x14ac:dyDescent="0.45">
      <c r="G5004"/>
    </row>
    <row r="5005" spans="7:7" x14ac:dyDescent="0.45">
      <c r="G5005"/>
    </row>
    <row r="5006" spans="7:7" x14ac:dyDescent="0.45">
      <c r="G5006"/>
    </row>
    <row r="5007" spans="7:7" x14ac:dyDescent="0.45">
      <c r="G5007"/>
    </row>
    <row r="5008" spans="7:7" x14ac:dyDescent="0.45">
      <c r="G5008"/>
    </row>
    <row r="5009" spans="7:7" x14ac:dyDescent="0.45">
      <c r="G5009"/>
    </row>
    <row r="5010" spans="7:7" x14ac:dyDescent="0.45">
      <c r="G5010"/>
    </row>
    <row r="5011" spans="7:7" x14ac:dyDescent="0.45">
      <c r="G5011"/>
    </row>
    <row r="5012" spans="7:7" x14ac:dyDescent="0.45">
      <c r="G5012"/>
    </row>
    <row r="5013" spans="7:7" x14ac:dyDescent="0.45">
      <c r="G5013"/>
    </row>
    <row r="5014" spans="7:7" x14ac:dyDescent="0.45">
      <c r="G5014"/>
    </row>
    <row r="5015" spans="7:7" x14ac:dyDescent="0.45">
      <c r="G5015"/>
    </row>
    <row r="5016" spans="7:7" x14ac:dyDescent="0.45">
      <c r="G5016"/>
    </row>
    <row r="5017" spans="7:7" x14ac:dyDescent="0.45">
      <c r="G5017"/>
    </row>
    <row r="5018" spans="7:7" x14ac:dyDescent="0.45">
      <c r="G5018"/>
    </row>
    <row r="5019" spans="7:7" x14ac:dyDescent="0.45">
      <c r="G5019"/>
    </row>
    <row r="5020" spans="7:7" x14ac:dyDescent="0.45">
      <c r="G5020"/>
    </row>
    <row r="5021" spans="7:7" x14ac:dyDescent="0.45">
      <c r="G5021"/>
    </row>
    <row r="5022" spans="7:7" x14ac:dyDescent="0.45">
      <c r="G5022"/>
    </row>
    <row r="5023" spans="7:7" x14ac:dyDescent="0.45">
      <c r="G5023"/>
    </row>
    <row r="5024" spans="7:7" x14ac:dyDescent="0.45">
      <c r="G5024"/>
    </row>
    <row r="5025" spans="7:7" x14ac:dyDescent="0.45">
      <c r="G5025"/>
    </row>
    <row r="5026" spans="7:7" x14ac:dyDescent="0.45">
      <c r="G5026"/>
    </row>
    <row r="5027" spans="7:7" x14ac:dyDescent="0.45">
      <c r="G5027"/>
    </row>
    <row r="5028" spans="7:7" x14ac:dyDescent="0.45">
      <c r="G5028"/>
    </row>
    <row r="5029" spans="7:7" x14ac:dyDescent="0.45">
      <c r="G5029"/>
    </row>
    <row r="5030" spans="7:7" x14ac:dyDescent="0.45">
      <c r="G5030"/>
    </row>
    <row r="5031" spans="7:7" x14ac:dyDescent="0.45">
      <c r="G5031"/>
    </row>
    <row r="5032" spans="7:7" x14ac:dyDescent="0.45">
      <c r="G5032"/>
    </row>
    <row r="5033" spans="7:7" x14ac:dyDescent="0.45">
      <c r="G5033"/>
    </row>
    <row r="5034" spans="7:7" x14ac:dyDescent="0.45">
      <c r="G5034"/>
    </row>
    <row r="5035" spans="7:7" x14ac:dyDescent="0.45">
      <c r="G5035"/>
    </row>
    <row r="5036" spans="7:7" x14ac:dyDescent="0.45">
      <c r="G5036"/>
    </row>
    <row r="5037" spans="7:7" x14ac:dyDescent="0.45">
      <c r="G5037"/>
    </row>
    <row r="5038" spans="7:7" x14ac:dyDescent="0.45">
      <c r="G5038"/>
    </row>
    <row r="5039" spans="7:7" x14ac:dyDescent="0.45">
      <c r="G5039"/>
    </row>
    <row r="5040" spans="7:7" x14ac:dyDescent="0.45">
      <c r="G5040"/>
    </row>
    <row r="5041" spans="7:7" x14ac:dyDescent="0.45">
      <c r="G5041"/>
    </row>
    <row r="5042" spans="7:7" x14ac:dyDescent="0.45">
      <c r="G5042"/>
    </row>
    <row r="5043" spans="7:7" x14ac:dyDescent="0.45">
      <c r="G5043"/>
    </row>
    <row r="5044" spans="7:7" x14ac:dyDescent="0.45">
      <c r="G5044"/>
    </row>
    <row r="5045" spans="7:7" x14ac:dyDescent="0.45">
      <c r="G5045"/>
    </row>
    <row r="5046" spans="7:7" x14ac:dyDescent="0.45">
      <c r="G5046"/>
    </row>
    <row r="5047" spans="7:7" x14ac:dyDescent="0.45">
      <c r="G5047"/>
    </row>
    <row r="5048" spans="7:7" x14ac:dyDescent="0.45">
      <c r="G5048"/>
    </row>
    <row r="5049" spans="7:7" x14ac:dyDescent="0.45">
      <c r="G5049"/>
    </row>
    <row r="5050" spans="7:7" x14ac:dyDescent="0.45">
      <c r="G5050"/>
    </row>
    <row r="5051" spans="7:7" x14ac:dyDescent="0.45">
      <c r="G5051"/>
    </row>
    <row r="5052" spans="7:7" x14ac:dyDescent="0.45">
      <c r="G5052"/>
    </row>
    <row r="5053" spans="7:7" x14ac:dyDescent="0.45">
      <c r="G5053"/>
    </row>
    <row r="5054" spans="7:7" x14ac:dyDescent="0.45">
      <c r="G5054"/>
    </row>
    <row r="5055" spans="7:7" x14ac:dyDescent="0.45">
      <c r="G5055"/>
    </row>
    <row r="5056" spans="7:7" x14ac:dyDescent="0.45">
      <c r="G5056"/>
    </row>
    <row r="5057" spans="7:7" x14ac:dyDescent="0.45">
      <c r="G5057"/>
    </row>
    <row r="5058" spans="7:7" x14ac:dyDescent="0.45">
      <c r="G5058"/>
    </row>
    <row r="5059" spans="7:7" x14ac:dyDescent="0.45">
      <c r="G5059"/>
    </row>
    <row r="5060" spans="7:7" x14ac:dyDescent="0.45">
      <c r="G5060"/>
    </row>
    <row r="5061" spans="7:7" x14ac:dyDescent="0.45">
      <c r="G5061"/>
    </row>
    <row r="5062" spans="7:7" x14ac:dyDescent="0.45">
      <c r="G5062"/>
    </row>
    <row r="5063" spans="7:7" x14ac:dyDescent="0.45">
      <c r="G5063"/>
    </row>
    <row r="5064" spans="7:7" x14ac:dyDescent="0.45">
      <c r="G5064"/>
    </row>
    <row r="5065" spans="7:7" x14ac:dyDescent="0.45">
      <c r="G5065"/>
    </row>
    <row r="5066" spans="7:7" x14ac:dyDescent="0.45">
      <c r="G5066"/>
    </row>
    <row r="5067" spans="7:7" x14ac:dyDescent="0.45">
      <c r="G5067"/>
    </row>
    <row r="5068" spans="7:7" x14ac:dyDescent="0.45">
      <c r="G5068"/>
    </row>
    <row r="5069" spans="7:7" x14ac:dyDescent="0.45">
      <c r="G5069"/>
    </row>
    <row r="5070" spans="7:7" x14ac:dyDescent="0.45">
      <c r="G5070"/>
    </row>
    <row r="5071" spans="7:7" x14ac:dyDescent="0.45">
      <c r="G5071"/>
    </row>
    <row r="5072" spans="7:7" x14ac:dyDescent="0.45">
      <c r="G5072"/>
    </row>
    <row r="5073" spans="7:7" x14ac:dyDescent="0.45">
      <c r="G5073"/>
    </row>
    <row r="5074" spans="7:7" x14ac:dyDescent="0.45">
      <c r="G5074"/>
    </row>
    <row r="5075" spans="7:7" x14ac:dyDescent="0.45">
      <c r="G5075"/>
    </row>
    <row r="5076" spans="7:7" x14ac:dyDescent="0.45">
      <c r="G5076"/>
    </row>
    <row r="5077" spans="7:7" x14ac:dyDescent="0.45">
      <c r="G5077"/>
    </row>
    <row r="5078" spans="7:7" x14ac:dyDescent="0.45">
      <c r="G5078"/>
    </row>
    <row r="5079" spans="7:7" x14ac:dyDescent="0.45">
      <c r="G5079"/>
    </row>
    <row r="5080" spans="7:7" x14ac:dyDescent="0.45">
      <c r="G5080"/>
    </row>
    <row r="5081" spans="7:7" x14ac:dyDescent="0.45">
      <c r="G5081"/>
    </row>
    <row r="5082" spans="7:7" x14ac:dyDescent="0.45">
      <c r="G5082"/>
    </row>
    <row r="5083" spans="7:7" x14ac:dyDescent="0.45">
      <c r="G5083"/>
    </row>
    <row r="5084" spans="7:7" x14ac:dyDescent="0.45">
      <c r="G5084"/>
    </row>
    <row r="5085" spans="7:7" x14ac:dyDescent="0.45">
      <c r="G5085"/>
    </row>
    <row r="5086" spans="7:7" x14ac:dyDescent="0.45">
      <c r="G5086"/>
    </row>
    <row r="5087" spans="7:7" x14ac:dyDescent="0.45">
      <c r="G5087"/>
    </row>
    <row r="5088" spans="7:7" x14ac:dyDescent="0.45">
      <c r="G5088"/>
    </row>
    <row r="5089" spans="7:7" x14ac:dyDescent="0.45">
      <c r="G5089"/>
    </row>
    <row r="5090" spans="7:7" x14ac:dyDescent="0.45">
      <c r="G5090"/>
    </row>
    <row r="5091" spans="7:7" x14ac:dyDescent="0.45">
      <c r="G5091"/>
    </row>
    <row r="5092" spans="7:7" x14ac:dyDescent="0.45">
      <c r="G5092"/>
    </row>
    <row r="5093" spans="7:7" x14ac:dyDescent="0.45">
      <c r="G5093"/>
    </row>
    <row r="5094" spans="7:7" x14ac:dyDescent="0.45">
      <c r="G5094"/>
    </row>
    <row r="5095" spans="7:7" x14ac:dyDescent="0.45">
      <c r="G5095"/>
    </row>
    <row r="5096" spans="7:7" x14ac:dyDescent="0.45">
      <c r="G5096"/>
    </row>
    <row r="5097" spans="7:7" x14ac:dyDescent="0.45">
      <c r="G5097"/>
    </row>
    <row r="5098" spans="7:7" x14ac:dyDescent="0.45">
      <c r="G5098"/>
    </row>
    <row r="5099" spans="7:7" x14ac:dyDescent="0.45">
      <c r="G5099"/>
    </row>
    <row r="5100" spans="7:7" x14ac:dyDescent="0.45">
      <c r="G5100"/>
    </row>
    <row r="5101" spans="7:7" x14ac:dyDescent="0.45">
      <c r="G5101"/>
    </row>
    <row r="5102" spans="7:7" x14ac:dyDescent="0.45">
      <c r="G5102"/>
    </row>
    <row r="5103" spans="7:7" x14ac:dyDescent="0.45">
      <c r="G5103"/>
    </row>
    <row r="5104" spans="7:7" x14ac:dyDescent="0.45">
      <c r="G5104"/>
    </row>
    <row r="5105" spans="7:7" x14ac:dyDescent="0.45">
      <c r="G5105"/>
    </row>
    <row r="5106" spans="7:7" x14ac:dyDescent="0.45">
      <c r="G5106"/>
    </row>
    <row r="5107" spans="7:7" x14ac:dyDescent="0.45">
      <c r="G5107"/>
    </row>
    <row r="5108" spans="7:7" x14ac:dyDescent="0.45">
      <c r="G5108"/>
    </row>
    <row r="5109" spans="7:7" x14ac:dyDescent="0.45">
      <c r="G5109"/>
    </row>
    <row r="5110" spans="7:7" x14ac:dyDescent="0.45">
      <c r="G5110"/>
    </row>
    <row r="5111" spans="7:7" x14ac:dyDescent="0.45">
      <c r="G5111"/>
    </row>
    <row r="5112" spans="7:7" x14ac:dyDescent="0.45">
      <c r="G5112"/>
    </row>
    <row r="5113" spans="7:7" x14ac:dyDescent="0.45">
      <c r="G5113"/>
    </row>
    <row r="5114" spans="7:7" x14ac:dyDescent="0.45">
      <c r="G5114"/>
    </row>
    <row r="5115" spans="7:7" x14ac:dyDescent="0.45">
      <c r="G5115"/>
    </row>
    <row r="5116" spans="7:7" x14ac:dyDescent="0.45">
      <c r="G5116"/>
    </row>
    <row r="5117" spans="7:7" x14ac:dyDescent="0.45">
      <c r="G5117"/>
    </row>
    <row r="5118" spans="7:7" x14ac:dyDescent="0.45">
      <c r="G5118"/>
    </row>
    <row r="5119" spans="7:7" x14ac:dyDescent="0.45">
      <c r="G5119"/>
    </row>
    <row r="5120" spans="7:7" x14ac:dyDescent="0.45">
      <c r="G5120"/>
    </row>
    <row r="5121" spans="7:7" x14ac:dyDescent="0.45">
      <c r="G5121"/>
    </row>
    <row r="5122" spans="7:7" x14ac:dyDescent="0.45">
      <c r="G5122"/>
    </row>
    <row r="5123" spans="7:7" x14ac:dyDescent="0.45">
      <c r="G5123"/>
    </row>
    <row r="5124" spans="7:7" x14ac:dyDescent="0.45">
      <c r="G5124"/>
    </row>
    <row r="5125" spans="7:7" x14ac:dyDescent="0.45">
      <c r="G5125"/>
    </row>
    <row r="5126" spans="7:7" x14ac:dyDescent="0.45">
      <c r="G5126"/>
    </row>
    <row r="5127" spans="7:7" x14ac:dyDescent="0.45">
      <c r="G5127"/>
    </row>
    <row r="5128" spans="7:7" x14ac:dyDescent="0.45">
      <c r="G5128"/>
    </row>
    <row r="5129" spans="7:7" x14ac:dyDescent="0.45">
      <c r="G5129"/>
    </row>
    <row r="5130" spans="7:7" x14ac:dyDescent="0.45">
      <c r="G5130"/>
    </row>
    <row r="5131" spans="7:7" x14ac:dyDescent="0.45">
      <c r="G5131"/>
    </row>
    <row r="5132" spans="7:7" x14ac:dyDescent="0.45">
      <c r="G5132"/>
    </row>
    <row r="5133" spans="7:7" x14ac:dyDescent="0.45">
      <c r="G5133"/>
    </row>
    <row r="5134" spans="7:7" x14ac:dyDescent="0.45">
      <c r="G5134"/>
    </row>
    <row r="5135" spans="7:7" x14ac:dyDescent="0.45">
      <c r="G5135"/>
    </row>
    <row r="5136" spans="7:7" x14ac:dyDescent="0.45">
      <c r="G5136"/>
    </row>
    <row r="5137" spans="7:7" x14ac:dyDescent="0.45">
      <c r="G5137"/>
    </row>
    <row r="5138" spans="7:7" x14ac:dyDescent="0.45">
      <c r="G5138"/>
    </row>
    <row r="5139" spans="7:7" x14ac:dyDescent="0.45">
      <c r="G5139"/>
    </row>
    <row r="5140" spans="7:7" x14ac:dyDescent="0.45">
      <c r="G5140"/>
    </row>
    <row r="5141" spans="7:7" x14ac:dyDescent="0.45">
      <c r="G5141"/>
    </row>
    <row r="5142" spans="7:7" x14ac:dyDescent="0.45">
      <c r="G5142"/>
    </row>
    <row r="5143" spans="7:7" x14ac:dyDescent="0.45">
      <c r="G5143"/>
    </row>
    <row r="5144" spans="7:7" x14ac:dyDescent="0.45">
      <c r="G5144"/>
    </row>
    <row r="5145" spans="7:7" x14ac:dyDescent="0.45">
      <c r="G5145"/>
    </row>
    <row r="5146" spans="7:7" x14ac:dyDescent="0.45">
      <c r="G5146"/>
    </row>
    <row r="5147" spans="7:7" x14ac:dyDescent="0.45">
      <c r="G5147"/>
    </row>
    <row r="5148" spans="7:7" x14ac:dyDescent="0.45">
      <c r="G5148"/>
    </row>
    <row r="5149" spans="7:7" x14ac:dyDescent="0.45">
      <c r="G5149"/>
    </row>
    <row r="5150" spans="7:7" x14ac:dyDescent="0.45">
      <c r="G5150"/>
    </row>
    <row r="5151" spans="7:7" x14ac:dyDescent="0.45">
      <c r="G5151"/>
    </row>
    <row r="5152" spans="7:7" x14ac:dyDescent="0.45">
      <c r="G5152"/>
    </row>
    <row r="5153" spans="7:7" x14ac:dyDescent="0.45">
      <c r="G5153"/>
    </row>
    <row r="5154" spans="7:7" x14ac:dyDescent="0.45">
      <c r="G5154"/>
    </row>
    <row r="5155" spans="7:7" x14ac:dyDescent="0.45">
      <c r="G5155"/>
    </row>
    <row r="5156" spans="7:7" x14ac:dyDescent="0.45">
      <c r="G5156"/>
    </row>
    <row r="5157" spans="7:7" x14ac:dyDescent="0.45">
      <c r="G5157"/>
    </row>
    <row r="5158" spans="7:7" x14ac:dyDescent="0.45">
      <c r="G5158"/>
    </row>
    <row r="5159" spans="7:7" x14ac:dyDescent="0.45">
      <c r="G5159"/>
    </row>
    <row r="5160" spans="7:7" x14ac:dyDescent="0.45">
      <c r="G5160"/>
    </row>
    <row r="5161" spans="7:7" x14ac:dyDescent="0.45">
      <c r="G5161"/>
    </row>
    <row r="5162" spans="7:7" x14ac:dyDescent="0.45">
      <c r="G5162"/>
    </row>
    <row r="5163" spans="7:7" x14ac:dyDescent="0.45">
      <c r="G5163"/>
    </row>
    <row r="5164" spans="7:7" x14ac:dyDescent="0.45">
      <c r="G5164"/>
    </row>
    <row r="5165" spans="7:7" x14ac:dyDescent="0.45">
      <c r="G5165"/>
    </row>
    <row r="5166" spans="7:7" x14ac:dyDescent="0.45">
      <c r="G5166"/>
    </row>
    <row r="5167" spans="7:7" x14ac:dyDescent="0.45">
      <c r="G5167"/>
    </row>
    <row r="5168" spans="7:7" x14ac:dyDescent="0.45">
      <c r="G5168"/>
    </row>
    <row r="5169" spans="7:7" x14ac:dyDescent="0.45">
      <c r="G5169"/>
    </row>
    <row r="5170" spans="7:7" x14ac:dyDescent="0.45">
      <c r="G5170"/>
    </row>
    <row r="5171" spans="7:7" x14ac:dyDescent="0.45">
      <c r="G5171"/>
    </row>
    <row r="5172" spans="7:7" x14ac:dyDescent="0.45">
      <c r="G5172"/>
    </row>
    <row r="5173" spans="7:7" x14ac:dyDescent="0.45">
      <c r="G5173"/>
    </row>
    <row r="5174" spans="7:7" x14ac:dyDescent="0.45">
      <c r="G5174"/>
    </row>
    <row r="5175" spans="7:7" x14ac:dyDescent="0.45">
      <c r="G5175"/>
    </row>
    <row r="5176" spans="7:7" x14ac:dyDescent="0.45">
      <c r="G5176"/>
    </row>
    <row r="5177" spans="7:7" x14ac:dyDescent="0.45">
      <c r="G5177"/>
    </row>
    <row r="5178" spans="7:7" x14ac:dyDescent="0.45">
      <c r="G5178"/>
    </row>
    <row r="5179" spans="7:7" x14ac:dyDescent="0.45">
      <c r="G5179"/>
    </row>
    <row r="5180" spans="7:7" x14ac:dyDescent="0.45">
      <c r="G5180"/>
    </row>
    <row r="5181" spans="7:7" x14ac:dyDescent="0.45">
      <c r="G5181"/>
    </row>
    <row r="5182" spans="7:7" x14ac:dyDescent="0.45">
      <c r="G5182"/>
    </row>
    <row r="5183" spans="7:7" x14ac:dyDescent="0.45">
      <c r="G5183"/>
    </row>
    <row r="5184" spans="7:7" x14ac:dyDescent="0.45">
      <c r="G5184"/>
    </row>
    <row r="5185" spans="7:7" x14ac:dyDescent="0.45">
      <c r="G5185"/>
    </row>
    <row r="5186" spans="7:7" x14ac:dyDescent="0.45">
      <c r="G5186"/>
    </row>
    <row r="5187" spans="7:7" x14ac:dyDescent="0.45">
      <c r="G5187"/>
    </row>
    <row r="5188" spans="7:7" x14ac:dyDescent="0.45">
      <c r="G5188"/>
    </row>
    <row r="5189" spans="7:7" x14ac:dyDescent="0.45">
      <c r="G5189"/>
    </row>
    <row r="5190" spans="7:7" x14ac:dyDescent="0.45">
      <c r="G5190"/>
    </row>
    <row r="5191" spans="7:7" x14ac:dyDescent="0.45">
      <c r="G5191"/>
    </row>
    <row r="5192" spans="7:7" x14ac:dyDescent="0.45">
      <c r="G5192"/>
    </row>
    <row r="5193" spans="7:7" x14ac:dyDescent="0.45">
      <c r="G5193"/>
    </row>
    <row r="5194" spans="7:7" x14ac:dyDescent="0.45">
      <c r="G5194"/>
    </row>
    <row r="5195" spans="7:7" x14ac:dyDescent="0.45">
      <c r="G5195"/>
    </row>
    <row r="5196" spans="7:7" x14ac:dyDescent="0.45">
      <c r="G5196"/>
    </row>
    <row r="5197" spans="7:7" x14ac:dyDescent="0.45">
      <c r="G5197"/>
    </row>
    <row r="5198" spans="7:7" x14ac:dyDescent="0.45">
      <c r="G5198"/>
    </row>
    <row r="5199" spans="7:7" x14ac:dyDescent="0.45">
      <c r="G5199"/>
    </row>
    <row r="5200" spans="7:7" x14ac:dyDescent="0.45">
      <c r="G5200"/>
    </row>
    <row r="5201" spans="7:7" x14ac:dyDescent="0.45">
      <c r="G5201"/>
    </row>
    <row r="5202" spans="7:7" x14ac:dyDescent="0.45">
      <c r="G5202"/>
    </row>
    <row r="5203" spans="7:7" x14ac:dyDescent="0.45">
      <c r="G5203"/>
    </row>
    <row r="5204" spans="7:7" x14ac:dyDescent="0.45">
      <c r="G5204"/>
    </row>
    <row r="5205" spans="7:7" x14ac:dyDescent="0.45">
      <c r="G5205"/>
    </row>
    <row r="5206" spans="7:7" x14ac:dyDescent="0.45">
      <c r="G5206"/>
    </row>
    <row r="5207" spans="7:7" x14ac:dyDescent="0.45">
      <c r="G5207"/>
    </row>
    <row r="5208" spans="7:7" x14ac:dyDescent="0.45">
      <c r="G5208"/>
    </row>
    <row r="5209" spans="7:7" x14ac:dyDescent="0.45">
      <c r="G5209"/>
    </row>
    <row r="5210" spans="7:7" x14ac:dyDescent="0.45">
      <c r="G5210"/>
    </row>
    <row r="5211" spans="7:7" x14ac:dyDescent="0.45">
      <c r="G5211"/>
    </row>
    <row r="5212" spans="7:7" x14ac:dyDescent="0.45">
      <c r="G5212"/>
    </row>
    <row r="5213" spans="7:7" x14ac:dyDescent="0.45">
      <c r="G5213"/>
    </row>
    <row r="5214" spans="7:7" x14ac:dyDescent="0.45">
      <c r="G5214"/>
    </row>
    <row r="5215" spans="7:7" x14ac:dyDescent="0.45">
      <c r="G5215"/>
    </row>
    <row r="5216" spans="7:7" x14ac:dyDescent="0.45">
      <c r="G5216"/>
    </row>
    <row r="5217" spans="7:7" x14ac:dyDescent="0.45">
      <c r="G5217"/>
    </row>
    <row r="5218" spans="7:7" x14ac:dyDescent="0.45">
      <c r="G5218"/>
    </row>
    <row r="5219" spans="7:7" x14ac:dyDescent="0.45">
      <c r="G5219"/>
    </row>
    <row r="5220" spans="7:7" x14ac:dyDescent="0.45">
      <c r="G5220"/>
    </row>
    <row r="5221" spans="7:7" x14ac:dyDescent="0.45">
      <c r="G5221"/>
    </row>
    <row r="5222" spans="7:7" x14ac:dyDescent="0.45">
      <c r="G5222"/>
    </row>
    <row r="5223" spans="7:7" x14ac:dyDescent="0.45">
      <c r="G5223"/>
    </row>
    <row r="5224" spans="7:7" x14ac:dyDescent="0.45">
      <c r="G5224"/>
    </row>
    <row r="5225" spans="7:7" x14ac:dyDescent="0.45">
      <c r="G5225"/>
    </row>
    <row r="5226" spans="7:7" x14ac:dyDescent="0.45">
      <c r="G5226"/>
    </row>
    <row r="5227" spans="7:7" x14ac:dyDescent="0.45">
      <c r="G5227"/>
    </row>
    <row r="5228" spans="7:7" x14ac:dyDescent="0.45">
      <c r="G5228"/>
    </row>
    <row r="5229" spans="7:7" x14ac:dyDescent="0.45">
      <c r="G5229"/>
    </row>
    <row r="5230" spans="7:7" x14ac:dyDescent="0.45">
      <c r="G5230"/>
    </row>
    <row r="5231" spans="7:7" x14ac:dyDescent="0.45">
      <c r="G5231"/>
    </row>
    <row r="5232" spans="7:7" x14ac:dyDescent="0.45">
      <c r="G5232"/>
    </row>
    <row r="5233" spans="7:7" x14ac:dyDescent="0.45">
      <c r="G5233"/>
    </row>
    <row r="5234" spans="7:7" x14ac:dyDescent="0.45">
      <c r="G5234"/>
    </row>
    <row r="5235" spans="7:7" x14ac:dyDescent="0.45">
      <c r="G5235"/>
    </row>
    <row r="5236" spans="7:7" x14ac:dyDescent="0.45">
      <c r="G5236"/>
    </row>
    <row r="5237" spans="7:7" x14ac:dyDescent="0.45">
      <c r="G5237"/>
    </row>
    <row r="5238" spans="7:7" x14ac:dyDescent="0.45">
      <c r="G5238"/>
    </row>
    <row r="5239" spans="7:7" x14ac:dyDescent="0.45">
      <c r="G5239"/>
    </row>
    <row r="5240" spans="7:7" x14ac:dyDescent="0.45">
      <c r="G5240"/>
    </row>
    <row r="5241" spans="7:7" x14ac:dyDescent="0.45">
      <c r="G5241"/>
    </row>
    <row r="5242" spans="7:7" x14ac:dyDescent="0.45">
      <c r="G5242"/>
    </row>
    <row r="5243" spans="7:7" x14ac:dyDescent="0.45">
      <c r="G5243"/>
    </row>
    <row r="5244" spans="7:7" x14ac:dyDescent="0.45">
      <c r="G5244"/>
    </row>
    <row r="5245" spans="7:7" x14ac:dyDescent="0.45">
      <c r="G5245"/>
    </row>
    <row r="5246" spans="7:7" x14ac:dyDescent="0.45">
      <c r="G5246"/>
    </row>
    <row r="5247" spans="7:7" x14ac:dyDescent="0.45">
      <c r="G5247"/>
    </row>
    <row r="5248" spans="7:7" x14ac:dyDescent="0.45">
      <c r="G5248"/>
    </row>
    <row r="5249" spans="7:7" x14ac:dyDescent="0.45">
      <c r="G5249"/>
    </row>
    <row r="5250" spans="7:7" x14ac:dyDescent="0.45">
      <c r="G5250"/>
    </row>
    <row r="5251" spans="7:7" x14ac:dyDescent="0.45">
      <c r="G5251"/>
    </row>
    <row r="5252" spans="7:7" x14ac:dyDescent="0.45">
      <c r="G5252"/>
    </row>
    <row r="5253" spans="7:7" x14ac:dyDescent="0.45">
      <c r="G5253"/>
    </row>
    <row r="5254" spans="7:7" x14ac:dyDescent="0.45">
      <c r="G5254"/>
    </row>
    <row r="5255" spans="7:7" x14ac:dyDescent="0.45">
      <c r="G5255"/>
    </row>
    <row r="5256" spans="7:7" x14ac:dyDescent="0.45">
      <c r="G5256"/>
    </row>
    <row r="5257" spans="7:7" x14ac:dyDescent="0.45">
      <c r="G5257"/>
    </row>
    <row r="5258" spans="7:7" x14ac:dyDescent="0.45">
      <c r="G5258"/>
    </row>
    <row r="5259" spans="7:7" x14ac:dyDescent="0.45">
      <c r="G5259"/>
    </row>
    <row r="5260" spans="7:7" x14ac:dyDescent="0.45">
      <c r="G5260"/>
    </row>
    <row r="5261" spans="7:7" x14ac:dyDescent="0.45">
      <c r="G5261"/>
    </row>
    <row r="5262" spans="7:7" x14ac:dyDescent="0.45">
      <c r="G5262"/>
    </row>
    <row r="5263" spans="7:7" x14ac:dyDescent="0.45">
      <c r="G5263"/>
    </row>
    <row r="5264" spans="7:7" x14ac:dyDescent="0.45">
      <c r="G5264"/>
    </row>
    <row r="5265" spans="7:7" x14ac:dyDescent="0.45">
      <c r="G5265"/>
    </row>
    <row r="5266" spans="7:7" x14ac:dyDescent="0.45">
      <c r="G5266"/>
    </row>
    <row r="5267" spans="7:7" x14ac:dyDescent="0.45">
      <c r="G5267"/>
    </row>
    <row r="5268" spans="7:7" x14ac:dyDescent="0.45">
      <c r="G5268"/>
    </row>
    <row r="5269" spans="7:7" x14ac:dyDescent="0.45">
      <c r="G5269"/>
    </row>
    <row r="5270" spans="7:7" x14ac:dyDescent="0.45">
      <c r="G5270"/>
    </row>
    <row r="5271" spans="7:7" x14ac:dyDescent="0.45">
      <c r="G5271"/>
    </row>
    <row r="5272" spans="7:7" x14ac:dyDescent="0.45">
      <c r="G5272"/>
    </row>
    <row r="5273" spans="7:7" x14ac:dyDescent="0.45">
      <c r="G5273"/>
    </row>
    <row r="5274" spans="7:7" x14ac:dyDescent="0.45">
      <c r="G5274"/>
    </row>
    <row r="5275" spans="7:7" x14ac:dyDescent="0.45">
      <c r="G5275"/>
    </row>
    <row r="5276" spans="7:7" x14ac:dyDescent="0.45">
      <c r="G5276"/>
    </row>
    <row r="5277" spans="7:7" x14ac:dyDescent="0.45">
      <c r="G5277"/>
    </row>
    <row r="5278" spans="7:7" x14ac:dyDescent="0.45">
      <c r="G5278"/>
    </row>
    <row r="5279" spans="7:7" x14ac:dyDescent="0.45">
      <c r="G5279"/>
    </row>
    <row r="5280" spans="7:7" x14ac:dyDescent="0.45">
      <c r="G5280"/>
    </row>
    <row r="5281" spans="7:7" x14ac:dyDescent="0.45">
      <c r="G5281"/>
    </row>
    <row r="5282" spans="7:7" x14ac:dyDescent="0.45">
      <c r="G5282"/>
    </row>
    <row r="5283" spans="7:7" x14ac:dyDescent="0.45">
      <c r="G5283"/>
    </row>
    <row r="5284" spans="7:7" x14ac:dyDescent="0.45">
      <c r="G5284"/>
    </row>
    <row r="5285" spans="7:7" x14ac:dyDescent="0.45">
      <c r="G5285"/>
    </row>
    <row r="5286" spans="7:7" x14ac:dyDescent="0.45">
      <c r="G5286"/>
    </row>
    <row r="5287" spans="7:7" x14ac:dyDescent="0.45">
      <c r="G5287"/>
    </row>
    <row r="5288" spans="7:7" x14ac:dyDescent="0.45">
      <c r="G5288"/>
    </row>
    <row r="5289" spans="7:7" x14ac:dyDescent="0.45">
      <c r="G5289"/>
    </row>
    <row r="5290" spans="7:7" x14ac:dyDescent="0.45">
      <c r="G5290"/>
    </row>
    <row r="5291" spans="7:7" x14ac:dyDescent="0.45">
      <c r="G5291"/>
    </row>
    <row r="5292" spans="7:7" x14ac:dyDescent="0.45">
      <c r="G5292"/>
    </row>
    <row r="5293" spans="7:7" x14ac:dyDescent="0.45">
      <c r="G5293"/>
    </row>
    <row r="5294" spans="7:7" x14ac:dyDescent="0.45">
      <c r="G5294"/>
    </row>
    <row r="5295" spans="7:7" x14ac:dyDescent="0.45">
      <c r="G5295"/>
    </row>
    <row r="5296" spans="7:7" x14ac:dyDescent="0.45">
      <c r="G5296"/>
    </row>
    <row r="5297" spans="7:7" x14ac:dyDescent="0.45">
      <c r="G5297"/>
    </row>
    <row r="5298" spans="7:7" x14ac:dyDescent="0.45">
      <c r="G5298"/>
    </row>
    <row r="5299" spans="7:7" x14ac:dyDescent="0.45">
      <c r="G5299"/>
    </row>
    <row r="5300" spans="7:7" x14ac:dyDescent="0.45">
      <c r="G5300"/>
    </row>
    <row r="5301" spans="7:7" x14ac:dyDescent="0.45">
      <c r="G5301"/>
    </row>
    <row r="5302" spans="7:7" x14ac:dyDescent="0.45">
      <c r="G5302"/>
    </row>
    <row r="5303" spans="7:7" x14ac:dyDescent="0.45">
      <c r="G5303"/>
    </row>
    <row r="5304" spans="7:7" x14ac:dyDescent="0.45">
      <c r="G5304"/>
    </row>
    <row r="5305" spans="7:7" x14ac:dyDescent="0.45">
      <c r="G5305"/>
    </row>
    <row r="5306" spans="7:7" x14ac:dyDescent="0.45">
      <c r="G5306"/>
    </row>
    <row r="5307" spans="7:7" x14ac:dyDescent="0.45">
      <c r="G5307"/>
    </row>
    <row r="5308" spans="7:7" x14ac:dyDescent="0.45">
      <c r="G5308"/>
    </row>
    <row r="5309" spans="7:7" x14ac:dyDescent="0.45">
      <c r="G5309"/>
    </row>
    <row r="5310" spans="7:7" x14ac:dyDescent="0.45">
      <c r="G5310"/>
    </row>
    <row r="5311" spans="7:7" x14ac:dyDescent="0.45">
      <c r="G5311"/>
    </row>
    <row r="5312" spans="7:7" x14ac:dyDescent="0.45">
      <c r="G5312"/>
    </row>
    <row r="5313" spans="7:7" x14ac:dyDescent="0.45">
      <c r="G5313"/>
    </row>
    <row r="5314" spans="7:7" x14ac:dyDescent="0.45">
      <c r="G5314"/>
    </row>
    <row r="5315" spans="7:7" x14ac:dyDescent="0.45">
      <c r="G5315"/>
    </row>
    <row r="5316" spans="7:7" x14ac:dyDescent="0.45">
      <c r="G5316"/>
    </row>
    <row r="5317" spans="7:7" x14ac:dyDescent="0.45">
      <c r="G5317"/>
    </row>
    <row r="5318" spans="7:7" x14ac:dyDescent="0.45">
      <c r="G5318"/>
    </row>
    <row r="5319" spans="7:7" x14ac:dyDescent="0.45">
      <c r="G5319"/>
    </row>
    <row r="5320" spans="7:7" x14ac:dyDescent="0.45">
      <c r="G5320"/>
    </row>
    <row r="5321" spans="7:7" x14ac:dyDescent="0.45">
      <c r="G5321"/>
    </row>
    <row r="5322" spans="7:7" x14ac:dyDescent="0.45">
      <c r="G5322"/>
    </row>
    <row r="5323" spans="7:7" x14ac:dyDescent="0.45">
      <c r="G5323"/>
    </row>
    <row r="5324" spans="7:7" x14ac:dyDescent="0.45">
      <c r="G5324"/>
    </row>
    <row r="5325" spans="7:7" x14ac:dyDescent="0.45">
      <c r="G5325"/>
    </row>
    <row r="5326" spans="7:7" x14ac:dyDescent="0.45">
      <c r="G5326"/>
    </row>
    <row r="5327" spans="7:7" x14ac:dyDescent="0.45">
      <c r="G5327"/>
    </row>
    <row r="5328" spans="7:7" x14ac:dyDescent="0.45">
      <c r="G5328"/>
    </row>
    <row r="5329" spans="7:7" x14ac:dyDescent="0.45">
      <c r="G5329"/>
    </row>
    <row r="5330" spans="7:7" x14ac:dyDescent="0.45">
      <c r="G5330"/>
    </row>
    <row r="5331" spans="7:7" x14ac:dyDescent="0.45">
      <c r="G5331"/>
    </row>
    <row r="5332" spans="7:7" x14ac:dyDescent="0.45">
      <c r="G5332"/>
    </row>
    <row r="5333" spans="7:7" x14ac:dyDescent="0.45">
      <c r="G5333"/>
    </row>
    <row r="5334" spans="7:7" x14ac:dyDescent="0.45">
      <c r="G5334"/>
    </row>
    <row r="5335" spans="7:7" x14ac:dyDescent="0.45">
      <c r="G5335"/>
    </row>
    <row r="5336" spans="7:7" x14ac:dyDescent="0.45">
      <c r="G5336"/>
    </row>
    <row r="5337" spans="7:7" x14ac:dyDescent="0.45">
      <c r="G5337"/>
    </row>
    <row r="5338" spans="7:7" x14ac:dyDescent="0.45">
      <c r="G5338"/>
    </row>
    <row r="5339" spans="7:7" x14ac:dyDescent="0.45">
      <c r="G5339"/>
    </row>
    <row r="5340" spans="7:7" x14ac:dyDescent="0.45">
      <c r="G5340"/>
    </row>
    <row r="5341" spans="7:7" x14ac:dyDescent="0.45">
      <c r="G5341"/>
    </row>
    <row r="5342" spans="7:7" x14ac:dyDescent="0.45">
      <c r="G5342"/>
    </row>
    <row r="5343" spans="7:7" x14ac:dyDescent="0.45">
      <c r="G5343"/>
    </row>
    <row r="5344" spans="7:7" x14ac:dyDescent="0.45">
      <c r="G5344"/>
    </row>
    <row r="5345" spans="7:7" x14ac:dyDescent="0.45">
      <c r="G5345"/>
    </row>
    <row r="5346" spans="7:7" x14ac:dyDescent="0.45">
      <c r="G5346"/>
    </row>
    <row r="5347" spans="7:7" x14ac:dyDescent="0.45">
      <c r="G5347"/>
    </row>
    <row r="5348" spans="7:7" x14ac:dyDescent="0.45">
      <c r="G5348"/>
    </row>
    <row r="5349" spans="7:7" x14ac:dyDescent="0.45">
      <c r="G5349"/>
    </row>
    <row r="5350" spans="7:7" x14ac:dyDescent="0.45">
      <c r="G5350"/>
    </row>
    <row r="5351" spans="7:7" x14ac:dyDescent="0.45">
      <c r="G5351"/>
    </row>
    <row r="5352" spans="7:7" x14ac:dyDescent="0.45">
      <c r="G5352"/>
    </row>
    <row r="5353" spans="7:7" x14ac:dyDescent="0.45">
      <c r="G5353"/>
    </row>
    <row r="5354" spans="7:7" x14ac:dyDescent="0.45">
      <c r="G5354"/>
    </row>
    <row r="5355" spans="7:7" x14ac:dyDescent="0.45">
      <c r="G5355"/>
    </row>
    <row r="5356" spans="7:7" x14ac:dyDescent="0.45">
      <c r="G5356"/>
    </row>
    <row r="5357" spans="7:7" x14ac:dyDescent="0.45">
      <c r="G5357"/>
    </row>
    <row r="5358" spans="7:7" x14ac:dyDescent="0.45">
      <c r="G5358"/>
    </row>
    <row r="5359" spans="7:7" x14ac:dyDescent="0.45">
      <c r="G5359"/>
    </row>
    <row r="5360" spans="7:7" x14ac:dyDescent="0.45">
      <c r="G5360"/>
    </row>
    <row r="5361" spans="7:7" x14ac:dyDescent="0.45">
      <c r="G5361"/>
    </row>
    <row r="5362" spans="7:7" x14ac:dyDescent="0.45">
      <c r="G5362"/>
    </row>
    <row r="5363" spans="7:7" x14ac:dyDescent="0.45">
      <c r="G5363"/>
    </row>
    <row r="5364" spans="7:7" x14ac:dyDescent="0.45">
      <c r="G5364"/>
    </row>
    <row r="5365" spans="7:7" x14ac:dyDescent="0.45">
      <c r="G5365"/>
    </row>
    <row r="5366" spans="7:7" x14ac:dyDescent="0.45">
      <c r="G5366"/>
    </row>
    <row r="5367" spans="7:7" x14ac:dyDescent="0.45">
      <c r="G5367"/>
    </row>
    <row r="5368" spans="7:7" x14ac:dyDescent="0.45">
      <c r="G5368"/>
    </row>
    <row r="5369" spans="7:7" x14ac:dyDescent="0.45">
      <c r="G5369"/>
    </row>
    <row r="5370" spans="7:7" x14ac:dyDescent="0.45">
      <c r="G5370"/>
    </row>
    <row r="5371" spans="7:7" x14ac:dyDescent="0.45">
      <c r="G5371"/>
    </row>
    <row r="5372" spans="7:7" x14ac:dyDescent="0.45">
      <c r="G5372"/>
    </row>
    <row r="5373" spans="7:7" x14ac:dyDescent="0.45">
      <c r="G5373"/>
    </row>
    <row r="5374" spans="7:7" x14ac:dyDescent="0.45">
      <c r="G5374"/>
    </row>
    <row r="5375" spans="7:7" x14ac:dyDescent="0.45">
      <c r="G5375"/>
    </row>
    <row r="5376" spans="7:7" x14ac:dyDescent="0.45">
      <c r="G5376"/>
    </row>
    <row r="5377" spans="7:7" x14ac:dyDescent="0.45">
      <c r="G5377"/>
    </row>
    <row r="5378" spans="7:7" x14ac:dyDescent="0.45">
      <c r="G5378"/>
    </row>
    <row r="5379" spans="7:7" x14ac:dyDescent="0.45">
      <c r="G5379"/>
    </row>
    <row r="5380" spans="7:7" x14ac:dyDescent="0.45">
      <c r="G5380"/>
    </row>
    <row r="5381" spans="7:7" x14ac:dyDescent="0.45">
      <c r="G5381"/>
    </row>
    <row r="5382" spans="7:7" x14ac:dyDescent="0.45">
      <c r="G5382"/>
    </row>
    <row r="5383" spans="7:7" x14ac:dyDescent="0.45">
      <c r="G5383"/>
    </row>
    <row r="5384" spans="7:7" x14ac:dyDescent="0.45">
      <c r="G5384"/>
    </row>
    <row r="5385" spans="7:7" x14ac:dyDescent="0.45">
      <c r="G5385"/>
    </row>
    <row r="5386" spans="7:7" x14ac:dyDescent="0.45">
      <c r="G5386"/>
    </row>
    <row r="5387" spans="7:7" x14ac:dyDescent="0.45">
      <c r="G5387"/>
    </row>
    <row r="5388" spans="7:7" x14ac:dyDescent="0.45">
      <c r="G5388"/>
    </row>
    <row r="5389" spans="7:7" x14ac:dyDescent="0.45">
      <c r="G5389"/>
    </row>
    <row r="5390" spans="7:7" x14ac:dyDescent="0.45">
      <c r="G5390"/>
    </row>
    <row r="5391" spans="7:7" x14ac:dyDescent="0.45">
      <c r="G5391"/>
    </row>
    <row r="5392" spans="7:7" x14ac:dyDescent="0.45">
      <c r="G5392"/>
    </row>
    <row r="5393" spans="7:7" x14ac:dyDescent="0.45">
      <c r="G5393"/>
    </row>
    <row r="5394" spans="7:7" x14ac:dyDescent="0.45">
      <c r="G5394"/>
    </row>
    <row r="5395" spans="7:7" x14ac:dyDescent="0.45">
      <c r="G5395"/>
    </row>
    <row r="5396" spans="7:7" x14ac:dyDescent="0.45">
      <c r="G5396"/>
    </row>
    <row r="5397" spans="7:7" x14ac:dyDescent="0.45">
      <c r="G5397"/>
    </row>
    <row r="5398" spans="7:7" x14ac:dyDescent="0.45">
      <c r="G5398"/>
    </row>
    <row r="5399" spans="7:7" x14ac:dyDescent="0.45">
      <c r="G5399"/>
    </row>
    <row r="5400" spans="7:7" x14ac:dyDescent="0.45">
      <c r="G5400"/>
    </row>
    <row r="5401" spans="7:7" x14ac:dyDescent="0.45">
      <c r="G5401"/>
    </row>
    <row r="5402" spans="7:7" x14ac:dyDescent="0.45">
      <c r="G5402"/>
    </row>
    <row r="5403" spans="7:7" x14ac:dyDescent="0.45">
      <c r="G5403"/>
    </row>
    <row r="5404" spans="7:7" x14ac:dyDescent="0.45">
      <c r="G5404"/>
    </row>
    <row r="5405" spans="7:7" x14ac:dyDescent="0.45">
      <c r="G5405"/>
    </row>
    <row r="5406" spans="7:7" x14ac:dyDescent="0.45">
      <c r="G5406"/>
    </row>
    <row r="5407" spans="7:7" x14ac:dyDescent="0.45">
      <c r="G5407"/>
    </row>
    <row r="5408" spans="7:7" x14ac:dyDescent="0.45">
      <c r="G5408"/>
    </row>
    <row r="5409" spans="7:7" x14ac:dyDescent="0.45">
      <c r="G5409"/>
    </row>
    <row r="5410" spans="7:7" x14ac:dyDescent="0.45">
      <c r="G5410"/>
    </row>
    <row r="5411" spans="7:7" x14ac:dyDescent="0.45">
      <c r="G5411"/>
    </row>
    <row r="5412" spans="7:7" x14ac:dyDescent="0.45">
      <c r="G5412"/>
    </row>
    <row r="5413" spans="7:7" x14ac:dyDescent="0.45">
      <c r="G5413"/>
    </row>
    <row r="5414" spans="7:7" x14ac:dyDescent="0.45">
      <c r="G5414"/>
    </row>
    <row r="5415" spans="7:7" x14ac:dyDescent="0.45">
      <c r="G5415"/>
    </row>
    <row r="5416" spans="7:7" x14ac:dyDescent="0.45">
      <c r="G5416"/>
    </row>
    <row r="5417" spans="7:7" x14ac:dyDescent="0.45">
      <c r="G5417"/>
    </row>
    <row r="5418" spans="7:7" x14ac:dyDescent="0.45">
      <c r="G5418"/>
    </row>
    <row r="5419" spans="7:7" x14ac:dyDescent="0.45">
      <c r="G5419"/>
    </row>
    <row r="5420" spans="7:7" x14ac:dyDescent="0.45">
      <c r="G5420"/>
    </row>
    <row r="5421" spans="7:7" x14ac:dyDescent="0.45">
      <c r="G5421"/>
    </row>
    <row r="5422" spans="7:7" x14ac:dyDescent="0.45">
      <c r="G5422"/>
    </row>
    <row r="5423" spans="7:7" x14ac:dyDescent="0.45">
      <c r="G5423"/>
    </row>
    <row r="5424" spans="7:7" x14ac:dyDescent="0.45">
      <c r="G5424"/>
    </row>
    <row r="5425" spans="7:7" x14ac:dyDescent="0.45">
      <c r="G5425"/>
    </row>
    <row r="5426" spans="7:7" x14ac:dyDescent="0.45">
      <c r="G5426"/>
    </row>
    <row r="5427" spans="7:7" x14ac:dyDescent="0.45">
      <c r="G5427"/>
    </row>
    <row r="5428" spans="7:7" x14ac:dyDescent="0.45">
      <c r="G5428"/>
    </row>
    <row r="5429" spans="7:7" x14ac:dyDescent="0.45">
      <c r="G5429"/>
    </row>
    <row r="5430" spans="7:7" x14ac:dyDescent="0.45">
      <c r="G5430"/>
    </row>
    <row r="5431" spans="7:7" x14ac:dyDescent="0.45">
      <c r="G5431"/>
    </row>
    <row r="5432" spans="7:7" x14ac:dyDescent="0.45">
      <c r="G5432"/>
    </row>
    <row r="5433" spans="7:7" x14ac:dyDescent="0.45">
      <c r="G5433"/>
    </row>
    <row r="5434" spans="7:7" x14ac:dyDescent="0.45">
      <c r="G5434"/>
    </row>
    <row r="5435" spans="7:7" x14ac:dyDescent="0.45">
      <c r="G5435"/>
    </row>
    <row r="5436" spans="7:7" x14ac:dyDescent="0.45">
      <c r="G5436"/>
    </row>
    <row r="5437" spans="7:7" x14ac:dyDescent="0.45">
      <c r="G5437"/>
    </row>
    <row r="5438" spans="7:7" x14ac:dyDescent="0.45">
      <c r="G5438"/>
    </row>
    <row r="5439" spans="7:7" x14ac:dyDescent="0.45">
      <c r="G5439"/>
    </row>
    <row r="5440" spans="7:7" x14ac:dyDescent="0.45">
      <c r="G5440"/>
    </row>
    <row r="5441" spans="7:7" x14ac:dyDescent="0.45">
      <c r="G5441"/>
    </row>
    <row r="5442" spans="7:7" x14ac:dyDescent="0.45">
      <c r="G5442"/>
    </row>
    <row r="5443" spans="7:7" x14ac:dyDescent="0.45">
      <c r="G5443"/>
    </row>
    <row r="5444" spans="7:7" x14ac:dyDescent="0.45">
      <c r="G5444"/>
    </row>
    <row r="5445" spans="7:7" x14ac:dyDescent="0.45">
      <c r="G5445"/>
    </row>
    <row r="5446" spans="7:7" x14ac:dyDescent="0.45">
      <c r="G5446"/>
    </row>
    <row r="5447" spans="7:7" x14ac:dyDescent="0.45">
      <c r="G5447"/>
    </row>
    <row r="5448" spans="7:7" x14ac:dyDescent="0.45">
      <c r="G5448"/>
    </row>
    <row r="5449" spans="7:7" x14ac:dyDescent="0.45">
      <c r="G5449"/>
    </row>
    <row r="5450" spans="7:7" x14ac:dyDescent="0.45">
      <c r="G5450"/>
    </row>
    <row r="5451" spans="7:7" x14ac:dyDescent="0.45">
      <c r="G5451"/>
    </row>
    <row r="5452" spans="7:7" x14ac:dyDescent="0.45">
      <c r="G5452"/>
    </row>
    <row r="5453" spans="7:7" x14ac:dyDescent="0.45">
      <c r="G5453"/>
    </row>
    <row r="5454" spans="7:7" x14ac:dyDescent="0.45">
      <c r="G5454"/>
    </row>
    <row r="5455" spans="7:7" x14ac:dyDescent="0.45">
      <c r="G5455"/>
    </row>
    <row r="5456" spans="7:7" x14ac:dyDescent="0.45">
      <c r="G5456"/>
    </row>
    <row r="5457" spans="7:7" x14ac:dyDescent="0.45">
      <c r="G5457"/>
    </row>
    <row r="5458" spans="7:7" x14ac:dyDescent="0.45">
      <c r="G5458"/>
    </row>
    <row r="5459" spans="7:7" x14ac:dyDescent="0.45">
      <c r="G5459"/>
    </row>
    <row r="5460" spans="7:7" x14ac:dyDescent="0.45">
      <c r="G5460"/>
    </row>
    <row r="5461" spans="7:7" x14ac:dyDescent="0.45">
      <c r="G5461"/>
    </row>
    <row r="5462" spans="7:7" x14ac:dyDescent="0.45">
      <c r="G5462"/>
    </row>
    <row r="5463" spans="7:7" x14ac:dyDescent="0.45">
      <c r="G5463"/>
    </row>
    <row r="5464" spans="7:7" x14ac:dyDescent="0.45">
      <c r="G5464"/>
    </row>
    <row r="5465" spans="7:7" x14ac:dyDescent="0.45">
      <c r="G5465"/>
    </row>
    <row r="5466" spans="7:7" x14ac:dyDescent="0.45">
      <c r="G5466"/>
    </row>
    <row r="5467" spans="7:7" x14ac:dyDescent="0.45">
      <c r="G5467"/>
    </row>
    <row r="5468" spans="7:7" x14ac:dyDescent="0.45">
      <c r="G5468"/>
    </row>
    <row r="5469" spans="7:7" x14ac:dyDescent="0.45">
      <c r="G5469"/>
    </row>
    <row r="5470" spans="7:7" x14ac:dyDescent="0.45">
      <c r="G5470"/>
    </row>
    <row r="5471" spans="7:7" x14ac:dyDescent="0.45">
      <c r="G5471"/>
    </row>
    <row r="5472" spans="7:7" x14ac:dyDescent="0.45">
      <c r="G5472"/>
    </row>
    <row r="5473" spans="7:7" x14ac:dyDescent="0.45">
      <c r="G5473"/>
    </row>
    <row r="5474" spans="7:7" x14ac:dyDescent="0.45">
      <c r="G5474"/>
    </row>
    <row r="5475" spans="7:7" x14ac:dyDescent="0.45">
      <c r="G5475"/>
    </row>
    <row r="5476" spans="7:7" x14ac:dyDescent="0.45">
      <c r="G5476"/>
    </row>
    <row r="5477" spans="7:7" x14ac:dyDescent="0.45">
      <c r="G5477"/>
    </row>
    <row r="5478" spans="7:7" x14ac:dyDescent="0.45">
      <c r="G5478"/>
    </row>
    <row r="5479" spans="7:7" x14ac:dyDescent="0.45">
      <c r="G5479"/>
    </row>
    <row r="5480" spans="7:7" x14ac:dyDescent="0.45">
      <c r="G5480"/>
    </row>
    <row r="5481" spans="7:7" x14ac:dyDescent="0.45">
      <c r="G5481"/>
    </row>
    <row r="5482" spans="7:7" x14ac:dyDescent="0.45">
      <c r="G5482"/>
    </row>
    <row r="5483" spans="7:7" x14ac:dyDescent="0.45">
      <c r="G5483"/>
    </row>
    <row r="5484" spans="7:7" x14ac:dyDescent="0.45">
      <c r="G5484"/>
    </row>
    <row r="5485" spans="7:7" x14ac:dyDescent="0.45">
      <c r="G5485"/>
    </row>
    <row r="5486" spans="7:7" x14ac:dyDescent="0.45">
      <c r="G5486"/>
    </row>
    <row r="5487" spans="7:7" x14ac:dyDescent="0.45">
      <c r="G5487"/>
    </row>
    <row r="5488" spans="7:7" x14ac:dyDescent="0.45">
      <c r="G5488"/>
    </row>
    <row r="5489" spans="7:7" x14ac:dyDescent="0.45">
      <c r="G5489"/>
    </row>
    <row r="5490" spans="7:7" x14ac:dyDescent="0.45">
      <c r="G5490"/>
    </row>
    <row r="5491" spans="7:7" x14ac:dyDescent="0.45">
      <c r="G5491"/>
    </row>
    <row r="5492" spans="7:7" x14ac:dyDescent="0.45">
      <c r="G5492"/>
    </row>
    <row r="5493" spans="7:7" x14ac:dyDescent="0.45">
      <c r="G5493"/>
    </row>
    <row r="5494" spans="7:7" x14ac:dyDescent="0.45">
      <c r="G5494"/>
    </row>
    <row r="5495" spans="7:7" x14ac:dyDescent="0.45">
      <c r="G5495"/>
    </row>
    <row r="5496" spans="7:7" x14ac:dyDescent="0.45">
      <c r="G5496"/>
    </row>
    <row r="5497" spans="7:7" x14ac:dyDescent="0.45">
      <c r="G5497"/>
    </row>
    <row r="5498" spans="7:7" x14ac:dyDescent="0.45">
      <c r="G5498"/>
    </row>
    <row r="5499" spans="7:7" x14ac:dyDescent="0.45">
      <c r="G5499"/>
    </row>
    <row r="5500" spans="7:7" x14ac:dyDescent="0.45">
      <c r="G5500"/>
    </row>
    <row r="5501" spans="7:7" x14ac:dyDescent="0.45">
      <c r="G5501"/>
    </row>
    <row r="5502" spans="7:7" x14ac:dyDescent="0.45">
      <c r="G5502"/>
    </row>
    <row r="5503" spans="7:7" x14ac:dyDescent="0.45">
      <c r="G5503"/>
    </row>
    <row r="5504" spans="7:7" x14ac:dyDescent="0.45">
      <c r="G5504"/>
    </row>
    <row r="5505" spans="7:7" x14ac:dyDescent="0.45">
      <c r="G5505"/>
    </row>
    <row r="5506" spans="7:7" x14ac:dyDescent="0.45">
      <c r="G5506"/>
    </row>
    <row r="5507" spans="7:7" x14ac:dyDescent="0.45">
      <c r="G5507"/>
    </row>
    <row r="5508" spans="7:7" x14ac:dyDescent="0.45">
      <c r="G5508"/>
    </row>
    <row r="5509" spans="7:7" x14ac:dyDescent="0.45">
      <c r="G5509"/>
    </row>
    <row r="5510" spans="7:7" x14ac:dyDescent="0.45">
      <c r="G5510"/>
    </row>
    <row r="5511" spans="7:7" x14ac:dyDescent="0.45">
      <c r="G5511"/>
    </row>
    <row r="5512" spans="7:7" x14ac:dyDescent="0.45">
      <c r="G5512"/>
    </row>
    <row r="5513" spans="7:7" x14ac:dyDescent="0.45">
      <c r="G5513"/>
    </row>
    <row r="5514" spans="7:7" x14ac:dyDescent="0.45">
      <c r="G5514"/>
    </row>
    <row r="5515" spans="7:7" x14ac:dyDescent="0.45">
      <c r="G5515"/>
    </row>
    <row r="5516" spans="7:7" x14ac:dyDescent="0.45">
      <c r="G5516"/>
    </row>
    <row r="5517" spans="7:7" x14ac:dyDescent="0.45">
      <c r="G5517"/>
    </row>
    <row r="5518" spans="7:7" x14ac:dyDescent="0.45">
      <c r="G5518"/>
    </row>
    <row r="5519" spans="7:7" x14ac:dyDescent="0.45">
      <c r="G5519"/>
    </row>
    <row r="5520" spans="7:7" x14ac:dyDescent="0.45">
      <c r="G5520"/>
    </row>
    <row r="5521" spans="7:7" x14ac:dyDescent="0.45">
      <c r="G5521"/>
    </row>
    <row r="5522" spans="7:7" x14ac:dyDescent="0.45">
      <c r="G5522"/>
    </row>
    <row r="5523" spans="7:7" x14ac:dyDescent="0.45">
      <c r="G5523"/>
    </row>
    <row r="5524" spans="7:7" x14ac:dyDescent="0.45">
      <c r="G5524"/>
    </row>
    <row r="5525" spans="7:7" x14ac:dyDescent="0.45">
      <c r="G5525"/>
    </row>
    <row r="5526" spans="7:7" x14ac:dyDescent="0.45">
      <c r="G5526"/>
    </row>
    <row r="5527" spans="7:7" x14ac:dyDescent="0.45">
      <c r="G5527"/>
    </row>
    <row r="5528" spans="7:7" x14ac:dyDescent="0.45">
      <c r="G5528"/>
    </row>
    <row r="5529" spans="7:7" x14ac:dyDescent="0.45">
      <c r="G5529"/>
    </row>
    <row r="5530" spans="7:7" x14ac:dyDescent="0.45">
      <c r="G5530"/>
    </row>
    <row r="5531" spans="7:7" x14ac:dyDescent="0.45">
      <c r="G5531"/>
    </row>
    <row r="5532" spans="7:7" x14ac:dyDescent="0.45">
      <c r="G5532"/>
    </row>
    <row r="5533" spans="7:7" x14ac:dyDescent="0.45">
      <c r="G5533"/>
    </row>
    <row r="5534" spans="7:7" x14ac:dyDescent="0.45">
      <c r="G5534"/>
    </row>
    <row r="5535" spans="7:7" x14ac:dyDescent="0.45">
      <c r="G5535"/>
    </row>
    <row r="5536" spans="7:7" x14ac:dyDescent="0.45">
      <c r="G5536"/>
    </row>
    <row r="5537" spans="7:7" x14ac:dyDescent="0.45">
      <c r="G5537"/>
    </row>
    <row r="5538" spans="7:7" x14ac:dyDescent="0.45">
      <c r="G5538"/>
    </row>
    <row r="5539" spans="7:7" x14ac:dyDescent="0.45">
      <c r="G5539"/>
    </row>
    <row r="5540" spans="7:7" x14ac:dyDescent="0.45">
      <c r="G5540"/>
    </row>
    <row r="5541" spans="7:7" x14ac:dyDescent="0.45">
      <c r="G5541"/>
    </row>
    <row r="5542" spans="7:7" x14ac:dyDescent="0.45">
      <c r="G5542"/>
    </row>
    <row r="5543" spans="7:7" x14ac:dyDescent="0.45">
      <c r="G5543"/>
    </row>
    <row r="5544" spans="7:7" x14ac:dyDescent="0.45">
      <c r="G5544"/>
    </row>
    <row r="5545" spans="7:7" x14ac:dyDescent="0.45">
      <c r="G5545"/>
    </row>
    <row r="5546" spans="7:7" x14ac:dyDescent="0.45">
      <c r="G5546"/>
    </row>
    <row r="5547" spans="7:7" x14ac:dyDescent="0.45">
      <c r="G5547"/>
    </row>
    <row r="5548" spans="7:7" x14ac:dyDescent="0.45">
      <c r="G5548"/>
    </row>
    <row r="5549" spans="7:7" x14ac:dyDescent="0.45">
      <c r="G5549"/>
    </row>
    <row r="5550" spans="7:7" x14ac:dyDescent="0.45">
      <c r="G5550"/>
    </row>
    <row r="5551" spans="7:7" x14ac:dyDescent="0.45">
      <c r="G5551"/>
    </row>
    <row r="5552" spans="7:7" x14ac:dyDescent="0.45">
      <c r="G5552"/>
    </row>
    <row r="5553" spans="7:7" x14ac:dyDescent="0.45">
      <c r="G5553"/>
    </row>
    <row r="5554" spans="7:7" x14ac:dyDescent="0.45">
      <c r="G5554"/>
    </row>
    <row r="5555" spans="7:7" x14ac:dyDescent="0.45">
      <c r="G5555"/>
    </row>
    <row r="5556" spans="7:7" x14ac:dyDescent="0.45">
      <c r="G5556"/>
    </row>
    <row r="5557" spans="7:7" x14ac:dyDescent="0.45">
      <c r="G5557"/>
    </row>
    <row r="5558" spans="7:7" x14ac:dyDescent="0.45">
      <c r="G5558"/>
    </row>
    <row r="5559" spans="7:7" x14ac:dyDescent="0.45">
      <c r="G5559"/>
    </row>
    <row r="5560" spans="7:7" x14ac:dyDescent="0.45">
      <c r="G5560"/>
    </row>
    <row r="5561" spans="7:7" x14ac:dyDescent="0.45">
      <c r="G5561"/>
    </row>
    <row r="5562" spans="7:7" x14ac:dyDescent="0.45">
      <c r="G5562"/>
    </row>
    <row r="5563" spans="7:7" x14ac:dyDescent="0.45">
      <c r="G5563"/>
    </row>
    <row r="5564" spans="7:7" x14ac:dyDescent="0.45">
      <c r="G5564"/>
    </row>
    <row r="5565" spans="7:7" x14ac:dyDescent="0.45">
      <c r="G5565"/>
    </row>
    <row r="5566" spans="7:7" x14ac:dyDescent="0.45">
      <c r="G5566"/>
    </row>
    <row r="5567" spans="7:7" x14ac:dyDescent="0.45">
      <c r="G5567"/>
    </row>
    <row r="5568" spans="7:7" x14ac:dyDescent="0.45">
      <c r="G5568"/>
    </row>
    <row r="5569" spans="7:7" x14ac:dyDescent="0.45">
      <c r="G5569"/>
    </row>
    <row r="5570" spans="7:7" x14ac:dyDescent="0.45">
      <c r="G5570"/>
    </row>
    <row r="5571" spans="7:7" x14ac:dyDescent="0.45">
      <c r="G5571"/>
    </row>
    <row r="5572" spans="7:7" x14ac:dyDescent="0.45">
      <c r="G5572"/>
    </row>
    <row r="5573" spans="7:7" x14ac:dyDescent="0.45">
      <c r="G5573"/>
    </row>
    <row r="5574" spans="7:7" x14ac:dyDescent="0.45">
      <c r="G5574"/>
    </row>
    <row r="5575" spans="7:7" x14ac:dyDescent="0.45">
      <c r="G5575"/>
    </row>
    <row r="5576" spans="7:7" x14ac:dyDescent="0.45">
      <c r="G5576"/>
    </row>
    <row r="5577" spans="7:7" x14ac:dyDescent="0.45">
      <c r="G5577"/>
    </row>
    <row r="5578" spans="7:7" x14ac:dyDescent="0.45">
      <c r="G5578"/>
    </row>
    <row r="5579" spans="7:7" x14ac:dyDescent="0.45">
      <c r="G5579"/>
    </row>
    <row r="5580" spans="7:7" x14ac:dyDescent="0.45">
      <c r="G5580"/>
    </row>
    <row r="5581" spans="7:7" x14ac:dyDescent="0.45">
      <c r="G5581"/>
    </row>
    <row r="5582" spans="7:7" x14ac:dyDescent="0.45">
      <c r="G5582"/>
    </row>
    <row r="5583" spans="7:7" x14ac:dyDescent="0.45">
      <c r="G5583"/>
    </row>
    <row r="5584" spans="7:7" x14ac:dyDescent="0.45">
      <c r="G5584"/>
    </row>
    <row r="5585" spans="7:7" x14ac:dyDescent="0.45">
      <c r="G5585"/>
    </row>
    <row r="5586" spans="7:7" x14ac:dyDescent="0.45">
      <c r="G5586"/>
    </row>
    <row r="5587" spans="7:7" x14ac:dyDescent="0.45">
      <c r="G5587"/>
    </row>
    <row r="5588" spans="7:7" x14ac:dyDescent="0.45">
      <c r="G5588"/>
    </row>
    <row r="5589" spans="7:7" x14ac:dyDescent="0.45">
      <c r="G5589"/>
    </row>
    <row r="5590" spans="7:7" x14ac:dyDescent="0.45">
      <c r="G5590"/>
    </row>
    <row r="5591" spans="7:7" x14ac:dyDescent="0.45">
      <c r="G5591"/>
    </row>
    <row r="5592" spans="7:7" x14ac:dyDescent="0.45">
      <c r="G5592"/>
    </row>
    <row r="5593" spans="7:7" x14ac:dyDescent="0.45">
      <c r="G5593"/>
    </row>
    <row r="5594" spans="7:7" x14ac:dyDescent="0.45">
      <c r="G5594"/>
    </row>
    <row r="5595" spans="7:7" x14ac:dyDescent="0.45">
      <c r="G5595"/>
    </row>
    <row r="5596" spans="7:7" x14ac:dyDescent="0.45">
      <c r="G5596"/>
    </row>
    <row r="5597" spans="7:7" x14ac:dyDescent="0.45">
      <c r="G5597"/>
    </row>
    <row r="5598" spans="7:7" x14ac:dyDescent="0.45">
      <c r="G5598"/>
    </row>
    <row r="5599" spans="7:7" x14ac:dyDescent="0.45">
      <c r="G5599"/>
    </row>
    <row r="5600" spans="7:7" x14ac:dyDescent="0.45">
      <c r="G5600"/>
    </row>
    <row r="5601" spans="7:7" x14ac:dyDescent="0.45">
      <c r="G5601"/>
    </row>
    <row r="5602" spans="7:7" x14ac:dyDescent="0.45">
      <c r="G5602"/>
    </row>
    <row r="5603" spans="7:7" x14ac:dyDescent="0.45">
      <c r="G5603"/>
    </row>
    <row r="5604" spans="7:7" x14ac:dyDescent="0.45">
      <c r="G5604"/>
    </row>
    <row r="5605" spans="7:7" x14ac:dyDescent="0.45">
      <c r="G5605"/>
    </row>
    <row r="5606" spans="7:7" x14ac:dyDescent="0.45">
      <c r="G5606"/>
    </row>
    <row r="5607" spans="7:7" x14ac:dyDescent="0.45">
      <c r="G5607"/>
    </row>
    <row r="5608" spans="7:7" x14ac:dyDescent="0.45">
      <c r="G5608"/>
    </row>
    <row r="5609" spans="7:7" x14ac:dyDescent="0.45">
      <c r="G5609"/>
    </row>
    <row r="5610" spans="7:7" x14ac:dyDescent="0.45">
      <c r="G5610"/>
    </row>
    <row r="5611" spans="7:7" x14ac:dyDescent="0.45">
      <c r="G5611"/>
    </row>
    <row r="5612" spans="7:7" x14ac:dyDescent="0.45">
      <c r="G5612"/>
    </row>
    <row r="5613" spans="7:7" x14ac:dyDescent="0.45">
      <c r="G5613"/>
    </row>
    <row r="5614" spans="7:7" x14ac:dyDescent="0.45">
      <c r="G5614"/>
    </row>
    <row r="5615" spans="7:7" x14ac:dyDescent="0.45">
      <c r="G5615"/>
    </row>
    <row r="5616" spans="7:7" x14ac:dyDescent="0.45">
      <c r="G5616"/>
    </row>
    <row r="5617" spans="7:7" x14ac:dyDescent="0.45">
      <c r="G5617"/>
    </row>
    <row r="5618" spans="7:7" x14ac:dyDescent="0.45">
      <c r="G5618"/>
    </row>
    <row r="5619" spans="7:7" x14ac:dyDescent="0.45">
      <c r="G5619"/>
    </row>
    <row r="5620" spans="7:7" x14ac:dyDescent="0.45">
      <c r="G5620"/>
    </row>
    <row r="5621" spans="7:7" x14ac:dyDescent="0.45">
      <c r="G5621"/>
    </row>
    <row r="5622" spans="7:7" x14ac:dyDescent="0.45">
      <c r="G5622"/>
    </row>
    <row r="5623" spans="7:7" x14ac:dyDescent="0.45">
      <c r="G5623"/>
    </row>
    <row r="5624" spans="7:7" x14ac:dyDescent="0.45">
      <c r="G5624"/>
    </row>
    <row r="5625" spans="7:7" x14ac:dyDescent="0.45">
      <c r="G5625"/>
    </row>
    <row r="5626" spans="7:7" x14ac:dyDescent="0.45">
      <c r="G5626"/>
    </row>
    <row r="5627" spans="7:7" x14ac:dyDescent="0.45">
      <c r="G5627"/>
    </row>
    <row r="5628" spans="7:7" x14ac:dyDescent="0.45">
      <c r="G5628"/>
    </row>
    <row r="5629" spans="7:7" x14ac:dyDescent="0.45">
      <c r="G5629"/>
    </row>
    <row r="5630" spans="7:7" x14ac:dyDescent="0.45">
      <c r="G5630"/>
    </row>
    <row r="5631" spans="7:7" x14ac:dyDescent="0.45">
      <c r="G5631"/>
    </row>
    <row r="5632" spans="7:7" x14ac:dyDescent="0.45">
      <c r="G5632"/>
    </row>
    <row r="5633" spans="7:7" x14ac:dyDescent="0.45">
      <c r="G5633"/>
    </row>
    <row r="5634" spans="7:7" x14ac:dyDescent="0.45">
      <c r="G5634"/>
    </row>
    <row r="5635" spans="7:7" x14ac:dyDescent="0.45">
      <c r="G5635"/>
    </row>
    <row r="5636" spans="7:7" x14ac:dyDescent="0.45">
      <c r="G5636"/>
    </row>
    <row r="5637" spans="7:7" x14ac:dyDescent="0.45">
      <c r="G5637"/>
    </row>
    <row r="5638" spans="7:7" x14ac:dyDescent="0.45">
      <c r="G5638"/>
    </row>
    <row r="5639" spans="7:7" x14ac:dyDescent="0.45">
      <c r="G5639"/>
    </row>
    <row r="5640" spans="7:7" x14ac:dyDescent="0.45">
      <c r="G5640"/>
    </row>
    <row r="5641" spans="7:7" x14ac:dyDescent="0.45">
      <c r="G5641"/>
    </row>
    <row r="5642" spans="7:7" x14ac:dyDescent="0.45">
      <c r="G5642"/>
    </row>
    <row r="5643" spans="7:7" x14ac:dyDescent="0.45">
      <c r="G5643"/>
    </row>
    <row r="5644" spans="7:7" x14ac:dyDescent="0.45">
      <c r="G5644"/>
    </row>
    <row r="5645" spans="7:7" x14ac:dyDescent="0.45">
      <c r="G5645"/>
    </row>
    <row r="5646" spans="7:7" x14ac:dyDescent="0.45">
      <c r="G5646"/>
    </row>
    <row r="5647" spans="7:7" x14ac:dyDescent="0.45">
      <c r="G5647"/>
    </row>
    <row r="5648" spans="7:7" x14ac:dyDescent="0.45">
      <c r="G5648"/>
    </row>
    <row r="5649" spans="7:7" x14ac:dyDescent="0.45">
      <c r="G5649"/>
    </row>
    <row r="5650" spans="7:7" x14ac:dyDescent="0.45">
      <c r="G5650"/>
    </row>
    <row r="5651" spans="7:7" x14ac:dyDescent="0.45">
      <c r="G5651"/>
    </row>
    <row r="5652" spans="7:7" x14ac:dyDescent="0.45">
      <c r="G5652"/>
    </row>
    <row r="5653" spans="7:7" x14ac:dyDescent="0.45">
      <c r="G5653"/>
    </row>
    <row r="5654" spans="7:7" x14ac:dyDescent="0.45">
      <c r="G5654"/>
    </row>
    <row r="5655" spans="7:7" x14ac:dyDescent="0.45">
      <c r="G5655"/>
    </row>
    <row r="5656" spans="7:7" x14ac:dyDescent="0.45">
      <c r="G5656"/>
    </row>
    <row r="5657" spans="7:7" x14ac:dyDescent="0.45">
      <c r="G5657"/>
    </row>
    <row r="5658" spans="7:7" x14ac:dyDescent="0.45">
      <c r="G5658"/>
    </row>
    <row r="5659" spans="7:7" x14ac:dyDescent="0.45">
      <c r="G5659"/>
    </row>
    <row r="5660" spans="7:7" x14ac:dyDescent="0.45">
      <c r="G5660"/>
    </row>
    <row r="5661" spans="7:7" x14ac:dyDescent="0.45">
      <c r="G5661"/>
    </row>
    <row r="5662" spans="7:7" x14ac:dyDescent="0.45">
      <c r="G5662"/>
    </row>
    <row r="5663" spans="7:7" x14ac:dyDescent="0.45">
      <c r="G5663"/>
    </row>
    <row r="5664" spans="7:7" x14ac:dyDescent="0.45">
      <c r="G5664"/>
    </row>
    <row r="5665" spans="7:7" x14ac:dyDescent="0.45">
      <c r="G5665"/>
    </row>
    <row r="5666" spans="7:7" x14ac:dyDescent="0.45">
      <c r="G5666"/>
    </row>
    <row r="5667" spans="7:7" x14ac:dyDescent="0.45">
      <c r="G5667"/>
    </row>
    <row r="5668" spans="7:7" x14ac:dyDescent="0.45">
      <c r="G5668"/>
    </row>
    <row r="5669" spans="7:7" x14ac:dyDescent="0.45">
      <c r="G5669"/>
    </row>
    <row r="5670" spans="7:7" x14ac:dyDescent="0.45">
      <c r="G5670"/>
    </row>
    <row r="5671" spans="7:7" x14ac:dyDescent="0.45">
      <c r="G5671"/>
    </row>
    <row r="5672" spans="7:7" x14ac:dyDescent="0.45">
      <c r="G5672"/>
    </row>
    <row r="5673" spans="7:7" x14ac:dyDescent="0.45">
      <c r="G5673"/>
    </row>
    <row r="5674" spans="7:7" x14ac:dyDescent="0.45">
      <c r="G5674"/>
    </row>
    <row r="5675" spans="7:7" x14ac:dyDescent="0.45">
      <c r="G5675"/>
    </row>
    <row r="5676" spans="7:7" x14ac:dyDescent="0.45">
      <c r="G5676"/>
    </row>
    <row r="5677" spans="7:7" x14ac:dyDescent="0.45">
      <c r="G5677"/>
    </row>
    <row r="5678" spans="7:7" x14ac:dyDescent="0.45">
      <c r="G5678"/>
    </row>
    <row r="5679" spans="7:7" x14ac:dyDescent="0.45">
      <c r="G5679"/>
    </row>
    <row r="5680" spans="7:7" x14ac:dyDescent="0.45">
      <c r="G5680"/>
    </row>
    <row r="5681" spans="7:7" x14ac:dyDescent="0.45">
      <c r="G5681"/>
    </row>
    <row r="5682" spans="7:7" x14ac:dyDescent="0.45">
      <c r="G5682"/>
    </row>
    <row r="5683" spans="7:7" x14ac:dyDescent="0.45">
      <c r="G5683"/>
    </row>
    <row r="5684" spans="7:7" x14ac:dyDescent="0.45">
      <c r="G5684"/>
    </row>
    <row r="5685" spans="7:7" x14ac:dyDescent="0.45">
      <c r="G5685"/>
    </row>
    <row r="5686" spans="7:7" x14ac:dyDescent="0.45">
      <c r="G5686"/>
    </row>
    <row r="5687" spans="7:7" x14ac:dyDescent="0.45">
      <c r="G5687"/>
    </row>
    <row r="5688" spans="7:7" x14ac:dyDescent="0.45">
      <c r="G5688"/>
    </row>
    <row r="5689" spans="7:7" x14ac:dyDescent="0.45">
      <c r="G5689"/>
    </row>
    <row r="5690" spans="7:7" x14ac:dyDescent="0.45">
      <c r="G5690"/>
    </row>
    <row r="5691" spans="7:7" x14ac:dyDescent="0.45">
      <c r="G5691"/>
    </row>
    <row r="5692" spans="7:7" x14ac:dyDescent="0.45">
      <c r="G5692"/>
    </row>
    <row r="5693" spans="7:7" x14ac:dyDescent="0.45">
      <c r="G5693"/>
    </row>
    <row r="5694" spans="7:7" x14ac:dyDescent="0.45">
      <c r="G5694"/>
    </row>
    <row r="5695" spans="7:7" x14ac:dyDescent="0.45">
      <c r="G5695"/>
    </row>
    <row r="5696" spans="7:7" x14ac:dyDescent="0.45">
      <c r="G5696"/>
    </row>
    <row r="5697" spans="7:7" x14ac:dyDescent="0.45">
      <c r="G5697"/>
    </row>
    <row r="5698" spans="7:7" x14ac:dyDescent="0.45">
      <c r="G5698"/>
    </row>
    <row r="5699" spans="7:7" x14ac:dyDescent="0.45">
      <c r="G5699"/>
    </row>
    <row r="5700" spans="7:7" x14ac:dyDescent="0.45">
      <c r="G5700"/>
    </row>
    <row r="5701" spans="7:7" x14ac:dyDescent="0.45">
      <c r="G5701"/>
    </row>
    <row r="5702" spans="7:7" x14ac:dyDescent="0.45">
      <c r="G5702"/>
    </row>
    <row r="5703" spans="7:7" x14ac:dyDescent="0.45">
      <c r="G5703"/>
    </row>
    <row r="5704" spans="7:7" x14ac:dyDescent="0.45">
      <c r="G5704"/>
    </row>
    <row r="5705" spans="7:7" x14ac:dyDescent="0.45">
      <c r="G5705"/>
    </row>
    <row r="5706" spans="7:7" x14ac:dyDescent="0.45">
      <c r="G5706"/>
    </row>
    <row r="5707" spans="7:7" x14ac:dyDescent="0.45">
      <c r="G5707"/>
    </row>
    <row r="5708" spans="7:7" x14ac:dyDescent="0.45">
      <c r="G5708"/>
    </row>
    <row r="5709" spans="7:7" x14ac:dyDescent="0.45">
      <c r="G5709"/>
    </row>
    <row r="5710" spans="7:7" x14ac:dyDescent="0.45">
      <c r="G5710"/>
    </row>
    <row r="5711" spans="7:7" x14ac:dyDescent="0.45">
      <c r="G5711"/>
    </row>
    <row r="5712" spans="7:7" x14ac:dyDescent="0.45">
      <c r="G5712"/>
    </row>
    <row r="5713" spans="7:7" x14ac:dyDescent="0.45">
      <c r="G5713"/>
    </row>
    <row r="5714" spans="7:7" x14ac:dyDescent="0.45">
      <c r="G5714"/>
    </row>
    <row r="5715" spans="7:7" x14ac:dyDescent="0.45">
      <c r="G5715"/>
    </row>
    <row r="5716" spans="7:7" x14ac:dyDescent="0.45">
      <c r="G5716"/>
    </row>
    <row r="5717" spans="7:7" x14ac:dyDescent="0.45">
      <c r="G5717"/>
    </row>
    <row r="5718" spans="7:7" x14ac:dyDescent="0.45">
      <c r="G5718"/>
    </row>
    <row r="5719" spans="7:7" x14ac:dyDescent="0.45">
      <c r="G5719"/>
    </row>
    <row r="5720" spans="7:7" x14ac:dyDescent="0.45">
      <c r="G5720"/>
    </row>
    <row r="5721" spans="7:7" x14ac:dyDescent="0.45">
      <c r="G5721"/>
    </row>
    <row r="5722" spans="7:7" x14ac:dyDescent="0.45">
      <c r="G5722"/>
    </row>
    <row r="5723" spans="7:7" x14ac:dyDescent="0.45">
      <c r="G5723"/>
    </row>
    <row r="5724" spans="7:7" x14ac:dyDescent="0.45">
      <c r="G5724"/>
    </row>
    <row r="5725" spans="7:7" x14ac:dyDescent="0.45">
      <c r="G5725"/>
    </row>
    <row r="5726" spans="7:7" x14ac:dyDescent="0.45">
      <c r="G5726"/>
    </row>
    <row r="5727" spans="7:7" x14ac:dyDescent="0.45">
      <c r="G5727"/>
    </row>
    <row r="5728" spans="7:7" x14ac:dyDescent="0.45">
      <c r="G5728"/>
    </row>
    <row r="5729" spans="7:7" x14ac:dyDescent="0.45">
      <c r="G5729"/>
    </row>
    <row r="5730" spans="7:7" x14ac:dyDescent="0.45">
      <c r="G5730"/>
    </row>
    <row r="5731" spans="7:7" x14ac:dyDescent="0.45">
      <c r="G5731"/>
    </row>
    <row r="5732" spans="7:7" x14ac:dyDescent="0.45">
      <c r="G5732"/>
    </row>
    <row r="5733" spans="7:7" x14ac:dyDescent="0.45">
      <c r="G5733"/>
    </row>
    <row r="5734" spans="7:7" x14ac:dyDescent="0.45">
      <c r="G5734"/>
    </row>
    <row r="5735" spans="7:7" x14ac:dyDescent="0.45">
      <c r="G5735"/>
    </row>
    <row r="5736" spans="7:7" x14ac:dyDescent="0.45">
      <c r="G5736"/>
    </row>
    <row r="5737" spans="7:7" x14ac:dyDescent="0.45">
      <c r="G5737"/>
    </row>
    <row r="5738" spans="7:7" x14ac:dyDescent="0.45">
      <c r="G5738"/>
    </row>
    <row r="5739" spans="7:7" x14ac:dyDescent="0.45">
      <c r="G5739"/>
    </row>
    <row r="5740" spans="7:7" x14ac:dyDescent="0.45">
      <c r="G5740"/>
    </row>
    <row r="5741" spans="7:7" x14ac:dyDescent="0.45">
      <c r="G5741"/>
    </row>
    <row r="5742" spans="7:7" x14ac:dyDescent="0.45">
      <c r="G5742"/>
    </row>
    <row r="5743" spans="7:7" x14ac:dyDescent="0.45">
      <c r="G5743"/>
    </row>
    <row r="5744" spans="7:7" x14ac:dyDescent="0.45">
      <c r="G5744"/>
    </row>
    <row r="5745" spans="7:7" x14ac:dyDescent="0.45">
      <c r="G5745"/>
    </row>
    <row r="5746" spans="7:7" x14ac:dyDescent="0.45">
      <c r="G5746"/>
    </row>
    <row r="5747" spans="7:7" x14ac:dyDescent="0.45">
      <c r="G5747"/>
    </row>
    <row r="5748" spans="7:7" x14ac:dyDescent="0.45">
      <c r="G5748"/>
    </row>
    <row r="5749" spans="7:7" x14ac:dyDescent="0.45">
      <c r="G5749"/>
    </row>
    <row r="5750" spans="7:7" x14ac:dyDescent="0.45">
      <c r="G5750"/>
    </row>
    <row r="5751" spans="7:7" x14ac:dyDescent="0.45">
      <c r="G5751"/>
    </row>
    <row r="5752" spans="7:7" x14ac:dyDescent="0.45">
      <c r="G5752"/>
    </row>
    <row r="5753" spans="7:7" x14ac:dyDescent="0.45">
      <c r="G5753"/>
    </row>
    <row r="5754" spans="7:7" x14ac:dyDescent="0.45">
      <c r="G5754"/>
    </row>
    <row r="5755" spans="7:7" x14ac:dyDescent="0.45">
      <c r="G5755"/>
    </row>
    <row r="5756" spans="7:7" x14ac:dyDescent="0.45">
      <c r="G5756"/>
    </row>
    <row r="5757" spans="7:7" x14ac:dyDescent="0.45">
      <c r="G5757"/>
    </row>
    <row r="5758" spans="7:7" x14ac:dyDescent="0.45">
      <c r="G5758"/>
    </row>
    <row r="5759" spans="7:7" x14ac:dyDescent="0.45">
      <c r="G5759"/>
    </row>
    <row r="5760" spans="7:7" x14ac:dyDescent="0.45">
      <c r="G5760"/>
    </row>
    <row r="5761" spans="7:7" x14ac:dyDescent="0.45">
      <c r="G5761"/>
    </row>
    <row r="5762" spans="7:7" x14ac:dyDescent="0.45">
      <c r="G5762"/>
    </row>
    <row r="5763" spans="7:7" x14ac:dyDescent="0.45">
      <c r="G5763"/>
    </row>
    <row r="5764" spans="7:7" x14ac:dyDescent="0.45">
      <c r="G5764"/>
    </row>
    <row r="5765" spans="7:7" x14ac:dyDescent="0.45">
      <c r="G5765"/>
    </row>
    <row r="5766" spans="7:7" x14ac:dyDescent="0.45">
      <c r="G5766"/>
    </row>
    <row r="5767" spans="7:7" x14ac:dyDescent="0.45">
      <c r="G5767"/>
    </row>
    <row r="5768" spans="7:7" x14ac:dyDescent="0.45">
      <c r="G5768"/>
    </row>
    <row r="5769" spans="7:7" x14ac:dyDescent="0.45">
      <c r="G5769"/>
    </row>
    <row r="5770" spans="7:7" x14ac:dyDescent="0.45">
      <c r="G5770"/>
    </row>
    <row r="5771" spans="7:7" x14ac:dyDescent="0.45">
      <c r="G5771"/>
    </row>
    <row r="5772" spans="7:7" x14ac:dyDescent="0.45">
      <c r="G5772"/>
    </row>
    <row r="5773" spans="7:7" x14ac:dyDescent="0.45">
      <c r="G5773"/>
    </row>
    <row r="5774" spans="7:7" x14ac:dyDescent="0.45">
      <c r="G5774"/>
    </row>
    <row r="5775" spans="7:7" x14ac:dyDescent="0.45">
      <c r="G5775"/>
    </row>
    <row r="5776" spans="7:7" x14ac:dyDescent="0.45">
      <c r="G5776"/>
    </row>
    <row r="5777" spans="7:7" x14ac:dyDescent="0.45">
      <c r="G5777"/>
    </row>
    <row r="5778" spans="7:7" x14ac:dyDescent="0.45">
      <c r="G5778"/>
    </row>
    <row r="5779" spans="7:7" x14ac:dyDescent="0.45">
      <c r="G5779"/>
    </row>
    <row r="5780" spans="7:7" x14ac:dyDescent="0.45">
      <c r="G5780"/>
    </row>
    <row r="5781" spans="7:7" x14ac:dyDescent="0.45">
      <c r="G5781"/>
    </row>
    <row r="5782" spans="7:7" x14ac:dyDescent="0.45">
      <c r="G5782"/>
    </row>
    <row r="5783" spans="7:7" x14ac:dyDescent="0.45">
      <c r="G5783"/>
    </row>
    <row r="5784" spans="7:7" x14ac:dyDescent="0.45">
      <c r="G5784"/>
    </row>
    <row r="5785" spans="7:7" x14ac:dyDescent="0.45">
      <c r="G5785"/>
    </row>
    <row r="5786" spans="7:7" x14ac:dyDescent="0.45">
      <c r="G5786"/>
    </row>
    <row r="5787" spans="7:7" x14ac:dyDescent="0.45">
      <c r="G5787"/>
    </row>
    <row r="5788" spans="7:7" x14ac:dyDescent="0.45">
      <c r="G5788"/>
    </row>
    <row r="5789" spans="7:7" x14ac:dyDescent="0.45">
      <c r="G5789"/>
    </row>
    <row r="5790" spans="7:7" x14ac:dyDescent="0.45">
      <c r="G5790"/>
    </row>
    <row r="5791" spans="7:7" x14ac:dyDescent="0.45">
      <c r="G5791"/>
    </row>
    <row r="5792" spans="7:7" x14ac:dyDescent="0.45">
      <c r="G5792"/>
    </row>
    <row r="5793" spans="7:7" x14ac:dyDescent="0.45">
      <c r="G5793"/>
    </row>
    <row r="5794" spans="7:7" x14ac:dyDescent="0.45">
      <c r="G5794"/>
    </row>
    <row r="5795" spans="7:7" x14ac:dyDescent="0.45">
      <c r="G5795"/>
    </row>
    <row r="5796" spans="7:7" x14ac:dyDescent="0.45">
      <c r="G5796"/>
    </row>
    <row r="5797" spans="7:7" x14ac:dyDescent="0.45">
      <c r="G5797"/>
    </row>
    <row r="5798" spans="7:7" x14ac:dyDescent="0.45">
      <c r="G5798"/>
    </row>
    <row r="5799" spans="7:7" x14ac:dyDescent="0.45">
      <c r="G5799"/>
    </row>
    <row r="5800" spans="7:7" x14ac:dyDescent="0.45">
      <c r="G5800"/>
    </row>
    <row r="5801" spans="7:7" x14ac:dyDescent="0.45">
      <c r="G5801"/>
    </row>
    <row r="5802" spans="7:7" x14ac:dyDescent="0.45">
      <c r="G5802"/>
    </row>
    <row r="5803" spans="7:7" x14ac:dyDescent="0.45">
      <c r="G5803"/>
    </row>
    <row r="5804" spans="7:7" x14ac:dyDescent="0.45">
      <c r="G5804"/>
    </row>
    <row r="5805" spans="7:7" x14ac:dyDescent="0.45">
      <c r="G5805"/>
    </row>
    <row r="5806" spans="7:7" x14ac:dyDescent="0.45">
      <c r="G5806"/>
    </row>
    <row r="5807" spans="7:7" x14ac:dyDescent="0.45">
      <c r="G5807"/>
    </row>
    <row r="5808" spans="7:7" x14ac:dyDescent="0.45">
      <c r="G5808"/>
    </row>
    <row r="5809" spans="7:7" x14ac:dyDescent="0.45">
      <c r="G5809"/>
    </row>
    <row r="5810" spans="7:7" x14ac:dyDescent="0.45">
      <c r="G5810"/>
    </row>
    <row r="5811" spans="7:7" x14ac:dyDescent="0.45">
      <c r="G5811"/>
    </row>
    <row r="5812" spans="7:7" x14ac:dyDescent="0.45">
      <c r="G5812"/>
    </row>
    <row r="5813" spans="7:7" x14ac:dyDescent="0.45">
      <c r="G5813"/>
    </row>
    <row r="5814" spans="7:7" x14ac:dyDescent="0.45">
      <c r="G5814"/>
    </row>
    <row r="5815" spans="7:7" x14ac:dyDescent="0.45">
      <c r="G5815"/>
    </row>
    <row r="5816" spans="7:7" x14ac:dyDescent="0.45">
      <c r="G5816"/>
    </row>
    <row r="5817" spans="7:7" x14ac:dyDescent="0.45">
      <c r="G5817"/>
    </row>
    <row r="5818" spans="7:7" x14ac:dyDescent="0.45">
      <c r="G5818"/>
    </row>
    <row r="5819" spans="7:7" x14ac:dyDescent="0.45">
      <c r="G5819"/>
    </row>
    <row r="5820" spans="7:7" x14ac:dyDescent="0.45">
      <c r="G5820"/>
    </row>
    <row r="5821" spans="7:7" x14ac:dyDescent="0.45">
      <c r="G5821"/>
    </row>
    <row r="5822" spans="7:7" x14ac:dyDescent="0.45">
      <c r="G5822"/>
    </row>
    <row r="5823" spans="7:7" x14ac:dyDescent="0.45">
      <c r="G5823"/>
    </row>
    <row r="5824" spans="7:7" x14ac:dyDescent="0.45">
      <c r="G5824"/>
    </row>
    <row r="5825" spans="7:7" x14ac:dyDescent="0.45">
      <c r="G5825"/>
    </row>
    <row r="5826" spans="7:7" x14ac:dyDescent="0.45">
      <c r="G5826"/>
    </row>
    <row r="5827" spans="7:7" x14ac:dyDescent="0.45">
      <c r="G5827"/>
    </row>
    <row r="5828" spans="7:7" x14ac:dyDescent="0.45">
      <c r="G5828"/>
    </row>
    <row r="5829" spans="7:7" x14ac:dyDescent="0.45">
      <c r="G5829"/>
    </row>
    <row r="5830" spans="7:7" x14ac:dyDescent="0.45">
      <c r="G5830"/>
    </row>
    <row r="5831" spans="7:7" x14ac:dyDescent="0.45">
      <c r="G5831"/>
    </row>
    <row r="5832" spans="7:7" x14ac:dyDescent="0.45">
      <c r="G5832"/>
    </row>
    <row r="5833" spans="7:7" x14ac:dyDescent="0.45">
      <c r="G5833"/>
    </row>
    <row r="5834" spans="7:7" x14ac:dyDescent="0.45">
      <c r="G5834"/>
    </row>
    <row r="5835" spans="7:7" x14ac:dyDescent="0.45">
      <c r="G5835"/>
    </row>
    <row r="5836" spans="7:7" x14ac:dyDescent="0.45">
      <c r="G5836"/>
    </row>
    <row r="5837" spans="7:7" x14ac:dyDescent="0.45">
      <c r="G5837"/>
    </row>
    <row r="5838" spans="7:7" x14ac:dyDescent="0.45">
      <c r="G5838"/>
    </row>
    <row r="5839" spans="7:7" x14ac:dyDescent="0.45">
      <c r="G5839"/>
    </row>
    <row r="5840" spans="7:7" x14ac:dyDescent="0.45">
      <c r="G5840"/>
    </row>
    <row r="5841" spans="7:7" x14ac:dyDescent="0.45">
      <c r="G5841"/>
    </row>
    <row r="5842" spans="7:7" x14ac:dyDescent="0.45">
      <c r="G5842"/>
    </row>
    <row r="5843" spans="7:7" x14ac:dyDescent="0.45">
      <c r="G5843"/>
    </row>
    <row r="5844" spans="7:7" x14ac:dyDescent="0.45">
      <c r="G5844"/>
    </row>
    <row r="5845" spans="7:7" x14ac:dyDescent="0.45">
      <c r="G5845"/>
    </row>
    <row r="5846" spans="7:7" x14ac:dyDescent="0.45">
      <c r="G5846"/>
    </row>
    <row r="5847" spans="7:7" x14ac:dyDescent="0.45">
      <c r="G5847"/>
    </row>
    <row r="5848" spans="7:7" x14ac:dyDescent="0.45">
      <c r="G5848"/>
    </row>
    <row r="5849" spans="7:7" x14ac:dyDescent="0.45">
      <c r="G5849"/>
    </row>
    <row r="5850" spans="7:7" x14ac:dyDescent="0.45">
      <c r="G5850"/>
    </row>
    <row r="5851" spans="7:7" x14ac:dyDescent="0.45">
      <c r="G5851"/>
    </row>
    <row r="5852" spans="7:7" x14ac:dyDescent="0.45">
      <c r="G5852"/>
    </row>
    <row r="5853" spans="7:7" x14ac:dyDescent="0.45">
      <c r="G5853"/>
    </row>
    <row r="5854" spans="7:7" x14ac:dyDescent="0.45">
      <c r="G5854"/>
    </row>
    <row r="5855" spans="7:7" x14ac:dyDescent="0.45">
      <c r="G5855"/>
    </row>
    <row r="5856" spans="7:7" x14ac:dyDescent="0.45">
      <c r="G5856"/>
    </row>
    <row r="5857" spans="7:7" x14ac:dyDescent="0.45">
      <c r="G5857"/>
    </row>
    <row r="5858" spans="7:7" x14ac:dyDescent="0.45">
      <c r="G5858"/>
    </row>
    <row r="5859" spans="7:7" x14ac:dyDescent="0.45">
      <c r="G5859"/>
    </row>
    <row r="5860" spans="7:7" x14ac:dyDescent="0.45">
      <c r="G5860"/>
    </row>
    <row r="5861" spans="7:7" x14ac:dyDescent="0.45">
      <c r="G5861"/>
    </row>
    <row r="5862" spans="7:7" x14ac:dyDescent="0.45">
      <c r="G5862"/>
    </row>
    <row r="5863" spans="7:7" x14ac:dyDescent="0.45">
      <c r="G5863"/>
    </row>
    <row r="5864" spans="7:7" x14ac:dyDescent="0.45">
      <c r="G5864"/>
    </row>
    <row r="5865" spans="7:7" x14ac:dyDescent="0.45">
      <c r="G5865"/>
    </row>
    <row r="5866" spans="7:7" x14ac:dyDescent="0.45">
      <c r="G5866"/>
    </row>
    <row r="5867" spans="7:7" x14ac:dyDescent="0.45">
      <c r="G5867"/>
    </row>
    <row r="5868" spans="7:7" x14ac:dyDescent="0.45">
      <c r="G5868"/>
    </row>
    <row r="5869" spans="7:7" x14ac:dyDescent="0.45">
      <c r="G5869"/>
    </row>
    <row r="5870" spans="7:7" x14ac:dyDescent="0.45">
      <c r="G5870"/>
    </row>
    <row r="5871" spans="7:7" x14ac:dyDescent="0.45">
      <c r="G5871"/>
    </row>
    <row r="5872" spans="7:7" x14ac:dyDescent="0.45">
      <c r="G5872"/>
    </row>
    <row r="5873" spans="7:7" x14ac:dyDescent="0.45">
      <c r="G5873"/>
    </row>
    <row r="5874" spans="7:7" x14ac:dyDescent="0.45">
      <c r="G5874"/>
    </row>
    <row r="5875" spans="7:7" x14ac:dyDescent="0.45">
      <c r="G5875"/>
    </row>
    <row r="5876" spans="7:7" x14ac:dyDescent="0.45">
      <c r="G5876"/>
    </row>
    <row r="5877" spans="7:7" x14ac:dyDescent="0.45">
      <c r="G5877"/>
    </row>
    <row r="5878" spans="7:7" x14ac:dyDescent="0.45">
      <c r="G5878"/>
    </row>
    <row r="5879" spans="7:7" x14ac:dyDescent="0.45">
      <c r="G5879"/>
    </row>
    <row r="5880" spans="7:7" x14ac:dyDescent="0.45">
      <c r="G5880"/>
    </row>
    <row r="5881" spans="7:7" x14ac:dyDescent="0.45">
      <c r="G5881"/>
    </row>
    <row r="5882" spans="7:7" x14ac:dyDescent="0.45">
      <c r="G5882"/>
    </row>
    <row r="5883" spans="7:7" x14ac:dyDescent="0.45">
      <c r="G5883"/>
    </row>
    <row r="5884" spans="7:7" x14ac:dyDescent="0.45">
      <c r="G5884"/>
    </row>
    <row r="5885" spans="7:7" x14ac:dyDescent="0.45">
      <c r="G5885"/>
    </row>
    <row r="5886" spans="7:7" x14ac:dyDescent="0.45">
      <c r="G5886"/>
    </row>
    <row r="5887" spans="7:7" x14ac:dyDescent="0.45">
      <c r="G5887"/>
    </row>
    <row r="5888" spans="7:7" x14ac:dyDescent="0.45">
      <c r="G5888"/>
    </row>
    <row r="5889" spans="7:7" x14ac:dyDescent="0.45">
      <c r="G5889"/>
    </row>
    <row r="5890" spans="7:7" x14ac:dyDescent="0.45">
      <c r="G5890"/>
    </row>
    <row r="5891" spans="7:7" x14ac:dyDescent="0.45">
      <c r="G5891"/>
    </row>
    <row r="5892" spans="7:7" x14ac:dyDescent="0.45">
      <c r="G5892"/>
    </row>
    <row r="5893" spans="7:7" x14ac:dyDescent="0.45">
      <c r="G5893"/>
    </row>
    <row r="5894" spans="7:7" x14ac:dyDescent="0.45">
      <c r="G5894"/>
    </row>
    <row r="5895" spans="7:7" x14ac:dyDescent="0.45">
      <c r="G5895"/>
    </row>
    <row r="5896" spans="7:7" x14ac:dyDescent="0.45">
      <c r="G5896"/>
    </row>
    <row r="5897" spans="7:7" x14ac:dyDescent="0.45">
      <c r="G5897"/>
    </row>
    <row r="5898" spans="7:7" x14ac:dyDescent="0.45">
      <c r="G5898"/>
    </row>
    <row r="5899" spans="7:7" x14ac:dyDescent="0.45">
      <c r="G5899"/>
    </row>
    <row r="5900" spans="7:7" x14ac:dyDescent="0.45">
      <c r="G5900"/>
    </row>
    <row r="5901" spans="7:7" x14ac:dyDescent="0.45">
      <c r="G5901"/>
    </row>
    <row r="5902" spans="7:7" x14ac:dyDescent="0.45">
      <c r="G5902"/>
    </row>
    <row r="5903" spans="7:7" x14ac:dyDescent="0.45">
      <c r="G5903"/>
    </row>
    <row r="5904" spans="7:7" x14ac:dyDescent="0.45">
      <c r="G5904"/>
    </row>
    <row r="5905" spans="7:7" x14ac:dyDescent="0.45">
      <c r="G5905"/>
    </row>
    <row r="5906" spans="7:7" x14ac:dyDescent="0.45">
      <c r="G5906"/>
    </row>
    <row r="5907" spans="7:7" x14ac:dyDescent="0.45">
      <c r="G5907"/>
    </row>
    <row r="5908" spans="7:7" x14ac:dyDescent="0.45">
      <c r="G5908"/>
    </row>
    <row r="5909" spans="7:7" x14ac:dyDescent="0.45">
      <c r="G5909"/>
    </row>
    <row r="5910" spans="7:7" x14ac:dyDescent="0.45">
      <c r="G5910"/>
    </row>
    <row r="5911" spans="7:7" x14ac:dyDescent="0.45">
      <c r="G5911"/>
    </row>
    <row r="5912" spans="7:7" x14ac:dyDescent="0.45">
      <c r="G5912"/>
    </row>
    <row r="5913" spans="7:7" x14ac:dyDescent="0.45">
      <c r="G5913"/>
    </row>
    <row r="5914" spans="7:7" x14ac:dyDescent="0.45">
      <c r="G5914"/>
    </row>
    <row r="5915" spans="7:7" x14ac:dyDescent="0.45">
      <c r="G5915"/>
    </row>
    <row r="5916" spans="7:7" x14ac:dyDescent="0.45">
      <c r="G5916"/>
    </row>
    <row r="5917" spans="7:7" x14ac:dyDescent="0.45">
      <c r="G5917"/>
    </row>
    <row r="5918" spans="7:7" x14ac:dyDescent="0.45">
      <c r="G5918"/>
    </row>
    <row r="5919" spans="7:7" x14ac:dyDescent="0.45">
      <c r="G5919"/>
    </row>
    <row r="5920" spans="7:7" x14ac:dyDescent="0.45">
      <c r="G5920"/>
    </row>
    <row r="5921" spans="7:7" x14ac:dyDescent="0.45">
      <c r="G5921"/>
    </row>
    <row r="5922" spans="7:7" x14ac:dyDescent="0.45">
      <c r="G5922"/>
    </row>
    <row r="5923" spans="7:7" x14ac:dyDescent="0.45">
      <c r="G5923"/>
    </row>
    <row r="5924" spans="7:7" x14ac:dyDescent="0.45">
      <c r="G5924"/>
    </row>
    <row r="5925" spans="7:7" x14ac:dyDescent="0.45">
      <c r="G5925"/>
    </row>
    <row r="5926" spans="7:7" x14ac:dyDescent="0.45">
      <c r="G5926"/>
    </row>
    <row r="5927" spans="7:7" x14ac:dyDescent="0.45">
      <c r="G5927"/>
    </row>
    <row r="5928" spans="7:7" x14ac:dyDescent="0.45">
      <c r="G5928"/>
    </row>
    <row r="5929" spans="7:7" x14ac:dyDescent="0.45">
      <c r="G5929"/>
    </row>
    <row r="5930" spans="7:7" x14ac:dyDescent="0.45">
      <c r="G5930"/>
    </row>
    <row r="5931" spans="7:7" x14ac:dyDescent="0.45">
      <c r="G5931"/>
    </row>
    <row r="5932" spans="7:7" x14ac:dyDescent="0.45">
      <c r="G5932"/>
    </row>
    <row r="5933" spans="7:7" x14ac:dyDescent="0.45">
      <c r="G5933"/>
    </row>
    <row r="5934" spans="7:7" x14ac:dyDescent="0.45">
      <c r="G5934"/>
    </row>
    <row r="5935" spans="7:7" x14ac:dyDescent="0.45">
      <c r="G5935"/>
    </row>
    <row r="5936" spans="7:7" x14ac:dyDescent="0.45">
      <c r="G5936"/>
    </row>
    <row r="5937" spans="7:7" x14ac:dyDescent="0.45">
      <c r="G5937"/>
    </row>
    <row r="5938" spans="7:7" x14ac:dyDescent="0.45">
      <c r="G5938"/>
    </row>
    <row r="5939" spans="7:7" x14ac:dyDescent="0.45">
      <c r="G5939"/>
    </row>
    <row r="5940" spans="7:7" x14ac:dyDescent="0.45">
      <c r="G5940"/>
    </row>
    <row r="5941" spans="7:7" x14ac:dyDescent="0.45">
      <c r="G5941"/>
    </row>
    <row r="5942" spans="7:7" x14ac:dyDescent="0.45">
      <c r="G5942"/>
    </row>
    <row r="5943" spans="7:7" x14ac:dyDescent="0.45">
      <c r="G5943"/>
    </row>
    <row r="5944" spans="7:7" x14ac:dyDescent="0.45">
      <c r="G5944"/>
    </row>
    <row r="5945" spans="7:7" x14ac:dyDescent="0.45">
      <c r="G5945"/>
    </row>
    <row r="5946" spans="7:7" x14ac:dyDescent="0.45">
      <c r="G5946"/>
    </row>
    <row r="5947" spans="7:7" x14ac:dyDescent="0.45">
      <c r="G5947"/>
    </row>
    <row r="5948" spans="7:7" x14ac:dyDescent="0.45">
      <c r="G5948"/>
    </row>
    <row r="5949" spans="7:7" x14ac:dyDescent="0.45">
      <c r="G5949"/>
    </row>
    <row r="5950" spans="7:7" x14ac:dyDescent="0.45">
      <c r="G5950"/>
    </row>
    <row r="5951" spans="7:7" x14ac:dyDescent="0.45">
      <c r="G5951"/>
    </row>
    <row r="5952" spans="7:7" x14ac:dyDescent="0.45">
      <c r="G5952"/>
    </row>
    <row r="5953" spans="7:7" x14ac:dyDescent="0.45">
      <c r="G5953"/>
    </row>
    <row r="5954" spans="7:7" x14ac:dyDescent="0.45">
      <c r="G5954"/>
    </row>
    <row r="5955" spans="7:7" x14ac:dyDescent="0.45">
      <c r="G5955"/>
    </row>
    <row r="5956" spans="7:7" x14ac:dyDescent="0.45">
      <c r="G5956"/>
    </row>
    <row r="5957" spans="7:7" x14ac:dyDescent="0.45">
      <c r="G5957"/>
    </row>
    <row r="5958" spans="7:7" x14ac:dyDescent="0.45">
      <c r="G5958"/>
    </row>
    <row r="5959" spans="7:7" x14ac:dyDescent="0.45">
      <c r="G5959"/>
    </row>
    <row r="5960" spans="7:7" x14ac:dyDescent="0.45">
      <c r="G5960"/>
    </row>
    <row r="5961" spans="7:7" x14ac:dyDescent="0.45">
      <c r="G5961"/>
    </row>
    <row r="5962" spans="7:7" x14ac:dyDescent="0.45">
      <c r="G5962"/>
    </row>
    <row r="5963" spans="7:7" x14ac:dyDescent="0.45">
      <c r="G5963"/>
    </row>
    <row r="5964" spans="7:7" x14ac:dyDescent="0.45">
      <c r="G5964"/>
    </row>
    <row r="5965" spans="7:7" x14ac:dyDescent="0.45">
      <c r="G5965"/>
    </row>
    <row r="5966" spans="7:7" x14ac:dyDescent="0.45">
      <c r="G5966"/>
    </row>
    <row r="5967" spans="7:7" x14ac:dyDescent="0.45">
      <c r="G5967"/>
    </row>
    <row r="5968" spans="7:7" x14ac:dyDescent="0.45">
      <c r="G5968"/>
    </row>
    <row r="5969" spans="7:7" x14ac:dyDescent="0.45">
      <c r="G5969"/>
    </row>
    <row r="5970" spans="7:7" x14ac:dyDescent="0.45">
      <c r="G5970"/>
    </row>
    <row r="5971" spans="7:7" x14ac:dyDescent="0.45">
      <c r="G5971"/>
    </row>
    <row r="5972" spans="7:7" x14ac:dyDescent="0.45">
      <c r="G5972"/>
    </row>
    <row r="5973" spans="7:7" x14ac:dyDescent="0.45">
      <c r="G5973"/>
    </row>
    <row r="5974" spans="7:7" x14ac:dyDescent="0.45">
      <c r="G5974"/>
    </row>
    <row r="5975" spans="7:7" x14ac:dyDescent="0.45">
      <c r="G5975"/>
    </row>
    <row r="5976" spans="7:7" x14ac:dyDescent="0.45">
      <c r="G5976"/>
    </row>
    <row r="5977" spans="7:7" x14ac:dyDescent="0.45">
      <c r="G5977"/>
    </row>
    <row r="5978" spans="7:7" x14ac:dyDescent="0.45">
      <c r="G5978"/>
    </row>
    <row r="5979" spans="7:7" x14ac:dyDescent="0.45">
      <c r="G5979"/>
    </row>
    <row r="5980" spans="7:7" x14ac:dyDescent="0.45">
      <c r="G5980"/>
    </row>
    <row r="5981" spans="7:7" x14ac:dyDescent="0.45">
      <c r="G5981"/>
    </row>
    <row r="5982" spans="7:7" x14ac:dyDescent="0.45">
      <c r="G5982"/>
    </row>
    <row r="5983" spans="7:7" x14ac:dyDescent="0.45">
      <c r="G5983"/>
    </row>
    <row r="5984" spans="7:7" x14ac:dyDescent="0.45">
      <c r="G5984"/>
    </row>
    <row r="5985" spans="7:7" x14ac:dyDescent="0.45">
      <c r="G5985"/>
    </row>
    <row r="5986" spans="7:7" x14ac:dyDescent="0.45">
      <c r="G5986"/>
    </row>
    <row r="5987" spans="7:7" x14ac:dyDescent="0.45">
      <c r="G5987"/>
    </row>
    <row r="5988" spans="7:7" x14ac:dyDescent="0.45">
      <c r="G5988"/>
    </row>
    <row r="5989" spans="7:7" x14ac:dyDescent="0.45">
      <c r="G5989"/>
    </row>
    <row r="5990" spans="7:7" x14ac:dyDescent="0.45">
      <c r="G5990"/>
    </row>
    <row r="5991" spans="7:7" x14ac:dyDescent="0.45">
      <c r="G5991"/>
    </row>
    <row r="5992" spans="7:7" x14ac:dyDescent="0.45">
      <c r="G5992"/>
    </row>
    <row r="5993" spans="7:7" x14ac:dyDescent="0.45">
      <c r="G5993"/>
    </row>
    <row r="5994" spans="7:7" x14ac:dyDescent="0.45">
      <c r="G5994"/>
    </row>
    <row r="5995" spans="7:7" x14ac:dyDescent="0.45">
      <c r="G5995"/>
    </row>
    <row r="5996" spans="7:7" x14ac:dyDescent="0.45">
      <c r="G5996"/>
    </row>
    <row r="5997" spans="7:7" x14ac:dyDescent="0.45">
      <c r="G5997"/>
    </row>
    <row r="5998" spans="7:7" x14ac:dyDescent="0.45">
      <c r="G5998"/>
    </row>
    <row r="5999" spans="7:7" x14ac:dyDescent="0.45">
      <c r="G5999"/>
    </row>
    <row r="6000" spans="7:7" x14ac:dyDescent="0.45">
      <c r="G6000"/>
    </row>
    <row r="6001" spans="7:7" x14ac:dyDescent="0.45">
      <c r="G6001"/>
    </row>
    <row r="6002" spans="7:7" x14ac:dyDescent="0.45">
      <c r="G6002"/>
    </row>
    <row r="6003" spans="7:7" x14ac:dyDescent="0.45">
      <c r="G6003"/>
    </row>
    <row r="6004" spans="7:7" x14ac:dyDescent="0.45">
      <c r="G6004"/>
    </row>
    <row r="6005" spans="7:7" x14ac:dyDescent="0.45">
      <c r="G6005"/>
    </row>
    <row r="6006" spans="7:7" x14ac:dyDescent="0.45">
      <c r="G6006"/>
    </row>
    <row r="6007" spans="7:7" x14ac:dyDescent="0.45">
      <c r="G6007"/>
    </row>
    <row r="6008" spans="7:7" x14ac:dyDescent="0.45">
      <c r="G6008"/>
    </row>
    <row r="6009" spans="7:7" x14ac:dyDescent="0.45">
      <c r="G6009"/>
    </row>
    <row r="6010" spans="7:7" x14ac:dyDescent="0.45">
      <c r="G6010"/>
    </row>
    <row r="6011" spans="7:7" x14ac:dyDescent="0.45">
      <c r="G6011"/>
    </row>
    <row r="6012" spans="7:7" x14ac:dyDescent="0.45">
      <c r="G6012"/>
    </row>
    <row r="6013" spans="7:7" x14ac:dyDescent="0.45">
      <c r="G6013"/>
    </row>
    <row r="6014" spans="7:7" x14ac:dyDescent="0.45">
      <c r="G6014"/>
    </row>
    <row r="6015" spans="7:7" x14ac:dyDescent="0.45">
      <c r="G6015"/>
    </row>
    <row r="6016" spans="7:7" x14ac:dyDescent="0.45">
      <c r="G6016"/>
    </row>
    <row r="6017" spans="7:7" x14ac:dyDescent="0.45">
      <c r="G6017"/>
    </row>
    <row r="6018" spans="7:7" x14ac:dyDescent="0.45">
      <c r="G6018"/>
    </row>
    <row r="6019" spans="7:7" x14ac:dyDescent="0.45">
      <c r="G6019"/>
    </row>
    <row r="6020" spans="7:7" x14ac:dyDescent="0.45">
      <c r="G6020"/>
    </row>
    <row r="6021" spans="7:7" x14ac:dyDescent="0.45">
      <c r="G6021"/>
    </row>
    <row r="6022" spans="7:7" x14ac:dyDescent="0.45">
      <c r="G6022"/>
    </row>
    <row r="6023" spans="7:7" x14ac:dyDescent="0.45">
      <c r="G6023"/>
    </row>
    <row r="6024" spans="7:7" x14ac:dyDescent="0.45">
      <c r="G6024"/>
    </row>
    <row r="6025" spans="7:7" x14ac:dyDescent="0.45">
      <c r="G6025"/>
    </row>
    <row r="6026" spans="7:7" x14ac:dyDescent="0.45">
      <c r="G6026"/>
    </row>
    <row r="6027" spans="7:7" x14ac:dyDescent="0.45">
      <c r="G6027"/>
    </row>
    <row r="6028" spans="7:7" x14ac:dyDescent="0.45">
      <c r="G6028"/>
    </row>
    <row r="6029" spans="7:7" x14ac:dyDescent="0.45">
      <c r="G6029"/>
    </row>
    <row r="6030" spans="7:7" x14ac:dyDescent="0.45">
      <c r="G6030"/>
    </row>
    <row r="6031" spans="7:7" x14ac:dyDescent="0.45">
      <c r="G6031"/>
    </row>
    <row r="6032" spans="7:7" x14ac:dyDescent="0.45">
      <c r="G6032"/>
    </row>
    <row r="6033" spans="7:7" x14ac:dyDescent="0.45">
      <c r="G6033"/>
    </row>
    <row r="6034" spans="7:7" x14ac:dyDescent="0.45">
      <c r="G6034"/>
    </row>
    <row r="6035" spans="7:7" x14ac:dyDescent="0.45">
      <c r="G6035"/>
    </row>
    <row r="6036" spans="7:7" x14ac:dyDescent="0.45">
      <c r="G6036"/>
    </row>
    <row r="6037" spans="7:7" x14ac:dyDescent="0.45">
      <c r="G6037"/>
    </row>
    <row r="6038" spans="7:7" x14ac:dyDescent="0.45">
      <c r="G6038"/>
    </row>
    <row r="6039" spans="7:7" x14ac:dyDescent="0.45">
      <c r="G6039"/>
    </row>
    <row r="6040" spans="7:7" x14ac:dyDescent="0.45">
      <c r="G6040"/>
    </row>
    <row r="6041" spans="7:7" x14ac:dyDescent="0.45">
      <c r="G6041"/>
    </row>
    <row r="6042" spans="7:7" x14ac:dyDescent="0.45">
      <c r="G6042"/>
    </row>
    <row r="6043" spans="7:7" x14ac:dyDescent="0.45">
      <c r="G6043"/>
    </row>
    <row r="6044" spans="7:7" x14ac:dyDescent="0.45">
      <c r="G6044"/>
    </row>
    <row r="6045" spans="7:7" x14ac:dyDescent="0.45">
      <c r="G6045"/>
    </row>
    <row r="6046" spans="7:7" x14ac:dyDescent="0.45">
      <c r="G6046"/>
    </row>
    <row r="6047" spans="7:7" x14ac:dyDescent="0.45">
      <c r="G6047"/>
    </row>
    <row r="6048" spans="7:7" x14ac:dyDescent="0.45">
      <c r="G6048"/>
    </row>
    <row r="6049" spans="7:7" x14ac:dyDescent="0.45">
      <c r="G6049"/>
    </row>
    <row r="6050" spans="7:7" x14ac:dyDescent="0.45">
      <c r="G6050"/>
    </row>
    <row r="6051" spans="7:7" x14ac:dyDescent="0.45">
      <c r="G6051"/>
    </row>
    <row r="6052" spans="7:7" x14ac:dyDescent="0.45">
      <c r="G6052"/>
    </row>
    <row r="6053" spans="7:7" x14ac:dyDescent="0.45">
      <c r="G6053"/>
    </row>
    <row r="6054" spans="7:7" x14ac:dyDescent="0.45">
      <c r="G6054"/>
    </row>
    <row r="6055" spans="7:7" x14ac:dyDescent="0.45">
      <c r="G6055"/>
    </row>
    <row r="6056" spans="7:7" x14ac:dyDescent="0.45">
      <c r="G6056"/>
    </row>
    <row r="6057" spans="7:7" x14ac:dyDescent="0.45">
      <c r="G6057"/>
    </row>
    <row r="6058" spans="7:7" x14ac:dyDescent="0.45">
      <c r="G6058"/>
    </row>
    <row r="6059" spans="7:7" x14ac:dyDescent="0.45">
      <c r="G6059"/>
    </row>
    <row r="6060" spans="7:7" x14ac:dyDescent="0.45">
      <c r="G6060"/>
    </row>
    <row r="6061" spans="7:7" x14ac:dyDescent="0.45">
      <c r="G6061"/>
    </row>
    <row r="6062" spans="7:7" x14ac:dyDescent="0.45">
      <c r="G6062"/>
    </row>
    <row r="6063" spans="7:7" x14ac:dyDescent="0.45">
      <c r="G6063"/>
    </row>
    <row r="6064" spans="7:7" x14ac:dyDescent="0.45">
      <c r="G6064"/>
    </row>
    <row r="6065" spans="7:7" x14ac:dyDescent="0.45">
      <c r="G6065"/>
    </row>
    <row r="6066" spans="7:7" x14ac:dyDescent="0.45">
      <c r="G6066"/>
    </row>
    <row r="6067" spans="7:7" x14ac:dyDescent="0.45">
      <c r="G6067"/>
    </row>
    <row r="6068" spans="7:7" x14ac:dyDescent="0.45">
      <c r="G6068"/>
    </row>
    <row r="6069" spans="7:7" x14ac:dyDescent="0.45">
      <c r="G6069"/>
    </row>
    <row r="6070" spans="7:7" x14ac:dyDescent="0.45">
      <c r="G6070"/>
    </row>
    <row r="6071" spans="7:7" x14ac:dyDescent="0.45">
      <c r="G6071"/>
    </row>
    <row r="6072" spans="7:7" x14ac:dyDescent="0.45">
      <c r="G6072"/>
    </row>
    <row r="6073" spans="7:7" x14ac:dyDescent="0.45">
      <c r="G6073"/>
    </row>
    <row r="6074" spans="7:7" x14ac:dyDescent="0.45">
      <c r="G6074"/>
    </row>
    <row r="6075" spans="7:7" x14ac:dyDescent="0.45">
      <c r="G6075"/>
    </row>
    <row r="6076" spans="7:7" x14ac:dyDescent="0.45">
      <c r="G6076"/>
    </row>
    <row r="6077" spans="7:7" x14ac:dyDescent="0.45">
      <c r="G6077"/>
    </row>
    <row r="6078" spans="7:7" x14ac:dyDescent="0.45">
      <c r="G6078"/>
    </row>
    <row r="6079" spans="7:7" x14ac:dyDescent="0.45">
      <c r="G6079"/>
    </row>
    <row r="6080" spans="7:7" x14ac:dyDescent="0.45">
      <c r="G6080"/>
    </row>
    <row r="6081" spans="7:7" x14ac:dyDescent="0.45">
      <c r="G6081"/>
    </row>
    <row r="6082" spans="7:7" x14ac:dyDescent="0.45">
      <c r="G6082"/>
    </row>
    <row r="6083" spans="7:7" x14ac:dyDescent="0.45">
      <c r="G6083"/>
    </row>
    <row r="6084" spans="7:7" x14ac:dyDescent="0.45">
      <c r="G6084"/>
    </row>
    <row r="6085" spans="7:7" x14ac:dyDescent="0.45">
      <c r="G6085"/>
    </row>
    <row r="6086" spans="7:7" x14ac:dyDescent="0.45">
      <c r="G6086"/>
    </row>
    <row r="6087" spans="7:7" x14ac:dyDescent="0.45">
      <c r="G6087"/>
    </row>
    <row r="6088" spans="7:7" x14ac:dyDescent="0.45">
      <c r="G6088"/>
    </row>
    <row r="6089" spans="7:7" x14ac:dyDescent="0.45">
      <c r="G6089"/>
    </row>
    <row r="6090" spans="7:7" x14ac:dyDescent="0.45">
      <c r="G6090"/>
    </row>
    <row r="6091" spans="7:7" x14ac:dyDescent="0.45">
      <c r="G6091"/>
    </row>
    <row r="6092" spans="7:7" x14ac:dyDescent="0.45">
      <c r="G6092"/>
    </row>
    <row r="6093" spans="7:7" x14ac:dyDescent="0.45">
      <c r="G6093"/>
    </row>
    <row r="6094" spans="7:7" x14ac:dyDescent="0.45">
      <c r="G6094"/>
    </row>
    <row r="6095" spans="7:7" x14ac:dyDescent="0.45">
      <c r="G6095"/>
    </row>
    <row r="6096" spans="7:7" x14ac:dyDescent="0.45">
      <c r="G6096"/>
    </row>
    <row r="6097" spans="7:7" x14ac:dyDescent="0.45">
      <c r="G6097"/>
    </row>
    <row r="6098" spans="7:7" x14ac:dyDescent="0.45">
      <c r="G6098"/>
    </row>
    <row r="6099" spans="7:7" x14ac:dyDescent="0.45">
      <c r="G6099"/>
    </row>
    <row r="6100" spans="7:7" x14ac:dyDescent="0.45">
      <c r="G6100"/>
    </row>
    <row r="6101" spans="7:7" x14ac:dyDescent="0.45">
      <c r="G6101"/>
    </row>
    <row r="6102" spans="7:7" x14ac:dyDescent="0.45">
      <c r="G6102"/>
    </row>
    <row r="6103" spans="7:7" x14ac:dyDescent="0.45">
      <c r="G6103"/>
    </row>
    <row r="6104" spans="7:7" x14ac:dyDescent="0.45">
      <c r="G6104"/>
    </row>
    <row r="6105" spans="7:7" x14ac:dyDescent="0.45">
      <c r="G6105"/>
    </row>
    <row r="6106" spans="7:7" x14ac:dyDescent="0.45">
      <c r="G6106"/>
    </row>
    <row r="6107" spans="7:7" x14ac:dyDescent="0.45">
      <c r="G6107"/>
    </row>
    <row r="6108" spans="7:7" x14ac:dyDescent="0.45">
      <c r="G6108"/>
    </row>
    <row r="6109" spans="7:7" x14ac:dyDescent="0.45">
      <c r="G6109"/>
    </row>
    <row r="6110" spans="7:7" x14ac:dyDescent="0.45">
      <c r="G6110"/>
    </row>
    <row r="6111" spans="7:7" x14ac:dyDescent="0.45">
      <c r="G6111"/>
    </row>
    <row r="6112" spans="7:7" x14ac:dyDescent="0.45">
      <c r="G6112"/>
    </row>
    <row r="6113" spans="7:7" x14ac:dyDescent="0.45">
      <c r="G6113"/>
    </row>
    <row r="6114" spans="7:7" x14ac:dyDescent="0.45">
      <c r="G6114"/>
    </row>
    <row r="6115" spans="7:7" x14ac:dyDescent="0.45">
      <c r="G6115"/>
    </row>
    <row r="6116" spans="7:7" x14ac:dyDescent="0.45">
      <c r="G6116"/>
    </row>
    <row r="6117" spans="7:7" x14ac:dyDescent="0.45">
      <c r="G6117"/>
    </row>
    <row r="6118" spans="7:7" x14ac:dyDescent="0.45">
      <c r="G6118"/>
    </row>
    <row r="6119" spans="7:7" x14ac:dyDescent="0.45">
      <c r="G6119"/>
    </row>
    <row r="6120" spans="7:7" x14ac:dyDescent="0.45">
      <c r="G6120"/>
    </row>
    <row r="6121" spans="7:7" x14ac:dyDescent="0.45">
      <c r="G6121"/>
    </row>
    <row r="6122" spans="7:7" x14ac:dyDescent="0.45">
      <c r="G6122"/>
    </row>
    <row r="6123" spans="7:7" x14ac:dyDescent="0.45">
      <c r="G6123"/>
    </row>
    <row r="6124" spans="7:7" x14ac:dyDescent="0.45">
      <c r="G6124"/>
    </row>
    <row r="6125" spans="7:7" x14ac:dyDescent="0.45">
      <c r="G6125"/>
    </row>
    <row r="6126" spans="7:7" x14ac:dyDescent="0.45">
      <c r="G6126"/>
    </row>
    <row r="6127" spans="7:7" x14ac:dyDescent="0.45">
      <c r="G6127"/>
    </row>
    <row r="6128" spans="7:7" x14ac:dyDescent="0.45">
      <c r="G6128"/>
    </row>
    <row r="6129" spans="7:7" x14ac:dyDescent="0.45">
      <c r="G6129"/>
    </row>
    <row r="6130" spans="7:7" x14ac:dyDescent="0.45">
      <c r="G6130"/>
    </row>
    <row r="6131" spans="7:7" x14ac:dyDescent="0.45">
      <c r="G6131"/>
    </row>
    <row r="6132" spans="7:7" x14ac:dyDescent="0.45">
      <c r="G6132"/>
    </row>
    <row r="6133" spans="7:7" x14ac:dyDescent="0.45">
      <c r="G6133"/>
    </row>
    <row r="6134" spans="7:7" x14ac:dyDescent="0.45">
      <c r="G6134"/>
    </row>
    <row r="6135" spans="7:7" x14ac:dyDescent="0.45">
      <c r="G6135"/>
    </row>
    <row r="6136" spans="7:7" x14ac:dyDescent="0.45">
      <c r="G6136"/>
    </row>
    <row r="6137" spans="7:7" x14ac:dyDescent="0.45">
      <c r="G6137"/>
    </row>
    <row r="6138" spans="7:7" x14ac:dyDescent="0.45">
      <c r="G6138"/>
    </row>
    <row r="6139" spans="7:7" x14ac:dyDescent="0.45">
      <c r="G6139"/>
    </row>
    <row r="6140" spans="7:7" x14ac:dyDescent="0.45">
      <c r="G6140"/>
    </row>
    <row r="6141" spans="7:7" x14ac:dyDescent="0.45">
      <c r="G6141"/>
    </row>
    <row r="6142" spans="7:7" x14ac:dyDescent="0.45">
      <c r="G6142"/>
    </row>
    <row r="6143" spans="7:7" x14ac:dyDescent="0.45">
      <c r="G6143"/>
    </row>
    <row r="6144" spans="7:7" x14ac:dyDescent="0.45">
      <c r="G6144"/>
    </row>
    <row r="6145" spans="7:7" x14ac:dyDescent="0.45">
      <c r="G6145"/>
    </row>
    <row r="6146" spans="7:7" x14ac:dyDescent="0.45">
      <c r="G6146"/>
    </row>
    <row r="6147" spans="7:7" x14ac:dyDescent="0.45">
      <c r="G6147"/>
    </row>
    <row r="6148" spans="7:7" x14ac:dyDescent="0.45">
      <c r="G6148"/>
    </row>
    <row r="6149" spans="7:7" x14ac:dyDescent="0.45">
      <c r="G6149"/>
    </row>
    <row r="6150" spans="7:7" x14ac:dyDescent="0.45">
      <c r="G6150"/>
    </row>
    <row r="6151" spans="7:7" x14ac:dyDescent="0.45">
      <c r="G6151"/>
    </row>
    <row r="6152" spans="7:7" x14ac:dyDescent="0.45">
      <c r="G6152"/>
    </row>
    <row r="6153" spans="7:7" x14ac:dyDescent="0.45">
      <c r="G6153"/>
    </row>
    <row r="6154" spans="7:7" x14ac:dyDescent="0.45">
      <c r="G6154"/>
    </row>
    <row r="6155" spans="7:7" x14ac:dyDescent="0.45">
      <c r="G6155"/>
    </row>
    <row r="6156" spans="7:7" x14ac:dyDescent="0.45">
      <c r="G6156"/>
    </row>
    <row r="6157" spans="7:7" x14ac:dyDescent="0.45">
      <c r="G6157"/>
    </row>
    <row r="6158" spans="7:7" x14ac:dyDescent="0.45">
      <c r="G6158"/>
    </row>
    <row r="6159" spans="7:7" x14ac:dyDescent="0.45">
      <c r="G6159"/>
    </row>
    <row r="6160" spans="7:7" x14ac:dyDescent="0.45">
      <c r="G6160"/>
    </row>
    <row r="6161" spans="7:7" x14ac:dyDescent="0.45">
      <c r="G6161"/>
    </row>
    <row r="6162" spans="7:7" x14ac:dyDescent="0.45">
      <c r="G6162"/>
    </row>
    <row r="6163" spans="7:7" x14ac:dyDescent="0.45">
      <c r="G6163"/>
    </row>
    <row r="6164" spans="7:7" x14ac:dyDescent="0.45">
      <c r="G6164"/>
    </row>
    <row r="6165" spans="7:7" x14ac:dyDescent="0.45">
      <c r="G6165"/>
    </row>
    <row r="6166" spans="7:7" x14ac:dyDescent="0.45">
      <c r="G6166"/>
    </row>
    <row r="6167" spans="7:7" x14ac:dyDescent="0.45">
      <c r="G6167"/>
    </row>
    <row r="6168" spans="7:7" x14ac:dyDescent="0.45">
      <c r="G6168"/>
    </row>
    <row r="6169" spans="7:7" x14ac:dyDescent="0.45">
      <c r="G6169"/>
    </row>
    <row r="6170" spans="7:7" x14ac:dyDescent="0.45">
      <c r="G6170"/>
    </row>
    <row r="6171" spans="7:7" x14ac:dyDescent="0.45">
      <c r="G6171"/>
    </row>
    <row r="6172" spans="7:7" x14ac:dyDescent="0.45">
      <c r="G6172"/>
    </row>
    <row r="6173" spans="7:7" x14ac:dyDescent="0.45">
      <c r="G6173"/>
    </row>
    <row r="6174" spans="7:7" x14ac:dyDescent="0.45">
      <c r="G6174"/>
    </row>
    <row r="6175" spans="7:7" x14ac:dyDescent="0.45">
      <c r="G6175"/>
    </row>
    <row r="6176" spans="7:7" x14ac:dyDescent="0.45">
      <c r="G6176"/>
    </row>
    <row r="6177" spans="7:7" x14ac:dyDescent="0.45">
      <c r="G6177"/>
    </row>
    <row r="6178" spans="7:7" x14ac:dyDescent="0.45">
      <c r="G6178"/>
    </row>
    <row r="6179" spans="7:7" x14ac:dyDescent="0.45">
      <c r="G6179"/>
    </row>
    <row r="6180" spans="7:7" x14ac:dyDescent="0.45">
      <c r="G6180"/>
    </row>
    <row r="6181" spans="7:7" x14ac:dyDescent="0.45">
      <c r="G6181"/>
    </row>
    <row r="6182" spans="7:7" x14ac:dyDescent="0.45">
      <c r="G6182"/>
    </row>
    <row r="6183" spans="7:7" x14ac:dyDescent="0.45">
      <c r="G6183"/>
    </row>
    <row r="6184" spans="7:7" x14ac:dyDescent="0.45">
      <c r="G6184"/>
    </row>
    <row r="6185" spans="7:7" x14ac:dyDescent="0.45">
      <c r="G6185"/>
    </row>
    <row r="6186" spans="7:7" x14ac:dyDescent="0.45">
      <c r="G6186"/>
    </row>
    <row r="6187" spans="7:7" x14ac:dyDescent="0.45">
      <c r="G6187"/>
    </row>
    <row r="6188" spans="7:7" x14ac:dyDescent="0.45">
      <c r="G6188"/>
    </row>
    <row r="6189" spans="7:7" x14ac:dyDescent="0.45">
      <c r="G6189"/>
    </row>
    <row r="6190" spans="7:7" x14ac:dyDescent="0.45">
      <c r="G6190"/>
    </row>
    <row r="6191" spans="7:7" x14ac:dyDescent="0.45">
      <c r="G6191"/>
    </row>
    <row r="6192" spans="7:7" x14ac:dyDescent="0.45">
      <c r="G6192"/>
    </row>
    <row r="6193" spans="7:7" x14ac:dyDescent="0.45">
      <c r="G6193"/>
    </row>
    <row r="6194" spans="7:7" x14ac:dyDescent="0.45">
      <c r="G6194"/>
    </row>
    <row r="6195" spans="7:7" x14ac:dyDescent="0.45">
      <c r="G6195"/>
    </row>
    <row r="6196" spans="7:7" x14ac:dyDescent="0.45">
      <c r="G6196"/>
    </row>
    <row r="6197" spans="7:7" x14ac:dyDescent="0.45">
      <c r="G6197"/>
    </row>
    <row r="6198" spans="7:7" x14ac:dyDescent="0.45">
      <c r="G6198"/>
    </row>
    <row r="6199" spans="7:7" x14ac:dyDescent="0.45">
      <c r="G6199"/>
    </row>
    <row r="6200" spans="7:7" x14ac:dyDescent="0.45">
      <c r="G6200"/>
    </row>
    <row r="6201" spans="7:7" x14ac:dyDescent="0.45">
      <c r="G6201"/>
    </row>
    <row r="6202" spans="7:7" x14ac:dyDescent="0.45">
      <c r="G6202"/>
    </row>
    <row r="6203" spans="7:7" x14ac:dyDescent="0.45">
      <c r="G6203"/>
    </row>
    <row r="6204" spans="7:7" x14ac:dyDescent="0.45">
      <c r="G6204"/>
    </row>
    <row r="6205" spans="7:7" x14ac:dyDescent="0.45">
      <c r="G6205"/>
    </row>
    <row r="6206" spans="7:7" x14ac:dyDescent="0.45">
      <c r="G6206"/>
    </row>
    <row r="6207" spans="7:7" x14ac:dyDescent="0.45">
      <c r="G6207"/>
    </row>
    <row r="6208" spans="7:7" x14ac:dyDescent="0.45">
      <c r="G6208"/>
    </row>
    <row r="6209" spans="7:7" x14ac:dyDescent="0.45">
      <c r="G6209"/>
    </row>
    <row r="6210" spans="7:7" x14ac:dyDescent="0.45">
      <c r="G6210"/>
    </row>
    <row r="6211" spans="7:7" x14ac:dyDescent="0.45">
      <c r="G6211"/>
    </row>
    <row r="6212" spans="7:7" x14ac:dyDescent="0.45">
      <c r="G6212"/>
    </row>
    <row r="6213" spans="7:7" x14ac:dyDescent="0.45">
      <c r="G6213"/>
    </row>
    <row r="6214" spans="7:7" x14ac:dyDescent="0.45">
      <c r="G6214"/>
    </row>
    <row r="6215" spans="7:7" x14ac:dyDescent="0.45">
      <c r="G6215"/>
    </row>
    <row r="6216" spans="7:7" x14ac:dyDescent="0.45">
      <c r="G6216"/>
    </row>
    <row r="6217" spans="7:7" x14ac:dyDescent="0.45">
      <c r="G6217"/>
    </row>
    <row r="6218" spans="7:7" x14ac:dyDescent="0.45">
      <c r="G6218"/>
    </row>
    <row r="6219" spans="7:7" x14ac:dyDescent="0.45">
      <c r="G6219"/>
    </row>
    <row r="6220" spans="7:7" x14ac:dyDescent="0.45">
      <c r="G6220"/>
    </row>
    <row r="6221" spans="7:7" x14ac:dyDescent="0.45">
      <c r="G6221"/>
    </row>
    <row r="6222" spans="7:7" x14ac:dyDescent="0.45">
      <c r="G6222"/>
    </row>
    <row r="6223" spans="7:7" x14ac:dyDescent="0.45">
      <c r="G6223"/>
    </row>
    <row r="6224" spans="7:7" x14ac:dyDescent="0.45">
      <c r="G6224"/>
    </row>
    <row r="6225" spans="7:7" x14ac:dyDescent="0.45">
      <c r="G6225"/>
    </row>
    <row r="6226" spans="7:7" x14ac:dyDescent="0.45">
      <c r="G6226"/>
    </row>
    <row r="6227" spans="7:7" x14ac:dyDescent="0.45">
      <c r="G6227"/>
    </row>
    <row r="6228" spans="7:7" x14ac:dyDescent="0.45">
      <c r="G6228"/>
    </row>
    <row r="6229" spans="7:7" x14ac:dyDescent="0.45">
      <c r="G6229"/>
    </row>
    <row r="6230" spans="7:7" x14ac:dyDescent="0.45">
      <c r="G6230"/>
    </row>
    <row r="6231" spans="7:7" x14ac:dyDescent="0.45">
      <c r="G6231"/>
    </row>
    <row r="6232" spans="7:7" x14ac:dyDescent="0.45">
      <c r="G6232"/>
    </row>
    <row r="6233" spans="7:7" x14ac:dyDescent="0.45">
      <c r="G6233"/>
    </row>
    <row r="6234" spans="7:7" x14ac:dyDescent="0.45">
      <c r="G6234"/>
    </row>
    <row r="6235" spans="7:7" x14ac:dyDescent="0.45">
      <c r="G6235"/>
    </row>
    <row r="6236" spans="7:7" x14ac:dyDescent="0.45">
      <c r="G6236"/>
    </row>
    <row r="6237" spans="7:7" x14ac:dyDescent="0.45">
      <c r="G6237"/>
    </row>
    <row r="6238" spans="7:7" x14ac:dyDescent="0.45">
      <c r="G6238"/>
    </row>
    <row r="6239" spans="7:7" x14ac:dyDescent="0.45">
      <c r="G6239"/>
    </row>
    <row r="6240" spans="7:7" x14ac:dyDescent="0.45">
      <c r="G6240"/>
    </row>
    <row r="6241" spans="7:7" x14ac:dyDescent="0.45">
      <c r="G6241"/>
    </row>
    <row r="6242" spans="7:7" x14ac:dyDescent="0.45">
      <c r="G6242"/>
    </row>
    <row r="6243" spans="7:7" x14ac:dyDescent="0.45">
      <c r="G6243"/>
    </row>
    <row r="6244" spans="7:7" x14ac:dyDescent="0.45">
      <c r="G6244"/>
    </row>
    <row r="6245" spans="7:7" x14ac:dyDescent="0.45">
      <c r="G6245"/>
    </row>
    <row r="6246" spans="7:7" x14ac:dyDescent="0.45">
      <c r="G6246"/>
    </row>
    <row r="6247" spans="7:7" x14ac:dyDescent="0.45">
      <c r="G6247"/>
    </row>
    <row r="6248" spans="7:7" x14ac:dyDescent="0.45">
      <c r="G6248"/>
    </row>
    <row r="6249" spans="7:7" x14ac:dyDescent="0.45">
      <c r="G6249"/>
    </row>
    <row r="6250" spans="7:7" x14ac:dyDescent="0.45">
      <c r="G6250"/>
    </row>
    <row r="6251" spans="7:7" x14ac:dyDescent="0.45">
      <c r="G6251"/>
    </row>
    <row r="6252" spans="7:7" x14ac:dyDescent="0.45">
      <c r="G6252"/>
    </row>
    <row r="6253" spans="7:7" x14ac:dyDescent="0.45">
      <c r="G6253"/>
    </row>
    <row r="6254" spans="7:7" x14ac:dyDescent="0.45">
      <c r="G6254"/>
    </row>
    <row r="6255" spans="7:7" x14ac:dyDescent="0.45">
      <c r="G6255"/>
    </row>
    <row r="6256" spans="7:7" x14ac:dyDescent="0.45">
      <c r="G6256"/>
    </row>
    <row r="6257" spans="7:7" x14ac:dyDescent="0.45">
      <c r="G6257"/>
    </row>
    <row r="6258" spans="7:7" x14ac:dyDescent="0.45">
      <c r="G6258"/>
    </row>
    <row r="6259" spans="7:7" x14ac:dyDescent="0.45">
      <c r="G6259"/>
    </row>
    <row r="6260" spans="7:7" x14ac:dyDescent="0.45">
      <c r="G6260"/>
    </row>
    <row r="6261" spans="7:7" x14ac:dyDescent="0.45">
      <c r="G6261"/>
    </row>
    <row r="6262" spans="7:7" x14ac:dyDescent="0.45">
      <c r="G6262"/>
    </row>
    <row r="6263" spans="7:7" x14ac:dyDescent="0.45">
      <c r="G6263"/>
    </row>
    <row r="6264" spans="7:7" x14ac:dyDescent="0.45">
      <c r="G6264"/>
    </row>
    <row r="6265" spans="7:7" x14ac:dyDescent="0.45">
      <c r="G6265"/>
    </row>
    <row r="6266" spans="7:7" x14ac:dyDescent="0.45">
      <c r="G6266"/>
    </row>
    <row r="6267" spans="7:7" x14ac:dyDescent="0.45">
      <c r="G6267"/>
    </row>
    <row r="6268" spans="7:7" x14ac:dyDescent="0.45">
      <c r="G6268"/>
    </row>
    <row r="6269" spans="7:7" x14ac:dyDescent="0.45">
      <c r="G6269"/>
    </row>
    <row r="6270" spans="7:7" x14ac:dyDescent="0.45">
      <c r="G6270"/>
    </row>
    <row r="6271" spans="7:7" x14ac:dyDescent="0.45">
      <c r="G6271"/>
    </row>
    <row r="6272" spans="7:7" x14ac:dyDescent="0.45">
      <c r="G6272"/>
    </row>
    <row r="6273" spans="7:7" x14ac:dyDescent="0.45">
      <c r="G6273"/>
    </row>
    <row r="6274" spans="7:7" x14ac:dyDescent="0.45">
      <c r="G6274"/>
    </row>
    <row r="6275" spans="7:7" x14ac:dyDescent="0.45">
      <c r="G6275"/>
    </row>
    <row r="6276" spans="7:7" x14ac:dyDescent="0.45">
      <c r="G6276"/>
    </row>
    <row r="6277" spans="7:7" x14ac:dyDescent="0.45">
      <c r="G6277"/>
    </row>
    <row r="6278" spans="7:7" x14ac:dyDescent="0.45">
      <c r="G6278"/>
    </row>
    <row r="6279" spans="7:7" x14ac:dyDescent="0.45">
      <c r="G6279"/>
    </row>
    <row r="6280" spans="7:7" x14ac:dyDescent="0.45">
      <c r="G6280"/>
    </row>
    <row r="6281" spans="7:7" x14ac:dyDescent="0.45">
      <c r="G6281"/>
    </row>
    <row r="6282" spans="7:7" x14ac:dyDescent="0.45">
      <c r="G6282"/>
    </row>
    <row r="6283" spans="7:7" x14ac:dyDescent="0.45">
      <c r="G6283"/>
    </row>
    <row r="6284" spans="7:7" x14ac:dyDescent="0.45">
      <c r="G6284"/>
    </row>
    <row r="6285" spans="7:7" x14ac:dyDescent="0.45">
      <c r="G6285"/>
    </row>
    <row r="6286" spans="7:7" x14ac:dyDescent="0.45">
      <c r="G6286"/>
    </row>
    <row r="6287" spans="7:7" x14ac:dyDescent="0.45">
      <c r="G6287"/>
    </row>
    <row r="6288" spans="7:7" x14ac:dyDescent="0.45">
      <c r="G6288"/>
    </row>
    <row r="6289" spans="7:7" x14ac:dyDescent="0.45">
      <c r="G6289"/>
    </row>
    <row r="6290" spans="7:7" x14ac:dyDescent="0.45">
      <c r="G6290"/>
    </row>
    <row r="6291" spans="7:7" x14ac:dyDescent="0.45">
      <c r="G6291"/>
    </row>
    <row r="6292" spans="7:7" x14ac:dyDescent="0.45">
      <c r="G6292"/>
    </row>
    <row r="6293" spans="7:7" x14ac:dyDescent="0.45">
      <c r="G6293"/>
    </row>
    <row r="6294" spans="7:7" x14ac:dyDescent="0.45">
      <c r="G6294"/>
    </row>
    <row r="6295" spans="7:7" x14ac:dyDescent="0.45">
      <c r="G6295"/>
    </row>
    <row r="6296" spans="7:7" x14ac:dyDescent="0.45">
      <c r="G6296"/>
    </row>
    <row r="6297" spans="7:7" x14ac:dyDescent="0.45">
      <c r="G6297"/>
    </row>
    <row r="6298" spans="7:7" x14ac:dyDescent="0.45">
      <c r="G6298"/>
    </row>
    <row r="6299" spans="7:7" x14ac:dyDescent="0.45">
      <c r="G6299"/>
    </row>
    <row r="6300" spans="7:7" x14ac:dyDescent="0.45">
      <c r="G6300"/>
    </row>
    <row r="6301" spans="7:7" x14ac:dyDescent="0.45">
      <c r="G6301"/>
    </row>
    <row r="6302" spans="7:7" x14ac:dyDescent="0.45">
      <c r="G6302"/>
    </row>
    <row r="6303" spans="7:7" x14ac:dyDescent="0.45">
      <c r="G6303"/>
    </row>
    <row r="6304" spans="7:7" x14ac:dyDescent="0.45">
      <c r="G6304"/>
    </row>
    <row r="6305" spans="7:7" x14ac:dyDescent="0.45">
      <c r="G6305"/>
    </row>
    <row r="6306" spans="7:7" x14ac:dyDescent="0.45">
      <c r="G6306"/>
    </row>
    <row r="6307" spans="7:7" x14ac:dyDescent="0.45">
      <c r="G6307"/>
    </row>
    <row r="6308" spans="7:7" x14ac:dyDescent="0.45">
      <c r="G6308"/>
    </row>
    <row r="6309" spans="7:7" x14ac:dyDescent="0.45">
      <c r="G6309"/>
    </row>
    <row r="6310" spans="7:7" x14ac:dyDescent="0.45">
      <c r="G6310"/>
    </row>
    <row r="6311" spans="7:7" x14ac:dyDescent="0.45">
      <c r="G6311"/>
    </row>
    <row r="6312" spans="7:7" x14ac:dyDescent="0.45">
      <c r="G6312"/>
    </row>
    <row r="6313" spans="7:7" x14ac:dyDescent="0.45">
      <c r="G6313"/>
    </row>
    <row r="6314" spans="7:7" x14ac:dyDescent="0.45">
      <c r="G6314"/>
    </row>
    <row r="6315" spans="7:7" x14ac:dyDescent="0.45">
      <c r="G6315"/>
    </row>
    <row r="6316" spans="7:7" x14ac:dyDescent="0.45">
      <c r="G6316"/>
    </row>
    <row r="6317" spans="7:7" x14ac:dyDescent="0.45">
      <c r="G6317"/>
    </row>
    <row r="6318" spans="7:7" x14ac:dyDescent="0.45">
      <c r="G6318"/>
    </row>
    <row r="6319" spans="7:7" x14ac:dyDescent="0.45">
      <c r="G6319"/>
    </row>
    <row r="6320" spans="7:7" x14ac:dyDescent="0.45">
      <c r="G6320"/>
    </row>
    <row r="6321" spans="7:7" x14ac:dyDescent="0.45">
      <c r="G6321"/>
    </row>
    <row r="6322" spans="7:7" x14ac:dyDescent="0.45">
      <c r="G6322"/>
    </row>
    <row r="6323" spans="7:7" x14ac:dyDescent="0.45">
      <c r="G6323"/>
    </row>
    <row r="6324" spans="7:7" x14ac:dyDescent="0.45">
      <c r="G6324"/>
    </row>
    <row r="6325" spans="7:7" x14ac:dyDescent="0.45">
      <c r="G6325"/>
    </row>
    <row r="6326" spans="7:7" x14ac:dyDescent="0.45">
      <c r="G6326"/>
    </row>
    <row r="6327" spans="7:7" x14ac:dyDescent="0.45">
      <c r="G6327"/>
    </row>
    <row r="6328" spans="7:7" x14ac:dyDescent="0.45">
      <c r="G6328"/>
    </row>
    <row r="6329" spans="7:7" x14ac:dyDescent="0.45">
      <c r="G6329"/>
    </row>
    <row r="6330" spans="7:7" x14ac:dyDescent="0.45">
      <c r="G6330"/>
    </row>
    <row r="6331" spans="7:7" x14ac:dyDescent="0.45">
      <c r="G6331"/>
    </row>
    <row r="6332" spans="7:7" x14ac:dyDescent="0.45">
      <c r="G6332"/>
    </row>
    <row r="6333" spans="7:7" x14ac:dyDescent="0.45">
      <c r="G6333"/>
    </row>
    <row r="6334" spans="7:7" x14ac:dyDescent="0.45">
      <c r="G6334"/>
    </row>
    <row r="6335" spans="7:7" x14ac:dyDescent="0.45">
      <c r="G6335"/>
    </row>
    <row r="6336" spans="7:7" x14ac:dyDescent="0.45">
      <c r="G6336"/>
    </row>
    <row r="6337" spans="7:7" x14ac:dyDescent="0.45">
      <c r="G6337"/>
    </row>
    <row r="6338" spans="7:7" x14ac:dyDescent="0.45">
      <c r="G6338"/>
    </row>
    <row r="6339" spans="7:7" x14ac:dyDescent="0.45">
      <c r="G6339"/>
    </row>
    <row r="6340" spans="7:7" x14ac:dyDescent="0.45">
      <c r="G6340"/>
    </row>
    <row r="6341" spans="7:7" x14ac:dyDescent="0.45">
      <c r="G6341"/>
    </row>
    <row r="6342" spans="7:7" x14ac:dyDescent="0.45">
      <c r="G6342"/>
    </row>
    <row r="6343" spans="7:7" x14ac:dyDescent="0.45">
      <c r="G6343"/>
    </row>
    <row r="6344" spans="7:7" x14ac:dyDescent="0.45">
      <c r="G6344"/>
    </row>
    <row r="6345" spans="7:7" x14ac:dyDescent="0.45">
      <c r="G6345"/>
    </row>
    <row r="6346" spans="7:7" x14ac:dyDescent="0.45">
      <c r="G6346"/>
    </row>
    <row r="6347" spans="7:7" x14ac:dyDescent="0.45">
      <c r="G6347"/>
    </row>
    <row r="6348" spans="7:7" x14ac:dyDescent="0.45">
      <c r="G6348"/>
    </row>
    <row r="6349" spans="7:7" x14ac:dyDescent="0.45">
      <c r="G6349"/>
    </row>
    <row r="6350" spans="7:7" x14ac:dyDescent="0.45">
      <c r="G6350"/>
    </row>
    <row r="6351" spans="7:7" x14ac:dyDescent="0.45">
      <c r="G6351"/>
    </row>
    <row r="6352" spans="7:7" x14ac:dyDescent="0.45">
      <c r="G6352"/>
    </row>
    <row r="6353" spans="7:7" x14ac:dyDescent="0.45">
      <c r="G6353"/>
    </row>
    <row r="6354" spans="7:7" x14ac:dyDescent="0.45">
      <c r="G6354"/>
    </row>
    <row r="6355" spans="7:7" x14ac:dyDescent="0.45">
      <c r="G6355"/>
    </row>
    <row r="6356" spans="7:7" x14ac:dyDescent="0.45">
      <c r="G6356"/>
    </row>
    <row r="6357" spans="7:7" x14ac:dyDescent="0.45">
      <c r="G6357"/>
    </row>
    <row r="6358" spans="7:7" x14ac:dyDescent="0.45">
      <c r="G6358"/>
    </row>
    <row r="6359" spans="7:7" x14ac:dyDescent="0.45">
      <c r="G6359"/>
    </row>
    <row r="6360" spans="7:7" x14ac:dyDescent="0.45">
      <c r="G6360"/>
    </row>
    <row r="6361" spans="7:7" x14ac:dyDescent="0.45">
      <c r="G6361"/>
    </row>
    <row r="6362" spans="7:7" x14ac:dyDescent="0.45">
      <c r="G6362"/>
    </row>
    <row r="6363" spans="7:7" x14ac:dyDescent="0.45">
      <c r="G6363"/>
    </row>
    <row r="6364" spans="7:7" x14ac:dyDescent="0.45">
      <c r="G6364"/>
    </row>
    <row r="6365" spans="7:7" x14ac:dyDescent="0.45">
      <c r="G6365"/>
    </row>
    <row r="6366" spans="7:7" x14ac:dyDescent="0.45">
      <c r="G6366"/>
    </row>
    <row r="6367" spans="7:7" x14ac:dyDescent="0.45">
      <c r="G6367"/>
    </row>
    <row r="6368" spans="7:7" x14ac:dyDescent="0.45">
      <c r="G6368"/>
    </row>
    <row r="6369" spans="7:7" x14ac:dyDescent="0.45">
      <c r="G6369"/>
    </row>
    <row r="6370" spans="7:7" x14ac:dyDescent="0.45">
      <c r="G6370"/>
    </row>
    <row r="6371" spans="7:7" x14ac:dyDescent="0.45">
      <c r="G6371"/>
    </row>
    <row r="6372" spans="7:7" x14ac:dyDescent="0.45">
      <c r="G6372"/>
    </row>
    <row r="6373" spans="7:7" x14ac:dyDescent="0.45">
      <c r="G6373"/>
    </row>
    <row r="6374" spans="7:7" x14ac:dyDescent="0.45">
      <c r="G6374"/>
    </row>
    <row r="6375" spans="7:7" x14ac:dyDescent="0.45">
      <c r="G6375"/>
    </row>
    <row r="6376" spans="7:7" x14ac:dyDescent="0.45">
      <c r="G6376"/>
    </row>
    <row r="6377" spans="7:7" x14ac:dyDescent="0.45">
      <c r="G6377"/>
    </row>
    <row r="6378" spans="7:7" x14ac:dyDescent="0.45">
      <c r="G6378"/>
    </row>
    <row r="6379" spans="7:7" x14ac:dyDescent="0.45">
      <c r="G6379"/>
    </row>
    <row r="6380" spans="7:7" x14ac:dyDescent="0.45">
      <c r="G6380"/>
    </row>
    <row r="6381" spans="7:7" x14ac:dyDescent="0.45">
      <c r="G6381"/>
    </row>
    <row r="6382" spans="7:7" x14ac:dyDescent="0.45">
      <c r="G6382"/>
    </row>
    <row r="6383" spans="7:7" x14ac:dyDescent="0.45">
      <c r="G6383"/>
    </row>
    <row r="6384" spans="7:7" x14ac:dyDescent="0.45">
      <c r="G6384"/>
    </row>
    <row r="6385" spans="7:7" x14ac:dyDescent="0.45">
      <c r="G6385"/>
    </row>
    <row r="6386" spans="7:7" x14ac:dyDescent="0.45">
      <c r="G6386"/>
    </row>
    <row r="6387" spans="7:7" x14ac:dyDescent="0.45">
      <c r="G6387"/>
    </row>
    <row r="6388" spans="7:7" x14ac:dyDescent="0.45">
      <c r="G6388"/>
    </row>
    <row r="6389" spans="7:7" x14ac:dyDescent="0.45">
      <c r="G6389"/>
    </row>
    <row r="6390" spans="7:7" x14ac:dyDescent="0.45">
      <c r="G6390"/>
    </row>
    <row r="6391" spans="7:7" x14ac:dyDescent="0.45">
      <c r="G6391"/>
    </row>
    <row r="6392" spans="7:7" x14ac:dyDescent="0.45">
      <c r="G6392"/>
    </row>
    <row r="6393" spans="7:7" x14ac:dyDescent="0.45">
      <c r="G6393"/>
    </row>
    <row r="6394" spans="7:7" x14ac:dyDescent="0.45">
      <c r="G6394"/>
    </row>
    <row r="6395" spans="7:7" x14ac:dyDescent="0.45">
      <c r="G6395"/>
    </row>
    <row r="6396" spans="7:7" x14ac:dyDescent="0.45">
      <c r="G6396"/>
    </row>
    <row r="6397" spans="7:7" x14ac:dyDescent="0.45">
      <c r="G6397"/>
    </row>
    <row r="6398" spans="7:7" x14ac:dyDescent="0.45">
      <c r="G6398"/>
    </row>
    <row r="6399" spans="7:7" x14ac:dyDescent="0.45">
      <c r="G6399"/>
    </row>
    <row r="6400" spans="7:7" x14ac:dyDescent="0.45">
      <c r="G6400"/>
    </row>
    <row r="6401" spans="7:7" x14ac:dyDescent="0.45">
      <c r="G6401"/>
    </row>
    <row r="6402" spans="7:7" x14ac:dyDescent="0.45">
      <c r="G6402"/>
    </row>
    <row r="6403" spans="7:7" x14ac:dyDescent="0.45">
      <c r="G6403"/>
    </row>
    <row r="6404" spans="7:7" x14ac:dyDescent="0.45">
      <c r="G6404"/>
    </row>
    <row r="6405" spans="7:7" x14ac:dyDescent="0.45">
      <c r="G6405"/>
    </row>
    <row r="6406" spans="7:7" x14ac:dyDescent="0.45">
      <c r="G6406"/>
    </row>
    <row r="6407" spans="7:7" x14ac:dyDescent="0.45">
      <c r="G6407"/>
    </row>
    <row r="6408" spans="7:7" x14ac:dyDescent="0.45">
      <c r="G6408"/>
    </row>
    <row r="6409" spans="7:7" x14ac:dyDescent="0.45">
      <c r="G6409"/>
    </row>
    <row r="6410" spans="7:7" x14ac:dyDescent="0.45">
      <c r="G6410"/>
    </row>
    <row r="6411" spans="7:7" x14ac:dyDescent="0.45">
      <c r="G6411"/>
    </row>
    <row r="6412" spans="7:7" x14ac:dyDescent="0.45">
      <c r="G6412"/>
    </row>
    <row r="6413" spans="7:7" x14ac:dyDescent="0.45">
      <c r="G6413"/>
    </row>
    <row r="6414" spans="7:7" x14ac:dyDescent="0.45">
      <c r="G6414"/>
    </row>
    <row r="6415" spans="7:7" x14ac:dyDescent="0.45">
      <c r="G6415"/>
    </row>
    <row r="6416" spans="7:7" x14ac:dyDescent="0.45">
      <c r="G6416"/>
    </row>
    <row r="6417" spans="7:7" x14ac:dyDescent="0.45">
      <c r="G6417"/>
    </row>
    <row r="6418" spans="7:7" x14ac:dyDescent="0.45">
      <c r="G6418"/>
    </row>
    <row r="6419" spans="7:7" x14ac:dyDescent="0.45">
      <c r="G6419"/>
    </row>
    <row r="6420" spans="7:7" x14ac:dyDescent="0.45">
      <c r="G6420"/>
    </row>
    <row r="6421" spans="7:7" x14ac:dyDescent="0.45">
      <c r="G6421"/>
    </row>
    <row r="6422" spans="7:7" x14ac:dyDescent="0.45">
      <c r="G6422"/>
    </row>
    <row r="6423" spans="7:7" x14ac:dyDescent="0.45">
      <c r="G6423"/>
    </row>
    <row r="6424" spans="7:7" x14ac:dyDescent="0.45">
      <c r="G6424"/>
    </row>
    <row r="6425" spans="7:7" x14ac:dyDescent="0.45">
      <c r="G6425"/>
    </row>
    <row r="6426" spans="7:7" x14ac:dyDescent="0.45">
      <c r="G6426"/>
    </row>
    <row r="6427" spans="7:7" x14ac:dyDescent="0.45">
      <c r="G6427"/>
    </row>
    <row r="6428" spans="7:7" x14ac:dyDescent="0.45">
      <c r="G6428"/>
    </row>
    <row r="6429" spans="7:7" x14ac:dyDescent="0.45">
      <c r="G6429"/>
    </row>
    <row r="6430" spans="7:7" x14ac:dyDescent="0.45">
      <c r="G6430"/>
    </row>
    <row r="6431" spans="7:7" x14ac:dyDescent="0.45">
      <c r="G6431"/>
    </row>
    <row r="6432" spans="7:7" x14ac:dyDescent="0.45">
      <c r="G6432"/>
    </row>
    <row r="6433" spans="7:7" x14ac:dyDescent="0.45">
      <c r="G6433"/>
    </row>
    <row r="6434" spans="7:7" x14ac:dyDescent="0.45">
      <c r="G6434"/>
    </row>
    <row r="6435" spans="7:7" x14ac:dyDescent="0.45">
      <c r="G6435"/>
    </row>
    <row r="6436" spans="7:7" x14ac:dyDescent="0.45">
      <c r="G6436"/>
    </row>
    <row r="6437" spans="7:7" x14ac:dyDescent="0.45">
      <c r="G6437"/>
    </row>
    <row r="6438" spans="7:7" x14ac:dyDescent="0.45">
      <c r="G6438"/>
    </row>
    <row r="6439" spans="7:7" x14ac:dyDescent="0.45">
      <c r="G6439"/>
    </row>
    <row r="6440" spans="7:7" x14ac:dyDescent="0.45">
      <c r="G6440"/>
    </row>
    <row r="6441" spans="7:7" x14ac:dyDescent="0.45">
      <c r="G6441"/>
    </row>
    <row r="6442" spans="7:7" x14ac:dyDescent="0.45">
      <c r="G6442"/>
    </row>
    <row r="6443" spans="7:7" x14ac:dyDescent="0.45">
      <c r="G6443"/>
    </row>
    <row r="6444" spans="7:7" x14ac:dyDescent="0.45">
      <c r="G6444"/>
    </row>
    <row r="6445" spans="7:7" x14ac:dyDescent="0.45">
      <c r="G6445"/>
    </row>
    <row r="6446" spans="7:7" x14ac:dyDescent="0.45">
      <c r="G6446"/>
    </row>
    <row r="6447" spans="7:7" x14ac:dyDescent="0.45">
      <c r="G6447"/>
    </row>
    <row r="6448" spans="7:7" x14ac:dyDescent="0.45">
      <c r="G6448"/>
    </row>
    <row r="6449" spans="7:7" x14ac:dyDescent="0.45">
      <c r="G6449"/>
    </row>
    <row r="6450" spans="7:7" x14ac:dyDescent="0.45">
      <c r="G6450"/>
    </row>
    <row r="6451" spans="7:7" x14ac:dyDescent="0.45">
      <c r="G6451"/>
    </row>
    <row r="6452" spans="7:7" x14ac:dyDescent="0.45">
      <c r="G6452"/>
    </row>
    <row r="6453" spans="7:7" x14ac:dyDescent="0.45">
      <c r="G6453"/>
    </row>
    <row r="6454" spans="7:7" x14ac:dyDescent="0.45">
      <c r="G6454"/>
    </row>
    <row r="6455" spans="7:7" x14ac:dyDescent="0.45">
      <c r="G6455"/>
    </row>
    <row r="6456" spans="7:7" x14ac:dyDescent="0.45">
      <c r="G6456"/>
    </row>
    <row r="6457" spans="7:7" x14ac:dyDescent="0.45">
      <c r="G6457"/>
    </row>
    <row r="6458" spans="7:7" x14ac:dyDescent="0.45">
      <c r="G6458"/>
    </row>
    <row r="6459" spans="7:7" x14ac:dyDescent="0.45">
      <c r="G6459"/>
    </row>
    <row r="6460" spans="7:7" x14ac:dyDescent="0.45">
      <c r="G6460"/>
    </row>
    <row r="6461" spans="7:7" x14ac:dyDescent="0.45">
      <c r="G6461"/>
    </row>
    <row r="6462" spans="7:7" x14ac:dyDescent="0.45">
      <c r="G6462"/>
    </row>
    <row r="6463" spans="7:7" x14ac:dyDescent="0.45">
      <c r="G6463"/>
    </row>
    <row r="6464" spans="7:7" x14ac:dyDescent="0.45">
      <c r="G6464"/>
    </row>
    <row r="6465" spans="7:7" x14ac:dyDescent="0.45">
      <c r="G6465"/>
    </row>
    <row r="6466" spans="7:7" x14ac:dyDescent="0.45">
      <c r="G6466"/>
    </row>
    <row r="6467" spans="7:7" x14ac:dyDescent="0.45">
      <c r="G6467"/>
    </row>
    <row r="6468" spans="7:7" x14ac:dyDescent="0.45">
      <c r="G6468"/>
    </row>
    <row r="6469" spans="7:7" x14ac:dyDescent="0.45">
      <c r="G6469"/>
    </row>
    <row r="6470" spans="7:7" x14ac:dyDescent="0.45">
      <c r="G6470"/>
    </row>
    <row r="6471" spans="7:7" x14ac:dyDescent="0.45">
      <c r="G6471"/>
    </row>
    <row r="6472" spans="7:7" x14ac:dyDescent="0.45">
      <c r="G6472"/>
    </row>
    <row r="6473" spans="7:7" x14ac:dyDescent="0.45">
      <c r="G6473"/>
    </row>
    <row r="6474" spans="7:7" x14ac:dyDescent="0.45">
      <c r="G6474"/>
    </row>
    <row r="6475" spans="7:7" x14ac:dyDescent="0.45">
      <c r="G6475"/>
    </row>
    <row r="6476" spans="7:7" x14ac:dyDescent="0.45">
      <c r="G6476"/>
    </row>
    <row r="6477" spans="7:7" x14ac:dyDescent="0.45">
      <c r="G6477"/>
    </row>
    <row r="6478" spans="7:7" x14ac:dyDescent="0.45">
      <c r="G6478"/>
    </row>
    <row r="6479" spans="7:7" x14ac:dyDescent="0.45">
      <c r="G6479"/>
    </row>
    <row r="6480" spans="7:7" x14ac:dyDescent="0.45">
      <c r="G6480"/>
    </row>
    <row r="6481" spans="7:7" x14ac:dyDescent="0.45">
      <c r="G6481"/>
    </row>
    <row r="6482" spans="7:7" x14ac:dyDescent="0.45">
      <c r="G6482"/>
    </row>
    <row r="6483" spans="7:7" x14ac:dyDescent="0.45">
      <c r="G6483"/>
    </row>
    <row r="6484" spans="7:7" x14ac:dyDescent="0.45">
      <c r="G6484"/>
    </row>
    <row r="6485" spans="7:7" x14ac:dyDescent="0.45">
      <c r="G6485"/>
    </row>
    <row r="6486" spans="7:7" x14ac:dyDescent="0.45">
      <c r="G6486"/>
    </row>
    <row r="6487" spans="7:7" x14ac:dyDescent="0.45">
      <c r="G6487"/>
    </row>
    <row r="6488" spans="7:7" x14ac:dyDescent="0.45">
      <c r="G6488"/>
    </row>
    <row r="6489" spans="7:7" x14ac:dyDescent="0.45">
      <c r="G6489"/>
    </row>
    <row r="6490" spans="7:7" x14ac:dyDescent="0.45">
      <c r="G6490"/>
    </row>
    <row r="6491" spans="7:7" x14ac:dyDescent="0.45">
      <c r="G6491"/>
    </row>
    <row r="6492" spans="7:7" x14ac:dyDescent="0.45">
      <c r="G6492"/>
    </row>
    <row r="6493" spans="7:7" x14ac:dyDescent="0.45">
      <c r="G6493"/>
    </row>
    <row r="6494" spans="7:7" x14ac:dyDescent="0.45">
      <c r="G6494"/>
    </row>
    <row r="6495" spans="7:7" x14ac:dyDescent="0.45">
      <c r="G6495"/>
    </row>
    <row r="6496" spans="7:7" x14ac:dyDescent="0.45">
      <c r="G6496"/>
    </row>
    <row r="6497" spans="7:7" x14ac:dyDescent="0.45">
      <c r="G6497"/>
    </row>
    <row r="6498" spans="7:7" x14ac:dyDescent="0.45">
      <c r="G6498"/>
    </row>
    <row r="6499" spans="7:7" x14ac:dyDescent="0.45">
      <c r="G6499"/>
    </row>
    <row r="6500" spans="7:7" x14ac:dyDescent="0.45">
      <c r="G6500"/>
    </row>
    <row r="6501" spans="7:7" x14ac:dyDescent="0.45">
      <c r="G6501"/>
    </row>
    <row r="6502" spans="7:7" x14ac:dyDescent="0.45">
      <c r="G6502"/>
    </row>
    <row r="6503" spans="7:7" x14ac:dyDescent="0.45">
      <c r="G6503"/>
    </row>
    <row r="6504" spans="7:7" x14ac:dyDescent="0.45">
      <c r="G6504"/>
    </row>
    <row r="6505" spans="7:7" x14ac:dyDescent="0.45">
      <c r="G6505"/>
    </row>
    <row r="6506" spans="7:7" x14ac:dyDescent="0.45">
      <c r="G6506"/>
    </row>
    <row r="6507" spans="7:7" x14ac:dyDescent="0.45">
      <c r="G6507"/>
    </row>
    <row r="6508" spans="7:7" x14ac:dyDescent="0.45">
      <c r="G6508"/>
    </row>
    <row r="6509" spans="7:7" x14ac:dyDescent="0.45">
      <c r="G6509"/>
    </row>
    <row r="6510" spans="7:7" x14ac:dyDescent="0.45">
      <c r="G6510"/>
    </row>
    <row r="6511" spans="7:7" x14ac:dyDescent="0.45">
      <c r="G6511"/>
    </row>
    <row r="6512" spans="7:7" x14ac:dyDescent="0.45">
      <c r="G6512"/>
    </row>
    <row r="6513" spans="7:7" x14ac:dyDescent="0.45">
      <c r="G6513"/>
    </row>
    <row r="6514" spans="7:7" x14ac:dyDescent="0.45">
      <c r="G6514"/>
    </row>
    <row r="6515" spans="7:7" x14ac:dyDescent="0.45">
      <c r="G6515"/>
    </row>
    <row r="6516" spans="7:7" x14ac:dyDescent="0.45">
      <c r="G6516"/>
    </row>
    <row r="6517" spans="7:7" x14ac:dyDescent="0.45">
      <c r="G6517"/>
    </row>
    <row r="6518" spans="7:7" x14ac:dyDescent="0.45">
      <c r="G6518"/>
    </row>
    <row r="6519" spans="7:7" x14ac:dyDescent="0.45">
      <c r="G6519"/>
    </row>
    <row r="6520" spans="7:7" x14ac:dyDescent="0.45">
      <c r="G6520"/>
    </row>
    <row r="6521" spans="7:7" x14ac:dyDescent="0.45">
      <c r="G6521"/>
    </row>
    <row r="6522" spans="7:7" x14ac:dyDescent="0.45">
      <c r="G6522"/>
    </row>
    <row r="6523" spans="7:7" x14ac:dyDescent="0.45">
      <c r="G6523"/>
    </row>
    <row r="6524" spans="7:7" x14ac:dyDescent="0.45">
      <c r="G6524"/>
    </row>
    <row r="6525" spans="7:7" x14ac:dyDescent="0.45">
      <c r="G6525"/>
    </row>
    <row r="6526" spans="7:7" x14ac:dyDescent="0.45">
      <c r="G6526"/>
    </row>
    <row r="6527" spans="7:7" x14ac:dyDescent="0.45">
      <c r="G6527"/>
    </row>
    <row r="6528" spans="7:7" x14ac:dyDescent="0.45">
      <c r="G6528"/>
    </row>
    <row r="6529" spans="7:7" x14ac:dyDescent="0.45">
      <c r="G6529"/>
    </row>
    <row r="6530" spans="7:7" x14ac:dyDescent="0.45">
      <c r="G6530"/>
    </row>
    <row r="6531" spans="7:7" x14ac:dyDescent="0.45">
      <c r="G6531"/>
    </row>
    <row r="6532" spans="7:7" x14ac:dyDescent="0.45">
      <c r="G6532"/>
    </row>
    <row r="6533" spans="7:7" x14ac:dyDescent="0.45">
      <c r="G6533"/>
    </row>
    <row r="6534" spans="7:7" x14ac:dyDescent="0.45">
      <c r="G6534"/>
    </row>
    <row r="6535" spans="7:7" x14ac:dyDescent="0.45">
      <c r="G6535"/>
    </row>
    <row r="6536" spans="7:7" x14ac:dyDescent="0.45">
      <c r="G6536"/>
    </row>
    <row r="6537" spans="7:7" x14ac:dyDescent="0.45">
      <c r="G6537"/>
    </row>
    <row r="6538" spans="7:7" x14ac:dyDescent="0.45">
      <c r="G6538"/>
    </row>
    <row r="6539" spans="7:7" x14ac:dyDescent="0.45">
      <c r="G6539"/>
    </row>
    <row r="6540" spans="7:7" x14ac:dyDescent="0.45">
      <c r="G6540"/>
    </row>
    <row r="6541" spans="7:7" x14ac:dyDescent="0.45">
      <c r="G6541"/>
    </row>
    <row r="6542" spans="7:7" x14ac:dyDescent="0.45">
      <c r="G6542"/>
    </row>
    <row r="6543" spans="7:7" x14ac:dyDescent="0.45">
      <c r="G6543"/>
    </row>
    <row r="6544" spans="7:7" x14ac:dyDescent="0.45">
      <c r="G6544"/>
    </row>
    <row r="6545" spans="7:7" x14ac:dyDescent="0.45">
      <c r="G6545"/>
    </row>
    <row r="6546" spans="7:7" x14ac:dyDescent="0.45">
      <c r="G6546"/>
    </row>
    <row r="6547" spans="7:7" x14ac:dyDescent="0.45">
      <c r="G6547"/>
    </row>
    <row r="6548" spans="7:7" x14ac:dyDescent="0.45">
      <c r="G6548"/>
    </row>
    <row r="6549" spans="7:7" x14ac:dyDescent="0.45">
      <c r="G6549"/>
    </row>
    <row r="6550" spans="7:7" x14ac:dyDescent="0.45">
      <c r="G6550"/>
    </row>
    <row r="6551" spans="7:7" x14ac:dyDescent="0.45">
      <c r="G6551"/>
    </row>
    <row r="6552" spans="7:7" x14ac:dyDescent="0.45">
      <c r="G6552"/>
    </row>
    <row r="6553" spans="7:7" x14ac:dyDescent="0.45">
      <c r="G6553"/>
    </row>
    <row r="6554" spans="7:7" x14ac:dyDescent="0.45">
      <c r="G6554"/>
    </row>
    <row r="6555" spans="7:7" x14ac:dyDescent="0.45">
      <c r="G6555"/>
    </row>
    <row r="6556" spans="7:7" x14ac:dyDescent="0.45">
      <c r="G6556"/>
    </row>
    <row r="6557" spans="7:7" x14ac:dyDescent="0.45">
      <c r="G6557"/>
    </row>
    <row r="6558" spans="7:7" x14ac:dyDescent="0.45">
      <c r="G6558"/>
    </row>
    <row r="6559" spans="7:7" x14ac:dyDescent="0.45">
      <c r="G6559"/>
    </row>
    <row r="6560" spans="7:7" x14ac:dyDescent="0.45">
      <c r="G6560"/>
    </row>
    <row r="6561" spans="7:7" x14ac:dyDescent="0.45">
      <c r="G6561"/>
    </row>
    <row r="6562" spans="7:7" x14ac:dyDescent="0.45">
      <c r="G6562"/>
    </row>
    <row r="6563" spans="7:7" x14ac:dyDescent="0.45">
      <c r="G6563"/>
    </row>
    <row r="6564" spans="7:7" x14ac:dyDescent="0.45">
      <c r="G6564"/>
    </row>
    <row r="6565" spans="7:7" x14ac:dyDescent="0.45">
      <c r="G6565"/>
    </row>
    <row r="6566" spans="7:7" x14ac:dyDescent="0.45">
      <c r="G6566"/>
    </row>
    <row r="6567" spans="7:7" x14ac:dyDescent="0.45">
      <c r="G6567"/>
    </row>
    <row r="6568" spans="7:7" x14ac:dyDescent="0.45">
      <c r="G6568"/>
    </row>
    <row r="6569" spans="7:7" x14ac:dyDescent="0.45">
      <c r="G6569"/>
    </row>
    <row r="6570" spans="7:7" x14ac:dyDescent="0.45">
      <c r="G6570"/>
    </row>
    <row r="6571" spans="7:7" x14ac:dyDescent="0.45">
      <c r="G6571"/>
    </row>
    <row r="6572" spans="7:7" x14ac:dyDescent="0.45">
      <c r="G6572"/>
    </row>
    <row r="6573" spans="7:7" x14ac:dyDescent="0.45">
      <c r="G6573"/>
    </row>
    <row r="6574" spans="7:7" x14ac:dyDescent="0.45">
      <c r="G6574"/>
    </row>
    <row r="6575" spans="7:7" x14ac:dyDescent="0.45">
      <c r="G6575"/>
    </row>
    <row r="6576" spans="7:7" x14ac:dyDescent="0.45">
      <c r="G6576"/>
    </row>
    <row r="6577" spans="7:7" x14ac:dyDescent="0.45">
      <c r="G6577"/>
    </row>
    <row r="6578" spans="7:7" x14ac:dyDescent="0.45">
      <c r="G6578"/>
    </row>
    <row r="6579" spans="7:7" x14ac:dyDescent="0.45">
      <c r="G6579"/>
    </row>
    <row r="6580" spans="7:7" x14ac:dyDescent="0.45">
      <c r="G6580"/>
    </row>
    <row r="6581" spans="7:7" x14ac:dyDescent="0.45">
      <c r="G6581"/>
    </row>
    <row r="6582" spans="7:7" x14ac:dyDescent="0.45">
      <c r="G6582"/>
    </row>
    <row r="6583" spans="7:7" x14ac:dyDescent="0.45">
      <c r="G6583"/>
    </row>
    <row r="6584" spans="7:7" x14ac:dyDescent="0.45">
      <c r="G6584"/>
    </row>
    <row r="6585" spans="7:7" x14ac:dyDescent="0.45">
      <c r="G6585"/>
    </row>
    <row r="6586" spans="7:7" x14ac:dyDescent="0.45">
      <c r="G6586"/>
    </row>
    <row r="6587" spans="7:7" x14ac:dyDescent="0.45">
      <c r="G6587"/>
    </row>
    <row r="6588" spans="7:7" x14ac:dyDescent="0.45">
      <c r="G6588"/>
    </row>
    <row r="6589" spans="7:7" x14ac:dyDescent="0.45">
      <c r="G6589"/>
    </row>
    <row r="6590" spans="7:7" x14ac:dyDescent="0.45">
      <c r="G6590"/>
    </row>
    <row r="6591" spans="7:7" x14ac:dyDescent="0.45">
      <c r="G6591"/>
    </row>
    <row r="6592" spans="7:7" x14ac:dyDescent="0.45">
      <c r="G6592"/>
    </row>
    <row r="6593" spans="7:7" x14ac:dyDescent="0.45">
      <c r="G6593"/>
    </row>
    <row r="6594" spans="7:7" x14ac:dyDescent="0.45">
      <c r="G6594"/>
    </row>
    <row r="6595" spans="7:7" x14ac:dyDescent="0.45">
      <c r="G6595"/>
    </row>
    <row r="6596" spans="7:7" x14ac:dyDescent="0.45">
      <c r="G6596"/>
    </row>
    <row r="6597" spans="7:7" x14ac:dyDescent="0.45">
      <c r="G6597"/>
    </row>
    <row r="6598" spans="7:7" x14ac:dyDescent="0.45">
      <c r="G6598"/>
    </row>
    <row r="6599" spans="7:7" x14ac:dyDescent="0.45">
      <c r="G6599"/>
    </row>
    <row r="6600" spans="7:7" x14ac:dyDescent="0.45">
      <c r="G6600"/>
    </row>
    <row r="6601" spans="7:7" x14ac:dyDescent="0.45">
      <c r="G6601"/>
    </row>
    <row r="6602" spans="7:7" x14ac:dyDescent="0.45">
      <c r="G6602"/>
    </row>
    <row r="6603" spans="7:7" x14ac:dyDescent="0.45">
      <c r="G6603"/>
    </row>
    <row r="6604" spans="7:7" x14ac:dyDescent="0.45">
      <c r="G6604"/>
    </row>
    <row r="6605" spans="7:7" x14ac:dyDescent="0.45">
      <c r="G6605"/>
    </row>
    <row r="6606" spans="7:7" x14ac:dyDescent="0.45">
      <c r="G6606"/>
    </row>
    <row r="6607" spans="7:7" x14ac:dyDescent="0.45">
      <c r="G6607"/>
    </row>
    <row r="6608" spans="7:7" x14ac:dyDescent="0.45">
      <c r="G6608"/>
    </row>
    <row r="6609" spans="7:7" x14ac:dyDescent="0.45">
      <c r="G6609"/>
    </row>
    <row r="6610" spans="7:7" x14ac:dyDescent="0.45">
      <c r="G6610"/>
    </row>
    <row r="6611" spans="7:7" x14ac:dyDescent="0.45">
      <c r="G6611"/>
    </row>
    <row r="6612" spans="7:7" x14ac:dyDescent="0.45">
      <c r="G6612"/>
    </row>
    <row r="6613" spans="7:7" x14ac:dyDescent="0.45">
      <c r="G6613"/>
    </row>
    <row r="6614" spans="7:7" x14ac:dyDescent="0.45">
      <c r="G6614"/>
    </row>
    <row r="6615" spans="7:7" x14ac:dyDescent="0.45">
      <c r="G6615"/>
    </row>
    <row r="6616" spans="7:7" x14ac:dyDescent="0.45">
      <c r="G6616"/>
    </row>
    <row r="6617" spans="7:7" x14ac:dyDescent="0.45">
      <c r="G6617"/>
    </row>
    <row r="6618" spans="7:7" x14ac:dyDescent="0.45">
      <c r="G6618"/>
    </row>
    <row r="6619" spans="7:7" x14ac:dyDescent="0.45">
      <c r="G6619"/>
    </row>
    <row r="6620" spans="7:7" x14ac:dyDescent="0.45">
      <c r="G6620"/>
    </row>
    <row r="6621" spans="7:7" x14ac:dyDescent="0.45">
      <c r="G6621"/>
    </row>
    <row r="6622" spans="7:7" x14ac:dyDescent="0.45">
      <c r="G6622"/>
    </row>
    <row r="6623" spans="7:7" x14ac:dyDescent="0.45">
      <c r="G6623"/>
    </row>
    <row r="6624" spans="7:7" x14ac:dyDescent="0.45">
      <c r="G6624"/>
    </row>
    <row r="6625" spans="7:7" x14ac:dyDescent="0.45">
      <c r="G6625"/>
    </row>
    <row r="6626" spans="7:7" x14ac:dyDescent="0.45">
      <c r="G6626"/>
    </row>
    <row r="6627" spans="7:7" x14ac:dyDescent="0.45">
      <c r="G6627"/>
    </row>
    <row r="6628" spans="7:7" x14ac:dyDescent="0.45">
      <c r="G6628"/>
    </row>
    <row r="6629" spans="7:7" x14ac:dyDescent="0.45">
      <c r="G6629"/>
    </row>
    <row r="6630" spans="7:7" x14ac:dyDescent="0.45">
      <c r="G6630"/>
    </row>
    <row r="6631" spans="7:7" x14ac:dyDescent="0.45">
      <c r="G6631"/>
    </row>
    <row r="6632" spans="7:7" x14ac:dyDescent="0.45">
      <c r="G6632"/>
    </row>
    <row r="6633" spans="7:7" x14ac:dyDescent="0.45">
      <c r="G6633"/>
    </row>
    <row r="6634" spans="7:7" x14ac:dyDescent="0.45">
      <c r="G6634"/>
    </row>
    <row r="6635" spans="7:7" x14ac:dyDescent="0.45">
      <c r="G6635"/>
    </row>
    <row r="6636" spans="7:7" x14ac:dyDescent="0.45">
      <c r="G6636"/>
    </row>
    <row r="6637" spans="7:7" x14ac:dyDescent="0.45">
      <c r="G6637"/>
    </row>
    <row r="6638" spans="7:7" x14ac:dyDescent="0.45">
      <c r="G6638"/>
    </row>
    <row r="6639" spans="7:7" x14ac:dyDescent="0.45">
      <c r="G6639"/>
    </row>
    <row r="6640" spans="7:7" x14ac:dyDescent="0.45">
      <c r="G6640"/>
    </row>
    <row r="6641" spans="7:7" x14ac:dyDescent="0.45">
      <c r="G6641"/>
    </row>
    <row r="6642" spans="7:7" x14ac:dyDescent="0.45">
      <c r="G6642"/>
    </row>
    <row r="6643" spans="7:7" x14ac:dyDescent="0.45">
      <c r="G6643"/>
    </row>
    <row r="6644" spans="7:7" x14ac:dyDescent="0.45">
      <c r="G6644"/>
    </row>
    <row r="6645" spans="7:7" x14ac:dyDescent="0.45">
      <c r="G6645"/>
    </row>
    <row r="6646" spans="7:7" x14ac:dyDescent="0.45">
      <c r="G6646"/>
    </row>
    <row r="6647" spans="7:7" x14ac:dyDescent="0.45">
      <c r="G6647"/>
    </row>
    <row r="6648" spans="7:7" x14ac:dyDescent="0.45">
      <c r="G6648"/>
    </row>
    <row r="6649" spans="7:7" x14ac:dyDescent="0.45">
      <c r="G6649"/>
    </row>
    <row r="6650" spans="7:7" x14ac:dyDescent="0.45">
      <c r="G6650"/>
    </row>
    <row r="6651" spans="7:7" x14ac:dyDescent="0.45">
      <c r="G6651"/>
    </row>
    <row r="6652" spans="7:7" x14ac:dyDescent="0.45">
      <c r="G6652"/>
    </row>
    <row r="6653" spans="7:7" x14ac:dyDescent="0.45">
      <c r="G6653"/>
    </row>
    <row r="6654" spans="7:7" x14ac:dyDescent="0.45">
      <c r="G6654"/>
    </row>
    <row r="6655" spans="7:7" x14ac:dyDescent="0.45">
      <c r="G6655"/>
    </row>
    <row r="6656" spans="7:7" x14ac:dyDescent="0.45">
      <c r="G6656"/>
    </row>
    <row r="6657" spans="7:7" x14ac:dyDescent="0.45">
      <c r="G6657"/>
    </row>
    <row r="6658" spans="7:7" x14ac:dyDescent="0.45">
      <c r="G6658"/>
    </row>
    <row r="6659" spans="7:7" x14ac:dyDescent="0.45">
      <c r="G6659"/>
    </row>
    <row r="6660" spans="7:7" x14ac:dyDescent="0.45">
      <c r="G6660"/>
    </row>
    <row r="6661" spans="7:7" x14ac:dyDescent="0.45">
      <c r="G6661"/>
    </row>
    <row r="6662" spans="7:7" x14ac:dyDescent="0.45">
      <c r="G6662"/>
    </row>
    <row r="6663" spans="7:7" x14ac:dyDescent="0.45">
      <c r="G6663"/>
    </row>
    <row r="6664" spans="7:7" x14ac:dyDescent="0.45">
      <c r="G6664"/>
    </row>
    <row r="6665" spans="7:7" x14ac:dyDescent="0.45">
      <c r="G6665"/>
    </row>
    <row r="6666" spans="7:7" x14ac:dyDescent="0.45">
      <c r="G6666"/>
    </row>
    <row r="6667" spans="7:7" x14ac:dyDescent="0.45">
      <c r="G6667"/>
    </row>
    <row r="6668" spans="7:7" x14ac:dyDescent="0.45">
      <c r="G6668"/>
    </row>
    <row r="6669" spans="7:7" x14ac:dyDescent="0.45">
      <c r="G6669"/>
    </row>
    <row r="6670" spans="7:7" x14ac:dyDescent="0.45">
      <c r="G6670"/>
    </row>
    <row r="6671" spans="7:7" x14ac:dyDescent="0.45">
      <c r="G6671"/>
    </row>
    <row r="6672" spans="7:7" x14ac:dyDescent="0.45">
      <c r="G6672"/>
    </row>
    <row r="6673" spans="7:7" x14ac:dyDescent="0.45">
      <c r="G6673"/>
    </row>
    <row r="6674" spans="7:7" x14ac:dyDescent="0.45">
      <c r="G6674"/>
    </row>
    <row r="6675" spans="7:7" x14ac:dyDescent="0.45">
      <c r="G6675"/>
    </row>
    <row r="6676" spans="7:7" x14ac:dyDescent="0.45">
      <c r="G6676"/>
    </row>
    <row r="6677" spans="7:7" x14ac:dyDescent="0.45">
      <c r="G6677"/>
    </row>
    <row r="6678" spans="7:7" x14ac:dyDescent="0.45">
      <c r="G6678"/>
    </row>
    <row r="6679" spans="7:7" x14ac:dyDescent="0.45">
      <c r="G6679"/>
    </row>
    <row r="6680" spans="7:7" x14ac:dyDescent="0.45">
      <c r="G6680"/>
    </row>
    <row r="6681" spans="7:7" x14ac:dyDescent="0.45">
      <c r="G6681"/>
    </row>
    <row r="6682" spans="7:7" x14ac:dyDescent="0.45">
      <c r="G6682"/>
    </row>
    <row r="6683" spans="7:7" x14ac:dyDescent="0.45">
      <c r="G6683"/>
    </row>
    <row r="6684" spans="7:7" x14ac:dyDescent="0.45">
      <c r="G6684"/>
    </row>
    <row r="6685" spans="7:7" x14ac:dyDescent="0.45">
      <c r="G6685"/>
    </row>
    <row r="6686" spans="7:7" x14ac:dyDescent="0.45">
      <c r="G6686"/>
    </row>
    <row r="6687" spans="7:7" x14ac:dyDescent="0.45">
      <c r="G6687"/>
    </row>
    <row r="6688" spans="7:7" x14ac:dyDescent="0.45">
      <c r="G6688"/>
    </row>
    <row r="6689" spans="7:7" x14ac:dyDescent="0.45">
      <c r="G6689"/>
    </row>
    <row r="6690" spans="7:7" x14ac:dyDescent="0.45">
      <c r="G6690"/>
    </row>
    <row r="6691" spans="7:7" x14ac:dyDescent="0.45">
      <c r="G6691"/>
    </row>
    <row r="6692" spans="7:7" x14ac:dyDescent="0.45">
      <c r="G6692"/>
    </row>
    <row r="6693" spans="7:7" x14ac:dyDescent="0.45">
      <c r="G6693"/>
    </row>
    <row r="6694" spans="7:7" x14ac:dyDescent="0.45">
      <c r="G6694"/>
    </row>
    <row r="6695" spans="7:7" x14ac:dyDescent="0.45">
      <c r="G6695"/>
    </row>
    <row r="6696" spans="7:7" x14ac:dyDescent="0.45">
      <c r="G6696"/>
    </row>
    <row r="6697" spans="7:7" x14ac:dyDescent="0.45">
      <c r="G6697"/>
    </row>
    <row r="6698" spans="7:7" x14ac:dyDescent="0.45">
      <c r="G6698"/>
    </row>
    <row r="6699" spans="7:7" x14ac:dyDescent="0.45">
      <c r="G6699"/>
    </row>
    <row r="6700" spans="7:7" x14ac:dyDescent="0.45">
      <c r="G6700"/>
    </row>
    <row r="6701" spans="7:7" x14ac:dyDescent="0.45">
      <c r="G6701"/>
    </row>
    <row r="6702" spans="7:7" x14ac:dyDescent="0.45">
      <c r="G6702"/>
    </row>
    <row r="6703" spans="7:7" x14ac:dyDescent="0.45">
      <c r="G6703"/>
    </row>
    <row r="6704" spans="7:7" x14ac:dyDescent="0.45">
      <c r="G6704"/>
    </row>
    <row r="6705" spans="7:7" x14ac:dyDescent="0.45">
      <c r="G6705"/>
    </row>
    <row r="6706" spans="7:7" x14ac:dyDescent="0.45">
      <c r="G6706"/>
    </row>
    <row r="6707" spans="7:7" x14ac:dyDescent="0.45">
      <c r="G6707"/>
    </row>
    <row r="6708" spans="7:7" x14ac:dyDescent="0.45">
      <c r="G6708"/>
    </row>
    <row r="6709" spans="7:7" x14ac:dyDescent="0.45">
      <c r="G6709"/>
    </row>
    <row r="6710" spans="7:7" x14ac:dyDescent="0.45">
      <c r="G6710"/>
    </row>
    <row r="6711" spans="7:7" x14ac:dyDescent="0.45">
      <c r="G6711"/>
    </row>
    <row r="6712" spans="7:7" x14ac:dyDescent="0.45">
      <c r="G6712"/>
    </row>
    <row r="6713" spans="7:7" x14ac:dyDescent="0.45">
      <c r="G6713"/>
    </row>
    <row r="6714" spans="7:7" x14ac:dyDescent="0.45">
      <c r="G6714"/>
    </row>
    <row r="6715" spans="7:7" x14ac:dyDescent="0.45">
      <c r="G6715"/>
    </row>
    <row r="6716" spans="7:7" x14ac:dyDescent="0.45">
      <c r="G6716"/>
    </row>
    <row r="6717" spans="7:7" x14ac:dyDescent="0.45">
      <c r="G6717"/>
    </row>
    <row r="6718" spans="7:7" x14ac:dyDescent="0.45">
      <c r="G6718"/>
    </row>
    <row r="6719" spans="7:7" x14ac:dyDescent="0.45">
      <c r="G6719"/>
    </row>
    <row r="6720" spans="7:7" x14ac:dyDescent="0.45">
      <c r="G6720"/>
    </row>
    <row r="6721" spans="7:7" x14ac:dyDescent="0.45">
      <c r="G6721"/>
    </row>
    <row r="6722" spans="7:7" x14ac:dyDescent="0.45">
      <c r="G6722"/>
    </row>
    <row r="6723" spans="7:7" x14ac:dyDescent="0.45">
      <c r="G6723"/>
    </row>
    <row r="6724" spans="7:7" x14ac:dyDescent="0.45">
      <c r="G6724"/>
    </row>
    <row r="6725" spans="7:7" x14ac:dyDescent="0.45">
      <c r="G6725"/>
    </row>
    <row r="6726" spans="7:7" x14ac:dyDescent="0.45">
      <c r="G6726"/>
    </row>
    <row r="6727" spans="7:7" x14ac:dyDescent="0.45">
      <c r="G6727"/>
    </row>
    <row r="6728" spans="7:7" x14ac:dyDescent="0.45">
      <c r="G6728"/>
    </row>
    <row r="6729" spans="7:7" x14ac:dyDescent="0.45">
      <c r="G6729"/>
    </row>
    <row r="6730" spans="7:7" x14ac:dyDescent="0.45">
      <c r="G6730"/>
    </row>
    <row r="6731" spans="7:7" x14ac:dyDescent="0.45">
      <c r="G6731"/>
    </row>
    <row r="6732" spans="7:7" x14ac:dyDescent="0.45">
      <c r="G6732"/>
    </row>
    <row r="6733" spans="7:7" x14ac:dyDescent="0.45">
      <c r="G6733"/>
    </row>
    <row r="6734" spans="7:7" x14ac:dyDescent="0.45">
      <c r="G6734"/>
    </row>
    <row r="6735" spans="7:7" x14ac:dyDescent="0.45">
      <c r="G6735"/>
    </row>
    <row r="6736" spans="7:7" x14ac:dyDescent="0.45">
      <c r="G6736"/>
    </row>
    <row r="6737" spans="7:7" x14ac:dyDescent="0.45">
      <c r="G6737"/>
    </row>
    <row r="6738" spans="7:7" x14ac:dyDescent="0.45">
      <c r="G6738"/>
    </row>
    <row r="6739" spans="7:7" x14ac:dyDescent="0.45">
      <c r="G6739"/>
    </row>
    <row r="6740" spans="7:7" x14ac:dyDescent="0.45">
      <c r="G6740"/>
    </row>
    <row r="6741" spans="7:7" x14ac:dyDescent="0.45">
      <c r="G6741"/>
    </row>
    <row r="6742" spans="7:7" x14ac:dyDescent="0.45">
      <c r="G6742"/>
    </row>
    <row r="6743" spans="7:7" x14ac:dyDescent="0.45">
      <c r="G6743"/>
    </row>
    <row r="6744" spans="7:7" x14ac:dyDescent="0.45">
      <c r="G6744"/>
    </row>
    <row r="6745" spans="7:7" x14ac:dyDescent="0.45">
      <c r="G6745"/>
    </row>
    <row r="6746" spans="7:7" x14ac:dyDescent="0.45">
      <c r="G6746"/>
    </row>
    <row r="6747" spans="7:7" x14ac:dyDescent="0.45">
      <c r="G6747"/>
    </row>
    <row r="6748" spans="7:7" x14ac:dyDescent="0.45">
      <c r="G6748"/>
    </row>
    <row r="6749" spans="7:7" x14ac:dyDescent="0.45">
      <c r="G6749"/>
    </row>
    <row r="6750" spans="7:7" x14ac:dyDescent="0.45">
      <c r="G6750"/>
    </row>
    <row r="6751" spans="7:7" x14ac:dyDescent="0.45">
      <c r="G6751"/>
    </row>
    <row r="6752" spans="7:7" x14ac:dyDescent="0.45">
      <c r="G6752"/>
    </row>
    <row r="6753" spans="7:7" x14ac:dyDescent="0.45">
      <c r="G6753"/>
    </row>
    <row r="6754" spans="7:7" x14ac:dyDescent="0.45">
      <c r="G6754"/>
    </row>
    <row r="6755" spans="7:7" x14ac:dyDescent="0.45">
      <c r="G6755"/>
    </row>
    <row r="6756" spans="7:7" x14ac:dyDescent="0.45">
      <c r="G6756"/>
    </row>
    <row r="6757" spans="7:7" x14ac:dyDescent="0.45">
      <c r="G6757"/>
    </row>
    <row r="6758" spans="7:7" x14ac:dyDescent="0.45">
      <c r="G6758"/>
    </row>
    <row r="6759" spans="7:7" x14ac:dyDescent="0.45">
      <c r="G6759"/>
    </row>
    <row r="6760" spans="7:7" x14ac:dyDescent="0.45">
      <c r="G6760"/>
    </row>
    <row r="6761" spans="7:7" x14ac:dyDescent="0.45">
      <c r="G6761"/>
    </row>
    <row r="6762" spans="7:7" x14ac:dyDescent="0.45">
      <c r="G6762"/>
    </row>
    <row r="6763" spans="7:7" x14ac:dyDescent="0.45">
      <c r="G6763"/>
    </row>
    <row r="6764" spans="7:7" x14ac:dyDescent="0.45">
      <c r="G6764"/>
    </row>
    <row r="6765" spans="7:7" x14ac:dyDescent="0.45">
      <c r="G6765"/>
    </row>
    <row r="6766" spans="7:7" x14ac:dyDescent="0.45">
      <c r="G6766"/>
    </row>
    <row r="6767" spans="7:7" x14ac:dyDescent="0.45">
      <c r="G6767"/>
    </row>
    <row r="6768" spans="7:7" x14ac:dyDescent="0.45">
      <c r="G6768"/>
    </row>
    <row r="6769" spans="7:7" x14ac:dyDescent="0.45">
      <c r="G6769"/>
    </row>
    <row r="6770" spans="7:7" x14ac:dyDescent="0.45">
      <c r="G6770"/>
    </row>
    <row r="6771" spans="7:7" x14ac:dyDescent="0.45">
      <c r="G6771"/>
    </row>
    <row r="6772" spans="7:7" x14ac:dyDescent="0.45">
      <c r="G6772"/>
    </row>
    <row r="6773" spans="7:7" x14ac:dyDescent="0.45">
      <c r="G6773"/>
    </row>
    <row r="6774" spans="7:7" x14ac:dyDescent="0.45">
      <c r="G6774"/>
    </row>
    <row r="6775" spans="7:7" x14ac:dyDescent="0.45">
      <c r="G6775"/>
    </row>
    <row r="6776" spans="7:7" x14ac:dyDescent="0.45">
      <c r="G6776"/>
    </row>
    <row r="6777" spans="7:7" x14ac:dyDescent="0.45">
      <c r="G6777"/>
    </row>
    <row r="6778" spans="7:7" x14ac:dyDescent="0.45">
      <c r="G6778"/>
    </row>
    <row r="6779" spans="7:7" x14ac:dyDescent="0.45">
      <c r="G6779"/>
    </row>
    <row r="6780" spans="7:7" x14ac:dyDescent="0.45">
      <c r="G6780"/>
    </row>
    <row r="6781" spans="7:7" x14ac:dyDescent="0.45">
      <c r="G6781"/>
    </row>
    <row r="6782" spans="7:7" x14ac:dyDescent="0.45">
      <c r="G6782"/>
    </row>
    <row r="6783" spans="7:7" x14ac:dyDescent="0.45">
      <c r="G6783"/>
    </row>
    <row r="6784" spans="7:7" x14ac:dyDescent="0.45">
      <c r="G6784"/>
    </row>
    <row r="6785" spans="7:7" x14ac:dyDescent="0.45">
      <c r="G6785"/>
    </row>
    <row r="6786" spans="7:7" x14ac:dyDescent="0.45">
      <c r="G6786"/>
    </row>
    <row r="6787" spans="7:7" x14ac:dyDescent="0.45">
      <c r="G6787"/>
    </row>
    <row r="6788" spans="7:7" x14ac:dyDescent="0.45">
      <c r="G6788"/>
    </row>
    <row r="6789" spans="7:7" x14ac:dyDescent="0.45">
      <c r="G6789"/>
    </row>
    <row r="6790" spans="7:7" x14ac:dyDescent="0.45">
      <c r="G6790"/>
    </row>
    <row r="6791" spans="7:7" x14ac:dyDescent="0.45">
      <c r="G6791"/>
    </row>
    <row r="6792" spans="7:7" x14ac:dyDescent="0.45">
      <c r="G6792"/>
    </row>
    <row r="6793" spans="7:7" x14ac:dyDescent="0.45">
      <c r="G6793"/>
    </row>
    <row r="6794" spans="7:7" x14ac:dyDescent="0.45">
      <c r="G6794"/>
    </row>
    <row r="6795" spans="7:7" x14ac:dyDescent="0.45">
      <c r="G6795"/>
    </row>
    <row r="6796" spans="7:7" x14ac:dyDescent="0.45">
      <c r="G6796"/>
    </row>
    <row r="6797" spans="7:7" x14ac:dyDescent="0.45">
      <c r="G6797"/>
    </row>
    <row r="6798" spans="7:7" x14ac:dyDescent="0.45">
      <c r="G6798"/>
    </row>
    <row r="6799" spans="7:7" x14ac:dyDescent="0.45">
      <c r="G6799"/>
    </row>
    <row r="6800" spans="7:7" x14ac:dyDescent="0.45">
      <c r="G6800"/>
    </row>
    <row r="6801" spans="7:7" x14ac:dyDescent="0.45">
      <c r="G6801"/>
    </row>
    <row r="6802" spans="7:7" x14ac:dyDescent="0.45">
      <c r="G6802"/>
    </row>
    <row r="6803" spans="7:7" x14ac:dyDescent="0.45">
      <c r="G6803"/>
    </row>
    <row r="6804" spans="7:7" x14ac:dyDescent="0.45">
      <c r="G6804"/>
    </row>
    <row r="6805" spans="7:7" x14ac:dyDescent="0.45">
      <c r="G6805"/>
    </row>
    <row r="6806" spans="7:7" x14ac:dyDescent="0.45">
      <c r="G6806"/>
    </row>
    <row r="6807" spans="7:7" x14ac:dyDescent="0.45">
      <c r="G6807"/>
    </row>
    <row r="6808" spans="7:7" x14ac:dyDescent="0.45">
      <c r="G6808"/>
    </row>
    <row r="6809" spans="7:7" x14ac:dyDescent="0.45">
      <c r="G6809"/>
    </row>
    <row r="6810" spans="7:7" x14ac:dyDescent="0.45">
      <c r="G6810"/>
    </row>
    <row r="6811" spans="7:7" x14ac:dyDescent="0.45">
      <c r="G6811"/>
    </row>
    <row r="6812" spans="7:7" x14ac:dyDescent="0.45">
      <c r="G6812"/>
    </row>
    <row r="6813" spans="7:7" x14ac:dyDescent="0.45">
      <c r="G6813"/>
    </row>
    <row r="6814" spans="7:7" x14ac:dyDescent="0.45">
      <c r="G6814"/>
    </row>
    <row r="6815" spans="7:7" x14ac:dyDescent="0.45">
      <c r="G6815"/>
    </row>
    <row r="6816" spans="7:7" x14ac:dyDescent="0.45">
      <c r="G6816"/>
    </row>
    <row r="6817" spans="7:7" x14ac:dyDescent="0.45">
      <c r="G6817"/>
    </row>
    <row r="6818" spans="7:7" x14ac:dyDescent="0.45">
      <c r="G6818"/>
    </row>
    <row r="6819" spans="7:7" x14ac:dyDescent="0.45">
      <c r="G6819"/>
    </row>
    <row r="6820" spans="7:7" x14ac:dyDescent="0.45">
      <c r="G6820"/>
    </row>
    <row r="6821" spans="7:7" x14ac:dyDescent="0.45">
      <c r="G6821"/>
    </row>
    <row r="6822" spans="7:7" x14ac:dyDescent="0.45">
      <c r="G6822"/>
    </row>
    <row r="6823" spans="7:7" x14ac:dyDescent="0.45">
      <c r="G6823"/>
    </row>
    <row r="6824" spans="7:7" x14ac:dyDescent="0.45">
      <c r="G6824"/>
    </row>
    <row r="6825" spans="7:7" x14ac:dyDescent="0.45">
      <c r="G6825"/>
    </row>
    <row r="6826" spans="7:7" x14ac:dyDescent="0.45">
      <c r="G6826"/>
    </row>
    <row r="6827" spans="7:7" x14ac:dyDescent="0.45">
      <c r="G6827"/>
    </row>
    <row r="6828" spans="7:7" x14ac:dyDescent="0.45">
      <c r="G6828"/>
    </row>
    <row r="6829" spans="7:7" x14ac:dyDescent="0.45">
      <c r="G6829"/>
    </row>
    <row r="6830" spans="7:7" x14ac:dyDescent="0.45">
      <c r="G6830"/>
    </row>
    <row r="6831" spans="7:7" x14ac:dyDescent="0.45">
      <c r="G6831"/>
    </row>
    <row r="6832" spans="7:7" x14ac:dyDescent="0.45">
      <c r="G6832"/>
    </row>
    <row r="6833" spans="7:7" x14ac:dyDescent="0.45">
      <c r="G6833"/>
    </row>
    <row r="6834" spans="7:7" x14ac:dyDescent="0.45">
      <c r="G6834"/>
    </row>
    <row r="6835" spans="7:7" x14ac:dyDescent="0.45">
      <c r="G6835"/>
    </row>
    <row r="6836" spans="7:7" x14ac:dyDescent="0.45">
      <c r="G6836"/>
    </row>
    <row r="6837" spans="7:7" x14ac:dyDescent="0.45">
      <c r="G6837"/>
    </row>
    <row r="6838" spans="7:7" x14ac:dyDescent="0.45">
      <c r="G6838"/>
    </row>
    <row r="6839" spans="7:7" x14ac:dyDescent="0.45">
      <c r="G6839"/>
    </row>
    <row r="6840" spans="7:7" x14ac:dyDescent="0.45">
      <c r="G6840"/>
    </row>
    <row r="6841" spans="7:7" x14ac:dyDescent="0.45">
      <c r="G6841"/>
    </row>
    <row r="6842" spans="7:7" x14ac:dyDescent="0.45">
      <c r="G6842"/>
    </row>
    <row r="6843" spans="7:7" x14ac:dyDescent="0.45">
      <c r="G6843"/>
    </row>
    <row r="6844" spans="7:7" x14ac:dyDescent="0.45">
      <c r="G6844"/>
    </row>
    <row r="6845" spans="7:7" x14ac:dyDescent="0.45">
      <c r="G6845"/>
    </row>
    <row r="6846" spans="7:7" x14ac:dyDescent="0.45">
      <c r="G6846"/>
    </row>
    <row r="6847" spans="7:7" x14ac:dyDescent="0.45">
      <c r="G6847"/>
    </row>
    <row r="6848" spans="7:7" x14ac:dyDescent="0.45">
      <c r="G6848"/>
    </row>
    <row r="6849" spans="7:7" x14ac:dyDescent="0.45">
      <c r="G6849"/>
    </row>
    <row r="6850" spans="7:7" x14ac:dyDescent="0.45">
      <c r="G6850"/>
    </row>
    <row r="6851" spans="7:7" x14ac:dyDescent="0.45">
      <c r="G6851"/>
    </row>
    <row r="6852" spans="7:7" x14ac:dyDescent="0.45">
      <c r="G6852"/>
    </row>
    <row r="6853" spans="7:7" x14ac:dyDescent="0.45">
      <c r="G6853"/>
    </row>
    <row r="6854" spans="7:7" x14ac:dyDescent="0.45">
      <c r="G6854"/>
    </row>
    <row r="6855" spans="7:7" x14ac:dyDescent="0.45">
      <c r="G6855"/>
    </row>
    <row r="6856" spans="7:7" x14ac:dyDescent="0.45">
      <c r="G6856"/>
    </row>
    <row r="6857" spans="7:7" x14ac:dyDescent="0.45">
      <c r="G6857"/>
    </row>
    <row r="6858" spans="7:7" x14ac:dyDescent="0.45">
      <c r="G6858"/>
    </row>
    <row r="6859" spans="7:7" x14ac:dyDescent="0.45">
      <c r="G6859"/>
    </row>
    <row r="6860" spans="7:7" x14ac:dyDescent="0.45">
      <c r="G6860"/>
    </row>
    <row r="6861" spans="7:7" x14ac:dyDescent="0.45">
      <c r="G6861"/>
    </row>
    <row r="6862" spans="7:7" x14ac:dyDescent="0.45">
      <c r="G6862"/>
    </row>
    <row r="6863" spans="7:7" x14ac:dyDescent="0.45">
      <c r="G6863"/>
    </row>
    <row r="6864" spans="7:7" x14ac:dyDescent="0.45">
      <c r="G6864"/>
    </row>
    <row r="6865" spans="7:7" x14ac:dyDescent="0.45">
      <c r="G6865"/>
    </row>
    <row r="6866" spans="7:7" x14ac:dyDescent="0.45">
      <c r="G6866"/>
    </row>
    <row r="6867" spans="7:7" x14ac:dyDescent="0.45">
      <c r="G6867"/>
    </row>
    <row r="6868" spans="7:7" x14ac:dyDescent="0.45">
      <c r="G6868"/>
    </row>
    <row r="6869" spans="7:7" x14ac:dyDescent="0.45">
      <c r="G6869"/>
    </row>
    <row r="6870" spans="7:7" x14ac:dyDescent="0.45">
      <c r="G6870"/>
    </row>
    <row r="6871" spans="7:7" x14ac:dyDescent="0.45">
      <c r="G6871"/>
    </row>
    <row r="6872" spans="7:7" x14ac:dyDescent="0.45">
      <c r="G6872"/>
    </row>
    <row r="6873" spans="7:7" x14ac:dyDescent="0.45">
      <c r="G6873"/>
    </row>
    <row r="6874" spans="7:7" x14ac:dyDescent="0.45">
      <c r="G6874"/>
    </row>
    <row r="6875" spans="7:7" x14ac:dyDescent="0.45">
      <c r="G6875"/>
    </row>
    <row r="6876" spans="7:7" x14ac:dyDescent="0.45">
      <c r="G6876"/>
    </row>
    <row r="6877" spans="7:7" x14ac:dyDescent="0.45">
      <c r="G6877"/>
    </row>
    <row r="6878" spans="7:7" x14ac:dyDescent="0.45">
      <c r="G6878"/>
    </row>
    <row r="6879" spans="7:7" x14ac:dyDescent="0.45">
      <c r="G6879"/>
    </row>
    <row r="6880" spans="7:7" x14ac:dyDescent="0.45">
      <c r="G6880"/>
    </row>
    <row r="6881" spans="7:7" x14ac:dyDescent="0.45">
      <c r="G6881"/>
    </row>
    <row r="6882" spans="7:7" x14ac:dyDescent="0.45">
      <c r="G6882"/>
    </row>
    <row r="6883" spans="7:7" x14ac:dyDescent="0.45">
      <c r="G6883"/>
    </row>
    <row r="6884" spans="7:7" x14ac:dyDescent="0.45">
      <c r="G6884"/>
    </row>
    <row r="6885" spans="7:7" x14ac:dyDescent="0.45">
      <c r="G6885"/>
    </row>
    <row r="6886" spans="7:7" x14ac:dyDescent="0.45">
      <c r="G6886"/>
    </row>
    <row r="6887" spans="7:7" x14ac:dyDescent="0.45">
      <c r="G6887"/>
    </row>
    <row r="6888" spans="7:7" x14ac:dyDescent="0.45">
      <c r="G6888"/>
    </row>
    <row r="6889" spans="7:7" x14ac:dyDescent="0.45">
      <c r="G6889"/>
    </row>
    <row r="6890" spans="7:7" x14ac:dyDescent="0.45">
      <c r="G6890"/>
    </row>
    <row r="6891" spans="7:7" x14ac:dyDescent="0.45">
      <c r="G6891"/>
    </row>
    <row r="6892" spans="7:7" x14ac:dyDescent="0.45">
      <c r="G6892"/>
    </row>
    <row r="6893" spans="7:7" x14ac:dyDescent="0.45">
      <c r="G6893"/>
    </row>
    <row r="6894" spans="7:7" x14ac:dyDescent="0.45">
      <c r="G6894"/>
    </row>
    <row r="6895" spans="7:7" x14ac:dyDescent="0.45">
      <c r="G6895"/>
    </row>
    <row r="6896" spans="7:7" x14ac:dyDescent="0.45">
      <c r="G6896"/>
    </row>
    <row r="6897" spans="7:7" x14ac:dyDescent="0.45">
      <c r="G6897"/>
    </row>
    <row r="6898" spans="7:7" x14ac:dyDescent="0.45">
      <c r="G6898"/>
    </row>
    <row r="6899" spans="7:7" x14ac:dyDescent="0.45">
      <c r="G6899"/>
    </row>
    <row r="6900" spans="7:7" x14ac:dyDescent="0.45">
      <c r="G6900"/>
    </row>
    <row r="6901" spans="7:7" x14ac:dyDescent="0.45">
      <c r="G6901"/>
    </row>
    <row r="6902" spans="7:7" x14ac:dyDescent="0.45">
      <c r="G6902"/>
    </row>
    <row r="6903" spans="7:7" x14ac:dyDescent="0.45">
      <c r="G6903"/>
    </row>
    <row r="6904" spans="7:7" x14ac:dyDescent="0.45">
      <c r="G6904"/>
    </row>
    <row r="6905" spans="7:7" x14ac:dyDescent="0.45">
      <c r="G6905"/>
    </row>
    <row r="6906" spans="7:7" x14ac:dyDescent="0.45">
      <c r="G6906"/>
    </row>
    <row r="6907" spans="7:7" x14ac:dyDescent="0.45">
      <c r="G6907"/>
    </row>
    <row r="6908" spans="7:7" x14ac:dyDescent="0.45">
      <c r="G6908"/>
    </row>
    <row r="6909" spans="7:7" x14ac:dyDescent="0.45">
      <c r="G6909"/>
    </row>
    <row r="6910" spans="7:7" x14ac:dyDescent="0.45">
      <c r="G6910"/>
    </row>
    <row r="6911" spans="7:7" x14ac:dyDescent="0.45">
      <c r="G6911"/>
    </row>
    <row r="6912" spans="7:7" x14ac:dyDescent="0.45">
      <c r="G6912"/>
    </row>
    <row r="6913" spans="7:7" x14ac:dyDescent="0.45">
      <c r="G6913"/>
    </row>
    <row r="6914" spans="7:7" x14ac:dyDescent="0.45">
      <c r="G6914"/>
    </row>
    <row r="6915" spans="7:7" x14ac:dyDescent="0.45">
      <c r="G6915"/>
    </row>
    <row r="6916" spans="7:7" x14ac:dyDescent="0.45">
      <c r="G6916"/>
    </row>
    <row r="6917" spans="7:7" x14ac:dyDescent="0.45">
      <c r="G6917"/>
    </row>
    <row r="6918" spans="7:7" x14ac:dyDescent="0.45">
      <c r="G6918"/>
    </row>
    <row r="6919" spans="7:7" x14ac:dyDescent="0.45">
      <c r="G6919"/>
    </row>
    <row r="6920" spans="7:7" x14ac:dyDescent="0.45">
      <c r="G6920"/>
    </row>
    <row r="6921" spans="7:7" x14ac:dyDescent="0.45">
      <c r="G6921"/>
    </row>
    <row r="6922" spans="7:7" x14ac:dyDescent="0.45">
      <c r="G6922"/>
    </row>
    <row r="6923" spans="7:7" x14ac:dyDescent="0.45">
      <c r="G6923"/>
    </row>
    <row r="6924" spans="7:7" x14ac:dyDescent="0.45">
      <c r="G6924"/>
    </row>
    <row r="6925" spans="7:7" x14ac:dyDescent="0.45">
      <c r="G6925"/>
    </row>
    <row r="6926" spans="7:7" x14ac:dyDescent="0.45">
      <c r="G6926"/>
    </row>
    <row r="6927" spans="7:7" x14ac:dyDescent="0.45">
      <c r="G6927"/>
    </row>
    <row r="6928" spans="7:7" x14ac:dyDescent="0.45">
      <c r="G6928"/>
    </row>
    <row r="6929" spans="7:7" x14ac:dyDescent="0.45">
      <c r="G6929"/>
    </row>
    <row r="6930" spans="7:7" x14ac:dyDescent="0.45">
      <c r="G6930"/>
    </row>
    <row r="6931" spans="7:7" x14ac:dyDescent="0.45">
      <c r="G6931"/>
    </row>
    <row r="6932" spans="7:7" x14ac:dyDescent="0.45">
      <c r="G6932"/>
    </row>
    <row r="6933" spans="7:7" x14ac:dyDescent="0.45">
      <c r="G6933"/>
    </row>
    <row r="6934" spans="7:7" x14ac:dyDescent="0.45">
      <c r="G6934"/>
    </row>
    <row r="6935" spans="7:7" x14ac:dyDescent="0.45">
      <c r="G6935"/>
    </row>
    <row r="6936" spans="7:7" x14ac:dyDescent="0.45">
      <c r="G6936"/>
    </row>
    <row r="6937" spans="7:7" x14ac:dyDescent="0.45">
      <c r="G6937"/>
    </row>
    <row r="6938" spans="7:7" x14ac:dyDescent="0.45">
      <c r="G6938"/>
    </row>
    <row r="6939" spans="7:7" x14ac:dyDescent="0.45">
      <c r="G6939"/>
    </row>
    <row r="6940" spans="7:7" x14ac:dyDescent="0.45">
      <c r="G6940"/>
    </row>
    <row r="6941" spans="7:7" x14ac:dyDescent="0.45">
      <c r="G6941"/>
    </row>
    <row r="6942" spans="7:7" x14ac:dyDescent="0.45">
      <c r="G6942"/>
    </row>
    <row r="6943" spans="7:7" x14ac:dyDescent="0.45">
      <c r="G6943"/>
    </row>
    <row r="6944" spans="7:7" x14ac:dyDescent="0.45">
      <c r="G6944"/>
    </row>
    <row r="6945" spans="7:7" x14ac:dyDescent="0.45">
      <c r="G6945"/>
    </row>
    <row r="6946" spans="7:7" x14ac:dyDescent="0.45">
      <c r="G6946"/>
    </row>
    <row r="6947" spans="7:7" x14ac:dyDescent="0.45">
      <c r="G6947"/>
    </row>
    <row r="6948" spans="7:7" x14ac:dyDescent="0.45">
      <c r="G6948"/>
    </row>
    <row r="6949" spans="7:7" x14ac:dyDescent="0.45">
      <c r="G6949"/>
    </row>
    <row r="6950" spans="7:7" x14ac:dyDescent="0.45">
      <c r="G6950"/>
    </row>
    <row r="6951" spans="7:7" x14ac:dyDescent="0.45">
      <c r="G6951"/>
    </row>
    <row r="6952" spans="7:7" x14ac:dyDescent="0.45">
      <c r="G6952"/>
    </row>
    <row r="6953" spans="7:7" x14ac:dyDescent="0.45">
      <c r="G6953"/>
    </row>
    <row r="6954" spans="7:7" x14ac:dyDescent="0.45">
      <c r="G6954"/>
    </row>
    <row r="6955" spans="7:7" x14ac:dyDescent="0.45">
      <c r="G6955"/>
    </row>
    <row r="6956" spans="7:7" x14ac:dyDescent="0.45">
      <c r="G6956"/>
    </row>
    <row r="6957" spans="7:7" x14ac:dyDescent="0.45">
      <c r="G6957"/>
    </row>
    <row r="6958" spans="7:7" x14ac:dyDescent="0.45">
      <c r="G6958"/>
    </row>
    <row r="6959" spans="7:7" x14ac:dyDescent="0.45">
      <c r="G6959"/>
    </row>
    <row r="6960" spans="7:7" x14ac:dyDescent="0.45">
      <c r="G6960"/>
    </row>
    <row r="6961" spans="7:7" x14ac:dyDescent="0.45">
      <c r="G6961"/>
    </row>
    <row r="6962" spans="7:7" x14ac:dyDescent="0.45">
      <c r="G6962"/>
    </row>
    <row r="6963" spans="7:7" x14ac:dyDescent="0.45">
      <c r="G6963"/>
    </row>
    <row r="6964" spans="7:7" x14ac:dyDescent="0.45">
      <c r="G6964"/>
    </row>
    <row r="6965" spans="7:7" x14ac:dyDescent="0.45">
      <c r="G6965"/>
    </row>
    <row r="6966" spans="7:7" x14ac:dyDescent="0.45">
      <c r="G6966"/>
    </row>
    <row r="6967" spans="7:7" x14ac:dyDescent="0.45">
      <c r="G6967"/>
    </row>
    <row r="6968" spans="7:7" x14ac:dyDescent="0.45">
      <c r="G6968"/>
    </row>
    <row r="6969" spans="7:7" x14ac:dyDescent="0.45">
      <c r="G6969"/>
    </row>
    <row r="6970" spans="7:7" x14ac:dyDescent="0.45">
      <c r="G6970"/>
    </row>
    <row r="6971" spans="7:7" x14ac:dyDescent="0.45">
      <c r="G6971"/>
    </row>
    <row r="6972" spans="7:7" x14ac:dyDescent="0.45">
      <c r="G6972"/>
    </row>
    <row r="6973" spans="7:7" x14ac:dyDescent="0.45">
      <c r="G6973"/>
    </row>
    <row r="6974" spans="7:7" x14ac:dyDescent="0.45">
      <c r="G6974"/>
    </row>
    <row r="6975" spans="7:7" x14ac:dyDescent="0.45">
      <c r="G6975"/>
    </row>
    <row r="6976" spans="7:7" x14ac:dyDescent="0.45">
      <c r="G6976"/>
    </row>
    <row r="6977" spans="7:7" x14ac:dyDescent="0.45">
      <c r="G6977"/>
    </row>
    <row r="6978" spans="7:7" x14ac:dyDescent="0.45">
      <c r="G6978"/>
    </row>
    <row r="6979" spans="7:7" x14ac:dyDescent="0.45">
      <c r="G6979"/>
    </row>
    <row r="6980" spans="7:7" x14ac:dyDescent="0.45">
      <c r="G6980"/>
    </row>
    <row r="6981" spans="7:7" x14ac:dyDescent="0.45">
      <c r="G6981"/>
    </row>
    <row r="6982" spans="7:7" x14ac:dyDescent="0.45">
      <c r="G6982"/>
    </row>
    <row r="6983" spans="7:7" x14ac:dyDescent="0.45">
      <c r="G6983"/>
    </row>
    <row r="6984" spans="7:7" x14ac:dyDescent="0.45">
      <c r="G6984"/>
    </row>
    <row r="6985" spans="7:7" x14ac:dyDescent="0.45">
      <c r="G6985"/>
    </row>
    <row r="6986" spans="7:7" x14ac:dyDescent="0.45">
      <c r="G6986"/>
    </row>
    <row r="6987" spans="7:7" x14ac:dyDescent="0.45">
      <c r="G6987"/>
    </row>
    <row r="6988" spans="7:7" x14ac:dyDescent="0.45">
      <c r="G6988"/>
    </row>
    <row r="6989" spans="7:7" x14ac:dyDescent="0.45">
      <c r="G6989"/>
    </row>
    <row r="6990" spans="7:7" x14ac:dyDescent="0.45">
      <c r="G6990"/>
    </row>
    <row r="6991" spans="7:7" x14ac:dyDescent="0.45">
      <c r="G6991"/>
    </row>
    <row r="6992" spans="7:7" x14ac:dyDescent="0.45">
      <c r="G6992"/>
    </row>
    <row r="6993" spans="7:7" x14ac:dyDescent="0.45">
      <c r="G6993"/>
    </row>
    <row r="6994" spans="7:7" x14ac:dyDescent="0.45">
      <c r="G6994"/>
    </row>
    <row r="6995" spans="7:7" x14ac:dyDescent="0.45">
      <c r="G6995"/>
    </row>
    <row r="6996" spans="7:7" x14ac:dyDescent="0.45">
      <c r="G6996"/>
    </row>
    <row r="6997" spans="7:7" x14ac:dyDescent="0.45">
      <c r="G6997"/>
    </row>
    <row r="6998" spans="7:7" x14ac:dyDescent="0.45">
      <c r="G6998"/>
    </row>
    <row r="6999" spans="7:7" x14ac:dyDescent="0.45">
      <c r="G6999"/>
    </row>
    <row r="7000" spans="7:7" x14ac:dyDescent="0.45">
      <c r="G7000"/>
    </row>
    <row r="7001" spans="7:7" x14ac:dyDescent="0.45">
      <c r="G7001"/>
    </row>
    <row r="7002" spans="7:7" x14ac:dyDescent="0.45">
      <c r="G7002"/>
    </row>
    <row r="7003" spans="7:7" x14ac:dyDescent="0.45">
      <c r="G7003"/>
    </row>
    <row r="7004" spans="7:7" x14ac:dyDescent="0.45">
      <c r="G7004"/>
    </row>
    <row r="7005" spans="7:7" x14ac:dyDescent="0.45">
      <c r="G7005"/>
    </row>
    <row r="7006" spans="7:7" x14ac:dyDescent="0.45">
      <c r="G7006"/>
    </row>
    <row r="7007" spans="7:7" x14ac:dyDescent="0.45">
      <c r="G7007"/>
    </row>
    <row r="7008" spans="7:7" x14ac:dyDescent="0.45">
      <c r="G7008"/>
    </row>
    <row r="7009" spans="7:7" x14ac:dyDescent="0.45">
      <c r="G7009"/>
    </row>
    <row r="7010" spans="7:7" x14ac:dyDescent="0.45">
      <c r="G7010"/>
    </row>
    <row r="7011" spans="7:7" x14ac:dyDescent="0.45">
      <c r="G7011"/>
    </row>
    <row r="7012" spans="7:7" x14ac:dyDescent="0.45">
      <c r="G7012"/>
    </row>
    <row r="7013" spans="7:7" x14ac:dyDescent="0.45">
      <c r="G7013"/>
    </row>
    <row r="7014" spans="7:7" x14ac:dyDescent="0.45">
      <c r="G7014"/>
    </row>
    <row r="7015" spans="7:7" x14ac:dyDescent="0.45">
      <c r="G7015"/>
    </row>
    <row r="7016" spans="7:7" x14ac:dyDescent="0.45">
      <c r="G7016"/>
    </row>
    <row r="7017" spans="7:7" x14ac:dyDescent="0.45">
      <c r="G7017"/>
    </row>
    <row r="7018" spans="7:7" x14ac:dyDescent="0.45">
      <c r="G7018"/>
    </row>
    <row r="7019" spans="7:7" x14ac:dyDescent="0.45">
      <c r="G7019"/>
    </row>
    <row r="7020" spans="7:7" x14ac:dyDescent="0.45">
      <c r="G7020"/>
    </row>
    <row r="7021" spans="7:7" x14ac:dyDescent="0.45">
      <c r="G7021"/>
    </row>
    <row r="7022" spans="7:7" x14ac:dyDescent="0.45">
      <c r="G7022"/>
    </row>
    <row r="7023" spans="7:7" x14ac:dyDescent="0.45">
      <c r="G7023"/>
    </row>
    <row r="7024" spans="7:7" x14ac:dyDescent="0.45">
      <c r="G7024"/>
    </row>
    <row r="7025" spans="7:7" x14ac:dyDescent="0.45">
      <c r="G7025"/>
    </row>
    <row r="7026" spans="7:7" x14ac:dyDescent="0.45">
      <c r="G7026"/>
    </row>
    <row r="7027" spans="7:7" x14ac:dyDescent="0.45">
      <c r="G7027"/>
    </row>
    <row r="7028" spans="7:7" x14ac:dyDescent="0.45">
      <c r="G7028"/>
    </row>
    <row r="7029" spans="7:7" x14ac:dyDescent="0.45">
      <c r="G7029"/>
    </row>
    <row r="7030" spans="7:7" x14ac:dyDescent="0.45">
      <c r="G7030"/>
    </row>
    <row r="7031" spans="7:7" x14ac:dyDescent="0.45">
      <c r="G7031"/>
    </row>
    <row r="7032" spans="7:7" x14ac:dyDescent="0.45">
      <c r="G7032"/>
    </row>
    <row r="7033" spans="7:7" x14ac:dyDescent="0.45">
      <c r="G7033"/>
    </row>
    <row r="7034" spans="7:7" x14ac:dyDescent="0.45">
      <c r="G7034"/>
    </row>
    <row r="7035" spans="7:7" x14ac:dyDescent="0.45">
      <c r="G7035"/>
    </row>
    <row r="7036" spans="7:7" x14ac:dyDescent="0.45">
      <c r="G7036"/>
    </row>
    <row r="7037" spans="7:7" x14ac:dyDescent="0.45">
      <c r="G7037"/>
    </row>
    <row r="7038" spans="7:7" x14ac:dyDescent="0.45">
      <c r="G7038"/>
    </row>
    <row r="7039" spans="7:7" x14ac:dyDescent="0.45">
      <c r="G7039"/>
    </row>
    <row r="7040" spans="7:7" x14ac:dyDescent="0.45">
      <c r="G7040"/>
    </row>
    <row r="7041" spans="7:7" x14ac:dyDescent="0.45">
      <c r="G7041"/>
    </row>
    <row r="7042" spans="7:7" x14ac:dyDescent="0.45">
      <c r="G7042"/>
    </row>
    <row r="7043" spans="7:7" x14ac:dyDescent="0.45">
      <c r="G7043"/>
    </row>
    <row r="7044" spans="7:7" x14ac:dyDescent="0.45">
      <c r="G7044"/>
    </row>
    <row r="7045" spans="7:7" x14ac:dyDescent="0.45">
      <c r="G7045"/>
    </row>
    <row r="7046" spans="7:7" x14ac:dyDescent="0.45">
      <c r="G7046"/>
    </row>
    <row r="7047" spans="7:7" x14ac:dyDescent="0.45">
      <c r="G7047"/>
    </row>
    <row r="7048" spans="7:7" x14ac:dyDescent="0.45">
      <c r="G7048"/>
    </row>
    <row r="7049" spans="7:7" x14ac:dyDescent="0.45">
      <c r="G7049"/>
    </row>
    <row r="7050" spans="7:7" x14ac:dyDescent="0.45">
      <c r="G7050"/>
    </row>
    <row r="7051" spans="7:7" x14ac:dyDescent="0.45">
      <c r="G7051"/>
    </row>
    <row r="7052" spans="7:7" x14ac:dyDescent="0.45">
      <c r="G7052"/>
    </row>
    <row r="7053" spans="7:7" x14ac:dyDescent="0.45">
      <c r="G7053"/>
    </row>
    <row r="7054" spans="7:7" x14ac:dyDescent="0.45">
      <c r="G7054"/>
    </row>
    <row r="7055" spans="7:7" x14ac:dyDescent="0.45">
      <c r="G7055"/>
    </row>
    <row r="7056" spans="7:7" x14ac:dyDescent="0.45">
      <c r="G7056"/>
    </row>
    <row r="7057" spans="7:7" x14ac:dyDescent="0.45">
      <c r="G7057"/>
    </row>
    <row r="7058" spans="7:7" x14ac:dyDescent="0.45">
      <c r="G7058"/>
    </row>
    <row r="7059" spans="7:7" x14ac:dyDescent="0.45">
      <c r="G7059"/>
    </row>
    <row r="7060" spans="7:7" x14ac:dyDescent="0.45">
      <c r="G7060"/>
    </row>
    <row r="7061" spans="7:7" x14ac:dyDescent="0.45">
      <c r="G7061"/>
    </row>
    <row r="7062" spans="7:7" x14ac:dyDescent="0.45">
      <c r="G7062"/>
    </row>
    <row r="7063" spans="7:7" x14ac:dyDescent="0.45">
      <c r="G7063"/>
    </row>
    <row r="7064" spans="7:7" x14ac:dyDescent="0.45">
      <c r="G7064"/>
    </row>
    <row r="7065" spans="7:7" x14ac:dyDescent="0.45">
      <c r="G7065"/>
    </row>
    <row r="7066" spans="7:7" x14ac:dyDescent="0.45">
      <c r="G7066"/>
    </row>
    <row r="7067" spans="7:7" x14ac:dyDescent="0.45">
      <c r="G7067"/>
    </row>
    <row r="7068" spans="7:7" x14ac:dyDescent="0.45">
      <c r="G7068"/>
    </row>
    <row r="7069" spans="7:7" x14ac:dyDescent="0.45">
      <c r="G7069"/>
    </row>
    <row r="7070" spans="7:7" x14ac:dyDescent="0.45">
      <c r="G7070"/>
    </row>
    <row r="7071" spans="7:7" x14ac:dyDescent="0.45">
      <c r="G7071"/>
    </row>
    <row r="7072" spans="7:7" x14ac:dyDescent="0.45">
      <c r="G7072"/>
    </row>
    <row r="7073" spans="7:7" x14ac:dyDescent="0.45">
      <c r="G7073"/>
    </row>
    <row r="7074" spans="7:7" x14ac:dyDescent="0.45">
      <c r="G7074"/>
    </row>
    <row r="7075" spans="7:7" x14ac:dyDescent="0.45">
      <c r="G707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53"/>
  <sheetViews>
    <sheetView workbookViewId="0">
      <selection activeCell="F3" sqref="F3"/>
    </sheetView>
  </sheetViews>
  <sheetFormatPr defaultRowHeight="14.25" x14ac:dyDescent="0.45"/>
  <cols>
    <col min="1" max="1" width="39.86328125" style="1" bestFit="1" customWidth="1"/>
    <col min="2" max="4" width="9.06640625" style="1"/>
    <col min="5" max="5" width="17.796875" style="1" bestFit="1" customWidth="1"/>
    <col min="6" max="16384" width="9.06640625" style="1"/>
  </cols>
  <sheetData>
    <row r="1" spans="1:25" x14ac:dyDescent="0.45">
      <c r="A1" s="1" t="s">
        <v>440</v>
      </c>
      <c r="B1" s="1" t="s">
        <v>441</v>
      </c>
      <c r="C1" s="1" t="s">
        <v>442</v>
      </c>
      <c r="D1" s="1" t="s">
        <v>443</v>
      </c>
      <c r="E1" s="1">
        <v>0</v>
      </c>
      <c r="F1" s="1">
        <v>11</v>
      </c>
      <c r="G1" s="1">
        <v>21</v>
      </c>
      <c r="H1" s="1">
        <v>22</v>
      </c>
      <c r="I1" s="1">
        <v>23</v>
      </c>
      <c r="J1" s="1" t="s">
        <v>38</v>
      </c>
      <c r="K1" s="1">
        <v>42</v>
      </c>
      <c r="L1" s="1" t="s">
        <v>41</v>
      </c>
      <c r="M1" s="1" t="s">
        <v>43</v>
      </c>
      <c r="N1" s="1">
        <v>51</v>
      </c>
      <c r="O1" s="1">
        <v>52</v>
      </c>
      <c r="P1" s="1">
        <v>53</v>
      </c>
      <c r="Q1" s="1">
        <v>54</v>
      </c>
      <c r="R1" s="1">
        <v>56</v>
      </c>
      <c r="S1" s="1">
        <v>61</v>
      </c>
      <c r="T1" s="1">
        <v>62</v>
      </c>
      <c r="U1" s="1">
        <v>71</v>
      </c>
      <c r="V1" s="1">
        <v>72</v>
      </c>
      <c r="W1" s="1">
        <v>81</v>
      </c>
      <c r="X1" s="1">
        <v>55</v>
      </c>
      <c r="Y1" s="1">
        <v>99</v>
      </c>
    </row>
    <row r="2" spans="1:25" x14ac:dyDescent="0.45">
      <c r="A2" s="1" t="s">
        <v>444</v>
      </c>
      <c r="B2" s="1" t="s">
        <v>445</v>
      </c>
      <c r="C2" s="1">
        <v>32.448736400000001</v>
      </c>
      <c r="D2" s="1">
        <v>-99.733143900000002</v>
      </c>
      <c r="E2" s="1">
        <f>SUMIFS(allNAICS!$P:$P,allNAICS!$C:$C,Revenue!$A2,allNAICS!$E:$E,Revenue!E$1)</f>
        <v>10706766</v>
      </c>
      <c r="F2" s="1">
        <f>SUMIFS(allNAICS!$P:$P,allNAICS!$C:$C,Revenue!$A2,allNAICS!$E:$E,Revenue!F$1)</f>
        <v>0</v>
      </c>
      <c r="G2" s="1">
        <f>SUMIFS(allNAICS!$P:$P,allNAICS!$C:$C,Revenue!$A2,allNAICS!$E:$E,Revenue!G$1)</f>
        <v>193154</v>
      </c>
      <c r="H2" s="1">
        <f>SUMIFS(allNAICS!$P:$P,allNAICS!$C:$C,Revenue!$A2,allNAICS!$E:$E,Revenue!H$1)</f>
        <v>305350</v>
      </c>
      <c r="I2" s="1">
        <f>SUMIFS(allNAICS!$P:$P,allNAICS!$C:$C,Revenue!$A2,allNAICS!$E:$E,Revenue!I$1)</f>
        <v>576320</v>
      </c>
      <c r="J2" s="1">
        <f>SUMIFS(allNAICS!$P:$P,allNAICS!$C:$C,Revenue!$A2,allNAICS!$E:$E,Revenue!J$1)</f>
        <v>881251</v>
      </c>
      <c r="K2" s="1">
        <f>SUMIFS(allNAICS!$P:$P,allNAICS!$C:$C,Revenue!$A2,allNAICS!$E:$E,Revenue!K$1)</f>
        <v>1550680</v>
      </c>
      <c r="L2" s="1">
        <f>SUMIFS(allNAICS!$P:$P,allNAICS!$C:$C,Revenue!$A2,allNAICS!$E:$E,Revenue!L$1)</f>
        <v>2527229</v>
      </c>
      <c r="M2" s="1">
        <f>SUMIFS(allNAICS!$P:$P,allNAICS!$C:$C,Revenue!$A2,allNAICS!$E:$E,Revenue!M$1)</f>
        <v>225031</v>
      </c>
      <c r="N2" s="1">
        <f>SUMIFS(allNAICS!$P:$P,allNAICS!$C:$C,Revenue!$A2,allNAICS!$E:$E,Revenue!N$1)</f>
        <v>231484</v>
      </c>
      <c r="O2" s="1">
        <f>SUMIFS(allNAICS!$P:$P,allNAICS!$C:$C,Revenue!$A2,allNAICS!$E:$E,Revenue!O$1)</f>
        <v>1219314</v>
      </c>
      <c r="P2" s="1">
        <f>SUMIFS(allNAICS!$P:$P,allNAICS!$C:$C,Revenue!$A2,allNAICS!$E:$E,Revenue!P$1)</f>
        <v>227157</v>
      </c>
      <c r="Q2" s="1">
        <f>SUMIFS(allNAICS!$P:$P,allNAICS!$C:$C,Revenue!$A2,allNAICS!$E:$E,Revenue!Q$1)</f>
        <v>395148</v>
      </c>
      <c r="R2" s="1">
        <f>SUMIFS(allNAICS!$P:$P,allNAICS!$C:$C,Revenue!$A2,allNAICS!$E:$E,Revenue!R$1)</f>
        <v>176990</v>
      </c>
      <c r="S2" s="1">
        <f>SUMIFS(allNAICS!$P:$P,allNAICS!$C:$C,Revenue!$A2,allNAICS!$E:$E,Revenue!S$1)</f>
        <v>154653</v>
      </c>
      <c r="T2" s="1">
        <f>SUMIFS(allNAICS!$P:$P,allNAICS!$C:$C,Revenue!$A2,allNAICS!$E:$E,Revenue!T$1)</f>
        <v>1222576</v>
      </c>
      <c r="U2" s="1">
        <f>SUMIFS(allNAICS!$P:$P,allNAICS!$C:$C,Revenue!$A2,allNAICS!$E:$E,Revenue!U$1)</f>
        <v>48473</v>
      </c>
      <c r="V2" s="1">
        <f>SUMIFS(allNAICS!$P:$P,allNAICS!$C:$C,Revenue!$A2,allNAICS!$E:$E,Revenue!V$1)</f>
        <v>370331</v>
      </c>
      <c r="W2" s="1">
        <f>SUMIFS(allNAICS!$P:$P,allNAICS!$C:$C,Revenue!$A2,allNAICS!$E:$E,Revenue!W$1)</f>
        <v>159260</v>
      </c>
      <c r="X2" s="1">
        <f>SUMIFS(allNAICS!$P:$P,allNAICS!$C:$C,Revenue!$A2,allNAICS!$E:$E,Revenue!X$1)</f>
        <v>0</v>
      </c>
      <c r="Y2" s="1">
        <f>SUMIFS(allNAICS!$P:$P,allNAICS!$C:$C,Revenue!$A2,allNAICS!$E:$E,Revenue!Y$1)</f>
        <v>0</v>
      </c>
    </row>
    <row r="3" spans="1:25" x14ac:dyDescent="0.45">
      <c r="A3" s="1" t="s">
        <v>446</v>
      </c>
      <c r="B3" s="1" t="s">
        <v>447</v>
      </c>
      <c r="C3" s="1">
        <v>41.081444699999999</v>
      </c>
      <c r="D3" s="1">
        <v>-81.519005300000003</v>
      </c>
      <c r="E3" s="1">
        <f>SUMIFS(allNAICS!$P:$P,allNAICS!$C:$C,Revenue!$A3,allNAICS!$E:$E,Revenue!E$1)</f>
        <v>66619654</v>
      </c>
      <c r="F3" s="1">
        <f>SUMIFS(allNAICS!$P:$P,allNAICS!$C:$C,Revenue!$A3,allNAICS!$E:$E,Revenue!F$1)</f>
        <v>19572</v>
      </c>
      <c r="G3" s="1">
        <f>SUMIFS(allNAICS!$P:$P,allNAICS!$C:$C,Revenue!$A3,allNAICS!$E:$E,Revenue!G$1)</f>
        <v>67063</v>
      </c>
      <c r="H3" s="1">
        <f>SUMIFS(allNAICS!$P:$P,allNAICS!$C:$C,Revenue!$A3,allNAICS!$E:$E,Revenue!H$1)</f>
        <v>0</v>
      </c>
      <c r="I3" s="1">
        <f>SUMIFS(allNAICS!$P:$P,allNAICS!$C:$C,Revenue!$A3,allNAICS!$E:$E,Revenue!I$1)</f>
        <v>3225052</v>
      </c>
      <c r="J3" s="1">
        <f>SUMIFS(allNAICS!$P:$P,allNAICS!$C:$C,Revenue!$A3,allNAICS!$E:$E,Revenue!J$1)</f>
        <v>11532984</v>
      </c>
      <c r="K3" s="1">
        <f>SUMIFS(allNAICS!$P:$P,allNAICS!$C:$C,Revenue!$A3,allNAICS!$E:$E,Revenue!K$1)</f>
        <v>15077496</v>
      </c>
      <c r="L3" s="1">
        <f>SUMIFS(allNAICS!$P:$P,allNAICS!$C:$C,Revenue!$A3,allNAICS!$E:$E,Revenue!L$1)</f>
        <v>10411853</v>
      </c>
      <c r="M3" s="1">
        <f>SUMIFS(allNAICS!$P:$P,allNAICS!$C:$C,Revenue!$A3,allNAICS!$E:$E,Revenue!M$1)</f>
        <v>1907565</v>
      </c>
      <c r="N3" s="1">
        <f>SUMIFS(allNAICS!$P:$P,allNAICS!$C:$C,Revenue!$A3,allNAICS!$E:$E,Revenue!N$1)</f>
        <v>1701639</v>
      </c>
      <c r="O3" s="1">
        <f>SUMIFS(allNAICS!$P:$P,allNAICS!$C:$C,Revenue!$A3,allNAICS!$E:$E,Revenue!O$1)</f>
        <v>4828369</v>
      </c>
      <c r="P3" s="1">
        <f>SUMIFS(allNAICS!$P:$P,allNAICS!$C:$C,Revenue!$A3,allNAICS!$E:$E,Revenue!P$1)</f>
        <v>944493</v>
      </c>
      <c r="Q3" s="1">
        <f>SUMIFS(allNAICS!$P:$P,allNAICS!$C:$C,Revenue!$A3,allNAICS!$E:$E,Revenue!Q$1)</f>
        <v>3110201</v>
      </c>
      <c r="R3" s="1">
        <f>SUMIFS(allNAICS!$P:$P,allNAICS!$C:$C,Revenue!$A3,allNAICS!$E:$E,Revenue!R$1)</f>
        <v>1951294</v>
      </c>
      <c r="S3" s="1">
        <f>SUMIFS(allNAICS!$P:$P,allNAICS!$C:$C,Revenue!$A3,allNAICS!$E:$E,Revenue!S$1)</f>
        <v>343374</v>
      </c>
      <c r="T3" s="1">
        <f>SUMIFS(allNAICS!$P:$P,allNAICS!$C:$C,Revenue!$A3,allNAICS!$E:$E,Revenue!T$1)</f>
        <v>4997876</v>
      </c>
      <c r="U3" s="1">
        <f>SUMIFS(allNAICS!$P:$P,allNAICS!$C:$C,Revenue!$A3,allNAICS!$E:$E,Revenue!U$1)</f>
        <v>298321</v>
      </c>
      <c r="V3" s="1">
        <f>SUMIFS(allNAICS!$P:$P,allNAICS!$C:$C,Revenue!$A3,allNAICS!$E:$E,Revenue!V$1)</f>
        <v>1234915</v>
      </c>
      <c r="W3" s="1">
        <f>SUMIFS(allNAICS!$P:$P,allNAICS!$C:$C,Revenue!$A3,allNAICS!$E:$E,Revenue!W$1)</f>
        <v>834640</v>
      </c>
      <c r="X3" s="1">
        <f>SUMIFS(allNAICS!$P:$P,allNAICS!$C:$C,Revenue!$A3,allNAICS!$E:$E,Revenue!X$1)</f>
        <v>1337394</v>
      </c>
      <c r="Y3" s="1">
        <f>SUMIFS(allNAICS!$P:$P,allNAICS!$C:$C,Revenue!$A3,allNAICS!$E:$E,Revenue!Y$1)</f>
        <v>0</v>
      </c>
    </row>
    <row r="4" spans="1:25" x14ac:dyDescent="0.45">
      <c r="A4" s="1" t="s">
        <v>448</v>
      </c>
      <c r="B4" s="1" t="s">
        <v>449</v>
      </c>
      <c r="C4" s="1">
        <v>31.578507399999999</v>
      </c>
      <c r="D4" s="1">
        <v>-84.155741000000006</v>
      </c>
      <c r="E4" s="1">
        <f>SUMIFS(allNAICS!$P:$P,allNAICS!$C:$C,Revenue!$A4,allNAICS!$E:$E,Revenue!E$1)</f>
        <v>12051110</v>
      </c>
      <c r="F4" s="1">
        <f>SUMIFS(allNAICS!$P:$P,allNAICS!$C:$C,Revenue!$A4,allNAICS!$E:$E,Revenue!F$1)</f>
        <v>101012</v>
      </c>
      <c r="G4" s="1">
        <f>SUMIFS(allNAICS!$P:$P,allNAICS!$C:$C,Revenue!$A4,allNAICS!$E:$E,Revenue!G$1)</f>
        <v>0</v>
      </c>
      <c r="H4" s="1">
        <f>SUMIFS(allNAICS!$P:$P,allNAICS!$C:$C,Revenue!$A4,allNAICS!$E:$E,Revenue!H$1)</f>
        <v>0</v>
      </c>
      <c r="I4" s="1">
        <f>SUMIFS(allNAICS!$P:$P,allNAICS!$C:$C,Revenue!$A4,allNAICS!$E:$E,Revenue!I$1)</f>
        <v>0</v>
      </c>
      <c r="J4" s="1">
        <f>SUMIFS(allNAICS!$P:$P,allNAICS!$C:$C,Revenue!$A4,allNAICS!$E:$E,Revenue!J$1)</f>
        <v>3766974</v>
      </c>
      <c r="K4" s="1">
        <f>SUMIFS(allNAICS!$P:$P,allNAICS!$C:$C,Revenue!$A4,allNAICS!$E:$E,Revenue!K$1)</f>
        <v>2461645</v>
      </c>
      <c r="L4" s="1">
        <f>SUMIFS(allNAICS!$P:$P,allNAICS!$C:$C,Revenue!$A4,allNAICS!$E:$E,Revenue!L$1)</f>
        <v>1741793</v>
      </c>
      <c r="M4" s="1">
        <f>SUMIFS(allNAICS!$P:$P,allNAICS!$C:$C,Revenue!$A4,allNAICS!$E:$E,Revenue!M$1)</f>
        <v>350637</v>
      </c>
      <c r="N4" s="1">
        <f>SUMIFS(allNAICS!$P:$P,allNAICS!$C:$C,Revenue!$A4,allNAICS!$E:$E,Revenue!N$1)</f>
        <v>193837</v>
      </c>
      <c r="O4" s="1">
        <f>SUMIFS(allNAICS!$P:$P,allNAICS!$C:$C,Revenue!$A4,allNAICS!$E:$E,Revenue!O$1)</f>
        <v>387878</v>
      </c>
      <c r="P4" s="1">
        <f>SUMIFS(allNAICS!$P:$P,allNAICS!$C:$C,Revenue!$A4,allNAICS!$E:$E,Revenue!P$1)</f>
        <v>0</v>
      </c>
      <c r="Q4" s="1">
        <f>SUMIFS(allNAICS!$P:$P,allNAICS!$C:$C,Revenue!$A4,allNAICS!$E:$E,Revenue!Q$1)</f>
        <v>339498</v>
      </c>
      <c r="R4" s="1">
        <f>SUMIFS(allNAICS!$P:$P,allNAICS!$C:$C,Revenue!$A4,allNAICS!$E:$E,Revenue!R$1)</f>
        <v>159070</v>
      </c>
      <c r="S4" s="1">
        <f>SUMIFS(allNAICS!$P:$P,allNAICS!$C:$C,Revenue!$A4,allNAICS!$E:$E,Revenue!S$1)</f>
        <v>17776</v>
      </c>
      <c r="T4" s="1">
        <f>SUMIFS(allNAICS!$P:$P,allNAICS!$C:$C,Revenue!$A4,allNAICS!$E:$E,Revenue!T$1)</f>
        <v>1047825</v>
      </c>
      <c r="U4" s="1">
        <f>SUMIFS(allNAICS!$P:$P,allNAICS!$C:$C,Revenue!$A4,allNAICS!$E:$E,Revenue!U$1)</f>
        <v>18796</v>
      </c>
      <c r="V4" s="1">
        <f>SUMIFS(allNAICS!$P:$P,allNAICS!$C:$C,Revenue!$A4,allNAICS!$E:$E,Revenue!V$1)</f>
        <v>126841</v>
      </c>
      <c r="W4" s="1">
        <f>SUMIFS(allNAICS!$P:$P,allNAICS!$C:$C,Revenue!$A4,allNAICS!$E:$E,Revenue!W$1)</f>
        <v>136009</v>
      </c>
      <c r="X4" s="1">
        <f>SUMIFS(allNAICS!$P:$P,allNAICS!$C:$C,Revenue!$A4,allNAICS!$E:$E,Revenue!X$1)</f>
        <v>0</v>
      </c>
      <c r="Y4" s="1">
        <f>SUMIFS(allNAICS!$P:$P,allNAICS!$C:$C,Revenue!$A4,allNAICS!$E:$E,Revenue!Y$1)</f>
        <v>0</v>
      </c>
    </row>
    <row r="5" spans="1:25" x14ac:dyDescent="0.45">
      <c r="A5" s="1" t="s">
        <v>450</v>
      </c>
      <c r="B5" s="1" t="s">
        <v>451</v>
      </c>
      <c r="C5" s="1">
        <v>42.652579299999999</v>
      </c>
      <c r="D5" s="1">
        <v>-73.756231700000001</v>
      </c>
      <c r="E5" s="1">
        <f>SUMIFS(allNAICS!$P:$P,allNAICS!$C:$C,Revenue!$A5,allNAICS!$E:$E,Revenue!E$1)</f>
        <v>73872944</v>
      </c>
      <c r="F5" s="1">
        <f>SUMIFS(allNAICS!$P:$P,allNAICS!$C:$C,Revenue!$A5,allNAICS!$E:$E,Revenue!F$1)</f>
        <v>30553</v>
      </c>
      <c r="G5" s="1">
        <f>SUMIFS(allNAICS!$P:$P,allNAICS!$C:$C,Revenue!$A5,allNAICS!$E:$E,Revenue!G$1)</f>
        <v>0</v>
      </c>
      <c r="H5" s="1">
        <f>SUMIFS(allNAICS!$P:$P,allNAICS!$C:$C,Revenue!$A5,allNAICS!$E:$E,Revenue!H$1)</f>
        <v>744876</v>
      </c>
      <c r="I5" s="1">
        <f>SUMIFS(allNAICS!$P:$P,allNAICS!$C:$C,Revenue!$A5,allNAICS!$E:$E,Revenue!I$1)</f>
        <v>4947713</v>
      </c>
      <c r="J5" s="1">
        <f>SUMIFS(allNAICS!$P:$P,allNAICS!$C:$C,Revenue!$A5,allNAICS!$E:$E,Revenue!J$1)</f>
        <v>8151505</v>
      </c>
      <c r="K5" s="1">
        <f>SUMIFS(allNAICS!$P:$P,allNAICS!$C:$C,Revenue!$A5,allNAICS!$E:$E,Revenue!K$1)</f>
        <v>11221223</v>
      </c>
      <c r="L5" s="1">
        <f>SUMIFS(allNAICS!$P:$P,allNAICS!$C:$C,Revenue!$A5,allNAICS!$E:$E,Revenue!L$1)</f>
        <v>11568969</v>
      </c>
      <c r="M5" s="1">
        <f>SUMIFS(allNAICS!$P:$P,allNAICS!$C:$C,Revenue!$A5,allNAICS!$E:$E,Revenue!M$1)</f>
        <v>1597215</v>
      </c>
      <c r="N5" s="1">
        <f>SUMIFS(allNAICS!$P:$P,allNAICS!$C:$C,Revenue!$A5,allNAICS!$E:$E,Revenue!N$1)</f>
        <v>2591679</v>
      </c>
      <c r="O5" s="1">
        <f>SUMIFS(allNAICS!$P:$P,allNAICS!$C:$C,Revenue!$A5,allNAICS!$E:$E,Revenue!O$1)</f>
        <v>13478972</v>
      </c>
      <c r="P5" s="1">
        <f>SUMIFS(allNAICS!$P:$P,allNAICS!$C:$C,Revenue!$A5,allNAICS!$E:$E,Revenue!P$1)</f>
        <v>1971048</v>
      </c>
      <c r="Q5" s="1">
        <f>SUMIFS(allNAICS!$P:$P,allNAICS!$C:$C,Revenue!$A5,allNAICS!$E:$E,Revenue!Q$1)</f>
        <v>5173654</v>
      </c>
      <c r="R5" s="1">
        <f>SUMIFS(allNAICS!$P:$P,allNAICS!$C:$C,Revenue!$A5,allNAICS!$E:$E,Revenue!R$1)</f>
        <v>1288968</v>
      </c>
      <c r="S5" s="1">
        <f>SUMIFS(allNAICS!$P:$P,allNAICS!$C:$C,Revenue!$A5,allNAICS!$E:$E,Revenue!S$1)</f>
        <v>1615938</v>
      </c>
      <c r="T5" s="1">
        <f>SUMIFS(allNAICS!$P:$P,allNAICS!$C:$C,Revenue!$A5,allNAICS!$E:$E,Revenue!T$1)</f>
        <v>5765465</v>
      </c>
      <c r="U5" s="1">
        <f>SUMIFS(allNAICS!$P:$P,allNAICS!$C:$C,Revenue!$A5,allNAICS!$E:$E,Revenue!U$1)</f>
        <v>762931</v>
      </c>
      <c r="V5" s="1">
        <f>SUMIFS(allNAICS!$P:$P,allNAICS!$C:$C,Revenue!$A5,allNAICS!$E:$E,Revenue!V$1)</f>
        <v>1698780</v>
      </c>
      <c r="W5" s="1">
        <f>SUMIFS(allNAICS!$P:$P,allNAICS!$C:$C,Revenue!$A5,allNAICS!$E:$E,Revenue!W$1)</f>
        <v>830222</v>
      </c>
      <c r="X5" s="1">
        <f>SUMIFS(allNAICS!$P:$P,allNAICS!$C:$C,Revenue!$A5,allNAICS!$E:$E,Revenue!X$1)</f>
        <v>349059</v>
      </c>
      <c r="Y5" s="1">
        <f>SUMIFS(allNAICS!$P:$P,allNAICS!$C:$C,Revenue!$A5,allNAICS!$E:$E,Revenue!Y$1)</f>
        <v>0</v>
      </c>
    </row>
    <row r="6" spans="1:25" x14ac:dyDescent="0.45">
      <c r="A6" s="1" t="s">
        <v>452</v>
      </c>
      <c r="B6" s="1" t="s">
        <v>453</v>
      </c>
      <c r="C6" s="1">
        <v>35.110703000000001</v>
      </c>
      <c r="D6" s="1">
        <v>-106.60999099999999</v>
      </c>
      <c r="E6" s="1">
        <f>SUMIFS(allNAICS!$P:$P,allNAICS!$C:$C,Revenue!$A6,allNAICS!$E:$E,Revenue!E$1)</f>
        <v>72657463</v>
      </c>
      <c r="F6" s="1">
        <f>SUMIFS(allNAICS!$P:$P,allNAICS!$C:$C,Revenue!$A6,allNAICS!$E:$E,Revenue!F$1)</f>
        <v>18724</v>
      </c>
      <c r="G6" s="1">
        <f>SUMIFS(allNAICS!$P:$P,allNAICS!$C:$C,Revenue!$A6,allNAICS!$E:$E,Revenue!G$1)</f>
        <v>120112</v>
      </c>
      <c r="H6" s="1">
        <f>SUMIFS(allNAICS!$P:$P,allNAICS!$C:$C,Revenue!$A6,allNAICS!$E:$E,Revenue!H$1)</f>
        <v>1164777</v>
      </c>
      <c r="I6" s="1">
        <f>SUMIFS(allNAICS!$P:$P,allNAICS!$C:$C,Revenue!$A6,allNAICS!$E:$E,Revenue!I$1)</f>
        <v>3789112</v>
      </c>
      <c r="J6" s="1">
        <f>SUMIFS(allNAICS!$P:$P,allNAICS!$C:$C,Revenue!$A6,allNAICS!$E:$E,Revenue!J$1)</f>
        <v>18829628</v>
      </c>
      <c r="K6" s="1">
        <f>SUMIFS(allNAICS!$P:$P,allNAICS!$C:$C,Revenue!$A6,allNAICS!$E:$E,Revenue!K$1)</f>
        <v>10394797</v>
      </c>
      <c r="L6" s="1">
        <f>SUMIFS(allNAICS!$P:$P,allNAICS!$C:$C,Revenue!$A6,allNAICS!$E:$E,Revenue!L$1)</f>
        <v>11628088</v>
      </c>
      <c r="M6" s="1">
        <f>SUMIFS(allNAICS!$P:$P,allNAICS!$C:$C,Revenue!$A6,allNAICS!$E:$E,Revenue!M$1)</f>
        <v>1218562</v>
      </c>
      <c r="N6" s="1">
        <f>SUMIFS(allNAICS!$P:$P,allNAICS!$C:$C,Revenue!$A6,allNAICS!$E:$E,Revenue!N$1)</f>
        <v>3154366</v>
      </c>
      <c r="O6" s="1">
        <f>SUMIFS(allNAICS!$P:$P,allNAICS!$C:$C,Revenue!$A6,allNAICS!$E:$E,Revenue!O$1)</f>
        <v>6618046</v>
      </c>
      <c r="P6" s="1">
        <f>SUMIFS(allNAICS!$P:$P,allNAICS!$C:$C,Revenue!$A6,allNAICS!$E:$E,Revenue!P$1)</f>
        <v>1315310</v>
      </c>
      <c r="Q6" s="1">
        <f>SUMIFS(allNAICS!$P:$P,allNAICS!$C:$C,Revenue!$A6,allNAICS!$E:$E,Revenue!Q$1)</f>
        <v>4950922</v>
      </c>
      <c r="R6" s="1">
        <f>SUMIFS(allNAICS!$P:$P,allNAICS!$C:$C,Revenue!$A6,allNAICS!$E:$E,Revenue!R$1)</f>
        <v>1284984</v>
      </c>
      <c r="S6" s="1">
        <f>SUMIFS(allNAICS!$P:$P,allNAICS!$C:$C,Revenue!$A6,allNAICS!$E:$E,Revenue!S$1)</f>
        <v>308791</v>
      </c>
      <c r="T6" s="1">
        <f>SUMIFS(allNAICS!$P:$P,allNAICS!$C:$C,Revenue!$A6,allNAICS!$E:$E,Revenue!T$1)</f>
        <v>5054410</v>
      </c>
      <c r="U6" s="1">
        <f>SUMIFS(allNAICS!$P:$P,allNAICS!$C:$C,Revenue!$A6,allNAICS!$E:$E,Revenue!U$1)</f>
        <v>249655</v>
      </c>
      <c r="V6" s="1">
        <f>SUMIFS(allNAICS!$P:$P,allNAICS!$C:$C,Revenue!$A6,allNAICS!$E:$E,Revenue!V$1)</f>
        <v>1671631</v>
      </c>
      <c r="W6" s="1">
        <f>SUMIFS(allNAICS!$P:$P,allNAICS!$C:$C,Revenue!$A6,allNAICS!$E:$E,Revenue!W$1)</f>
        <v>662842</v>
      </c>
      <c r="X6" s="1">
        <f>SUMIFS(allNAICS!$P:$P,allNAICS!$C:$C,Revenue!$A6,allNAICS!$E:$E,Revenue!X$1)</f>
        <v>221606</v>
      </c>
      <c r="Y6" s="1">
        <f>SUMIFS(allNAICS!$P:$P,allNAICS!$C:$C,Revenue!$A6,allNAICS!$E:$E,Revenue!Y$1)</f>
        <v>0</v>
      </c>
    </row>
    <row r="7" spans="1:25" x14ac:dyDescent="0.45">
      <c r="A7" s="1" t="s">
        <v>454</v>
      </c>
      <c r="B7" s="1" t="s">
        <v>455</v>
      </c>
      <c r="C7" s="1">
        <v>31.311293599999999</v>
      </c>
      <c r="D7" s="1">
        <v>-92.445137099999997</v>
      </c>
      <c r="E7" s="1">
        <f>SUMIFS(allNAICS!$P:$P,allNAICS!$C:$C,Revenue!$A7,allNAICS!$E:$E,Revenue!E$1)</f>
        <v>12210229</v>
      </c>
      <c r="F7" s="1">
        <f>SUMIFS(allNAICS!$P:$P,allNAICS!$C:$C,Revenue!$A7,allNAICS!$E:$E,Revenue!F$1)</f>
        <v>90452</v>
      </c>
      <c r="G7" s="1">
        <f>SUMIFS(allNAICS!$P:$P,allNAICS!$C:$C,Revenue!$A7,allNAICS!$E:$E,Revenue!G$1)</f>
        <v>0</v>
      </c>
      <c r="H7" s="1">
        <f>SUMIFS(allNAICS!$P:$P,allNAICS!$C:$C,Revenue!$A7,allNAICS!$E:$E,Revenue!H$1)</f>
        <v>0</v>
      </c>
      <c r="I7" s="1">
        <f>SUMIFS(allNAICS!$P:$P,allNAICS!$C:$C,Revenue!$A7,allNAICS!$E:$E,Revenue!I$1)</f>
        <v>864043</v>
      </c>
      <c r="J7" s="1">
        <f>SUMIFS(allNAICS!$P:$P,allNAICS!$C:$C,Revenue!$A7,allNAICS!$E:$E,Revenue!J$1)</f>
        <v>3419913</v>
      </c>
      <c r="K7" s="1">
        <f>SUMIFS(allNAICS!$P:$P,allNAICS!$C:$C,Revenue!$A7,allNAICS!$E:$E,Revenue!K$1)</f>
        <v>1627370</v>
      </c>
      <c r="L7" s="1">
        <f>SUMIFS(allNAICS!$P:$P,allNAICS!$C:$C,Revenue!$A7,allNAICS!$E:$E,Revenue!L$1)</f>
        <v>2357886</v>
      </c>
      <c r="M7" s="1">
        <f>SUMIFS(allNAICS!$P:$P,allNAICS!$C:$C,Revenue!$A7,allNAICS!$E:$E,Revenue!M$1)</f>
        <v>245509</v>
      </c>
      <c r="N7" s="1">
        <f>SUMIFS(allNAICS!$P:$P,allNAICS!$C:$C,Revenue!$A7,allNAICS!$E:$E,Revenue!N$1)</f>
        <v>164628</v>
      </c>
      <c r="O7" s="1">
        <f>SUMIFS(allNAICS!$P:$P,allNAICS!$C:$C,Revenue!$A7,allNAICS!$E:$E,Revenue!O$1)</f>
        <v>371559</v>
      </c>
      <c r="P7" s="1">
        <f>SUMIFS(allNAICS!$P:$P,allNAICS!$C:$C,Revenue!$A7,allNAICS!$E:$E,Revenue!P$1)</f>
        <v>170347</v>
      </c>
      <c r="Q7" s="1">
        <f>SUMIFS(allNAICS!$P:$P,allNAICS!$C:$C,Revenue!$A7,allNAICS!$E:$E,Revenue!Q$1)</f>
        <v>331016</v>
      </c>
      <c r="R7" s="1">
        <f>SUMIFS(allNAICS!$P:$P,allNAICS!$C:$C,Revenue!$A7,allNAICS!$E:$E,Revenue!R$1)</f>
        <v>135213</v>
      </c>
      <c r="S7" s="1">
        <f>SUMIFS(allNAICS!$P:$P,allNAICS!$C:$C,Revenue!$A7,allNAICS!$E:$E,Revenue!S$1)</f>
        <v>49649</v>
      </c>
      <c r="T7" s="1">
        <f>SUMIFS(allNAICS!$P:$P,allNAICS!$C:$C,Revenue!$A7,allNAICS!$E:$E,Revenue!T$1)</f>
        <v>1298313</v>
      </c>
      <c r="U7" s="1">
        <f>SUMIFS(allNAICS!$P:$P,allNAICS!$C:$C,Revenue!$A7,allNAICS!$E:$E,Revenue!U$1)</f>
        <v>11811</v>
      </c>
      <c r="V7" s="1">
        <f>SUMIFS(allNAICS!$P:$P,allNAICS!$C:$C,Revenue!$A7,allNAICS!$E:$E,Revenue!V$1)</f>
        <v>236183</v>
      </c>
      <c r="W7" s="1">
        <f>SUMIFS(allNAICS!$P:$P,allNAICS!$C:$C,Revenue!$A7,allNAICS!$E:$E,Revenue!W$1)</f>
        <v>78396</v>
      </c>
      <c r="X7" s="1">
        <f>SUMIFS(allNAICS!$P:$P,allNAICS!$C:$C,Revenue!$A7,allNAICS!$E:$E,Revenue!X$1)</f>
        <v>0</v>
      </c>
      <c r="Y7" s="1">
        <f>SUMIFS(allNAICS!$P:$P,allNAICS!$C:$C,Revenue!$A7,allNAICS!$E:$E,Revenue!Y$1)</f>
        <v>0</v>
      </c>
    </row>
    <row r="8" spans="1:25" x14ac:dyDescent="0.45">
      <c r="A8" s="1" t="s">
        <v>456</v>
      </c>
      <c r="B8" s="1" t="s">
        <v>457</v>
      </c>
      <c r="C8" s="1">
        <v>40.608430499999997</v>
      </c>
      <c r="D8" s="1">
        <v>-75.490183299999998</v>
      </c>
      <c r="E8" s="1">
        <f>SUMIFS(allNAICS!$P:$P,allNAICS!$C:$C,Revenue!$A8,allNAICS!$E:$E,Revenue!E$1)</f>
        <v>84199827</v>
      </c>
      <c r="F8" s="1">
        <f>SUMIFS(allNAICS!$P:$P,allNAICS!$C:$C,Revenue!$A8,allNAICS!$E:$E,Revenue!F$1)</f>
        <v>8091</v>
      </c>
      <c r="G8" s="1">
        <f>SUMIFS(allNAICS!$P:$P,allNAICS!$C:$C,Revenue!$A8,allNAICS!$E:$E,Revenue!G$1)</f>
        <v>0</v>
      </c>
      <c r="H8" s="1">
        <f>SUMIFS(allNAICS!$P:$P,allNAICS!$C:$C,Revenue!$A8,allNAICS!$E:$E,Revenue!H$1)</f>
        <v>3357883</v>
      </c>
      <c r="I8" s="1">
        <f>SUMIFS(allNAICS!$P:$P,allNAICS!$C:$C,Revenue!$A8,allNAICS!$E:$E,Revenue!I$1)</f>
        <v>3083476</v>
      </c>
      <c r="J8" s="1">
        <f>SUMIFS(allNAICS!$P:$P,allNAICS!$C:$C,Revenue!$A8,allNAICS!$E:$E,Revenue!J$1)</f>
        <v>16904518</v>
      </c>
      <c r="K8" s="1">
        <f>SUMIFS(allNAICS!$P:$P,allNAICS!$C:$C,Revenue!$A8,allNAICS!$E:$E,Revenue!K$1)</f>
        <v>25302661</v>
      </c>
      <c r="L8" s="1">
        <f>SUMIFS(allNAICS!$P:$P,allNAICS!$C:$C,Revenue!$A8,allNAICS!$E:$E,Revenue!L$1)</f>
        <v>10308677</v>
      </c>
      <c r="M8" s="1">
        <f>SUMIFS(allNAICS!$P:$P,allNAICS!$C:$C,Revenue!$A8,allNAICS!$E:$E,Revenue!M$1)</f>
        <v>2197300</v>
      </c>
      <c r="N8" s="1">
        <f>SUMIFS(allNAICS!$P:$P,allNAICS!$C:$C,Revenue!$A8,allNAICS!$E:$E,Revenue!N$1)</f>
        <v>2186768</v>
      </c>
      <c r="O8" s="1">
        <f>SUMIFS(allNAICS!$P:$P,allNAICS!$C:$C,Revenue!$A8,allNAICS!$E:$E,Revenue!O$1)</f>
        <v>4361810</v>
      </c>
      <c r="P8" s="1">
        <f>SUMIFS(allNAICS!$P:$P,allNAICS!$C:$C,Revenue!$A8,allNAICS!$E:$E,Revenue!P$1)</f>
        <v>942982</v>
      </c>
      <c r="Q8" s="1">
        <f>SUMIFS(allNAICS!$P:$P,allNAICS!$C:$C,Revenue!$A8,allNAICS!$E:$E,Revenue!Q$1)</f>
        <v>2368321</v>
      </c>
      <c r="R8" s="1">
        <f>SUMIFS(allNAICS!$P:$P,allNAICS!$C:$C,Revenue!$A8,allNAICS!$E:$E,Revenue!R$1)</f>
        <v>1397137</v>
      </c>
      <c r="S8" s="1">
        <f>SUMIFS(allNAICS!$P:$P,allNAICS!$C:$C,Revenue!$A8,allNAICS!$E:$E,Revenue!S$1)</f>
        <v>817171</v>
      </c>
      <c r="T8" s="1">
        <f>SUMIFS(allNAICS!$P:$P,allNAICS!$C:$C,Revenue!$A8,allNAICS!$E:$E,Revenue!T$1)</f>
        <v>6272075</v>
      </c>
      <c r="U8" s="1">
        <f>SUMIFS(allNAICS!$P:$P,allNAICS!$C:$C,Revenue!$A8,allNAICS!$E:$E,Revenue!U$1)</f>
        <v>426235</v>
      </c>
      <c r="V8" s="1">
        <f>SUMIFS(allNAICS!$P:$P,allNAICS!$C:$C,Revenue!$A8,allNAICS!$E:$E,Revenue!V$1)</f>
        <v>2314951</v>
      </c>
      <c r="W8" s="1">
        <f>SUMIFS(allNAICS!$P:$P,allNAICS!$C:$C,Revenue!$A8,allNAICS!$E:$E,Revenue!W$1)</f>
        <v>874395</v>
      </c>
      <c r="X8" s="1">
        <f>SUMIFS(allNAICS!$P:$P,allNAICS!$C:$C,Revenue!$A8,allNAICS!$E:$E,Revenue!X$1)</f>
        <v>970652</v>
      </c>
      <c r="Y8" s="1">
        <f>SUMIFS(allNAICS!$P:$P,allNAICS!$C:$C,Revenue!$A8,allNAICS!$E:$E,Revenue!Y$1)</f>
        <v>0</v>
      </c>
    </row>
    <row r="9" spans="1:25" x14ac:dyDescent="0.45">
      <c r="A9" s="1" t="s">
        <v>458</v>
      </c>
      <c r="B9" s="1" t="s">
        <v>459</v>
      </c>
      <c r="C9" s="1">
        <v>40.5186809</v>
      </c>
      <c r="D9" s="1">
        <v>-78.394735900000001</v>
      </c>
      <c r="E9" s="1">
        <f>SUMIFS(allNAICS!$P:$P,allNAICS!$C:$C,Revenue!$A9,allNAICS!$E:$E,Revenue!E$1)</f>
        <v>10192601</v>
      </c>
      <c r="F9" s="1">
        <f>SUMIFS(allNAICS!$P:$P,allNAICS!$C:$C,Revenue!$A9,allNAICS!$E:$E,Revenue!F$1)</f>
        <v>11183</v>
      </c>
      <c r="G9" s="1">
        <f>SUMIFS(allNAICS!$P:$P,allNAICS!$C:$C,Revenue!$A9,allNAICS!$E:$E,Revenue!G$1)</f>
        <v>0</v>
      </c>
      <c r="H9" s="1">
        <f>SUMIFS(allNAICS!$P:$P,allNAICS!$C:$C,Revenue!$A9,allNAICS!$E:$E,Revenue!H$1)</f>
        <v>0</v>
      </c>
      <c r="I9" s="1">
        <f>SUMIFS(allNAICS!$P:$P,allNAICS!$C:$C,Revenue!$A9,allNAICS!$E:$E,Revenue!I$1)</f>
        <v>460320</v>
      </c>
      <c r="J9" s="1">
        <f>SUMIFS(allNAICS!$P:$P,allNAICS!$C:$C,Revenue!$A9,allNAICS!$E:$E,Revenue!J$1)</f>
        <v>2069149</v>
      </c>
      <c r="K9" s="1">
        <f>SUMIFS(allNAICS!$P:$P,allNAICS!$C:$C,Revenue!$A9,allNAICS!$E:$E,Revenue!K$1)</f>
        <v>2364589</v>
      </c>
      <c r="L9" s="1">
        <f>SUMIFS(allNAICS!$P:$P,allNAICS!$C:$C,Revenue!$A9,allNAICS!$E:$E,Revenue!L$1)</f>
        <v>1968162</v>
      </c>
      <c r="M9" s="1">
        <f>SUMIFS(allNAICS!$P:$P,allNAICS!$C:$C,Revenue!$A9,allNAICS!$E:$E,Revenue!M$1)</f>
        <v>706304</v>
      </c>
      <c r="N9" s="1">
        <f>SUMIFS(allNAICS!$P:$P,allNAICS!$C:$C,Revenue!$A9,allNAICS!$E:$E,Revenue!N$1)</f>
        <v>274849</v>
      </c>
      <c r="O9" s="1">
        <f>SUMIFS(allNAICS!$P:$P,allNAICS!$C:$C,Revenue!$A9,allNAICS!$E:$E,Revenue!O$1)</f>
        <v>186526</v>
      </c>
      <c r="P9" s="1">
        <f>SUMIFS(allNAICS!$P:$P,allNAICS!$C:$C,Revenue!$A9,allNAICS!$E:$E,Revenue!P$1)</f>
        <v>111602</v>
      </c>
      <c r="Q9" s="1">
        <f>SUMIFS(allNAICS!$P:$P,allNAICS!$C:$C,Revenue!$A9,allNAICS!$E:$E,Revenue!Q$1)</f>
        <v>177971</v>
      </c>
      <c r="R9" s="1">
        <f>SUMIFS(allNAICS!$P:$P,allNAICS!$C:$C,Revenue!$A9,allNAICS!$E:$E,Revenue!R$1)</f>
        <v>163904</v>
      </c>
      <c r="S9" s="1">
        <f>SUMIFS(allNAICS!$P:$P,allNAICS!$C:$C,Revenue!$A9,allNAICS!$E:$E,Revenue!S$1)</f>
        <v>17827</v>
      </c>
      <c r="T9" s="1">
        <f>SUMIFS(allNAICS!$P:$P,allNAICS!$C:$C,Revenue!$A9,allNAICS!$E:$E,Revenue!T$1)</f>
        <v>983730</v>
      </c>
      <c r="U9" s="1">
        <f>SUMIFS(allNAICS!$P:$P,allNAICS!$C:$C,Revenue!$A9,allNAICS!$E:$E,Revenue!U$1)</f>
        <v>0</v>
      </c>
      <c r="V9" s="1">
        <f>SUMIFS(allNAICS!$P:$P,allNAICS!$C:$C,Revenue!$A9,allNAICS!$E:$E,Revenue!V$1)</f>
        <v>284368</v>
      </c>
      <c r="W9" s="1">
        <f>SUMIFS(allNAICS!$P:$P,allNAICS!$C:$C,Revenue!$A9,allNAICS!$E:$E,Revenue!W$1)</f>
        <v>163295</v>
      </c>
      <c r="X9" s="1">
        <f>SUMIFS(allNAICS!$P:$P,allNAICS!$C:$C,Revenue!$A9,allNAICS!$E:$E,Revenue!X$1)</f>
        <v>64090</v>
      </c>
      <c r="Y9" s="1">
        <f>SUMIFS(allNAICS!$P:$P,allNAICS!$C:$C,Revenue!$A9,allNAICS!$E:$E,Revenue!Y$1)</f>
        <v>0</v>
      </c>
    </row>
    <row r="10" spans="1:25" x14ac:dyDescent="0.45">
      <c r="A10" s="1" t="s">
        <v>460</v>
      </c>
      <c r="B10" s="1" t="s">
        <v>445</v>
      </c>
      <c r="C10" s="1">
        <v>35.221997100000003</v>
      </c>
      <c r="D10" s="1">
        <v>-101.8312969</v>
      </c>
      <c r="E10" s="1">
        <f>SUMIFS(allNAICS!$P:$P,allNAICS!$C:$C,Revenue!$A10,allNAICS!$E:$E,Revenue!E$1)</f>
        <v>26258997</v>
      </c>
      <c r="F10" s="1">
        <f>SUMIFS(allNAICS!$P:$P,allNAICS!$C:$C,Revenue!$A10,allNAICS!$E:$E,Revenue!F$1)</f>
        <v>48146</v>
      </c>
      <c r="G10" s="1">
        <f>SUMIFS(allNAICS!$P:$P,allNAICS!$C:$C,Revenue!$A10,allNAICS!$E:$E,Revenue!G$1)</f>
        <v>326520</v>
      </c>
      <c r="H10" s="1">
        <f>SUMIFS(allNAICS!$P:$P,allNAICS!$C:$C,Revenue!$A10,allNAICS!$E:$E,Revenue!H$1)</f>
        <v>0</v>
      </c>
      <c r="I10" s="1">
        <f>SUMIFS(allNAICS!$P:$P,allNAICS!$C:$C,Revenue!$A10,allNAICS!$E:$E,Revenue!I$1)</f>
        <v>884316</v>
      </c>
      <c r="J10" s="1">
        <f>SUMIFS(allNAICS!$P:$P,allNAICS!$C:$C,Revenue!$A10,allNAICS!$E:$E,Revenue!J$1)</f>
        <v>7279399</v>
      </c>
      <c r="K10" s="1">
        <f>SUMIFS(allNAICS!$P:$P,allNAICS!$C:$C,Revenue!$A10,allNAICS!$E:$E,Revenue!K$1)</f>
        <v>4132002</v>
      </c>
      <c r="L10" s="1">
        <f>SUMIFS(allNAICS!$P:$P,allNAICS!$C:$C,Revenue!$A10,allNAICS!$E:$E,Revenue!L$1)</f>
        <v>4401862</v>
      </c>
      <c r="M10" s="1">
        <f>SUMIFS(allNAICS!$P:$P,allNAICS!$C:$C,Revenue!$A10,allNAICS!$E:$E,Revenue!M$1)</f>
        <v>533029</v>
      </c>
      <c r="N10" s="1">
        <f>SUMIFS(allNAICS!$P:$P,allNAICS!$C:$C,Revenue!$A10,allNAICS!$E:$E,Revenue!N$1)</f>
        <v>403576</v>
      </c>
      <c r="O10" s="1">
        <f>SUMIFS(allNAICS!$P:$P,allNAICS!$C:$C,Revenue!$A10,allNAICS!$E:$E,Revenue!O$1)</f>
        <v>1408611</v>
      </c>
      <c r="P10" s="1">
        <f>SUMIFS(allNAICS!$P:$P,allNAICS!$C:$C,Revenue!$A10,allNAICS!$E:$E,Revenue!P$1)</f>
        <v>541608</v>
      </c>
      <c r="Q10" s="1">
        <f>SUMIFS(allNAICS!$P:$P,allNAICS!$C:$C,Revenue!$A10,allNAICS!$E:$E,Revenue!Q$1)</f>
        <v>543958</v>
      </c>
      <c r="R10" s="1">
        <f>SUMIFS(allNAICS!$P:$P,allNAICS!$C:$C,Revenue!$A10,allNAICS!$E:$E,Revenue!R$1)</f>
        <v>915311</v>
      </c>
      <c r="S10" s="1">
        <f>SUMIFS(allNAICS!$P:$P,allNAICS!$C:$C,Revenue!$A10,allNAICS!$E:$E,Revenue!S$1)</f>
        <v>43299</v>
      </c>
      <c r="T10" s="1">
        <f>SUMIFS(allNAICS!$P:$P,allNAICS!$C:$C,Revenue!$A10,allNAICS!$E:$E,Revenue!T$1)</f>
        <v>2361911</v>
      </c>
      <c r="U10" s="1">
        <f>SUMIFS(allNAICS!$P:$P,allNAICS!$C:$C,Revenue!$A10,allNAICS!$E:$E,Revenue!U$1)</f>
        <v>60883</v>
      </c>
      <c r="V10" s="1">
        <f>SUMIFS(allNAICS!$P:$P,allNAICS!$C:$C,Revenue!$A10,allNAICS!$E:$E,Revenue!V$1)</f>
        <v>499821</v>
      </c>
      <c r="W10" s="1">
        <f>SUMIFS(allNAICS!$P:$P,allNAICS!$C:$C,Revenue!$A10,allNAICS!$E:$E,Revenue!W$1)</f>
        <v>531522</v>
      </c>
      <c r="X10" s="1">
        <f>SUMIFS(allNAICS!$P:$P,allNAICS!$C:$C,Revenue!$A10,allNAICS!$E:$E,Revenue!X$1)</f>
        <v>359156</v>
      </c>
      <c r="Y10" s="1">
        <f>SUMIFS(allNAICS!$P:$P,allNAICS!$C:$C,Revenue!$A10,allNAICS!$E:$E,Revenue!Y$1)</f>
        <v>0</v>
      </c>
    </row>
    <row r="11" spans="1:25" x14ac:dyDescent="0.45">
      <c r="A11" s="1" t="s">
        <v>461</v>
      </c>
      <c r="B11" s="1" t="s">
        <v>462</v>
      </c>
      <c r="C11" s="1">
        <v>42.034722000000002</v>
      </c>
      <c r="D11" s="1">
        <v>-93.62</v>
      </c>
      <c r="E11" s="1">
        <f>SUMIFS(allNAICS!$P:$P,allNAICS!$C:$C,Revenue!$A11,allNAICS!$E:$E,Revenue!E$1)</f>
        <v>7190826</v>
      </c>
      <c r="F11" s="1">
        <f>SUMIFS(allNAICS!$P:$P,allNAICS!$C:$C,Revenue!$A11,allNAICS!$E:$E,Revenue!F$1)</f>
        <v>42145</v>
      </c>
      <c r="G11" s="1">
        <f>SUMIFS(allNAICS!$P:$P,allNAICS!$C:$C,Revenue!$A11,allNAICS!$E:$E,Revenue!G$1)</f>
        <v>0</v>
      </c>
      <c r="H11" s="1">
        <f>SUMIFS(allNAICS!$P:$P,allNAICS!$C:$C,Revenue!$A11,allNAICS!$E:$E,Revenue!H$1)</f>
        <v>65465</v>
      </c>
      <c r="I11" s="1">
        <f>SUMIFS(allNAICS!$P:$P,allNAICS!$C:$C,Revenue!$A11,allNAICS!$E:$E,Revenue!I$1)</f>
        <v>314558</v>
      </c>
      <c r="J11" s="1">
        <f>SUMIFS(allNAICS!$P:$P,allNAICS!$C:$C,Revenue!$A11,allNAICS!$E:$E,Revenue!J$1)</f>
        <v>2936590</v>
      </c>
      <c r="K11" s="1">
        <f>SUMIFS(allNAICS!$P:$P,allNAICS!$C:$C,Revenue!$A11,allNAICS!$E:$E,Revenue!K$1)</f>
        <v>1412519</v>
      </c>
      <c r="L11" s="1">
        <f>SUMIFS(allNAICS!$P:$P,allNAICS!$C:$C,Revenue!$A11,allNAICS!$E:$E,Revenue!L$1)</f>
        <v>1078492</v>
      </c>
      <c r="M11" s="1">
        <f>SUMIFS(allNAICS!$P:$P,allNAICS!$C:$C,Revenue!$A11,allNAICS!$E:$E,Revenue!M$1)</f>
        <v>75458</v>
      </c>
      <c r="N11" s="1">
        <f>SUMIFS(allNAICS!$P:$P,allNAICS!$C:$C,Revenue!$A11,allNAICS!$E:$E,Revenue!N$1)</f>
        <v>119789</v>
      </c>
      <c r="O11" s="1">
        <f>SUMIFS(allNAICS!$P:$P,allNAICS!$C:$C,Revenue!$A11,allNAICS!$E:$E,Revenue!O$1)</f>
        <v>137469</v>
      </c>
      <c r="P11" s="1">
        <f>SUMIFS(allNAICS!$P:$P,allNAICS!$C:$C,Revenue!$A11,allNAICS!$E:$E,Revenue!P$1)</f>
        <v>147553</v>
      </c>
      <c r="Q11" s="1">
        <f>SUMIFS(allNAICS!$P:$P,allNAICS!$C:$C,Revenue!$A11,allNAICS!$E:$E,Revenue!Q$1)</f>
        <v>166552</v>
      </c>
      <c r="R11" s="1">
        <f>SUMIFS(allNAICS!$P:$P,allNAICS!$C:$C,Revenue!$A11,allNAICS!$E:$E,Revenue!R$1)</f>
        <v>74548</v>
      </c>
      <c r="S11" s="1">
        <f>SUMIFS(allNAICS!$P:$P,allNAICS!$C:$C,Revenue!$A11,allNAICS!$E:$E,Revenue!S$1)</f>
        <v>8847</v>
      </c>
      <c r="T11" s="1">
        <f>SUMIFS(allNAICS!$P:$P,allNAICS!$C:$C,Revenue!$A11,allNAICS!$E:$E,Revenue!T$1)</f>
        <v>289265</v>
      </c>
      <c r="U11" s="1">
        <f>SUMIFS(allNAICS!$P:$P,allNAICS!$C:$C,Revenue!$A11,allNAICS!$E:$E,Revenue!U$1)</f>
        <v>0</v>
      </c>
      <c r="V11" s="1">
        <f>SUMIFS(allNAICS!$P:$P,allNAICS!$C:$C,Revenue!$A11,allNAICS!$E:$E,Revenue!V$1)</f>
        <v>170303</v>
      </c>
      <c r="W11" s="1">
        <f>SUMIFS(allNAICS!$P:$P,allNAICS!$C:$C,Revenue!$A11,allNAICS!$E:$E,Revenue!W$1)</f>
        <v>55738</v>
      </c>
      <c r="X11" s="1">
        <f>SUMIFS(allNAICS!$P:$P,allNAICS!$C:$C,Revenue!$A11,allNAICS!$E:$E,Revenue!X$1)</f>
        <v>0</v>
      </c>
      <c r="Y11" s="1">
        <f>SUMIFS(allNAICS!$P:$P,allNAICS!$C:$C,Revenue!$A11,allNAICS!$E:$E,Revenue!Y$1)</f>
        <v>0</v>
      </c>
    </row>
    <row r="12" spans="1:25" x14ac:dyDescent="0.45">
      <c r="A12" s="1" t="s">
        <v>463</v>
      </c>
      <c r="B12" s="1" t="s">
        <v>464</v>
      </c>
      <c r="C12" s="1">
        <v>61.2180556</v>
      </c>
      <c r="D12" s="1">
        <v>-149.9002778</v>
      </c>
      <c r="E12" s="1">
        <f>SUMIFS(allNAICS!$P:$P,allNAICS!$C:$C,Revenue!$A12,allNAICS!$E:$E,Revenue!E$1)</f>
        <v>41605367</v>
      </c>
      <c r="F12" s="1">
        <f>SUMIFS(allNAICS!$P:$P,allNAICS!$C:$C,Revenue!$A12,allNAICS!$E:$E,Revenue!F$1)</f>
        <v>160350</v>
      </c>
      <c r="G12" s="1">
        <f>SUMIFS(allNAICS!$P:$P,allNAICS!$C:$C,Revenue!$A12,allNAICS!$E:$E,Revenue!G$1)</f>
        <v>1622794</v>
      </c>
      <c r="H12" s="1">
        <f>SUMIFS(allNAICS!$P:$P,allNAICS!$C:$C,Revenue!$A12,allNAICS!$E:$E,Revenue!H$1)</f>
        <v>634352</v>
      </c>
      <c r="I12" s="1">
        <f>SUMIFS(allNAICS!$P:$P,allNAICS!$C:$C,Revenue!$A12,allNAICS!$E:$E,Revenue!I$1)</f>
        <v>4505723</v>
      </c>
      <c r="J12" s="1">
        <f>SUMIFS(allNAICS!$P:$P,allNAICS!$C:$C,Revenue!$A12,allNAICS!$E:$E,Revenue!J$1)</f>
        <v>571714</v>
      </c>
      <c r="K12" s="1">
        <f>SUMIFS(allNAICS!$P:$P,allNAICS!$C:$C,Revenue!$A12,allNAICS!$E:$E,Revenue!K$1)</f>
        <v>10428062</v>
      </c>
      <c r="L12" s="1">
        <f>SUMIFS(allNAICS!$P:$P,allNAICS!$C:$C,Revenue!$A12,allNAICS!$E:$E,Revenue!L$1)</f>
        <v>6068503</v>
      </c>
      <c r="M12" s="1">
        <f>SUMIFS(allNAICS!$P:$P,allNAICS!$C:$C,Revenue!$A12,allNAICS!$E:$E,Revenue!M$1)</f>
        <v>3398376</v>
      </c>
      <c r="N12" s="1">
        <f>SUMIFS(allNAICS!$P:$P,allNAICS!$C:$C,Revenue!$A12,allNAICS!$E:$E,Revenue!N$1)</f>
        <v>1448092</v>
      </c>
      <c r="O12" s="1">
        <f>SUMIFS(allNAICS!$P:$P,allNAICS!$C:$C,Revenue!$A12,allNAICS!$E:$E,Revenue!O$1)</f>
        <v>1205231</v>
      </c>
      <c r="P12" s="1">
        <f>SUMIFS(allNAICS!$P:$P,allNAICS!$C:$C,Revenue!$A12,allNAICS!$E:$E,Revenue!P$1)</f>
        <v>937906</v>
      </c>
      <c r="Q12" s="1">
        <f>SUMIFS(allNAICS!$P:$P,allNAICS!$C:$C,Revenue!$A12,allNAICS!$E:$E,Revenue!Q$1)</f>
        <v>2770135</v>
      </c>
      <c r="R12" s="1">
        <f>SUMIFS(allNAICS!$P:$P,allNAICS!$C:$C,Revenue!$A12,allNAICS!$E:$E,Revenue!R$1)</f>
        <v>1442280</v>
      </c>
      <c r="S12" s="1">
        <f>SUMIFS(allNAICS!$P:$P,allNAICS!$C:$C,Revenue!$A12,allNAICS!$E:$E,Revenue!S$1)</f>
        <v>250571</v>
      </c>
      <c r="T12" s="1">
        <f>SUMIFS(allNAICS!$P:$P,allNAICS!$C:$C,Revenue!$A12,allNAICS!$E:$E,Revenue!T$1)</f>
        <v>3744941</v>
      </c>
      <c r="U12" s="1">
        <f>SUMIFS(allNAICS!$P:$P,allNAICS!$C:$C,Revenue!$A12,allNAICS!$E:$E,Revenue!U$1)</f>
        <v>285271</v>
      </c>
      <c r="V12" s="1">
        <f>SUMIFS(allNAICS!$P:$P,allNAICS!$C:$C,Revenue!$A12,allNAICS!$E:$E,Revenue!V$1)</f>
        <v>1292104</v>
      </c>
      <c r="W12" s="1">
        <f>SUMIFS(allNAICS!$P:$P,allNAICS!$C:$C,Revenue!$A12,allNAICS!$E:$E,Revenue!W$1)</f>
        <v>396486</v>
      </c>
      <c r="X12" s="1">
        <f>SUMIFS(allNAICS!$P:$P,allNAICS!$C:$C,Revenue!$A12,allNAICS!$E:$E,Revenue!X$1)</f>
        <v>439061</v>
      </c>
      <c r="Y12" s="1">
        <f>SUMIFS(allNAICS!$P:$P,allNAICS!$C:$C,Revenue!$A12,allNAICS!$E:$E,Revenue!Y$1)</f>
        <v>0</v>
      </c>
    </row>
    <row r="13" spans="1:25" x14ac:dyDescent="0.45">
      <c r="A13" s="1" t="s">
        <v>465</v>
      </c>
      <c r="B13" s="1" t="s">
        <v>466</v>
      </c>
      <c r="C13" s="1">
        <v>42.2808256</v>
      </c>
      <c r="D13" s="1">
        <v>-83.743037799999996</v>
      </c>
      <c r="E13" s="1">
        <f>SUMIFS(allNAICS!$P:$P,allNAICS!$C:$C,Revenue!$A13,allNAICS!$E:$E,Revenue!E$1)</f>
        <v>32141175</v>
      </c>
      <c r="F13" s="1">
        <f>SUMIFS(allNAICS!$P:$P,allNAICS!$C:$C,Revenue!$A13,allNAICS!$E:$E,Revenue!F$1)</f>
        <v>20592</v>
      </c>
      <c r="G13" s="1">
        <f>SUMIFS(allNAICS!$P:$P,allNAICS!$C:$C,Revenue!$A13,allNAICS!$E:$E,Revenue!G$1)</f>
        <v>7016</v>
      </c>
      <c r="H13" s="1">
        <f>SUMIFS(allNAICS!$P:$P,allNAICS!$C:$C,Revenue!$A13,allNAICS!$E:$E,Revenue!H$1)</f>
        <v>893206</v>
      </c>
      <c r="I13" s="1">
        <f>SUMIFS(allNAICS!$P:$P,allNAICS!$C:$C,Revenue!$A13,allNAICS!$E:$E,Revenue!I$1)</f>
        <v>1229527</v>
      </c>
      <c r="J13" s="1">
        <f>SUMIFS(allNAICS!$P:$P,allNAICS!$C:$C,Revenue!$A13,allNAICS!$E:$E,Revenue!J$1)</f>
        <v>4633709</v>
      </c>
      <c r="K13" s="1">
        <f>SUMIFS(allNAICS!$P:$P,allNAICS!$C:$C,Revenue!$A13,allNAICS!$E:$E,Revenue!K$1)</f>
        <v>5434331</v>
      </c>
      <c r="L13" s="1">
        <f>SUMIFS(allNAICS!$P:$P,allNAICS!$C:$C,Revenue!$A13,allNAICS!$E:$E,Revenue!L$1)</f>
        <v>6346385</v>
      </c>
      <c r="M13" s="1">
        <f>SUMIFS(allNAICS!$P:$P,allNAICS!$C:$C,Revenue!$A13,allNAICS!$E:$E,Revenue!M$1)</f>
        <v>1783783</v>
      </c>
      <c r="N13" s="1">
        <f>SUMIFS(allNAICS!$P:$P,allNAICS!$C:$C,Revenue!$A13,allNAICS!$E:$E,Revenue!N$1)</f>
        <v>1750125</v>
      </c>
      <c r="O13" s="1">
        <f>SUMIFS(allNAICS!$P:$P,allNAICS!$C:$C,Revenue!$A13,allNAICS!$E:$E,Revenue!O$1)</f>
        <v>1455777</v>
      </c>
      <c r="P13" s="1">
        <f>SUMIFS(allNAICS!$P:$P,allNAICS!$C:$C,Revenue!$A13,allNAICS!$E:$E,Revenue!P$1)</f>
        <v>1047634</v>
      </c>
      <c r="Q13" s="1">
        <f>SUMIFS(allNAICS!$P:$P,allNAICS!$C:$C,Revenue!$A13,allNAICS!$E:$E,Revenue!Q$1)</f>
        <v>2474788</v>
      </c>
      <c r="R13" s="1">
        <f>SUMIFS(allNAICS!$P:$P,allNAICS!$C:$C,Revenue!$A13,allNAICS!$E:$E,Revenue!R$1)</f>
        <v>921915</v>
      </c>
      <c r="S13" s="1">
        <f>SUMIFS(allNAICS!$P:$P,allNAICS!$C:$C,Revenue!$A13,allNAICS!$E:$E,Revenue!S$1)</f>
        <v>152126</v>
      </c>
      <c r="T13" s="1">
        <f>SUMIFS(allNAICS!$P:$P,allNAICS!$C:$C,Revenue!$A13,allNAICS!$E:$E,Revenue!T$1)</f>
        <v>2390010</v>
      </c>
      <c r="U13" s="1">
        <f>SUMIFS(allNAICS!$P:$P,allNAICS!$C:$C,Revenue!$A13,allNAICS!$E:$E,Revenue!U$1)</f>
        <v>157933</v>
      </c>
      <c r="V13" s="1">
        <f>SUMIFS(allNAICS!$P:$P,allNAICS!$C:$C,Revenue!$A13,allNAICS!$E:$E,Revenue!V$1)</f>
        <v>827207</v>
      </c>
      <c r="W13" s="1">
        <f>SUMIFS(allNAICS!$P:$P,allNAICS!$C:$C,Revenue!$A13,allNAICS!$E:$E,Revenue!W$1)</f>
        <v>197571</v>
      </c>
      <c r="X13" s="1">
        <f>SUMIFS(allNAICS!$P:$P,allNAICS!$C:$C,Revenue!$A13,allNAICS!$E:$E,Revenue!X$1)</f>
        <v>417025</v>
      </c>
      <c r="Y13" s="1">
        <f>SUMIFS(allNAICS!$P:$P,allNAICS!$C:$C,Revenue!$A13,allNAICS!$E:$E,Revenue!Y$1)</f>
        <v>0</v>
      </c>
    </row>
    <row r="14" spans="1:25" x14ac:dyDescent="0.45">
      <c r="A14" s="1" t="s">
        <v>467</v>
      </c>
      <c r="B14" s="1" t="s">
        <v>468</v>
      </c>
      <c r="C14" s="1">
        <v>44.261930900000003</v>
      </c>
      <c r="D14" s="1">
        <v>-88.415384700000004</v>
      </c>
      <c r="E14" s="1">
        <f>SUMIFS(allNAICS!$P:$P,allNAICS!$C:$C,Revenue!$A14,allNAICS!$E:$E,Revenue!E$1)</f>
        <v>29719898</v>
      </c>
      <c r="F14" s="1">
        <f>SUMIFS(allNAICS!$P:$P,allNAICS!$C:$C,Revenue!$A14,allNAICS!$E:$E,Revenue!F$1)</f>
        <v>3134</v>
      </c>
      <c r="G14" s="1">
        <f>SUMIFS(allNAICS!$P:$P,allNAICS!$C:$C,Revenue!$A14,allNAICS!$E:$E,Revenue!G$1)</f>
        <v>0</v>
      </c>
      <c r="H14" s="1">
        <f>SUMIFS(allNAICS!$P:$P,allNAICS!$C:$C,Revenue!$A14,allNAICS!$E:$E,Revenue!H$1)</f>
        <v>0</v>
      </c>
      <c r="I14" s="1">
        <f>SUMIFS(allNAICS!$P:$P,allNAICS!$C:$C,Revenue!$A14,allNAICS!$E:$E,Revenue!I$1)</f>
        <v>2007955</v>
      </c>
      <c r="J14" s="1">
        <f>SUMIFS(allNAICS!$P:$P,allNAICS!$C:$C,Revenue!$A14,allNAICS!$E:$E,Revenue!J$1)</f>
        <v>8535804</v>
      </c>
      <c r="K14" s="1">
        <f>SUMIFS(allNAICS!$P:$P,allNAICS!$C:$C,Revenue!$A14,allNAICS!$E:$E,Revenue!K$1)</f>
        <v>7582766</v>
      </c>
      <c r="L14" s="1">
        <f>SUMIFS(allNAICS!$P:$P,allNAICS!$C:$C,Revenue!$A14,allNAICS!$E:$E,Revenue!L$1)</f>
        <v>3726369</v>
      </c>
      <c r="M14" s="1">
        <f>SUMIFS(allNAICS!$P:$P,allNAICS!$C:$C,Revenue!$A14,allNAICS!$E:$E,Revenue!M$1)</f>
        <v>709990</v>
      </c>
      <c r="N14" s="1">
        <f>SUMIFS(allNAICS!$P:$P,allNAICS!$C:$C,Revenue!$A14,allNAICS!$E:$E,Revenue!N$1)</f>
        <v>479665</v>
      </c>
      <c r="O14" s="1">
        <f>SUMIFS(allNAICS!$P:$P,allNAICS!$C:$C,Revenue!$A14,allNAICS!$E:$E,Revenue!O$1)</f>
        <v>2447561</v>
      </c>
      <c r="P14" s="1">
        <f>SUMIFS(allNAICS!$P:$P,allNAICS!$C:$C,Revenue!$A14,allNAICS!$E:$E,Revenue!P$1)</f>
        <v>269531</v>
      </c>
      <c r="Q14" s="1">
        <f>SUMIFS(allNAICS!$P:$P,allNAICS!$C:$C,Revenue!$A14,allNAICS!$E:$E,Revenue!Q$1)</f>
        <v>562333</v>
      </c>
      <c r="R14" s="1">
        <f>SUMIFS(allNAICS!$P:$P,allNAICS!$C:$C,Revenue!$A14,allNAICS!$E:$E,Revenue!R$1)</f>
        <v>467363</v>
      </c>
      <c r="S14" s="1">
        <f>SUMIFS(allNAICS!$P:$P,allNAICS!$C:$C,Revenue!$A14,allNAICS!$E:$E,Revenue!S$1)</f>
        <v>92553</v>
      </c>
      <c r="T14" s="1">
        <f>SUMIFS(allNAICS!$P:$P,allNAICS!$C:$C,Revenue!$A14,allNAICS!$E:$E,Revenue!T$1)</f>
        <v>1613751</v>
      </c>
      <c r="U14" s="1">
        <f>SUMIFS(allNAICS!$P:$P,allNAICS!$C:$C,Revenue!$A14,allNAICS!$E:$E,Revenue!U$1)</f>
        <v>59015</v>
      </c>
      <c r="V14" s="1">
        <f>SUMIFS(allNAICS!$P:$P,allNAICS!$C:$C,Revenue!$A14,allNAICS!$E:$E,Revenue!V$1)</f>
        <v>377063</v>
      </c>
      <c r="W14" s="1">
        <f>SUMIFS(allNAICS!$P:$P,allNAICS!$C:$C,Revenue!$A14,allNAICS!$E:$E,Revenue!W$1)</f>
        <v>385263</v>
      </c>
      <c r="X14" s="1">
        <f>SUMIFS(allNAICS!$P:$P,allNAICS!$C:$C,Revenue!$A14,allNAICS!$E:$E,Revenue!X$1)</f>
        <v>176196</v>
      </c>
      <c r="Y14" s="1">
        <f>SUMIFS(allNAICS!$P:$P,allNAICS!$C:$C,Revenue!$A14,allNAICS!$E:$E,Revenue!Y$1)</f>
        <v>0</v>
      </c>
    </row>
    <row r="15" spans="1:25" x14ac:dyDescent="0.45">
      <c r="A15" s="1" t="s">
        <v>469</v>
      </c>
      <c r="B15" s="1" t="s">
        <v>470</v>
      </c>
      <c r="C15" s="1">
        <v>35.595058100000003</v>
      </c>
      <c r="D15" s="1">
        <v>-82.5514869</v>
      </c>
      <c r="E15" s="1">
        <f>SUMIFS(allNAICS!$P:$P,allNAICS!$C:$C,Revenue!$A15,allNAICS!$E:$E,Revenue!E$1)</f>
        <v>33245248</v>
      </c>
      <c r="F15" s="1">
        <f>SUMIFS(allNAICS!$P:$P,allNAICS!$C:$C,Revenue!$A15,allNAICS!$E:$E,Revenue!F$1)</f>
        <v>14796</v>
      </c>
      <c r="G15" s="1">
        <f>SUMIFS(allNAICS!$P:$P,allNAICS!$C:$C,Revenue!$A15,allNAICS!$E:$E,Revenue!G$1)</f>
        <v>0</v>
      </c>
      <c r="H15" s="1">
        <f>SUMIFS(allNAICS!$P:$P,allNAICS!$C:$C,Revenue!$A15,allNAICS!$E:$E,Revenue!H$1)</f>
        <v>527603</v>
      </c>
      <c r="I15" s="1">
        <f>SUMIFS(allNAICS!$P:$P,allNAICS!$C:$C,Revenue!$A15,allNAICS!$E:$E,Revenue!I$1)</f>
        <v>1844328</v>
      </c>
      <c r="J15" s="1">
        <f>SUMIFS(allNAICS!$P:$P,allNAICS!$C:$C,Revenue!$A15,allNAICS!$E:$E,Revenue!J$1)</f>
        <v>6448758</v>
      </c>
      <c r="K15" s="1">
        <f>SUMIFS(allNAICS!$P:$P,allNAICS!$C:$C,Revenue!$A15,allNAICS!$E:$E,Revenue!K$1)</f>
        <v>7779854</v>
      </c>
      <c r="L15" s="1">
        <f>SUMIFS(allNAICS!$P:$P,allNAICS!$C:$C,Revenue!$A15,allNAICS!$E:$E,Revenue!L$1)</f>
        <v>7574931</v>
      </c>
      <c r="M15" s="1">
        <f>SUMIFS(allNAICS!$P:$P,allNAICS!$C:$C,Revenue!$A15,allNAICS!$E:$E,Revenue!M$1)</f>
        <v>449325</v>
      </c>
      <c r="N15" s="1">
        <f>SUMIFS(allNAICS!$P:$P,allNAICS!$C:$C,Revenue!$A15,allNAICS!$E:$E,Revenue!N$1)</f>
        <v>471209</v>
      </c>
      <c r="O15" s="1">
        <f>SUMIFS(allNAICS!$P:$P,allNAICS!$C:$C,Revenue!$A15,allNAICS!$E:$E,Revenue!O$1)</f>
        <v>893494</v>
      </c>
      <c r="P15" s="1">
        <f>SUMIFS(allNAICS!$P:$P,allNAICS!$C:$C,Revenue!$A15,allNAICS!$E:$E,Revenue!P$1)</f>
        <v>603172</v>
      </c>
      <c r="Q15" s="1">
        <f>SUMIFS(allNAICS!$P:$P,allNAICS!$C:$C,Revenue!$A15,allNAICS!$E:$E,Revenue!Q$1)</f>
        <v>848806</v>
      </c>
      <c r="R15" s="1">
        <f>SUMIFS(allNAICS!$P:$P,allNAICS!$C:$C,Revenue!$A15,allNAICS!$E:$E,Revenue!R$1)</f>
        <v>605796</v>
      </c>
      <c r="S15" s="1">
        <f>SUMIFS(allNAICS!$P:$P,allNAICS!$C:$C,Revenue!$A15,allNAICS!$E:$E,Revenue!S$1)</f>
        <v>218820</v>
      </c>
      <c r="T15" s="1">
        <f>SUMIFS(allNAICS!$P:$P,allNAICS!$C:$C,Revenue!$A15,allNAICS!$E:$E,Revenue!T$1)</f>
        <v>3040191</v>
      </c>
      <c r="U15" s="1">
        <f>SUMIFS(allNAICS!$P:$P,allNAICS!$C:$C,Revenue!$A15,allNAICS!$E:$E,Revenue!U$1)</f>
        <v>306352</v>
      </c>
      <c r="V15" s="1">
        <f>SUMIFS(allNAICS!$P:$P,allNAICS!$C:$C,Revenue!$A15,allNAICS!$E:$E,Revenue!V$1)</f>
        <v>1176560</v>
      </c>
      <c r="W15" s="1">
        <f>SUMIFS(allNAICS!$P:$P,allNAICS!$C:$C,Revenue!$A15,allNAICS!$E:$E,Revenue!W$1)</f>
        <v>297188</v>
      </c>
      <c r="X15" s="1">
        <f>SUMIFS(allNAICS!$P:$P,allNAICS!$C:$C,Revenue!$A15,allNAICS!$E:$E,Revenue!X$1)</f>
        <v>110421</v>
      </c>
      <c r="Y15" s="1">
        <f>SUMIFS(allNAICS!$P:$P,allNAICS!$C:$C,Revenue!$A15,allNAICS!$E:$E,Revenue!Y$1)</f>
        <v>0</v>
      </c>
    </row>
    <row r="16" spans="1:25" x14ac:dyDescent="0.45">
      <c r="A16" s="1" t="s">
        <v>471</v>
      </c>
      <c r="B16" s="1" t="s">
        <v>449</v>
      </c>
      <c r="C16" s="1">
        <v>33.950000000000003</v>
      </c>
      <c r="D16" s="1">
        <v>-83.383332999999993</v>
      </c>
      <c r="E16" s="1">
        <f>SUMIFS(allNAICS!$P:$P,allNAICS!$C:$C,Revenue!$A16,allNAICS!$E:$E,Revenue!E$1)</f>
        <v>11374342</v>
      </c>
      <c r="F16" s="1">
        <f>SUMIFS(allNAICS!$P:$P,allNAICS!$C:$C,Revenue!$A16,allNAICS!$E:$E,Revenue!F$1)</f>
        <v>42558</v>
      </c>
      <c r="G16" s="1">
        <f>SUMIFS(allNAICS!$P:$P,allNAICS!$C:$C,Revenue!$A16,allNAICS!$E:$E,Revenue!G$1)</f>
        <v>0</v>
      </c>
      <c r="H16" s="1">
        <f>SUMIFS(allNAICS!$P:$P,allNAICS!$C:$C,Revenue!$A16,allNAICS!$E:$E,Revenue!H$1)</f>
        <v>165156</v>
      </c>
      <c r="I16" s="1">
        <f>SUMIFS(allNAICS!$P:$P,allNAICS!$C:$C,Revenue!$A16,allNAICS!$E:$E,Revenue!I$1)</f>
        <v>412413</v>
      </c>
      <c r="J16" s="1">
        <f>SUMIFS(allNAICS!$P:$P,allNAICS!$C:$C,Revenue!$A16,allNAICS!$E:$E,Revenue!J$1)</f>
        <v>2136787</v>
      </c>
      <c r="K16" s="1">
        <f>SUMIFS(allNAICS!$P:$P,allNAICS!$C:$C,Revenue!$A16,allNAICS!$E:$E,Revenue!K$1)</f>
        <v>2574376</v>
      </c>
      <c r="L16" s="1">
        <f>SUMIFS(allNAICS!$P:$P,allNAICS!$C:$C,Revenue!$A16,allNAICS!$E:$E,Revenue!L$1)</f>
        <v>1970831</v>
      </c>
      <c r="M16" s="1">
        <f>SUMIFS(allNAICS!$P:$P,allNAICS!$C:$C,Revenue!$A16,allNAICS!$E:$E,Revenue!M$1)</f>
        <v>142216</v>
      </c>
      <c r="N16" s="1">
        <f>SUMIFS(allNAICS!$P:$P,allNAICS!$C:$C,Revenue!$A16,allNAICS!$E:$E,Revenue!N$1)</f>
        <v>160674</v>
      </c>
      <c r="O16" s="1">
        <f>SUMIFS(allNAICS!$P:$P,allNAICS!$C:$C,Revenue!$A16,allNAICS!$E:$E,Revenue!O$1)</f>
        <v>0</v>
      </c>
      <c r="P16" s="1">
        <f>SUMIFS(allNAICS!$P:$P,allNAICS!$C:$C,Revenue!$A16,allNAICS!$E:$E,Revenue!P$1)</f>
        <v>463811</v>
      </c>
      <c r="Q16" s="1">
        <f>SUMIFS(allNAICS!$P:$P,allNAICS!$C:$C,Revenue!$A16,allNAICS!$E:$E,Revenue!Q$1)</f>
        <v>360551</v>
      </c>
      <c r="R16" s="1">
        <f>SUMIFS(allNAICS!$P:$P,allNAICS!$C:$C,Revenue!$A16,allNAICS!$E:$E,Revenue!R$1)</f>
        <v>269935</v>
      </c>
      <c r="S16" s="1">
        <f>SUMIFS(allNAICS!$P:$P,allNAICS!$C:$C,Revenue!$A16,allNAICS!$E:$E,Revenue!S$1)</f>
        <v>64228</v>
      </c>
      <c r="T16" s="1">
        <f>SUMIFS(allNAICS!$P:$P,allNAICS!$C:$C,Revenue!$A16,allNAICS!$E:$E,Revenue!T$1)</f>
        <v>1292238</v>
      </c>
      <c r="U16" s="1">
        <f>SUMIFS(allNAICS!$P:$P,allNAICS!$C:$C,Revenue!$A16,allNAICS!$E:$E,Revenue!U$1)</f>
        <v>33469</v>
      </c>
      <c r="V16" s="1">
        <f>SUMIFS(allNAICS!$P:$P,allNAICS!$C:$C,Revenue!$A16,allNAICS!$E:$E,Revenue!V$1)</f>
        <v>271665</v>
      </c>
      <c r="W16" s="1">
        <f>SUMIFS(allNAICS!$P:$P,allNAICS!$C:$C,Revenue!$A16,allNAICS!$E:$E,Revenue!W$1)</f>
        <v>178731</v>
      </c>
      <c r="X16" s="1">
        <f>SUMIFS(allNAICS!$P:$P,allNAICS!$C:$C,Revenue!$A16,allNAICS!$E:$E,Revenue!X$1)</f>
        <v>0</v>
      </c>
      <c r="Y16" s="1">
        <f>SUMIFS(allNAICS!$P:$P,allNAICS!$C:$C,Revenue!$A16,allNAICS!$E:$E,Revenue!Y$1)</f>
        <v>0</v>
      </c>
    </row>
    <row r="17" spans="1:25" x14ac:dyDescent="0.45">
      <c r="A17" s="1" t="s">
        <v>472</v>
      </c>
      <c r="B17" s="1" t="s">
        <v>449</v>
      </c>
      <c r="C17" s="1">
        <v>33.748995399999998</v>
      </c>
      <c r="D17" s="1">
        <v>-84.387982399999999</v>
      </c>
      <c r="E17" s="1">
        <f>SUMIFS(allNAICS!$P:$P,allNAICS!$C:$C,Revenue!$A17,allNAICS!$E:$E,Revenue!E$1)</f>
        <v>663679583</v>
      </c>
      <c r="F17" s="1">
        <f>SUMIFS(allNAICS!$P:$P,allNAICS!$C:$C,Revenue!$A17,allNAICS!$E:$E,Revenue!F$1)</f>
        <v>127978</v>
      </c>
      <c r="G17" s="1">
        <f>SUMIFS(allNAICS!$P:$P,allNAICS!$C:$C,Revenue!$A17,allNAICS!$E:$E,Revenue!G$1)</f>
        <v>325303</v>
      </c>
      <c r="H17" s="1">
        <f>SUMIFS(allNAICS!$P:$P,allNAICS!$C:$C,Revenue!$A17,allNAICS!$E:$E,Revenue!H$1)</f>
        <v>9862052</v>
      </c>
      <c r="I17" s="1">
        <f>SUMIFS(allNAICS!$P:$P,allNAICS!$C:$C,Revenue!$A17,allNAICS!$E:$E,Revenue!I$1)</f>
        <v>28382061</v>
      </c>
      <c r="J17" s="1">
        <f>SUMIFS(allNAICS!$P:$P,allNAICS!$C:$C,Revenue!$A17,allNAICS!$E:$E,Revenue!J$1)</f>
        <v>61289976</v>
      </c>
      <c r="K17" s="1">
        <f>SUMIFS(allNAICS!$P:$P,allNAICS!$C:$C,Revenue!$A17,allNAICS!$E:$E,Revenue!K$1)</f>
        <v>202233106</v>
      </c>
      <c r="L17" s="1">
        <f>SUMIFS(allNAICS!$P:$P,allNAICS!$C:$C,Revenue!$A17,allNAICS!$E:$E,Revenue!L$1)</f>
        <v>71270095</v>
      </c>
      <c r="M17" s="1">
        <f>SUMIFS(allNAICS!$P:$P,allNAICS!$C:$C,Revenue!$A17,allNAICS!$E:$E,Revenue!M$1)</f>
        <v>26159111</v>
      </c>
      <c r="N17" s="1">
        <f>SUMIFS(allNAICS!$P:$P,allNAICS!$C:$C,Revenue!$A17,allNAICS!$E:$E,Revenue!N$1)</f>
        <v>50175976</v>
      </c>
      <c r="O17" s="1">
        <f>SUMIFS(allNAICS!$P:$P,allNAICS!$C:$C,Revenue!$A17,allNAICS!$E:$E,Revenue!O$1)</f>
        <v>72943883</v>
      </c>
      <c r="P17" s="1">
        <f>SUMIFS(allNAICS!$P:$P,allNAICS!$C:$C,Revenue!$A17,allNAICS!$E:$E,Revenue!P$1)</f>
        <v>14401883</v>
      </c>
      <c r="Q17" s="1">
        <f>SUMIFS(allNAICS!$P:$P,allNAICS!$C:$C,Revenue!$A17,allNAICS!$E:$E,Revenue!Q$1)</f>
        <v>39860386</v>
      </c>
      <c r="R17" s="1">
        <f>SUMIFS(allNAICS!$P:$P,allNAICS!$C:$C,Revenue!$A17,allNAICS!$E:$E,Revenue!R$1)</f>
        <v>18987388</v>
      </c>
      <c r="S17" s="1">
        <f>SUMIFS(allNAICS!$P:$P,allNAICS!$C:$C,Revenue!$A17,allNAICS!$E:$E,Revenue!S$1)</f>
        <v>5500080</v>
      </c>
      <c r="T17" s="1">
        <f>SUMIFS(allNAICS!$P:$P,allNAICS!$C:$C,Revenue!$A17,allNAICS!$E:$E,Revenue!T$1)</f>
        <v>29224800</v>
      </c>
      <c r="U17" s="1">
        <f>SUMIFS(allNAICS!$P:$P,allNAICS!$C:$C,Revenue!$A17,allNAICS!$E:$E,Revenue!U$1)</f>
        <v>3163530</v>
      </c>
      <c r="V17" s="1">
        <f>SUMIFS(allNAICS!$P:$P,allNAICS!$C:$C,Revenue!$A17,allNAICS!$E:$E,Revenue!V$1)</f>
        <v>12452198</v>
      </c>
      <c r="W17" s="1">
        <f>SUMIFS(allNAICS!$P:$P,allNAICS!$C:$C,Revenue!$A17,allNAICS!$E:$E,Revenue!W$1)</f>
        <v>5817471</v>
      </c>
      <c r="X17" s="1">
        <f>SUMIFS(allNAICS!$P:$P,allNAICS!$C:$C,Revenue!$A17,allNAICS!$E:$E,Revenue!X$1)</f>
        <v>11474743</v>
      </c>
      <c r="Y17" s="1">
        <f>SUMIFS(allNAICS!$P:$P,allNAICS!$C:$C,Revenue!$A17,allNAICS!$E:$E,Revenue!Y$1)</f>
        <v>0</v>
      </c>
    </row>
    <row r="18" spans="1:25" x14ac:dyDescent="0.45">
      <c r="A18" s="1" t="s">
        <v>473</v>
      </c>
      <c r="B18" s="1" t="s">
        <v>457</v>
      </c>
      <c r="C18" s="1">
        <v>39.364283399999998</v>
      </c>
      <c r="D18" s="1">
        <v>-74.422926599999997</v>
      </c>
      <c r="E18" s="1">
        <f>SUMIFS(allNAICS!$P:$P,allNAICS!$C:$C,Revenue!$A18,allNAICS!$E:$E,Revenue!E$1)</f>
        <v>18101549</v>
      </c>
      <c r="F18" s="1">
        <f>SUMIFS(allNAICS!$P:$P,allNAICS!$C:$C,Revenue!$A18,allNAICS!$E:$E,Revenue!F$1)</f>
        <v>0</v>
      </c>
      <c r="G18" s="1">
        <f>SUMIFS(allNAICS!$P:$P,allNAICS!$C:$C,Revenue!$A18,allNAICS!$E:$E,Revenue!G$1)</f>
        <v>0</v>
      </c>
      <c r="H18" s="1">
        <f>SUMIFS(allNAICS!$P:$P,allNAICS!$C:$C,Revenue!$A18,allNAICS!$E:$E,Revenue!H$1)</f>
        <v>0</v>
      </c>
      <c r="I18" s="1">
        <f>SUMIFS(allNAICS!$P:$P,allNAICS!$C:$C,Revenue!$A18,allNAICS!$E:$E,Revenue!I$1)</f>
        <v>1146336</v>
      </c>
      <c r="J18" s="1">
        <f>SUMIFS(allNAICS!$P:$P,allNAICS!$C:$C,Revenue!$A18,allNAICS!$E:$E,Revenue!J$1)</f>
        <v>381234</v>
      </c>
      <c r="K18" s="1">
        <f>SUMIFS(allNAICS!$P:$P,allNAICS!$C:$C,Revenue!$A18,allNAICS!$E:$E,Revenue!K$1)</f>
        <v>1550310</v>
      </c>
      <c r="L18" s="1">
        <f>SUMIFS(allNAICS!$P:$P,allNAICS!$C:$C,Revenue!$A18,allNAICS!$E:$E,Revenue!L$1)</f>
        <v>4354815</v>
      </c>
      <c r="M18" s="1">
        <f>SUMIFS(allNAICS!$P:$P,allNAICS!$C:$C,Revenue!$A18,allNAICS!$E:$E,Revenue!M$1)</f>
        <v>349101</v>
      </c>
      <c r="N18" s="1">
        <f>SUMIFS(allNAICS!$P:$P,allNAICS!$C:$C,Revenue!$A18,allNAICS!$E:$E,Revenue!N$1)</f>
        <v>345537</v>
      </c>
      <c r="O18" s="1">
        <f>SUMIFS(allNAICS!$P:$P,allNAICS!$C:$C,Revenue!$A18,allNAICS!$E:$E,Revenue!O$1)</f>
        <v>715932</v>
      </c>
      <c r="P18" s="1">
        <f>SUMIFS(allNAICS!$P:$P,allNAICS!$C:$C,Revenue!$A18,allNAICS!$E:$E,Revenue!P$1)</f>
        <v>554553</v>
      </c>
      <c r="Q18" s="1">
        <f>SUMIFS(allNAICS!$P:$P,allNAICS!$C:$C,Revenue!$A18,allNAICS!$E:$E,Revenue!Q$1)</f>
        <v>816512</v>
      </c>
      <c r="R18" s="1">
        <f>SUMIFS(allNAICS!$P:$P,allNAICS!$C:$C,Revenue!$A18,allNAICS!$E:$E,Revenue!R$1)</f>
        <v>373475</v>
      </c>
      <c r="S18" s="1">
        <f>SUMIFS(allNAICS!$P:$P,allNAICS!$C:$C,Revenue!$A18,allNAICS!$E:$E,Revenue!S$1)</f>
        <v>76284</v>
      </c>
      <c r="T18" s="1">
        <f>SUMIFS(allNAICS!$P:$P,allNAICS!$C:$C,Revenue!$A18,allNAICS!$E:$E,Revenue!T$1)</f>
        <v>1891698</v>
      </c>
      <c r="U18" s="1">
        <f>SUMIFS(allNAICS!$P:$P,allNAICS!$C:$C,Revenue!$A18,allNAICS!$E:$E,Revenue!U$1)</f>
        <v>103931</v>
      </c>
      <c r="V18" s="1">
        <f>SUMIFS(allNAICS!$P:$P,allNAICS!$C:$C,Revenue!$A18,allNAICS!$E:$E,Revenue!V$1)</f>
        <v>4238675</v>
      </c>
      <c r="W18" s="1">
        <f>SUMIFS(allNAICS!$P:$P,allNAICS!$C:$C,Revenue!$A18,allNAICS!$E:$E,Revenue!W$1)</f>
        <v>247763</v>
      </c>
      <c r="X18" s="1">
        <f>SUMIFS(allNAICS!$P:$P,allNAICS!$C:$C,Revenue!$A18,allNAICS!$E:$E,Revenue!X$1)</f>
        <v>0</v>
      </c>
      <c r="Y18" s="1">
        <f>SUMIFS(allNAICS!$P:$P,allNAICS!$C:$C,Revenue!$A18,allNAICS!$E:$E,Revenue!Y$1)</f>
        <v>0</v>
      </c>
    </row>
    <row r="19" spans="1:25" x14ac:dyDescent="0.45">
      <c r="A19" s="1" t="s">
        <v>474</v>
      </c>
      <c r="B19" s="1" t="s">
        <v>475</v>
      </c>
      <c r="C19" s="1">
        <v>32.609856600000001</v>
      </c>
      <c r="D19" s="1">
        <v>-85.480782500000004</v>
      </c>
      <c r="E19" s="1">
        <f>SUMIFS(allNAICS!$P:$P,allNAICS!$C:$C,Revenue!$A19,allNAICS!$E:$E,Revenue!E$1)</f>
        <v>7449927</v>
      </c>
      <c r="F19" s="1">
        <f>SUMIFS(allNAICS!$P:$P,allNAICS!$C:$C,Revenue!$A19,allNAICS!$E:$E,Revenue!F$1)</f>
        <v>15706</v>
      </c>
      <c r="G19" s="1">
        <f>SUMIFS(allNAICS!$P:$P,allNAICS!$C:$C,Revenue!$A19,allNAICS!$E:$E,Revenue!G$1)</f>
        <v>0</v>
      </c>
      <c r="H19" s="1">
        <f>SUMIFS(allNAICS!$P:$P,allNAICS!$C:$C,Revenue!$A19,allNAICS!$E:$E,Revenue!H$1)</f>
        <v>72499</v>
      </c>
      <c r="I19" s="1">
        <f>SUMIFS(allNAICS!$P:$P,allNAICS!$C:$C,Revenue!$A19,allNAICS!$E:$E,Revenue!I$1)</f>
        <v>0</v>
      </c>
      <c r="J19" s="1">
        <f>SUMIFS(allNAICS!$P:$P,allNAICS!$C:$C,Revenue!$A19,allNAICS!$E:$E,Revenue!J$1)</f>
        <v>2397292</v>
      </c>
      <c r="K19" s="1">
        <f>SUMIFS(allNAICS!$P:$P,allNAICS!$C:$C,Revenue!$A19,allNAICS!$E:$E,Revenue!K$1)</f>
        <v>460191</v>
      </c>
      <c r="L19" s="1">
        <f>SUMIFS(allNAICS!$P:$P,allNAICS!$C:$C,Revenue!$A19,allNAICS!$E:$E,Revenue!L$1)</f>
        <v>1444945</v>
      </c>
      <c r="M19" s="1">
        <f>SUMIFS(allNAICS!$P:$P,allNAICS!$C:$C,Revenue!$A19,allNAICS!$E:$E,Revenue!M$1)</f>
        <v>304948</v>
      </c>
      <c r="N19" s="1">
        <f>SUMIFS(allNAICS!$P:$P,allNAICS!$C:$C,Revenue!$A19,allNAICS!$E:$E,Revenue!N$1)</f>
        <v>118100</v>
      </c>
      <c r="O19" s="1">
        <f>SUMIFS(allNAICS!$P:$P,allNAICS!$C:$C,Revenue!$A19,allNAICS!$E:$E,Revenue!O$1)</f>
        <v>165534</v>
      </c>
      <c r="P19" s="1">
        <f>SUMIFS(allNAICS!$P:$P,allNAICS!$C:$C,Revenue!$A19,allNAICS!$E:$E,Revenue!P$1)</f>
        <v>145089</v>
      </c>
      <c r="Q19" s="1">
        <f>SUMIFS(allNAICS!$P:$P,allNAICS!$C:$C,Revenue!$A19,allNAICS!$E:$E,Revenue!Q$1)</f>
        <v>155547</v>
      </c>
      <c r="R19" s="1">
        <f>SUMIFS(allNAICS!$P:$P,allNAICS!$C:$C,Revenue!$A19,allNAICS!$E:$E,Revenue!R$1)</f>
        <v>161764</v>
      </c>
      <c r="S19" s="1">
        <f>SUMIFS(allNAICS!$P:$P,allNAICS!$C:$C,Revenue!$A19,allNAICS!$E:$E,Revenue!S$1)</f>
        <v>13640</v>
      </c>
      <c r="T19" s="1">
        <f>SUMIFS(allNAICS!$P:$P,allNAICS!$C:$C,Revenue!$A19,allNAICS!$E:$E,Revenue!T$1)</f>
        <v>252337</v>
      </c>
      <c r="U19" s="1">
        <f>SUMIFS(allNAICS!$P:$P,allNAICS!$C:$C,Revenue!$A19,allNAICS!$E:$E,Revenue!U$1)</f>
        <v>33737</v>
      </c>
      <c r="V19" s="1">
        <f>SUMIFS(allNAICS!$P:$P,allNAICS!$C:$C,Revenue!$A19,allNAICS!$E:$E,Revenue!V$1)</f>
        <v>261334</v>
      </c>
      <c r="W19" s="1">
        <f>SUMIFS(allNAICS!$P:$P,allNAICS!$C:$C,Revenue!$A19,allNAICS!$E:$E,Revenue!W$1)</f>
        <v>76513</v>
      </c>
      <c r="X19" s="1">
        <f>SUMIFS(allNAICS!$P:$P,allNAICS!$C:$C,Revenue!$A19,allNAICS!$E:$E,Revenue!X$1)</f>
        <v>0</v>
      </c>
      <c r="Y19" s="1">
        <f>SUMIFS(allNAICS!$P:$P,allNAICS!$C:$C,Revenue!$A19,allNAICS!$E:$E,Revenue!Y$1)</f>
        <v>0</v>
      </c>
    </row>
    <row r="20" spans="1:25" x14ac:dyDescent="0.45">
      <c r="A20" s="1" t="s">
        <v>476</v>
      </c>
      <c r="B20" s="1" t="s">
        <v>477</v>
      </c>
      <c r="C20" s="1">
        <v>33.473497799999997</v>
      </c>
      <c r="D20" s="1">
        <v>-82.010514799999996</v>
      </c>
      <c r="E20" s="1">
        <f>SUMIFS(allNAICS!$P:$P,allNAICS!$C:$C,Revenue!$A20,allNAICS!$E:$E,Revenue!E$1)</f>
        <v>38398941</v>
      </c>
      <c r="F20" s="1">
        <f>SUMIFS(allNAICS!$P:$P,allNAICS!$C:$C,Revenue!$A20,allNAICS!$E:$E,Revenue!F$1)</f>
        <v>115971</v>
      </c>
      <c r="G20" s="1">
        <f>SUMIFS(allNAICS!$P:$P,allNAICS!$C:$C,Revenue!$A20,allNAICS!$E:$E,Revenue!G$1)</f>
        <v>0</v>
      </c>
      <c r="H20" s="1">
        <f>SUMIFS(allNAICS!$P:$P,allNAICS!$C:$C,Revenue!$A20,allNAICS!$E:$E,Revenue!H$1)</f>
        <v>0</v>
      </c>
      <c r="I20" s="1">
        <f>SUMIFS(allNAICS!$P:$P,allNAICS!$C:$C,Revenue!$A20,allNAICS!$E:$E,Revenue!I$1)</f>
        <v>1737881</v>
      </c>
      <c r="J20" s="1">
        <f>SUMIFS(allNAICS!$P:$P,allNAICS!$C:$C,Revenue!$A20,allNAICS!$E:$E,Revenue!J$1)</f>
        <v>13719068</v>
      </c>
      <c r="K20" s="1">
        <f>SUMIFS(allNAICS!$P:$P,allNAICS!$C:$C,Revenue!$A20,allNAICS!$E:$E,Revenue!K$1)</f>
        <v>2499612</v>
      </c>
      <c r="L20" s="1">
        <f>SUMIFS(allNAICS!$P:$P,allNAICS!$C:$C,Revenue!$A20,allNAICS!$E:$E,Revenue!L$1)</f>
        <v>7166911</v>
      </c>
      <c r="M20" s="1">
        <f>SUMIFS(allNAICS!$P:$P,allNAICS!$C:$C,Revenue!$A20,allNAICS!$E:$E,Revenue!M$1)</f>
        <v>867908</v>
      </c>
      <c r="N20" s="1">
        <f>SUMIFS(allNAICS!$P:$P,allNAICS!$C:$C,Revenue!$A20,allNAICS!$E:$E,Revenue!N$1)</f>
        <v>855168</v>
      </c>
      <c r="O20" s="1">
        <f>SUMIFS(allNAICS!$P:$P,allNAICS!$C:$C,Revenue!$A20,allNAICS!$E:$E,Revenue!O$1)</f>
        <v>1180070</v>
      </c>
      <c r="P20" s="1">
        <f>SUMIFS(allNAICS!$P:$P,allNAICS!$C:$C,Revenue!$A20,allNAICS!$E:$E,Revenue!P$1)</f>
        <v>814489</v>
      </c>
      <c r="Q20" s="1">
        <f>SUMIFS(allNAICS!$P:$P,allNAICS!$C:$C,Revenue!$A20,allNAICS!$E:$E,Revenue!Q$1)</f>
        <v>2950471</v>
      </c>
      <c r="R20" s="1">
        <f>SUMIFS(allNAICS!$P:$P,allNAICS!$C:$C,Revenue!$A20,allNAICS!$E:$E,Revenue!R$1)</f>
        <v>1318232</v>
      </c>
      <c r="S20" s="1">
        <f>SUMIFS(allNAICS!$P:$P,allNAICS!$C:$C,Revenue!$A20,allNAICS!$E:$E,Revenue!S$1)</f>
        <v>144054</v>
      </c>
      <c r="T20" s="1">
        <f>SUMIFS(allNAICS!$P:$P,allNAICS!$C:$C,Revenue!$A20,allNAICS!$E:$E,Revenue!T$1)</f>
        <v>2768545</v>
      </c>
      <c r="U20" s="1">
        <f>SUMIFS(allNAICS!$P:$P,allNAICS!$C:$C,Revenue!$A20,allNAICS!$E:$E,Revenue!U$1)</f>
        <v>268623</v>
      </c>
      <c r="V20" s="1">
        <f>SUMIFS(allNAICS!$P:$P,allNAICS!$C:$C,Revenue!$A20,allNAICS!$E:$E,Revenue!V$1)</f>
        <v>765333</v>
      </c>
      <c r="W20" s="1">
        <f>SUMIFS(allNAICS!$P:$P,allNAICS!$C:$C,Revenue!$A20,allNAICS!$E:$E,Revenue!W$1)</f>
        <v>447811</v>
      </c>
      <c r="X20" s="1">
        <f>SUMIFS(allNAICS!$P:$P,allNAICS!$C:$C,Revenue!$A20,allNAICS!$E:$E,Revenue!X$1)</f>
        <v>53775</v>
      </c>
      <c r="Y20" s="1">
        <f>SUMIFS(allNAICS!$P:$P,allNAICS!$C:$C,Revenue!$A20,allNAICS!$E:$E,Revenue!Y$1)</f>
        <v>0</v>
      </c>
    </row>
    <row r="21" spans="1:25" x14ac:dyDescent="0.45">
      <c r="A21" s="1" t="s">
        <v>478</v>
      </c>
      <c r="B21" s="1" t="s">
        <v>445</v>
      </c>
      <c r="C21" s="1">
        <v>30.267153</v>
      </c>
      <c r="D21" s="1">
        <v>-97.743060799999995</v>
      </c>
      <c r="E21" s="1">
        <f>SUMIFS(allNAICS!$P:$P,allNAICS!$C:$C,Revenue!$A21,allNAICS!$E:$E,Revenue!E$1)</f>
        <v>233425043</v>
      </c>
      <c r="F21" s="1">
        <f>SUMIFS(allNAICS!$P:$P,allNAICS!$C:$C,Revenue!$A21,allNAICS!$E:$E,Revenue!F$1)</f>
        <v>18471</v>
      </c>
      <c r="G21" s="1">
        <f>SUMIFS(allNAICS!$P:$P,allNAICS!$C:$C,Revenue!$A21,allNAICS!$E:$E,Revenue!G$1)</f>
        <v>0</v>
      </c>
      <c r="H21" s="1">
        <f>SUMIFS(allNAICS!$P:$P,allNAICS!$C:$C,Revenue!$A21,allNAICS!$E:$E,Revenue!H$1)</f>
        <v>1108013</v>
      </c>
      <c r="I21" s="1">
        <f>SUMIFS(allNAICS!$P:$P,allNAICS!$C:$C,Revenue!$A21,allNAICS!$E:$E,Revenue!I$1)</f>
        <v>11573320</v>
      </c>
      <c r="J21" s="1">
        <f>SUMIFS(allNAICS!$P:$P,allNAICS!$C:$C,Revenue!$A21,allNAICS!$E:$E,Revenue!J$1)</f>
        <v>15444910</v>
      </c>
      <c r="K21" s="1">
        <f>SUMIFS(allNAICS!$P:$P,allNAICS!$C:$C,Revenue!$A21,allNAICS!$E:$E,Revenue!K$1)</f>
        <v>96657406</v>
      </c>
      <c r="L21" s="1">
        <f>SUMIFS(allNAICS!$P:$P,allNAICS!$C:$C,Revenue!$A21,allNAICS!$E:$E,Revenue!L$1)</f>
        <v>29777541</v>
      </c>
      <c r="M21" s="1">
        <f>SUMIFS(allNAICS!$P:$P,allNAICS!$C:$C,Revenue!$A21,allNAICS!$E:$E,Revenue!M$1)</f>
        <v>2623829</v>
      </c>
      <c r="N21" s="1">
        <f>SUMIFS(allNAICS!$P:$P,allNAICS!$C:$C,Revenue!$A21,allNAICS!$E:$E,Revenue!N$1)</f>
        <v>8178912</v>
      </c>
      <c r="O21" s="1">
        <f>SUMIFS(allNAICS!$P:$P,allNAICS!$C:$C,Revenue!$A21,allNAICS!$E:$E,Revenue!O$1)</f>
        <v>17030352</v>
      </c>
      <c r="P21" s="1">
        <f>SUMIFS(allNAICS!$P:$P,allNAICS!$C:$C,Revenue!$A21,allNAICS!$E:$E,Revenue!P$1)</f>
        <v>4371163</v>
      </c>
      <c r="Q21" s="1">
        <f>SUMIFS(allNAICS!$P:$P,allNAICS!$C:$C,Revenue!$A21,allNAICS!$E:$E,Revenue!Q$1)</f>
        <v>15605742</v>
      </c>
      <c r="R21" s="1">
        <f>SUMIFS(allNAICS!$P:$P,allNAICS!$C:$C,Revenue!$A21,allNAICS!$E:$E,Revenue!R$1)</f>
        <v>5413929</v>
      </c>
      <c r="S21" s="1">
        <f>SUMIFS(allNAICS!$P:$P,allNAICS!$C:$C,Revenue!$A21,allNAICS!$E:$E,Revenue!S$1)</f>
        <v>1216367</v>
      </c>
      <c r="T21" s="1">
        <f>SUMIFS(allNAICS!$P:$P,allNAICS!$C:$C,Revenue!$A21,allNAICS!$E:$E,Revenue!T$1)</f>
        <v>11051824</v>
      </c>
      <c r="U21" s="1">
        <f>SUMIFS(allNAICS!$P:$P,allNAICS!$C:$C,Revenue!$A21,allNAICS!$E:$E,Revenue!U$1)</f>
        <v>1188306</v>
      </c>
      <c r="V21" s="1">
        <f>SUMIFS(allNAICS!$P:$P,allNAICS!$C:$C,Revenue!$A21,allNAICS!$E:$E,Revenue!V$1)</f>
        <v>5751455</v>
      </c>
      <c r="W21" s="1">
        <f>SUMIFS(allNAICS!$P:$P,allNAICS!$C:$C,Revenue!$A21,allNAICS!$E:$E,Revenue!W$1)</f>
        <v>2169934</v>
      </c>
      <c r="X21" s="1">
        <f>SUMIFS(allNAICS!$P:$P,allNAICS!$C:$C,Revenue!$A21,allNAICS!$E:$E,Revenue!X$1)</f>
        <v>2419225</v>
      </c>
      <c r="Y21" s="1">
        <f>SUMIFS(allNAICS!$P:$P,allNAICS!$C:$C,Revenue!$A21,allNAICS!$E:$E,Revenue!Y$1)</f>
        <v>7551</v>
      </c>
    </row>
    <row r="22" spans="1:25" x14ac:dyDescent="0.45">
      <c r="A22" s="1" t="s">
        <v>479</v>
      </c>
      <c r="B22" s="1" t="s">
        <v>480</v>
      </c>
      <c r="C22" s="1">
        <v>35.3732921</v>
      </c>
      <c r="D22" s="1">
        <v>-119.01871250000001</v>
      </c>
      <c r="E22" s="1">
        <f>SUMIFS(allNAICS!$P:$P,allNAICS!$C:$C,Revenue!$A22,allNAICS!$E:$E,Revenue!E$1)</f>
        <v>47550012</v>
      </c>
      <c r="F22" s="1">
        <f>SUMIFS(allNAICS!$P:$P,allNAICS!$C:$C,Revenue!$A22,allNAICS!$E:$E,Revenue!F$1)</f>
        <v>826335</v>
      </c>
      <c r="G22" s="1">
        <f>SUMIFS(allNAICS!$P:$P,allNAICS!$C:$C,Revenue!$A22,allNAICS!$E:$E,Revenue!G$1)</f>
        <v>2000473</v>
      </c>
      <c r="H22" s="1">
        <f>SUMIFS(allNAICS!$P:$P,allNAICS!$C:$C,Revenue!$A22,allNAICS!$E:$E,Revenue!H$1)</f>
        <v>878530</v>
      </c>
      <c r="I22" s="1">
        <f>SUMIFS(allNAICS!$P:$P,allNAICS!$C:$C,Revenue!$A22,allNAICS!$E:$E,Revenue!I$1)</f>
        <v>3050040</v>
      </c>
      <c r="J22" s="1">
        <f>SUMIFS(allNAICS!$P:$P,allNAICS!$C:$C,Revenue!$A22,allNAICS!$E:$E,Revenue!J$1)</f>
        <v>6414907</v>
      </c>
      <c r="K22" s="1">
        <f>SUMIFS(allNAICS!$P:$P,allNAICS!$C:$C,Revenue!$A22,allNAICS!$E:$E,Revenue!K$1)</f>
        <v>9498878</v>
      </c>
      <c r="L22" s="1">
        <f>SUMIFS(allNAICS!$P:$P,allNAICS!$C:$C,Revenue!$A22,allNAICS!$E:$E,Revenue!L$1)</f>
        <v>8258216</v>
      </c>
      <c r="M22" s="1">
        <f>SUMIFS(allNAICS!$P:$P,allNAICS!$C:$C,Revenue!$A22,allNAICS!$E:$E,Revenue!M$1)</f>
        <v>1787894</v>
      </c>
      <c r="N22" s="1">
        <f>SUMIFS(allNAICS!$P:$P,allNAICS!$C:$C,Revenue!$A22,allNAICS!$E:$E,Revenue!N$1)</f>
        <v>817550</v>
      </c>
      <c r="O22" s="1">
        <f>SUMIFS(allNAICS!$P:$P,allNAICS!$C:$C,Revenue!$A22,allNAICS!$E:$E,Revenue!O$1)</f>
        <v>2478759</v>
      </c>
      <c r="P22" s="1">
        <f>SUMIFS(allNAICS!$P:$P,allNAICS!$C:$C,Revenue!$A22,allNAICS!$E:$E,Revenue!P$1)</f>
        <v>897368</v>
      </c>
      <c r="Q22" s="1">
        <f>SUMIFS(allNAICS!$P:$P,allNAICS!$C:$C,Revenue!$A22,allNAICS!$E:$E,Revenue!Q$1)</f>
        <v>1908766</v>
      </c>
      <c r="R22" s="1">
        <f>SUMIFS(allNAICS!$P:$P,allNAICS!$C:$C,Revenue!$A22,allNAICS!$E:$E,Revenue!R$1)</f>
        <v>2498267</v>
      </c>
      <c r="S22" s="1">
        <f>SUMIFS(allNAICS!$P:$P,allNAICS!$C:$C,Revenue!$A22,allNAICS!$E:$E,Revenue!S$1)</f>
        <v>147810</v>
      </c>
      <c r="T22" s="1">
        <f>SUMIFS(allNAICS!$P:$P,allNAICS!$C:$C,Revenue!$A22,allNAICS!$E:$E,Revenue!T$1)</f>
        <v>3631997</v>
      </c>
      <c r="U22" s="1">
        <f>SUMIFS(allNAICS!$P:$P,allNAICS!$C:$C,Revenue!$A22,allNAICS!$E:$E,Revenue!U$1)</f>
        <v>141619</v>
      </c>
      <c r="V22" s="1">
        <f>SUMIFS(allNAICS!$P:$P,allNAICS!$C:$C,Revenue!$A22,allNAICS!$E:$E,Revenue!V$1)</f>
        <v>1481582</v>
      </c>
      <c r="W22" s="1">
        <f>SUMIFS(allNAICS!$P:$P,allNAICS!$C:$C,Revenue!$A22,allNAICS!$E:$E,Revenue!W$1)</f>
        <v>568152</v>
      </c>
      <c r="X22" s="1">
        <f>SUMIFS(allNAICS!$P:$P,allNAICS!$C:$C,Revenue!$A22,allNAICS!$E:$E,Revenue!X$1)</f>
        <v>259609</v>
      </c>
      <c r="Y22" s="1">
        <f>SUMIFS(allNAICS!$P:$P,allNAICS!$C:$C,Revenue!$A22,allNAICS!$E:$E,Revenue!Y$1)</f>
        <v>0</v>
      </c>
    </row>
    <row r="23" spans="1:25" x14ac:dyDescent="0.45">
      <c r="A23" s="1" t="s">
        <v>481</v>
      </c>
      <c r="B23" s="1" t="s">
        <v>482</v>
      </c>
      <c r="C23" s="1">
        <v>39.290384799999998</v>
      </c>
      <c r="D23" s="1">
        <v>-76.612189299999997</v>
      </c>
      <c r="E23" s="1">
        <f>SUMIFS(allNAICS!$P:$P,allNAICS!$C:$C,Revenue!$A23,allNAICS!$E:$E,Revenue!E$1)</f>
        <v>271877741</v>
      </c>
      <c r="F23" s="1">
        <f>SUMIFS(allNAICS!$P:$P,allNAICS!$C:$C,Revenue!$A23,allNAICS!$E:$E,Revenue!F$1)</f>
        <v>72348</v>
      </c>
      <c r="G23" s="1">
        <f>SUMIFS(allNAICS!$P:$P,allNAICS!$C:$C,Revenue!$A23,allNAICS!$E:$E,Revenue!G$1)</f>
        <v>101205</v>
      </c>
      <c r="H23" s="1">
        <f>SUMIFS(allNAICS!$P:$P,allNAICS!$C:$C,Revenue!$A23,allNAICS!$E:$E,Revenue!H$1)</f>
        <v>0</v>
      </c>
      <c r="I23" s="1">
        <f>SUMIFS(allNAICS!$P:$P,allNAICS!$C:$C,Revenue!$A23,allNAICS!$E:$E,Revenue!I$1)</f>
        <v>18291808</v>
      </c>
      <c r="J23" s="1">
        <f>SUMIFS(allNAICS!$P:$P,allNAICS!$C:$C,Revenue!$A23,allNAICS!$E:$E,Revenue!J$1)</f>
        <v>22536215</v>
      </c>
      <c r="K23" s="1">
        <f>SUMIFS(allNAICS!$P:$P,allNAICS!$C:$C,Revenue!$A23,allNAICS!$E:$E,Revenue!K$1)</f>
        <v>53737584</v>
      </c>
      <c r="L23" s="1">
        <f>SUMIFS(allNAICS!$P:$P,allNAICS!$C:$C,Revenue!$A23,allNAICS!$E:$E,Revenue!L$1)</f>
        <v>36372719</v>
      </c>
      <c r="M23" s="1">
        <f>SUMIFS(allNAICS!$P:$P,allNAICS!$C:$C,Revenue!$A23,allNAICS!$E:$E,Revenue!M$1)</f>
        <v>6918345</v>
      </c>
      <c r="N23" s="1">
        <f>SUMIFS(allNAICS!$P:$P,allNAICS!$C:$C,Revenue!$A23,allNAICS!$E:$E,Revenue!N$1)</f>
        <v>8959277</v>
      </c>
      <c r="O23" s="1">
        <f>SUMIFS(allNAICS!$P:$P,allNAICS!$C:$C,Revenue!$A23,allNAICS!$E:$E,Revenue!O$1)</f>
        <v>29734384</v>
      </c>
      <c r="P23" s="1">
        <f>SUMIFS(allNAICS!$P:$P,allNAICS!$C:$C,Revenue!$A23,allNAICS!$E:$E,Revenue!P$1)</f>
        <v>8494374</v>
      </c>
      <c r="Q23" s="1">
        <f>SUMIFS(allNAICS!$P:$P,allNAICS!$C:$C,Revenue!$A23,allNAICS!$E:$E,Revenue!Q$1)</f>
        <v>28172562</v>
      </c>
      <c r="R23" s="1">
        <f>SUMIFS(allNAICS!$P:$P,allNAICS!$C:$C,Revenue!$A23,allNAICS!$E:$E,Revenue!R$1)</f>
        <v>6965369</v>
      </c>
      <c r="S23" s="1">
        <f>SUMIFS(allNAICS!$P:$P,allNAICS!$C:$C,Revenue!$A23,allNAICS!$E:$E,Revenue!S$1)</f>
        <v>5559420</v>
      </c>
      <c r="T23" s="1">
        <f>SUMIFS(allNAICS!$P:$P,allNAICS!$C:$C,Revenue!$A23,allNAICS!$E:$E,Revenue!T$1)</f>
        <v>24138652</v>
      </c>
      <c r="U23" s="1">
        <f>SUMIFS(allNAICS!$P:$P,allNAICS!$C:$C,Revenue!$A23,allNAICS!$E:$E,Revenue!U$1)</f>
        <v>1908076</v>
      </c>
      <c r="V23" s="1">
        <f>SUMIFS(allNAICS!$P:$P,allNAICS!$C:$C,Revenue!$A23,allNAICS!$E:$E,Revenue!V$1)</f>
        <v>6148560</v>
      </c>
      <c r="W23" s="1">
        <f>SUMIFS(allNAICS!$P:$P,allNAICS!$C:$C,Revenue!$A23,allNAICS!$E:$E,Revenue!W$1)</f>
        <v>3421113</v>
      </c>
      <c r="X23" s="1">
        <f>SUMIFS(allNAICS!$P:$P,allNAICS!$C:$C,Revenue!$A23,allNAICS!$E:$E,Revenue!X$1)</f>
        <v>1936187</v>
      </c>
      <c r="Y23" s="1">
        <f>SUMIFS(allNAICS!$P:$P,allNAICS!$C:$C,Revenue!$A23,allNAICS!$E:$E,Revenue!Y$1)</f>
        <v>3485</v>
      </c>
    </row>
    <row r="24" spans="1:25" x14ac:dyDescent="0.45">
      <c r="A24" s="1" t="s">
        <v>483</v>
      </c>
      <c r="B24" s="1" t="s">
        <v>484</v>
      </c>
      <c r="C24" s="1">
        <v>44.801182099999998</v>
      </c>
      <c r="D24" s="1">
        <v>-68.777813800000004</v>
      </c>
      <c r="E24" s="1">
        <f>SUMIFS(allNAICS!$P:$P,allNAICS!$C:$C,Revenue!$A24,allNAICS!$E:$E,Revenue!E$1)</f>
        <v>10466598</v>
      </c>
      <c r="F24" s="1">
        <f>SUMIFS(allNAICS!$P:$P,allNAICS!$C:$C,Revenue!$A24,allNAICS!$E:$E,Revenue!F$1)</f>
        <v>240569</v>
      </c>
      <c r="G24" s="1">
        <f>SUMIFS(allNAICS!$P:$P,allNAICS!$C:$C,Revenue!$A24,allNAICS!$E:$E,Revenue!G$1)</f>
        <v>0</v>
      </c>
      <c r="H24" s="1">
        <f>SUMIFS(allNAICS!$P:$P,allNAICS!$C:$C,Revenue!$A24,allNAICS!$E:$E,Revenue!H$1)</f>
        <v>0</v>
      </c>
      <c r="I24" s="1">
        <f>SUMIFS(allNAICS!$P:$P,allNAICS!$C:$C,Revenue!$A24,allNAICS!$E:$E,Revenue!I$1)</f>
        <v>427304</v>
      </c>
      <c r="J24" s="1">
        <f>SUMIFS(allNAICS!$P:$P,allNAICS!$C:$C,Revenue!$A24,allNAICS!$E:$E,Revenue!J$1)</f>
        <v>994976</v>
      </c>
      <c r="K24" s="1">
        <f>SUMIFS(allNAICS!$P:$P,allNAICS!$C:$C,Revenue!$A24,allNAICS!$E:$E,Revenue!K$1)</f>
        <v>1115575</v>
      </c>
      <c r="L24" s="1">
        <f>SUMIFS(allNAICS!$P:$P,allNAICS!$C:$C,Revenue!$A24,allNAICS!$E:$E,Revenue!L$1)</f>
        <v>3276832</v>
      </c>
      <c r="M24" s="1">
        <f>SUMIFS(allNAICS!$P:$P,allNAICS!$C:$C,Revenue!$A24,allNAICS!$E:$E,Revenue!M$1)</f>
        <v>446584</v>
      </c>
      <c r="N24" s="1">
        <f>SUMIFS(allNAICS!$P:$P,allNAICS!$C:$C,Revenue!$A24,allNAICS!$E:$E,Revenue!N$1)</f>
        <v>326798</v>
      </c>
      <c r="O24" s="1">
        <f>SUMIFS(allNAICS!$P:$P,allNAICS!$C:$C,Revenue!$A24,allNAICS!$E:$E,Revenue!O$1)</f>
        <v>334059</v>
      </c>
      <c r="P24" s="1">
        <f>SUMIFS(allNAICS!$P:$P,allNAICS!$C:$C,Revenue!$A24,allNAICS!$E:$E,Revenue!P$1)</f>
        <v>232752</v>
      </c>
      <c r="Q24" s="1">
        <f>SUMIFS(allNAICS!$P:$P,allNAICS!$C:$C,Revenue!$A24,allNAICS!$E:$E,Revenue!Q$1)</f>
        <v>243385</v>
      </c>
      <c r="R24" s="1">
        <f>SUMIFS(allNAICS!$P:$P,allNAICS!$C:$C,Revenue!$A24,allNAICS!$E:$E,Revenue!R$1)</f>
        <v>129769</v>
      </c>
      <c r="S24" s="1">
        <f>SUMIFS(allNAICS!$P:$P,allNAICS!$C:$C,Revenue!$A24,allNAICS!$E:$E,Revenue!S$1)</f>
        <v>95166</v>
      </c>
      <c r="T24" s="1">
        <f>SUMIFS(allNAICS!$P:$P,allNAICS!$C:$C,Revenue!$A24,allNAICS!$E:$E,Revenue!T$1)</f>
        <v>1550190</v>
      </c>
      <c r="U24" s="1">
        <f>SUMIFS(allNAICS!$P:$P,allNAICS!$C:$C,Revenue!$A24,allNAICS!$E:$E,Revenue!U$1)</f>
        <v>38170</v>
      </c>
      <c r="V24" s="1">
        <f>SUMIFS(allNAICS!$P:$P,allNAICS!$C:$C,Revenue!$A24,allNAICS!$E:$E,Revenue!V$1)</f>
        <v>373258</v>
      </c>
      <c r="W24" s="1">
        <f>SUMIFS(allNAICS!$P:$P,allNAICS!$C:$C,Revenue!$A24,allNAICS!$E:$E,Revenue!W$1)</f>
        <v>165666</v>
      </c>
      <c r="X24" s="1">
        <f>SUMIFS(allNAICS!$P:$P,allNAICS!$C:$C,Revenue!$A24,allNAICS!$E:$E,Revenue!X$1)</f>
        <v>214560</v>
      </c>
      <c r="Y24" s="1">
        <f>SUMIFS(allNAICS!$P:$P,allNAICS!$C:$C,Revenue!$A24,allNAICS!$E:$E,Revenue!Y$1)</f>
        <v>0</v>
      </c>
    </row>
    <row r="25" spans="1:25" x14ac:dyDescent="0.45">
      <c r="A25" s="1" t="s">
        <v>485</v>
      </c>
      <c r="B25" s="1" t="s">
        <v>486</v>
      </c>
      <c r="C25" s="1">
        <v>41.7003208</v>
      </c>
      <c r="D25" s="1">
        <v>-70.300202400000003</v>
      </c>
      <c r="E25" s="1">
        <f>SUMIFS(allNAICS!$P:$P,allNAICS!$C:$C,Revenue!$A25,allNAICS!$E:$E,Revenue!E$1)</f>
        <v>13437067</v>
      </c>
      <c r="F25" s="1">
        <f>SUMIFS(allNAICS!$P:$P,allNAICS!$C:$C,Revenue!$A25,allNAICS!$E:$E,Revenue!F$1)</f>
        <v>65336</v>
      </c>
      <c r="G25" s="1">
        <f>SUMIFS(allNAICS!$P:$P,allNAICS!$C:$C,Revenue!$A25,allNAICS!$E:$E,Revenue!G$1)</f>
        <v>0</v>
      </c>
      <c r="H25" s="1">
        <f>SUMIFS(allNAICS!$P:$P,allNAICS!$C:$C,Revenue!$A25,allNAICS!$E:$E,Revenue!H$1)</f>
        <v>0</v>
      </c>
      <c r="I25" s="1">
        <f>SUMIFS(allNAICS!$P:$P,allNAICS!$C:$C,Revenue!$A25,allNAICS!$E:$E,Revenue!I$1)</f>
        <v>1429894</v>
      </c>
      <c r="J25" s="1">
        <f>SUMIFS(allNAICS!$P:$P,allNAICS!$C:$C,Revenue!$A25,allNAICS!$E:$E,Revenue!J$1)</f>
        <v>511227</v>
      </c>
      <c r="K25" s="1">
        <f>SUMIFS(allNAICS!$P:$P,allNAICS!$C:$C,Revenue!$A25,allNAICS!$E:$E,Revenue!K$1)</f>
        <v>764705</v>
      </c>
      <c r="L25" s="1">
        <f>SUMIFS(allNAICS!$P:$P,allNAICS!$C:$C,Revenue!$A25,allNAICS!$E:$E,Revenue!L$1)</f>
        <v>3684793</v>
      </c>
      <c r="M25" s="1">
        <f>SUMIFS(allNAICS!$P:$P,allNAICS!$C:$C,Revenue!$A25,allNAICS!$E:$E,Revenue!M$1)</f>
        <v>248293</v>
      </c>
      <c r="N25" s="1">
        <f>SUMIFS(allNAICS!$P:$P,allNAICS!$C:$C,Revenue!$A25,allNAICS!$E:$E,Revenue!N$1)</f>
        <v>292396</v>
      </c>
      <c r="O25" s="1">
        <f>SUMIFS(allNAICS!$P:$P,allNAICS!$C:$C,Revenue!$A25,allNAICS!$E:$E,Revenue!O$1)</f>
        <v>445962</v>
      </c>
      <c r="P25" s="1">
        <f>SUMIFS(allNAICS!$P:$P,allNAICS!$C:$C,Revenue!$A25,allNAICS!$E:$E,Revenue!P$1)</f>
        <v>431330</v>
      </c>
      <c r="Q25" s="1">
        <f>SUMIFS(allNAICS!$P:$P,allNAICS!$C:$C,Revenue!$A25,allNAICS!$E:$E,Revenue!Q$1)</f>
        <v>1031747</v>
      </c>
      <c r="R25" s="1">
        <f>SUMIFS(allNAICS!$P:$P,allNAICS!$C:$C,Revenue!$A25,allNAICS!$E:$E,Revenue!R$1)</f>
        <v>483913</v>
      </c>
      <c r="S25" s="1">
        <f>SUMIFS(allNAICS!$P:$P,allNAICS!$C:$C,Revenue!$A25,allNAICS!$E:$E,Revenue!S$1)</f>
        <v>135469</v>
      </c>
      <c r="T25" s="1">
        <f>SUMIFS(allNAICS!$P:$P,allNAICS!$C:$C,Revenue!$A25,allNAICS!$E:$E,Revenue!T$1)</f>
        <v>2077959</v>
      </c>
      <c r="U25" s="1">
        <f>SUMIFS(allNAICS!$P:$P,allNAICS!$C:$C,Revenue!$A25,allNAICS!$E:$E,Revenue!U$1)</f>
        <v>218771</v>
      </c>
      <c r="V25" s="1">
        <f>SUMIFS(allNAICS!$P:$P,allNAICS!$C:$C,Revenue!$A25,allNAICS!$E:$E,Revenue!V$1)</f>
        <v>1015353</v>
      </c>
      <c r="W25" s="1">
        <f>SUMIFS(allNAICS!$P:$P,allNAICS!$C:$C,Revenue!$A25,allNAICS!$E:$E,Revenue!W$1)</f>
        <v>273104</v>
      </c>
      <c r="X25" s="1">
        <f>SUMIFS(allNAICS!$P:$P,allNAICS!$C:$C,Revenue!$A25,allNAICS!$E:$E,Revenue!X$1)</f>
        <v>56998</v>
      </c>
      <c r="Y25" s="1">
        <f>SUMIFS(allNAICS!$P:$P,allNAICS!$C:$C,Revenue!$A25,allNAICS!$E:$E,Revenue!Y$1)</f>
        <v>0</v>
      </c>
    </row>
    <row r="26" spans="1:25" x14ac:dyDescent="0.45">
      <c r="A26" s="1" t="s">
        <v>487</v>
      </c>
      <c r="B26" s="1" t="s">
        <v>455</v>
      </c>
      <c r="C26" s="1">
        <v>30.4582829</v>
      </c>
      <c r="D26" s="1">
        <v>-91.140319599999998</v>
      </c>
      <c r="E26" s="1">
        <f>SUMIFS(allNAICS!$P:$P,allNAICS!$C:$C,Revenue!$A26,allNAICS!$E:$E,Revenue!E$1)</f>
        <v>153590290</v>
      </c>
      <c r="F26" s="1">
        <f>SUMIFS(allNAICS!$P:$P,allNAICS!$C:$C,Revenue!$A26,allNAICS!$E:$E,Revenue!F$1)</f>
        <v>90799</v>
      </c>
      <c r="G26" s="1">
        <f>SUMIFS(allNAICS!$P:$P,allNAICS!$C:$C,Revenue!$A26,allNAICS!$E:$E,Revenue!G$1)</f>
        <v>999096</v>
      </c>
      <c r="H26" s="1">
        <f>SUMIFS(allNAICS!$P:$P,allNAICS!$C:$C,Revenue!$A26,allNAICS!$E:$E,Revenue!H$1)</f>
        <v>1694093</v>
      </c>
      <c r="I26" s="1">
        <f>SUMIFS(allNAICS!$P:$P,allNAICS!$C:$C,Revenue!$A26,allNAICS!$E:$E,Revenue!I$1)</f>
        <v>10105048</v>
      </c>
      <c r="J26" s="1">
        <f>SUMIFS(allNAICS!$P:$P,allNAICS!$C:$C,Revenue!$A26,allNAICS!$E:$E,Revenue!J$1)</f>
        <v>89759826</v>
      </c>
      <c r="K26" s="1">
        <f>SUMIFS(allNAICS!$P:$P,allNAICS!$C:$C,Revenue!$A26,allNAICS!$E:$E,Revenue!K$1)</f>
        <v>13009889</v>
      </c>
      <c r="L26" s="1">
        <f>SUMIFS(allNAICS!$P:$P,allNAICS!$C:$C,Revenue!$A26,allNAICS!$E:$E,Revenue!L$1)</f>
        <v>11310014</v>
      </c>
      <c r="M26" s="1">
        <f>SUMIFS(allNAICS!$P:$P,allNAICS!$C:$C,Revenue!$A26,allNAICS!$E:$E,Revenue!M$1)</f>
        <v>2640945</v>
      </c>
      <c r="N26" s="1">
        <f>SUMIFS(allNAICS!$P:$P,allNAICS!$C:$C,Revenue!$A26,allNAICS!$E:$E,Revenue!N$1)</f>
        <v>1563605</v>
      </c>
      <c r="O26" s="1">
        <f>SUMIFS(allNAICS!$P:$P,allNAICS!$C:$C,Revenue!$A26,allNAICS!$E:$E,Revenue!O$1)</f>
        <v>6747631</v>
      </c>
      <c r="P26" s="1">
        <f>SUMIFS(allNAICS!$P:$P,allNAICS!$C:$C,Revenue!$A26,allNAICS!$E:$E,Revenue!P$1)</f>
        <v>1921018</v>
      </c>
      <c r="Q26" s="1">
        <f>SUMIFS(allNAICS!$P:$P,allNAICS!$C:$C,Revenue!$A26,allNAICS!$E:$E,Revenue!Q$1)</f>
        <v>3465905</v>
      </c>
      <c r="R26" s="1">
        <f>SUMIFS(allNAICS!$P:$P,allNAICS!$C:$C,Revenue!$A26,allNAICS!$E:$E,Revenue!R$1)</f>
        <v>1661627</v>
      </c>
      <c r="S26" s="1">
        <f>SUMIFS(allNAICS!$P:$P,allNAICS!$C:$C,Revenue!$A26,allNAICS!$E:$E,Revenue!S$1)</f>
        <v>395058</v>
      </c>
      <c r="T26" s="1">
        <f>SUMIFS(allNAICS!$P:$P,allNAICS!$C:$C,Revenue!$A26,allNAICS!$E:$E,Revenue!T$1)</f>
        <v>4599657</v>
      </c>
      <c r="U26" s="1">
        <f>SUMIFS(allNAICS!$P:$P,allNAICS!$C:$C,Revenue!$A26,allNAICS!$E:$E,Revenue!U$1)</f>
        <v>454934</v>
      </c>
      <c r="V26" s="1">
        <f>SUMIFS(allNAICS!$P:$P,allNAICS!$C:$C,Revenue!$A26,allNAICS!$E:$E,Revenue!V$1)</f>
        <v>1648321</v>
      </c>
      <c r="W26" s="1">
        <f>SUMIFS(allNAICS!$P:$P,allNAICS!$C:$C,Revenue!$A26,allNAICS!$E:$E,Revenue!W$1)</f>
        <v>1104986</v>
      </c>
      <c r="X26" s="1">
        <f>SUMIFS(allNAICS!$P:$P,allNAICS!$C:$C,Revenue!$A26,allNAICS!$E:$E,Revenue!X$1)</f>
        <v>416591</v>
      </c>
      <c r="Y26" s="1">
        <f>SUMIFS(allNAICS!$P:$P,allNAICS!$C:$C,Revenue!$A26,allNAICS!$E:$E,Revenue!Y$1)</f>
        <v>0</v>
      </c>
    </row>
    <row r="27" spans="1:25" x14ac:dyDescent="0.45">
      <c r="A27" s="1" t="s">
        <v>488</v>
      </c>
      <c r="B27" s="1" t="s">
        <v>466</v>
      </c>
      <c r="C27" s="1">
        <v>42.3211522</v>
      </c>
      <c r="D27" s="1">
        <v>-85.179714200000006</v>
      </c>
      <c r="E27" s="1">
        <f>SUMIFS(allNAICS!$P:$P,allNAICS!$C:$C,Revenue!$A27,allNAICS!$E:$E,Revenue!E$1)</f>
        <v>11164166</v>
      </c>
      <c r="F27" s="1">
        <f>SUMIFS(allNAICS!$P:$P,allNAICS!$C:$C,Revenue!$A27,allNAICS!$E:$E,Revenue!F$1)</f>
        <v>0</v>
      </c>
      <c r="G27" s="1">
        <f>SUMIFS(allNAICS!$P:$P,allNAICS!$C:$C,Revenue!$A27,allNAICS!$E:$E,Revenue!G$1)</f>
        <v>0</v>
      </c>
      <c r="H27" s="1">
        <f>SUMIFS(allNAICS!$P:$P,allNAICS!$C:$C,Revenue!$A27,allNAICS!$E:$E,Revenue!H$1)</f>
        <v>0</v>
      </c>
      <c r="I27" s="1">
        <f>SUMIFS(allNAICS!$P:$P,allNAICS!$C:$C,Revenue!$A27,allNAICS!$E:$E,Revenue!I$1)</f>
        <v>162806</v>
      </c>
      <c r="J27" s="1">
        <f>SUMIFS(allNAICS!$P:$P,allNAICS!$C:$C,Revenue!$A27,allNAICS!$E:$E,Revenue!J$1)</f>
        <v>5311471</v>
      </c>
      <c r="K27" s="1">
        <f>SUMIFS(allNAICS!$P:$P,allNAICS!$C:$C,Revenue!$A27,allNAICS!$E:$E,Revenue!K$1)</f>
        <v>1303416</v>
      </c>
      <c r="L27" s="1">
        <f>SUMIFS(allNAICS!$P:$P,allNAICS!$C:$C,Revenue!$A27,allNAICS!$E:$E,Revenue!L$1)</f>
        <v>1735422</v>
      </c>
      <c r="M27" s="1">
        <f>SUMIFS(allNAICS!$P:$P,allNAICS!$C:$C,Revenue!$A27,allNAICS!$E:$E,Revenue!M$1)</f>
        <v>214221</v>
      </c>
      <c r="N27" s="1">
        <f>SUMIFS(allNAICS!$P:$P,allNAICS!$C:$C,Revenue!$A27,allNAICS!$E:$E,Revenue!N$1)</f>
        <v>0</v>
      </c>
      <c r="O27" s="1">
        <f>SUMIFS(allNAICS!$P:$P,allNAICS!$C:$C,Revenue!$A27,allNAICS!$E:$E,Revenue!O$1)</f>
        <v>186493</v>
      </c>
      <c r="P27" s="1">
        <f>SUMIFS(allNAICS!$P:$P,allNAICS!$C:$C,Revenue!$A27,allNAICS!$E:$E,Revenue!P$1)</f>
        <v>81428</v>
      </c>
      <c r="Q27" s="1">
        <f>SUMIFS(allNAICS!$P:$P,allNAICS!$C:$C,Revenue!$A27,allNAICS!$E:$E,Revenue!Q$1)</f>
        <v>173361</v>
      </c>
      <c r="R27" s="1">
        <f>SUMIFS(allNAICS!$P:$P,allNAICS!$C:$C,Revenue!$A27,allNAICS!$E:$E,Revenue!R$1)</f>
        <v>238404</v>
      </c>
      <c r="S27" s="1">
        <f>SUMIFS(allNAICS!$P:$P,allNAICS!$C:$C,Revenue!$A27,allNAICS!$E:$E,Revenue!S$1)</f>
        <v>62747</v>
      </c>
      <c r="T27" s="1">
        <f>SUMIFS(allNAICS!$P:$P,allNAICS!$C:$C,Revenue!$A27,allNAICS!$E:$E,Revenue!T$1)</f>
        <v>848394</v>
      </c>
      <c r="U27" s="1">
        <f>SUMIFS(allNAICS!$P:$P,allNAICS!$C:$C,Revenue!$A27,allNAICS!$E:$E,Revenue!U$1)</f>
        <v>51059</v>
      </c>
      <c r="V27" s="1">
        <f>SUMIFS(allNAICS!$P:$P,allNAICS!$C:$C,Revenue!$A27,allNAICS!$E:$E,Revenue!V$1)</f>
        <v>200497</v>
      </c>
      <c r="W27" s="1">
        <f>SUMIFS(allNAICS!$P:$P,allNAICS!$C:$C,Revenue!$A27,allNAICS!$E:$E,Revenue!W$1)</f>
        <v>84565</v>
      </c>
      <c r="X27" s="1">
        <f>SUMIFS(allNAICS!$P:$P,allNAICS!$C:$C,Revenue!$A27,allNAICS!$E:$E,Revenue!X$1)</f>
        <v>0</v>
      </c>
      <c r="Y27" s="1">
        <f>SUMIFS(allNAICS!$P:$P,allNAICS!$C:$C,Revenue!$A27,allNAICS!$E:$E,Revenue!Y$1)</f>
        <v>0</v>
      </c>
    </row>
    <row r="28" spans="1:25" x14ac:dyDescent="0.45">
      <c r="A28" s="1" t="s">
        <v>489</v>
      </c>
      <c r="B28" s="1" t="s">
        <v>466</v>
      </c>
      <c r="C28" s="1">
        <v>43.594467700000003</v>
      </c>
      <c r="D28" s="1">
        <v>-83.888864699999999</v>
      </c>
      <c r="E28" s="1">
        <f>SUMIFS(allNAICS!$P:$P,allNAICS!$C:$C,Revenue!$A28,allNAICS!$E:$E,Revenue!E$1)</f>
        <v>8046635</v>
      </c>
      <c r="F28" s="1">
        <f>SUMIFS(allNAICS!$P:$P,allNAICS!$C:$C,Revenue!$A28,allNAICS!$E:$E,Revenue!F$1)</f>
        <v>0</v>
      </c>
      <c r="G28" s="1">
        <f>SUMIFS(allNAICS!$P:$P,allNAICS!$C:$C,Revenue!$A28,allNAICS!$E:$E,Revenue!G$1)</f>
        <v>30080</v>
      </c>
      <c r="H28" s="1">
        <f>SUMIFS(allNAICS!$P:$P,allNAICS!$C:$C,Revenue!$A28,allNAICS!$E:$E,Revenue!H$1)</f>
        <v>0</v>
      </c>
      <c r="I28" s="1">
        <f>SUMIFS(allNAICS!$P:$P,allNAICS!$C:$C,Revenue!$A28,allNAICS!$E:$E,Revenue!I$1)</f>
        <v>177004</v>
      </c>
      <c r="J28" s="1">
        <f>SUMIFS(allNAICS!$P:$P,allNAICS!$C:$C,Revenue!$A28,allNAICS!$E:$E,Revenue!J$1)</f>
        <v>2206594</v>
      </c>
      <c r="K28" s="1">
        <f>SUMIFS(allNAICS!$P:$P,allNAICS!$C:$C,Revenue!$A28,allNAICS!$E:$E,Revenue!K$1)</f>
        <v>2139356</v>
      </c>
      <c r="L28" s="1">
        <f>SUMIFS(allNAICS!$P:$P,allNAICS!$C:$C,Revenue!$A28,allNAICS!$E:$E,Revenue!L$1)</f>
        <v>1226339</v>
      </c>
      <c r="M28" s="1">
        <f>SUMIFS(allNAICS!$P:$P,allNAICS!$C:$C,Revenue!$A28,allNAICS!$E:$E,Revenue!M$1)</f>
        <v>69734</v>
      </c>
      <c r="N28" s="1">
        <f>SUMIFS(allNAICS!$P:$P,allNAICS!$C:$C,Revenue!$A28,allNAICS!$E:$E,Revenue!N$1)</f>
        <v>97058</v>
      </c>
      <c r="O28" s="1">
        <f>SUMIFS(allNAICS!$P:$P,allNAICS!$C:$C,Revenue!$A28,allNAICS!$E:$E,Revenue!O$1)</f>
        <v>132580</v>
      </c>
      <c r="P28" s="1">
        <f>SUMIFS(allNAICS!$P:$P,allNAICS!$C:$C,Revenue!$A28,allNAICS!$E:$E,Revenue!P$1)</f>
        <v>76761</v>
      </c>
      <c r="Q28" s="1">
        <f>SUMIFS(allNAICS!$P:$P,allNAICS!$C:$C,Revenue!$A28,allNAICS!$E:$E,Revenue!Q$1)</f>
        <v>121821</v>
      </c>
      <c r="R28" s="1">
        <f>SUMIFS(allNAICS!$P:$P,allNAICS!$C:$C,Revenue!$A28,allNAICS!$E:$E,Revenue!R$1)</f>
        <v>0</v>
      </c>
      <c r="S28" s="1">
        <f>SUMIFS(allNAICS!$P:$P,allNAICS!$C:$C,Revenue!$A28,allNAICS!$E:$E,Revenue!S$1)</f>
        <v>10492</v>
      </c>
      <c r="T28" s="1">
        <f>SUMIFS(allNAICS!$P:$P,allNAICS!$C:$C,Revenue!$A28,allNAICS!$E:$E,Revenue!T$1)</f>
        <v>879520</v>
      </c>
      <c r="U28" s="1">
        <f>SUMIFS(allNAICS!$P:$P,allNAICS!$C:$C,Revenue!$A28,allNAICS!$E:$E,Revenue!U$1)</f>
        <v>0</v>
      </c>
      <c r="V28" s="1">
        <f>SUMIFS(allNAICS!$P:$P,allNAICS!$C:$C,Revenue!$A28,allNAICS!$E:$E,Revenue!V$1)</f>
        <v>0</v>
      </c>
      <c r="W28" s="1">
        <f>SUMIFS(allNAICS!$P:$P,allNAICS!$C:$C,Revenue!$A28,allNAICS!$E:$E,Revenue!W$1)</f>
        <v>57238</v>
      </c>
      <c r="X28" s="1">
        <f>SUMIFS(allNAICS!$P:$P,allNAICS!$C:$C,Revenue!$A28,allNAICS!$E:$E,Revenue!X$1)</f>
        <v>0</v>
      </c>
      <c r="Y28" s="1">
        <f>SUMIFS(allNAICS!$P:$P,allNAICS!$C:$C,Revenue!$A28,allNAICS!$E:$E,Revenue!Y$1)</f>
        <v>0</v>
      </c>
    </row>
    <row r="29" spans="1:25" x14ac:dyDescent="0.45">
      <c r="A29" s="1" t="s">
        <v>490</v>
      </c>
      <c r="B29" s="1" t="s">
        <v>445</v>
      </c>
      <c r="C29" s="1">
        <v>30.080174</v>
      </c>
      <c r="D29" s="1">
        <v>-94.126556199999996</v>
      </c>
      <c r="E29" s="1">
        <f>SUMIFS(allNAICS!$P:$P,allNAICS!$C:$C,Revenue!$A29,allNAICS!$E:$E,Revenue!E$1)</f>
        <v>131113596</v>
      </c>
      <c r="F29" s="1">
        <f>SUMIFS(allNAICS!$P:$P,allNAICS!$C:$C,Revenue!$A29,allNAICS!$E:$E,Revenue!F$1)</f>
        <v>57283</v>
      </c>
      <c r="G29" s="1">
        <f>SUMIFS(allNAICS!$P:$P,allNAICS!$C:$C,Revenue!$A29,allNAICS!$E:$E,Revenue!G$1)</f>
        <v>0</v>
      </c>
      <c r="H29" s="1">
        <f>SUMIFS(allNAICS!$P:$P,allNAICS!$C:$C,Revenue!$A29,allNAICS!$E:$E,Revenue!H$1)</f>
        <v>376616</v>
      </c>
      <c r="I29" s="1">
        <f>SUMIFS(allNAICS!$P:$P,allNAICS!$C:$C,Revenue!$A29,allNAICS!$E:$E,Revenue!I$1)</f>
        <v>5094620</v>
      </c>
      <c r="J29" s="1">
        <f>SUMIFS(allNAICS!$P:$P,allNAICS!$C:$C,Revenue!$A29,allNAICS!$E:$E,Revenue!J$1)</f>
        <v>108441369</v>
      </c>
      <c r="K29" s="1">
        <f>SUMIFS(allNAICS!$P:$P,allNAICS!$C:$C,Revenue!$A29,allNAICS!$E:$E,Revenue!K$1)</f>
        <v>3574862</v>
      </c>
      <c r="L29" s="1">
        <f>SUMIFS(allNAICS!$P:$P,allNAICS!$C:$C,Revenue!$A29,allNAICS!$E:$E,Revenue!L$1)</f>
        <v>5229020</v>
      </c>
      <c r="M29" s="1">
        <f>SUMIFS(allNAICS!$P:$P,allNAICS!$C:$C,Revenue!$A29,allNAICS!$E:$E,Revenue!M$1)</f>
        <v>939613</v>
      </c>
      <c r="N29" s="1">
        <f>SUMIFS(allNAICS!$P:$P,allNAICS!$C:$C,Revenue!$A29,allNAICS!$E:$E,Revenue!N$1)</f>
        <v>376136</v>
      </c>
      <c r="O29" s="1">
        <f>SUMIFS(allNAICS!$P:$P,allNAICS!$C:$C,Revenue!$A29,allNAICS!$E:$E,Revenue!O$1)</f>
        <v>842716</v>
      </c>
      <c r="P29" s="1">
        <f>SUMIFS(allNAICS!$P:$P,allNAICS!$C:$C,Revenue!$A29,allNAICS!$E:$E,Revenue!P$1)</f>
        <v>518060</v>
      </c>
      <c r="Q29" s="1">
        <f>SUMIFS(allNAICS!$P:$P,allNAICS!$C:$C,Revenue!$A29,allNAICS!$E:$E,Revenue!Q$1)</f>
        <v>977323</v>
      </c>
      <c r="R29" s="1">
        <f>SUMIFS(allNAICS!$P:$P,allNAICS!$C:$C,Revenue!$A29,allNAICS!$E:$E,Revenue!R$1)</f>
        <v>532480</v>
      </c>
      <c r="S29" s="1">
        <f>SUMIFS(allNAICS!$P:$P,allNAICS!$C:$C,Revenue!$A29,allNAICS!$E:$E,Revenue!S$1)</f>
        <v>51880</v>
      </c>
      <c r="T29" s="1">
        <f>SUMIFS(allNAICS!$P:$P,allNAICS!$C:$C,Revenue!$A29,allNAICS!$E:$E,Revenue!T$1)</f>
        <v>2105500</v>
      </c>
      <c r="U29" s="1">
        <f>SUMIFS(allNAICS!$P:$P,allNAICS!$C:$C,Revenue!$A29,allNAICS!$E:$E,Revenue!U$1)</f>
        <v>80946</v>
      </c>
      <c r="V29" s="1">
        <f>SUMIFS(allNAICS!$P:$P,allNAICS!$C:$C,Revenue!$A29,allNAICS!$E:$E,Revenue!V$1)</f>
        <v>516333</v>
      </c>
      <c r="W29" s="1">
        <f>SUMIFS(allNAICS!$P:$P,allNAICS!$C:$C,Revenue!$A29,allNAICS!$E:$E,Revenue!W$1)</f>
        <v>530725</v>
      </c>
      <c r="X29" s="1">
        <f>SUMIFS(allNAICS!$P:$P,allNAICS!$C:$C,Revenue!$A29,allNAICS!$E:$E,Revenue!X$1)</f>
        <v>72480</v>
      </c>
      <c r="Y29" s="1">
        <f>SUMIFS(allNAICS!$P:$P,allNAICS!$C:$C,Revenue!$A29,allNAICS!$E:$E,Revenue!Y$1)</f>
        <v>0</v>
      </c>
    </row>
    <row r="30" spans="1:25" x14ac:dyDescent="0.45">
      <c r="A30" s="1" t="s">
        <v>491</v>
      </c>
      <c r="B30" s="1" t="s">
        <v>492</v>
      </c>
      <c r="C30" s="1">
        <v>48.749079999999999</v>
      </c>
      <c r="D30" s="1">
        <v>-122.4781473</v>
      </c>
      <c r="E30" s="1">
        <f>SUMIFS(allNAICS!$P:$P,allNAICS!$C:$C,Revenue!$A30,allNAICS!$E:$E,Revenue!E$1)</f>
        <v>37526143</v>
      </c>
      <c r="F30" s="1">
        <f>SUMIFS(allNAICS!$P:$P,allNAICS!$C:$C,Revenue!$A30,allNAICS!$E:$E,Revenue!F$1)</f>
        <v>95774</v>
      </c>
      <c r="G30" s="1">
        <f>SUMIFS(allNAICS!$P:$P,allNAICS!$C:$C,Revenue!$A30,allNAICS!$E:$E,Revenue!G$1)</f>
        <v>0</v>
      </c>
      <c r="H30" s="1">
        <f>SUMIFS(allNAICS!$P:$P,allNAICS!$C:$C,Revenue!$A30,allNAICS!$E:$E,Revenue!H$1)</f>
        <v>90512</v>
      </c>
      <c r="I30" s="1">
        <f>SUMIFS(allNAICS!$P:$P,allNAICS!$C:$C,Revenue!$A30,allNAICS!$E:$E,Revenue!I$1)</f>
        <v>1468498</v>
      </c>
      <c r="J30" s="1">
        <f>SUMIFS(allNAICS!$P:$P,allNAICS!$C:$C,Revenue!$A30,allNAICS!$E:$E,Revenue!J$1)</f>
        <v>14484781</v>
      </c>
      <c r="K30" s="1">
        <f>SUMIFS(allNAICS!$P:$P,allNAICS!$C:$C,Revenue!$A30,allNAICS!$E:$E,Revenue!K$1)</f>
        <v>12976834</v>
      </c>
      <c r="L30" s="1">
        <f>SUMIFS(allNAICS!$P:$P,allNAICS!$C:$C,Revenue!$A30,allNAICS!$E:$E,Revenue!L$1)</f>
        <v>2976057</v>
      </c>
      <c r="M30" s="1">
        <f>SUMIFS(allNAICS!$P:$P,allNAICS!$C:$C,Revenue!$A30,allNAICS!$E:$E,Revenue!M$1)</f>
        <v>496301</v>
      </c>
      <c r="N30" s="1">
        <f>SUMIFS(allNAICS!$P:$P,allNAICS!$C:$C,Revenue!$A30,allNAICS!$E:$E,Revenue!N$1)</f>
        <v>462506</v>
      </c>
      <c r="O30" s="1">
        <f>SUMIFS(allNAICS!$P:$P,allNAICS!$C:$C,Revenue!$A30,allNAICS!$E:$E,Revenue!O$1)</f>
        <v>1452481</v>
      </c>
      <c r="P30" s="1">
        <f>SUMIFS(allNAICS!$P:$P,allNAICS!$C:$C,Revenue!$A30,allNAICS!$E:$E,Revenue!P$1)</f>
        <v>359302</v>
      </c>
      <c r="Q30" s="1">
        <f>SUMIFS(allNAICS!$P:$P,allNAICS!$C:$C,Revenue!$A30,allNAICS!$E:$E,Revenue!Q$1)</f>
        <v>589006</v>
      </c>
      <c r="R30" s="1">
        <f>SUMIFS(allNAICS!$P:$P,allNAICS!$C:$C,Revenue!$A30,allNAICS!$E:$E,Revenue!R$1)</f>
        <v>170064</v>
      </c>
      <c r="S30" s="1">
        <f>SUMIFS(allNAICS!$P:$P,allNAICS!$C:$C,Revenue!$A30,allNAICS!$E:$E,Revenue!S$1)</f>
        <v>67075</v>
      </c>
      <c r="T30" s="1">
        <f>SUMIFS(allNAICS!$P:$P,allNAICS!$C:$C,Revenue!$A30,allNAICS!$E:$E,Revenue!T$1)</f>
        <v>1048339</v>
      </c>
      <c r="U30" s="1">
        <f>SUMIFS(allNAICS!$P:$P,allNAICS!$C:$C,Revenue!$A30,allNAICS!$E:$E,Revenue!U$1)</f>
        <v>92317</v>
      </c>
      <c r="V30" s="1">
        <f>SUMIFS(allNAICS!$P:$P,allNAICS!$C:$C,Revenue!$A30,allNAICS!$E:$E,Revenue!V$1)</f>
        <v>428646</v>
      </c>
      <c r="W30" s="1">
        <f>SUMIFS(allNAICS!$P:$P,allNAICS!$C:$C,Revenue!$A30,allNAICS!$E:$E,Revenue!W$1)</f>
        <v>150839</v>
      </c>
      <c r="X30" s="1">
        <f>SUMIFS(allNAICS!$P:$P,allNAICS!$C:$C,Revenue!$A30,allNAICS!$E:$E,Revenue!X$1)</f>
        <v>0</v>
      </c>
      <c r="Y30" s="1">
        <f>SUMIFS(allNAICS!$P:$P,allNAICS!$C:$C,Revenue!$A30,allNAICS!$E:$E,Revenue!Y$1)</f>
        <v>0</v>
      </c>
    </row>
    <row r="31" spans="1:25" x14ac:dyDescent="0.45">
      <c r="A31" s="1" t="s">
        <v>493</v>
      </c>
      <c r="B31" s="1" t="s">
        <v>494</v>
      </c>
      <c r="C31" s="1">
        <v>44.058172800000001</v>
      </c>
      <c r="D31" s="1">
        <v>-121.31530960000001</v>
      </c>
      <c r="E31" s="1">
        <f>SUMIFS(allNAICS!$P:$P,allNAICS!$C:$C,Revenue!$A31,allNAICS!$E:$E,Revenue!E$1)</f>
        <v>9991222</v>
      </c>
      <c r="F31" s="1">
        <f>SUMIFS(allNAICS!$P:$P,allNAICS!$C:$C,Revenue!$A31,allNAICS!$E:$E,Revenue!F$1)</f>
        <v>74859</v>
      </c>
      <c r="G31" s="1">
        <f>SUMIFS(allNAICS!$P:$P,allNAICS!$C:$C,Revenue!$A31,allNAICS!$E:$E,Revenue!G$1)</f>
        <v>0</v>
      </c>
      <c r="H31" s="1">
        <f>SUMIFS(allNAICS!$P:$P,allNAICS!$C:$C,Revenue!$A31,allNAICS!$E:$E,Revenue!H$1)</f>
        <v>151528</v>
      </c>
      <c r="I31" s="1">
        <f>SUMIFS(allNAICS!$P:$P,allNAICS!$C:$C,Revenue!$A31,allNAICS!$E:$E,Revenue!I$1)</f>
        <v>606298</v>
      </c>
      <c r="J31" s="1">
        <f>SUMIFS(allNAICS!$P:$P,allNAICS!$C:$C,Revenue!$A31,allNAICS!$E:$E,Revenue!J$1)</f>
        <v>877192</v>
      </c>
      <c r="K31" s="1">
        <f>SUMIFS(allNAICS!$P:$P,allNAICS!$C:$C,Revenue!$A31,allNAICS!$E:$E,Revenue!K$1)</f>
        <v>1124522</v>
      </c>
      <c r="L31" s="1">
        <f>SUMIFS(allNAICS!$P:$P,allNAICS!$C:$C,Revenue!$A31,allNAICS!$E:$E,Revenue!L$1)</f>
        <v>2473547</v>
      </c>
      <c r="M31" s="1">
        <f>SUMIFS(allNAICS!$P:$P,allNAICS!$C:$C,Revenue!$A31,allNAICS!$E:$E,Revenue!M$1)</f>
        <v>356028</v>
      </c>
      <c r="N31" s="1">
        <f>SUMIFS(allNAICS!$P:$P,allNAICS!$C:$C,Revenue!$A31,allNAICS!$E:$E,Revenue!N$1)</f>
        <v>544234</v>
      </c>
      <c r="O31" s="1">
        <f>SUMIFS(allNAICS!$P:$P,allNAICS!$C:$C,Revenue!$A31,allNAICS!$E:$E,Revenue!O$1)</f>
        <v>695483</v>
      </c>
      <c r="P31" s="1">
        <f>SUMIFS(allNAICS!$P:$P,allNAICS!$C:$C,Revenue!$A31,allNAICS!$E:$E,Revenue!P$1)</f>
        <v>312915</v>
      </c>
      <c r="Q31" s="1">
        <f>SUMIFS(allNAICS!$P:$P,allNAICS!$C:$C,Revenue!$A31,allNAICS!$E:$E,Revenue!Q$1)</f>
        <v>418584</v>
      </c>
      <c r="R31" s="1">
        <f>SUMIFS(allNAICS!$P:$P,allNAICS!$C:$C,Revenue!$A31,allNAICS!$E:$E,Revenue!R$1)</f>
        <v>216165</v>
      </c>
      <c r="S31" s="1">
        <f>SUMIFS(allNAICS!$P:$P,allNAICS!$C:$C,Revenue!$A31,allNAICS!$E:$E,Revenue!S$1)</f>
        <v>56658</v>
      </c>
      <c r="T31" s="1">
        <f>SUMIFS(allNAICS!$P:$P,allNAICS!$C:$C,Revenue!$A31,allNAICS!$E:$E,Revenue!T$1)</f>
        <v>1279113</v>
      </c>
      <c r="U31" s="1">
        <f>SUMIFS(allNAICS!$P:$P,allNAICS!$C:$C,Revenue!$A31,allNAICS!$E:$E,Revenue!U$1)</f>
        <v>117469</v>
      </c>
      <c r="V31" s="1">
        <f>SUMIFS(allNAICS!$P:$P,allNAICS!$C:$C,Revenue!$A31,allNAICS!$E:$E,Revenue!V$1)</f>
        <v>537676</v>
      </c>
      <c r="W31" s="1">
        <f>SUMIFS(allNAICS!$P:$P,allNAICS!$C:$C,Revenue!$A31,allNAICS!$E:$E,Revenue!W$1)</f>
        <v>116111</v>
      </c>
      <c r="X31" s="1">
        <f>SUMIFS(allNAICS!$P:$P,allNAICS!$C:$C,Revenue!$A31,allNAICS!$E:$E,Revenue!X$1)</f>
        <v>0</v>
      </c>
      <c r="Y31" s="1">
        <f>SUMIFS(allNAICS!$P:$P,allNAICS!$C:$C,Revenue!$A31,allNAICS!$E:$E,Revenue!Y$1)</f>
        <v>0</v>
      </c>
    </row>
    <row r="32" spans="1:25" x14ac:dyDescent="0.45">
      <c r="A32" s="1" t="s">
        <v>495</v>
      </c>
      <c r="B32" s="1" t="s">
        <v>496</v>
      </c>
      <c r="C32" s="1">
        <v>45.783285599999999</v>
      </c>
      <c r="D32" s="1">
        <v>-108.5006904</v>
      </c>
      <c r="E32" s="1">
        <f>SUMIFS(allNAICS!$P:$P,allNAICS!$C:$C,Revenue!$A32,allNAICS!$E:$E,Revenue!E$1)</f>
        <v>22777589</v>
      </c>
      <c r="F32" s="1">
        <f>SUMIFS(allNAICS!$P:$P,allNAICS!$C:$C,Revenue!$A32,allNAICS!$E:$E,Revenue!F$1)</f>
        <v>16397</v>
      </c>
      <c r="G32" s="1">
        <f>SUMIFS(allNAICS!$P:$P,allNAICS!$C:$C,Revenue!$A32,allNAICS!$E:$E,Revenue!G$1)</f>
        <v>159240</v>
      </c>
      <c r="H32" s="1">
        <f>SUMIFS(allNAICS!$P:$P,allNAICS!$C:$C,Revenue!$A32,allNAICS!$E:$E,Revenue!H$1)</f>
        <v>305018</v>
      </c>
      <c r="I32" s="1">
        <f>SUMIFS(allNAICS!$P:$P,allNAICS!$C:$C,Revenue!$A32,allNAICS!$E:$E,Revenue!I$1)</f>
        <v>1175788</v>
      </c>
      <c r="J32" s="1">
        <f>SUMIFS(allNAICS!$P:$P,allNAICS!$C:$C,Revenue!$A32,allNAICS!$E:$E,Revenue!J$1)</f>
        <v>7276908</v>
      </c>
      <c r="K32" s="1">
        <f>SUMIFS(allNAICS!$P:$P,allNAICS!$C:$C,Revenue!$A32,allNAICS!$E:$E,Revenue!K$1)</f>
        <v>4850061</v>
      </c>
      <c r="L32" s="1">
        <f>SUMIFS(allNAICS!$P:$P,allNAICS!$C:$C,Revenue!$A32,allNAICS!$E:$E,Revenue!L$1)</f>
        <v>3142981</v>
      </c>
      <c r="M32" s="1">
        <f>SUMIFS(allNAICS!$P:$P,allNAICS!$C:$C,Revenue!$A32,allNAICS!$E:$E,Revenue!M$1)</f>
        <v>591385</v>
      </c>
      <c r="N32" s="1">
        <f>SUMIFS(allNAICS!$P:$P,allNAICS!$C:$C,Revenue!$A32,allNAICS!$E:$E,Revenue!N$1)</f>
        <v>400746</v>
      </c>
      <c r="O32" s="1">
        <f>SUMIFS(allNAICS!$P:$P,allNAICS!$C:$C,Revenue!$A32,allNAICS!$E:$E,Revenue!O$1)</f>
        <v>943261</v>
      </c>
      <c r="P32" s="1">
        <f>SUMIFS(allNAICS!$P:$P,allNAICS!$C:$C,Revenue!$A32,allNAICS!$E:$E,Revenue!P$1)</f>
        <v>318552</v>
      </c>
      <c r="Q32" s="1">
        <f>SUMIFS(allNAICS!$P:$P,allNAICS!$C:$C,Revenue!$A32,allNAICS!$E:$E,Revenue!Q$1)</f>
        <v>769191</v>
      </c>
      <c r="R32" s="1">
        <f>SUMIFS(allNAICS!$P:$P,allNAICS!$C:$C,Revenue!$A32,allNAICS!$E:$E,Revenue!R$1)</f>
        <v>451474</v>
      </c>
      <c r="S32" s="1">
        <f>SUMIFS(allNAICS!$P:$P,allNAICS!$C:$C,Revenue!$A32,allNAICS!$E:$E,Revenue!S$1)</f>
        <v>37261</v>
      </c>
      <c r="T32" s="1">
        <f>SUMIFS(allNAICS!$P:$P,allNAICS!$C:$C,Revenue!$A32,allNAICS!$E:$E,Revenue!T$1)</f>
        <v>1403505</v>
      </c>
      <c r="U32" s="1">
        <f>SUMIFS(allNAICS!$P:$P,allNAICS!$C:$C,Revenue!$A32,allNAICS!$E:$E,Revenue!U$1)</f>
        <v>162846</v>
      </c>
      <c r="V32" s="1">
        <f>SUMIFS(allNAICS!$P:$P,allNAICS!$C:$C,Revenue!$A32,allNAICS!$E:$E,Revenue!V$1)</f>
        <v>506088</v>
      </c>
      <c r="W32" s="1">
        <f>SUMIFS(allNAICS!$P:$P,allNAICS!$C:$C,Revenue!$A32,allNAICS!$E:$E,Revenue!W$1)</f>
        <v>221413</v>
      </c>
      <c r="X32" s="1">
        <f>SUMIFS(allNAICS!$P:$P,allNAICS!$C:$C,Revenue!$A32,allNAICS!$E:$E,Revenue!X$1)</f>
        <v>45263</v>
      </c>
      <c r="Y32" s="1">
        <f>SUMIFS(allNAICS!$P:$P,allNAICS!$C:$C,Revenue!$A32,allNAICS!$E:$E,Revenue!Y$1)</f>
        <v>0</v>
      </c>
    </row>
    <row r="33" spans="1:25" x14ac:dyDescent="0.45">
      <c r="A33" s="1" t="s">
        <v>497</v>
      </c>
      <c r="B33" s="1" t="s">
        <v>451</v>
      </c>
      <c r="C33" s="1">
        <v>42.098686700000002</v>
      </c>
      <c r="D33" s="1">
        <v>-75.917973799999999</v>
      </c>
      <c r="E33" s="1">
        <f>SUMIFS(allNAICS!$P:$P,allNAICS!$C:$C,Revenue!$A33,allNAICS!$E:$E,Revenue!E$1)</f>
        <v>17483862</v>
      </c>
      <c r="F33" s="1">
        <f>SUMIFS(allNAICS!$P:$P,allNAICS!$C:$C,Revenue!$A33,allNAICS!$E:$E,Revenue!F$1)</f>
        <v>2787</v>
      </c>
      <c r="G33" s="1">
        <f>SUMIFS(allNAICS!$P:$P,allNAICS!$C:$C,Revenue!$A33,allNAICS!$E:$E,Revenue!G$1)</f>
        <v>70391</v>
      </c>
      <c r="H33" s="1">
        <f>SUMIFS(allNAICS!$P:$P,allNAICS!$C:$C,Revenue!$A33,allNAICS!$E:$E,Revenue!H$1)</f>
        <v>0</v>
      </c>
      <c r="I33" s="1">
        <f>SUMIFS(allNAICS!$P:$P,allNAICS!$C:$C,Revenue!$A33,allNAICS!$E:$E,Revenue!I$1)</f>
        <v>1159353</v>
      </c>
      <c r="J33" s="1">
        <f>SUMIFS(allNAICS!$P:$P,allNAICS!$C:$C,Revenue!$A33,allNAICS!$E:$E,Revenue!J$1)</f>
        <v>2587858</v>
      </c>
      <c r="K33" s="1">
        <f>SUMIFS(allNAICS!$P:$P,allNAICS!$C:$C,Revenue!$A33,allNAICS!$E:$E,Revenue!K$1)</f>
        <v>4047914</v>
      </c>
      <c r="L33" s="1">
        <f>SUMIFS(allNAICS!$P:$P,allNAICS!$C:$C,Revenue!$A33,allNAICS!$E:$E,Revenue!L$1)</f>
        <v>2987382</v>
      </c>
      <c r="M33" s="1">
        <f>SUMIFS(allNAICS!$P:$P,allNAICS!$C:$C,Revenue!$A33,allNAICS!$E:$E,Revenue!M$1)</f>
        <v>266195</v>
      </c>
      <c r="N33" s="1">
        <f>SUMIFS(allNAICS!$P:$P,allNAICS!$C:$C,Revenue!$A33,allNAICS!$E:$E,Revenue!N$1)</f>
        <v>391118</v>
      </c>
      <c r="O33" s="1">
        <f>SUMIFS(allNAICS!$P:$P,allNAICS!$C:$C,Revenue!$A33,allNAICS!$E:$E,Revenue!O$1)</f>
        <v>1452943</v>
      </c>
      <c r="P33" s="1">
        <f>SUMIFS(allNAICS!$P:$P,allNAICS!$C:$C,Revenue!$A33,allNAICS!$E:$E,Revenue!P$1)</f>
        <v>296215</v>
      </c>
      <c r="Q33" s="1">
        <f>SUMIFS(allNAICS!$P:$P,allNAICS!$C:$C,Revenue!$A33,allNAICS!$E:$E,Revenue!Q$1)</f>
        <v>1028412</v>
      </c>
      <c r="R33" s="1">
        <f>SUMIFS(allNAICS!$P:$P,allNAICS!$C:$C,Revenue!$A33,allNAICS!$E:$E,Revenue!R$1)</f>
        <v>508985</v>
      </c>
      <c r="S33" s="1">
        <f>SUMIFS(allNAICS!$P:$P,allNAICS!$C:$C,Revenue!$A33,allNAICS!$E:$E,Revenue!S$1)</f>
        <v>34706</v>
      </c>
      <c r="T33" s="1">
        <f>SUMIFS(allNAICS!$P:$P,allNAICS!$C:$C,Revenue!$A33,allNAICS!$E:$E,Revenue!T$1)</f>
        <v>1423787</v>
      </c>
      <c r="U33" s="1">
        <f>SUMIFS(allNAICS!$P:$P,allNAICS!$C:$C,Revenue!$A33,allNAICS!$E:$E,Revenue!U$1)</f>
        <v>132709</v>
      </c>
      <c r="V33" s="1">
        <f>SUMIFS(allNAICS!$P:$P,allNAICS!$C:$C,Revenue!$A33,allNAICS!$E:$E,Revenue!V$1)</f>
        <v>397855</v>
      </c>
      <c r="W33" s="1">
        <f>SUMIFS(allNAICS!$P:$P,allNAICS!$C:$C,Revenue!$A33,allNAICS!$E:$E,Revenue!W$1)</f>
        <v>166501</v>
      </c>
      <c r="X33" s="1">
        <f>SUMIFS(allNAICS!$P:$P,allNAICS!$C:$C,Revenue!$A33,allNAICS!$E:$E,Revenue!X$1)</f>
        <v>97745</v>
      </c>
      <c r="Y33" s="1">
        <f>SUMIFS(allNAICS!$P:$P,allNAICS!$C:$C,Revenue!$A33,allNAICS!$E:$E,Revenue!Y$1)</f>
        <v>0</v>
      </c>
    </row>
    <row r="34" spans="1:25" x14ac:dyDescent="0.45">
      <c r="A34" s="1" t="s">
        <v>498</v>
      </c>
      <c r="B34" s="1" t="s">
        <v>475</v>
      </c>
      <c r="C34" s="1">
        <v>33.520660800000002</v>
      </c>
      <c r="D34" s="1">
        <v>-86.802490000000006</v>
      </c>
      <c r="E34" s="1">
        <f>SUMIFS(allNAICS!$P:$P,allNAICS!$C:$C,Revenue!$A34,allNAICS!$E:$E,Revenue!E$1)</f>
        <v>125717939</v>
      </c>
      <c r="F34" s="1">
        <f>SUMIFS(allNAICS!$P:$P,allNAICS!$C:$C,Revenue!$A34,allNAICS!$E:$E,Revenue!F$1)</f>
        <v>127777</v>
      </c>
      <c r="G34" s="1">
        <f>SUMIFS(allNAICS!$P:$P,allNAICS!$C:$C,Revenue!$A34,allNAICS!$E:$E,Revenue!G$1)</f>
        <v>1177614</v>
      </c>
      <c r="H34" s="1">
        <f>SUMIFS(allNAICS!$P:$P,allNAICS!$C:$C,Revenue!$A34,allNAICS!$E:$E,Revenue!H$1)</f>
        <v>0</v>
      </c>
      <c r="I34" s="1">
        <f>SUMIFS(allNAICS!$P:$P,allNAICS!$C:$C,Revenue!$A34,allNAICS!$E:$E,Revenue!I$1)</f>
        <v>7908600</v>
      </c>
      <c r="J34" s="1">
        <f>SUMIFS(allNAICS!$P:$P,allNAICS!$C:$C,Revenue!$A34,allNAICS!$E:$E,Revenue!J$1)</f>
        <v>14369723</v>
      </c>
      <c r="K34" s="1">
        <f>SUMIFS(allNAICS!$P:$P,allNAICS!$C:$C,Revenue!$A34,allNAICS!$E:$E,Revenue!K$1)</f>
        <v>34066417</v>
      </c>
      <c r="L34" s="1">
        <f>SUMIFS(allNAICS!$P:$P,allNAICS!$C:$C,Revenue!$A34,allNAICS!$E:$E,Revenue!L$1)</f>
        <v>15347707</v>
      </c>
      <c r="M34" s="1">
        <f>SUMIFS(allNAICS!$P:$P,allNAICS!$C:$C,Revenue!$A34,allNAICS!$E:$E,Revenue!M$1)</f>
        <v>3252764</v>
      </c>
      <c r="N34" s="1">
        <f>SUMIFS(allNAICS!$P:$P,allNAICS!$C:$C,Revenue!$A34,allNAICS!$E:$E,Revenue!N$1)</f>
        <v>5561589</v>
      </c>
      <c r="O34" s="1">
        <f>SUMIFS(allNAICS!$P:$P,allNAICS!$C:$C,Revenue!$A34,allNAICS!$E:$E,Revenue!O$1)</f>
        <v>17259749</v>
      </c>
      <c r="P34" s="1">
        <f>SUMIFS(allNAICS!$P:$P,allNAICS!$C:$C,Revenue!$A34,allNAICS!$E:$E,Revenue!P$1)</f>
        <v>2554390</v>
      </c>
      <c r="Q34" s="1">
        <f>SUMIFS(allNAICS!$P:$P,allNAICS!$C:$C,Revenue!$A34,allNAICS!$E:$E,Revenue!Q$1)</f>
        <v>4567567</v>
      </c>
      <c r="R34" s="1">
        <f>SUMIFS(allNAICS!$P:$P,allNAICS!$C:$C,Revenue!$A34,allNAICS!$E:$E,Revenue!R$1)</f>
        <v>2704250</v>
      </c>
      <c r="S34" s="1">
        <f>SUMIFS(allNAICS!$P:$P,allNAICS!$C:$C,Revenue!$A34,allNAICS!$E:$E,Revenue!S$1)</f>
        <v>513684</v>
      </c>
      <c r="T34" s="1">
        <f>SUMIFS(allNAICS!$P:$P,allNAICS!$C:$C,Revenue!$A34,allNAICS!$E:$E,Revenue!T$1)</f>
        <v>6588475</v>
      </c>
      <c r="U34" s="1">
        <f>SUMIFS(allNAICS!$P:$P,allNAICS!$C:$C,Revenue!$A34,allNAICS!$E:$E,Revenue!U$1)</f>
        <v>355712</v>
      </c>
      <c r="V34" s="1">
        <f>SUMIFS(allNAICS!$P:$P,allNAICS!$C:$C,Revenue!$A34,allNAICS!$E:$E,Revenue!V$1)</f>
        <v>2141112</v>
      </c>
      <c r="W34" s="1">
        <f>SUMIFS(allNAICS!$P:$P,allNAICS!$C:$C,Revenue!$A34,allNAICS!$E:$E,Revenue!W$1)</f>
        <v>1281285</v>
      </c>
      <c r="X34" s="1">
        <f>SUMIFS(allNAICS!$P:$P,allNAICS!$C:$C,Revenue!$A34,allNAICS!$E:$E,Revenue!X$1)</f>
        <v>786868</v>
      </c>
      <c r="Y34" s="1">
        <f>SUMIFS(allNAICS!$P:$P,allNAICS!$C:$C,Revenue!$A34,allNAICS!$E:$E,Revenue!Y$1)</f>
        <v>0</v>
      </c>
    </row>
    <row r="35" spans="1:25" x14ac:dyDescent="0.45">
      <c r="A35" s="1" t="s">
        <v>499</v>
      </c>
      <c r="B35" s="1" t="s">
        <v>500</v>
      </c>
      <c r="C35" s="1">
        <v>46.808326800000003</v>
      </c>
      <c r="D35" s="1">
        <v>-100.7837392</v>
      </c>
      <c r="E35" s="1">
        <f>SUMIFS(allNAICS!$P:$P,allNAICS!$C:$C,Revenue!$A35,allNAICS!$E:$E,Revenue!E$1)</f>
        <v>15434404</v>
      </c>
      <c r="F35" s="1">
        <f>SUMIFS(allNAICS!$P:$P,allNAICS!$C:$C,Revenue!$A35,allNAICS!$E:$E,Revenue!F$1)</f>
        <v>0</v>
      </c>
      <c r="G35" s="1">
        <f>SUMIFS(allNAICS!$P:$P,allNAICS!$C:$C,Revenue!$A35,allNAICS!$E:$E,Revenue!G$1)</f>
        <v>0</v>
      </c>
      <c r="H35" s="1">
        <f>SUMIFS(allNAICS!$P:$P,allNAICS!$C:$C,Revenue!$A35,allNAICS!$E:$E,Revenue!H$1)</f>
        <v>0</v>
      </c>
      <c r="I35" s="1">
        <f>SUMIFS(allNAICS!$P:$P,allNAICS!$C:$C,Revenue!$A35,allNAICS!$E:$E,Revenue!I$1)</f>
        <v>1112576</v>
      </c>
      <c r="J35" s="1">
        <f>SUMIFS(allNAICS!$P:$P,allNAICS!$C:$C,Revenue!$A35,allNAICS!$E:$E,Revenue!J$1)</f>
        <v>3104295</v>
      </c>
      <c r="K35" s="1">
        <f>SUMIFS(allNAICS!$P:$P,allNAICS!$C:$C,Revenue!$A35,allNAICS!$E:$E,Revenue!K$1)</f>
        <v>2542589</v>
      </c>
      <c r="L35" s="1">
        <f>SUMIFS(allNAICS!$P:$P,allNAICS!$C:$C,Revenue!$A35,allNAICS!$E:$E,Revenue!L$1)</f>
        <v>2620566</v>
      </c>
      <c r="M35" s="1">
        <f>SUMIFS(allNAICS!$P:$P,allNAICS!$C:$C,Revenue!$A35,allNAICS!$E:$E,Revenue!M$1)</f>
        <v>721703</v>
      </c>
      <c r="N35" s="1">
        <f>SUMIFS(allNAICS!$P:$P,allNAICS!$C:$C,Revenue!$A35,allNAICS!$E:$E,Revenue!N$1)</f>
        <v>260184</v>
      </c>
      <c r="O35" s="1">
        <f>SUMIFS(allNAICS!$P:$P,allNAICS!$C:$C,Revenue!$A35,allNAICS!$E:$E,Revenue!O$1)</f>
        <v>1424421</v>
      </c>
      <c r="P35" s="1">
        <f>SUMIFS(allNAICS!$P:$P,allNAICS!$C:$C,Revenue!$A35,allNAICS!$E:$E,Revenue!P$1)</f>
        <v>207787</v>
      </c>
      <c r="Q35" s="1">
        <f>SUMIFS(allNAICS!$P:$P,allNAICS!$C:$C,Revenue!$A35,allNAICS!$E:$E,Revenue!Q$1)</f>
        <v>499844</v>
      </c>
      <c r="R35" s="1">
        <f>SUMIFS(allNAICS!$P:$P,allNAICS!$C:$C,Revenue!$A35,allNAICS!$E:$E,Revenue!R$1)</f>
        <v>190395</v>
      </c>
      <c r="S35" s="1">
        <f>SUMIFS(allNAICS!$P:$P,allNAICS!$C:$C,Revenue!$A35,allNAICS!$E:$E,Revenue!S$1)</f>
        <v>82002</v>
      </c>
      <c r="T35" s="1">
        <f>SUMIFS(allNAICS!$P:$P,allNAICS!$C:$C,Revenue!$A35,allNAICS!$E:$E,Revenue!T$1)</f>
        <v>1228852</v>
      </c>
      <c r="U35" s="1">
        <f>SUMIFS(allNAICS!$P:$P,allNAICS!$C:$C,Revenue!$A35,allNAICS!$E:$E,Revenue!U$1)</f>
        <v>43115</v>
      </c>
      <c r="V35" s="1">
        <f>SUMIFS(allNAICS!$P:$P,allNAICS!$C:$C,Revenue!$A35,allNAICS!$E:$E,Revenue!V$1)</f>
        <v>265994</v>
      </c>
      <c r="W35" s="1">
        <f>SUMIFS(allNAICS!$P:$P,allNAICS!$C:$C,Revenue!$A35,allNAICS!$E:$E,Revenue!W$1)</f>
        <v>117775</v>
      </c>
      <c r="X35" s="1">
        <f>SUMIFS(allNAICS!$P:$P,allNAICS!$C:$C,Revenue!$A35,allNAICS!$E:$E,Revenue!X$1)</f>
        <v>0</v>
      </c>
      <c r="Y35" s="1">
        <f>SUMIFS(allNAICS!$P:$P,allNAICS!$C:$C,Revenue!$A35,allNAICS!$E:$E,Revenue!Y$1)</f>
        <v>0</v>
      </c>
    </row>
    <row r="36" spans="1:25" x14ac:dyDescent="0.45">
      <c r="A36" s="1" t="s">
        <v>501</v>
      </c>
      <c r="B36" s="1" t="s">
        <v>502</v>
      </c>
      <c r="C36" s="1">
        <v>37.229573299999998</v>
      </c>
      <c r="D36" s="1">
        <v>-80.413939299999996</v>
      </c>
      <c r="E36" s="1">
        <f>SUMIFS(allNAICS!$P:$P,allNAICS!$C:$C,Revenue!$A36,allNAICS!$E:$E,Revenue!E$1)</f>
        <v>13003465</v>
      </c>
      <c r="F36" s="1">
        <f>SUMIFS(allNAICS!$P:$P,allNAICS!$C:$C,Revenue!$A36,allNAICS!$E:$E,Revenue!F$1)</f>
        <v>9927</v>
      </c>
      <c r="G36" s="1">
        <f>SUMIFS(allNAICS!$P:$P,allNAICS!$C:$C,Revenue!$A36,allNAICS!$E:$E,Revenue!G$1)</f>
        <v>0</v>
      </c>
      <c r="H36" s="1">
        <f>SUMIFS(allNAICS!$P:$P,allNAICS!$C:$C,Revenue!$A36,allNAICS!$E:$E,Revenue!H$1)</f>
        <v>0</v>
      </c>
      <c r="I36" s="1">
        <f>SUMIFS(allNAICS!$P:$P,allNAICS!$C:$C,Revenue!$A36,allNAICS!$E:$E,Revenue!I$1)</f>
        <v>331168</v>
      </c>
      <c r="J36" s="1">
        <f>SUMIFS(allNAICS!$P:$P,allNAICS!$C:$C,Revenue!$A36,allNAICS!$E:$E,Revenue!J$1)</f>
        <v>5999798</v>
      </c>
      <c r="K36" s="1">
        <f>SUMIFS(allNAICS!$P:$P,allNAICS!$C:$C,Revenue!$A36,allNAICS!$E:$E,Revenue!K$1)</f>
        <v>1616711</v>
      </c>
      <c r="L36" s="1">
        <f>SUMIFS(allNAICS!$P:$P,allNAICS!$C:$C,Revenue!$A36,allNAICS!$E:$E,Revenue!L$1)</f>
        <v>2171113</v>
      </c>
      <c r="M36" s="1">
        <f>SUMIFS(allNAICS!$P:$P,allNAICS!$C:$C,Revenue!$A36,allNAICS!$E:$E,Revenue!M$1)</f>
        <v>111199</v>
      </c>
      <c r="N36" s="1">
        <f>SUMIFS(allNAICS!$P:$P,allNAICS!$C:$C,Revenue!$A36,allNAICS!$E:$E,Revenue!N$1)</f>
        <v>440736</v>
      </c>
      <c r="O36" s="1">
        <f>SUMIFS(allNAICS!$P:$P,allNAICS!$C:$C,Revenue!$A36,allNAICS!$E:$E,Revenue!O$1)</f>
        <v>208644</v>
      </c>
      <c r="P36" s="1">
        <f>SUMIFS(allNAICS!$P:$P,allNAICS!$C:$C,Revenue!$A36,allNAICS!$E:$E,Revenue!P$1)</f>
        <v>401457</v>
      </c>
      <c r="Q36" s="1">
        <f>SUMIFS(allNAICS!$P:$P,allNAICS!$C:$C,Revenue!$A36,allNAICS!$E:$E,Revenue!Q$1)</f>
        <v>320166</v>
      </c>
      <c r="R36" s="1">
        <f>SUMIFS(allNAICS!$P:$P,allNAICS!$C:$C,Revenue!$A36,allNAICS!$E:$E,Revenue!R$1)</f>
        <v>97552</v>
      </c>
      <c r="S36" s="1">
        <f>SUMIFS(allNAICS!$P:$P,allNAICS!$C:$C,Revenue!$A36,allNAICS!$E:$E,Revenue!S$1)</f>
        <v>41227</v>
      </c>
      <c r="T36" s="1">
        <f>SUMIFS(allNAICS!$P:$P,allNAICS!$C:$C,Revenue!$A36,allNAICS!$E:$E,Revenue!T$1)</f>
        <v>700797</v>
      </c>
      <c r="U36" s="1">
        <f>SUMIFS(allNAICS!$P:$P,allNAICS!$C:$C,Revenue!$A36,allNAICS!$E:$E,Revenue!U$1)</f>
        <v>40555</v>
      </c>
      <c r="V36" s="1">
        <f>SUMIFS(allNAICS!$P:$P,allNAICS!$C:$C,Revenue!$A36,allNAICS!$E:$E,Revenue!V$1)</f>
        <v>238561</v>
      </c>
      <c r="W36" s="1">
        <f>SUMIFS(allNAICS!$P:$P,allNAICS!$C:$C,Revenue!$A36,allNAICS!$E:$E,Revenue!W$1)</f>
        <v>115876</v>
      </c>
      <c r="X36" s="1">
        <f>SUMIFS(allNAICS!$P:$P,allNAICS!$C:$C,Revenue!$A36,allNAICS!$E:$E,Revenue!X$1)</f>
        <v>0</v>
      </c>
      <c r="Y36" s="1">
        <f>SUMIFS(allNAICS!$P:$P,allNAICS!$C:$C,Revenue!$A36,allNAICS!$E:$E,Revenue!Y$1)</f>
        <v>0</v>
      </c>
    </row>
    <row r="37" spans="1:25" x14ac:dyDescent="0.45">
      <c r="A37" s="1" t="s">
        <v>503</v>
      </c>
      <c r="B37" s="1" t="s">
        <v>504</v>
      </c>
      <c r="C37" s="1">
        <v>40.484202699999997</v>
      </c>
      <c r="D37" s="1">
        <v>-88.993687300000005</v>
      </c>
      <c r="E37" s="1">
        <f>SUMIFS(allNAICS!$P:$P,allNAICS!$C:$C,Revenue!$A37,allNAICS!$E:$E,Revenue!E$1)</f>
        <v>37719769</v>
      </c>
      <c r="F37" s="1">
        <f>SUMIFS(allNAICS!$P:$P,allNAICS!$C:$C,Revenue!$A37,allNAICS!$E:$E,Revenue!F$1)</f>
        <v>37600</v>
      </c>
      <c r="G37" s="1">
        <f>SUMIFS(allNAICS!$P:$P,allNAICS!$C:$C,Revenue!$A37,allNAICS!$E:$E,Revenue!G$1)</f>
        <v>0</v>
      </c>
      <c r="H37" s="1">
        <f>SUMIFS(allNAICS!$P:$P,allNAICS!$C:$C,Revenue!$A37,allNAICS!$E:$E,Revenue!H$1)</f>
        <v>0</v>
      </c>
      <c r="I37" s="1">
        <f>SUMIFS(allNAICS!$P:$P,allNAICS!$C:$C,Revenue!$A37,allNAICS!$E:$E,Revenue!I$1)</f>
        <v>215703</v>
      </c>
      <c r="J37" s="1">
        <f>SUMIFS(allNAICS!$P:$P,allNAICS!$C:$C,Revenue!$A37,allNAICS!$E:$E,Revenue!J$1)</f>
        <v>1706873</v>
      </c>
      <c r="K37" s="1">
        <f>SUMIFS(allNAICS!$P:$P,allNAICS!$C:$C,Revenue!$A37,allNAICS!$E:$E,Revenue!K$1)</f>
        <v>11087076</v>
      </c>
      <c r="L37" s="1">
        <f>SUMIFS(allNAICS!$P:$P,allNAICS!$C:$C,Revenue!$A37,allNAICS!$E:$E,Revenue!L$1)</f>
        <v>2366353</v>
      </c>
      <c r="M37" s="1">
        <f>SUMIFS(allNAICS!$P:$P,allNAICS!$C:$C,Revenue!$A37,allNAICS!$E:$E,Revenue!M$1)</f>
        <v>287252</v>
      </c>
      <c r="N37" s="1">
        <f>SUMIFS(allNAICS!$P:$P,allNAICS!$C:$C,Revenue!$A37,allNAICS!$E:$E,Revenue!N$1)</f>
        <v>282551</v>
      </c>
      <c r="O37" s="1">
        <f>SUMIFS(allNAICS!$P:$P,allNAICS!$C:$C,Revenue!$A37,allNAICS!$E:$E,Revenue!O$1)</f>
        <v>0</v>
      </c>
      <c r="P37" s="1">
        <f>SUMIFS(allNAICS!$P:$P,allNAICS!$C:$C,Revenue!$A37,allNAICS!$E:$E,Revenue!P$1)</f>
        <v>260416</v>
      </c>
      <c r="Q37" s="1">
        <f>SUMIFS(allNAICS!$P:$P,allNAICS!$C:$C,Revenue!$A37,allNAICS!$E:$E,Revenue!Q$1)</f>
        <v>391864</v>
      </c>
      <c r="R37" s="1">
        <f>SUMIFS(allNAICS!$P:$P,allNAICS!$C:$C,Revenue!$A37,allNAICS!$E:$E,Revenue!R$1)</f>
        <v>401749</v>
      </c>
      <c r="S37" s="1">
        <f>SUMIFS(allNAICS!$P:$P,allNAICS!$C:$C,Revenue!$A37,allNAICS!$E:$E,Revenue!S$1)</f>
        <v>112621</v>
      </c>
      <c r="T37" s="1">
        <f>SUMIFS(allNAICS!$P:$P,allNAICS!$C:$C,Revenue!$A37,allNAICS!$E:$E,Revenue!T$1)</f>
        <v>1177405</v>
      </c>
      <c r="U37" s="1">
        <f>SUMIFS(allNAICS!$P:$P,allNAICS!$C:$C,Revenue!$A37,allNAICS!$E:$E,Revenue!U$1)</f>
        <v>59661</v>
      </c>
      <c r="V37" s="1">
        <f>SUMIFS(allNAICS!$P:$P,allNAICS!$C:$C,Revenue!$A37,allNAICS!$E:$E,Revenue!V$1)</f>
        <v>549785</v>
      </c>
      <c r="W37" s="1">
        <f>SUMIFS(allNAICS!$P:$P,allNAICS!$C:$C,Revenue!$A37,allNAICS!$E:$E,Revenue!W$1)</f>
        <v>203711</v>
      </c>
      <c r="X37" s="1">
        <f>SUMIFS(allNAICS!$P:$P,allNAICS!$C:$C,Revenue!$A37,allNAICS!$E:$E,Revenue!X$1)</f>
        <v>26186</v>
      </c>
      <c r="Y37" s="1">
        <f>SUMIFS(allNAICS!$P:$P,allNAICS!$C:$C,Revenue!$A37,allNAICS!$E:$E,Revenue!Y$1)</f>
        <v>0</v>
      </c>
    </row>
    <row r="38" spans="1:25" x14ac:dyDescent="0.45">
      <c r="A38" s="1" t="s">
        <v>505</v>
      </c>
      <c r="B38" s="1" t="s">
        <v>506</v>
      </c>
      <c r="C38" s="1">
        <v>39.165325000000003</v>
      </c>
      <c r="D38" s="1">
        <v>-86.526385700000006</v>
      </c>
      <c r="E38" s="1">
        <f>SUMIFS(allNAICS!$P:$P,allNAICS!$C:$C,Revenue!$A38,allNAICS!$E:$E,Revenue!E$1)</f>
        <v>9953197</v>
      </c>
      <c r="F38" s="1">
        <f>SUMIFS(allNAICS!$P:$P,allNAICS!$C:$C,Revenue!$A38,allNAICS!$E:$E,Revenue!F$1)</f>
        <v>0</v>
      </c>
      <c r="G38" s="1">
        <f>SUMIFS(allNAICS!$P:$P,allNAICS!$C:$C,Revenue!$A38,allNAICS!$E:$E,Revenue!G$1)</f>
        <v>0</v>
      </c>
      <c r="H38" s="1">
        <f>SUMIFS(allNAICS!$P:$P,allNAICS!$C:$C,Revenue!$A38,allNAICS!$E:$E,Revenue!H$1)</f>
        <v>0</v>
      </c>
      <c r="I38" s="1">
        <f>SUMIFS(allNAICS!$P:$P,allNAICS!$C:$C,Revenue!$A38,allNAICS!$E:$E,Revenue!I$1)</f>
        <v>486616</v>
      </c>
      <c r="J38" s="1">
        <f>SUMIFS(allNAICS!$P:$P,allNAICS!$C:$C,Revenue!$A38,allNAICS!$E:$E,Revenue!J$1)</f>
        <v>1668880</v>
      </c>
      <c r="K38" s="1">
        <f>SUMIFS(allNAICS!$P:$P,allNAICS!$C:$C,Revenue!$A38,allNAICS!$E:$E,Revenue!K$1)</f>
        <v>1668799</v>
      </c>
      <c r="L38" s="1">
        <f>SUMIFS(allNAICS!$P:$P,allNAICS!$C:$C,Revenue!$A38,allNAICS!$E:$E,Revenue!L$1)</f>
        <v>1859718</v>
      </c>
      <c r="M38" s="1">
        <f>SUMIFS(allNAICS!$P:$P,allNAICS!$C:$C,Revenue!$A38,allNAICS!$E:$E,Revenue!M$1)</f>
        <v>66023</v>
      </c>
      <c r="N38" s="1">
        <f>SUMIFS(allNAICS!$P:$P,allNAICS!$C:$C,Revenue!$A38,allNAICS!$E:$E,Revenue!N$1)</f>
        <v>323131</v>
      </c>
      <c r="O38" s="1">
        <f>SUMIFS(allNAICS!$P:$P,allNAICS!$C:$C,Revenue!$A38,allNAICS!$E:$E,Revenue!O$1)</f>
        <v>335507</v>
      </c>
      <c r="P38" s="1">
        <f>SUMIFS(allNAICS!$P:$P,allNAICS!$C:$C,Revenue!$A38,allNAICS!$E:$E,Revenue!P$1)</f>
        <v>305887</v>
      </c>
      <c r="Q38" s="1">
        <f>SUMIFS(allNAICS!$P:$P,allNAICS!$C:$C,Revenue!$A38,allNAICS!$E:$E,Revenue!Q$1)</f>
        <v>337179</v>
      </c>
      <c r="R38" s="1">
        <f>SUMIFS(allNAICS!$P:$P,allNAICS!$C:$C,Revenue!$A38,allNAICS!$E:$E,Revenue!R$1)</f>
        <v>247867</v>
      </c>
      <c r="S38" s="1">
        <f>SUMIFS(allNAICS!$P:$P,allNAICS!$C:$C,Revenue!$A38,allNAICS!$E:$E,Revenue!S$1)</f>
        <v>34853</v>
      </c>
      <c r="T38" s="1">
        <f>SUMIFS(allNAICS!$P:$P,allNAICS!$C:$C,Revenue!$A38,allNAICS!$E:$E,Revenue!T$1)</f>
        <v>1087880</v>
      </c>
      <c r="U38" s="1">
        <f>SUMIFS(allNAICS!$P:$P,allNAICS!$C:$C,Revenue!$A38,allNAICS!$E:$E,Revenue!U$1)</f>
        <v>44121</v>
      </c>
      <c r="V38" s="1">
        <f>SUMIFS(allNAICS!$P:$P,allNAICS!$C:$C,Revenue!$A38,allNAICS!$E:$E,Revenue!V$1)</f>
        <v>345214</v>
      </c>
      <c r="W38" s="1">
        <f>SUMIFS(allNAICS!$P:$P,allNAICS!$C:$C,Revenue!$A38,allNAICS!$E:$E,Revenue!W$1)</f>
        <v>246517</v>
      </c>
      <c r="X38" s="1">
        <f>SUMIFS(allNAICS!$P:$P,allNAICS!$C:$C,Revenue!$A38,allNAICS!$E:$E,Revenue!X$1)</f>
        <v>0</v>
      </c>
      <c r="Y38" s="1">
        <f>SUMIFS(allNAICS!$P:$P,allNAICS!$C:$C,Revenue!$A38,allNAICS!$E:$E,Revenue!Y$1)</f>
        <v>0</v>
      </c>
    </row>
    <row r="39" spans="1:25" x14ac:dyDescent="0.45">
      <c r="A39" s="1" t="s">
        <v>507</v>
      </c>
      <c r="B39" s="1" t="s">
        <v>508</v>
      </c>
      <c r="C39" s="1">
        <v>43.618710200000002</v>
      </c>
      <c r="D39" s="1">
        <v>-116.2146068</v>
      </c>
      <c r="E39" s="1">
        <f>SUMIFS(allNAICS!$P:$P,allNAICS!$C:$C,Revenue!$A39,allNAICS!$E:$E,Revenue!E$1)</f>
        <v>56158907</v>
      </c>
      <c r="F39" s="1">
        <f>SUMIFS(allNAICS!$P:$P,allNAICS!$C:$C,Revenue!$A39,allNAICS!$E:$E,Revenue!F$1)</f>
        <v>78994</v>
      </c>
      <c r="G39" s="1">
        <f>SUMIFS(allNAICS!$P:$P,allNAICS!$C:$C,Revenue!$A39,allNAICS!$E:$E,Revenue!G$1)</f>
        <v>72167</v>
      </c>
      <c r="H39" s="1">
        <f>SUMIFS(allNAICS!$P:$P,allNAICS!$C:$C,Revenue!$A39,allNAICS!$E:$E,Revenue!H$1)</f>
        <v>0</v>
      </c>
      <c r="I39" s="1">
        <f>SUMIFS(allNAICS!$P:$P,allNAICS!$C:$C,Revenue!$A39,allNAICS!$E:$E,Revenue!I$1)</f>
        <v>3424739</v>
      </c>
      <c r="J39" s="1">
        <f>SUMIFS(allNAICS!$P:$P,allNAICS!$C:$C,Revenue!$A39,allNAICS!$E:$E,Revenue!J$1)</f>
        <v>7419870</v>
      </c>
      <c r="K39" s="1">
        <f>SUMIFS(allNAICS!$P:$P,allNAICS!$C:$C,Revenue!$A39,allNAICS!$E:$E,Revenue!K$1)</f>
        <v>12527501</v>
      </c>
      <c r="L39" s="1">
        <f>SUMIFS(allNAICS!$P:$P,allNAICS!$C:$C,Revenue!$A39,allNAICS!$E:$E,Revenue!L$1)</f>
        <v>8062187</v>
      </c>
      <c r="M39" s="1">
        <f>SUMIFS(allNAICS!$P:$P,allNAICS!$C:$C,Revenue!$A39,allNAICS!$E:$E,Revenue!M$1)</f>
        <v>1047957</v>
      </c>
      <c r="N39" s="1">
        <f>SUMIFS(allNAICS!$P:$P,allNAICS!$C:$C,Revenue!$A39,allNAICS!$E:$E,Revenue!N$1)</f>
        <v>7347085</v>
      </c>
      <c r="O39" s="1">
        <f>SUMIFS(allNAICS!$P:$P,allNAICS!$C:$C,Revenue!$A39,allNAICS!$E:$E,Revenue!O$1)</f>
        <v>5118554</v>
      </c>
      <c r="P39" s="1">
        <f>SUMIFS(allNAICS!$P:$P,allNAICS!$C:$C,Revenue!$A39,allNAICS!$E:$E,Revenue!P$1)</f>
        <v>1059141</v>
      </c>
      <c r="Q39" s="1">
        <f>SUMIFS(allNAICS!$P:$P,allNAICS!$C:$C,Revenue!$A39,allNAICS!$E:$E,Revenue!Q$1)</f>
        <v>2104787</v>
      </c>
      <c r="R39" s="1">
        <f>SUMIFS(allNAICS!$P:$P,allNAICS!$C:$C,Revenue!$A39,allNAICS!$E:$E,Revenue!R$1)</f>
        <v>978989</v>
      </c>
      <c r="S39" s="1">
        <f>SUMIFS(allNAICS!$P:$P,allNAICS!$C:$C,Revenue!$A39,allNAICS!$E:$E,Revenue!S$1)</f>
        <v>239708</v>
      </c>
      <c r="T39" s="1">
        <f>SUMIFS(allNAICS!$P:$P,allNAICS!$C:$C,Revenue!$A39,allNAICS!$E:$E,Revenue!T$1)</f>
        <v>3595888</v>
      </c>
      <c r="U39" s="1">
        <f>SUMIFS(allNAICS!$P:$P,allNAICS!$C:$C,Revenue!$A39,allNAICS!$E:$E,Revenue!U$1)</f>
        <v>204401</v>
      </c>
      <c r="V39" s="1">
        <f>SUMIFS(allNAICS!$P:$P,allNAICS!$C:$C,Revenue!$A39,allNAICS!$E:$E,Revenue!V$1)</f>
        <v>1009118</v>
      </c>
      <c r="W39" s="1">
        <f>SUMIFS(allNAICS!$P:$P,allNAICS!$C:$C,Revenue!$A39,allNAICS!$E:$E,Revenue!W$1)</f>
        <v>460029</v>
      </c>
      <c r="X39" s="1">
        <f>SUMIFS(allNAICS!$P:$P,allNAICS!$C:$C,Revenue!$A39,allNAICS!$E:$E,Revenue!X$1)</f>
        <v>499991</v>
      </c>
      <c r="Y39" s="1">
        <f>SUMIFS(allNAICS!$P:$P,allNAICS!$C:$C,Revenue!$A39,allNAICS!$E:$E,Revenue!Y$1)</f>
        <v>0</v>
      </c>
    </row>
    <row r="40" spans="1:25" x14ac:dyDescent="0.45">
      <c r="A40" s="1" t="s">
        <v>509</v>
      </c>
      <c r="B40" s="1" t="s">
        <v>510</v>
      </c>
      <c r="C40" s="1">
        <v>42.358430800000001</v>
      </c>
      <c r="D40" s="1">
        <v>-71.059773199999995</v>
      </c>
      <c r="E40" s="1">
        <f>SUMIFS(allNAICS!$P:$P,allNAICS!$C:$C,Revenue!$A40,allNAICS!$E:$E,Revenue!E$1)</f>
        <v>687526119</v>
      </c>
      <c r="F40" s="1">
        <f>SUMIFS(allNAICS!$P:$P,allNAICS!$C:$C,Revenue!$A40,allNAICS!$E:$E,Revenue!F$1)</f>
        <v>216601</v>
      </c>
      <c r="G40" s="1">
        <f>SUMIFS(allNAICS!$P:$P,allNAICS!$C:$C,Revenue!$A40,allNAICS!$E:$E,Revenue!G$1)</f>
        <v>114800</v>
      </c>
      <c r="H40" s="1">
        <f>SUMIFS(allNAICS!$P:$P,allNAICS!$C:$C,Revenue!$A40,allNAICS!$E:$E,Revenue!H$1)</f>
        <v>8372563</v>
      </c>
      <c r="I40" s="1">
        <f>SUMIFS(allNAICS!$P:$P,allNAICS!$C:$C,Revenue!$A40,allNAICS!$E:$E,Revenue!I$1)</f>
        <v>28698922</v>
      </c>
      <c r="J40" s="1">
        <f>SUMIFS(allNAICS!$P:$P,allNAICS!$C:$C,Revenue!$A40,allNAICS!$E:$E,Revenue!J$1)</f>
        <v>61311170</v>
      </c>
      <c r="K40" s="1">
        <f>SUMIFS(allNAICS!$P:$P,allNAICS!$C:$C,Revenue!$A40,allNAICS!$E:$E,Revenue!K$1)</f>
        <v>156943888</v>
      </c>
      <c r="L40" s="1">
        <f>SUMIFS(allNAICS!$P:$P,allNAICS!$C:$C,Revenue!$A40,allNAICS!$E:$E,Revenue!L$1)</f>
        <v>68645559</v>
      </c>
      <c r="M40" s="1">
        <f>SUMIFS(allNAICS!$P:$P,allNAICS!$C:$C,Revenue!$A40,allNAICS!$E:$E,Revenue!M$1)</f>
        <v>10046523</v>
      </c>
      <c r="N40" s="1">
        <f>SUMIFS(allNAICS!$P:$P,allNAICS!$C:$C,Revenue!$A40,allNAICS!$E:$E,Revenue!N$1)</f>
        <v>39107918</v>
      </c>
      <c r="O40" s="1">
        <f>SUMIFS(allNAICS!$P:$P,allNAICS!$C:$C,Revenue!$A40,allNAICS!$E:$E,Revenue!O$1)</f>
        <v>120918810</v>
      </c>
      <c r="P40" s="1">
        <f>SUMIFS(allNAICS!$P:$P,allNAICS!$C:$C,Revenue!$A40,allNAICS!$E:$E,Revenue!P$1)</f>
        <v>14858550</v>
      </c>
      <c r="Q40" s="1">
        <f>SUMIFS(allNAICS!$P:$P,allNAICS!$C:$C,Revenue!$A40,allNAICS!$E:$E,Revenue!Q$1)</f>
        <v>63748500</v>
      </c>
      <c r="R40" s="1">
        <f>SUMIFS(allNAICS!$P:$P,allNAICS!$C:$C,Revenue!$A40,allNAICS!$E:$E,Revenue!R$1)</f>
        <v>15146566</v>
      </c>
      <c r="S40" s="1">
        <f>SUMIFS(allNAICS!$P:$P,allNAICS!$C:$C,Revenue!$A40,allNAICS!$E:$E,Revenue!S$1)</f>
        <v>15160078</v>
      </c>
      <c r="T40" s="1">
        <f>SUMIFS(allNAICS!$P:$P,allNAICS!$C:$C,Revenue!$A40,allNAICS!$E:$E,Revenue!T$1)</f>
        <v>51819086</v>
      </c>
      <c r="U40" s="1">
        <f>SUMIFS(allNAICS!$P:$P,allNAICS!$C:$C,Revenue!$A40,allNAICS!$E:$E,Revenue!U$1)</f>
        <v>4628393</v>
      </c>
      <c r="V40" s="1">
        <f>SUMIFS(allNAICS!$P:$P,allNAICS!$C:$C,Revenue!$A40,allNAICS!$E:$E,Revenue!V$1)</f>
        <v>13617366</v>
      </c>
      <c r="W40" s="1">
        <f>SUMIFS(allNAICS!$P:$P,allNAICS!$C:$C,Revenue!$A40,allNAICS!$E:$E,Revenue!W$1)</f>
        <v>5982561</v>
      </c>
      <c r="X40" s="1">
        <f>SUMIFS(allNAICS!$P:$P,allNAICS!$C:$C,Revenue!$A40,allNAICS!$E:$E,Revenue!X$1)</f>
        <v>8143941</v>
      </c>
      <c r="Y40" s="1">
        <f>SUMIFS(allNAICS!$P:$P,allNAICS!$C:$C,Revenue!$A40,allNAICS!$E:$E,Revenue!Y$1)</f>
        <v>44324</v>
      </c>
    </row>
    <row r="41" spans="1:25" x14ac:dyDescent="0.45">
      <c r="A41" s="1" t="s">
        <v>511</v>
      </c>
      <c r="B41" s="1" t="s">
        <v>512</v>
      </c>
      <c r="C41" s="1">
        <v>40.014985600000003</v>
      </c>
      <c r="D41" s="1">
        <v>-105.27054560000001</v>
      </c>
      <c r="E41" s="1">
        <f>SUMIFS(allNAICS!$P:$P,allNAICS!$C:$C,Revenue!$A41,allNAICS!$E:$E,Revenue!E$1)</f>
        <v>34036259</v>
      </c>
      <c r="F41" s="1">
        <f>SUMIFS(allNAICS!$P:$P,allNAICS!$C:$C,Revenue!$A41,allNAICS!$E:$E,Revenue!F$1)</f>
        <v>14943</v>
      </c>
      <c r="G41" s="1">
        <f>SUMIFS(allNAICS!$P:$P,allNAICS!$C:$C,Revenue!$A41,allNAICS!$E:$E,Revenue!G$1)</f>
        <v>54660</v>
      </c>
      <c r="H41" s="1">
        <f>SUMIFS(allNAICS!$P:$P,allNAICS!$C:$C,Revenue!$A41,allNAICS!$E:$E,Revenue!H$1)</f>
        <v>171520</v>
      </c>
      <c r="I41" s="1">
        <f>SUMIFS(allNAICS!$P:$P,allNAICS!$C:$C,Revenue!$A41,allNAICS!$E:$E,Revenue!I$1)</f>
        <v>980260</v>
      </c>
      <c r="J41" s="1">
        <f>SUMIFS(allNAICS!$P:$P,allNAICS!$C:$C,Revenue!$A41,allNAICS!$E:$E,Revenue!J$1)</f>
        <v>5399961</v>
      </c>
      <c r="K41" s="1">
        <f>SUMIFS(allNAICS!$P:$P,allNAICS!$C:$C,Revenue!$A41,allNAICS!$E:$E,Revenue!K$1)</f>
        <v>9174694</v>
      </c>
      <c r="L41" s="1">
        <f>SUMIFS(allNAICS!$P:$P,allNAICS!$C:$C,Revenue!$A41,allNAICS!$E:$E,Revenue!L$1)</f>
        <v>4680244</v>
      </c>
      <c r="M41" s="1">
        <f>SUMIFS(allNAICS!$P:$P,allNAICS!$C:$C,Revenue!$A41,allNAICS!$E:$E,Revenue!M$1)</f>
        <v>132574</v>
      </c>
      <c r="N41" s="1">
        <f>SUMIFS(allNAICS!$P:$P,allNAICS!$C:$C,Revenue!$A41,allNAICS!$E:$E,Revenue!N$1)</f>
        <v>1507487</v>
      </c>
      <c r="O41" s="1">
        <f>SUMIFS(allNAICS!$P:$P,allNAICS!$C:$C,Revenue!$A41,allNAICS!$E:$E,Revenue!O$1)</f>
        <v>1003459</v>
      </c>
      <c r="P41" s="1">
        <f>SUMIFS(allNAICS!$P:$P,allNAICS!$C:$C,Revenue!$A41,allNAICS!$E:$E,Revenue!P$1)</f>
        <v>963935</v>
      </c>
      <c r="Q41" s="1">
        <f>SUMIFS(allNAICS!$P:$P,allNAICS!$C:$C,Revenue!$A41,allNAICS!$E:$E,Revenue!Q$1)</f>
        <v>5452943</v>
      </c>
      <c r="R41" s="1">
        <f>SUMIFS(allNAICS!$P:$P,allNAICS!$C:$C,Revenue!$A41,allNAICS!$E:$E,Revenue!R$1)</f>
        <v>867569</v>
      </c>
      <c r="S41" s="1">
        <f>SUMIFS(allNAICS!$P:$P,allNAICS!$C:$C,Revenue!$A41,allNAICS!$E:$E,Revenue!S$1)</f>
        <v>193446</v>
      </c>
      <c r="T41" s="1">
        <f>SUMIFS(allNAICS!$P:$P,allNAICS!$C:$C,Revenue!$A41,allNAICS!$E:$E,Revenue!T$1)</f>
        <v>1932054</v>
      </c>
      <c r="U41" s="1">
        <f>SUMIFS(allNAICS!$P:$P,allNAICS!$C:$C,Revenue!$A41,allNAICS!$E:$E,Revenue!U$1)</f>
        <v>204901</v>
      </c>
      <c r="V41" s="1">
        <f>SUMIFS(allNAICS!$P:$P,allNAICS!$C:$C,Revenue!$A41,allNAICS!$E:$E,Revenue!V$1)</f>
        <v>801224</v>
      </c>
      <c r="W41" s="1">
        <f>SUMIFS(allNAICS!$P:$P,allNAICS!$C:$C,Revenue!$A41,allNAICS!$E:$E,Revenue!W$1)</f>
        <v>302649</v>
      </c>
      <c r="X41" s="1">
        <f>SUMIFS(allNAICS!$P:$P,allNAICS!$C:$C,Revenue!$A41,allNAICS!$E:$E,Revenue!X$1)</f>
        <v>195313</v>
      </c>
      <c r="Y41" s="1">
        <f>SUMIFS(allNAICS!$P:$P,allNAICS!$C:$C,Revenue!$A41,allNAICS!$E:$E,Revenue!Y$1)</f>
        <v>0</v>
      </c>
    </row>
    <row r="42" spans="1:25" x14ac:dyDescent="0.45">
      <c r="A42" s="1" t="s">
        <v>513</v>
      </c>
      <c r="B42" s="1" t="s">
        <v>514</v>
      </c>
      <c r="C42" s="1">
        <v>36.968521899999999</v>
      </c>
      <c r="D42" s="1">
        <v>-86.480804300000003</v>
      </c>
      <c r="E42" s="1">
        <f>SUMIFS(allNAICS!$P:$P,allNAICS!$C:$C,Revenue!$A42,allNAICS!$E:$E,Revenue!E$1)</f>
        <v>14570514</v>
      </c>
      <c r="F42" s="1">
        <f>SUMIFS(allNAICS!$P:$P,allNAICS!$C:$C,Revenue!$A42,allNAICS!$E:$E,Revenue!F$1)</f>
        <v>7490</v>
      </c>
      <c r="G42" s="1">
        <f>SUMIFS(allNAICS!$P:$P,allNAICS!$C:$C,Revenue!$A42,allNAICS!$E:$E,Revenue!G$1)</f>
        <v>50887</v>
      </c>
      <c r="H42" s="1">
        <f>SUMIFS(allNAICS!$P:$P,allNAICS!$C:$C,Revenue!$A42,allNAICS!$E:$E,Revenue!H$1)</f>
        <v>156027</v>
      </c>
      <c r="I42" s="1">
        <f>SUMIFS(allNAICS!$P:$P,allNAICS!$C:$C,Revenue!$A42,allNAICS!$E:$E,Revenue!I$1)</f>
        <v>724901</v>
      </c>
      <c r="J42" s="1">
        <f>SUMIFS(allNAICS!$P:$P,allNAICS!$C:$C,Revenue!$A42,allNAICS!$E:$E,Revenue!J$1)</f>
        <v>5104131</v>
      </c>
      <c r="K42" s="1">
        <f>SUMIFS(allNAICS!$P:$P,allNAICS!$C:$C,Revenue!$A42,allNAICS!$E:$E,Revenue!K$1)</f>
        <v>3385100</v>
      </c>
      <c r="L42" s="1">
        <f>SUMIFS(allNAICS!$P:$P,allNAICS!$C:$C,Revenue!$A42,allNAICS!$E:$E,Revenue!L$1)</f>
        <v>1812015</v>
      </c>
      <c r="M42" s="1">
        <f>SUMIFS(allNAICS!$P:$P,allNAICS!$C:$C,Revenue!$A42,allNAICS!$E:$E,Revenue!M$1)</f>
        <v>457164</v>
      </c>
      <c r="N42" s="1">
        <f>SUMIFS(allNAICS!$P:$P,allNAICS!$C:$C,Revenue!$A42,allNAICS!$E:$E,Revenue!N$1)</f>
        <v>152365</v>
      </c>
      <c r="O42" s="1">
        <f>SUMIFS(allNAICS!$P:$P,allNAICS!$C:$C,Revenue!$A42,allNAICS!$E:$E,Revenue!O$1)</f>
        <v>584539</v>
      </c>
      <c r="P42" s="1">
        <f>SUMIFS(allNAICS!$P:$P,allNAICS!$C:$C,Revenue!$A42,allNAICS!$E:$E,Revenue!P$1)</f>
        <v>205638</v>
      </c>
      <c r="Q42" s="1">
        <f>SUMIFS(allNAICS!$P:$P,allNAICS!$C:$C,Revenue!$A42,allNAICS!$E:$E,Revenue!Q$1)</f>
        <v>187315</v>
      </c>
      <c r="R42" s="1">
        <f>SUMIFS(allNAICS!$P:$P,allNAICS!$C:$C,Revenue!$A42,allNAICS!$E:$E,Revenue!R$1)</f>
        <v>129170</v>
      </c>
      <c r="S42" s="1">
        <f>SUMIFS(allNAICS!$P:$P,allNAICS!$C:$C,Revenue!$A42,allNAICS!$E:$E,Revenue!S$1)</f>
        <v>15787</v>
      </c>
      <c r="T42" s="1">
        <f>SUMIFS(allNAICS!$P:$P,allNAICS!$C:$C,Revenue!$A42,allNAICS!$E:$E,Revenue!T$1)</f>
        <v>941621</v>
      </c>
      <c r="U42" s="1">
        <f>SUMIFS(allNAICS!$P:$P,allNAICS!$C:$C,Revenue!$A42,allNAICS!$E:$E,Revenue!U$1)</f>
        <v>63078</v>
      </c>
      <c r="V42" s="1">
        <f>SUMIFS(allNAICS!$P:$P,allNAICS!$C:$C,Revenue!$A42,allNAICS!$E:$E,Revenue!V$1)</f>
        <v>359830</v>
      </c>
      <c r="W42" s="1">
        <f>SUMIFS(allNAICS!$P:$P,allNAICS!$C:$C,Revenue!$A42,allNAICS!$E:$E,Revenue!W$1)</f>
        <v>125678</v>
      </c>
      <c r="X42" s="1">
        <f>SUMIFS(allNAICS!$P:$P,allNAICS!$C:$C,Revenue!$A42,allNAICS!$E:$E,Revenue!X$1)</f>
        <v>0</v>
      </c>
      <c r="Y42" s="1">
        <f>SUMIFS(allNAICS!$P:$P,allNAICS!$C:$C,Revenue!$A42,allNAICS!$E:$E,Revenue!Y$1)</f>
        <v>0</v>
      </c>
    </row>
    <row r="43" spans="1:25" x14ac:dyDescent="0.45">
      <c r="A43" s="1" t="s">
        <v>515</v>
      </c>
      <c r="B43" s="1" t="s">
        <v>492</v>
      </c>
      <c r="C43" s="1">
        <v>47.567320199999997</v>
      </c>
      <c r="D43" s="1">
        <v>-122.6329356</v>
      </c>
      <c r="E43" s="1">
        <f>SUMIFS(allNAICS!$P:$P,allNAICS!$C:$C,Revenue!$A43,allNAICS!$E:$E,Revenue!E$1)</f>
        <v>8871804</v>
      </c>
      <c r="F43" s="1">
        <f>SUMIFS(allNAICS!$P:$P,allNAICS!$C:$C,Revenue!$A43,allNAICS!$E:$E,Revenue!F$1)</f>
        <v>22382</v>
      </c>
      <c r="G43" s="1">
        <f>SUMIFS(allNAICS!$P:$P,allNAICS!$C:$C,Revenue!$A43,allNAICS!$E:$E,Revenue!G$1)</f>
        <v>0</v>
      </c>
      <c r="H43" s="1">
        <f>SUMIFS(allNAICS!$P:$P,allNAICS!$C:$C,Revenue!$A43,allNAICS!$E:$E,Revenue!H$1)</f>
        <v>0</v>
      </c>
      <c r="I43" s="1">
        <f>SUMIFS(allNAICS!$P:$P,allNAICS!$C:$C,Revenue!$A43,allNAICS!$E:$E,Revenue!I$1)</f>
        <v>540183</v>
      </c>
      <c r="J43" s="1">
        <f>SUMIFS(allNAICS!$P:$P,allNAICS!$C:$C,Revenue!$A43,allNAICS!$E:$E,Revenue!J$1)</f>
        <v>300937</v>
      </c>
      <c r="K43" s="1">
        <f>SUMIFS(allNAICS!$P:$P,allNAICS!$C:$C,Revenue!$A43,allNAICS!$E:$E,Revenue!K$1)</f>
        <v>440968</v>
      </c>
      <c r="L43" s="1">
        <f>SUMIFS(allNAICS!$P:$P,allNAICS!$C:$C,Revenue!$A43,allNAICS!$E:$E,Revenue!L$1)</f>
        <v>2666530</v>
      </c>
      <c r="M43" s="1">
        <f>SUMIFS(allNAICS!$P:$P,allNAICS!$C:$C,Revenue!$A43,allNAICS!$E:$E,Revenue!M$1)</f>
        <v>112801</v>
      </c>
      <c r="N43" s="1">
        <f>SUMIFS(allNAICS!$P:$P,allNAICS!$C:$C,Revenue!$A43,allNAICS!$E:$E,Revenue!N$1)</f>
        <v>247175</v>
      </c>
      <c r="O43" s="1">
        <f>SUMIFS(allNAICS!$P:$P,allNAICS!$C:$C,Revenue!$A43,allNAICS!$E:$E,Revenue!O$1)</f>
        <v>457273</v>
      </c>
      <c r="P43" s="1">
        <f>SUMIFS(allNAICS!$P:$P,allNAICS!$C:$C,Revenue!$A43,allNAICS!$E:$E,Revenue!P$1)</f>
        <v>358702</v>
      </c>
      <c r="Q43" s="1">
        <f>SUMIFS(allNAICS!$P:$P,allNAICS!$C:$C,Revenue!$A43,allNAICS!$E:$E,Revenue!Q$1)</f>
        <v>1031928</v>
      </c>
      <c r="R43" s="1">
        <f>SUMIFS(allNAICS!$P:$P,allNAICS!$C:$C,Revenue!$A43,allNAICS!$E:$E,Revenue!R$1)</f>
        <v>547831</v>
      </c>
      <c r="S43" s="1">
        <f>SUMIFS(allNAICS!$P:$P,allNAICS!$C:$C,Revenue!$A43,allNAICS!$E:$E,Revenue!S$1)</f>
        <v>62545</v>
      </c>
      <c r="T43" s="1">
        <f>SUMIFS(allNAICS!$P:$P,allNAICS!$C:$C,Revenue!$A43,allNAICS!$E:$E,Revenue!T$1)</f>
        <v>1338561</v>
      </c>
      <c r="U43" s="1">
        <f>SUMIFS(allNAICS!$P:$P,allNAICS!$C:$C,Revenue!$A43,allNAICS!$E:$E,Revenue!U$1)</f>
        <v>88101</v>
      </c>
      <c r="V43" s="1">
        <f>SUMIFS(allNAICS!$P:$P,allNAICS!$C:$C,Revenue!$A43,allNAICS!$E:$E,Revenue!V$1)</f>
        <v>451702</v>
      </c>
      <c r="W43" s="1">
        <f>SUMIFS(allNAICS!$P:$P,allNAICS!$C:$C,Revenue!$A43,allNAICS!$E:$E,Revenue!W$1)</f>
        <v>116532</v>
      </c>
      <c r="X43" s="1">
        <f>SUMIFS(allNAICS!$P:$P,allNAICS!$C:$C,Revenue!$A43,allNAICS!$E:$E,Revenue!X$1)</f>
        <v>0</v>
      </c>
      <c r="Y43" s="1">
        <f>SUMIFS(allNAICS!$P:$P,allNAICS!$C:$C,Revenue!$A43,allNAICS!$E:$E,Revenue!Y$1)</f>
        <v>0</v>
      </c>
    </row>
    <row r="44" spans="1:25" x14ac:dyDescent="0.45">
      <c r="A44" s="1" t="s">
        <v>516</v>
      </c>
      <c r="B44" s="1" t="s">
        <v>517</v>
      </c>
      <c r="C44" s="1">
        <v>41.1865478</v>
      </c>
      <c r="D44" s="1">
        <v>-73.195176700000005</v>
      </c>
      <c r="E44" s="1">
        <f>SUMIFS(allNAICS!$P:$P,allNAICS!$C:$C,Revenue!$A44,allNAICS!$E:$E,Revenue!E$1)</f>
        <v>300127932</v>
      </c>
      <c r="F44" s="1">
        <f>SUMIFS(allNAICS!$P:$P,allNAICS!$C:$C,Revenue!$A44,allNAICS!$E:$E,Revenue!F$1)</f>
        <v>22711</v>
      </c>
      <c r="G44" s="1">
        <f>SUMIFS(allNAICS!$P:$P,allNAICS!$C:$C,Revenue!$A44,allNAICS!$E:$E,Revenue!G$1)</f>
        <v>22998</v>
      </c>
      <c r="H44" s="1">
        <f>SUMIFS(allNAICS!$P:$P,allNAICS!$C:$C,Revenue!$A44,allNAICS!$E:$E,Revenue!H$1)</f>
        <v>5603730</v>
      </c>
      <c r="I44" s="1">
        <f>SUMIFS(allNAICS!$P:$P,allNAICS!$C:$C,Revenue!$A44,allNAICS!$E:$E,Revenue!I$1)</f>
        <v>5688740</v>
      </c>
      <c r="J44" s="1">
        <f>SUMIFS(allNAICS!$P:$P,allNAICS!$C:$C,Revenue!$A44,allNAICS!$E:$E,Revenue!J$1)</f>
        <v>14199285</v>
      </c>
      <c r="K44" s="1">
        <f>SUMIFS(allNAICS!$P:$P,allNAICS!$C:$C,Revenue!$A44,allNAICS!$E:$E,Revenue!K$1)</f>
        <v>164342758</v>
      </c>
      <c r="L44" s="1">
        <f>SUMIFS(allNAICS!$P:$P,allNAICS!$C:$C,Revenue!$A44,allNAICS!$E:$E,Revenue!L$1)</f>
        <v>14719517</v>
      </c>
      <c r="M44" s="1">
        <f>SUMIFS(allNAICS!$P:$P,allNAICS!$C:$C,Revenue!$A44,allNAICS!$E:$E,Revenue!M$1)</f>
        <v>2113982</v>
      </c>
      <c r="N44" s="1">
        <f>SUMIFS(allNAICS!$P:$P,allNAICS!$C:$C,Revenue!$A44,allNAICS!$E:$E,Revenue!N$1)</f>
        <v>6130696</v>
      </c>
      <c r="O44" s="1">
        <f>SUMIFS(allNAICS!$P:$P,allNAICS!$C:$C,Revenue!$A44,allNAICS!$E:$E,Revenue!O$1)</f>
        <v>48754569</v>
      </c>
      <c r="P44" s="1">
        <f>SUMIFS(allNAICS!$P:$P,allNAICS!$C:$C,Revenue!$A44,allNAICS!$E:$E,Revenue!P$1)</f>
        <v>4487311</v>
      </c>
      <c r="Q44" s="1">
        <f>SUMIFS(allNAICS!$P:$P,allNAICS!$C:$C,Revenue!$A44,allNAICS!$E:$E,Revenue!Q$1)</f>
        <v>11395155</v>
      </c>
      <c r="R44" s="1">
        <f>SUMIFS(allNAICS!$P:$P,allNAICS!$C:$C,Revenue!$A44,allNAICS!$E:$E,Revenue!R$1)</f>
        <v>5189564</v>
      </c>
      <c r="S44" s="1">
        <f>SUMIFS(allNAICS!$P:$P,allNAICS!$C:$C,Revenue!$A44,allNAICS!$E:$E,Revenue!S$1)</f>
        <v>1276878</v>
      </c>
      <c r="T44" s="1">
        <f>SUMIFS(allNAICS!$P:$P,allNAICS!$C:$C,Revenue!$A44,allNAICS!$E:$E,Revenue!T$1)</f>
        <v>8735405</v>
      </c>
      <c r="U44" s="1">
        <f>SUMIFS(allNAICS!$P:$P,allNAICS!$C:$C,Revenue!$A44,allNAICS!$E:$E,Revenue!U$1)</f>
        <v>1618113</v>
      </c>
      <c r="V44" s="1">
        <f>SUMIFS(allNAICS!$P:$P,allNAICS!$C:$C,Revenue!$A44,allNAICS!$E:$E,Revenue!V$1)</f>
        <v>2508409</v>
      </c>
      <c r="W44" s="1">
        <f>SUMIFS(allNAICS!$P:$P,allNAICS!$C:$C,Revenue!$A44,allNAICS!$E:$E,Revenue!W$1)</f>
        <v>1156130</v>
      </c>
      <c r="X44" s="1">
        <f>SUMIFS(allNAICS!$P:$P,allNAICS!$C:$C,Revenue!$A44,allNAICS!$E:$E,Revenue!X$1)</f>
        <v>2156992</v>
      </c>
      <c r="Y44" s="1">
        <f>SUMIFS(allNAICS!$P:$P,allNAICS!$C:$C,Revenue!$A44,allNAICS!$E:$E,Revenue!Y$1)</f>
        <v>4991</v>
      </c>
    </row>
    <row r="45" spans="1:25" x14ac:dyDescent="0.45">
      <c r="A45" s="1" t="s">
        <v>518</v>
      </c>
      <c r="B45" s="1" t="s">
        <v>445</v>
      </c>
      <c r="C45" s="1">
        <v>25.901747199999999</v>
      </c>
      <c r="D45" s="1">
        <v>-97.497483799999998</v>
      </c>
      <c r="E45" s="1">
        <f>SUMIFS(allNAICS!$P:$P,allNAICS!$C:$C,Revenue!$A45,allNAICS!$E:$E,Revenue!E$1)</f>
        <v>16028591</v>
      </c>
      <c r="F45" s="1">
        <f>SUMIFS(allNAICS!$P:$P,allNAICS!$C:$C,Revenue!$A45,allNAICS!$E:$E,Revenue!F$1)</f>
        <v>56857</v>
      </c>
      <c r="G45" s="1">
        <f>SUMIFS(allNAICS!$P:$P,allNAICS!$C:$C,Revenue!$A45,allNAICS!$E:$E,Revenue!G$1)</f>
        <v>3727</v>
      </c>
      <c r="H45" s="1">
        <f>SUMIFS(allNAICS!$P:$P,allNAICS!$C:$C,Revenue!$A45,allNAICS!$E:$E,Revenue!H$1)</f>
        <v>195768</v>
      </c>
      <c r="I45" s="1">
        <f>SUMIFS(allNAICS!$P:$P,allNAICS!$C:$C,Revenue!$A45,allNAICS!$E:$E,Revenue!I$1)</f>
        <v>639762</v>
      </c>
      <c r="J45" s="1">
        <f>SUMIFS(allNAICS!$P:$P,allNAICS!$C:$C,Revenue!$A45,allNAICS!$E:$E,Revenue!J$1)</f>
        <v>1564048</v>
      </c>
      <c r="K45" s="1">
        <f>SUMIFS(allNAICS!$P:$P,allNAICS!$C:$C,Revenue!$A45,allNAICS!$E:$E,Revenue!K$1)</f>
        <v>2387401</v>
      </c>
      <c r="L45" s="1">
        <f>SUMIFS(allNAICS!$P:$P,allNAICS!$C:$C,Revenue!$A45,allNAICS!$E:$E,Revenue!L$1)</f>
        <v>4016448</v>
      </c>
      <c r="M45" s="1">
        <f>SUMIFS(allNAICS!$P:$P,allNAICS!$C:$C,Revenue!$A45,allNAICS!$E:$E,Revenue!M$1)</f>
        <v>938263</v>
      </c>
      <c r="N45" s="1">
        <f>SUMIFS(allNAICS!$P:$P,allNAICS!$C:$C,Revenue!$A45,allNAICS!$E:$E,Revenue!N$1)</f>
        <v>897587</v>
      </c>
      <c r="O45" s="1">
        <f>SUMIFS(allNAICS!$P:$P,allNAICS!$C:$C,Revenue!$A45,allNAICS!$E:$E,Revenue!O$1)</f>
        <v>531694</v>
      </c>
      <c r="P45" s="1">
        <f>SUMIFS(allNAICS!$P:$P,allNAICS!$C:$C,Revenue!$A45,allNAICS!$E:$E,Revenue!P$1)</f>
        <v>336621</v>
      </c>
      <c r="Q45" s="1">
        <f>SUMIFS(allNAICS!$P:$P,allNAICS!$C:$C,Revenue!$A45,allNAICS!$E:$E,Revenue!Q$1)</f>
        <v>283253</v>
      </c>
      <c r="R45" s="1">
        <f>SUMIFS(allNAICS!$P:$P,allNAICS!$C:$C,Revenue!$A45,allNAICS!$E:$E,Revenue!R$1)</f>
        <v>546699</v>
      </c>
      <c r="S45" s="1">
        <f>SUMIFS(allNAICS!$P:$P,allNAICS!$C:$C,Revenue!$A45,allNAICS!$E:$E,Revenue!S$1)</f>
        <v>82963</v>
      </c>
      <c r="T45" s="1">
        <f>SUMIFS(allNAICS!$P:$P,allNAICS!$C:$C,Revenue!$A45,allNAICS!$E:$E,Revenue!T$1)</f>
        <v>2606403</v>
      </c>
      <c r="U45" s="1">
        <f>SUMIFS(allNAICS!$P:$P,allNAICS!$C:$C,Revenue!$A45,allNAICS!$E:$E,Revenue!U$1)</f>
        <v>75531</v>
      </c>
      <c r="V45" s="1">
        <f>SUMIFS(allNAICS!$P:$P,allNAICS!$C:$C,Revenue!$A45,allNAICS!$E:$E,Revenue!V$1)</f>
        <v>642534</v>
      </c>
      <c r="W45" s="1">
        <f>SUMIFS(allNAICS!$P:$P,allNAICS!$C:$C,Revenue!$A45,allNAICS!$E:$E,Revenue!W$1)</f>
        <v>206867</v>
      </c>
      <c r="X45" s="1">
        <f>SUMIFS(allNAICS!$P:$P,allNAICS!$C:$C,Revenue!$A45,allNAICS!$E:$E,Revenue!X$1)</f>
        <v>0</v>
      </c>
      <c r="Y45" s="1">
        <f>SUMIFS(allNAICS!$P:$P,allNAICS!$C:$C,Revenue!$A45,allNAICS!$E:$E,Revenue!Y$1)</f>
        <v>0</v>
      </c>
    </row>
    <row r="46" spans="1:25" x14ac:dyDescent="0.45">
      <c r="A46" s="1" t="s">
        <v>519</v>
      </c>
      <c r="B46" s="1" t="s">
        <v>449</v>
      </c>
      <c r="C46" s="1">
        <v>31.149952800000001</v>
      </c>
      <c r="D46" s="1">
        <v>-81.491489400000006</v>
      </c>
      <c r="E46" s="1">
        <f>SUMIFS(allNAICS!$P:$P,allNAICS!$C:$C,Revenue!$A46,allNAICS!$E:$E,Revenue!E$1)</f>
        <v>5492112</v>
      </c>
      <c r="F46" s="1">
        <f>SUMIFS(allNAICS!$P:$P,allNAICS!$C:$C,Revenue!$A46,allNAICS!$E:$E,Revenue!F$1)</f>
        <v>0</v>
      </c>
      <c r="G46" s="1">
        <f>SUMIFS(allNAICS!$P:$P,allNAICS!$C:$C,Revenue!$A46,allNAICS!$E:$E,Revenue!G$1)</f>
        <v>0</v>
      </c>
      <c r="H46" s="1">
        <f>SUMIFS(allNAICS!$P:$P,allNAICS!$C:$C,Revenue!$A46,allNAICS!$E:$E,Revenue!H$1)</f>
        <v>0</v>
      </c>
      <c r="I46" s="1">
        <f>SUMIFS(allNAICS!$P:$P,allNAICS!$C:$C,Revenue!$A46,allNAICS!$E:$E,Revenue!I$1)</f>
        <v>209914</v>
      </c>
      <c r="J46" s="1">
        <f>SUMIFS(allNAICS!$P:$P,allNAICS!$C:$C,Revenue!$A46,allNAICS!$E:$E,Revenue!J$1)</f>
        <v>1004616</v>
      </c>
      <c r="K46" s="1">
        <f>SUMIFS(allNAICS!$P:$P,allNAICS!$C:$C,Revenue!$A46,allNAICS!$E:$E,Revenue!K$1)</f>
        <v>440915</v>
      </c>
      <c r="L46" s="1">
        <f>SUMIFS(allNAICS!$P:$P,allNAICS!$C:$C,Revenue!$A46,allNAICS!$E:$E,Revenue!L$1)</f>
        <v>1566829</v>
      </c>
      <c r="M46" s="1">
        <f>SUMIFS(allNAICS!$P:$P,allNAICS!$C:$C,Revenue!$A46,allNAICS!$E:$E,Revenue!M$1)</f>
        <v>152510</v>
      </c>
      <c r="N46" s="1">
        <f>SUMIFS(allNAICS!$P:$P,allNAICS!$C:$C,Revenue!$A46,allNAICS!$E:$E,Revenue!N$1)</f>
        <v>94745</v>
      </c>
      <c r="O46" s="1">
        <f>SUMIFS(allNAICS!$P:$P,allNAICS!$C:$C,Revenue!$A46,allNAICS!$E:$E,Revenue!O$1)</f>
        <v>140164</v>
      </c>
      <c r="P46" s="1">
        <f>SUMIFS(allNAICS!$P:$P,allNAICS!$C:$C,Revenue!$A46,allNAICS!$E:$E,Revenue!P$1)</f>
        <v>132308</v>
      </c>
      <c r="Q46" s="1">
        <f>SUMIFS(allNAICS!$P:$P,allNAICS!$C:$C,Revenue!$A46,allNAICS!$E:$E,Revenue!Q$1)</f>
        <v>162975</v>
      </c>
      <c r="R46" s="1">
        <f>SUMIFS(allNAICS!$P:$P,allNAICS!$C:$C,Revenue!$A46,allNAICS!$E:$E,Revenue!R$1)</f>
        <v>168708</v>
      </c>
      <c r="S46" s="1">
        <f>SUMIFS(allNAICS!$P:$P,allNAICS!$C:$C,Revenue!$A46,allNAICS!$E:$E,Revenue!S$1)</f>
        <v>15719</v>
      </c>
      <c r="T46" s="1">
        <f>SUMIFS(allNAICS!$P:$P,allNAICS!$C:$C,Revenue!$A46,allNAICS!$E:$E,Revenue!T$1)</f>
        <v>606852</v>
      </c>
      <c r="U46" s="1">
        <f>SUMIFS(allNAICS!$P:$P,allNAICS!$C:$C,Revenue!$A46,allNAICS!$E:$E,Revenue!U$1)</f>
        <v>28004</v>
      </c>
      <c r="V46" s="1">
        <f>SUMIFS(allNAICS!$P:$P,allNAICS!$C:$C,Revenue!$A46,allNAICS!$E:$E,Revenue!V$1)</f>
        <v>370655</v>
      </c>
      <c r="W46" s="1">
        <f>SUMIFS(allNAICS!$P:$P,allNAICS!$C:$C,Revenue!$A46,allNAICS!$E:$E,Revenue!W$1)</f>
        <v>0</v>
      </c>
      <c r="X46" s="1">
        <f>SUMIFS(allNAICS!$P:$P,allNAICS!$C:$C,Revenue!$A46,allNAICS!$E:$E,Revenue!X$1)</f>
        <v>0</v>
      </c>
      <c r="Y46" s="1">
        <f>SUMIFS(allNAICS!$P:$P,allNAICS!$C:$C,Revenue!$A46,allNAICS!$E:$E,Revenue!Y$1)</f>
        <v>0</v>
      </c>
    </row>
    <row r="47" spans="1:25" x14ac:dyDescent="0.45">
      <c r="A47" s="1" t="s">
        <v>520</v>
      </c>
      <c r="B47" s="1" t="s">
        <v>451</v>
      </c>
      <c r="C47" s="1">
        <v>42.886446800000002</v>
      </c>
      <c r="D47" s="1">
        <v>-78.878368899999998</v>
      </c>
      <c r="E47" s="1">
        <f>SUMIFS(allNAICS!$P:$P,allNAICS!$C:$C,Revenue!$A47,allNAICS!$E:$E,Revenue!E$1)</f>
        <v>110078529</v>
      </c>
      <c r="F47" s="1">
        <f>SUMIFS(allNAICS!$P:$P,allNAICS!$C:$C,Revenue!$A47,allNAICS!$E:$E,Revenue!F$1)</f>
        <v>0</v>
      </c>
      <c r="G47" s="1">
        <f>SUMIFS(allNAICS!$P:$P,allNAICS!$C:$C,Revenue!$A47,allNAICS!$E:$E,Revenue!G$1)</f>
        <v>40420</v>
      </c>
      <c r="H47" s="1">
        <f>SUMIFS(allNAICS!$P:$P,allNAICS!$C:$C,Revenue!$A47,allNAICS!$E:$E,Revenue!H$1)</f>
        <v>1018129</v>
      </c>
      <c r="I47" s="1">
        <f>SUMIFS(allNAICS!$P:$P,allNAICS!$C:$C,Revenue!$A47,allNAICS!$E:$E,Revenue!I$1)</f>
        <v>4375356</v>
      </c>
      <c r="J47" s="1">
        <f>SUMIFS(allNAICS!$P:$P,allNAICS!$C:$C,Revenue!$A47,allNAICS!$E:$E,Revenue!J$1)</f>
        <v>19528445</v>
      </c>
      <c r="K47" s="1">
        <f>SUMIFS(allNAICS!$P:$P,allNAICS!$C:$C,Revenue!$A47,allNAICS!$E:$E,Revenue!K$1)</f>
        <v>29521705</v>
      </c>
      <c r="L47" s="1">
        <f>SUMIFS(allNAICS!$P:$P,allNAICS!$C:$C,Revenue!$A47,allNAICS!$E:$E,Revenue!L$1)</f>
        <v>14345938</v>
      </c>
      <c r="M47" s="1">
        <f>SUMIFS(allNAICS!$P:$P,allNAICS!$C:$C,Revenue!$A47,allNAICS!$E:$E,Revenue!M$1)</f>
        <v>2269349</v>
      </c>
      <c r="N47" s="1">
        <f>SUMIFS(allNAICS!$P:$P,allNAICS!$C:$C,Revenue!$A47,allNAICS!$E:$E,Revenue!N$1)</f>
        <v>1789870</v>
      </c>
      <c r="O47" s="1">
        <f>SUMIFS(allNAICS!$P:$P,allNAICS!$C:$C,Revenue!$A47,allNAICS!$E:$E,Revenue!O$1)</f>
        <v>14968818</v>
      </c>
      <c r="P47" s="1">
        <f>SUMIFS(allNAICS!$P:$P,allNAICS!$C:$C,Revenue!$A47,allNAICS!$E:$E,Revenue!P$1)</f>
        <v>1481466</v>
      </c>
      <c r="Q47" s="1">
        <f>SUMIFS(allNAICS!$P:$P,allNAICS!$C:$C,Revenue!$A47,allNAICS!$E:$E,Revenue!Q$1)</f>
        <v>4650458</v>
      </c>
      <c r="R47" s="1">
        <f>SUMIFS(allNAICS!$P:$P,allNAICS!$C:$C,Revenue!$A47,allNAICS!$E:$E,Revenue!R$1)</f>
        <v>3219938</v>
      </c>
      <c r="S47" s="1">
        <f>SUMIFS(allNAICS!$P:$P,allNAICS!$C:$C,Revenue!$A47,allNAICS!$E:$E,Revenue!S$1)</f>
        <v>792702</v>
      </c>
      <c r="T47" s="1">
        <f>SUMIFS(allNAICS!$P:$P,allNAICS!$C:$C,Revenue!$A47,allNAICS!$E:$E,Revenue!T$1)</f>
        <v>7100089</v>
      </c>
      <c r="U47" s="1">
        <f>SUMIFS(allNAICS!$P:$P,allNAICS!$C:$C,Revenue!$A47,allNAICS!$E:$E,Revenue!U$1)</f>
        <v>739152</v>
      </c>
      <c r="V47" s="1">
        <f>SUMIFS(allNAICS!$P:$P,allNAICS!$C:$C,Revenue!$A47,allNAICS!$E:$E,Revenue!V$1)</f>
        <v>2336203</v>
      </c>
      <c r="W47" s="1">
        <f>SUMIFS(allNAICS!$P:$P,allNAICS!$C:$C,Revenue!$A47,allNAICS!$E:$E,Revenue!W$1)</f>
        <v>989101</v>
      </c>
      <c r="X47" s="1">
        <f>SUMIFS(allNAICS!$P:$P,allNAICS!$C:$C,Revenue!$A47,allNAICS!$E:$E,Revenue!X$1)</f>
        <v>895626</v>
      </c>
      <c r="Y47" s="1">
        <f>SUMIFS(allNAICS!$P:$P,allNAICS!$C:$C,Revenue!$A47,allNAICS!$E:$E,Revenue!Y$1)</f>
        <v>0</v>
      </c>
    </row>
    <row r="48" spans="1:25" x14ac:dyDescent="0.45">
      <c r="A48" s="1" t="s">
        <v>521</v>
      </c>
      <c r="B48" s="1" t="s">
        <v>470</v>
      </c>
      <c r="C48" s="1">
        <v>36.095691799999997</v>
      </c>
      <c r="D48" s="1">
        <v>-79.437799100000007</v>
      </c>
      <c r="E48" s="1">
        <f>SUMIFS(allNAICS!$P:$P,allNAICS!$C:$C,Revenue!$A48,allNAICS!$E:$E,Revenue!E$1)</f>
        <v>9680953</v>
      </c>
      <c r="F48" s="1">
        <f>SUMIFS(allNAICS!$P:$P,allNAICS!$C:$C,Revenue!$A48,allNAICS!$E:$E,Revenue!F$1)</f>
        <v>0</v>
      </c>
      <c r="G48" s="1">
        <f>SUMIFS(allNAICS!$P:$P,allNAICS!$C:$C,Revenue!$A48,allNAICS!$E:$E,Revenue!G$1)</f>
        <v>0</v>
      </c>
      <c r="H48" s="1">
        <f>SUMIFS(allNAICS!$P:$P,allNAICS!$C:$C,Revenue!$A48,allNAICS!$E:$E,Revenue!H$1)</f>
        <v>0</v>
      </c>
      <c r="I48" s="1">
        <f>SUMIFS(allNAICS!$P:$P,allNAICS!$C:$C,Revenue!$A48,allNAICS!$E:$E,Revenue!I$1)</f>
        <v>0</v>
      </c>
      <c r="J48" s="1">
        <f>SUMIFS(allNAICS!$P:$P,allNAICS!$C:$C,Revenue!$A48,allNAICS!$E:$E,Revenue!J$1)</f>
        <v>3182408</v>
      </c>
      <c r="K48" s="1">
        <f>SUMIFS(allNAICS!$P:$P,allNAICS!$C:$C,Revenue!$A48,allNAICS!$E:$E,Revenue!K$1)</f>
        <v>922562</v>
      </c>
      <c r="L48" s="1">
        <f>SUMIFS(allNAICS!$P:$P,allNAICS!$C:$C,Revenue!$A48,allNAICS!$E:$E,Revenue!L$1)</f>
        <v>1919636</v>
      </c>
      <c r="M48" s="1">
        <f>SUMIFS(allNAICS!$P:$P,allNAICS!$C:$C,Revenue!$A48,allNAICS!$E:$E,Revenue!M$1)</f>
        <v>171892</v>
      </c>
      <c r="N48" s="1">
        <f>SUMIFS(allNAICS!$P:$P,allNAICS!$C:$C,Revenue!$A48,allNAICS!$E:$E,Revenue!N$1)</f>
        <v>102945</v>
      </c>
      <c r="O48" s="1">
        <f>SUMIFS(allNAICS!$P:$P,allNAICS!$C:$C,Revenue!$A48,allNAICS!$E:$E,Revenue!O$1)</f>
        <v>348361</v>
      </c>
      <c r="P48" s="1">
        <f>SUMIFS(allNAICS!$P:$P,allNAICS!$C:$C,Revenue!$A48,allNAICS!$E:$E,Revenue!P$1)</f>
        <v>227038</v>
      </c>
      <c r="Q48" s="1">
        <f>SUMIFS(allNAICS!$P:$P,allNAICS!$C:$C,Revenue!$A48,allNAICS!$E:$E,Revenue!Q$1)</f>
        <v>185849</v>
      </c>
      <c r="R48" s="1">
        <f>SUMIFS(allNAICS!$P:$P,allNAICS!$C:$C,Revenue!$A48,allNAICS!$E:$E,Revenue!R$1)</f>
        <v>193414</v>
      </c>
      <c r="S48" s="1">
        <f>SUMIFS(allNAICS!$P:$P,allNAICS!$C:$C,Revenue!$A48,allNAICS!$E:$E,Revenue!S$1)</f>
        <v>174157</v>
      </c>
      <c r="T48" s="1">
        <f>SUMIFS(allNAICS!$P:$P,allNAICS!$C:$C,Revenue!$A48,allNAICS!$E:$E,Revenue!T$1)</f>
        <v>957107</v>
      </c>
      <c r="U48" s="1">
        <f>SUMIFS(allNAICS!$P:$P,allNAICS!$C:$C,Revenue!$A48,allNAICS!$E:$E,Revenue!U$1)</f>
        <v>27852</v>
      </c>
      <c r="V48" s="1">
        <f>SUMIFS(allNAICS!$P:$P,allNAICS!$C:$C,Revenue!$A48,allNAICS!$E:$E,Revenue!V$1)</f>
        <v>213068</v>
      </c>
      <c r="W48" s="1">
        <f>SUMIFS(allNAICS!$P:$P,allNAICS!$C:$C,Revenue!$A48,allNAICS!$E:$E,Revenue!W$1)</f>
        <v>94989</v>
      </c>
      <c r="X48" s="1">
        <f>SUMIFS(allNAICS!$P:$P,allNAICS!$C:$C,Revenue!$A48,allNAICS!$E:$E,Revenue!X$1)</f>
        <v>0</v>
      </c>
      <c r="Y48" s="1">
        <f>SUMIFS(allNAICS!$P:$P,allNAICS!$C:$C,Revenue!$A48,allNAICS!$E:$E,Revenue!Y$1)</f>
        <v>0</v>
      </c>
    </row>
    <row r="49" spans="1:25" x14ac:dyDescent="0.45">
      <c r="A49" s="1" t="s">
        <v>522</v>
      </c>
      <c r="B49" s="1" t="s">
        <v>523</v>
      </c>
      <c r="C49" s="1">
        <v>44.475882499999997</v>
      </c>
      <c r="D49" s="1">
        <v>-73.212072000000006</v>
      </c>
      <c r="E49" s="1">
        <f>SUMIFS(allNAICS!$P:$P,allNAICS!$C:$C,Revenue!$A49,allNAICS!$E:$E,Revenue!E$1)</f>
        <v>23580037</v>
      </c>
      <c r="F49" s="1">
        <f>SUMIFS(allNAICS!$P:$P,allNAICS!$C:$C,Revenue!$A49,allNAICS!$E:$E,Revenue!F$1)</f>
        <v>17831</v>
      </c>
      <c r="G49" s="1">
        <f>SUMIFS(allNAICS!$P:$P,allNAICS!$C:$C,Revenue!$A49,allNAICS!$E:$E,Revenue!G$1)</f>
        <v>29473</v>
      </c>
      <c r="H49" s="1">
        <f>SUMIFS(allNAICS!$P:$P,allNAICS!$C:$C,Revenue!$A49,allNAICS!$E:$E,Revenue!H$1)</f>
        <v>0</v>
      </c>
      <c r="I49" s="1">
        <f>SUMIFS(allNAICS!$P:$P,allNAICS!$C:$C,Revenue!$A49,allNAICS!$E:$E,Revenue!I$1)</f>
        <v>1570375</v>
      </c>
      <c r="J49" s="1">
        <f>SUMIFS(allNAICS!$P:$P,allNAICS!$C:$C,Revenue!$A49,allNAICS!$E:$E,Revenue!J$1)</f>
        <v>4642799</v>
      </c>
      <c r="K49" s="1">
        <f>SUMIFS(allNAICS!$P:$P,allNAICS!$C:$C,Revenue!$A49,allNAICS!$E:$E,Revenue!K$1)</f>
        <v>6083415</v>
      </c>
      <c r="L49" s="1">
        <f>SUMIFS(allNAICS!$P:$P,allNAICS!$C:$C,Revenue!$A49,allNAICS!$E:$E,Revenue!L$1)</f>
        <v>3483662</v>
      </c>
      <c r="M49" s="1">
        <f>SUMIFS(allNAICS!$P:$P,allNAICS!$C:$C,Revenue!$A49,allNAICS!$E:$E,Revenue!M$1)</f>
        <v>349417</v>
      </c>
      <c r="N49" s="1">
        <f>SUMIFS(allNAICS!$P:$P,allNAICS!$C:$C,Revenue!$A49,allNAICS!$E:$E,Revenue!N$1)</f>
        <v>880847</v>
      </c>
      <c r="O49" s="1">
        <f>SUMIFS(allNAICS!$P:$P,allNAICS!$C:$C,Revenue!$A49,allNAICS!$E:$E,Revenue!O$1)</f>
        <v>1086011</v>
      </c>
      <c r="P49" s="1">
        <f>SUMIFS(allNAICS!$P:$P,allNAICS!$C:$C,Revenue!$A49,allNAICS!$E:$E,Revenue!P$1)</f>
        <v>561966</v>
      </c>
      <c r="Q49" s="1">
        <f>SUMIFS(allNAICS!$P:$P,allNAICS!$C:$C,Revenue!$A49,allNAICS!$E:$E,Revenue!Q$1)</f>
        <v>1158613</v>
      </c>
      <c r="R49" s="1">
        <f>SUMIFS(allNAICS!$P:$P,allNAICS!$C:$C,Revenue!$A49,allNAICS!$E:$E,Revenue!R$1)</f>
        <v>182833</v>
      </c>
      <c r="S49" s="1">
        <f>SUMIFS(allNAICS!$P:$P,allNAICS!$C:$C,Revenue!$A49,allNAICS!$E:$E,Revenue!S$1)</f>
        <v>191707</v>
      </c>
      <c r="T49" s="1">
        <f>SUMIFS(allNAICS!$P:$P,allNAICS!$C:$C,Revenue!$A49,allNAICS!$E:$E,Revenue!T$1)</f>
        <v>2007126</v>
      </c>
      <c r="U49" s="1">
        <f>SUMIFS(allNAICS!$P:$P,allNAICS!$C:$C,Revenue!$A49,allNAICS!$E:$E,Revenue!U$1)</f>
        <v>140034</v>
      </c>
      <c r="V49" s="1">
        <f>SUMIFS(allNAICS!$P:$P,allNAICS!$C:$C,Revenue!$A49,allNAICS!$E:$E,Revenue!V$1)</f>
        <v>509186</v>
      </c>
      <c r="W49" s="1">
        <f>SUMIFS(allNAICS!$P:$P,allNAICS!$C:$C,Revenue!$A49,allNAICS!$E:$E,Revenue!W$1)</f>
        <v>216573</v>
      </c>
      <c r="X49" s="1">
        <f>SUMIFS(allNAICS!$P:$P,allNAICS!$C:$C,Revenue!$A49,allNAICS!$E:$E,Revenue!X$1)</f>
        <v>77356</v>
      </c>
      <c r="Y49" s="1">
        <f>SUMIFS(allNAICS!$P:$P,allNAICS!$C:$C,Revenue!$A49,allNAICS!$E:$E,Revenue!Y$1)</f>
        <v>0</v>
      </c>
    </row>
    <row r="50" spans="1:25" x14ac:dyDescent="0.45">
      <c r="A50" s="1" t="s">
        <v>524</v>
      </c>
      <c r="B50" s="1" t="s">
        <v>447</v>
      </c>
      <c r="C50" s="1">
        <v>40.798947300000002</v>
      </c>
      <c r="D50" s="1">
        <v>-81.378446999999994</v>
      </c>
      <c r="E50" s="1">
        <f>SUMIFS(allNAICS!$P:$P,allNAICS!$C:$C,Revenue!$A50,allNAICS!$E:$E,Revenue!E$1)</f>
        <v>38672378</v>
      </c>
      <c r="F50" s="1">
        <f>SUMIFS(allNAICS!$P:$P,allNAICS!$C:$C,Revenue!$A50,allNAICS!$E:$E,Revenue!F$1)</f>
        <v>6052</v>
      </c>
      <c r="G50" s="1">
        <f>SUMIFS(allNAICS!$P:$P,allNAICS!$C:$C,Revenue!$A50,allNAICS!$E:$E,Revenue!G$1)</f>
        <v>43623</v>
      </c>
      <c r="H50" s="1">
        <f>SUMIFS(allNAICS!$P:$P,allNAICS!$C:$C,Revenue!$A50,allNAICS!$E:$E,Revenue!H$1)</f>
        <v>0</v>
      </c>
      <c r="I50" s="1">
        <f>SUMIFS(allNAICS!$P:$P,allNAICS!$C:$C,Revenue!$A50,allNAICS!$E:$E,Revenue!I$1)</f>
        <v>1342226</v>
      </c>
      <c r="J50" s="1">
        <f>SUMIFS(allNAICS!$P:$P,allNAICS!$C:$C,Revenue!$A50,allNAICS!$E:$E,Revenue!J$1)</f>
        <v>14166305</v>
      </c>
      <c r="K50" s="1">
        <f>SUMIFS(allNAICS!$P:$P,allNAICS!$C:$C,Revenue!$A50,allNAICS!$E:$E,Revenue!K$1)</f>
        <v>7613647</v>
      </c>
      <c r="L50" s="1">
        <f>SUMIFS(allNAICS!$P:$P,allNAICS!$C:$C,Revenue!$A50,allNAICS!$E:$E,Revenue!L$1)</f>
        <v>6541567</v>
      </c>
      <c r="M50" s="1">
        <f>SUMIFS(allNAICS!$P:$P,allNAICS!$C:$C,Revenue!$A50,allNAICS!$E:$E,Revenue!M$1)</f>
        <v>537015</v>
      </c>
      <c r="N50" s="1">
        <f>SUMIFS(allNAICS!$P:$P,allNAICS!$C:$C,Revenue!$A50,allNAICS!$E:$E,Revenue!N$1)</f>
        <v>454912</v>
      </c>
      <c r="O50" s="1">
        <f>SUMIFS(allNAICS!$P:$P,allNAICS!$C:$C,Revenue!$A50,allNAICS!$E:$E,Revenue!O$1)</f>
        <v>1887897</v>
      </c>
      <c r="P50" s="1">
        <f>SUMIFS(allNAICS!$P:$P,allNAICS!$C:$C,Revenue!$A50,allNAICS!$E:$E,Revenue!P$1)</f>
        <v>409621</v>
      </c>
      <c r="Q50" s="1">
        <f>SUMIFS(allNAICS!$P:$P,allNAICS!$C:$C,Revenue!$A50,allNAICS!$E:$E,Revenue!Q$1)</f>
        <v>594531</v>
      </c>
      <c r="R50" s="1">
        <f>SUMIFS(allNAICS!$P:$P,allNAICS!$C:$C,Revenue!$A50,allNAICS!$E:$E,Revenue!R$1)</f>
        <v>631577</v>
      </c>
      <c r="S50" s="1">
        <f>SUMIFS(allNAICS!$P:$P,allNAICS!$C:$C,Revenue!$A50,allNAICS!$E:$E,Revenue!S$1)</f>
        <v>191677</v>
      </c>
      <c r="T50" s="1">
        <f>SUMIFS(allNAICS!$P:$P,allNAICS!$C:$C,Revenue!$A50,allNAICS!$E:$E,Revenue!T$1)</f>
        <v>2448187</v>
      </c>
      <c r="U50" s="1">
        <f>SUMIFS(allNAICS!$P:$P,allNAICS!$C:$C,Revenue!$A50,allNAICS!$E:$E,Revenue!U$1)</f>
        <v>128440</v>
      </c>
      <c r="V50" s="1">
        <f>SUMIFS(allNAICS!$P:$P,allNAICS!$C:$C,Revenue!$A50,allNAICS!$E:$E,Revenue!V$1)</f>
        <v>705995</v>
      </c>
      <c r="W50" s="1">
        <f>SUMIFS(allNAICS!$P:$P,allNAICS!$C:$C,Revenue!$A50,allNAICS!$E:$E,Revenue!W$1)</f>
        <v>424729</v>
      </c>
      <c r="X50" s="1">
        <f>SUMIFS(allNAICS!$P:$P,allNAICS!$C:$C,Revenue!$A50,allNAICS!$E:$E,Revenue!X$1)</f>
        <v>129605</v>
      </c>
      <c r="Y50" s="1">
        <f>SUMIFS(allNAICS!$P:$P,allNAICS!$C:$C,Revenue!$A50,allNAICS!$E:$E,Revenue!Y$1)</f>
        <v>0</v>
      </c>
    </row>
    <row r="51" spans="1:25" x14ac:dyDescent="0.45">
      <c r="A51" s="1" t="s">
        <v>525</v>
      </c>
      <c r="B51" s="1" t="s">
        <v>526</v>
      </c>
      <c r="C51" s="1">
        <v>26.562853700000002</v>
      </c>
      <c r="D51" s="1">
        <v>-81.949533099999996</v>
      </c>
      <c r="E51" s="1">
        <f>SUMIFS(allNAICS!$P:$P,allNAICS!$C:$C,Revenue!$A51,allNAICS!$E:$E,Revenue!E$1)</f>
        <v>33738361</v>
      </c>
      <c r="F51" s="1">
        <f>SUMIFS(allNAICS!$P:$P,allNAICS!$C:$C,Revenue!$A51,allNAICS!$E:$E,Revenue!F$1)</f>
        <v>22429</v>
      </c>
      <c r="G51" s="1">
        <f>SUMIFS(allNAICS!$P:$P,allNAICS!$C:$C,Revenue!$A51,allNAICS!$E:$E,Revenue!G$1)</f>
        <v>24830</v>
      </c>
      <c r="H51" s="1">
        <f>SUMIFS(allNAICS!$P:$P,allNAICS!$C:$C,Revenue!$A51,allNAICS!$E:$E,Revenue!H$1)</f>
        <v>0</v>
      </c>
      <c r="I51" s="1">
        <f>SUMIFS(allNAICS!$P:$P,allNAICS!$C:$C,Revenue!$A51,allNAICS!$E:$E,Revenue!I$1)</f>
        <v>2710122</v>
      </c>
      <c r="J51" s="1">
        <f>SUMIFS(allNAICS!$P:$P,allNAICS!$C:$C,Revenue!$A51,allNAICS!$E:$E,Revenue!J$1)</f>
        <v>861929</v>
      </c>
      <c r="K51" s="1">
        <f>SUMIFS(allNAICS!$P:$P,allNAICS!$C:$C,Revenue!$A51,allNAICS!$E:$E,Revenue!K$1)</f>
        <v>3261679</v>
      </c>
      <c r="L51" s="1">
        <f>SUMIFS(allNAICS!$P:$P,allNAICS!$C:$C,Revenue!$A51,allNAICS!$E:$E,Revenue!L$1)</f>
        <v>9949360</v>
      </c>
      <c r="M51" s="1">
        <f>SUMIFS(allNAICS!$P:$P,allNAICS!$C:$C,Revenue!$A51,allNAICS!$E:$E,Revenue!M$1)</f>
        <v>622462</v>
      </c>
      <c r="N51" s="1">
        <f>SUMIFS(allNAICS!$P:$P,allNAICS!$C:$C,Revenue!$A51,allNAICS!$E:$E,Revenue!N$1)</f>
        <v>946302</v>
      </c>
      <c r="O51" s="1">
        <f>SUMIFS(allNAICS!$P:$P,allNAICS!$C:$C,Revenue!$A51,allNAICS!$E:$E,Revenue!O$1)</f>
        <v>1390662</v>
      </c>
      <c r="P51" s="1">
        <f>SUMIFS(allNAICS!$P:$P,allNAICS!$C:$C,Revenue!$A51,allNAICS!$E:$E,Revenue!P$1)</f>
        <v>1364755</v>
      </c>
      <c r="Q51" s="1">
        <f>SUMIFS(allNAICS!$P:$P,allNAICS!$C:$C,Revenue!$A51,allNAICS!$E:$E,Revenue!Q$1)</f>
        <v>2940114</v>
      </c>
      <c r="R51" s="1">
        <f>SUMIFS(allNAICS!$P:$P,allNAICS!$C:$C,Revenue!$A51,allNAICS!$E:$E,Revenue!R$1)</f>
        <v>2309674</v>
      </c>
      <c r="S51" s="1">
        <f>SUMIFS(allNAICS!$P:$P,allNAICS!$C:$C,Revenue!$A51,allNAICS!$E:$E,Revenue!S$1)</f>
        <v>291823</v>
      </c>
      <c r="T51" s="1">
        <f>SUMIFS(allNAICS!$P:$P,allNAICS!$C:$C,Revenue!$A51,allNAICS!$E:$E,Revenue!T$1)</f>
        <v>3466794</v>
      </c>
      <c r="U51" s="1">
        <f>SUMIFS(allNAICS!$P:$P,allNAICS!$C:$C,Revenue!$A51,allNAICS!$E:$E,Revenue!U$1)</f>
        <v>492177</v>
      </c>
      <c r="V51" s="1">
        <f>SUMIFS(allNAICS!$P:$P,allNAICS!$C:$C,Revenue!$A51,allNAICS!$E:$E,Revenue!V$1)</f>
        <v>1292568</v>
      </c>
      <c r="W51" s="1">
        <f>SUMIFS(allNAICS!$P:$P,allNAICS!$C:$C,Revenue!$A51,allNAICS!$E:$E,Revenue!W$1)</f>
        <v>532476</v>
      </c>
      <c r="X51" s="1">
        <f>SUMIFS(allNAICS!$P:$P,allNAICS!$C:$C,Revenue!$A51,allNAICS!$E:$E,Revenue!X$1)</f>
        <v>210460</v>
      </c>
      <c r="Y51" s="1">
        <f>SUMIFS(allNAICS!$P:$P,allNAICS!$C:$C,Revenue!$A51,allNAICS!$E:$E,Revenue!Y$1)</f>
        <v>0</v>
      </c>
    </row>
    <row r="52" spans="1:25" x14ac:dyDescent="0.45">
      <c r="A52" s="1" t="s">
        <v>527</v>
      </c>
      <c r="B52" s="1" t="s">
        <v>504</v>
      </c>
      <c r="C52" s="1">
        <v>37.305883899999998</v>
      </c>
      <c r="D52" s="1">
        <v>-89.518147600000006</v>
      </c>
      <c r="E52" s="1">
        <f>SUMIFS(allNAICS!$P:$P,allNAICS!$C:$C,Revenue!$A52,allNAICS!$E:$E,Revenue!E$1)</f>
        <v>10245034</v>
      </c>
      <c r="F52" s="1">
        <f>SUMIFS(allNAICS!$P:$P,allNAICS!$C:$C,Revenue!$A52,allNAICS!$E:$E,Revenue!F$1)</f>
        <v>0</v>
      </c>
      <c r="G52" s="1">
        <f>SUMIFS(allNAICS!$P:$P,allNAICS!$C:$C,Revenue!$A52,allNAICS!$E:$E,Revenue!G$1)</f>
        <v>0</v>
      </c>
      <c r="H52" s="1">
        <f>SUMIFS(allNAICS!$P:$P,allNAICS!$C:$C,Revenue!$A52,allNAICS!$E:$E,Revenue!H$1)</f>
        <v>0</v>
      </c>
      <c r="I52" s="1">
        <f>SUMIFS(allNAICS!$P:$P,allNAICS!$C:$C,Revenue!$A52,allNAICS!$E:$E,Revenue!I$1)</f>
        <v>603220</v>
      </c>
      <c r="J52" s="1">
        <f>SUMIFS(allNAICS!$P:$P,allNAICS!$C:$C,Revenue!$A52,allNAICS!$E:$E,Revenue!J$1)</f>
        <v>3728673</v>
      </c>
      <c r="K52" s="1">
        <f>SUMIFS(allNAICS!$P:$P,allNAICS!$C:$C,Revenue!$A52,allNAICS!$E:$E,Revenue!K$1)</f>
        <v>1616201</v>
      </c>
      <c r="L52" s="1">
        <f>SUMIFS(allNAICS!$P:$P,allNAICS!$C:$C,Revenue!$A52,allNAICS!$E:$E,Revenue!L$1)</f>
        <v>1659369</v>
      </c>
      <c r="M52" s="1">
        <f>SUMIFS(allNAICS!$P:$P,allNAICS!$C:$C,Revenue!$A52,allNAICS!$E:$E,Revenue!M$1)</f>
        <v>281644</v>
      </c>
      <c r="N52" s="1">
        <f>SUMIFS(allNAICS!$P:$P,allNAICS!$C:$C,Revenue!$A52,allNAICS!$E:$E,Revenue!N$1)</f>
        <v>178631</v>
      </c>
      <c r="O52" s="1">
        <f>SUMIFS(allNAICS!$P:$P,allNAICS!$C:$C,Revenue!$A52,allNAICS!$E:$E,Revenue!O$1)</f>
        <v>165523</v>
      </c>
      <c r="P52" s="1">
        <f>SUMIFS(allNAICS!$P:$P,allNAICS!$C:$C,Revenue!$A52,allNAICS!$E:$E,Revenue!P$1)</f>
        <v>101638</v>
      </c>
      <c r="Q52" s="1">
        <f>SUMIFS(allNAICS!$P:$P,allNAICS!$C:$C,Revenue!$A52,allNAICS!$E:$E,Revenue!Q$1)</f>
        <v>132769</v>
      </c>
      <c r="R52" s="1">
        <f>SUMIFS(allNAICS!$P:$P,allNAICS!$C:$C,Revenue!$A52,allNAICS!$E:$E,Revenue!R$1)</f>
        <v>141280</v>
      </c>
      <c r="S52" s="1">
        <f>SUMIFS(allNAICS!$P:$P,allNAICS!$C:$C,Revenue!$A52,allNAICS!$E:$E,Revenue!S$1)</f>
        <v>16207</v>
      </c>
      <c r="T52" s="1">
        <f>SUMIFS(allNAICS!$P:$P,allNAICS!$C:$C,Revenue!$A52,allNAICS!$E:$E,Revenue!T$1)</f>
        <v>1181294</v>
      </c>
      <c r="U52" s="1">
        <f>SUMIFS(allNAICS!$P:$P,allNAICS!$C:$C,Revenue!$A52,allNAICS!$E:$E,Revenue!U$1)</f>
        <v>19578</v>
      </c>
      <c r="V52" s="1">
        <f>SUMIFS(allNAICS!$P:$P,allNAICS!$C:$C,Revenue!$A52,allNAICS!$E:$E,Revenue!V$1)</f>
        <v>232316</v>
      </c>
      <c r="W52" s="1">
        <f>SUMIFS(allNAICS!$P:$P,allNAICS!$C:$C,Revenue!$A52,allNAICS!$E:$E,Revenue!W$1)</f>
        <v>69874</v>
      </c>
      <c r="X52" s="1">
        <f>SUMIFS(allNAICS!$P:$P,allNAICS!$C:$C,Revenue!$A52,allNAICS!$E:$E,Revenue!X$1)</f>
        <v>0</v>
      </c>
      <c r="Y52" s="1">
        <f>SUMIFS(allNAICS!$P:$P,allNAICS!$C:$C,Revenue!$A52,allNAICS!$E:$E,Revenue!Y$1)</f>
        <v>0</v>
      </c>
    </row>
    <row r="53" spans="1:25" x14ac:dyDescent="0.45">
      <c r="A53" s="1" t="s">
        <v>528</v>
      </c>
      <c r="B53" s="1" t="s">
        <v>529</v>
      </c>
      <c r="C53" s="1">
        <v>39.163798399999997</v>
      </c>
      <c r="D53" s="1">
        <v>-119.76740340000001</v>
      </c>
      <c r="E53" s="1">
        <f>SUMIFS(allNAICS!$P:$P,allNAICS!$C:$C,Revenue!$A53,allNAICS!$E:$E,Revenue!E$1)</f>
        <v>4317888</v>
      </c>
      <c r="F53" s="1">
        <f>SUMIFS(allNAICS!$P:$P,allNAICS!$C:$C,Revenue!$A53,allNAICS!$E:$E,Revenue!F$1)</f>
        <v>21555</v>
      </c>
      <c r="G53" s="1">
        <f>SUMIFS(allNAICS!$P:$P,allNAICS!$C:$C,Revenue!$A53,allNAICS!$E:$E,Revenue!G$1)</f>
        <v>13803</v>
      </c>
      <c r="H53" s="1">
        <f>SUMIFS(allNAICS!$P:$P,allNAICS!$C:$C,Revenue!$A53,allNAICS!$E:$E,Revenue!H$1)</f>
        <v>0</v>
      </c>
      <c r="I53" s="1">
        <f>SUMIFS(allNAICS!$P:$P,allNAICS!$C:$C,Revenue!$A53,allNAICS!$E:$E,Revenue!I$1)</f>
        <v>100321</v>
      </c>
      <c r="J53" s="1">
        <f>SUMIFS(allNAICS!$P:$P,allNAICS!$C:$C,Revenue!$A53,allNAICS!$E:$E,Revenue!J$1)</f>
        <v>666889</v>
      </c>
      <c r="K53" s="1">
        <f>SUMIFS(allNAICS!$P:$P,allNAICS!$C:$C,Revenue!$A53,allNAICS!$E:$E,Revenue!K$1)</f>
        <v>239020</v>
      </c>
      <c r="L53" s="1">
        <f>SUMIFS(allNAICS!$P:$P,allNAICS!$C:$C,Revenue!$A53,allNAICS!$E:$E,Revenue!L$1)</f>
        <v>860642</v>
      </c>
      <c r="M53" s="1">
        <f>SUMIFS(allNAICS!$P:$P,allNAICS!$C:$C,Revenue!$A53,allNAICS!$E:$E,Revenue!M$1)</f>
        <v>98998</v>
      </c>
      <c r="N53" s="1">
        <f>SUMIFS(allNAICS!$P:$P,allNAICS!$C:$C,Revenue!$A53,allNAICS!$E:$E,Revenue!N$1)</f>
        <v>103395</v>
      </c>
      <c r="O53" s="1">
        <f>SUMIFS(allNAICS!$P:$P,allNAICS!$C:$C,Revenue!$A53,allNAICS!$E:$E,Revenue!O$1)</f>
        <v>755803</v>
      </c>
      <c r="P53" s="1">
        <f>SUMIFS(allNAICS!$P:$P,allNAICS!$C:$C,Revenue!$A53,allNAICS!$E:$E,Revenue!P$1)</f>
        <v>193622</v>
      </c>
      <c r="Q53" s="1">
        <f>SUMIFS(allNAICS!$P:$P,allNAICS!$C:$C,Revenue!$A53,allNAICS!$E:$E,Revenue!Q$1)</f>
        <v>272015</v>
      </c>
      <c r="R53" s="1">
        <f>SUMIFS(allNAICS!$P:$P,allNAICS!$C:$C,Revenue!$A53,allNAICS!$E:$E,Revenue!R$1)</f>
        <v>110504</v>
      </c>
      <c r="S53" s="1">
        <f>SUMIFS(allNAICS!$P:$P,allNAICS!$C:$C,Revenue!$A53,allNAICS!$E:$E,Revenue!S$1)</f>
        <v>3362</v>
      </c>
      <c r="T53" s="1">
        <f>SUMIFS(allNAICS!$P:$P,allNAICS!$C:$C,Revenue!$A53,allNAICS!$E:$E,Revenue!T$1)</f>
        <v>470598</v>
      </c>
      <c r="U53" s="1">
        <f>SUMIFS(allNAICS!$P:$P,allNAICS!$C:$C,Revenue!$A53,allNAICS!$E:$E,Revenue!U$1)</f>
        <v>106904</v>
      </c>
      <c r="V53" s="1">
        <f>SUMIFS(allNAICS!$P:$P,allNAICS!$C:$C,Revenue!$A53,allNAICS!$E:$E,Revenue!V$1)</f>
        <v>104267</v>
      </c>
      <c r="W53" s="1">
        <f>SUMIFS(allNAICS!$P:$P,allNAICS!$C:$C,Revenue!$A53,allNAICS!$E:$E,Revenue!W$1)</f>
        <v>63701</v>
      </c>
      <c r="X53" s="1">
        <f>SUMIFS(allNAICS!$P:$P,allNAICS!$C:$C,Revenue!$A53,allNAICS!$E:$E,Revenue!X$1)</f>
        <v>0</v>
      </c>
      <c r="Y53" s="1">
        <f>SUMIFS(allNAICS!$P:$P,allNAICS!$C:$C,Revenue!$A53,allNAICS!$E:$E,Revenue!Y$1)</f>
        <v>0</v>
      </c>
    </row>
    <row r="54" spans="1:25" x14ac:dyDescent="0.45">
      <c r="A54" s="1" t="s">
        <v>530</v>
      </c>
      <c r="B54" s="1" t="s">
        <v>531</v>
      </c>
      <c r="C54" s="1">
        <v>42.866632000000003</v>
      </c>
      <c r="D54" s="1">
        <v>-106.313081</v>
      </c>
      <c r="E54" s="1">
        <f>SUMIFS(allNAICS!$P:$P,allNAICS!$C:$C,Revenue!$A54,allNAICS!$E:$E,Revenue!E$1)</f>
        <v>10276687</v>
      </c>
      <c r="F54" s="1">
        <f>SUMIFS(allNAICS!$P:$P,allNAICS!$C:$C,Revenue!$A54,allNAICS!$E:$E,Revenue!F$1)</f>
        <v>0</v>
      </c>
      <c r="G54" s="1">
        <f>SUMIFS(allNAICS!$P:$P,allNAICS!$C:$C,Revenue!$A54,allNAICS!$E:$E,Revenue!G$1)</f>
        <v>556328</v>
      </c>
      <c r="H54" s="1">
        <f>SUMIFS(allNAICS!$P:$P,allNAICS!$C:$C,Revenue!$A54,allNAICS!$E:$E,Revenue!H$1)</f>
        <v>93565</v>
      </c>
      <c r="I54" s="1">
        <f>SUMIFS(allNAICS!$P:$P,allNAICS!$C:$C,Revenue!$A54,allNAICS!$E:$E,Revenue!I$1)</f>
        <v>866433</v>
      </c>
      <c r="J54" s="1">
        <f>SUMIFS(allNAICS!$P:$P,allNAICS!$C:$C,Revenue!$A54,allNAICS!$E:$E,Revenue!J$1)</f>
        <v>1710086</v>
      </c>
      <c r="K54" s="1">
        <f>SUMIFS(allNAICS!$P:$P,allNAICS!$C:$C,Revenue!$A54,allNAICS!$E:$E,Revenue!K$1)</f>
        <v>2663114</v>
      </c>
      <c r="L54" s="1">
        <f>SUMIFS(allNAICS!$P:$P,allNAICS!$C:$C,Revenue!$A54,allNAICS!$E:$E,Revenue!L$1)</f>
        <v>1475005</v>
      </c>
      <c r="M54" s="1">
        <f>SUMIFS(allNAICS!$P:$P,allNAICS!$C:$C,Revenue!$A54,allNAICS!$E:$E,Revenue!M$1)</f>
        <v>340865</v>
      </c>
      <c r="N54" s="1">
        <f>SUMIFS(allNAICS!$P:$P,allNAICS!$C:$C,Revenue!$A54,allNAICS!$E:$E,Revenue!N$1)</f>
        <v>92309</v>
      </c>
      <c r="O54" s="1">
        <f>SUMIFS(allNAICS!$P:$P,allNAICS!$C:$C,Revenue!$A54,allNAICS!$E:$E,Revenue!O$1)</f>
        <v>240014</v>
      </c>
      <c r="P54" s="1">
        <f>SUMIFS(allNAICS!$P:$P,allNAICS!$C:$C,Revenue!$A54,allNAICS!$E:$E,Revenue!P$1)</f>
        <v>573842</v>
      </c>
      <c r="Q54" s="1">
        <f>SUMIFS(allNAICS!$P:$P,allNAICS!$C:$C,Revenue!$A54,allNAICS!$E:$E,Revenue!Q$1)</f>
        <v>237404</v>
      </c>
      <c r="R54" s="1">
        <f>SUMIFS(allNAICS!$P:$P,allNAICS!$C:$C,Revenue!$A54,allNAICS!$E:$E,Revenue!R$1)</f>
        <v>124917</v>
      </c>
      <c r="S54" s="1">
        <f>SUMIFS(allNAICS!$P:$P,allNAICS!$C:$C,Revenue!$A54,allNAICS!$E:$E,Revenue!S$1)</f>
        <v>5819</v>
      </c>
      <c r="T54" s="1">
        <f>SUMIFS(allNAICS!$P:$P,allNAICS!$C:$C,Revenue!$A54,allNAICS!$E:$E,Revenue!T$1)</f>
        <v>748457</v>
      </c>
      <c r="U54" s="1">
        <f>SUMIFS(allNAICS!$P:$P,allNAICS!$C:$C,Revenue!$A54,allNAICS!$E:$E,Revenue!U$1)</f>
        <v>28288</v>
      </c>
      <c r="V54" s="1">
        <f>SUMIFS(allNAICS!$P:$P,allNAICS!$C:$C,Revenue!$A54,allNAICS!$E:$E,Revenue!V$1)</f>
        <v>233850</v>
      </c>
      <c r="W54" s="1">
        <f>SUMIFS(allNAICS!$P:$P,allNAICS!$C:$C,Revenue!$A54,allNAICS!$E:$E,Revenue!W$1)</f>
        <v>274110</v>
      </c>
      <c r="X54" s="1">
        <f>SUMIFS(allNAICS!$P:$P,allNAICS!$C:$C,Revenue!$A54,allNAICS!$E:$E,Revenue!X$1)</f>
        <v>0</v>
      </c>
      <c r="Y54" s="1">
        <f>SUMIFS(allNAICS!$P:$P,allNAICS!$C:$C,Revenue!$A54,allNAICS!$E:$E,Revenue!Y$1)</f>
        <v>0</v>
      </c>
    </row>
    <row r="55" spans="1:25" x14ac:dyDescent="0.45">
      <c r="A55" s="1" t="s">
        <v>532</v>
      </c>
      <c r="B55" s="1" t="s">
        <v>462</v>
      </c>
      <c r="C55" s="1">
        <v>41.9778795</v>
      </c>
      <c r="D55" s="1">
        <v>-91.665623199999999</v>
      </c>
      <c r="E55" s="1">
        <f>SUMIFS(allNAICS!$P:$P,allNAICS!$C:$C,Revenue!$A55,allNAICS!$E:$E,Revenue!E$1)</f>
        <v>35471965</v>
      </c>
      <c r="F55" s="1">
        <f>SUMIFS(allNAICS!$P:$P,allNAICS!$C:$C,Revenue!$A55,allNAICS!$E:$E,Revenue!F$1)</f>
        <v>27166</v>
      </c>
      <c r="G55" s="1">
        <f>SUMIFS(allNAICS!$P:$P,allNAICS!$C:$C,Revenue!$A55,allNAICS!$E:$E,Revenue!G$1)</f>
        <v>0</v>
      </c>
      <c r="H55" s="1">
        <f>SUMIFS(allNAICS!$P:$P,allNAICS!$C:$C,Revenue!$A55,allNAICS!$E:$E,Revenue!H$1)</f>
        <v>595265</v>
      </c>
      <c r="I55" s="1">
        <f>SUMIFS(allNAICS!$P:$P,allNAICS!$C:$C,Revenue!$A55,allNAICS!$E:$E,Revenue!I$1)</f>
        <v>1457295</v>
      </c>
      <c r="J55" s="1">
        <f>SUMIFS(allNAICS!$P:$P,allNAICS!$C:$C,Revenue!$A55,allNAICS!$E:$E,Revenue!J$1)</f>
        <v>10218440</v>
      </c>
      <c r="K55" s="1">
        <f>SUMIFS(allNAICS!$P:$P,allNAICS!$C:$C,Revenue!$A55,allNAICS!$E:$E,Revenue!K$1)</f>
        <v>4637225</v>
      </c>
      <c r="L55" s="1">
        <f>SUMIFS(allNAICS!$P:$P,allNAICS!$C:$C,Revenue!$A55,allNAICS!$E:$E,Revenue!L$1)</f>
        <v>4729732</v>
      </c>
      <c r="M55" s="1">
        <f>SUMIFS(allNAICS!$P:$P,allNAICS!$C:$C,Revenue!$A55,allNAICS!$E:$E,Revenue!M$1)</f>
        <v>938139</v>
      </c>
      <c r="N55" s="1">
        <f>SUMIFS(allNAICS!$P:$P,allNAICS!$C:$C,Revenue!$A55,allNAICS!$E:$E,Revenue!N$1)</f>
        <v>1230786</v>
      </c>
      <c r="O55" s="1">
        <f>SUMIFS(allNAICS!$P:$P,allNAICS!$C:$C,Revenue!$A55,allNAICS!$E:$E,Revenue!O$1)</f>
        <v>7141972</v>
      </c>
      <c r="P55" s="1">
        <f>SUMIFS(allNAICS!$P:$P,allNAICS!$C:$C,Revenue!$A55,allNAICS!$E:$E,Revenue!P$1)</f>
        <v>389767</v>
      </c>
      <c r="Q55" s="1">
        <f>SUMIFS(allNAICS!$P:$P,allNAICS!$C:$C,Revenue!$A55,allNAICS!$E:$E,Revenue!Q$1)</f>
        <v>804857</v>
      </c>
      <c r="R55" s="1">
        <f>SUMIFS(allNAICS!$P:$P,allNAICS!$C:$C,Revenue!$A55,allNAICS!$E:$E,Revenue!R$1)</f>
        <v>488341</v>
      </c>
      <c r="S55" s="1">
        <f>SUMIFS(allNAICS!$P:$P,allNAICS!$C:$C,Revenue!$A55,allNAICS!$E:$E,Revenue!S$1)</f>
        <v>226584</v>
      </c>
      <c r="T55" s="1">
        <f>SUMIFS(allNAICS!$P:$P,allNAICS!$C:$C,Revenue!$A55,allNAICS!$E:$E,Revenue!T$1)</f>
        <v>1650923</v>
      </c>
      <c r="U55" s="1">
        <f>SUMIFS(allNAICS!$P:$P,allNAICS!$C:$C,Revenue!$A55,allNAICS!$E:$E,Revenue!U$1)</f>
        <v>66334</v>
      </c>
      <c r="V55" s="1">
        <f>SUMIFS(allNAICS!$P:$P,allNAICS!$C:$C,Revenue!$A55,allNAICS!$E:$E,Revenue!V$1)</f>
        <v>441601</v>
      </c>
      <c r="W55" s="1">
        <f>SUMIFS(allNAICS!$P:$P,allNAICS!$C:$C,Revenue!$A55,allNAICS!$E:$E,Revenue!W$1)</f>
        <v>303604</v>
      </c>
      <c r="X55" s="1">
        <f>SUMIFS(allNAICS!$P:$P,allNAICS!$C:$C,Revenue!$A55,allNAICS!$E:$E,Revenue!X$1)</f>
        <v>116012</v>
      </c>
      <c r="Y55" s="1">
        <f>SUMIFS(allNAICS!$P:$P,allNAICS!$C:$C,Revenue!$A55,allNAICS!$E:$E,Revenue!Y$1)</f>
        <v>0</v>
      </c>
    </row>
    <row r="56" spans="1:25" x14ac:dyDescent="0.45">
      <c r="A56" s="1" t="s">
        <v>533</v>
      </c>
      <c r="B56" s="1" t="s">
        <v>504</v>
      </c>
      <c r="C56" s="1">
        <v>40.116420400000003</v>
      </c>
      <c r="D56" s="1">
        <v>-88.2433829</v>
      </c>
      <c r="E56" s="1">
        <f>SUMIFS(allNAICS!$P:$P,allNAICS!$C:$C,Revenue!$A56,allNAICS!$E:$E,Revenue!E$1)</f>
        <v>19261146</v>
      </c>
      <c r="F56" s="1">
        <f>SUMIFS(allNAICS!$P:$P,allNAICS!$C:$C,Revenue!$A56,allNAICS!$E:$E,Revenue!F$1)</f>
        <v>43264</v>
      </c>
      <c r="G56" s="1">
        <f>SUMIFS(allNAICS!$P:$P,allNAICS!$C:$C,Revenue!$A56,allNAICS!$E:$E,Revenue!G$1)</f>
        <v>0</v>
      </c>
      <c r="H56" s="1">
        <f>SUMIFS(allNAICS!$P:$P,allNAICS!$C:$C,Revenue!$A56,allNAICS!$E:$E,Revenue!H$1)</f>
        <v>0</v>
      </c>
      <c r="I56" s="1">
        <f>SUMIFS(allNAICS!$P:$P,allNAICS!$C:$C,Revenue!$A56,allNAICS!$E:$E,Revenue!I$1)</f>
        <v>718054</v>
      </c>
      <c r="J56" s="1">
        <f>SUMIFS(allNAICS!$P:$P,allNAICS!$C:$C,Revenue!$A56,allNAICS!$E:$E,Revenue!J$1)</f>
        <v>3681246</v>
      </c>
      <c r="K56" s="1">
        <f>SUMIFS(allNAICS!$P:$P,allNAICS!$C:$C,Revenue!$A56,allNAICS!$E:$E,Revenue!K$1)</f>
        <v>5629651</v>
      </c>
      <c r="L56" s="1">
        <f>SUMIFS(allNAICS!$P:$P,allNAICS!$C:$C,Revenue!$A56,allNAICS!$E:$E,Revenue!L$1)</f>
        <v>2420167</v>
      </c>
      <c r="M56" s="1">
        <f>SUMIFS(allNAICS!$P:$P,allNAICS!$C:$C,Revenue!$A56,allNAICS!$E:$E,Revenue!M$1)</f>
        <v>319418</v>
      </c>
      <c r="N56" s="1">
        <f>SUMIFS(allNAICS!$P:$P,allNAICS!$C:$C,Revenue!$A56,allNAICS!$E:$E,Revenue!N$1)</f>
        <v>624943</v>
      </c>
      <c r="O56" s="1">
        <f>SUMIFS(allNAICS!$P:$P,allNAICS!$C:$C,Revenue!$A56,allNAICS!$E:$E,Revenue!O$1)</f>
        <v>1584521</v>
      </c>
      <c r="P56" s="1">
        <f>SUMIFS(allNAICS!$P:$P,allNAICS!$C:$C,Revenue!$A56,allNAICS!$E:$E,Revenue!P$1)</f>
        <v>710660</v>
      </c>
      <c r="Q56" s="1">
        <f>SUMIFS(allNAICS!$P:$P,allNAICS!$C:$C,Revenue!$A56,allNAICS!$E:$E,Revenue!Q$1)</f>
        <v>508656</v>
      </c>
      <c r="R56" s="1">
        <f>SUMIFS(allNAICS!$P:$P,allNAICS!$C:$C,Revenue!$A56,allNAICS!$E:$E,Revenue!R$1)</f>
        <v>255047</v>
      </c>
      <c r="S56" s="1">
        <f>SUMIFS(allNAICS!$P:$P,allNAICS!$C:$C,Revenue!$A56,allNAICS!$E:$E,Revenue!S$1)</f>
        <v>71753</v>
      </c>
      <c r="T56" s="1">
        <f>SUMIFS(allNAICS!$P:$P,allNAICS!$C:$C,Revenue!$A56,allNAICS!$E:$E,Revenue!T$1)</f>
        <v>1708646</v>
      </c>
      <c r="U56" s="1">
        <f>SUMIFS(allNAICS!$P:$P,allNAICS!$C:$C,Revenue!$A56,allNAICS!$E:$E,Revenue!U$1)</f>
        <v>48829</v>
      </c>
      <c r="V56" s="1">
        <f>SUMIFS(allNAICS!$P:$P,allNAICS!$C:$C,Revenue!$A56,allNAICS!$E:$E,Revenue!V$1)</f>
        <v>515404</v>
      </c>
      <c r="W56" s="1">
        <f>SUMIFS(allNAICS!$P:$P,allNAICS!$C:$C,Revenue!$A56,allNAICS!$E:$E,Revenue!W$1)</f>
        <v>154028</v>
      </c>
      <c r="X56" s="1">
        <f>SUMIFS(allNAICS!$P:$P,allNAICS!$C:$C,Revenue!$A56,allNAICS!$E:$E,Revenue!X$1)</f>
        <v>0</v>
      </c>
      <c r="Y56" s="1">
        <f>SUMIFS(allNAICS!$P:$P,allNAICS!$C:$C,Revenue!$A56,allNAICS!$E:$E,Revenue!Y$1)</f>
        <v>0</v>
      </c>
    </row>
    <row r="57" spans="1:25" x14ac:dyDescent="0.45">
      <c r="A57" s="1" t="s">
        <v>534</v>
      </c>
      <c r="B57" s="1" t="s">
        <v>535</v>
      </c>
      <c r="C57" s="1">
        <v>38.349819500000002</v>
      </c>
      <c r="D57" s="1">
        <v>-81.6326234</v>
      </c>
      <c r="E57" s="1">
        <f>SUMIFS(allNAICS!$P:$P,allNAICS!$C:$C,Revenue!$A57,allNAICS!$E:$E,Revenue!E$1)</f>
        <v>22712837</v>
      </c>
      <c r="F57" s="1">
        <f>SUMIFS(allNAICS!$P:$P,allNAICS!$C:$C,Revenue!$A57,allNAICS!$E:$E,Revenue!F$1)</f>
        <v>0</v>
      </c>
      <c r="G57" s="1">
        <f>SUMIFS(allNAICS!$P:$P,allNAICS!$C:$C,Revenue!$A57,allNAICS!$E:$E,Revenue!G$1)</f>
        <v>2594381</v>
      </c>
      <c r="H57" s="1">
        <f>SUMIFS(allNAICS!$P:$P,allNAICS!$C:$C,Revenue!$A57,allNAICS!$E:$E,Revenue!H$1)</f>
        <v>0</v>
      </c>
      <c r="I57" s="1">
        <f>SUMIFS(allNAICS!$P:$P,allNAICS!$C:$C,Revenue!$A57,allNAICS!$E:$E,Revenue!I$1)</f>
        <v>1117728</v>
      </c>
      <c r="J57" s="1">
        <f>SUMIFS(allNAICS!$P:$P,allNAICS!$C:$C,Revenue!$A57,allNAICS!$E:$E,Revenue!J$1)</f>
        <v>2248965</v>
      </c>
      <c r="K57" s="1">
        <f>SUMIFS(allNAICS!$P:$P,allNAICS!$C:$C,Revenue!$A57,allNAICS!$E:$E,Revenue!K$1)</f>
        <v>4178425</v>
      </c>
      <c r="L57" s="1">
        <f>SUMIFS(allNAICS!$P:$P,allNAICS!$C:$C,Revenue!$A57,allNAICS!$E:$E,Revenue!L$1)</f>
        <v>3620029</v>
      </c>
      <c r="M57" s="1">
        <f>SUMIFS(allNAICS!$P:$P,allNAICS!$C:$C,Revenue!$A57,allNAICS!$E:$E,Revenue!M$1)</f>
        <v>631089</v>
      </c>
      <c r="N57" s="1">
        <f>SUMIFS(allNAICS!$P:$P,allNAICS!$C:$C,Revenue!$A57,allNAICS!$E:$E,Revenue!N$1)</f>
        <v>649893</v>
      </c>
      <c r="O57" s="1">
        <f>SUMIFS(allNAICS!$P:$P,allNAICS!$C:$C,Revenue!$A57,allNAICS!$E:$E,Revenue!O$1)</f>
        <v>2169959</v>
      </c>
      <c r="P57" s="1">
        <f>SUMIFS(allNAICS!$P:$P,allNAICS!$C:$C,Revenue!$A57,allNAICS!$E:$E,Revenue!P$1)</f>
        <v>354653</v>
      </c>
      <c r="Q57" s="1">
        <f>SUMIFS(allNAICS!$P:$P,allNAICS!$C:$C,Revenue!$A57,allNAICS!$E:$E,Revenue!Q$1)</f>
        <v>1033135</v>
      </c>
      <c r="R57" s="1">
        <f>SUMIFS(allNAICS!$P:$P,allNAICS!$C:$C,Revenue!$A57,allNAICS!$E:$E,Revenue!R$1)</f>
        <v>507634</v>
      </c>
      <c r="S57" s="1">
        <f>SUMIFS(allNAICS!$P:$P,allNAICS!$C:$C,Revenue!$A57,allNAICS!$E:$E,Revenue!S$1)</f>
        <v>74078</v>
      </c>
      <c r="T57" s="1">
        <f>SUMIFS(allNAICS!$P:$P,allNAICS!$C:$C,Revenue!$A57,allNAICS!$E:$E,Revenue!T$1)</f>
        <v>2060062</v>
      </c>
      <c r="U57" s="1">
        <f>SUMIFS(allNAICS!$P:$P,allNAICS!$C:$C,Revenue!$A57,allNAICS!$E:$E,Revenue!U$1)</f>
        <v>146115</v>
      </c>
      <c r="V57" s="1">
        <f>SUMIFS(allNAICS!$P:$P,allNAICS!$C:$C,Revenue!$A57,allNAICS!$E:$E,Revenue!V$1)</f>
        <v>528019</v>
      </c>
      <c r="W57" s="1">
        <f>SUMIFS(allNAICS!$P:$P,allNAICS!$C:$C,Revenue!$A57,allNAICS!$E:$E,Revenue!W$1)</f>
        <v>212949</v>
      </c>
      <c r="X57" s="1">
        <f>SUMIFS(allNAICS!$P:$P,allNAICS!$C:$C,Revenue!$A57,allNAICS!$E:$E,Revenue!X$1)</f>
        <v>64804</v>
      </c>
      <c r="Y57" s="1">
        <f>SUMIFS(allNAICS!$P:$P,allNAICS!$C:$C,Revenue!$A57,allNAICS!$E:$E,Revenue!Y$1)</f>
        <v>0</v>
      </c>
    </row>
    <row r="58" spans="1:25" x14ac:dyDescent="0.45">
      <c r="A58" s="1" t="s">
        <v>536</v>
      </c>
      <c r="B58" s="1" t="s">
        <v>477</v>
      </c>
      <c r="C58" s="1">
        <v>32.776474899999997</v>
      </c>
      <c r="D58" s="1">
        <v>-79.931051199999999</v>
      </c>
      <c r="E58" s="1">
        <f>SUMIFS(allNAICS!$P:$P,allNAICS!$C:$C,Revenue!$A58,allNAICS!$E:$E,Revenue!E$1)</f>
        <v>55605208</v>
      </c>
      <c r="F58" s="1">
        <f>SUMIFS(allNAICS!$P:$P,allNAICS!$C:$C,Revenue!$A58,allNAICS!$E:$E,Revenue!F$1)</f>
        <v>114087</v>
      </c>
      <c r="G58" s="1">
        <f>SUMIFS(allNAICS!$P:$P,allNAICS!$C:$C,Revenue!$A58,allNAICS!$E:$E,Revenue!G$1)</f>
        <v>18610</v>
      </c>
      <c r="H58" s="1">
        <f>SUMIFS(allNAICS!$P:$P,allNAICS!$C:$C,Revenue!$A58,allNAICS!$E:$E,Revenue!H$1)</f>
        <v>0</v>
      </c>
      <c r="I58" s="1">
        <f>SUMIFS(allNAICS!$P:$P,allNAICS!$C:$C,Revenue!$A58,allNAICS!$E:$E,Revenue!I$1)</f>
        <v>3247684</v>
      </c>
      <c r="J58" s="1">
        <f>SUMIFS(allNAICS!$P:$P,allNAICS!$C:$C,Revenue!$A58,allNAICS!$E:$E,Revenue!J$1)</f>
        <v>14322394</v>
      </c>
      <c r="K58" s="1">
        <f>SUMIFS(allNAICS!$P:$P,allNAICS!$C:$C,Revenue!$A58,allNAICS!$E:$E,Revenue!K$1)</f>
        <v>7615810</v>
      </c>
      <c r="L58" s="1">
        <f>SUMIFS(allNAICS!$P:$P,allNAICS!$C:$C,Revenue!$A58,allNAICS!$E:$E,Revenue!L$1)</f>
        <v>9911909</v>
      </c>
      <c r="M58" s="1">
        <f>SUMIFS(allNAICS!$P:$P,allNAICS!$C:$C,Revenue!$A58,allNAICS!$E:$E,Revenue!M$1)</f>
        <v>1697224</v>
      </c>
      <c r="N58" s="1">
        <f>SUMIFS(allNAICS!$P:$P,allNAICS!$C:$C,Revenue!$A58,allNAICS!$E:$E,Revenue!N$1)</f>
        <v>2032231</v>
      </c>
      <c r="O58" s="1">
        <f>SUMIFS(allNAICS!$P:$P,allNAICS!$C:$C,Revenue!$A58,allNAICS!$E:$E,Revenue!O$1)</f>
        <v>2285552</v>
      </c>
      <c r="P58" s="1">
        <f>SUMIFS(allNAICS!$P:$P,allNAICS!$C:$C,Revenue!$A58,allNAICS!$E:$E,Revenue!P$1)</f>
        <v>1313164</v>
      </c>
      <c r="Q58" s="1">
        <f>SUMIFS(allNAICS!$P:$P,allNAICS!$C:$C,Revenue!$A58,allNAICS!$E:$E,Revenue!Q$1)</f>
        <v>3453749</v>
      </c>
      <c r="R58" s="1">
        <f>SUMIFS(allNAICS!$P:$P,allNAICS!$C:$C,Revenue!$A58,allNAICS!$E:$E,Revenue!R$1)</f>
        <v>1846133</v>
      </c>
      <c r="S58" s="1">
        <f>SUMIFS(allNAICS!$P:$P,allNAICS!$C:$C,Revenue!$A58,allNAICS!$E:$E,Revenue!S$1)</f>
        <v>271269</v>
      </c>
      <c r="T58" s="1">
        <f>SUMIFS(allNAICS!$P:$P,allNAICS!$C:$C,Revenue!$A58,allNAICS!$E:$E,Revenue!T$1)</f>
        <v>3539096</v>
      </c>
      <c r="U58" s="1">
        <f>SUMIFS(allNAICS!$P:$P,allNAICS!$C:$C,Revenue!$A58,allNAICS!$E:$E,Revenue!U$1)</f>
        <v>306240</v>
      </c>
      <c r="V58" s="1">
        <f>SUMIFS(allNAICS!$P:$P,allNAICS!$C:$C,Revenue!$A58,allNAICS!$E:$E,Revenue!V$1)</f>
        <v>2036779</v>
      </c>
      <c r="W58" s="1">
        <f>SUMIFS(allNAICS!$P:$P,allNAICS!$C:$C,Revenue!$A58,allNAICS!$E:$E,Revenue!W$1)</f>
        <v>678766</v>
      </c>
      <c r="X58" s="1">
        <f>SUMIFS(allNAICS!$P:$P,allNAICS!$C:$C,Revenue!$A58,allNAICS!$E:$E,Revenue!X$1)</f>
        <v>296421</v>
      </c>
      <c r="Y58" s="1">
        <f>SUMIFS(allNAICS!$P:$P,allNAICS!$C:$C,Revenue!$A58,allNAICS!$E:$E,Revenue!Y$1)</f>
        <v>0</v>
      </c>
    </row>
    <row r="59" spans="1:25" x14ac:dyDescent="0.45">
      <c r="A59" s="1" t="s">
        <v>537</v>
      </c>
      <c r="B59" s="1" t="s">
        <v>477</v>
      </c>
      <c r="C59" s="1">
        <v>35.227086900000003</v>
      </c>
      <c r="D59" s="1">
        <v>-80.843126699999999</v>
      </c>
      <c r="E59" s="1">
        <f>SUMIFS(allNAICS!$P:$P,allNAICS!$C:$C,Revenue!$A59,allNAICS!$E:$E,Revenue!E$1)</f>
        <v>259919923</v>
      </c>
      <c r="F59" s="1">
        <f>SUMIFS(allNAICS!$P:$P,allNAICS!$C:$C,Revenue!$A59,allNAICS!$E:$E,Revenue!F$1)</f>
        <v>157106</v>
      </c>
      <c r="G59" s="1">
        <f>SUMIFS(allNAICS!$P:$P,allNAICS!$C:$C,Revenue!$A59,allNAICS!$E:$E,Revenue!G$1)</f>
        <v>218553</v>
      </c>
      <c r="H59" s="1">
        <f>SUMIFS(allNAICS!$P:$P,allNAICS!$C:$C,Revenue!$A59,allNAICS!$E:$E,Revenue!H$1)</f>
        <v>4937671</v>
      </c>
      <c r="I59" s="1">
        <f>SUMIFS(allNAICS!$P:$P,allNAICS!$C:$C,Revenue!$A59,allNAICS!$E:$E,Revenue!I$1)</f>
        <v>11167303</v>
      </c>
      <c r="J59" s="1">
        <f>SUMIFS(allNAICS!$P:$P,allNAICS!$C:$C,Revenue!$A59,allNAICS!$E:$E,Revenue!J$1)</f>
        <v>36472672</v>
      </c>
      <c r="K59" s="1">
        <f>SUMIFS(allNAICS!$P:$P,allNAICS!$C:$C,Revenue!$A59,allNAICS!$E:$E,Revenue!K$1)</f>
        <v>68808980</v>
      </c>
      <c r="L59" s="1">
        <f>SUMIFS(allNAICS!$P:$P,allNAICS!$C:$C,Revenue!$A59,allNAICS!$E:$E,Revenue!L$1)</f>
        <v>31166335</v>
      </c>
      <c r="M59" s="1">
        <f>SUMIFS(allNAICS!$P:$P,allNAICS!$C:$C,Revenue!$A59,allNAICS!$E:$E,Revenue!M$1)</f>
        <v>9006401</v>
      </c>
      <c r="N59" s="1">
        <f>SUMIFS(allNAICS!$P:$P,allNAICS!$C:$C,Revenue!$A59,allNAICS!$E:$E,Revenue!N$1)</f>
        <v>9826470</v>
      </c>
      <c r="O59" s="1">
        <f>SUMIFS(allNAICS!$P:$P,allNAICS!$C:$C,Revenue!$A59,allNAICS!$E:$E,Revenue!O$1)</f>
        <v>39958180</v>
      </c>
      <c r="P59" s="1">
        <f>SUMIFS(allNAICS!$P:$P,allNAICS!$C:$C,Revenue!$A59,allNAICS!$E:$E,Revenue!P$1)</f>
        <v>4667516</v>
      </c>
      <c r="Q59" s="1">
        <f>SUMIFS(allNAICS!$P:$P,allNAICS!$C:$C,Revenue!$A59,allNAICS!$E:$E,Revenue!Q$1)</f>
        <v>11495906</v>
      </c>
      <c r="R59" s="1">
        <f>SUMIFS(allNAICS!$P:$P,allNAICS!$C:$C,Revenue!$A59,allNAICS!$E:$E,Revenue!R$1)</f>
        <v>6991264</v>
      </c>
      <c r="S59" s="1">
        <f>SUMIFS(allNAICS!$P:$P,allNAICS!$C:$C,Revenue!$A59,allNAICS!$E:$E,Revenue!S$1)</f>
        <v>1146938</v>
      </c>
      <c r="T59" s="1">
        <f>SUMIFS(allNAICS!$P:$P,allNAICS!$C:$C,Revenue!$A59,allNAICS!$E:$E,Revenue!T$1)</f>
        <v>11368776</v>
      </c>
      <c r="U59" s="1">
        <f>SUMIFS(allNAICS!$P:$P,allNAICS!$C:$C,Revenue!$A59,allNAICS!$E:$E,Revenue!U$1)</f>
        <v>2622337</v>
      </c>
      <c r="V59" s="1">
        <f>SUMIFS(allNAICS!$P:$P,allNAICS!$C:$C,Revenue!$A59,allNAICS!$E:$E,Revenue!V$1)</f>
        <v>4850744</v>
      </c>
      <c r="W59" s="1">
        <f>SUMIFS(allNAICS!$P:$P,allNAICS!$C:$C,Revenue!$A59,allNAICS!$E:$E,Revenue!W$1)</f>
        <v>2462142</v>
      </c>
      <c r="X59" s="1">
        <f>SUMIFS(allNAICS!$P:$P,allNAICS!$C:$C,Revenue!$A59,allNAICS!$E:$E,Revenue!X$1)</f>
        <v>2590404</v>
      </c>
      <c r="Y59" s="1">
        <f>SUMIFS(allNAICS!$P:$P,allNAICS!$C:$C,Revenue!$A59,allNAICS!$E:$E,Revenue!Y$1)</f>
        <v>4224</v>
      </c>
    </row>
    <row r="60" spans="1:25" x14ac:dyDescent="0.45">
      <c r="A60" s="1" t="s">
        <v>538</v>
      </c>
      <c r="B60" s="1" t="s">
        <v>502</v>
      </c>
      <c r="C60" s="1">
        <v>38.029305899999997</v>
      </c>
      <c r="D60" s="1">
        <v>-78.476678100000001</v>
      </c>
      <c r="E60" s="1">
        <f>SUMIFS(allNAICS!$P:$P,allNAICS!$C:$C,Revenue!$A60,allNAICS!$E:$E,Revenue!E$1)</f>
        <v>13557940</v>
      </c>
      <c r="F60" s="1">
        <f>SUMIFS(allNAICS!$P:$P,allNAICS!$C:$C,Revenue!$A60,allNAICS!$E:$E,Revenue!F$1)</f>
        <v>71932</v>
      </c>
      <c r="G60" s="1">
        <f>SUMIFS(allNAICS!$P:$P,allNAICS!$C:$C,Revenue!$A60,allNAICS!$E:$E,Revenue!G$1)</f>
        <v>35213</v>
      </c>
      <c r="H60" s="1">
        <f>SUMIFS(allNAICS!$P:$P,allNAICS!$C:$C,Revenue!$A60,allNAICS!$E:$E,Revenue!H$1)</f>
        <v>0</v>
      </c>
      <c r="I60" s="1">
        <f>SUMIFS(allNAICS!$P:$P,allNAICS!$C:$C,Revenue!$A60,allNAICS!$E:$E,Revenue!I$1)</f>
        <v>990023</v>
      </c>
      <c r="J60" s="1">
        <f>SUMIFS(allNAICS!$P:$P,allNAICS!$C:$C,Revenue!$A60,allNAICS!$E:$E,Revenue!J$1)</f>
        <v>1012396</v>
      </c>
      <c r="K60" s="1">
        <f>SUMIFS(allNAICS!$P:$P,allNAICS!$C:$C,Revenue!$A60,allNAICS!$E:$E,Revenue!K$1)</f>
        <v>975130</v>
      </c>
      <c r="L60" s="1">
        <f>SUMIFS(allNAICS!$P:$P,allNAICS!$C:$C,Revenue!$A60,allNAICS!$E:$E,Revenue!L$1)</f>
        <v>2451514</v>
      </c>
      <c r="M60" s="1">
        <f>SUMIFS(allNAICS!$P:$P,allNAICS!$C:$C,Revenue!$A60,allNAICS!$E:$E,Revenue!M$1)</f>
        <v>207379</v>
      </c>
      <c r="N60" s="1">
        <f>SUMIFS(allNAICS!$P:$P,allNAICS!$C:$C,Revenue!$A60,allNAICS!$E:$E,Revenue!N$1)</f>
        <v>699393</v>
      </c>
      <c r="O60" s="1">
        <f>SUMIFS(allNAICS!$P:$P,allNAICS!$C:$C,Revenue!$A60,allNAICS!$E:$E,Revenue!O$1)</f>
        <v>2551302</v>
      </c>
      <c r="P60" s="1">
        <f>SUMIFS(allNAICS!$P:$P,allNAICS!$C:$C,Revenue!$A60,allNAICS!$E:$E,Revenue!P$1)</f>
        <v>471622</v>
      </c>
      <c r="Q60" s="1">
        <f>SUMIFS(allNAICS!$P:$P,allNAICS!$C:$C,Revenue!$A60,allNAICS!$E:$E,Revenue!Q$1)</f>
        <v>1208738</v>
      </c>
      <c r="R60" s="1">
        <f>SUMIFS(allNAICS!$P:$P,allNAICS!$C:$C,Revenue!$A60,allNAICS!$E:$E,Revenue!R$1)</f>
        <v>328772</v>
      </c>
      <c r="S60" s="1">
        <f>SUMIFS(allNAICS!$P:$P,allNAICS!$C:$C,Revenue!$A60,allNAICS!$E:$E,Revenue!S$1)</f>
        <v>177009</v>
      </c>
      <c r="T60" s="1">
        <f>SUMIFS(allNAICS!$P:$P,allNAICS!$C:$C,Revenue!$A60,allNAICS!$E:$E,Revenue!T$1)</f>
        <v>1139548</v>
      </c>
      <c r="U60" s="1">
        <f>SUMIFS(allNAICS!$P:$P,allNAICS!$C:$C,Revenue!$A60,allNAICS!$E:$E,Revenue!U$1)</f>
        <v>248167</v>
      </c>
      <c r="V60" s="1">
        <f>SUMIFS(allNAICS!$P:$P,allNAICS!$C:$C,Revenue!$A60,allNAICS!$E:$E,Revenue!V$1)</f>
        <v>508603</v>
      </c>
      <c r="W60" s="1">
        <f>SUMIFS(allNAICS!$P:$P,allNAICS!$C:$C,Revenue!$A60,allNAICS!$E:$E,Revenue!W$1)</f>
        <v>167238</v>
      </c>
      <c r="X60" s="1">
        <f>SUMIFS(allNAICS!$P:$P,allNAICS!$C:$C,Revenue!$A60,allNAICS!$E:$E,Revenue!X$1)</f>
        <v>0</v>
      </c>
      <c r="Y60" s="1">
        <f>SUMIFS(allNAICS!$P:$P,allNAICS!$C:$C,Revenue!$A60,allNAICS!$E:$E,Revenue!Y$1)</f>
        <v>0</v>
      </c>
    </row>
    <row r="61" spans="1:25" x14ac:dyDescent="0.45">
      <c r="A61" s="1" t="s">
        <v>539</v>
      </c>
      <c r="B61" s="1" t="s">
        <v>449</v>
      </c>
      <c r="C61" s="1">
        <v>35.045629699999999</v>
      </c>
      <c r="D61" s="1">
        <v>-85.309680099999994</v>
      </c>
      <c r="E61" s="1">
        <f>SUMIFS(allNAICS!$P:$P,allNAICS!$C:$C,Revenue!$A61,allNAICS!$E:$E,Revenue!E$1)</f>
        <v>51009193</v>
      </c>
      <c r="F61" s="1">
        <f>SUMIFS(allNAICS!$P:$P,allNAICS!$C:$C,Revenue!$A61,allNAICS!$E:$E,Revenue!F$1)</f>
        <v>14387</v>
      </c>
      <c r="G61" s="1">
        <f>SUMIFS(allNAICS!$P:$P,allNAICS!$C:$C,Revenue!$A61,allNAICS!$E:$E,Revenue!G$1)</f>
        <v>0</v>
      </c>
      <c r="H61" s="1">
        <f>SUMIFS(allNAICS!$P:$P,allNAICS!$C:$C,Revenue!$A61,allNAICS!$E:$E,Revenue!H$1)</f>
        <v>174267</v>
      </c>
      <c r="I61" s="1">
        <f>SUMIFS(allNAICS!$P:$P,allNAICS!$C:$C,Revenue!$A61,allNAICS!$E:$E,Revenue!I$1)</f>
        <v>2379781</v>
      </c>
      <c r="J61" s="1">
        <f>SUMIFS(allNAICS!$P:$P,allNAICS!$C:$C,Revenue!$A61,allNAICS!$E:$E,Revenue!J$1)</f>
        <v>14922197</v>
      </c>
      <c r="K61" s="1">
        <f>SUMIFS(allNAICS!$P:$P,allNAICS!$C:$C,Revenue!$A61,allNAICS!$E:$E,Revenue!K$1)</f>
        <v>5126840</v>
      </c>
      <c r="L61" s="1">
        <f>SUMIFS(allNAICS!$P:$P,allNAICS!$C:$C,Revenue!$A61,allNAICS!$E:$E,Revenue!L$1)</f>
        <v>6950319</v>
      </c>
      <c r="M61" s="1">
        <f>SUMIFS(allNAICS!$P:$P,allNAICS!$C:$C,Revenue!$A61,allNAICS!$E:$E,Revenue!M$1)</f>
        <v>2494628</v>
      </c>
      <c r="N61" s="1">
        <f>SUMIFS(allNAICS!$P:$P,allNAICS!$C:$C,Revenue!$A61,allNAICS!$E:$E,Revenue!N$1)</f>
        <v>874567</v>
      </c>
      <c r="O61" s="1">
        <f>SUMIFS(allNAICS!$P:$P,allNAICS!$C:$C,Revenue!$A61,allNAICS!$E:$E,Revenue!O$1)</f>
        <v>9671261</v>
      </c>
      <c r="P61" s="1">
        <f>SUMIFS(allNAICS!$P:$P,allNAICS!$C:$C,Revenue!$A61,allNAICS!$E:$E,Revenue!P$1)</f>
        <v>679176</v>
      </c>
      <c r="Q61" s="1">
        <f>SUMIFS(allNAICS!$P:$P,allNAICS!$C:$C,Revenue!$A61,allNAICS!$E:$E,Revenue!Q$1)</f>
        <v>1219385</v>
      </c>
      <c r="R61" s="1">
        <f>SUMIFS(allNAICS!$P:$P,allNAICS!$C:$C,Revenue!$A61,allNAICS!$E:$E,Revenue!R$1)</f>
        <v>995245</v>
      </c>
      <c r="S61" s="1">
        <f>SUMIFS(allNAICS!$P:$P,allNAICS!$C:$C,Revenue!$A61,allNAICS!$E:$E,Revenue!S$1)</f>
        <v>300581</v>
      </c>
      <c r="T61" s="1">
        <f>SUMIFS(allNAICS!$P:$P,allNAICS!$C:$C,Revenue!$A61,allNAICS!$E:$E,Revenue!T$1)</f>
        <v>3037700</v>
      </c>
      <c r="U61" s="1">
        <f>SUMIFS(allNAICS!$P:$P,allNAICS!$C:$C,Revenue!$A61,allNAICS!$E:$E,Revenue!U$1)</f>
        <v>197346</v>
      </c>
      <c r="V61" s="1">
        <f>SUMIFS(allNAICS!$P:$P,allNAICS!$C:$C,Revenue!$A61,allNAICS!$E:$E,Revenue!V$1)</f>
        <v>1126748</v>
      </c>
      <c r="W61" s="1">
        <f>SUMIFS(allNAICS!$P:$P,allNAICS!$C:$C,Revenue!$A61,allNAICS!$E:$E,Revenue!W$1)</f>
        <v>633571</v>
      </c>
      <c r="X61" s="1">
        <f>SUMIFS(allNAICS!$P:$P,allNAICS!$C:$C,Revenue!$A61,allNAICS!$E:$E,Revenue!X$1)</f>
        <v>136586</v>
      </c>
      <c r="Y61" s="1">
        <f>SUMIFS(allNAICS!$P:$P,allNAICS!$C:$C,Revenue!$A61,allNAICS!$E:$E,Revenue!Y$1)</f>
        <v>0</v>
      </c>
    </row>
    <row r="62" spans="1:25" x14ac:dyDescent="0.45">
      <c r="A62" s="1" t="s">
        <v>540</v>
      </c>
      <c r="B62" s="1" t="s">
        <v>531</v>
      </c>
      <c r="C62" s="1">
        <v>41.139981400000003</v>
      </c>
      <c r="D62" s="1">
        <v>-104.8202462</v>
      </c>
      <c r="E62" s="1">
        <f>SUMIFS(allNAICS!$P:$P,allNAICS!$C:$C,Revenue!$A62,allNAICS!$E:$E,Revenue!E$1)</f>
        <v>9116835</v>
      </c>
      <c r="F62" s="1">
        <f>SUMIFS(allNAICS!$P:$P,allNAICS!$C:$C,Revenue!$A62,allNAICS!$E:$E,Revenue!F$1)</f>
        <v>2328</v>
      </c>
      <c r="G62" s="1">
        <f>SUMIFS(allNAICS!$P:$P,allNAICS!$C:$C,Revenue!$A62,allNAICS!$E:$E,Revenue!G$1)</f>
        <v>67135</v>
      </c>
      <c r="H62" s="1">
        <f>SUMIFS(allNAICS!$P:$P,allNAICS!$C:$C,Revenue!$A62,allNAICS!$E:$E,Revenue!H$1)</f>
        <v>0</v>
      </c>
      <c r="I62" s="1">
        <f>SUMIFS(allNAICS!$P:$P,allNAICS!$C:$C,Revenue!$A62,allNAICS!$E:$E,Revenue!I$1)</f>
        <v>392256</v>
      </c>
      <c r="J62" s="1">
        <f>SUMIFS(allNAICS!$P:$P,allNAICS!$C:$C,Revenue!$A62,allNAICS!$E:$E,Revenue!J$1)</f>
        <v>2707257</v>
      </c>
      <c r="K62" s="1">
        <f>SUMIFS(allNAICS!$P:$P,allNAICS!$C:$C,Revenue!$A62,allNAICS!$E:$E,Revenue!K$1)</f>
        <v>793403</v>
      </c>
      <c r="L62" s="1">
        <f>SUMIFS(allNAICS!$P:$P,allNAICS!$C:$C,Revenue!$A62,allNAICS!$E:$E,Revenue!L$1)</f>
        <v>2072618</v>
      </c>
      <c r="M62" s="1">
        <f>SUMIFS(allNAICS!$P:$P,allNAICS!$C:$C,Revenue!$A62,allNAICS!$E:$E,Revenue!M$1)</f>
        <v>404842</v>
      </c>
      <c r="N62" s="1">
        <f>SUMIFS(allNAICS!$P:$P,allNAICS!$C:$C,Revenue!$A62,allNAICS!$E:$E,Revenue!N$1)</f>
        <v>353394</v>
      </c>
      <c r="O62" s="1">
        <f>SUMIFS(allNAICS!$P:$P,allNAICS!$C:$C,Revenue!$A62,allNAICS!$E:$E,Revenue!O$1)</f>
        <v>772122</v>
      </c>
      <c r="P62" s="1">
        <f>SUMIFS(allNAICS!$P:$P,allNAICS!$C:$C,Revenue!$A62,allNAICS!$E:$E,Revenue!P$1)</f>
        <v>205765</v>
      </c>
      <c r="Q62" s="1">
        <f>SUMIFS(allNAICS!$P:$P,allNAICS!$C:$C,Revenue!$A62,allNAICS!$E:$E,Revenue!Q$1)</f>
        <v>326849</v>
      </c>
      <c r="R62" s="1">
        <f>SUMIFS(allNAICS!$P:$P,allNAICS!$C:$C,Revenue!$A62,allNAICS!$E:$E,Revenue!R$1)</f>
        <v>110433</v>
      </c>
      <c r="S62" s="1">
        <f>SUMIFS(allNAICS!$P:$P,allNAICS!$C:$C,Revenue!$A62,allNAICS!$E:$E,Revenue!S$1)</f>
        <v>25520</v>
      </c>
      <c r="T62" s="1">
        <f>SUMIFS(allNAICS!$P:$P,allNAICS!$C:$C,Revenue!$A62,allNAICS!$E:$E,Revenue!T$1)</f>
        <v>381491</v>
      </c>
      <c r="U62" s="1">
        <f>SUMIFS(allNAICS!$P:$P,allNAICS!$C:$C,Revenue!$A62,allNAICS!$E:$E,Revenue!U$1)</f>
        <v>35346</v>
      </c>
      <c r="V62" s="1">
        <f>SUMIFS(allNAICS!$P:$P,allNAICS!$C:$C,Revenue!$A62,allNAICS!$E:$E,Revenue!V$1)</f>
        <v>216677</v>
      </c>
      <c r="W62" s="1">
        <f>SUMIFS(allNAICS!$P:$P,allNAICS!$C:$C,Revenue!$A62,allNAICS!$E:$E,Revenue!W$1)</f>
        <v>94827</v>
      </c>
      <c r="X62" s="1">
        <f>SUMIFS(allNAICS!$P:$P,allNAICS!$C:$C,Revenue!$A62,allNAICS!$E:$E,Revenue!X$1)</f>
        <v>0</v>
      </c>
      <c r="Y62" s="1">
        <f>SUMIFS(allNAICS!$P:$P,allNAICS!$C:$C,Revenue!$A62,allNAICS!$E:$E,Revenue!Y$1)</f>
        <v>0</v>
      </c>
    </row>
    <row r="63" spans="1:25" x14ac:dyDescent="0.45">
      <c r="A63" s="1" t="s">
        <v>541</v>
      </c>
      <c r="B63" s="1" t="s">
        <v>468</v>
      </c>
      <c r="C63" s="1">
        <v>41.878113599999999</v>
      </c>
      <c r="D63" s="1">
        <v>-87.629798199999996</v>
      </c>
      <c r="E63" s="1">
        <f>SUMIFS(allNAICS!$P:$P,allNAICS!$C:$C,Revenue!$A63,allNAICS!$E:$E,Revenue!E$1)</f>
        <v>1345039619</v>
      </c>
      <c r="F63" s="1">
        <f>SUMIFS(allNAICS!$P:$P,allNAICS!$C:$C,Revenue!$A63,allNAICS!$E:$E,Revenue!F$1)</f>
        <v>153458</v>
      </c>
      <c r="G63" s="1">
        <f>SUMIFS(allNAICS!$P:$P,allNAICS!$C:$C,Revenue!$A63,allNAICS!$E:$E,Revenue!G$1)</f>
        <v>766445</v>
      </c>
      <c r="H63" s="1">
        <f>SUMIFS(allNAICS!$P:$P,allNAICS!$C:$C,Revenue!$A63,allNAICS!$E:$E,Revenue!H$1)</f>
        <v>14107497</v>
      </c>
      <c r="I63" s="1">
        <f>SUMIFS(allNAICS!$P:$P,allNAICS!$C:$C,Revenue!$A63,allNAICS!$E:$E,Revenue!I$1)</f>
        <v>46992034</v>
      </c>
      <c r="J63" s="1">
        <f>SUMIFS(allNAICS!$P:$P,allNAICS!$C:$C,Revenue!$A63,allNAICS!$E:$E,Revenue!J$1)</f>
        <v>206778101</v>
      </c>
      <c r="K63" s="1">
        <f>SUMIFS(allNAICS!$P:$P,allNAICS!$C:$C,Revenue!$A63,allNAICS!$E:$E,Revenue!K$1)</f>
        <v>458843789</v>
      </c>
      <c r="L63" s="1">
        <f>SUMIFS(allNAICS!$P:$P,allNAICS!$C:$C,Revenue!$A63,allNAICS!$E:$E,Revenue!L$1)</f>
        <v>124801956</v>
      </c>
      <c r="M63" s="1">
        <f>SUMIFS(allNAICS!$P:$P,allNAICS!$C:$C,Revenue!$A63,allNAICS!$E:$E,Revenue!M$1)</f>
        <v>40754402</v>
      </c>
      <c r="N63" s="1">
        <f>SUMIFS(allNAICS!$P:$P,allNAICS!$C:$C,Revenue!$A63,allNAICS!$E:$E,Revenue!N$1)</f>
        <v>36747920</v>
      </c>
      <c r="O63" s="1">
        <f>SUMIFS(allNAICS!$P:$P,allNAICS!$C:$C,Revenue!$A63,allNAICS!$E:$E,Revenue!O$1)</f>
        <v>146920228</v>
      </c>
      <c r="P63" s="1">
        <f>SUMIFS(allNAICS!$P:$P,allNAICS!$C:$C,Revenue!$A63,allNAICS!$E:$E,Revenue!P$1)</f>
        <v>28659500</v>
      </c>
      <c r="Q63" s="1">
        <f>SUMIFS(allNAICS!$P:$P,allNAICS!$C:$C,Revenue!$A63,allNAICS!$E:$E,Revenue!Q$1)</f>
        <v>72752997</v>
      </c>
      <c r="R63" s="1">
        <f>SUMIFS(allNAICS!$P:$P,allNAICS!$C:$C,Revenue!$A63,allNAICS!$E:$E,Revenue!R$1)</f>
        <v>30757871</v>
      </c>
      <c r="S63" s="1">
        <f>SUMIFS(allNAICS!$P:$P,allNAICS!$C:$C,Revenue!$A63,allNAICS!$E:$E,Revenue!S$1)</f>
        <v>12716501</v>
      </c>
      <c r="T63" s="1">
        <f>SUMIFS(allNAICS!$P:$P,allNAICS!$C:$C,Revenue!$A63,allNAICS!$E:$E,Revenue!T$1)</f>
        <v>63283163</v>
      </c>
      <c r="U63" s="1">
        <f>SUMIFS(allNAICS!$P:$P,allNAICS!$C:$C,Revenue!$A63,allNAICS!$E:$E,Revenue!U$1)</f>
        <v>8190676</v>
      </c>
      <c r="V63" s="1">
        <f>SUMIFS(allNAICS!$P:$P,allNAICS!$C:$C,Revenue!$A63,allNAICS!$E:$E,Revenue!V$1)</f>
        <v>23498294</v>
      </c>
      <c r="W63" s="1">
        <f>SUMIFS(allNAICS!$P:$P,allNAICS!$C:$C,Revenue!$A63,allNAICS!$E:$E,Revenue!W$1)</f>
        <v>10490360</v>
      </c>
      <c r="X63" s="1">
        <f>SUMIFS(allNAICS!$P:$P,allNAICS!$C:$C,Revenue!$A63,allNAICS!$E:$E,Revenue!X$1)</f>
        <v>17811357</v>
      </c>
      <c r="Y63" s="1">
        <f>SUMIFS(allNAICS!$P:$P,allNAICS!$C:$C,Revenue!$A63,allNAICS!$E:$E,Revenue!Y$1)</f>
        <v>13069</v>
      </c>
    </row>
    <row r="64" spans="1:25" x14ac:dyDescent="0.45">
      <c r="A64" s="1" t="s">
        <v>542</v>
      </c>
      <c r="B64" s="1" t="s">
        <v>480</v>
      </c>
      <c r="C64" s="1">
        <v>39.728494400000002</v>
      </c>
      <c r="D64" s="1">
        <v>-121.83747769999999</v>
      </c>
      <c r="E64" s="1">
        <f>SUMIFS(allNAICS!$P:$P,allNAICS!$C:$C,Revenue!$A64,allNAICS!$E:$E,Revenue!E$1)</f>
        <v>9855531</v>
      </c>
      <c r="F64" s="1">
        <f>SUMIFS(allNAICS!$P:$P,allNAICS!$C:$C,Revenue!$A64,allNAICS!$E:$E,Revenue!F$1)</f>
        <v>0</v>
      </c>
      <c r="G64" s="1">
        <f>SUMIFS(allNAICS!$P:$P,allNAICS!$C:$C,Revenue!$A64,allNAICS!$E:$E,Revenue!G$1)</f>
        <v>0</v>
      </c>
      <c r="H64" s="1">
        <f>SUMIFS(allNAICS!$P:$P,allNAICS!$C:$C,Revenue!$A64,allNAICS!$E:$E,Revenue!H$1)</f>
        <v>0</v>
      </c>
      <c r="I64" s="1">
        <f>SUMIFS(allNAICS!$P:$P,allNAICS!$C:$C,Revenue!$A64,allNAICS!$E:$E,Revenue!I$1)</f>
        <v>595811</v>
      </c>
      <c r="J64" s="1">
        <f>SUMIFS(allNAICS!$P:$P,allNAICS!$C:$C,Revenue!$A64,allNAICS!$E:$E,Revenue!J$1)</f>
        <v>1397062</v>
      </c>
      <c r="K64" s="1">
        <f>SUMIFS(allNAICS!$P:$P,allNAICS!$C:$C,Revenue!$A64,allNAICS!$E:$E,Revenue!K$1)</f>
        <v>776344</v>
      </c>
      <c r="L64" s="1">
        <f>SUMIFS(allNAICS!$P:$P,allNAICS!$C:$C,Revenue!$A64,allNAICS!$E:$E,Revenue!L$1)</f>
        <v>2788039</v>
      </c>
      <c r="M64" s="1">
        <f>SUMIFS(allNAICS!$P:$P,allNAICS!$C:$C,Revenue!$A64,allNAICS!$E:$E,Revenue!M$1)</f>
        <v>164473</v>
      </c>
      <c r="N64" s="1">
        <f>SUMIFS(allNAICS!$P:$P,allNAICS!$C:$C,Revenue!$A64,allNAICS!$E:$E,Revenue!N$1)</f>
        <v>213076</v>
      </c>
      <c r="O64" s="1">
        <f>SUMIFS(allNAICS!$P:$P,allNAICS!$C:$C,Revenue!$A64,allNAICS!$E:$E,Revenue!O$1)</f>
        <v>521373</v>
      </c>
      <c r="P64" s="1">
        <f>SUMIFS(allNAICS!$P:$P,allNAICS!$C:$C,Revenue!$A64,allNAICS!$E:$E,Revenue!P$1)</f>
        <v>241772</v>
      </c>
      <c r="Q64" s="1">
        <f>SUMIFS(allNAICS!$P:$P,allNAICS!$C:$C,Revenue!$A64,allNAICS!$E:$E,Revenue!Q$1)</f>
        <v>441045</v>
      </c>
      <c r="R64" s="1">
        <f>SUMIFS(allNAICS!$P:$P,allNAICS!$C:$C,Revenue!$A64,allNAICS!$E:$E,Revenue!R$1)</f>
        <v>213611</v>
      </c>
      <c r="S64" s="1">
        <f>SUMIFS(allNAICS!$P:$P,allNAICS!$C:$C,Revenue!$A64,allNAICS!$E:$E,Revenue!S$1)</f>
        <v>0</v>
      </c>
      <c r="T64" s="1">
        <f>SUMIFS(allNAICS!$P:$P,allNAICS!$C:$C,Revenue!$A64,allNAICS!$E:$E,Revenue!T$1)</f>
        <v>1503638</v>
      </c>
      <c r="U64" s="1">
        <f>SUMIFS(allNAICS!$P:$P,allNAICS!$C:$C,Revenue!$A64,allNAICS!$E:$E,Revenue!U$1)</f>
        <v>0</v>
      </c>
      <c r="V64" s="1">
        <f>SUMIFS(allNAICS!$P:$P,allNAICS!$C:$C,Revenue!$A64,allNAICS!$E:$E,Revenue!V$1)</f>
        <v>316322</v>
      </c>
      <c r="W64" s="1">
        <f>SUMIFS(allNAICS!$P:$P,allNAICS!$C:$C,Revenue!$A64,allNAICS!$E:$E,Revenue!W$1)</f>
        <v>0</v>
      </c>
      <c r="X64" s="1">
        <f>SUMIFS(allNAICS!$P:$P,allNAICS!$C:$C,Revenue!$A64,allNAICS!$E:$E,Revenue!X$1)</f>
        <v>0</v>
      </c>
      <c r="Y64" s="1">
        <f>SUMIFS(allNAICS!$P:$P,allNAICS!$C:$C,Revenue!$A64,allNAICS!$E:$E,Revenue!Y$1)</f>
        <v>0</v>
      </c>
    </row>
    <row r="65" spans="1:25" x14ac:dyDescent="0.45">
      <c r="A65" s="1" t="s">
        <v>543</v>
      </c>
      <c r="B65" s="1" t="s">
        <v>506</v>
      </c>
      <c r="C65" s="1">
        <v>39.103118199999997</v>
      </c>
      <c r="D65" s="1">
        <v>-84.512019600000002</v>
      </c>
      <c r="E65" s="1">
        <f>SUMIFS(allNAICS!$P:$P,allNAICS!$C:$C,Revenue!$A65,allNAICS!$E:$E,Revenue!E$1)</f>
        <v>278476849</v>
      </c>
      <c r="F65" s="1">
        <f>SUMIFS(allNAICS!$P:$P,allNAICS!$C:$C,Revenue!$A65,allNAICS!$E:$E,Revenue!F$1)</f>
        <v>27194</v>
      </c>
      <c r="G65" s="1">
        <f>SUMIFS(allNAICS!$P:$P,allNAICS!$C:$C,Revenue!$A65,allNAICS!$E:$E,Revenue!G$1)</f>
        <v>70785</v>
      </c>
      <c r="H65" s="1">
        <f>SUMIFS(allNAICS!$P:$P,allNAICS!$C:$C,Revenue!$A65,allNAICS!$E:$E,Revenue!H$1)</f>
        <v>2960636</v>
      </c>
      <c r="I65" s="1">
        <f>SUMIFS(allNAICS!$P:$P,allNAICS!$C:$C,Revenue!$A65,allNAICS!$E:$E,Revenue!I$1)</f>
        <v>9789508</v>
      </c>
      <c r="J65" s="1">
        <f>SUMIFS(allNAICS!$P:$P,allNAICS!$C:$C,Revenue!$A65,allNAICS!$E:$E,Revenue!J$1)</f>
        <v>45859765</v>
      </c>
      <c r="K65" s="1">
        <f>SUMIFS(allNAICS!$P:$P,allNAICS!$C:$C,Revenue!$A65,allNAICS!$E:$E,Revenue!K$1)</f>
        <v>88549845</v>
      </c>
      <c r="L65" s="1">
        <f>SUMIFS(allNAICS!$P:$P,allNAICS!$C:$C,Revenue!$A65,allNAICS!$E:$E,Revenue!L$1)</f>
        <v>36065036</v>
      </c>
      <c r="M65" s="1">
        <f>SUMIFS(allNAICS!$P:$P,allNAICS!$C:$C,Revenue!$A65,allNAICS!$E:$E,Revenue!M$1)</f>
        <v>9269783</v>
      </c>
      <c r="N65" s="1">
        <f>SUMIFS(allNAICS!$P:$P,allNAICS!$C:$C,Revenue!$A65,allNAICS!$E:$E,Revenue!N$1)</f>
        <v>5936230</v>
      </c>
      <c r="O65" s="1">
        <f>SUMIFS(allNAICS!$P:$P,allNAICS!$C:$C,Revenue!$A65,allNAICS!$E:$E,Revenue!O$1)</f>
        <v>30186567</v>
      </c>
      <c r="P65" s="1">
        <f>SUMIFS(allNAICS!$P:$P,allNAICS!$C:$C,Revenue!$A65,allNAICS!$E:$E,Revenue!P$1)</f>
        <v>3923279</v>
      </c>
      <c r="Q65" s="1">
        <f>SUMIFS(allNAICS!$P:$P,allNAICS!$C:$C,Revenue!$A65,allNAICS!$E:$E,Revenue!Q$1)</f>
        <v>11776255</v>
      </c>
      <c r="R65" s="1">
        <f>SUMIFS(allNAICS!$P:$P,allNAICS!$C:$C,Revenue!$A65,allNAICS!$E:$E,Revenue!R$1)</f>
        <v>5600755</v>
      </c>
      <c r="S65" s="1">
        <f>SUMIFS(allNAICS!$P:$P,allNAICS!$C:$C,Revenue!$A65,allNAICS!$E:$E,Revenue!S$1)</f>
        <v>1207308</v>
      </c>
      <c r="T65" s="1">
        <f>SUMIFS(allNAICS!$P:$P,allNAICS!$C:$C,Revenue!$A65,allNAICS!$E:$E,Revenue!T$1)</f>
        <v>15327241</v>
      </c>
      <c r="U65" s="1">
        <f>SUMIFS(allNAICS!$P:$P,allNAICS!$C:$C,Revenue!$A65,allNAICS!$E:$E,Revenue!U$1)</f>
        <v>1451916</v>
      </c>
      <c r="V65" s="1">
        <f>SUMIFS(allNAICS!$P:$P,allNAICS!$C:$C,Revenue!$A65,allNAICS!$E:$E,Revenue!V$1)</f>
        <v>4687462</v>
      </c>
      <c r="W65" s="1">
        <f>SUMIFS(allNAICS!$P:$P,allNAICS!$C:$C,Revenue!$A65,allNAICS!$E:$E,Revenue!W$1)</f>
        <v>2326881</v>
      </c>
      <c r="X65" s="1">
        <f>SUMIFS(allNAICS!$P:$P,allNAICS!$C:$C,Revenue!$A65,allNAICS!$E:$E,Revenue!X$1)</f>
        <v>3455140</v>
      </c>
      <c r="Y65" s="1">
        <f>SUMIFS(allNAICS!$P:$P,allNAICS!$C:$C,Revenue!$A65,allNAICS!$E:$E,Revenue!Y$1)</f>
        <v>5263</v>
      </c>
    </row>
    <row r="66" spans="1:25" x14ac:dyDescent="0.45">
      <c r="A66" s="1" t="s">
        <v>544</v>
      </c>
      <c r="B66" s="1" t="s">
        <v>514</v>
      </c>
      <c r="C66" s="1">
        <v>36.529770599999999</v>
      </c>
      <c r="D66" s="1">
        <v>-87.3594528</v>
      </c>
      <c r="E66" s="1">
        <f>SUMIFS(allNAICS!$P:$P,allNAICS!$C:$C,Revenue!$A66,allNAICS!$E:$E,Revenue!E$1)</f>
        <v>14719797</v>
      </c>
      <c r="F66" s="1">
        <f>SUMIFS(allNAICS!$P:$P,allNAICS!$C:$C,Revenue!$A66,allNAICS!$E:$E,Revenue!F$1)</f>
        <v>2861</v>
      </c>
      <c r="G66" s="1">
        <f>SUMIFS(allNAICS!$P:$P,allNAICS!$C:$C,Revenue!$A66,allNAICS!$E:$E,Revenue!G$1)</f>
        <v>0</v>
      </c>
      <c r="H66" s="1">
        <f>SUMIFS(allNAICS!$P:$P,allNAICS!$C:$C,Revenue!$A66,allNAICS!$E:$E,Revenue!H$1)</f>
        <v>0</v>
      </c>
      <c r="I66" s="1">
        <f>SUMIFS(allNAICS!$P:$P,allNAICS!$C:$C,Revenue!$A66,allNAICS!$E:$E,Revenue!I$1)</f>
        <v>755901</v>
      </c>
      <c r="J66" s="1">
        <f>SUMIFS(allNAICS!$P:$P,allNAICS!$C:$C,Revenue!$A66,allNAICS!$E:$E,Revenue!J$1)</f>
        <v>5057930</v>
      </c>
      <c r="K66" s="1">
        <f>SUMIFS(allNAICS!$P:$P,allNAICS!$C:$C,Revenue!$A66,allNAICS!$E:$E,Revenue!K$1)</f>
        <v>1895578</v>
      </c>
      <c r="L66" s="1">
        <f>SUMIFS(allNAICS!$P:$P,allNAICS!$C:$C,Revenue!$A66,allNAICS!$E:$E,Revenue!L$1)</f>
        <v>3087472</v>
      </c>
      <c r="M66" s="1">
        <f>SUMIFS(allNAICS!$P:$P,allNAICS!$C:$C,Revenue!$A66,allNAICS!$E:$E,Revenue!M$1)</f>
        <v>382044</v>
      </c>
      <c r="N66" s="1">
        <f>SUMIFS(allNAICS!$P:$P,allNAICS!$C:$C,Revenue!$A66,allNAICS!$E:$E,Revenue!N$1)</f>
        <v>179906</v>
      </c>
      <c r="O66" s="1">
        <f>SUMIFS(allNAICS!$P:$P,allNAICS!$C:$C,Revenue!$A66,allNAICS!$E:$E,Revenue!O$1)</f>
        <v>560177</v>
      </c>
      <c r="P66" s="1">
        <f>SUMIFS(allNAICS!$P:$P,allNAICS!$C:$C,Revenue!$A66,allNAICS!$E:$E,Revenue!P$1)</f>
        <v>262945</v>
      </c>
      <c r="Q66" s="1">
        <f>SUMIFS(allNAICS!$P:$P,allNAICS!$C:$C,Revenue!$A66,allNAICS!$E:$E,Revenue!Q$1)</f>
        <v>367206</v>
      </c>
      <c r="R66" s="1">
        <f>SUMIFS(allNAICS!$P:$P,allNAICS!$C:$C,Revenue!$A66,allNAICS!$E:$E,Revenue!R$1)</f>
        <v>445082</v>
      </c>
      <c r="S66" s="1">
        <f>SUMIFS(allNAICS!$P:$P,allNAICS!$C:$C,Revenue!$A66,allNAICS!$E:$E,Revenue!S$1)</f>
        <v>41929</v>
      </c>
      <c r="T66" s="1">
        <f>SUMIFS(allNAICS!$P:$P,allNAICS!$C:$C,Revenue!$A66,allNAICS!$E:$E,Revenue!T$1)</f>
        <v>819846</v>
      </c>
      <c r="U66" s="1">
        <f>SUMIFS(allNAICS!$P:$P,allNAICS!$C:$C,Revenue!$A66,allNAICS!$E:$E,Revenue!U$1)</f>
        <v>26971</v>
      </c>
      <c r="V66" s="1">
        <f>SUMIFS(allNAICS!$P:$P,allNAICS!$C:$C,Revenue!$A66,allNAICS!$E:$E,Revenue!V$1)</f>
        <v>432548</v>
      </c>
      <c r="W66" s="1">
        <f>SUMIFS(allNAICS!$P:$P,allNAICS!$C:$C,Revenue!$A66,allNAICS!$E:$E,Revenue!W$1)</f>
        <v>144980</v>
      </c>
      <c r="X66" s="1">
        <f>SUMIFS(allNAICS!$P:$P,allNAICS!$C:$C,Revenue!$A66,allNAICS!$E:$E,Revenue!X$1)</f>
        <v>0</v>
      </c>
      <c r="Y66" s="1">
        <f>SUMIFS(allNAICS!$P:$P,allNAICS!$C:$C,Revenue!$A66,allNAICS!$E:$E,Revenue!Y$1)</f>
        <v>0</v>
      </c>
    </row>
    <row r="67" spans="1:25" x14ac:dyDescent="0.45">
      <c r="A67" s="1" t="s">
        <v>545</v>
      </c>
      <c r="B67" s="1" t="s">
        <v>546</v>
      </c>
      <c r="C67" s="1">
        <v>35.159518200000001</v>
      </c>
      <c r="D67" s="1">
        <v>-84.876611499999996</v>
      </c>
      <c r="E67" s="1">
        <f>SUMIFS(allNAICS!$P:$P,allNAICS!$C:$C,Revenue!$A67,allNAICS!$E:$E,Revenue!E$1)</f>
        <v>14299726</v>
      </c>
      <c r="F67" s="1">
        <f>SUMIFS(allNAICS!$P:$P,allNAICS!$C:$C,Revenue!$A67,allNAICS!$E:$E,Revenue!F$1)</f>
        <v>417</v>
      </c>
      <c r="G67" s="1">
        <f>SUMIFS(allNAICS!$P:$P,allNAICS!$C:$C,Revenue!$A67,allNAICS!$E:$E,Revenue!G$1)</f>
        <v>0</v>
      </c>
      <c r="H67" s="1">
        <f>SUMIFS(allNAICS!$P:$P,allNAICS!$C:$C,Revenue!$A67,allNAICS!$E:$E,Revenue!H$1)</f>
        <v>0</v>
      </c>
      <c r="I67" s="1">
        <f>SUMIFS(allNAICS!$P:$P,allNAICS!$C:$C,Revenue!$A67,allNAICS!$E:$E,Revenue!I$1)</f>
        <v>336291</v>
      </c>
      <c r="J67" s="1">
        <f>SUMIFS(allNAICS!$P:$P,allNAICS!$C:$C,Revenue!$A67,allNAICS!$E:$E,Revenue!J$1)</f>
        <v>6097010</v>
      </c>
      <c r="K67" s="1">
        <f>SUMIFS(allNAICS!$P:$P,allNAICS!$C:$C,Revenue!$A67,allNAICS!$E:$E,Revenue!K$1)</f>
        <v>0</v>
      </c>
      <c r="L67" s="1">
        <f>SUMIFS(allNAICS!$P:$P,allNAICS!$C:$C,Revenue!$A67,allNAICS!$E:$E,Revenue!L$1)</f>
        <v>1847919</v>
      </c>
      <c r="M67" s="1">
        <f>SUMIFS(allNAICS!$P:$P,allNAICS!$C:$C,Revenue!$A67,allNAICS!$E:$E,Revenue!M$1)</f>
        <v>320601</v>
      </c>
      <c r="N67" s="1">
        <f>SUMIFS(allNAICS!$P:$P,allNAICS!$C:$C,Revenue!$A67,allNAICS!$E:$E,Revenue!N$1)</f>
        <v>80998</v>
      </c>
      <c r="O67" s="1">
        <f>SUMIFS(allNAICS!$P:$P,allNAICS!$C:$C,Revenue!$A67,allNAICS!$E:$E,Revenue!O$1)</f>
        <v>247129</v>
      </c>
      <c r="P67" s="1">
        <f>SUMIFS(allNAICS!$P:$P,allNAICS!$C:$C,Revenue!$A67,allNAICS!$E:$E,Revenue!P$1)</f>
        <v>93424</v>
      </c>
      <c r="Q67" s="1">
        <f>SUMIFS(allNAICS!$P:$P,allNAICS!$C:$C,Revenue!$A67,allNAICS!$E:$E,Revenue!Q$1)</f>
        <v>108863</v>
      </c>
      <c r="R67" s="1">
        <f>SUMIFS(allNAICS!$P:$P,allNAICS!$C:$C,Revenue!$A67,allNAICS!$E:$E,Revenue!R$1)</f>
        <v>166927</v>
      </c>
      <c r="S67" s="1">
        <f>SUMIFS(allNAICS!$P:$P,allNAICS!$C:$C,Revenue!$A67,allNAICS!$E:$E,Revenue!S$1)</f>
        <v>63204</v>
      </c>
      <c r="T67" s="1">
        <f>SUMIFS(allNAICS!$P:$P,allNAICS!$C:$C,Revenue!$A67,allNAICS!$E:$E,Revenue!T$1)</f>
        <v>604828</v>
      </c>
      <c r="U67" s="1">
        <f>SUMIFS(allNAICS!$P:$P,allNAICS!$C:$C,Revenue!$A67,allNAICS!$E:$E,Revenue!U$1)</f>
        <v>40577</v>
      </c>
      <c r="V67" s="1">
        <f>SUMIFS(allNAICS!$P:$P,allNAICS!$C:$C,Revenue!$A67,allNAICS!$E:$E,Revenue!V$1)</f>
        <v>174016</v>
      </c>
      <c r="W67" s="1">
        <f>SUMIFS(allNAICS!$P:$P,allNAICS!$C:$C,Revenue!$A67,allNAICS!$E:$E,Revenue!W$1)</f>
        <v>91455</v>
      </c>
      <c r="X67" s="1">
        <f>SUMIFS(allNAICS!$P:$P,allNAICS!$C:$C,Revenue!$A67,allNAICS!$E:$E,Revenue!X$1)</f>
        <v>0</v>
      </c>
      <c r="Y67" s="1">
        <f>SUMIFS(allNAICS!$P:$P,allNAICS!$C:$C,Revenue!$A67,allNAICS!$E:$E,Revenue!Y$1)</f>
        <v>0</v>
      </c>
    </row>
    <row r="68" spans="1:25" x14ac:dyDescent="0.45">
      <c r="A68" s="1" t="s">
        <v>547</v>
      </c>
      <c r="B68" s="1" t="s">
        <v>447</v>
      </c>
      <c r="C68" s="1">
        <v>41.499319999999997</v>
      </c>
      <c r="D68" s="1">
        <v>-81.694360500000002</v>
      </c>
      <c r="E68" s="1">
        <f>SUMIFS(allNAICS!$P:$P,allNAICS!$C:$C,Revenue!$A68,allNAICS!$E:$E,Revenue!E$1)</f>
        <v>210238706</v>
      </c>
      <c r="F68" s="1">
        <f>SUMIFS(allNAICS!$P:$P,allNAICS!$C:$C,Revenue!$A68,allNAICS!$E:$E,Revenue!F$1)</f>
        <v>33402</v>
      </c>
      <c r="G68" s="1">
        <f>SUMIFS(allNAICS!$P:$P,allNAICS!$C:$C,Revenue!$A68,allNAICS!$E:$E,Revenue!G$1)</f>
        <v>243025</v>
      </c>
      <c r="H68" s="1">
        <f>SUMIFS(allNAICS!$P:$P,allNAICS!$C:$C,Revenue!$A68,allNAICS!$E:$E,Revenue!H$1)</f>
        <v>3039975</v>
      </c>
      <c r="I68" s="1">
        <f>SUMIFS(allNAICS!$P:$P,allNAICS!$C:$C,Revenue!$A68,allNAICS!$E:$E,Revenue!I$1)</f>
        <v>7590647</v>
      </c>
      <c r="J68" s="1">
        <f>SUMIFS(allNAICS!$P:$P,allNAICS!$C:$C,Revenue!$A68,allNAICS!$E:$E,Revenue!J$1)</f>
        <v>43887435</v>
      </c>
      <c r="K68" s="1">
        <f>SUMIFS(allNAICS!$P:$P,allNAICS!$C:$C,Revenue!$A68,allNAICS!$E:$E,Revenue!K$1)</f>
        <v>42766375</v>
      </c>
      <c r="L68" s="1">
        <f>SUMIFS(allNAICS!$P:$P,allNAICS!$C:$C,Revenue!$A68,allNAICS!$E:$E,Revenue!L$1)</f>
        <v>27580423</v>
      </c>
      <c r="M68" s="1">
        <f>SUMIFS(allNAICS!$P:$P,allNAICS!$C:$C,Revenue!$A68,allNAICS!$E:$E,Revenue!M$1)</f>
        <v>5481924</v>
      </c>
      <c r="N68" s="1">
        <f>SUMIFS(allNAICS!$P:$P,allNAICS!$C:$C,Revenue!$A68,allNAICS!$E:$E,Revenue!N$1)</f>
        <v>4066830</v>
      </c>
      <c r="O68" s="1">
        <f>SUMIFS(allNAICS!$P:$P,allNAICS!$C:$C,Revenue!$A68,allNAICS!$E:$E,Revenue!O$1)</f>
        <v>26253753</v>
      </c>
      <c r="P68" s="1">
        <f>SUMIFS(allNAICS!$P:$P,allNAICS!$C:$C,Revenue!$A68,allNAICS!$E:$E,Revenue!P$1)</f>
        <v>7313548</v>
      </c>
      <c r="Q68" s="1">
        <f>SUMIFS(allNAICS!$P:$P,allNAICS!$C:$C,Revenue!$A68,allNAICS!$E:$E,Revenue!Q$1)</f>
        <v>9238505</v>
      </c>
      <c r="R68" s="1">
        <f>SUMIFS(allNAICS!$P:$P,allNAICS!$C:$C,Revenue!$A68,allNAICS!$E:$E,Revenue!R$1)</f>
        <v>4236410</v>
      </c>
      <c r="S68" s="1">
        <f>SUMIFS(allNAICS!$P:$P,allNAICS!$C:$C,Revenue!$A68,allNAICS!$E:$E,Revenue!S$1)</f>
        <v>2066517</v>
      </c>
      <c r="T68" s="1">
        <f>SUMIFS(allNAICS!$P:$P,allNAICS!$C:$C,Revenue!$A68,allNAICS!$E:$E,Revenue!T$1)</f>
        <v>16534386</v>
      </c>
      <c r="U68" s="1">
        <f>SUMIFS(allNAICS!$P:$P,allNAICS!$C:$C,Revenue!$A68,allNAICS!$E:$E,Revenue!U$1)</f>
        <v>1560550</v>
      </c>
      <c r="V68" s="1">
        <f>SUMIFS(allNAICS!$P:$P,allNAICS!$C:$C,Revenue!$A68,allNAICS!$E:$E,Revenue!V$1)</f>
        <v>3970129</v>
      </c>
      <c r="W68" s="1">
        <f>SUMIFS(allNAICS!$P:$P,allNAICS!$C:$C,Revenue!$A68,allNAICS!$E:$E,Revenue!W$1)</f>
        <v>2184220</v>
      </c>
      <c r="X68" s="1">
        <f>SUMIFS(allNAICS!$P:$P,allNAICS!$C:$C,Revenue!$A68,allNAICS!$E:$E,Revenue!X$1)</f>
        <v>2189306</v>
      </c>
      <c r="Y68" s="1">
        <f>SUMIFS(allNAICS!$P:$P,allNAICS!$C:$C,Revenue!$A68,allNAICS!$E:$E,Revenue!Y$1)</f>
        <v>0</v>
      </c>
    </row>
    <row r="69" spans="1:25" x14ac:dyDescent="0.45">
      <c r="A69" s="1" t="s">
        <v>548</v>
      </c>
      <c r="B69" s="1" t="s">
        <v>508</v>
      </c>
      <c r="C69" s="1">
        <v>47.677683199999997</v>
      </c>
      <c r="D69" s="1">
        <v>-116.78046639999999</v>
      </c>
      <c r="E69" s="1">
        <f>SUMIFS(allNAICS!$P:$P,allNAICS!$C:$C,Revenue!$A69,allNAICS!$E:$E,Revenue!E$1)</f>
        <v>8191774</v>
      </c>
      <c r="F69" s="1">
        <f>SUMIFS(allNAICS!$P:$P,allNAICS!$C:$C,Revenue!$A69,allNAICS!$E:$E,Revenue!F$1)</f>
        <v>58774</v>
      </c>
      <c r="G69" s="1">
        <f>SUMIFS(allNAICS!$P:$P,allNAICS!$C:$C,Revenue!$A69,allNAICS!$E:$E,Revenue!G$1)</f>
        <v>72118</v>
      </c>
      <c r="H69" s="1">
        <f>SUMIFS(allNAICS!$P:$P,allNAICS!$C:$C,Revenue!$A69,allNAICS!$E:$E,Revenue!H$1)</f>
        <v>0</v>
      </c>
      <c r="I69" s="1">
        <f>SUMIFS(allNAICS!$P:$P,allNAICS!$C:$C,Revenue!$A69,allNAICS!$E:$E,Revenue!I$1)</f>
        <v>734362</v>
      </c>
      <c r="J69" s="1">
        <f>SUMIFS(allNAICS!$P:$P,allNAICS!$C:$C,Revenue!$A69,allNAICS!$E:$E,Revenue!J$1)</f>
        <v>1580717</v>
      </c>
      <c r="K69" s="1">
        <f>SUMIFS(allNAICS!$P:$P,allNAICS!$C:$C,Revenue!$A69,allNAICS!$E:$E,Revenue!K$1)</f>
        <v>875534</v>
      </c>
      <c r="L69" s="1">
        <f>SUMIFS(allNAICS!$P:$P,allNAICS!$C:$C,Revenue!$A69,allNAICS!$E:$E,Revenue!L$1)</f>
        <v>2291738</v>
      </c>
      <c r="M69" s="1">
        <f>SUMIFS(allNAICS!$P:$P,allNAICS!$C:$C,Revenue!$A69,allNAICS!$E:$E,Revenue!M$1)</f>
        <v>97078</v>
      </c>
      <c r="N69" s="1">
        <f>SUMIFS(allNAICS!$P:$P,allNAICS!$C:$C,Revenue!$A69,allNAICS!$E:$E,Revenue!N$1)</f>
        <v>193035</v>
      </c>
      <c r="O69" s="1">
        <f>SUMIFS(allNAICS!$P:$P,allNAICS!$C:$C,Revenue!$A69,allNAICS!$E:$E,Revenue!O$1)</f>
        <v>300750</v>
      </c>
      <c r="P69" s="1">
        <f>SUMIFS(allNAICS!$P:$P,allNAICS!$C:$C,Revenue!$A69,allNAICS!$E:$E,Revenue!P$1)</f>
        <v>262345</v>
      </c>
      <c r="Q69" s="1">
        <f>SUMIFS(allNAICS!$P:$P,allNAICS!$C:$C,Revenue!$A69,allNAICS!$E:$E,Revenue!Q$1)</f>
        <v>342722</v>
      </c>
      <c r="R69" s="1">
        <f>SUMIFS(allNAICS!$P:$P,allNAICS!$C:$C,Revenue!$A69,allNAICS!$E:$E,Revenue!R$1)</f>
        <v>182380</v>
      </c>
      <c r="S69" s="1">
        <f>SUMIFS(allNAICS!$P:$P,allNAICS!$C:$C,Revenue!$A69,allNAICS!$E:$E,Revenue!S$1)</f>
        <v>14250</v>
      </c>
      <c r="T69" s="1">
        <f>SUMIFS(allNAICS!$P:$P,allNAICS!$C:$C,Revenue!$A69,allNAICS!$E:$E,Revenue!T$1)</f>
        <v>567685</v>
      </c>
      <c r="U69" s="1">
        <f>SUMIFS(allNAICS!$P:$P,allNAICS!$C:$C,Revenue!$A69,allNAICS!$E:$E,Revenue!U$1)</f>
        <v>98084</v>
      </c>
      <c r="V69" s="1">
        <f>SUMIFS(allNAICS!$P:$P,allNAICS!$C:$C,Revenue!$A69,allNAICS!$E:$E,Revenue!V$1)</f>
        <v>303752</v>
      </c>
      <c r="W69" s="1">
        <f>SUMIFS(allNAICS!$P:$P,allNAICS!$C:$C,Revenue!$A69,allNAICS!$E:$E,Revenue!W$1)</f>
        <v>97858</v>
      </c>
      <c r="X69" s="1">
        <f>SUMIFS(allNAICS!$P:$P,allNAICS!$C:$C,Revenue!$A69,allNAICS!$E:$E,Revenue!X$1)</f>
        <v>34008</v>
      </c>
      <c r="Y69" s="1">
        <f>SUMIFS(allNAICS!$P:$P,allNAICS!$C:$C,Revenue!$A69,allNAICS!$E:$E,Revenue!Y$1)</f>
        <v>0</v>
      </c>
    </row>
    <row r="70" spans="1:25" x14ac:dyDescent="0.45">
      <c r="A70" s="1" t="s">
        <v>549</v>
      </c>
      <c r="B70" s="1" t="s">
        <v>445</v>
      </c>
      <c r="C70" s="1">
        <v>30.627977000000001</v>
      </c>
      <c r="D70" s="1">
        <v>-96.334406799999996</v>
      </c>
      <c r="E70" s="1">
        <f>SUMIFS(allNAICS!$P:$P,allNAICS!$C:$C,Revenue!$A70,allNAICS!$E:$E,Revenue!E$1)</f>
        <v>11702229</v>
      </c>
      <c r="F70" s="1">
        <f>SUMIFS(allNAICS!$P:$P,allNAICS!$C:$C,Revenue!$A70,allNAICS!$E:$E,Revenue!F$1)</f>
        <v>11811</v>
      </c>
      <c r="G70" s="1">
        <f>SUMIFS(allNAICS!$P:$P,allNAICS!$C:$C,Revenue!$A70,allNAICS!$E:$E,Revenue!G$1)</f>
        <v>254837</v>
      </c>
      <c r="H70" s="1">
        <f>SUMIFS(allNAICS!$P:$P,allNAICS!$C:$C,Revenue!$A70,allNAICS!$E:$E,Revenue!H$1)</f>
        <v>0</v>
      </c>
      <c r="I70" s="1">
        <f>SUMIFS(allNAICS!$P:$P,allNAICS!$C:$C,Revenue!$A70,allNAICS!$E:$E,Revenue!I$1)</f>
        <v>1085293</v>
      </c>
      <c r="J70" s="1">
        <f>SUMIFS(allNAICS!$P:$P,allNAICS!$C:$C,Revenue!$A70,allNAICS!$E:$E,Revenue!J$1)</f>
        <v>1253801</v>
      </c>
      <c r="K70" s="1">
        <f>SUMIFS(allNAICS!$P:$P,allNAICS!$C:$C,Revenue!$A70,allNAICS!$E:$E,Revenue!K$1)</f>
        <v>1162515</v>
      </c>
      <c r="L70" s="1">
        <f>SUMIFS(allNAICS!$P:$P,allNAICS!$C:$C,Revenue!$A70,allNAICS!$E:$E,Revenue!L$1)</f>
        <v>2723201</v>
      </c>
      <c r="M70" s="1">
        <f>SUMIFS(allNAICS!$P:$P,allNAICS!$C:$C,Revenue!$A70,allNAICS!$E:$E,Revenue!M$1)</f>
        <v>491918</v>
      </c>
      <c r="N70" s="1">
        <f>SUMIFS(allNAICS!$P:$P,allNAICS!$C:$C,Revenue!$A70,allNAICS!$E:$E,Revenue!N$1)</f>
        <v>357390</v>
      </c>
      <c r="O70" s="1">
        <f>SUMIFS(allNAICS!$P:$P,allNAICS!$C:$C,Revenue!$A70,allNAICS!$E:$E,Revenue!O$1)</f>
        <v>322891</v>
      </c>
      <c r="P70" s="1">
        <f>SUMIFS(allNAICS!$P:$P,allNAICS!$C:$C,Revenue!$A70,allNAICS!$E:$E,Revenue!P$1)</f>
        <v>398655</v>
      </c>
      <c r="Q70" s="1">
        <f>SUMIFS(allNAICS!$P:$P,allNAICS!$C:$C,Revenue!$A70,allNAICS!$E:$E,Revenue!Q$1)</f>
        <v>594981</v>
      </c>
      <c r="R70" s="1">
        <f>SUMIFS(allNAICS!$P:$P,allNAICS!$C:$C,Revenue!$A70,allNAICS!$E:$E,Revenue!R$1)</f>
        <v>177515</v>
      </c>
      <c r="S70" s="1">
        <f>SUMIFS(allNAICS!$P:$P,allNAICS!$C:$C,Revenue!$A70,allNAICS!$E:$E,Revenue!S$1)</f>
        <v>38704</v>
      </c>
      <c r="T70" s="1">
        <f>SUMIFS(allNAICS!$P:$P,allNAICS!$C:$C,Revenue!$A70,allNAICS!$E:$E,Revenue!T$1)</f>
        <v>1211544</v>
      </c>
      <c r="U70" s="1">
        <f>SUMIFS(allNAICS!$P:$P,allNAICS!$C:$C,Revenue!$A70,allNAICS!$E:$E,Revenue!U$1)</f>
        <v>0</v>
      </c>
      <c r="V70" s="1">
        <f>SUMIFS(allNAICS!$P:$P,allNAICS!$C:$C,Revenue!$A70,allNAICS!$E:$E,Revenue!V$1)</f>
        <v>710997</v>
      </c>
      <c r="W70" s="1">
        <f>SUMIFS(allNAICS!$P:$P,allNAICS!$C:$C,Revenue!$A70,allNAICS!$E:$E,Revenue!W$1)</f>
        <v>217672</v>
      </c>
      <c r="X70" s="1">
        <f>SUMIFS(allNAICS!$P:$P,allNAICS!$C:$C,Revenue!$A70,allNAICS!$E:$E,Revenue!X$1)</f>
        <v>0</v>
      </c>
      <c r="Y70" s="1">
        <f>SUMIFS(allNAICS!$P:$P,allNAICS!$C:$C,Revenue!$A70,allNAICS!$E:$E,Revenue!Y$1)</f>
        <v>0</v>
      </c>
    </row>
    <row r="71" spans="1:25" x14ac:dyDescent="0.45">
      <c r="A71" s="1" t="s">
        <v>550</v>
      </c>
      <c r="B71" s="1" t="s">
        <v>512</v>
      </c>
      <c r="C71" s="1">
        <v>38.833881599999998</v>
      </c>
      <c r="D71" s="1">
        <v>-104.8213634</v>
      </c>
      <c r="E71" s="1">
        <f>SUMIFS(allNAICS!$P:$P,allNAICS!$C:$C,Revenue!$A71,allNAICS!$E:$E,Revenue!E$1)</f>
        <v>36583296</v>
      </c>
      <c r="F71" s="1">
        <f>SUMIFS(allNAICS!$P:$P,allNAICS!$C:$C,Revenue!$A71,allNAICS!$E:$E,Revenue!F$1)</f>
        <v>4730</v>
      </c>
      <c r="G71" s="1">
        <f>SUMIFS(allNAICS!$P:$P,allNAICS!$C:$C,Revenue!$A71,allNAICS!$E:$E,Revenue!G$1)</f>
        <v>21204</v>
      </c>
      <c r="H71" s="1">
        <f>SUMIFS(allNAICS!$P:$P,allNAICS!$C:$C,Revenue!$A71,allNAICS!$E:$E,Revenue!H$1)</f>
        <v>138629</v>
      </c>
      <c r="I71" s="1">
        <f>SUMIFS(allNAICS!$P:$P,allNAICS!$C:$C,Revenue!$A71,allNAICS!$E:$E,Revenue!I$1)</f>
        <v>2858906</v>
      </c>
      <c r="J71" s="1">
        <f>SUMIFS(allNAICS!$P:$P,allNAICS!$C:$C,Revenue!$A71,allNAICS!$E:$E,Revenue!J$1)</f>
        <v>3365353</v>
      </c>
      <c r="K71" s="1">
        <f>SUMIFS(allNAICS!$P:$P,allNAICS!$C:$C,Revenue!$A71,allNAICS!$E:$E,Revenue!K$1)</f>
        <v>3254704</v>
      </c>
      <c r="L71" s="1">
        <f>SUMIFS(allNAICS!$P:$P,allNAICS!$C:$C,Revenue!$A71,allNAICS!$E:$E,Revenue!L$1)</f>
        <v>7879290</v>
      </c>
      <c r="M71" s="1">
        <f>SUMIFS(allNAICS!$P:$P,allNAICS!$C:$C,Revenue!$A71,allNAICS!$E:$E,Revenue!M$1)</f>
        <v>925886</v>
      </c>
      <c r="N71" s="1">
        <f>SUMIFS(allNAICS!$P:$P,allNAICS!$C:$C,Revenue!$A71,allNAICS!$E:$E,Revenue!N$1)</f>
        <v>2197815</v>
      </c>
      <c r="O71" s="1">
        <f>SUMIFS(allNAICS!$P:$P,allNAICS!$C:$C,Revenue!$A71,allNAICS!$E:$E,Revenue!O$1)</f>
        <v>3460525</v>
      </c>
      <c r="P71" s="1">
        <f>SUMIFS(allNAICS!$P:$P,allNAICS!$C:$C,Revenue!$A71,allNAICS!$E:$E,Revenue!P$1)</f>
        <v>1083270</v>
      </c>
      <c r="Q71" s="1">
        <f>SUMIFS(allNAICS!$P:$P,allNAICS!$C:$C,Revenue!$A71,allNAICS!$E:$E,Revenue!Q$1)</f>
        <v>3328207</v>
      </c>
      <c r="R71" s="1">
        <f>SUMIFS(allNAICS!$P:$P,allNAICS!$C:$C,Revenue!$A71,allNAICS!$E:$E,Revenue!R$1)</f>
        <v>2455154</v>
      </c>
      <c r="S71" s="1">
        <f>SUMIFS(allNAICS!$P:$P,allNAICS!$C:$C,Revenue!$A71,allNAICS!$E:$E,Revenue!S$1)</f>
        <v>477455</v>
      </c>
      <c r="T71" s="1">
        <f>SUMIFS(allNAICS!$P:$P,allNAICS!$C:$C,Revenue!$A71,allNAICS!$E:$E,Revenue!T$1)</f>
        <v>2646438</v>
      </c>
      <c r="U71" s="1">
        <f>SUMIFS(allNAICS!$P:$P,allNAICS!$C:$C,Revenue!$A71,allNAICS!$E:$E,Revenue!U$1)</f>
        <v>303284</v>
      </c>
      <c r="V71" s="1">
        <f>SUMIFS(allNAICS!$P:$P,allNAICS!$C:$C,Revenue!$A71,allNAICS!$E:$E,Revenue!V$1)</f>
        <v>1491020</v>
      </c>
      <c r="W71" s="1">
        <f>SUMIFS(allNAICS!$P:$P,allNAICS!$C:$C,Revenue!$A71,allNAICS!$E:$E,Revenue!W$1)</f>
        <v>526969</v>
      </c>
      <c r="X71" s="1">
        <f>SUMIFS(allNAICS!$P:$P,allNAICS!$C:$C,Revenue!$A71,allNAICS!$E:$E,Revenue!X$1)</f>
        <v>0</v>
      </c>
      <c r="Y71" s="1">
        <f>SUMIFS(allNAICS!$P:$P,allNAICS!$C:$C,Revenue!$A71,allNAICS!$E:$E,Revenue!Y$1)</f>
        <v>0</v>
      </c>
    </row>
    <row r="72" spans="1:25" x14ac:dyDescent="0.45">
      <c r="A72" s="1" t="s">
        <v>551</v>
      </c>
      <c r="B72" s="1" t="s">
        <v>552</v>
      </c>
      <c r="C72" s="1">
        <v>38.9517053</v>
      </c>
      <c r="D72" s="1">
        <v>-92.334072399999997</v>
      </c>
      <c r="E72" s="1">
        <f>SUMIFS(allNAICS!$P:$P,allNAICS!$C:$C,Revenue!$A72,allNAICS!$E:$E,Revenue!E$1)</f>
        <v>14389126</v>
      </c>
      <c r="F72" s="1">
        <f>SUMIFS(allNAICS!$P:$P,allNAICS!$C:$C,Revenue!$A72,allNAICS!$E:$E,Revenue!F$1)</f>
        <v>0</v>
      </c>
      <c r="G72" s="1">
        <f>SUMIFS(allNAICS!$P:$P,allNAICS!$C:$C,Revenue!$A72,allNAICS!$E:$E,Revenue!G$1)</f>
        <v>0</v>
      </c>
      <c r="H72" s="1">
        <f>SUMIFS(allNAICS!$P:$P,allNAICS!$C:$C,Revenue!$A72,allNAICS!$E:$E,Revenue!H$1)</f>
        <v>0</v>
      </c>
      <c r="I72" s="1">
        <f>SUMIFS(allNAICS!$P:$P,allNAICS!$C:$C,Revenue!$A72,allNAICS!$E:$E,Revenue!I$1)</f>
        <v>0</v>
      </c>
      <c r="J72" s="1">
        <f>SUMIFS(allNAICS!$P:$P,allNAICS!$C:$C,Revenue!$A72,allNAICS!$E:$E,Revenue!J$1)</f>
        <v>1972894</v>
      </c>
      <c r="K72" s="1">
        <f>SUMIFS(allNAICS!$P:$P,allNAICS!$C:$C,Revenue!$A72,allNAICS!$E:$E,Revenue!K$1)</f>
        <v>1442565</v>
      </c>
      <c r="L72" s="1">
        <f>SUMIFS(allNAICS!$P:$P,allNAICS!$C:$C,Revenue!$A72,allNAICS!$E:$E,Revenue!L$1)</f>
        <v>2886612</v>
      </c>
      <c r="M72" s="1">
        <f>SUMIFS(allNAICS!$P:$P,allNAICS!$C:$C,Revenue!$A72,allNAICS!$E:$E,Revenue!M$1)</f>
        <v>170640</v>
      </c>
      <c r="N72" s="1">
        <f>SUMIFS(allNAICS!$P:$P,allNAICS!$C:$C,Revenue!$A72,allNAICS!$E:$E,Revenue!N$1)</f>
        <v>314761</v>
      </c>
      <c r="O72" s="1">
        <f>SUMIFS(allNAICS!$P:$P,allNAICS!$C:$C,Revenue!$A72,allNAICS!$E:$E,Revenue!O$1)</f>
        <v>3328042</v>
      </c>
      <c r="P72" s="1">
        <f>SUMIFS(allNAICS!$P:$P,allNAICS!$C:$C,Revenue!$A72,allNAICS!$E:$E,Revenue!P$1)</f>
        <v>368627</v>
      </c>
      <c r="Q72" s="1">
        <f>SUMIFS(allNAICS!$P:$P,allNAICS!$C:$C,Revenue!$A72,allNAICS!$E:$E,Revenue!Q$1)</f>
        <v>473849</v>
      </c>
      <c r="R72" s="1">
        <f>SUMIFS(allNAICS!$P:$P,allNAICS!$C:$C,Revenue!$A72,allNAICS!$E:$E,Revenue!R$1)</f>
        <v>145555</v>
      </c>
      <c r="S72" s="1">
        <f>SUMIFS(allNAICS!$P:$P,allNAICS!$C:$C,Revenue!$A72,allNAICS!$E:$E,Revenue!S$1)</f>
        <v>99805</v>
      </c>
      <c r="T72" s="1">
        <f>SUMIFS(allNAICS!$P:$P,allNAICS!$C:$C,Revenue!$A72,allNAICS!$E:$E,Revenue!T$1)</f>
        <v>1283528</v>
      </c>
      <c r="U72" s="1">
        <f>SUMIFS(allNAICS!$P:$P,allNAICS!$C:$C,Revenue!$A72,allNAICS!$E:$E,Revenue!U$1)</f>
        <v>34812</v>
      </c>
      <c r="V72" s="1">
        <f>SUMIFS(allNAICS!$P:$P,allNAICS!$C:$C,Revenue!$A72,allNAICS!$E:$E,Revenue!V$1)</f>
        <v>315766</v>
      </c>
      <c r="W72" s="1">
        <f>SUMIFS(allNAICS!$P:$P,allNAICS!$C:$C,Revenue!$A72,allNAICS!$E:$E,Revenue!W$1)</f>
        <v>127423</v>
      </c>
      <c r="X72" s="1">
        <f>SUMIFS(allNAICS!$P:$P,allNAICS!$C:$C,Revenue!$A72,allNAICS!$E:$E,Revenue!X$1)</f>
        <v>0</v>
      </c>
      <c r="Y72" s="1">
        <f>SUMIFS(allNAICS!$P:$P,allNAICS!$C:$C,Revenue!$A72,allNAICS!$E:$E,Revenue!Y$1)</f>
        <v>0</v>
      </c>
    </row>
    <row r="73" spans="1:25" x14ac:dyDescent="0.45">
      <c r="A73" s="1" t="s">
        <v>553</v>
      </c>
      <c r="B73" s="1" t="s">
        <v>477</v>
      </c>
      <c r="C73" s="1">
        <v>34.000710400000003</v>
      </c>
      <c r="D73" s="1">
        <v>-81.034814400000002</v>
      </c>
      <c r="E73" s="1">
        <f>SUMIFS(allNAICS!$P:$P,allNAICS!$C:$C,Revenue!$A73,allNAICS!$E:$E,Revenue!E$1)</f>
        <v>68906599</v>
      </c>
      <c r="F73" s="1">
        <f>SUMIFS(allNAICS!$P:$P,allNAICS!$C:$C,Revenue!$A73,allNAICS!$E:$E,Revenue!F$1)</f>
        <v>93274</v>
      </c>
      <c r="G73" s="1">
        <f>SUMIFS(allNAICS!$P:$P,allNAICS!$C:$C,Revenue!$A73,allNAICS!$E:$E,Revenue!G$1)</f>
        <v>0</v>
      </c>
      <c r="H73" s="1">
        <f>SUMIFS(allNAICS!$P:$P,allNAICS!$C:$C,Revenue!$A73,allNAICS!$E:$E,Revenue!H$1)</f>
        <v>4161748</v>
      </c>
      <c r="I73" s="1">
        <f>SUMIFS(allNAICS!$P:$P,allNAICS!$C:$C,Revenue!$A73,allNAICS!$E:$E,Revenue!I$1)</f>
        <v>3824721</v>
      </c>
      <c r="J73" s="1">
        <f>SUMIFS(allNAICS!$P:$P,allNAICS!$C:$C,Revenue!$A73,allNAICS!$E:$E,Revenue!J$1)</f>
        <v>13421189</v>
      </c>
      <c r="K73" s="1">
        <f>SUMIFS(allNAICS!$P:$P,allNAICS!$C:$C,Revenue!$A73,allNAICS!$E:$E,Revenue!K$1)</f>
        <v>13175686</v>
      </c>
      <c r="L73" s="1">
        <f>SUMIFS(allNAICS!$P:$P,allNAICS!$C:$C,Revenue!$A73,allNAICS!$E:$E,Revenue!L$1)</f>
        <v>10066940</v>
      </c>
      <c r="M73" s="1">
        <f>SUMIFS(allNAICS!$P:$P,allNAICS!$C:$C,Revenue!$A73,allNAICS!$E:$E,Revenue!M$1)</f>
        <v>1387210</v>
      </c>
      <c r="N73" s="1">
        <f>SUMIFS(allNAICS!$P:$P,allNAICS!$C:$C,Revenue!$A73,allNAICS!$E:$E,Revenue!N$1)</f>
        <v>2436173</v>
      </c>
      <c r="O73" s="1">
        <f>SUMIFS(allNAICS!$P:$P,allNAICS!$C:$C,Revenue!$A73,allNAICS!$E:$E,Revenue!O$1)</f>
        <v>7284600</v>
      </c>
      <c r="P73" s="1">
        <f>SUMIFS(allNAICS!$P:$P,allNAICS!$C:$C,Revenue!$A73,allNAICS!$E:$E,Revenue!P$1)</f>
        <v>1407654</v>
      </c>
      <c r="Q73" s="1">
        <f>SUMIFS(allNAICS!$P:$P,allNAICS!$C:$C,Revenue!$A73,allNAICS!$E:$E,Revenue!Q$1)</f>
        <v>3229200</v>
      </c>
      <c r="R73" s="1">
        <f>SUMIFS(allNAICS!$P:$P,allNAICS!$C:$C,Revenue!$A73,allNAICS!$E:$E,Revenue!R$1)</f>
        <v>1638710</v>
      </c>
      <c r="S73" s="1">
        <f>SUMIFS(allNAICS!$P:$P,allNAICS!$C:$C,Revenue!$A73,allNAICS!$E:$E,Revenue!S$1)</f>
        <v>359764</v>
      </c>
      <c r="T73" s="1">
        <f>SUMIFS(allNAICS!$P:$P,allNAICS!$C:$C,Revenue!$A73,allNAICS!$E:$E,Revenue!T$1)</f>
        <v>3473480</v>
      </c>
      <c r="U73" s="1">
        <f>SUMIFS(allNAICS!$P:$P,allNAICS!$C:$C,Revenue!$A73,allNAICS!$E:$E,Revenue!U$1)</f>
        <v>570856</v>
      </c>
      <c r="V73" s="1">
        <f>SUMIFS(allNAICS!$P:$P,allNAICS!$C:$C,Revenue!$A73,allNAICS!$E:$E,Revenue!V$1)</f>
        <v>1344312</v>
      </c>
      <c r="W73" s="1">
        <f>SUMIFS(allNAICS!$P:$P,allNAICS!$C:$C,Revenue!$A73,allNAICS!$E:$E,Revenue!W$1)</f>
        <v>740584</v>
      </c>
      <c r="X73" s="1">
        <f>SUMIFS(allNAICS!$P:$P,allNAICS!$C:$C,Revenue!$A73,allNAICS!$E:$E,Revenue!X$1)</f>
        <v>199258</v>
      </c>
      <c r="Y73" s="1">
        <f>SUMIFS(allNAICS!$P:$P,allNAICS!$C:$C,Revenue!$A73,allNAICS!$E:$E,Revenue!Y$1)</f>
        <v>0</v>
      </c>
    </row>
    <row r="74" spans="1:25" x14ac:dyDescent="0.45">
      <c r="A74" s="1" t="s">
        <v>554</v>
      </c>
      <c r="B74" s="1" t="s">
        <v>475</v>
      </c>
      <c r="C74" s="1">
        <v>32.4609764</v>
      </c>
      <c r="D74" s="1">
        <v>-84.9877094</v>
      </c>
      <c r="E74" s="1">
        <f>SUMIFS(allNAICS!$P:$P,allNAICS!$C:$C,Revenue!$A74,allNAICS!$E:$E,Revenue!E$1)</f>
        <v>22502508</v>
      </c>
      <c r="F74" s="1">
        <f>SUMIFS(allNAICS!$P:$P,allNAICS!$C:$C,Revenue!$A74,allNAICS!$E:$E,Revenue!F$1)</f>
        <v>43428</v>
      </c>
      <c r="G74" s="1">
        <f>SUMIFS(allNAICS!$P:$P,allNAICS!$C:$C,Revenue!$A74,allNAICS!$E:$E,Revenue!G$1)</f>
        <v>0</v>
      </c>
      <c r="H74" s="1">
        <f>SUMIFS(allNAICS!$P:$P,allNAICS!$C:$C,Revenue!$A74,allNAICS!$E:$E,Revenue!H$1)</f>
        <v>0</v>
      </c>
      <c r="I74" s="1">
        <f>SUMIFS(allNAICS!$P:$P,allNAICS!$C:$C,Revenue!$A74,allNAICS!$E:$E,Revenue!I$1)</f>
        <v>728915</v>
      </c>
      <c r="J74" s="1">
        <f>SUMIFS(allNAICS!$P:$P,allNAICS!$C:$C,Revenue!$A74,allNAICS!$E:$E,Revenue!J$1)</f>
        <v>3624156</v>
      </c>
      <c r="K74" s="1">
        <f>SUMIFS(allNAICS!$P:$P,allNAICS!$C:$C,Revenue!$A74,allNAICS!$E:$E,Revenue!K$1)</f>
        <v>2190416</v>
      </c>
      <c r="L74" s="1">
        <f>SUMIFS(allNAICS!$P:$P,allNAICS!$C:$C,Revenue!$A74,allNAICS!$E:$E,Revenue!L$1)</f>
        <v>4244751</v>
      </c>
      <c r="M74" s="1">
        <f>SUMIFS(allNAICS!$P:$P,allNAICS!$C:$C,Revenue!$A74,allNAICS!$E:$E,Revenue!M$1)</f>
        <v>213400</v>
      </c>
      <c r="N74" s="1">
        <f>SUMIFS(allNAICS!$P:$P,allNAICS!$C:$C,Revenue!$A74,allNAICS!$E:$E,Revenue!N$1)</f>
        <v>337746</v>
      </c>
      <c r="O74" s="1">
        <f>SUMIFS(allNAICS!$P:$P,allNAICS!$C:$C,Revenue!$A74,allNAICS!$E:$E,Revenue!O$1)</f>
        <v>7196874</v>
      </c>
      <c r="P74" s="1">
        <f>SUMIFS(allNAICS!$P:$P,allNAICS!$C:$C,Revenue!$A74,allNAICS!$E:$E,Revenue!P$1)</f>
        <v>378295</v>
      </c>
      <c r="Q74" s="1">
        <f>SUMIFS(allNAICS!$P:$P,allNAICS!$C:$C,Revenue!$A74,allNAICS!$E:$E,Revenue!Q$1)</f>
        <v>386992</v>
      </c>
      <c r="R74" s="1">
        <f>SUMIFS(allNAICS!$P:$P,allNAICS!$C:$C,Revenue!$A74,allNAICS!$E:$E,Revenue!R$1)</f>
        <v>319602</v>
      </c>
      <c r="S74" s="1">
        <f>SUMIFS(allNAICS!$P:$P,allNAICS!$C:$C,Revenue!$A74,allNAICS!$E:$E,Revenue!S$1)</f>
        <v>61145</v>
      </c>
      <c r="T74" s="1">
        <f>SUMIFS(allNAICS!$P:$P,allNAICS!$C:$C,Revenue!$A74,allNAICS!$E:$E,Revenue!T$1)</f>
        <v>1452312</v>
      </c>
      <c r="U74" s="1">
        <f>SUMIFS(allNAICS!$P:$P,allNAICS!$C:$C,Revenue!$A74,allNAICS!$E:$E,Revenue!U$1)</f>
        <v>73799</v>
      </c>
      <c r="V74" s="1">
        <f>SUMIFS(allNAICS!$P:$P,allNAICS!$C:$C,Revenue!$A74,allNAICS!$E:$E,Revenue!V$1)</f>
        <v>685124</v>
      </c>
      <c r="W74" s="1">
        <f>SUMIFS(allNAICS!$P:$P,allNAICS!$C:$C,Revenue!$A74,allNAICS!$E:$E,Revenue!W$1)</f>
        <v>230823</v>
      </c>
      <c r="X74" s="1">
        <f>SUMIFS(allNAICS!$P:$P,allNAICS!$C:$C,Revenue!$A74,allNAICS!$E:$E,Revenue!X$1)</f>
        <v>91008</v>
      </c>
      <c r="Y74" s="1">
        <f>SUMIFS(allNAICS!$P:$P,allNAICS!$C:$C,Revenue!$A74,allNAICS!$E:$E,Revenue!Y$1)</f>
        <v>0</v>
      </c>
    </row>
    <row r="75" spans="1:25" x14ac:dyDescent="0.45">
      <c r="A75" s="1" t="s">
        <v>555</v>
      </c>
      <c r="B75" s="1" t="s">
        <v>506</v>
      </c>
      <c r="C75" s="1">
        <v>39.201440400000003</v>
      </c>
      <c r="D75" s="1">
        <v>-85.921379599999995</v>
      </c>
      <c r="E75" s="1">
        <f>SUMIFS(allNAICS!$P:$P,allNAICS!$C:$C,Revenue!$A75,allNAICS!$E:$E,Revenue!E$1)</f>
        <v>11602361</v>
      </c>
      <c r="F75" s="1">
        <f>SUMIFS(allNAICS!$P:$P,allNAICS!$C:$C,Revenue!$A75,allNAICS!$E:$E,Revenue!F$1)</f>
        <v>0</v>
      </c>
      <c r="G75" s="1">
        <f>SUMIFS(allNAICS!$P:$P,allNAICS!$C:$C,Revenue!$A75,allNAICS!$E:$E,Revenue!G$1)</f>
        <v>0</v>
      </c>
      <c r="H75" s="1">
        <f>SUMIFS(allNAICS!$P:$P,allNAICS!$C:$C,Revenue!$A75,allNAICS!$E:$E,Revenue!H$1)</f>
        <v>0</v>
      </c>
      <c r="I75" s="1">
        <f>SUMIFS(allNAICS!$P:$P,allNAICS!$C:$C,Revenue!$A75,allNAICS!$E:$E,Revenue!I$1)</f>
        <v>246653</v>
      </c>
      <c r="J75" s="1">
        <f>SUMIFS(allNAICS!$P:$P,allNAICS!$C:$C,Revenue!$A75,allNAICS!$E:$E,Revenue!J$1)</f>
        <v>6732607</v>
      </c>
      <c r="K75" s="1">
        <f>SUMIFS(allNAICS!$P:$P,allNAICS!$C:$C,Revenue!$A75,allNAICS!$E:$E,Revenue!K$1)</f>
        <v>1384311</v>
      </c>
      <c r="L75" s="1">
        <f>SUMIFS(allNAICS!$P:$P,allNAICS!$C:$C,Revenue!$A75,allNAICS!$E:$E,Revenue!L$1)</f>
        <v>1004383</v>
      </c>
      <c r="M75" s="1">
        <f>SUMIFS(allNAICS!$P:$P,allNAICS!$C:$C,Revenue!$A75,allNAICS!$E:$E,Revenue!M$1)</f>
        <v>199976</v>
      </c>
      <c r="N75" s="1">
        <f>SUMIFS(allNAICS!$P:$P,allNAICS!$C:$C,Revenue!$A75,allNAICS!$E:$E,Revenue!N$1)</f>
        <v>100555</v>
      </c>
      <c r="O75" s="1">
        <f>SUMIFS(allNAICS!$P:$P,allNAICS!$C:$C,Revenue!$A75,allNAICS!$E:$E,Revenue!O$1)</f>
        <v>165264</v>
      </c>
      <c r="P75" s="1">
        <f>SUMIFS(allNAICS!$P:$P,allNAICS!$C:$C,Revenue!$A75,allNAICS!$E:$E,Revenue!P$1)</f>
        <v>89102</v>
      </c>
      <c r="Q75" s="1">
        <f>SUMIFS(allNAICS!$P:$P,allNAICS!$C:$C,Revenue!$A75,allNAICS!$E:$E,Revenue!Q$1)</f>
        <v>382092</v>
      </c>
      <c r="R75" s="1">
        <f>SUMIFS(allNAICS!$P:$P,allNAICS!$C:$C,Revenue!$A75,allNAICS!$E:$E,Revenue!R$1)</f>
        <v>245823</v>
      </c>
      <c r="S75" s="1">
        <f>SUMIFS(allNAICS!$P:$P,allNAICS!$C:$C,Revenue!$A75,allNAICS!$E:$E,Revenue!S$1)</f>
        <v>15013</v>
      </c>
      <c r="T75" s="1">
        <f>SUMIFS(allNAICS!$P:$P,allNAICS!$C:$C,Revenue!$A75,allNAICS!$E:$E,Revenue!T$1)</f>
        <v>218429</v>
      </c>
      <c r="U75" s="1">
        <f>SUMIFS(allNAICS!$P:$P,allNAICS!$C:$C,Revenue!$A75,allNAICS!$E:$E,Revenue!U$1)</f>
        <v>8874</v>
      </c>
      <c r="V75" s="1">
        <f>SUMIFS(allNAICS!$P:$P,allNAICS!$C:$C,Revenue!$A75,allNAICS!$E:$E,Revenue!V$1)</f>
        <v>151058</v>
      </c>
      <c r="W75" s="1">
        <f>SUMIFS(allNAICS!$P:$P,allNAICS!$C:$C,Revenue!$A75,allNAICS!$E:$E,Revenue!W$1)</f>
        <v>0</v>
      </c>
      <c r="X75" s="1">
        <f>SUMIFS(allNAICS!$P:$P,allNAICS!$C:$C,Revenue!$A75,allNAICS!$E:$E,Revenue!X$1)</f>
        <v>0</v>
      </c>
      <c r="Y75" s="1">
        <f>SUMIFS(allNAICS!$P:$P,allNAICS!$C:$C,Revenue!$A75,allNAICS!$E:$E,Revenue!Y$1)</f>
        <v>0</v>
      </c>
    </row>
    <row r="76" spans="1:25" x14ac:dyDescent="0.45">
      <c r="A76" s="1" t="s">
        <v>556</v>
      </c>
      <c r="B76" s="1" t="s">
        <v>447</v>
      </c>
      <c r="C76" s="1">
        <v>39.961175500000003</v>
      </c>
      <c r="D76" s="1">
        <v>-82.998794200000006</v>
      </c>
      <c r="E76" s="1">
        <f>SUMIFS(allNAICS!$P:$P,allNAICS!$C:$C,Revenue!$A76,allNAICS!$E:$E,Revenue!E$1)</f>
        <v>235316604</v>
      </c>
      <c r="F76" s="1">
        <f>SUMIFS(allNAICS!$P:$P,allNAICS!$C:$C,Revenue!$A76,allNAICS!$E:$E,Revenue!F$1)</f>
        <v>29379</v>
      </c>
      <c r="G76" s="1">
        <f>SUMIFS(allNAICS!$P:$P,allNAICS!$C:$C,Revenue!$A76,allNAICS!$E:$E,Revenue!G$1)</f>
        <v>184598</v>
      </c>
      <c r="H76" s="1">
        <f>SUMIFS(allNAICS!$P:$P,allNAICS!$C:$C,Revenue!$A76,allNAICS!$E:$E,Revenue!H$1)</f>
        <v>6143972</v>
      </c>
      <c r="I76" s="1">
        <f>SUMIFS(allNAICS!$P:$P,allNAICS!$C:$C,Revenue!$A76,allNAICS!$E:$E,Revenue!I$1)</f>
        <v>8445574</v>
      </c>
      <c r="J76" s="1">
        <f>SUMIFS(allNAICS!$P:$P,allNAICS!$C:$C,Revenue!$A76,allNAICS!$E:$E,Revenue!J$1)</f>
        <v>33103603</v>
      </c>
      <c r="K76" s="1">
        <f>SUMIFS(allNAICS!$P:$P,allNAICS!$C:$C,Revenue!$A76,allNAICS!$E:$E,Revenue!K$1)</f>
        <v>55149306</v>
      </c>
      <c r="L76" s="1">
        <f>SUMIFS(allNAICS!$P:$P,allNAICS!$C:$C,Revenue!$A76,allNAICS!$E:$E,Revenue!L$1)</f>
        <v>32853355</v>
      </c>
      <c r="M76" s="1">
        <f>SUMIFS(allNAICS!$P:$P,allNAICS!$C:$C,Revenue!$A76,allNAICS!$E:$E,Revenue!M$1)</f>
        <v>9345711</v>
      </c>
      <c r="N76" s="1">
        <f>SUMIFS(allNAICS!$P:$P,allNAICS!$C:$C,Revenue!$A76,allNAICS!$E:$E,Revenue!N$1)</f>
        <v>7510841</v>
      </c>
      <c r="O76" s="1">
        <f>SUMIFS(allNAICS!$P:$P,allNAICS!$C:$C,Revenue!$A76,allNAICS!$E:$E,Revenue!O$1)</f>
        <v>39342177</v>
      </c>
      <c r="P76" s="1">
        <f>SUMIFS(allNAICS!$P:$P,allNAICS!$C:$C,Revenue!$A76,allNAICS!$E:$E,Revenue!P$1)</f>
        <v>4736163</v>
      </c>
      <c r="Q76" s="1">
        <f>SUMIFS(allNAICS!$P:$P,allNAICS!$C:$C,Revenue!$A76,allNAICS!$E:$E,Revenue!Q$1)</f>
        <v>10065370</v>
      </c>
      <c r="R76" s="1">
        <f>SUMIFS(allNAICS!$P:$P,allNAICS!$C:$C,Revenue!$A76,allNAICS!$E:$E,Revenue!R$1)</f>
        <v>4846848</v>
      </c>
      <c r="S76" s="1">
        <f>SUMIFS(allNAICS!$P:$P,allNAICS!$C:$C,Revenue!$A76,allNAICS!$E:$E,Revenue!S$1)</f>
        <v>1175821</v>
      </c>
      <c r="T76" s="1">
        <f>SUMIFS(allNAICS!$P:$P,allNAICS!$C:$C,Revenue!$A76,allNAICS!$E:$E,Revenue!T$1)</f>
        <v>12058229</v>
      </c>
      <c r="U76" s="1">
        <f>SUMIFS(allNAICS!$P:$P,allNAICS!$C:$C,Revenue!$A76,allNAICS!$E:$E,Revenue!U$1)</f>
        <v>1031955</v>
      </c>
      <c r="V76" s="1">
        <f>SUMIFS(allNAICS!$P:$P,allNAICS!$C:$C,Revenue!$A76,allNAICS!$E:$E,Revenue!V$1)</f>
        <v>4493174</v>
      </c>
      <c r="W76" s="1">
        <f>SUMIFS(allNAICS!$P:$P,allNAICS!$C:$C,Revenue!$A76,allNAICS!$E:$E,Revenue!W$1)</f>
        <v>2154786</v>
      </c>
      <c r="X76" s="1">
        <f>SUMIFS(allNAICS!$P:$P,allNAICS!$C:$C,Revenue!$A76,allNAICS!$E:$E,Revenue!X$1)</f>
        <v>2643551</v>
      </c>
      <c r="Y76" s="1">
        <f>SUMIFS(allNAICS!$P:$P,allNAICS!$C:$C,Revenue!$A76,allNAICS!$E:$E,Revenue!Y$1)</f>
        <v>0</v>
      </c>
    </row>
    <row r="77" spans="1:25" x14ac:dyDescent="0.45">
      <c r="A77" s="1" t="s">
        <v>557</v>
      </c>
      <c r="B77" s="1" t="s">
        <v>445</v>
      </c>
      <c r="C77" s="1">
        <v>27.800582800000001</v>
      </c>
      <c r="D77" s="1">
        <v>-97.396381000000005</v>
      </c>
      <c r="E77" s="1">
        <f>SUMIFS(allNAICS!$P:$P,allNAICS!$C:$C,Revenue!$A77,allNAICS!$E:$E,Revenue!E$1)</f>
        <v>75640181</v>
      </c>
      <c r="F77" s="1">
        <f>SUMIFS(allNAICS!$P:$P,allNAICS!$C:$C,Revenue!$A77,allNAICS!$E:$E,Revenue!F$1)</f>
        <v>31471</v>
      </c>
      <c r="G77" s="1">
        <f>SUMIFS(allNAICS!$P:$P,allNAICS!$C:$C,Revenue!$A77,allNAICS!$E:$E,Revenue!G$1)</f>
        <v>2344958</v>
      </c>
      <c r="H77" s="1">
        <f>SUMIFS(allNAICS!$P:$P,allNAICS!$C:$C,Revenue!$A77,allNAICS!$E:$E,Revenue!H$1)</f>
        <v>675839</v>
      </c>
      <c r="I77" s="1">
        <f>SUMIFS(allNAICS!$P:$P,allNAICS!$C:$C,Revenue!$A77,allNAICS!$E:$E,Revenue!I$1)</f>
        <v>1913064</v>
      </c>
      <c r="J77" s="1">
        <f>SUMIFS(allNAICS!$P:$P,allNAICS!$C:$C,Revenue!$A77,allNAICS!$E:$E,Revenue!J$1)</f>
        <v>45989454</v>
      </c>
      <c r="K77" s="1">
        <f>SUMIFS(allNAICS!$P:$P,allNAICS!$C:$C,Revenue!$A77,allNAICS!$E:$E,Revenue!K$1)</f>
        <v>6373509</v>
      </c>
      <c r="L77" s="1">
        <f>SUMIFS(allNAICS!$P:$P,allNAICS!$C:$C,Revenue!$A77,allNAICS!$E:$E,Revenue!L$1)</f>
        <v>7970504</v>
      </c>
      <c r="M77" s="1">
        <f>SUMIFS(allNAICS!$P:$P,allNAICS!$C:$C,Revenue!$A77,allNAICS!$E:$E,Revenue!M$1)</f>
        <v>1131279</v>
      </c>
      <c r="N77" s="1">
        <f>SUMIFS(allNAICS!$P:$P,allNAICS!$C:$C,Revenue!$A77,allNAICS!$E:$E,Revenue!N$1)</f>
        <v>579498</v>
      </c>
      <c r="O77" s="1">
        <f>SUMIFS(allNAICS!$P:$P,allNAICS!$C:$C,Revenue!$A77,allNAICS!$E:$E,Revenue!O$1)</f>
        <v>1133073</v>
      </c>
      <c r="P77" s="1">
        <f>SUMIFS(allNAICS!$P:$P,allNAICS!$C:$C,Revenue!$A77,allNAICS!$E:$E,Revenue!P$1)</f>
        <v>887190</v>
      </c>
      <c r="Q77" s="1">
        <f>SUMIFS(allNAICS!$P:$P,allNAICS!$C:$C,Revenue!$A77,allNAICS!$E:$E,Revenue!Q$1)</f>
        <v>832201</v>
      </c>
      <c r="R77" s="1">
        <f>SUMIFS(allNAICS!$P:$P,allNAICS!$C:$C,Revenue!$A77,allNAICS!$E:$E,Revenue!R$1)</f>
        <v>641284</v>
      </c>
      <c r="S77" s="1">
        <f>SUMIFS(allNAICS!$P:$P,allNAICS!$C:$C,Revenue!$A77,allNAICS!$E:$E,Revenue!S$1)</f>
        <v>123980</v>
      </c>
      <c r="T77" s="1">
        <f>SUMIFS(allNAICS!$P:$P,allNAICS!$C:$C,Revenue!$A77,allNAICS!$E:$E,Revenue!T$1)</f>
        <v>3085470</v>
      </c>
      <c r="U77" s="1">
        <f>SUMIFS(allNAICS!$P:$P,allNAICS!$C:$C,Revenue!$A77,allNAICS!$E:$E,Revenue!U$1)</f>
        <v>150359</v>
      </c>
      <c r="V77" s="1">
        <f>SUMIFS(allNAICS!$P:$P,allNAICS!$C:$C,Revenue!$A77,allNAICS!$E:$E,Revenue!V$1)</f>
        <v>1121665</v>
      </c>
      <c r="W77" s="1">
        <f>SUMIFS(allNAICS!$P:$P,allNAICS!$C:$C,Revenue!$A77,allNAICS!$E:$E,Revenue!W$1)</f>
        <v>544542</v>
      </c>
      <c r="X77" s="1">
        <f>SUMIFS(allNAICS!$P:$P,allNAICS!$C:$C,Revenue!$A77,allNAICS!$E:$E,Revenue!X$1)</f>
        <v>0</v>
      </c>
      <c r="Y77" s="1">
        <f>SUMIFS(allNAICS!$P:$P,allNAICS!$C:$C,Revenue!$A77,allNAICS!$E:$E,Revenue!Y$1)</f>
        <v>0</v>
      </c>
    </row>
    <row r="78" spans="1:25" x14ac:dyDescent="0.45">
      <c r="A78" s="1" t="s">
        <v>558</v>
      </c>
      <c r="B78" s="1" t="s">
        <v>494</v>
      </c>
      <c r="C78" s="1">
        <v>44.564565899999998</v>
      </c>
      <c r="D78" s="1">
        <v>-123.2620435</v>
      </c>
      <c r="E78" s="1">
        <f>SUMIFS(allNAICS!$P:$P,allNAICS!$C:$C,Revenue!$A78,allNAICS!$E:$E,Revenue!E$1)</f>
        <v>3418440</v>
      </c>
      <c r="F78" s="1">
        <f>SUMIFS(allNAICS!$P:$P,allNAICS!$C:$C,Revenue!$A78,allNAICS!$E:$E,Revenue!F$1)</f>
        <v>35774</v>
      </c>
      <c r="G78" s="1">
        <f>SUMIFS(allNAICS!$P:$P,allNAICS!$C:$C,Revenue!$A78,allNAICS!$E:$E,Revenue!G$1)</f>
        <v>0</v>
      </c>
      <c r="H78" s="1">
        <f>SUMIFS(allNAICS!$P:$P,allNAICS!$C:$C,Revenue!$A78,allNAICS!$E:$E,Revenue!H$1)</f>
        <v>0</v>
      </c>
      <c r="I78" s="1">
        <f>SUMIFS(allNAICS!$P:$P,allNAICS!$C:$C,Revenue!$A78,allNAICS!$E:$E,Revenue!I$1)</f>
        <v>151748</v>
      </c>
      <c r="J78" s="1">
        <f>SUMIFS(allNAICS!$P:$P,allNAICS!$C:$C,Revenue!$A78,allNAICS!$E:$E,Revenue!J$1)</f>
        <v>387472</v>
      </c>
      <c r="K78" s="1">
        <f>SUMIFS(allNAICS!$P:$P,allNAICS!$C:$C,Revenue!$A78,allNAICS!$E:$E,Revenue!K$1)</f>
        <v>460100</v>
      </c>
      <c r="L78" s="1">
        <f>SUMIFS(allNAICS!$P:$P,allNAICS!$C:$C,Revenue!$A78,allNAICS!$E:$E,Revenue!L$1)</f>
        <v>642377</v>
      </c>
      <c r="M78" s="1">
        <f>SUMIFS(allNAICS!$P:$P,allNAICS!$C:$C,Revenue!$A78,allNAICS!$E:$E,Revenue!M$1)</f>
        <v>108746</v>
      </c>
      <c r="N78" s="1">
        <f>SUMIFS(allNAICS!$P:$P,allNAICS!$C:$C,Revenue!$A78,allNAICS!$E:$E,Revenue!N$1)</f>
        <v>140446</v>
      </c>
      <c r="O78" s="1">
        <f>SUMIFS(allNAICS!$P:$P,allNAICS!$C:$C,Revenue!$A78,allNAICS!$E:$E,Revenue!O$1)</f>
        <v>103784</v>
      </c>
      <c r="P78" s="1">
        <f>SUMIFS(allNAICS!$P:$P,allNAICS!$C:$C,Revenue!$A78,allNAICS!$E:$E,Revenue!P$1)</f>
        <v>123141</v>
      </c>
      <c r="Q78" s="1">
        <f>SUMIFS(allNAICS!$P:$P,allNAICS!$C:$C,Revenue!$A78,allNAICS!$E:$E,Revenue!Q$1)</f>
        <v>261363</v>
      </c>
      <c r="R78" s="1">
        <f>SUMIFS(allNAICS!$P:$P,allNAICS!$C:$C,Revenue!$A78,allNAICS!$E:$E,Revenue!R$1)</f>
        <v>82934</v>
      </c>
      <c r="S78" s="1">
        <f>SUMIFS(allNAICS!$P:$P,allNAICS!$C:$C,Revenue!$A78,allNAICS!$E:$E,Revenue!S$1)</f>
        <v>51881</v>
      </c>
      <c r="T78" s="1">
        <f>SUMIFS(allNAICS!$P:$P,allNAICS!$C:$C,Revenue!$A78,allNAICS!$E:$E,Revenue!T$1)</f>
        <v>572432</v>
      </c>
      <c r="U78" s="1">
        <f>SUMIFS(allNAICS!$P:$P,allNAICS!$C:$C,Revenue!$A78,allNAICS!$E:$E,Revenue!U$1)</f>
        <v>21240</v>
      </c>
      <c r="V78" s="1">
        <f>SUMIFS(allNAICS!$P:$P,allNAICS!$C:$C,Revenue!$A78,allNAICS!$E:$E,Revenue!V$1)</f>
        <v>156619</v>
      </c>
      <c r="W78" s="1">
        <f>SUMIFS(allNAICS!$P:$P,allNAICS!$C:$C,Revenue!$A78,allNAICS!$E:$E,Revenue!W$1)</f>
        <v>70307</v>
      </c>
      <c r="X78" s="1">
        <f>SUMIFS(allNAICS!$P:$P,allNAICS!$C:$C,Revenue!$A78,allNAICS!$E:$E,Revenue!X$1)</f>
        <v>0</v>
      </c>
      <c r="Y78" s="1">
        <f>SUMIFS(allNAICS!$P:$P,allNAICS!$C:$C,Revenue!$A78,allNAICS!$E:$E,Revenue!Y$1)</f>
        <v>0</v>
      </c>
    </row>
    <row r="79" spans="1:25" x14ac:dyDescent="0.45">
      <c r="A79" s="1" t="s">
        <v>559</v>
      </c>
      <c r="B79" s="1" t="s">
        <v>526</v>
      </c>
      <c r="C79" s="1">
        <v>30.7541808</v>
      </c>
      <c r="D79" s="1">
        <v>-86.572799500000002</v>
      </c>
      <c r="E79" s="1">
        <f>SUMIFS(allNAICS!$P:$P,allNAICS!$C:$C,Revenue!$A79,allNAICS!$E:$E,Revenue!E$1)</f>
        <v>12668444</v>
      </c>
      <c r="F79" s="1">
        <f>SUMIFS(allNAICS!$P:$P,allNAICS!$C:$C,Revenue!$A79,allNAICS!$E:$E,Revenue!F$1)</f>
        <v>0</v>
      </c>
      <c r="G79" s="1">
        <f>SUMIFS(allNAICS!$P:$P,allNAICS!$C:$C,Revenue!$A79,allNAICS!$E:$E,Revenue!G$1)</f>
        <v>0</v>
      </c>
      <c r="H79" s="1">
        <f>SUMIFS(allNAICS!$P:$P,allNAICS!$C:$C,Revenue!$A79,allNAICS!$E:$E,Revenue!H$1)</f>
        <v>0</v>
      </c>
      <c r="I79" s="1">
        <f>SUMIFS(allNAICS!$P:$P,allNAICS!$C:$C,Revenue!$A79,allNAICS!$E:$E,Revenue!I$1)</f>
        <v>1320069</v>
      </c>
      <c r="J79" s="1">
        <f>SUMIFS(allNAICS!$P:$P,allNAICS!$C:$C,Revenue!$A79,allNAICS!$E:$E,Revenue!J$1)</f>
        <v>609509</v>
      </c>
      <c r="K79" s="1">
        <f>SUMIFS(allNAICS!$P:$P,allNAICS!$C:$C,Revenue!$A79,allNAICS!$E:$E,Revenue!K$1)</f>
        <v>1750359</v>
      </c>
      <c r="L79" s="1">
        <f>SUMIFS(allNAICS!$P:$P,allNAICS!$C:$C,Revenue!$A79,allNAICS!$E:$E,Revenue!L$1)</f>
        <v>3228219</v>
      </c>
      <c r="M79" s="1">
        <f>SUMIFS(allNAICS!$P:$P,allNAICS!$C:$C,Revenue!$A79,allNAICS!$E:$E,Revenue!M$1)</f>
        <v>252865</v>
      </c>
      <c r="N79" s="1">
        <f>SUMIFS(allNAICS!$P:$P,allNAICS!$C:$C,Revenue!$A79,allNAICS!$E:$E,Revenue!N$1)</f>
        <v>217812</v>
      </c>
      <c r="O79" s="1">
        <f>SUMIFS(allNAICS!$P:$P,allNAICS!$C:$C,Revenue!$A79,allNAICS!$E:$E,Revenue!O$1)</f>
        <v>438553</v>
      </c>
      <c r="P79" s="1">
        <f>SUMIFS(allNAICS!$P:$P,allNAICS!$C:$C,Revenue!$A79,allNAICS!$E:$E,Revenue!P$1)</f>
        <v>544806</v>
      </c>
      <c r="Q79" s="1">
        <f>SUMIFS(allNAICS!$P:$P,allNAICS!$C:$C,Revenue!$A79,allNAICS!$E:$E,Revenue!Q$1)</f>
        <v>979842</v>
      </c>
      <c r="R79" s="1">
        <f>SUMIFS(allNAICS!$P:$P,allNAICS!$C:$C,Revenue!$A79,allNAICS!$E:$E,Revenue!R$1)</f>
        <v>505811</v>
      </c>
      <c r="S79" s="1">
        <f>SUMIFS(allNAICS!$P:$P,allNAICS!$C:$C,Revenue!$A79,allNAICS!$E:$E,Revenue!S$1)</f>
        <v>30657</v>
      </c>
      <c r="T79" s="1">
        <f>SUMIFS(allNAICS!$P:$P,allNAICS!$C:$C,Revenue!$A79,allNAICS!$E:$E,Revenue!T$1)</f>
        <v>1380848</v>
      </c>
      <c r="U79" s="1">
        <f>SUMIFS(allNAICS!$P:$P,allNAICS!$C:$C,Revenue!$A79,allNAICS!$E:$E,Revenue!U$1)</f>
        <v>79474</v>
      </c>
      <c r="V79" s="1">
        <f>SUMIFS(allNAICS!$P:$P,allNAICS!$C:$C,Revenue!$A79,allNAICS!$E:$E,Revenue!V$1)</f>
        <v>955414</v>
      </c>
      <c r="W79" s="1">
        <f>SUMIFS(allNAICS!$P:$P,allNAICS!$C:$C,Revenue!$A79,allNAICS!$E:$E,Revenue!W$1)</f>
        <v>159766</v>
      </c>
      <c r="X79" s="1">
        <f>SUMIFS(allNAICS!$P:$P,allNAICS!$C:$C,Revenue!$A79,allNAICS!$E:$E,Revenue!X$1)</f>
        <v>0</v>
      </c>
      <c r="Y79" s="1">
        <f>SUMIFS(allNAICS!$P:$P,allNAICS!$C:$C,Revenue!$A79,allNAICS!$E:$E,Revenue!Y$1)</f>
        <v>0</v>
      </c>
    </row>
    <row r="80" spans="1:25" x14ac:dyDescent="0.45">
      <c r="A80" s="1" t="s">
        <v>560</v>
      </c>
      <c r="B80" s="1" t="s">
        <v>535</v>
      </c>
      <c r="C80" s="1">
        <v>39.652865400000003</v>
      </c>
      <c r="D80" s="1">
        <v>-78.762518499999999</v>
      </c>
      <c r="E80" s="1">
        <f>SUMIFS(allNAICS!$P:$P,allNAICS!$C:$C,Revenue!$A80,allNAICS!$E:$E,Revenue!E$1)</f>
        <v>5268789</v>
      </c>
      <c r="F80" s="1">
        <f>SUMIFS(allNAICS!$P:$P,allNAICS!$C:$C,Revenue!$A80,allNAICS!$E:$E,Revenue!F$1)</f>
        <v>0</v>
      </c>
      <c r="G80" s="1">
        <f>SUMIFS(allNAICS!$P:$P,allNAICS!$C:$C,Revenue!$A80,allNAICS!$E:$E,Revenue!G$1)</f>
        <v>0</v>
      </c>
      <c r="H80" s="1">
        <f>SUMIFS(allNAICS!$P:$P,allNAICS!$C:$C,Revenue!$A80,allNAICS!$E:$E,Revenue!H$1)</f>
        <v>85361</v>
      </c>
      <c r="I80" s="1">
        <f>SUMIFS(allNAICS!$P:$P,allNAICS!$C:$C,Revenue!$A80,allNAICS!$E:$E,Revenue!I$1)</f>
        <v>184241</v>
      </c>
      <c r="J80" s="1">
        <f>SUMIFS(allNAICS!$P:$P,allNAICS!$C:$C,Revenue!$A80,allNAICS!$E:$E,Revenue!J$1)</f>
        <v>1556142</v>
      </c>
      <c r="K80" s="1">
        <f>SUMIFS(allNAICS!$P:$P,allNAICS!$C:$C,Revenue!$A80,allNAICS!$E:$E,Revenue!K$1)</f>
        <v>220048</v>
      </c>
      <c r="L80" s="1">
        <f>SUMIFS(allNAICS!$P:$P,allNAICS!$C:$C,Revenue!$A80,allNAICS!$E:$E,Revenue!L$1)</f>
        <v>1368372</v>
      </c>
      <c r="M80" s="1">
        <f>SUMIFS(allNAICS!$P:$P,allNAICS!$C:$C,Revenue!$A80,allNAICS!$E:$E,Revenue!M$1)</f>
        <v>82125</v>
      </c>
      <c r="N80" s="1">
        <f>SUMIFS(allNAICS!$P:$P,allNAICS!$C:$C,Revenue!$A80,allNAICS!$E:$E,Revenue!N$1)</f>
        <v>201872</v>
      </c>
      <c r="O80" s="1">
        <f>SUMIFS(allNAICS!$P:$P,allNAICS!$C:$C,Revenue!$A80,allNAICS!$E:$E,Revenue!O$1)</f>
        <v>317664</v>
      </c>
      <c r="P80" s="1">
        <f>SUMIFS(allNAICS!$P:$P,allNAICS!$C:$C,Revenue!$A80,allNAICS!$E:$E,Revenue!P$1)</f>
        <v>86046</v>
      </c>
      <c r="Q80" s="1">
        <f>SUMIFS(allNAICS!$P:$P,allNAICS!$C:$C,Revenue!$A80,allNAICS!$E:$E,Revenue!Q$1)</f>
        <v>44933</v>
      </c>
      <c r="R80" s="1">
        <f>SUMIFS(allNAICS!$P:$P,allNAICS!$C:$C,Revenue!$A80,allNAICS!$E:$E,Revenue!R$1)</f>
        <v>138172</v>
      </c>
      <c r="S80" s="1">
        <f>SUMIFS(allNAICS!$P:$P,allNAICS!$C:$C,Revenue!$A80,allNAICS!$E:$E,Revenue!S$1)</f>
        <v>18364</v>
      </c>
      <c r="T80" s="1">
        <f>SUMIFS(allNAICS!$P:$P,allNAICS!$C:$C,Revenue!$A80,allNAICS!$E:$E,Revenue!T$1)</f>
        <v>682402</v>
      </c>
      <c r="U80" s="1">
        <f>SUMIFS(allNAICS!$P:$P,allNAICS!$C:$C,Revenue!$A80,allNAICS!$E:$E,Revenue!U$1)</f>
        <v>13616</v>
      </c>
      <c r="V80" s="1">
        <f>SUMIFS(allNAICS!$P:$P,allNAICS!$C:$C,Revenue!$A80,allNAICS!$E:$E,Revenue!V$1)</f>
        <v>120984</v>
      </c>
      <c r="W80" s="1">
        <f>SUMIFS(allNAICS!$P:$P,allNAICS!$C:$C,Revenue!$A80,allNAICS!$E:$E,Revenue!W$1)</f>
        <v>64302</v>
      </c>
      <c r="X80" s="1">
        <f>SUMIFS(allNAICS!$P:$P,allNAICS!$C:$C,Revenue!$A80,allNAICS!$E:$E,Revenue!X$1)</f>
        <v>0</v>
      </c>
      <c r="Y80" s="1">
        <f>SUMIFS(allNAICS!$P:$P,allNAICS!$C:$C,Revenue!$A80,allNAICS!$E:$E,Revenue!Y$1)</f>
        <v>0</v>
      </c>
    </row>
    <row r="81" spans="1:25" x14ac:dyDescent="0.45">
      <c r="A81" s="1" t="s">
        <v>561</v>
      </c>
      <c r="B81" s="1" t="s">
        <v>445</v>
      </c>
      <c r="C81" s="1">
        <v>32.780139900000002</v>
      </c>
      <c r="D81" s="1">
        <v>-96.800451100000004</v>
      </c>
      <c r="E81" s="1">
        <f>SUMIFS(allNAICS!$P:$P,allNAICS!$C:$C,Revenue!$A81,allNAICS!$E:$E,Revenue!E$1)</f>
        <v>894698052</v>
      </c>
      <c r="F81" s="1">
        <f>SUMIFS(allNAICS!$P:$P,allNAICS!$C:$C,Revenue!$A81,allNAICS!$E:$E,Revenue!F$1)</f>
        <v>153341</v>
      </c>
      <c r="G81" s="1">
        <f>SUMIFS(allNAICS!$P:$P,allNAICS!$C:$C,Revenue!$A81,allNAICS!$E:$E,Revenue!G$1)</f>
        <v>6766373</v>
      </c>
      <c r="H81" s="1">
        <f>SUMIFS(allNAICS!$P:$P,allNAICS!$C:$C,Revenue!$A81,allNAICS!$E:$E,Revenue!H$1)</f>
        <v>9574083</v>
      </c>
      <c r="I81" s="1">
        <f>SUMIFS(allNAICS!$P:$P,allNAICS!$C:$C,Revenue!$A81,allNAICS!$E:$E,Revenue!I$1)</f>
        <v>41910381</v>
      </c>
      <c r="J81" s="1">
        <f>SUMIFS(allNAICS!$P:$P,allNAICS!$C:$C,Revenue!$A81,allNAICS!$E:$E,Revenue!J$1)</f>
        <v>110604668</v>
      </c>
      <c r="K81" s="1">
        <f>SUMIFS(allNAICS!$P:$P,allNAICS!$C:$C,Revenue!$A81,allNAICS!$E:$E,Revenue!K$1)</f>
        <v>261225458</v>
      </c>
      <c r="L81" s="1">
        <f>SUMIFS(allNAICS!$P:$P,allNAICS!$C:$C,Revenue!$A81,allNAICS!$E:$E,Revenue!L$1)</f>
        <v>104652711</v>
      </c>
      <c r="M81" s="1">
        <f>SUMIFS(allNAICS!$P:$P,allNAICS!$C:$C,Revenue!$A81,allNAICS!$E:$E,Revenue!M$1)</f>
        <v>29160432</v>
      </c>
      <c r="N81" s="1">
        <f>SUMIFS(allNAICS!$P:$P,allNAICS!$C:$C,Revenue!$A81,allNAICS!$E:$E,Revenue!N$1)</f>
        <v>37720328</v>
      </c>
      <c r="O81" s="1">
        <f>SUMIFS(allNAICS!$P:$P,allNAICS!$C:$C,Revenue!$A81,allNAICS!$E:$E,Revenue!O$1)</f>
        <v>117287321</v>
      </c>
      <c r="P81" s="1">
        <f>SUMIFS(allNAICS!$P:$P,allNAICS!$C:$C,Revenue!$A81,allNAICS!$E:$E,Revenue!P$1)</f>
        <v>19130809</v>
      </c>
      <c r="Q81" s="1">
        <f>SUMIFS(allNAICS!$P:$P,allNAICS!$C:$C,Revenue!$A81,allNAICS!$E:$E,Revenue!Q$1)</f>
        <v>48538690</v>
      </c>
      <c r="R81" s="1">
        <f>SUMIFS(allNAICS!$P:$P,allNAICS!$C:$C,Revenue!$A81,allNAICS!$E:$E,Revenue!R$1)</f>
        <v>22966795</v>
      </c>
      <c r="S81" s="1">
        <f>SUMIFS(allNAICS!$P:$P,allNAICS!$C:$C,Revenue!$A81,allNAICS!$E:$E,Revenue!S$1)</f>
        <v>4009892</v>
      </c>
      <c r="T81" s="1">
        <f>SUMIFS(allNAICS!$P:$P,allNAICS!$C:$C,Revenue!$A81,allNAICS!$E:$E,Revenue!T$1)</f>
        <v>38889899</v>
      </c>
      <c r="U81" s="1">
        <f>SUMIFS(allNAICS!$P:$P,allNAICS!$C:$C,Revenue!$A81,allNAICS!$E:$E,Revenue!U$1)</f>
        <v>3991271</v>
      </c>
      <c r="V81" s="1">
        <f>SUMIFS(allNAICS!$P:$P,allNAICS!$C:$C,Revenue!$A81,allNAICS!$E:$E,Revenue!V$1)</f>
        <v>16987690</v>
      </c>
      <c r="W81" s="1">
        <f>SUMIFS(allNAICS!$P:$P,allNAICS!$C:$C,Revenue!$A81,allNAICS!$E:$E,Revenue!W$1)</f>
        <v>8890717</v>
      </c>
      <c r="X81" s="1">
        <f>SUMIFS(allNAICS!$P:$P,allNAICS!$C:$C,Revenue!$A81,allNAICS!$E:$E,Revenue!X$1)</f>
        <v>12218571</v>
      </c>
      <c r="Y81" s="1">
        <f>SUMIFS(allNAICS!$P:$P,allNAICS!$C:$C,Revenue!$A81,allNAICS!$E:$E,Revenue!Y$1)</f>
        <v>18622</v>
      </c>
    </row>
    <row r="82" spans="1:25" x14ac:dyDescent="0.45">
      <c r="A82" s="1" t="s">
        <v>562</v>
      </c>
      <c r="B82" s="1" t="s">
        <v>449</v>
      </c>
      <c r="C82" s="1">
        <v>34.7698021</v>
      </c>
      <c r="D82" s="1">
        <v>-84.970222800000002</v>
      </c>
      <c r="E82" s="1">
        <f>SUMIFS(allNAICS!$P:$P,allNAICS!$C:$C,Revenue!$A82,allNAICS!$E:$E,Revenue!E$1)</f>
        <v>13695830</v>
      </c>
      <c r="F82" s="1">
        <f>SUMIFS(allNAICS!$P:$P,allNAICS!$C:$C,Revenue!$A82,allNAICS!$E:$E,Revenue!F$1)</f>
        <v>0</v>
      </c>
      <c r="G82" s="1">
        <f>SUMIFS(allNAICS!$P:$P,allNAICS!$C:$C,Revenue!$A82,allNAICS!$E:$E,Revenue!G$1)</f>
        <v>0</v>
      </c>
      <c r="H82" s="1">
        <f>SUMIFS(allNAICS!$P:$P,allNAICS!$C:$C,Revenue!$A82,allNAICS!$E:$E,Revenue!H$1)</f>
        <v>0</v>
      </c>
      <c r="I82" s="1">
        <f>SUMIFS(allNAICS!$P:$P,allNAICS!$C:$C,Revenue!$A82,allNAICS!$E:$E,Revenue!I$1)</f>
        <v>143063</v>
      </c>
      <c r="J82" s="1">
        <f>SUMIFS(allNAICS!$P:$P,allNAICS!$C:$C,Revenue!$A82,allNAICS!$E:$E,Revenue!J$1)</f>
        <v>6949351</v>
      </c>
      <c r="K82" s="1">
        <f>SUMIFS(allNAICS!$P:$P,allNAICS!$C:$C,Revenue!$A82,allNAICS!$E:$E,Revenue!K$1)</f>
        <v>2429141</v>
      </c>
      <c r="L82" s="1">
        <f>SUMIFS(allNAICS!$P:$P,allNAICS!$C:$C,Revenue!$A82,allNAICS!$E:$E,Revenue!L$1)</f>
        <v>1393250</v>
      </c>
      <c r="M82" s="1">
        <f>SUMIFS(allNAICS!$P:$P,allNAICS!$C:$C,Revenue!$A82,allNAICS!$E:$E,Revenue!M$1)</f>
        <v>532165</v>
      </c>
      <c r="N82" s="1">
        <f>SUMIFS(allNAICS!$P:$P,allNAICS!$C:$C,Revenue!$A82,allNAICS!$E:$E,Revenue!N$1)</f>
        <v>192317</v>
      </c>
      <c r="O82" s="1">
        <f>SUMIFS(allNAICS!$P:$P,allNAICS!$C:$C,Revenue!$A82,allNAICS!$E:$E,Revenue!O$1)</f>
        <v>221223</v>
      </c>
      <c r="P82" s="1">
        <f>SUMIFS(allNAICS!$P:$P,allNAICS!$C:$C,Revenue!$A82,allNAICS!$E:$E,Revenue!P$1)</f>
        <v>166127</v>
      </c>
      <c r="Q82" s="1">
        <f>SUMIFS(allNAICS!$P:$P,allNAICS!$C:$C,Revenue!$A82,allNAICS!$E:$E,Revenue!Q$1)</f>
        <v>162587</v>
      </c>
      <c r="R82" s="1">
        <f>SUMIFS(allNAICS!$P:$P,allNAICS!$C:$C,Revenue!$A82,allNAICS!$E:$E,Revenue!R$1)</f>
        <v>134499</v>
      </c>
      <c r="S82" s="1">
        <f>SUMIFS(allNAICS!$P:$P,allNAICS!$C:$C,Revenue!$A82,allNAICS!$E:$E,Revenue!S$1)</f>
        <v>3167</v>
      </c>
      <c r="T82" s="1">
        <f>SUMIFS(allNAICS!$P:$P,allNAICS!$C:$C,Revenue!$A82,allNAICS!$E:$E,Revenue!T$1)</f>
        <v>625777</v>
      </c>
      <c r="U82" s="1">
        <f>SUMIFS(allNAICS!$P:$P,allNAICS!$C:$C,Revenue!$A82,allNAICS!$E:$E,Revenue!U$1)</f>
        <v>11807</v>
      </c>
      <c r="V82" s="1">
        <f>SUMIFS(allNAICS!$P:$P,allNAICS!$C:$C,Revenue!$A82,allNAICS!$E:$E,Revenue!V$1)</f>
        <v>197363</v>
      </c>
      <c r="W82" s="1">
        <f>SUMIFS(allNAICS!$P:$P,allNAICS!$C:$C,Revenue!$A82,allNAICS!$E:$E,Revenue!W$1)</f>
        <v>76743</v>
      </c>
      <c r="X82" s="1">
        <f>SUMIFS(allNAICS!$P:$P,allNAICS!$C:$C,Revenue!$A82,allNAICS!$E:$E,Revenue!X$1)</f>
        <v>0</v>
      </c>
      <c r="Y82" s="1">
        <f>SUMIFS(allNAICS!$P:$P,allNAICS!$C:$C,Revenue!$A82,allNAICS!$E:$E,Revenue!Y$1)</f>
        <v>0</v>
      </c>
    </row>
    <row r="83" spans="1:25" x14ac:dyDescent="0.45">
      <c r="A83" s="1" t="s">
        <v>563</v>
      </c>
      <c r="B83" s="1" t="s">
        <v>504</v>
      </c>
      <c r="C83" s="1">
        <v>40.124481000000003</v>
      </c>
      <c r="D83" s="1">
        <v>-87.630020700000003</v>
      </c>
      <c r="E83" s="1">
        <f>SUMIFS(allNAICS!$P:$P,allNAICS!$C:$C,Revenue!$A83,allNAICS!$E:$E,Revenue!E$1)</f>
        <v>7316553</v>
      </c>
      <c r="F83" s="1">
        <f>SUMIFS(allNAICS!$P:$P,allNAICS!$C:$C,Revenue!$A83,allNAICS!$E:$E,Revenue!F$1)</f>
        <v>922</v>
      </c>
      <c r="G83" s="1">
        <f>SUMIFS(allNAICS!$P:$P,allNAICS!$C:$C,Revenue!$A83,allNAICS!$E:$E,Revenue!G$1)</f>
        <v>0</v>
      </c>
      <c r="H83" s="1">
        <f>SUMIFS(allNAICS!$P:$P,allNAICS!$C:$C,Revenue!$A83,allNAICS!$E:$E,Revenue!H$1)</f>
        <v>0</v>
      </c>
      <c r="I83" s="1">
        <f>SUMIFS(allNAICS!$P:$P,allNAICS!$C:$C,Revenue!$A83,allNAICS!$E:$E,Revenue!I$1)</f>
        <v>0</v>
      </c>
      <c r="J83" s="1">
        <f>SUMIFS(allNAICS!$P:$P,allNAICS!$C:$C,Revenue!$A83,allNAICS!$E:$E,Revenue!J$1)</f>
        <v>2344004</v>
      </c>
      <c r="K83" s="1">
        <f>SUMIFS(allNAICS!$P:$P,allNAICS!$C:$C,Revenue!$A83,allNAICS!$E:$E,Revenue!K$1)</f>
        <v>2968370</v>
      </c>
      <c r="L83" s="1">
        <f>SUMIFS(allNAICS!$P:$P,allNAICS!$C:$C,Revenue!$A83,allNAICS!$E:$E,Revenue!L$1)</f>
        <v>698496</v>
      </c>
      <c r="M83" s="1">
        <f>SUMIFS(allNAICS!$P:$P,allNAICS!$C:$C,Revenue!$A83,allNAICS!$E:$E,Revenue!M$1)</f>
        <v>119662</v>
      </c>
      <c r="N83" s="1">
        <f>SUMIFS(allNAICS!$P:$P,allNAICS!$C:$C,Revenue!$A83,allNAICS!$E:$E,Revenue!N$1)</f>
        <v>46295</v>
      </c>
      <c r="O83" s="1">
        <f>SUMIFS(allNAICS!$P:$P,allNAICS!$C:$C,Revenue!$A83,allNAICS!$E:$E,Revenue!O$1)</f>
        <v>359768</v>
      </c>
      <c r="P83" s="1">
        <f>SUMIFS(allNAICS!$P:$P,allNAICS!$C:$C,Revenue!$A83,allNAICS!$E:$E,Revenue!P$1)</f>
        <v>24714</v>
      </c>
      <c r="Q83" s="1">
        <f>SUMIFS(allNAICS!$P:$P,allNAICS!$C:$C,Revenue!$A83,allNAICS!$E:$E,Revenue!Q$1)</f>
        <v>58546</v>
      </c>
      <c r="R83" s="1">
        <f>SUMIFS(allNAICS!$P:$P,allNAICS!$C:$C,Revenue!$A83,allNAICS!$E:$E,Revenue!R$1)</f>
        <v>0</v>
      </c>
      <c r="S83" s="1">
        <f>SUMIFS(allNAICS!$P:$P,allNAICS!$C:$C,Revenue!$A83,allNAICS!$E:$E,Revenue!S$1)</f>
        <v>6644</v>
      </c>
      <c r="T83" s="1">
        <f>SUMIFS(allNAICS!$P:$P,allNAICS!$C:$C,Revenue!$A83,allNAICS!$E:$E,Revenue!T$1)</f>
        <v>271521</v>
      </c>
      <c r="U83" s="1">
        <f>SUMIFS(allNAICS!$P:$P,allNAICS!$C:$C,Revenue!$A83,allNAICS!$E:$E,Revenue!U$1)</f>
        <v>8454</v>
      </c>
      <c r="V83" s="1">
        <f>SUMIFS(allNAICS!$P:$P,allNAICS!$C:$C,Revenue!$A83,allNAICS!$E:$E,Revenue!V$1)</f>
        <v>72060</v>
      </c>
      <c r="W83" s="1">
        <f>SUMIFS(allNAICS!$P:$P,allNAICS!$C:$C,Revenue!$A83,allNAICS!$E:$E,Revenue!W$1)</f>
        <v>0</v>
      </c>
      <c r="X83" s="1">
        <f>SUMIFS(allNAICS!$P:$P,allNAICS!$C:$C,Revenue!$A83,allNAICS!$E:$E,Revenue!X$1)</f>
        <v>0</v>
      </c>
      <c r="Y83" s="1">
        <f>SUMIFS(allNAICS!$P:$P,allNAICS!$C:$C,Revenue!$A83,allNAICS!$E:$E,Revenue!Y$1)</f>
        <v>0</v>
      </c>
    </row>
    <row r="84" spans="1:25" x14ac:dyDescent="0.45">
      <c r="A84" s="1" t="s">
        <v>564</v>
      </c>
      <c r="B84" s="1" t="s">
        <v>504</v>
      </c>
      <c r="C84" s="1">
        <v>41.523643700000001</v>
      </c>
      <c r="D84" s="1">
        <v>-90.577636699999999</v>
      </c>
      <c r="E84" s="1">
        <f>SUMIFS(allNAICS!$P:$P,allNAICS!$C:$C,Revenue!$A84,allNAICS!$E:$E,Revenue!E$1)</f>
        <v>46713494</v>
      </c>
      <c r="F84" s="1">
        <f>SUMIFS(allNAICS!$P:$P,allNAICS!$C:$C,Revenue!$A84,allNAICS!$E:$E,Revenue!F$1)</f>
        <v>109966</v>
      </c>
      <c r="G84" s="1">
        <f>SUMIFS(allNAICS!$P:$P,allNAICS!$C:$C,Revenue!$A84,allNAICS!$E:$E,Revenue!G$1)</f>
        <v>0</v>
      </c>
      <c r="H84" s="1">
        <f>SUMIFS(allNAICS!$P:$P,allNAICS!$C:$C,Revenue!$A84,allNAICS!$E:$E,Revenue!H$1)</f>
        <v>0</v>
      </c>
      <c r="I84" s="1">
        <f>SUMIFS(allNAICS!$P:$P,allNAICS!$C:$C,Revenue!$A84,allNAICS!$E:$E,Revenue!I$1)</f>
        <v>2188495</v>
      </c>
      <c r="J84" s="1">
        <f>SUMIFS(allNAICS!$P:$P,allNAICS!$C:$C,Revenue!$A84,allNAICS!$E:$E,Revenue!J$1)</f>
        <v>17646412</v>
      </c>
      <c r="K84" s="1">
        <f>SUMIFS(allNAICS!$P:$P,allNAICS!$C:$C,Revenue!$A84,allNAICS!$E:$E,Revenue!K$1)</f>
        <v>8721464</v>
      </c>
      <c r="L84" s="1">
        <f>SUMIFS(allNAICS!$P:$P,allNAICS!$C:$C,Revenue!$A84,allNAICS!$E:$E,Revenue!L$1)</f>
        <v>5029615</v>
      </c>
      <c r="M84" s="1">
        <f>SUMIFS(allNAICS!$P:$P,allNAICS!$C:$C,Revenue!$A84,allNAICS!$E:$E,Revenue!M$1)</f>
        <v>1237804</v>
      </c>
      <c r="N84" s="1">
        <f>SUMIFS(allNAICS!$P:$P,allNAICS!$C:$C,Revenue!$A84,allNAICS!$E:$E,Revenue!N$1)</f>
        <v>870222</v>
      </c>
      <c r="O84" s="1">
        <f>SUMIFS(allNAICS!$P:$P,allNAICS!$C:$C,Revenue!$A84,allNAICS!$E:$E,Revenue!O$1)</f>
        <v>2850362</v>
      </c>
      <c r="P84" s="1">
        <f>SUMIFS(allNAICS!$P:$P,allNAICS!$C:$C,Revenue!$A84,allNAICS!$E:$E,Revenue!P$1)</f>
        <v>0</v>
      </c>
      <c r="Q84" s="1">
        <f>SUMIFS(allNAICS!$P:$P,allNAICS!$C:$C,Revenue!$A84,allNAICS!$E:$E,Revenue!Q$1)</f>
        <v>1098028</v>
      </c>
      <c r="R84" s="1">
        <f>SUMIFS(allNAICS!$P:$P,allNAICS!$C:$C,Revenue!$A84,allNAICS!$E:$E,Revenue!R$1)</f>
        <v>856907</v>
      </c>
      <c r="S84" s="1">
        <f>SUMIFS(allNAICS!$P:$P,allNAICS!$C:$C,Revenue!$A84,allNAICS!$E:$E,Revenue!S$1)</f>
        <v>243713</v>
      </c>
      <c r="T84" s="1">
        <f>SUMIFS(allNAICS!$P:$P,allNAICS!$C:$C,Revenue!$A84,allNAICS!$E:$E,Revenue!T$1)</f>
        <v>2135528</v>
      </c>
      <c r="U84" s="1">
        <f>SUMIFS(allNAICS!$P:$P,allNAICS!$C:$C,Revenue!$A84,allNAICS!$E:$E,Revenue!U$1)</f>
        <v>209744</v>
      </c>
      <c r="V84" s="1">
        <f>SUMIFS(allNAICS!$P:$P,allNAICS!$C:$C,Revenue!$A84,allNAICS!$E:$E,Revenue!V$1)</f>
        <v>874295</v>
      </c>
      <c r="W84" s="1">
        <f>SUMIFS(allNAICS!$P:$P,allNAICS!$C:$C,Revenue!$A84,allNAICS!$E:$E,Revenue!W$1)</f>
        <v>271378</v>
      </c>
      <c r="X84" s="1">
        <f>SUMIFS(allNAICS!$P:$P,allNAICS!$C:$C,Revenue!$A84,allNAICS!$E:$E,Revenue!X$1)</f>
        <v>180799</v>
      </c>
      <c r="Y84" s="1">
        <f>SUMIFS(allNAICS!$P:$P,allNAICS!$C:$C,Revenue!$A84,allNAICS!$E:$E,Revenue!Y$1)</f>
        <v>0</v>
      </c>
    </row>
    <row r="85" spans="1:25" x14ac:dyDescent="0.45">
      <c r="A85" s="1" t="s">
        <v>565</v>
      </c>
      <c r="B85" s="1" t="s">
        <v>447</v>
      </c>
      <c r="C85" s="1">
        <v>39.758947800000001</v>
      </c>
      <c r="D85" s="1">
        <v>-84.191606899999996</v>
      </c>
      <c r="E85" s="1">
        <f>SUMIFS(allNAICS!$P:$P,allNAICS!$C:$C,Revenue!$A85,allNAICS!$E:$E,Revenue!E$1)</f>
        <v>74131559</v>
      </c>
      <c r="F85" s="1">
        <f>SUMIFS(allNAICS!$P:$P,allNAICS!$C:$C,Revenue!$A85,allNAICS!$E:$E,Revenue!F$1)</f>
        <v>0</v>
      </c>
      <c r="G85" s="1">
        <f>SUMIFS(allNAICS!$P:$P,allNAICS!$C:$C,Revenue!$A85,allNAICS!$E:$E,Revenue!G$1)</f>
        <v>0</v>
      </c>
      <c r="H85" s="1">
        <f>SUMIFS(allNAICS!$P:$P,allNAICS!$C:$C,Revenue!$A85,allNAICS!$E:$E,Revenue!H$1)</f>
        <v>494608</v>
      </c>
      <c r="I85" s="1">
        <f>SUMIFS(allNAICS!$P:$P,allNAICS!$C:$C,Revenue!$A85,allNAICS!$E:$E,Revenue!I$1)</f>
        <v>0</v>
      </c>
      <c r="J85" s="1">
        <f>SUMIFS(allNAICS!$P:$P,allNAICS!$C:$C,Revenue!$A85,allNAICS!$E:$E,Revenue!J$1)</f>
        <v>13058059</v>
      </c>
      <c r="K85" s="1">
        <f>SUMIFS(allNAICS!$P:$P,allNAICS!$C:$C,Revenue!$A85,allNAICS!$E:$E,Revenue!K$1)</f>
        <v>20353215</v>
      </c>
      <c r="L85" s="1">
        <f>SUMIFS(allNAICS!$P:$P,allNAICS!$C:$C,Revenue!$A85,allNAICS!$E:$E,Revenue!L$1)</f>
        <v>9175019</v>
      </c>
      <c r="M85" s="1">
        <f>SUMIFS(allNAICS!$P:$P,allNAICS!$C:$C,Revenue!$A85,allNAICS!$E:$E,Revenue!M$1)</f>
        <v>1485777</v>
      </c>
      <c r="N85" s="1">
        <f>SUMIFS(allNAICS!$P:$P,allNAICS!$C:$C,Revenue!$A85,allNAICS!$E:$E,Revenue!N$1)</f>
        <v>2885189</v>
      </c>
      <c r="O85" s="1">
        <f>SUMIFS(allNAICS!$P:$P,allNAICS!$C:$C,Revenue!$A85,allNAICS!$E:$E,Revenue!O$1)</f>
        <v>6181740</v>
      </c>
      <c r="P85" s="1">
        <f>SUMIFS(allNAICS!$P:$P,allNAICS!$C:$C,Revenue!$A85,allNAICS!$E:$E,Revenue!P$1)</f>
        <v>1223405</v>
      </c>
      <c r="Q85" s="1">
        <f>SUMIFS(allNAICS!$P:$P,allNAICS!$C:$C,Revenue!$A85,allNAICS!$E:$E,Revenue!Q$1)</f>
        <v>3668097</v>
      </c>
      <c r="R85" s="1">
        <f>SUMIFS(allNAICS!$P:$P,allNAICS!$C:$C,Revenue!$A85,allNAICS!$E:$E,Revenue!R$1)</f>
        <v>1008152</v>
      </c>
      <c r="S85" s="1">
        <f>SUMIFS(allNAICS!$P:$P,allNAICS!$C:$C,Revenue!$A85,allNAICS!$E:$E,Revenue!S$1)</f>
        <v>718610</v>
      </c>
      <c r="T85" s="1">
        <f>SUMIFS(allNAICS!$P:$P,allNAICS!$C:$C,Revenue!$A85,allNAICS!$E:$E,Revenue!T$1)</f>
        <v>6405309</v>
      </c>
      <c r="U85" s="1">
        <f>SUMIFS(allNAICS!$P:$P,allNAICS!$C:$C,Revenue!$A85,allNAICS!$E:$E,Revenue!U$1)</f>
        <v>264196</v>
      </c>
      <c r="V85" s="1">
        <f>SUMIFS(allNAICS!$P:$P,allNAICS!$C:$C,Revenue!$A85,allNAICS!$E:$E,Revenue!V$1)</f>
        <v>1435231</v>
      </c>
      <c r="W85" s="1">
        <f>SUMIFS(allNAICS!$P:$P,allNAICS!$C:$C,Revenue!$A85,allNAICS!$E:$E,Revenue!W$1)</f>
        <v>576240</v>
      </c>
      <c r="X85" s="1">
        <f>SUMIFS(allNAICS!$P:$P,allNAICS!$C:$C,Revenue!$A85,allNAICS!$E:$E,Revenue!X$1)</f>
        <v>497412</v>
      </c>
      <c r="Y85" s="1">
        <f>SUMIFS(allNAICS!$P:$P,allNAICS!$C:$C,Revenue!$A85,allNAICS!$E:$E,Revenue!Y$1)</f>
        <v>0</v>
      </c>
    </row>
    <row r="86" spans="1:25" x14ac:dyDescent="0.45">
      <c r="A86" s="1" t="s">
        <v>566</v>
      </c>
      <c r="B86" s="1" t="s">
        <v>475</v>
      </c>
      <c r="C86" s="1">
        <v>34.605925300000003</v>
      </c>
      <c r="D86" s="1">
        <v>-86.983341699999997</v>
      </c>
      <c r="E86" s="1">
        <f>SUMIFS(allNAICS!$P:$P,allNAICS!$C:$C,Revenue!$A86,allNAICS!$E:$E,Revenue!E$1)</f>
        <v>16834525</v>
      </c>
      <c r="F86" s="1">
        <f>SUMIFS(allNAICS!$P:$P,allNAICS!$C:$C,Revenue!$A86,allNAICS!$E:$E,Revenue!F$1)</f>
        <v>9461</v>
      </c>
      <c r="G86" s="1">
        <f>SUMIFS(allNAICS!$P:$P,allNAICS!$C:$C,Revenue!$A86,allNAICS!$E:$E,Revenue!G$1)</f>
        <v>0</v>
      </c>
      <c r="H86" s="1">
        <f>SUMIFS(allNAICS!$P:$P,allNAICS!$C:$C,Revenue!$A86,allNAICS!$E:$E,Revenue!H$1)</f>
        <v>0</v>
      </c>
      <c r="I86" s="1">
        <f>SUMIFS(allNAICS!$P:$P,allNAICS!$C:$C,Revenue!$A86,allNAICS!$E:$E,Revenue!I$1)</f>
        <v>680900</v>
      </c>
      <c r="J86" s="1">
        <f>SUMIFS(allNAICS!$P:$P,allNAICS!$C:$C,Revenue!$A86,allNAICS!$E:$E,Revenue!J$1)</f>
        <v>10574562</v>
      </c>
      <c r="K86" s="1">
        <f>SUMIFS(allNAICS!$P:$P,allNAICS!$C:$C,Revenue!$A86,allNAICS!$E:$E,Revenue!K$1)</f>
        <v>1391990</v>
      </c>
      <c r="L86" s="1">
        <f>SUMIFS(allNAICS!$P:$P,allNAICS!$C:$C,Revenue!$A86,allNAICS!$E:$E,Revenue!L$1)</f>
        <v>1722909</v>
      </c>
      <c r="M86" s="1">
        <f>SUMIFS(allNAICS!$P:$P,allNAICS!$C:$C,Revenue!$A86,allNAICS!$E:$E,Revenue!M$1)</f>
        <v>296985</v>
      </c>
      <c r="N86" s="1">
        <f>SUMIFS(allNAICS!$P:$P,allNAICS!$C:$C,Revenue!$A86,allNAICS!$E:$E,Revenue!N$1)</f>
        <v>94349</v>
      </c>
      <c r="O86" s="1">
        <f>SUMIFS(allNAICS!$P:$P,allNAICS!$C:$C,Revenue!$A86,allNAICS!$E:$E,Revenue!O$1)</f>
        <v>394701</v>
      </c>
      <c r="P86" s="1">
        <f>SUMIFS(allNAICS!$P:$P,allNAICS!$C:$C,Revenue!$A86,allNAICS!$E:$E,Revenue!P$1)</f>
        <v>115430</v>
      </c>
      <c r="Q86" s="1">
        <f>SUMIFS(allNAICS!$P:$P,allNAICS!$C:$C,Revenue!$A86,allNAICS!$E:$E,Revenue!Q$1)</f>
        <v>204043</v>
      </c>
      <c r="R86" s="1">
        <f>SUMIFS(allNAICS!$P:$P,allNAICS!$C:$C,Revenue!$A86,allNAICS!$E:$E,Revenue!R$1)</f>
        <v>134591</v>
      </c>
      <c r="S86" s="1">
        <f>SUMIFS(allNAICS!$P:$P,allNAICS!$C:$C,Revenue!$A86,allNAICS!$E:$E,Revenue!S$1)</f>
        <v>17014</v>
      </c>
      <c r="T86" s="1">
        <f>SUMIFS(allNAICS!$P:$P,allNAICS!$C:$C,Revenue!$A86,allNAICS!$E:$E,Revenue!T$1)</f>
        <v>563295</v>
      </c>
      <c r="U86" s="1">
        <f>SUMIFS(allNAICS!$P:$P,allNAICS!$C:$C,Revenue!$A86,allNAICS!$E:$E,Revenue!U$1)</f>
        <v>14262</v>
      </c>
      <c r="V86" s="1">
        <f>SUMIFS(allNAICS!$P:$P,allNAICS!$C:$C,Revenue!$A86,allNAICS!$E:$E,Revenue!V$1)</f>
        <v>176409</v>
      </c>
      <c r="W86" s="1">
        <f>SUMIFS(allNAICS!$P:$P,allNAICS!$C:$C,Revenue!$A86,allNAICS!$E:$E,Revenue!W$1)</f>
        <v>155629</v>
      </c>
      <c r="X86" s="1">
        <f>SUMIFS(allNAICS!$P:$P,allNAICS!$C:$C,Revenue!$A86,allNAICS!$E:$E,Revenue!X$1)</f>
        <v>0</v>
      </c>
      <c r="Y86" s="1">
        <f>SUMIFS(allNAICS!$P:$P,allNAICS!$C:$C,Revenue!$A86,allNAICS!$E:$E,Revenue!Y$1)</f>
        <v>0</v>
      </c>
    </row>
    <row r="87" spans="1:25" x14ac:dyDescent="0.45">
      <c r="A87" s="1" t="s">
        <v>567</v>
      </c>
      <c r="B87" s="1" t="s">
        <v>504</v>
      </c>
      <c r="C87" s="1">
        <v>39.8403147</v>
      </c>
      <c r="D87" s="1">
        <v>-88.9548001</v>
      </c>
      <c r="E87" s="1">
        <f>SUMIFS(allNAICS!$P:$P,allNAICS!$C:$C,Revenue!$A87,allNAICS!$E:$E,Revenue!E$1)</f>
        <v>22343346</v>
      </c>
      <c r="F87" s="1">
        <f>SUMIFS(allNAICS!$P:$P,allNAICS!$C:$C,Revenue!$A87,allNAICS!$E:$E,Revenue!F$1)</f>
        <v>0</v>
      </c>
      <c r="G87" s="1">
        <f>SUMIFS(allNAICS!$P:$P,allNAICS!$C:$C,Revenue!$A87,allNAICS!$E:$E,Revenue!G$1)</f>
        <v>5243</v>
      </c>
      <c r="H87" s="1">
        <f>SUMIFS(allNAICS!$P:$P,allNAICS!$C:$C,Revenue!$A87,allNAICS!$E:$E,Revenue!H$1)</f>
        <v>0</v>
      </c>
      <c r="I87" s="1">
        <f>SUMIFS(allNAICS!$P:$P,allNAICS!$C:$C,Revenue!$A87,allNAICS!$E:$E,Revenue!I$1)</f>
        <v>779456</v>
      </c>
      <c r="J87" s="1">
        <f>SUMIFS(allNAICS!$P:$P,allNAICS!$C:$C,Revenue!$A87,allNAICS!$E:$E,Revenue!J$1)</f>
        <v>14100807</v>
      </c>
      <c r="K87" s="1">
        <f>SUMIFS(allNAICS!$P:$P,allNAICS!$C:$C,Revenue!$A87,allNAICS!$E:$E,Revenue!K$1)</f>
        <v>2945219</v>
      </c>
      <c r="L87" s="1">
        <f>SUMIFS(allNAICS!$P:$P,allNAICS!$C:$C,Revenue!$A87,allNAICS!$E:$E,Revenue!L$1)</f>
        <v>1656941</v>
      </c>
      <c r="M87" s="1">
        <f>SUMIFS(allNAICS!$P:$P,allNAICS!$C:$C,Revenue!$A87,allNAICS!$E:$E,Revenue!M$1)</f>
        <v>291623</v>
      </c>
      <c r="N87" s="1">
        <f>SUMIFS(allNAICS!$P:$P,allNAICS!$C:$C,Revenue!$A87,allNAICS!$E:$E,Revenue!N$1)</f>
        <v>79213</v>
      </c>
      <c r="O87" s="1">
        <f>SUMIFS(allNAICS!$P:$P,allNAICS!$C:$C,Revenue!$A87,allNAICS!$E:$E,Revenue!O$1)</f>
        <v>288176</v>
      </c>
      <c r="P87" s="1">
        <f>SUMIFS(allNAICS!$P:$P,allNAICS!$C:$C,Revenue!$A87,allNAICS!$E:$E,Revenue!P$1)</f>
        <v>184166</v>
      </c>
      <c r="Q87" s="1">
        <f>SUMIFS(allNAICS!$P:$P,allNAICS!$C:$C,Revenue!$A87,allNAICS!$E:$E,Revenue!Q$1)</f>
        <v>161710</v>
      </c>
      <c r="R87" s="1">
        <f>SUMIFS(allNAICS!$P:$P,allNAICS!$C:$C,Revenue!$A87,allNAICS!$E:$E,Revenue!R$1)</f>
        <v>104982</v>
      </c>
      <c r="S87" s="1">
        <f>SUMIFS(allNAICS!$P:$P,allNAICS!$C:$C,Revenue!$A87,allNAICS!$E:$E,Revenue!S$1)</f>
        <v>64712</v>
      </c>
      <c r="T87" s="1">
        <f>SUMIFS(allNAICS!$P:$P,allNAICS!$C:$C,Revenue!$A87,allNAICS!$E:$E,Revenue!T$1)</f>
        <v>935921</v>
      </c>
      <c r="U87" s="1">
        <f>SUMIFS(allNAICS!$P:$P,allNAICS!$C:$C,Revenue!$A87,allNAICS!$E:$E,Revenue!U$1)</f>
        <v>15775</v>
      </c>
      <c r="V87" s="1">
        <f>SUMIFS(allNAICS!$P:$P,allNAICS!$C:$C,Revenue!$A87,allNAICS!$E:$E,Revenue!V$1)</f>
        <v>161371</v>
      </c>
      <c r="W87" s="1">
        <f>SUMIFS(allNAICS!$P:$P,allNAICS!$C:$C,Revenue!$A87,allNAICS!$E:$E,Revenue!W$1)</f>
        <v>113654</v>
      </c>
      <c r="X87" s="1">
        <f>SUMIFS(allNAICS!$P:$P,allNAICS!$C:$C,Revenue!$A87,allNAICS!$E:$E,Revenue!X$1)</f>
        <v>0</v>
      </c>
      <c r="Y87" s="1">
        <f>SUMIFS(allNAICS!$P:$P,allNAICS!$C:$C,Revenue!$A87,allNAICS!$E:$E,Revenue!Y$1)</f>
        <v>0</v>
      </c>
    </row>
    <row r="88" spans="1:25" x14ac:dyDescent="0.45">
      <c r="A88" s="1" t="s">
        <v>568</v>
      </c>
      <c r="B88" s="1" t="s">
        <v>526</v>
      </c>
      <c r="C88" s="1">
        <v>28.9005446</v>
      </c>
      <c r="D88" s="1">
        <v>-81.263673800000007</v>
      </c>
      <c r="E88" s="1">
        <f>SUMIFS(allNAICS!$P:$P,allNAICS!$C:$C,Revenue!$A88,allNAICS!$E:$E,Revenue!E$1)</f>
        <v>24311591</v>
      </c>
      <c r="F88" s="1">
        <f>SUMIFS(allNAICS!$P:$P,allNAICS!$C:$C,Revenue!$A88,allNAICS!$E:$E,Revenue!F$1)</f>
        <v>0</v>
      </c>
      <c r="G88" s="1">
        <f>SUMIFS(allNAICS!$P:$P,allNAICS!$C:$C,Revenue!$A88,allNAICS!$E:$E,Revenue!G$1)</f>
        <v>0</v>
      </c>
      <c r="H88" s="1">
        <f>SUMIFS(allNAICS!$P:$P,allNAICS!$C:$C,Revenue!$A88,allNAICS!$E:$E,Revenue!H$1)</f>
        <v>0</v>
      </c>
      <c r="I88" s="1">
        <f>SUMIFS(allNAICS!$P:$P,allNAICS!$C:$C,Revenue!$A88,allNAICS!$E:$E,Revenue!I$1)</f>
        <v>1490100</v>
      </c>
      <c r="J88" s="1">
        <f>SUMIFS(allNAICS!$P:$P,allNAICS!$C:$C,Revenue!$A88,allNAICS!$E:$E,Revenue!J$1)</f>
        <v>1891174</v>
      </c>
      <c r="K88" s="1">
        <f>SUMIFS(allNAICS!$P:$P,allNAICS!$C:$C,Revenue!$A88,allNAICS!$E:$E,Revenue!K$1)</f>
        <v>1950422</v>
      </c>
      <c r="L88" s="1">
        <f>SUMIFS(allNAICS!$P:$P,allNAICS!$C:$C,Revenue!$A88,allNAICS!$E:$E,Revenue!L$1)</f>
        <v>6948551</v>
      </c>
      <c r="M88" s="1">
        <f>SUMIFS(allNAICS!$P:$P,allNAICS!$C:$C,Revenue!$A88,allNAICS!$E:$E,Revenue!M$1)</f>
        <v>404427</v>
      </c>
      <c r="N88" s="1">
        <f>SUMIFS(allNAICS!$P:$P,allNAICS!$C:$C,Revenue!$A88,allNAICS!$E:$E,Revenue!N$1)</f>
        <v>668298</v>
      </c>
      <c r="O88" s="1">
        <f>SUMIFS(allNAICS!$P:$P,allNAICS!$C:$C,Revenue!$A88,allNAICS!$E:$E,Revenue!O$1)</f>
        <v>2639284</v>
      </c>
      <c r="P88" s="1">
        <f>SUMIFS(allNAICS!$P:$P,allNAICS!$C:$C,Revenue!$A88,allNAICS!$E:$E,Revenue!P$1)</f>
        <v>835595</v>
      </c>
      <c r="Q88" s="1">
        <f>SUMIFS(allNAICS!$P:$P,allNAICS!$C:$C,Revenue!$A88,allNAICS!$E:$E,Revenue!Q$1)</f>
        <v>1016625</v>
      </c>
      <c r="R88" s="1">
        <f>SUMIFS(allNAICS!$P:$P,allNAICS!$C:$C,Revenue!$A88,allNAICS!$E:$E,Revenue!R$1)</f>
        <v>593679</v>
      </c>
      <c r="S88" s="1">
        <f>SUMIFS(allNAICS!$P:$P,allNAICS!$C:$C,Revenue!$A88,allNAICS!$E:$E,Revenue!S$1)</f>
        <v>442303</v>
      </c>
      <c r="T88" s="1">
        <f>SUMIFS(allNAICS!$P:$P,allNAICS!$C:$C,Revenue!$A88,allNAICS!$E:$E,Revenue!T$1)</f>
        <v>2860007</v>
      </c>
      <c r="U88" s="1">
        <f>SUMIFS(allNAICS!$P:$P,allNAICS!$C:$C,Revenue!$A88,allNAICS!$E:$E,Revenue!U$1)</f>
        <v>446377</v>
      </c>
      <c r="V88" s="1">
        <f>SUMIFS(allNAICS!$P:$P,allNAICS!$C:$C,Revenue!$A88,allNAICS!$E:$E,Revenue!V$1)</f>
        <v>1167000</v>
      </c>
      <c r="W88" s="1">
        <f>SUMIFS(allNAICS!$P:$P,allNAICS!$C:$C,Revenue!$A88,allNAICS!$E:$E,Revenue!W$1)</f>
        <v>398013</v>
      </c>
      <c r="X88" s="1">
        <f>SUMIFS(allNAICS!$P:$P,allNAICS!$C:$C,Revenue!$A88,allNAICS!$E:$E,Revenue!X$1)</f>
        <v>0</v>
      </c>
      <c r="Y88" s="1">
        <f>SUMIFS(allNAICS!$P:$P,allNAICS!$C:$C,Revenue!$A88,allNAICS!$E:$E,Revenue!Y$1)</f>
        <v>0</v>
      </c>
    </row>
    <row r="89" spans="1:25" x14ac:dyDescent="0.45">
      <c r="A89" s="1" t="s">
        <v>569</v>
      </c>
      <c r="B89" s="1" t="s">
        <v>512</v>
      </c>
      <c r="C89" s="1">
        <v>39.737566999999999</v>
      </c>
      <c r="D89" s="1">
        <v>-104.98471790000001</v>
      </c>
      <c r="E89" s="1">
        <f>SUMIFS(allNAICS!$P:$P,allNAICS!$C:$C,Revenue!$A89,allNAICS!$E:$E,Revenue!E$1)</f>
        <v>335537674</v>
      </c>
      <c r="F89" s="1">
        <f>SUMIFS(allNAICS!$P:$P,allNAICS!$C:$C,Revenue!$A89,allNAICS!$E:$E,Revenue!F$1)</f>
        <v>58340</v>
      </c>
      <c r="G89" s="1">
        <f>SUMIFS(allNAICS!$P:$P,allNAICS!$C:$C,Revenue!$A89,allNAICS!$E:$E,Revenue!G$1)</f>
        <v>9950543</v>
      </c>
      <c r="H89" s="1">
        <f>SUMIFS(allNAICS!$P:$P,allNAICS!$C:$C,Revenue!$A89,allNAICS!$E:$E,Revenue!H$1)</f>
        <v>4281238</v>
      </c>
      <c r="I89" s="1">
        <f>SUMIFS(allNAICS!$P:$P,allNAICS!$C:$C,Revenue!$A89,allNAICS!$E:$E,Revenue!I$1)</f>
        <v>16914258</v>
      </c>
      <c r="J89" s="1">
        <f>SUMIFS(allNAICS!$P:$P,allNAICS!$C:$C,Revenue!$A89,allNAICS!$E:$E,Revenue!J$1)</f>
        <v>25047700</v>
      </c>
      <c r="K89" s="1">
        <f>SUMIFS(allNAICS!$P:$P,allNAICS!$C:$C,Revenue!$A89,allNAICS!$E:$E,Revenue!K$1)</f>
        <v>84837912</v>
      </c>
      <c r="L89" s="1">
        <f>SUMIFS(allNAICS!$P:$P,allNAICS!$C:$C,Revenue!$A89,allNAICS!$E:$E,Revenue!L$1)</f>
        <v>34600444</v>
      </c>
      <c r="M89" s="1">
        <f>SUMIFS(allNAICS!$P:$P,allNAICS!$C:$C,Revenue!$A89,allNAICS!$E:$E,Revenue!M$1)</f>
        <v>11772728</v>
      </c>
      <c r="N89" s="1">
        <f>SUMIFS(allNAICS!$P:$P,allNAICS!$C:$C,Revenue!$A89,allNAICS!$E:$E,Revenue!N$1)</f>
        <v>28066871</v>
      </c>
      <c r="O89" s="1">
        <f>SUMIFS(allNAICS!$P:$P,allNAICS!$C:$C,Revenue!$A89,allNAICS!$E:$E,Revenue!O$1)</f>
        <v>42720209</v>
      </c>
      <c r="P89" s="1">
        <f>SUMIFS(allNAICS!$P:$P,allNAICS!$C:$C,Revenue!$A89,allNAICS!$E:$E,Revenue!P$1)</f>
        <v>7896012</v>
      </c>
      <c r="Q89" s="1">
        <f>SUMIFS(allNAICS!$P:$P,allNAICS!$C:$C,Revenue!$A89,allNAICS!$E:$E,Revenue!Q$1)</f>
        <v>25219666</v>
      </c>
      <c r="R89" s="1">
        <f>SUMIFS(allNAICS!$P:$P,allNAICS!$C:$C,Revenue!$A89,allNAICS!$E:$E,Revenue!R$1)</f>
        <v>10303000</v>
      </c>
      <c r="S89" s="1">
        <f>SUMIFS(allNAICS!$P:$P,allNAICS!$C:$C,Revenue!$A89,allNAICS!$E:$E,Revenue!S$1)</f>
        <v>2306775</v>
      </c>
      <c r="T89" s="1">
        <f>SUMIFS(allNAICS!$P:$P,allNAICS!$C:$C,Revenue!$A89,allNAICS!$E:$E,Revenue!T$1)</f>
        <v>14503880</v>
      </c>
      <c r="U89" s="1">
        <f>SUMIFS(allNAICS!$P:$P,allNAICS!$C:$C,Revenue!$A89,allNAICS!$E:$E,Revenue!U$1)</f>
        <v>2290483</v>
      </c>
      <c r="V89" s="1">
        <f>SUMIFS(allNAICS!$P:$P,allNAICS!$C:$C,Revenue!$A89,allNAICS!$E:$E,Revenue!V$1)</f>
        <v>7210111</v>
      </c>
      <c r="W89" s="1">
        <f>SUMIFS(allNAICS!$P:$P,allNAICS!$C:$C,Revenue!$A89,allNAICS!$E:$E,Revenue!W$1)</f>
        <v>3142702</v>
      </c>
      <c r="X89" s="1">
        <f>SUMIFS(allNAICS!$P:$P,allNAICS!$C:$C,Revenue!$A89,allNAICS!$E:$E,Revenue!X$1)</f>
        <v>4408624</v>
      </c>
      <c r="Y89" s="1">
        <f>SUMIFS(allNAICS!$P:$P,allNAICS!$C:$C,Revenue!$A89,allNAICS!$E:$E,Revenue!Y$1)</f>
        <v>6178</v>
      </c>
    </row>
    <row r="90" spans="1:25" x14ac:dyDescent="0.45">
      <c r="A90" s="1" t="s">
        <v>570</v>
      </c>
      <c r="B90" s="1" t="s">
        <v>462</v>
      </c>
      <c r="C90" s="1">
        <v>41.600544800000002</v>
      </c>
      <c r="D90" s="1">
        <v>-93.609106400000002</v>
      </c>
      <c r="E90" s="1">
        <f>SUMIFS(allNAICS!$P:$P,allNAICS!$C:$C,Revenue!$A90,allNAICS!$E:$E,Revenue!E$1)</f>
        <v>101470302</v>
      </c>
      <c r="F90" s="1">
        <f>SUMIFS(allNAICS!$P:$P,allNAICS!$C:$C,Revenue!$A90,allNAICS!$E:$E,Revenue!F$1)</f>
        <v>41177</v>
      </c>
      <c r="G90" s="1">
        <f>SUMIFS(allNAICS!$P:$P,allNAICS!$C:$C,Revenue!$A90,allNAICS!$E:$E,Revenue!G$1)</f>
        <v>0</v>
      </c>
      <c r="H90" s="1">
        <f>SUMIFS(allNAICS!$P:$P,allNAICS!$C:$C,Revenue!$A90,allNAICS!$E:$E,Revenue!H$1)</f>
        <v>0</v>
      </c>
      <c r="I90" s="1">
        <f>SUMIFS(allNAICS!$P:$P,allNAICS!$C:$C,Revenue!$A90,allNAICS!$E:$E,Revenue!I$1)</f>
        <v>3885002</v>
      </c>
      <c r="J90" s="1">
        <f>SUMIFS(allNAICS!$P:$P,allNAICS!$C:$C,Revenue!$A90,allNAICS!$E:$E,Revenue!J$1)</f>
        <v>11963867</v>
      </c>
      <c r="K90" s="1">
        <f>SUMIFS(allNAICS!$P:$P,allNAICS!$C:$C,Revenue!$A90,allNAICS!$E:$E,Revenue!K$1)</f>
        <v>15078250</v>
      </c>
      <c r="L90" s="1">
        <f>SUMIFS(allNAICS!$P:$P,allNAICS!$C:$C,Revenue!$A90,allNAICS!$E:$E,Revenue!L$1)</f>
        <v>9367598</v>
      </c>
      <c r="M90" s="1">
        <f>SUMIFS(allNAICS!$P:$P,allNAICS!$C:$C,Revenue!$A90,allNAICS!$E:$E,Revenue!M$1)</f>
        <v>1713399</v>
      </c>
      <c r="N90" s="1">
        <f>SUMIFS(allNAICS!$P:$P,allNAICS!$C:$C,Revenue!$A90,allNAICS!$E:$E,Revenue!N$1)</f>
        <v>2686495</v>
      </c>
      <c r="O90" s="1">
        <f>SUMIFS(allNAICS!$P:$P,allNAICS!$C:$C,Revenue!$A90,allNAICS!$E:$E,Revenue!O$1)</f>
        <v>42866443</v>
      </c>
      <c r="P90" s="1">
        <f>SUMIFS(allNAICS!$P:$P,allNAICS!$C:$C,Revenue!$A90,allNAICS!$E:$E,Revenue!P$1)</f>
        <v>1195482</v>
      </c>
      <c r="Q90" s="1">
        <f>SUMIFS(allNAICS!$P:$P,allNAICS!$C:$C,Revenue!$A90,allNAICS!$E:$E,Revenue!Q$1)</f>
        <v>3284117</v>
      </c>
      <c r="R90" s="1">
        <f>SUMIFS(allNAICS!$P:$P,allNAICS!$C:$C,Revenue!$A90,allNAICS!$E:$E,Revenue!R$1)</f>
        <v>1615691</v>
      </c>
      <c r="S90" s="1">
        <f>SUMIFS(allNAICS!$P:$P,allNAICS!$C:$C,Revenue!$A90,allNAICS!$E:$E,Revenue!S$1)</f>
        <v>397005</v>
      </c>
      <c r="T90" s="1">
        <f>SUMIFS(allNAICS!$P:$P,allNAICS!$C:$C,Revenue!$A90,allNAICS!$E:$E,Revenue!T$1)</f>
        <v>3749986</v>
      </c>
      <c r="U90" s="1">
        <f>SUMIFS(allNAICS!$P:$P,allNAICS!$C:$C,Revenue!$A90,allNAICS!$E:$E,Revenue!U$1)</f>
        <v>532103</v>
      </c>
      <c r="V90" s="1">
        <f>SUMIFS(allNAICS!$P:$P,allNAICS!$C:$C,Revenue!$A90,allNAICS!$E:$E,Revenue!V$1)</f>
        <v>1137897</v>
      </c>
      <c r="W90" s="1">
        <f>SUMIFS(allNAICS!$P:$P,allNAICS!$C:$C,Revenue!$A90,allNAICS!$E:$E,Revenue!W$1)</f>
        <v>506950</v>
      </c>
      <c r="X90" s="1">
        <f>SUMIFS(allNAICS!$P:$P,allNAICS!$C:$C,Revenue!$A90,allNAICS!$E:$E,Revenue!X$1)</f>
        <v>521618</v>
      </c>
      <c r="Y90" s="1">
        <f>SUMIFS(allNAICS!$P:$P,allNAICS!$C:$C,Revenue!$A90,allNAICS!$E:$E,Revenue!Y$1)</f>
        <v>0</v>
      </c>
    </row>
    <row r="91" spans="1:25" x14ac:dyDescent="0.45">
      <c r="A91" s="1" t="s">
        <v>571</v>
      </c>
      <c r="B91" s="1" t="s">
        <v>466</v>
      </c>
      <c r="C91" s="1">
        <v>42.331426999999998</v>
      </c>
      <c r="D91" s="1">
        <v>-83.0457538</v>
      </c>
      <c r="E91" s="1">
        <f>SUMIFS(allNAICS!$P:$P,allNAICS!$C:$C,Revenue!$A91,allNAICS!$E:$E,Revenue!E$1)</f>
        <v>544675961</v>
      </c>
      <c r="F91" s="1">
        <f>SUMIFS(allNAICS!$P:$P,allNAICS!$C:$C,Revenue!$A91,allNAICS!$E:$E,Revenue!F$1)</f>
        <v>44375</v>
      </c>
      <c r="G91" s="1">
        <f>SUMIFS(allNAICS!$P:$P,allNAICS!$C:$C,Revenue!$A91,allNAICS!$E:$E,Revenue!G$1)</f>
        <v>173925</v>
      </c>
      <c r="H91" s="1">
        <f>SUMIFS(allNAICS!$P:$P,allNAICS!$C:$C,Revenue!$A91,allNAICS!$E:$E,Revenue!H$1)</f>
        <v>9317349</v>
      </c>
      <c r="I91" s="1">
        <f>SUMIFS(allNAICS!$P:$P,allNAICS!$C:$C,Revenue!$A91,allNAICS!$E:$E,Revenue!I$1)</f>
        <v>17081560</v>
      </c>
      <c r="J91" s="1">
        <f>SUMIFS(allNAICS!$P:$P,allNAICS!$C:$C,Revenue!$A91,allNAICS!$E:$E,Revenue!J$1)</f>
        <v>114105500</v>
      </c>
      <c r="K91" s="1">
        <f>SUMIFS(allNAICS!$P:$P,allNAICS!$C:$C,Revenue!$A91,allNAICS!$E:$E,Revenue!K$1)</f>
        <v>157408264</v>
      </c>
      <c r="L91" s="1">
        <f>SUMIFS(allNAICS!$P:$P,allNAICS!$C:$C,Revenue!$A91,allNAICS!$E:$E,Revenue!L$1)</f>
        <v>54425295</v>
      </c>
      <c r="M91" s="1">
        <f>SUMIFS(allNAICS!$P:$P,allNAICS!$C:$C,Revenue!$A91,allNAICS!$E:$E,Revenue!M$1)</f>
        <v>14073754</v>
      </c>
      <c r="N91" s="1">
        <f>SUMIFS(allNAICS!$P:$P,allNAICS!$C:$C,Revenue!$A91,allNAICS!$E:$E,Revenue!N$1)</f>
        <v>11619506</v>
      </c>
      <c r="O91" s="1">
        <f>SUMIFS(allNAICS!$P:$P,allNAICS!$C:$C,Revenue!$A91,allNAICS!$E:$E,Revenue!O$1)</f>
        <v>58872228</v>
      </c>
      <c r="P91" s="1">
        <f>SUMIFS(allNAICS!$P:$P,allNAICS!$C:$C,Revenue!$A91,allNAICS!$E:$E,Revenue!P$1)</f>
        <v>11473872</v>
      </c>
      <c r="Q91" s="1">
        <f>SUMIFS(allNAICS!$P:$P,allNAICS!$C:$C,Revenue!$A91,allNAICS!$E:$E,Revenue!Q$1)</f>
        <v>29258249</v>
      </c>
      <c r="R91" s="1">
        <f>SUMIFS(allNAICS!$P:$P,allNAICS!$C:$C,Revenue!$A91,allNAICS!$E:$E,Revenue!R$1)</f>
        <v>11890185</v>
      </c>
      <c r="S91" s="1">
        <f>SUMIFS(allNAICS!$P:$P,allNAICS!$C:$C,Revenue!$A91,allNAICS!$E:$E,Revenue!S$1)</f>
        <v>2180092</v>
      </c>
      <c r="T91" s="1">
        <f>SUMIFS(allNAICS!$P:$P,allNAICS!$C:$C,Revenue!$A91,allNAICS!$E:$E,Revenue!T$1)</f>
        <v>30338295</v>
      </c>
      <c r="U91" s="1">
        <f>SUMIFS(allNAICS!$P:$P,allNAICS!$C:$C,Revenue!$A91,allNAICS!$E:$E,Revenue!U$1)</f>
        <v>2543243</v>
      </c>
      <c r="V91" s="1">
        <f>SUMIFS(allNAICS!$P:$P,allNAICS!$C:$C,Revenue!$A91,allNAICS!$E:$E,Revenue!V$1)</f>
        <v>8277654</v>
      </c>
      <c r="W91" s="1">
        <f>SUMIFS(allNAICS!$P:$P,allNAICS!$C:$C,Revenue!$A91,allNAICS!$E:$E,Revenue!W$1)</f>
        <v>4798312</v>
      </c>
      <c r="X91" s="1">
        <f>SUMIFS(allNAICS!$P:$P,allNAICS!$C:$C,Revenue!$A91,allNAICS!$E:$E,Revenue!X$1)</f>
        <v>6773719</v>
      </c>
      <c r="Y91" s="1">
        <f>SUMIFS(allNAICS!$P:$P,allNAICS!$C:$C,Revenue!$A91,allNAICS!$E:$E,Revenue!Y$1)</f>
        <v>20583</v>
      </c>
    </row>
    <row r="92" spans="1:25" x14ac:dyDescent="0.45">
      <c r="A92" s="1" t="s">
        <v>572</v>
      </c>
      <c r="B92" s="1" t="s">
        <v>475</v>
      </c>
      <c r="C92" s="1">
        <v>31.223231299999998</v>
      </c>
      <c r="D92" s="1">
        <v>-85.3904888</v>
      </c>
      <c r="E92" s="1">
        <f>SUMIFS(allNAICS!$P:$P,allNAICS!$C:$C,Revenue!$A92,allNAICS!$E:$E,Revenue!E$1)</f>
        <v>15638295</v>
      </c>
      <c r="F92" s="1">
        <f>SUMIFS(allNAICS!$P:$P,allNAICS!$C:$C,Revenue!$A92,allNAICS!$E:$E,Revenue!F$1)</f>
        <v>21791</v>
      </c>
      <c r="G92" s="1">
        <f>SUMIFS(allNAICS!$P:$P,allNAICS!$C:$C,Revenue!$A92,allNAICS!$E:$E,Revenue!G$1)</f>
        <v>0</v>
      </c>
      <c r="H92" s="1">
        <f>SUMIFS(allNAICS!$P:$P,allNAICS!$C:$C,Revenue!$A92,allNAICS!$E:$E,Revenue!H$1)</f>
        <v>0</v>
      </c>
      <c r="I92" s="1">
        <f>SUMIFS(allNAICS!$P:$P,allNAICS!$C:$C,Revenue!$A92,allNAICS!$E:$E,Revenue!I$1)</f>
        <v>422241</v>
      </c>
      <c r="J92" s="1">
        <f>SUMIFS(allNAICS!$P:$P,allNAICS!$C:$C,Revenue!$A92,allNAICS!$E:$E,Revenue!J$1)</f>
        <v>1475790</v>
      </c>
      <c r="K92" s="1">
        <f>SUMIFS(allNAICS!$P:$P,allNAICS!$C:$C,Revenue!$A92,allNAICS!$E:$E,Revenue!K$1)</f>
        <v>8459636</v>
      </c>
      <c r="L92" s="1">
        <f>SUMIFS(allNAICS!$P:$P,allNAICS!$C:$C,Revenue!$A92,allNAICS!$E:$E,Revenue!L$1)</f>
        <v>2321212</v>
      </c>
      <c r="M92" s="1">
        <f>SUMIFS(allNAICS!$P:$P,allNAICS!$C:$C,Revenue!$A92,allNAICS!$E:$E,Revenue!M$1)</f>
        <v>275521</v>
      </c>
      <c r="N92" s="1">
        <f>SUMIFS(allNAICS!$P:$P,allNAICS!$C:$C,Revenue!$A92,allNAICS!$E:$E,Revenue!N$1)</f>
        <v>239969</v>
      </c>
      <c r="O92" s="1">
        <f>SUMIFS(allNAICS!$P:$P,allNAICS!$C:$C,Revenue!$A92,allNAICS!$E:$E,Revenue!O$1)</f>
        <v>319310</v>
      </c>
      <c r="P92" s="1">
        <f>SUMIFS(allNAICS!$P:$P,allNAICS!$C:$C,Revenue!$A92,allNAICS!$E:$E,Revenue!P$1)</f>
        <v>115698</v>
      </c>
      <c r="Q92" s="1">
        <f>SUMIFS(allNAICS!$P:$P,allNAICS!$C:$C,Revenue!$A92,allNAICS!$E:$E,Revenue!Q$1)</f>
        <v>200655</v>
      </c>
      <c r="R92" s="1">
        <f>SUMIFS(allNAICS!$P:$P,allNAICS!$C:$C,Revenue!$A92,allNAICS!$E:$E,Revenue!R$1)</f>
        <v>303793</v>
      </c>
      <c r="S92" s="1">
        <f>SUMIFS(allNAICS!$P:$P,allNAICS!$C:$C,Revenue!$A92,allNAICS!$E:$E,Revenue!S$1)</f>
        <v>19755</v>
      </c>
      <c r="T92" s="1">
        <f>SUMIFS(allNAICS!$P:$P,allNAICS!$C:$C,Revenue!$A92,allNAICS!$E:$E,Revenue!T$1)</f>
        <v>714872</v>
      </c>
      <c r="U92" s="1">
        <f>SUMIFS(allNAICS!$P:$P,allNAICS!$C:$C,Revenue!$A92,allNAICS!$E:$E,Revenue!U$1)</f>
        <v>0</v>
      </c>
      <c r="V92" s="1">
        <f>SUMIFS(allNAICS!$P:$P,allNAICS!$C:$C,Revenue!$A92,allNAICS!$E:$E,Revenue!V$1)</f>
        <v>257408</v>
      </c>
      <c r="W92" s="1">
        <f>SUMIFS(allNAICS!$P:$P,allNAICS!$C:$C,Revenue!$A92,allNAICS!$E:$E,Revenue!W$1)</f>
        <v>202953</v>
      </c>
      <c r="X92" s="1">
        <f>SUMIFS(allNAICS!$P:$P,allNAICS!$C:$C,Revenue!$A92,allNAICS!$E:$E,Revenue!X$1)</f>
        <v>0</v>
      </c>
      <c r="Y92" s="1">
        <f>SUMIFS(allNAICS!$P:$P,allNAICS!$C:$C,Revenue!$A92,allNAICS!$E:$E,Revenue!Y$1)</f>
        <v>0</v>
      </c>
    </row>
    <row r="93" spans="1:25" x14ac:dyDescent="0.45">
      <c r="A93" s="1" t="s">
        <v>573</v>
      </c>
      <c r="B93" s="1" t="s">
        <v>574</v>
      </c>
      <c r="C93" s="1">
        <v>39.158168000000003</v>
      </c>
      <c r="D93" s="1">
        <v>-75.524368199999998</v>
      </c>
      <c r="E93" s="1">
        <f>SUMIFS(allNAICS!$P:$P,allNAICS!$C:$C,Revenue!$A93,allNAICS!$E:$E,Revenue!E$1)</f>
        <v>9420168</v>
      </c>
      <c r="F93" s="1">
        <f>SUMIFS(allNAICS!$P:$P,allNAICS!$C:$C,Revenue!$A93,allNAICS!$E:$E,Revenue!F$1)</f>
        <v>8186</v>
      </c>
      <c r="G93" s="1">
        <f>SUMIFS(allNAICS!$P:$P,allNAICS!$C:$C,Revenue!$A93,allNAICS!$E:$E,Revenue!G$1)</f>
        <v>0</v>
      </c>
      <c r="H93" s="1">
        <f>SUMIFS(allNAICS!$P:$P,allNAICS!$C:$C,Revenue!$A93,allNAICS!$E:$E,Revenue!H$1)</f>
        <v>0</v>
      </c>
      <c r="I93" s="1">
        <f>SUMIFS(allNAICS!$P:$P,allNAICS!$C:$C,Revenue!$A93,allNAICS!$E:$E,Revenue!I$1)</f>
        <v>386587</v>
      </c>
      <c r="J93" s="1">
        <f>SUMIFS(allNAICS!$P:$P,allNAICS!$C:$C,Revenue!$A93,allNAICS!$E:$E,Revenue!J$1)</f>
        <v>1968530</v>
      </c>
      <c r="K93" s="1">
        <f>SUMIFS(allNAICS!$P:$P,allNAICS!$C:$C,Revenue!$A93,allNAICS!$E:$E,Revenue!K$1)</f>
        <v>487055</v>
      </c>
      <c r="L93" s="1">
        <f>SUMIFS(allNAICS!$P:$P,allNAICS!$C:$C,Revenue!$A93,allNAICS!$E:$E,Revenue!L$1)</f>
        <v>2749312</v>
      </c>
      <c r="M93" s="1">
        <f>SUMIFS(allNAICS!$P:$P,allNAICS!$C:$C,Revenue!$A93,allNAICS!$E:$E,Revenue!M$1)</f>
        <v>451831</v>
      </c>
      <c r="N93" s="1">
        <f>SUMIFS(allNAICS!$P:$P,allNAICS!$C:$C,Revenue!$A93,allNAICS!$E:$E,Revenue!N$1)</f>
        <v>218009</v>
      </c>
      <c r="O93" s="1">
        <f>SUMIFS(allNAICS!$P:$P,allNAICS!$C:$C,Revenue!$A93,allNAICS!$E:$E,Revenue!O$1)</f>
        <v>245681</v>
      </c>
      <c r="P93" s="1">
        <f>SUMIFS(allNAICS!$P:$P,allNAICS!$C:$C,Revenue!$A93,allNAICS!$E:$E,Revenue!P$1)</f>
        <v>263242</v>
      </c>
      <c r="Q93" s="1">
        <f>SUMIFS(allNAICS!$P:$P,allNAICS!$C:$C,Revenue!$A93,allNAICS!$E:$E,Revenue!Q$1)</f>
        <v>441540</v>
      </c>
      <c r="R93" s="1">
        <f>SUMIFS(allNAICS!$P:$P,allNAICS!$C:$C,Revenue!$A93,allNAICS!$E:$E,Revenue!R$1)</f>
        <v>246923</v>
      </c>
      <c r="S93" s="1">
        <f>SUMIFS(allNAICS!$P:$P,allNAICS!$C:$C,Revenue!$A93,allNAICS!$E:$E,Revenue!S$1)</f>
        <v>53373</v>
      </c>
      <c r="T93" s="1">
        <f>SUMIFS(allNAICS!$P:$P,allNAICS!$C:$C,Revenue!$A93,allNAICS!$E:$E,Revenue!T$1)</f>
        <v>958211</v>
      </c>
      <c r="U93" s="1">
        <f>SUMIFS(allNAICS!$P:$P,allNAICS!$C:$C,Revenue!$A93,allNAICS!$E:$E,Revenue!U$1)</f>
        <v>180676</v>
      </c>
      <c r="V93" s="1">
        <f>SUMIFS(allNAICS!$P:$P,allNAICS!$C:$C,Revenue!$A93,allNAICS!$E:$E,Revenue!V$1)</f>
        <v>447946</v>
      </c>
      <c r="W93" s="1">
        <f>SUMIFS(allNAICS!$P:$P,allNAICS!$C:$C,Revenue!$A93,allNAICS!$E:$E,Revenue!W$1)</f>
        <v>125470</v>
      </c>
      <c r="X93" s="1">
        <f>SUMIFS(allNAICS!$P:$P,allNAICS!$C:$C,Revenue!$A93,allNAICS!$E:$E,Revenue!X$1)</f>
        <v>0</v>
      </c>
      <c r="Y93" s="1">
        <f>SUMIFS(allNAICS!$P:$P,allNAICS!$C:$C,Revenue!$A93,allNAICS!$E:$E,Revenue!Y$1)</f>
        <v>0</v>
      </c>
    </row>
    <row r="94" spans="1:25" x14ac:dyDescent="0.45">
      <c r="A94" s="1" t="s">
        <v>575</v>
      </c>
      <c r="B94" s="1" t="s">
        <v>462</v>
      </c>
      <c r="C94" s="1">
        <v>42.500558300000002</v>
      </c>
      <c r="D94" s="1">
        <v>-90.664571800000004</v>
      </c>
      <c r="E94" s="1">
        <f>SUMIFS(allNAICS!$P:$P,allNAICS!$C:$C,Revenue!$A94,allNAICS!$E:$E,Revenue!E$1)</f>
        <v>15766650</v>
      </c>
      <c r="F94" s="1">
        <f>SUMIFS(allNAICS!$P:$P,allNAICS!$C:$C,Revenue!$A94,allNAICS!$E:$E,Revenue!F$1)</f>
        <v>13470</v>
      </c>
      <c r="G94" s="1">
        <f>SUMIFS(allNAICS!$P:$P,allNAICS!$C:$C,Revenue!$A94,allNAICS!$E:$E,Revenue!G$1)</f>
        <v>0</v>
      </c>
      <c r="H94" s="1">
        <f>SUMIFS(allNAICS!$P:$P,allNAICS!$C:$C,Revenue!$A94,allNAICS!$E:$E,Revenue!H$1)</f>
        <v>0</v>
      </c>
      <c r="I94" s="1">
        <f>SUMIFS(allNAICS!$P:$P,allNAICS!$C:$C,Revenue!$A94,allNAICS!$E:$E,Revenue!I$1)</f>
        <v>631031</v>
      </c>
      <c r="J94" s="1">
        <f>SUMIFS(allNAICS!$P:$P,allNAICS!$C:$C,Revenue!$A94,allNAICS!$E:$E,Revenue!J$1)</f>
        <v>6125608</v>
      </c>
      <c r="K94" s="1">
        <f>SUMIFS(allNAICS!$P:$P,allNAICS!$C:$C,Revenue!$A94,allNAICS!$E:$E,Revenue!K$1)</f>
        <v>2808307</v>
      </c>
      <c r="L94" s="1">
        <f>SUMIFS(allNAICS!$P:$P,allNAICS!$C:$C,Revenue!$A94,allNAICS!$E:$E,Revenue!L$1)</f>
        <v>1811597</v>
      </c>
      <c r="M94" s="1">
        <f>SUMIFS(allNAICS!$P:$P,allNAICS!$C:$C,Revenue!$A94,allNAICS!$E:$E,Revenue!M$1)</f>
        <v>448861</v>
      </c>
      <c r="N94" s="1">
        <f>SUMIFS(allNAICS!$P:$P,allNAICS!$C:$C,Revenue!$A94,allNAICS!$E:$E,Revenue!N$1)</f>
        <v>410061</v>
      </c>
      <c r="O94" s="1">
        <f>SUMIFS(allNAICS!$P:$P,allNAICS!$C:$C,Revenue!$A94,allNAICS!$E:$E,Revenue!O$1)</f>
        <v>1152600</v>
      </c>
      <c r="P94" s="1">
        <f>SUMIFS(allNAICS!$P:$P,allNAICS!$C:$C,Revenue!$A94,allNAICS!$E:$E,Revenue!P$1)</f>
        <v>213063</v>
      </c>
      <c r="Q94" s="1">
        <f>SUMIFS(allNAICS!$P:$P,allNAICS!$C:$C,Revenue!$A94,allNAICS!$E:$E,Revenue!Q$1)</f>
        <v>485050</v>
      </c>
      <c r="R94" s="1">
        <f>SUMIFS(allNAICS!$P:$P,allNAICS!$C:$C,Revenue!$A94,allNAICS!$E:$E,Revenue!R$1)</f>
        <v>241874</v>
      </c>
      <c r="S94" s="1">
        <f>SUMIFS(allNAICS!$P:$P,allNAICS!$C:$C,Revenue!$A94,allNAICS!$E:$E,Revenue!S$1)</f>
        <v>118701</v>
      </c>
      <c r="T94" s="1">
        <f>SUMIFS(allNAICS!$P:$P,allNAICS!$C:$C,Revenue!$A94,allNAICS!$E:$E,Revenue!T$1)</f>
        <v>669727</v>
      </c>
      <c r="U94" s="1">
        <f>SUMIFS(allNAICS!$P:$P,allNAICS!$C:$C,Revenue!$A94,allNAICS!$E:$E,Revenue!U$1)</f>
        <v>160226</v>
      </c>
      <c r="V94" s="1">
        <f>SUMIFS(allNAICS!$P:$P,allNAICS!$C:$C,Revenue!$A94,allNAICS!$E:$E,Revenue!V$1)</f>
        <v>167893</v>
      </c>
      <c r="W94" s="1">
        <f>SUMIFS(allNAICS!$P:$P,allNAICS!$C:$C,Revenue!$A94,allNAICS!$E:$E,Revenue!W$1)</f>
        <v>92820</v>
      </c>
      <c r="X94" s="1">
        <f>SUMIFS(allNAICS!$P:$P,allNAICS!$C:$C,Revenue!$A94,allNAICS!$E:$E,Revenue!X$1)</f>
        <v>0</v>
      </c>
      <c r="Y94" s="1">
        <f>SUMIFS(allNAICS!$P:$P,allNAICS!$C:$C,Revenue!$A94,allNAICS!$E:$E,Revenue!Y$1)</f>
        <v>0</v>
      </c>
    </row>
    <row r="95" spans="1:25" x14ac:dyDescent="0.45">
      <c r="A95" s="1" t="s">
        <v>576</v>
      </c>
      <c r="B95" s="1" t="s">
        <v>468</v>
      </c>
      <c r="C95" s="1">
        <v>46.786671900000002</v>
      </c>
      <c r="D95" s="1">
        <v>-92.100485199999994</v>
      </c>
      <c r="E95" s="1">
        <f>SUMIFS(allNAICS!$P:$P,allNAICS!$C:$C,Revenue!$A95,allNAICS!$E:$E,Revenue!E$1)</f>
        <v>30078152</v>
      </c>
      <c r="F95" s="1">
        <f>SUMIFS(allNAICS!$P:$P,allNAICS!$C:$C,Revenue!$A95,allNAICS!$E:$E,Revenue!F$1)</f>
        <v>0</v>
      </c>
      <c r="G95" s="1">
        <f>SUMIFS(allNAICS!$P:$P,allNAICS!$C:$C,Revenue!$A95,allNAICS!$E:$E,Revenue!G$1)</f>
        <v>2328131</v>
      </c>
      <c r="H95" s="1">
        <f>SUMIFS(allNAICS!$P:$P,allNAICS!$C:$C,Revenue!$A95,allNAICS!$E:$E,Revenue!H$1)</f>
        <v>0</v>
      </c>
      <c r="I95" s="1">
        <f>SUMIFS(allNAICS!$P:$P,allNAICS!$C:$C,Revenue!$A95,allNAICS!$E:$E,Revenue!I$1)</f>
        <v>1264169</v>
      </c>
      <c r="J95" s="1">
        <f>SUMIFS(allNAICS!$P:$P,allNAICS!$C:$C,Revenue!$A95,allNAICS!$E:$E,Revenue!J$1)</f>
        <v>11656891</v>
      </c>
      <c r="K95" s="1">
        <f>SUMIFS(allNAICS!$P:$P,allNAICS!$C:$C,Revenue!$A95,allNAICS!$E:$E,Revenue!K$1)</f>
        <v>2744198</v>
      </c>
      <c r="L95" s="1">
        <f>SUMIFS(allNAICS!$P:$P,allNAICS!$C:$C,Revenue!$A95,allNAICS!$E:$E,Revenue!L$1)</f>
        <v>3352471</v>
      </c>
      <c r="M95" s="1">
        <f>SUMIFS(allNAICS!$P:$P,allNAICS!$C:$C,Revenue!$A95,allNAICS!$E:$E,Revenue!M$1)</f>
        <v>1173996</v>
      </c>
      <c r="N95" s="1">
        <f>SUMIFS(allNAICS!$P:$P,allNAICS!$C:$C,Revenue!$A95,allNAICS!$E:$E,Revenue!N$1)</f>
        <v>380291</v>
      </c>
      <c r="O95" s="1">
        <f>SUMIFS(allNAICS!$P:$P,allNAICS!$C:$C,Revenue!$A95,allNAICS!$E:$E,Revenue!O$1)</f>
        <v>1349272</v>
      </c>
      <c r="P95" s="1">
        <f>SUMIFS(allNAICS!$P:$P,allNAICS!$C:$C,Revenue!$A95,allNAICS!$E:$E,Revenue!P$1)</f>
        <v>281510</v>
      </c>
      <c r="Q95" s="1">
        <f>SUMIFS(allNAICS!$P:$P,allNAICS!$C:$C,Revenue!$A95,allNAICS!$E:$E,Revenue!Q$1)</f>
        <v>569336</v>
      </c>
      <c r="R95" s="1">
        <f>SUMIFS(allNAICS!$P:$P,allNAICS!$C:$C,Revenue!$A95,allNAICS!$E:$E,Revenue!R$1)</f>
        <v>192046</v>
      </c>
      <c r="S95" s="1">
        <f>SUMIFS(allNAICS!$P:$P,allNAICS!$C:$C,Revenue!$A95,allNAICS!$E:$E,Revenue!S$1)</f>
        <v>123498</v>
      </c>
      <c r="T95" s="1">
        <f>SUMIFS(allNAICS!$P:$P,allNAICS!$C:$C,Revenue!$A95,allNAICS!$E:$E,Revenue!T$1)</f>
        <v>2701453</v>
      </c>
      <c r="U95" s="1">
        <f>SUMIFS(allNAICS!$P:$P,allNAICS!$C:$C,Revenue!$A95,allNAICS!$E:$E,Revenue!U$1)</f>
        <v>68492</v>
      </c>
      <c r="V95" s="1">
        <f>SUMIFS(allNAICS!$P:$P,allNAICS!$C:$C,Revenue!$A95,allNAICS!$E:$E,Revenue!V$1)</f>
        <v>529508</v>
      </c>
      <c r="W95" s="1">
        <f>SUMIFS(allNAICS!$P:$P,allNAICS!$C:$C,Revenue!$A95,allNAICS!$E:$E,Revenue!W$1)</f>
        <v>251632</v>
      </c>
      <c r="X95" s="1">
        <f>SUMIFS(allNAICS!$P:$P,allNAICS!$C:$C,Revenue!$A95,allNAICS!$E:$E,Revenue!X$1)</f>
        <v>83057</v>
      </c>
      <c r="Y95" s="1">
        <f>SUMIFS(allNAICS!$P:$P,allNAICS!$C:$C,Revenue!$A95,allNAICS!$E:$E,Revenue!Y$1)</f>
        <v>0</v>
      </c>
    </row>
    <row r="96" spans="1:25" x14ac:dyDescent="0.45">
      <c r="A96" s="1" t="s">
        <v>577</v>
      </c>
      <c r="B96" s="1" t="s">
        <v>470</v>
      </c>
      <c r="C96" s="1">
        <v>35.994032900000001</v>
      </c>
      <c r="D96" s="1">
        <v>-78.898618999999997</v>
      </c>
      <c r="E96" s="1">
        <f>SUMIFS(allNAICS!$P:$P,allNAICS!$C:$C,Revenue!$A96,allNAICS!$E:$E,Revenue!E$1)</f>
        <v>59784865</v>
      </c>
      <c r="F96" s="1">
        <f>SUMIFS(allNAICS!$P:$P,allNAICS!$C:$C,Revenue!$A96,allNAICS!$E:$E,Revenue!F$1)</f>
        <v>0</v>
      </c>
      <c r="G96" s="1">
        <f>SUMIFS(allNAICS!$P:$P,allNAICS!$C:$C,Revenue!$A96,allNAICS!$E:$E,Revenue!G$1)</f>
        <v>0</v>
      </c>
      <c r="H96" s="1">
        <f>SUMIFS(allNAICS!$P:$P,allNAICS!$C:$C,Revenue!$A96,allNAICS!$E:$E,Revenue!H$1)</f>
        <v>0</v>
      </c>
      <c r="I96" s="1">
        <f>SUMIFS(allNAICS!$P:$P,allNAICS!$C:$C,Revenue!$A96,allNAICS!$E:$E,Revenue!I$1)</f>
        <v>2313829</v>
      </c>
      <c r="J96" s="1">
        <f>SUMIFS(allNAICS!$P:$P,allNAICS!$C:$C,Revenue!$A96,allNAICS!$E:$E,Revenue!J$1)</f>
        <v>10370553</v>
      </c>
      <c r="K96" s="1">
        <f>SUMIFS(allNAICS!$P:$P,allNAICS!$C:$C,Revenue!$A96,allNAICS!$E:$E,Revenue!K$1)</f>
        <v>12483861</v>
      </c>
      <c r="L96" s="1">
        <f>SUMIFS(allNAICS!$P:$P,allNAICS!$C:$C,Revenue!$A96,allNAICS!$E:$E,Revenue!L$1)</f>
        <v>5827840</v>
      </c>
      <c r="M96" s="1">
        <f>SUMIFS(allNAICS!$P:$P,allNAICS!$C:$C,Revenue!$A96,allNAICS!$E:$E,Revenue!M$1)</f>
        <v>392462</v>
      </c>
      <c r="N96" s="1">
        <f>SUMIFS(allNAICS!$P:$P,allNAICS!$C:$C,Revenue!$A96,allNAICS!$E:$E,Revenue!N$1)</f>
        <v>1197558</v>
      </c>
      <c r="O96" s="1">
        <f>SUMIFS(allNAICS!$P:$P,allNAICS!$C:$C,Revenue!$A96,allNAICS!$E:$E,Revenue!O$1)</f>
        <v>7722177</v>
      </c>
      <c r="P96" s="1">
        <f>SUMIFS(allNAICS!$P:$P,allNAICS!$C:$C,Revenue!$A96,allNAICS!$E:$E,Revenue!P$1)</f>
        <v>684463</v>
      </c>
      <c r="Q96" s="1">
        <f>SUMIFS(allNAICS!$P:$P,allNAICS!$C:$C,Revenue!$A96,allNAICS!$E:$E,Revenue!Q$1)</f>
        <v>7850102</v>
      </c>
      <c r="R96" s="1">
        <f>SUMIFS(allNAICS!$P:$P,allNAICS!$C:$C,Revenue!$A96,allNAICS!$E:$E,Revenue!R$1)</f>
        <v>968062</v>
      </c>
      <c r="S96" s="1">
        <f>SUMIFS(allNAICS!$P:$P,allNAICS!$C:$C,Revenue!$A96,allNAICS!$E:$E,Revenue!S$1)</f>
        <v>2457873</v>
      </c>
      <c r="T96" s="1">
        <f>SUMIFS(allNAICS!$P:$P,allNAICS!$C:$C,Revenue!$A96,allNAICS!$E:$E,Revenue!T$1)</f>
        <v>3831790</v>
      </c>
      <c r="U96" s="1">
        <f>SUMIFS(allNAICS!$P:$P,allNAICS!$C:$C,Revenue!$A96,allNAICS!$E:$E,Revenue!U$1)</f>
        <v>198045</v>
      </c>
      <c r="V96" s="1">
        <f>SUMIFS(allNAICS!$P:$P,allNAICS!$C:$C,Revenue!$A96,allNAICS!$E:$E,Revenue!V$1)</f>
        <v>1255979</v>
      </c>
      <c r="W96" s="1">
        <f>SUMIFS(allNAICS!$P:$P,allNAICS!$C:$C,Revenue!$A96,allNAICS!$E:$E,Revenue!W$1)</f>
        <v>425920</v>
      </c>
      <c r="X96" s="1">
        <f>SUMIFS(allNAICS!$P:$P,allNAICS!$C:$C,Revenue!$A96,allNAICS!$E:$E,Revenue!X$1)</f>
        <v>1043050</v>
      </c>
      <c r="Y96" s="1">
        <f>SUMIFS(allNAICS!$P:$P,allNAICS!$C:$C,Revenue!$A96,allNAICS!$E:$E,Revenue!Y$1)</f>
        <v>0</v>
      </c>
    </row>
    <row r="97" spans="1:25" x14ac:dyDescent="0.45">
      <c r="A97" s="1" t="s">
        <v>578</v>
      </c>
      <c r="B97" s="1" t="s">
        <v>468</v>
      </c>
      <c r="C97" s="1">
        <v>44.811349</v>
      </c>
      <c r="D97" s="1">
        <v>-91.498494100000002</v>
      </c>
      <c r="E97" s="1">
        <f>SUMIFS(allNAICS!$P:$P,allNAICS!$C:$C,Revenue!$A97,allNAICS!$E:$E,Revenue!E$1)</f>
        <v>15646004</v>
      </c>
      <c r="F97" s="1">
        <f>SUMIFS(allNAICS!$P:$P,allNAICS!$C:$C,Revenue!$A97,allNAICS!$E:$E,Revenue!F$1)</f>
        <v>0</v>
      </c>
      <c r="G97" s="1">
        <f>SUMIFS(allNAICS!$P:$P,allNAICS!$C:$C,Revenue!$A97,allNAICS!$E:$E,Revenue!G$1)</f>
        <v>0</v>
      </c>
      <c r="H97" s="1">
        <f>SUMIFS(allNAICS!$P:$P,allNAICS!$C:$C,Revenue!$A97,allNAICS!$E:$E,Revenue!H$1)</f>
        <v>0</v>
      </c>
      <c r="I97" s="1">
        <f>SUMIFS(allNAICS!$P:$P,allNAICS!$C:$C,Revenue!$A97,allNAICS!$E:$E,Revenue!I$1)</f>
        <v>785298</v>
      </c>
      <c r="J97" s="1">
        <f>SUMIFS(allNAICS!$P:$P,allNAICS!$C:$C,Revenue!$A97,allNAICS!$E:$E,Revenue!J$1)</f>
        <v>4203534</v>
      </c>
      <c r="K97" s="1">
        <f>SUMIFS(allNAICS!$P:$P,allNAICS!$C:$C,Revenue!$A97,allNAICS!$E:$E,Revenue!K$1)</f>
        <v>1617116</v>
      </c>
      <c r="L97" s="1">
        <f>SUMIFS(allNAICS!$P:$P,allNAICS!$C:$C,Revenue!$A97,allNAICS!$E:$E,Revenue!L$1)</f>
        <v>2467565</v>
      </c>
      <c r="M97" s="1">
        <f>SUMIFS(allNAICS!$P:$P,allNAICS!$C:$C,Revenue!$A97,allNAICS!$E:$E,Revenue!M$1)</f>
        <v>431685</v>
      </c>
      <c r="N97" s="1">
        <f>SUMIFS(allNAICS!$P:$P,allNAICS!$C:$C,Revenue!$A97,allNAICS!$E:$E,Revenue!N$1)</f>
        <v>237625</v>
      </c>
      <c r="O97" s="1">
        <f>SUMIFS(allNAICS!$P:$P,allNAICS!$C:$C,Revenue!$A97,allNAICS!$E:$E,Revenue!O$1)</f>
        <v>896588</v>
      </c>
      <c r="P97" s="1">
        <f>SUMIFS(allNAICS!$P:$P,allNAICS!$C:$C,Revenue!$A97,allNAICS!$E:$E,Revenue!P$1)</f>
        <v>148757</v>
      </c>
      <c r="Q97" s="1">
        <f>SUMIFS(allNAICS!$P:$P,allNAICS!$C:$C,Revenue!$A97,allNAICS!$E:$E,Revenue!Q$1)</f>
        <v>386627</v>
      </c>
      <c r="R97" s="1">
        <f>SUMIFS(allNAICS!$P:$P,allNAICS!$C:$C,Revenue!$A97,allNAICS!$E:$E,Revenue!R$1)</f>
        <v>219364</v>
      </c>
      <c r="S97" s="1">
        <f>SUMIFS(allNAICS!$P:$P,allNAICS!$C:$C,Revenue!$A97,allNAICS!$E:$E,Revenue!S$1)</f>
        <v>112124</v>
      </c>
      <c r="T97" s="1">
        <f>SUMIFS(allNAICS!$P:$P,allNAICS!$C:$C,Revenue!$A97,allNAICS!$E:$E,Revenue!T$1)</f>
        <v>1508893</v>
      </c>
      <c r="U97" s="1">
        <f>SUMIFS(allNAICS!$P:$P,allNAICS!$C:$C,Revenue!$A97,allNAICS!$E:$E,Revenue!U$1)</f>
        <v>52052</v>
      </c>
      <c r="V97" s="1">
        <f>SUMIFS(allNAICS!$P:$P,allNAICS!$C:$C,Revenue!$A97,allNAICS!$E:$E,Revenue!V$1)</f>
        <v>393569</v>
      </c>
      <c r="W97" s="1">
        <f>SUMIFS(allNAICS!$P:$P,allNAICS!$C:$C,Revenue!$A97,allNAICS!$E:$E,Revenue!W$1)</f>
        <v>151654</v>
      </c>
      <c r="X97" s="1">
        <f>SUMIFS(allNAICS!$P:$P,allNAICS!$C:$C,Revenue!$A97,allNAICS!$E:$E,Revenue!X$1)</f>
        <v>0</v>
      </c>
      <c r="Y97" s="1">
        <f>SUMIFS(allNAICS!$P:$P,allNAICS!$C:$C,Revenue!$A97,allNAICS!$E:$E,Revenue!Y$1)</f>
        <v>4097</v>
      </c>
    </row>
    <row r="98" spans="1:25" x14ac:dyDescent="0.45">
      <c r="A98" s="1" t="s">
        <v>579</v>
      </c>
      <c r="B98" s="1" t="s">
        <v>480</v>
      </c>
      <c r="C98" s="1">
        <v>32.792000000000002</v>
      </c>
      <c r="D98" s="1">
        <v>-115.56305140000001</v>
      </c>
      <c r="E98" s="1">
        <f>SUMIFS(allNAICS!$P:$P,allNAICS!$C:$C,Revenue!$A98,allNAICS!$E:$E,Revenue!E$1)</f>
        <v>6474681</v>
      </c>
      <c r="F98" s="1">
        <f>SUMIFS(allNAICS!$P:$P,allNAICS!$C:$C,Revenue!$A98,allNAICS!$E:$E,Revenue!F$1)</f>
        <v>0</v>
      </c>
      <c r="G98" s="1">
        <f>SUMIFS(allNAICS!$P:$P,allNAICS!$C:$C,Revenue!$A98,allNAICS!$E:$E,Revenue!G$1)</f>
        <v>0</v>
      </c>
      <c r="H98" s="1">
        <f>SUMIFS(allNAICS!$P:$P,allNAICS!$C:$C,Revenue!$A98,allNAICS!$E:$E,Revenue!H$1)</f>
        <v>0</v>
      </c>
      <c r="I98" s="1">
        <f>SUMIFS(allNAICS!$P:$P,allNAICS!$C:$C,Revenue!$A98,allNAICS!$E:$E,Revenue!I$1)</f>
        <v>0</v>
      </c>
      <c r="J98" s="1">
        <f>SUMIFS(allNAICS!$P:$P,allNAICS!$C:$C,Revenue!$A98,allNAICS!$E:$E,Revenue!J$1)</f>
        <v>1440424</v>
      </c>
      <c r="K98" s="1">
        <f>SUMIFS(allNAICS!$P:$P,allNAICS!$C:$C,Revenue!$A98,allNAICS!$E:$E,Revenue!K$1)</f>
        <v>1294197</v>
      </c>
      <c r="L98" s="1">
        <f>SUMIFS(allNAICS!$P:$P,allNAICS!$C:$C,Revenue!$A98,allNAICS!$E:$E,Revenue!L$1)</f>
        <v>1482893</v>
      </c>
      <c r="M98" s="1">
        <f>SUMIFS(allNAICS!$P:$P,allNAICS!$C:$C,Revenue!$A98,allNAICS!$E:$E,Revenue!M$1)</f>
        <v>240414</v>
      </c>
      <c r="N98" s="1">
        <f>SUMIFS(allNAICS!$P:$P,allNAICS!$C:$C,Revenue!$A98,allNAICS!$E:$E,Revenue!N$1)</f>
        <v>85375</v>
      </c>
      <c r="O98" s="1">
        <f>SUMIFS(allNAICS!$P:$P,allNAICS!$C:$C,Revenue!$A98,allNAICS!$E:$E,Revenue!O$1)</f>
        <v>143648</v>
      </c>
      <c r="P98" s="1">
        <f>SUMIFS(allNAICS!$P:$P,allNAICS!$C:$C,Revenue!$A98,allNAICS!$E:$E,Revenue!P$1)</f>
        <v>119146</v>
      </c>
      <c r="Q98" s="1">
        <f>SUMIFS(allNAICS!$P:$P,allNAICS!$C:$C,Revenue!$A98,allNAICS!$E:$E,Revenue!Q$1)</f>
        <v>92882</v>
      </c>
      <c r="R98" s="1">
        <f>SUMIFS(allNAICS!$P:$P,allNAICS!$C:$C,Revenue!$A98,allNAICS!$E:$E,Revenue!R$1)</f>
        <v>144626</v>
      </c>
      <c r="S98" s="1">
        <f>SUMIFS(allNAICS!$P:$P,allNAICS!$C:$C,Revenue!$A98,allNAICS!$E:$E,Revenue!S$1)</f>
        <v>23464</v>
      </c>
      <c r="T98" s="1">
        <f>SUMIFS(allNAICS!$P:$P,allNAICS!$C:$C,Revenue!$A98,allNAICS!$E:$E,Revenue!T$1)</f>
        <v>226564</v>
      </c>
      <c r="U98" s="1">
        <f>SUMIFS(allNAICS!$P:$P,allNAICS!$C:$C,Revenue!$A98,allNAICS!$E:$E,Revenue!U$1)</f>
        <v>8946</v>
      </c>
      <c r="V98" s="1">
        <f>SUMIFS(allNAICS!$P:$P,allNAICS!$C:$C,Revenue!$A98,allNAICS!$E:$E,Revenue!V$1)</f>
        <v>186663</v>
      </c>
      <c r="W98" s="1">
        <f>SUMIFS(allNAICS!$P:$P,allNAICS!$C:$C,Revenue!$A98,allNAICS!$E:$E,Revenue!W$1)</f>
        <v>67889</v>
      </c>
      <c r="X98" s="1">
        <f>SUMIFS(allNAICS!$P:$P,allNAICS!$C:$C,Revenue!$A98,allNAICS!$E:$E,Revenue!X$1)</f>
        <v>0</v>
      </c>
      <c r="Y98" s="1">
        <f>SUMIFS(allNAICS!$P:$P,allNAICS!$C:$C,Revenue!$A98,allNAICS!$E:$E,Revenue!Y$1)</f>
        <v>0</v>
      </c>
    </row>
    <row r="99" spans="1:25" x14ac:dyDescent="0.45">
      <c r="A99" s="1" t="s">
        <v>580</v>
      </c>
      <c r="B99" s="1" t="s">
        <v>514</v>
      </c>
      <c r="C99" s="1">
        <v>37.703064599999998</v>
      </c>
      <c r="D99" s="1">
        <v>-85.864940799999999</v>
      </c>
      <c r="E99" s="1">
        <f>SUMIFS(allNAICS!$P:$P,allNAICS!$C:$C,Revenue!$A99,allNAICS!$E:$E,Revenue!E$1)</f>
        <v>7879449</v>
      </c>
      <c r="F99" s="1">
        <f>SUMIFS(allNAICS!$P:$P,allNAICS!$C:$C,Revenue!$A99,allNAICS!$E:$E,Revenue!F$1)</f>
        <v>3242</v>
      </c>
      <c r="G99" s="1">
        <f>SUMIFS(allNAICS!$P:$P,allNAICS!$C:$C,Revenue!$A99,allNAICS!$E:$E,Revenue!G$1)</f>
        <v>0</v>
      </c>
      <c r="H99" s="1">
        <f>SUMIFS(allNAICS!$P:$P,allNAICS!$C:$C,Revenue!$A99,allNAICS!$E:$E,Revenue!H$1)</f>
        <v>0</v>
      </c>
      <c r="I99" s="1">
        <f>SUMIFS(allNAICS!$P:$P,allNAICS!$C:$C,Revenue!$A99,allNAICS!$E:$E,Revenue!I$1)</f>
        <v>463470</v>
      </c>
      <c r="J99" s="1">
        <f>SUMIFS(allNAICS!$P:$P,allNAICS!$C:$C,Revenue!$A99,allNAICS!$E:$E,Revenue!J$1)</f>
        <v>2453669</v>
      </c>
      <c r="K99" s="1">
        <f>SUMIFS(allNAICS!$P:$P,allNAICS!$C:$C,Revenue!$A99,allNAICS!$E:$E,Revenue!K$1)</f>
        <v>483146</v>
      </c>
      <c r="L99" s="1">
        <f>SUMIFS(allNAICS!$P:$P,allNAICS!$C:$C,Revenue!$A99,allNAICS!$E:$E,Revenue!L$1)</f>
        <v>2060039</v>
      </c>
      <c r="M99" s="1">
        <f>SUMIFS(allNAICS!$P:$P,allNAICS!$C:$C,Revenue!$A99,allNAICS!$E:$E,Revenue!M$1)</f>
        <v>93211</v>
      </c>
      <c r="N99" s="1">
        <f>SUMIFS(allNAICS!$P:$P,allNAICS!$C:$C,Revenue!$A99,allNAICS!$E:$E,Revenue!N$1)</f>
        <v>357219</v>
      </c>
      <c r="O99" s="1">
        <f>SUMIFS(allNAICS!$P:$P,allNAICS!$C:$C,Revenue!$A99,allNAICS!$E:$E,Revenue!O$1)</f>
        <v>477843</v>
      </c>
      <c r="P99" s="1">
        <f>SUMIFS(allNAICS!$P:$P,allNAICS!$C:$C,Revenue!$A99,allNAICS!$E:$E,Revenue!P$1)</f>
        <v>91261</v>
      </c>
      <c r="Q99" s="1">
        <f>SUMIFS(allNAICS!$P:$P,allNAICS!$C:$C,Revenue!$A99,allNAICS!$E:$E,Revenue!Q$1)</f>
        <v>264444</v>
      </c>
      <c r="R99" s="1">
        <f>SUMIFS(allNAICS!$P:$P,allNAICS!$C:$C,Revenue!$A99,allNAICS!$E:$E,Revenue!R$1)</f>
        <v>126133</v>
      </c>
      <c r="S99" s="1">
        <f>SUMIFS(allNAICS!$P:$P,allNAICS!$C:$C,Revenue!$A99,allNAICS!$E:$E,Revenue!S$1)</f>
        <v>13370</v>
      </c>
      <c r="T99" s="1">
        <f>SUMIFS(allNAICS!$P:$P,allNAICS!$C:$C,Revenue!$A99,allNAICS!$E:$E,Revenue!T$1)</f>
        <v>380195</v>
      </c>
      <c r="U99" s="1">
        <f>SUMIFS(allNAICS!$P:$P,allNAICS!$C:$C,Revenue!$A99,allNAICS!$E:$E,Revenue!U$1)</f>
        <v>13785</v>
      </c>
      <c r="V99" s="1">
        <f>SUMIFS(allNAICS!$P:$P,allNAICS!$C:$C,Revenue!$A99,allNAICS!$E:$E,Revenue!V$1)</f>
        <v>184337</v>
      </c>
      <c r="W99" s="1">
        <f>SUMIFS(allNAICS!$P:$P,allNAICS!$C:$C,Revenue!$A99,allNAICS!$E:$E,Revenue!W$1)</f>
        <v>167233</v>
      </c>
      <c r="X99" s="1">
        <f>SUMIFS(allNAICS!$P:$P,allNAICS!$C:$C,Revenue!$A99,allNAICS!$E:$E,Revenue!X$1)</f>
        <v>0</v>
      </c>
      <c r="Y99" s="1">
        <f>SUMIFS(allNAICS!$P:$P,allNAICS!$C:$C,Revenue!$A99,allNAICS!$E:$E,Revenue!Y$1)</f>
        <v>13182</v>
      </c>
    </row>
    <row r="100" spans="1:25" x14ac:dyDescent="0.45">
      <c r="A100" s="1" t="s">
        <v>581</v>
      </c>
      <c r="B100" s="1" t="s">
        <v>506</v>
      </c>
      <c r="C100" s="1">
        <v>41.681993499999997</v>
      </c>
      <c r="D100" s="1">
        <v>-85.9766671</v>
      </c>
      <c r="E100" s="1">
        <f>SUMIFS(allNAICS!$P:$P,allNAICS!$C:$C,Revenue!$A100,allNAICS!$E:$E,Revenue!E$1)</f>
        <v>24614918</v>
      </c>
      <c r="F100" s="1">
        <f>SUMIFS(allNAICS!$P:$P,allNAICS!$C:$C,Revenue!$A100,allNAICS!$E:$E,Revenue!F$1)</f>
        <v>9117</v>
      </c>
      <c r="G100" s="1">
        <f>SUMIFS(allNAICS!$P:$P,allNAICS!$C:$C,Revenue!$A100,allNAICS!$E:$E,Revenue!G$1)</f>
        <v>0</v>
      </c>
      <c r="H100" s="1">
        <f>SUMIFS(allNAICS!$P:$P,allNAICS!$C:$C,Revenue!$A100,allNAICS!$E:$E,Revenue!H$1)</f>
        <v>0</v>
      </c>
      <c r="I100" s="1">
        <f>SUMIFS(allNAICS!$P:$P,allNAICS!$C:$C,Revenue!$A100,allNAICS!$E:$E,Revenue!I$1)</f>
        <v>850505</v>
      </c>
      <c r="J100" s="1">
        <f>SUMIFS(allNAICS!$P:$P,allNAICS!$C:$C,Revenue!$A100,allNAICS!$E:$E,Revenue!J$1)</f>
        <v>14128846</v>
      </c>
      <c r="K100" s="1">
        <f>SUMIFS(allNAICS!$P:$P,allNAICS!$C:$C,Revenue!$A100,allNAICS!$E:$E,Revenue!K$1)</f>
        <v>3573257</v>
      </c>
      <c r="L100" s="1">
        <f>SUMIFS(allNAICS!$P:$P,allNAICS!$C:$C,Revenue!$A100,allNAICS!$E:$E,Revenue!L$1)</f>
        <v>2186019</v>
      </c>
      <c r="M100" s="1">
        <f>SUMIFS(allNAICS!$P:$P,allNAICS!$C:$C,Revenue!$A100,allNAICS!$E:$E,Revenue!M$1)</f>
        <v>772633</v>
      </c>
      <c r="N100" s="1">
        <f>SUMIFS(allNAICS!$P:$P,allNAICS!$C:$C,Revenue!$A100,allNAICS!$E:$E,Revenue!N$1)</f>
        <v>144009</v>
      </c>
      <c r="O100" s="1">
        <f>SUMIFS(allNAICS!$P:$P,allNAICS!$C:$C,Revenue!$A100,allNAICS!$E:$E,Revenue!O$1)</f>
        <v>408194</v>
      </c>
      <c r="P100" s="1">
        <f>SUMIFS(allNAICS!$P:$P,allNAICS!$C:$C,Revenue!$A100,allNAICS!$E:$E,Revenue!P$1)</f>
        <v>305914</v>
      </c>
      <c r="Q100" s="1">
        <f>SUMIFS(allNAICS!$P:$P,allNAICS!$C:$C,Revenue!$A100,allNAICS!$E:$E,Revenue!Q$1)</f>
        <v>247182</v>
      </c>
      <c r="R100" s="1">
        <f>SUMIFS(allNAICS!$P:$P,allNAICS!$C:$C,Revenue!$A100,allNAICS!$E:$E,Revenue!R$1)</f>
        <v>176924</v>
      </c>
      <c r="S100" s="1">
        <f>SUMIFS(allNAICS!$P:$P,allNAICS!$C:$C,Revenue!$A100,allNAICS!$E:$E,Revenue!S$1)</f>
        <v>54269</v>
      </c>
      <c r="T100" s="1">
        <f>SUMIFS(allNAICS!$P:$P,allNAICS!$C:$C,Revenue!$A100,allNAICS!$E:$E,Revenue!T$1)</f>
        <v>1057733</v>
      </c>
      <c r="U100" s="1">
        <f>SUMIFS(allNAICS!$P:$P,allNAICS!$C:$C,Revenue!$A100,allNAICS!$E:$E,Revenue!U$1)</f>
        <v>43383</v>
      </c>
      <c r="V100" s="1">
        <f>SUMIFS(allNAICS!$P:$P,allNAICS!$C:$C,Revenue!$A100,allNAICS!$E:$E,Revenue!V$1)</f>
        <v>255436</v>
      </c>
      <c r="W100" s="1">
        <f>SUMIFS(allNAICS!$P:$P,allNAICS!$C:$C,Revenue!$A100,allNAICS!$E:$E,Revenue!W$1)</f>
        <v>183932</v>
      </c>
      <c r="X100" s="1">
        <f>SUMIFS(allNAICS!$P:$P,allNAICS!$C:$C,Revenue!$A100,allNAICS!$E:$E,Revenue!X$1)</f>
        <v>166063</v>
      </c>
      <c r="Y100" s="1">
        <f>SUMIFS(allNAICS!$P:$P,allNAICS!$C:$C,Revenue!$A100,allNAICS!$E:$E,Revenue!Y$1)</f>
        <v>0</v>
      </c>
    </row>
    <row r="101" spans="1:25" x14ac:dyDescent="0.45">
      <c r="A101" s="1" t="s">
        <v>582</v>
      </c>
      <c r="B101" s="1" t="s">
        <v>451</v>
      </c>
      <c r="C101" s="1">
        <v>42.089796499999999</v>
      </c>
      <c r="D101" s="1">
        <v>-76.807733799999994</v>
      </c>
      <c r="E101" s="1">
        <f>SUMIFS(allNAICS!$P:$P,allNAICS!$C:$C,Revenue!$A101,allNAICS!$E:$E,Revenue!E$1)</f>
        <v>5383425</v>
      </c>
      <c r="F101" s="1">
        <f>SUMIFS(allNAICS!$P:$P,allNAICS!$C:$C,Revenue!$A101,allNAICS!$E:$E,Revenue!F$1)</f>
        <v>0</v>
      </c>
      <c r="G101" s="1">
        <f>SUMIFS(allNAICS!$P:$P,allNAICS!$C:$C,Revenue!$A101,allNAICS!$E:$E,Revenue!G$1)</f>
        <v>0</v>
      </c>
      <c r="H101" s="1">
        <f>SUMIFS(allNAICS!$P:$P,allNAICS!$C:$C,Revenue!$A101,allNAICS!$E:$E,Revenue!H$1)</f>
        <v>0</v>
      </c>
      <c r="I101" s="1">
        <f>SUMIFS(allNAICS!$P:$P,allNAICS!$C:$C,Revenue!$A101,allNAICS!$E:$E,Revenue!I$1)</f>
        <v>242781</v>
      </c>
      <c r="J101" s="1">
        <f>SUMIFS(allNAICS!$P:$P,allNAICS!$C:$C,Revenue!$A101,allNAICS!$E:$E,Revenue!J$1)</f>
        <v>1539561</v>
      </c>
      <c r="K101" s="1">
        <f>SUMIFS(allNAICS!$P:$P,allNAICS!$C:$C,Revenue!$A101,allNAICS!$E:$E,Revenue!K$1)</f>
        <v>556444</v>
      </c>
      <c r="L101" s="1">
        <f>SUMIFS(allNAICS!$P:$P,allNAICS!$C:$C,Revenue!$A101,allNAICS!$E:$E,Revenue!L$1)</f>
        <v>997688</v>
      </c>
      <c r="M101" s="1">
        <f>SUMIFS(allNAICS!$P:$P,allNAICS!$C:$C,Revenue!$A101,allNAICS!$E:$E,Revenue!M$1)</f>
        <v>143288</v>
      </c>
      <c r="N101" s="1">
        <f>SUMIFS(allNAICS!$P:$P,allNAICS!$C:$C,Revenue!$A101,allNAICS!$E:$E,Revenue!N$1)</f>
        <v>107477</v>
      </c>
      <c r="O101" s="1">
        <f>SUMIFS(allNAICS!$P:$P,allNAICS!$C:$C,Revenue!$A101,allNAICS!$E:$E,Revenue!O$1)</f>
        <v>0</v>
      </c>
      <c r="P101" s="1">
        <f>SUMIFS(allNAICS!$P:$P,allNAICS!$C:$C,Revenue!$A101,allNAICS!$E:$E,Revenue!P$1)</f>
        <v>84141</v>
      </c>
      <c r="Q101" s="1">
        <f>SUMIFS(allNAICS!$P:$P,allNAICS!$C:$C,Revenue!$A101,allNAICS!$E:$E,Revenue!Q$1)</f>
        <v>102077</v>
      </c>
      <c r="R101" s="1">
        <f>SUMIFS(allNAICS!$P:$P,allNAICS!$C:$C,Revenue!$A101,allNAICS!$E:$E,Revenue!R$1)</f>
        <v>124649</v>
      </c>
      <c r="S101" s="1">
        <f>SUMIFS(allNAICS!$P:$P,allNAICS!$C:$C,Revenue!$A101,allNAICS!$E:$E,Revenue!S$1)</f>
        <v>37281</v>
      </c>
      <c r="T101" s="1">
        <f>SUMIFS(allNAICS!$P:$P,allNAICS!$C:$C,Revenue!$A101,allNAICS!$E:$E,Revenue!T$1)</f>
        <v>700855</v>
      </c>
      <c r="U101" s="1">
        <f>SUMIFS(allNAICS!$P:$P,allNAICS!$C:$C,Revenue!$A101,allNAICS!$E:$E,Revenue!U$1)</f>
        <v>11117</v>
      </c>
      <c r="V101" s="1">
        <f>SUMIFS(allNAICS!$P:$P,allNAICS!$C:$C,Revenue!$A101,allNAICS!$E:$E,Revenue!V$1)</f>
        <v>171234</v>
      </c>
      <c r="W101" s="1">
        <f>SUMIFS(allNAICS!$P:$P,allNAICS!$C:$C,Revenue!$A101,allNAICS!$E:$E,Revenue!W$1)</f>
        <v>41983</v>
      </c>
      <c r="X101" s="1">
        <f>SUMIFS(allNAICS!$P:$P,allNAICS!$C:$C,Revenue!$A101,allNAICS!$E:$E,Revenue!X$1)</f>
        <v>0</v>
      </c>
      <c r="Y101" s="1">
        <f>SUMIFS(allNAICS!$P:$P,allNAICS!$C:$C,Revenue!$A101,allNAICS!$E:$E,Revenue!Y$1)</f>
        <v>0</v>
      </c>
    </row>
    <row r="102" spans="1:25" x14ac:dyDescent="0.45">
      <c r="A102" s="1" t="s">
        <v>583</v>
      </c>
      <c r="B102" s="1" t="s">
        <v>445</v>
      </c>
      <c r="C102" s="1">
        <v>31.7775757</v>
      </c>
      <c r="D102" s="1">
        <v>-106.4424559</v>
      </c>
      <c r="E102" s="1">
        <f>SUMIFS(allNAICS!$P:$P,allNAICS!$C:$C,Revenue!$A102,allNAICS!$E:$E,Revenue!E$1)</f>
        <v>52405850</v>
      </c>
      <c r="F102" s="1">
        <f>SUMIFS(allNAICS!$P:$P,allNAICS!$C:$C,Revenue!$A102,allNAICS!$E:$E,Revenue!F$1)</f>
        <v>45083</v>
      </c>
      <c r="G102" s="1">
        <f>SUMIFS(allNAICS!$P:$P,allNAICS!$C:$C,Revenue!$A102,allNAICS!$E:$E,Revenue!G$1)</f>
        <v>54961</v>
      </c>
      <c r="H102" s="1">
        <f>SUMIFS(allNAICS!$P:$P,allNAICS!$C:$C,Revenue!$A102,allNAICS!$E:$E,Revenue!H$1)</f>
        <v>0</v>
      </c>
      <c r="I102" s="1">
        <f>SUMIFS(allNAICS!$P:$P,allNAICS!$C:$C,Revenue!$A102,allNAICS!$E:$E,Revenue!I$1)</f>
        <v>0</v>
      </c>
      <c r="J102" s="1">
        <f>SUMIFS(allNAICS!$P:$P,allNAICS!$C:$C,Revenue!$A102,allNAICS!$E:$E,Revenue!J$1)</f>
        <v>15488223</v>
      </c>
      <c r="K102" s="1">
        <f>SUMIFS(allNAICS!$P:$P,allNAICS!$C:$C,Revenue!$A102,allNAICS!$E:$E,Revenue!K$1)</f>
        <v>7864744</v>
      </c>
      <c r="L102" s="1">
        <f>SUMIFS(allNAICS!$P:$P,allNAICS!$C:$C,Revenue!$A102,allNAICS!$E:$E,Revenue!L$1)</f>
        <v>8423438</v>
      </c>
      <c r="M102" s="1">
        <f>SUMIFS(allNAICS!$P:$P,allNAICS!$C:$C,Revenue!$A102,allNAICS!$E:$E,Revenue!M$1)</f>
        <v>2553959</v>
      </c>
      <c r="N102" s="1">
        <f>SUMIFS(allNAICS!$P:$P,allNAICS!$C:$C,Revenue!$A102,allNAICS!$E:$E,Revenue!N$1)</f>
        <v>2555093</v>
      </c>
      <c r="O102" s="1">
        <f>SUMIFS(allNAICS!$P:$P,allNAICS!$C:$C,Revenue!$A102,allNAICS!$E:$E,Revenue!O$1)</f>
        <v>1350070</v>
      </c>
      <c r="P102" s="1">
        <f>SUMIFS(allNAICS!$P:$P,allNAICS!$C:$C,Revenue!$A102,allNAICS!$E:$E,Revenue!P$1)</f>
        <v>918855</v>
      </c>
      <c r="Q102" s="1">
        <f>SUMIFS(allNAICS!$P:$P,allNAICS!$C:$C,Revenue!$A102,allNAICS!$E:$E,Revenue!Q$1)</f>
        <v>1161632</v>
      </c>
      <c r="R102" s="1">
        <f>SUMIFS(allNAICS!$P:$P,allNAICS!$C:$C,Revenue!$A102,allNAICS!$E:$E,Revenue!R$1)</f>
        <v>1384637</v>
      </c>
      <c r="S102" s="1">
        <f>SUMIFS(allNAICS!$P:$P,allNAICS!$C:$C,Revenue!$A102,allNAICS!$E:$E,Revenue!S$1)</f>
        <v>166237</v>
      </c>
      <c r="T102" s="1">
        <f>SUMIFS(allNAICS!$P:$P,allNAICS!$C:$C,Revenue!$A102,allNAICS!$E:$E,Revenue!T$1)</f>
        <v>3194059</v>
      </c>
      <c r="U102" s="1">
        <f>SUMIFS(allNAICS!$P:$P,allNAICS!$C:$C,Revenue!$A102,allNAICS!$E:$E,Revenue!U$1)</f>
        <v>115684</v>
      </c>
      <c r="V102" s="1">
        <f>SUMIFS(allNAICS!$P:$P,allNAICS!$C:$C,Revenue!$A102,allNAICS!$E:$E,Revenue!V$1)</f>
        <v>1531777</v>
      </c>
      <c r="W102" s="1">
        <f>SUMIFS(allNAICS!$P:$P,allNAICS!$C:$C,Revenue!$A102,allNAICS!$E:$E,Revenue!W$1)</f>
        <v>542017</v>
      </c>
      <c r="X102" s="1">
        <f>SUMIFS(allNAICS!$P:$P,allNAICS!$C:$C,Revenue!$A102,allNAICS!$E:$E,Revenue!X$1)</f>
        <v>122937</v>
      </c>
      <c r="Y102" s="1">
        <f>SUMIFS(allNAICS!$P:$P,allNAICS!$C:$C,Revenue!$A102,allNAICS!$E:$E,Revenue!Y$1)</f>
        <v>4401</v>
      </c>
    </row>
    <row r="103" spans="1:25" x14ac:dyDescent="0.45">
      <c r="A103" s="1" t="s">
        <v>584</v>
      </c>
      <c r="B103" s="1" t="s">
        <v>459</v>
      </c>
      <c r="C103" s="1">
        <v>42.129224100000002</v>
      </c>
      <c r="D103" s="1">
        <v>-80.085059000000001</v>
      </c>
      <c r="E103" s="1">
        <f>SUMIFS(allNAICS!$P:$P,allNAICS!$C:$C,Revenue!$A103,allNAICS!$E:$E,Revenue!E$1)</f>
        <v>25316581</v>
      </c>
      <c r="F103" s="1">
        <f>SUMIFS(allNAICS!$P:$P,allNAICS!$C:$C,Revenue!$A103,allNAICS!$E:$E,Revenue!F$1)</f>
        <v>0</v>
      </c>
      <c r="G103" s="1">
        <f>SUMIFS(allNAICS!$P:$P,allNAICS!$C:$C,Revenue!$A103,allNAICS!$E:$E,Revenue!G$1)</f>
        <v>30844</v>
      </c>
      <c r="H103" s="1">
        <f>SUMIFS(allNAICS!$P:$P,allNAICS!$C:$C,Revenue!$A103,allNAICS!$E:$E,Revenue!H$1)</f>
        <v>0</v>
      </c>
      <c r="I103" s="1">
        <f>SUMIFS(allNAICS!$P:$P,allNAICS!$C:$C,Revenue!$A103,allNAICS!$E:$E,Revenue!I$1)</f>
        <v>757913</v>
      </c>
      <c r="J103" s="1">
        <f>SUMIFS(allNAICS!$P:$P,allNAICS!$C:$C,Revenue!$A103,allNAICS!$E:$E,Revenue!J$1)</f>
        <v>9294037</v>
      </c>
      <c r="K103" s="1">
        <f>SUMIFS(allNAICS!$P:$P,allNAICS!$C:$C,Revenue!$A103,allNAICS!$E:$E,Revenue!K$1)</f>
        <v>1346561</v>
      </c>
      <c r="L103" s="1">
        <f>SUMIFS(allNAICS!$P:$P,allNAICS!$C:$C,Revenue!$A103,allNAICS!$E:$E,Revenue!L$1)</f>
        <v>4839910</v>
      </c>
      <c r="M103" s="1">
        <f>SUMIFS(allNAICS!$P:$P,allNAICS!$C:$C,Revenue!$A103,allNAICS!$E:$E,Revenue!M$1)</f>
        <v>242284</v>
      </c>
      <c r="N103" s="1">
        <f>SUMIFS(allNAICS!$P:$P,allNAICS!$C:$C,Revenue!$A103,allNAICS!$E:$E,Revenue!N$1)</f>
        <v>289536</v>
      </c>
      <c r="O103" s="1">
        <f>SUMIFS(allNAICS!$P:$P,allNAICS!$C:$C,Revenue!$A103,allNAICS!$E:$E,Revenue!O$1)</f>
        <v>3752992</v>
      </c>
      <c r="P103" s="1">
        <f>SUMIFS(allNAICS!$P:$P,allNAICS!$C:$C,Revenue!$A103,allNAICS!$E:$E,Revenue!P$1)</f>
        <v>521713</v>
      </c>
      <c r="Q103" s="1">
        <f>SUMIFS(allNAICS!$P:$P,allNAICS!$C:$C,Revenue!$A103,allNAICS!$E:$E,Revenue!Q$1)</f>
        <v>367001</v>
      </c>
      <c r="R103" s="1">
        <f>SUMIFS(allNAICS!$P:$P,allNAICS!$C:$C,Revenue!$A103,allNAICS!$E:$E,Revenue!R$1)</f>
        <v>267370</v>
      </c>
      <c r="S103" s="1">
        <f>SUMIFS(allNAICS!$P:$P,allNAICS!$C:$C,Revenue!$A103,allNAICS!$E:$E,Revenue!S$1)</f>
        <v>287435</v>
      </c>
      <c r="T103" s="1">
        <f>SUMIFS(allNAICS!$P:$P,allNAICS!$C:$C,Revenue!$A103,allNAICS!$E:$E,Revenue!T$1)</f>
        <v>2045436</v>
      </c>
      <c r="U103" s="1">
        <f>SUMIFS(allNAICS!$P:$P,allNAICS!$C:$C,Revenue!$A103,allNAICS!$E:$E,Revenue!U$1)</f>
        <v>265445</v>
      </c>
      <c r="V103" s="1">
        <f>SUMIFS(allNAICS!$P:$P,allNAICS!$C:$C,Revenue!$A103,allNAICS!$E:$E,Revenue!V$1)</f>
        <v>506454</v>
      </c>
      <c r="W103" s="1">
        <f>SUMIFS(allNAICS!$P:$P,allNAICS!$C:$C,Revenue!$A103,allNAICS!$E:$E,Revenue!W$1)</f>
        <v>174669</v>
      </c>
      <c r="X103" s="1">
        <f>SUMIFS(allNAICS!$P:$P,allNAICS!$C:$C,Revenue!$A103,allNAICS!$E:$E,Revenue!X$1)</f>
        <v>0</v>
      </c>
      <c r="Y103" s="1">
        <f>SUMIFS(allNAICS!$P:$P,allNAICS!$C:$C,Revenue!$A103,allNAICS!$E:$E,Revenue!Y$1)</f>
        <v>0</v>
      </c>
    </row>
    <row r="104" spans="1:25" x14ac:dyDescent="0.45">
      <c r="A104" s="1" t="s">
        <v>585</v>
      </c>
      <c r="B104" s="1" t="s">
        <v>494</v>
      </c>
      <c r="C104" s="1">
        <v>44.052069099999997</v>
      </c>
      <c r="D104" s="1">
        <v>-123.08675359999999</v>
      </c>
      <c r="E104" s="1">
        <f>SUMIFS(allNAICS!$P:$P,allNAICS!$C:$C,Revenue!$A104,allNAICS!$E:$E,Revenue!E$1)</f>
        <v>20937218</v>
      </c>
      <c r="F104" s="1">
        <f>SUMIFS(allNAICS!$P:$P,allNAICS!$C:$C,Revenue!$A104,allNAICS!$E:$E,Revenue!F$1)</f>
        <v>269083</v>
      </c>
      <c r="G104" s="1">
        <f>SUMIFS(allNAICS!$P:$P,allNAICS!$C:$C,Revenue!$A104,allNAICS!$E:$E,Revenue!G$1)</f>
        <v>0</v>
      </c>
      <c r="H104" s="1">
        <f>SUMIFS(allNAICS!$P:$P,allNAICS!$C:$C,Revenue!$A104,allNAICS!$E:$E,Revenue!H$1)</f>
        <v>0</v>
      </c>
      <c r="I104" s="1">
        <f>SUMIFS(allNAICS!$P:$P,allNAICS!$C:$C,Revenue!$A104,allNAICS!$E:$E,Revenue!I$1)</f>
        <v>1085124</v>
      </c>
      <c r="J104" s="1">
        <f>SUMIFS(allNAICS!$P:$P,allNAICS!$C:$C,Revenue!$A104,allNAICS!$E:$E,Revenue!J$1)</f>
        <v>3851149</v>
      </c>
      <c r="K104" s="1">
        <f>SUMIFS(allNAICS!$P:$P,allNAICS!$C:$C,Revenue!$A104,allNAICS!$E:$E,Revenue!K$1)</f>
        <v>3532596</v>
      </c>
      <c r="L104" s="1">
        <f>SUMIFS(allNAICS!$P:$P,allNAICS!$C:$C,Revenue!$A104,allNAICS!$E:$E,Revenue!L$1)</f>
        <v>4112315</v>
      </c>
      <c r="M104" s="1">
        <f>SUMIFS(allNAICS!$P:$P,allNAICS!$C:$C,Revenue!$A104,allNAICS!$E:$E,Revenue!M$1)</f>
        <v>390845</v>
      </c>
      <c r="N104" s="1">
        <f>SUMIFS(allNAICS!$P:$P,allNAICS!$C:$C,Revenue!$A104,allNAICS!$E:$E,Revenue!N$1)</f>
        <v>661106</v>
      </c>
      <c r="O104" s="1">
        <f>SUMIFS(allNAICS!$P:$P,allNAICS!$C:$C,Revenue!$A104,allNAICS!$E:$E,Revenue!O$1)</f>
        <v>1799234</v>
      </c>
      <c r="P104" s="1">
        <f>SUMIFS(allNAICS!$P:$P,allNAICS!$C:$C,Revenue!$A104,allNAICS!$E:$E,Revenue!P$1)</f>
        <v>492108</v>
      </c>
      <c r="Q104" s="1">
        <f>SUMIFS(allNAICS!$P:$P,allNAICS!$C:$C,Revenue!$A104,allNAICS!$E:$E,Revenue!Q$1)</f>
        <v>690157</v>
      </c>
      <c r="R104" s="1">
        <f>SUMIFS(allNAICS!$P:$P,allNAICS!$C:$C,Revenue!$A104,allNAICS!$E:$E,Revenue!R$1)</f>
        <v>327559</v>
      </c>
      <c r="S104" s="1">
        <f>SUMIFS(allNAICS!$P:$P,allNAICS!$C:$C,Revenue!$A104,allNAICS!$E:$E,Revenue!S$1)</f>
        <v>120282</v>
      </c>
      <c r="T104" s="1">
        <f>SUMIFS(allNAICS!$P:$P,allNAICS!$C:$C,Revenue!$A104,allNAICS!$E:$E,Revenue!T$1)</f>
        <v>2261325</v>
      </c>
      <c r="U104" s="1">
        <f>SUMIFS(allNAICS!$P:$P,allNAICS!$C:$C,Revenue!$A104,allNAICS!$E:$E,Revenue!U$1)</f>
        <v>99613</v>
      </c>
      <c r="V104" s="1">
        <f>SUMIFS(allNAICS!$P:$P,allNAICS!$C:$C,Revenue!$A104,allNAICS!$E:$E,Revenue!V$1)</f>
        <v>640300</v>
      </c>
      <c r="W104" s="1">
        <f>SUMIFS(allNAICS!$P:$P,allNAICS!$C:$C,Revenue!$A104,allNAICS!$E:$E,Revenue!W$1)</f>
        <v>335765</v>
      </c>
      <c r="X104" s="1">
        <f>SUMIFS(allNAICS!$P:$P,allNAICS!$C:$C,Revenue!$A104,allNAICS!$E:$E,Revenue!X$1)</f>
        <v>138449</v>
      </c>
      <c r="Y104" s="1">
        <f>SUMIFS(allNAICS!$P:$P,allNAICS!$C:$C,Revenue!$A104,allNAICS!$E:$E,Revenue!Y$1)</f>
        <v>0</v>
      </c>
    </row>
    <row r="105" spans="1:25" x14ac:dyDescent="0.45">
      <c r="A105" s="1" t="s">
        <v>586</v>
      </c>
      <c r="B105" s="1" t="s">
        <v>504</v>
      </c>
      <c r="C105" s="1">
        <v>37.971559200000002</v>
      </c>
      <c r="D105" s="1">
        <v>-87.571089799999996</v>
      </c>
      <c r="E105" s="1">
        <f>SUMIFS(allNAICS!$P:$P,allNAICS!$C:$C,Revenue!$A105,allNAICS!$E:$E,Revenue!E$1)</f>
        <v>42184285</v>
      </c>
      <c r="F105" s="1">
        <f>SUMIFS(allNAICS!$P:$P,allNAICS!$C:$C,Revenue!$A105,allNAICS!$E:$E,Revenue!F$1)</f>
        <v>0</v>
      </c>
      <c r="G105" s="1">
        <f>SUMIFS(allNAICS!$P:$P,allNAICS!$C:$C,Revenue!$A105,allNAICS!$E:$E,Revenue!G$1)</f>
        <v>283560</v>
      </c>
      <c r="H105" s="1">
        <f>SUMIFS(allNAICS!$P:$P,allNAICS!$C:$C,Revenue!$A105,allNAICS!$E:$E,Revenue!H$1)</f>
        <v>0</v>
      </c>
      <c r="I105" s="1">
        <f>SUMIFS(allNAICS!$P:$P,allNAICS!$C:$C,Revenue!$A105,allNAICS!$E:$E,Revenue!I$1)</f>
        <v>2137243</v>
      </c>
      <c r="J105" s="1">
        <f>SUMIFS(allNAICS!$P:$P,allNAICS!$C:$C,Revenue!$A105,allNAICS!$E:$E,Revenue!J$1)</f>
        <v>17041476</v>
      </c>
      <c r="K105" s="1">
        <f>SUMIFS(allNAICS!$P:$P,allNAICS!$C:$C,Revenue!$A105,allNAICS!$E:$E,Revenue!K$1)</f>
        <v>6065137</v>
      </c>
      <c r="L105" s="1">
        <f>SUMIFS(allNAICS!$P:$P,allNAICS!$C:$C,Revenue!$A105,allNAICS!$E:$E,Revenue!L$1)</f>
        <v>4795709</v>
      </c>
      <c r="M105" s="1">
        <f>SUMIFS(allNAICS!$P:$P,allNAICS!$C:$C,Revenue!$A105,allNAICS!$E:$E,Revenue!M$1)</f>
        <v>1710797</v>
      </c>
      <c r="N105" s="1">
        <f>SUMIFS(allNAICS!$P:$P,allNAICS!$C:$C,Revenue!$A105,allNAICS!$E:$E,Revenue!N$1)</f>
        <v>1114953</v>
      </c>
      <c r="O105" s="1">
        <f>SUMIFS(allNAICS!$P:$P,allNAICS!$C:$C,Revenue!$A105,allNAICS!$E:$E,Revenue!O$1)</f>
        <v>1299547</v>
      </c>
      <c r="P105" s="1">
        <f>SUMIFS(allNAICS!$P:$P,allNAICS!$C:$C,Revenue!$A105,allNAICS!$E:$E,Revenue!P$1)</f>
        <v>404585</v>
      </c>
      <c r="Q105" s="1">
        <f>SUMIFS(allNAICS!$P:$P,allNAICS!$C:$C,Revenue!$A105,allNAICS!$E:$E,Revenue!Q$1)</f>
        <v>1366035</v>
      </c>
      <c r="R105" s="1">
        <f>SUMIFS(allNAICS!$P:$P,allNAICS!$C:$C,Revenue!$A105,allNAICS!$E:$E,Revenue!R$1)</f>
        <v>411455</v>
      </c>
      <c r="S105" s="1">
        <f>SUMIFS(allNAICS!$P:$P,allNAICS!$C:$C,Revenue!$A105,allNAICS!$E:$E,Revenue!S$1)</f>
        <v>132199</v>
      </c>
      <c r="T105" s="1">
        <f>SUMIFS(allNAICS!$P:$P,allNAICS!$C:$C,Revenue!$A105,allNAICS!$E:$E,Revenue!T$1)</f>
        <v>2776644</v>
      </c>
      <c r="U105" s="1">
        <f>SUMIFS(allNAICS!$P:$P,allNAICS!$C:$C,Revenue!$A105,allNAICS!$E:$E,Revenue!U$1)</f>
        <v>102403</v>
      </c>
      <c r="V105" s="1">
        <f>SUMIFS(allNAICS!$P:$P,allNAICS!$C:$C,Revenue!$A105,allNAICS!$E:$E,Revenue!V$1)</f>
        <v>668684</v>
      </c>
      <c r="W105" s="1">
        <f>SUMIFS(allNAICS!$P:$P,allNAICS!$C:$C,Revenue!$A105,allNAICS!$E:$E,Revenue!W$1)</f>
        <v>411287</v>
      </c>
      <c r="X105" s="1">
        <f>SUMIFS(allNAICS!$P:$P,allNAICS!$C:$C,Revenue!$A105,allNAICS!$E:$E,Revenue!X$1)</f>
        <v>109235</v>
      </c>
      <c r="Y105" s="1">
        <f>SUMIFS(allNAICS!$P:$P,allNAICS!$C:$C,Revenue!$A105,allNAICS!$E:$E,Revenue!Y$1)</f>
        <v>0</v>
      </c>
    </row>
    <row r="106" spans="1:25" x14ac:dyDescent="0.45">
      <c r="A106" s="1" t="s">
        <v>587</v>
      </c>
      <c r="B106" s="1" t="s">
        <v>464</v>
      </c>
      <c r="C106" s="1">
        <v>64.837777799999998</v>
      </c>
      <c r="D106" s="1">
        <v>-147.7163889</v>
      </c>
      <c r="E106" s="1">
        <f>SUMIFS(allNAICS!$P:$P,allNAICS!$C:$C,Revenue!$A106,allNAICS!$E:$E,Revenue!E$1)</f>
        <v>8165528</v>
      </c>
      <c r="F106" s="1">
        <f>SUMIFS(allNAICS!$P:$P,allNAICS!$C:$C,Revenue!$A106,allNAICS!$E:$E,Revenue!F$1)</f>
        <v>6126</v>
      </c>
      <c r="G106" s="1">
        <f>SUMIFS(allNAICS!$P:$P,allNAICS!$C:$C,Revenue!$A106,allNAICS!$E:$E,Revenue!G$1)</f>
        <v>633476</v>
      </c>
      <c r="H106" s="1">
        <f>SUMIFS(allNAICS!$P:$P,allNAICS!$C:$C,Revenue!$A106,allNAICS!$E:$E,Revenue!H$1)</f>
        <v>0</v>
      </c>
      <c r="I106" s="1">
        <f>SUMIFS(allNAICS!$P:$P,allNAICS!$C:$C,Revenue!$A106,allNAICS!$E:$E,Revenue!I$1)</f>
        <v>826371</v>
      </c>
      <c r="J106" s="1">
        <f>SUMIFS(allNAICS!$P:$P,allNAICS!$C:$C,Revenue!$A106,allNAICS!$E:$E,Revenue!J$1)</f>
        <v>1821211</v>
      </c>
      <c r="K106" s="1">
        <f>SUMIFS(allNAICS!$P:$P,allNAICS!$C:$C,Revenue!$A106,allNAICS!$E:$E,Revenue!K$1)</f>
        <v>634412</v>
      </c>
      <c r="L106" s="1">
        <f>SUMIFS(allNAICS!$P:$P,allNAICS!$C:$C,Revenue!$A106,allNAICS!$E:$E,Revenue!L$1)</f>
        <v>1664221</v>
      </c>
      <c r="M106" s="1">
        <f>SUMIFS(allNAICS!$P:$P,allNAICS!$C:$C,Revenue!$A106,allNAICS!$E:$E,Revenue!M$1)</f>
        <v>386819</v>
      </c>
      <c r="N106" s="1">
        <f>SUMIFS(allNAICS!$P:$P,allNAICS!$C:$C,Revenue!$A106,allNAICS!$E:$E,Revenue!N$1)</f>
        <v>161306</v>
      </c>
      <c r="O106" s="1">
        <f>SUMIFS(allNAICS!$P:$P,allNAICS!$C:$C,Revenue!$A106,allNAICS!$E:$E,Revenue!O$1)</f>
        <v>112477</v>
      </c>
      <c r="P106" s="1">
        <f>SUMIFS(allNAICS!$P:$P,allNAICS!$C:$C,Revenue!$A106,allNAICS!$E:$E,Revenue!P$1)</f>
        <v>224744</v>
      </c>
      <c r="Q106" s="1">
        <f>SUMIFS(allNAICS!$P:$P,allNAICS!$C:$C,Revenue!$A106,allNAICS!$E:$E,Revenue!Q$1)</f>
        <v>276850</v>
      </c>
      <c r="R106" s="1">
        <f>SUMIFS(allNAICS!$P:$P,allNAICS!$C:$C,Revenue!$A106,allNAICS!$E:$E,Revenue!R$1)</f>
        <v>169555</v>
      </c>
      <c r="S106" s="1">
        <f>SUMIFS(allNAICS!$P:$P,allNAICS!$C:$C,Revenue!$A106,allNAICS!$E:$E,Revenue!S$1)</f>
        <v>39694</v>
      </c>
      <c r="T106" s="1">
        <f>SUMIFS(allNAICS!$P:$P,allNAICS!$C:$C,Revenue!$A106,allNAICS!$E:$E,Revenue!T$1)</f>
        <v>521142</v>
      </c>
      <c r="U106" s="1">
        <f>SUMIFS(allNAICS!$P:$P,allNAICS!$C:$C,Revenue!$A106,allNAICS!$E:$E,Revenue!U$1)</f>
        <v>61863</v>
      </c>
      <c r="V106" s="1">
        <f>SUMIFS(allNAICS!$P:$P,allNAICS!$C:$C,Revenue!$A106,allNAICS!$E:$E,Revenue!V$1)</f>
        <v>232386</v>
      </c>
      <c r="W106" s="1">
        <f>SUMIFS(allNAICS!$P:$P,allNAICS!$C:$C,Revenue!$A106,allNAICS!$E:$E,Revenue!W$1)</f>
        <v>82838</v>
      </c>
      <c r="X106" s="1">
        <f>SUMIFS(allNAICS!$P:$P,allNAICS!$C:$C,Revenue!$A106,allNAICS!$E:$E,Revenue!X$1)</f>
        <v>0</v>
      </c>
      <c r="Y106" s="1">
        <f>SUMIFS(allNAICS!$P:$P,allNAICS!$C:$C,Revenue!$A106,allNAICS!$E:$E,Revenue!Y$1)</f>
        <v>0</v>
      </c>
    </row>
    <row r="107" spans="1:25" x14ac:dyDescent="0.45">
      <c r="A107" s="1" t="s">
        <v>588</v>
      </c>
      <c r="B107" s="1" t="s">
        <v>589</v>
      </c>
      <c r="C107" s="1">
        <v>46.877186299999998</v>
      </c>
      <c r="D107" s="1">
        <v>-96.789803399999997</v>
      </c>
      <c r="E107" s="1">
        <f>SUMIFS(allNAICS!$P:$P,allNAICS!$C:$C,Revenue!$A107,allNAICS!$E:$E,Revenue!E$1)</f>
        <v>29420274</v>
      </c>
      <c r="F107" s="1">
        <f>SUMIFS(allNAICS!$P:$P,allNAICS!$C:$C,Revenue!$A107,allNAICS!$E:$E,Revenue!F$1)</f>
        <v>0</v>
      </c>
      <c r="G107" s="1">
        <f>SUMIFS(allNAICS!$P:$P,allNAICS!$C:$C,Revenue!$A107,allNAICS!$E:$E,Revenue!G$1)</f>
        <v>0</v>
      </c>
      <c r="H107" s="1">
        <f>SUMIFS(allNAICS!$P:$P,allNAICS!$C:$C,Revenue!$A107,allNAICS!$E:$E,Revenue!H$1)</f>
        <v>150102</v>
      </c>
      <c r="I107" s="1">
        <f>SUMIFS(allNAICS!$P:$P,allNAICS!$C:$C,Revenue!$A107,allNAICS!$E:$E,Revenue!I$1)</f>
        <v>2248561</v>
      </c>
      <c r="J107" s="1">
        <f>SUMIFS(allNAICS!$P:$P,allNAICS!$C:$C,Revenue!$A107,allNAICS!$E:$E,Revenue!J$1)</f>
        <v>3679094</v>
      </c>
      <c r="K107" s="1">
        <f>SUMIFS(allNAICS!$P:$P,allNAICS!$C:$C,Revenue!$A107,allNAICS!$E:$E,Revenue!K$1)</f>
        <v>8649340</v>
      </c>
      <c r="L107" s="1">
        <f>SUMIFS(allNAICS!$P:$P,allNAICS!$C:$C,Revenue!$A107,allNAICS!$E:$E,Revenue!L$1)</f>
        <v>4502789</v>
      </c>
      <c r="M107" s="1">
        <f>SUMIFS(allNAICS!$P:$P,allNAICS!$C:$C,Revenue!$A107,allNAICS!$E:$E,Revenue!M$1)</f>
        <v>878107</v>
      </c>
      <c r="N107" s="1">
        <f>SUMIFS(allNAICS!$P:$P,allNAICS!$C:$C,Revenue!$A107,allNAICS!$E:$E,Revenue!N$1)</f>
        <v>973911</v>
      </c>
      <c r="O107" s="1">
        <f>SUMIFS(allNAICS!$P:$P,allNAICS!$C:$C,Revenue!$A107,allNAICS!$E:$E,Revenue!O$1)</f>
        <v>2981648</v>
      </c>
      <c r="P107" s="1">
        <f>SUMIFS(allNAICS!$P:$P,allNAICS!$C:$C,Revenue!$A107,allNAICS!$E:$E,Revenue!P$1)</f>
        <v>655609</v>
      </c>
      <c r="Q107" s="1">
        <f>SUMIFS(allNAICS!$P:$P,allNAICS!$C:$C,Revenue!$A107,allNAICS!$E:$E,Revenue!Q$1)</f>
        <v>855434</v>
      </c>
      <c r="R107" s="1">
        <f>SUMIFS(allNAICS!$P:$P,allNAICS!$C:$C,Revenue!$A107,allNAICS!$E:$E,Revenue!R$1)</f>
        <v>377920</v>
      </c>
      <c r="S107" s="1">
        <f>SUMIFS(allNAICS!$P:$P,allNAICS!$C:$C,Revenue!$A107,allNAICS!$E:$E,Revenue!S$1)</f>
        <v>119326</v>
      </c>
      <c r="T107" s="1">
        <f>SUMIFS(allNAICS!$P:$P,allNAICS!$C:$C,Revenue!$A107,allNAICS!$E:$E,Revenue!T$1)</f>
        <v>2158801</v>
      </c>
      <c r="U107" s="1">
        <f>SUMIFS(allNAICS!$P:$P,allNAICS!$C:$C,Revenue!$A107,allNAICS!$E:$E,Revenue!U$1)</f>
        <v>176778</v>
      </c>
      <c r="V107" s="1">
        <f>SUMIFS(allNAICS!$P:$P,allNAICS!$C:$C,Revenue!$A107,allNAICS!$E:$E,Revenue!V$1)</f>
        <v>582349</v>
      </c>
      <c r="W107" s="1">
        <f>SUMIFS(allNAICS!$P:$P,allNAICS!$C:$C,Revenue!$A107,allNAICS!$E:$E,Revenue!W$1)</f>
        <v>243563</v>
      </c>
      <c r="X107" s="1">
        <f>SUMIFS(allNAICS!$P:$P,allNAICS!$C:$C,Revenue!$A107,allNAICS!$E:$E,Revenue!X$1)</f>
        <v>154023</v>
      </c>
      <c r="Y107" s="1">
        <f>SUMIFS(allNAICS!$P:$P,allNAICS!$C:$C,Revenue!$A107,allNAICS!$E:$E,Revenue!Y$1)</f>
        <v>0</v>
      </c>
    </row>
    <row r="108" spans="1:25" x14ac:dyDescent="0.45">
      <c r="A108" s="1" t="s">
        <v>590</v>
      </c>
      <c r="B108" s="1" t="s">
        <v>453</v>
      </c>
      <c r="C108" s="1">
        <v>36.728058300000001</v>
      </c>
      <c r="D108" s="1">
        <v>-108.2186856</v>
      </c>
      <c r="E108" s="1">
        <f>SUMIFS(allNAICS!$P:$P,allNAICS!$C:$C,Revenue!$A108,allNAICS!$E:$E,Revenue!E$1)</f>
        <v>7457040</v>
      </c>
      <c r="F108" s="1">
        <f>SUMIFS(allNAICS!$P:$P,allNAICS!$C:$C,Revenue!$A108,allNAICS!$E:$E,Revenue!F$1)</f>
        <v>10245</v>
      </c>
      <c r="G108" s="1">
        <f>SUMIFS(allNAICS!$P:$P,allNAICS!$C:$C,Revenue!$A108,allNAICS!$E:$E,Revenue!G$1)</f>
        <v>1170841</v>
      </c>
      <c r="H108" s="1">
        <f>SUMIFS(allNAICS!$P:$P,allNAICS!$C:$C,Revenue!$A108,allNAICS!$E:$E,Revenue!H$1)</f>
        <v>0</v>
      </c>
      <c r="I108" s="1">
        <f>SUMIFS(allNAICS!$P:$P,allNAICS!$C:$C,Revenue!$A108,allNAICS!$E:$E,Revenue!I$1)</f>
        <v>498838</v>
      </c>
      <c r="J108" s="1">
        <f>SUMIFS(allNAICS!$P:$P,allNAICS!$C:$C,Revenue!$A108,allNAICS!$E:$E,Revenue!J$1)</f>
        <v>292554</v>
      </c>
      <c r="K108" s="1">
        <f>SUMIFS(allNAICS!$P:$P,allNAICS!$C:$C,Revenue!$A108,allNAICS!$E:$E,Revenue!K$1)</f>
        <v>1258195</v>
      </c>
      <c r="L108" s="1">
        <f>SUMIFS(allNAICS!$P:$P,allNAICS!$C:$C,Revenue!$A108,allNAICS!$E:$E,Revenue!L$1)</f>
        <v>1761246</v>
      </c>
      <c r="M108" s="1">
        <f>SUMIFS(allNAICS!$P:$P,allNAICS!$C:$C,Revenue!$A108,allNAICS!$E:$E,Revenue!M$1)</f>
        <v>461679</v>
      </c>
      <c r="N108" s="1">
        <f>SUMIFS(allNAICS!$P:$P,allNAICS!$C:$C,Revenue!$A108,allNAICS!$E:$E,Revenue!N$1)</f>
        <v>103206</v>
      </c>
      <c r="O108" s="1">
        <f>SUMIFS(allNAICS!$P:$P,allNAICS!$C:$C,Revenue!$A108,allNAICS!$E:$E,Revenue!O$1)</f>
        <v>105269</v>
      </c>
      <c r="P108" s="1">
        <f>SUMIFS(allNAICS!$P:$P,allNAICS!$C:$C,Revenue!$A108,allNAICS!$E:$E,Revenue!P$1)</f>
        <v>280247</v>
      </c>
      <c r="Q108" s="1">
        <f>SUMIFS(allNAICS!$P:$P,allNAICS!$C:$C,Revenue!$A108,allNAICS!$E:$E,Revenue!Q$1)</f>
        <v>158672</v>
      </c>
      <c r="R108" s="1">
        <f>SUMIFS(allNAICS!$P:$P,allNAICS!$C:$C,Revenue!$A108,allNAICS!$E:$E,Revenue!R$1)</f>
        <v>117637</v>
      </c>
      <c r="S108" s="1">
        <f>SUMIFS(allNAICS!$P:$P,allNAICS!$C:$C,Revenue!$A108,allNAICS!$E:$E,Revenue!S$1)</f>
        <v>17027</v>
      </c>
      <c r="T108" s="1">
        <f>SUMIFS(allNAICS!$P:$P,allNAICS!$C:$C,Revenue!$A108,allNAICS!$E:$E,Revenue!T$1)</f>
        <v>580236</v>
      </c>
      <c r="U108" s="1">
        <f>SUMIFS(allNAICS!$P:$P,allNAICS!$C:$C,Revenue!$A108,allNAICS!$E:$E,Revenue!U$1)</f>
        <v>45457</v>
      </c>
      <c r="V108" s="1">
        <f>SUMIFS(allNAICS!$P:$P,allNAICS!$C:$C,Revenue!$A108,allNAICS!$E:$E,Revenue!V$1)</f>
        <v>222983</v>
      </c>
      <c r="W108" s="1">
        <f>SUMIFS(allNAICS!$P:$P,allNAICS!$C:$C,Revenue!$A108,allNAICS!$E:$E,Revenue!W$1)</f>
        <v>172769</v>
      </c>
      <c r="X108" s="1">
        <f>SUMIFS(allNAICS!$P:$P,allNAICS!$C:$C,Revenue!$A108,allNAICS!$E:$E,Revenue!X$1)</f>
        <v>0</v>
      </c>
      <c r="Y108" s="1">
        <f>SUMIFS(allNAICS!$P:$P,allNAICS!$C:$C,Revenue!$A108,allNAICS!$E:$E,Revenue!Y$1)</f>
        <v>0</v>
      </c>
    </row>
    <row r="109" spans="1:25" x14ac:dyDescent="0.45">
      <c r="A109" s="1" t="s">
        <v>591</v>
      </c>
      <c r="B109" s="1" t="s">
        <v>470</v>
      </c>
      <c r="C109" s="1">
        <v>35.052664100000001</v>
      </c>
      <c r="D109" s="1">
        <v>-78.878358500000004</v>
      </c>
      <c r="E109" s="1">
        <f>SUMIFS(allNAICS!$P:$P,allNAICS!$C:$C,Revenue!$A109,allNAICS!$E:$E,Revenue!E$1)</f>
        <v>18192707</v>
      </c>
      <c r="F109" s="1">
        <f>SUMIFS(allNAICS!$P:$P,allNAICS!$C:$C,Revenue!$A109,allNAICS!$E:$E,Revenue!F$1)</f>
        <v>15567</v>
      </c>
      <c r="G109" s="1">
        <f>SUMIFS(allNAICS!$P:$P,allNAICS!$C:$C,Revenue!$A109,allNAICS!$E:$E,Revenue!G$1)</f>
        <v>0</v>
      </c>
      <c r="H109" s="1">
        <f>SUMIFS(allNAICS!$P:$P,allNAICS!$C:$C,Revenue!$A109,allNAICS!$E:$E,Revenue!H$1)</f>
        <v>235560</v>
      </c>
      <c r="I109" s="1">
        <f>SUMIFS(allNAICS!$P:$P,allNAICS!$C:$C,Revenue!$A109,allNAICS!$E:$E,Revenue!I$1)</f>
        <v>1089952</v>
      </c>
      <c r="J109" s="1">
        <f>SUMIFS(allNAICS!$P:$P,allNAICS!$C:$C,Revenue!$A109,allNAICS!$E:$E,Revenue!J$1)</f>
        <v>5726787</v>
      </c>
      <c r="K109" s="1">
        <f>SUMIFS(allNAICS!$P:$P,allNAICS!$C:$C,Revenue!$A109,allNAICS!$E:$E,Revenue!K$1)</f>
        <v>953621</v>
      </c>
      <c r="L109" s="1">
        <f>SUMIFS(allNAICS!$P:$P,allNAICS!$C:$C,Revenue!$A109,allNAICS!$E:$E,Revenue!L$1)</f>
        <v>4539072</v>
      </c>
      <c r="M109" s="1">
        <f>SUMIFS(allNAICS!$P:$P,allNAICS!$C:$C,Revenue!$A109,allNAICS!$E:$E,Revenue!M$1)</f>
        <v>575151</v>
      </c>
      <c r="N109" s="1">
        <f>SUMIFS(allNAICS!$P:$P,allNAICS!$C:$C,Revenue!$A109,allNAICS!$E:$E,Revenue!N$1)</f>
        <v>612843</v>
      </c>
      <c r="O109" s="1">
        <f>SUMIFS(allNAICS!$P:$P,allNAICS!$C:$C,Revenue!$A109,allNAICS!$E:$E,Revenue!O$1)</f>
        <v>481821</v>
      </c>
      <c r="P109" s="1">
        <f>SUMIFS(allNAICS!$P:$P,allNAICS!$C:$C,Revenue!$A109,allNAICS!$E:$E,Revenue!P$1)</f>
        <v>518300</v>
      </c>
      <c r="Q109" s="1">
        <f>SUMIFS(allNAICS!$P:$P,allNAICS!$C:$C,Revenue!$A109,allNAICS!$E:$E,Revenue!Q$1)</f>
        <v>954816</v>
      </c>
      <c r="R109" s="1">
        <f>SUMIFS(allNAICS!$P:$P,allNAICS!$C:$C,Revenue!$A109,allNAICS!$E:$E,Revenue!R$1)</f>
        <v>382894</v>
      </c>
      <c r="S109" s="1">
        <f>SUMIFS(allNAICS!$P:$P,allNAICS!$C:$C,Revenue!$A109,allNAICS!$E:$E,Revenue!S$1)</f>
        <v>134399</v>
      </c>
      <c r="T109" s="1">
        <f>SUMIFS(allNAICS!$P:$P,allNAICS!$C:$C,Revenue!$A109,allNAICS!$E:$E,Revenue!T$1)</f>
        <v>1012256</v>
      </c>
      <c r="U109" s="1">
        <f>SUMIFS(allNAICS!$P:$P,allNAICS!$C:$C,Revenue!$A109,allNAICS!$E:$E,Revenue!U$1)</f>
        <v>46890</v>
      </c>
      <c r="V109" s="1">
        <f>SUMIFS(allNAICS!$P:$P,allNAICS!$C:$C,Revenue!$A109,allNAICS!$E:$E,Revenue!V$1)</f>
        <v>639267</v>
      </c>
      <c r="W109" s="1">
        <f>SUMIFS(allNAICS!$P:$P,allNAICS!$C:$C,Revenue!$A109,allNAICS!$E:$E,Revenue!W$1)</f>
        <v>232511</v>
      </c>
      <c r="X109" s="1">
        <f>SUMIFS(allNAICS!$P:$P,allNAICS!$C:$C,Revenue!$A109,allNAICS!$E:$E,Revenue!X$1)</f>
        <v>32158</v>
      </c>
      <c r="Y109" s="1">
        <f>SUMIFS(allNAICS!$P:$P,allNAICS!$C:$C,Revenue!$A109,allNAICS!$E:$E,Revenue!Y$1)</f>
        <v>0</v>
      </c>
    </row>
    <row r="110" spans="1:25" x14ac:dyDescent="0.45">
      <c r="A110" s="1" t="s">
        <v>592</v>
      </c>
      <c r="B110" s="1" t="s">
        <v>593</v>
      </c>
      <c r="C110" s="1">
        <v>36.062579499999998</v>
      </c>
      <c r="D110" s="1">
        <v>-94.157426299999997</v>
      </c>
      <c r="E110" s="1">
        <f>SUMIFS(allNAICS!$P:$P,allNAICS!$C:$C,Revenue!$A110,allNAICS!$E:$E,Revenue!E$1)</f>
        <v>50520570</v>
      </c>
      <c r="F110" s="1">
        <f>SUMIFS(allNAICS!$P:$P,allNAICS!$C:$C,Revenue!$A110,allNAICS!$E:$E,Revenue!F$1)</f>
        <v>34066</v>
      </c>
      <c r="G110" s="1">
        <f>SUMIFS(allNAICS!$P:$P,allNAICS!$C:$C,Revenue!$A110,allNAICS!$E:$E,Revenue!G$1)</f>
        <v>49258</v>
      </c>
      <c r="H110" s="1">
        <f>SUMIFS(allNAICS!$P:$P,allNAICS!$C:$C,Revenue!$A110,allNAICS!$E:$E,Revenue!H$1)</f>
        <v>0</v>
      </c>
      <c r="I110" s="1">
        <f>SUMIFS(allNAICS!$P:$P,allNAICS!$C:$C,Revenue!$A110,allNAICS!$E:$E,Revenue!I$1)</f>
        <v>2100827</v>
      </c>
      <c r="J110" s="1">
        <f>SUMIFS(allNAICS!$P:$P,allNAICS!$C:$C,Revenue!$A110,allNAICS!$E:$E,Revenue!J$1)</f>
        <v>7150838</v>
      </c>
      <c r="K110" s="1">
        <f>SUMIFS(allNAICS!$P:$P,allNAICS!$C:$C,Revenue!$A110,allNAICS!$E:$E,Revenue!K$1)</f>
        <v>19938337</v>
      </c>
      <c r="L110" s="1">
        <f>SUMIFS(allNAICS!$P:$P,allNAICS!$C:$C,Revenue!$A110,allNAICS!$E:$E,Revenue!L$1)</f>
        <v>6278717</v>
      </c>
      <c r="M110" s="1">
        <f>SUMIFS(allNAICS!$P:$P,allNAICS!$C:$C,Revenue!$A110,allNAICS!$E:$E,Revenue!M$1)</f>
        <v>3679074</v>
      </c>
      <c r="N110" s="1">
        <f>SUMIFS(allNAICS!$P:$P,allNAICS!$C:$C,Revenue!$A110,allNAICS!$E:$E,Revenue!N$1)</f>
        <v>828253</v>
      </c>
      <c r="O110" s="1">
        <f>SUMIFS(allNAICS!$P:$P,allNAICS!$C:$C,Revenue!$A110,allNAICS!$E:$E,Revenue!O$1)</f>
        <v>1126260</v>
      </c>
      <c r="P110" s="1">
        <f>SUMIFS(allNAICS!$P:$P,allNAICS!$C:$C,Revenue!$A110,allNAICS!$E:$E,Revenue!P$1)</f>
        <v>687648</v>
      </c>
      <c r="Q110" s="1">
        <f>SUMIFS(allNAICS!$P:$P,allNAICS!$C:$C,Revenue!$A110,allNAICS!$E:$E,Revenue!Q$1)</f>
        <v>1877259</v>
      </c>
      <c r="R110" s="1">
        <f>SUMIFS(allNAICS!$P:$P,allNAICS!$C:$C,Revenue!$A110,allNAICS!$E:$E,Revenue!R$1)</f>
        <v>598330</v>
      </c>
      <c r="S110" s="1">
        <f>SUMIFS(allNAICS!$P:$P,allNAICS!$C:$C,Revenue!$A110,allNAICS!$E:$E,Revenue!S$1)</f>
        <v>109166</v>
      </c>
      <c r="T110" s="1">
        <f>SUMIFS(allNAICS!$P:$P,allNAICS!$C:$C,Revenue!$A110,allNAICS!$E:$E,Revenue!T$1)</f>
        <v>2387281</v>
      </c>
      <c r="U110" s="1">
        <f>SUMIFS(allNAICS!$P:$P,allNAICS!$C:$C,Revenue!$A110,allNAICS!$E:$E,Revenue!U$1)</f>
        <v>227570</v>
      </c>
      <c r="V110" s="1">
        <f>SUMIFS(allNAICS!$P:$P,allNAICS!$C:$C,Revenue!$A110,allNAICS!$E:$E,Revenue!V$1)</f>
        <v>794110</v>
      </c>
      <c r="W110" s="1">
        <f>SUMIFS(allNAICS!$P:$P,allNAICS!$C:$C,Revenue!$A110,allNAICS!$E:$E,Revenue!W$1)</f>
        <v>428601</v>
      </c>
      <c r="X110" s="1">
        <f>SUMIFS(allNAICS!$P:$P,allNAICS!$C:$C,Revenue!$A110,allNAICS!$E:$E,Revenue!X$1)</f>
        <v>1835302</v>
      </c>
      <c r="Y110" s="1">
        <f>SUMIFS(allNAICS!$P:$P,allNAICS!$C:$C,Revenue!$A110,allNAICS!$E:$E,Revenue!Y$1)</f>
        <v>1153</v>
      </c>
    </row>
    <row r="111" spans="1:25" x14ac:dyDescent="0.45">
      <c r="A111" s="1" t="s">
        <v>594</v>
      </c>
      <c r="B111" s="1" t="s">
        <v>595</v>
      </c>
      <c r="C111" s="1">
        <v>35.198283600000003</v>
      </c>
      <c r="D111" s="1">
        <v>-111.651302</v>
      </c>
      <c r="E111" s="1">
        <f>SUMIFS(allNAICS!$P:$P,allNAICS!$C:$C,Revenue!$A111,allNAICS!$E:$E,Revenue!E$1)</f>
        <v>8164811</v>
      </c>
      <c r="F111" s="1">
        <f>SUMIFS(allNAICS!$P:$P,allNAICS!$C:$C,Revenue!$A111,allNAICS!$E:$E,Revenue!F$1)</f>
        <v>0</v>
      </c>
      <c r="G111" s="1">
        <f>SUMIFS(allNAICS!$P:$P,allNAICS!$C:$C,Revenue!$A111,allNAICS!$E:$E,Revenue!G$1)</f>
        <v>0</v>
      </c>
      <c r="H111" s="1">
        <f>SUMIFS(allNAICS!$P:$P,allNAICS!$C:$C,Revenue!$A111,allNAICS!$E:$E,Revenue!H$1)</f>
        <v>0</v>
      </c>
      <c r="I111" s="1">
        <f>SUMIFS(allNAICS!$P:$P,allNAICS!$C:$C,Revenue!$A111,allNAICS!$E:$E,Revenue!I$1)</f>
        <v>275567</v>
      </c>
      <c r="J111" s="1">
        <f>SUMIFS(allNAICS!$P:$P,allNAICS!$C:$C,Revenue!$A111,allNAICS!$E:$E,Revenue!J$1)</f>
        <v>2267702</v>
      </c>
      <c r="K111" s="1">
        <f>SUMIFS(allNAICS!$P:$P,allNAICS!$C:$C,Revenue!$A111,allNAICS!$E:$E,Revenue!K$1)</f>
        <v>537836</v>
      </c>
      <c r="L111" s="1">
        <f>SUMIFS(allNAICS!$P:$P,allNAICS!$C:$C,Revenue!$A111,allNAICS!$E:$E,Revenue!L$1)</f>
        <v>2007175</v>
      </c>
      <c r="M111" s="1">
        <f>SUMIFS(allNAICS!$P:$P,allNAICS!$C:$C,Revenue!$A111,allNAICS!$E:$E,Revenue!M$1)</f>
        <v>232479</v>
      </c>
      <c r="N111" s="1">
        <f>SUMIFS(allNAICS!$P:$P,allNAICS!$C:$C,Revenue!$A111,allNAICS!$E:$E,Revenue!N$1)</f>
        <v>124839</v>
      </c>
      <c r="O111" s="1">
        <f>SUMIFS(allNAICS!$P:$P,allNAICS!$C:$C,Revenue!$A111,allNAICS!$E:$E,Revenue!O$1)</f>
        <v>282480</v>
      </c>
      <c r="P111" s="1">
        <f>SUMIFS(allNAICS!$P:$P,allNAICS!$C:$C,Revenue!$A111,allNAICS!$E:$E,Revenue!P$1)</f>
        <v>208287</v>
      </c>
      <c r="Q111" s="1">
        <f>SUMIFS(allNAICS!$P:$P,allNAICS!$C:$C,Revenue!$A111,allNAICS!$E:$E,Revenue!Q$1)</f>
        <v>182883</v>
      </c>
      <c r="R111" s="1">
        <f>SUMIFS(allNAICS!$P:$P,allNAICS!$C:$C,Revenue!$A111,allNAICS!$E:$E,Revenue!R$1)</f>
        <v>91654</v>
      </c>
      <c r="S111" s="1">
        <f>SUMIFS(allNAICS!$P:$P,allNAICS!$C:$C,Revenue!$A111,allNAICS!$E:$E,Revenue!S$1)</f>
        <v>34209</v>
      </c>
      <c r="T111" s="1">
        <f>SUMIFS(allNAICS!$P:$P,allNAICS!$C:$C,Revenue!$A111,allNAICS!$E:$E,Revenue!T$1)</f>
        <v>860600</v>
      </c>
      <c r="U111" s="1">
        <f>SUMIFS(allNAICS!$P:$P,allNAICS!$C:$C,Revenue!$A111,allNAICS!$E:$E,Revenue!U$1)</f>
        <v>103645</v>
      </c>
      <c r="V111" s="1">
        <f>SUMIFS(allNAICS!$P:$P,allNAICS!$C:$C,Revenue!$A111,allNAICS!$E:$E,Revenue!V$1)</f>
        <v>727663</v>
      </c>
      <c r="W111" s="1">
        <f>SUMIFS(allNAICS!$P:$P,allNAICS!$C:$C,Revenue!$A111,allNAICS!$E:$E,Revenue!W$1)</f>
        <v>100781</v>
      </c>
      <c r="X111" s="1">
        <f>SUMIFS(allNAICS!$P:$P,allNAICS!$C:$C,Revenue!$A111,allNAICS!$E:$E,Revenue!X$1)</f>
        <v>0</v>
      </c>
      <c r="Y111" s="1">
        <f>SUMIFS(allNAICS!$P:$P,allNAICS!$C:$C,Revenue!$A111,allNAICS!$E:$E,Revenue!Y$1)</f>
        <v>0</v>
      </c>
    </row>
    <row r="112" spans="1:25" x14ac:dyDescent="0.45">
      <c r="A112" s="1" t="s">
        <v>596</v>
      </c>
      <c r="B112" s="1" t="s">
        <v>466</v>
      </c>
      <c r="C112" s="1">
        <v>43.012527400000003</v>
      </c>
      <c r="D112" s="1">
        <v>-83.6874562</v>
      </c>
      <c r="E112" s="1">
        <f>SUMIFS(allNAICS!$P:$P,allNAICS!$C:$C,Revenue!$A112,allNAICS!$E:$E,Revenue!E$1)</f>
        <v>31397122</v>
      </c>
      <c r="F112" s="1">
        <f>SUMIFS(allNAICS!$P:$P,allNAICS!$C:$C,Revenue!$A112,allNAICS!$E:$E,Revenue!F$1)</f>
        <v>1982</v>
      </c>
      <c r="G112" s="1">
        <f>SUMIFS(allNAICS!$P:$P,allNAICS!$C:$C,Revenue!$A112,allNAICS!$E:$E,Revenue!G$1)</f>
        <v>0</v>
      </c>
      <c r="H112" s="1">
        <f>SUMIFS(allNAICS!$P:$P,allNAICS!$C:$C,Revenue!$A112,allNAICS!$E:$E,Revenue!H$1)</f>
        <v>0</v>
      </c>
      <c r="I112" s="1">
        <f>SUMIFS(allNAICS!$P:$P,allNAICS!$C:$C,Revenue!$A112,allNAICS!$E:$E,Revenue!I$1)</f>
        <v>830868</v>
      </c>
      <c r="J112" s="1">
        <f>SUMIFS(allNAICS!$P:$P,allNAICS!$C:$C,Revenue!$A112,allNAICS!$E:$E,Revenue!J$1)</f>
        <v>10035731</v>
      </c>
      <c r="K112" s="1">
        <f>SUMIFS(allNAICS!$P:$P,allNAICS!$C:$C,Revenue!$A112,allNAICS!$E:$E,Revenue!K$1)</f>
        <v>5465658</v>
      </c>
      <c r="L112" s="1">
        <f>SUMIFS(allNAICS!$P:$P,allNAICS!$C:$C,Revenue!$A112,allNAICS!$E:$E,Revenue!L$1)</f>
        <v>6461650</v>
      </c>
      <c r="M112" s="1">
        <f>SUMIFS(allNAICS!$P:$P,allNAICS!$C:$C,Revenue!$A112,allNAICS!$E:$E,Revenue!M$1)</f>
        <v>560221</v>
      </c>
      <c r="N112" s="1">
        <f>SUMIFS(allNAICS!$P:$P,allNAICS!$C:$C,Revenue!$A112,allNAICS!$E:$E,Revenue!N$1)</f>
        <v>342658</v>
      </c>
      <c r="O112" s="1">
        <f>SUMIFS(allNAICS!$P:$P,allNAICS!$C:$C,Revenue!$A112,allNAICS!$E:$E,Revenue!O$1)</f>
        <v>2355996</v>
      </c>
      <c r="P112" s="1">
        <f>SUMIFS(allNAICS!$P:$P,allNAICS!$C:$C,Revenue!$A112,allNAICS!$E:$E,Revenue!P$1)</f>
        <v>418036</v>
      </c>
      <c r="Q112" s="1">
        <f>SUMIFS(allNAICS!$P:$P,allNAICS!$C:$C,Revenue!$A112,allNAICS!$E:$E,Revenue!Q$1)</f>
        <v>405388</v>
      </c>
      <c r="R112" s="1">
        <f>SUMIFS(allNAICS!$P:$P,allNAICS!$C:$C,Revenue!$A112,allNAICS!$E:$E,Revenue!R$1)</f>
        <v>543354</v>
      </c>
      <c r="S112" s="1">
        <f>SUMIFS(allNAICS!$P:$P,allNAICS!$C:$C,Revenue!$A112,allNAICS!$E:$E,Revenue!S$1)</f>
        <v>242782</v>
      </c>
      <c r="T112" s="1">
        <f>SUMIFS(allNAICS!$P:$P,allNAICS!$C:$C,Revenue!$A112,allNAICS!$E:$E,Revenue!T$1)</f>
        <v>2476447</v>
      </c>
      <c r="U112" s="1">
        <f>SUMIFS(allNAICS!$P:$P,allNAICS!$C:$C,Revenue!$A112,allNAICS!$E:$E,Revenue!U$1)</f>
        <v>66805</v>
      </c>
      <c r="V112" s="1">
        <f>SUMIFS(allNAICS!$P:$P,allNAICS!$C:$C,Revenue!$A112,allNAICS!$E:$E,Revenue!V$1)</f>
        <v>589657</v>
      </c>
      <c r="W112" s="1">
        <f>SUMIFS(allNAICS!$P:$P,allNAICS!$C:$C,Revenue!$A112,allNAICS!$E:$E,Revenue!W$1)</f>
        <v>387882</v>
      </c>
      <c r="X112" s="1">
        <f>SUMIFS(allNAICS!$P:$P,allNAICS!$C:$C,Revenue!$A112,allNAICS!$E:$E,Revenue!X$1)</f>
        <v>60697</v>
      </c>
      <c r="Y112" s="1">
        <f>SUMIFS(allNAICS!$P:$P,allNAICS!$C:$C,Revenue!$A112,allNAICS!$E:$E,Revenue!Y$1)</f>
        <v>0</v>
      </c>
    </row>
    <row r="113" spans="1:25" x14ac:dyDescent="0.45">
      <c r="A113" s="1" t="s">
        <v>597</v>
      </c>
      <c r="B113" s="1" t="s">
        <v>477</v>
      </c>
      <c r="C113" s="1">
        <v>34.195433100000002</v>
      </c>
      <c r="D113" s="1">
        <v>-79.762562500000001</v>
      </c>
      <c r="E113" s="1">
        <f>SUMIFS(allNAICS!$P:$P,allNAICS!$C:$C,Revenue!$A113,allNAICS!$E:$E,Revenue!E$1)</f>
        <v>15979151</v>
      </c>
      <c r="F113" s="1">
        <f>SUMIFS(allNAICS!$P:$P,allNAICS!$C:$C,Revenue!$A113,allNAICS!$E:$E,Revenue!F$1)</f>
        <v>67747</v>
      </c>
      <c r="G113" s="1">
        <f>SUMIFS(allNAICS!$P:$P,allNAICS!$C:$C,Revenue!$A113,allNAICS!$E:$E,Revenue!G$1)</f>
        <v>0</v>
      </c>
      <c r="H113" s="1">
        <f>SUMIFS(allNAICS!$P:$P,allNAICS!$C:$C,Revenue!$A113,allNAICS!$E:$E,Revenue!H$1)</f>
        <v>0</v>
      </c>
      <c r="I113" s="1">
        <f>SUMIFS(allNAICS!$P:$P,allNAICS!$C:$C,Revenue!$A113,allNAICS!$E:$E,Revenue!I$1)</f>
        <v>332473</v>
      </c>
      <c r="J113" s="1">
        <f>SUMIFS(allNAICS!$P:$P,allNAICS!$C:$C,Revenue!$A113,allNAICS!$E:$E,Revenue!J$1)</f>
        <v>4436085</v>
      </c>
      <c r="K113" s="1">
        <f>SUMIFS(allNAICS!$P:$P,allNAICS!$C:$C,Revenue!$A113,allNAICS!$E:$E,Revenue!K$1)</f>
        <v>3502728</v>
      </c>
      <c r="L113" s="1">
        <f>SUMIFS(allNAICS!$P:$P,allNAICS!$C:$C,Revenue!$A113,allNAICS!$E:$E,Revenue!L$1)</f>
        <v>2616406</v>
      </c>
      <c r="M113" s="1">
        <f>SUMIFS(allNAICS!$P:$P,allNAICS!$C:$C,Revenue!$A113,allNAICS!$E:$E,Revenue!M$1)</f>
        <v>297483</v>
      </c>
      <c r="N113" s="1">
        <f>SUMIFS(allNAICS!$P:$P,allNAICS!$C:$C,Revenue!$A113,allNAICS!$E:$E,Revenue!N$1)</f>
        <v>148033</v>
      </c>
      <c r="O113" s="1">
        <f>SUMIFS(allNAICS!$P:$P,allNAICS!$C:$C,Revenue!$A113,allNAICS!$E:$E,Revenue!O$1)</f>
        <v>864802</v>
      </c>
      <c r="P113" s="1">
        <f>SUMIFS(allNAICS!$P:$P,allNAICS!$C:$C,Revenue!$A113,allNAICS!$E:$E,Revenue!P$1)</f>
        <v>210586</v>
      </c>
      <c r="Q113" s="1">
        <f>SUMIFS(allNAICS!$P:$P,allNAICS!$C:$C,Revenue!$A113,allNAICS!$E:$E,Revenue!Q$1)</f>
        <v>333908</v>
      </c>
      <c r="R113" s="1">
        <f>SUMIFS(allNAICS!$P:$P,allNAICS!$C:$C,Revenue!$A113,allNAICS!$E:$E,Revenue!R$1)</f>
        <v>206733</v>
      </c>
      <c r="S113" s="1">
        <f>SUMIFS(allNAICS!$P:$P,allNAICS!$C:$C,Revenue!$A113,allNAICS!$E:$E,Revenue!S$1)</f>
        <v>56506</v>
      </c>
      <c r="T113" s="1">
        <f>SUMIFS(allNAICS!$P:$P,allNAICS!$C:$C,Revenue!$A113,allNAICS!$E:$E,Revenue!T$1)</f>
        <v>1791158</v>
      </c>
      <c r="U113" s="1">
        <f>SUMIFS(allNAICS!$P:$P,allNAICS!$C:$C,Revenue!$A113,allNAICS!$E:$E,Revenue!U$1)</f>
        <v>63637</v>
      </c>
      <c r="V113" s="1">
        <f>SUMIFS(allNAICS!$P:$P,allNAICS!$C:$C,Revenue!$A113,allNAICS!$E:$E,Revenue!V$1)</f>
        <v>319034</v>
      </c>
      <c r="W113" s="1">
        <f>SUMIFS(allNAICS!$P:$P,allNAICS!$C:$C,Revenue!$A113,allNAICS!$E:$E,Revenue!W$1)</f>
        <v>193343</v>
      </c>
      <c r="X113" s="1">
        <f>SUMIFS(allNAICS!$P:$P,allNAICS!$C:$C,Revenue!$A113,allNAICS!$E:$E,Revenue!X$1)</f>
        <v>0</v>
      </c>
      <c r="Y113" s="1">
        <f>SUMIFS(allNAICS!$P:$P,allNAICS!$C:$C,Revenue!$A113,allNAICS!$E:$E,Revenue!Y$1)</f>
        <v>0</v>
      </c>
    </row>
    <row r="114" spans="1:25" x14ac:dyDescent="0.45">
      <c r="A114" s="1" t="s">
        <v>598</v>
      </c>
      <c r="B114" s="1" t="s">
        <v>475</v>
      </c>
      <c r="C114" s="1">
        <v>34.799810000000001</v>
      </c>
      <c r="D114" s="1">
        <v>-87.677250999999998</v>
      </c>
      <c r="E114" s="1">
        <f>SUMIFS(allNAICS!$P:$P,allNAICS!$C:$C,Revenue!$A114,allNAICS!$E:$E,Revenue!E$1)</f>
        <v>9319981</v>
      </c>
      <c r="F114" s="1">
        <f>SUMIFS(allNAICS!$P:$P,allNAICS!$C:$C,Revenue!$A114,allNAICS!$E:$E,Revenue!F$1)</f>
        <v>30186</v>
      </c>
      <c r="G114" s="1">
        <f>SUMIFS(allNAICS!$P:$P,allNAICS!$C:$C,Revenue!$A114,allNAICS!$E:$E,Revenue!G$1)</f>
        <v>0</v>
      </c>
      <c r="H114" s="1">
        <f>SUMIFS(allNAICS!$P:$P,allNAICS!$C:$C,Revenue!$A114,allNAICS!$E:$E,Revenue!H$1)</f>
        <v>0</v>
      </c>
      <c r="I114" s="1">
        <f>SUMIFS(allNAICS!$P:$P,allNAICS!$C:$C,Revenue!$A114,allNAICS!$E:$E,Revenue!I$1)</f>
        <v>529446</v>
      </c>
      <c r="J114" s="1">
        <f>SUMIFS(allNAICS!$P:$P,allNAICS!$C:$C,Revenue!$A114,allNAICS!$E:$E,Revenue!J$1)</f>
        <v>3426722</v>
      </c>
      <c r="K114" s="1">
        <f>SUMIFS(allNAICS!$P:$P,allNAICS!$C:$C,Revenue!$A114,allNAICS!$E:$E,Revenue!K$1)</f>
        <v>1453767</v>
      </c>
      <c r="L114" s="1">
        <f>SUMIFS(allNAICS!$P:$P,allNAICS!$C:$C,Revenue!$A114,allNAICS!$E:$E,Revenue!L$1)</f>
        <v>1961005</v>
      </c>
      <c r="M114" s="1">
        <f>SUMIFS(allNAICS!$P:$P,allNAICS!$C:$C,Revenue!$A114,allNAICS!$E:$E,Revenue!M$1)</f>
        <v>133019</v>
      </c>
      <c r="N114" s="1">
        <f>SUMIFS(allNAICS!$P:$P,allNAICS!$C:$C,Revenue!$A114,allNAICS!$E:$E,Revenue!N$1)</f>
        <v>154583</v>
      </c>
      <c r="O114" s="1">
        <f>SUMIFS(allNAICS!$P:$P,allNAICS!$C:$C,Revenue!$A114,allNAICS!$E:$E,Revenue!O$1)</f>
        <v>309478</v>
      </c>
      <c r="P114" s="1">
        <f>SUMIFS(allNAICS!$P:$P,allNAICS!$C:$C,Revenue!$A114,allNAICS!$E:$E,Revenue!P$1)</f>
        <v>186652</v>
      </c>
      <c r="Q114" s="1">
        <f>SUMIFS(allNAICS!$P:$P,allNAICS!$C:$C,Revenue!$A114,allNAICS!$E:$E,Revenue!Q$1)</f>
        <v>126045</v>
      </c>
      <c r="R114" s="1">
        <f>SUMIFS(allNAICS!$P:$P,allNAICS!$C:$C,Revenue!$A114,allNAICS!$E:$E,Revenue!R$1)</f>
        <v>155628</v>
      </c>
      <c r="S114" s="1">
        <f>SUMIFS(allNAICS!$P:$P,allNAICS!$C:$C,Revenue!$A114,allNAICS!$E:$E,Revenue!S$1)</f>
        <v>20831</v>
      </c>
      <c r="T114" s="1">
        <f>SUMIFS(allNAICS!$P:$P,allNAICS!$C:$C,Revenue!$A114,allNAICS!$E:$E,Revenue!T$1)</f>
        <v>404440</v>
      </c>
      <c r="U114" s="1">
        <f>SUMIFS(allNAICS!$P:$P,allNAICS!$C:$C,Revenue!$A114,allNAICS!$E:$E,Revenue!U$1)</f>
        <v>20273</v>
      </c>
      <c r="V114" s="1">
        <f>SUMIFS(allNAICS!$P:$P,allNAICS!$C:$C,Revenue!$A114,allNAICS!$E:$E,Revenue!V$1)</f>
        <v>233344</v>
      </c>
      <c r="W114" s="1">
        <f>SUMIFS(allNAICS!$P:$P,allNAICS!$C:$C,Revenue!$A114,allNAICS!$E:$E,Revenue!W$1)</f>
        <v>145442</v>
      </c>
      <c r="X114" s="1">
        <f>SUMIFS(allNAICS!$P:$P,allNAICS!$C:$C,Revenue!$A114,allNAICS!$E:$E,Revenue!X$1)</f>
        <v>0</v>
      </c>
      <c r="Y114" s="1">
        <f>SUMIFS(allNAICS!$P:$P,allNAICS!$C:$C,Revenue!$A114,allNAICS!$E:$E,Revenue!Y$1)</f>
        <v>0</v>
      </c>
    </row>
    <row r="115" spans="1:25" x14ac:dyDescent="0.45">
      <c r="A115" s="1" t="s">
        <v>599</v>
      </c>
      <c r="B115" s="1" t="s">
        <v>468</v>
      </c>
      <c r="C115" s="1">
        <v>43.773044800000001</v>
      </c>
      <c r="D115" s="1">
        <v>-88.4470508</v>
      </c>
      <c r="E115" s="1">
        <f>SUMIFS(allNAICS!$P:$P,allNAICS!$C:$C,Revenue!$A115,allNAICS!$E:$E,Revenue!E$1)</f>
        <v>11003739</v>
      </c>
      <c r="F115" s="1">
        <f>SUMIFS(allNAICS!$P:$P,allNAICS!$C:$C,Revenue!$A115,allNAICS!$E:$E,Revenue!F$1)</f>
        <v>0</v>
      </c>
      <c r="G115" s="1">
        <f>SUMIFS(allNAICS!$P:$P,allNAICS!$C:$C,Revenue!$A115,allNAICS!$E:$E,Revenue!G$1)</f>
        <v>0</v>
      </c>
      <c r="H115" s="1">
        <f>SUMIFS(allNAICS!$P:$P,allNAICS!$C:$C,Revenue!$A115,allNAICS!$E:$E,Revenue!H$1)</f>
        <v>0</v>
      </c>
      <c r="I115" s="1">
        <f>SUMIFS(allNAICS!$P:$P,allNAICS!$C:$C,Revenue!$A115,allNAICS!$E:$E,Revenue!I$1)</f>
        <v>707977</v>
      </c>
      <c r="J115" s="1">
        <f>SUMIFS(allNAICS!$P:$P,allNAICS!$C:$C,Revenue!$A115,allNAICS!$E:$E,Revenue!J$1)</f>
        <v>4211007</v>
      </c>
      <c r="K115" s="1">
        <f>SUMIFS(allNAICS!$P:$P,allNAICS!$C:$C,Revenue!$A115,allNAICS!$E:$E,Revenue!K$1)</f>
        <v>1770352</v>
      </c>
      <c r="L115" s="1">
        <f>SUMIFS(allNAICS!$P:$P,allNAICS!$C:$C,Revenue!$A115,allNAICS!$E:$E,Revenue!L$1)</f>
        <v>1366097</v>
      </c>
      <c r="M115" s="1">
        <f>SUMIFS(allNAICS!$P:$P,allNAICS!$C:$C,Revenue!$A115,allNAICS!$E:$E,Revenue!M$1)</f>
        <v>0</v>
      </c>
      <c r="N115" s="1">
        <f>SUMIFS(allNAICS!$P:$P,allNAICS!$C:$C,Revenue!$A115,allNAICS!$E:$E,Revenue!N$1)</f>
        <v>131089</v>
      </c>
      <c r="O115" s="1">
        <f>SUMIFS(allNAICS!$P:$P,allNAICS!$C:$C,Revenue!$A115,allNAICS!$E:$E,Revenue!O$1)</f>
        <v>588867</v>
      </c>
      <c r="P115" s="1">
        <f>SUMIFS(allNAICS!$P:$P,allNAICS!$C:$C,Revenue!$A115,allNAICS!$E:$E,Revenue!P$1)</f>
        <v>96157</v>
      </c>
      <c r="Q115" s="1">
        <f>SUMIFS(allNAICS!$P:$P,allNAICS!$C:$C,Revenue!$A115,allNAICS!$E:$E,Revenue!Q$1)</f>
        <v>161882</v>
      </c>
      <c r="R115" s="1">
        <f>SUMIFS(allNAICS!$P:$P,allNAICS!$C:$C,Revenue!$A115,allNAICS!$E:$E,Revenue!R$1)</f>
        <v>0</v>
      </c>
      <c r="S115" s="1">
        <f>SUMIFS(allNAICS!$P:$P,allNAICS!$C:$C,Revenue!$A115,allNAICS!$E:$E,Revenue!S$1)</f>
        <v>62215</v>
      </c>
      <c r="T115" s="1">
        <f>SUMIFS(allNAICS!$P:$P,allNAICS!$C:$C,Revenue!$A115,allNAICS!$E:$E,Revenue!T$1)</f>
        <v>882557</v>
      </c>
      <c r="U115" s="1">
        <f>SUMIFS(allNAICS!$P:$P,allNAICS!$C:$C,Revenue!$A115,allNAICS!$E:$E,Revenue!U$1)</f>
        <v>37073</v>
      </c>
      <c r="V115" s="1">
        <f>SUMIFS(allNAICS!$P:$P,allNAICS!$C:$C,Revenue!$A115,allNAICS!$E:$E,Revenue!V$1)</f>
        <v>141760</v>
      </c>
      <c r="W115" s="1">
        <f>SUMIFS(allNAICS!$P:$P,allNAICS!$C:$C,Revenue!$A115,allNAICS!$E:$E,Revenue!W$1)</f>
        <v>142827</v>
      </c>
      <c r="X115" s="1">
        <f>SUMIFS(allNAICS!$P:$P,allNAICS!$C:$C,Revenue!$A115,allNAICS!$E:$E,Revenue!X$1)</f>
        <v>0</v>
      </c>
      <c r="Y115" s="1">
        <f>SUMIFS(allNAICS!$P:$P,allNAICS!$C:$C,Revenue!$A115,allNAICS!$E:$E,Revenue!Y$1)</f>
        <v>0</v>
      </c>
    </row>
    <row r="116" spans="1:25" x14ac:dyDescent="0.45">
      <c r="A116" s="1" t="s">
        <v>600</v>
      </c>
      <c r="B116" s="1" t="s">
        <v>512</v>
      </c>
      <c r="C116" s="1">
        <v>40.5852602</v>
      </c>
      <c r="D116" s="1">
        <v>-105.084423</v>
      </c>
      <c r="E116" s="1">
        <f>SUMIFS(allNAICS!$P:$P,allNAICS!$C:$C,Revenue!$A116,allNAICS!$E:$E,Revenue!E$1)</f>
        <v>24958219</v>
      </c>
      <c r="F116" s="1">
        <f>SUMIFS(allNAICS!$P:$P,allNAICS!$C:$C,Revenue!$A116,allNAICS!$E:$E,Revenue!F$1)</f>
        <v>5733</v>
      </c>
      <c r="G116" s="1">
        <f>SUMIFS(allNAICS!$P:$P,allNAICS!$C:$C,Revenue!$A116,allNAICS!$E:$E,Revenue!G$1)</f>
        <v>83412</v>
      </c>
      <c r="H116" s="1">
        <f>SUMIFS(allNAICS!$P:$P,allNAICS!$C:$C,Revenue!$A116,allNAICS!$E:$E,Revenue!H$1)</f>
        <v>0</v>
      </c>
      <c r="I116" s="1">
        <f>SUMIFS(allNAICS!$P:$P,allNAICS!$C:$C,Revenue!$A116,allNAICS!$E:$E,Revenue!I$1)</f>
        <v>1735076</v>
      </c>
      <c r="J116" s="1">
        <f>SUMIFS(allNAICS!$P:$P,allNAICS!$C:$C,Revenue!$A116,allNAICS!$E:$E,Revenue!J$1)</f>
        <v>4366405</v>
      </c>
      <c r="K116" s="1">
        <f>SUMIFS(allNAICS!$P:$P,allNAICS!$C:$C,Revenue!$A116,allNAICS!$E:$E,Revenue!K$1)</f>
        <v>5802189</v>
      </c>
      <c r="L116" s="1">
        <f>SUMIFS(allNAICS!$P:$P,allNAICS!$C:$C,Revenue!$A116,allNAICS!$E:$E,Revenue!L$1)</f>
        <v>4973805</v>
      </c>
      <c r="M116" s="1">
        <f>SUMIFS(allNAICS!$P:$P,allNAICS!$C:$C,Revenue!$A116,allNAICS!$E:$E,Revenue!M$1)</f>
        <v>370836</v>
      </c>
      <c r="N116" s="1">
        <f>SUMIFS(allNAICS!$P:$P,allNAICS!$C:$C,Revenue!$A116,allNAICS!$E:$E,Revenue!N$1)</f>
        <v>697828</v>
      </c>
      <c r="O116" s="1">
        <f>SUMIFS(allNAICS!$P:$P,allNAICS!$C:$C,Revenue!$A116,allNAICS!$E:$E,Revenue!O$1)</f>
        <v>818754</v>
      </c>
      <c r="P116" s="1">
        <f>SUMIFS(allNAICS!$P:$P,allNAICS!$C:$C,Revenue!$A116,allNAICS!$E:$E,Revenue!P$1)</f>
        <v>502118</v>
      </c>
      <c r="Q116" s="1">
        <f>SUMIFS(allNAICS!$P:$P,allNAICS!$C:$C,Revenue!$A116,allNAICS!$E:$E,Revenue!Q$1)</f>
        <v>1235673</v>
      </c>
      <c r="R116" s="1">
        <f>SUMIFS(allNAICS!$P:$P,allNAICS!$C:$C,Revenue!$A116,allNAICS!$E:$E,Revenue!R$1)</f>
        <v>572950</v>
      </c>
      <c r="S116" s="1">
        <f>SUMIFS(allNAICS!$P:$P,allNAICS!$C:$C,Revenue!$A116,allNAICS!$E:$E,Revenue!S$1)</f>
        <v>130760</v>
      </c>
      <c r="T116" s="1">
        <f>SUMIFS(allNAICS!$P:$P,allNAICS!$C:$C,Revenue!$A116,allNAICS!$E:$E,Revenue!T$1)</f>
        <v>2096150</v>
      </c>
      <c r="U116" s="1">
        <f>SUMIFS(allNAICS!$P:$P,allNAICS!$C:$C,Revenue!$A116,allNAICS!$E:$E,Revenue!U$1)</f>
        <v>139908</v>
      </c>
      <c r="V116" s="1">
        <f>SUMIFS(allNAICS!$P:$P,allNAICS!$C:$C,Revenue!$A116,allNAICS!$E:$E,Revenue!V$1)</f>
        <v>744817</v>
      </c>
      <c r="W116" s="1">
        <f>SUMIFS(allNAICS!$P:$P,allNAICS!$C:$C,Revenue!$A116,allNAICS!$E:$E,Revenue!W$1)</f>
        <v>309355</v>
      </c>
      <c r="X116" s="1">
        <f>SUMIFS(allNAICS!$P:$P,allNAICS!$C:$C,Revenue!$A116,allNAICS!$E:$E,Revenue!X$1)</f>
        <v>203179</v>
      </c>
      <c r="Y116" s="1">
        <f>SUMIFS(allNAICS!$P:$P,allNAICS!$C:$C,Revenue!$A116,allNAICS!$E:$E,Revenue!Y$1)</f>
        <v>0</v>
      </c>
    </row>
    <row r="117" spans="1:25" x14ac:dyDescent="0.45">
      <c r="A117" s="1" t="s">
        <v>601</v>
      </c>
      <c r="B117" s="1" t="s">
        <v>602</v>
      </c>
      <c r="C117" s="1">
        <v>35.385924199999998</v>
      </c>
      <c r="D117" s="1">
        <v>-94.398547500000006</v>
      </c>
      <c r="E117" s="1">
        <f>SUMIFS(allNAICS!$P:$P,allNAICS!$C:$C,Revenue!$A117,allNAICS!$E:$E,Revenue!E$1)</f>
        <v>18773006</v>
      </c>
      <c r="F117" s="1">
        <f>SUMIFS(allNAICS!$P:$P,allNAICS!$C:$C,Revenue!$A117,allNAICS!$E:$E,Revenue!F$1)</f>
        <v>19509</v>
      </c>
      <c r="G117" s="1">
        <f>SUMIFS(allNAICS!$P:$P,allNAICS!$C:$C,Revenue!$A117,allNAICS!$E:$E,Revenue!G$1)</f>
        <v>244846</v>
      </c>
      <c r="H117" s="1">
        <f>SUMIFS(allNAICS!$P:$P,allNAICS!$C:$C,Revenue!$A117,allNAICS!$E:$E,Revenue!H$1)</f>
        <v>173226</v>
      </c>
      <c r="I117" s="1">
        <f>SUMIFS(allNAICS!$P:$P,allNAICS!$C:$C,Revenue!$A117,allNAICS!$E:$E,Revenue!I$1)</f>
        <v>759502</v>
      </c>
      <c r="J117" s="1">
        <f>SUMIFS(allNAICS!$P:$P,allNAICS!$C:$C,Revenue!$A117,allNAICS!$E:$E,Revenue!J$1)</f>
        <v>6288542</v>
      </c>
      <c r="K117" s="1">
        <f>SUMIFS(allNAICS!$P:$P,allNAICS!$C:$C,Revenue!$A117,allNAICS!$E:$E,Revenue!K$1)</f>
        <v>2585048</v>
      </c>
      <c r="L117" s="1">
        <f>SUMIFS(allNAICS!$P:$P,allNAICS!$C:$C,Revenue!$A117,allNAICS!$E:$E,Revenue!L$1)</f>
        <v>3304482</v>
      </c>
      <c r="M117" s="1">
        <f>SUMIFS(allNAICS!$P:$P,allNAICS!$C:$C,Revenue!$A117,allNAICS!$E:$E,Revenue!M$1)</f>
        <v>1125527</v>
      </c>
      <c r="N117" s="1">
        <f>SUMIFS(allNAICS!$P:$P,allNAICS!$C:$C,Revenue!$A117,allNAICS!$E:$E,Revenue!N$1)</f>
        <v>336924</v>
      </c>
      <c r="O117" s="1">
        <f>SUMIFS(allNAICS!$P:$P,allNAICS!$C:$C,Revenue!$A117,allNAICS!$E:$E,Revenue!O$1)</f>
        <v>428177</v>
      </c>
      <c r="P117" s="1">
        <f>SUMIFS(allNAICS!$P:$P,allNAICS!$C:$C,Revenue!$A117,allNAICS!$E:$E,Revenue!P$1)</f>
        <v>445813</v>
      </c>
      <c r="Q117" s="1">
        <f>SUMIFS(allNAICS!$P:$P,allNAICS!$C:$C,Revenue!$A117,allNAICS!$E:$E,Revenue!Q$1)</f>
        <v>400038</v>
      </c>
      <c r="R117" s="1">
        <f>SUMIFS(allNAICS!$P:$P,allNAICS!$C:$C,Revenue!$A117,allNAICS!$E:$E,Revenue!R$1)</f>
        <v>371769</v>
      </c>
      <c r="S117" s="1">
        <f>SUMIFS(allNAICS!$P:$P,allNAICS!$C:$C,Revenue!$A117,allNAICS!$E:$E,Revenue!S$1)</f>
        <v>29336</v>
      </c>
      <c r="T117" s="1">
        <f>SUMIFS(allNAICS!$P:$P,allNAICS!$C:$C,Revenue!$A117,allNAICS!$E:$E,Revenue!T$1)</f>
        <v>1491103</v>
      </c>
      <c r="U117" s="1">
        <f>SUMIFS(allNAICS!$P:$P,allNAICS!$C:$C,Revenue!$A117,allNAICS!$E:$E,Revenue!U$1)</f>
        <v>31399</v>
      </c>
      <c r="V117" s="1">
        <f>SUMIFS(allNAICS!$P:$P,allNAICS!$C:$C,Revenue!$A117,allNAICS!$E:$E,Revenue!V$1)</f>
        <v>347855</v>
      </c>
      <c r="W117" s="1">
        <f>SUMIFS(allNAICS!$P:$P,allNAICS!$C:$C,Revenue!$A117,allNAICS!$E:$E,Revenue!W$1)</f>
        <v>175467</v>
      </c>
      <c r="X117" s="1">
        <f>SUMIFS(allNAICS!$P:$P,allNAICS!$C:$C,Revenue!$A117,allNAICS!$E:$E,Revenue!X$1)</f>
        <v>214378</v>
      </c>
      <c r="Y117" s="1">
        <f>SUMIFS(allNAICS!$P:$P,allNAICS!$C:$C,Revenue!$A117,allNAICS!$E:$E,Revenue!Y$1)</f>
        <v>0</v>
      </c>
    </row>
    <row r="118" spans="1:25" x14ac:dyDescent="0.45">
      <c r="A118" s="1" t="s">
        <v>603</v>
      </c>
      <c r="B118" s="1" t="s">
        <v>506</v>
      </c>
      <c r="C118" s="1">
        <v>41.079273000000001</v>
      </c>
      <c r="D118" s="1">
        <v>-85.139351300000001</v>
      </c>
      <c r="E118" s="1">
        <f>SUMIFS(allNAICS!$P:$P,allNAICS!$C:$C,Revenue!$A118,allNAICS!$E:$E,Revenue!E$1)</f>
        <v>61262335</v>
      </c>
      <c r="F118" s="1">
        <f>SUMIFS(allNAICS!$P:$P,allNAICS!$C:$C,Revenue!$A118,allNAICS!$E:$E,Revenue!F$1)</f>
        <v>11418</v>
      </c>
      <c r="G118" s="1">
        <f>SUMIFS(allNAICS!$P:$P,allNAICS!$C:$C,Revenue!$A118,allNAICS!$E:$E,Revenue!G$1)</f>
        <v>27969</v>
      </c>
      <c r="H118" s="1">
        <f>SUMIFS(allNAICS!$P:$P,allNAICS!$C:$C,Revenue!$A118,allNAICS!$E:$E,Revenue!H$1)</f>
        <v>0</v>
      </c>
      <c r="I118" s="1">
        <f>SUMIFS(allNAICS!$P:$P,allNAICS!$C:$C,Revenue!$A118,allNAICS!$E:$E,Revenue!I$1)</f>
        <v>2227712</v>
      </c>
      <c r="J118" s="1">
        <f>SUMIFS(allNAICS!$P:$P,allNAICS!$C:$C,Revenue!$A118,allNAICS!$E:$E,Revenue!J$1)</f>
        <v>20125566</v>
      </c>
      <c r="K118" s="1">
        <f>SUMIFS(allNAICS!$P:$P,allNAICS!$C:$C,Revenue!$A118,allNAICS!$E:$E,Revenue!K$1)</f>
        <v>17673810</v>
      </c>
      <c r="L118" s="1">
        <f>SUMIFS(allNAICS!$P:$P,allNAICS!$C:$C,Revenue!$A118,allNAICS!$E:$E,Revenue!L$1)</f>
        <v>5402892</v>
      </c>
      <c r="M118" s="1">
        <f>SUMIFS(allNAICS!$P:$P,allNAICS!$C:$C,Revenue!$A118,allNAICS!$E:$E,Revenue!M$1)</f>
        <v>1894190</v>
      </c>
      <c r="N118" s="1">
        <f>SUMIFS(allNAICS!$P:$P,allNAICS!$C:$C,Revenue!$A118,allNAICS!$E:$E,Revenue!N$1)</f>
        <v>1046993</v>
      </c>
      <c r="O118" s="1">
        <f>SUMIFS(allNAICS!$P:$P,allNAICS!$C:$C,Revenue!$A118,allNAICS!$E:$E,Revenue!O$1)</f>
        <v>5728656</v>
      </c>
      <c r="P118" s="1">
        <f>SUMIFS(allNAICS!$P:$P,allNAICS!$C:$C,Revenue!$A118,allNAICS!$E:$E,Revenue!P$1)</f>
        <v>624229</v>
      </c>
      <c r="Q118" s="1">
        <f>SUMIFS(allNAICS!$P:$P,allNAICS!$C:$C,Revenue!$A118,allNAICS!$E:$E,Revenue!Q$1)</f>
        <v>868269</v>
      </c>
      <c r="R118" s="1">
        <f>SUMIFS(allNAICS!$P:$P,allNAICS!$C:$C,Revenue!$A118,allNAICS!$E:$E,Revenue!R$1)</f>
        <v>553261</v>
      </c>
      <c r="S118" s="1">
        <f>SUMIFS(allNAICS!$P:$P,allNAICS!$C:$C,Revenue!$A118,allNAICS!$E:$E,Revenue!S$1)</f>
        <v>218721</v>
      </c>
      <c r="T118" s="1">
        <f>SUMIFS(allNAICS!$P:$P,allNAICS!$C:$C,Revenue!$A118,allNAICS!$E:$E,Revenue!T$1)</f>
        <v>3040894</v>
      </c>
      <c r="U118" s="1">
        <f>SUMIFS(allNAICS!$P:$P,allNAICS!$C:$C,Revenue!$A118,allNAICS!$E:$E,Revenue!U$1)</f>
        <v>116232</v>
      </c>
      <c r="V118" s="1">
        <f>SUMIFS(allNAICS!$P:$P,allNAICS!$C:$C,Revenue!$A118,allNAICS!$E:$E,Revenue!V$1)</f>
        <v>720726</v>
      </c>
      <c r="W118" s="1">
        <f>SUMIFS(allNAICS!$P:$P,allNAICS!$C:$C,Revenue!$A118,allNAICS!$E:$E,Revenue!W$1)</f>
        <v>415507</v>
      </c>
      <c r="X118" s="1">
        <f>SUMIFS(allNAICS!$P:$P,allNAICS!$C:$C,Revenue!$A118,allNAICS!$E:$E,Revenue!X$1)</f>
        <v>177316</v>
      </c>
      <c r="Y118" s="1">
        <f>SUMIFS(allNAICS!$P:$P,allNAICS!$C:$C,Revenue!$A118,allNAICS!$E:$E,Revenue!Y$1)</f>
        <v>0</v>
      </c>
    </row>
    <row r="119" spans="1:25" x14ac:dyDescent="0.45">
      <c r="A119" s="1" t="s">
        <v>604</v>
      </c>
      <c r="B119" s="1" t="s">
        <v>480</v>
      </c>
      <c r="C119" s="1">
        <v>36.746842200000003</v>
      </c>
      <c r="D119" s="1">
        <v>-119.7725868</v>
      </c>
      <c r="E119" s="1">
        <f>SUMIFS(allNAICS!$P:$P,allNAICS!$C:$C,Revenue!$A119,allNAICS!$E:$E,Revenue!E$1)</f>
        <v>55919984</v>
      </c>
      <c r="F119" s="1">
        <f>SUMIFS(allNAICS!$P:$P,allNAICS!$C:$C,Revenue!$A119,allNAICS!$E:$E,Revenue!F$1)</f>
        <v>540451</v>
      </c>
      <c r="G119" s="1">
        <f>SUMIFS(allNAICS!$P:$P,allNAICS!$C:$C,Revenue!$A119,allNAICS!$E:$E,Revenue!G$1)</f>
        <v>29683</v>
      </c>
      <c r="H119" s="1">
        <f>SUMIFS(allNAICS!$P:$P,allNAICS!$C:$C,Revenue!$A119,allNAICS!$E:$E,Revenue!H$1)</f>
        <v>0</v>
      </c>
      <c r="I119" s="1">
        <f>SUMIFS(allNAICS!$P:$P,allNAICS!$C:$C,Revenue!$A119,allNAICS!$E:$E,Revenue!I$1)</f>
        <v>2740260</v>
      </c>
      <c r="J119" s="1">
        <f>SUMIFS(allNAICS!$P:$P,allNAICS!$C:$C,Revenue!$A119,allNAICS!$E:$E,Revenue!J$1)</f>
        <v>10328822</v>
      </c>
      <c r="K119" s="1">
        <f>SUMIFS(allNAICS!$P:$P,allNAICS!$C:$C,Revenue!$A119,allNAICS!$E:$E,Revenue!K$1)</f>
        <v>14075447</v>
      </c>
      <c r="L119" s="1">
        <f>SUMIFS(allNAICS!$P:$P,allNAICS!$C:$C,Revenue!$A119,allNAICS!$E:$E,Revenue!L$1)</f>
        <v>8923525</v>
      </c>
      <c r="M119" s="1">
        <f>SUMIFS(allNAICS!$P:$P,allNAICS!$C:$C,Revenue!$A119,allNAICS!$E:$E,Revenue!M$1)</f>
        <v>2069825</v>
      </c>
      <c r="N119" s="1">
        <f>SUMIFS(allNAICS!$P:$P,allNAICS!$C:$C,Revenue!$A119,allNAICS!$E:$E,Revenue!N$1)</f>
        <v>1360477</v>
      </c>
      <c r="O119" s="1">
        <f>SUMIFS(allNAICS!$P:$P,allNAICS!$C:$C,Revenue!$A119,allNAICS!$E:$E,Revenue!O$1)</f>
        <v>2930245</v>
      </c>
      <c r="P119" s="1">
        <f>SUMIFS(allNAICS!$P:$P,allNAICS!$C:$C,Revenue!$A119,allNAICS!$E:$E,Revenue!P$1)</f>
        <v>1332496</v>
      </c>
      <c r="Q119" s="1">
        <f>SUMIFS(allNAICS!$P:$P,allNAICS!$C:$C,Revenue!$A119,allNAICS!$E:$E,Revenue!Q$1)</f>
        <v>1475359</v>
      </c>
      <c r="R119" s="1">
        <f>SUMIFS(allNAICS!$P:$P,allNAICS!$C:$C,Revenue!$A119,allNAICS!$E:$E,Revenue!R$1)</f>
        <v>868514</v>
      </c>
      <c r="S119" s="1">
        <f>SUMIFS(allNAICS!$P:$P,allNAICS!$C:$C,Revenue!$A119,allNAICS!$E:$E,Revenue!S$1)</f>
        <v>345106</v>
      </c>
      <c r="T119" s="1">
        <f>SUMIFS(allNAICS!$P:$P,allNAICS!$C:$C,Revenue!$A119,allNAICS!$E:$E,Revenue!T$1)</f>
        <v>4759348</v>
      </c>
      <c r="U119" s="1">
        <f>SUMIFS(allNAICS!$P:$P,allNAICS!$C:$C,Revenue!$A119,allNAICS!$E:$E,Revenue!U$1)</f>
        <v>180387</v>
      </c>
      <c r="V119" s="1">
        <f>SUMIFS(allNAICS!$P:$P,allNAICS!$C:$C,Revenue!$A119,allNAICS!$E:$E,Revenue!V$1)</f>
        <v>1454444</v>
      </c>
      <c r="W119" s="1">
        <f>SUMIFS(allNAICS!$P:$P,allNAICS!$C:$C,Revenue!$A119,allNAICS!$E:$E,Revenue!W$1)</f>
        <v>682570</v>
      </c>
      <c r="X119" s="1">
        <f>SUMIFS(allNAICS!$P:$P,allNAICS!$C:$C,Revenue!$A119,allNAICS!$E:$E,Revenue!X$1)</f>
        <v>98112</v>
      </c>
      <c r="Y119" s="1">
        <f>SUMIFS(allNAICS!$P:$P,allNAICS!$C:$C,Revenue!$A119,allNAICS!$E:$E,Revenue!Y$1)</f>
        <v>0</v>
      </c>
    </row>
    <row r="120" spans="1:25" x14ac:dyDescent="0.45">
      <c r="A120" s="1" t="s">
        <v>605</v>
      </c>
      <c r="B120" s="1" t="s">
        <v>475</v>
      </c>
      <c r="C120" s="1">
        <v>34.014263999999997</v>
      </c>
      <c r="D120" s="1">
        <v>-86.006638600000002</v>
      </c>
      <c r="E120" s="1">
        <f>SUMIFS(allNAICS!$P:$P,allNAICS!$C:$C,Revenue!$A120,allNAICS!$E:$E,Revenue!E$1)</f>
        <v>5543246</v>
      </c>
      <c r="F120" s="1">
        <f>SUMIFS(allNAICS!$P:$P,allNAICS!$C:$C,Revenue!$A120,allNAICS!$E:$E,Revenue!F$1)</f>
        <v>0</v>
      </c>
      <c r="G120" s="1">
        <f>SUMIFS(allNAICS!$P:$P,allNAICS!$C:$C,Revenue!$A120,allNAICS!$E:$E,Revenue!G$1)</f>
        <v>0</v>
      </c>
      <c r="H120" s="1">
        <f>SUMIFS(allNAICS!$P:$P,allNAICS!$C:$C,Revenue!$A120,allNAICS!$E:$E,Revenue!H$1)</f>
        <v>0</v>
      </c>
      <c r="I120" s="1">
        <f>SUMIFS(allNAICS!$P:$P,allNAICS!$C:$C,Revenue!$A120,allNAICS!$E:$E,Revenue!I$1)</f>
        <v>271743</v>
      </c>
      <c r="J120" s="1">
        <f>SUMIFS(allNAICS!$P:$P,allNAICS!$C:$C,Revenue!$A120,allNAICS!$E:$E,Revenue!J$1)</f>
        <v>1433041</v>
      </c>
      <c r="K120" s="1">
        <f>SUMIFS(allNAICS!$P:$P,allNAICS!$C:$C,Revenue!$A120,allNAICS!$E:$E,Revenue!K$1)</f>
        <v>769150</v>
      </c>
      <c r="L120" s="1">
        <f>SUMIFS(allNAICS!$P:$P,allNAICS!$C:$C,Revenue!$A120,allNAICS!$E:$E,Revenue!L$1)</f>
        <v>1142102</v>
      </c>
      <c r="M120" s="1">
        <f>SUMIFS(allNAICS!$P:$P,allNAICS!$C:$C,Revenue!$A120,allNAICS!$E:$E,Revenue!M$1)</f>
        <v>85192</v>
      </c>
      <c r="N120" s="1">
        <f>SUMIFS(allNAICS!$P:$P,allNAICS!$C:$C,Revenue!$A120,allNAICS!$E:$E,Revenue!N$1)</f>
        <v>81723</v>
      </c>
      <c r="O120" s="1">
        <f>SUMIFS(allNAICS!$P:$P,allNAICS!$C:$C,Revenue!$A120,allNAICS!$E:$E,Revenue!O$1)</f>
        <v>235363</v>
      </c>
      <c r="P120" s="1">
        <f>SUMIFS(allNAICS!$P:$P,allNAICS!$C:$C,Revenue!$A120,allNAICS!$E:$E,Revenue!P$1)</f>
        <v>60915</v>
      </c>
      <c r="Q120" s="1">
        <f>SUMIFS(allNAICS!$P:$P,allNAICS!$C:$C,Revenue!$A120,allNAICS!$E:$E,Revenue!Q$1)</f>
        <v>125782</v>
      </c>
      <c r="R120" s="1">
        <f>SUMIFS(allNAICS!$P:$P,allNAICS!$C:$C,Revenue!$A120,allNAICS!$E:$E,Revenue!R$1)</f>
        <v>151749</v>
      </c>
      <c r="S120" s="1">
        <f>SUMIFS(allNAICS!$P:$P,allNAICS!$C:$C,Revenue!$A120,allNAICS!$E:$E,Revenue!S$1)</f>
        <v>7514</v>
      </c>
      <c r="T120" s="1">
        <f>SUMIFS(allNAICS!$P:$P,allNAICS!$C:$C,Revenue!$A120,allNAICS!$E:$E,Revenue!T$1)</f>
        <v>789802</v>
      </c>
      <c r="U120" s="1">
        <f>SUMIFS(allNAICS!$P:$P,allNAICS!$C:$C,Revenue!$A120,allNAICS!$E:$E,Revenue!U$1)</f>
        <v>19654</v>
      </c>
      <c r="V120" s="1">
        <f>SUMIFS(allNAICS!$P:$P,allNAICS!$C:$C,Revenue!$A120,allNAICS!$E:$E,Revenue!V$1)</f>
        <v>132680</v>
      </c>
      <c r="W120" s="1">
        <f>SUMIFS(allNAICS!$P:$P,allNAICS!$C:$C,Revenue!$A120,allNAICS!$E:$E,Revenue!W$1)</f>
        <v>147737</v>
      </c>
      <c r="X120" s="1">
        <f>SUMIFS(allNAICS!$P:$P,allNAICS!$C:$C,Revenue!$A120,allNAICS!$E:$E,Revenue!X$1)</f>
        <v>0</v>
      </c>
      <c r="Y120" s="1">
        <f>SUMIFS(allNAICS!$P:$P,allNAICS!$C:$C,Revenue!$A120,allNAICS!$E:$E,Revenue!Y$1)</f>
        <v>0</v>
      </c>
    </row>
    <row r="121" spans="1:25" x14ac:dyDescent="0.45">
      <c r="A121" s="1" t="s">
        <v>606</v>
      </c>
      <c r="B121" s="1" t="s">
        <v>526</v>
      </c>
      <c r="C121" s="1">
        <v>29.651634399999999</v>
      </c>
      <c r="D121" s="1">
        <v>-82.324826200000004</v>
      </c>
      <c r="E121" s="1">
        <f>SUMIFS(allNAICS!$P:$P,allNAICS!$C:$C,Revenue!$A121,allNAICS!$E:$E,Revenue!E$1)</f>
        <v>14066908</v>
      </c>
      <c r="F121" s="1">
        <f>SUMIFS(allNAICS!$P:$P,allNAICS!$C:$C,Revenue!$A121,allNAICS!$E:$E,Revenue!F$1)</f>
        <v>24722</v>
      </c>
      <c r="G121" s="1">
        <f>SUMIFS(allNAICS!$P:$P,allNAICS!$C:$C,Revenue!$A121,allNAICS!$E:$E,Revenue!G$1)</f>
        <v>0</v>
      </c>
      <c r="H121" s="1">
        <f>SUMIFS(allNAICS!$P:$P,allNAICS!$C:$C,Revenue!$A121,allNAICS!$E:$E,Revenue!H$1)</f>
        <v>0</v>
      </c>
      <c r="I121" s="1">
        <f>SUMIFS(allNAICS!$P:$P,allNAICS!$C:$C,Revenue!$A121,allNAICS!$E:$E,Revenue!I$1)</f>
        <v>702867</v>
      </c>
      <c r="J121" s="1">
        <f>SUMIFS(allNAICS!$P:$P,allNAICS!$C:$C,Revenue!$A121,allNAICS!$E:$E,Revenue!J$1)</f>
        <v>1265612</v>
      </c>
      <c r="K121" s="1">
        <f>SUMIFS(allNAICS!$P:$P,allNAICS!$C:$C,Revenue!$A121,allNAICS!$E:$E,Revenue!K$1)</f>
        <v>1033715</v>
      </c>
      <c r="L121" s="1">
        <f>SUMIFS(allNAICS!$P:$P,allNAICS!$C:$C,Revenue!$A121,allNAICS!$E:$E,Revenue!L$1)</f>
        <v>3048269</v>
      </c>
      <c r="M121" s="1">
        <f>SUMIFS(allNAICS!$P:$P,allNAICS!$C:$C,Revenue!$A121,allNAICS!$E:$E,Revenue!M$1)</f>
        <v>274361</v>
      </c>
      <c r="N121" s="1">
        <f>SUMIFS(allNAICS!$P:$P,allNAICS!$C:$C,Revenue!$A121,allNAICS!$E:$E,Revenue!N$1)</f>
        <v>452619</v>
      </c>
      <c r="O121" s="1">
        <f>SUMIFS(allNAICS!$P:$P,allNAICS!$C:$C,Revenue!$A121,allNAICS!$E:$E,Revenue!O$1)</f>
        <v>1551485</v>
      </c>
      <c r="P121" s="1">
        <f>SUMIFS(allNAICS!$P:$P,allNAICS!$C:$C,Revenue!$A121,allNAICS!$E:$E,Revenue!P$1)</f>
        <v>390909</v>
      </c>
      <c r="Q121" s="1">
        <f>SUMIFS(allNAICS!$P:$P,allNAICS!$C:$C,Revenue!$A121,allNAICS!$E:$E,Revenue!Q$1)</f>
        <v>747049</v>
      </c>
      <c r="R121" s="1">
        <f>SUMIFS(allNAICS!$P:$P,allNAICS!$C:$C,Revenue!$A121,allNAICS!$E:$E,Revenue!R$1)</f>
        <v>422994</v>
      </c>
      <c r="S121" s="1">
        <f>SUMIFS(allNAICS!$P:$P,allNAICS!$C:$C,Revenue!$A121,allNAICS!$E:$E,Revenue!S$1)</f>
        <v>179620</v>
      </c>
      <c r="T121" s="1">
        <f>SUMIFS(allNAICS!$P:$P,allNAICS!$C:$C,Revenue!$A121,allNAICS!$E:$E,Revenue!T$1)</f>
        <v>2569433</v>
      </c>
      <c r="U121" s="1">
        <f>SUMIFS(allNAICS!$P:$P,allNAICS!$C:$C,Revenue!$A121,allNAICS!$E:$E,Revenue!U$1)</f>
        <v>77915</v>
      </c>
      <c r="V121" s="1">
        <f>SUMIFS(allNAICS!$P:$P,allNAICS!$C:$C,Revenue!$A121,allNAICS!$E:$E,Revenue!V$1)</f>
        <v>677127</v>
      </c>
      <c r="W121" s="1">
        <f>SUMIFS(allNAICS!$P:$P,allNAICS!$C:$C,Revenue!$A121,allNAICS!$E:$E,Revenue!W$1)</f>
        <v>129936</v>
      </c>
      <c r="X121" s="1">
        <f>SUMIFS(allNAICS!$P:$P,allNAICS!$C:$C,Revenue!$A121,allNAICS!$E:$E,Revenue!X$1)</f>
        <v>0</v>
      </c>
      <c r="Y121" s="1">
        <f>SUMIFS(allNAICS!$P:$P,allNAICS!$C:$C,Revenue!$A121,allNAICS!$E:$E,Revenue!Y$1)</f>
        <v>0</v>
      </c>
    </row>
    <row r="122" spans="1:25" x14ac:dyDescent="0.45">
      <c r="A122" s="1" t="s">
        <v>607</v>
      </c>
      <c r="B122" s="1" t="s">
        <v>449</v>
      </c>
      <c r="C122" s="1">
        <v>34.297879399999999</v>
      </c>
      <c r="D122" s="1">
        <v>-83.824066299999998</v>
      </c>
      <c r="E122" s="1">
        <f>SUMIFS(allNAICS!$P:$P,allNAICS!$C:$C,Revenue!$A122,allNAICS!$E:$E,Revenue!E$1)</f>
        <v>24718717</v>
      </c>
      <c r="F122" s="1">
        <f>SUMIFS(allNAICS!$P:$P,allNAICS!$C:$C,Revenue!$A122,allNAICS!$E:$E,Revenue!F$1)</f>
        <v>1077</v>
      </c>
      <c r="G122" s="1">
        <f>SUMIFS(allNAICS!$P:$P,allNAICS!$C:$C,Revenue!$A122,allNAICS!$E:$E,Revenue!G$1)</f>
        <v>0</v>
      </c>
      <c r="H122" s="1">
        <f>SUMIFS(allNAICS!$P:$P,allNAICS!$C:$C,Revenue!$A122,allNAICS!$E:$E,Revenue!H$1)</f>
        <v>108148</v>
      </c>
      <c r="I122" s="1">
        <f>SUMIFS(allNAICS!$P:$P,allNAICS!$C:$C,Revenue!$A122,allNAICS!$E:$E,Revenue!I$1)</f>
        <v>983964</v>
      </c>
      <c r="J122" s="1">
        <f>SUMIFS(allNAICS!$P:$P,allNAICS!$C:$C,Revenue!$A122,allNAICS!$E:$E,Revenue!J$1)</f>
        <v>7198342</v>
      </c>
      <c r="K122" s="1">
        <f>SUMIFS(allNAICS!$P:$P,allNAICS!$C:$C,Revenue!$A122,allNAICS!$E:$E,Revenue!K$1)</f>
        <v>10561890</v>
      </c>
      <c r="L122" s="1">
        <f>SUMIFS(allNAICS!$P:$P,allNAICS!$C:$C,Revenue!$A122,allNAICS!$E:$E,Revenue!L$1)</f>
        <v>2086021</v>
      </c>
      <c r="M122" s="1">
        <f>SUMIFS(allNAICS!$P:$P,allNAICS!$C:$C,Revenue!$A122,allNAICS!$E:$E,Revenue!M$1)</f>
        <v>430434</v>
      </c>
      <c r="N122" s="1">
        <f>SUMIFS(allNAICS!$P:$P,allNAICS!$C:$C,Revenue!$A122,allNAICS!$E:$E,Revenue!N$1)</f>
        <v>166852</v>
      </c>
      <c r="O122" s="1">
        <f>SUMIFS(allNAICS!$P:$P,allNAICS!$C:$C,Revenue!$A122,allNAICS!$E:$E,Revenue!O$1)</f>
        <v>458344</v>
      </c>
      <c r="P122" s="1">
        <f>SUMIFS(allNAICS!$P:$P,allNAICS!$C:$C,Revenue!$A122,allNAICS!$E:$E,Revenue!P$1)</f>
        <v>216360</v>
      </c>
      <c r="Q122" s="1">
        <f>SUMIFS(allNAICS!$P:$P,allNAICS!$C:$C,Revenue!$A122,allNAICS!$E:$E,Revenue!Q$1)</f>
        <v>248372</v>
      </c>
      <c r="R122" s="1">
        <f>SUMIFS(allNAICS!$P:$P,allNAICS!$C:$C,Revenue!$A122,allNAICS!$E:$E,Revenue!R$1)</f>
        <v>199624</v>
      </c>
      <c r="S122" s="1">
        <f>SUMIFS(allNAICS!$P:$P,allNAICS!$C:$C,Revenue!$A122,allNAICS!$E:$E,Revenue!S$1)</f>
        <v>101464</v>
      </c>
      <c r="T122" s="1">
        <f>SUMIFS(allNAICS!$P:$P,allNAICS!$C:$C,Revenue!$A122,allNAICS!$E:$E,Revenue!T$1)</f>
        <v>1237472</v>
      </c>
      <c r="U122" s="1">
        <f>SUMIFS(allNAICS!$P:$P,allNAICS!$C:$C,Revenue!$A122,allNAICS!$E:$E,Revenue!U$1)</f>
        <v>288430</v>
      </c>
      <c r="V122" s="1">
        <f>SUMIFS(allNAICS!$P:$P,allNAICS!$C:$C,Revenue!$A122,allNAICS!$E:$E,Revenue!V$1)</f>
        <v>252299</v>
      </c>
      <c r="W122" s="1">
        <f>SUMIFS(allNAICS!$P:$P,allNAICS!$C:$C,Revenue!$A122,allNAICS!$E:$E,Revenue!W$1)</f>
        <v>116305</v>
      </c>
      <c r="X122" s="1">
        <f>SUMIFS(allNAICS!$P:$P,allNAICS!$C:$C,Revenue!$A122,allNAICS!$E:$E,Revenue!X$1)</f>
        <v>0</v>
      </c>
      <c r="Y122" s="1">
        <f>SUMIFS(allNAICS!$P:$P,allNAICS!$C:$C,Revenue!$A122,allNAICS!$E:$E,Revenue!Y$1)</f>
        <v>0</v>
      </c>
    </row>
    <row r="123" spans="1:25" x14ac:dyDescent="0.45">
      <c r="A123" s="1" t="s">
        <v>608</v>
      </c>
      <c r="B123" s="1" t="s">
        <v>451</v>
      </c>
      <c r="C123" s="1">
        <v>42.254809700000003</v>
      </c>
      <c r="D123" s="1">
        <v>-74.027078599999996</v>
      </c>
      <c r="E123" s="1">
        <f>SUMIFS(allNAICS!$P:$P,allNAICS!$C:$C,Revenue!$A123,allNAICS!$E:$E,Revenue!E$1)</f>
        <v>8001060</v>
      </c>
      <c r="F123" s="1">
        <f>SUMIFS(allNAICS!$P:$P,allNAICS!$C:$C,Revenue!$A123,allNAICS!$E:$E,Revenue!F$1)</f>
        <v>12606</v>
      </c>
      <c r="G123" s="1">
        <f>SUMIFS(allNAICS!$P:$P,allNAICS!$C:$C,Revenue!$A123,allNAICS!$E:$E,Revenue!G$1)</f>
        <v>0</v>
      </c>
      <c r="H123" s="1">
        <f>SUMIFS(allNAICS!$P:$P,allNAICS!$C:$C,Revenue!$A123,allNAICS!$E:$E,Revenue!H$1)</f>
        <v>149438</v>
      </c>
      <c r="I123" s="1">
        <f>SUMIFS(allNAICS!$P:$P,allNAICS!$C:$C,Revenue!$A123,allNAICS!$E:$E,Revenue!I$1)</f>
        <v>349747</v>
      </c>
      <c r="J123" s="1">
        <f>SUMIFS(allNAICS!$P:$P,allNAICS!$C:$C,Revenue!$A123,allNAICS!$E:$E,Revenue!J$1)</f>
        <v>2069517</v>
      </c>
      <c r="K123" s="1">
        <f>SUMIFS(allNAICS!$P:$P,allNAICS!$C:$C,Revenue!$A123,allNAICS!$E:$E,Revenue!K$1)</f>
        <v>1280088</v>
      </c>
      <c r="L123" s="1">
        <f>SUMIFS(allNAICS!$P:$P,allNAICS!$C:$C,Revenue!$A123,allNAICS!$E:$E,Revenue!L$1)</f>
        <v>1504431</v>
      </c>
      <c r="M123" s="1">
        <f>SUMIFS(allNAICS!$P:$P,allNAICS!$C:$C,Revenue!$A123,allNAICS!$E:$E,Revenue!M$1)</f>
        <v>112834</v>
      </c>
      <c r="N123" s="1">
        <f>SUMIFS(allNAICS!$P:$P,allNAICS!$C:$C,Revenue!$A123,allNAICS!$E:$E,Revenue!N$1)</f>
        <v>195320</v>
      </c>
      <c r="O123" s="1">
        <f>SUMIFS(allNAICS!$P:$P,allNAICS!$C:$C,Revenue!$A123,allNAICS!$E:$E,Revenue!O$1)</f>
        <v>425811</v>
      </c>
      <c r="P123" s="1">
        <f>SUMIFS(allNAICS!$P:$P,allNAICS!$C:$C,Revenue!$A123,allNAICS!$E:$E,Revenue!P$1)</f>
        <v>79433</v>
      </c>
      <c r="Q123" s="1">
        <f>SUMIFS(allNAICS!$P:$P,allNAICS!$C:$C,Revenue!$A123,allNAICS!$E:$E,Revenue!Q$1)</f>
        <v>276544</v>
      </c>
      <c r="R123" s="1">
        <f>SUMIFS(allNAICS!$P:$P,allNAICS!$C:$C,Revenue!$A123,allNAICS!$E:$E,Revenue!R$1)</f>
        <v>196632</v>
      </c>
      <c r="S123" s="1">
        <f>SUMIFS(allNAICS!$P:$P,allNAICS!$C:$C,Revenue!$A123,allNAICS!$E:$E,Revenue!S$1)</f>
        <v>9860</v>
      </c>
      <c r="T123" s="1">
        <f>SUMIFS(allNAICS!$P:$P,allNAICS!$C:$C,Revenue!$A123,allNAICS!$E:$E,Revenue!T$1)</f>
        <v>655069</v>
      </c>
      <c r="U123" s="1">
        <f>SUMIFS(allNAICS!$P:$P,allNAICS!$C:$C,Revenue!$A123,allNAICS!$E:$E,Revenue!U$1)</f>
        <v>166818</v>
      </c>
      <c r="V123" s="1">
        <f>SUMIFS(allNAICS!$P:$P,allNAICS!$C:$C,Revenue!$A123,allNAICS!$E:$E,Revenue!V$1)</f>
        <v>300334</v>
      </c>
      <c r="W123" s="1">
        <f>SUMIFS(allNAICS!$P:$P,allNAICS!$C:$C,Revenue!$A123,allNAICS!$E:$E,Revenue!W$1)</f>
        <v>140440</v>
      </c>
      <c r="X123" s="1">
        <f>SUMIFS(allNAICS!$P:$P,allNAICS!$C:$C,Revenue!$A123,allNAICS!$E:$E,Revenue!X$1)</f>
        <v>0</v>
      </c>
      <c r="Y123" s="1">
        <f>SUMIFS(allNAICS!$P:$P,allNAICS!$C:$C,Revenue!$A123,allNAICS!$E:$E,Revenue!Y$1)</f>
        <v>0</v>
      </c>
    </row>
    <row r="124" spans="1:25" x14ac:dyDescent="0.45">
      <c r="A124" s="1" t="s">
        <v>609</v>
      </c>
      <c r="B124" s="1" t="s">
        <v>470</v>
      </c>
      <c r="C124" s="1">
        <v>35.384884100000001</v>
      </c>
      <c r="D124" s="1">
        <v>-77.9927651</v>
      </c>
      <c r="E124" s="1">
        <f>SUMIFS(allNAICS!$P:$P,allNAICS!$C:$C,Revenue!$A124,allNAICS!$E:$E,Revenue!E$1)</f>
        <v>6374565</v>
      </c>
      <c r="F124" s="1">
        <f>SUMIFS(allNAICS!$P:$P,allNAICS!$C:$C,Revenue!$A124,allNAICS!$E:$E,Revenue!F$1)</f>
        <v>29888</v>
      </c>
      <c r="G124" s="1">
        <f>SUMIFS(allNAICS!$P:$P,allNAICS!$C:$C,Revenue!$A124,allNAICS!$E:$E,Revenue!G$1)</f>
        <v>0</v>
      </c>
      <c r="H124" s="1">
        <f>SUMIFS(allNAICS!$P:$P,allNAICS!$C:$C,Revenue!$A124,allNAICS!$E:$E,Revenue!H$1)</f>
        <v>0</v>
      </c>
      <c r="I124" s="1">
        <f>SUMIFS(allNAICS!$P:$P,allNAICS!$C:$C,Revenue!$A124,allNAICS!$E:$E,Revenue!I$1)</f>
        <v>465647</v>
      </c>
      <c r="J124" s="1">
        <f>SUMIFS(allNAICS!$P:$P,allNAICS!$C:$C,Revenue!$A124,allNAICS!$E:$E,Revenue!J$1)</f>
        <v>1625101</v>
      </c>
      <c r="K124" s="1">
        <f>SUMIFS(allNAICS!$P:$P,allNAICS!$C:$C,Revenue!$A124,allNAICS!$E:$E,Revenue!K$1)</f>
        <v>1365105</v>
      </c>
      <c r="L124" s="1">
        <f>SUMIFS(allNAICS!$P:$P,allNAICS!$C:$C,Revenue!$A124,allNAICS!$E:$E,Revenue!L$1)</f>
        <v>1240246</v>
      </c>
      <c r="M124" s="1">
        <f>SUMIFS(allNAICS!$P:$P,allNAICS!$C:$C,Revenue!$A124,allNAICS!$E:$E,Revenue!M$1)</f>
        <v>66880</v>
      </c>
      <c r="N124" s="1">
        <f>SUMIFS(allNAICS!$P:$P,allNAICS!$C:$C,Revenue!$A124,allNAICS!$E:$E,Revenue!N$1)</f>
        <v>103537</v>
      </c>
      <c r="O124" s="1">
        <f>SUMIFS(allNAICS!$P:$P,allNAICS!$C:$C,Revenue!$A124,allNAICS!$E:$E,Revenue!O$1)</f>
        <v>246621</v>
      </c>
      <c r="P124" s="1">
        <f>SUMIFS(allNAICS!$P:$P,allNAICS!$C:$C,Revenue!$A124,allNAICS!$E:$E,Revenue!P$1)</f>
        <v>58949</v>
      </c>
      <c r="Q124" s="1">
        <f>SUMIFS(allNAICS!$P:$P,allNAICS!$C:$C,Revenue!$A124,allNAICS!$E:$E,Revenue!Q$1)</f>
        <v>58745</v>
      </c>
      <c r="R124" s="1">
        <f>SUMIFS(allNAICS!$P:$P,allNAICS!$C:$C,Revenue!$A124,allNAICS!$E:$E,Revenue!R$1)</f>
        <v>35226</v>
      </c>
      <c r="S124" s="1">
        <f>SUMIFS(allNAICS!$P:$P,allNAICS!$C:$C,Revenue!$A124,allNAICS!$E:$E,Revenue!S$1)</f>
        <v>50411</v>
      </c>
      <c r="T124" s="1">
        <f>SUMIFS(allNAICS!$P:$P,allNAICS!$C:$C,Revenue!$A124,allNAICS!$E:$E,Revenue!T$1)</f>
        <v>567147</v>
      </c>
      <c r="U124" s="1">
        <f>SUMIFS(allNAICS!$P:$P,allNAICS!$C:$C,Revenue!$A124,allNAICS!$E:$E,Revenue!U$1)</f>
        <v>7869</v>
      </c>
      <c r="V124" s="1">
        <f>SUMIFS(allNAICS!$P:$P,allNAICS!$C:$C,Revenue!$A124,allNAICS!$E:$E,Revenue!V$1)</f>
        <v>139280</v>
      </c>
      <c r="W124" s="1">
        <f>SUMIFS(allNAICS!$P:$P,allNAICS!$C:$C,Revenue!$A124,allNAICS!$E:$E,Revenue!W$1)</f>
        <v>100191</v>
      </c>
      <c r="X124" s="1">
        <f>SUMIFS(allNAICS!$P:$P,allNAICS!$C:$C,Revenue!$A124,allNAICS!$E:$E,Revenue!X$1)</f>
        <v>0</v>
      </c>
      <c r="Y124" s="1">
        <f>SUMIFS(allNAICS!$P:$P,allNAICS!$C:$C,Revenue!$A124,allNAICS!$E:$E,Revenue!Y$1)</f>
        <v>0</v>
      </c>
    </row>
    <row r="125" spans="1:25" x14ac:dyDescent="0.45">
      <c r="A125" s="1" t="s">
        <v>610</v>
      </c>
      <c r="B125" s="1" t="s">
        <v>500</v>
      </c>
      <c r="C125" s="1">
        <v>47.9252568</v>
      </c>
      <c r="D125" s="1">
        <v>-97.032854700000001</v>
      </c>
      <c r="E125" s="1">
        <f>SUMIFS(allNAICS!$P:$P,allNAICS!$C:$C,Revenue!$A125,allNAICS!$E:$E,Revenue!E$1)</f>
        <v>9955448</v>
      </c>
      <c r="F125" s="1">
        <f>SUMIFS(allNAICS!$P:$P,allNAICS!$C:$C,Revenue!$A125,allNAICS!$E:$E,Revenue!F$1)</f>
        <v>4967</v>
      </c>
      <c r="G125" s="1">
        <f>SUMIFS(allNAICS!$P:$P,allNAICS!$C:$C,Revenue!$A125,allNAICS!$E:$E,Revenue!G$1)</f>
        <v>0</v>
      </c>
      <c r="H125" s="1">
        <f>SUMIFS(allNAICS!$P:$P,allNAICS!$C:$C,Revenue!$A125,allNAICS!$E:$E,Revenue!H$1)</f>
        <v>0</v>
      </c>
      <c r="I125" s="1">
        <f>SUMIFS(allNAICS!$P:$P,allNAICS!$C:$C,Revenue!$A125,allNAICS!$E:$E,Revenue!I$1)</f>
        <v>809185</v>
      </c>
      <c r="J125" s="1">
        <f>SUMIFS(allNAICS!$P:$P,allNAICS!$C:$C,Revenue!$A125,allNAICS!$E:$E,Revenue!J$1)</f>
        <v>1767876</v>
      </c>
      <c r="K125" s="1">
        <f>SUMIFS(allNAICS!$P:$P,allNAICS!$C:$C,Revenue!$A125,allNAICS!$E:$E,Revenue!K$1)</f>
        <v>2790289</v>
      </c>
      <c r="L125" s="1">
        <f>SUMIFS(allNAICS!$P:$P,allNAICS!$C:$C,Revenue!$A125,allNAICS!$E:$E,Revenue!L$1)</f>
        <v>1746134</v>
      </c>
      <c r="M125" s="1">
        <f>SUMIFS(allNAICS!$P:$P,allNAICS!$C:$C,Revenue!$A125,allNAICS!$E:$E,Revenue!M$1)</f>
        <v>284307</v>
      </c>
      <c r="N125" s="1">
        <f>SUMIFS(allNAICS!$P:$P,allNAICS!$C:$C,Revenue!$A125,allNAICS!$E:$E,Revenue!N$1)</f>
        <v>155963</v>
      </c>
      <c r="O125" s="1">
        <f>SUMIFS(allNAICS!$P:$P,allNAICS!$C:$C,Revenue!$A125,allNAICS!$E:$E,Revenue!O$1)</f>
        <v>229872</v>
      </c>
      <c r="P125" s="1">
        <f>SUMIFS(allNAICS!$P:$P,allNAICS!$C:$C,Revenue!$A125,allNAICS!$E:$E,Revenue!P$1)</f>
        <v>152790</v>
      </c>
      <c r="Q125" s="1">
        <f>SUMIFS(allNAICS!$P:$P,allNAICS!$C:$C,Revenue!$A125,allNAICS!$E:$E,Revenue!Q$1)</f>
        <v>206047</v>
      </c>
      <c r="R125" s="1">
        <f>SUMIFS(allNAICS!$P:$P,allNAICS!$C:$C,Revenue!$A125,allNAICS!$E:$E,Revenue!R$1)</f>
        <v>125843</v>
      </c>
      <c r="S125" s="1">
        <f>SUMIFS(allNAICS!$P:$P,allNAICS!$C:$C,Revenue!$A125,allNAICS!$E:$E,Revenue!S$1)</f>
        <v>40426</v>
      </c>
      <c r="T125" s="1">
        <f>SUMIFS(allNAICS!$P:$P,allNAICS!$C:$C,Revenue!$A125,allNAICS!$E:$E,Revenue!T$1)</f>
        <v>852791</v>
      </c>
      <c r="U125" s="1">
        <f>SUMIFS(allNAICS!$P:$P,allNAICS!$C:$C,Revenue!$A125,allNAICS!$E:$E,Revenue!U$1)</f>
        <v>31971</v>
      </c>
      <c r="V125" s="1">
        <f>SUMIFS(allNAICS!$P:$P,allNAICS!$C:$C,Revenue!$A125,allNAICS!$E:$E,Revenue!V$1)</f>
        <v>288575</v>
      </c>
      <c r="W125" s="1">
        <f>SUMIFS(allNAICS!$P:$P,allNAICS!$C:$C,Revenue!$A125,allNAICS!$E:$E,Revenue!W$1)</f>
        <v>83987</v>
      </c>
      <c r="X125" s="1">
        <f>SUMIFS(allNAICS!$P:$P,allNAICS!$C:$C,Revenue!$A125,allNAICS!$E:$E,Revenue!X$1)</f>
        <v>0</v>
      </c>
      <c r="Y125" s="1">
        <f>SUMIFS(allNAICS!$P:$P,allNAICS!$C:$C,Revenue!$A125,allNAICS!$E:$E,Revenue!Y$1)</f>
        <v>0</v>
      </c>
    </row>
    <row r="126" spans="1:25" x14ac:dyDescent="0.45">
      <c r="A126" s="1" t="s">
        <v>611</v>
      </c>
      <c r="B126" s="1" t="s">
        <v>512</v>
      </c>
      <c r="C126" s="1">
        <v>39.0638705</v>
      </c>
      <c r="D126" s="1">
        <v>-108.5506486</v>
      </c>
      <c r="E126" s="1">
        <f>SUMIFS(allNAICS!$P:$P,allNAICS!$C:$C,Revenue!$A126,allNAICS!$E:$E,Revenue!E$1)</f>
        <v>9823525</v>
      </c>
      <c r="F126" s="1">
        <f>SUMIFS(allNAICS!$P:$P,allNAICS!$C:$C,Revenue!$A126,allNAICS!$E:$E,Revenue!F$1)</f>
        <v>5096</v>
      </c>
      <c r="G126" s="1">
        <f>SUMIFS(allNAICS!$P:$P,allNAICS!$C:$C,Revenue!$A126,allNAICS!$E:$E,Revenue!G$1)</f>
        <v>571646</v>
      </c>
      <c r="H126" s="1">
        <f>SUMIFS(allNAICS!$P:$P,allNAICS!$C:$C,Revenue!$A126,allNAICS!$E:$E,Revenue!H$1)</f>
        <v>0</v>
      </c>
      <c r="I126" s="1">
        <f>SUMIFS(allNAICS!$P:$P,allNAICS!$C:$C,Revenue!$A126,allNAICS!$E:$E,Revenue!I$1)</f>
        <v>868064</v>
      </c>
      <c r="J126" s="1">
        <f>SUMIFS(allNAICS!$P:$P,allNAICS!$C:$C,Revenue!$A126,allNAICS!$E:$E,Revenue!J$1)</f>
        <v>484760</v>
      </c>
      <c r="K126" s="1">
        <f>SUMIFS(allNAICS!$P:$P,allNAICS!$C:$C,Revenue!$A126,allNAICS!$E:$E,Revenue!K$1)</f>
        <v>997539</v>
      </c>
      <c r="L126" s="1">
        <f>SUMIFS(allNAICS!$P:$P,allNAICS!$C:$C,Revenue!$A126,allNAICS!$E:$E,Revenue!L$1)</f>
        <v>1916340</v>
      </c>
      <c r="M126" s="1">
        <f>SUMIFS(allNAICS!$P:$P,allNAICS!$C:$C,Revenue!$A126,allNAICS!$E:$E,Revenue!M$1)</f>
        <v>398359</v>
      </c>
      <c r="N126" s="1">
        <f>SUMIFS(allNAICS!$P:$P,allNAICS!$C:$C,Revenue!$A126,allNAICS!$E:$E,Revenue!N$1)</f>
        <v>201179</v>
      </c>
      <c r="O126" s="1">
        <f>SUMIFS(allNAICS!$P:$P,allNAICS!$C:$C,Revenue!$A126,allNAICS!$E:$E,Revenue!O$1)</f>
        <v>314629</v>
      </c>
      <c r="P126" s="1">
        <f>SUMIFS(allNAICS!$P:$P,allNAICS!$C:$C,Revenue!$A126,allNAICS!$E:$E,Revenue!P$1)</f>
        <v>326753</v>
      </c>
      <c r="Q126" s="1">
        <f>SUMIFS(allNAICS!$P:$P,allNAICS!$C:$C,Revenue!$A126,allNAICS!$E:$E,Revenue!Q$1)</f>
        <v>441097</v>
      </c>
      <c r="R126" s="1">
        <f>SUMIFS(allNAICS!$P:$P,allNAICS!$C:$C,Revenue!$A126,allNAICS!$E:$E,Revenue!R$1)</f>
        <v>1806730</v>
      </c>
      <c r="S126" s="1">
        <f>SUMIFS(allNAICS!$P:$P,allNAICS!$C:$C,Revenue!$A126,allNAICS!$E:$E,Revenue!S$1)</f>
        <v>24913</v>
      </c>
      <c r="T126" s="1">
        <f>SUMIFS(allNAICS!$P:$P,allNAICS!$C:$C,Revenue!$A126,allNAICS!$E:$E,Revenue!T$1)</f>
        <v>823840</v>
      </c>
      <c r="U126" s="1">
        <f>SUMIFS(allNAICS!$P:$P,allNAICS!$C:$C,Revenue!$A126,allNAICS!$E:$E,Revenue!U$1)</f>
        <v>49533</v>
      </c>
      <c r="V126" s="1">
        <f>SUMIFS(allNAICS!$P:$P,allNAICS!$C:$C,Revenue!$A126,allNAICS!$E:$E,Revenue!V$1)</f>
        <v>307663</v>
      </c>
      <c r="W126" s="1">
        <f>SUMIFS(allNAICS!$P:$P,allNAICS!$C:$C,Revenue!$A126,allNAICS!$E:$E,Revenue!W$1)</f>
        <v>166254</v>
      </c>
      <c r="X126" s="1">
        <f>SUMIFS(allNAICS!$P:$P,allNAICS!$C:$C,Revenue!$A126,allNAICS!$E:$E,Revenue!X$1)</f>
        <v>0</v>
      </c>
      <c r="Y126" s="1">
        <f>SUMIFS(allNAICS!$P:$P,allNAICS!$C:$C,Revenue!$A126,allNAICS!$E:$E,Revenue!Y$1)</f>
        <v>0</v>
      </c>
    </row>
    <row r="127" spans="1:25" x14ac:dyDescent="0.45">
      <c r="A127" s="1" t="s">
        <v>612</v>
      </c>
      <c r="B127" s="1" t="s">
        <v>466</v>
      </c>
      <c r="C127" s="1">
        <v>42.9633599</v>
      </c>
      <c r="D127" s="1">
        <v>-85.668086299999999</v>
      </c>
      <c r="E127" s="1">
        <f>SUMIFS(allNAICS!$P:$P,allNAICS!$C:$C,Revenue!$A127,allNAICS!$E:$E,Revenue!E$1)</f>
        <v>109349475</v>
      </c>
      <c r="F127" s="1">
        <f>SUMIFS(allNAICS!$P:$P,allNAICS!$C:$C,Revenue!$A127,allNAICS!$E:$E,Revenue!F$1)</f>
        <v>26840</v>
      </c>
      <c r="G127" s="1">
        <f>SUMIFS(allNAICS!$P:$P,allNAICS!$C:$C,Revenue!$A127,allNAICS!$E:$E,Revenue!G$1)</f>
        <v>0</v>
      </c>
      <c r="H127" s="1">
        <f>SUMIFS(allNAICS!$P:$P,allNAICS!$C:$C,Revenue!$A127,allNAICS!$E:$E,Revenue!H$1)</f>
        <v>0</v>
      </c>
      <c r="I127" s="1">
        <f>SUMIFS(allNAICS!$P:$P,allNAICS!$C:$C,Revenue!$A127,allNAICS!$E:$E,Revenue!I$1)</f>
        <v>3533209</v>
      </c>
      <c r="J127" s="1">
        <f>SUMIFS(allNAICS!$P:$P,allNAICS!$C:$C,Revenue!$A127,allNAICS!$E:$E,Revenue!J$1)</f>
        <v>29662128</v>
      </c>
      <c r="K127" s="1">
        <f>SUMIFS(allNAICS!$P:$P,allNAICS!$C:$C,Revenue!$A127,allNAICS!$E:$E,Revenue!K$1)</f>
        <v>29078697</v>
      </c>
      <c r="L127" s="1">
        <f>SUMIFS(allNAICS!$P:$P,allNAICS!$C:$C,Revenue!$A127,allNAICS!$E:$E,Revenue!L$1)</f>
        <v>13455057</v>
      </c>
      <c r="M127" s="1">
        <f>SUMIFS(allNAICS!$P:$P,allNAICS!$C:$C,Revenue!$A127,allNAICS!$E:$E,Revenue!M$1)</f>
        <v>2460093</v>
      </c>
      <c r="N127" s="1">
        <f>SUMIFS(allNAICS!$P:$P,allNAICS!$C:$C,Revenue!$A127,allNAICS!$E:$E,Revenue!N$1)</f>
        <v>1803153</v>
      </c>
      <c r="O127" s="1">
        <f>SUMIFS(allNAICS!$P:$P,allNAICS!$C:$C,Revenue!$A127,allNAICS!$E:$E,Revenue!O$1)</f>
        <v>7468087</v>
      </c>
      <c r="P127" s="1">
        <f>SUMIFS(allNAICS!$P:$P,allNAICS!$C:$C,Revenue!$A127,allNAICS!$E:$E,Revenue!P$1)</f>
        <v>1651255</v>
      </c>
      <c r="Q127" s="1">
        <f>SUMIFS(allNAICS!$P:$P,allNAICS!$C:$C,Revenue!$A127,allNAICS!$E:$E,Revenue!Q$1)</f>
        <v>3695137</v>
      </c>
      <c r="R127" s="1">
        <f>SUMIFS(allNAICS!$P:$P,allNAICS!$C:$C,Revenue!$A127,allNAICS!$E:$E,Revenue!R$1)</f>
        <v>2591109</v>
      </c>
      <c r="S127" s="1">
        <f>SUMIFS(allNAICS!$P:$P,allNAICS!$C:$C,Revenue!$A127,allNAICS!$E:$E,Revenue!S$1)</f>
        <v>987340</v>
      </c>
      <c r="T127" s="1">
        <f>SUMIFS(allNAICS!$P:$P,allNAICS!$C:$C,Revenue!$A127,allNAICS!$E:$E,Revenue!T$1)</f>
        <v>7211352</v>
      </c>
      <c r="U127" s="1">
        <f>SUMIFS(allNAICS!$P:$P,allNAICS!$C:$C,Revenue!$A127,allNAICS!$E:$E,Revenue!U$1)</f>
        <v>361512</v>
      </c>
      <c r="V127" s="1">
        <f>SUMIFS(allNAICS!$P:$P,allNAICS!$C:$C,Revenue!$A127,allNAICS!$E:$E,Revenue!V$1)</f>
        <v>1561638</v>
      </c>
      <c r="W127" s="1">
        <f>SUMIFS(allNAICS!$P:$P,allNAICS!$C:$C,Revenue!$A127,allNAICS!$E:$E,Revenue!W$1)</f>
        <v>963392</v>
      </c>
      <c r="X127" s="1">
        <f>SUMIFS(allNAICS!$P:$P,allNAICS!$C:$C,Revenue!$A127,allNAICS!$E:$E,Revenue!X$1)</f>
        <v>1454255</v>
      </c>
      <c r="Y127" s="1">
        <f>SUMIFS(allNAICS!$P:$P,allNAICS!$C:$C,Revenue!$A127,allNAICS!$E:$E,Revenue!Y$1)</f>
        <v>0</v>
      </c>
    </row>
    <row r="128" spans="1:25" x14ac:dyDescent="0.45">
      <c r="A128" s="1" t="s">
        <v>613</v>
      </c>
      <c r="B128" s="1" t="s">
        <v>496</v>
      </c>
      <c r="C128" s="1">
        <v>47.4941836</v>
      </c>
      <c r="D128" s="1">
        <v>-111.2833449</v>
      </c>
      <c r="E128" s="1">
        <f>SUMIFS(allNAICS!$P:$P,allNAICS!$C:$C,Revenue!$A128,allNAICS!$E:$E,Revenue!E$1)</f>
        <v>6435038</v>
      </c>
      <c r="F128" s="1">
        <f>SUMIFS(allNAICS!$P:$P,allNAICS!$C:$C,Revenue!$A128,allNAICS!$E:$E,Revenue!F$1)</f>
        <v>2350</v>
      </c>
      <c r="G128" s="1">
        <f>SUMIFS(allNAICS!$P:$P,allNAICS!$C:$C,Revenue!$A128,allNAICS!$E:$E,Revenue!G$1)</f>
        <v>0</v>
      </c>
      <c r="H128" s="1">
        <f>SUMIFS(allNAICS!$P:$P,allNAICS!$C:$C,Revenue!$A128,allNAICS!$E:$E,Revenue!H$1)</f>
        <v>141009</v>
      </c>
      <c r="I128" s="1">
        <f>SUMIFS(allNAICS!$P:$P,allNAICS!$C:$C,Revenue!$A128,allNAICS!$E:$E,Revenue!I$1)</f>
        <v>421215</v>
      </c>
      <c r="J128" s="1">
        <f>SUMIFS(allNAICS!$P:$P,allNAICS!$C:$C,Revenue!$A128,allNAICS!$E:$E,Revenue!J$1)</f>
        <v>944526</v>
      </c>
      <c r="K128" s="1">
        <f>SUMIFS(allNAICS!$P:$P,allNAICS!$C:$C,Revenue!$A128,allNAICS!$E:$E,Revenue!K$1)</f>
        <v>1560669</v>
      </c>
      <c r="L128" s="1">
        <f>SUMIFS(allNAICS!$P:$P,allNAICS!$C:$C,Revenue!$A128,allNAICS!$E:$E,Revenue!L$1)</f>
        <v>1366021</v>
      </c>
      <c r="M128" s="1">
        <f>SUMIFS(allNAICS!$P:$P,allNAICS!$C:$C,Revenue!$A128,allNAICS!$E:$E,Revenue!M$1)</f>
        <v>187927</v>
      </c>
      <c r="N128" s="1">
        <f>SUMIFS(allNAICS!$P:$P,allNAICS!$C:$C,Revenue!$A128,allNAICS!$E:$E,Revenue!N$1)</f>
        <v>101763</v>
      </c>
      <c r="O128" s="1">
        <f>SUMIFS(allNAICS!$P:$P,allNAICS!$C:$C,Revenue!$A128,allNAICS!$E:$E,Revenue!O$1)</f>
        <v>299518</v>
      </c>
      <c r="P128" s="1">
        <f>SUMIFS(allNAICS!$P:$P,allNAICS!$C:$C,Revenue!$A128,allNAICS!$E:$E,Revenue!P$1)</f>
        <v>107722</v>
      </c>
      <c r="Q128" s="1">
        <f>SUMIFS(allNAICS!$P:$P,allNAICS!$C:$C,Revenue!$A128,allNAICS!$E:$E,Revenue!Q$1)</f>
        <v>160223</v>
      </c>
      <c r="R128" s="1">
        <f>SUMIFS(allNAICS!$P:$P,allNAICS!$C:$C,Revenue!$A128,allNAICS!$E:$E,Revenue!R$1)</f>
        <v>88452</v>
      </c>
      <c r="S128" s="1">
        <f>SUMIFS(allNAICS!$P:$P,allNAICS!$C:$C,Revenue!$A128,allNAICS!$E:$E,Revenue!S$1)</f>
        <v>20795</v>
      </c>
      <c r="T128" s="1">
        <f>SUMIFS(allNAICS!$P:$P,allNAICS!$C:$C,Revenue!$A128,allNAICS!$E:$E,Revenue!T$1)</f>
        <v>660637</v>
      </c>
      <c r="U128" s="1">
        <f>SUMIFS(allNAICS!$P:$P,allNAICS!$C:$C,Revenue!$A128,allNAICS!$E:$E,Revenue!U$1)</f>
        <v>57444</v>
      </c>
      <c r="V128" s="1">
        <f>SUMIFS(allNAICS!$P:$P,allNAICS!$C:$C,Revenue!$A128,allNAICS!$E:$E,Revenue!V$1)</f>
        <v>206306</v>
      </c>
      <c r="W128" s="1">
        <f>SUMIFS(allNAICS!$P:$P,allNAICS!$C:$C,Revenue!$A128,allNAICS!$E:$E,Revenue!W$1)</f>
        <v>95436</v>
      </c>
      <c r="X128" s="1">
        <f>SUMIFS(allNAICS!$P:$P,allNAICS!$C:$C,Revenue!$A128,allNAICS!$E:$E,Revenue!X$1)</f>
        <v>0</v>
      </c>
      <c r="Y128" s="1">
        <f>SUMIFS(allNAICS!$P:$P,allNAICS!$C:$C,Revenue!$A128,allNAICS!$E:$E,Revenue!Y$1)</f>
        <v>0</v>
      </c>
    </row>
    <row r="129" spans="1:25" x14ac:dyDescent="0.45">
      <c r="A129" s="1" t="s">
        <v>614</v>
      </c>
      <c r="B129" s="1" t="s">
        <v>512</v>
      </c>
      <c r="C129" s="1">
        <v>40.4233142</v>
      </c>
      <c r="D129" s="1">
        <v>-104.7091322</v>
      </c>
      <c r="E129" s="1">
        <f>SUMIFS(allNAICS!$P:$P,allNAICS!$C:$C,Revenue!$A129,allNAICS!$E:$E,Revenue!E$1)</f>
        <v>24390791</v>
      </c>
      <c r="F129" s="1">
        <f>SUMIFS(allNAICS!$P:$P,allNAICS!$C:$C,Revenue!$A129,allNAICS!$E:$E,Revenue!F$1)</f>
        <v>52344</v>
      </c>
      <c r="G129" s="1">
        <f>SUMIFS(allNAICS!$P:$P,allNAICS!$C:$C,Revenue!$A129,allNAICS!$E:$E,Revenue!G$1)</f>
        <v>1875382</v>
      </c>
      <c r="H129" s="1">
        <f>SUMIFS(allNAICS!$P:$P,allNAICS!$C:$C,Revenue!$A129,allNAICS!$E:$E,Revenue!H$1)</f>
        <v>0</v>
      </c>
      <c r="I129" s="1">
        <f>SUMIFS(allNAICS!$P:$P,allNAICS!$C:$C,Revenue!$A129,allNAICS!$E:$E,Revenue!I$1)</f>
        <v>2626415</v>
      </c>
      <c r="J129" s="1">
        <f>SUMIFS(allNAICS!$P:$P,allNAICS!$C:$C,Revenue!$A129,allNAICS!$E:$E,Revenue!J$1)</f>
        <v>6173115</v>
      </c>
      <c r="K129" s="1">
        <f>SUMIFS(allNAICS!$P:$P,allNAICS!$C:$C,Revenue!$A129,allNAICS!$E:$E,Revenue!K$1)</f>
        <v>5859437</v>
      </c>
      <c r="L129" s="1">
        <f>SUMIFS(allNAICS!$P:$P,allNAICS!$C:$C,Revenue!$A129,allNAICS!$E:$E,Revenue!L$1)</f>
        <v>2332633</v>
      </c>
      <c r="M129" s="1">
        <f>SUMIFS(allNAICS!$P:$P,allNAICS!$C:$C,Revenue!$A129,allNAICS!$E:$E,Revenue!M$1)</f>
        <v>617463</v>
      </c>
      <c r="N129" s="1">
        <f>SUMIFS(allNAICS!$P:$P,allNAICS!$C:$C,Revenue!$A129,allNAICS!$E:$E,Revenue!N$1)</f>
        <v>185035</v>
      </c>
      <c r="O129" s="1">
        <f>SUMIFS(allNAICS!$P:$P,allNAICS!$C:$C,Revenue!$A129,allNAICS!$E:$E,Revenue!O$1)</f>
        <v>2042022</v>
      </c>
      <c r="P129" s="1">
        <f>SUMIFS(allNAICS!$P:$P,allNAICS!$C:$C,Revenue!$A129,allNAICS!$E:$E,Revenue!P$1)</f>
        <v>226915</v>
      </c>
      <c r="Q129" s="1">
        <f>SUMIFS(allNAICS!$P:$P,allNAICS!$C:$C,Revenue!$A129,allNAICS!$E:$E,Revenue!Q$1)</f>
        <v>337715</v>
      </c>
      <c r="R129" s="1">
        <f>SUMIFS(allNAICS!$P:$P,allNAICS!$C:$C,Revenue!$A129,allNAICS!$E:$E,Revenue!R$1)</f>
        <v>374449</v>
      </c>
      <c r="S129" s="1">
        <f>SUMIFS(allNAICS!$P:$P,allNAICS!$C:$C,Revenue!$A129,allNAICS!$E:$E,Revenue!S$1)</f>
        <v>22046</v>
      </c>
      <c r="T129" s="1">
        <f>SUMIFS(allNAICS!$P:$P,allNAICS!$C:$C,Revenue!$A129,allNAICS!$E:$E,Revenue!T$1)</f>
        <v>818327</v>
      </c>
      <c r="U129" s="1">
        <f>SUMIFS(allNAICS!$P:$P,allNAICS!$C:$C,Revenue!$A129,allNAICS!$E:$E,Revenue!U$1)</f>
        <v>55478</v>
      </c>
      <c r="V129" s="1">
        <f>SUMIFS(allNAICS!$P:$P,allNAICS!$C:$C,Revenue!$A129,allNAICS!$E:$E,Revenue!V$1)</f>
        <v>233497</v>
      </c>
      <c r="W129" s="1">
        <f>SUMIFS(allNAICS!$P:$P,allNAICS!$C:$C,Revenue!$A129,allNAICS!$E:$E,Revenue!W$1)</f>
        <v>185887</v>
      </c>
      <c r="X129" s="1">
        <f>SUMIFS(allNAICS!$P:$P,allNAICS!$C:$C,Revenue!$A129,allNAICS!$E:$E,Revenue!X$1)</f>
        <v>0</v>
      </c>
      <c r="Y129" s="1">
        <f>SUMIFS(allNAICS!$P:$P,allNAICS!$C:$C,Revenue!$A129,allNAICS!$E:$E,Revenue!Y$1)</f>
        <v>0</v>
      </c>
    </row>
    <row r="130" spans="1:25" x14ac:dyDescent="0.45">
      <c r="A130" s="1" t="s">
        <v>615</v>
      </c>
      <c r="B130" s="1" t="s">
        <v>468</v>
      </c>
      <c r="C130" s="1">
        <v>44.519159000000002</v>
      </c>
      <c r="D130" s="1">
        <v>-88.019825999999995</v>
      </c>
      <c r="E130" s="1">
        <f>SUMIFS(allNAICS!$P:$P,allNAICS!$C:$C,Revenue!$A130,allNAICS!$E:$E,Revenue!E$1)</f>
        <v>38354008</v>
      </c>
      <c r="F130" s="1">
        <f>SUMIFS(allNAICS!$P:$P,allNAICS!$C:$C,Revenue!$A130,allNAICS!$E:$E,Revenue!F$1)</f>
        <v>0</v>
      </c>
      <c r="G130" s="1">
        <f>SUMIFS(allNAICS!$P:$P,allNAICS!$C:$C,Revenue!$A130,allNAICS!$E:$E,Revenue!G$1)</f>
        <v>0</v>
      </c>
      <c r="H130" s="1">
        <f>SUMIFS(allNAICS!$P:$P,allNAICS!$C:$C,Revenue!$A130,allNAICS!$E:$E,Revenue!H$1)</f>
        <v>0</v>
      </c>
      <c r="I130" s="1">
        <f>SUMIFS(allNAICS!$P:$P,allNAICS!$C:$C,Revenue!$A130,allNAICS!$E:$E,Revenue!I$1)</f>
        <v>1326724</v>
      </c>
      <c r="J130" s="1">
        <f>SUMIFS(allNAICS!$P:$P,allNAICS!$C:$C,Revenue!$A130,allNAICS!$E:$E,Revenue!J$1)</f>
        <v>11981998</v>
      </c>
      <c r="K130" s="1">
        <f>SUMIFS(allNAICS!$P:$P,allNAICS!$C:$C,Revenue!$A130,allNAICS!$E:$E,Revenue!K$1)</f>
        <v>5017626</v>
      </c>
      <c r="L130" s="1">
        <f>SUMIFS(allNAICS!$P:$P,allNAICS!$C:$C,Revenue!$A130,allNAICS!$E:$E,Revenue!L$1)</f>
        <v>3616520</v>
      </c>
      <c r="M130" s="1">
        <f>SUMIFS(allNAICS!$P:$P,allNAICS!$C:$C,Revenue!$A130,allNAICS!$E:$E,Revenue!M$1)</f>
        <v>2096673</v>
      </c>
      <c r="N130" s="1">
        <f>SUMIFS(allNAICS!$P:$P,allNAICS!$C:$C,Revenue!$A130,allNAICS!$E:$E,Revenue!N$1)</f>
        <v>591687</v>
      </c>
      <c r="O130" s="1">
        <f>SUMIFS(allNAICS!$P:$P,allNAICS!$C:$C,Revenue!$A130,allNAICS!$E:$E,Revenue!O$1)</f>
        <v>5884146</v>
      </c>
      <c r="P130" s="1">
        <f>SUMIFS(allNAICS!$P:$P,allNAICS!$C:$C,Revenue!$A130,allNAICS!$E:$E,Revenue!P$1)</f>
        <v>275830</v>
      </c>
      <c r="Q130" s="1">
        <f>SUMIFS(allNAICS!$P:$P,allNAICS!$C:$C,Revenue!$A130,allNAICS!$E:$E,Revenue!Q$1)</f>
        <v>880491</v>
      </c>
      <c r="R130" s="1">
        <f>SUMIFS(allNAICS!$P:$P,allNAICS!$C:$C,Revenue!$A130,allNAICS!$E:$E,Revenue!R$1)</f>
        <v>325524</v>
      </c>
      <c r="S130" s="1">
        <f>SUMIFS(allNAICS!$P:$P,allNAICS!$C:$C,Revenue!$A130,allNAICS!$E:$E,Revenue!S$1)</f>
        <v>127296</v>
      </c>
      <c r="T130" s="1">
        <f>SUMIFS(allNAICS!$P:$P,allNAICS!$C:$C,Revenue!$A130,allNAICS!$E:$E,Revenue!T$1)</f>
        <v>2801917</v>
      </c>
      <c r="U130" s="1">
        <f>SUMIFS(allNAICS!$P:$P,allNAICS!$C:$C,Revenue!$A130,allNAICS!$E:$E,Revenue!U$1)</f>
        <v>450086</v>
      </c>
      <c r="V130" s="1">
        <f>SUMIFS(allNAICS!$P:$P,allNAICS!$C:$C,Revenue!$A130,allNAICS!$E:$E,Revenue!V$1)</f>
        <v>517640</v>
      </c>
      <c r="W130" s="1">
        <f>SUMIFS(allNAICS!$P:$P,allNAICS!$C:$C,Revenue!$A130,allNAICS!$E:$E,Revenue!W$1)</f>
        <v>251421</v>
      </c>
      <c r="X130" s="1">
        <f>SUMIFS(allNAICS!$P:$P,allNAICS!$C:$C,Revenue!$A130,allNAICS!$E:$E,Revenue!X$1)</f>
        <v>324049</v>
      </c>
      <c r="Y130" s="1">
        <f>SUMIFS(allNAICS!$P:$P,allNAICS!$C:$C,Revenue!$A130,allNAICS!$E:$E,Revenue!Y$1)</f>
        <v>0</v>
      </c>
    </row>
    <row r="131" spans="1:25" x14ac:dyDescent="0.45">
      <c r="A131" s="1" t="s">
        <v>616</v>
      </c>
      <c r="B131" s="1" t="s">
        <v>470</v>
      </c>
      <c r="C131" s="1">
        <v>36.072635400000003</v>
      </c>
      <c r="D131" s="1">
        <v>-79.791975399999998</v>
      </c>
      <c r="E131" s="1">
        <f>SUMIFS(allNAICS!$P:$P,allNAICS!$C:$C,Revenue!$A131,allNAICS!$E:$E,Revenue!E$1)</f>
        <v>97218526</v>
      </c>
      <c r="F131" s="1">
        <f>SUMIFS(allNAICS!$P:$P,allNAICS!$C:$C,Revenue!$A131,allNAICS!$E:$E,Revenue!F$1)</f>
        <v>17789</v>
      </c>
      <c r="G131" s="1">
        <f>SUMIFS(allNAICS!$P:$P,allNAICS!$C:$C,Revenue!$A131,allNAICS!$E:$E,Revenue!G$1)</f>
        <v>0</v>
      </c>
      <c r="H131" s="1">
        <f>SUMIFS(allNAICS!$P:$P,allNAICS!$C:$C,Revenue!$A131,allNAICS!$E:$E,Revenue!H$1)</f>
        <v>0</v>
      </c>
      <c r="I131" s="1">
        <f>SUMIFS(allNAICS!$P:$P,allNAICS!$C:$C,Revenue!$A131,allNAICS!$E:$E,Revenue!I$1)</f>
        <v>2727773</v>
      </c>
      <c r="J131" s="1">
        <f>SUMIFS(allNAICS!$P:$P,allNAICS!$C:$C,Revenue!$A131,allNAICS!$E:$E,Revenue!J$1)</f>
        <v>36902553</v>
      </c>
      <c r="K131" s="1">
        <f>SUMIFS(allNAICS!$P:$P,allNAICS!$C:$C,Revenue!$A131,allNAICS!$E:$E,Revenue!K$1)</f>
        <v>24027665</v>
      </c>
      <c r="L131" s="1">
        <f>SUMIFS(allNAICS!$P:$P,allNAICS!$C:$C,Revenue!$A131,allNAICS!$E:$E,Revenue!L$1)</f>
        <v>8407273</v>
      </c>
      <c r="M131" s="1">
        <f>SUMIFS(allNAICS!$P:$P,allNAICS!$C:$C,Revenue!$A131,allNAICS!$E:$E,Revenue!M$1)</f>
        <v>1971913</v>
      </c>
      <c r="N131" s="1">
        <f>SUMIFS(allNAICS!$P:$P,allNAICS!$C:$C,Revenue!$A131,allNAICS!$E:$E,Revenue!N$1)</f>
        <v>2089237</v>
      </c>
      <c r="O131" s="1">
        <f>SUMIFS(allNAICS!$P:$P,allNAICS!$C:$C,Revenue!$A131,allNAICS!$E:$E,Revenue!O$1)</f>
        <v>7601939</v>
      </c>
      <c r="P131" s="1">
        <f>SUMIFS(allNAICS!$P:$P,allNAICS!$C:$C,Revenue!$A131,allNAICS!$E:$E,Revenue!P$1)</f>
        <v>1290997</v>
      </c>
      <c r="Q131" s="1">
        <f>SUMIFS(allNAICS!$P:$P,allNAICS!$C:$C,Revenue!$A131,allNAICS!$E:$E,Revenue!Q$1)</f>
        <v>2131211</v>
      </c>
      <c r="R131" s="1">
        <f>SUMIFS(allNAICS!$P:$P,allNAICS!$C:$C,Revenue!$A131,allNAICS!$E:$E,Revenue!R$1)</f>
        <v>1500159</v>
      </c>
      <c r="S131" s="1">
        <f>SUMIFS(allNAICS!$P:$P,allNAICS!$C:$C,Revenue!$A131,allNAICS!$E:$E,Revenue!S$1)</f>
        <v>385133</v>
      </c>
      <c r="T131" s="1">
        <f>SUMIFS(allNAICS!$P:$P,allNAICS!$C:$C,Revenue!$A131,allNAICS!$E:$E,Revenue!T$1)</f>
        <v>4308295</v>
      </c>
      <c r="U131" s="1">
        <f>SUMIFS(allNAICS!$P:$P,allNAICS!$C:$C,Revenue!$A131,allNAICS!$E:$E,Revenue!U$1)</f>
        <v>290725</v>
      </c>
      <c r="V131" s="1">
        <f>SUMIFS(allNAICS!$P:$P,allNAICS!$C:$C,Revenue!$A131,allNAICS!$E:$E,Revenue!V$1)</f>
        <v>1418439</v>
      </c>
      <c r="W131" s="1">
        <f>SUMIFS(allNAICS!$P:$P,allNAICS!$C:$C,Revenue!$A131,allNAICS!$E:$E,Revenue!W$1)</f>
        <v>694459</v>
      </c>
      <c r="X131" s="1">
        <f>SUMIFS(allNAICS!$P:$P,allNAICS!$C:$C,Revenue!$A131,allNAICS!$E:$E,Revenue!X$1)</f>
        <v>999799</v>
      </c>
      <c r="Y131" s="1">
        <f>SUMIFS(allNAICS!$P:$P,allNAICS!$C:$C,Revenue!$A131,allNAICS!$E:$E,Revenue!Y$1)</f>
        <v>0</v>
      </c>
    </row>
    <row r="132" spans="1:25" x14ac:dyDescent="0.45">
      <c r="A132" s="1" t="s">
        <v>617</v>
      </c>
      <c r="B132" s="1" t="s">
        <v>470</v>
      </c>
      <c r="C132" s="1">
        <v>35.612661000000003</v>
      </c>
      <c r="D132" s="1">
        <v>-77.366353799999999</v>
      </c>
      <c r="E132" s="1">
        <f>SUMIFS(allNAICS!$P:$P,allNAICS!$C:$C,Revenue!$A132,allNAICS!$E:$E,Revenue!E$1)</f>
        <v>9953216</v>
      </c>
      <c r="F132" s="1">
        <f>SUMIFS(allNAICS!$P:$P,allNAICS!$C:$C,Revenue!$A132,allNAICS!$E:$E,Revenue!F$1)</f>
        <v>0</v>
      </c>
      <c r="G132" s="1">
        <f>SUMIFS(allNAICS!$P:$P,allNAICS!$C:$C,Revenue!$A132,allNAICS!$E:$E,Revenue!G$1)</f>
        <v>0</v>
      </c>
      <c r="H132" s="1">
        <f>SUMIFS(allNAICS!$P:$P,allNAICS!$C:$C,Revenue!$A132,allNAICS!$E:$E,Revenue!H$1)</f>
        <v>0</v>
      </c>
      <c r="I132" s="1">
        <f>SUMIFS(allNAICS!$P:$P,allNAICS!$C:$C,Revenue!$A132,allNAICS!$E:$E,Revenue!I$1)</f>
        <v>607241</v>
      </c>
      <c r="J132" s="1">
        <f>SUMIFS(allNAICS!$P:$P,allNAICS!$C:$C,Revenue!$A132,allNAICS!$E:$E,Revenue!J$1)</f>
        <v>2213143</v>
      </c>
      <c r="K132" s="1">
        <f>SUMIFS(allNAICS!$P:$P,allNAICS!$C:$C,Revenue!$A132,allNAICS!$E:$E,Revenue!K$1)</f>
        <v>808403</v>
      </c>
      <c r="L132" s="1">
        <f>SUMIFS(allNAICS!$P:$P,allNAICS!$C:$C,Revenue!$A132,allNAICS!$E:$E,Revenue!L$1)</f>
        <v>2280133</v>
      </c>
      <c r="M132" s="1">
        <f>SUMIFS(allNAICS!$P:$P,allNAICS!$C:$C,Revenue!$A132,allNAICS!$E:$E,Revenue!M$1)</f>
        <v>145227</v>
      </c>
      <c r="N132" s="1">
        <f>SUMIFS(allNAICS!$P:$P,allNAICS!$C:$C,Revenue!$A132,allNAICS!$E:$E,Revenue!N$1)</f>
        <v>258859</v>
      </c>
      <c r="O132" s="1">
        <f>SUMIFS(allNAICS!$P:$P,allNAICS!$C:$C,Revenue!$A132,allNAICS!$E:$E,Revenue!O$1)</f>
        <v>423756</v>
      </c>
      <c r="P132" s="1">
        <f>SUMIFS(allNAICS!$P:$P,allNAICS!$C:$C,Revenue!$A132,allNAICS!$E:$E,Revenue!P$1)</f>
        <v>191829</v>
      </c>
      <c r="Q132" s="1">
        <f>SUMIFS(allNAICS!$P:$P,allNAICS!$C:$C,Revenue!$A132,allNAICS!$E:$E,Revenue!Q$1)</f>
        <v>247166</v>
      </c>
      <c r="R132" s="1">
        <f>SUMIFS(allNAICS!$P:$P,allNAICS!$C:$C,Revenue!$A132,allNAICS!$E:$E,Revenue!R$1)</f>
        <v>216206</v>
      </c>
      <c r="S132" s="1">
        <f>SUMIFS(allNAICS!$P:$P,allNAICS!$C:$C,Revenue!$A132,allNAICS!$E:$E,Revenue!S$1)</f>
        <v>41413</v>
      </c>
      <c r="T132" s="1">
        <f>SUMIFS(allNAICS!$P:$P,allNAICS!$C:$C,Revenue!$A132,allNAICS!$E:$E,Revenue!T$1)</f>
        <v>1881555</v>
      </c>
      <c r="U132" s="1">
        <f>SUMIFS(allNAICS!$P:$P,allNAICS!$C:$C,Revenue!$A132,allNAICS!$E:$E,Revenue!U$1)</f>
        <v>31453</v>
      </c>
      <c r="V132" s="1">
        <f>SUMIFS(allNAICS!$P:$P,allNAICS!$C:$C,Revenue!$A132,allNAICS!$E:$E,Revenue!V$1)</f>
        <v>361479</v>
      </c>
      <c r="W132" s="1">
        <f>SUMIFS(allNAICS!$P:$P,allNAICS!$C:$C,Revenue!$A132,allNAICS!$E:$E,Revenue!W$1)</f>
        <v>88498</v>
      </c>
      <c r="X132" s="1">
        <f>SUMIFS(allNAICS!$P:$P,allNAICS!$C:$C,Revenue!$A132,allNAICS!$E:$E,Revenue!X$1)</f>
        <v>0</v>
      </c>
      <c r="Y132" s="1">
        <f>SUMIFS(allNAICS!$P:$P,allNAICS!$C:$C,Revenue!$A132,allNAICS!$E:$E,Revenue!Y$1)</f>
        <v>0</v>
      </c>
    </row>
    <row r="133" spans="1:25" x14ac:dyDescent="0.45">
      <c r="A133" s="1" t="s">
        <v>618</v>
      </c>
      <c r="B133" s="1" t="s">
        <v>477</v>
      </c>
      <c r="C133" s="1">
        <v>34.852617600000002</v>
      </c>
      <c r="D133" s="1">
        <v>-82.394010399999999</v>
      </c>
      <c r="E133" s="1">
        <f>SUMIFS(allNAICS!$P:$P,allNAICS!$C:$C,Revenue!$A133,allNAICS!$E:$E,Revenue!E$1)</f>
        <v>71309389</v>
      </c>
      <c r="F133" s="1">
        <f>SUMIFS(allNAICS!$P:$P,allNAICS!$C:$C,Revenue!$A133,allNAICS!$E:$E,Revenue!F$1)</f>
        <v>33536</v>
      </c>
      <c r="G133" s="1">
        <f>SUMIFS(allNAICS!$P:$P,allNAICS!$C:$C,Revenue!$A133,allNAICS!$E:$E,Revenue!G$1)</f>
        <v>0</v>
      </c>
      <c r="H133" s="1">
        <f>SUMIFS(allNAICS!$P:$P,allNAICS!$C:$C,Revenue!$A133,allNAICS!$E:$E,Revenue!H$1)</f>
        <v>505635</v>
      </c>
      <c r="I133" s="1">
        <f>SUMIFS(allNAICS!$P:$P,allNAICS!$C:$C,Revenue!$A133,allNAICS!$E:$E,Revenue!I$1)</f>
        <v>4027774</v>
      </c>
      <c r="J133" s="1">
        <f>SUMIFS(allNAICS!$P:$P,allNAICS!$C:$C,Revenue!$A133,allNAICS!$E:$E,Revenue!J$1)</f>
        <v>19245124</v>
      </c>
      <c r="K133" s="1">
        <f>SUMIFS(allNAICS!$P:$P,allNAICS!$C:$C,Revenue!$A133,allNAICS!$E:$E,Revenue!K$1)</f>
        <v>15702685</v>
      </c>
      <c r="L133" s="1">
        <f>SUMIFS(allNAICS!$P:$P,allNAICS!$C:$C,Revenue!$A133,allNAICS!$E:$E,Revenue!L$1)</f>
        <v>10560080</v>
      </c>
      <c r="M133" s="1">
        <f>SUMIFS(allNAICS!$P:$P,allNAICS!$C:$C,Revenue!$A133,allNAICS!$E:$E,Revenue!M$1)</f>
        <v>1260479</v>
      </c>
      <c r="N133" s="1">
        <f>SUMIFS(allNAICS!$P:$P,allNAICS!$C:$C,Revenue!$A133,allNAICS!$E:$E,Revenue!N$1)</f>
        <v>2552909</v>
      </c>
      <c r="O133" s="1">
        <f>SUMIFS(allNAICS!$P:$P,allNAICS!$C:$C,Revenue!$A133,allNAICS!$E:$E,Revenue!O$1)</f>
        <v>3342856</v>
      </c>
      <c r="P133" s="1">
        <f>SUMIFS(allNAICS!$P:$P,allNAICS!$C:$C,Revenue!$A133,allNAICS!$E:$E,Revenue!P$1)</f>
        <v>1598930</v>
      </c>
      <c r="Q133" s="1">
        <f>SUMIFS(allNAICS!$P:$P,allNAICS!$C:$C,Revenue!$A133,allNAICS!$E:$E,Revenue!Q$1)</f>
        <v>2522951</v>
      </c>
      <c r="R133" s="1">
        <f>SUMIFS(allNAICS!$P:$P,allNAICS!$C:$C,Revenue!$A133,allNAICS!$E:$E,Revenue!R$1)</f>
        <v>2664441</v>
      </c>
      <c r="S133" s="1">
        <f>SUMIFS(allNAICS!$P:$P,allNAICS!$C:$C,Revenue!$A133,allNAICS!$E:$E,Revenue!S$1)</f>
        <v>484115</v>
      </c>
      <c r="T133" s="1">
        <f>SUMIFS(allNAICS!$P:$P,allNAICS!$C:$C,Revenue!$A133,allNAICS!$E:$E,Revenue!T$1)</f>
        <v>3617941</v>
      </c>
      <c r="U133" s="1">
        <f>SUMIFS(allNAICS!$P:$P,allNAICS!$C:$C,Revenue!$A133,allNAICS!$E:$E,Revenue!U$1)</f>
        <v>203794</v>
      </c>
      <c r="V133" s="1">
        <f>SUMIFS(allNAICS!$P:$P,allNAICS!$C:$C,Revenue!$A133,allNAICS!$E:$E,Revenue!V$1)</f>
        <v>1516903</v>
      </c>
      <c r="W133" s="1">
        <f>SUMIFS(allNAICS!$P:$P,allNAICS!$C:$C,Revenue!$A133,allNAICS!$E:$E,Revenue!W$1)</f>
        <v>1005335</v>
      </c>
      <c r="X133" s="1">
        <f>SUMIFS(allNAICS!$P:$P,allNAICS!$C:$C,Revenue!$A133,allNAICS!$E:$E,Revenue!X$1)</f>
        <v>407705</v>
      </c>
      <c r="Y133" s="1">
        <f>SUMIFS(allNAICS!$P:$P,allNAICS!$C:$C,Revenue!$A133,allNAICS!$E:$E,Revenue!Y$1)</f>
        <v>0</v>
      </c>
    </row>
    <row r="134" spans="1:25" x14ac:dyDescent="0.45">
      <c r="A134" s="1" t="s">
        <v>619</v>
      </c>
      <c r="B134" s="1" t="s">
        <v>620</v>
      </c>
      <c r="C134" s="1">
        <v>30.3674198</v>
      </c>
      <c r="D134" s="1">
        <v>-89.0928155</v>
      </c>
      <c r="E134" s="1">
        <f>SUMIFS(allNAICS!$P:$P,allNAICS!$C:$C,Revenue!$A134,allNAICS!$E:$E,Revenue!E$1)</f>
        <v>37273441</v>
      </c>
      <c r="F134" s="1">
        <f>SUMIFS(allNAICS!$P:$P,allNAICS!$C:$C,Revenue!$A134,allNAICS!$E:$E,Revenue!F$1)</f>
        <v>62558</v>
      </c>
      <c r="G134" s="1">
        <f>SUMIFS(allNAICS!$P:$P,allNAICS!$C:$C,Revenue!$A134,allNAICS!$E:$E,Revenue!G$1)</f>
        <v>0</v>
      </c>
      <c r="H134" s="1">
        <f>SUMIFS(allNAICS!$P:$P,allNAICS!$C:$C,Revenue!$A134,allNAICS!$E:$E,Revenue!H$1)</f>
        <v>829345</v>
      </c>
      <c r="I134" s="1">
        <f>SUMIFS(allNAICS!$P:$P,allNAICS!$C:$C,Revenue!$A134,allNAICS!$E:$E,Revenue!I$1)</f>
        <v>1258074</v>
      </c>
      <c r="J134" s="1">
        <f>SUMIFS(allNAICS!$P:$P,allNAICS!$C:$C,Revenue!$A134,allNAICS!$E:$E,Revenue!J$1)</f>
        <v>21571552</v>
      </c>
      <c r="K134" s="1">
        <f>SUMIFS(allNAICS!$P:$P,allNAICS!$C:$C,Revenue!$A134,allNAICS!$E:$E,Revenue!K$1)</f>
        <v>1627887</v>
      </c>
      <c r="L134" s="1">
        <f>SUMIFS(allNAICS!$P:$P,allNAICS!$C:$C,Revenue!$A134,allNAICS!$E:$E,Revenue!L$1)</f>
        <v>4421356</v>
      </c>
      <c r="M134" s="1">
        <f>SUMIFS(allNAICS!$P:$P,allNAICS!$C:$C,Revenue!$A134,allNAICS!$E:$E,Revenue!M$1)</f>
        <v>361146</v>
      </c>
      <c r="N134" s="1">
        <f>SUMIFS(allNAICS!$P:$P,allNAICS!$C:$C,Revenue!$A134,allNAICS!$E:$E,Revenue!N$1)</f>
        <v>572278</v>
      </c>
      <c r="O134" s="1">
        <f>SUMIFS(allNAICS!$P:$P,allNAICS!$C:$C,Revenue!$A134,allNAICS!$E:$E,Revenue!O$1)</f>
        <v>956152</v>
      </c>
      <c r="P134" s="1">
        <f>SUMIFS(allNAICS!$P:$P,allNAICS!$C:$C,Revenue!$A134,allNAICS!$E:$E,Revenue!P$1)</f>
        <v>413665</v>
      </c>
      <c r="Q134" s="1">
        <f>SUMIFS(allNAICS!$P:$P,allNAICS!$C:$C,Revenue!$A134,allNAICS!$E:$E,Revenue!Q$1)</f>
        <v>939100</v>
      </c>
      <c r="R134" s="1">
        <f>SUMIFS(allNAICS!$P:$P,allNAICS!$C:$C,Revenue!$A134,allNAICS!$E:$E,Revenue!R$1)</f>
        <v>446908</v>
      </c>
      <c r="S134" s="1">
        <f>SUMIFS(allNAICS!$P:$P,allNAICS!$C:$C,Revenue!$A134,allNAICS!$E:$E,Revenue!S$1)</f>
        <v>58590</v>
      </c>
      <c r="T134" s="1">
        <f>SUMIFS(allNAICS!$P:$P,allNAICS!$C:$C,Revenue!$A134,allNAICS!$E:$E,Revenue!T$1)</f>
        <v>1142331</v>
      </c>
      <c r="U134" s="1">
        <f>SUMIFS(allNAICS!$P:$P,allNAICS!$C:$C,Revenue!$A134,allNAICS!$E:$E,Revenue!U$1)</f>
        <v>236209</v>
      </c>
      <c r="V134" s="1">
        <f>SUMIFS(allNAICS!$P:$P,allNAICS!$C:$C,Revenue!$A134,allNAICS!$E:$E,Revenue!V$1)</f>
        <v>1843503</v>
      </c>
      <c r="W134" s="1">
        <f>SUMIFS(allNAICS!$P:$P,allNAICS!$C:$C,Revenue!$A134,allNAICS!$E:$E,Revenue!W$1)</f>
        <v>253488</v>
      </c>
      <c r="X134" s="1">
        <f>SUMIFS(allNAICS!$P:$P,allNAICS!$C:$C,Revenue!$A134,allNAICS!$E:$E,Revenue!X$1)</f>
        <v>62469</v>
      </c>
      <c r="Y134" s="1">
        <f>SUMIFS(allNAICS!$P:$P,allNAICS!$C:$C,Revenue!$A134,allNAICS!$E:$E,Revenue!Y$1)</f>
        <v>0</v>
      </c>
    </row>
    <row r="135" spans="1:25" x14ac:dyDescent="0.45">
      <c r="A135" s="1" t="s">
        <v>621</v>
      </c>
      <c r="B135" s="1" t="s">
        <v>535</v>
      </c>
      <c r="C135" s="1">
        <v>39.641762900000003</v>
      </c>
      <c r="D135" s="1">
        <v>-77.719993200000005</v>
      </c>
      <c r="E135" s="1">
        <f>SUMIFS(allNAICS!$P:$P,allNAICS!$C:$C,Revenue!$A135,allNAICS!$E:$E,Revenue!E$1)</f>
        <v>19493974</v>
      </c>
      <c r="F135" s="1">
        <f>SUMIFS(allNAICS!$P:$P,allNAICS!$C:$C,Revenue!$A135,allNAICS!$E:$E,Revenue!F$1)</f>
        <v>15380</v>
      </c>
      <c r="G135" s="1">
        <f>SUMIFS(allNAICS!$P:$P,allNAICS!$C:$C,Revenue!$A135,allNAICS!$E:$E,Revenue!G$1)</f>
        <v>0</v>
      </c>
      <c r="H135" s="1">
        <f>SUMIFS(allNAICS!$P:$P,allNAICS!$C:$C,Revenue!$A135,allNAICS!$E:$E,Revenue!H$1)</f>
        <v>0</v>
      </c>
      <c r="I135" s="1">
        <f>SUMIFS(allNAICS!$P:$P,allNAICS!$C:$C,Revenue!$A135,allNAICS!$E:$E,Revenue!I$1)</f>
        <v>750736</v>
      </c>
      <c r="J135" s="1">
        <f>SUMIFS(allNAICS!$P:$P,allNAICS!$C:$C,Revenue!$A135,allNAICS!$E:$E,Revenue!J$1)</f>
        <v>3648832</v>
      </c>
      <c r="K135" s="1">
        <f>SUMIFS(allNAICS!$P:$P,allNAICS!$C:$C,Revenue!$A135,allNAICS!$E:$E,Revenue!K$1)</f>
        <v>2470389</v>
      </c>
      <c r="L135" s="1">
        <f>SUMIFS(allNAICS!$P:$P,allNAICS!$C:$C,Revenue!$A135,allNAICS!$E:$E,Revenue!L$1)</f>
        <v>3980447</v>
      </c>
      <c r="M135" s="1">
        <f>SUMIFS(allNAICS!$P:$P,allNAICS!$C:$C,Revenue!$A135,allNAICS!$E:$E,Revenue!M$1)</f>
        <v>677142</v>
      </c>
      <c r="N135" s="1">
        <f>SUMIFS(allNAICS!$P:$P,allNAICS!$C:$C,Revenue!$A135,allNAICS!$E:$E,Revenue!N$1)</f>
        <v>380265</v>
      </c>
      <c r="O135" s="1">
        <f>SUMIFS(allNAICS!$P:$P,allNAICS!$C:$C,Revenue!$A135,allNAICS!$E:$E,Revenue!O$1)</f>
        <v>4092130</v>
      </c>
      <c r="P135" s="1">
        <f>SUMIFS(allNAICS!$P:$P,allNAICS!$C:$C,Revenue!$A135,allNAICS!$E:$E,Revenue!P$1)</f>
        <v>437654</v>
      </c>
      <c r="Q135" s="1">
        <f>SUMIFS(allNAICS!$P:$P,allNAICS!$C:$C,Revenue!$A135,allNAICS!$E:$E,Revenue!Q$1)</f>
        <v>441596</v>
      </c>
      <c r="R135" s="1">
        <f>SUMIFS(allNAICS!$P:$P,allNAICS!$C:$C,Revenue!$A135,allNAICS!$E:$E,Revenue!R$1)</f>
        <v>301668</v>
      </c>
      <c r="S135" s="1">
        <f>SUMIFS(allNAICS!$P:$P,allNAICS!$C:$C,Revenue!$A135,allNAICS!$E:$E,Revenue!S$1)</f>
        <v>34865</v>
      </c>
      <c r="T135" s="1">
        <f>SUMIFS(allNAICS!$P:$P,allNAICS!$C:$C,Revenue!$A135,allNAICS!$E:$E,Revenue!T$1)</f>
        <v>1320810</v>
      </c>
      <c r="U135" s="1">
        <f>SUMIFS(allNAICS!$P:$P,allNAICS!$C:$C,Revenue!$A135,allNAICS!$E:$E,Revenue!U$1)</f>
        <v>117368</v>
      </c>
      <c r="V135" s="1">
        <f>SUMIFS(allNAICS!$P:$P,allNAICS!$C:$C,Revenue!$A135,allNAICS!$E:$E,Revenue!V$1)</f>
        <v>360338</v>
      </c>
      <c r="W135" s="1">
        <f>SUMIFS(allNAICS!$P:$P,allNAICS!$C:$C,Revenue!$A135,allNAICS!$E:$E,Revenue!W$1)</f>
        <v>158038</v>
      </c>
      <c r="X135" s="1">
        <f>SUMIFS(allNAICS!$P:$P,allNAICS!$C:$C,Revenue!$A135,allNAICS!$E:$E,Revenue!X$1)</f>
        <v>51079</v>
      </c>
      <c r="Y135" s="1">
        <f>SUMIFS(allNAICS!$P:$P,allNAICS!$C:$C,Revenue!$A135,allNAICS!$E:$E,Revenue!Y$1)</f>
        <v>0</v>
      </c>
    </row>
    <row r="136" spans="1:25" x14ac:dyDescent="0.45">
      <c r="A136" s="1" t="s">
        <v>622</v>
      </c>
      <c r="B136" s="1" t="s">
        <v>480</v>
      </c>
      <c r="C136" s="1">
        <v>36.327450200000001</v>
      </c>
      <c r="D136" s="1">
        <v>-119.64568439999999</v>
      </c>
      <c r="E136" s="1">
        <f>SUMIFS(allNAICS!$P:$P,allNAICS!$C:$C,Revenue!$A136,allNAICS!$E:$E,Revenue!E$1)</f>
        <v>5852679</v>
      </c>
      <c r="F136" s="1">
        <f>SUMIFS(allNAICS!$P:$P,allNAICS!$C:$C,Revenue!$A136,allNAICS!$E:$E,Revenue!F$1)</f>
        <v>65837</v>
      </c>
      <c r="G136" s="1">
        <f>SUMIFS(allNAICS!$P:$P,allNAICS!$C:$C,Revenue!$A136,allNAICS!$E:$E,Revenue!G$1)</f>
        <v>0</v>
      </c>
      <c r="H136" s="1">
        <f>SUMIFS(allNAICS!$P:$P,allNAICS!$C:$C,Revenue!$A136,allNAICS!$E:$E,Revenue!H$1)</f>
        <v>0</v>
      </c>
      <c r="I136" s="1">
        <f>SUMIFS(allNAICS!$P:$P,allNAICS!$C:$C,Revenue!$A136,allNAICS!$E:$E,Revenue!I$1)</f>
        <v>0</v>
      </c>
      <c r="J136" s="1">
        <f>SUMIFS(allNAICS!$P:$P,allNAICS!$C:$C,Revenue!$A136,allNAICS!$E:$E,Revenue!J$1)</f>
        <v>2793720</v>
      </c>
      <c r="K136" s="1">
        <f>SUMIFS(allNAICS!$P:$P,allNAICS!$C:$C,Revenue!$A136,allNAICS!$E:$E,Revenue!K$1)</f>
        <v>316588</v>
      </c>
      <c r="L136" s="1">
        <f>SUMIFS(allNAICS!$P:$P,allNAICS!$C:$C,Revenue!$A136,allNAICS!$E:$E,Revenue!L$1)</f>
        <v>1312865</v>
      </c>
      <c r="M136" s="1">
        <f>SUMIFS(allNAICS!$P:$P,allNAICS!$C:$C,Revenue!$A136,allNAICS!$E:$E,Revenue!M$1)</f>
        <v>111408</v>
      </c>
      <c r="N136" s="1">
        <f>SUMIFS(allNAICS!$P:$P,allNAICS!$C:$C,Revenue!$A136,allNAICS!$E:$E,Revenue!N$1)</f>
        <v>0</v>
      </c>
      <c r="O136" s="1">
        <f>SUMIFS(allNAICS!$P:$P,allNAICS!$C:$C,Revenue!$A136,allNAICS!$E:$E,Revenue!O$1)</f>
        <v>110420</v>
      </c>
      <c r="P136" s="1">
        <f>SUMIFS(allNAICS!$P:$P,allNAICS!$C:$C,Revenue!$A136,allNAICS!$E:$E,Revenue!P$1)</f>
        <v>82781</v>
      </c>
      <c r="Q136" s="1">
        <f>SUMIFS(allNAICS!$P:$P,allNAICS!$C:$C,Revenue!$A136,allNAICS!$E:$E,Revenue!Q$1)</f>
        <v>37169</v>
      </c>
      <c r="R136" s="1">
        <f>SUMIFS(allNAICS!$P:$P,allNAICS!$C:$C,Revenue!$A136,allNAICS!$E:$E,Revenue!R$1)</f>
        <v>0</v>
      </c>
      <c r="S136" s="1">
        <f>SUMIFS(allNAICS!$P:$P,allNAICS!$C:$C,Revenue!$A136,allNAICS!$E:$E,Revenue!S$1)</f>
        <v>17293</v>
      </c>
      <c r="T136" s="1">
        <f>SUMIFS(allNAICS!$P:$P,allNAICS!$C:$C,Revenue!$A136,allNAICS!$E:$E,Revenue!T$1)</f>
        <v>574542</v>
      </c>
      <c r="U136" s="1">
        <f>SUMIFS(allNAICS!$P:$P,allNAICS!$C:$C,Revenue!$A136,allNAICS!$E:$E,Revenue!U$1)</f>
        <v>8640</v>
      </c>
      <c r="V136" s="1">
        <f>SUMIFS(allNAICS!$P:$P,allNAICS!$C:$C,Revenue!$A136,allNAICS!$E:$E,Revenue!V$1)</f>
        <v>89703</v>
      </c>
      <c r="W136" s="1">
        <f>SUMIFS(allNAICS!$P:$P,allNAICS!$C:$C,Revenue!$A136,allNAICS!$E:$E,Revenue!W$1)</f>
        <v>82195</v>
      </c>
      <c r="X136" s="1">
        <f>SUMIFS(allNAICS!$P:$P,allNAICS!$C:$C,Revenue!$A136,allNAICS!$E:$E,Revenue!X$1)</f>
        <v>0</v>
      </c>
      <c r="Y136" s="1">
        <f>SUMIFS(allNAICS!$P:$P,allNAICS!$C:$C,Revenue!$A136,allNAICS!$E:$E,Revenue!Y$1)</f>
        <v>0</v>
      </c>
    </row>
    <row r="137" spans="1:25" x14ac:dyDescent="0.45">
      <c r="A137" s="1" t="s">
        <v>623</v>
      </c>
      <c r="B137" s="1" t="s">
        <v>459</v>
      </c>
      <c r="C137" s="1">
        <v>40.273191099999998</v>
      </c>
      <c r="D137" s="1">
        <v>-76.8867008</v>
      </c>
      <c r="E137" s="1">
        <f>SUMIFS(allNAICS!$P:$P,allNAICS!$C:$C,Revenue!$A137,allNAICS!$E:$E,Revenue!E$1)</f>
        <v>62431473</v>
      </c>
      <c r="F137" s="1">
        <f>SUMIFS(allNAICS!$P:$P,allNAICS!$C:$C,Revenue!$A137,allNAICS!$E:$E,Revenue!F$1)</f>
        <v>27915</v>
      </c>
      <c r="G137" s="1">
        <f>SUMIFS(allNAICS!$P:$P,allNAICS!$C:$C,Revenue!$A137,allNAICS!$E:$E,Revenue!G$1)</f>
        <v>0</v>
      </c>
      <c r="H137" s="1">
        <f>SUMIFS(allNAICS!$P:$P,allNAICS!$C:$C,Revenue!$A137,allNAICS!$E:$E,Revenue!H$1)</f>
        <v>1065216</v>
      </c>
      <c r="I137" s="1">
        <f>SUMIFS(allNAICS!$P:$P,allNAICS!$C:$C,Revenue!$A137,allNAICS!$E:$E,Revenue!I$1)</f>
        <v>2013768</v>
      </c>
      <c r="J137" s="1">
        <f>SUMIFS(allNAICS!$P:$P,allNAICS!$C:$C,Revenue!$A137,allNAICS!$E:$E,Revenue!J$1)</f>
        <v>7055870</v>
      </c>
      <c r="K137" s="1">
        <f>SUMIFS(allNAICS!$P:$P,allNAICS!$C:$C,Revenue!$A137,allNAICS!$E:$E,Revenue!K$1)</f>
        <v>13771961</v>
      </c>
      <c r="L137" s="1">
        <f>SUMIFS(allNAICS!$P:$P,allNAICS!$C:$C,Revenue!$A137,allNAICS!$E:$E,Revenue!L$1)</f>
        <v>8691373</v>
      </c>
      <c r="M137" s="1">
        <f>SUMIFS(allNAICS!$P:$P,allNAICS!$C:$C,Revenue!$A137,allNAICS!$E:$E,Revenue!M$1)</f>
        <v>2647236</v>
      </c>
      <c r="N137" s="1">
        <f>SUMIFS(allNAICS!$P:$P,allNAICS!$C:$C,Revenue!$A137,allNAICS!$E:$E,Revenue!N$1)</f>
        <v>1595517</v>
      </c>
      <c r="O137" s="1">
        <f>SUMIFS(allNAICS!$P:$P,allNAICS!$C:$C,Revenue!$A137,allNAICS!$E:$E,Revenue!O$1)</f>
        <v>12550923</v>
      </c>
      <c r="P137" s="1">
        <f>SUMIFS(allNAICS!$P:$P,allNAICS!$C:$C,Revenue!$A137,allNAICS!$E:$E,Revenue!P$1)</f>
        <v>1572114</v>
      </c>
      <c r="Q137" s="1">
        <f>SUMIFS(allNAICS!$P:$P,allNAICS!$C:$C,Revenue!$A137,allNAICS!$E:$E,Revenue!Q$1)</f>
        <v>2633334</v>
      </c>
      <c r="R137" s="1">
        <f>SUMIFS(allNAICS!$P:$P,allNAICS!$C:$C,Revenue!$A137,allNAICS!$E:$E,Revenue!R$1)</f>
        <v>855160</v>
      </c>
      <c r="S137" s="1">
        <f>SUMIFS(allNAICS!$P:$P,allNAICS!$C:$C,Revenue!$A137,allNAICS!$E:$E,Revenue!S$1)</f>
        <v>529983</v>
      </c>
      <c r="T137" s="1">
        <f>SUMIFS(allNAICS!$P:$P,allNAICS!$C:$C,Revenue!$A137,allNAICS!$E:$E,Revenue!T$1)</f>
        <v>3890903</v>
      </c>
      <c r="U137" s="1">
        <f>SUMIFS(allNAICS!$P:$P,allNAICS!$C:$C,Revenue!$A137,allNAICS!$E:$E,Revenue!U$1)</f>
        <v>738825</v>
      </c>
      <c r="V137" s="1">
        <f>SUMIFS(allNAICS!$P:$P,allNAICS!$C:$C,Revenue!$A137,allNAICS!$E:$E,Revenue!V$1)</f>
        <v>1115191</v>
      </c>
      <c r="W137" s="1">
        <f>SUMIFS(allNAICS!$P:$P,allNAICS!$C:$C,Revenue!$A137,allNAICS!$E:$E,Revenue!W$1)</f>
        <v>671770</v>
      </c>
      <c r="X137" s="1">
        <f>SUMIFS(allNAICS!$P:$P,allNAICS!$C:$C,Revenue!$A137,allNAICS!$E:$E,Revenue!X$1)</f>
        <v>955146</v>
      </c>
      <c r="Y137" s="1">
        <f>SUMIFS(allNAICS!$P:$P,allNAICS!$C:$C,Revenue!$A137,allNAICS!$E:$E,Revenue!Y$1)</f>
        <v>0</v>
      </c>
    </row>
    <row r="138" spans="1:25" x14ac:dyDescent="0.45">
      <c r="A138" s="1" t="s">
        <v>624</v>
      </c>
      <c r="B138" s="1" t="s">
        <v>502</v>
      </c>
      <c r="C138" s="1">
        <v>38.449568800000002</v>
      </c>
      <c r="D138" s="1">
        <v>-78.8689155</v>
      </c>
      <c r="E138" s="1">
        <f>SUMIFS(allNAICS!$P:$P,allNAICS!$C:$C,Revenue!$A138,allNAICS!$E:$E,Revenue!E$1)</f>
        <v>12637394</v>
      </c>
      <c r="F138" s="1">
        <f>SUMIFS(allNAICS!$P:$P,allNAICS!$C:$C,Revenue!$A138,allNAICS!$E:$E,Revenue!F$1)</f>
        <v>2613</v>
      </c>
      <c r="G138" s="1">
        <f>SUMIFS(allNAICS!$P:$P,allNAICS!$C:$C,Revenue!$A138,allNAICS!$E:$E,Revenue!G$1)</f>
        <v>0</v>
      </c>
      <c r="H138" s="1">
        <f>SUMIFS(allNAICS!$P:$P,allNAICS!$C:$C,Revenue!$A138,allNAICS!$E:$E,Revenue!H$1)</f>
        <v>0</v>
      </c>
      <c r="I138" s="1">
        <f>SUMIFS(allNAICS!$P:$P,allNAICS!$C:$C,Revenue!$A138,allNAICS!$E:$E,Revenue!I$1)</f>
        <v>0</v>
      </c>
      <c r="J138" s="1">
        <f>SUMIFS(allNAICS!$P:$P,allNAICS!$C:$C,Revenue!$A138,allNAICS!$E:$E,Revenue!J$1)</f>
        <v>5903314</v>
      </c>
      <c r="K138" s="1">
        <f>SUMIFS(allNAICS!$P:$P,allNAICS!$C:$C,Revenue!$A138,allNAICS!$E:$E,Revenue!K$1)</f>
        <v>1142161</v>
      </c>
      <c r="L138" s="1">
        <f>SUMIFS(allNAICS!$P:$P,allNAICS!$C:$C,Revenue!$A138,allNAICS!$E:$E,Revenue!L$1)</f>
        <v>1976174</v>
      </c>
      <c r="M138" s="1">
        <f>SUMIFS(allNAICS!$P:$P,allNAICS!$C:$C,Revenue!$A138,allNAICS!$E:$E,Revenue!M$1)</f>
        <v>515594</v>
      </c>
      <c r="N138" s="1">
        <f>SUMIFS(allNAICS!$P:$P,allNAICS!$C:$C,Revenue!$A138,allNAICS!$E:$E,Revenue!N$1)</f>
        <v>89818</v>
      </c>
      <c r="O138" s="1">
        <f>SUMIFS(allNAICS!$P:$P,allNAICS!$C:$C,Revenue!$A138,allNAICS!$E:$E,Revenue!O$1)</f>
        <v>236020</v>
      </c>
      <c r="P138" s="1">
        <f>SUMIFS(allNAICS!$P:$P,allNAICS!$C:$C,Revenue!$A138,allNAICS!$E:$E,Revenue!P$1)</f>
        <v>322899</v>
      </c>
      <c r="Q138" s="1">
        <f>SUMIFS(allNAICS!$P:$P,allNAICS!$C:$C,Revenue!$A138,allNAICS!$E:$E,Revenue!Q$1)</f>
        <v>155913</v>
      </c>
      <c r="R138" s="1">
        <f>SUMIFS(allNAICS!$P:$P,allNAICS!$C:$C,Revenue!$A138,allNAICS!$E:$E,Revenue!R$1)</f>
        <v>94235</v>
      </c>
      <c r="S138" s="1">
        <f>SUMIFS(allNAICS!$P:$P,allNAICS!$C:$C,Revenue!$A138,allNAICS!$E:$E,Revenue!S$1)</f>
        <v>86714</v>
      </c>
      <c r="T138" s="1">
        <f>SUMIFS(allNAICS!$P:$P,allNAICS!$C:$C,Revenue!$A138,allNAICS!$E:$E,Revenue!T$1)</f>
        <v>724089</v>
      </c>
      <c r="U138" s="1">
        <f>SUMIFS(allNAICS!$P:$P,allNAICS!$C:$C,Revenue!$A138,allNAICS!$E:$E,Revenue!U$1)</f>
        <v>32280</v>
      </c>
      <c r="V138" s="1">
        <f>SUMIFS(allNAICS!$P:$P,allNAICS!$C:$C,Revenue!$A138,allNAICS!$E:$E,Revenue!V$1)</f>
        <v>274782</v>
      </c>
      <c r="W138" s="1">
        <f>SUMIFS(allNAICS!$P:$P,allNAICS!$C:$C,Revenue!$A138,allNAICS!$E:$E,Revenue!W$1)</f>
        <v>153115</v>
      </c>
      <c r="X138" s="1">
        <f>SUMIFS(allNAICS!$P:$P,allNAICS!$C:$C,Revenue!$A138,allNAICS!$E:$E,Revenue!X$1)</f>
        <v>11475</v>
      </c>
      <c r="Y138" s="1">
        <f>SUMIFS(allNAICS!$P:$P,allNAICS!$C:$C,Revenue!$A138,allNAICS!$E:$E,Revenue!Y$1)</f>
        <v>0</v>
      </c>
    </row>
    <row r="139" spans="1:25" x14ac:dyDescent="0.45">
      <c r="A139" s="1" t="s">
        <v>625</v>
      </c>
      <c r="B139" s="1" t="s">
        <v>517</v>
      </c>
      <c r="C139" s="1">
        <v>41.763711100000002</v>
      </c>
      <c r="D139" s="1">
        <v>-72.685093199999997</v>
      </c>
      <c r="E139" s="1">
        <f>SUMIFS(allNAICS!$P:$P,allNAICS!$C:$C,Revenue!$A139,allNAICS!$E:$E,Revenue!E$1)</f>
        <v>183876736</v>
      </c>
      <c r="F139" s="1">
        <f>SUMIFS(allNAICS!$P:$P,allNAICS!$C:$C,Revenue!$A139,allNAICS!$E:$E,Revenue!F$1)</f>
        <v>0</v>
      </c>
      <c r="G139" s="1">
        <f>SUMIFS(allNAICS!$P:$P,allNAICS!$C:$C,Revenue!$A139,allNAICS!$E:$E,Revenue!G$1)</f>
        <v>0</v>
      </c>
      <c r="H139" s="1">
        <f>SUMIFS(allNAICS!$P:$P,allNAICS!$C:$C,Revenue!$A139,allNAICS!$E:$E,Revenue!H$1)</f>
        <v>2715652</v>
      </c>
      <c r="I139" s="1">
        <f>SUMIFS(allNAICS!$P:$P,allNAICS!$C:$C,Revenue!$A139,allNAICS!$E:$E,Revenue!I$1)</f>
        <v>7155493</v>
      </c>
      <c r="J139" s="1">
        <f>SUMIFS(allNAICS!$P:$P,allNAICS!$C:$C,Revenue!$A139,allNAICS!$E:$E,Revenue!J$1)</f>
        <v>23287941</v>
      </c>
      <c r="K139" s="1">
        <f>SUMIFS(allNAICS!$P:$P,allNAICS!$C:$C,Revenue!$A139,allNAICS!$E:$E,Revenue!K$1)</f>
        <v>27867209</v>
      </c>
      <c r="L139" s="1">
        <f>SUMIFS(allNAICS!$P:$P,allNAICS!$C:$C,Revenue!$A139,allNAICS!$E:$E,Revenue!L$1)</f>
        <v>17458701</v>
      </c>
      <c r="M139" s="1">
        <f>SUMIFS(allNAICS!$P:$P,allNAICS!$C:$C,Revenue!$A139,allNAICS!$E:$E,Revenue!M$1)</f>
        <v>2120646</v>
      </c>
      <c r="N139" s="1">
        <f>SUMIFS(allNAICS!$P:$P,allNAICS!$C:$C,Revenue!$A139,allNAICS!$E:$E,Revenue!N$1)</f>
        <v>11289705</v>
      </c>
      <c r="O139" s="1">
        <f>SUMIFS(allNAICS!$P:$P,allNAICS!$C:$C,Revenue!$A139,allNAICS!$E:$E,Revenue!O$1)</f>
        <v>63147369</v>
      </c>
      <c r="P139" s="1">
        <f>SUMIFS(allNAICS!$P:$P,allNAICS!$C:$C,Revenue!$A139,allNAICS!$E:$E,Revenue!P$1)</f>
        <v>2387541</v>
      </c>
      <c r="Q139" s="1">
        <f>SUMIFS(allNAICS!$P:$P,allNAICS!$C:$C,Revenue!$A139,allNAICS!$E:$E,Revenue!Q$1)</f>
        <v>6441110</v>
      </c>
      <c r="R139" s="1">
        <f>SUMIFS(allNAICS!$P:$P,allNAICS!$C:$C,Revenue!$A139,allNAICS!$E:$E,Revenue!R$1)</f>
        <v>2711004</v>
      </c>
      <c r="S139" s="1">
        <f>SUMIFS(allNAICS!$P:$P,allNAICS!$C:$C,Revenue!$A139,allNAICS!$E:$E,Revenue!S$1)</f>
        <v>1117733</v>
      </c>
      <c r="T139" s="1">
        <f>SUMIFS(allNAICS!$P:$P,allNAICS!$C:$C,Revenue!$A139,allNAICS!$E:$E,Revenue!T$1)</f>
        <v>10109648</v>
      </c>
      <c r="U139" s="1">
        <f>SUMIFS(allNAICS!$P:$P,allNAICS!$C:$C,Revenue!$A139,allNAICS!$E:$E,Revenue!U$1)</f>
        <v>655333</v>
      </c>
      <c r="V139" s="1">
        <f>SUMIFS(allNAICS!$P:$P,allNAICS!$C:$C,Revenue!$A139,allNAICS!$E:$E,Revenue!V$1)</f>
        <v>2807022</v>
      </c>
      <c r="W139" s="1">
        <f>SUMIFS(allNAICS!$P:$P,allNAICS!$C:$C,Revenue!$A139,allNAICS!$E:$E,Revenue!W$1)</f>
        <v>1554210</v>
      </c>
      <c r="X139" s="1">
        <f>SUMIFS(allNAICS!$P:$P,allNAICS!$C:$C,Revenue!$A139,allNAICS!$E:$E,Revenue!X$1)</f>
        <v>955841</v>
      </c>
      <c r="Y139" s="1">
        <f>SUMIFS(allNAICS!$P:$P,allNAICS!$C:$C,Revenue!$A139,allNAICS!$E:$E,Revenue!Y$1)</f>
        <v>0</v>
      </c>
    </row>
    <row r="140" spans="1:25" x14ac:dyDescent="0.45">
      <c r="A140" s="1" t="s">
        <v>626</v>
      </c>
      <c r="B140" s="1" t="s">
        <v>620</v>
      </c>
      <c r="C140" s="1">
        <v>31.327118899999999</v>
      </c>
      <c r="D140" s="1">
        <v>-89.290339200000005</v>
      </c>
      <c r="E140" s="1">
        <f>SUMIFS(allNAICS!$P:$P,allNAICS!$C:$C,Revenue!$A140,allNAICS!$E:$E,Revenue!E$1)</f>
        <v>9859517</v>
      </c>
      <c r="F140" s="1">
        <f>SUMIFS(allNAICS!$P:$P,allNAICS!$C:$C,Revenue!$A140,allNAICS!$E:$E,Revenue!F$1)</f>
        <v>64969</v>
      </c>
      <c r="G140" s="1">
        <f>SUMIFS(allNAICS!$P:$P,allNAICS!$C:$C,Revenue!$A140,allNAICS!$E:$E,Revenue!G$1)</f>
        <v>16938</v>
      </c>
      <c r="H140" s="1">
        <f>SUMIFS(allNAICS!$P:$P,allNAICS!$C:$C,Revenue!$A140,allNAICS!$E:$E,Revenue!H$1)</f>
        <v>0</v>
      </c>
      <c r="I140" s="1">
        <f>SUMIFS(allNAICS!$P:$P,allNAICS!$C:$C,Revenue!$A140,allNAICS!$E:$E,Revenue!I$1)</f>
        <v>499828</v>
      </c>
      <c r="J140" s="1">
        <f>SUMIFS(allNAICS!$P:$P,allNAICS!$C:$C,Revenue!$A140,allNAICS!$E:$E,Revenue!J$1)</f>
        <v>1182555</v>
      </c>
      <c r="K140" s="1">
        <f>SUMIFS(allNAICS!$P:$P,allNAICS!$C:$C,Revenue!$A140,allNAICS!$E:$E,Revenue!K$1)</f>
        <v>1846226</v>
      </c>
      <c r="L140" s="1">
        <f>SUMIFS(allNAICS!$P:$P,allNAICS!$C:$C,Revenue!$A140,allNAICS!$E:$E,Revenue!L$1)</f>
        <v>2398357</v>
      </c>
      <c r="M140" s="1">
        <f>SUMIFS(allNAICS!$P:$P,allNAICS!$C:$C,Revenue!$A140,allNAICS!$E:$E,Revenue!M$1)</f>
        <v>312341</v>
      </c>
      <c r="N140" s="1">
        <f>SUMIFS(allNAICS!$P:$P,allNAICS!$C:$C,Revenue!$A140,allNAICS!$E:$E,Revenue!N$1)</f>
        <v>202988</v>
      </c>
      <c r="O140" s="1">
        <f>SUMIFS(allNAICS!$P:$P,allNAICS!$C:$C,Revenue!$A140,allNAICS!$E:$E,Revenue!O$1)</f>
        <v>376148</v>
      </c>
      <c r="P140" s="1">
        <f>SUMIFS(allNAICS!$P:$P,allNAICS!$C:$C,Revenue!$A140,allNAICS!$E:$E,Revenue!P$1)</f>
        <v>211709</v>
      </c>
      <c r="Q140" s="1">
        <f>SUMIFS(allNAICS!$P:$P,allNAICS!$C:$C,Revenue!$A140,allNAICS!$E:$E,Revenue!Q$1)</f>
        <v>243177</v>
      </c>
      <c r="R140" s="1">
        <f>SUMIFS(allNAICS!$P:$P,allNAICS!$C:$C,Revenue!$A140,allNAICS!$E:$E,Revenue!R$1)</f>
        <v>179315</v>
      </c>
      <c r="S140" s="1">
        <f>SUMIFS(allNAICS!$P:$P,allNAICS!$C:$C,Revenue!$A140,allNAICS!$E:$E,Revenue!S$1)</f>
        <v>66096</v>
      </c>
      <c r="T140" s="1">
        <f>SUMIFS(allNAICS!$P:$P,allNAICS!$C:$C,Revenue!$A140,allNAICS!$E:$E,Revenue!T$1)</f>
        <v>927409</v>
      </c>
      <c r="U140" s="1">
        <f>SUMIFS(allNAICS!$P:$P,allNAICS!$C:$C,Revenue!$A140,allNAICS!$E:$E,Revenue!U$1)</f>
        <v>25102</v>
      </c>
      <c r="V140" s="1">
        <f>SUMIFS(allNAICS!$P:$P,allNAICS!$C:$C,Revenue!$A140,allNAICS!$E:$E,Revenue!V$1)</f>
        <v>286755</v>
      </c>
      <c r="W140" s="1">
        <f>SUMIFS(allNAICS!$P:$P,allNAICS!$C:$C,Revenue!$A140,allNAICS!$E:$E,Revenue!W$1)</f>
        <v>116133</v>
      </c>
      <c r="X140" s="1">
        <f>SUMIFS(allNAICS!$P:$P,allNAICS!$C:$C,Revenue!$A140,allNAICS!$E:$E,Revenue!X$1)</f>
        <v>0</v>
      </c>
      <c r="Y140" s="1">
        <f>SUMIFS(allNAICS!$P:$P,allNAICS!$C:$C,Revenue!$A140,allNAICS!$E:$E,Revenue!Y$1)</f>
        <v>0</v>
      </c>
    </row>
    <row r="141" spans="1:25" x14ac:dyDescent="0.45">
      <c r="A141" s="1" t="s">
        <v>627</v>
      </c>
      <c r="B141" s="1" t="s">
        <v>470</v>
      </c>
      <c r="C141" s="1">
        <v>35.734453799999997</v>
      </c>
      <c r="D141" s="1">
        <v>-81.344457300000002</v>
      </c>
      <c r="E141" s="1">
        <f>SUMIFS(allNAICS!$P:$P,allNAICS!$C:$C,Revenue!$A141,allNAICS!$E:$E,Revenue!E$1)</f>
        <v>29176911</v>
      </c>
      <c r="F141" s="1">
        <f>SUMIFS(allNAICS!$P:$P,allNAICS!$C:$C,Revenue!$A141,allNAICS!$E:$E,Revenue!F$1)</f>
        <v>3730</v>
      </c>
      <c r="G141" s="1">
        <f>SUMIFS(allNAICS!$P:$P,allNAICS!$C:$C,Revenue!$A141,allNAICS!$E:$E,Revenue!G$1)</f>
        <v>0</v>
      </c>
      <c r="H141" s="1">
        <f>SUMIFS(allNAICS!$P:$P,allNAICS!$C:$C,Revenue!$A141,allNAICS!$E:$E,Revenue!H$1)</f>
        <v>0</v>
      </c>
      <c r="I141" s="1">
        <f>SUMIFS(allNAICS!$P:$P,allNAICS!$C:$C,Revenue!$A141,allNAICS!$E:$E,Revenue!I$1)</f>
        <v>774887</v>
      </c>
      <c r="J141" s="1">
        <f>SUMIFS(allNAICS!$P:$P,allNAICS!$C:$C,Revenue!$A141,allNAICS!$E:$E,Revenue!J$1)</f>
        <v>10263677</v>
      </c>
      <c r="K141" s="1">
        <f>SUMIFS(allNAICS!$P:$P,allNAICS!$C:$C,Revenue!$A141,allNAICS!$E:$E,Revenue!K$1)</f>
        <v>7455013</v>
      </c>
      <c r="L141" s="1">
        <f>SUMIFS(allNAICS!$P:$P,allNAICS!$C:$C,Revenue!$A141,allNAICS!$E:$E,Revenue!L$1)</f>
        <v>4171845</v>
      </c>
      <c r="M141" s="1">
        <f>SUMIFS(allNAICS!$P:$P,allNAICS!$C:$C,Revenue!$A141,allNAICS!$E:$E,Revenue!M$1)</f>
        <v>694326</v>
      </c>
      <c r="N141" s="1">
        <f>SUMIFS(allNAICS!$P:$P,allNAICS!$C:$C,Revenue!$A141,allNAICS!$E:$E,Revenue!N$1)</f>
        <v>279461</v>
      </c>
      <c r="O141" s="1">
        <f>SUMIFS(allNAICS!$P:$P,allNAICS!$C:$C,Revenue!$A141,allNAICS!$E:$E,Revenue!O$1)</f>
        <v>0</v>
      </c>
      <c r="P141" s="1">
        <f>SUMIFS(allNAICS!$P:$P,allNAICS!$C:$C,Revenue!$A141,allNAICS!$E:$E,Revenue!P$1)</f>
        <v>303526</v>
      </c>
      <c r="Q141" s="1">
        <f>SUMIFS(allNAICS!$P:$P,allNAICS!$C:$C,Revenue!$A141,allNAICS!$E:$E,Revenue!Q$1)</f>
        <v>804118</v>
      </c>
      <c r="R141" s="1">
        <f>SUMIFS(allNAICS!$P:$P,allNAICS!$C:$C,Revenue!$A141,allNAICS!$E:$E,Revenue!R$1)</f>
        <v>440839</v>
      </c>
      <c r="S141" s="1">
        <f>SUMIFS(allNAICS!$P:$P,allNAICS!$C:$C,Revenue!$A141,allNAICS!$E:$E,Revenue!S$1)</f>
        <v>53871</v>
      </c>
      <c r="T141" s="1">
        <f>SUMIFS(allNAICS!$P:$P,allNAICS!$C:$C,Revenue!$A141,allNAICS!$E:$E,Revenue!T$1)</f>
        <v>1651218</v>
      </c>
      <c r="U141" s="1">
        <f>SUMIFS(allNAICS!$P:$P,allNAICS!$C:$C,Revenue!$A141,allNAICS!$E:$E,Revenue!U$1)</f>
        <v>0</v>
      </c>
      <c r="V141" s="1">
        <f>SUMIFS(allNAICS!$P:$P,allNAICS!$C:$C,Revenue!$A141,allNAICS!$E:$E,Revenue!V$1)</f>
        <v>428312</v>
      </c>
      <c r="W141" s="1">
        <f>SUMIFS(allNAICS!$P:$P,allNAICS!$C:$C,Revenue!$A141,allNAICS!$E:$E,Revenue!W$1)</f>
        <v>315555</v>
      </c>
      <c r="X141" s="1">
        <f>SUMIFS(allNAICS!$P:$P,allNAICS!$C:$C,Revenue!$A141,allNAICS!$E:$E,Revenue!X$1)</f>
        <v>95716</v>
      </c>
      <c r="Y141" s="1">
        <f>SUMIFS(allNAICS!$P:$P,allNAICS!$C:$C,Revenue!$A141,allNAICS!$E:$E,Revenue!Y$1)</f>
        <v>0</v>
      </c>
    </row>
    <row r="142" spans="1:25" x14ac:dyDescent="0.45">
      <c r="A142" s="1" t="s">
        <v>628</v>
      </c>
      <c r="B142" s="1" t="s">
        <v>449</v>
      </c>
      <c r="C142" s="1">
        <v>31.846876999999999</v>
      </c>
      <c r="D142" s="1">
        <v>-81.595945299999997</v>
      </c>
      <c r="E142" s="1">
        <f>SUMIFS(allNAICS!$P:$P,allNAICS!$C:$C,Revenue!$A142,allNAICS!$E:$E,Revenue!E$1)</f>
        <v>2414554</v>
      </c>
      <c r="F142" s="1">
        <f>SUMIFS(allNAICS!$P:$P,allNAICS!$C:$C,Revenue!$A142,allNAICS!$E:$E,Revenue!F$1)</f>
        <v>0</v>
      </c>
      <c r="G142" s="1">
        <f>SUMIFS(allNAICS!$P:$P,allNAICS!$C:$C,Revenue!$A142,allNAICS!$E:$E,Revenue!G$1)</f>
        <v>0</v>
      </c>
      <c r="H142" s="1">
        <f>SUMIFS(allNAICS!$P:$P,allNAICS!$C:$C,Revenue!$A142,allNAICS!$E:$E,Revenue!H$1)</f>
        <v>0</v>
      </c>
      <c r="I142" s="1">
        <f>SUMIFS(allNAICS!$P:$P,allNAICS!$C:$C,Revenue!$A142,allNAICS!$E:$E,Revenue!I$1)</f>
        <v>71327</v>
      </c>
      <c r="J142" s="1">
        <f>SUMIFS(allNAICS!$P:$P,allNAICS!$C:$C,Revenue!$A142,allNAICS!$E:$E,Revenue!J$1)</f>
        <v>856419</v>
      </c>
      <c r="K142" s="1">
        <f>SUMIFS(allNAICS!$P:$P,allNAICS!$C:$C,Revenue!$A142,allNAICS!$E:$E,Revenue!K$1)</f>
        <v>0</v>
      </c>
      <c r="L142" s="1">
        <f>SUMIFS(allNAICS!$P:$P,allNAICS!$C:$C,Revenue!$A142,allNAICS!$E:$E,Revenue!L$1)</f>
        <v>575650</v>
      </c>
      <c r="M142" s="1">
        <f>SUMIFS(allNAICS!$P:$P,allNAICS!$C:$C,Revenue!$A142,allNAICS!$E:$E,Revenue!M$1)</f>
        <v>101559</v>
      </c>
      <c r="N142" s="1">
        <f>SUMIFS(allNAICS!$P:$P,allNAICS!$C:$C,Revenue!$A142,allNAICS!$E:$E,Revenue!N$1)</f>
        <v>0</v>
      </c>
      <c r="O142" s="1">
        <f>SUMIFS(allNAICS!$P:$P,allNAICS!$C:$C,Revenue!$A142,allNAICS!$E:$E,Revenue!O$1)</f>
        <v>71004</v>
      </c>
      <c r="P142" s="1">
        <f>SUMIFS(allNAICS!$P:$P,allNAICS!$C:$C,Revenue!$A142,allNAICS!$E:$E,Revenue!P$1)</f>
        <v>58926</v>
      </c>
      <c r="Q142" s="1">
        <f>SUMIFS(allNAICS!$P:$P,allNAICS!$C:$C,Revenue!$A142,allNAICS!$E:$E,Revenue!Q$1)</f>
        <v>57435</v>
      </c>
      <c r="R142" s="1">
        <f>SUMIFS(allNAICS!$P:$P,allNAICS!$C:$C,Revenue!$A142,allNAICS!$E:$E,Revenue!R$1)</f>
        <v>54977</v>
      </c>
      <c r="S142" s="1">
        <f>SUMIFS(allNAICS!$P:$P,allNAICS!$C:$C,Revenue!$A142,allNAICS!$E:$E,Revenue!S$1)</f>
        <v>8396</v>
      </c>
      <c r="T142" s="1">
        <f>SUMIFS(allNAICS!$P:$P,allNAICS!$C:$C,Revenue!$A142,allNAICS!$E:$E,Revenue!T$1)</f>
        <v>74928</v>
      </c>
      <c r="U142" s="1">
        <f>SUMIFS(allNAICS!$P:$P,allNAICS!$C:$C,Revenue!$A142,allNAICS!$E:$E,Revenue!U$1)</f>
        <v>3384</v>
      </c>
      <c r="V142" s="1">
        <f>SUMIFS(allNAICS!$P:$P,allNAICS!$C:$C,Revenue!$A142,allNAICS!$E:$E,Revenue!V$1)</f>
        <v>89810</v>
      </c>
      <c r="W142" s="1">
        <f>SUMIFS(allNAICS!$P:$P,allNAICS!$C:$C,Revenue!$A142,allNAICS!$E:$E,Revenue!W$1)</f>
        <v>33149</v>
      </c>
      <c r="X142" s="1">
        <f>SUMIFS(allNAICS!$P:$P,allNAICS!$C:$C,Revenue!$A142,allNAICS!$E:$E,Revenue!X$1)</f>
        <v>0</v>
      </c>
      <c r="Y142" s="1">
        <f>SUMIFS(allNAICS!$P:$P,allNAICS!$C:$C,Revenue!$A142,allNAICS!$E:$E,Revenue!Y$1)</f>
        <v>0</v>
      </c>
    </row>
    <row r="143" spans="1:25" x14ac:dyDescent="0.45">
      <c r="A143" s="1" t="s">
        <v>629</v>
      </c>
      <c r="B143" s="1" t="s">
        <v>593</v>
      </c>
      <c r="C143" s="1">
        <v>34.5037004</v>
      </c>
      <c r="D143" s="1">
        <v>-93.055179499999994</v>
      </c>
      <c r="E143" s="1">
        <f>SUMIFS(allNAICS!$P:$P,allNAICS!$C:$C,Revenue!$A143,allNAICS!$E:$E,Revenue!E$1)</f>
        <v>5926212</v>
      </c>
      <c r="F143" s="1">
        <f>SUMIFS(allNAICS!$P:$P,allNAICS!$C:$C,Revenue!$A143,allNAICS!$E:$E,Revenue!F$1)</f>
        <v>8747</v>
      </c>
      <c r="G143" s="1">
        <f>SUMIFS(allNAICS!$P:$P,allNAICS!$C:$C,Revenue!$A143,allNAICS!$E:$E,Revenue!G$1)</f>
        <v>0</v>
      </c>
      <c r="H143" s="1">
        <f>SUMIFS(allNAICS!$P:$P,allNAICS!$C:$C,Revenue!$A143,allNAICS!$E:$E,Revenue!H$1)</f>
        <v>0</v>
      </c>
      <c r="I143" s="1">
        <f>SUMIFS(allNAICS!$P:$P,allNAICS!$C:$C,Revenue!$A143,allNAICS!$E:$E,Revenue!I$1)</f>
        <v>295050</v>
      </c>
      <c r="J143" s="1">
        <f>SUMIFS(allNAICS!$P:$P,allNAICS!$C:$C,Revenue!$A143,allNAICS!$E:$E,Revenue!J$1)</f>
        <v>461156</v>
      </c>
      <c r="K143" s="1">
        <f>SUMIFS(allNAICS!$P:$P,allNAICS!$C:$C,Revenue!$A143,allNAICS!$E:$E,Revenue!K$1)</f>
        <v>1904997</v>
      </c>
      <c r="L143" s="1">
        <f>SUMIFS(allNAICS!$P:$P,allNAICS!$C:$C,Revenue!$A143,allNAICS!$E:$E,Revenue!L$1)</f>
        <v>1435038</v>
      </c>
      <c r="M143" s="1">
        <f>SUMIFS(allNAICS!$P:$P,allNAICS!$C:$C,Revenue!$A143,allNAICS!$E:$E,Revenue!M$1)</f>
        <v>72118</v>
      </c>
      <c r="N143" s="1">
        <f>SUMIFS(allNAICS!$P:$P,allNAICS!$C:$C,Revenue!$A143,allNAICS!$E:$E,Revenue!N$1)</f>
        <v>109242</v>
      </c>
      <c r="O143" s="1">
        <f>SUMIFS(allNAICS!$P:$P,allNAICS!$C:$C,Revenue!$A143,allNAICS!$E:$E,Revenue!O$1)</f>
        <v>180634</v>
      </c>
      <c r="P143" s="1">
        <f>SUMIFS(allNAICS!$P:$P,allNAICS!$C:$C,Revenue!$A143,allNAICS!$E:$E,Revenue!P$1)</f>
        <v>92739</v>
      </c>
      <c r="Q143" s="1">
        <f>SUMIFS(allNAICS!$P:$P,allNAICS!$C:$C,Revenue!$A143,allNAICS!$E:$E,Revenue!Q$1)</f>
        <v>98712</v>
      </c>
      <c r="R143" s="1">
        <f>SUMIFS(allNAICS!$P:$P,allNAICS!$C:$C,Revenue!$A143,allNAICS!$E:$E,Revenue!R$1)</f>
        <v>75151</v>
      </c>
      <c r="S143" s="1">
        <f>SUMIFS(allNAICS!$P:$P,allNAICS!$C:$C,Revenue!$A143,allNAICS!$E:$E,Revenue!S$1)</f>
        <v>11302</v>
      </c>
      <c r="T143" s="1">
        <f>SUMIFS(allNAICS!$P:$P,allNAICS!$C:$C,Revenue!$A143,allNAICS!$E:$E,Revenue!T$1)</f>
        <v>693132</v>
      </c>
      <c r="U143" s="1">
        <f>SUMIFS(allNAICS!$P:$P,allNAICS!$C:$C,Revenue!$A143,allNAICS!$E:$E,Revenue!U$1)</f>
        <v>115970</v>
      </c>
      <c r="V143" s="1">
        <f>SUMIFS(allNAICS!$P:$P,allNAICS!$C:$C,Revenue!$A143,allNAICS!$E:$E,Revenue!V$1)</f>
        <v>203595</v>
      </c>
      <c r="W143" s="1">
        <f>SUMIFS(allNAICS!$P:$P,allNAICS!$C:$C,Revenue!$A143,allNAICS!$E:$E,Revenue!W$1)</f>
        <v>62693</v>
      </c>
      <c r="X143" s="1">
        <f>SUMIFS(allNAICS!$P:$P,allNAICS!$C:$C,Revenue!$A143,allNAICS!$E:$E,Revenue!X$1)</f>
        <v>0</v>
      </c>
      <c r="Y143" s="1">
        <f>SUMIFS(allNAICS!$P:$P,allNAICS!$C:$C,Revenue!$A143,allNAICS!$E:$E,Revenue!Y$1)</f>
        <v>0</v>
      </c>
    </row>
    <row r="144" spans="1:25" x14ac:dyDescent="0.45">
      <c r="A144" s="1" t="s">
        <v>630</v>
      </c>
      <c r="B144" s="1" t="s">
        <v>455</v>
      </c>
      <c r="C144" s="1">
        <v>29.595769600000001</v>
      </c>
      <c r="D144" s="1">
        <v>-90.719534800000005</v>
      </c>
      <c r="E144" s="1">
        <f>SUMIFS(allNAICS!$P:$P,allNAICS!$C:$C,Revenue!$A144,allNAICS!$E:$E,Revenue!E$1)</f>
        <v>19323485</v>
      </c>
      <c r="F144" s="1">
        <f>SUMIFS(allNAICS!$P:$P,allNAICS!$C:$C,Revenue!$A144,allNAICS!$E:$E,Revenue!F$1)</f>
        <v>89913</v>
      </c>
      <c r="G144" s="1">
        <f>SUMIFS(allNAICS!$P:$P,allNAICS!$C:$C,Revenue!$A144,allNAICS!$E:$E,Revenue!G$1)</f>
        <v>1517216</v>
      </c>
      <c r="H144" s="1">
        <f>SUMIFS(allNAICS!$P:$P,allNAICS!$C:$C,Revenue!$A144,allNAICS!$E:$E,Revenue!H$1)</f>
        <v>80911</v>
      </c>
      <c r="I144" s="1">
        <f>SUMIFS(allNAICS!$P:$P,allNAICS!$C:$C,Revenue!$A144,allNAICS!$E:$E,Revenue!I$1)</f>
        <v>1275921</v>
      </c>
      <c r="J144" s="1">
        <f>SUMIFS(allNAICS!$P:$P,allNAICS!$C:$C,Revenue!$A144,allNAICS!$E:$E,Revenue!J$1)</f>
        <v>2577173</v>
      </c>
      <c r="K144" s="1">
        <f>SUMIFS(allNAICS!$P:$P,allNAICS!$C:$C,Revenue!$A144,allNAICS!$E:$E,Revenue!K$1)</f>
        <v>3448516</v>
      </c>
      <c r="L144" s="1">
        <f>SUMIFS(allNAICS!$P:$P,allNAICS!$C:$C,Revenue!$A144,allNAICS!$E:$E,Revenue!L$1)</f>
        <v>3776211</v>
      </c>
      <c r="M144" s="1">
        <f>SUMIFS(allNAICS!$P:$P,allNAICS!$C:$C,Revenue!$A144,allNAICS!$E:$E,Revenue!M$1)</f>
        <v>2134877</v>
      </c>
      <c r="N144" s="1">
        <f>SUMIFS(allNAICS!$P:$P,allNAICS!$C:$C,Revenue!$A144,allNAICS!$E:$E,Revenue!N$1)</f>
        <v>212946</v>
      </c>
      <c r="O144" s="1">
        <f>SUMIFS(allNAICS!$P:$P,allNAICS!$C:$C,Revenue!$A144,allNAICS!$E:$E,Revenue!O$1)</f>
        <v>340460</v>
      </c>
      <c r="P144" s="1">
        <f>SUMIFS(allNAICS!$P:$P,allNAICS!$C:$C,Revenue!$A144,allNAICS!$E:$E,Revenue!P$1)</f>
        <v>649511</v>
      </c>
      <c r="Q144" s="1">
        <f>SUMIFS(allNAICS!$P:$P,allNAICS!$C:$C,Revenue!$A144,allNAICS!$E:$E,Revenue!Q$1)</f>
        <v>918814</v>
      </c>
      <c r="R144" s="1">
        <f>SUMIFS(allNAICS!$P:$P,allNAICS!$C:$C,Revenue!$A144,allNAICS!$E:$E,Revenue!R$1)</f>
        <v>714026</v>
      </c>
      <c r="S144" s="1">
        <f>SUMIFS(allNAICS!$P:$P,allNAICS!$C:$C,Revenue!$A144,allNAICS!$E:$E,Revenue!S$1)</f>
        <v>22560</v>
      </c>
      <c r="T144" s="1">
        <f>SUMIFS(allNAICS!$P:$P,allNAICS!$C:$C,Revenue!$A144,allNAICS!$E:$E,Revenue!T$1)</f>
        <v>657980</v>
      </c>
      <c r="U144" s="1">
        <f>SUMIFS(allNAICS!$P:$P,allNAICS!$C:$C,Revenue!$A144,allNAICS!$E:$E,Revenue!U$1)</f>
        <v>49882</v>
      </c>
      <c r="V144" s="1">
        <f>SUMIFS(allNAICS!$P:$P,allNAICS!$C:$C,Revenue!$A144,allNAICS!$E:$E,Revenue!V$1)</f>
        <v>462035</v>
      </c>
      <c r="W144" s="1">
        <f>SUMIFS(allNAICS!$P:$P,allNAICS!$C:$C,Revenue!$A144,allNAICS!$E:$E,Revenue!W$1)</f>
        <v>358659</v>
      </c>
      <c r="X144" s="1">
        <f>SUMIFS(allNAICS!$P:$P,allNAICS!$C:$C,Revenue!$A144,allNAICS!$E:$E,Revenue!X$1)</f>
        <v>0</v>
      </c>
      <c r="Y144" s="1">
        <f>SUMIFS(allNAICS!$P:$P,allNAICS!$C:$C,Revenue!$A144,allNAICS!$E:$E,Revenue!Y$1)</f>
        <v>0</v>
      </c>
    </row>
    <row r="145" spans="1:25" x14ac:dyDescent="0.45">
      <c r="A145" s="1" t="s">
        <v>631</v>
      </c>
      <c r="B145" s="1" t="s">
        <v>445</v>
      </c>
      <c r="C145" s="1">
        <v>29.760192700000001</v>
      </c>
      <c r="D145" s="1">
        <v>-95.369389600000005</v>
      </c>
      <c r="E145" s="1">
        <f>SUMIFS(allNAICS!$P:$P,allNAICS!$C:$C,Revenue!$A145,allNAICS!$E:$E,Revenue!E$1)</f>
        <v>1301098611</v>
      </c>
      <c r="F145" s="1">
        <f>SUMIFS(allNAICS!$P:$P,allNAICS!$C:$C,Revenue!$A145,allNAICS!$E:$E,Revenue!F$1)</f>
        <v>238415</v>
      </c>
      <c r="G145" s="1">
        <f>SUMIFS(allNAICS!$P:$P,allNAICS!$C:$C,Revenue!$A145,allNAICS!$E:$E,Revenue!G$1)</f>
        <v>19733672</v>
      </c>
      <c r="H145" s="1">
        <f>SUMIFS(allNAICS!$P:$P,allNAICS!$C:$C,Revenue!$A145,allNAICS!$E:$E,Revenue!H$1)</f>
        <v>33893048</v>
      </c>
      <c r="I145" s="1">
        <f>SUMIFS(allNAICS!$P:$P,allNAICS!$C:$C,Revenue!$A145,allNAICS!$E:$E,Revenue!I$1)</f>
        <v>48886389</v>
      </c>
      <c r="J145" s="1">
        <f>SUMIFS(allNAICS!$P:$P,allNAICS!$C:$C,Revenue!$A145,allNAICS!$E:$E,Revenue!J$1)</f>
        <v>293510757</v>
      </c>
      <c r="K145" s="1">
        <f>SUMIFS(allNAICS!$P:$P,allNAICS!$C:$C,Revenue!$A145,allNAICS!$E:$E,Revenue!K$1)</f>
        <v>543043221</v>
      </c>
      <c r="L145" s="1">
        <f>SUMIFS(allNAICS!$P:$P,allNAICS!$C:$C,Revenue!$A145,allNAICS!$E:$E,Revenue!L$1)</f>
        <v>82319747</v>
      </c>
      <c r="M145" s="1">
        <f>SUMIFS(allNAICS!$P:$P,allNAICS!$C:$C,Revenue!$A145,allNAICS!$E:$E,Revenue!M$1)</f>
        <v>35864046</v>
      </c>
      <c r="N145" s="1">
        <f>SUMIFS(allNAICS!$P:$P,allNAICS!$C:$C,Revenue!$A145,allNAICS!$E:$E,Revenue!N$1)</f>
        <v>16844994</v>
      </c>
      <c r="O145" s="1">
        <f>SUMIFS(allNAICS!$P:$P,allNAICS!$C:$C,Revenue!$A145,allNAICS!$E:$E,Revenue!O$1)</f>
        <v>43552853</v>
      </c>
      <c r="P145" s="1">
        <f>SUMIFS(allNAICS!$P:$P,allNAICS!$C:$C,Revenue!$A145,allNAICS!$E:$E,Revenue!P$1)</f>
        <v>15722855</v>
      </c>
      <c r="Q145" s="1">
        <f>SUMIFS(allNAICS!$P:$P,allNAICS!$C:$C,Revenue!$A145,allNAICS!$E:$E,Revenue!Q$1)</f>
        <v>57594919</v>
      </c>
      <c r="R145" s="1">
        <f>SUMIFS(allNAICS!$P:$P,allNAICS!$C:$C,Revenue!$A145,allNAICS!$E:$E,Revenue!R$1)</f>
        <v>23076753</v>
      </c>
      <c r="S145" s="1">
        <f>SUMIFS(allNAICS!$P:$P,allNAICS!$C:$C,Revenue!$A145,allNAICS!$E:$E,Revenue!S$1)</f>
        <v>4546619</v>
      </c>
      <c r="T145" s="1">
        <f>SUMIFS(allNAICS!$P:$P,allNAICS!$C:$C,Revenue!$A145,allNAICS!$E:$E,Revenue!T$1)</f>
        <v>30592324</v>
      </c>
      <c r="U145" s="1">
        <f>SUMIFS(allNAICS!$P:$P,allNAICS!$C:$C,Revenue!$A145,allNAICS!$E:$E,Revenue!U$1)</f>
        <v>4060992</v>
      </c>
      <c r="V145" s="1">
        <f>SUMIFS(allNAICS!$P:$P,allNAICS!$C:$C,Revenue!$A145,allNAICS!$E:$E,Revenue!V$1)</f>
        <v>13557500</v>
      </c>
      <c r="W145" s="1">
        <f>SUMIFS(allNAICS!$P:$P,allNAICS!$C:$C,Revenue!$A145,allNAICS!$E:$E,Revenue!W$1)</f>
        <v>8951458</v>
      </c>
      <c r="X145" s="1">
        <f>SUMIFS(allNAICS!$P:$P,allNAICS!$C:$C,Revenue!$A145,allNAICS!$E:$E,Revenue!X$1)</f>
        <v>25084188</v>
      </c>
      <c r="Y145" s="1">
        <f>SUMIFS(allNAICS!$P:$P,allNAICS!$C:$C,Revenue!$A145,allNAICS!$E:$E,Revenue!Y$1)</f>
        <v>23860</v>
      </c>
    </row>
    <row r="146" spans="1:25" x14ac:dyDescent="0.45">
      <c r="A146" s="1" t="s">
        <v>632</v>
      </c>
      <c r="B146" s="1" t="s">
        <v>447</v>
      </c>
      <c r="C146" s="1">
        <v>38.419249600000001</v>
      </c>
      <c r="D146" s="1">
        <v>-82.445154000000002</v>
      </c>
      <c r="E146" s="1">
        <f>SUMIFS(allNAICS!$P:$P,allNAICS!$C:$C,Revenue!$A146,allNAICS!$E:$E,Revenue!E$1)</f>
        <v>41226246</v>
      </c>
      <c r="F146" s="1">
        <f>SUMIFS(allNAICS!$P:$P,allNAICS!$C:$C,Revenue!$A146,allNAICS!$E:$E,Revenue!F$1)</f>
        <v>3074</v>
      </c>
      <c r="G146" s="1">
        <f>SUMIFS(allNAICS!$P:$P,allNAICS!$C:$C,Revenue!$A146,allNAICS!$E:$E,Revenue!G$1)</f>
        <v>696345</v>
      </c>
      <c r="H146" s="1">
        <f>SUMIFS(allNAICS!$P:$P,allNAICS!$C:$C,Revenue!$A146,allNAICS!$E:$E,Revenue!H$1)</f>
        <v>605471</v>
      </c>
      <c r="I146" s="1">
        <f>SUMIFS(allNAICS!$P:$P,allNAICS!$C:$C,Revenue!$A146,allNAICS!$E:$E,Revenue!I$1)</f>
        <v>1767511</v>
      </c>
      <c r="J146" s="1">
        <f>SUMIFS(allNAICS!$P:$P,allNAICS!$C:$C,Revenue!$A146,allNAICS!$E:$E,Revenue!J$1)</f>
        <v>19591905</v>
      </c>
      <c r="K146" s="1">
        <f>SUMIFS(allNAICS!$P:$P,allNAICS!$C:$C,Revenue!$A146,allNAICS!$E:$E,Revenue!K$1)</f>
        <v>6061301</v>
      </c>
      <c r="L146" s="1">
        <f>SUMIFS(allNAICS!$P:$P,allNAICS!$C:$C,Revenue!$A146,allNAICS!$E:$E,Revenue!L$1)</f>
        <v>4597611</v>
      </c>
      <c r="M146" s="1">
        <f>SUMIFS(allNAICS!$P:$P,allNAICS!$C:$C,Revenue!$A146,allNAICS!$E:$E,Revenue!M$1)</f>
        <v>598104</v>
      </c>
      <c r="N146" s="1">
        <f>SUMIFS(allNAICS!$P:$P,allNAICS!$C:$C,Revenue!$A146,allNAICS!$E:$E,Revenue!N$1)</f>
        <v>624529</v>
      </c>
      <c r="O146" s="1">
        <f>SUMIFS(allNAICS!$P:$P,allNAICS!$C:$C,Revenue!$A146,allNAICS!$E:$E,Revenue!O$1)</f>
        <v>706060</v>
      </c>
      <c r="P146" s="1">
        <f>SUMIFS(allNAICS!$P:$P,allNAICS!$C:$C,Revenue!$A146,allNAICS!$E:$E,Revenue!P$1)</f>
        <v>585326</v>
      </c>
      <c r="Q146" s="1">
        <f>SUMIFS(allNAICS!$P:$P,allNAICS!$C:$C,Revenue!$A146,allNAICS!$E:$E,Revenue!Q$1)</f>
        <v>686705</v>
      </c>
      <c r="R146" s="1">
        <f>SUMIFS(allNAICS!$P:$P,allNAICS!$C:$C,Revenue!$A146,allNAICS!$E:$E,Revenue!R$1)</f>
        <v>589838</v>
      </c>
      <c r="S146" s="1">
        <f>SUMIFS(allNAICS!$P:$P,allNAICS!$C:$C,Revenue!$A146,allNAICS!$E:$E,Revenue!S$1)</f>
        <v>35508</v>
      </c>
      <c r="T146" s="1">
        <f>SUMIFS(allNAICS!$P:$P,allNAICS!$C:$C,Revenue!$A146,allNAICS!$E:$E,Revenue!T$1)</f>
        <v>3030139</v>
      </c>
      <c r="U146" s="1">
        <f>SUMIFS(allNAICS!$P:$P,allNAICS!$C:$C,Revenue!$A146,allNAICS!$E:$E,Revenue!U$1)</f>
        <v>110104</v>
      </c>
      <c r="V146" s="1">
        <f>SUMIFS(allNAICS!$P:$P,allNAICS!$C:$C,Revenue!$A146,allNAICS!$E:$E,Revenue!V$1)</f>
        <v>558175</v>
      </c>
      <c r="W146" s="1">
        <f>SUMIFS(allNAICS!$P:$P,allNAICS!$C:$C,Revenue!$A146,allNAICS!$E:$E,Revenue!W$1)</f>
        <v>310351</v>
      </c>
      <c r="X146" s="1">
        <f>SUMIFS(allNAICS!$P:$P,allNAICS!$C:$C,Revenue!$A146,allNAICS!$E:$E,Revenue!X$1)</f>
        <v>68032</v>
      </c>
      <c r="Y146" s="1">
        <f>SUMIFS(allNAICS!$P:$P,allNAICS!$C:$C,Revenue!$A146,allNAICS!$E:$E,Revenue!Y$1)</f>
        <v>0</v>
      </c>
    </row>
    <row r="147" spans="1:25" x14ac:dyDescent="0.45">
      <c r="A147" s="1" t="s">
        <v>633</v>
      </c>
      <c r="B147" s="1" t="s">
        <v>475</v>
      </c>
      <c r="C147" s="1">
        <v>34.730368800000001</v>
      </c>
      <c r="D147" s="1">
        <v>-86.586103699999995</v>
      </c>
      <c r="E147" s="1">
        <f>SUMIFS(allNAICS!$P:$P,allNAICS!$C:$C,Revenue!$A147,allNAICS!$E:$E,Revenue!E$1)</f>
        <v>37547629</v>
      </c>
      <c r="F147" s="1">
        <f>SUMIFS(allNAICS!$P:$P,allNAICS!$C:$C,Revenue!$A147,allNAICS!$E:$E,Revenue!F$1)</f>
        <v>0</v>
      </c>
      <c r="G147" s="1">
        <f>SUMIFS(allNAICS!$P:$P,allNAICS!$C:$C,Revenue!$A147,allNAICS!$E:$E,Revenue!G$1)</f>
        <v>20168</v>
      </c>
      <c r="H147" s="1">
        <f>SUMIFS(allNAICS!$P:$P,allNAICS!$C:$C,Revenue!$A147,allNAICS!$E:$E,Revenue!H$1)</f>
        <v>0</v>
      </c>
      <c r="I147" s="1">
        <f>SUMIFS(allNAICS!$P:$P,allNAICS!$C:$C,Revenue!$A147,allNAICS!$E:$E,Revenue!I$1)</f>
        <v>953332</v>
      </c>
      <c r="J147" s="1">
        <f>SUMIFS(allNAICS!$P:$P,allNAICS!$C:$C,Revenue!$A147,allNAICS!$E:$E,Revenue!J$1)</f>
        <v>8798989</v>
      </c>
      <c r="K147" s="1">
        <f>SUMIFS(allNAICS!$P:$P,allNAICS!$C:$C,Revenue!$A147,allNAICS!$E:$E,Revenue!K$1)</f>
        <v>4942967</v>
      </c>
      <c r="L147" s="1">
        <f>SUMIFS(allNAICS!$P:$P,allNAICS!$C:$C,Revenue!$A147,allNAICS!$E:$E,Revenue!L$1)</f>
        <v>6119472</v>
      </c>
      <c r="M147" s="1">
        <f>SUMIFS(allNAICS!$P:$P,allNAICS!$C:$C,Revenue!$A147,allNAICS!$E:$E,Revenue!M$1)</f>
        <v>507994</v>
      </c>
      <c r="N147" s="1">
        <f>SUMIFS(allNAICS!$P:$P,allNAICS!$C:$C,Revenue!$A147,allNAICS!$E:$E,Revenue!N$1)</f>
        <v>2419603</v>
      </c>
      <c r="O147" s="1">
        <f>SUMIFS(allNAICS!$P:$P,allNAICS!$C:$C,Revenue!$A147,allNAICS!$E:$E,Revenue!O$1)</f>
        <v>1170629</v>
      </c>
      <c r="P147" s="1">
        <f>SUMIFS(allNAICS!$P:$P,allNAICS!$C:$C,Revenue!$A147,allNAICS!$E:$E,Revenue!P$1)</f>
        <v>622840</v>
      </c>
      <c r="Q147" s="1">
        <f>SUMIFS(allNAICS!$P:$P,allNAICS!$C:$C,Revenue!$A147,allNAICS!$E:$E,Revenue!Q$1)</f>
        <v>7761477</v>
      </c>
      <c r="R147" s="1">
        <f>SUMIFS(allNAICS!$P:$P,allNAICS!$C:$C,Revenue!$A147,allNAICS!$E:$E,Revenue!R$1)</f>
        <v>676821</v>
      </c>
      <c r="S147" s="1">
        <f>SUMIFS(allNAICS!$P:$P,allNAICS!$C:$C,Revenue!$A147,allNAICS!$E:$E,Revenue!S$1)</f>
        <v>162437</v>
      </c>
      <c r="T147" s="1">
        <f>SUMIFS(allNAICS!$P:$P,allNAICS!$C:$C,Revenue!$A147,allNAICS!$E:$E,Revenue!T$1)</f>
        <v>1853705</v>
      </c>
      <c r="U147" s="1">
        <f>SUMIFS(allNAICS!$P:$P,allNAICS!$C:$C,Revenue!$A147,allNAICS!$E:$E,Revenue!U$1)</f>
        <v>94187</v>
      </c>
      <c r="V147" s="1">
        <f>SUMIFS(allNAICS!$P:$P,allNAICS!$C:$C,Revenue!$A147,allNAICS!$E:$E,Revenue!V$1)</f>
        <v>837748</v>
      </c>
      <c r="W147" s="1">
        <f>SUMIFS(allNAICS!$P:$P,allNAICS!$C:$C,Revenue!$A147,allNAICS!$E:$E,Revenue!W$1)</f>
        <v>568609</v>
      </c>
      <c r="X147" s="1">
        <f>SUMIFS(allNAICS!$P:$P,allNAICS!$C:$C,Revenue!$A147,allNAICS!$E:$E,Revenue!X$1)</f>
        <v>26471</v>
      </c>
      <c r="Y147" s="1">
        <f>SUMIFS(allNAICS!$P:$P,allNAICS!$C:$C,Revenue!$A147,allNAICS!$E:$E,Revenue!Y$1)</f>
        <v>0</v>
      </c>
    </row>
    <row r="148" spans="1:25" x14ac:dyDescent="0.45">
      <c r="A148" s="1" t="s">
        <v>634</v>
      </c>
      <c r="B148" s="1" t="s">
        <v>508</v>
      </c>
      <c r="C148" s="1">
        <v>43.491651400000002</v>
      </c>
      <c r="D148" s="1">
        <v>-112.0339645</v>
      </c>
      <c r="E148" s="1">
        <f>SUMIFS(allNAICS!$P:$P,allNAICS!$C:$C,Revenue!$A148,allNAICS!$E:$E,Revenue!E$1)</f>
        <v>12379752</v>
      </c>
      <c r="F148" s="1">
        <f>SUMIFS(allNAICS!$P:$P,allNAICS!$C:$C,Revenue!$A148,allNAICS!$E:$E,Revenue!F$1)</f>
        <v>34359</v>
      </c>
      <c r="G148" s="1">
        <f>SUMIFS(allNAICS!$P:$P,allNAICS!$C:$C,Revenue!$A148,allNAICS!$E:$E,Revenue!G$1)</f>
        <v>0</v>
      </c>
      <c r="H148" s="1">
        <f>SUMIFS(allNAICS!$P:$P,allNAICS!$C:$C,Revenue!$A148,allNAICS!$E:$E,Revenue!H$1)</f>
        <v>0</v>
      </c>
      <c r="I148" s="1">
        <f>SUMIFS(allNAICS!$P:$P,allNAICS!$C:$C,Revenue!$A148,allNAICS!$E:$E,Revenue!I$1)</f>
        <v>873349</v>
      </c>
      <c r="J148" s="1">
        <f>SUMIFS(allNAICS!$P:$P,allNAICS!$C:$C,Revenue!$A148,allNAICS!$E:$E,Revenue!J$1)</f>
        <v>795654</v>
      </c>
      <c r="K148" s="1">
        <f>SUMIFS(allNAICS!$P:$P,allNAICS!$C:$C,Revenue!$A148,allNAICS!$E:$E,Revenue!K$1)</f>
        <v>4310875</v>
      </c>
      <c r="L148" s="1">
        <f>SUMIFS(allNAICS!$P:$P,allNAICS!$C:$C,Revenue!$A148,allNAICS!$E:$E,Revenue!L$1)</f>
        <v>2094776</v>
      </c>
      <c r="M148" s="1">
        <f>SUMIFS(allNAICS!$P:$P,allNAICS!$C:$C,Revenue!$A148,allNAICS!$E:$E,Revenue!M$1)</f>
        <v>463747</v>
      </c>
      <c r="N148" s="1">
        <f>SUMIFS(allNAICS!$P:$P,allNAICS!$C:$C,Revenue!$A148,allNAICS!$E:$E,Revenue!N$1)</f>
        <v>249461</v>
      </c>
      <c r="O148" s="1">
        <f>SUMIFS(allNAICS!$P:$P,allNAICS!$C:$C,Revenue!$A148,allNAICS!$E:$E,Revenue!O$1)</f>
        <v>294582</v>
      </c>
      <c r="P148" s="1">
        <f>SUMIFS(allNAICS!$P:$P,allNAICS!$C:$C,Revenue!$A148,allNAICS!$E:$E,Revenue!P$1)</f>
        <v>212904</v>
      </c>
      <c r="Q148" s="1">
        <f>SUMIFS(allNAICS!$P:$P,allNAICS!$C:$C,Revenue!$A148,allNAICS!$E:$E,Revenue!Q$1)</f>
        <v>1563538</v>
      </c>
      <c r="R148" s="1">
        <f>SUMIFS(allNAICS!$P:$P,allNAICS!$C:$C,Revenue!$A148,allNAICS!$E:$E,Revenue!R$1)</f>
        <v>267970</v>
      </c>
      <c r="S148" s="1">
        <f>SUMIFS(allNAICS!$P:$P,allNAICS!$C:$C,Revenue!$A148,allNAICS!$E:$E,Revenue!S$1)</f>
        <v>17508</v>
      </c>
      <c r="T148" s="1">
        <f>SUMIFS(allNAICS!$P:$P,allNAICS!$C:$C,Revenue!$A148,allNAICS!$E:$E,Revenue!T$1)</f>
        <v>786499</v>
      </c>
      <c r="U148" s="1">
        <f>SUMIFS(allNAICS!$P:$P,allNAICS!$C:$C,Revenue!$A148,allNAICS!$E:$E,Revenue!U$1)</f>
        <v>0</v>
      </c>
      <c r="V148" s="1">
        <f>SUMIFS(allNAICS!$P:$P,allNAICS!$C:$C,Revenue!$A148,allNAICS!$E:$E,Revenue!V$1)</f>
        <v>204301</v>
      </c>
      <c r="W148" s="1">
        <f>SUMIFS(allNAICS!$P:$P,allNAICS!$C:$C,Revenue!$A148,allNAICS!$E:$E,Revenue!W$1)</f>
        <v>108092</v>
      </c>
      <c r="X148" s="1">
        <f>SUMIFS(allNAICS!$P:$P,allNAICS!$C:$C,Revenue!$A148,allNAICS!$E:$E,Revenue!X$1)</f>
        <v>0</v>
      </c>
      <c r="Y148" s="1">
        <f>SUMIFS(allNAICS!$P:$P,allNAICS!$C:$C,Revenue!$A148,allNAICS!$E:$E,Revenue!Y$1)</f>
        <v>0</v>
      </c>
    </row>
    <row r="149" spans="1:25" x14ac:dyDescent="0.45">
      <c r="A149" s="1" t="s">
        <v>635</v>
      </c>
      <c r="B149" s="1" t="s">
        <v>506</v>
      </c>
      <c r="C149" s="1">
        <v>39.768402999999999</v>
      </c>
      <c r="D149" s="1">
        <v>-86.158068</v>
      </c>
      <c r="E149" s="1">
        <f>SUMIFS(allNAICS!$P:$P,allNAICS!$C:$C,Revenue!$A149,allNAICS!$E:$E,Revenue!E$1)</f>
        <v>229039783</v>
      </c>
      <c r="F149" s="1">
        <f>SUMIFS(allNAICS!$P:$P,allNAICS!$C:$C,Revenue!$A149,allNAICS!$E:$E,Revenue!F$1)</f>
        <v>46809</v>
      </c>
      <c r="G149" s="1">
        <f>SUMIFS(allNAICS!$P:$P,allNAICS!$C:$C,Revenue!$A149,allNAICS!$E:$E,Revenue!G$1)</f>
        <v>153431</v>
      </c>
      <c r="H149" s="1">
        <f>SUMIFS(allNAICS!$P:$P,allNAICS!$C:$C,Revenue!$A149,allNAICS!$E:$E,Revenue!H$1)</f>
        <v>4863845</v>
      </c>
      <c r="I149" s="1">
        <f>SUMIFS(allNAICS!$P:$P,allNAICS!$C:$C,Revenue!$A149,allNAICS!$E:$E,Revenue!I$1)</f>
        <v>11703793</v>
      </c>
      <c r="J149" s="1">
        <f>SUMIFS(allNAICS!$P:$P,allNAICS!$C:$C,Revenue!$A149,allNAICS!$E:$E,Revenue!J$1)</f>
        <v>42002736</v>
      </c>
      <c r="K149" s="1">
        <f>SUMIFS(allNAICS!$P:$P,allNAICS!$C:$C,Revenue!$A149,allNAICS!$E:$E,Revenue!K$1)</f>
        <v>52221152</v>
      </c>
      <c r="L149" s="1">
        <f>SUMIFS(allNAICS!$P:$P,allNAICS!$C:$C,Revenue!$A149,allNAICS!$E:$E,Revenue!L$1)</f>
        <v>29119284</v>
      </c>
      <c r="M149" s="1">
        <f>SUMIFS(allNAICS!$P:$P,allNAICS!$C:$C,Revenue!$A149,allNAICS!$E:$E,Revenue!M$1)</f>
        <v>7696863</v>
      </c>
      <c r="N149" s="1">
        <f>SUMIFS(allNAICS!$P:$P,allNAICS!$C:$C,Revenue!$A149,allNAICS!$E:$E,Revenue!N$1)</f>
        <v>5294926</v>
      </c>
      <c r="O149" s="1">
        <f>SUMIFS(allNAICS!$P:$P,allNAICS!$C:$C,Revenue!$A149,allNAICS!$E:$E,Revenue!O$1)</f>
        <v>28030914</v>
      </c>
      <c r="P149" s="1">
        <f>SUMIFS(allNAICS!$P:$P,allNAICS!$C:$C,Revenue!$A149,allNAICS!$E:$E,Revenue!P$1)</f>
        <v>5834145</v>
      </c>
      <c r="Q149" s="1">
        <f>SUMIFS(allNAICS!$P:$P,allNAICS!$C:$C,Revenue!$A149,allNAICS!$E:$E,Revenue!Q$1)</f>
        <v>9310608</v>
      </c>
      <c r="R149" s="1">
        <f>SUMIFS(allNAICS!$P:$P,allNAICS!$C:$C,Revenue!$A149,allNAICS!$E:$E,Revenue!R$1)</f>
        <v>5451742</v>
      </c>
      <c r="S149" s="1">
        <f>SUMIFS(allNAICS!$P:$P,allNAICS!$C:$C,Revenue!$A149,allNAICS!$E:$E,Revenue!S$1)</f>
        <v>1482413</v>
      </c>
      <c r="T149" s="1">
        <f>SUMIFS(allNAICS!$P:$P,allNAICS!$C:$C,Revenue!$A149,allNAICS!$E:$E,Revenue!T$1)</f>
        <v>14705801</v>
      </c>
      <c r="U149" s="1">
        <f>SUMIFS(allNAICS!$P:$P,allNAICS!$C:$C,Revenue!$A149,allNAICS!$E:$E,Revenue!U$1)</f>
        <v>2088562</v>
      </c>
      <c r="V149" s="1">
        <f>SUMIFS(allNAICS!$P:$P,allNAICS!$C:$C,Revenue!$A149,allNAICS!$E:$E,Revenue!V$1)</f>
        <v>4319167</v>
      </c>
      <c r="W149" s="1">
        <f>SUMIFS(allNAICS!$P:$P,allNAICS!$C:$C,Revenue!$A149,allNAICS!$E:$E,Revenue!W$1)</f>
        <v>2173601</v>
      </c>
      <c r="X149" s="1">
        <f>SUMIFS(allNAICS!$P:$P,allNAICS!$C:$C,Revenue!$A149,allNAICS!$E:$E,Revenue!X$1)</f>
        <v>2536635</v>
      </c>
      <c r="Y149" s="1">
        <f>SUMIFS(allNAICS!$P:$P,allNAICS!$C:$C,Revenue!$A149,allNAICS!$E:$E,Revenue!Y$1)</f>
        <v>0</v>
      </c>
    </row>
    <row r="150" spans="1:25" x14ac:dyDescent="0.45">
      <c r="A150" s="1" t="s">
        <v>636</v>
      </c>
      <c r="B150" s="1" t="s">
        <v>462</v>
      </c>
      <c r="C150" s="1">
        <v>41.661127700000002</v>
      </c>
      <c r="D150" s="1">
        <v>-91.5301683</v>
      </c>
      <c r="E150" s="1">
        <f>SUMIFS(allNAICS!$P:$P,allNAICS!$C:$C,Revenue!$A150,allNAICS!$E:$E,Revenue!E$1)</f>
        <v>12720229</v>
      </c>
      <c r="F150" s="1">
        <f>SUMIFS(allNAICS!$P:$P,allNAICS!$C:$C,Revenue!$A150,allNAICS!$E:$E,Revenue!F$1)</f>
        <v>0</v>
      </c>
      <c r="G150" s="1">
        <f>SUMIFS(allNAICS!$P:$P,allNAICS!$C:$C,Revenue!$A150,allNAICS!$E:$E,Revenue!G$1)</f>
        <v>0</v>
      </c>
      <c r="H150" s="1">
        <f>SUMIFS(allNAICS!$P:$P,allNAICS!$C:$C,Revenue!$A150,allNAICS!$E:$E,Revenue!H$1)</f>
        <v>71520</v>
      </c>
      <c r="I150" s="1">
        <f>SUMIFS(allNAICS!$P:$P,allNAICS!$C:$C,Revenue!$A150,allNAICS!$E:$E,Revenue!I$1)</f>
        <v>992139</v>
      </c>
      <c r="J150" s="1">
        <f>SUMIFS(allNAICS!$P:$P,allNAICS!$C:$C,Revenue!$A150,allNAICS!$E:$E,Revenue!J$1)</f>
        <v>3856254</v>
      </c>
      <c r="K150" s="1">
        <f>SUMIFS(allNAICS!$P:$P,allNAICS!$C:$C,Revenue!$A150,allNAICS!$E:$E,Revenue!K$1)</f>
        <v>1234760</v>
      </c>
      <c r="L150" s="1">
        <f>SUMIFS(allNAICS!$P:$P,allNAICS!$C:$C,Revenue!$A150,allNAICS!$E:$E,Revenue!L$1)</f>
        <v>2311411</v>
      </c>
      <c r="M150" s="1">
        <f>SUMIFS(allNAICS!$P:$P,allNAICS!$C:$C,Revenue!$A150,allNAICS!$E:$E,Revenue!M$1)</f>
        <v>813527</v>
      </c>
      <c r="N150" s="1">
        <f>SUMIFS(allNAICS!$P:$P,allNAICS!$C:$C,Revenue!$A150,allNAICS!$E:$E,Revenue!N$1)</f>
        <v>172813</v>
      </c>
      <c r="O150" s="1">
        <f>SUMIFS(allNAICS!$P:$P,allNAICS!$C:$C,Revenue!$A150,allNAICS!$E:$E,Revenue!O$1)</f>
        <v>804796</v>
      </c>
      <c r="P150" s="1">
        <f>SUMIFS(allNAICS!$P:$P,allNAICS!$C:$C,Revenue!$A150,allNAICS!$E:$E,Revenue!P$1)</f>
        <v>301947</v>
      </c>
      <c r="Q150" s="1">
        <f>SUMIFS(allNAICS!$P:$P,allNAICS!$C:$C,Revenue!$A150,allNAICS!$E:$E,Revenue!Q$1)</f>
        <v>300999</v>
      </c>
      <c r="R150" s="1">
        <f>SUMIFS(allNAICS!$P:$P,allNAICS!$C:$C,Revenue!$A150,allNAICS!$E:$E,Revenue!R$1)</f>
        <v>171213</v>
      </c>
      <c r="S150" s="1">
        <f>SUMIFS(allNAICS!$P:$P,allNAICS!$C:$C,Revenue!$A150,allNAICS!$E:$E,Revenue!S$1)</f>
        <v>393534</v>
      </c>
      <c r="T150" s="1">
        <f>SUMIFS(allNAICS!$P:$P,allNAICS!$C:$C,Revenue!$A150,allNAICS!$E:$E,Revenue!T$1)</f>
        <v>636759</v>
      </c>
      <c r="U150" s="1">
        <f>SUMIFS(allNAICS!$P:$P,allNAICS!$C:$C,Revenue!$A150,allNAICS!$E:$E,Revenue!U$1)</f>
        <v>44519</v>
      </c>
      <c r="V150" s="1">
        <f>SUMIFS(allNAICS!$P:$P,allNAICS!$C:$C,Revenue!$A150,allNAICS!$E:$E,Revenue!V$1)</f>
        <v>428734</v>
      </c>
      <c r="W150" s="1">
        <f>SUMIFS(allNAICS!$P:$P,allNAICS!$C:$C,Revenue!$A150,allNAICS!$E:$E,Revenue!W$1)</f>
        <v>142091</v>
      </c>
      <c r="X150" s="1">
        <f>SUMIFS(allNAICS!$P:$P,allNAICS!$C:$C,Revenue!$A150,allNAICS!$E:$E,Revenue!X$1)</f>
        <v>0</v>
      </c>
      <c r="Y150" s="1">
        <f>SUMIFS(allNAICS!$P:$P,allNAICS!$C:$C,Revenue!$A150,allNAICS!$E:$E,Revenue!Y$1)</f>
        <v>0</v>
      </c>
    </row>
    <row r="151" spans="1:25" x14ac:dyDescent="0.45">
      <c r="A151" s="1" t="s">
        <v>637</v>
      </c>
      <c r="B151" s="1" t="s">
        <v>451</v>
      </c>
      <c r="C151" s="1">
        <v>42.443961399999999</v>
      </c>
      <c r="D151" s="1">
        <v>-76.501880700000001</v>
      </c>
      <c r="E151" s="1">
        <f>SUMIFS(allNAICS!$P:$P,allNAICS!$C:$C,Revenue!$A151,allNAICS!$E:$E,Revenue!E$1)</f>
        <v>6771966</v>
      </c>
      <c r="F151" s="1">
        <f>SUMIFS(allNAICS!$P:$P,allNAICS!$C:$C,Revenue!$A151,allNAICS!$E:$E,Revenue!F$1)</f>
        <v>38691</v>
      </c>
      <c r="G151" s="1">
        <f>SUMIFS(allNAICS!$P:$P,allNAICS!$C:$C,Revenue!$A151,allNAICS!$E:$E,Revenue!G$1)</f>
        <v>0</v>
      </c>
      <c r="H151" s="1">
        <f>SUMIFS(allNAICS!$P:$P,allNAICS!$C:$C,Revenue!$A151,allNAICS!$E:$E,Revenue!H$1)</f>
        <v>0</v>
      </c>
      <c r="I151" s="1">
        <f>SUMIFS(allNAICS!$P:$P,allNAICS!$C:$C,Revenue!$A151,allNAICS!$E:$E,Revenue!I$1)</f>
        <v>107153</v>
      </c>
      <c r="J151" s="1">
        <f>SUMIFS(allNAICS!$P:$P,allNAICS!$C:$C,Revenue!$A151,allNAICS!$E:$E,Revenue!J$1)</f>
        <v>861245</v>
      </c>
      <c r="K151" s="1">
        <f>SUMIFS(allNAICS!$P:$P,allNAICS!$C:$C,Revenue!$A151,allNAICS!$E:$E,Revenue!K$1)</f>
        <v>294200</v>
      </c>
      <c r="L151" s="1">
        <f>SUMIFS(allNAICS!$P:$P,allNAICS!$C:$C,Revenue!$A151,allNAICS!$E:$E,Revenue!L$1)</f>
        <v>1487815</v>
      </c>
      <c r="M151" s="1">
        <f>SUMIFS(allNAICS!$P:$P,allNAICS!$C:$C,Revenue!$A151,allNAICS!$E:$E,Revenue!M$1)</f>
        <v>82686</v>
      </c>
      <c r="N151" s="1">
        <f>SUMIFS(allNAICS!$P:$P,allNAICS!$C:$C,Revenue!$A151,allNAICS!$E:$E,Revenue!N$1)</f>
        <v>272895</v>
      </c>
      <c r="O151" s="1">
        <f>SUMIFS(allNAICS!$P:$P,allNAICS!$C:$C,Revenue!$A151,allNAICS!$E:$E,Revenue!O$1)</f>
        <v>214091</v>
      </c>
      <c r="P151" s="1">
        <f>SUMIFS(allNAICS!$P:$P,allNAICS!$C:$C,Revenue!$A151,allNAICS!$E:$E,Revenue!P$1)</f>
        <v>121376</v>
      </c>
      <c r="Q151" s="1">
        <f>SUMIFS(allNAICS!$P:$P,allNAICS!$C:$C,Revenue!$A151,allNAICS!$E:$E,Revenue!Q$1)</f>
        <v>509023</v>
      </c>
      <c r="R151" s="1">
        <f>SUMIFS(allNAICS!$P:$P,allNAICS!$C:$C,Revenue!$A151,allNAICS!$E:$E,Revenue!R$1)</f>
        <v>92661</v>
      </c>
      <c r="S151" s="1">
        <f>SUMIFS(allNAICS!$P:$P,allNAICS!$C:$C,Revenue!$A151,allNAICS!$E:$E,Revenue!S$1)</f>
        <v>0</v>
      </c>
      <c r="T151" s="1">
        <f>SUMIFS(allNAICS!$P:$P,allNAICS!$C:$C,Revenue!$A151,allNAICS!$E:$E,Revenue!T$1)</f>
        <v>675403</v>
      </c>
      <c r="U151" s="1">
        <f>SUMIFS(allNAICS!$P:$P,allNAICS!$C:$C,Revenue!$A151,allNAICS!$E:$E,Revenue!U$1)</f>
        <v>33856</v>
      </c>
      <c r="V151" s="1">
        <f>SUMIFS(allNAICS!$P:$P,allNAICS!$C:$C,Revenue!$A151,allNAICS!$E:$E,Revenue!V$1)</f>
        <v>379995</v>
      </c>
      <c r="W151" s="1">
        <f>SUMIFS(allNAICS!$P:$P,allNAICS!$C:$C,Revenue!$A151,allNAICS!$E:$E,Revenue!W$1)</f>
        <v>0</v>
      </c>
      <c r="X151" s="1">
        <f>SUMIFS(allNAICS!$P:$P,allNAICS!$C:$C,Revenue!$A151,allNAICS!$E:$E,Revenue!X$1)</f>
        <v>0</v>
      </c>
      <c r="Y151" s="1">
        <f>SUMIFS(allNAICS!$P:$P,allNAICS!$C:$C,Revenue!$A151,allNAICS!$E:$E,Revenue!Y$1)</f>
        <v>0</v>
      </c>
    </row>
    <row r="152" spans="1:25" x14ac:dyDescent="0.45">
      <c r="A152" s="1" t="s">
        <v>638</v>
      </c>
      <c r="B152" s="1" t="s">
        <v>466</v>
      </c>
      <c r="C152" s="1">
        <v>42.245868999999999</v>
      </c>
      <c r="D152" s="1">
        <v>-84.401346200000006</v>
      </c>
      <c r="E152" s="1">
        <f>SUMIFS(allNAICS!$P:$P,allNAICS!$C:$C,Revenue!$A152,allNAICS!$E:$E,Revenue!E$1)</f>
        <v>10902943</v>
      </c>
      <c r="F152" s="1">
        <f>SUMIFS(allNAICS!$P:$P,allNAICS!$C:$C,Revenue!$A152,allNAICS!$E:$E,Revenue!F$1)</f>
        <v>0</v>
      </c>
      <c r="G152" s="1">
        <f>SUMIFS(allNAICS!$P:$P,allNAICS!$C:$C,Revenue!$A152,allNAICS!$E:$E,Revenue!G$1)</f>
        <v>15254</v>
      </c>
      <c r="H152" s="1">
        <f>SUMIFS(allNAICS!$P:$P,allNAICS!$C:$C,Revenue!$A152,allNAICS!$E:$E,Revenue!H$1)</f>
        <v>0</v>
      </c>
      <c r="I152" s="1">
        <f>SUMIFS(allNAICS!$P:$P,allNAICS!$C:$C,Revenue!$A152,allNAICS!$E:$E,Revenue!I$1)</f>
        <v>619774</v>
      </c>
      <c r="J152" s="1">
        <f>SUMIFS(allNAICS!$P:$P,allNAICS!$C:$C,Revenue!$A152,allNAICS!$E:$E,Revenue!J$1)</f>
        <v>3296230</v>
      </c>
      <c r="K152" s="1">
        <f>SUMIFS(allNAICS!$P:$P,allNAICS!$C:$C,Revenue!$A152,allNAICS!$E:$E,Revenue!K$1)</f>
        <v>1674446</v>
      </c>
      <c r="L152" s="1">
        <f>SUMIFS(allNAICS!$P:$P,allNAICS!$C:$C,Revenue!$A152,allNAICS!$E:$E,Revenue!L$1)</f>
        <v>1909355</v>
      </c>
      <c r="M152" s="1">
        <f>SUMIFS(allNAICS!$P:$P,allNAICS!$C:$C,Revenue!$A152,allNAICS!$E:$E,Revenue!M$1)</f>
        <v>181330</v>
      </c>
      <c r="N152" s="1">
        <f>SUMIFS(allNAICS!$P:$P,allNAICS!$C:$C,Revenue!$A152,allNAICS!$E:$E,Revenue!N$1)</f>
        <v>66579</v>
      </c>
      <c r="O152" s="1">
        <f>SUMIFS(allNAICS!$P:$P,allNAICS!$C:$C,Revenue!$A152,allNAICS!$E:$E,Revenue!O$1)</f>
        <v>232487</v>
      </c>
      <c r="P152" s="1">
        <f>SUMIFS(allNAICS!$P:$P,allNAICS!$C:$C,Revenue!$A152,allNAICS!$E:$E,Revenue!P$1)</f>
        <v>177363</v>
      </c>
      <c r="Q152" s="1">
        <f>SUMIFS(allNAICS!$P:$P,allNAICS!$C:$C,Revenue!$A152,allNAICS!$E:$E,Revenue!Q$1)</f>
        <v>382606</v>
      </c>
      <c r="R152" s="1">
        <f>SUMIFS(allNAICS!$P:$P,allNAICS!$C:$C,Revenue!$A152,allNAICS!$E:$E,Revenue!R$1)</f>
        <v>172528</v>
      </c>
      <c r="S152" s="1">
        <f>SUMIFS(allNAICS!$P:$P,allNAICS!$C:$C,Revenue!$A152,allNAICS!$E:$E,Revenue!S$1)</f>
        <v>62863</v>
      </c>
      <c r="T152" s="1">
        <f>SUMIFS(allNAICS!$P:$P,allNAICS!$C:$C,Revenue!$A152,allNAICS!$E:$E,Revenue!T$1)</f>
        <v>880726</v>
      </c>
      <c r="U152" s="1">
        <f>SUMIFS(allNAICS!$P:$P,allNAICS!$C:$C,Revenue!$A152,allNAICS!$E:$E,Revenue!U$1)</f>
        <v>25157</v>
      </c>
      <c r="V152" s="1">
        <f>SUMIFS(allNAICS!$P:$P,allNAICS!$C:$C,Revenue!$A152,allNAICS!$E:$E,Revenue!V$1)</f>
        <v>191740</v>
      </c>
      <c r="W152" s="1">
        <f>SUMIFS(allNAICS!$P:$P,allNAICS!$C:$C,Revenue!$A152,allNAICS!$E:$E,Revenue!W$1)</f>
        <v>115172</v>
      </c>
      <c r="X152" s="1">
        <f>SUMIFS(allNAICS!$P:$P,allNAICS!$C:$C,Revenue!$A152,allNAICS!$E:$E,Revenue!X$1)</f>
        <v>0</v>
      </c>
      <c r="Y152" s="1">
        <f>SUMIFS(allNAICS!$P:$P,allNAICS!$C:$C,Revenue!$A152,allNAICS!$E:$E,Revenue!Y$1)</f>
        <v>0</v>
      </c>
    </row>
    <row r="153" spans="1:25" x14ac:dyDescent="0.45">
      <c r="A153" s="1" t="s">
        <v>639</v>
      </c>
      <c r="B153" s="1" t="s">
        <v>620</v>
      </c>
      <c r="C153" s="1">
        <v>32.298757299999998</v>
      </c>
      <c r="D153" s="1">
        <v>-90.184810299999995</v>
      </c>
      <c r="E153" s="1">
        <f>SUMIFS(allNAICS!$P:$P,allNAICS!$C:$C,Revenue!$A153,allNAICS!$E:$E,Revenue!E$1)</f>
        <v>52110886</v>
      </c>
      <c r="F153" s="1">
        <f>SUMIFS(allNAICS!$P:$P,allNAICS!$C:$C,Revenue!$A153,allNAICS!$E:$E,Revenue!F$1)</f>
        <v>69615</v>
      </c>
      <c r="G153" s="1">
        <f>SUMIFS(allNAICS!$P:$P,allNAICS!$C:$C,Revenue!$A153,allNAICS!$E:$E,Revenue!G$1)</f>
        <v>176660</v>
      </c>
      <c r="H153" s="1">
        <f>SUMIFS(allNAICS!$P:$P,allNAICS!$C:$C,Revenue!$A153,allNAICS!$E:$E,Revenue!H$1)</f>
        <v>1470833</v>
      </c>
      <c r="I153" s="1">
        <f>SUMIFS(allNAICS!$P:$P,allNAICS!$C:$C,Revenue!$A153,allNAICS!$E:$E,Revenue!I$1)</f>
        <v>2787128</v>
      </c>
      <c r="J153" s="1">
        <f>SUMIFS(allNAICS!$P:$P,allNAICS!$C:$C,Revenue!$A153,allNAICS!$E:$E,Revenue!J$1)</f>
        <v>9322649</v>
      </c>
      <c r="K153" s="1">
        <f>SUMIFS(allNAICS!$P:$P,allNAICS!$C:$C,Revenue!$A153,allNAICS!$E:$E,Revenue!K$1)</f>
        <v>12185185</v>
      </c>
      <c r="L153" s="1">
        <f>SUMIFS(allNAICS!$P:$P,allNAICS!$C:$C,Revenue!$A153,allNAICS!$E:$E,Revenue!L$1)</f>
        <v>7636304</v>
      </c>
      <c r="M153" s="1">
        <f>SUMIFS(allNAICS!$P:$P,allNAICS!$C:$C,Revenue!$A153,allNAICS!$E:$E,Revenue!M$1)</f>
        <v>1230148</v>
      </c>
      <c r="N153" s="1">
        <f>SUMIFS(allNAICS!$P:$P,allNAICS!$C:$C,Revenue!$A153,allNAICS!$E:$E,Revenue!N$1)</f>
        <v>1804656</v>
      </c>
      <c r="O153" s="1">
        <f>SUMIFS(allNAICS!$P:$P,allNAICS!$C:$C,Revenue!$A153,allNAICS!$E:$E,Revenue!O$1)</f>
        <v>5657161</v>
      </c>
      <c r="P153" s="1">
        <f>SUMIFS(allNAICS!$P:$P,allNAICS!$C:$C,Revenue!$A153,allNAICS!$E:$E,Revenue!P$1)</f>
        <v>893922</v>
      </c>
      <c r="Q153" s="1">
        <f>SUMIFS(allNAICS!$P:$P,allNAICS!$C:$C,Revenue!$A153,allNAICS!$E:$E,Revenue!Q$1)</f>
        <v>1713331</v>
      </c>
      <c r="R153" s="1">
        <f>SUMIFS(allNAICS!$P:$P,allNAICS!$C:$C,Revenue!$A153,allNAICS!$E:$E,Revenue!R$1)</f>
        <v>918266</v>
      </c>
      <c r="S153" s="1">
        <f>SUMIFS(allNAICS!$P:$P,allNAICS!$C:$C,Revenue!$A153,allNAICS!$E:$E,Revenue!S$1)</f>
        <v>385279</v>
      </c>
      <c r="T153" s="1">
        <f>SUMIFS(allNAICS!$P:$P,allNAICS!$C:$C,Revenue!$A153,allNAICS!$E:$E,Revenue!T$1)</f>
        <v>3854153</v>
      </c>
      <c r="U153" s="1">
        <f>SUMIFS(allNAICS!$P:$P,allNAICS!$C:$C,Revenue!$A153,allNAICS!$E:$E,Revenue!U$1)</f>
        <v>151222</v>
      </c>
      <c r="V153" s="1">
        <f>SUMIFS(allNAICS!$P:$P,allNAICS!$C:$C,Revenue!$A153,allNAICS!$E:$E,Revenue!V$1)</f>
        <v>1168203</v>
      </c>
      <c r="W153" s="1">
        <f>SUMIFS(allNAICS!$P:$P,allNAICS!$C:$C,Revenue!$A153,allNAICS!$E:$E,Revenue!W$1)</f>
        <v>506241</v>
      </c>
      <c r="X153" s="1">
        <f>SUMIFS(allNAICS!$P:$P,allNAICS!$C:$C,Revenue!$A153,allNAICS!$E:$E,Revenue!X$1)</f>
        <v>178170</v>
      </c>
      <c r="Y153" s="1">
        <f>SUMIFS(allNAICS!$P:$P,allNAICS!$C:$C,Revenue!$A153,allNAICS!$E:$E,Revenue!Y$1)</f>
        <v>0</v>
      </c>
    </row>
    <row r="154" spans="1:25" x14ac:dyDescent="0.45">
      <c r="A154" s="1" t="s">
        <v>640</v>
      </c>
      <c r="B154" s="1" t="s">
        <v>546</v>
      </c>
      <c r="C154" s="1">
        <v>35.614516899999998</v>
      </c>
      <c r="D154" s="1">
        <v>-88.813946900000005</v>
      </c>
      <c r="E154" s="1">
        <f>SUMIFS(allNAICS!$P:$P,allNAICS!$C:$C,Revenue!$A154,allNAICS!$E:$E,Revenue!E$1)</f>
        <v>11680759</v>
      </c>
      <c r="F154" s="1">
        <f>SUMIFS(allNAICS!$P:$P,allNAICS!$C:$C,Revenue!$A154,allNAICS!$E:$E,Revenue!F$1)</f>
        <v>15692</v>
      </c>
      <c r="G154" s="1">
        <f>SUMIFS(allNAICS!$P:$P,allNAICS!$C:$C,Revenue!$A154,allNAICS!$E:$E,Revenue!G$1)</f>
        <v>0</v>
      </c>
      <c r="H154" s="1">
        <f>SUMIFS(allNAICS!$P:$P,allNAICS!$C:$C,Revenue!$A154,allNAICS!$E:$E,Revenue!H$1)</f>
        <v>0</v>
      </c>
      <c r="I154" s="1">
        <f>SUMIFS(allNAICS!$P:$P,allNAICS!$C:$C,Revenue!$A154,allNAICS!$E:$E,Revenue!I$1)</f>
        <v>568093</v>
      </c>
      <c r="J154" s="1">
        <f>SUMIFS(allNAICS!$P:$P,allNAICS!$C:$C,Revenue!$A154,allNAICS!$E:$E,Revenue!J$1)</f>
        <v>4405257</v>
      </c>
      <c r="K154" s="1">
        <f>SUMIFS(allNAICS!$P:$P,allNAICS!$C:$C,Revenue!$A154,allNAICS!$E:$E,Revenue!K$1)</f>
        <v>1429381</v>
      </c>
      <c r="L154" s="1">
        <f>SUMIFS(allNAICS!$P:$P,allNAICS!$C:$C,Revenue!$A154,allNAICS!$E:$E,Revenue!L$1)</f>
        <v>2535039</v>
      </c>
      <c r="M154" s="1">
        <f>SUMIFS(allNAICS!$P:$P,allNAICS!$C:$C,Revenue!$A154,allNAICS!$E:$E,Revenue!M$1)</f>
        <v>217516</v>
      </c>
      <c r="N154" s="1">
        <f>SUMIFS(allNAICS!$P:$P,allNAICS!$C:$C,Revenue!$A154,allNAICS!$E:$E,Revenue!N$1)</f>
        <v>147602</v>
      </c>
      <c r="O154" s="1">
        <f>SUMIFS(allNAICS!$P:$P,allNAICS!$C:$C,Revenue!$A154,allNAICS!$E:$E,Revenue!O$1)</f>
        <v>378131</v>
      </c>
      <c r="P154" s="1">
        <f>SUMIFS(allNAICS!$P:$P,allNAICS!$C:$C,Revenue!$A154,allNAICS!$E:$E,Revenue!P$1)</f>
        <v>0</v>
      </c>
      <c r="Q154" s="1">
        <f>SUMIFS(allNAICS!$P:$P,allNAICS!$C:$C,Revenue!$A154,allNAICS!$E:$E,Revenue!Q$1)</f>
        <v>235210</v>
      </c>
      <c r="R154" s="1">
        <f>SUMIFS(allNAICS!$P:$P,allNAICS!$C:$C,Revenue!$A154,allNAICS!$E:$E,Revenue!R$1)</f>
        <v>286726</v>
      </c>
      <c r="S154" s="1">
        <f>SUMIFS(allNAICS!$P:$P,allNAICS!$C:$C,Revenue!$A154,allNAICS!$E:$E,Revenue!S$1)</f>
        <v>152058</v>
      </c>
      <c r="T154" s="1">
        <f>SUMIFS(allNAICS!$P:$P,allNAICS!$C:$C,Revenue!$A154,allNAICS!$E:$E,Revenue!T$1)</f>
        <v>646600</v>
      </c>
      <c r="U154" s="1">
        <f>SUMIFS(allNAICS!$P:$P,allNAICS!$C:$C,Revenue!$A154,allNAICS!$E:$E,Revenue!U$1)</f>
        <v>13960</v>
      </c>
      <c r="V154" s="1">
        <f>SUMIFS(allNAICS!$P:$P,allNAICS!$C:$C,Revenue!$A154,allNAICS!$E:$E,Revenue!V$1)</f>
        <v>201579</v>
      </c>
      <c r="W154" s="1">
        <f>SUMIFS(allNAICS!$P:$P,allNAICS!$C:$C,Revenue!$A154,allNAICS!$E:$E,Revenue!W$1)</f>
        <v>137247</v>
      </c>
      <c r="X154" s="1">
        <f>SUMIFS(allNAICS!$P:$P,allNAICS!$C:$C,Revenue!$A154,allNAICS!$E:$E,Revenue!X$1)</f>
        <v>0</v>
      </c>
      <c r="Y154" s="1">
        <f>SUMIFS(allNAICS!$P:$P,allNAICS!$C:$C,Revenue!$A154,allNAICS!$E:$E,Revenue!Y$1)</f>
        <v>0</v>
      </c>
    </row>
    <row r="155" spans="1:25" x14ac:dyDescent="0.45">
      <c r="A155" s="1" t="s">
        <v>641</v>
      </c>
      <c r="B155" s="1" t="s">
        <v>526</v>
      </c>
      <c r="C155" s="1">
        <v>30.332183799999999</v>
      </c>
      <c r="D155" s="1">
        <v>-81.655651000000006</v>
      </c>
      <c r="E155" s="1">
        <f>SUMIFS(allNAICS!$P:$P,allNAICS!$C:$C,Revenue!$A155,allNAICS!$E:$E,Revenue!E$1)</f>
        <v>145181331</v>
      </c>
      <c r="F155" s="1">
        <f>SUMIFS(allNAICS!$P:$P,allNAICS!$C:$C,Revenue!$A155,allNAICS!$E:$E,Revenue!F$1)</f>
        <v>119685</v>
      </c>
      <c r="G155" s="1">
        <f>SUMIFS(allNAICS!$P:$P,allNAICS!$C:$C,Revenue!$A155,allNAICS!$E:$E,Revenue!G$1)</f>
        <v>20853</v>
      </c>
      <c r="H155" s="1">
        <f>SUMIFS(allNAICS!$P:$P,allNAICS!$C:$C,Revenue!$A155,allNAICS!$E:$E,Revenue!H$1)</f>
        <v>625377</v>
      </c>
      <c r="I155" s="1">
        <f>SUMIFS(allNAICS!$P:$P,allNAICS!$C:$C,Revenue!$A155,allNAICS!$E:$E,Revenue!I$1)</f>
        <v>6188261</v>
      </c>
      <c r="J155" s="1">
        <f>SUMIFS(allNAICS!$P:$P,allNAICS!$C:$C,Revenue!$A155,allNAICS!$E:$E,Revenue!J$1)</f>
        <v>11904906</v>
      </c>
      <c r="K155" s="1">
        <f>SUMIFS(allNAICS!$P:$P,allNAICS!$C:$C,Revenue!$A155,allNAICS!$E:$E,Revenue!K$1)</f>
        <v>34011130</v>
      </c>
      <c r="L155" s="1">
        <f>SUMIFS(allNAICS!$P:$P,allNAICS!$C:$C,Revenue!$A155,allNAICS!$E:$E,Revenue!L$1)</f>
        <v>19344316</v>
      </c>
      <c r="M155" s="1">
        <f>SUMIFS(allNAICS!$P:$P,allNAICS!$C:$C,Revenue!$A155,allNAICS!$E:$E,Revenue!M$1)</f>
        <v>5019164</v>
      </c>
      <c r="N155" s="1">
        <f>SUMIFS(allNAICS!$P:$P,allNAICS!$C:$C,Revenue!$A155,allNAICS!$E:$E,Revenue!N$1)</f>
        <v>3600289</v>
      </c>
      <c r="O155" s="1">
        <f>SUMIFS(allNAICS!$P:$P,allNAICS!$C:$C,Revenue!$A155,allNAICS!$E:$E,Revenue!O$1)</f>
        <v>29827501</v>
      </c>
      <c r="P155" s="1">
        <f>SUMIFS(allNAICS!$P:$P,allNAICS!$C:$C,Revenue!$A155,allNAICS!$E:$E,Revenue!P$1)</f>
        <v>2791110</v>
      </c>
      <c r="Q155" s="1">
        <f>SUMIFS(allNAICS!$P:$P,allNAICS!$C:$C,Revenue!$A155,allNAICS!$E:$E,Revenue!Q$1)</f>
        <v>10855864</v>
      </c>
      <c r="R155" s="1">
        <f>SUMIFS(allNAICS!$P:$P,allNAICS!$C:$C,Revenue!$A155,allNAICS!$E:$E,Revenue!R$1)</f>
        <v>3854235</v>
      </c>
      <c r="S155" s="1">
        <f>SUMIFS(allNAICS!$P:$P,allNAICS!$C:$C,Revenue!$A155,allNAICS!$E:$E,Revenue!S$1)</f>
        <v>743553</v>
      </c>
      <c r="T155" s="1">
        <f>SUMIFS(allNAICS!$P:$P,allNAICS!$C:$C,Revenue!$A155,allNAICS!$E:$E,Revenue!T$1)</f>
        <v>9499337</v>
      </c>
      <c r="U155" s="1">
        <f>SUMIFS(allNAICS!$P:$P,allNAICS!$C:$C,Revenue!$A155,allNAICS!$E:$E,Revenue!U$1)</f>
        <v>769431</v>
      </c>
      <c r="V155" s="1">
        <f>SUMIFS(allNAICS!$P:$P,allNAICS!$C:$C,Revenue!$A155,allNAICS!$E:$E,Revenue!V$1)</f>
        <v>3288693</v>
      </c>
      <c r="W155" s="1">
        <f>SUMIFS(allNAICS!$P:$P,allNAICS!$C:$C,Revenue!$A155,allNAICS!$E:$E,Revenue!W$1)</f>
        <v>1600543</v>
      </c>
      <c r="X155" s="1">
        <f>SUMIFS(allNAICS!$P:$P,allNAICS!$C:$C,Revenue!$A155,allNAICS!$E:$E,Revenue!X$1)</f>
        <v>1116316</v>
      </c>
      <c r="Y155" s="1">
        <f>SUMIFS(allNAICS!$P:$P,allNAICS!$C:$C,Revenue!$A155,allNAICS!$E:$E,Revenue!Y$1)</f>
        <v>0</v>
      </c>
    </row>
    <row r="156" spans="1:25" x14ac:dyDescent="0.45">
      <c r="A156" s="1" t="s">
        <v>642</v>
      </c>
      <c r="B156" s="1" t="s">
        <v>470</v>
      </c>
      <c r="C156" s="1">
        <v>34.754052399999999</v>
      </c>
      <c r="D156" s="1">
        <v>-77.4302414</v>
      </c>
      <c r="E156" s="1">
        <f>SUMIFS(allNAICS!$P:$P,allNAICS!$C:$C,Revenue!$A156,allNAICS!$E:$E,Revenue!E$1)</f>
        <v>5128284</v>
      </c>
      <c r="F156" s="1">
        <f>SUMIFS(allNAICS!$P:$P,allNAICS!$C:$C,Revenue!$A156,allNAICS!$E:$E,Revenue!F$1)</f>
        <v>0</v>
      </c>
      <c r="G156" s="1">
        <f>SUMIFS(allNAICS!$P:$P,allNAICS!$C:$C,Revenue!$A156,allNAICS!$E:$E,Revenue!G$1)</f>
        <v>0</v>
      </c>
      <c r="H156" s="1">
        <f>SUMIFS(allNAICS!$P:$P,allNAICS!$C:$C,Revenue!$A156,allNAICS!$E:$E,Revenue!H$1)</f>
        <v>0</v>
      </c>
      <c r="I156" s="1">
        <f>SUMIFS(allNAICS!$P:$P,allNAICS!$C:$C,Revenue!$A156,allNAICS!$E:$E,Revenue!I$1)</f>
        <v>584577</v>
      </c>
      <c r="J156" s="1">
        <f>SUMIFS(allNAICS!$P:$P,allNAICS!$C:$C,Revenue!$A156,allNAICS!$E:$E,Revenue!J$1)</f>
        <v>257878</v>
      </c>
      <c r="K156" s="1">
        <f>SUMIFS(allNAICS!$P:$P,allNAICS!$C:$C,Revenue!$A156,allNAICS!$E:$E,Revenue!K$1)</f>
        <v>100320</v>
      </c>
      <c r="L156" s="1">
        <f>SUMIFS(allNAICS!$P:$P,allNAICS!$C:$C,Revenue!$A156,allNAICS!$E:$E,Revenue!L$1)</f>
        <v>2174087</v>
      </c>
      <c r="M156" s="1">
        <f>SUMIFS(allNAICS!$P:$P,allNAICS!$C:$C,Revenue!$A156,allNAICS!$E:$E,Revenue!M$1)</f>
        <v>107061</v>
      </c>
      <c r="N156" s="1">
        <f>SUMIFS(allNAICS!$P:$P,allNAICS!$C:$C,Revenue!$A156,allNAICS!$E:$E,Revenue!N$1)</f>
        <v>144037</v>
      </c>
      <c r="O156" s="1">
        <f>SUMIFS(allNAICS!$P:$P,allNAICS!$C:$C,Revenue!$A156,allNAICS!$E:$E,Revenue!O$1)</f>
        <v>144647</v>
      </c>
      <c r="P156" s="1">
        <f>SUMIFS(allNAICS!$P:$P,allNAICS!$C:$C,Revenue!$A156,allNAICS!$E:$E,Revenue!P$1)</f>
        <v>216742</v>
      </c>
      <c r="Q156" s="1">
        <f>SUMIFS(allNAICS!$P:$P,allNAICS!$C:$C,Revenue!$A156,allNAICS!$E:$E,Revenue!Q$1)</f>
        <v>225168</v>
      </c>
      <c r="R156" s="1">
        <f>SUMIFS(allNAICS!$P:$P,allNAICS!$C:$C,Revenue!$A156,allNAICS!$E:$E,Revenue!R$1)</f>
        <v>104732</v>
      </c>
      <c r="S156" s="1">
        <f>SUMIFS(allNAICS!$P:$P,allNAICS!$C:$C,Revenue!$A156,allNAICS!$E:$E,Revenue!S$1)</f>
        <v>17391</v>
      </c>
      <c r="T156" s="1">
        <f>SUMIFS(allNAICS!$P:$P,allNAICS!$C:$C,Revenue!$A156,allNAICS!$E:$E,Revenue!T$1)</f>
        <v>376182</v>
      </c>
      <c r="U156" s="1">
        <f>SUMIFS(allNAICS!$P:$P,allNAICS!$C:$C,Revenue!$A156,allNAICS!$E:$E,Revenue!U$1)</f>
        <v>0</v>
      </c>
      <c r="V156" s="1">
        <f>SUMIFS(allNAICS!$P:$P,allNAICS!$C:$C,Revenue!$A156,allNAICS!$E:$E,Revenue!V$1)</f>
        <v>348968</v>
      </c>
      <c r="W156" s="1">
        <f>SUMIFS(allNAICS!$P:$P,allNAICS!$C:$C,Revenue!$A156,allNAICS!$E:$E,Revenue!W$1)</f>
        <v>96767</v>
      </c>
      <c r="X156" s="1">
        <f>SUMIFS(allNAICS!$P:$P,allNAICS!$C:$C,Revenue!$A156,allNAICS!$E:$E,Revenue!X$1)</f>
        <v>0</v>
      </c>
      <c r="Y156" s="1">
        <f>SUMIFS(allNAICS!$P:$P,allNAICS!$C:$C,Revenue!$A156,allNAICS!$E:$E,Revenue!Y$1)</f>
        <v>0</v>
      </c>
    </row>
    <row r="157" spans="1:25" x14ac:dyDescent="0.45">
      <c r="A157" s="1" t="s">
        <v>643</v>
      </c>
      <c r="B157" s="1" t="s">
        <v>552</v>
      </c>
      <c r="C157" s="1">
        <v>38.576701700000001</v>
      </c>
      <c r="D157" s="1">
        <v>-92.173516399999997</v>
      </c>
      <c r="E157" s="1">
        <f>SUMIFS(allNAICS!$P:$P,allNAICS!$C:$C,Revenue!$A157,allNAICS!$E:$E,Revenue!E$1)</f>
        <v>12593269</v>
      </c>
      <c r="F157" s="1">
        <f>SUMIFS(allNAICS!$P:$P,allNAICS!$C:$C,Revenue!$A157,allNAICS!$E:$E,Revenue!F$1)</f>
        <v>2286</v>
      </c>
      <c r="G157" s="1">
        <f>SUMIFS(allNAICS!$P:$P,allNAICS!$C:$C,Revenue!$A157,allNAICS!$E:$E,Revenue!G$1)</f>
        <v>0</v>
      </c>
      <c r="H157" s="1">
        <f>SUMIFS(allNAICS!$P:$P,allNAICS!$C:$C,Revenue!$A157,allNAICS!$E:$E,Revenue!H$1)</f>
        <v>0</v>
      </c>
      <c r="I157" s="1">
        <f>SUMIFS(allNAICS!$P:$P,allNAICS!$C:$C,Revenue!$A157,allNAICS!$E:$E,Revenue!I$1)</f>
        <v>419570</v>
      </c>
      <c r="J157" s="1">
        <f>SUMIFS(allNAICS!$P:$P,allNAICS!$C:$C,Revenue!$A157,allNAICS!$E:$E,Revenue!J$1)</f>
        <v>4062447</v>
      </c>
      <c r="K157" s="1">
        <f>SUMIFS(allNAICS!$P:$P,allNAICS!$C:$C,Revenue!$A157,allNAICS!$E:$E,Revenue!K$1)</f>
        <v>1214697</v>
      </c>
      <c r="L157" s="1">
        <f>SUMIFS(allNAICS!$P:$P,allNAICS!$C:$C,Revenue!$A157,allNAICS!$E:$E,Revenue!L$1)</f>
        <v>1741583</v>
      </c>
      <c r="M157" s="1">
        <f>SUMIFS(allNAICS!$P:$P,allNAICS!$C:$C,Revenue!$A157,allNAICS!$E:$E,Revenue!M$1)</f>
        <v>239611</v>
      </c>
      <c r="N157" s="1">
        <f>SUMIFS(allNAICS!$P:$P,allNAICS!$C:$C,Revenue!$A157,allNAICS!$E:$E,Revenue!N$1)</f>
        <v>677170</v>
      </c>
      <c r="O157" s="1">
        <f>SUMIFS(allNAICS!$P:$P,allNAICS!$C:$C,Revenue!$A157,allNAICS!$E:$E,Revenue!O$1)</f>
        <v>649844</v>
      </c>
      <c r="P157" s="1">
        <f>SUMIFS(allNAICS!$P:$P,allNAICS!$C:$C,Revenue!$A157,allNAICS!$E:$E,Revenue!P$1)</f>
        <v>78715</v>
      </c>
      <c r="Q157" s="1">
        <f>SUMIFS(allNAICS!$P:$P,allNAICS!$C:$C,Revenue!$A157,allNAICS!$E:$E,Revenue!Q$1)</f>
        <v>262105</v>
      </c>
      <c r="R157" s="1">
        <f>SUMIFS(allNAICS!$P:$P,allNAICS!$C:$C,Revenue!$A157,allNAICS!$E:$E,Revenue!R$1)</f>
        <v>179710</v>
      </c>
      <c r="S157" s="1">
        <f>SUMIFS(allNAICS!$P:$P,allNAICS!$C:$C,Revenue!$A157,allNAICS!$E:$E,Revenue!S$1)</f>
        <v>75184</v>
      </c>
      <c r="T157" s="1">
        <f>SUMIFS(allNAICS!$P:$P,allNAICS!$C:$C,Revenue!$A157,allNAICS!$E:$E,Revenue!T$1)</f>
        <v>743355</v>
      </c>
      <c r="U157" s="1">
        <f>SUMIFS(allNAICS!$P:$P,allNAICS!$C:$C,Revenue!$A157,allNAICS!$E:$E,Revenue!U$1)</f>
        <v>38107</v>
      </c>
      <c r="V157" s="1">
        <f>SUMIFS(allNAICS!$P:$P,allNAICS!$C:$C,Revenue!$A157,allNAICS!$E:$E,Revenue!V$1)</f>
        <v>181175</v>
      </c>
      <c r="W157" s="1">
        <f>SUMIFS(allNAICS!$P:$P,allNAICS!$C:$C,Revenue!$A157,allNAICS!$E:$E,Revenue!W$1)</f>
        <v>95073</v>
      </c>
      <c r="X157" s="1">
        <f>SUMIFS(allNAICS!$P:$P,allNAICS!$C:$C,Revenue!$A157,allNAICS!$E:$E,Revenue!X$1)</f>
        <v>0</v>
      </c>
      <c r="Y157" s="1">
        <f>SUMIFS(allNAICS!$P:$P,allNAICS!$C:$C,Revenue!$A157,allNAICS!$E:$E,Revenue!Y$1)</f>
        <v>0</v>
      </c>
    </row>
    <row r="158" spans="1:25" x14ac:dyDescent="0.45">
      <c r="A158" s="1" t="s">
        <v>644</v>
      </c>
      <c r="B158" s="1" t="s">
        <v>546</v>
      </c>
      <c r="C158" s="1">
        <v>36.313439700000004</v>
      </c>
      <c r="D158" s="1">
        <v>-82.353472699999998</v>
      </c>
      <c r="E158" s="1">
        <f>SUMIFS(allNAICS!$P:$P,allNAICS!$C:$C,Revenue!$A158,allNAICS!$E:$E,Revenue!E$1)</f>
        <v>11044636</v>
      </c>
      <c r="F158" s="1">
        <f>SUMIFS(allNAICS!$P:$P,allNAICS!$C:$C,Revenue!$A158,allNAICS!$E:$E,Revenue!F$1)</f>
        <v>2006</v>
      </c>
      <c r="G158" s="1">
        <f>SUMIFS(allNAICS!$P:$P,allNAICS!$C:$C,Revenue!$A158,allNAICS!$E:$E,Revenue!G$1)</f>
        <v>0</v>
      </c>
      <c r="H158" s="1">
        <f>SUMIFS(allNAICS!$P:$P,allNAICS!$C:$C,Revenue!$A158,allNAICS!$E:$E,Revenue!H$1)</f>
        <v>0</v>
      </c>
      <c r="I158" s="1">
        <f>SUMIFS(allNAICS!$P:$P,allNAICS!$C:$C,Revenue!$A158,allNAICS!$E:$E,Revenue!I$1)</f>
        <v>557041</v>
      </c>
      <c r="J158" s="1">
        <f>SUMIFS(allNAICS!$P:$P,allNAICS!$C:$C,Revenue!$A158,allNAICS!$E:$E,Revenue!J$1)</f>
        <v>2381531</v>
      </c>
      <c r="K158" s="1">
        <f>SUMIFS(allNAICS!$P:$P,allNAICS!$C:$C,Revenue!$A158,allNAICS!$E:$E,Revenue!K$1)</f>
        <v>865900</v>
      </c>
      <c r="L158" s="1">
        <f>SUMIFS(allNAICS!$P:$P,allNAICS!$C:$C,Revenue!$A158,allNAICS!$E:$E,Revenue!L$1)</f>
        <v>2377518</v>
      </c>
      <c r="M158" s="1">
        <f>SUMIFS(allNAICS!$P:$P,allNAICS!$C:$C,Revenue!$A158,allNAICS!$E:$E,Revenue!M$1)</f>
        <v>88819</v>
      </c>
      <c r="N158" s="1">
        <f>SUMIFS(allNAICS!$P:$P,allNAICS!$C:$C,Revenue!$A158,allNAICS!$E:$E,Revenue!N$1)</f>
        <v>559773</v>
      </c>
      <c r="O158" s="1">
        <f>SUMIFS(allNAICS!$P:$P,allNAICS!$C:$C,Revenue!$A158,allNAICS!$E:$E,Revenue!O$1)</f>
        <v>1397012</v>
      </c>
      <c r="P158" s="1">
        <f>SUMIFS(allNAICS!$P:$P,allNAICS!$C:$C,Revenue!$A158,allNAICS!$E:$E,Revenue!P$1)</f>
        <v>219201</v>
      </c>
      <c r="Q158" s="1">
        <f>SUMIFS(allNAICS!$P:$P,allNAICS!$C:$C,Revenue!$A158,allNAICS!$E:$E,Revenue!Q$1)</f>
        <v>381727</v>
      </c>
      <c r="R158" s="1">
        <f>SUMIFS(allNAICS!$P:$P,allNAICS!$C:$C,Revenue!$A158,allNAICS!$E:$E,Revenue!R$1)</f>
        <v>142301</v>
      </c>
      <c r="S158" s="1">
        <f>SUMIFS(allNAICS!$P:$P,allNAICS!$C:$C,Revenue!$A158,allNAICS!$E:$E,Revenue!S$1)</f>
        <v>35626</v>
      </c>
      <c r="T158" s="1">
        <f>SUMIFS(allNAICS!$P:$P,allNAICS!$C:$C,Revenue!$A158,allNAICS!$E:$E,Revenue!T$1)</f>
        <v>1503628</v>
      </c>
      <c r="U158" s="1">
        <f>SUMIFS(allNAICS!$P:$P,allNAICS!$C:$C,Revenue!$A158,allNAICS!$E:$E,Revenue!U$1)</f>
        <v>0</v>
      </c>
      <c r="V158" s="1">
        <f>SUMIFS(allNAICS!$P:$P,allNAICS!$C:$C,Revenue!$A158,allNAICS!$E:$E,Revenue!V$1)</f>
        <v>276672</v>
      </c>
      <c r="W158" s="1">
        <f>SUMIFS(allNAICS!$P:$P,allNAICS!$C:$C,Revenue!$A158,allNAICS!$E:$E,Revenue!W$1)</f>
        <v>126685</v>
      </c>
      <c r="X158" s="1">
        <f>SUMIFS(allNAICS!$P:$P,allNAICS!$C:$C,Revenue!$A158,allNAICS!$E:$E,Revenue!X$1)</f>
        <v>0</v>
      </c>
      <c r="Y158" s="1">
        <f>SUMIFS(allNAICS!$P:$P,allNAICS!$C:$C,Revenue!$A158,allNAICS!$E:$E,Revenue!Y$1)</f>
        <v>0</v>
      </c>
    </row>
    <row r="159" spans="1:25" x14ac:dyDescent="0.45">
      <c r="A159" s="1" t="s">
        <v>645</v>
      </c>
      <c r="B159" s="1" t="s">
        <v>459</v>
      </c>
      <c r="C159" s="1">
        <v>40.326740700000002</v>
      </c>
      <c r="D159" s="1">
        <v>-78.921969799999999</v>
      </c>
      <c r="E159" s="1">
        <f>SUMIFS(allNAICS!$P:$P,allNAICS!$C:$C,Revenue!$A159,allNAICS!$E:$E,Revenue!E$1)</f>
        <v>8060899</v>
      </c>
      <c r="F159" s="1">
        <f>SUMIFS(allNAICS!$P:$P,allNAICS!$C:$C,Revenue!$A159,allNAICS!$E:$E,Revenue!F$1)</f>
        <v>0</v>
      </c>
      <c r="G159" s="1">
        <f>SUMIFS(allNAICS!$P:$P,allNAICS!$C:$C,Revenue!$A159,allNAICS!$E:$E,Revenue!G$1)</f>
        <v>0</v>
      </c>
      <c r="H159" s="1">
        <f>SUMIFS(allNAICS!$P:$P,allNAICS!$C:$C,Revenue!$A159,allNAICS!$E:$E,Revenue!H$1)</f>
        <v>0</v>
      </c>
      <c r="I159" s="1">
        <f>SUMIFS(allNAICS!$P:$P,allNAICS!$C:$C,Revenue!$A159,allNAICS!$E:$E,Revenue!I$1)</f>
        <v>351775</v>
      </c>
      <c r="J159" s="1">
        <f>SUMIFS(allNAICS!$P:$P,allNAICS!$C:$C,Revenue!$A159,allNAICS!$E:$E,Revenue!J$1)</f>
        <v>1558669</v>
      </c>
      <c r="K159" s="1">
        <f>SUMIFS(allNAICS!$P:$P,allNAICS!$C:$C,Revenue!$A159,allNAICS!$E:$E,Revenue!K$1)</f>
        <v>867186</v>
      </c>
      <c r="L159" s="1">
        <f>SUMIFS(allNAICS!$P:$P,allNAICS!$C:$C,Revenue!$A159,allNAICS!$E:$E,Revenue!L$1)</f>
        <v>1557557</v>
      </c>
      <c r="M159" s="1">
        <f>SUMIFS(allNAICS!$P:$P,allNAICS!$C:$C,Revenue!$A159,allNAICS!$E:$E,Revenue!M$1)</f>
        <v>220940</v>
      </c>
      <c r="N159" s="1">
        <f>SUMIFS(allNAICS!$P:$P,allNAICS!$C:$C,Revenue!$A159,allNAICS!$E:$E,Revenue!N$1)</f>
        <v>291978</v>
      </c>
      <c r="O159" s="1">
        <f>SUMIFS(allNAICS!$P:$P,allNAICS!$C:$C,Revenue!$A159,allNAICS!$E:$E,Revenue!O$1)</f>
        <v>666245</v>
      </c>
      <c r="P159" s="1">
        <f>SUMIFS(allNAICS!$P:$P,allNAICS!$C:$C,Revenue!$A159,allNAICS!$E:$E,Revenue!P$1)</f>
        <v>101119</v>
      </c>
      <c r="Q159" s="1">
        <f>SUMIFS(allNAICS!$P:$P,allNAICS!$C:$C,Revenue!$A159,allNAICS!$E:$E,Revenue!Q$1)</f>
        <v>366735</v>
      </c>
      <c r="R159" s="1">
        <f>SUMIFS(allNAICS!$P:$P,allNAICS!$C:$C,Revenue!$A159,allNAICS!$E:$E,Revenue!R$1)</f>
        <v>127945</v>
      </c>
      <c r="S159" s="1">
        <f>SUMIFS(allNAICS!$P:$P,allNAICS!$C:$C,Revenue!$A159,allNAICS!$E:$E,Revenue!S$1)</f>
        <v>139586</v>
      </c>
      <c r="T159" s="1">
        <f>SUMIFS(allNAICS!$P:$P,allNAICS!$C:$C,Revenue!$A159,allNAICS!$E:$E,Revenue!T$1)</f>
        <v>1129177</v>
      </c>
      <c r="U159" s="1">
        <f>SUMIFS(allNAICS!$P:$P,allNAICS!$C:$C,Revenue!$A159,allNAICS!$E:$E,Revenue!U$1)</f>
        <v>25987</v>
      </c>
      <c r="V159" s="1">
        <f>SUMIFS(allNAICS!$P:$P,allNAICS!$C:$C,Revenue!$A159,allNAICS!$E:$E,Revenue!V$1)</f>
        <v>149239</v>
      </c>
      <c r="W159" s="1">
        <f>SUMIFS(allNAICS!$P:$P,allNAICS!$C:$C,Revenue!$A159,allNAICS!$E:$E,Revenue!W$1)</f>
        <v>93526</v>
      </c>
      <c r="X159" s="1">
        <f>SUMIFS(allNAICS!$P:$P,allNAICS!$C:$C,Revenue!$A159,allNAICS!$E:$E,Revenue!X$1)</f>
        <v>0</v>
      </c>
      <c r="Y159" s="1">
        <f>SUMIFS(allNAICS!$P:$P,allNAICS!$C:$C,Revenue!$A159,allNAICS!$E:$E,Revenue!Y$1)</f>
        <v>0</v>
      </c>
    </row>
    <row r="160" spans="1:25" x14ac:dyDescent="0.45">
      <c r="A160" s="1" t="s">
        <v>646</v>
      </c>
      <c r="B160" s="1" t="s">
        <v>593</v>
      </c>
      <c r="C160" s="1">
        <v>35.842296699999999</v>
      </c>
      <c r="D160" s="1">
        <v>-90.704279</v>
      </c>
      <c r="E160" s="1">
        <f>SUMIFS(allNAICS!$P:$P,allNAICS!$C:$C,Revenue!$A160,allNAICS!$E:$E,Revenue!E$1)</f>
        <v>9604352</v>
      </c>
      <c r="F160" s="1">
        <f>SUMIFS(allNAICS!$P:$P,allNAICS!$C:$C,Revenue!$A160,allNAICS!$E:$E,Revenue!F$1)</f>
        <v>0</v>
      </c>
      <c r="G160" s="1">
        <f>SUMIFS(allNAICS!$P:$P,allNAICS!$C:$C,Revenue!$A160,allNAICS!$E:$E,Revenue!G$1)</f>
        <v>0</v>
      </c>
      <c r="H160" s="1">
        <f>SUMIFS(allNAICS!$P:$P,allNAICS!$C:$C,Revenue!$A160,allNAICS!$E:$E,Revenue!H$1)</f>
        <v>0</v>
      </c>
      <c r="I160" s="1">
        <f>SUMIFS(allNAICS!$P:$P,allNAICS!$C:$C,Revenue!$A160,allNAICS!$E:$E,Revenue!I$1)</f>
        <v>346800</v>
      </c>
      <c r="J160" s="1">
        <f>SUMIFS(allNAICS!$P:$P,allNAICS!$C:$C,Revenue!$A160,allNAICS!$E:$E,Revenue!J$1)</f>
        <v>2385578</v>
      </c>
      <c r="K160" s="1">
        <f>SUMIFS(allNAICS!$P:$P,allNAICS!$C:$C,Revenue!$A160,allNAICS!$E:$E,Revenue!K$1)</f>
        <v>2103792</v>
      </c>
      <c r="L160" s="1">
        <f>SUMIFS(allNAICS!$P:$P,allNAICS!$C:$C,Revenue!$A160,allNAICS!$E:$E,Revenue!L$1)</f>
        <v>1861682</v>
      </c>
      <c r="M160" s="1">
        <f>SUMIFS(allNAICS!$P:$P,allNAICS!$C:$C,Revenue!$A160,allNAICS!$E:$E,Revenue!M$1)</f>
        <v>215062</v>
      </c>
      <c r="N160" s="1">
        <f>SUMIFS(allNAICS!$P:$P,allNAICS!$C:$C,Revenue!$A160,allNAICS!$E:$E,Revenue!N$1)</f>
        <v>144758</v>
      </c>
      <c r="O160" s="1">
        <f>SUMIFS(allNAICS!$P:$P,allNAICS!$C:$C,Revenue!$A160,allNAICS!$E:$E,Revenue!O$1)</f>
        <v>373492</v>
      </c>
      <c r="P160" s="1">
        <f>SUMIFS(allNAICS!$P:$P,allNAICS!$C:$C,Revenue!$A160,allNAICS!$E:$E,Revenue!P$1)</f>
        <v>161789</v>
      </c>
      <c r="Q160" s="1">
        <f>SUMIFS(allNAICS!$P:$P,allNAICS!$C:$C,Revenue!$A160,allNAICS!$E:$E,Revenue!Q$1)</f>
        <v>184234</v>
      </c>
      <c r="R160" s="1">
        <f>SUMIFS(allNAICS!$P:$P,allNAICS!$C:$C,Revenue!$A160,allNAICS!$E:$E,Revenue!R$1)</f>
        <v>119722</v>
      </c>
      <c r="S160" s="1">
        <f>SUMIFS(allNAICS!$P:$P,allNAICS!$C:$C,Revenue!$A160,allNAICS!$E:$E,Revenue!S$1)</f>
        <v>6511</v>
      </c>
      <c r="T160" s="1">
        <f>SUMIFS(allNAICS!$P:$P,allNAICS!$C:$C,Revenue!$A160,allNAICS!$E:$E,Revenue!T$1)</f>
        <v>1002381</v>
      </c>
      <c r="U160" s="1">
        <f>SUMIFS(allNAICS!$P:$P,allNAICS!$C:$C,Revenue!$A160,allNAICS!$E:$E,Revenue!U$1)</f>
        <v>22648</v>
      </c>
      <c r="V160" s="1">
        <f>SUMIFS(allNAICS!$P:$P,allNAICS!$C:$C,Revenue!$A160,allNAICS!$E:$E,Revenue!V$1)</f>
        <v>190942</v>
      </c>
      <c r="W160" s="1">
        <f>SUMIFS(allNAICS!$P:$P,allNAICS!$C:$C,Revenue!$A160,allNAICS!$E:$E,Revenue!W$1)</f>
        <v>162606</v>
      </c>
      <c r="X160" s="1">
        <f>SUMIFS(allNAICS!$P:$P,allNAICS!$C:$C,Revenue!$A160,allNAICS!$E:$E,Revenue!X$1)</f>
        <v>155021</v>
      </c>
      <c r="Y160" s="1">
        <f>SUMIFS(allNAICS!$P:$P,allNAICS!$C:$C,Revenue!$A160,allNAICS!$E:$E,Revenue!Y$1)</f>
        <v>0</v>
      </c>
    </row>
    <row r="161" spans="1:25" x14ac:dyDescent="0.45">
      <c r="A161" s="1" t="s">
        <v>647</v>
      </c>
      <c r="B161" s="1" t="s">
        <v>552</v>
      </c>
      <c r="C161" s="1">
        <v>37.0842271</v>
      </c>
      <c r="D161" s="1">
        <v>-94.513281000000006</v>
      </c>
      <c r="E161" s="1">
        <f>SUMIFS(allNAICS!$P:$P,allNAICS!$C:$C,Revenue!$A161,allNAICS!$E:$E,Revenue!E$1)</f>
        <v>15916853</v>
      </c>
      <c r="F161" s="1">
        <f>SUMIFS(allNAICS!$P:$P,allNAICS!$C:$C,Revenue!$A161,allNAICS!$E:$E,Revenue!F$1)</f>
        <v>11776</v>
      </c>
      <c r="G161" s="1">
        <f>SUMIFS(allNAICS!$P:$P,allNAICS!$C:$C,Revenue!$A161,allNAICS!$E:$E,Revenue!G$1)</f>
        <v>0</v>
      </c>
      <c r="H161" s="1">
        <f>SUMIFS(allNAICS!$P:$P,allNAICS!$C:$C,Revenue!$A161,allNAICS!$E:$E,Revenue!H$1)</f>
        <v>0</v>
      </c>
      <c r="I161" s="1">
        <f>SUMIFS(allNAICS!$P:$P,allNAICS!$C:$C,Revenue!$A161,allNAICS!$E:$E,Revenue!I$1)</f>
        <v>342448</v>
      </c>
      <c r="J161" s="1">
        <f>SUMIFS(allNAICS!$P:$P,allNAICS!$C:$C,Revenue!$A161,allNAICS!$E:$E,Revenue!J$1)</f>
        <v>4176710</v>
      </c>
      <c r="K161" s="1">
        <f>SUMIFS(allNAICS!$P:$P,allNAICS!$C:$C,Revenue!$A161,allNAICS!$E:$E,Revenue!K$1)</f>
        <v>3388032</v>
      </c>
      <c r="L161" s="1">
        <f>SUMIFS(allNAICS!$P:$P,allNAICS!$C:$C,Revenue!$A161,allNAICS!$E:$E,Revenue!L$1)</f>
        <v>2865817</v>
      </c>
      <c r="M161" s="1">
        <f>SUMIFS(allNAICS!$P:$P,allNAICS!$C:$C,Revenue!$A161,allNAICS!$E:$E,Revenue!M$1)</f>
        <v>1176555</v>
      </c>
      <c r="N161" s="1">
        <f>SUMIFS(allNAICS!$P:$P,allNAICS!$C:$C,Revenue!$A161,allNAICS!$E:$E,Revenue!N$1)</f>
        <v>395972</v>
      </c>
      <c r="O161" s="1">
        <f>SUMIFS(allNAICS!$P:$P,allNAICS!$C:$C,Revenue!$A161,allNAICS!$E:$E,Revenue!O$1)</f>
        <v>243234</v>
      </c>
      <c r="P161" s="1">
        <f>SUMIFS(allNAICS!$P:$P,allNAICS!$C:$C,Revenue!$A161,allNAICS!$E:$E,Revenue!P$1)</f>
        <v>113694</v>
      </c>
      <c r="Q161" s="1">
        <f>SUMIFS(allNAICS!$P:$P,allNAICS!$C:$C,Revenue!$A161,allNAICS!$E:$E,Revenue!Q$1)</f>
        <v>148699</v>
      </c>
      <c r="R161" s="1">
        <f>SUMIFS(allNAICS!$P:$P,allNAICS!$C:$C,Revenue!$A161,allNAICS!$E:$E,Revenue!R$1)</f>
        <v>410008</v>
      </c>
      <c r="S161" s="1">
        <f>SUMIFS(allNAICS!$P:$P,allNAICS!$C:$C,Revenue!$A161,allNAICS!$E:$E,Revenue!S$1)</f>
        <v>38922</v>
      </c>
      <c r="T161" s="1">
        <f>SUMIFS(allNAICS!$P:$P,allNAICS!$C:$C,Revenue!$A161,allNAICS!$E:$E,Revenue!T$1)</f>
        <v>1617590</v>
      </c>
      <c r="U161" s="1">
        <f>SUMIFS(allNAICS!$P:$P,allNAICS!$C:$C,Revenue!$A161,allNAICS!$E:$E,Revenue!U$1)</f>
        <v>24351</v>
      </c>
      <c r="V161" s="1">
        <f>SUMIFS(allNAICS!$P:$P,allNAICS!$C:$C,Revenue!$A161,allNAICS!$E:$E,Revenue!V$1)</f>
        <v>366877</v>
      </c>
      <c r="W161" s="1">
        <f>SUMIFS(allNAICS!$P:$P,allNAICS!$C:$C,Revenue!$A161,allNAICS!$E:$E,Revenue!W$1)</f>
        <v>201765</v>
      </c>
      <c r="X161" s="1">
        <f>SUMIFS(allNAICS!$P:$P,allNAICS!$C:$C,Revenue!$A161,allNAICS!$E:$E,Revenue!X$1)</f>
        <v>0</v>
      </c>
      <c r="Y161" s="1">
        <f>SUMIFS(allNAICS!$P:$P,allNAICS!$C:$C,Revenue!$A161,allNAICS!$E:$E,Revenue!Y$1)</f>
        <v>0</v>
      </c>
    </row>
    <row r="162" spans="1:25" x14ac:dyDescent="0.45">
      <c r="A162" s="1" t="s">
        <v>648</v>
      </c>
      <c r="B162" s="1" t="s">
        <v>466</v>
      </c>
      <c r="C162" s="1">
        <v>42.291706900000001</v>
      </c>
      <c r="D162" s="1">
        <v>-85.587228600000003</v>
      </c>
      <c r="E162" s="1">
        <f>SUMIFS(allNAICS!$P:$P,allNAICS!$C:$C,Revenue!$A162,allNAICS!$E:$E,Revenue!E$1)</f>
        <v>29300723</v>
      </c>
      <c r="F162" s="1">
        <f>SUMIFS(allNAICS!$P:$P,allNAICS!$C:$C,Revenue!$A162,allNAICS!$E:$E,Revenue!F$1)</f>
        <v>6407</v>
      </c>
      <c r="G162" s="1">
        <f>SUMIFS(allNAICS!$P:$P,allNAICS!$C:$C,Revenue!$A162,allNAICS!$E:$E,Revenue!G$1)</f>
        <v>9200</v>
      </c>
      <c r="H162" s="1">
        <f>SUMIFS(allNAICS!$P:$P,allNAICS!$C:$C,Revenue!$A162,allNAICS!$E:$E,Revenue!H$1)</f>
        <v>0</v>
      </c>
      <c r="I162" s="1">
        <f>SUMIFS(allNAICS!$P:$P,allNAICS!$C:$C,Revenue!$A162,allNAICS!$E:$E,Revenue!I$1)</f>
        <v>951026</v>
      </c>
      <c r="J162" s="1">
        <f>SUMIFS(allNAICS!$P:$P,allNAICS!$C:$C,Revenue!$A162,allNAICS!$E:$E,Revenue!J$1)</f>
        <v>9200799</v>
      </c>
      <c r="K162" s="1">
        <f>SUMIFS(allNAICS!$P:$P,allNAICS!$C:$C,Revenue!$A162,allNAICS!$E:$E,Revenue!K$1)</f>
        <v>5718425</v>
      </c>
      <c r="L162" s="1">
        <f>SUMIFS(allNAICS!$P:$P,allNAICS!$C:$C,Revenue!$A162,allNAICS!$E:$E,Revenue!L$1)</f>
        <v>4116158</v>
      </c>
      <c r="M162" s="1">
        <f>SUMIFS(allNAICS!$P:$P,allNAICS!$C:$C,Revenue!$A162,allNAICS!$E:$E,Revenue!M$1)</f>
        <v>402301</v>
      </c>
      <c r="N162" s="1">
        <f>SUMIFS(allNAICS!$P:$P,allNAICS!$C:$C,Revenue!$A162,allNAICS!$E:$E,Revenue!N$1)</f>
        <v>357885</v>
      </c>
      <c r="O162" s="1">
        <f>SUMIFS(allNAICS!$P:$P,allNAICS!$C:$C,Revenue!$A162,allNAICS!$E:$E,Revenue!O$1)</f>
        <v>2369838</v>
      </c>
      <c r="P162" s="1">
        <f>SUMIFS(allNAICS!$P:$P,allNAICS!$C:$C,Revenue!$A162,allNAICS!$E:$E,Revenue!P$1)</f>
        <v>416881</v>
      </c>
      <c r="Q162" s="1">
        <f>SUMIFS(allNAICS!$P:$P,allNAICS!$C:$C,Revenue!$A162,allNAICS!$E:$E,Revenue!Q$1)</f>
        <v>806468</v>
      </c>
      <c r="R162" s="1">
        <f>SUMIFS(allNAICS!$P:$P,allNAICS!$C:$C,Revenue!$A162,allNAICS!$E:$E,Revenue!R$1)</f>
        <v>555756</v>
      </c>
      <c r="S162" s="1">
        <f>SUMIFS(allNAICS!$P:$P,allNAICS!$C:$C,Revenue!$A162,allNAICS!$E:$E,Revenue!S$1)</f>
        <v>186077</v>
      </c>
      <c r="T162" s="1">
        <f>SUMIFS(allNAICS!$P:$P,allNAICS!$C:$C,Revenue!$A162,allNAICS!$E:$E,Revenue!T$1)</f>
        <v>2459645</v>
      </c>
      <c r="U162" s="1">
        <f>SUMIFS(allNAICS!$P:$P,allNAICS!$C:$C,Revenue!$A162,allNAICS!$E:$E,Revenue!U$1)</f>
        <v>85230</v>
      </c>
      <c r="V162" s="1">
        <f>SUMIFS(allNAICS!$P:$P,allNAICS!$C:$C,Revenue!$A162,allNAICS!$E:$E,Revenue!V$1)</f>
        <v>689436</v>
      </c>
      <c r="W162" s="1">
        <f>SUMIFS(allNAICS!$P:$P,allNAICS!$C:$C,Revenue!$A162,allNAICS!$E:$E,Revenue!W$1)</f>
        <v>318197</v>
      </c>
      <c r="X162" s="1">
        <f>SUMIFS(allNAICS!$P:$P,allNAICS!$C:$C,Revenue!$A162,allNAICS!$E:$E,Revenue!X$1)</f>
        <v>205522</v>
      </c>
      <c r="Y162" s="1">
        <f>SUMIFS(allNAICS!$P:$P,allNAICS!$C:$C,Revenue!$A162,allNAICS!$E:$E,Revenue!Y$1)</f>
        <v>0</v>
      </c>
    </row>
    <row r="163" spans="1:25" x14ac:dyDescent="0.45">
      <c r="A163" s="1" t="s">
        <v>649</v>
      </c>
      <c r="B163" s="1" t="s">
        <v>504</v>
      </c>
      <c r="C163" s="1">
        <v>41.120032500000001</v>
      </c>
      <c r="D163" s="1">
        <v>-87.861153099999996</v>
      </c>
      <c r="E163" s="1">
        <f>SUMIFS(allNAICS!$P:$P,allNAICS!$C:$C,Revenue!$A163,allNAICS!$E:$E,Revenue!E$1)</f>
        <v>11683648</v>
      </c>
      <c r="F163" s="1">
        <f>SUMIFS(allNAICS!$P:$P,allNAICS!$C:$C,Revenue!$A163,allNAICS!$E:$E,Revenue!F$1)</f>
        <v>3235</v>
      </c>
      <c r="G163" s="1">
        <f>SUMIFS(allNAICS!$P:$P,allNAICS!$C:$C,Revenue!$A163,allNAICS!$E:$E,Revenue!G$1)</f>
        <v>0</v>
      </c>
      <c r="H163" s="1">
        <f>SUMIFS(allNAICS!$P:$P,allNAICS!$C:$C,Revenue!$A163,allNAICS!$E:$E,Revenue!H$1)</f>
        <v>0</v>
      </c>
      <c r="I163" s="1">
        <f>SUMIFS(allNAICS!$P:$P,allNAICS!$C:$C,Revenue!$A163,allNAICS!$E:$E,Revenue!I$1)</f>
        <v>0</v>
      </c>
      <c r="J163" s="1">
        <f>SUMIFS(allNAICS!$P:$P,allNAICS!$C:$C,Revenue!$A163,allNAICS!$E:$E,Revenue!J$1)</f>
        <v>4934609</v>
      </c>
      <c r="K163" s="1">
        <f>SUMIFS(allNAICS!$P:$P,allNAICS!$C:$C,Revenue!$A163,allNAICS!$E:$E,Revenue!K$1)</f>
        <v>0</v>
      </c>
      <c r="L163" s="1">
        <f>SUMIFS(allNAICS!$P:$P,allNAICS!$C:$C,Revenue!$A163,allNAICS!$E:$E,Revenue!L$1)</f>
        <v>1506069</v>
      </c>
      <c r="M163" s="1">
        <f>SUMIFS(allNAICS!$P:$P,allNAICS!$C:$C,Revenue!$A163,allNAICS!$E:$E,Revenue!M$1)</f>
        <v>295751</v>
      </c>
      <c r="N163" s="1">
        <f>SUMIFS(allNAICS!$P:$P,allNAICS!$C:$C,Revenue!$A163,allNAICS!$E:$E,Revenue!N$1)</f>
        <v>71072</v>
      </c>
      <c r="O163" s="1">
        <f>SUMIFS(allNAICS!$P:$P,allNAICS!$C:$C,Revenue!$A163,allNAICS!$E:$E,Revenue!O$1)</f>
        <v>671077</v>
      </c>
      <c r="P163" s="1">
        <f>SUMIFS(allNAICS!$P:$P,allNAICS!$C:$C,Revenue!$A163,allNAICS!$E:$E,Revenue!P$1)</f>
        <v>69465</v>
      </c>
      <c r="Q163" s="1">
        <f>SUMIFS(allNAICS!$P:$P,allNAICS!$C:$C,Revenue!$A163,allNAICS!$E:$E,Revenue!Q$1)</f>
        <v>56600</v>
      </c>
      <c r="R163" s="1">
        <f>SUMIFS(allNAICS!$P:$P,allNAICS!$C:$C,Revenue!$A163,allNAICS!$E:$E,Revenue!R$1)</f>
        <v>79998</v>
      </c>
      <c r="S163" s="1">
        <f>SUMIFS(allNAICS!$P:$P,allNAICS!$C:$C,Revenue!$A163,allNAICS!$E:$E,Revenue!S$1)</f>
        <v>85813</v>
      </c>
      <c r="T163" s="1">
        <f>SUMIFS(allNAICS!$P:$P,allNAICS!$C:$C,Revenue!$A163,allNAICS!$E:$E,Revenue!T$1)</f>
        <v>712762</v>
      </c>
      <c r="U163" s="1">
        <f>SUMIFS(allNAICS!$P:$P,allNAICS!$C:$C,Revenue!$A163,allNAICS!$E:$E,Revenue!U$1)</f>
        <v>18613</v>
      </c>
      <c r="V163" s="1">
        <f>SUMIFS(allNAICS!$P:$P,allNAICS!$C:$C,Revenue!$A163,allNAICS!$E:$E,Revenue!V$1)</f>
        <v>168629</v>
      </c>
      <c r="W163" s="1">
        <f>SUMIFS(allNAICS!$P:$P,allNAICS!$C:$C,Revenue!$A163,allNAICS!$E:$E,Revenue!W$1)</f>
        <v>0</v>
      </c>
      <c r="X163" s="1">
        <f>SUMIFS(allNAICS!$P:$P,allNAICS!$C:$C,Revenue!$A163,allNAICS!$E:$E,Revenue!X$1)</f>
        <v>0</v>
      </c>
      <c r="Y163" s="1">
        <f>SUMIFS(allNAICS!$P:$P,allNAICS!$C:$C,Revenue!$A163,allNAICS!$E:$E,Revenue!Y$1)</f>
        <v>0</v>
      </c>
    </row>
    <row r="164" spans="1:25" x14ac:dyDescent="0.45">
      <c r="A164" s="1" t="s">
        <v>650</v>
      </c>
      <c r="B164" s="1" t="s">
        <v>552</v>
      </c>
      <c r="C164" s="1">
        <v>39.099726500000003</v>
      </c>
      <c r="D164" s="1">
        <v>-94.578566699999996</v>
      </c>
      <c r="E164" s="1">
        <f>SUMIFS(allNAICS!$P:$P,allNAICS!$C:$C,Revenue!$A164,allNAICS!$E:$E,Revenue!E$1)</f>
        <v>296094127</v>
      </c>
      <c r="F164" s="1">
        <f>SUMIFS(allNAICS!$P:$P,allNAICS!$C:$C,Revenue!$A164,allNAICS!$E:$E,Revenue!F$1)</f>
        <v>226653</v>
      </c>
      <c r="G164" s="1">
        <f>SUMIFS(allNAICS!$P:$P,allNAICS!$C:$C,Revenue!$A164,allNAICS!$E:$E,Revenue!G$1)</f>
        <v>201240</v>
      </c>
      <c r="H164" s="1">
        <f>SUMIFS(allNAICS!$P:$P,allNAICS!$C:$C,Revenue!$A164,allNAICS!$E:$E,Revenue!H$1)</f>
        <v>3077040</v>
      </c>
      <c r="I164" s="1">
        <f>SUMIFS(allNAICS!$P:$P,allNAICS!$C:$C,Revenue!$A164,allNAICS!$E:$E,Revenue!I$1)</f>
        <v>14673333</v>
      </c>
      <c r="J164" s="1">
        <f>SUMIFS(allNAICS!$P:$P,allNAICS!$C:$C,Revenue!$A164,allNAICS!$E:$E,Revenue!J$1)</f>
        <v>43441897</v>
      </c>
      <c r="K164" s="1">
        <f>SUMIFS(allNAICS!$P:$P,allNAICS!$C:$C,Revenue!$A164,allNAICS!$E:$E,Revenue!K$1)</f>
        <v>93922128</v>
      </c>
      <c r="L164" s="1">
        <f>SUMIFS(allNAICS!$P:$P,allNAICS!$C:$C,Revenue!$A164,allNAICS!$E:$E,Revenue!L$1)</f>
        <v>29728060</v>
      </c>
      <c r="M164" s="1">
        <f>SUMIFS(allNAICS!$P:$P,allNAICS!$C:$C,Revenue!$A164,allNAICS!$E:$E,Revenue!M$1)</f>
        <v>5678119</v>
      </c>
      <c r="N164" s="1">
        <f>SUMIFS(allNAICS!$P:$P,allNAICS!$C:$C,Revenue!$A164,allNAICS!$E:$E,Revenue!N$1)</f>
        <v>19458804</v>
      </c>
      <c r="O164" s="1">
        <f>SUMIFS(allNAICS!$P:$P,allNAICS!$C:$C,Revenue!$A164,allNAICS!$E:$E,Revenue!O$1)</f>
        <v>34748223</v>
      </c>
      <c r="P164" s="1">
        <f>SUMIFS(allNAICS!$P:$P,allNAICS!$C:$C,Revenue!$A164,allNAICS!$E:$E,Revenue!P$1)</f>
        <v>4352945</v>
      </c>
      <c r="Q164" s="1">
        <f>SUMIFS(allNAICS!$P:$P,allNAICS!$C:$C,Revenue!$A164,allNAICS!$E:$E,Revenue!Q$1)</f>
        <v>15481151</v>
      </c>
      <c r="R164" s="1">
        <f>SUMIFS(allNAICS!$P:$P,allNAICS!$C:$C,Revenue!$A164,allNAICS!$E:$E,Revenue!R$1)</f>
        <v>4351815</v>
      </c>
      <c r="S164" s="1">
        <f>SUMIFS(allNAICS!$P:$P,allNAICS!$C:$C,Revenue!$A164,allNAICS!$E:$E,Revenue!S$1)</f>
        <v>1296707</v>
      </c>
      <c r="T164" s="1">
        <f>SUMIFS(allNAICS!$P:$P,allNAICS!$C:$C,Revenue!$A164,allNAICS!$E:$E,Revenue!T$1)</f>
        <v>13392658</v>
      </c>
      <c r="U164" s="1">
        <f>SUMIFS(allNAICS!$P:$P,allNAICS!$C:$C,Revenue!$A164,allNAICS!$E:$E,Revenue!U$1)</f>
        <v>1507591</v>
      </c>
      <c r="V164" s="1">
        <f>SUMIFS(allNAICS!$P:$P,allNAICS!$C:$C,Revenue!$A164,allNAICS!$E:$E,Revenue!V$1)</f>
        <v>4707202</v>
      </c>
      <c r="W164" s="1">
        <f>SUMIFS(allNAICS!$P:$P,allNAICS!$C:$C,Revenue!$A164,allNAICS!$E:$E,Revenue!W$1)</f>
        <v>2049548</v>
      </c>
      <c r="X164" s="1">
        <f>SUMIFS(allNAICS!$P:$P,allNAICS!$C:$C,Revenue!$A164,allNAICS!$E:$E,Revenue!X$1)</f>
        <v>3791735</v>
      </c>
      <c r="Y164" s="1">
        <f>SUMIFS(allNAICS!$P:$P,allNAICS!$C:$C,Revenue!$A164,allNAICS!$E:$E,Revenue!Y$1)</f>
        <v>0</v>
      </c>
    </row>
    <row r="165" spans="1:25" x14ac:dyDescent="0.45">
      <c r="A165" s="1" t="s">
        <v>651</v>
      </c>
      <c r="B165" s="1" t="s">
        <v>492</v>
      </c>
      <c r="C165" s="1">
        <v>46.2112458</v>
      </c>
      <c r="D165" s="1">
        <v>-119.1372338</v>
      </c>
      <c r="E165" s="1">
        <f>SUMIFS(allNAICS!$P:$P,allNAICS!$C:$C,Revenue!$A165,allNAICS!$E:$E,Revenue!E$1)</f>
        <v>19339493</v>
      </c>
      <c r="F165" s="1">
        <f>SUMIFS(allNAICS!$P:$P,allNAICS!$C:$C,Revenue!$A165,allNAICS!$E:$E,Revenue!F$1)</f>
        <v>0</v>
      </c>
      <c r="G165" s="1">
        <f>SUMIFS(allNAICS!$P:$P,allNAICS!$C:$C,Revenue!$A165,allNAICS!$E:$E,Revenue!G$1)</f>
        <v>0</v>
      </c>
      <c r="H165" s="1">
        <f>SUMIFS(allNAICS!$P:$P,allNAICS!$C:$C,Revenue!$A165,allNAICS!$E:$E,Revenue!H$1)</f>
        <v>0</v>
      </c>
      <c r="I165" s="1">
        <f>SUMIFS(allNAICS!$P:$P,allNAICS!$C:$C,Revenue!$A165,allNAICS!$E:$E,Revenue!I$1)</f>
        <v>941875</v>
      </c>
      <c r="J165" s="1">
        <f>SUMIFS(allNAICS!$P:$P,allNAICS!$C:$C,Revenue!$A165,allNAICS!$E:$E,Revenue!J$1)</f>
        <v>2858248</v>
      </c>
      <c r="K165" s="1">
        <f>SUMIFS(allNAICS!$P:$P,allNAICS!$C:$C,Revenue!$A165,allNAICS!$E:$E,Revenue!K$1)</f>
        <v>4601793</v>
      </c>
      <c r="L165" s="1">
        <f>SUMIFS(allNAICS!$P:$P,allNAICS!$C:$C,Revenue!$A165,allNAICS!$E:$E,Revenue!L$1)</f>
        <v>3881095</v>
      </c>
      <c r="M165" s="1">
        <f>SUMIFS(allNAICS!$P:$P,allNAICS!$C:$C,Revenue!$A165,allNAICS!$E:$E,Revenue!M$1)</f>
        <v>371804</v>
      </c>
      <c r="N165" s="1">
        <f>SUMIFS(allNAICS!$P:$P,allNAICS!$C:$C,Revenue!$A165,allNAICS!$E:$E,Revenue!N$1)</f>
        <v>233465</v>
      </c>
      <c r="O165" s="1">
        <f>SUMIFS(allNAICS!$P:$P,allNAICS!$C:$C,Revenue!$A165,allNAICS!$E:$E,Revenue!O$1)</f>
        <v>478727</v>
      </c>
      <c r="P165" s="1">
        <f>SUMIFS(allNAICS!$P:$P,allNAICS!$C:$C,Revenue!$A165,allNAICS!$E:$E,Revenue!P$1)</f>
        <v>279343</v>
      </c>
      <c r="Q165" s="1">
        <f>SUMIFS(allNAICS!$P:$P,allNAICS!$C:$C,Revenue!$A165,allNAICS!$E:$E,Revenue!Q$1)</f>
        <v>1617725</v>
      </c>
      <c r="R165" s="1">
        <f>SUMIFS(allNAICS!$P:$P,allNAICS!$C:$C,Revenue!$A165,allNAICS!$E:$E,Revenue!R$1)</f>
        <v>1808353</v>
      </c>
      <c r="S165" s="1">
        <f>SUMIFS(allNAICS!$P:$P,allNAICS!$C:$C,Revenue!$A165,allNAICS!$E:$E,Revenue!S$1)</f>
        <v>58133</v>
      </c>
      <c r="T165" s="1">
        <f>SUMIFS(allNAICS!$P:$P,allNAICS!$C:$C,Revenue!$A165,allNAICS!$E:$E,Revenue!T$1)</f>
        <v>1359011</v>
      </c>
      <c r="U165" s="1">
        <f>SUMIFS(allNAICS!$P:$P,allNAICS!$C:$C,Revenue!$A165,allNAICS!$E:$E,Revenue!U$1)</f>
        <v>66316</v>
      </c>
      <c r="V165" s="1">
        <f>SUMIFS(allNAICS!$P:$P,allNAICS!$C:$C,Revenue!$A165,allNAICS!$E:$E,Revenue!V$1)</f>
        <v>375472</v>
      </c>
      <c r="W165" s="1">
        <f>SUMIFS(allNAICS!$P:$P,allNAICS!$C:$C,Revenue!$A165,allNAICS!$E:$E,Revenue!W$1)</f>
        <v>153083</v>
      </c>
      <c r="X165" s="1">
        <f>SUMIFS(allNAICS!$P:$P,allNAICS!$C:$C,Revenue!$A165,allNAICS!$E:$E,Revenue!X$1)</f>
        <v>0</v>
      </c>
      <c r="Y165" s="1">
        <f>SUMIFS(allNAICS!$P:$P,allNAICS!$C:$C,Revenue!$A165,allNAICS!$E:$E,Revenue!Y$1)</f>
        <v>0</v>
      </c>
    </row>
    <row r="166" spans="1:25" x14ac:dyDescent="0.45">
      <c r="A166" s="1" t="s">
        <v>652</v>
      </c>
      <c r="B166" s="1" t="s">
        <v>445</v>
      </c>
      <c r="C166" s="1">
        <v>31.1171194</v>
      </c>
      <c r="D166" s="1">
        <v>-97.727795900000004</v>
      </c>
      <c r="E166" s="1">
        <f>SUMIFS(allNAICS!$P:$P,allNAICS!$C:$C,Revenue!$A166,allNAICS!$E:$E,Revenue!E$1)</f>
        <v>18266626</v>
      </c>
      <c r="F166" s="1">
        <f>SUMIFS(allNAICS!$P:$P,allNAICS!$C:$C,Revenue!$A166,allNAICS!$E:$E,Revenue!F$1)</f>
        <v>0</v>
      </c>
      <c r="G166" s="1">
        <f>SUMIFS(allNAICS!$P:$P,allNAICS!$C:$C,Revenue!$A166,allNAICS!$E:$E,Revenue!G$1)</f>
        <v>0</v>
      </c>
      <c r="H166" s="1">
        <f>SUMIFS(allNAICS!$P:$P,allNAICS!$C:$C,Revenue!$A166,allNAICS!$E:$E,Revenue!H$1)</f>
        <v>142060</v>
      </c>
      <c r="I166" s="1">
        <f>SUMIFS(allNAICS!$P:$P,allNAICS!$C:$C,Revenue!$A166,allNAICS!$E:$E,Revenue!I$1)</f>
        <v>1497982</v>
      </c>
      <c r="J166" s="1">
        <f>SUMIFS(allNAICS!$P:$P,allNAICS!$C:$C,Revenue!$A166,allNAICS!$E:$E,Revenue!J$1)</f>
        <v>2138040</v>
      </c>
      <c r="K166" s="1">
        <f>SUMIFS(allNAICS!$P:$P,allNAICS!$C:$C,Revenue!$A166,allNAICS!$E:$E,Revenue!K$1)</f>
        <v>3443420</v>
      </c>
      <c r="L166" s="1">
        <f>SUMIFS(allNAICS!$P:$P,allNAICS!$C:$C,Revenue!$A166,allNAICS!$E:$E,Revenue!L$1)</f>
        <v>3837590</v>
      </c>
      <c r="M166" s="1">
        <f>SUMIFS(allNAICS!$P:$P,allNAICS!$C:$C,Revenue!$A166,allNAICS!$E:$E,Revenue!M$1)</f>
        <v>365586</v>
      </c>
      <c r="N166" s="1">
        <f>SUMIFS(allNAICS!$P:$P,allNAICS!$C:$C,Revenue!$A166,allNAICS!$E:$E,Revenue!N$1)</f>
        <v>1152815</v>
      </c>
      <c r="O166" s="1">
        <f>SUMIFS(allNAICS!$P:$P,allNAICS!$C:$C,Revenue!$A166,allNAICS!$E:$E,Revenue!O$1)</f>
        <v>1057342</v>
      </c>
      <c r="P166" s="1">
        <f>SUMIFS(allNAICS!$P:$P,allNAICS!$C:$C,Revenue!$A166,allNAICS!$E:$E,Revenue!P$1)</f>
        <v>375845</v>
      </c>
      <c r="Q166" s="1">
        <f>SUMIFS(allNAICS!$P:$P,allNAICS!$C:$C,Revenue!$A166,allNAICS!$E:$E,Revenue!Q$1)</f>
        <v>583641</v>
      </c>
      <c r="R166" s="1">
        <f>SUMIFS(allNAICS!$P:$P,allNAICS!$C:$C,Revenue!$A166,allNAICS!$E:$E,Revenue!R$1)</f>
        <v>243873</v>
      </c>
      <c r="S166" s="1">
        <f>SUMIFS(allNAICS!$P:$P,allNAICS!$C:$C,Revenue!$A166,allNAICS!$E:$E,Revenue!S$1)</f>
        <v>96157</v>
      </c>
      <c r="T166" s="1">
        <f>SUMIFS(allNAICS!$P:$P,allNAICS!$C:$C,Revenue!$A166,allNAICS!$E:$E,Revenue!T$1)</f>
        <v>2088320</v>
      </c>
      <c r="U166" s="1">
        <f>SUMIFS(allNAICS!$P:$P,allNAICS!$C:$C,Revenue!$A166,allNAICS!$E:$E,Revenue!U$1)</f>
        <v>52033</v>
      </c>
      <c r="V166" s="1">
        <f>SUMIFS(allNAICS!$P:$P,allNAICS!$C:$C,Revenue!$A166,allNAICS!$E:$E,Revenue!V$1)</f>
        <v>615820</v>
      </c>
      <c r="W166" s="1">
        <f>SUMIFS(allNAICS!$P:$P,allNAICS!$C:$C,Revenue!$A166,allNAICS!$E:$E,Revenue!W$1)</f>
        <v>0</v>
      </c>
      <c r="X166" s="1">
        <f>SUMIFS(allNAICS!$P:$P,allNAICS!$C:$C,Revenue!$A166,allNAICS!$E:$E,Revenue!X$1)</f>
        <v>58832</v>
      </c>
      <c r="Y166" s="1">
        <f>SUMIFS(allNAICS!$P:$P,allNAICS!$C:$C,Revenue!$A166,allNAICS!$E:$E,Revenue!Y$1)</f>
        <v>0</v>
      </c>
    </row>
    <row r="167" spans="1:25" x14ac:dyDescent="0.45">
      <c r="A167" s="1" t="s">
        <v>653</v>
      </c>
      <c r="B167" s="1" t="s">
        <v>502</v>
      </c>
      <c r="C167" s="1">
        <v>36.548434</v>
      </c>
      <c r="D167" s="1">
        <v>-82.561818599999995</v>
      </c>
      <c r="E167" s="1">
        <f>SUMIFS(allNAICS!$P:$P,allNAICS!$C:$C,Revenue!$A167,allNAICS!$E:$E,Revenue!E$1)</f>
        <v>24366817</v>
      </c>
      <c r="F167" s="1">
        <f>SUMIFS(allNAICS!$P:$P,allNAICS!$C:$C,Revenue!$A167,allNAICS!$E:$E,Revenue!F$1)</f>
        <v>0</v>
      </c>
      <c r="G167" s="1">
        <f>SUMIFS(allNAICS!$P:$P,allNAICS!$C:$C,Revenue!$A167,allNAICS!$E:$E,Revenue!G$1)</f>
        <v>70697</v>
      </c>
      <c r="H167" s="1">
        <f>SUMIFS(allNAICS!$P:$P,allNAICS!$C:$C,Revenue!$A167,allNAICS!$E:$E,Revenue!H$1)</f>
        <v>0</v>
      </c>
      <c r="I167" s="1">
        <f>SUMIFS(allNAICS!$P:$P,allNAICS!$C:$C,Revenue!$A167,allNAICS!$E:$E,Revenue!I$1)</f>
        <v>937407</v>
      </c>
      <c r="J167" s="1">
        <f>SUMIFS(allNAICS!$P:$P,allNAICS!$C:$C,Revenue!$A167,allNAICS!$E:$E,Revenue!J$1)</f>
        <v>9177430</v>
      </c>
      <c r="K167" s="1">
        <f>SUMIFS(allNAICS!$P:$P,allNAICS!$C:$C,Revenue!$A167,allNAICS!$E:$E,Revenue!K$1)</f>
        <v>3125565</v>
      </c>
      <c r="L167" s="1">
        <f>SUMIFS(allNAICS!$P:$P,allNAICS!$C:$C,Revenue!$A167,allNAICS!$E:$E,Revenue!L$1)</f>
        <v>3961787</v>
      </c>
      <c r="M167" s="1">
        <f>SUMIFS(allNAICS!$P:$P,allNAICS!$C:$C,Revenue!$A167,allNAICS!$E:$E,Revenue!M$1)</f>
        <v>476026</v>
      </c>
      <c r="N167" s="1">
        <f>SUMIFS(allNAICS!$P:$P,allNAICS!$C:$C,Revenue!$A167,allNAICS!$E:$E,Revenue!N$1)</f>
        <v>834523</v>
      </c>
      <c r="O167" s="1">
        <f>SUMIFS(allNAICS!$P:$P,allNAICS!$C:$C,Revenue!$A167,allNAICS!$E:$E,Revenue!O$1)</f>
        <v>951085</v>
      </c>
      <c r="P167" s="1">
        <f>SUMIFS(allNAICS!$P:$P,allNAICS!$C:$C,Revenue!$A167,allNAICS!$E:$E,Revenue!P$1)</f>
        <v>254820</v>
      </c>
      <c r="Q167" s="1">
        <f>SUMIFS(allNAICS!$P:$P,allNAICS!$C:$C,Revenue!$A167,allNAICS!$E:$E,Revenue!Q$1)</f>
        <v>418418</v>
      </c>
      <c r="R167" s="1">
        <f>SUMIFS(allNAICS!$P:$P,allNAICS!$C:$C,Revenue!$A167,allNAICS!$E:$E,Revenue!R$1)</f>
        <v>493862</v>
      </c>
      <c r="S167" s="1">
        <f>SUMIFS(allNAICS!$P:$P,allNAICS!$C:$C,Revenue!$A167,allNAICS!$E:$E,Revenue!S$1)</f>
        <v>84248</v>
      </c>
      <c r="T167" s="1">
        <f>SUMIFS(allNAICS!$P:$P,allNAICS!$C:$C,Revenue!$A167,allNAICS!$E:$E,Revenue!T$1)</f>
        <v>2171825</v>
      </c>
      <c r="U167" s="1">
        <f>SUMIFS(allNAICS!$P:$P,allNAICS!$C:$C,Revenue!$A167,allNAICS!$E:$E,Revenue!U$1)</f>
        <v>160518</v>
      </c>
      <c r="V167" s="1">
        <f>SUMIFS(allNAICS!$P:$P,allNAICS!$C:$C,Revenue!$A167,allNAICS!$E:$E,Revenue!V$1)</f>
        <v>537823</v>
      </c>
      <c r="W167" s="1">
        <f>SUMIFS(allNAICS!$P:$P,allNAICS!$C:$C,Revenue!$A167,allNAICS!$E:$E,Revenue!W$1)</f>
        <v>218710</v>
      </c>
      <c r="X167" s="1">
        <f>SUMIFS(allNAICS!$P:$P,allNAICS!$C:$C,Revenue!$A167,allNAICS!$E:$E,Revenue!X$1)</f>
        <v>311689</v>
      </c>
      <c r="Y167" s="1">
        <f>SUMIFS(allNAICS!$P:$P,allNAICS!$C:$C,Revenue!$A167,allNAICS!$E:$E,Revenue!Y$1)</f>
        <v>0</v>
      </c>
    </row>
    <row r="168" spans="1:25" x14ac:dyDescent="0.45">
      <c r="A168" s="1" t="s">
        <v>654</v>
      </c>
      <c r="B168" s="1" t="s">
        <v>451</v>
      </c>
      <c r="C168" s="1">
        <v>41.927036700000002</v>
      </c>
      <c r="D168" s="1">
        <v>-73.997360799999996</v>
      </c>
      <c r="E168" s="1">
        <f>SUMIFS(allNAICS!$P:$P,allNAICS!$C:$C,Revenue!$A168,allNAICS!$E:$E,Revenue!E$1)</f>
        <v>9682330</v>
      </c>
      <c r="F168" s="1">
        <f>SUMIFS(allNAICS!$P:$P,allNAICS!$C:$C,Revenue!$A168,allNAICS!$E:$E,Revenue!F$1)</f>
        <v>35104</v>
      </c>
      <c r="G168" s="1">
        <f>SUMIFS(allNAICS!$P:$P,allNAICS!$C:$C,Revenue!$A168,allNAICS!$E:$E,Revenue!G$1)</f>
        <v>0</v>
      </c>
      <c r="H168" s="1">
        <f>SUMIFS(allNAICS!$P:$P,allNAICS!$C:$C,Revenue!$A168,allNAICS!$E:$E,Revenue!H$1)</f>
        <v>0</v>
      </c>
      <c r="I168" s="1">
        <f>SUMIFS(allNAICS!$P:$P,allNAICS!$C:$C,Revenue!$A168,allNAICS!$E:$E,Revenue!I$1)</f>
        <v>447500</v>
      </c>
      <c r="J168" s="1">
        <f>SUMIFS(allNAICS!$P:$P,allNAICS!$C:$C,Revenue!$A168,allNAICS!$E:$E,Revenue!J$1)</f>
        <v>1058441</v>
      </c>
      <c r="K168" s="1">
        <f>SUMIFS(allNAICS!$P:$P,allNAICS!$C:$C,Revenue!$A168,allNAICS!$E:$E,Revenue!K$1)</f>
        <v>1014058</v>
      </c>
      <c r="L168" s="1">
        <f>SUMIFS(allNAICS!$P:$P,allNAICS!$C:$C,Revenue!$A168,allNAICS!$E:$E,Revenue!L$1)</f>
        <v>2417912</v>
      </c>
      <c r="M168" s="1">
        <f>SUMIFS(allNAICS!$P:$P,allNAICS!$C:$C,Revenue!$A168,allNAICS!$E:$E,Revenue!M$1)</f>
        <v>209218</v>
      </c>
      <c r="N168" s="1">
        <f>SUMIFS(allNAICS!$P:$P,allNAICS!$C:$C,Revenue!$A168,allNAICS!$E:$E,Revenue!N$1)</f>
        <v>184685</v>
      </c>
      <c r="O168" s="1">
        <f>SUMIFS(allNAICS!$P:$P,allNAICS!$C:$C,Revenue!$A168,allNAICS!$E:$E,Revenue!O$1)</f>
        <v>1380526</v>
      </c>
      <c r="P168" s="1">
        <f>SUMIFS(allNAICS!$P:$P,allNAICS!$C:$C,Revenue!$A168,allNAICS!$E:$E,Revenue!P$1)</f>
        <v>133485</v>
      </c>
      <c r="Q168" s="1">
        <f>SUMIFS(allNAICS!$P:$P,allNAICS!$C:$C,Revenue!$A168,allNAICS!$E:$E,Revenue!Q$1)</f>
        <v>272414</v>
      </c>
      <c r="R168" s="1">
        <f>SUMIFS(allNAICS!$P:$P,allNAICS!$C:$C,Revenue!$A168,allNAICS!$E:$E,Revenue!R$1)</f>
        <v>62655</v>
      </c>
      <c r="S168" s="1">
        <f>SUMIFS(allNAICS!$P:$P,allNAICS!$C:$C,Revenue!$A168,allNAICS!$E:$E,Revenue!S$1)</f>
        <v>50455</v>
      </c>
      <c r="T168" s="1">
        <f>SUMIFS(allNAICS!$P:$P,allNAICS!$C:$C,Revenue!$A168,allNAICS!$E:$E,Revenue!T$1)</f>
        <v>967366</v>
      </c>
      <c r="U168" s="1">
        <f>SUMIFS(allNAICS!$P:$P,allNAICS!$C:$C,Revenue!$A168,allNAICS!$E:$E,Revenue!U$1)</f>
        <v>0</v>
      </c>
      <c r="V168" s="1">
        <f>SUMIFS(allNAICS!$P:$P,allNAICS!$C:$C,Revenue!$A168,allNAICS!$E:$E,Revenue!V$1)</f>
        <v>336265</v>
      </c>
      <c r="W168" s="1">
        <f>SUMIFS(allNAICS!$P:$P,allNAICS!$C:$C,Revenue!$A168,allNAICS!$E:$E,Revenue!W$1)</f>
        <v>200587</v>
      </c>
      <c r="X168" s="1">
        <f>SUMIFS(allNAICS!$P:$P,allNAICS!$C:$C,Revenue!$A168,allNAICS!$E:$E,Revenue!X$1)</f>
        <v>0</v>
      </c>
      <c r="Y168" s="1">
        <f>SUMIFS(allNAICS!$P:$P,allNAICS!$C:$C,Revenue!$A168,allNAICS!$E:$E,Revenue!Y$1)</f>
        <v>0</v>
      </c>
    </row>
    <row r="169" spans="1:25" x14ac:dyDescent="0.45">
      <c r="A169" s="1" t="s">
        <v>655</v>
      </c>
      <c r="B169" s="1" t="s">
        <v>546</v>
      </c>
      <c r="C169" s="1">
        <v>35.960638400000001</v>
      </c>
      <c r="D169" s="1">
        <v>-83.9207392</v>
      </c>
      <c r="E169" s="1">
        <f>SUMIFS(allNAICS!$P:$P,allNAICS!$C:$C,Revenue!$A169,allNAICS!$E:$E,Revenue!E$1)</f>
        <v>86301276</v>
      </c>
      <c r="F169" s="1">
        <f>SUMIFS(allNAICS!$P:$P,allNAICS!$C:$C,Revenue!$A169,allNAICS!$E:$E,Revenue!F$1)</f>
        <v>31763</v>
      </c>
      <c r="G169" s="1">
        <f>SUMIFS(allNAICS!$P:$P,allNAICS!$C:$C,Revenue!$A169,allNAICS!$E:$E,Revenue!G$1)</f>
        <v>125154</v>
      </c>
      <c r="H169" s="1">
        <f>SUMIFS(allNAICS!$P:$P,allNAICS!$C:$C,Revenue!$A169,allNAICS!$E:$E,Revenue!H$1)</f>
        <v>0</v>
      </c>
      <c r="I169" s="1">
        <f>SUMIFS(allNAICS!$P:$P,allNAICS!$C:$C,Revenue!$A169,allNAICS!$E:$E,Revenue!I$1)</f>
        <v>4155902</v>
      </c>
      <c r="J169" s="1">
        <f>SUMIFS(allNAICS!$P:$P,allNAICS!$C:$C,Revenue!$A169,allNAICS!$E:$E,Revenue!J$1)</f>
        <v>13811218</v>
      </c>
      <c r="K169" s="1">
        <f>SUMIFS(allNAICS!$P:$P,allNAICS!$C:$C,Revenue!$A169,allNAICS!$E:$E,Revenue!K$1)</f>
        <v>25906369</v>
      </c>
      <c r="L169" s="1">
        <f>SUMIFS(allNAICS!$P:$P,allNAICS!$C:$C,Revenue!$A169,allNAICS!$E:$E,Revenue!L$1)</f>
        <v>12125051</v>
      </c>
      <c r="M169" s="1">
        <f>SUMIFS(allNAICS!$P:$P,allNAICS!$C:$C,Revenue!$A169,allNAICS!$E:$E,Revenue!M$1)</f>
        <v>1907197</v>
      </c>
      <c r="N169" s="1">
        <f>SUMIFS(allNAICS!$P:$P,allNAICS!$C:$C,Revenue!$A169,allNAICS!$E:$E,Revenue!N$1)</f>
        <v>2798217</v>
      </c>
      <c r="O169" s="1">
        <f>SUMIFS(allNAICS!$P:$P,allNAICS!$C:$C,Revenue!$A169,allNAICS!$E:$E,Revenue!O$1)</f>
        <v>6219176</v>
      </c>
      <c r="P169" s="1">
        <f>SUMIFS(allNAICS!$P:$P,allNAICS!$C:$C,Revenue!$A169,allNAICS!$E:$E,Revenue!P$1)</f>
        <v>1444202</v>
      </c>
      <c r="Q169" s="1">
        <f>SUMIFS(allNAICS!$P:$P,allNAICS!$C:$C,Revenue!$A169,allNAICS!$E:$E,Revenue!Q$1)</f>
        <v>4313540</v>
      </c>
      <c r="R169" s="1">
        <f>SUMIFS(allNAICS!$P:$P,allNAICS!$C:$C,Revenue!$A169,allNAICS!$E:$E,Revenue!R$1)</f>
        <v>4108328</v>
      </c>
      <c r="S169" s="1">
        <f>SUMIFS(allNAICS!$P:$P,allNAICS!$C:$C,Revenue!$A169,allNAICS!$E:$E,Revenue!S$1)</f>
        <v>210782</v>
      </c>
      <c r="T169" s="1">
        <f>SUMIFS(allNAICS!$P:$P,allNAICS!$C:$C,Revenue!$A169,allNAICS!$E:$E,Revenue!T$1)</f>
        <v>5828895</v>
      </c>
      <c r="U169" s="1">
        <f>SUMIFS(allNAICS!$P:$P,allNAICS!$C:$C,Revenue!$A169,allNAICS!$E:$E,Revenue!U$1)</f>
        <v>213371</v>
      </c>
      <c r="V169" s="1">
        <f>SUMIFS(allNAICS!$P:$P,allNAICS!$C:$C,Revenue!$A169,allNAICS!$E:$E,Revenue!V$1)</f>
        <v>1617863</v>
      </c>
      <c r="W169" s="1">
        <f>SUMIFS(allNAICS!$P:$P,allNAICS!$C:$C,Revenue!$A169,allNAICS!$E:$E,Revenue!W$1)</f>
        <v>692228</v>
      </c>
      <c r="X169" s="1">
        <f>SUMIFS(allNAICS!$P:$P,allNAICS!$C:$C,Revenue!$A169,allNAICS!$E:$E,Revenue!X$1)</f>
        <v>562090</v>
      </c>
      <c r="Y169" s="1">
        <f>SUMIFS(allNAICS!$P:$P,allNAICS!$C:$C,Revenue!$A169,allNAICS!$E:$E,Revenue!Y$1)</f>
        <v>0</v>
      </c>
    </row>
    <row r="170" spans="1:25" x14ac:dyDescent="0.45">
      <c r="A170" s="1" t="s">
        <v>656</v>
      </c>
      <c r="B170" s="1" t="s">
        <v>506</v>
      </c>
      <c r="C170" s="1">
        <v>40.486426999999999</v>
      </c>
      <c r="D170" s="1">
        <v>-86.133603300000004</v>
      </c>
      <c r="E170" s="1">
        <f>SUMIFS(allNAICS!$P:$P,allNAICS!$C:$C,Revenue!$A170,allNAICS!$E:$E,Revenue!E$1)</f>
        <v>7398950</v>
      </c>
      <c r="F170" s="1">
        <f>SUMIFS(allNAICS!$P:$P,allNAICS!$C:$C,Revenue!$A170,allNAICS!$E:$E,Revenue!F$1)</f>
        <v>0</v>
      </c>
      <c r="G170" s="1">
        <f>SUMIFS(allNAICS!$P:$P,allNAICS!$C:$C,Revenue!$A170,allNAICS!$E:$E,Revenue!G$1)</f>
        <v>0</v>
      </c>
      <c r="H170" s="1">
        <f>SUMIFS(allNAICS!$P:$P,allNAICS!$C:$C,Revenue!$A170,allNAICS!$E:$E,Revenue!H$1)</f>
        <v>0</v>
      </c>
      <c r="I170" s="1">
        <f>SUMIFS(allNAICS!$P:$P,allNAICS!$C:$C,Revenue!$A170,allNAICS!$E:$E,Revenue!I$1)</f>
        <v>0</v>
      </c>
      <c r="J170" s="1">
        <f>SUMIFS(allNAICS!$P:$P,allNAICS!$C:$C,Revenue!$A170,allNAICS!$E:$E,Revenue!J$1)</f>
        <v>4213674</v>
      </c>
      <c r="K170" s="1">
        <f>SUMIFS(allNAICS!$P:$P,allNAICS!$C:$C,Revenue!$A170,allNAICS!$E:$E,Revenue!K$1)</f>
        <v>474685</v>
      </c>
      <c r="L170" s="1">
        <f>SUMIFS(allNAICS!$P:$P,allNAICS!$C:$C,Revenue!$A170,allNAICS!$E:$E,Revenue!L$1)</f>
        <v>1001662</v>
      </c>
      <c r="M170" s="1">
        <f>SUMIFS(allNAICS!$P:$P,allNAICS!$C:$C,Revenue!$A170,allNAICS!$E:$E,Revenue!M$1)</f>
        <v>0</v>
      </c>
      <c r="N170" s="1">
        <f>SUMIFS(allNAICS!$P:$P,allNAICS!$C:$C,Revenue!$A170,allNAICS!$E:$E,Revenue!N$1)</f>
        <v>116762</v>
      </c>
      <c r="O170" s="1">
        <f>SUMIFS(allNAICS!$P:$P,allNAICS!$C:$C,Revenue!$A170,allNAICS!$E:$E,Revenue!O$1)</f>
        <v>105922</v>
      </c>
      <c r="P170" s="1">
        <f>SUMIFS(allNAICS!$P:$P,allNAICS!$C:$C,Revenue!$A170,allNAICS!$E:$E,Revenue!P$1)</f>
        <v>73527</v>
      </c>
      <c r="Q170" s="1">
        <f>SUMIFS(allNAICS!$P:$P,allNAICS!$C:$C,Revenue!$A170,allNAICS!$E:$E,Revenue!Q$1)</f>
        <v>64030</v>
      </c>
      <c r="R170" s="1">
        <f>SUMIFS(allNAICS!$P:$P,allNAICS!$C:$C,Revenue!$A170,allNAICS!$E:$E,Revenue!R$1)</f>
        <v>96968</v>
      </c>
      <c r="S170" s="1">
        <f>SUMIFS(allNAICS!$P:$P,allNAICS!$C:$C,Revenue!$A170,allNAICS!$E:$E,Revenue!S$1)</f>
        <v>0</v>
      </c>
      <c r="T170" s="1">
        <f>SUMIFS(allNAICS!$P:$P,allNAICS!$C:$C,Revenue!$A170,allNAICS!$E:$E,Revenue!T$1)</f>
        <v>325294</v>
      </c>
      <c r="U170" s="1">
        <f>SUMIFS(allNAICS!$P:$P,allNAICS!$C:$C,Revenue!$A170,allNAICS!$E:$E,Revenue!U$1)</f>
        <v>11538</v>
      </c>
      <c r="V170" s="1">
        <f>SUMIFS(allNAICS!$P:$P,allNAICS!$C:$C,Revenue!$A170,allNAICS!$E:$E,Revenue!V$1)</f>
        <v>217219</v>
      </c>
      <c r="W170" s="1">
        <f>SUMIFS(allNAICS!$P:$P,allNAICS!$C:$C,Revenue!$A170,allNAICS!$E:$E,Revenue!W$1)</f>
        <v>56952</v>
      </c>
      <c r="X170" s="1">
        <f>SUMIFS(allNAICS!$P:$P,allNAICS!$C:$C,Revenue!$A170,allNAICS!$E:$E,Revenue!X$1)</f>
        <v>0</v>
      </c>
      <c r="Y170" s="1">
        <f>SUMIFS(allNAICS!$P:$P,allNAICS!$C:$C,Revenue!$A170,allNAICS!$E:$E,Revenue!Y$1)</f>
        <v>0</v>
      </c>
    </row>
    <row r="171" spans="1:25" x14ac:dyDescent="0.45">
      <c r="A171" s="1" t="s">
        <v>657</v>
      </c>
      <c r="B171" s="1" t="s">
        <v>589</v>
      </c>
      <c r="C171" s="1">
        <v>43.801355600000001</v>
      </c>
      <c r="D171" s="1">
        <v>-91.239580700000005</v>
      </c>
      <c r="E171" s="1">
        <f>SUMIFS(allNAICS!$P:$P,allNAICS!$C:$C,Revenue!$A171,allNAICS!$E:$E,Revenue!E$1)</f>
        <v>15623895</v>
      </c>
      <c r="F171" s="1">
        <f>SUMIFS(allNAICS!$P:$P,allNAICS!$C:$C,Revenue!$A171,allNAICS!$E:$E,Revenue!F$1)</f>
        <v>0</v>
      </c>
      <c r="G171" s="1">
        <f>SUMIFS(allNAICS!$P:$P,allNAICS!$C:$C,Revenue!$A171,allNAICS!$E:$E,Revenue!G$1)</f>
        <v>0</v>
      </c>
      <c r="H171" s="1">
        <f>SUMIFS(allNAICS!$P:$P,allNAICS!$C:$C,Revenue!$A171,allNAICS!$E:$E,Revenue!H$1)</f>
        <v>0</v>
      </c>
      <c r="I171" s="1">
        <f>SUMIFS(allNAICS!$P:$P,allNAICS!$C:$C,Revenue!$A171,allNAICS!$E:$E,Revenue!I$1)</f>
        <v>658773</v>
      </c>
      <c r="J171" s="1">
        <f>SUMIFS(allNAICS!$P:$P,allNAICS!$C:$C,Revenue!$A171,allNAICS!$E:$E,Revenue!J$1)</f>
        <v>1795193</v>
      </c>
      <c r="K171" s="1">
        <f>SUMIFS(allNAICS!$P:$P,allNAICS!$C:$C,Revenue!$A171,allNAICS!$E:$E,Revenue!K$1)</f>
        <v>6220756</v>
      </c>
      <c r="L171" s="1">
        <f>SUMIFS(allNAICS!$P:$P,allNAICS!$C:$C,Revenue!$A171,allNAICS!$E:$E,Revenue!L$1)</f>
        <v>2319683</v>
      </c>
      <c r="M171" s="1">
        <f>SUMIFS(allNAICS!$P:$P,allNAICS!$C:$C,Revenue!$A171,allNAICS!$E:$E,Revenue!M$1)</f>
        <v>338890</v>
      </c>
      <c r="N171" s="1">
        <f>SUMIFS(allNAICS!$P:$P,allNAICS!$C:$C,Revenue!$A171,allNAICS!$E:$E,Revenue!N$1)</f>
        <v>510566</v>
      </c>
      <c r="O171" s="1">
        <f>SUMIFS(allNAICS!$P:$P,allNAICS!$C:$C,Revenue!$A171,allNAICS!$E:$E,Revenue!O$1)</f>
        <v>657992</v>
      </c>
      <c r="P171" s="1">
        <f>SUMIFS(allNAICS!$P:$P,allNAICS!$C:$C,Revenue!$A171,allNAICS!$E:$E,Revenue!P$1)</f>
        <v>120273</v>
      </c>
      <c r="Q171" s="1">
        <f>SUMIFS(allNAICS!$P:$P,allNAICS!$C:$C,Revenue!$A171,allNAICS!$E:$E,Revenue!Q$1)</f>
        <v>266213</v>
      </c>
      <c r="R171" s="1">
        <f>SUMIFS(allNAICS!$P:$P,allNAICS!$C:$C,Revenue!$A171,allNAICS!$E:$E,Revenue!R$1)</f>
        <v>138118</v>
      </c>
      <c r="S171" s="1">
        <f>SUMIFS(allNAICS!$P:$P,allNAICS!$C:$C,Revenue!$A171,allNAICS!$E:$E,Revenue!S$1)</f>
        <v>63119</v>
      </c>
      <c r="T171" s="1">
        <f>SUMIFS(allNAICS!$P:$P,allNAICS!$C:$C,Revenue!$A171,allNAICS!$E:$E,Revenue!T$1)</f>
        <v>1541667</v>
      </c>
      <c r="U171" s="1">
        <f>SUMIFS(allNAICS!$P:$P,allNAICS!$C:$C,Revenue!$A171,allNAICS!$E:$E,Revenue!U$1)</f>
        <v>102439</v>
      </c>
      <c r="V171" s="1">
        <f>SUMIFS(allNAICS!$P:$P,allNAICS!$C:$C,Revenue!$A171,allNAICS!$E:$E,Revenue!V$1)</f>
        <v>296006</v>
      </c>
      <c r="W171" s="1">
        <f>SUMIFS(allNAICS!$P:$P,allNAICS!$C:$C,Revenue!$A171,allNAICS!$E:$E,Revenue!W$1)</f>
        <v>103059</v>
      </c>
      <c r="X171" s="1">
        <f>SUMIFS(allNAICS!$P:$P,allNAICS!$C:$C,Revenue!$A171,allNAICS!$E:$E,Revenue!X$1)</f>
        <v>0</v>
      </c>
      <c r="Y171" s="1">
        <f>SUMIFS(allNAICS!$P:$P,allNAICS!$C:$C,Revenue!$A171,allNAICS!$E:$E,Revenue!Y$1)</f>
        <v>0</v>
      </c>
    </row>
    <row r="172" spans="1:25" x14ac:dyDescent="0.45">
      <c r="A172" s="1" t="s">
        <v>658</v>
      </c>
      <c r="B172" s="1" t="s">
        <v>455</v>
      </c>
      <c r="C172" s="1">
        <v>30.2240897</v>
      </c>
      <c r="D172" s="1">
        <v>-92.019842699999998</v>
      </c>
      <c r="E172" s="1">
        <f>SUMIFS(allNAICS!$P:$P,allNAICS!$C:$C,Revenue!$A172,allNAICS!$E:$E,Revenue!E$1)</f>
        <v>43069061</v>
      </c>
      <c r="F172" s="1">
        <f>SUMIFS(allNAICS!$P:$P,allNAICS!$C:$C,Revenue!$A172,allNAICS!$E:$E,Revenue!F$1)</f>
        <v>52177</v>
      </c>
      <c r="G172" s="1">
        <f>SUMIFS(allNAICS!$P:$P,allNAICS!$C:$C,Revenue!$A172,allNAICS!$E:$E,Revenue!G$1)</f>
        <v>3189361</v>
      </c>
      <c r="H172" s="1">
        <f>SUMIFS(allNAICS!$P:$P,allNAICS!$C:$C,Revenue!$A172,allNAICS!$E:$E,Revenue!H$1)</f>
        <v>405729</v>
      </c>
      <c r="I172" s="1">
        <f>SUMIFS(allNAICS!$P:$P,allNAICS!$C:$C,Revenue!$A172,allNAICS!$E:$E,Revenue!I$1)</f>
        <v>2635009</v>
      </c>
      <c r="J172" s="1">
        <f>SUMIFS(allNAICS!$P:$P,allNAICS!$C:$C,Revenue!$A172,allNAICS!$E:$E,Revenue!J$1)</f>
        <v>4887579</v>
      </c>
      <c r="K172" s="1">
        <f>SUMIFS(allNAICS!$P:$P,allNAICS!$C:$C,Revenue!$A172,allNAICS!$E:$E,Revenue!K$1)</f>
        <v>8120721</v>
      </c>
      <c r="L172" s="1">
        <f>SUMIFS(allNAICS!$P:$P,allNAICS!$C:$C,Revenue!$A172,allNAICS!$E:$E,Revenue!L$1)</f>
        <v>7162387</v>
      </c>
      <c r="M172" s="1">
        <f>SUMIFS(allNAICS!$P:$P,allNAICS!$C:$C,Revenue!$A172,allNAICS!$E:$E,Revenue!M$1)</f>
        <v>1778888</v>
      </c>
      <c r="N172" s="1">
        <f>SUMIFS(allNAICS!$P:$P,allNAICS!$C:$C,Revenue!$A172,allNAICS!$E:$E,Revenue!N$1)</f>
        <v>1175306</v>
      </c>
      <c r="O172" s="1">
        <f>SUMIFS(allNAICS!$P:$P,allNAICS!$C:$C,Revenue!$A172,allNAICS!$E:$E,Revenue!O$1)</f>
        <v>1290419</v>
      </c>
      <c r="P172" s="1">
        <f>SUMIFS(allNAICS!$P:$P,allNAICS!$C:$C,Revenue!$A172,allNAICS!$E:$E,Revenue!P$1)</f>
        <v>2738844</v>
      </c>
      <c r="Q172" s="1">
        <f>SUMIFS(allNAICS!$P:$P,allNAICS!$C:$C,Revenue!$A172,allNAICS!$E:$E,Revenue!Q$1)</f>
        <v>1870679</v>
      </c>
      <c r="R172" s="1">
        <f>SUMIFS(allNAICS!$P:$P,allNAICS!$C:$C,Revenue!$A172,allNAICS!$E:$E,Revenue!R$1)</f>
        <v>943975</v>
      </c>
      <c r="S172" s="1">
        <f>SUMIFS(allNAICS!$P:$P,allNAICS!$C:$C,Revenue!$A172,allNAICS!$E:$E,Revenue!S$1)</f>
        <v>164023</v>
      </c>
      <c r="T172" s="1">
        <f>SUMIFS(allNAICS!$P:$P,allNAICS!$C:$C,Revenue!$A172,allNAICS!$E:$E,Revenue!T$1)</f>
        <v>3937365</v>
      </c>
      <c r="U172" s="1">
        <f>SUMIFS(allNAICS!$P:$P,allNAICS!$C:$C,Revenue!$A172,allNAICS!$E:$E,Revenue!U$1)</f>
        <v>139594</v>
      </c>
      <c r="V172" s="1">
        <f>SUMIFS(allNAICS!$P:$P,allNAICS!$C:$C,Revenue!$A172,allNAICS!$E:$E,Revenue!V$1)</f>
        <v>1025573</v>
      </c>
      <c r="W172" s="1">
        <f>SUMIFS(allNAICS!$P:$P,allNAICS!$C:$C,Revenue!$A172,allNAICS!$E:$E,Revenue!W$1)</f>
        <v>779972</v>
      </c>
      <c r="X172" s="1">
        <f>SUMIFS(allNAICS!$P:$P,allNAICS!$C:$C,Revenue!$A172,allNAICS!$E:$E,Revenue!X$1)</f>
        <v>763257</v>
      </c>
      <c r="Y172" s="1">
        <f>SUMIFS(allNAICS!$P:$P,allNAICS!$C:$C,Revenue!$A172,allNAICS!$E:$E,Revenue!Y$1)</f>
        <v>0</v>
      </c>
    </row>
    <row r="173" spans="1:25" x14ac:dyDescent="0.45">
      <c r="A173" s="1" t="s">
        <v>659</v>
      </c>
      <c r="B173" s="1" t="s">
        <v>506</v>
      </c>
      <c r="C173" s="1">
        <v>40.416702200000003</v>
      </c>
      <c r="D173" s="1">
        <v>-86.875286900000006</v>
      </c>
      <c r="E173" s="1">
        <f>SUMIFS(allNAICS!$P:$P,allNAICS!$C:$C,Revenue!$A173,allNAICS!$E:$E,Revenue!E$1)</f>
        <v>22561291</v>
      </c>
      <c r="F173" s="1">
        <f>SUMIFS(allNAICS!$P:$P,allNAICS!$C:$C,Revenue!$A173,allNAICS!$E:$E,Revenue!F$1)</f>
        <v>17066</v>
      </c>
      <c r="G173" s="1">
        <f>SUMIFS(allNAICS!$P:$P,allNAICS!$C:$C,Revenue!$A173,allNAICS!$E:$E,Revenue!G$1)</f>
        <v>0</v>
      </c>
      <c r="H173" s="1">
        <f>SUMIFS(allNAICS!$P:$P,allNAICS!$C:$C,Revenue!$A173,allNAICS!$E:$E,Revenue!H$1)</f>
        <v>0</v>
      </c>
      <c r="I173" s="1">
        <f>SUMIFS(allNAICS!$P:$P,allNAICS!$C:$C,Revenue!$A173,allNAICS!$E:$E,Revenue!I$1)</f>
        <v>694190</v>
      </c>
      <c r="J173" s="1">
        <f>SUMIFS(allNAICS!$P:$P,allNAICS!$C:$C,Revenue!$A173,allNAICS!$E:$E,Revenue!J$1)</f>
        <v>12567923</v>
      </c>
      <c r="K173" s="1">
        <f>SUMIFS(allNAICS!$P:$P,allNAICS!$C:$C,Revenue!$A173,allNAICS!$E:$E,Revenue!K$1)</f>
        <v>2376772</v>
      </c>
      <c r="L173" s="1">
        <f>SUMIFS(allNAICS!$P:$P,allNAICS!$C:$C,Revenue!$A173,allNAICS!$E:$E,Revenue!L$1)</f>
        <v>2182719</v>
      </c>
      <c r="M173" s="1">
        <f>SUMIFS(allNAICS!$P:$P,allNAICS!$C:$C,Revenue!$A173,allNAICS!$E:$E,Revenue!M$1)</f>
        <v>350963</v>
      </c>
      <c r="N173" s="1">
        <f>SUMIFS(allNAICS!$P:$P,allNAICS!$C:$C,Revenue!$A173,allNAICS!$E:$E,Revenue!N$1)</f>
        <v>151859</v>
      </c>
      <c r="O173" s="1">
        <f>SUMIFS(allNAICS!$P:$P,allNAICS!$C:$C,Revenue!$A173,allNAICS!$E:$E,Revenue!O$1)</f>
        <v>1315152</v>
      </c>
      <c r="P173" s="1">
        <f>SUMIFS(allNAICS!$P:$P,allNAICS!$C:$C,Revenue!$A173,allNAICS!$E:$E,Revenue!P$1)</f>
        <v>289463</v>
      </c>
      <c r="Q173" s="1">
        <f>SUMIFS(allNAICS!$P:$P,allNAICS!$C:$C,Revenue!$A173,allNAICS!$E:$E,Revenue!Q$1)</f>
        <v>400499</v>
      </c>
      <c r="R173" s="1">
        <f>SUMIFS(allNAICS!$P:$P,allNAICS!$C:$C,Revenue!$A173,allNAICS!$E:$E,Revenue!R$1)</f>
        <v>224200</v>
      </c>
      <c r="S173" s="1">
        <f>SUMIFS(allNAICS!$P:$P,allNAICS!$C:$C,Revenue!$A173,allNAICS!$E:$E,Revenue!S$1)</f>
        <v>27869</v>
      </c>
      <c r="T173" s="1">
        <f>SUMIFS(allNAICS!$P:$P,allNAICS!$C:$C,Revenue!$A173,allNAICS!$E:$E,Revenue!T$1)</f>
        <v>1253370</v>
      </c>
      <c r="U173" s="1">
        <f>SUMIFS(allNAICS!$P:$P,allNAICS!$C:$C,Revenue!$A173,allNAICS!$E:$E,Revenue!U$1)</f>
        <v>39065</v>
      </c>
      <c r="V173" s="1">
        <f>SUMIFS(allNAICS!$P:$P,allNAICS!$C:$C,Revenue!$A173,allNAICS!$E:$E,Revenue!V$1)</f>
        <v>426431</v>
      </c>
      <c r="W173" s="1">
        <f>SUMIFS(allNAICS!$P:$P,allNAICS!$C:$C,Revenue!$A173,allNAICS!$E:$E,Revenue!W$1)</f>
        <v>123439</v>
      </c>
      <c r="X173" s="1">
        <f>SUMIFS(allNAICS!$P:$P,allNAICS!$C:$C,Revenue!$A173,allNAICS!$E:$E,Revenue!X$1)</f>
        <v>0</v>
      </c>
      <c r="Y173" s="1">
        <f>SUMIFS(allNAICS!$P:$P,allNAICS!$C:$C,Revenue!$A173,allNAICS!$E:$E,Revenue!Y$1)</f>
        <v>0</v>
      </c>
    </row>
    <row r="174" spans="1:25" x14ac:dyDescent="0.45">
      <c r="A174" s="1" t="s">
        <v>660</v>
      </c>
      <c r="B174" s="1" t="s">
        <v>455</v>
      </c>
      <c r="C174" s="1">
        <v>30.226594899999998</v>
      </c>
      <c r="D174" s="1">
        <v>-93.217375799999999</v>
      </c>
      <c r="E174" s="1">
        <f>SUMIFS(allNAICS!$P:$P,allNAICS!$C:$C,Revenue!$A174,allNAICS!$E:$E,Revenue!E$1)</f>
        <v>60338307</v>
      </c>
      <c r="F174" s="1">
        <f>SUMIFS(allNAICS!$P:$P,allNAICS!$C:$C,Revenue!$A174,allNAICS!$E:$E,Revenue!F$1)</f>
        <v>28196</v>
      </c>
      <c r="G174" s="1">
        <f>SUMIFS(allNAICS!$P:$P,allNAICS!$C:$C,Revenue!$A174,allNAICS!$E:$E,Revenue!G$1)</f>
        <v>908435</v>
      </c>
      <c r="H174" s="1">
        <f>SUMIFS(allNAICS!$P:$P,allNAICS!$C:$C,Revenue!$A174,allNAICS!$E:$E,Revenue!H$1)</f>
        <v>0</v>
      </c>
      <c r="I174" s="1">
        <f>SUMIFS(allNAICS!$P:$P,allNAICS!$C:$C,Revenue!$A174,allNAICS!$E:$E,Revenue!I$1)</f>
        <v>873998</v>
      </c>
      <c r="J174" s="1">
        <f>SUMIFS(allNAICS!$P:$P,allNAICS!$C:$C,Revenue!$A174,allNAICS!$E:$E,Revenue!J$1)</f>
        <v>46902312</v>
      </c>
      <c r="K174" s="1">
        <f>SUMIFS(allNAICS!$P:$P,allNAICS!$C:$C,Revenue!$A174,allNAICS!$E:$E,Revenue!K$1)</f>
        <v>2549709</v>
      </c>
      <c r="L174" s="1">
        <f>SUMIFS(allNAICS!$P:$P,allNAICS!$C:$C,Revenue!$A174,allNAICS!$E:$E,Revenue!L$1)</f>
        <v>3659683</v>
      </c>
      <c r="M174" s="1">
        <f>SUMIFS(allNAICS!$P:$P,allNAICS!$C:$C,Revenue!$A174,allNAICS!$E:$E,Revenue!M$1)</f>
        <v>965137</v>
      </c>
      <c r="N174" s="1">
        <f>SUMIFS(allNAICS!$P:$P,allNAICS!$C:$C,Revenue!$A174,allNAICS!$E:$E,Revenue!N$1)</f>
        <v>250557</v>
      </c>
      <c r="O174" s="1">
        <f>SUMIFS(allNAICS!$P:$P,allNAICS!$C:$C,Revenue!$A174,allNAICS!$E:$E,Revenue!O$1)</f>
        <v>341315</v>
      </c>
      <c r="P174" s="1">
        <f>SUMIFS(allNAICS!$P:$P,allNAICS!$C:$C,Revenue!$A174,allNAICS!$E:$E,Revenue!P$1)</f>
        <v>281752</v>
      </c>
      <c r="Q174" s="1">
        <f>SUMIFS(allNAICS!$P:$P,allNAICS!$C:$C,Revenue!$A174,allNAICS!$E:$E,Revenue!Q$1)</f>
        <v>464503</v>
      </c>
      <c r="R174" s="1">
        <f>SUMIFS(allNAICS!$P:$P,allNAICS!$C:$C,Revenue!$A174,allNAICS!$E:$E,Revenue!R$1)</f>
        <v>243315</v>
      </c>
      <c r="S174" s="1">
        <f>SUMIFS(allNAICS!$P:$P,allNAICS!$C:$C,Revenue!$A174,allNAICS!$E:$E,Revenue!S$1)</f>
        <v>47722</v>
      </c>
      <c r="T174" s="1">
        <f>SUMIFS(allNAICS!$P:$P,allNAICS!$C:$C,Revenue!$A174,allNAICS!$E:$E,Revenue!T$1)</f>
        <v>1211532</v>
      </c>
      <c r="U174" s="1">
        <f>SUMIFS(allNAICS!$P:$P,allNAICS!$C:$C,Revenue!$A174,allNAICS!$E:$E,Revenue!U$1)</f>
        <v>47740</v>
      </c>
      <c r="V174" s="1">
        <f>SUMIFS(allNAICS!$P:$P,allNAICS!$C:$C,Revenue!$A174,allNAICS!$E:$E,Revenue!V$1)</f>
        <v>1083562</v>
      </c>
      <c r="W174" s="1">
        <f>SUMIFS(allNAICS!$P:$P,allNAICS!$C:$C,Revenue!$A174,allNAICS!$E:$E,Revenue!W$1)</f>
        <v>220502</v>
      </c>
      <c r="X174" s="1">
        <f>SUMIFS(allNAICS!$P:$P,allNAICS!$C:$C,Revenue!$A174,allNAICS!$E:$E,Revenue!X$1)</f>
        <v>0</v>
      </c>
      <c r="Y174" s="1">
        <f>SUMIFS(allNAICS!$P:$P,allNAICS!$C:$C,Revenue!$A174,allNAICS!$E:$E,Revenue!Y$1)</f>
        <v>0</v>
      </c>
    </row>
    <row r="175" spans="1:25" x14ac:dyDescent="0.45">
      <c r="A175" s="1" t="s">
        <v>661</v>
      </c>
      <c r="B175" s="1" t="s">
        <v>595</v>
      </c>
      <c r="C175" s="1">
        <v>34.483901000000003</v>
      </c>
      <c r="D175" s="1">
        <v>-114.3224548</v>
      </c>
      <c r="E175" s="1">
        <f>SUMIFS(allNAICS!$P:$P,allNAICS!$C:$C,Revenue!$A175,allNAICS!$E:$E,Revenue!E$1)</f>
        <v>7965592</v>
      </c>
      <c r="F175" s="1">
        <f>SUMIFS(allNAICS!$P:$P,allNAICS!$C:$C,Revenue!$A175,allNAICS!$E:$E,Revenue!F$1)</f>
        <v>0</v>
      </c>
      <c r="G175" s="1">
        <f>SUMIFS(allNAICS!$P:$P,allNAICS!$C:$C,Revenue!$A175,allNAICS!$E:$E,Revenue!G$1)</f>
        <v>350895</v>
      </c>
      <c r="H175" s="1">
        <f>SUMIFS(allNAICS!$P:$P,allNAICS!$C:$C,Revenue!$A175,allNAICS!$E:$E,Revenue!H$1)</f>
        <v>256126</v>
      </c>
      <c r="I175" s="1">
        <f>SUMIFS(allNAICS!$P:$P,allNAICS!$C:$C,Revenue!$A175,allNAICS!$E:$E,Revenue!I$1)</f>
        <v>440226</v>
      </c>
      <c r="J175" s="1">
        <f>SUMIFS(allNAICS!$P:$P,allNAICS!$C:$C,Revenue!$A175,allNAICS!$E:$E,Revenue!J$1)</f>
        <v>798151</v>
      </c>
      <c r="K175" s="1">
        <f>SUMIFS(allNAICS!$P:$P,allNAICS!$C:$C,Revenue!$A175,allNAICS!$E:$E,Revenue!K$1)</f>
        <v>668232</v>
      </c>
      <c r="L175" s="1">
        <f>SUMIFS(allNAICS!$P:$P,allNAICS!$C:$C,Revenue!$A175,allNAICS!$E:$E,Revenue!L$1)</f>
        <v>3028502</v>
      </c>
      <c r="M175" s="1">
        <f>SUMIFS(allNAICS!$P:$P,allNAICS!$C:$C,Revenue!$A175,allNAICS!$E:$E,Revenue!M$1)</f>
        <v>214085</v>
      </c>
      <c r="N175" s="1">
        <f>SUMIFS(allNAICS!$P:$P,allNAICS!$C:$C,Revenue!$A175,allNAICS!$E:$E,Revenue!N$1)</f>
        <v>107509</v>
      </c>
      <c r="O175" s="1">
        <f>SUMIFS(allNAICS!$P:$P,allNAICS!$C:$C,Revenue!$A175,allNAICS!$E:$E,Revenue!O$1)</f>
        <v>131083</v>
      </c>
      <c r="P175" s="1">
        <f>SUMIFS(allNAICS!$P:$P,allNAICS!$C:$C,Revenue!$A175,allNAICS!$E:$E,Revenue!P$1)</f>
        <v>148506</v>
      </c>
      <c r="Q175" s="1">
        <f>SUMIFS(allNAICS!$P:$P,allNAICS!$C:$C,Revenue!$A175,allNAICS!$E:$E,Revenue!Q$1)</f>
        <v>107400</v>
      </c>
      <c r="R175" s="1">
        <f>SUMIFS(allNAICS!$P:$P,allNAICS!$C:$C,Revenue!$A175,allNAICS!$E:$E,Revenue!R$1)</f>
        <v>182519</v>
      </c>
      <c r="S175" s="1">
        <f>SUMIFS(allNAICS!$P:$P,allNAICS!$C:$C,Revenue!$A175,allNAICS!$E:$E,Revenue!S$1)</f>
        <v>20980</v>
      </c>
      <c r="T175" s="1">
        <f>SUMIFS(allNAICS!$P:$P,allNAICS!$C:$C,Revenue!$A175,allNAICS!$E:$E,Revenue!T$1)</f>
        <v>1094591</v>
      </c>
      <c r="U175" s="1">
        <f>SUMIFS(allNAICS!$P:$P,allNAICS!$C:$C,Revenue!$A175,allNAICS!$E:$E,Revenue!U$1)</f>
        <v>27906</v>
      </c>
      <c r="V175" s="1">
        <f>SUMIFS(allNAICS!$P:$P,allNAICS!$C:$C,Revenue!$A175,allNAICS!$E:$E,Revenue!V$1)</f>
        <v>262383</v>
      </c>
      <c r="W175" s="1">
        <f>SUMIFS(allNAICS!$P:$P,allNAICS!$C:$C,Revenue!$A175,allNAICS!$E:$E,Revenue!W$1)</f>
        <v>122578</v>
      </c>
      <c r="X175" s="1">
        <f>SUMIFS(allNAICS!$P:$P,allNAICS!$C:$C,Revenue!$A175,allNAICS!$E:$E,Revenue!X$1)</f>
        <v>0</v>
      </c>
      <c r="Y175" s="1">
        <f>SUMIFS(allNAICS!$P:$P,allNAICS!$C:$C,Revenue!$A175,allNAICS!$E:$E,Revenue!Y$1)</f>
        <v>0</v>
      </c>
    </row>
    <row r="176" spans="1:25" x14ac:dyDescent="0.45">
      <c r="A176" s="1" t="s">
        <v>662</v>
      </c>
      <c r="B176" s="1" t="s">
        <v>526</v>
      </c>
      <c r="C176" s="1">
        <v>28.039465400000001</v>
      </c>
      <c r="D176" s="1">
        <v>-81.949804200000003</v>
      </c>
      <c r="E176" s="1">
        <f>SUMIFS(allNAICS!$P:$P,allNAICS!$C:$C,Revenue!$A176,allNAICS!$E:$E,Revenue!E$1)</f>
        <v>47896412</v>
      </c>
      <c r="F176" s="1">
        <f>SUMIFS(allNAICS!$P:$P,allNAICS!$C:$C,Revenue!$A176,allNAICS!$E:$E,Revenue!F$1)</f>
        <v>177171</v>
      </c>
      <c r="G176" s="1">
        <f>SUMIFS(allNAICS!$P:$P,allNAICS!$C:$C,Revenue!$A176,allNAICS!$E:$E,Revenue!G$1)</f>
        <v>1399604</v>
      </c>
      <c r="H176" s="1">
        <f>SUMIFS(allNAICS!$P:$P,allNAICS!$C:$C,Revenue!$A176,allNAICS!$E:$E,Revenue!H$1)</f>
        <v>489187</v>
      </c>
      <c r="I176" s="1">
        <f>SUMIFS(allNAICS!$P:$P,allNAICS!$C:$C,Revenue!$A176,allNAICS!$E:$E,Revenue!I$1)</f>
        <v>1787154</v>
      </c>
      <c r="J176" s="1">
        <f>SUMIFS(allNAICS!$P:$P,allNAICS!$C:$C,Revenue!$A176,allNAICS!$E:$E,Revenue!J$1)</f>
        <v>9948216</v>
      </c>
      <c r="K176" s="1">
        <f>SUMIFS(allNAICS!$P:$P,allNAICS!$C:$C,Revenue!$A176,allNAICS!$E:$E,Revenue!K$1)</f>
        <v>12294719</v>
      </c>
      <c r="L176" s="1">
        <f>SUMIFS(allNAICS!$P:$P,allNAICS!$C:$C,Revenue!$A176,allNAICS!$E:$E,Revenue!L$1)</f>
        <v>6534720</v>
      </c>
      <c r="M176" s="1">
        <f>SUMIFS(allNAICS!$P:$P,allNAICS!$C:$C,Revenue!$A176,allNAICS!$E:$E,Revenue!M$1)</f>
        <v>1984900</v>
      </c>
      <c r="N176" s="1">
        <f>SUMIFS(allNAICS!$P:$P,allNAICS!$C:$C,Revenue!$A176,allNAICS!$E:$E,Revenue!N$1)</f>
        <v>416037</v>
      </c>
      <c r="O176" s="1">
        <f>SUMIFS(allNAICS!$P:$P,allNAICS!$C:$C,Revenue!$A176,allNAICS!$E:$E,Revenue!O$1)</f>
        <v>5296315</v>
      </c>
      <c r="P176" s="1">
        <f>SUMIFS(allNAICS!$P:$P,allNAICS!$C:$C,Revenue!$A176,allNAICS!$E:$E,Revenue!P$1)</f>
        <v>621669</v>
      </c>
      <c r="Q176" s="1">
        <f>SUMIFS(allNAICS!$P:$P,allNAICS!$C:$C,Revenue!$A176,allNAICS!$E:$E,Revenue!Q$1)</f>
        <v>916707</v>
      </c>
      <c r="R176" s="1">
        <f>SUMIFS(allNAICS!$P:$P,allNAICS!$C:$C,Revenue!$A176,allNAICS!$E:$E,Revenue!R$1)</f>
        <v>867770</v>
      </c>
      <c r="S176" s="1">
        <f>SUMIFS(allNAICS!$P:$P,allNAICS!$C:$C,Revenue!$A176,allNAICS!$E:$E,Revenue!S$1)</f>
        <v>223741</v>
      </c>
      <c r="T176" s="1">
        <f>SUMIFS(allNAICS!$P:$P,allNAICS!$C:$C,Revenue!$A176,allNAICS!$E:$E,Revenue!T$1)</f>
        <v>3362565</v>
      </c>
      <c r="U176" s="1">
        <f>SUMIFS(allNAICS!$P:$P,allNAICS!$C:$C,Revenue!$A176,allNAICS!$E:$E,Revenue!U$1)</f>
        <v>219089</v>
      </c>
      <c r="V176" s="1">
        <f>SUMIFS(allNAICS!$P:$P,allNAICS!$C:$C,Revenue!$A176,allNAICS!$E:$E,Revenue!V$1)</f>
        <v>762904</v>
      </c>
      <c r="W176" s="1">
        <f>SUMIFS(allNAICS!$P:$P,allNAICS!$C:$C,Revenue!$A176,allNAICS!$E:$E,Revenue!W$1)</f>
        <v>340753</v>
      </c>
      <c r="X176" s="1">
        <f>SUMIFS(allNAICS!$P:$P,allNAICS!$C:$C,Revenue!$A176,allNAICS!$E:$E,Revenue!X$1)</f>
        <v>252741</v>
      </c>
      <c r="Y176" s="1">
        <f>SUMIFS(allNAICS!$P:$P,allNAICS!$C:$C,Revenue!$A176,allNAICS!$E:$E,Revenue!Y$1)</f>
        <v>0</v>
      </c>
    </row>
    <row r="177" spans="1:25" x14ac:dyDescent="0.45">
      <c r="A177" s="1" t="s">
        <v>663</v>
      </c>
      <c r="B177" s="1" t="s">
        <v>459</v>
      </c>
      <c r="C177" s="1">
        <v>40.037875499999998</v>
      </c>
      <c r="D177" s="1">
        <v>-76.305514400000007</v>
      </c>
      <c r="E177" s="1">
        <f>SUMIFS(allNAICS!$P:$P,allNAICS!$C:$C,Revenue!$A177,allNAICS!$E:$E,Revenue!E$1)</f>
        <v>50965276</v>
      </c>
      <c r="F177" s="1">
        <f>SUMIFS(allNAICS!$P:$P,allNAICS!$C:$C,Revenue!$A177,allNAICS!$E:$E,Revenue!F$1)</f>
        <v>56568</v>
      </c>
      <c r="G177" s="1">
        <f>SUMIFS(allNAICS!$P:$P,allNAICS!$C:$C,Revenue!$A177,allNAICS!$E:$E,Revenue!G$1)</f>
        <v>0</v>
      </c>
      <c r="H177" s="1">
        <f>SUMIFS(allNAICS!$P:$P,allNAICS!$C:$C,Revenue!$A177,allNAICS!$E:$E,Revenue!H$1)</f>
        <v>0</v>
      </c>
      <c r="I177" s="1">
        <f>SUMIFS(allNAICS!$P:$P,allNAICS!$C:$C,Revenue!$A177,allNAICS!$E:$E,Revenue!I$1)</f>
        <v>3737032</v>
      </c>
      <c r="J177" s="1">
        <f>SUMIFS(allNAICS!$P:$P,allNAICS!$C:$C,Revenue!$A177,allNAICS!$E:$E,Revenue!J$1)</f>
        <v>13600372</v>
      </c>
      <c r="K177" s="1">
        <f>SUMIFS(allNAICS!$P:$P,allNAICS!$C:$C,Revenue!$A177,allNAICS!$E:$E,Revenue!K$1)</f>
        <v>13312953</v>
      </c>
      <c r="L177" s="1">
        <f>SUMIFS(allNAICS!$P:$P,allNAICS!$C:$C,Revenue!$A177,allNAICS!$E:$E,Revenue!L$1)</f>
        <v>7045074</v>
      </c>
      <c r="M177" s="1">
        <f>SUMIFS(allNAICS!$P:$P,allNAICS!$C:$C,Revenue!$A177,allNAICS!$E:$E,Revenue!M$1)</f>
        <v>1352152</v>
      </c>
      <c r="N177" s="1">
        <f>SUMIFS(allNAICS!$P:$P,allNAICS!$C:$C,Revenue!$A177,allNAICS!$E:$E,Revenue!N$1)</f>
        <v>579702</v>
      </c>
      <c r="O177" s="1">
        <f>SUMIFS(allNAICS!$P:$P,allNAICS!$C:$C,Revenue!$A177,allNAICS!$E:$E,Revenue!O$1)</f>
        <v>1898240</v>
      </c>
      <c r="P177" s="1">
        <f>SUMIFS(allNAICS!$P:$P,allNAICS!$C:$C,Revenue!$A177,allNAICS!$E:$E,Revenue!P$1)</f>
        <v>659746</v>
      </c>
      <c r="Q177" s="1">
        <f>SUMIFS(allNAICS!$P:$P,allNAICS!$C:$C,Revenue!$A177,allNAICS!$E:$E,Revenue!Q$1)</f>
        <v>1394253</v>
      </c>
      <c r="R177" s="1">
        <f>SUMIFS(allNAICS!$P:$P,allNAICS!$C:$C,Revenue!$A177,allNAICS!$E:$E,Revenue!R$1)</f>
        <v>746469</v>
      </c>
      <c r="S177" s="1">
        <f>SUMIFS(allNAICS!$P:$P,allNAICS!$C:$C,Revenue!$A177,allNAICS!$E:$E,Revenue!S$1)</f>
        <v>308426</v>
      </c>
      <c r="T177" s="1">
        <f>SUMIFS(allNAICS!$P:$P,allNAICS!$C:$C,Revenue!$A177,allNAICS!$E:$E,Revenue!T$1)</f>
        <v>3229532</v>
      </c>
      <c r="U177" s="1">
        <f>SUMIFS(allNAICS!$P:$P,allNAICS!$C:$C,Revenue!$A177,allNAICS!$E:$E,Revenue!U$1)</f>
        <v>169985</v>
      </c>
      <c r="V177" s="1">
        <f>SUMIFS(allNAICS!$P:$P,allNAICS!$C:$C,Revenue!$A177,allNAICS!$E:$E,Revenue!V$1)</f>
        <v>1125918</v>
      </c>
      <c r="W177" s="1">
        <f>SUMIFS(allNAICS!$P:$P,allNAICS!$C:$C,Revenue!$A177,allNAICS!$E:$E,Revenue!W$1)</f>
        <v>603266</v>
      </c>
      <c r="X177" s="1">
        <f>SUMIFS(allNAICS!$P:$P,allNAICS!$C:$C,Revenue!$A177,allNAICS!$E:$E,Revenue!X$1)</f>
        <v>780321</v>
      </c>
      <c r="Y177" s="1">
        <f>SUMIFS(allNAICS!$P:$P,allNAICS!$C:$C,Revenue!$A177,allNAICS!$E:$E,Revenue!Y$1)</f>
        <v>0</v>
      </c>
    </row>
    <row r="178" spans="1:25" x14ac:dyDescent="0.45">
      <c r="A178" s="1" t="s">
        <v>664</v>
      </c>
      <c r="B178" s="1" t="s">
        <v>466</v>
      </c>
      <c r="C178" s="1">
        <v>42.732534999999999</v>
      </c>
      <c r="D178" s="1">
        <v>-84.555534699999995</v>
      </c>
      <c r="E178" s="1">
        <f>SUMIFS(allNAICS!$P:$P,allNAICS!$C:$C,Revenue!$A178,allNAICS!$E:$E,Revenue!E$1)</f>
        <v>66473960</v>
      </c>
      <c r="F178" s="1">
        <f>SUMIFS(allNAICS!$P:$P,allNAICS!$C:$C,Revenue!$A178,allNAICS!$E:$E,Revenue!F$1)</f>
        <v>70532</v>
      </c>
      <c r="G178" s="1">
        <f>SUMIFS(allNAICS!$P:$P,allNAICS!$C:$C,Revenue!$A178,allNAICS!$E:$E,Revenue!G$1)</f>
        <v>16765</v>
      </c>
      <c r="H178" s="1">
        <f>SUMIFS(allNAICS!$P:$P,allNAICS!$C:$C,Revenue!$A178,allNAICS!$E:$E,Revenue!H$1)</f>
        <v>156176</v>
      </c>
      <c r="I178" s="1">
        <f>SUMIFS(allNAICS!$P:$P,allNAICS!$C:$C,Revenue!$A178,allNAICS!$E:$E,Revenue!I$1)</f>
        <v>2205427</v>
      </c>
      <c r="J178" s="1">
        <f>SUMIFS(allNAICS!$P:$P,allNAICS!$C:$C,Revenue!$A178,allNAICS!$E:$E,Revenue!J$1)</f>
        <v>17379937</v>
      </c>
      <c r="K178" s="1">
        <f>SUMIFS(allNAICS!$P:$P,allNAICS!$C:$C,Revenue!$A178,allNAICS!$E:$E,Revenue!K$1)</f>
        <v>8528686</v>
      </c>
      <c r="L178" s="1">
        <f>SUMIFS(allNAICS!$P:$P,allNAICS!$C:$C,Revenue!$A178,allNAICS!$E:$E,Revenue!L$1)</f>
        <v>5568282</v>
      </c>
      <c r="M178" s="1">
        <f>SUMIFS(allNAICS!$P:$P,allNAICS!$C:$C,Revenue!$A178,allNAICS!$E:$E,Revenue!M$1)</f>
        <v>699974</v>
      </c>
      <c r="N178" s="1">
        <f>SUMIFS(allNAICS!$P:$P,allNAICS!$C:$C,Revenue!$A178,allNAICS!$E:$E,Revenue!N$1)</f>
        <v>769116</v>
      </c>
      <c r="O178" s="1">
        <f>SUMIFS(allNAICS!$P:$P,allNAICS!$C:$C,Revenue!$A178,allNAICS!$E:$E,Revenue!O$1)</f>
        <v>23429359</v>
      </c>
      <c r="P178" s="1">
        <f>SUMIFS(allNAICS!$P:$P,allNAICS!$C:$C,Revenue!$A178,allNAICS!$E:$E,Revenue!P$1)</f>
        <v>795870</v>
      </c>
      <c r="Q178" s="1">
        <f>SUMIFS(allNAICS!$P:$P,allNAICS!$C:$C,Revenue!$A178,allNAICS!$E:$E,Revenue!Q$1)</f>
        <v>1347043</v>
      </c>
      <c r="R178" s="1">
        <f>SUMIFS(allNAICS!$P:$P,allNAICS!$C:$C,Revenue!$A178,allNAICS!$E:$E,Revenue!R$1)</f>
        <v>696207</v>
      </c>
      <c r="S178" s="1">
        <f>SUMIFS(allNAICS!$P:$P,allNAICS!$C:$C,Revenue!$A178,allNAICS!$E:$E,Revenue!S$1)</f>
        <v>236047</v>
      </c>
      <c r="T178" s="1">
        <f>SUMIFS(allNAICS!$P:$P,allNAICS!$C:$C,Revenue!$A178,allNAICS!$E:$E,Revenue!T$1)</f>
        <v>2877985</v>
      </c>
      <c r="U178" s="1">
        <f>SUMIFS(allNAICS!$P:$P,allNAICS!$C:$C,Revenue!$A178,allNAICS!$E:$E,Revenue!U$1)</f>
        <v>173701</v>
      </c>
      <c r="V178" s="1">
        <f>SUMIFS(allNAICS!$P:$P,allNAICS!$C:$C,Revenue!$A178,allNAICS!$E:$E,Revenue!V$1)</f>
        <v>720846</v>
      </c>
      <c r="W178" s="1">
        <f>SUMIFS(allNAICS!$P:$P,allNAICS!$C:$C,Revenue!$A178,allNAICS!$E:$E,Revenue!W$1)</f>
        <v>425538</v>
      </c>
      <c r="X178" s="1">
        <f>SUMIFS(allNAICS!$P:$P,allNAICS!$C:$C,Revenue!$A178,allNAICS!$E:$E,Revenue!X$1)</f>
        <v>375503</v>
      </c>
      <c r="Y178" s="1">
        <f>SUMIFS(allNAICS!$P:$P,allNAICS!$C:$C,Revenue!$A178,allNAICS!$E:$E,Revenue!Y$1)</f>
        <v>0</v>
      </c>
    </row>
    <row r="179" spans="1:25" x14ac:dyDescent="0.45">
      <c r="A179" s="1" t="s">
        <v>665</v>
      </c>
      <c r="B179" s="1" t="s">
        <v>445</v>
      </c>
      <c r="C179" s="1">
        <v>27.530567099999999</v>
      </c>
      <c r="D179" s="1">
        <v>-99.480324100000004</v>
      </c>
      <c r="E179" s="1">
        <f>SUMIFS(allNAICS!$P:$P,allNAICS!$C:$C,Revenue!$A179,allNAICS!$E:$E,Revenue!E$1)</f>
        <v>12928774</v>
      </c>
      <c r="F179" s="1">
        <f>SUMIFS(allNAICS!$P:$P,allNAICS!$C:$C,Revenue!$A179,allNAICS!$E:$E,Revenue!F$1)</f>
        <v>0</v>
      </c>
      <c r="G179" s="1">
        <f>SUMIFS(allNAICS!$P:$P,allNAICS!$C:$C,Revenue!$A179,allNAICS!$E:$E,Revenue!G$1)</f>
        <v>194513</v>
      </c>
      <c r="H179" s="1">
        <f>SUMIFS(allNAICS!$P:$P,allNAICS!$C:$C,Revenue!$A179,allNAICS!$E:$E,Revenue!H$1)</f>
        <v>94048</v>
      </c>
      <c r="I179" s="1">
        <f>SUMIFS(allNAICS!$P:$P,allNAICS!$C:$C,Revenue!$A179,allNAICS!$E:$E,Revenue!I$1)</f>
        <v>478533</v>
      </c>
      <c r="J179" s="1">
        <f>SUMIFS(allNAICS!$P:$P,allNAICS!$C:$C,Revenue!$A179,allNAICS!$E:$E,Revenue!J$1)</f>
        <v>482191</v>
      </c>
      <c r="K179" s="1">
        <f>SUMIFS(allNAICS!$P:$P,allNAICS!$C:$C,Revenue!$A179,allNAICS!$E:$E,Revenue!K$1)</f>
        <v>2410397</v>
      </c>
      <c r="L179" s="1">
        <f>SUMIFS(allNAICS!$P:$P,allNAICS!$C:$C,Revenue!$A179,allNAICS!$E:$E,Revenue!L$1)</f>
        <v>3011428</v>
      </c>
      <c r="M179" s="1">
        <f>SUMIFS(allNAICS!$P:$P,allNAICS!$C:$C,Revenue!$A179,allNAICS!$E:$E,Revenue!M$1)</f>
        <v>2988883</v>
      </c>
      <c r="N179" s="1">
        <f>SUMIFS(allNAICS!$P:$P,allNAICS!$C:$C,Revenue!$A179,allNAICS!$E:$E,Revenue!N$1)</f>
        <v>190176</v>
      </c>
      <c r="O179" s="1">
        <f>SUMIFS(allNAICS!$P:$P,allNAICS!$C:$C,Revenue!$A179,allNAICS!$E:$E,Revenue!O$1)</f>
        <v>756598</v>
      </c>
      <c r="P179" s="1">
        <f>SUMIFS(allNAICS!$P:$P,allNAICS!$C:$C,Revenue!$A179,allNAICS!$E:$E,Revenue!P$1)</f>
        <v>269863</v>
      </c>
      <c r="Q179" s="1">
        <f>SUMIFS(allNAICS!$P:$P,allNAICS!$C:$C,Revenue!$A179,allNAICS!$E:$E,Revenue!Q$1)</f>
        <v>192228</v>
      </c>
      <c r="R179" s="1">
        <f>SUMIFS(allNAICS!$P:$P,allNAICS!$C:$C,Revenue!$A179,allNAICS!$E:$E,Revenue!R$1)</f>
        <v>237503</v>
      </c>
      <c r="S179" s="1">
        <f>SUMIFS(allNAICS!$P:$P,allNAICS!$C:$C,Revenue!$A179,allNAICS!$E:$E,Revenue!S$1)</f>
        <v>48079</v>
      </c>
      <c r="T179" s="1">
        <f>SUMIFS(allNAICS!$P:$P,allNAICS!$C:$C,Revenue!$A179,allNAICS!$E:$E,Revenue!T$1)</f>
        <v>873491</v>
      </c>
      <c r="U179" s="1">
        <f>SUMIFS(allNAICS!$P:$P,allNAICS!$C:$C,Revenue!$A179,allNAICS!$E:$E,Revenue!U$1)</f>
        <v>43888</v>
      </c>
      <c r="V179" s="1">
        <f>SUMIFS(allNAICS!$P:$P,allNAICS!$C:$C,Revenue!$A179,allNAICS!$E:$E,Revenue!V$1)</f>
        <v>340415</v>
      </c>
      <c r="W179" s="1">
        <f>SUMIFS(allNAICS!$P:$P,allNAICS!$C:$C,Revenue!$A179,allNAICS!$E:$E,Revenue!W$1)</f>
        <v>0</v>
      </c>
      <c r="X179" s="1">
        <f>SUMIFS(allNAICS!$P:$P,allNAICS!$C:$C,Revenue!$A179,allNAICS!$E:$E,Revenue!X$1)</f>
        <v>0</v>
      </c>
      <c r="Y179" s="1">
        <f>SUMIFS(allNAICS!$P:$P,allNAICS!$C:$C,Revenue!$A179,allNAICS!$E:$E,Revenue!Y$1)</f>
        <v>0</v>
      </c>
    </row>
    <row r="180" spans="1:25" x14ac:dyDescent="0.45">
      <c r="A180" s="1" t="s">
        <v>666</v>
      </c>
      <c r="B180" s="1" t="s">
        <v>453</v>
      </c>
      <c r="C180" s="1">
        <v>32.319939599999998</v>
      </c>
      <c r="D180" s="1">
        <v>-106.7636538</v>
      </c>
      <c r="E180" s="1">
        <f>SUMIFS(allNAICS!$P:$P,allNAICS!$C:$C,Revenue!$A180,allNAICS!$E:$E,Revenue!E$1)</f>
        <v>7826832</v>
      </c>
      <c r="F180" s="1">
        <f>SUMIFS(allNAICS!$P:$P,allNAICS!$C:$C,Revenue!$A180,allNAICS!$E:$E,Revenue!F$1)</f>
        <v>19534</v>
      </c>
      <c r="G180" s="1">
        <f>SUMIFS(allNAICS!$P:$P,allNAICS!$C:$C,Revenue!$A180,allNAICS!$E:$E,Revenue!G$1)</f>
        <v>0</v>
      </c>
      <c r="H180" s="1">
        <f>SUMIFS(allNAICS!$P:$P,allNAICS!$C:$C,Revenue!$A180,allNAICS!$E:$E,Revenue!H$1)</f>
        <v>139263</v>
      </c>
      <c r="I180" s="1">
        <f>SUMIFS(allNAICS!$P:$P,allNAICS!$C:$C,Revenue!$A180,allNAICS!$E:$E,Revenue!I$1)</f>
        <v>481426</v>
      </c>
      <c r="J180" s="1">
        <f>SUMIFS(allNAICS!$P:$P,allNAICS!$C:$C,Revenue!$A180,allNAICS!$E:$E,Revenue!J$1)</f>
        <v>1023169</v>
      </c>
      <c r="K180" s="1">
        <f>SUMIFS(allNAICS!$P:$P,allNAICS!$C:$C,Revenue!$A180,allNAICS!$E:$E,Revenue!K$1)</f>
        <v>1125278</v>
      </c>
      <c r="L180" s="1">
        <f>SUMIFS(allNAICS!$P:$P,allNAICS!$C:$C,Revenue!$A180,allNAICS!$E:$E,Revenue!L$1)</f>
        <v>1868262</v>
      </c>
      <c r="M180" s="1">
        <f>SUMIFS(allNAICS!$P:$P,allNAICS!$C:$C,Revenue!$A180,allNAICS!$E:$E,Revenue!M$1)</f>
        <v>166746</v>
      </c>
      <c r="N180" s="1">
        <f>SUMIFS(allNAICS!$P:$P,allNAICS!$C:$C,Revenue!$A180,allNAICS!$E:$E,Revenue!N$1)</f>
        <v>134685</v>
      </c>
      <c r="O180" s="1">
        <f>SUMIFS(allNAICS!$P:$P,allNAICS!$C:$C,Revenue!$A180,allNAICS!$E:$E,Revenue!O$1)</f>
        <v>260436</v>
      </c>
      <c r="P180" s="1">
        <f>SUMIFS(allNAICS!$P:$P,allNAICS!$C:$C,Revenue!$A180,allNAICS!$E:$E,Revenue!P$1)</f>
        <v>225304</v>
      </c>
      <c r="Q180" s="1">
        <f>SUMIFS(allNAICS!$P:$P,allNAICS!$C:$C,Revenue!$A180,allNAICS!$E:$E,Revenue!Q$1)</f>
        <v>665489</v>
      </c>
      <c r="R180" s="1">
        <f>SUMIFS(allNAICS!$P:$P,allNAICS!$C:$C,Revenue!$A180,allNAICS!$E:$E,Revenue!R$1)</f>
        <v>163749</v>
      </c>
      <c r="S180" s="1">
        <f>SUMIFS(allNAICS!$P:$P,allNAICS!$C:$C,Revenue!$A180,allNAICS!$E:$E,Revenue!S$1)</f>
        <v>22847</v>
      </c>
      <c r="T180" s="1">
        <f>SUMIFS(allNAICS!$P:$P,allNAICS!$C:$C,Revenue!$A180,allNAICS!$E:$E,Revenue!T$1)</f>
        <v>1024311</v>
      </c>
      <c r="U180" s="1">
        <f>SUMIFS(allNAICS!$P:$P,allNAICS!$C:$C,Revenue!$A180,allNAICS!$E:$E,Revenue!U$1)</f>
        <v>145633</v>
      </c>
      <c r="V180" s="1">
        <f>SUMIFS(allNAICS!$P:$P,allNAICS!$C:$C,Revenue!$A180,allNAICS!$E:$E,Revenue!V$1)</f>
        <v>261391</v>
      </c>
      <c r="W180" s="1">
        <f>SUMIFS(allNAICS!$P:$P,allNAICS!$C:$C,Revenue!$A180,allNAICS!$E:$E,Revenue!W$1)</f>
        <v>84602</v>
      </c>
      <c r="X180" s="1">
        <f>SUMIFS(allNAICS!$P:$P,allNAICS!$C:$C,Revenue!$A180,allNAICS!$E:$E,Revenue!X$1)</f>
        <v>0</v>
      </c>
      <c r="Y180" s="1">
        <f>SUMIFS(allNAICS!$P:$P,allNAICS!$C:$C,Revenue!$A180,allNAICS!$E:$E,Revenue!Y$1)</f>
        <v>0</v>
      </c>
    </row>
    <row r="181" spans="1:25" x14ac:dyDescent="0.45">
      <c r="A181" s="1" t="s">
        <v>667</v>
      </c>
      <c r="B181" s="1" t="s">
        <v>529</v>
      </c>
      <c r="C181" s="1">
        <v>36.169941199999997</v>
      </c>
      <c r="D181" s="1">
        <v>-115.1398296</v>
      </c>
      <c r="E181" s="1">
        <f>SUMIFS(allNAICS!$P:$P,allNAICS!$C:$C,Revenue!$A181,allNAICS!$E:$E,Revenue!E$1)</f>
        <v>143395132</v>
      </c>
      <c r="F181" s="1">
        <f>SUMIFS(allNAICS!$P:$P,allNAICS!$C:$C,Revenue!$A181,allNAICS!$E:$E,Revenue!F$1)</f>
        <v>29590</v>
      </c>
      <c r="G181" s="1">
        <f>SUMIFS(allNAICS!$P:$P,allNAICS!$C:$C,Revenue!$A181,allNAICS!$E:$E,Revenue!G$1)</f>
        <v>0</v>
      </c>
      <c r="H181" s="1">
        <f>SUMIFS(allNAICS!$P:$P,allNAICS!$C:$C,Revenue!$A181,allNAICS!$E:$E,Revenue!H$1)</f>
        <v>2536531</v>
      </c>
      <c r="I181" s="1">
        <f>SUMIFS(allNAICS!$P:$P,allNAICS!$C:$C,Revenue!$A181,allNAICS!$E:$E,Revenue!I$1)</f>
        <v>10194928</v>
      </c>
      <c r="J181" s="1">
        <f>SUMIFS(allNAICS!$P:$P,allNAICS!$C:$C,Revenue!$A181,allNAICS!$E:$E,Revenue!J$1)</f>
        <v>5737473</v>
      </c>
      <c r="K181" s="1">
        <f>SUMIFS(allNAICS!$P:$P,allNAICS!$C:$C,Revenue!$A181,allNAICS!$E:$E,Revenue!K$1)</f>
        <v>17473639</v>
      </c>
      <c r="L181" s="1">
        <f>SUMIFS(allNAICS!$P:$P,allNAICS!$C:$C,Revenue!$A181,allNAICS!$E:$E,Revenue!L$1)</f>
        <v>28676528</v>
      </c>
      <c r="M181" s="1">
        <f>SUMIFS(allNAICS!$P:$P,allNAICS!$C:$C,Revenue!$A181,allNAICS!$E:$E,Revenue!M$1)</f>
        <v>5014742</v>
      </c>
      <c r="N181" s="1">
        <f>SUMIFS(allNAICS!$P:$P,allNAICS!$C:$C,Revenue!$A181,allNAICS!$E:$E,Revenue!N$1)</f>
        <v>3851363</v>
      </c>
      <c r="O181" s="1">
        <f>SUMIFS(allNAICS!$P:$P,allNAICS!$C:$C,Revenue!$A181,allNAICS!$E:$E,Revenue!O$1)</f>
        <v>10021362</v>
      </c>
      <c r="P181" s="1">
        <f>SUMIFS(allNAICS!$P:$P,allNAICS!$C:$C,Revenue!$A181,allNAICS!$E:$E,Revenue!P$1)</f>
        <v>5119402</v>
      </c>
      <c r="Q181" s="1">
        <f>SUMIFS(allNAICS!$P:$P,allNAICS!$C:$C,Revenue!$A181,allNAICS!$E:$E,Revenue!Q$1)</f>
        <v>7744515</v>
      </c>
      <c r="R181" s="1">
        <f>SUMIFS(allNAICS!$P:$P,allNAICS!$C:$C,Revenue!$A181,allNAICS!$E:$E,Revenue!R$1)</f>
        <v>6175365</v>
      </c>
      <c r="S181" s="1">
        <f>SUMIFS(allNAICS!$P:$P,allNAICS!$C:$C,Revenue!$A181,allNAICS!$E:$E,Revenue!S$1)</f>
        <v>656854</v>
      </c>
      <c r="T181" s="1">
        <f>SUMIFS(allNAICS!$P:$P,allNAICS!$C:$C,Revenue!$A181,allNAICS!$E:$E,Revenue!T$1)</f>
        <v>9033960</v>
      </c>
      <c r="U181" s="1">
        <f>SUMIFS(allNAICS!$P:$P,allNAICS!$C:$C,Revenue!$A181,allNAICS!$E:$E,Revenue!U$1)</f>
        <v>3406741</v>
      </c>
      <c r="V181" s="1">
        <f>SUMIFS(allNAICS!$P:$P,allNAICS!$C:$C,Revenue!$A181,allNAICS!$E:$E,Revenue!V$1)</f>
        <v>24620403</v>
      </c>
      <c r="W181" s="1">
        <f>SUMIFS(allNAICS!$P:$P,allNAICS!$C:$C,Revenue!$A181,allNAICS!$E:$E,Revenue!W$1)</f>
        <v>1836614</v>
      </c>
      <c r="X181" s="1">
        <f>SUMIFS(allNAICS!$P:$P,allNAICS!$C:$C,Revenue!$A181,allNAICS!$E:$E,Revenue!X$1)</f>
        <v>1191214</v>
      </c>
      <c r="Y181" s="1">
        <f>SUMIFS(allNAICS!$P:$P,allNAICS!$C:$C,Revenue!$A181,allNAICS!$E:$E,Revenue!Y$1)</f>
        <v>6556</v>
      </c>
    </row>
    <row r="182" spans="1:25" x14ac:dyDescent="0.45">
      <c r="A182" s="1" t="s">
        <v>668</v>
      </c>
      <c r="B182" s="1" t="s">
        <v>669</v>
      </c>
      <c r="C182" s="1">
        <v>38.971668899999997</v>
      </c>
      <c r="D182" s="1">
        <v>-95.235250100000002</v>
      </c>
      <c r="E182" s="1">
        <f>SUMIFS(allNAICS!$P:$P,allNAICS!$C:$C,Revenue!$A182,allNAICS!$E:$E,Revenue!E$1)</f>
        <v>5517289</v>
      </c>
      <c r="F182" s="1">
        <f>SUMIFS(allNAICS!$P:$P,allNAICS!$C:$C,Revenue!$A182,allNAICS!$E:$E,Revenue!F$1)</f>
        <v>0</v>
      </c>
      <c r="G182" s="1">
        <f>SUMIFS(allNAICS!$P:$P,allNAICS!$C:$C,Revenue!$A182,allNAICS!$E:$E,Revenue!G$1)</f>
        <v>15541</v>
      </c>
      <c r="H182" s="1">
        <f>SUMIFS(allNAICS!$P:$P,allNAICS!$C:$C,Revenue!$A182,allNAICS!$E:$E,Revenue!H$1)</f>
        <v>0</v>
      </c>
      <c r="I182" s="1">
        <f>SUMIFS(allNAICS!$P:$P,allNAICS!$C:$C,Revenue!$A182,allNAICS!$E:$E,Revenue!I$1)</f>
        <v>268462</v>
      </c>
      <c r="J182" s="1">
        <f>SUMIFS(allNAICS!$P:$P,allNAICS!$C:$C,Revenue!$A182,allNAICS!$E:$E,Revenue!J$1)</f>
        <v>1226148</v>
      </c>
      <c r="K182" s="1">
        <f>SUMIFS(allNAICS!$P:$P,allNAICS!$C:$C,Revenue!$A182,allNAICS!$E:$E,Revenue!K$1)</f>
        <v>390320</v>
      </c>
      <c r="L182" s="1">
        <f>SUMIFS(allNAICS!$P:$P,allNAICS!$C:$C,Revenue!$A182,allNAICS!$E:$E,Revenue!L$1)</f>
        <v>1231316</v>
      </c>
      <c r="M182" s="1">
        <f>SUMIFS(allNAICS!$P:$P,allNAICS!$C:$C,Revenue!$A182,allNAICS!$E:$E,Revenue!M$1)</f>
        <v>94874</v>
      </c>
      <c r="N182" s="1">
        <f>SUMIFS(allNAICS!$P:$P,allNAICS!$C:$C,Revenue!$A182,allNAICS!$E:$E,Revenue!N$1)</f>
        <v>425488</v>
      </c>
      <c r="O182" s="1">
        <f>SUMIFS(allNAICS!$P:$P,allNAICS!$C:$C,Revenue!$A182,allNAICS!$E:$E,Revenue!O$1)</f>
        <v>278178</v>
      </c>
      <c r="P182" s="1">
        <f>SUMIFS(allNAICS!$P:$P,allNAICS!$C:$C,Revenue!$A182,allNAICS!$E:$E,Revenue!P$1)</f>
        <v>213255</v>
      </c>
      <c r="Q182" s="1">
        <f>SUMIFS(allNAICS!$P:$P,allNAICS!$C:$C,Revenue!$A182,allNAICS!$E:$E,Revenue!Q$1)</f>
        <v>224721</v>
      </c>
      <c r="R182" s="1">
        <f>SUMIFS(allNAICS!$P:$P,allNAICS!$C:$C,Revenue!$A182,allNAICS!$E:$E,Revenue!R$1)</f>
        <v>103974</v>
      </c>
      <c r="S182" s="1">
        <f>SUMIFS(allNAICS!$P:$P,allNAICS!$C:$C,Revenue!$A182,allNAICS!$E:$E,Revenue!S$1)</f>
        <v>59290</v>
      </c>
      <c r="T182" s="1">
        <f>SUMIFS(allNAICS!$P:$P,allNAICS!$C:$C,Revenue!$A182,allNAICS!$E:$E,Revenue!T$1)</f>
        <v>343999</v>
      </c>
      <c r="U182" s="1">
        <f>SUMIFS(allNAICS!$P:$P,allNAICS!$C:$C,Revenue!$A182,allNAICS!$E:$E,Revenue!U$1)</f>
        <v>93909</v>
      </c>
      <c r="V182" s="1">
        <f>SUMIFS(allNAICS!$P:$P,allNAICS!$C:$C,Revenue!$A182,allNAICS!$E:$E,Revenue!V$1)</f>
        <v>290085</v>
      </c>
      <c r="W182" s="1">
        <f>SUMIFS(allNAICS!$P:$P,allNAICS!$C:$C,Revenue!$A182,allNAICS!$E:$E,Revenue!W$1)</f>
        <v>67478</v>
      </c>
      <c r="X182" s="1">
        <f>SUMIFS(allNAICS!$P:$P,allNAICS!$C:$C,Revenue!$A182,allNAICS!$E:$E,Revenue!X$1)</f>
        <v>0</v>
      </c>
      <c r="Y182" s="1">
        <f>SUMIFS(allNAICS!$P:$P,allNAICS!$C:$C,Revenue!$A182,allNAICS!$E:$E,Revenue!Y$1)</f>
        <v>0</v>
      </c>
    </row>
    <row r="183" spans="1:25" x14ac:dyDescent="0.45">
      <c r="A183" s="1" t="s">
        <v>670</v>
      </c>
      <c r="B183" s="1" t="s">
        <v>602</v>
      </c>
      <c r="C183" s="1">
        <v>34.603566899999997</v>
      </c>
      <c r="D183" s="1">
        <v>-98.395929100000004</v>
      </c>
      <c r="E183" s="1">
        <f>SUMIFS(allNAICS!$P:$P,allNAICS!$C:$C,Revenue!$A183,allNAICS!$E:$E,Revenue!E$1)</f>
        <v>5477508</v>
      </c>
      <c r="F183" s="1">
        <f>SUMIFS(allNAICS!$P:$P,allNAICS!$C:$C,Revenue!$A183,allNAICS!$E:$E,Revenue!F$1)</f>
        <v>3406</v>
      </c>
      <c r="G183" s="1">
        <f>SUMIFS(allNAICS!$P:$P,allNAICS!$C:$C,Revenue!$A183,allNAICS!$E:$E,Revenue!G$1)</f>
        <v>30673</v>
      </c>
      <c r="H183" s="1">
        <f>SUMIFS(allNAICS!$P:$P,allNAICS!$C:$C,Revenue!$A183,allNAICS!$E:$E,Revenue!H$1)</f>
        <v>0</v>
      </c>
      <c r="I183" s="1">
        <f>SUMIFS(allNAICS!$P:$P,allNAICS!$C:$C,Revenue!$A183,allNAICS!$E:$E,Revenue!I$1)</f>
        <v>201518</v>
      </c>
      <c r="J183" s="1">
        <f>SUMIFS(allNAICS!$P:$P,allNAICS!$C:$C,Revenue!$A183,allNAICS!$E:$E,Revenue!J$1)</f>
        <v>1449209</v>
      </c>
      <c r="K183" s="1">
        <f>SUMIFS(allNAICS!$P:$P,allNAICS!$C:$C,Revenue!$A183,allNAICS!$E:$E,Revenue!K$1)</f>
        <v>741404</v>
      </c>
      <c r="L183" s="1">
        <f>SUMIFS(allNAICS!$P:$P,allNAICS!$C:$C,Revenue!$A183,allNAICS!$E:$E,Revenue!L$1)</f>
        <v>1303655</v>
      </c>
      <c r="M183" s="1">
        <f>SUMIFS(allNAICS!$P:$P,allNAICS!$C:$C,Revenue!$A183,allNAICS!$E:$E,Revenue!M$1)</f>
        <v>96788</v>
      </c>
      <c r="N183" s="1">
        <f>SUMIFS(allNAICS!$P:$P,allNAICS!$C:$C,Revenue!$A183,allNAICS!$E:$E,Revenue!N$1)</f>
        <v>112694</v>
      </c>
      <c r="O183" s="1">
        <f>SUMIFS(allNAICS!$P:$P,allNAICS!$C:$C,Revenue!$A183,allNAICS!$E:$E,Revenue!O$1)</f>
        <v>217587</v>
      </c>
      <c r="P183" s="1">
        <f>SUMIFS(allNAICS!$P:$P,allNAICS!$C:$C,Revenue!$A183,allNAICS!$E:$E,Revenue!P$1)</f>
        <v>158169</v>
      </c>
      <c r="Q183" s="1">
        <f>SUMIFS(allNAICS!$P:$P,allNAICS!$C:$C,Revenue!$A183,allNAICS!$E:$E,Revenue!Q$1)</f>
        <v>123014</v>
      </c>
      <c r="R183" s="1">
        <f>SUMIFS(allNAICS!$P:$P,allNAICS!$C:$C,Revenue!$A183,allNAICS!$E:$E,Revenue!R$1)</f>
        <v>96305</v>
      </c>
      <c r="S183" s="1">
        <f>SUMIFS(allNAICS!$P:$P,allNAICS!$C:$C,Revenue!$A183,allNAICS!$E:$E,Revenue!S$1)</f>
        <v>29258</v>
      </c>
      <c r="T183" s="1">
        <f>SUMIFS(allNAICS!$P:$P,allNAICS!$C:$C,Revenue!$A183,allNAICS!$E:$E,Revenue!T$1)</f>
        <v>462461</v>
      </c>
      <c r="U183" s="1">
        <f>SUMIFS(allNAICS!$P:$P,allNAICS!$C:$C,Revenue!$A183,allNAICS!$E:$E,Revenue!U$1)</f>
        <v>10715</v>
      </c>
      <c r="V183" s="1">
        <f>SUMIFS(allNAICS!$P:$P,allNAICS!$C:$C,Revenue!$A183,allNAICS!$E:$E,Revenue!V$1)</f>
        <v>213972</v>
      </c>
      <c r="W183" s="1">
        <f>SUMIFS(allNAICS!$P:$P,allNAICS!$C:$C,Revenue!$A183,allNAICS!$E:$E,Revenue!W$1)</f>
        <v>74727</v>
      </c>
      <c r="X183" s="1">
        <f>SUMIFS(allNAICS!$P:$P,allNAICS!$C:$C,Revenue!$A183,allNAICS!$E:$E,Revenue!X$1)</f>
        <v>0</v>
      </c>
      <c r="Y183" s="1">
        <f>SUMIFS(allNAICS!$P:$P,allNAICS!$C:$C,Revenue!$A183,allNAICS!$E:$E,Revenue!Y$1)</f>
        <v>0</v>
      </c>
    </row>
    <row r="184" spans="1:25" x14ac:dyDescent="0.45">
      <c r="A184" s="1" t="s">
        <v>671</v>
      </c>
      <c r="B184" s="1" t="s">
        <v>459</v>
      </c>
      <c r="C184" s="1">
        <v>40.3409251</v>
      </c>
      <c r="D184" s="1">
        <v>-76.411349700000002</v>
      </c>
      <c r="E184" s="1">
        <f>SUMIFS(allNAICS!$P:$P,allNAICS!$C:$C,Revenue!$A184,allNAICS!$E:$E,Revenue!E$1)</f>
        <v>11261700</v>
      </c>
      <c r="F184" s="1">
        <f>SUMIFS(allNAICS!$P:$P,allNAICS!$C:$C,Revenue!$A184,allNAICS!$E:$E,Revenue!F$1)</f>
        <v>7209</v>
      </c>
      <c r="G184" s="1">
        <f>SUMIFS(allNAICS!$P:$P,allNAICS!$C:$C,Revenue!$A184,allNAICS!$E:$E,Revenue!G$1)</f>
        <v>0</v>
      </c>
      <c r="H184" s="1">
        <f>SUMIFS(allNAICS!$P:$P,allNAICS!$C:$C,Revenue!$A184,allNAICS!$E:$E,Revenue!H$1)</f>
        <v>0</v>
      </c>
      <c r="I184" s="1">
        <f>SUMIFS(allNAICS!$P:$P,allNAICS!$C:$C,Revenue!$A184,allNAICS!$E:$E,Revenue!I$1)</f>
        <v>248744</v>
      </c>
      <c r="J184" s="1">
        <f>SUMIFS(allNAICS!$P:$P,allNAICS!$C:$C,Revenue!$A184,allNAICS!$E:$E,Revenue!J$1)</f>
        <v>2603137</v>
      </c>
      <c r="K184" s="1">
        <f>SUMIFS(allNAICS!$P:$P,allNAICS!$C:$C,Revenue!$A184,allNAICS!$E:$E,Revenue!K$1)</f>
        <v>3676954</v>
      </c>
      <c r="L184" s="1">
        <f>SUMIFS(allNAICS!$P:$P,allNAICS!$C:$C,Revenue!$A184,allNAICS!$E:$E,Revenue!L$1)</f>
        <v>0</v>
      </c>
      <c r="M184" s="1">
        <f>SUMIFS(allNAICS!$P:$P,allNAICS!$C:$C,Revenue!$A184,allNAICS!$E:$E,Revenue!M$1)</f>
        <v>316860</v>
      </c>
      <c r="N184" s="1">
        <f>SUMIFS(allNAICS!$P:$P,allNAICS!$C:$C,Revenue!$A184,allNAICS!$E:$E,Revenue!N$1)</f>
        <v>163511</v>
      </c>
      <c r="O184" s="1">
        <f>SUMIFS(allNAICS!$P:$P,allNAICS!$C:$C,Revenue!$A184,allNAICS!$E:$E,Revenue!O$1)</f>
        <v>82330</v>
      </c>
      <c r="P184" s="1">
        <f>SUMIFS(allNAICS!$P:$P,allNAICS!$C:$C,Revenue!$A184,allNAICS!$E:$E,Revenue!P$1)</f>
        <v>96167</v>
      </c>
      <c r="Q184" s="1">
        <f>SUMIFS(allNAICS!$P:$P,allNAICS!$C:$C,Revenue!$A184,allNAICS!$E:$E,Revenue!Q$1)</f>
        <v>150637</v>
      </c>
      <c r="R184" s="1">
        <f>SUMIFS(allNAICS!$P:$P,allNAICS!$C:$C,Revenue!$A184,allNAICS!$E:$E,Revenue!R$1)</f>
        <v>116992</v>
      </c>
      <c r="S184" s="1">
        <f>SUMIFS(allNAICS!$P:$P,allNAICS!$C:$C,Revenue!$A184,allNAICS!$E:$E,Revenue!S$1)</f>
        <v>50824</v>
      </c>
      <c r="T184" s="1">
        <f>SUMIFS(allNAICS!$P:$P,allNAICS!$C:$C,Revenue!$A184,allNAICS!$E:$E,Revenue!T$1)</f>
        <v>638113</v>
      </c>
      <c r="U184" s="1">
        <f>SUMIFS(allNAICS!$P:$P,allNAICS!$C:$C,Revenue!$A184,allNAICS!$E:$E,Revenue!U$1)</f>
        <v>0</v>
      </c>
      <c r="V184" s="1">
        <f>SUMIFS(allNAICS!$P:$P,allNAICS!$C:$C,Revenue!$A184,allNAICS!$E:$E,Revenue!V$1)</f>
        <v>214015</v>
      </c>
      <c r="W184" s="1">
        <f>SUMIFS(allNAICS!$P:$P,allNAICS!$C:$C,Revenue!$A184,allNAICS!$E:$E,Revenue!W$1)</f>
        <v>116129</v>
      </c>
      <c r="X184" s="1">
        <f>SUMIFS(allNAICS!$P:$P,allNAICS!$C:$C,Revenue!$A184,allNAICS!$E:$E,Revenue!X$1)</f>
        <v>23267</v>
      </c>
      <c r="Y184" s="1">
        <f>SUMIFS(allNAICS!$P:$P,allNAICS!$C:$C,Revenue!$A184,allNAICS!$E:$E,Revenue!Y$1)</f>
        <v>0</v>
      </c>
    </row>
    <row r="185" spans="1:25" x14ac:dyDescent="0.45">
      <c r="A185" s="1" t="s">
        <v>672</v>
      </c>
      <c r="B185" s="1" t="s">
        <v>492</v>
      </c>
      <c r="C185" s="1">
        <v>46.400408900000002</v>
      </c>
      <c r="D185" s="1">
        <v>-117.0011889</v>
      </c>
      <c r="E185" s="1">
        <f>SUMIFS(allNAICS!$P:$P,allNAICS!$C:$C,Revenue!$A185,allNAICS!$E:$E,Revenue!E$1)</f>
        <v>4661286</v>
      </c>
      <c r="F185" s="1">
        <f>SUMIFS(allNAICS!$P:$P,allNAICS!$C:$C,Revenue!$A185,allNAICS!$E:$E,Revenue!F$1)</f>
        <v>0</v>
      </c>
      <c r="G185" s="1">
        <f>SUMIFS(allNAICS!$P:$P,allNAICS!$C:$C,Revenue!$A185,allNAICS!$E:$E,Revenue!G$1)</f>
        <v>34637</v>
      </c>
      <c r="H185" s="1">
        <f>SUMIFS(allNAICS!$P:$P,allNAICS!$C:$C,Revenue!$A185,allNAICS!$E:$E,Revenue!H$1)</f>
        <v>0</v>
      </c>
      <c r="I185" s="1">
        <f>SUMIFS(allNAICS!$P:$P,allNAICS!$C:$C,Revenue!$A185,allNAICS!$E:$E,Revenue!I$1)</f>
        <v>242132</v>
      </c>
      <c r="J185" s="1">
        <f>SUMIFS(allNAICS!$P:$P,allNAICS!$C:$C,Revenue!$A185,allNAICS!$E:$E,Revenue!J$1)</f>
        <v>1372814</v>
      </c>
      <c r="K185" s="1">
        <f>SUMIFS(allNAICS!$P:$P,allNAICS!$C:$C,Revenue!$A185,allNAICS!$E:$E,Revenue!K$1)</f>
        <v>491877</v>
      </c>
      <c r="L185" s="1">
        <f>SUMIFS(allNAICS!$P:$P,allNAICS!$C:$C,Revenue!$A185,allNAICS!$E:$E,Revenue!L$1)</f>
        <v>1159122</v>
      </c>
      <c r="M185" s="1">
        <f>SUMIFS(allNAICS!$P:$P,allNAICS!$C:$C,Revenue!$A185,allNAICS!$E:$E,Revenue!M$1)</f>
        <v>148065</v>
      </c>
      <c r="N185" s="1">
        <f>SUMIFS(allNAICS!$P:$P,allNAICS!$C:$C,Revenue!$A185,allNAICS!$E:$E,Revenue!N$1)</f>
        <v>39674</v>
      </c>
      <c r="O185" s="1">
        <f>SUMIFS(allNAICS!$P:$P,allNAICS!$C:$C,Revenue!$A185,allNAICS!$E:$E,Revenue!O$1)</f>
        <v>290577</v>
      </c>
      <c r="P185" s="1">
        <f>SUMIFS(allNAICS!$P:$P,allNAICS!$C:$C,Revenue!$A185,allNAICS!$E:$E,Revenue!P$1)</f>
        <v>50754</v>
      </c>
      <c r="Q185" s="1">
        <f>SUMIFS(allNAICS!$P:$P,allNAICS!$C:$C,Revenue!$A185,allNAICS!$E:$E,Revenue!Q$1)</f>
        <v>59345</v>
      </c>
      <c r="R185" s="1">
        <f>SUMIFS(allNAICS!$P:$P,allNAICS!$C:$C,Revenue!$A185,allNAICS!$E:$E,Revenue!R$1)</f>
        <v>90436</v>
      </c>
      <c r="S185" s="1">
        <f>SUMIFS(allNAICS!$P:$P,allNAICS!$C:$C,Revenue!$A185,allNAICS!$E:$E,Revenue!S$1)</f>
        <v>6380</v>
      </c>
      <c r="T185" s="1">
        <f>SUMIFS(allNAICS!$P:$P,allNAICS!$C:$C,Revenue!$A185,allNAICS!$E:$E,Revenue!T$1)</f>
        <v>468939</v>
      </c>
      <c r="U185" s="1">
        <f>SUMIFS(allNAICS!$P:$P,allNAICS!$C:$C,Revenue!$A185,allNAICS!$E:$E,Revenue!U$1)</f>
        <v>0</v>
      </c>
      <c r="V185" s="1">
        <f>SUMIFS(allNAICS!$P:$P,allNAICS!$C:$C,Revenue!$A185,allNAICS!$E:$E,Revenue!V$1)</f>
        <v>73972</v>
      </c>
      <c r="W185" s="1">
        <f>SUMIFS(allNAICS!$P:$P,allNAICS!$C:$C,Revenue!$A185,allNAICS!$E:$E,Revenue!W$1)</f>
        <v>26236</v>
      </c>
      <c r="X185" s="1">
        <f>SUMIFS(allNAICS!$P:$P,allNAICS!$C:$C,Revenue!$A185,allNAICS!$E:$E,Revenue!X$1)</f>
        <v>0</v>
      </c>
      <c r="Y185" s="1">
        <f>SUMIFS(allNAICS!$P:$P,allNAICS!$C:$C,Revenue!$A185,allNAICS!$E:$E,Revenue!Y$1)</f>
        <v>0</v>
      </c>
    </row>
    <row r="186" spans="1:25" x14ac:dyDescent="0.45">
      <c r="A186" s="1" t="s">
        <v>673</v>
      </c>
      <c r="B186" s="1" t="s">
        <v>484</v>
      </c>
      <c r="C186" s="1">
        <v>44.100351000000003</v>
      </c>
      <c r="D186" s="1">
        <v>-70.214776400000005</v>
      </c>
      <c r="E186" s="1">
        <f>SUMIFS(allNAICS!$P:$P,allNAICS!$C:$C,Revenue!$A186,allNAICS!$E:$E,Revenue!E$1)</f>
        <v>9319505</v>
      </c>
      <c r="F186" s="1">
        <f>SUMIFS(allNAICS!$P:$P,allNAICS!$C:$C,Revenue!$A186,allNAICS!$E:$E,Revenue!F$1)</f>
        <v>8885</v>
      </c>
      <c r="G186" s="1">
        <f>SUMIFS(allNAICS!$P:$P,allNAICS!$C:$C,Revenue!$A186,allNAICS!$E:$E,Revenue!G$1)</f>
        <v>0</v>
      </c>
      <c r="H186" s="1">
        <f>SUMIFS(allNAICS!$P:$P,allNAICS!$C:$C,Revenue!$A186,allNAICS!$E:$E,Revenue!H$1)</f>
        <v>0</v>
      </c>
      <c r="I186" s="1">
        <f>SUMIFS(allNAICS!$P:$P,allNAICS!$C:$C,Revenue!$A186,allNAICS!$E:$E,Revenue!I$1)</f>
        <v>679956</v>
      </c>
      <c r="J186" s="1">
        <f>SUMIFS(allNAICS!$P:$P,allNAICS!$C:$C,Revenue!$A186,allNAICS!$E:$E,Revenue!J$1)</f>
        <v>1886262</v>
      </c>
      <c r="K186" s="1">
        <f>SUMIFS(allNAICS!$P:$P,allNAICS!$C:$C,Revenue!$A186,allNAICS!$E:$E,Revenue!K$1)</f>
        <v>1748330</v>
      </c>
      <c r="L186" s="1">
        <f>SUMIFS(allNAICS!$P:$P,allNAICS!$C:$C,Revenue!$A186,allNAICS!$E:$E,Revenue!L$1)</f>
        <v>1800217</v>
      </c>
      <c r="M186" s="1">
        <f>SUMIFS(allNAICS!$P:$P,allNAICS!$C:$C,Revenue!$A186,allNAICS!$E:$E,Revenue!M$1)</f>
        <v>332517</v>
      </c>
      <c r="N186" s="1">
        <f>SUMIFS(allNAICS!$P:$P,allNAICS!$C:$C,Revenue!$A186,allNAICS!$E:$E,Revenue!N$1)</f>
        <v>204469</v>
      </c>
      <c r="O186" s="1">
        <f>SUMIFS(allNAICS!$P:$P,allNAICS!$C:$C,Revenue!$A186,allNAICS!$E:$E,Revenue!O$1)</f>
        <v>593316</v>
      </c>
      <c r="P186" s="1">
        <f>SUMIFS(allNAICS!$P:$P,allNAICS!$C:$C,Revenue!$A186,allNAICS!$E:$E,Revenue!P$1)</f>
        <v>76355</v>
      </c>
      <c r="Q186" s="1">
        <f>SUMIFS(allNAICS!$P:$P,allNAICS!$C:$C,Revenue!$A186,allNAICS!$E:$E,Revenue!Q$1)</f>
        <v>349485</v>
      </c>
      <c r="R186" s="1">
        <f>SUMIFS(allNAICS!$P:$P,allNAICS!$C:$C,Revenue!$A186,allNAICS!$E:$E,Revenue!R$1)</f>
        <v>140947</v>
      </c>
      <c r="S186" s="1">
        <f>SUMIFS(allNAICS!$P:$P,allNAICS!$C:$C,Revenue!$A186,allNAICS!$E:$E,Revenue!S$1)</f>
        <v>128124</v>
      </c>
      <c r="T186" s="1">
        <f>SUMIFS(allNAICS!$P:$P,allNAICS!$C:$C,Revenue!$A186,allNAICS!$E:$E,Revenue!T$1)</f>
        <v>992205</v>
      </c>
      <c r="U186" s="1">
        <f>SUMIFS(allNAICS!$P:$P,allNAICS!$C:$C,Revenue!$A186,allNAICS!$E:$E,Revenue!U$1)</f>
        <v>17485</v>
      </c>
      <c r="V186" s="1">
        <f>SUMIFS(allNAICS!$P:$P,allNAICS!$C:$C,Revenue!$A186,allNAICS!$E:$E,Revenue!V$1)</f>
        <v>207418</v>
      </c>
      <c r="W186" s="1">
        <f>SUMIFS(allNAICS!$P:$P,allNAICS!$C:$C,Revenue!$A186,allNAICS!$E:$E,Revenue!W$1)</f>
        <v>69374</v>
      </c>
      <c r="X186" s="1">
        <f>SUMIFS(allNAICS!$P:$P,allNAICS!$C:$C,Revenue!$A186,allNAICS!$E:$E,Revenue!X$1)</f>
        <v>0</v>
      </c>
      <c r="Y186" s="1">
        <f>SUMIFS(allNAICS!$P:$P,allNAICS!$C:$C,Revenue!$A186,allNAICS!$E:$E,Revenue!Y$1)</f>
        <v>0</v>
      </c>
    </row>
    <row r="187" spans="1:25" x14ac:dyDescent="0.45">
      <c r="A187" s="1" t="s">
        <v>674</v>
      </c>
      <c r="B187" s="1" t="s">
        <v>514</v>
      </c>
      <c r="C187" s="1">
        <v>38.040583699999999</v>
      </c>
      <c r="D187" s="1">
        <v>-84.503716400000002</v>
      </c>
      <c r="E187" s="1">
        <f>SUMIFS(allNAICS!$P:$P,allNAICS!$C:$C,Revenue!$A187,allNAICS!$E:$E,Revenue!E$1)</f>
        <v>71632531</v>
      </c>
      <c r="F187" s="1">
        <f>SUMIFS(allNAICS!$P:$P,allNAICS!$C:$C,Revenue!$A187,allNAICS!$E:$E,Revenue!F$1)</f>
        <v>170860</v>
      </c>
      <c r="G187" s="1">
        <f>SUMIFS(allNAICS!$P:$P,allNAICS!$C:$C,Revenue!$A187,allNAICS!$E:$E,Revenue!G$1)</f>
        <v>0</v>
      </c>
      <c r="H187" s="1">
        <f>SUMIFS(allNAICS!$P:$P,allNAICS!$C:$C,Revenue!$A187,allNAICS!$E:$E,Revenue!H$1)</f>
        <v>972283</v>
      </c>
      <c r="I187" s="1">
        <f>SUMIFS(allNAICS!$P:$P,allNAICS!$C:$C,Revenue!$A187,allNAICS!$E:$E,Revenue!I$1)</f>
        <v>3288824</v>
      </c>
      <c r="J187" s="1">
        <f>SUMIFS(allNAICS!$P:$P,allNAICS!$C:$C,Revenue!$A187,allNAICS!$E:$E,Revenue!J$1)</f>
        <v>16368185</v>
      </c>
      <c r="K187" s="1">
        <f>SUMIFS(allNAICS!$P:$P,allNAICS!$C:$C,Revenue!$A187,allNAICS!$E:$E,Revenue!K$1)</f>
        <v>29112506</v>
      </c>
      <c r="L187" s="1">
        <f>SUMIFS(allNAICS!$P:$P,allNAICS!$C:$C,Revenue!$A187,allNAICS!$E:$E,Revenue!L$1)</f>
        <v>7844407</v>
      </c>
      <c r="M187" s="1">
        <f>SUMIFS(allNAICS!$P:$P,allNAICS!$C:$C,Revenue!$A187,allNAICS!$E:$E,Revenue!M$1)</f>
        <v>972680</v>
      </c>
      <c r="N187" s="1">
        <f>SUMIFS(allNAICS!$P:$P,allNAICS!$C:$C,Revenue!$A187,allNAICS!$E:$E,Revenue!N$1)</f>
        <v>1438217</v>
      </c>
      <c r="O187" s="1">
        <f>SUMIFS(allNAICS!$P:$P,allNAICS!$C:$C,Revenue!$A187,allNAICS!$E:$E,Revenue!O$1)</f>
        <v>2309206</v>
      </c>
      <c r="P187" s="1">
        <f>SUMIFS(allNAICS!$P:$P,allNAICS!$C:$C,Revenue!$A187,allNAICS!$E:$E,Revenue!P$1)</f>
        <v>832770</v>
      </c>
      <c r="Q187" s="1">
        <f>SUMIFS(allNAICS!$P:$P,allNAICS!$C:$C,Revenue!$A187,allNAICS!$E:$E,Revenue!Q$1)</f>
        <v>1797895</v>
      </c>
      <c r="R187" s="1">
        <f>SUMIFS(allNAICS!$P:$P,allNAICS!$C:$C,Revenue!$A187,allNAICS!$E:$E,Revenue!R$1)</f>
        <v>875464</v>
      </c>
      <c r="S187" s="1">
        <f>SUMIFS(allNAICS!$P:$P,allNAICS!$C:$C,Revenue!$A187,allNAICS!$E:$E,Revenue!S$1)</f>
        <v>265249</v>
      </c>
      <c r="T187" s="1">
        <f>SUMIFS(allNAICS!$P:$P,allNAICS!$C:$C,Revenue!$A187,allNAICS!$E:$E,Revenue!T$1)</f>
        <v>3148580</v>
      </c>
      <c r="U187" s="1">
        <f>SUMIFS(allNAICS!$P:$P,allNAICS!$C:$C,Revenue!$A187,allNAICS!$E:$E,Revenue!U$1)</f>
        <v>226754</v>
      </c>
      <c r="V187" s="1">
        <f>SUMIFS(allNAICS!$P:$P,allNAICS!$C:$C,Revenue!$A187,allNAICS!$E:$E,Revenue!V$1)</f>
        <v>1353889</v>
      </c>
      <c r="W187" s="1">
        <f>SUMIFS(allNAICS!$P:$P,allNAICS!$C:$C,Revenue!$A187,allNAICS!$E:$E,Revenue!W$1)</f>
        <v>357958</v>
      </c>
      <c r="X187" s="1">
        <f>SUMIFS(allNAICS!$P:$P,allNAICS!$C:$C,Revenue!$A187,allNAICS!$E:$E,Revenue!X$1)</f>
        <v>240656</v>
      </c>
      <c r="Y187" s="1">
        <f>SUMIFS(allNAICS!$P:$P,allNAICS!$C:$C,Revenue!$A187,allNAICS!$E:$E,Revenue!Y$1)</f>
        <v>0</v>
      </c>
    </row>
    <row r="188" spans="1:25" x14ac:dyDescent="0.45">
      <c r="A188" s="1" t="s">
        <v>675</v>
      </c>
      <c r="B188" s="1" t="s">
        <v>447</v>
      </c>
      <c r="C188" s="1">
        <v>40.742550999999999</v>
      </c>
      <c r="D188" s="1">
        <v>-84.105225599999997</v>
      </c>
      <c r="E188" s="1">
        <f>SUMIFS(allNAICS!$P:$P,allNAICS!$C:$C,Revenue!$A188,allNAICS!$E:$E,Revenue!E$1)</f>
        <v>22788916</v>
      </c>
      <c r="F188" s="1">
        <f>SUMIFS(allNAICS!$P:$P,allNAICS!$C:$C,Revenue!$A188,allNAICS!$E:$E,Revenue!F$1)</f>
        <v>3814</v>
      </c>
      <c r="G188" s="1">
        <f>SUMIFS(allNAICS!$P:$P,allNAICS!$C:$C,Revenue!$A188,allNAICS!$E:$E,Revenue!G$1)</f>
        <v>0</v>
      </c>
      <c r="H188" s="1">
        <f>SUMIFS(allNAICS!$P:$P,allNAICS!$C:$C,Revenue!$A188,allNAICS!$E:$E,Revenue!H$1)</f>
        <v>0</v>
      </c>
      <c r="I188" s="1">
        <f>SUMIFS(allNAICS!$P:$P,allNAICS!$C:$C,Revenue!$A188,allNAICS!$E:$E,Revenue!I$1)</f>
        <v>262834</v>
      </c>
      <c r="J188" s="1">
        <f>SUMIFS(allNAICS!$P:$P,allNAICS!$C:$C,Revenue!$A188,allNAICS!$E:$E,Revenue!J$1)</f>
        <v>15713277</v>
      </c>
      <c r="K188" s="1">
        <f>SUMIFS(allNAICS!$P:$P,allNAICS!$C:$C,Revenue!$A188,allNAICS!$E:$E,Revenue!K$1)</f>
        <v>2538859</v>
      </c>
      <c r="L188" s="1">
        <f>SUMIFS(allNAICS!$P:$P,allNAICS!$C:$C,Revenue!$A188,allNAICS!$E:$E,Revenue!L$1)</f>
        <v>1352231</v>
      </c>
      <c r="M188" s="1">
        <f>SUMIFS(allNAICS!$P:$P,allNAICS!$C:$C,Revenue!$A188,allNAICS!$E:$E,Revenue!M$1)</f>
        <v>194118</v>
      </c>
      <c r="N188" s="1">
        <f>SUMIFS(allNAICS!$P:$P,allNAICS!$C:$C,Revenue!$A188,allNAICS!$E:$E,Revenue!N$1)</f>
        <v>133559</v>
      </c>
      <c r="O188" s="1">
        <f>SUMIFS(allNAICS!$P:$P,allNAICS!$C:$C,Revenue!$A188,allNAICS!$E:$E,Revenue!O$1)</f>
        <v>357603</v>
      </c>
      <c r="P188" s="1">
        <f>SUMIFS(allNAICS!$P:$P,allNAICS!$C:$C,Revenue!$A188,allNAICS!$E:$E,Revenue!P$1)</f>
        <v>99042</v>
      </c>
      <c r="Q188" s="1">
        <f>SUMIFS(allNAICS!$P:$P,allNAICS!$C:$C,Revenue!$A188,allNAICS!$E:$E,Revenue!Q$1)</f>
        <v>110149</v>
      </c>
      <c r="R188" s="1">
        <f>SUMIFS(allNAICS!$P:$P,allNAICS!$C:$C,Revenue!$A188,allNAICS!$E:$E,Revenue!R$1)</f>
        <v>179072</v>
      </c>
      <c r="S188" s="1">
        <f>SUMIFS(allNAICS!$P:$P,allNAICS!$C:$C,Revenue!$A188,allNAICS!$E:$E,Revenue!S$1)</f>
        <v>67023</v>
      </c>
      <c r="T188" s="1">
        <f>SUMIFS(allNAICS!$P:$P,allNAICS!$C:$C,Revenue!$A188,allNAICS!$E:$E,Revenue!T$1)</f>
        <v>1377616</v>
      </c>
      <c r="U188" s="1">
        <f>SUMIFS(allNAICS!$P:$P,allNAICS!$C:$C,Revenue!$A188,allNAICS!$E:$E,Revenue!U$1)</f>
        <v>22250</v>
      </c>
      <c r="V188" s="1">
        <f>SUMIFS(allNAICS!$P:$P,allNAICS!$C:$C,Revenue!$A188,allNAICS!$E:$E,Revenue!V$1)</f>
        <v>194591</v>
      </c>
      <c r="W188" s="1">
        <f>SUMIFS(allNAICS!$P:$P,allNAICS!$C:$C,Revenue!$A188,allNAICS!$E:$E,Revenue!W$1)</f>
        <v>72204</v>
      </c>
      <c r="X188" s="1">
        <f>SUMIFS(allNAICS!$P:$P,allNAICS!$C:$C,Revenue!$A188,allNAICS!$E:$E,Revenue!X$1)</f>
        <v>0</v>
      </c>
      <c r="Y188" s="1">
        <f>SUMIFS(allNAICS!$P:$P,allNAICS!$C:$C,Revenue!$A188,allNAICS!$E:$E,Revenue!Y$1)</f>
        <v>0</v>
      </c>
    </row>
    <row r="189" spans="1:25" x14ac:dyDescent="0.45">
      <c r="A189" s="1" t="s">
        <v>676</v>
      </c>
      <c r="B189" s="1" t="s">
        <v>677</v>
      </c>
      <c r="C189" s="1">
        <v>40.809722000000001</v>
      </c>
      <c r="D189" s="1">
        <v>-96.675278000000006</v>
      </c>
      <c r="E189" s="1">
        <f>SUMIFS(allNAICS!$P:$P,allNAICS!$C:$C,Revenue!$A189,allNAICS!$E:$E,Revenue!E$1)</f>
        <v>31522575</v>
      </c>
      <c r="F189" s="1">
        <f>SUMIFS(allNAICS!$P:$P,allNAICS!$C:$C,Revenue!$A189,allNAICS!$E:$E,Revenue!F$1)</f>
        <v>17708</v>
      </c>
      <c r="G189" s="1">
        <f>SUMIFS(allNAICS!$P:$P,allNAICS!$C:$C,Revenue!$A189,allNAICS!$E:$E,Revenue!G$1)</f>
        <v>0</v>
      </c>
      <c r="H189" s="1">
        <f>SUMIFS(allNAICS!$P:$P,allNAICS!$C:$C,Revenue!$A189,allNAICS!$E:$E,Revenue!H$1)</f>
        <v>0</v>
      </c>
      <c r="I189" s="1">
        <f>SUMIFS(allNAICS!$P:$P,allNAICS!$C:$C,Revenue!$A189,allNAICS!$E:$E,Revenue!I$1)</f>
        <v>1659809</v>
      </c>
      <c r="J189" s="1">
        <f>SUMIFS(allNAICS!$P:$P,allNAICS!$C:$C,Revenue!$A189,allNAICS!$E:$E,Revenue!J$1)</f>
        <v>5869863</v>
      </c>
      <c r="K189" s="1">
        <f>SUMIFS(allNAICS!$P:$P,allNAICS!$C:$C,Revenue!$A189,allNAICS!$E:$E,Revenue!K$1)</f>
        <v>5154498</v>
      </c>
      <c r="L189" s="1">
        <f>SUMIFS(allNAICS!$P:$P,allNAICS!$C:$C,Revenue!$A189,allNAICS!$E:$E,Revenue!L$1)</f>
        <v>5016754</v>
      </c>
      <c r="M189" s="1">
        <f>SUMIFS(allNAICS!$P:$P,allNAICS!$C:$C,Revenue!$A189,allNAICS!$E:$E,Revenue!M$1)</f>
        <v>954605</v>
      </c>
      <c r="N189" s="1">
        <f>SUMIFS(allNAICS!$P:$P,allNAICS!$C:$C,Revenue!$A189,allNAICS!$E:$E,Revenue!N$1)</f>
        <v>1214961</v>
      </c>
      <c r="O189" s="1">
        <f>SUMIFS(allNAICS!$P:$P,allNAICS!$C:$C,Revenue!$A189,allNAICS!$E:$E,Revenue!O$1)</f>
        <v>5805673</v>
      </c>
      <c r="P189" s="1">
        <f>SUMIFS(allNAICS!$P:$P,allNAICS!$C:$C,Revenue!$A189,allNAICS!$E:$E,Revenue!P$1)</f>
        <v>459095</v>
      </c>
      <c r="Q189" s="1">
        <f>SUMIFS(allNAICS!$P:$P,allNAICS!$C:$C,Revenue!$A189,allNAICS!$E:$E,Revenue!Q$1)</f>
        <v>1338548</v>
      </c>
      <c r="R189" s="1">
        <f>SUMIFS(allNAICS!$P:$P,allNAICS!$C:$C,Revenue!$A189,allNAICS!$E:$E,Revenue!R$1)</f>
        <v>438051</v>
      </c>
      <c r="S189" s="1">
        <f>SUMIFS(allNAICS!$P:$P,allNAICS!$C:$C,Revenue!$A189,allNAICS!$E:$E,Revenue!S$1)</f>
        <v>169935</v>
      </c>
      <c r="T189" s="1">
        <f>SUMIFS(allNAICS!$P:$P,allNAICS!$C:$C,Revenue!$A189,allNAICS!$E:$E,Revenue!T$1)</f>
        <v>2258645</v>
      </c>
      <c r="U189" s="1">
        <f>SUMIFS(allNAICS!$P:$P,allNAICS!$C:$C,Revenue!$A189,allNAICS!$E:$E,Revenue!U$1)</f>
        <v>111492</v>
      </c>
      <c r="V189" s="1">
        <f>SUMIFS(allNAICS!$P:$P,allNAICS!$C:$C,Revenue!$A189,allNAICS!$E:$E,Revenue!V$1)</f>
        <v>629256</v>
      </c>
      <c r="W189" s="1">
        <f>SUMIFS(allNAICS!$P:$P,allNAICS!$C:$C,Revenue!$A189,allNAICS!$E:$E,Revenue!W$1)</f>
        <v>225204</v>
      </c>
      <c r="X189" s="1">
        <f>SUMIFS(allNAICS!$P:$P,allNAICS!$C:$C,Revenue!$A189,allNAICS!$E:$E,Revenue!X$1)</f>
        <v>106405</v>
      </c>
      <c r="Y189" s="1">
        <f>SUMIFS(allNAICS!$P:$P,allNAICS!$C:$C,Revenue!$A189,allNAICS!$E:$E,Revenue!Y$1)</f>
        <v>0</v>
      </c>
    </row>
    <row r="190" spans="1:25" x14ac:dyDescent="0.45">
      <c r="A190" s="1" t="s">
        <v>678</v>
      </c>
      <c r="B190" s="1" t="s">
        <v>593</v>
      </c>
      <c r="C190" s="1">
        <v>34.746480900000002</v>
      </c>
      <c r="D190" s="1">
        <v>-92.289594800000003</v>
      </c>
      <c r="E190" s="1">
        <f>SUMIFS(allNAICS!$P:$P,allNAICS!$C:$C,Revenue!$A190,allNAICS!$E:$E,Revenue!E$1)</f>
        <v>72471705</v>
      </c>
      <c r="F190" s="1">
        <f>SUMIFS(allNAICS!$P:$P,allNAICS!$C:$C,Revenue!$A190,allNAICS!$E:$E,Revenue!F$1)</f>
        <v>0</v>
      </c>
      <c r="G190" s="1">
        <f>SUMIFS(allNAICS!$P:$P,allNAICS!$C:$C,Revenue!$A190,allNAICS!$E:$E,Revenue!G$1)</f>
        <v>568426</v>
      </c>
      <c r="H190" s="1">
        <f>SUMIFS(allNAICS!$P:$P,allNAICS!$C:$C,Revenue!$A190,allNAICS!$E:$E,Revenue!H$1)</f>
        <v>1608159</v>
      </c>
      <c r="I190" s="1">
        <f>SUMIFS(allNAICS!$P:$P,allNAICS!$C:$C,Revenue!$A190,allNAICS!$E:$E,Revenue!I$1)</f>
        <v>3928919</v>
      </c>
      <c r="J190" s="1">
        <f>SUMIFS(allNAICS!$P:$P,allNAICS!$C:$C,Revenue!$A190,allNAICS!$E:$E,Revenue!J$1)</f>
        <v>9212631</v>
      </c>
      <c r="K190" s="1">
        <f>SUMIFS(allNAICS!$P:$P,allNAICS!$C:$C,Revenue!$A190,allNAICS!$E:$E,Revenue!K$1)</f>
        <v>21922740</v>
      </c>
      <c r="L190" s="1">
        <f>SUMIFS(allNAICS!$P:$P,allNAICS!$C:$C,Revenue!$A190,allNAICS!$E:$E,Revenue!L$1)</f>
        <v>10748632</v>
      </c>
      <c r="M190" s="1">
        <f>SUMIFS(allNAICS!$P:$P,allNAICS!$C:$C,Revenue!$A190,allNAICS!$E:$E,Revenue!M$1)</f>
        <v>1763821</v>
      </c>
      <c r="N190" s="1">
        <f>SUMIFS(allNAICS!$P:$P,allNAICS!$C:$C,Revenue!$A190,allNAICS!$E:$E,Revenue!N$1)</f>
        <v>4497354</v>
      </c>
      <c r="O190" s="1">
        <f>SUMIFS(allNAICS!$P:$P,allNAICS!$C:$C,Revenue!$A190,allNAICS!$E:$E,Revenue!O$1)</f>
        <v>5964831</v>
      </c>
      <c r="P190" s="1">
        <f>SUMIFS(allNAICS!$P:$P,allNAICS!$C:$C,Revenue!$A190,allNAICS!$E:$E,Revenue!P$1)</f>
        <v>1016321</v>
      </c>
      <c r="Q190" s="1">
        <f>SUMIFS(allNAICS!$P:$P,allNAICS!$C:$C,Revenue!$A190,allNAICS!$E:$E,Revenue!Q$1)</f>
        <v>1970911</v>
      </c>
      <c r="R190" s="1">
        <f>SUMIFS(allNAICS!$P:$P,allNAICS!$C:$C,Revenue!$A190,allNAICS!$E:$E,Revenue!R$1)</f>
        <v>1544636</v>
      </c>
      <c r="S190" s="1">
        <f>SUMIFS(allNAICS!$P:$P,allNAICS!$C:$C,Revenue!$A190,allNAICS!$E:$E,Revenue!S$1)</f>
        <v>381577</v>
      </c>
      <c r="T190" s="1">
        <f>SUMIFS(allNAICS!$P:$P,allNAICS!$C:$C,Revenue!$A190,allNAICS!$E:$E,Revenue!T$1)</f>
        <v>4641474</v>
      </c>
      <c r="U190" s="1">
        <f>SUMIFS(allNAICS!$P:$P,allNAICS!$C:$C,Revenue!$A190,allNAICS!$E:$E,Revenue!U$1)</f>
        <v>190486</v>
      </c>
      <c r="V190" s="1">
        <f>SUMIFS(allNAICS!$P:$P,allNAICS!$C:$C,Revenue!$A190,allNAICS!$E:$E,Revenue!V$1)</f>
        <v>1502591</v>
      </c>
      <c r="W190" s="1">
        <f>SUMIFS(allNAICS!$P:$P,allNAICS!$C:$C,Revenue!$A190,allNAICS!$E:$E,Revenue!W$1)</f>
        <v>657883</v>
      </c>
      <c r="X190" s="1">
        <f>SUMIFS(allNAICS!$P:$P,allNAICS!$C:$C,Revenue!$A190,allNAICS!$E:$E,Revenue!X$1)</f>
        <v>288053</v>
      </c>
      <c r="Y190" s="1">
        <f>SUMIFS(allNAICS!$P:$P,allNAICS!$C:$C,Revenue!$A190,allNAICS!$E:$E,Revenue!Y$1)</f>
        <v>0</v>
      </c>
    </row>
    <row r="191" spans="1:25" x14ac:dyDescent="0.45">
      <c r="A191" s="1" t="s">
        <v>679</v>
      </c>
      <c r="B191" s="1" t="s">
        <v>508</v>
      </c>
      <c r="C191" s="1">
        <v>41.736980299999999</v>
      </c>
      <c r="D191" s="1">
        <v>-111.8338359</v>
      </c>
      <c r="E191" s="1">
        <f>SUMIFS(allNAICS!$P:$P,allNAICS!$C:$C,Revenue!$A191,allNAICS!$E:$E,Revenue!E$1)</f>
        <v>10095136</v>
      </c>
      <c r="F191" s="1">
        <f>SUMIFS(allNAICS!$P:$P,allNAICS!$C:$C,Revenue!$A191,allNAICS!$E:$E,Revenue!F$1)</f>
        <v>7982</v>
      </c>
      <c r="G191" s="1">
        <f>SUMIFS(allNAICS!$P:$P,allNAICS!$C:$C,Revenue!$A191,allNAICS!$E:$E,Revenue!G$1)</f>
        <v>10133</v>
      </c>
      <c r="H191" s="1">
        <f>SUMIFS(allNAICS!$P:$P,allNAICS!$C:$C,Revenue!$A191,allNAICS!$E:$E,Revenue!H$1)</f>
        <v>0</v>
      </c>
      <c r="I191" s="1">
        <f>SUMIFS(allNAICS!$P:$P,allNAICS!$C:$C,Revenue!$A191,allNAICS!$E:$E,Revenue!I$1)</f>
        <v>463228</v>
      </c>
      <c r="J191" s="1">
        <f>SUMIFS(allNAICS!$P:$P,allNAICS!$C:$C,Revenue!$A191,allNAICS!$E:$E,Revenue!J$1)</f>
        <v>4672623</v>
      </c>
      <c r="K191" s="1">
        <f>SUMIFS(allNAICS!$P:$P,allNAICS!$C:$C,Revenue!$A191,allNAICS!$E:$E,Revenue!K$1)</f>
        <v>1255320</v>
      </c>
      <c r="L191" s="1">
        <f>SUMIFS(allNAICS!$P:$P,allNAICS!$C:$C,Revenue!$A191,allNAICS!$E:$E,Revenue!L$1)</f>
        <v>1721835</v>
      </c>
      <c r="M191" s="1">
        <f>SUMIFS(allNAICS!$P:$P,allNAICS!$C:$C,Revenue!$A191,allNAICS!$E:$E,Revenue!M$1)</f>
        <v>193805</v>
      </c>
      <c r="N191" s="1">
        <f>SUMIFS(allNAICS!$P:$P,allNAICS!$C:$C,Revenue!$A191,allNAICS!$E:$E,Revenue!N$1)</f>
        <v>261594</v>
      </c>
      <c r="O191" s="1">
        <f>SUMIFS(allNAICS!$P:$P,allNAICS!$C:$C,Revenue!$A191,allNAICS!$E:$E,Revenue!O$1)</f>
        <v>212793</v>
      </c>
      <c r="P191" s="1">
        <f>SUMIFS(allNAICS!$P:$P,allNAICS!$C:$C,Revenue!$A191,allNAICS!$E:$E,Revenue!P$1)</f>
        <v>158699</v>
      </c>
      <c r="Q191" s="1">
        <f>SUMIFS(allNAICS!$P:$P,allNAICS!$C:$C,Revenue!$A191,allNAICS!$E:$E,Revenue!Q$1)</f>
        <v>239246</v>
      </c>
      <c r="R191" s="1">
        <f>SUMIFS(allNAICS!$P:$P,allNAICS!$C:$C,Revenue!$A191,allNAICS!$E:$E,Revenue!R$1)</f>
        <v>89020</v>
      </c>
      <c r="S191" s="1">
        <f>SUMIFS(allNAICS!$P:$P,allNAICS!$C:$C,Revenue!$A191,allNAICS!$E:$E,Revenue!S$1)</f>
        <v>29465</v>
      </c>
      <c r="T191" s="1">
        <f>SUMIFS(allNAICS!$P:$P,allNAICS!$C:$C,Revenue!$A191,allNAICS!$E:$E,Revenue!T$1)</f>
        <v>507722</v>
      </c>
      <c r="U191" s="1">
        <f>SUMIFS(allNAICS!$P:$P,allNAICS!$C:$C,Revenue!$A191,allNAICS!$E:$E,Revenue!U$1)</f>
        <v>26184</v>
      </c>
      <c r="V191" s="1">
        <f>SUMIFS(allNAICS!$P:$P,allNAICS!$C:$C,Revenue!$A191,allNAICS!$E:$E,Revenue!V$1)</f>
        <v>108876</v>
      </c>
      <c r="W191" s="1">
        <f>SUMIFS(allNAICS!$P:$P,allNAICS!$C:$C,Revenue!$A191,allNAICS!$E:$E,Revenue!W$1)</f>
        <v>73151</v>
      </c>
      <c r="X191" s="1">
        <f>SUMIFS(allNAICS!$P:$P,allNAICS!$C:$C,Revenue!$A191,allNAICS!$E:$E,Revenue!X$1)</f>
        <v>0</v>
      </c>
      <c r="Y191" s="1">
        <f>SUMIFS(allNAICS!$P:$P,allNAICS!$C:$C,Revenue!$A191,allNAICS!$E:$E,Revenue!Y$1)</f>
        <v>0</v>
      </c>
    </row>
    <row r="192" spans="1:25" x14ac:dyDescent="0.45">
      <c r="A192" s="1" t="s">
        <v>680</v>
      </c>
      <c r="B192" s="1" t="s">
        <v>445</v>
      </c>
      <c r="C192" s="1">
        <v>32.500703700000003</v>
      </c>
      <c r="D192" s="1">
        <v>-94.740489100000005</v>
      </c>
      <c r="E192" s="1">
        <f>SUMIFS(allNAICS!$P:$P,allNAICS!$C:$C,Revenue!$A192,allNAICS!$E:$E,Revenue!E$1)</f>
        <v>22248196</v>
      </c>
      <c r="F192" s="1">
        <f>SUMIFS(allNAICS!$P:$P,allNAICS!$C:$C,Revenue!$A192,allNAICS!$E:$E,Revenue!F$1)</f>
        <v>0</v>
      </c>
      <c r="G192" s="1">
        <f>SUMIFS(allNAICS!$P:$P,allNAICS!$C:$C,Revenue!$A192,allNAICS!$E:$E,Revenue!G$1)</f>
        <v>1370098</v>
      </c>
      <c r="H192" s="1">
        <f>SUMIFS(allNAICS!$P:$P,allNAICS!$C:$C,Revenue!$A192,allNAICS!$E:$E,Revenue!H$1)</f>
        <v>1165961</v>
      </c>
      <c r="I192" s="1">
        <f>SUMIFS(allNAICS!$P:$P,allNAICS!$C:$C,Revenue!$A192,allNAICS!$E:$E,Revenue!I$1)</f>
        <v>1369461</v>
      </c>
      <c r="J192" s="1">
        <f>SUMIFS(allNAICS!$P:$P,allNAICS!$C:$C,Revenue!$A192,allNAICS!$E:$E,Revenue!J$1)</f>
        <v>4535444</v>
      </c>
      <c r="K192" s="1">
        <f>SUMIFS(allNAICS!$P:$P,allNAICS!$C:$C,Revenue!$A192,allNAICS!$E:$E,Revenue!K$1)</f>
        <v>4072445</v>
      </c>
      <c r="L192" s="1">
        <f>SUMIFS(allNAICS!$P:$P,allNAICS!$C:$C,Revenue!$A192,allNAICS!$E:$E,Revenue!L$1)</f>
        <v>4289612</v>
      </c>
      <c r="M192" s="1">
        <f>SUMIFS(allNAICS!$P:$P,allNAICS!$C:$C,Revenue!$A192,allNAICS!$E:$E,Revenue!M$1)</f>
        <v>657122</v>
      </c>
      <c r="N192" s="1">
        <f>SUMIFS(allNAICS!$P:$P,allNAICS!$C:$C,Revenue!$A192,allNAICS!$E:$E,Revenue!N$1)</f>
        <v>265904</v>
      </c>
      <c r="O192" s="1">
        <f>SUMIFS(allNAICS!$P:$P,allNAICS!$C:$C,Revenue!$A192,allNAICS!$E:$E,Revenue!O$1)</f>
        <v>386534</v>
      </c>
      <c r="P192" s="1">
        <f>SUMIFS(allNAICS!$P:$P,allNAICS!$C:$C,Revenue!$A192,allNAICS!$E:$E,Revenue!P$1)</f>
        <v>602496</v>
      </c>
      <c r="Q192" s="1">
        <f>SUMIFS(allNAICS!$P:$P,allNAICS!$C:$C,Revenue!$A192,allNAICS!$E:$E,Revenue!Q$1)</f>
        <v>528262</v>
      </c>
      <c r="R192" s="1">
        <f>SUMIFS(allNAICS!$P:$P,allNAICS!$C:$C,Revenue!$A192,allNAICS!$E:$E,Revenue!R$1)</f>
        <v>377887</v>
      </c>
      <c r="S192" s="1">
        <f>SUMIFS(allNAICS!$P:$P,allNAICS!$C:$C,Revenue!$A192,allNAICS!$E:$E,Revenue!S$1)</f>
        <v>64983</v>
      </c>
      <c r="T192" s="1">
        <f>SUMIFS(allNAICS!$P:$P,allNAICS!$C:$C,Revenue!$A192,allNAICS!$E:$E,Revenue!T$1)</f>
        <v>1604186</v>
      </c>
      <c r="U192" s="1">
        <f>SUMIFS(allNAICS!$P:$P,allNAICS!$C:$C,Revenue!$A192,allNAICS!$E:$E,Revenue!U$1)</f>
        <v>42101</v>
      </c>
      <c r="V192" s="1">
        <f>SUMIFS(allNAICS!$P:$P,allNAICS!$C:$C,Revenue!$A192,allNAICS!$E:$E,Revenue!V$1)</f>
        <v>449326</v>
      </c>
      <c r="W192" s="1">
        <f>SUMIFS(allNAICS!$P:$P,allNAICS!$C:$C,Revenue!$A192,allNAICS!$E:$E,Revenue!W$1)</f>
        <v>374457</v>
      </c>
      <c r="X192" s="1">
        <f>SUMIFS(allNAICS!$P:$P,allNAICS!$C:$C,Revenue!$A192,allNAICS!$E:$E,Revenue!X$1)</f>
        <v>0</v>
      </c>
      <c r="Y192" s="1">
        <f>SUMIFS(allNAICS!$P:$P,allNAICS!$C:$C,Revenue!$A192,allNAICS!$E:$E,Revenue!Y$1)</f>
        <v>0</v>
      </c>
    </row>
    <row r="193" spans="1:25" x14ac:dyDescent="0.45">
      <c r="A193" s="1" t="s">
        <v>681</v>
      </c>
      <c r="B193" s="1" t="s">
        <v>492</v>
      </c>
      <c r="C193" s="1">
        <v>46.138167600000003</v>
      </c>
      <c r="D193" s="1">
        <v>-122.9381672</v>
      </c>
      <c r="E193" s="1">
        <f>SUMIFS(allNAICS!$P:$P,allNAICS!$C:$C,Revenue!$A193,allNAICS!$E:$E,Revenue!E$1)</f>
        <v>7941951</v>
      </c>
      <c r="F193" s="1">
        <f>SUMIFS(allNAICS!$P:$P,allNAICS!$C:$C,Revenue!$A193,allNAICS!$E:$E,Revenue!F$1)</f>
        <v>232717</v>
      </c>
      <c r="G193" s="1">
        <f>SUMIFS(allNAICS!$P:$P,allNAICS!$C:$C,Revenue!$A193,allNAICS!$E:$E,Revenue!G$1)</f>
        <v>0</v>
      </c>
      <c r="H193" s="1">
        <f>SUMIFS(allNAICS!$P:$P,allNAICS!$C:$C,Revenue!$A193,allNAICS!$E:$E,Revenue!H$1)</f>
        <v>0</v>
      </c>
      <c r="I193" s="1">
        <f>SUMIFS(allNAICS!$P:$P,allNAICS!$C:$C,Revenue!$A193,allNAICS!$E:$E,Revenue!I$1)</f>
        <v>724423</v>
      </c>
      <c r="J193" s="1">
        <f>SUMIFS(allNAICS!$P:$P,allNAICS!$C:$C,Revenue!$A193,allNAICS!$E:$E,Revenue!J$1)</f>
        <v>3376921</v>
      </c>
      <c r="K193" s="1">
        <f>SUMIFS(allNAICS!$P:$P,allNAICS!$C:$C,Revenue!$A193,allNAICS!$E:$E,Revenue!K$1)</f>
        <v>961324</v>
      </c>
      <c r="L193" s="1">
        <f>SUMIFS(allNAICS!$P:$P,allNAICS!$C:$C,Revenue!$A193,allNAICS!$E:$E,Revenue!L$1)</f>
        <v>1200912</v>
      </c>
      <c r="M193" s="1">
        <f>SUMIFS(allNAICS!$P:$P,allNAICS!$C:$C,Revenue!$A193,allNAICS!$E:$E,Revenue!M$1)</f>
        <v>152096</v>
      </c>
      <c r="N193" s="1">
        <f>SUMIFS(allNAICS!$P:$P,allNAICS!$C:$C,Revenue!$A193,allNAICS!$E:$E,Revenue!N$1)</f>
        <v>63695</v>
      </c>
      <c r="O193" s="1">
        <f>SUMIFS(allNAICS!$P:$P,allNAICS!$C:$C,Revenue!$A193,allNAICS!$E:$E,Revenue!O$1)</f>
        <v>129681</v>
      </c>
      <c r="P193" s="1">
        <f>SUMIFS(allNAICS!$P:$P,allNAICS!$C:$C,Revenue!$A193,allNAICS!$E:$E,Revenue!P$1)</f>
        <v>89979</v>
      </c>
      <c r="Q193" s="1">
        <f>SUMIFS(allNAICS!$P:$P,allNAICS!$C:$C,Revenue!$A193,allNAICS!$E:$E,Revenue!Q$1)</f>
        <v>79008</v>
      </c>
      <c r="R193" s="1">
        <f>SUMIFS(allNAICS!$P:$P,allNAICS!$C:$C,Revenue!$A193,allNAICS!$E:$E,Revenue!R$1)</f>
        <v>127147</v>
      </c>
      <c r="S193" s="1">
        <f>SUMIFS(allNAICS!$P:$P,allNAICS!$C:$C,Revenue!$A193,allNAICS!$E:$E,Revenue!S$1)</f>
        <v>30385</v>
      </c>
      <c r="T193" s="1">
        <f>SUMIFS(allNAICS!$P:$P,allNAICS!$C:$C,Revenue!$A193,allNAICS!$E:$E,Revenue!T$1)</f>
        <v>473431</v>
      </c>
      <c r="U193" s="1">
        <f>SUMIFS(allNAICS!$P:$P,allNAICS!$C:$C,Revenue!$A193,allNAICS!$E:$E,Revenue!U$1)</f>
        <v>12868</v>
      </c>
      <c r="V193" s="1">
        <f>SUMIFS(allNAICS!$P:$P,allNAICS!$C:$C,Revenue!$A193,allNAICS!$E:$E,Revenue!V$1)</f>
        <v>143013</v>
      </c>
      <c r="W193" s="1">
        <f>SUMIFS(allNAICS!$P:$P,allNAICS!$C:$C,Revenue!$A193,allNAICS!$E:$E,Revenue!W$1)</f>
        <v>47576</v>
      </c>
      <c r="X193" s="1">
        <f>SUMIFS(allNAICS!$P:$P,allNAICS!$C:$C,Revenue!$A193,allNAICS!$E:$E,Revenue!X$1)</f>
        <v>0</v>
      </c>
      <c r="Y193" s="1">
        <f>SUMIFS(allNAICS!$P:$P,allNAICS!$C:$C,Revenue!$A193,allNAICS!$E:$E,Revenue!Y$1)</f>
        <v>0</v>
      </c>
    </row>
    <row r="194" spans="1:25" x14ac:dyDescent="0.45">
      <c r="A194" s="1" t="s">
        <v>682</v>
      </c>
      <c r="B194" s="1" t="s">
        <v>480</v>
      </c>
      <c r="C194" s="1">
        <v>34.052234200000001</v>
      </c>
      <c r="D194" s="1">
        <v>-118.24368490000001</v>
      </c>
      <c r="E194" s="1">
        <f>SUMIFS(allNAICS!$P:$P,allNAICS!$C:$C,Revenue!$A194,allNAICS!$E:$E,Revenue!E$1)</f>
        <v>1630103663</v>
      </c>
      <c r="F194" s="1">
        <f>SUMIFS(allNAICS!$P:$P,allNAICS!$C:$C,Revenue!$A194,allNAICS!$E:$E,Revenue!F$1)</f>
        <v>168644</v>
      </c>
      <c r="G194" s="1">
        <f>SUMIFS(allNAICS!$P:$P,allNAICS!$C:$C,Revenue!$A194,allNAICS!$E:$E,Revenue!G$1)</f>
        <v>903472</v>
      </c>
      <c r="H194" s="1">
        <f>SUMIFS(allNAICS!$P:$P,allNAICS!$C:$C,Revenue!$A194,allNAICS!$E:$E,Revenue!H$1)</f>
        <v>14165351</v>
      </c>
      <c r="I194" s="1">
        <f>SUMIFS(allNAICS!$P:$P,allNAICS!$C:$C,Revenue!$A194,allNAICS!$E:$E,Revenue!I$1)</f>
        <v>47709800</v>
      </c>
      <c r="J194" s="1">
        <f>SUMIFS(allNAICS!$P:$P,allNAICS!$C:$C,Revenue!$A194,allNAICS!$E:$E,Revenue!J$1)</f>
        <v>215830479</v>
      </c>
      <c r="K194" s="1">
        <f>SUMIFS(allNAICS!$P:$P,allNAICS!$C:$C,Revenue!$A194,allNAICS!$E:$E,Revenue!K$1)</f>
        <v>464763887</v>
      </c>
      <c r="L194" s="1">
        <f>SUMIFS(allNAICS!$P:$P,allNAICS!$C:$C,Revenue!$A194,allNAICS!$E:$E,Revenue!L$1)</f>
        <v>174514702</v>
      </c>
      <c r="M194" s="1">
        <f>SUMIFS(allNAICS!$P:$P,allNAICS!$C:$C,Revenue!$A194,allNAICS!$E:$E,Revenue!M$1)</f>
        <v>43877115</v>
      </c>
      <c r="N194" s="1">
        <f>SUMIFS(allNAICS!$P:$P,allNAICS!$C:$C,Revenue!$A194,allNAICS!$E:$E,Revenue!N$1)</f>
        <v>123299049</v>
      </c>
      <c r="O194" s="1">
        <f>SUMIFS(allNAICS!$P:$P,allNAICS!$C:$C,Revenue!$A194,allNAICS!$E:$E,Revenue!O$1)</f>
        <v>167608895</v>
      </c>
      <c r="P194" s="1">
        <f>SUMIFS(allNAICS!$P:$P,allNAICS!$C:$C,Revenue!$A194,allNAICS!$E:$E,Revenue!P$1)</f>
        <v>54830294</v>
      </c>
      <c r="Q194" s="1">
        <f>SUMIFS(allNAICS!$P:$P,allNAICS!$C:$C,Revenue!$A194,allNAICS!$E:$E,Revenue!Q$1)</f>
        <v>100555846</v>
      </c>
      <c r="R194" s="1">
        <f>SUMIFS(allNAICS!$P:$P,allNAICS!$C:$C,Revenue!$A194,allNAICS!$E:$E,Revenue!R$1)</f>
        <v>35874077</v>
      </c>
      <c r="S194" s="1">
        <f>SUMIFS(allNAICS!$P:$P,allNAICS!$C:$C,Revenue!$A194,allNAICS!$E:$E,Revenue!S$1)</f>
        <v>14017497</v>
      </c>
      <c r="T194" s="1">
        <f>SUMIFS(allNAICS!$P:$P,allNAICS!$C:$C,Revenue!$A194,allNAICS!$E:$E,Revenue!T$1)</f>
        <v>86224417</v>
      </c>
      <c r="U194" s="1">
        <f>SUMIFS(allNAICS!$P:$P,allNAICS!$C:$C,Revenue!$A194,allNAICS!$E:$E,Revenue!U$1)</f>
        <v>25948005</v>
      </c>
      <c r="V194" s="1">
        <f>SUMIFS(allNAICS!$P:$P,allNAICS!$C:$C,Revenue!$A194,allNAICS!$E:$E,Revenue!V$1)</f>
        <v>34417160</v>
      </c>
      <c r="W194" s="1">
        <f>SUMIFS(allNAICS!$P:$P,allNAICS!$C:$C,Revenue!$A194,allNAICS!$E:$E,Revenue!W$1)</f>
        <v>15801189</v>
      </c>
      <c r="X194" s="1">
        <f>SUMIFS(allNAICS!$P:$P,allNAICS!$C:$C,Revenue!$A194,allNAICS!$E:$E,Revenue!X$1)</f>
        <v>9531803</v>
      </c>
      <c r="Y194" s="1">
        <f>SUMIFS(allNAICS!$P:$P,allNAICS!$C:$C,Revenue!$A194,allNAICS!$E:$E,Revenue!Y$1)</f>
        <v>61980</v>
      </c>
    </row>
    <row r="195" spans="1:25" x14ac:dyDescent="0.45">
      <c r="A195" s="1" t="s">
        <v>683</v>
      </c>
      <c r="B195" s="1" t="s">
        <v>514</v>
      </c>
      <c r="C195" s="1">
        <v>38.252664699999997</v>
      </c>
      <c r="D195" s="1">
        <v>-85.758455699999999</v>
      </c>
      <c r="E195" s="1">
        <f>SUMIFS(allNAICS!$P:$P,allNAICS!$C:$C,Revenue!$A195,allNAICS!$E:$E,Revenue!E$1)</f>
        <v>154541431</v>
      </c>
      <c r="F195" s="1">
        <f>SUMIFS(allNAICS!$P:$P,allNAICS!$C:$C,Revenue!$A195,allNAICS!$E:$E,Revenue!F$1)</f>
        <v>26349</v>
      </c>
      <c r="G195" s="1">
        <f>SUMIFS(allNAICS!$P:$P,allNAICS!$C:$C,Revenue!$A195,allNAICS!$E:$E,Revenue!G$1)</f>
        <v>0</v>
      </c>
      <c r="H195" s="1">
        <f>SUMIFS(allNAICS!$P:$P,allNAICS!$C:$C,Revenue!$A195,allNAICS!$E:$E,Revenue!H$1)</f>
        <v>2580587</v>
      </c>
      <c r="I195" s="1">
        <f>SUMIFS(allNAICS!$P:$P,allNAICS!$C:$C,Revenue!$A195,allNAICS!$E:$E,Revenue!I$1)</f>
        <v>5701014</v>
      </c>
      <c r="J195" s="1">
        <f>SUMIFS(allNAICS!$P:$P,allNAICS!$C:$C,Revenue!$A195,allNAICS!$E:$E,Revenue!J$1)</f>
        <v>36973513</v>
      </c>
      <c r="K195" s="1">
        <f>SUMIFS(allNAICS!$P:$P,allNAICS!$C:$C,Revenue!$A195,allNAICS!$E:$E,Revenue!K$1)</f>
        <v>29097851</v>
      </c>
      <c r="L195" s="1">
        <f>SUMIFS(allNAICS!$P:$P,allNAICS!$C:$C,Revenue!$A195,allNAICS!$E:$E,Revenue!L$1)</f>
        <v>17653943</v>
      </c>
      <c r="M195" s="1">
        <f>SUMIFS(allNAICS!$P:$P,allNAICS!$C:$C,Revenue!$A195,allNAICS!$E:$E,Revenue!M$1)</f>
        <v>6301950</v>
      </c>
      <c r="N195" s="1">
        <f>SUMIFS(allNAICS!$P:$P,allNAICS!$C:$C,Revenue!$A195,allNAICS!$E:$E,Revenue!N$1)</f>
        <v>3498454</v>
      </c>
      <c r="O195" s="1">
        <f>SUMIFS(allNAICS!$P:$P,allNAICS!$C:$C,Revenue!$A195,allNAICS!$E:$E,Revenue!O$1)</f>
        <v>26674741</v>
      </c>
      <c r="P195" s="1">
        <f>SUMIFS(allNAICS!$P:$P,allNAICS!$C:$C,Revenue!$A195,allNAICS!$E:$E,Revenue!P$1)</f>
        <v>4264899</v>
      </c>
      <c r="Q195" s="1">
        <f>SUMIFS(allNAICS!$P:$P,allNAICS!$C:$C,Revenue!$A195,allNAICS!$E:$E,Revenue!Q$1)</f>
        <v>4239402</v>
      </c>
      <c r="R195" s="1">
        <f>SUMIFS(allNAICS!$P:$P,allNAICS!$C:$C,Revenue!$A195,allNAICS!$E:$E,Revenue!R$1)</f>
        <v>2441064</v>
      </c>
      <c r="S195" s="1">
        <f>SUMIFS(allNAICS!$P:$P,allNAICS!$C:$C,Revenue!$A195,allNAICS!$E:$E,Revenue!S$1)</f>
        <v>633839</v>
      </c>
      <c r="T195" s="1">
        <f>SUMIFS(allNAICS!$P:$P,allNAICS!$C:$C,Revenue!$A195,allNAICS!$E:$E,Revenue!T$1)</f>
        <v>7985876</v>
      </c>
      <c r="U195" s="1">
        <f>SUMIFS(allNAICS!$P:$P,allNAICS!$C:$C,Revenue!$A195,allNAICS!$E:$E,Revenue!U$1)</f>
        <v>686960</v>
      </c>
      <c r="V195" s="1">
        <f>SUMIFS(allNAICS!$P:$P,allNAICS!$C:$C,Revenue!$A195,allNAICS!$E:$E,Revenue!V$1)</f>
        <v>2912914</v>
      </c>
      <c r="W195" s="1">
        <f>SUMIFS(allNAICS!$P:$P,allNAICS!$C:$C,Revenue!$A195,allNAICS!$E:$E,Revenue!W$1)</f>
        <v>1599842</v>
      </c>
      <c r="X195" s="1">
        <f>SUMIFS(allNAICS!$P:$P,allNAICS!$C:$C,Revenue!$A195,allNAICS!$E:$E,Revenue!X$1)</f>
        <v>1156537</v>
      </c>
      <c r="Y195" s="1">
        <f>SUMIFS(allNAICS!$P:$P,allNAICS!$C:$C,Revenue!$A195,allNAICS!$E:$E,Revenue!Y$1)</f>
        <v>0</v>
      </c>
    </row>
    <row r="196" spans="1:25" x14ac:dyDescent="0.45">
      <c r="A196" s="1" t="s">
        <v>684</v>
      </c>
      <c r="B196" s="1" t="s">
        <v>445</v>
      </c>
      <c r="C196" s="1">
        <v>33.577863100000002</v>
      </c>
      <c r="D196" s="1">
        <v>-101.8551665</v>
      </c>
      <c r="E196" s="1">
        <f>SUMIFS(allNAICS!$P:$P,allNAICS!$C:$C,Revenue!$A196,allNAICS!$E:$E,Revenue!E$1)</f>
        <v>24203927</v>
      </c>
      <c r="F196" s="1">
        <f>SUMIFS(allNAICS!$P:$P,allNAICS!$C:$C,Revenue!$A196,allNAICS!$E:$E,Revenue!F$1)</f>
        <v>17476</v>
      </c>
      <c r="G196" s="1">
        <f>SUMIFS(allNAICS!$P:$P,allNAICS!$C:$C,Revenue!$A196,allNAICS!$E:$E,Revenue!G$1)</f>
        <v>96163</v>
      </c>
      <c r="H196" s="1">
        <f>SUMIFS(allNAICS!$P:$P,allNAICS!$C:$C,Revenue!$A196,allNAICS!$E:$E,Revenue!H$1)</f>
        <v>0</v>
      </c>
      <c r="I196" s="1">
        <f>SUMIFS(allNAICS!$P:$P,allNAICS!$C:$C,Revenue!$A196,allNAICS!$E:$E,Revenue!I$1)</f>
        <v>1016351</v>
      </c>
      <c r="J196" s="1">
        <f>SUMIFS(allNAICS!$P:$P,allNAICS!$C:$C,Revenue!$A196,allNAICS!$E:$E,Revenue!J$1)</f>
        <v>1656901</v>
      </c>
      <c r="K196" s="1">
        <f>SUMIFS(allNAICS!$P:$P,allNAICS!$C:$C,Revenue!$A196,allNAICS!$E:$E,Revenue!K$1)</f>
        <v>5679496</v>
      </c>
      <c r="L196" s="1">
        <f>SUMIFS(allNAICS!$P:$P,allNAICS!$C:$C,Revenue!$A196,allNAICS!$E:$E,Revenue!L$1)</f>
        <v>5097523</v>
      </c>
      <c r="M196" s="1">
        <f>SUMIFS(allNAICS!$P:$P,allNAICS!$C:$C,Revenue!$A196,allNAICS!$E:$E,Revenue!M$1)</f>
        <v>499569</v>
      </c>
      <c r="N196" s="1">
        <f>SUMIFS(allNAICS!$P:$P,allNAICS!$C:$C,Revenue!$A196,allNAICS!$E:$E,Revenue!N$1)</f>
        <v>1101873</v>
      </c>
      <c r="O196" s="1">
        <f>SUMIFS(allNAICS!$P:$P,allNAICS!$C:$C,Revenue!$A196,allNAICS!$E:$E,Revenue!O$1)</f>
        <v>2187801</v>
      </c>
      <c r="P196" s="1">
        <f>SUMIFS(allNAICS!$P:$P,allNAICS!$C:$C,Revenue!$A196,allNAICS!$E:$E,Revenue!P$1)</f>
        <v>321876</v>
      </c>
      <c r="Q196" s="1">
        <f>SUMIFS(allNAICS!$P:$P,allNAICS!$C:$C,Revenue!$A196,allNAICS!$E:$E,Revenue!Q$1)</f>
        <v>680028</v>
      </c>
      <c r="R196" s="1">
        <f>SUMIFS(allNAICS!$P:$P,allNAICS!$C:$C,Revenue!$A196,allNAICS!$E:$E,Revenue!R$1)</f>
        <v>417902</v>
      </c>
      <c r="S196" s="1">
        <f>SUMIFS(allNAICS!$P:$P,allNAICS!$C:$C,Revenue!$A196,allNAICS!$E:$E,Revenue!S$1)</f>
        <v>88790</v>
      </c>
      <c r="T196" s="1">
        <f>SUMIFS(allNAICS!$P:$P,allNAICS!$C:$C,Revenue!$A196,allNAICS!$E:$E,Revenue!T$1)</f>
        <v>2818033</v>
      </c>
      <c r="U196" s="1">
        <f>SUMIFS(allNAICS!$P:$P,allNAICS!$C:$C,Revenue!$A196,allNAICS!$E:$E,Revenue!U$1)</f>
        <v>61572</v>
      </c>
      <c r="V196" s="1">
        <f>SUMIFS(allNAICS!$P:$P,allNAICS!$C:$C,Revenue!$A196,allNAICS!$E:$E,Revenue!V$1)</f>
        <v>659627</v>
      </c>
      <c r="W196" s="1">
        <f>SUMIFS(allNAICS!$P:$P,allNAICS!$C:$C,Revenue!$A196,allNAICS!$E:$E,Revenue!W$1)</f>
        <v>380752</v>
      </c>
      <c r="X196" s="1">
        <f>SUMIFS(allNAICS!$P:$P,allNAICS!$C:$C,Revenue!$A196,allNAICS!$E:$E,Revenue!X$1)</f>
        <v>0</v>
      </c>
      <c r="Y196" s="1">
        <f>SUMIFS(allNAICS!$P:$P,allNAICS!$C:$C,Revenue!$A196,allNAICS!$E:$E,Revenue!Y$1)</f>
        <v>0</v>
      </c>
    </row>
    <row r="197" spans="1:25" x14ac:dyDescent="0.45">
      <c r="A197" s="1" t="s">
        <v>685</v>
      </c>
      <c r="B197" s="1" t="s">
        <v>502</v>
      </c>
      <c r="C197" s="1">
        <v>37.4137536</v>
      </c>
      <c r="D197" s="1">
        <v>-79.142246400000005</v>
      </c>
      <c r="E197" s="1">
        <f>SUMIFS(allNAICS!$P:$P,allNAICS!$C:$C,Revenue!$A197,allNAICS!$E:$E,Revenue!E$1)</f>
        <v>19603508</v>
      </c>
      <c r="F197" s="1">
        <f>SUMIFS(allNAICS!$P:$P,allNAICS!$C:$C,Revenue!$A197,allNAICS!$E:$E,Revenue!F$1)</f>
        <v>49505</v>
      </c>
      <c r="G197" s="1">
        <f>SUMIFS(allNAICS!$P:$P,allNAICS!$C:$C,Revenue!$A197,allNAICS!$E:$E,Revenue!G$1)</f>
        <v>0</v>
      </c>
      <c r="H197" s="1">
        <f>SUMIFS(allNAICS!$P:$P,allNAICS!$C:$C,Revenue!$A197,allNAICS!$E:$E,Revenue!H$1)</f>
        <v>0</v>
      </c>
      <c r="I197" s="1">
        <f>SUMIFS(allNAICS!$P:$P,allNAICS!$C:$C,Revenue!$A197,allNAICS!$E:$E,Revenue!I$1)</f>
        <v>710729</v>
      </c>
      <c r="J197" s="1">
        <f>SUMIFS(allNAICS!$P:$P,allNAICS!$C:$C,Revenue!$A197,allNAICS!$E:$E,Revenue!J$1)</f>
        <v>6939934</v>
      </c>
      <c r="K197" s="1">
        <f>SUMIFS(allNAICS!$P:$P,allNAICS!$C:$C,Revenue!$A197,allNAICS!$E:$E,Revenue!K$1)</f>
        <v>1279790</v>
      </c>
      <c r="L197" s="1">
        <f>SUMIFS(allNAICS!$P:$P,allNAICS!$C:$C,Revenue!$A197,allNAICS!$E:$E,Revenue!L$1)</f>
        <v>4115836</v>
      </c>
      <c r="M197" s="1">
        <f>SUMIFS(allNAICS!$P:$P,allNAICS!$C:$C,Revenue!$A197,allNAICS!$E:$E,Revenue!M$1)</f>
        <v>393453</v>
      </c>
      <c r="N197" s="1">
        <f>SUMIFS(allNAICS!$P:$P,allNAICS!$C:$C,Revenue!$A197,allNAICS!$E:$E,Revenue!N$1)</f>
        <v>165561</v>
      </c>
      <c r="O197" s="1">
        <f>SUMIFS(allNAICS!$P:$P,allNAICS!$C:$C,Revenue!$A197,allNAICS!$E:$E,Revenue!O$1)</f>
        <v>1682348</v>
      </c>
      <c r="P197" s="1">
        <f>SUMIFS(allNAICS!$P:$P,allNAICS!$C:$C,Revenue!$A197,allNAICS!$E:$E,Revenue!P$1)</f>
        <v>251033</v>
      </c>
      <c r="Q197" s="1">
        <f>SUMIFS(allNAICS!$P:$P,allNAICS!$C:$C,Revenue!$A197,allNAICS!$E:$E,Revenue!Q$1)</f>
        <v>1208220</v>
      </c>
      <c r="R197" s="1">
        <f>SUMIFS(allNAICS!$P:$P,allNAICS!$C:$C,Revenue!$A197,allNAICS!$E:$E,Revenue!R$1)</f>
        <v>162617</v>
      </c>
      <c r="S197" s="1">
        <f>SUMIFS(allNAICS!$P:$P,allNAICS!$C:$C,Revenue!$A197,allNAICS!$E:$E,Revenue!S$1)</f>
        <v>537984</v>
      </c>
      <c r="T197" s="1">
        <f>SUMIFS(allNAICS!$P:$P,allNAICS!$C:$C,Revenue!$A197,allNAICS!$E:$E,Revenue!T$1)</f>
        <v>1287743</v>
      </c>
      <c r="U197" s="1">
        <f>SUMIFS(allNAICS!$P:$P,allNAICS!$C:$C,Revenue!$A197,allNAICS!$E:$E,Revenue!U$1)</f>
        <v>62333</v>
      </c>
      <c r="V197" s="1">
        <f>SUMIFS(allNAICS!$P:$P,allNAICS!$C:$C,Revenue!$A197,allNAICS!$E:$E,Revenue!V$1)</f>
        <v>362058</v>
      </c>
      <c r="W197" s="1">
        <f>SUMIFS(allNAICS!$P:$P,allNAICS!$C:$C,Revenue!$A197,allNAICS!$E:$E,Revenue!W$1)</f>
        <v>181200</v>
      </c>
      <c r="X197" s="1">
        <f>SUMIFS(allNAICS!$P:$P,allNAICS!$C:$C,Revenue!$A197,allNAICS!$E:$E,Revenue!X$1)</f>
        <v>0</v>
      </c>
      <c r="Y197" s="1">
        <f>SUMIFS(allNAICS!$P:$P,allNAICS!$C:$C,Revenue!$A197,allNAICS!$E:$E,Revenue!Y$1)</f>
        <v>0</v>
      </c>
    </row>
    <row r="198" spans="1:25" x14ac:dyDescent="0.45">
      <c r="A198" s="1" t="s">
        <v>686</v>
      </c>
      <c r="B198" s="1" t="s">
        <v>449</v>
      </c>
      <c r="C198" s="1">
        <v>32.840694599999999</v>
      </c>
      <c r="D198" s="1">
        <v>-83.632402200000001</v>
      </c>
      <c r="E198" s="1">
        <f>SUMIFS(allNAICS!$P:$P,allNAICS!$C:$C,Revenue!$A198,allNAICS!$E:$E,Revenue!E$1)</f>
        <v>15705739</v>
      </c>
      <c r="F198" s="1">
        <f>SUMIFS(allNAICS!$P:$P,allNAICS!$C:$C,Revenue!$A198,allNAICS!$E:$E,Revenue!F$1)</f>
        <v>0</v>
      </c>
      <c r="G198" s="1">
        <f>SUMIFS(allNAICS!$P:$P,allNAICS!$C:$C,Revenue!$A198,allNAICS!$E:$E,Revenue!G$1)</f>
        <v>0</v>
      </c>
      <c r="H198" s="1">
        <f>SUMIFS(allNAICS!$P:$P,allNAICS!$C:$C,Revenue!$A198,allNAICS!$E:$E,Revenue!H$1)</f>
        <v>0</v>
      </c>
      <c r="I198" s="1">
        <f>SUMIFS(allNAICS!$P:$P,allNAICS!$C:$C,Revenue!$A198,allNAICS!$E:$E,Revenue!I$1)</f>
        <v>428076</v>
      </c>
      <c r="J198" s="1">
        <f>SUMIFS(allNAICS!$P:$P,allNAICS!$C:$C,Revenue!$A198,allNAICS!$E:$E,Revenue!J$1)</f>
        <v>1752624</v>
      </c>
      <c r="K198" s="1">
        <f>SUMIFS(allNAICS!$P:$P,allNAICS!$C:$C,Revenue!$A198,allNAICS!$E:$E,Revenue!K$1)</f>
        <v>2716257</v>
      </c>
      <c r="L198" s="1">
        <f>SUMIFS(allNAICS!$P:$P,allNAICS!$C:$C,Revenue!$A198,allNAICS!$E:$E,Revenue!L$1)</f>
        <v>2766508</v>
      </c>
      <c r="M198" s="1">
        <f>SUMIFS(allNAICS!$P:$P,allNAICS!$C:$C,Revenue!$A198,allNAICS!$E:$E,Revenue!M$1)</f>
        <v>446607</v>
      </c>
      <c r="N198" s="1">
        <f>SUMIFS(allNAICS!$P:$P,allNAICS!$C:$C,Revenue!$A198,allNAICS!$E:$E,Revenue!N$1)</f>
        <v>476033</v>
      </c>
      <c r="O198" s="1">
        <f>SUMIFS(allNAICS!$P:$P,allNAICS!$C:$C,Revenue!$A198,allNAICS!$E:$E,Revenue!O$1)</f>
        <v>3187793</v>
      </c>
      <c r="P198" s="1">
        <f>SUMIFS(allNAICS!$P:$P,allNAICS!$C:$C,Revenue!$A198,allNAICS!$E:$E,Revenue!P$1)</f>
        <v>298491</v>
      </c>
      <c r="Q198" s="1">
        <f>SUMIFS(allNAICS!$P:$P,allNAICS!$C:$C,Revenue!$A198,allNAICS!$E:$E,Revenue!Q$1)</f>
        <v>431279</v>
      </c>
      <c r="R198" s="1">
        <f>SUMIFS(allNAICS!$P:$P,allNAICS!$C:$C,Revenue!$A198,allNAICS!$E:$E,Revenue!R$1)</f>
        <v>339000</v>
      </c>
      <c r="S198" s="1">
        <f>SUMIFS(allNAICS!$P:$P,allNAICS!$C:$C,Revenue!$A198,allNAICS!$E:$E,Revenue!S$1)</f>
        <v>237880</v>
      </c>
      <c r="T198" s="1">
        <f>SUMIFS(allNAICS!$P:$P,allNAICS!$C:$C,Revenue!$A198,allNAICS!$E:$E,Revenue!T$1)</f>
        <v>1255100</v>
      </c>
      <c r="U198" s="1">
        <f>SUMIFS(allNAICS!$P:$P,allNAICS!$C:$C,Revenue!$A198,allNAICS!$E:$E,Revenue!U$1)</f>
        <v>0</v>
      </c>
      <c r="V198" s="1">
        <f>SUMIFS(allNAICS!$P:$P,allNAICS!$C:$C,Revenue!$A198,allNAICS!$E:$E,Revenue!V$1)</f>
        <v>402599</v>
      </c>
      <c r="W198" s="1">
        <f>SUMIFS(allNAICS!$P:$P,allNAICS!$C:$C,Revenue!$A198,allNAICS!$E:$E,Revenue!W$1)</f>
        <v>186642</v>
      </c>
      <c r="X198" s="1">
        <f>SUMIFS(allNAICS!$P:$P,allNAICS!$C:$C,Revenue!$A198,allNAICS!$E:$E,Revenue!X$1)</f>
        <v>55228</v>
      </c>
      <c r="Y198" s="1">
        <f>SUMIFS(allNAICS!$P:$P,allNAICS!$C:$C,Revenue!$A198,allNAICS!$E:$E,Revenue!Y$1)</f>
        <v>0</v>
      </c>
    </row>
    <row r="199" spans="1:25" x14ac:dyDescent="0.45">
      <c r="A199" s="1" t="s">
        <v>687</v>
      </c>
      <c r="B199" s="1" t="s">
        <v>480</v>
      </c>
      <c r="C199" s="1">
        <v>36.961335599999998</v>
      </c>
      <c r="D199" s="1">
        <v>-120.0607176</v>
      </c>
      <c r="E199" s="1">
        <f>SUMIFS(allNAICS!$P:$P,allNAICS!$C:$C,Revenue!$A199,allNAICS!$E:$E,Revenue!E$1)</f>
        <v>5528368</v>
      </c>
      <c r="F199" s="1">
        <f>SUMIFS(allNAICS!$P:$P,allNAICS!$C:$C,Revenue!$A199,allNAICS!$E:$E,Revenue!F$1)</f>
        <v>114947</v>
      </c>
      <c r="G199" s="1">
        <f>SUMIFS(allNAICS!$P:$P,allNAICS!$C:$C,Revenue!$A199,allNAICS!$E:$E,Revenue!G$1)</f>
        <v>0</v>
      </c>
      <c r="H199" s="1">
        <f>SUMIFS(allNAICS!$P:$P,allNAICS!$C:$C,Revenue!$A199,allNAICS!$E:$E,Revenue!H$1)</f>
        <v>0</v>
      </c>
      <c r="I199" s="1">
        <f>SUMIFS(allNAICS!$P:$P,allNAICS!$C:$C,Revenue!$A199,allNAICS!$E:$E,Revenue!I$1)</f>
        <v>374754</v>
      </c>
      <c r="J199" s="1">
        <f>SUMIFS(allNAICS!$P:$P,allNAICS!$C:$C,Revenue!$A199,allNAICS!$E:$E,Revenue!J$1)</f>
        <v>1637408</v>
      </c>
      <c r="K199" s="1">
        <f>SUMIFS(allNAICS!$P:$P,allNAICS!$C:$C,Revenue!$A199,allNAICS!$E:$E,Revenue!K$1)</f>
        <v>670339</v>
      </c>
      <c r="L199" s="1">
        <f>SUMIFS(allNAICS!$P:$P,allNAICS!$C:$C,Revenue!$A199,allNAICS!$E:$E,Revenue!L$1)</f>
        <v>979936</v>
      </c>
      <c r="M199" s="1">
        <f>SUMIFS(allNAICS!$P:$P,allNAICS!$C:$C,Revenue!$A199,allNAICS!$E:$E,Revenue!M$1)</f>
        <v>85859</v>
      </c>
      <c r="N199" s="1">
        <f>SUMIFS(allNAICS!$P:$P,allNAICS!$C:$C,Revenue!$A199,allNAICS!$E:$E,Revenue!N$1)</f>
        <v>107691</v>
      </c>
      <c r="O199" s="1">
        <f>SUMIFS(allNAICS!$P:$P,allNAICS!$C:$C,Revenue!$A199,allNAICS!$E:$E,Revenue!O$1)</f>
        <v>96560</v>
      </c>
      <c r="P199" s="1">
        <f>SUMIFS(allNAICS!$P:$P,allNAICS!$C:$C,Revenue!$A199,allNAICS!$E:$E,Revenue!P$1)</f>
        <v>79709</v>
      </c>
      <c r="Q199" s="1">
        <f>SUMIFS(allNAICS!$P:$P,allNAICS!$C:$C,Revenue!$A199,allNAICS!$E:$E,Revenue!Q$1)</f>
        <v>62916</v>
      </c>
      <c r="R199" s="1">
        <f>SUMIFS(allNAICS!$P:$P,allNAICS!$C:$C,Revenue!$A199,allNAICS!$E:$E,Revenue!R$1)</f>
        <v>69849</v>
      </c>
      <c r="S199" s="1">
        <f>SUMIFS(allNAICS!$P:$P,allNAICS!$C:$C,Revenue!$A199,allNAICS!$E:$E,Revenue!S$1)</f>
        <v>27203</v>
      </c>
      <c r="T199" s="1">
        <f>SUMIFS(allNAICS!$P:$P,allNAICS!$C:$C,Revenue!$A199,allNAICS!$E:$E,Revenue!T$1)</f>
        <v>859517</v>
      </c>
      <c r="U199" s="1">
        <f>SUMIFS(allNAICS!$P:$P,allNAICS!$C:$C,Revenue!$A199,allNAICS!$E:$E,Revenue!U$1)</f>
        <v>8083</v>
      </c>
      <c r="V199" s="1">
        <f>SUMIFS(allNAICS!$P:$P,allNAICS!$C:$C,Revenue!$A199,allNAICS!$E:$E,Revenue!V$1)</f>
        <v>178773</v>
      </c>
      <c r="W199" s="1">
        <f>SUMIFS(allNAICS!$P:$P,allNAICS!$C:$C,Revenue!$A199,allNAICS!$E:$E,Revenue!W$1)</f>
        <v>51356</v>
      </c>
      <c r="X199" s="1">
        <f>SUMIFS(allNAICS!$P:$P,allNAICS!$C:$C,Revenue!$A199,allNAICS!$E:$E,Revenue!X$1)</f>
        <v>0</v>
      </c>
      <c r="Y199" s="1">
        <f>SUMIFS(allNAICS!$P:$P,allNAICS!$C:$C,Revenue!$A199,allNAICS!$E:$E,Revenue!Y$1)</f>
        <v>0</v>
      </c>
    </row>
    <row r="200" spans="1:25" x14ac:dyDescent="0.45">
      <c r="A200" s="1" t="s">
        <v>688</v>
      </c>
      <c r="B200" s="1" t="s">
        <v>468</v>
      </c>
      <c r="C200" s="1">
        <v>43.073051700000001</v>
      </c>
      <c r="D200" s="1">
        <v>-89.401230200000001</v>
      </c>
      <c r="E200" s="1">
        <f>SUMIFS(allNAICS!$P:$P,allNAICS!$C:$C,Revenue!$A200,allNAICS!$E:$E,Revenue!E$1)</f>
        <v>73287386</v>
      </c>
      <c r="F200" s="1">
        <f>SUMIFS(allNAICS!$P:$P,allNAICS!$C:$C,Revenue!$A200,allNAICS!$E:$E,Revenue!F$1)</f>
        <v>214992</v>
      </c>
      <c r="G200" s="1">
        <f>SUMIFS(allNAICS!$P:$P,allNAICS!$C:$C,Revenue!$A200,allNAICS!$E:$E,Revenue!G$1)</f>
        <v>65942</v>
      </c>
      <c r="H200" s="1">
        <f>SUMIFS(allNAICS!$P:$P,allNAICS!$C:$C,Revenue!$A200,allNAICS!$E:$E,Revenue!H$1)</f>
        <v>0</v>
      </c>
      <c r="I200" s="1">
        <f>SUMIFS(allNAICS!$P:$P,allNAICS!$C:$C,Revenue!$A200,allNAICS!$E:$E,Revenue!I$1)</f>
        <v>3202882</v>
      </c>
      <c r="J200" s="1">
        <f>SUMIFS(allNAICS!$P:$P,allNAICS!$C:$C,Revenue!$A200,allNAICS!$E:$E,Revenue!J$1)</f>
        <v>12841656</v>
      </c>
      <c r="K200" s="1">
        <f>SUMIFS(allNAICS!$P:$P,allNAICS!$C:$C,Revenue!$A200,allNAICS!$E:$E,Revenue!K$1)</f>
        <v>11373432</v>
      </c>
      <c r="L200" s="1">
        <f>SUMIFS(allNAICS!$P:$P,allNAICS!$C:$C,Revenue!$A200,allNAICS!$E:$E,Revenue!L$1)</f>
        <v>11865120</v>
      </c>
      <c r="M200" s="1">
        <f>SUMIFS(allNAICS!$P:$P,allNAICS!$C:$C,Revenue!$A200,allNAICS!$E:$E,Revenue!M$1)</f>
        <v>1021008</v>
      </c>
      <c r="N200" s="1">
        <f>SUMIFS(allNAICS!$P:$P,allNAICS!$C:$C,Revenue!$A200,allNAICS!$E:$E,Revenue!N$1)</f>
        <v>4043651</v>
      </c>
      <c r="O200" s="1">
        <f>SUMIFS(allNAICS!$P:$P,allNAICS!$C:$C,Revenue!$A200,allNAICS!$E:$E,Revenue!O$1)</f>
        <v>13408360</v>
      </c>
      <c r="P200" s="1">
        <f>SUMIFS(allNAICS!$P:$P,allNAICS!$C:$C,Revenue!$A200,allNAICS!$E:$E,Revenue!P$1)</f>
        <v>1517655</v>
      </c>
      <c r="Q200" s="1">
        <f>SUMIFS(allNAICS!$P:$P,allNAICS!$C:$C,Revenue!$A200,allNAICS!$E:$E,Revenue!Q$1)</f>
        <v>3793390</v>
      </c>
      <c r="R200" s="1">
        <f>SUMIFS(allNAICS!$P:$P,allNAICS!$C:$C,Revenue!$A200,allNAICS!$E:$E,Revenue!R$1)</f>
        <v>1119769</v>
      </c>
      <c r="S200" s="1">
        <f>SUMIFS(allNAICS!$P:$P,allNAICS!$C:$C,Revenue!$A200,allNAICS!$E:$E,Revenue!S$1)</f>
        <v>253397</v>
      </c>
      <c r="T200" s="1">
        <f>SUMIFS(allNAICS!$P:$P,allNAICS!$C:$C,Revenue!$A200,allNAICS!$E:$E,Revenue!T$1)</f>
        <v>4284443</v>
      </c>
      <c r="U200" s="1">
        <f>SUMIFS(allNAICS!$P:$P,allNAICS!$C:$C,Revenue!$A200,allNAICS!$E:$E,Revenue!U$1)</f>
        <v>365849</v>
      </c>
      <c r="V200" s="1">
        <f>SUMIFS(allNAICS!$P:$P,allNAICS!$C:$C,Revenue!$A200,allNAICS!$E:$E,Revenue!V$1)</f>
        <v>1258800</v>
      </c>
      <c r="W200" s="1">
        <f>SUMIFS(allNAICS!$P:$P,allNAICS!$C:$C,Revenue!$A200,allNAICS!$E:$E,Revenue!W$1)</f>
        <v>634000</v>
      </c>
      <c r="X200" s="1">
        <f>SUMIFS(allNAICS!$P:$P,allNAICS!$C:$C,Revenue!$A200,allNAICS!$E:$E,Revenue!X$1)</f>
        <v>681465</v>
      </c>
      <c r="Y200" s="1">
        <f>SUMIFS(allNAICS!$P:$P,allNAICS!$C:$C,Revenue!$A200,allNAICS!$E:$E,Revenue!Y$1)</f>
        <v>0</v>
      </c>
    </row>
    <row r="201" spans="1:25" x14ac:dyDescent="0.45">
      <c r="A201" s="1" t="s">
        <v>689</v>
      </c>
      <c r="B201" s="1" t="s">
        <v>510</v>
      </c>
      <c r="C201" s="1">
        <v>42.995639699999998</v>
      </c>
      <c r="D201" s="1">
        <v>-71.454789099999999</v>
      </c>
      <c r="E201" s="1">
        <f>SUMIFS(allNAICS!$P:$P,allNAICS!$C:$C,Revenue!$A201,allNAICS!$E:$E,Revenue!E$1)</f>
        <v>41150559</v>
      </c>
      <c r="F201" s="1">
        <f>SUMIFS(allNAICS!$P:$P,allNAICS!$C:$C,Revenue!$A201,allNAICS!$E:$E,Revenue!F$1)</f>
        <v>20488</v>
      </c>
      <c r="G201" s="1">
        <f>SUMIFS(allNAICS!$P:$P,allNAICS!$C:$C,Revenue!$A201,allNAICS!$E:$E,Revenue!G$1)</f>
        <v>0</v>
      </c>
      <c r="H201" s="1">
        <f>SUMIFS(allNAICS!$P:$P,allNAICS!$C:$C,Revenue!$A201,allNAICS!$E:$E,Revenue!H$1)</f>
        <v>493414</v>
      </c>
      <c r="I201" s="1">
        <f>SUMIFS(allNAICS!$P:$P,allNAICS!$C:$C,Revenue!$A201,allNAICS!$E:$E,Revenue!I$1)</f>
        <v>1892478</v>
      </c>
      <c r="J201" s="1">
        <f>SUMIFS(allNAICS!$P:$P,allNAICS!$C:$C,Revenue!$A201,allNAICS!$E:$E,Revenue!J$1)</f>
        <v>7520326</v>
      </c>
      <c r="K201" s="1">
        <f>SUMIFS(allNAICS!$P:$P,allNAICS!$C:$C,Revenue!$A201,allNAICS!$E:$E,Revenue!K$1)</f>
        <v>7563332</v>
      </c>
      <c r="L201" s="1">
        <f>SUMIFS(allNAICS!$P:$P,allNAICS!$C:$C,Revenue!$A201,allNAICS!$E:$E,Revenue!L$1)</f>
        <v>7851404</v>
      </c>
      <c r="M201" s="1">
        <f>SUMIFS(allNAICS!$P:$P,allNAICS!$C:$C,Revenue!$A201,allNAICS!$E:$E,Revenue!M$1)</f>
        <v>432247</v>
      </c>
      <c r="N201" s="1">
        <f>SUMIFS(allNAICS!$P:$P,allNAICS!$C:$C,Revenue!$A201,allNAICS!$E:$E,Revenue!N$1)</f>
        <v>2499871</v>
      </c>
      <c r="O201" s="1">
        <f>SUMIFS(allNAICS!$P:$P,allNAICS!$C:$C,Revenue!$A201,allNAICS!$E:$E,Revenue!O$1)</f>
        <v>3031748</v>
      </c>
      <c r="P201" s="1">
        <f>SUMIFS(allNAICS!$P:$P,allNAICS!$C:$C,Revenue!$A201,allNAICS!$E:$E,Revenue!P$1)</f>
        <v>928117</v>
      </c>
      <c r="Q201" s="1">
        <f>SUMIFS(allNAICS!$P:$P,allNAICS!$C:$C,Revenue!$A201,allNAICS!$E:$E,Revenue!Q$1)</f>
        <v>2007333</v>
      </c>
      <c r="R201" s="1">
        <f>SUMIFS(allNAICS!$P:$P,allNAICS!$C:$C,Revenue!$A201,allNAICS!$E:$E,Revenue!R$1)</f>
        <v>1657045</v>
      </c>
      <c r="S201" s="1">
        <f>SUMIFS(allNAICS!$P:$P,allNAICS!$C:$C,Revenue!$A201,allNAICS!$E:$E,Revenue!S$1)</f>
        <v>479362</v>
      </c>
      <c r="T201" s="1">
        <f>SUMIFS(allNAICS!$P:$P,allNAICS!$C:$C,Revenue!$A201,allNAICS!$E:$E,Revenue!T$1)</f>
        <v>3005547</v>
      </c>
      <c r="U201" s="1">
        <f>SUMIFS(allNAICS!$P:$P,allNAICS!$C:$C,Revenue!$A201,allNAICS!$E:$E,Revenue!U$1)</f>
        <v>247640</v>
      </c>
      <c r="V201" s="1">
        <f>SUMIFS(allNAICS!$P:$P,allNAICS!$C:$C,Revenue!$A201,allNAICS!$E:$E,Revenue!V$1)</f>
        <v>816221</v>
      </c>
      <c r="W201" s="1">
        <f>SUMIFS(allNAICS!$P:$P,allNAICS!$C:$C,Revenue!$A201,allNAICS!$E:$E,Revenue!W$1)</f>
        <v>413253</v>
      </c>
      <c r="X201" s="1">
        <f>SUMIFS(allNAICS!$P:$P,allNAICS!$C:$C,Revenue!$A201,allNAICS!$E:$E,Revenue!X$1)</f>
        <v>284310</v>
      </c>
      <c r="Y201" s="1">
        <f>SUMIFS(allNAICS!$P:$P,allNAICS!$C:$C,Revenue!$A201,allNAICS!$E:$E,Revenue!Y$1)</f>
        <v>0</v>
      </c>
    </row>
    <row r="202" spans="1:25" x14ac:dyDescent="0.45">
      <c r="A202" s="1" t="s">
        <v>690</v>
      </c>
      <c r="B202" s="1" t="s">
        <v>669</v>
      </c>
      <c r="C202" s="1">
        <v>39.183608200000002</v>
      </c>
      <c r="D202" s="1">
        <v>-96.571669400000005</v>
      </c>
      <c r="E202" s="1">
        <f>SUMIFS(allNAICS!$P:$P,allNAICS!$C:$C,Revenue!$A202,allNAICS!$E:$E,Revenue!E$1)</f>
        <v>3928797</v>
      </c>
      <c r="F202" s="1">
        <f>SUMIFS(allNAICS!$P:$P,allNAICS!$C:$C,Revenue!$A202,allNAICS!$E:$E,Revenue!F$1)</f>
        <v>0</v>
      </c>
      <c r="G202" s="1">
        <f>SUMIFS(allNAICS!$P:$P,allNAICS!$C:$C,Revenue!$A202,allNAICS!$E:$E,Revenue!G$1)</f>
        <v>34511</v>
      </c>
      <c r="H202" s="1">
        <f>SUMIFS(allNAICS!$P:$P,allNAICS!$C:$C,Revenue!$A202,allNAICS!$E:$E,Revenue!H$1)</f>
        <v>0</v>
      </c>
      <c r="I202" s="1">
        <f>SUMIFS(allNAICS!$P:$P,allNAICS!$C:$C,Revenue!$A202,allNAICS!$E:$E,Revenue!I$1)</f>
        <v>246337</v>
      </c>
      <c r="J202" s="1">
        <f>SUMIFS(allNAICS!$P:$P,allNAICS!$C:$C,Revenue!$A202,allNAICS!$E:$E,Revenue!J$1)</f>
        <v>455203</v>
      </c>
      <c r="K202" s="1">
        <f>SUMIFS(allNAICS!$P:$P,allNAICS!$C:$C,Revenue!$A202,allNAICS!$E:$E,Revenue!K$1)</f>
        <v>246729</v>
      </c>
      <c r="L202" s="1">
        <f>SUMIFS(allNAICS!$P:$P,allNAICS!$C:$C,Revenue!$A202,allNAICS!$E:$E,Revenue!L$1)</f>
        <v>1123123</v>
      </c>
      <c r="M202" s="1">
        <f>SUMIFS(allNAICS!$P:$P,allNAICS!$C:$C,Revenue!$A202,allNAICS!$E:$E,Revenue!M$1)</f>
        <v>52076</v>
      </c>
      <c r="N202" s="1">
        <f>SUMIFS(allNAICS!$P:$P,allNAICS!$C:$C,Revenue!$A202,allNAICS!$E:$E,Revenue!N$1)</f>
        <v>94072</v>
      </c>
      <c r="O202" s="1">
        <f>SUMIFS(allNAICS!$P:$P,allNAICS!$C:$C,Revenue!$A202,allNAICS!$E:$E,Revenue!O$1)</f>
        <v>229825</v>
      </c>
      <c r="P202" s="1">
        <f>SUMIFS(allNAICS!$P:$P,allNAICS!$C:$C,Revenue!$A202,allNAICS!$E:$E,Revenue!P$1)</f>
        <v>185291</v>
      </c>
      <c r="Q202" s="1">
        <f>SUMIFS(allNAICS!$P:$P,allNAICS!$C:$C,Revenue!$A202,allNAICS!$E:$E,Revenue!Q$1)</f>
        <v>153531</v>
      </c>
      <c r="R202" s="1">
        <f>SUMIFS(allNAICS!$P:$P,allNAICS!$C:$C,Revenue!$A202,allNAICS!$E:$E,Revenue!R$1)</f>
        <v>70602</v>
      </c>
      <c r="S202" s="1">
        <f>SUMIFS(allNAICS!$P:$P,allNAICS!$C:$C,Revenue!$A202,allNAICS!$E:$E,Revenue!S$1)</f>
        <v>32429</v>
      </c>
      <c r="T202" s="1">
        <f>SUMIFS(allNAICS!$P:$P,allNAICS!$C:$C,Revenue!$A202,allNAICS!$E:$E,Revenue!T$1)</f>
        <v>385568</v>
      </c>
      <c r="U202" s="1">
        <f>SUMIFS(allNAICS!$P:$P,allNAICS!$C:$C,Revenue!$A202,allNAICS!$E:$E,Revenue!U$1)</f>
        <v>15046</v>
      </c>
      <c r="V202" s="1">
        <f>SUMIFS(allNAICS!$P:$P,allNAICS!$C:$C,Revenue!$A202,allNAICS!$E:$E,Revenue!V$1)</f>
        <v>138235</v>
      </c>
      <c r="W202" s="1">
        <f>SUMIFS(allNAICS!$P:$P,allNAICS!$C:$C,Revenue!$A202,allNAICS!$E:$E,Revenue!W$1)</f>
        <v>81266</v>
      </c>
      <c r="X202" s="1">
        <f>SUMIFS(allNAICS!$P:$P,allNAICS!$C:$C,Revenue!$A202,allNAICS!$E:$E,Revenue!X$1)</f>
        <v>0</v>
      </c>
      <c r="Y202" s="1">
        <f>SUMIFS(allNAICS!$P:$P,allNAICS!$C:$C,Revenue!$A202,allNAICS!$E:$E,Revenue!Y$1)</f>
        <v>0</v>
      </c>
    </row>
    <row r="203" spans="1:25" x14ac:dyDescent="0.45">
      <c r="A203" s="1" t="s">
        <v>691</v>
      </c>
      <c r="B203" s="1" t="s">
        <v>589</v>
      </c>
      <c r="C203" s="1">
        <v>44.163577500000002</v>
      </c>
      <c r="D203" s="1">
        <v>-93.999399600000004</v>
      </c>
      <c r="E203" s="1">
        <f>SUMIFS(allNAICS!$P:$P,allNAICS!$C:$C,Revenue!$A203,allNAICS!$E:$E,Revenue!E$1)</f>
        <v>12519587</v>
      </c>
      <c r="F203" s="1">
        <f>SUMIFS(allNAICS!$P:$P,allNAICS!$C:$C,Revenue!$A203,allNAICS!$E:$E,Revenue!F$1)</f>
        <v>0</v>
      </c>
      <c r="G203" s="1">
        <f>SUMIFS(allNAICS!$P:$P,allNAICS!$C:$C,Revenue!$A203,allNAICS!$E:$E,Revenue!G$1)</f>
        <v>0</v>
      </c>
      <c r="H203" s="1">
        <f>SUMIFS(allNAICS!$P:$P,allNAICS!$C:$C,Revenue!$A203,allNAICS!$E:$E,Revenue!H$1)</f>
        <v>0</v>
      </c>
      <c r="I203" s="1">
        <f>SUMIFS(allNAICS!$P:$P,allNAICS!$C:$C,Revenue!$A203,allNAICS!$E:$E,Revenue!I$1)</f>
        <v>0</v>
      </c>
      <c r="J203" s="1">
        <f>SUMIFS(allNAICS!$P:$P,allNAICS!$C:$C,Revenue!$A203,allNAICS!$E:$E,Revenue!J$1)</f>
        <v>5783684</v>
      </c>
      <c r="K203" s="1">
        <f>SUMIFS(allNAICS!$P:$P,allNAICS!$C:$C,Revenue!$A203,allNAICS!$E:$E,Revenue!K$1)</f>
        <v>2166129</v>
      </c>
      <c r="L203" s="1">
        <f>SUMIFS(allNAICS!$P:$P,allNAICS!$C:$C,Revenue!$A203,allNAICS!$E:$E,Revenue!L$1)</f>
        <v>1432766</v>
      </c>
      <c r="M203" s="1">
        <f>SUMIFS(allNAICS!$P:$P,allNAICS!$C:$C,Revenue!$A203,allNAICS!$E:$E,Revenue!M$1)</f>
        <v>133701</v>
      </c>
      <c r="N203" s="1">
        <f>SUMIFS(allNAICS!$P:$P,allNAICS!$C:$C,Revenue!$A203,allNAICS!$E:$E,Revenue!N$1)</f>
        <v>537223</v>
      </c>
      <c r="O203" s="1">
        <f>SUMIFS(allNAICS!$P:$P,allNAICS!$C:$C,Revenue!$A203,allNAICS!$E:$E,Revenue!O$1)</f>
        <v>201911</v>
      </c>
      <c r="P203" s="1">
        <f>SUMIFS(allNAICS!$P:$P,allNAICS!$C:$C,Revenue!$A203,allNAICS!$E:$E,Revenue!P$1)</f>
        <v>167713</v>
      </c>
      <c r="Q203" s="1">
        <f>SUMIFS(allNAICS!$P:$P,allNAICS!$C:$C,Revenue!$A203,allNAICS!$E:$E,Revenue!Q$1)</f>
        <v>152097</v>
      </c>
      <c r="R203" s="1">
        <f>SUMIFS(allNAICS!$P:$P,allNAICS!$C:$C,Revenue!$A203,allNAICS!$E:$E,Revenue!R$1)</f>
        <v>73628</v>
      </c>
      <c r="S203" s="1">
        <f>SUMIFS(allNAICS!$P:$P,allNAICS!$C:$C,Revenue!$A203,allNAICS!$E:$E,Revenue!S$1)</f>
        <v>106394</v>
      </c>
      <c r="T203" s="1">
        <f>SUMIFS(allNAICS!$P:$P,allNAICS!$C:$C,Revenue!$A203,allNAICS!$E:$E,Revenue!T$1)</f>
        <v>892281</v>
      </c>
      <c r="U203" s="1">
        <f>SUMIFS(allNAICS!$P:$P,allNAICS!$C:$C,Revenue!$A203,allNAICS!$E:$E,Revenue!U$1)</f>
        <v>32332</v>
      </c>
      <c r="V203" s="1">
        <f>SUMIFS(allNAICS!$P:$P,allNAICS!$C:$C,Revenue!$A203,allNAICS!$E:$E,Revenue!V$1)</f>
        <v>128746</v>
      </c>
      <c r="W203" s="1">
        <f>SUMIFS(allNAICS!$P:$P,allNAICS!$C:$C,Revenue!$A203,allNAICS!$E:$E,Revenue!W$1)</f>
        <v>93610</v>
      </c>
      <c r="X203" s="1">
        <f>SUMIFS(allNAICS!$P:$P,allNAICS!$C:$C,Revenue!$A203,allNAICS!$E:$E,Revenue!X$1)</f>
        <v>0</v>
      </c>
      <c r="Y203" s="1">
        <f>SUMIFS(allNAICS!$P:$P,allNAICS!$C:$C,Revenue!$A203,allNAICS!$E:$E,Revenue!Y$1)</f>
        <v>0</v>
      </c>
    </row>
    <row r="204" spans="1:25" x14ac:dyDescent="0.45">
      <c r="A204" s="1" t="s">
        <v>692</v>
      </c>
      <c r="B204" s="1" t="s">
        <v>447</v>
      </c>
      <c r="C204" s="1">
        <v>40.758389999999999</v>
      </c>
      <c r="D204" s="1">
        <v>-82.515447100000003</v>
      </c>
      <c r="E204" s="1">
        <f>SUMIFS(allNAICS!$P:$P,allNAICS!$C:$C,Revenue!$A204,allNAICS!$E:$E,Revenue!E$1)</f>
        <v>8840367</v>
      </c>
      <c r="F204" s="1">
        <f>SUMIFS(allNAICS!$P:$P,allNAICS!$C:$C,Revenue!$A204,allNAICS!$E:$E,Revenue!F$1)</f>
        <v>0</v>
      </c>
      <c r="G204" s="1">
        <f>SUMIFS(allNAICS!$P:$P,allNAICS!$C:$C,Revenue!$A204,allNAICS!$E:$E,Revenue!G$1)</f>
        <v>0</v>
      </c>
      <c r="H204" s="1">
        <f>SUMIFS(allNAICS!$P:$P,allNAICS!$C:$C,Revenue!$A204,allNAICS!$E:$E,Revenue!H$1)</f>
        <v>0</v>
      </c>
      <c r="I204" s="1">
        <f>SUMIFS(allNAICS!$P:$P,allNAICS!$C:$C,Revenue!$A204,allNAICS!$E:$E,Revenue!I$1)</f>
        <v>0</v>
      </c>
      <c r="J204" s="1">
        <f>SUMIFS(allNAICS!$P:$P,allNAICS!$C:$C,Revenue!$A204,allNAICS!$E:$E,Revenue!J$1)</f>
        <v>2922596</v>
      </c>
      <c r="K204" s="1">
        <f>SUMIFS(allNAICS!$P:$P,allNAICS!$C:$C,Revenue!$A204,allNAICS!$E:$E,Revenue!K$1)</f>
        <v>1088171</v>
      </c>
      <c r="L204" s="1">
        <f>SUMIFS(allNAICS!$P:$P,allNAICS!$C:$C,Revenue!$A204,allNAICS!$E:$E,Revenue!L$1)</f>
        <v>1662880</v>
      </c>
      <c r="M204" s="1">
        <f>SUMIFS(allNAICS!$P:$P,allNAICS!$C:$C,Revenue!$A204,allNAICS!$E:$E,Revenue!M$1)</f>
        <v>302277</v>
      </c>
      <c r="N204" s="1">
        <f>SUMIFS(allNAICS!$P:$P,allNAICS!$C:$C,Revenue!$A204,allNAICS!$E:$E,Revenue!N$1)</f>
        <v>245897</v>
      </c>
      <c r="O204" s="1">
        <f>SUMIFS(allNAICS!$P:$P,allNAICS!$C:$C,Revenue!$A204,allNAICS!$E:$E,Revenue!O$1)</f>
        <v>225602</v>
      </c>
      <c r="P204" s="1">
        <f>SUMIFS(allNAICS!$P:$P,allNAICS!$C:$C,Revenue!$A204,allNAICS!$E:$E,Revenue!P$1)</f>
        <v>55945</v>
      </c>
      <c r="Q204" s="1">
        <f>SUMIFS(allNAICS!$P:$P,allNAICS!$C:$C,Revenue!$A204,allNAICS!$E:$E,Revenue!Q$1)</f>
        <v>112170</v>
      </c>
      <c r="R204" s="1">
        <f>SUMIFS(allNAICS!$P:$P,allNAICS!$C:$C,Revenue!$A204,allNAICS!$E:$E,Revenue!R$1)</f>
        <v>101057</v>
      </c>
      <c r="S204" s="1">
        <f>SUMIFS(allNAICS!$P:$P,allNAICS!$C:$C,Revenue!$A204,allNAICS!$E:$E,Revenue!S$1)</f>
        <v>18766</v>
      </c>
      <c r="T204" s="1">
        <f>SUMIFS(allNAICS!$P:$P,allNAICS!$C:$C,Revenue!$A204,allNAICS!$E:$E,Revenue!T$1)</f>
        <v>596916</v>
      </c>
      <c r="U204" s="1">
        <f>SUMIFS(allNAICS!$P:$P,allNAICS!$C:$C,Revenue!$A204,allNAICS!$E:$E,Revenue!U$1)</f>
        <v>24179</v>
      </c>
      <c r="V204" s="1">
        <f>SUMIFS(allNAICS!$P:$P,allNAICS!$C:$C,Revenue!$A204,allNAICS!$E:$E,Revenue!V$1)</f>
        <v>189046</v>
      </c>
      <c r="W204" s="1">
        <f>SUMIFS(allNAICS!$P:$P,allNAICS!$C:$C,Revenue!$A204,allNAICS!$E:$E,Revenue!W$1)</f>
        <v>131084</v>
      </c>
      <c r="X204" s="1">
        <f>SUMIFS(allNAICS!$P:$P,allNAICS!$C:$C,Revenue!$A204,allNAICS!$E:$E,Revenue!X$1)</f>
        <v>0</v>
      </c>
      <c r="Y204" s="1">
        <f>SUMIFS(allNAICS!$P:$P,allNAICS!$C:$C,Revenue!$A204,allNAICS!$E:$E,Revenue!Y$1)</f>
        <v>0</v>
      </c>
    </row>
    <row r="205" spans="1:25" x14ac:dyDescent="0.45">
      <c r="A205" s="1" t="s">
        <v>693</v>
      </c>
      <c r="B205" s="1" t="s">
        <v>445</v>
      </c>
      <c r="C205" s="1">
        <v>26.2034071</v>
      </c>
      <c r="D205" s="1">
        <v>-98.230012400000007</v>
      </c>
      <c r="E205" s="1">
        <f>SUMIFS(allNAICS!$P:$P,allNAICS!$C:$C,Revenue!$A205,allNAICS!$E:$E,Revenue!E$1)</f>
        <v>30496541</v>
      </c>
      <c r="F205" s="1">
        <f>SUMIFS(allNAICS!$P:$P,allNAICS!$C:$C,Revenue!$A205,allNAICS!$E:$E,Revenue!F$1)</f>
        <v>47694</v>
      </c>
      <c r="G205" s="1">
        <f>SUMIFS(allNAICS!$P:$P,allNAICS!$C:$C,Revenue!$A205,allNAICS!$E:$E,Revenue!G$1)</f>
        <v>513749</v>
      </c>
      <c r="H205" s="1">
        <f>SUMIFS(allNAICS!$P:$P,allNAICS!$C:$C,Revenue!$A205,allNAICS!$E:$E,Revenue!H$1)</f>
        <v>397131</v>
      </c>
      <c r="I205" s="1">
        <f>SUMIFS(allNAICS!$P:$P,allNAICS!$C:$C,Revenue!$A205,allNAICS!$E:$E,Revenue!I$1)</f>
        <v>1372990</v>
      </c>
      <c r="J205" s="1">
        <f>SUMIFS(allNAICS!$P:$P,allNAICS!$C:$C,Revenue!$A205,allNAICS!$E:$E,Revenue!J$1)</f>
        <v>1555442</v>
      </c>
      <c r="K205" s="1">
        <f>SUMIFS(allNAICS!$P:$P,allNAICS!$C:$C,Revenue!$A205,allNAICS!$E:$E,Revenue!K$1)</f>
        <v>5646076</v>
      </c>
      <c r="L205" s="1">
        <f>SUMIFS(allNAICS!$P:$P,allNAICS!$C:$C,Revenue!$A205,allNAICS!$E:$E,Revenue!L$1)</f>
        <v>9487814</v>
      </c>
      <c r="M205" s="1">
        <f>SUMIFS(allNAICS!$P:$P,allNAICS!$C:$C,Revenue!$A205,allNAICS!$E:$E,Revenue!M$1)</f>
        <v>1357238</v>
      </c>
      <c r="N205" s="1">
        <f>SUMIFS(allNAICS!$P:$P,allNAICS!$C:$C,Revenue!$A205,allNAICS!$E:$E,Revenue!N$1)</f>
        <v>797665</v>
      </c>
      <c r="O205" s="1">
        <f>SUMIFS(allNAICS!$P:$P,allNAICS!$C:$C,Revenue!$A205,allNAICS!$E:$E,Revenue!O$1)</f>
        <v>1146778</v>
      </c>
      <c r="P205" s="1">
        <f>SUMIFS(allNAICS!$P:$P,allNAICS!$C:$C,Revenue!$A205,allNAICS!$E:$E,Revenue!P$1)</f>
        <v>626055</v>
      </c>
      <c r="Q205" s="1">
        <f>SUMIFS(allNAICS!$P:$P,allNAICS!$C:$C,Revenue!$A205,allNAICS!$E:$E,Revenue!Q$1)</f>
        <v>609051</v>
      </c>
      <c r="R205" s="1">
        <f>SUMIFS(allNAICS!$P:$P,allNAICS!$C:$C,Revenue!$A205,allNAICS!$E:$E,Revenue!R$1)</f>
        <v>798895</v>
      </c>
      <c r="S205" s="1">
        <f>SUMIFS(allNAICS!$P:$P,allNAICS!$C:$C,Revenue!$A205,allNAICS!$E:$E,Revenue!S$1)</f>
        <v>189061</v>
      </c>
      <c r="T205" s="1">
        <f>SUMIFS(allNAICS!$P:$P,allNAICS!$C:$C,Revenue!$A205,allNAICS!$E:$E,Revenue!T$1)</f>
        <v>4145578</v>
      </c>
      <c r="U205" s="1">
        <f>SUMIFS(allNAICS!$P:$P,allNAICS!$C:$C,Revenue!$A205,allNAICS!$E:$E,Revenue!U$1)</f>
        <v>0</v>
      </c>
      <c r="V205" s="1">
        <f>SUMIFS(allNAICS!$P:$P,allNAICS!$C:$C,Revenue!$A205,allNAICS!$E:$E,Revenue!V$1)</f>
        <v>1057987</v>
      </c>
      <c r="W205" s="1">
        <f>SUMIFS(allNAICS!$P:$P,allNAICS!$C:$C,Revenue!$A205,allNAICS!$E:$E,Revenue!W$1)</f>
        <v>466390</v>
      </c>
      <c r="X205" s="1">
        <f>SUMIFS(allNAICS!$P:$P,allNAICS!$C:$C,Revenue!$A205,allNAICS!$E:$E,Revenue!X$1)</f>
        <v>0</v>
      </c>
      <c r="Y205" s="1">
        <f>SUMIFS(allNAICS!$P:$P,allNAICS!$C:$C,Revenue!$A205,allNAICS!$E:$E,Revenue!Y$1)</f>
        <v>0</v>
      </c>
    </row>
    <row r="206" spans="1:25" x14ac:dyDescent="0.45">
      <c r="A206" s="1" t="s">
        <v>694</v>
      </c>
      <c r="B206" s="1" t="s">
        <v>494</v>
      </c>
      <c r="C206" s="1">
        <v>42.326515200000003</v>
      </c>
      <c r="D206" s="1">
        <v>-122.8755949</v>
      </c>
      <c r="E206" s="1">
        <f>SUMIFS(allNAICS!$P:$P,allNAICS!$C:$C,Revenue!$A206,allNAICS!$E:$E,Revenue!E$1)</f>
        <v>11446590</v>
      </c>
      <c r="F206" s="1">
        <f>SUMIFS(allNAICS!$P:$P,allNAICS!$C:$C,Revenue!$A206,allNAICS!$E:$E,Revenue!F$1)</f>
        <v>152364</v>
      </c>
      <c r="G206" s="1">
        <f>SUMIFS(allNAICS!$P:$P,allNAICS!$C:$C,Revenue!$A206,allNAICS!$E:$E,Revenue!G$1)</f>
        <v>0</v>
      </c>
      <c r="H206" s="1">
        <f>SUMIFS(allNAICS!$P:$P,allNAICS!$C:$C,Revenue!$A206,allNAICS!$E:$E,Revenue!H$1)</f>
        <v>0</v>
      </c>
      <c r="I206" s="1">
        <f>SUMIFS(allNAICS!$P:$P,allNAICS!$C:$C,Revenue!$A206,allNAICS!$E:$E,Revenue!I$1)</f>
        <v>548602</v>
      </c>
      <c r="J206" s="1">
        <f>SUMIFS(allNAICS!$P:$P,allNAICS!$C:$C,Revenue!$A206,allNAICS!$E:$E,Revenue!J$1)</f>
        <v>1820619</v>
      </c>
      <c r="K206" s="1">
        <f>SUMIFS(allNAICS!$P:$P,allNAICS!$C:$C,Revenue!$A206,allNAICS!$E:$E,Revenue!K$1)</f>
        <v>919182</v>
      </c>
      <c r="L206" s="1">
        <f>SUMIFS(allNAICS!$P:$P,allNAICS!$C:$C,Revenue!$A206,allNAICS!$E:$E,Revenue!L$1)</f>
        <v>3102460</v>
      </c>
      <c r="M206" s="1">
        <f>SUMIFS(allNAICS!$P:$P,allNAICS!$C:$C,Revenue!$A206,allNAICS!$E:$E,Revenue!M$1)</f>
        <v>543092</v>
      </c>
      <c r="N206" s="1">
        <f>SUMIFS(allNAICS!$P:$P,allNAICS!$C:$C,Revenue!$A206,allNAICS!$E:$E,Revenue!N$1)</f>
        <v>329567</v>
      </c>
      <c r="O206" s="1">
        <f>SUMIFS(allNAICS!$P:$P,allNAICS!$C:$C,Revenue!$A206,allNAICS!$E:$E,Revenue!O$1)</f>
        <v>485590</v>
      </c>
      <c r="P206" s="1">
        <f>SUMIFS(allNAICS!$P:$P,allNAICS!$C:$C,Revenue!$A206,allNAICS!$E:$E,Revenue!P$1)</f>
        <v>374923</v>
      </c>
      <c r="Q206" s="1">
        <f>SUMIFS(allNAICS!$P:$P,allNAICS!$C:$C,Revenue!$A206,allNAICS!$E:$E,Revenue!Q$1)</f>
        <v>352363</v>
      </c>
      <c r="R206" s="1">
        <f>SUMIFS(allNAICS!$P:$P,allNAICS!$C:$C,Revenue!$A206,allNAICS!$E:$E,Revenue!R$1)</f>
        <v>266126</v>
      </c>
      <c r="S206" s="1">
        <f>SUMIFS(allNAICS!$P:$P,allNAICS!$C:$C,Revenue!$A206,allNAICS!$E:$E,Revenue!S$1)</f>
        <v>46756</v>
      </c>
      <c r="T206" s="1">
        <f>SUMIFS(allNAICS!$P:$P,allNAICS!$C:$C,Revenue!$A206,allNAICS!$E:$E,Revenue!T$1)</f>
        <v>1454726</v>
      </c>
      <c r="U206" s="1">
        <f>SUMIFS(allNAICS!$P:$P,allNAICS!$C:$C,Revenue!$A206,allNAICS!$E:$E,Revenue!U$1)</f>
        <v>104103</v>
      </c>
      <c r="V206" s="1">
        <f>SUMIFS(allNAICS!$P:$P,allNAICS!$C:$C,Revenue!$A206,allNAICS!$E:$E,Revenue!V$1)</f>
        <v>311983</v>
      </c>
      <c r="W206" s="1">
        <f>SUMIFS(allNAICS!$P:$P,allNAICS!$C:$C,Revenue!$A206,allNAICS!$E:$E,Revenue!W$1)</f>
        <v>150973</v>
      </c>
      <c r="X206" s="1">
        <f>SUMIFS(allNAICS!$P:$P,allNAICS!$C:$C,Revenue!$A206,allNAICS!$E:$E,Revenue!X$1)</f>
        <v>71298</v>
      </c>
      <c r="Y206" s="1">
        <f>SUMIFS(allNAICS!$P:$P,allNAICS!$C:$C,Revenue!$A206,allNAICS!$E:$E,Revenue!Y$1)</f>
        <v>0</v>
      </c>
    </row>
    <row r="207" spans="1:25" x14ac:dyDescent="0.45">
      <c r="A207" s="1" t="s">
        <v>695</v>
      </c>
      <c r="B207" s="1" t="s">
        <v>593</v>
      </c>
      <c r="C207" s="1">
        <v>35.149534299999999</v>
      </c>
      <c r="D207" s="1">
        <v>-90.048980099999994</v>
      </c>
      <c r="E207" s="1">
        <f>SUMIFS(allNAICS!$P:$P,allNAICS!$C:$C,Revenue!$A207,allNAICS!$E:$E,Revenue!E$1)</f>
        <v>171253853</v>
      </c>
      <c r="F207" s="1">
        <f>SUMIFS(allNAICS!$P:$P,allNAICS!$C:$C,Revenue!$A207,allNAICS!$E:$E,Revenue!F$1)</f>
        <v>86822</v>
      </c>
      <c r="G207" s="1">
        <f>SUMIFS(allNAICS!$P:$P,allNAICS!$C:$C,Revenue!$A207,allNAICS!$E:$E,Revenue!G$1)</f>
        <v>6692</v>
      </c>
      <c r="H207" s="1">
        <f>SUMIFS(allNAICS!$P:$P,allNAICS!$C:$C,Revenue!$A207,allNAICS!$E:$E,Revenue!H$1)</f>
        <v>285235</v>
      </c>
      <c r="I207" s="1">
        <f>SUMIFS(allNAICS!$P:$P,allNAICS!$C:$C,Revenue!$A207,allNAICS!$E:$E,Revenue!I$1)</f>
        <v>5100309</v>
      </c>
      <c r="J207" s="1">
        <f>SUMIFS(allNAICS!$P:$P,allNAICS!$C:$C,Revenue!$A207,allNAICS!$E:$E,Revenue!J$1)</f>
        <v>26257157</v>
      </c>
      <c r="K207" s="1">
        <f>SUMIFS(allNAICS!$P:$P,allNAICS!$C:$C,Revenue!$A207,allNAICS!$E:$E,Revenue!K$1)</f>
        <v>66561375</v>
      </c>
      <c r="L207" s="1">
        <f>SUMIFS(allNAICS!$P:$P,allNAICS!$C:$C,Revenue!$A207,allNAICS!$E:$E,Revenue!L$1)</f>
        <v>25946818</v>
      </c>
      <c r="M207" s="1">
        <f>SUMIFS(allNAICS!$P:$P,allNAICS!$C:$C,Revenue!$A207,allNAICS!$E:$E,Revenue!M$1)</f>
        <v>10141744</v>
      </c>
      <c r="N207" s="1">
        <f>SUMIFS(allNAICS!$P:$P,allNAICS!$C:$C,Revenue!$A207,allNAICS!$E:$E,Revenue!N$1)</f>
        <v>2340478</v>
      </c>
      <c r="O207" s="1">
        <f>SUMIFS(allNAICS!$P:$P,allNAICS!$C:$C,Revenue!$A207,allNAICS!$E:$E,Revenue!O$1)</f>
        <v>7918105</v>
      </c>
      <c r="P207" s="1">
        <f>SUMIFS(allNAICS!$P:$P,allNAICS!$C:$C,Revenue!$A207,allNAICS!$E:$E,Revenue!P$1)</f>
        <v>2405444</v>
      </c>
      <c r="Q207" s="1">
        <f>SUMIFS(allNAICS!$P:$P,allNAICS!$C:$C,Revenue!$A207,allNAICS!$E:$E,Revenue!Q$1)</f>
        <v>3327910</v>
      </c>
      <c r="R207" s="1">
        <f>SUMIFS(allNAICS!$P:$P,allNAICS!$C:$C,Revenue!$A207,allNAICS!$E:$E,Revenue!R$1)</f>
        <v>3251547</v>
      </c>
      <c r="S207" s="1">
        <f>SUMIFS(allNAICS!$P:$P,allNAICS!$C:$C,Revenue!$A207,allNAICS!$E:$E,Revenue!S$1)</f>
        <v>793473</v>
      </c>
      <c r="T207" s="1">
        <f>SUMIFS(allNAICS!$P:$P,allNAICS!$C:$C,Revenue!$A207,allNAICS!$E:$E,Revenue!T$1)</f>
        <v>9126353</v>
      </c>
      <c r="U207" s="1">
        <f>SUMIFS(allNAICS!$P:$P,allNAICS!$C:$C,Revenue!$A207,allNAICS!$E:$E,Revenue!U$1)</f>
        <v>667760</v>
      </c>
      <c r="V207" s="1">
        <f>SUMIFS(allNAICS!$P:$P,allNAICS!$C:$C,Revenue!$A207,allNAICS!$E:$E,Revenue!V$1)</f>
        <v>3317217</v>
      </c>
      <c r="W207" s="1">
        <f>SUMIFS(allNAICS!$P:$P,allNAICS!$C:$C,Revenue!$A207,allNAICS!$E:$E,Revenue!W$1)</f>
        <v>1449525</v>
      </c>
      <c r="X207" s="1">
        <f>SUMIFS(allNAICS!$P:$P,allNAICS!$C:$C,Revenue!$A207,allNAICS!$E:$E,Revenue!X$1)</f>
        <v>2265034</v>
      </c>
      <c r="Y207" s="1">
        <f>SUMIFS(allNAICS!$P:$P,allNAICS!$C:$C,Revenue!$A207,allNAICS!$E:$E,Revenue!Y$1)</f>
        <v>0</v>
      </c>
    </row>
    <row r="208" spans="1:25" x14ac:dyDescent="0.45">
      <c r="A208" s="1" t="s">
        <v>696</v>
      </c>
      <c r="B208" s="1" t="s">
        <v>480</v>
      </c>
      <c r="C208" s="1">
        <v>37.302163200000003</v>
      </c>
      <c r="D208" s="1">
        <v>-120.4829677</v>
      </c>
      <c r="E208" s="1">
        <f>SUMIFS(allNAICS!$P:$P,allNAICS!$C:$C,Revenue!$A208,allNAICS!$E:$E,Revenue!E$1)</f>
        <v>12172817</v>
      </c>
      <c r="F208" s="1">
        <f>SUMIFS(allNAICS!$P:$P,allNAICS!$C:$C,Revenue!$A208,allNAICS!$E:$E,Revenue!F$1)</f>
        <v>151768</v>
      </c>
      <c r="G208" s="1">
        <f>SUMIFS(allNAICS!$P:$P,allNAICS!$C:$C,Revenue!$A208,allNAICS!$E:$E,Revenue!G$1)</f>
        <v>0</v>
      </c>
      <c r="H208" s="1">
        <f>SUMIFS(allNAICS!$P:$P,allNAICS!$C:$C,Revenue!$A208,allNAICS!$E:$E,Revenue!H$1)</f>
        <v>0</v>
      </c>
      <c r="I208" s="1">
        <f>SUMIFS(allNAICS!$P:$P,allNAICS!$C:$C,Revenue!$A208,allNAICS!$E:$E,Revenue!I$1)</f>
        <v>177502</v>
      </c>
      <c r="J208" s="1">
        <f>SUMIFS(allNAICS!$P:$P,allNAICS!$C:$C,Revenue!$A208,allNAICS!$E:$E,Revenue!J$1)</f>
        <v>4578632</v>
      </c>
      <c r="K208" s="1">
        <f>SUMIFS(allNAICS!$P:$P,allNAICS!$C:$C,Revenue!$A208,allNAICS!$E:$E,Revenue!K$1)</f>
        <v>2044170</v>
      </c>
      <c r="L208" s="1">
        <f>SUMIFS(allNAICS!$P:$P,allNAICS!$C:$C,Revenue!$A208,allNAICS!$E:$E,Revenue!L$1)</f>
        <v>2412622</v>
      </c>
      <c r="M208" s="1">
        <f>SUMIFS(allNAICS!$P:$P,allNAICS!$C:$C,Revenue!$A208,allNAICS!$E:$E,Revenue!M$1)</f>
        <v>432047</v>
      </c>
      <c r="N208" s="1">
        <f>SUMIFS(allNAICS!$P:$P,allNAICS!$C:$C,Revenue!$A208,allNAICS!$E:$E,Revenue!N$1)</f>
        <v>576830</v>
      </c>
      <c r="O208" s="1">
        <f>SUMIFS(allNAICS!$P:$P,allNAICS!$C:$C,Revenue!$A208,allNAICS!$E:$E,Revenue!O$1)</f>
        <v>187494</v>
      </c>
      <c r="P208" s="1">
        <f>SUMIFS(allNAICS!$P:$P,allNAICS!$C:$C,Revenue!$A208,allNAICS!$E:$E,Revenue!P$1)</f>
        <v>162729</v>
      </c>
      <c r="Q208" s="1">
        <f>SUMIFS(allNAICS!$P:$P,allNAICS!$C:$C,Revenue!$A208,allNAICS!$E:$E,Revenue!Q$1)</f>
        <v>0</v>
      </c>
      <c r="R208" s="1">
        <f>SUMIFS(allNAICS!$P:$P,allNAICS!$C:$C,Revenue!$A208,allNAICS!$E:$E,Revenue!R$1)</f>
        <v>0</v>
      </c>
      <c r="S208" s="1">
        <f>SUMIFS(allNAICS!$P:$P,allNAICS!$C:$C,Revenue!$A208,allNAICS!$E:$E,Revenue!S$1)</f>
        <v>6985</v>
      </c>
      <c r="T208" s="1">
        <f>SUMIFS(allNAICS!$P:$P,allNAICS!$C:$C,Revenue!$A208,allNAICS!$E:$E,Revenue!T$1)</f>
        <v>725142</v>
      </c>
      <c r="U208" s="1">
        <f>SUMIFS(allNAICS!$P:$P,allNAICS!$C:$C,Revenue!$A208,allNAICS!$E:$E,Revenue!U$1)</f>
        <v>18528</v>
      </c>
      <c r="V208" s="1">
        <f>SUMIFS(allNAICS!$P:$P,allNAICS!$C:$C,Revenue!$A208,allNAICS!$E:$E,Revenue!V$1)</f>
        <v>169407</v>
      </c>
      <c r="W208" s="1">
        <f>SUMIFS(allNAICS!$P:$P,allNAICS!$C:$C,Revenue!$A208,allNAICS!$E:$E,Revenue!W$1)</f>
        <v>113910</v>
      </c>
      <c r="X208" s="1">
        <f>SUMIFS(allNAICS!$P:$P,allNAICS!$C:$C,Revenue!$A208,allNAICS!$E:$E,Revenue!X$1)</f>
        <v>0</v>
      </c>
      <c r="Y208" s="1">
        <f>SUMIFS(allNAICS!$P:$P,allNAICS!$C:$C,Revenue!$A208,allNAICS!$E:$E,Revenue!Y$1)</f>
        <v>0</v>
      </c>
    </row>
    <row r="209" spans="1:25" x14ac:dyDescent="0.45">
      <c r="A209" s="1" t="s">
        <v>697</v>
      </c>
      <c r="B209" s="1" t="s">
        <v>526</v>
      </c>
      <c r="C209" s="1">
        <v>25.7890972</v>
      </c>
      <c r="D209" s="1">
        <v>-80.204043499999997</v>
      </c>
      <c r="E209" s="1">
        <f>SUMIFS(allNAICS!$P:$P,allNAICS!$C:$C,Revenue!$A209,allNAICS!$E:$E,Revenue!E$1)</f>
        <v>549691874</v>
      </c>
      <c r="F209" s="1">
        <f>SUMIFS(allNAICS!$P:$P,allNAICS!$C:$C,Revenue!$A209,allNAICS!$E:$E,Revenue!F$1)</f>
        <v>222262</v>
      </c>
      <c r="G209" s="1">
        <f>SUMIFS(allNAICS!$P:$P,allNAICS!$C:$C,Revenue!$A209,allNAICS!$E:$E,Revenue!G$1)</f>
        <v>232794</v>
      </c>
      <c r="H209" s="1">
        <f>SUMIFS(allNAICS!$P:$P,allNAICS!$C:$C,Revenue!$A209,allNAICS!$E:$E,Revenue!H$1)</f>
        <v>0</v>
      </c>
      <c r="I209" s="1">
        <f>SUMIFS(allNAICS!$P:$P,allNAICS!$C:$C,Revenue!$A209,allNAICS!$E:$E,Revenue!I$1)</f>
        <v>19818464</v>
      </c>
      <c r="J209" s="1">
        <f>SUMIFS(allNAICS!$P:$P,allNAICS!$C:$C,Revenue!$A209,allNAICS!$E:$E,Revenue!J$1)</f>
        <v>17488853</v>
      </c>
      <c r="K209" s="1">
        <f>SUMIFS(allNAICS!$P:$P,allNAICS!$C:$C,Revenue!$A209,allNAICS!$E:$E,Revenue!K$1)</f>
        <v>155872538</v>
      </c>
      <c r="L209" s="1">
        <f>SUMIFS(allNAICS!$P:$P,allNAICS!$C:$C,Revenue!$A209,allNAICS!$E:$E,Revenue!L$1)</f>
        <v>90130642</v>
      </c>
      <c r="M209" s="1">
        <f>SUMIFS(allNAICS!$P:$P,allNAICS!$C:$C,Revenue!$A209,allNAICS!$E:$E,Revenue!M$1)</f>
        <v>29427586</v>
      </c>
      <c r="N209" s="1">
        <f>SUMIFS(allNAICS!$P:$P,allNAICS!$C:$C,Revenue!$A209,allNAICS!$E:$E,Revenue!N$1)</f>
        <v>25414711</v>
      </c>
      <c r="O209" s="1">
        <f>SUMIFS(allNAICS!$P:$P,allNAICS!$C:$C,Revenue!$A209,allNAICS!$E:$E,Revenue!O$1)</f>
        <v>43440594</v>
      </c>
      <c r="P209" s="1">
        <f>SUMIFS(allNAICS!$P:$P,allNAICS!$C:$C,Revenue!$A209,allNAICS!$E:$E,Revenue!P$1)</f>
        <v>17938715</v>
      </c>
      <c r="Q209" s="1">
        <f>SUMIFS(allNAICS!$P:$P,allNAICS!$C:$C,Revenue!$A209,allNAICS!$E:$E,Revenue!Q$1)</f>
        <v>30458774</v>
      </c>
      <c r="R209" s="1">
        <f>SUMIFS(allNAICS!$P:$P,allNAICS!$C:$C,Revenue!$A209,allNAICS!$E:$E,Revenue!R$1)</f>
        <v>37541839</v>
      </c>
      <c r="S209" s="1">
        <f>SUMIFS(allNAICS!$P:$P,allNAICS!$C:$C,Revenue!$A209,allNAICS!$E:$E,Revenue!S$1)</f>
        <v>6342948</v>
      </c>
      <c r="T209" s="1">
        <f>SUMIFS(allNAICS!$P:$P,allNAICS!$C:$C,Revenue!$A209,allNAICS!$E:$E,Revenue!T$1)</f>
        <v>35835344</v>
      </c>
      <c r="U209" s="1">
        <f>SUMIFS(allNAICS!$P:$P,allNAICS!$C:$C,Revenue!$A209,allNAICS!$E:$E,Revenue!U$1)</f>
        <v>5337713</v>
      </c>
      <c r="V209" s="1">
        <f>SUMIFS(allNAICS!$P:$P,allNAICS!$C:$C,Revenue!$A209,allNAICS!$E:$E,Revenue!V$1)</f>
        <v>16426264</v>
      </c>
      <c r="W209" s="1">
        <f>SUMIFS(allNAICS!$P:$P,allNAICS!$C:$C,Revenue!$A209,allNAICS!$E:$E,Revenue!W$1)</f>
        <v>7295338</v>
      </c>
      <c r="X209" s="1">
        <f>SUMIFS(allNAICS!$P:$P,allNAICS!$C:$C,Revenue!$A209,allNAICS!$E:$E,Revenue!X$1)</f>
        <v>3252865</v>
      </c>
      <c r="Y209" s="1">
        <f>SUMIFS(allNAICS!$P:$P,allNAICS!$C:$C,Revenue!$A209,allNAICS!$E:$E,Revenue!Y$1)</f>
        <v>0</v>
      </c>
    </row>
    <row r="210" spans="1:25" x14ac:dyDescent="0.45">
      <c r="A210" s="1" t="s">
        <v>698</v>
      </c>
      <c r="B210" s="1" t="s">
        <v>506</v>
      </c>
      <c r="C210" s="1">
        <v>41.707539400000002</v>
      </c>
      <c r="D210" s="1">
        <v>-86.895029699999995</v>
      </c>
      <c r="E210" s="1">
        <f>SUMIFS(allNAICS!$P:$P,allNAICS!$C:$C,Revenue!$A210,allNAICS!$E:$E,Revenue!E$1)</f>
        <v>7684070</v>
      </c>
      <c r="F210" s="1">
        <f>SUMIFS(allNAICS!$P:$P,allNAICS!$C:$C,Revenue!$A210,allNAICS!$E:$E,Revenue!F$1)</f>
        <v>0</v>
      </c>
      <c r="G210" s="1">
        <f>SUMIFS(allNAICS!$P:$P,allNAICS!$C:$C,Revenue!$A210,allNAICS!$E:$E,Revenue!G$1)</f>
        <v>0</v>
      </c>
      <c r="H210" s="1">
        <f>SUMIFS(allNAICS!$P:$P,allNAICS!$C:$C,Revenue!$A210,allNAICS!$E:$E,Revenue!H$1)</f>
        <v>0</v>
      </c>
      <c r="I210" s="1">
        <f>SUMIFS(allNAICS!$P:$P,allNAICS!$C:$C,Revenue!$A210,allNAICS!$E:$E,Revenue!I$1)</f>
        <v>361095</v>
      </c>
      <c r="J210" s="1">
        <f>SUMIFS(allNAICS!$P:$P,allNAICS!$C:$C,Revenue!$A210,allNAICS!$E:$E,Revenue!J$1)</f>
        <v>2814910</v>
      </c>
      <c r="K210" s="1">
        <f>SUMIFS(allNAICS!$P:$P,allNAICS!$C:$C,Revenue!$A210,allNAICS!$E:$E,Revenue!K$1)</f>
        <v>958559</v>
      </c>
      <c r="L210" s="1">
        <f>SUMIFS(allNAICS!$P:$P,allNAICS!$C:$C,Revenue!$A210,allNAICS!$E:$E,Revenue!L$1)</f>
        <v>1577248</v>
      </c>
      <c r="M210" s="1">
        <f>SUMIFS(allNAICS!$P:$P,allNAICS!$C:$C,Revenue!$A210,allNAICS!$E:$E,Revenue!M$1)</f>
        <v>174966</v>
      </c>
      <c r="N210" s="1">
        <f>SUMIFS(allNAICS!$P:$P,allNAICS!$C:$C,Revenue!$A210,allNAICS!$E:$E,Revenue!N$1)</f>
        <v>70069</v>
      </c>
      <c r="O210" s="1">
        <f>SUMIFS(allNAICS!$P:$P,allNAICS!$C:$C,Revenue!$A210,allNAICS!$E:$E,Revenue!O$1)</f>
        <v>144582</v>
      </c>
      <c r="P210" s="1">
        <f>SUMIFS(allNAICS!$P:$P,allNAICS!$C:$C,Revenue!$A210,allNAICS!$E:$E,Revenue!P$1)</f>
        <v>118209</v>
      </c>
      <c r="Q210" s="1">
        <f>SUMIFS(allNAICS!$P:$P,allNAICS!$C:$C,Revenue!$A210,allNAICS!$E:$E,Revenue!Q$1)</f>
        <v>154184</v>
      </c>
      <c r="R210" s="1">
        <f>SUMIFS(allNAICS!$P:$P,allNAICS!$C:$C,Revenue!$A210,allNAICS!$E:$E,Revenue!R$1)</f>
        <v>169789</v>
      </c>
      <c r="S210" s="1">
        <f>SUMIFS(allNAICS!$P:$P,allNAICS!$C:$C,Revenue!$A210,allNAICS!$E:$E,Revenue!S$1)</f>
        <v>23042</v>
      </c>
      <c r="T210" s="1">
        <f>SUMIFS(allNAICS!$P:$P,allNAICS!$C:$C,Revenue!$A210,allNAICS!$E:$E,Revenue!T$1)</f>
        <v>616041</v>
      </c>
      <c r="U210" s="1">
        <f>SUMIFS(allNAICS!$P:$P,allNAICS!$C:$C,Revenue!$A210,allNAICS!$E:$E,Revenue!U$1)</f>
        <v>21913</v>
      </c>
      <c r="V210" s="1">
        <f>SUMIFS(allNAICS!$P:$P,allNAICS!$C:$C,Revenue!$A210,allNAICS!$E:$E,Revenue!V$1)</f>
        <v>316114</v>
      </c>
      <c r="W210" s="1">
        <f>SUMIFS(allNAICS!$P:$P,allNAICS!$C:$C,Revenue!$A210,allNAICS!$E:$E,Revenue!W$1)</f>
        <v>54290</v>
      </c>
      <c r="X210" s="1">
        <f>SUMIFS(allNAICS!$P:$P,allNAICS!$C:$C,Revenue!$A210,allNAICS!$E:$E,Revenue!X$1)</f>
        <v>0</v>
      </c>
      <c r="Y210" s="1">
        <f>SUMIFS(allNAICS!$P:$P,allNAICS!$C:$C,Revenue!$A210,allNAICS!$E:$E,Revenue!Y$1)</f>
        <v>0</v>
      </c>
    </row>
    <row r="211" spans="1:25" x14ac:dyDescent="0.45">
      <c r="A211" s="1" t="s">
        <v>699</v>
      </c>
      <c r="B211" s="1" t="s">
        <v>445</v>
      </c>
      <c r="C211" s="1">
        <v>31.997345599999999</v>
      </c>
      <c r="D211" s="1">
        <v>-102.0779146</v>
      </c>
      <c r="E211" s="1">
        <f>SUMIFS(allNAICS!$P:$P,allNAICS!$C:$C,Revenue!$A211,allNAICS!$E:$E,Revenue!E$1)</f>
        <v>22460760</v>
      </c>
      <c r="F211" s="1">
        <f>SUMIFS(allNAICS!$P:$P,allNAICS!$C:$C,Revenue!$A211,allNAICS!$E:$E,Revenue!F$1)</f>
        <v>0</v>
      </c>
      <c r="G211" s="1">
        <f>SUMIFS(allNAICS!$P:$P,allNAICS!$C:$C,Revenue!$A211,allNAICS!$E:$E,Revenue!G$1)</f>
        <v>5791503</v>
      </c>
      <c r="H211" s="1">
        <f>SUMIFS(allNAICS!$P:$P,allNAICS!$C:$C,Revenue!$A211,allNAICS!$E:$E,Revenue!H$1)</f>
        <v>419107</v>
      </c>
      <c r="I211" s="1">
        <f>SUMIFS(allNAICS!$P:$P,allNAICS!$C:$C,Revenue!$A211,allNAICS!$E:$E,Revenue!I$1)</f>
        <v>1217650</v>
      </c>
      <c r="J211" s="1">
        <f>SUMIFS(allNAICS!$P:$P,allNAICS!$C:$C,Revenue!$A211,allNAICS!$E:$E,Revenue!J$1)</f>
        <v>1346890</v>
      </c>
      <c r="K211" s="1">
        <f>SUMIFS(allNAICS!$P:$P,allNAICS!$C:$C,Revenue!$A211,allNAICS!$E:$E,Revenue!K$1)</f>
        <v>4560179</v>
      </c>
      <c r="L211" s="1">
        <f>SUMIFS(allNAICS!$P:$P,allNAICS!$C:$C,Revenue!$A211,allNAICS!$E:$E,Revenue!L$1)</f>
        <v>3499762</v>
      </c>
      <c r="M211" s="1">
        <f>SUMIFS(allNAICS!$P:$P,allNAICS!$C:$C,Revenue!$A211,allNAICS!$E:$E,Revenue!M$1)</f>
        <v>954751</v>
      </c>
      <c r="N211" s="1">
        <f>SUMIFS(allNAICS!$P:$P,allNAICS!$C:$C,Revenue!$A211,allNAICS!$E:$E,Revenue!N$1)</f>
        <v>384606</v>
      </c>
      <c r="O211" s="1">
        <f>SUMIFS(allNAICS!$P:$P,allNAICS!$C:$C,Revenue!$A211,allNAICS!$E:$E,Revenue!O$1)</f>
        <v>0</v>
      </c>
      <c r="P211" s="1">
        <f>SUMIFS(allNAICS!$P:$P,allNAICS!$C:$C,Revenue!$A211,allNAICS!$E:$E,Revenue!P$1)</f>
        <v>448678</v>
      </c>
      <c r="Q211" s="1">
        <f>SUMIFS(allNAICS!$P:$P,allNAICS!$C:$C,Revenue!$A211,allNAICS!$E:$E,Revenue!Q$1)</f>
        <v>1065968</v>
      </c>
      <c r="R211" s="1">
        <f>SUMIFS(allNAICS!$P:$P,allNAICS!$C:$C,Revenue!$A211,allNAICS!$E:$E,Revenue!R$1)</f>
        <v>578852</v>
      </c>
      <c r="S211" s="1">
        <f>SUMIFS(allNAICS!$P:$P,allNAICS!$C:$C,Revenue!$A211,allNAICS!$E:$E,Revenue!S$1)</f>
        <v>53747</v>
      </c>
      <c r="T211" s="1">
        <f>SUMIFS(allNAICS!$P:$P,allNAICS!$C:$C,Revenue!$A211,allNAICS!$E:$E,Revenue!T$1)</f>
        <v>636274</v>
      </c>
      <c r="U211" s="1">
        <f>SUMIFS(allNAICS!$P:$P,allNAICS!$C:$C,Revenue!$A211,allNAICS!$E:$E,Revenue!U$1)</f>
        <v>81732</v>
      </c>
      <c r="V211" s="1">
        <f>SUMIFS(allNAICS!$P:$P,allNAICS!$C:$C,Revenue!$A211,allNAICS!$E:$E,Revenue!V$1)</f>
        <v>370178</v>
      </c>
      <c r="W211" s="1">
        <f>SUMIFS(allNAICS!$P:$P,allNAICS!$C:$C,Revenue!$A211,allNAICS!$E:$E,Revenue!W$1)</f>
        <v>227514</v>
      </c>
      <c r="X211" s="1">
        <f>SUMIFS(allNAICS!$P:$P,allNAICS!$C:$C,Revenue!$A211,allNAICS!$E:$E,Revenue!X$1)</f>
        <v>134187</v>
      </c>
      <c r="Y211" s="1">
        <f>SUMIFS(allNAICS!$P:$P,allNAICS!$C:$C,Revenue!$A211,allNAICS!$E:$E,Revenue!Y$1)</f>
        <v>0</v>
      </c>
    </row>
    <row r="212" spans="1:25" x14ac:dyDescent="0.45">
      <c r="A212" s="1" t="s">
        <v>700</v>
      </c>
      <c r="B212" s="1" t="s">
        <v>468</v>
      </c>
      <c r="C212" s="1">
        <v>43.038902499999999</v>
      </c>
      <c r="D212" s="1">
        <v>-87.906473599999998</v>
      </c>
      <c r="E212" s="1">
        <f>SUMIFS(allNAICS!$P:$P,allNAICS!$C:$C,Revenue!$A212,allNAICS!$E:$E,Revenue!E$1)</f>
        <v>201259595</v>
      </c>
      <c r="F212" s="1">
        <f>SUMIFS(allNAICS!$P:$P,allNAICS!$C:$C,Revenue!$A212,allNAICS!$E:$E,Revenue!F$1)</f>
        <v>8729</v>
      </c>
      <c r="G212" s="1">
        <f>SUMIFS(allNAICS!$P:$P,allNAICS!$C:$C,Revenue!$A212,allNAICS!$E:$E,Revenue!G$1)</f>
        <v>0</v>
      </c>
      <c r="H212" s="1">
        <f>SUMIFS(allNAICS!$P:$P,allNAICS!$C:$C,Revenue!$A212,allNAICS!$E:$E,Revenue!H$1)</f>
        <v>0</v>
      </c>
      <c r="I212" s="1">
        <f>SUMIFS(allNAICS!$P:$P,allNAICS!$C:$C,Revenue!$A212,allNAICS!$E:$E,Revenue!I$1)</f>
        <v>6878395</v>
      </c>
      <c r="J212" s="1">
        <f>SUMIFS(allNAICS!$P:$P,allNAICS!$C:$C,Revenue!$A212,allNAICS!$E:$E,Revenue!J$1)</f>
        <v>40114600</v>
      </c>
      <c r="K212" s="1">
        <f>SUMIFS(allNAICS!$P:$P,allNAICS!$C:$C,Revenue!$A212,allNAICS!$E:$E,Revenue!K$1)</f>
        <v>40692923</v>
      </c>
      <c r="L212" s="1">
        <f>SUMIFS(allNAICS!$P:$P,allNAICS!$C:$C,Revenue!$A212,allNAICS!$E:$E,Revenue!L$1)</f>
        <v>21333826</v>
      </c>
      <c r="M212" s="1">
        <f>SUMIFS(allNAICS!$P:$P,allNAICS!$C:$C,Revenue!$A212,allNAICS!$E:$E,Revenue!M$1)</f>
        <v>3874258</v>
      </c>
      <c r="N212" s="1">
        <f>SUMIFS(allNAICS!$P:$P,allNAICS!$C:$C,Revenue!$A212,allNAICS!$E:$E,Revenue!N$1)</f>
        <v>4663565</v>
      </c>
      <c r="O212" s="1">
        <f>SUMIFS(allNAICS!$P:$P,allNAICS!$C:$C,Revenue!$A212,allNAICS!$E:$E,Revenue!O$1)</f>
        <v>41923987</v>
      </c>
      <c r="P212" s="1">
        <f>SUMIFS(allNAICS!$P:$P,allNAICS!$C:$C,Revenue!$A212,allNAICS!$E:$E,Revenue!P$1)</f>
        <v>3315553</v>
      </c>
      <c r="Q212" s="1">
        <f>SUMIFS(allNAICS!$P:$P,allNAICS!$C:$C,Revenue!$A212,allNAICS!$E:$E,Revenue!Q$1)</f>
        <v>7375113</v>
      </c>
      <c r="R212" s="1">
        <f>SUMIFS(allNAICS!$P:$P,allNAICS!$C:$C,Revenue!$A212,allNAICS!$E:$E,Revenue!R$1)</f>
        <v>4097014</v>
      </c>
      <c r="S212" s="1">
        <f>SUMIFS(allNAICS!$P:$P,allNAICS!$C:$C,Revenue!$A212,allNAICS!$E:$E,Revenue!S$1)</f>
        <v>2713182</v>
      </c>
      <c r="T212" s="1">
        <f>SUMIFS(allNAICS!$P:$P,allNAICS!$C:$C,Revenue!$A212,allNAICS!$E:$E,Revenue!T$1)</f>
        <v>12621170</v>
      </c>
      <c r="U212" s="1">
        <f>SUMIFS(allNAICS!$P:$P,allNAICS!$C:$C,Revenue!$A212,allNAICS!$E:$E,Revenue!U$1)</f>
        <v>933067</v>
      </c>
      <c r="V212" s="1">
        <f>SUMIFS(allNAICS!$P:$P,allNAICS!$C:$C,Revenue!$A212,allNAICS!$E:$E,Revenue!V$1)</f>
        <v>3002351</v>
      </c>
      <c r="W212" s="1">
        <f>SUMIFS(allNAICS!$P:$P,allNAICS!$C:$C,Revenue!$A212,allNAICS!$E:$E,Revenue!W$1)</f>
        <v>1645423</v>
      </c>
      <c r="X212" s="1">
        <f>SUMIFS(allNAICS!$P:$P,allNAICS!$C:$C,Revenue!$A212,allNAICS!$E:$E,Revenue!X$1)</f>
        <v>2384102</v>
      </c>
      <c r="Y212" s="1">
        <f>SUMIFS(allNAICS!$P:$P,allNAICS!$C:$C,Revenue!$A212,allNAICS!$E:$E,Revenue!Y$1)</f>
        <v>0</v>
      </c>
    </row>
    <row r="213" spans="1:25" x14ac:dyDescent="0.45">
      <c r="A213" s="1" t="s">
        <v>701</v>
      </c>
      <c r="B213" s="1" t="s">
        <v>468</v>
      </c>
      <c r="C213" s="1">
        <v>44.983333999999999</v>
      </c>
      <c r="D213" s="1">
        <v>-93.266670000000005</v>
      </c>
      <c r="E213" s="1">
        <f>SUMIFS(allNAICS!$P:$P,allNAICS!$C:$C,Revenue!$A213,allNAICS!$E:$E,Revenue!E$1)</f>
        <v>513159111</v>
      </c>
      <c r="F213" s="1">
        <f>SUMIFS(allNAICS!$P:$P,allNAICS!$C:$C,Revenue!$A213,allNAICS!$E:$E,Revenue!F$1)</f>
        <v>94211</v>
      </c>
      <c r="G213" s="1">
        <f>SUMIFS(allNAICS!$P:$P,allNAICS!$C:$C,Revenue!$A213,allNAICS!$E:$E,Revenue!G$1)</f>
        <v>485948</v>
      </c>
      <c r="H213" s="1">
        <f>SUMIFS(allNAICS!$P:$P,allNAICS!$C:$C,Revenue!$A213,allNAICS!$E:$E,Revenue!H$1)</f>
        <v>7881368</v>
      </c>
      <c r="I213" s="1">
        <f>SUMIFS(allNAICS!$P:$P,allNAICS!$C:$C,Revenue!$A213,allNAICS!$E:$E,Revenue!I$1)</f>
        <v>24365927</v>
      </c>
      <c r="J213" s="1">
        <f>SUMIFS(allNAICS!$P:$P,allNAICS!$C:$C,Revenue!$A213,allNAICS!$E:$E,Revenue!J$1)</f>
        <v>73108511</v>
      </c>
      <c r="K213" s="1">
        <f>SUMIFS(allNAICS!$P:$P,allNAICS!$C:$C,Revenue!$A213,allNAICS!$E:$E,Revenue!K$1)</f>
        <v>127193453</v>
      </c>
      <c r="L213" s="1">
        <f>SUMIFS(allNAICS!$P:$P,allNAICS!$C:$C,Revenue!$A213,allNAICS!$E:$E,Revenue!L$1)</f>
        <v>51069673</v>
      </c>
      <c r="M213" s="1">
        <f>SUMIFS(allNAICS!$P:$P,allNAICS!$C:$C,Revenue!$A213,allNAICS!$E:$E,Revenue!M$1)</f>
        <v>13023471</v>
      </c>
      <c r="N213" s="1">
        <f>SUMIFS(allNAICS!$P:$P,allNAICS!$C:$C,Revenue!$A213,allNAICS!$E:$E,Revenue!N$1)</f>
        <v>16583725</v>
      </c>
      <c r="O213" s="1">
        <f>SUMIFS(allNAICS!$P:$P,allNAICS!$C:$C,Revenue!$A213,allNAICS!$E:$E,Revenue!O$1)</f>
        <v>103631028</v>
      </c>
      <c r="P213" s="1">
        <f>SUMIFS(allNAICS!$P:$P,allNAICS!$C:$C,Revenue!$A213,allNAICS!$E:$E,Revenue!P$1)</f>
        <v>9727680</v>
      </c>
      <c r="Q213" s="1">
        <f>SUMIFS(allNAICS!$P:$P,allNAICS!$C:$C,Revenue!$A213,allNAICS!$E:$E,Revenue!Q$1)</f>
        <v>23661405</v>
      </c>
      <c r="R213" s="1">
        <f>SUMIFS(allNAICS!$P:$P,allNAICS!$C:$C,Revenue!$A213,allNAICS!$E:$E,Revenue!R$1)</f>
        <v>10240332</v>
      </c>
      <c r="S213" s="1">
        <f>SUMIFS(allNAICS!$P:$P,allNAICS!$C:$C,Revenue!$A213,allNAICS!$E:$E,Revenue!S$1)</f>
        <v>3243416</v>
      </c>
      <c r="T213" s="1">
        <f>SUMIFS(allNAICS!$P:$P,allNAICS!$C:$C,Revenue!$A213,allNAICS!$E:$E,Revenue!T$1)</f>
        <v>27014318</v>
      </c>
      <c r="U213" s="1">
        <f>SUMIFS(allNAICS!$P:$P,allNAICS!$C:$C,Revenue!$A213,allNAICS!$E:$E,Revenue!U$1)</f>
        <v>2913437</v>
      </c>
      <c r="V213" s="1">
        <f>SUMIFS(allNAICS!$P:$P,allNAICS!$C:$C,Revenue!$A213,allNAICS!$E:$E,Revenue!V$1)</f>
        <v>7025511</v>
      </c>
      <c r="W213" s="1">
        <f>SUMIFS(allNAICS!$P:$P,allNAICS!$C:$C,Revenue!$A213,allNAICS!$E:$E,Revenue!W$1)</f>
        <v>3716564</v>
      </c>
      <c r="X213" s="1">
        <f>SUMIFS(allNAICS!$P:$P,allNAICS!$C:$C,Revenue!$A213,allNAICS!$E:$E,Revenue!X$1)</f>
        <v>8173843</v>
      </c>
      <c r="Y213" s="1">
        <f>SUMIFS(allNAICS!$P:$P,allNAICS!$C:$C,Revenue!$A213,allNAICS!$E:$E,Revenue!Y$1)</f>
        <v>5292</v>
      </c>
    </row>
    <row r="214" spans="1:25" x14ac:dyDescent="0.45">
      <c r="A214" s="1" t="s">
        <v>702</v>
      </c>
      <c r="B214" s="1" t="s">
        <v>496</v>
      </c>
      <c r="C214" s="1">
        <v>46.862499999999997</v>
      </c>
      <c r="D214" s="1">
        <v>-114.011667</v>
      </c>
      <c r="E214" s="1">
        <f>SUMIFS(allNAICS!$P:$P,allNAICS!$C:$C,Revenue!$A214,allNAICS!$E:$E,Revenue!E$1)</f>
        <v>8913320</v>
      </c>
      <c r="F214" s="1">
        <f>SUMIFS(allNAICS!$P:$P,allNAICS!$C:$C,Revenue!$A214,allNAICS!$E:$E,Revenue!F$1)</f>
        <v>55084</v>
      </c>
      <c r="G214" s="1">
        <f>SUMIFS(allNAICS!$P:$P,allNAICS!$C:$C,Revenue!$A214,allNAICS!$E:$E,Revenue!G$1)</f>
        <v>386411</v>
      </c>
      <c r="H214" s="1">
        <f>SUMIFS(allNAICS!$P:$P,allNAICS!$C:$C,Revenue!$A214,allNAICS!$E:$E,Revenue!H$1)</f>
        <v>0</v>
      </c>
      <c r="I214" s="1">
        <f>SUMIFS(allNAICS!$P:$P,allNAICS!$C:$C,Revenue!$A214,allNAICS!$E:$E,Revenue!I$1)</f>
        <v>614660</v>
      </c>
      <c r="J214" s="1">
        <f>SUMIFS(allNAICS!$P:$P,allNAICS!$C:$C,Revenue!$A214,allNAICS!$E:$E,Revenue!J$1)</f>
        <v>287718</v>
      </c>
      <c r="K214" s="1">
        <f>SUMIFS(allNAICS!$P:$P,allNAICS!$C:$C,Revenue!$A214,allNAICS!$E:$E,Revenue!K$1)</f>
        <v>1346067</v>
      </c>
      <c r="L214" s="1">
        <f>SUMIFS(allNAICS!$P:$P,allNAICS!$C:$C,Revenue!$A214,allNAICS!$E:$E,Revenue!L$1)</f>
        <v>1935366</v>
      </c>
      <c r="M214" s="1">
        <f>SUMIFS(allNAICS!$P:$P,allNAICS!$C:$C,Revenue!$A214,allNAICS!$E:$E,Revenue!M$1)</f>
        <v>328299</v>
      </c>
      <c r="N214" s="1">
        <f>SUMIFS(allNAICS!$P:$P,allNAICS!$C:$C,Revenue!$A214,allNAICS!$E:$E,Revenue!N$1)</f>
        <v>836577</v>
      </c>
      <c r="O214" s="1">
        <f>SUMIFS(allNAICS!$P:$P,allNAICS!$C:$C,Revenue!$A214,allNAICS!$E:$E,Revenue!O$1)</f>
        <v>579283</v>
      </c>
      <c r="P214" s="1">
        <f>SUMIFS(allNAICS!$P:$P,allNAICS!$C:$C,Revenue!$A214,allNAICS!$E:$E,Revenue!P$1)</f>
        <v>248194</v>
      </c>
      <c r="Q214" s="1">
        <f>SUMIFS(allNAICS!$P:$P,allNAICS!$C:$C,Revenue!$A214,allNAICS!$E:$E,Revenue!Q$1)</f>
        <v>441847</v>
      </c>
      <c r="R214" s="1">
        <f>SUMIFS(allNAICS!$P:$P,allNAICS!$C:$C,Revenue!$A214,allNAICS!$E:$E,Revenue!R$1)</f>
        <v>187571</v>
      </c>
      <c r="S214" s="1">
        <f>SUMIFS(allNAICS!$P:$P,allNAICS!$C:$C,Revenue!$A214,allNAICS!$E:$E,Revenue!S$1)</f>
        <v>26878</v>
      </c>
      <c r="T214" s="1">
        <f>SUMIFS(allNAICS!$P:$P,allNAICS!$C:$C,Revenue!$A214,allNAICS!$E:$E,Revenue!T$1)</f>
        <v>1078837</v>
      </c>
      <c r="U214" s="1">
        <f>SUMIFS(allNAICS!$P:$P,allNAICS!$C:$C,Revenue!$A214,allNAICS!$E:$E,Revenue!U$1)</f>
        <v>84264</v>
      </c>
      <c r="V214" s="1">
        <f>SUMIFS(allNAICS!$P:$P,allNAICS!$C:$C,Revenue!$A214,allNAICS!$E:$E,Revenue!V$1)</f>
        <v>247778</v>
      </c>
      <c r="W214" s="1">
        <f>SUMIFS(allNAICS!$P:$P,allNAICS!$C:$C,Revenue!$A214,allNAICS!$E:$E,Revenue!W$1)</f>
        <v>123249</v>
      </c>
      <c r="X214" s="1">
        <f>SUMIFS(allNAICS!$P:$P,allNAICS!$C:$C,Revenue!$A214,allNAICS!$E:$E,Revenue!X$1)</f>
        <v>13873</v>
      </c>
      <c r="Y214" s="1">
        <f>SUMIFS(allNAICS!$P:$P,allNAICS!$C:$C,Revenue!$A214,allNAICS!$E:$E,Revenue!Y$1)</f>
        <v>0</v>
      </c>
    </row>
    <row r="215" spans="1:25" x14ac:dyDescent="0.45">
      <c r="A215" s="1" t="s">
        <v>703</v>
      </c>
      <c r="B215" s="1" t="s">
        <v>475</v>
      </c>
      <c r="C215" s="1">
        <v>30.6953657</v>
      </c>
      <c r="D215" s="1">
        <v>-88.0398912</v>
      </c>
      <c r="E215" s="1">
        <f>SUMIFS(allNAICS!$P:$P,allNAICS!$C:$C,Revenue!$A215,allNAICS!$E:$E,Revenue!E$1)</f>
        <v>33252890</v>
      </c>
      <c r="F215" s="1">
        <f>SUMIFS(allNAICS!$P:$P,allNAICS!$C:$C,Revenue!$A215,allNAICS!$E:$E,Revenue!F$1)</f>
        <v>78925</v>
      </c>
      <c r="G215" s="1">
        <f>SUMIFS(allNAICS!$P:$P,allNAICS!$C:$C,Revenue!$A215,allNAICS!$E:$E,Revenue!G$1)</f>
        <v>81067</v>
      </c>
      <c r="H215" s="1">
        <f>SUMIFS(allNAICS!$P:$P,allNAICS!$C:$C,Revenue!$A215,allNAICS!$E:$E,Revenue!H$1)</f>
        <v>0</v>
      </c>
      <c r="I215" s="1">
        <f>SUMIFS(allNAICS!$P:$P,allNAICS!$C:$C,Revenue!$A215,allNAICS!$E:$E,Revenue!I$1)</f>
        <v>2298088</v>
      </c>
      <c r="J215" s="1">
        <f>SUMIFS(allNAICS!$P:$P,allNAICS!$C:$C,Revenue!$A215,allNAICS!$E:$E,Revenue!J$1)</f>
        <v>10677976</v>
      </c>
      <c r="K215" s="1">
        <f>SUMIFS(allNAICS!$P:$P,allNAICS!$C:$C,Revenue!$A215,allNAICS!$E:$E,Revenue!K$1)</f>
        <v>4027220</v>
      </c>
      <c r="L215" s="1">
        <f>SUMIFS(allNAICS!$P:$P,allNAICS!$C:$C,Revenue!$A215,allNAICS!$E:$E,Revenue!L$1)</f>
        <v>5104090</v>
      </c>
      <c r="M215" s="1">
        <f>SUMIFS(allNAICS!$P:$P,allNAICS!$C:$C,Revenue!$A215,allNAICS!$E:$E,Revenue!M$1)</f>
        <v>1180172</v>
      </c>
      <c r="N215" s="1">
        <f>SUMIFS(allNAICS!$P:$P,allNAICS!$C:$C,Revenue!$A215,allNAICS!$E:$E,Revenue!N$1)</f>
        <v>862379</v>
      </c>
      <c r="O215" s="1">
        <f>SUMIFS(allNAICS!$P:$P,allNAICS!$C:$C,Revenue!$A215,allNAICS!$E:$E,Revenue!O$1)</f>
        <v>1358793</v>
      </c>
      <c r="P215" s="1">
        <f>SUMIFS(allNAICS!$P:$P,allNAICS!$C:$C,Revenue!$A215,allNAICS!$E:$E,Revenue!P$1)</f>
        <v>635518</v>
      </c>
      <c r="Q215" s="1">
        <f>SUMIFS(allNAICS!$P:$P,allNAICS!$C:$C,Revenue!$A215,allNAICS!$E:$E,Revenue!Q$1)</f>
        <v>1275507</v>
      </c>
      <c r="R215" s="1">
        <f>SUMIFS(allNAICS!$P:$P,allNAICS!$C:$C,Revenue!$A215,allNAICS!$E:$E,Revenue!R$1)</f>
        <v>1177150</v>
      </c>
      <c r="S215" s="1">
        <f>SUMIFS(allNAICS!$P:$P,allNAICS!$C:$C,Revenue!$A215,allNAICS!$E:$E,Revenue!S$1)</f>
        <v>539718</v>
      </c>
      <c r="T215" s="1">
        <f>SUMIFS(allNAICS!$P:$P,allNAICS!$C:$C,Revenue!$A215,allNAICS!$E:$E,Revenue!T$1)</f>
        <v>2089854</v>
      </c>
      <c r="U215" s="1">
        <f>SUMIFS(allNAICS!$P:$P,allNAICS!$C:$C,Revenue!$A215,allNAICS!$E:$E,Revenue!U$1)</f>
        <v>95408</v>
      </c>
      <c r="V215" s="1">
        <f>SUMIFS(allNAICS!$P:$P,allNAICS!$C:$C,Revenue!$A215,allNAICS!$E:$E,Revenue!V$1)</f>
        <v>714150</v>
      </c>
      <c r="W215" s="1">
        <f>SUMIFS(allNAICS!$P:$P,allNAICS!$C:$C,Revenue!$A215,allNAICS!$E:$E,Revenue!W$1)</f>
        <v>376275</v>
      </c>
      <c r="X215" s="1">
        <f>SUMIFS(allNAICS!$P:$P,allNAICS!$C:$C,Revenue!$A215,allNAICS!$E:$E,Revenue!X$1)</f>
        <v>153626</v>
      </c>
      <c r="Y215" s="1">
        <f>SUMIFS(allNAICS!$P:$P,allNAICS!$C:$C,Revenue!$A215,allNAICS!$E:$E,Revenue!Y$1)</f>
        <v>0</v>
      </c>
    </row>
    <row r="216" spans="1:25" x14ac:dyDescent="0.45">
      <c r="A216" s="1" t="s">
        <v>704</v>
      </c>
      <c r="B216" s="1" t="s">
        <v>480</v>
      </c>
      <c r="C216" s="1">
        <v>37.639097200000002</v>
      </c>
      <c r="D216" s="1">
        <v>-120.9968782</v>
      </c>
      <c r="E216" s="1">
        <f>SUMIFS(allNAICS!$P:$P,allNAICS!$C:$C,Revenue!$A216,allNAICS!$E:$E,Revenue!E$1)</f>
        <v>37863604</v>
      </c>
      <c r="F216" s="1">
        <f>SUMIFS(allNAICS!$P:$P,allNAICS!$C:$C,Revenue!$A216,allNAICS!$E:$E,Revenue!F$1)</f>
        <v>88329</v>
      </c>
      <c r="G216" s="1">
        <f>SUMIFS(allNAICS!$P:$P,allNAICS!$C:$C,Revenue!$A216,allNAICS!$E:$E,Revenue!G$1)</f>
        <v>2636</v>
      </c>
      <c r="H216" s="1">
        <f>SUMIFS(allNAICS!$P:$P,allNAICS!$C:$C,Revenue!$A216,allNAICS!$E:$E,Revenue!H$1)</f>
        <v>0</v>
      </c>
      <c r="I216" s="1">
        <f>SUMIFS(allNAICS!$P:$P,allNAICS!$C:$C,Revenue!$A216,allNAICS!$E:$E,Revenue!I$1)</f>
        <v>946076</v>
      </c>
      <c r="J216" s="1">
        <f>SUMIFS(allNAICS!$P:$P,allNAICS!$C:$C,Revenue!$A216,allNAICS!$E:$E,Revenue!J$1)</f>
        <v>12417920</v>
      </c>
      <c r="K216" s="1">
        <f>SUMIFS(allNAICS!$P:$P,allNAICS!$C:$C,Revenue!$A216,allNAICS!$E:$E,Revenue!K$1)</f>
        <v>7089179</v>
      </c>
      <c r="L216" s="1">
        <f>SUMIFS(allNAICS!$P:$P,allNAICS!$C:$C,Revenue!$A216,allNAICS!$E:$E,Revenue!L$1)</f>
        <v>8569975</v>
      </c>
      <c r="M216" s="1">
        <f>SUMIFS(allNAICS!$P:$P,allNAICS!$C:$C,Revenue!$A216,allNAICS!$E:$E,Revenue!M$1)</f>
        <v>890080</v>
      </c>
      <c r="N216" s="1">
        <f>SUMIFS(allNAICS!$P:$P,allNAICS!$C:$C,Revenue!$A216,allNAICS!$E:$E,Revenue!N$1)</f>
        <v>416535</v>
      </c>
      <c r="O216" s="1">
        <f>SUMIFS(allNAICS!$P:$P,allNAICS!$C:$C,Revenue!$A216,allNAICS!$E:$E,Revenue!O$1)</f>
        <v>739391</v>
      </c>
      <c r="P216" s="1">
        <f>SUMIFS(allNAICS!$P:$P,allNAICS!$C:$C,Revenue!$A216,allNAICS!$E:$E,Revenue!P$1)</f>
        <v>566760</v>
      </c>
      <c r="Q216" s="1">
        <f>SUMIFS(allNAICS!$P:$P,allNAICS!$C:$C,Revenue!$A216,allNAICS!$E:$E,Revenue!Q$1)</f>
        <v>616588</v>
      </c>
      <c r="R216" s="1">
        <f>SUMIFS(allNAICS!$P:$P,allNAICS!$C:$C,Revenue!$A216,allNAICS!$E:$E,Revenue!R$1)</f>
        <v>554326</v>
      </c>
      <c r="S216" s="1">
        <f>SUMIFS(allNAICS!$P:$P,allNAICS!$C:$C,Revenue!$A216,allNAICS!$E:$E,Revenue!S$1)</f>
        <v>127707</v>
      </c>
      <c r="T216" s="1">
        <f>SUMIFS(allNAICS!$P:$P,allNAICS!$C:$C,Revenue!$A216,allNAICS!$E:$E,Revenue!T$1)</f>
        <v>3502277</v>
      </c>
      <c r="U216" s="1">
        <f>SUMIFS(allNAICS!$P:$P,allNAICS!$C:$C,Revenue!$A216,allNAICS!$E:$E,Revenue!U$1)</f>
        <v>73676</v>
      </c>
      <c r="V216" s="1">
        <f>SUMIFS(allNAICS!$P:$P,allNAICS!$C:$C,Revenue!$A216,allNAICS!$E:$E,Revenue!V$1)</f>
        <v>638346</v>
      </c>
      <c r="W216" s="1">
        <f>SUMIFS(allNAICS!$P:$P,allNAICS!$C:$C,Revenue!$A216,allNAICS!$E:$E,Revenue!W$1)</f>
        <v>411261</v>
      </c>
      <c r="X216" s="1">
        <f>SUMIFS(allNAICS!$P:$P,allNAICS!$C:$C,Revenue!$A216,allNAICS!$E:$E,Revenue!X$1)</f>
        <v>75884</v>
      </c>
      <c r="Y216" s="1">
        <f>SUMIFS(allNAICS!$P:$P,allNAICS!$C:$C,Revenue!$A216,allNAICS!$E:$E,Revenue!Y$1)</f>
        <v>0</v>
      </c>
    </row>
    <row r="217" spans="1:25" x14ac:dyDescent="0.45">
      <c r="A217" s="1" t="s">
        <v>705</v>
      </c>
      <c r="B217" s="1" t="s">
        <v>455</v>
      </c>
      <c r="C217" s="1">
        <v>32.509310900000003</v>
      </c>
      <c r="D217" s="1">
        <v>-92.119301199999995</v>
      </c>
      <c r="E217" s="1">
        <f>SUMIFS(allNAICS!$P:$P,allNAICS!$C:$C,Revenue!$A217,allNAICS!$E:$E,Revenue!E$1)</f>
        <v>13548811</v>
      </c>
      <c r="F217" s="1">
        <f>SUMIFS(allNAICS!$P:$P,allNAICS!$C:$C,Revenue!$A217,allNAICS!$E:$E,Revenue!F$1)</f>
        <v>51060</v>
      </c>
      <c r="G217" s="1">
        <f>SUMIFS(allNAICS!$P:$P,allNAICS!$C:$C,Revenue!$A217,allNAICS!$E:$E,Revenue!G$1)</f>
        <v>18650</v>
      </c>
      <c r="H217" s="1">
        <f>SUMIFS(allNAICS!$P:$P,allNAICS!$C:$C,Revenue!$A217,allNAICS!$E:$E,Revenue!H$1)</f>
        <v>268787</v>
      </c>
      <c r="I217" s="1">
        <f>SUMIFS(allNAICS!$P:$P,allNAICS!$C:$C,Revenue!$A217,allNAICS!$E:$E,Revenue!I$1)</f>
        <v>981717</v>
      </c>
      <c r="J217" s="1">
        <f>SUMIFS(allNAICS!$P:$P,allNAICS!$C:$C,Revenue!$A217,allNAICS!$E:$E,Revenue!J$1)</f>
        <v>2485251</v>
      </c>
      <c r="K217" s="1">
        <f>SUMIFS(allNAICS!$P:$P,allNAICS!$C:$C,Revenue!$A217,allNAICS!$E:$E,Revenue!K$1)</f>
        <v>1950556</v>
      </c>
      <c r="L217" s="1">
        <f>SUMIFS(allNAICS!$P:$P,allNAICS!$C:$C,Revenue!$A217,allNAICS!$E:$E,Revenue!L$1)</f>
        <v>2785809</v>
      </c>
      <c r="M217" s="1">
        <f>SUMIFS(allNAICS!$P:$P,allNAICS!$C:$C,Revenue!$A217,allNAICS!$E:$E,Revenue!M$1)</f>
        <v>226802</v>
      </c>
      <c r="N217" s="1">
        <f>SUMIFS(allNAICS!$P:$P,allNAICS!$C:$C,Revenue!$A217,allNAICS!$E:$E,Revenue!N$1)</f>
        <v>1004337</v>
      </c>
      <c r="O217" s="1">
        <f>SUMIFS(allNAICS!$P:$P,allNAICS!$C:$C,Revenue!$A217,allNAICS!$E:$E,Revenue!O$1)</f>
        <v>759496</v>
      </c>
      <c r="P217" s="1">
        <f>SUMIFS(allNAICS!$P:$P,allNAICS!$C:$C,Revenue!$A217,allNAICS!$E:$E,Revenue!P$1)</f>
        <v>341173</v>
      </c>
      <c r="Q217" s="1">
        <f>SUMIFS(allNAICS!$P:$P,allNAICS!$C:$C,Revenue!$A217,allNAICS!$E:$E,Revenue!Q$1)</f>
        <v>383994</v>
      </c>
      <c r="R217" s="1">
        <f>SUMIFS(allNAICS!$P:$P,allNAICS!$C:$C,Revenue!$A217,allNAICS!$E:$E,Revenue!R$1)</f>
        <v>247852</v>
      </c>
      <c r="S217" s="1">
        <f>SUMIFS(allNAICS!$P:$P,allNAICS!$C:$C,Revenue!$A217,allNAICS!$E:$E,Revenue!S$1)</f>
        <v>38925</v>
      </c>
      <c r="T217" s="1">
        <f>SUMIFS(allNAICS!$P:$P,allNAICS!$C:$C,Revenue!$A217,allNAICS!$E:$E,Revenue!T$1)</f>
        <v>1381036</v>
      </c>
      <c r="U217" s="1">
        <f>SUMIFS(allNAICS!$P:$P,allNAICS!$C:$C,Revenue!$A217,allNAICS!$E:$E,Revenue!U$1)</f>
        <v>44150</v>
      </c>
      <c r="V217" s="1">
        <f>SUMIFS(allNAICS!$P:$P,allNAICS!$C:$C,Revenue!$A217,allNAICS!$E:$E,Revenue!V$1)</f>
        <v>297424</v>
      </c>
      <c r="W217" s="1">
        <f>SUMIFS(allNAICS!$P:$P,allNAICS!$C:$C,Revenue!$A217,allNAICS!$E:$E,Revenue!W$1)</f>
        <v>134318</v>
      </c>
      <c r="X217" s="1">
        <f>SUMIFS(allNAICS!$P:$P,allNAICS!$C:$C,Revenue!$A217,allNAICS!$E:$E,Revenue!X$1)</f>
        <v>0</v>
      </c>
      <c r="Y217" s="1">
        <f>SUMIFS(allNAICS!$P:$P,allNAICS!$C:$C,Revenue!$A217,allNAICS!$E:$E,Revenue!Y$1)</f>
        <v>0</v>
      </c>
    </row>
    <row r="218" spans="1:25" x14ac:dyDescent="0.45">
      <c r="A218" s="1" t="s">
        <v>706</v>
      </c>
      <c r="B218" s="1" t="s">
        <v>466</v>
      </c>
      <c r="C218" s="1">
        <v>41.916434299999999</v>
      </c>
      <c r="D218" s="1">
        <v>-83.397710099999998</v>
      </c>
      <c r="E218" s="1">
        <f>SUMIFS(allNAICS!$P:$P,allNAICS!$C:$C,Revenue!$A218,allNAICS!$E:$E,Revenue!E$1)</f>
        <v>11069836</v>
      </c>
      <c r="F218" s="1">
        <f>SUMIFS(allNAICS!$P:$P,allNAICS!$C:$C,Revenue!$A218,allNAICS!$E:$E,Revenue!F$1)</f>
        <v>0</v>
      </c>
      <c r="G218" s="1">
        <f>SUMIFS(allNAICS!$P:$P,allNAICS!$C:$C,Revenue!$A218,allNAICS!$E:$E,Revenue!G$1)</f>
        <v>0</v>
      </c>
      <c r="H218" s="1">
        <f>SUMIFS(allNAICS!$P:$P,allNAICS!$C:$C,Revenue!$A218,allNAICS!$E:$E,Revenue!H$1)</f>
        <v>0</v>
      </c>
      <c r="I218" s="1">
        <f>SUMIFS(allNAICS!$P:$P,allNAICS!$C:$C,Revenue!$A218,allNAICS!$E:$E,Revenue!I$1)</f>
        <v>352046</v>
      </c>
      <c r="J218" s="1">
        <f>SUMIFS(allNAICS!$P:$P,allNAICS!$C:$C,Revenue!$A218,allNAICS!$E:$E,Revenue!J$1)</f>
        <v>4346539</v>
      </c>
      <c r="K218" s="1">
        <f>SUMIFS(allNAICS!$P:$P,allNAICS!$C:$C,Revenue!$A218,allNAICS!$E:$E,Revenue!K$1)</f>
        <v>1994640</v>
      </c>
      <c r="L218" s="1">
        <f>SUMIFS(allNAICS!$P:$P,allNAICS!$C:$C,Revenue!$A218,allNAICS!$E:$E,Revenue!L$1)</f>
        <v>1329732</v>
      </c>
      <c r="M218" s="1">
        <f>SUMIFS(allNAICS!$P:$P,allNAICS!$C:$C,Revenue!$A218,allNAICS!$E:$E,Revenue!M$1)</f>
        <v>289926</v>
      </c>
      <c r="N218" s="1">
        <f>SUMIFS(allNAICS!$P:$P,allNAICS!$C:$C,Revenue!$A218,allNAICS!$E:$E,Revenue!N$1)</f>
        <v>54005</v>
      </c>
      <c r="O218" s="1">
        <f>SUMIFS(allNAICS!$P:$P,allNAICS!$C:$C,Revenue!$A218,allNAICS!$E:$E,Revenue!O$1)</f>
        <v>113252</v>
      </c>
      <c r="P218" s="1">
        <f>SUMIFS(allNAICS!$P:$P,allNAICS!$C:$C,Revenue!$A218,allNAICS!$E:$E,Revenue!P$1)</f>
        <v>70623</v>
      </c>
      <c r="Q218" s="1">
        <f>SUMIFS(allNAICS!$P:$P,allNAICS!$C:$C,Revenue!$A218,allNAICS!$E:$E,Revenue!Q$1)</f>
        <v>122796</v>
      </c>
      <c r="R218" s="1">
        <f>SUMIFS(allNAICS!$P:$P,allNAICS!$C:$C,Revenue!$A218,allNAICS!$E:$E,Revenue!R$1)</f>
        <v>185764</v>
      </c>
      <c r="S218" s="1">
        <f>SUMIFS(allNAICS!$P:$P,allNAICS!$C:$C,Revenue!$A218,allNAICS!$E:$E,Revenue!S$1)</f>
        <v>14636</v>
      </c>
      <c r="T218" s="1">
        <f>SUMIFS(allNAICS!$P:$P,allNAICS!$C:$C,Revenue!$A218,allNAICS!$E:$E,Revenue!T$1)</f>
        <v>360867</v>
      </c>
      <c r="U218" s="1">
        <f>SUMIFS(allNAICS!$P:$P,allNAICS!$C:$C,Revenue!$A218,allNAICS!$E:$E,Revenue!U$1)</f>
        <v>23489</v>
      </c>
      <c r="V218" s="1">
        <f>SUMIFS(allNAICS!$P:$P,allNAICS!$C:$C,Revenue!$A218,allNAICS!$E:$E,Revenue!V$1)</f>
        <v>297271</v>
      </c>
      <c r="W218" s="1">
        <f>SUMIFS(allNAICS!$P:$P,allNAICS!$C:$C,Revenue!$A218,allNAICS!$E:$E,Revenue!W$1)</f>
        <v>85413</v>
      </c>
      <c r="X218" s="1">
        <f>SUMIFS(allNAICS!$P:$P,allNAICS!$C:$C,Revenue!$A218,allNAICS!$E:$E,Revenue!X$1)</f>
        <v>0</v>
      </c>
      <c r="Y218" s="1">
        <f>SUMIFS(allNAICS!$P:$P,allNAICS!$C:$C,Revenue!$A218,allNAICS!$E:$E,Revenue!Y$1)</f>
        <v>0</v>
      </c>
    </row>
    <row r="219" spans="1:25" x14ac:dyDescent="0.45">
      <c r="A219" s="1" t="s">
        <v>707</v>
      </c>
      <c r="B219" s="1" t="s">
        <v>475</v>
      </c>
      <c r="C219" s="1">
        <v>32.366805200000002</v>
      </c>
      <c r="D219" s="1">
        <v>-86.299968899999996</v>
      </c>
      <c r="E219" s="1">
        <f>SUMIFS(allNAICS!$P:$P,allNAICS!$C:$C,Revenue!$A219,allNAICS!$E:$E,Revenue!E$1)</f>
        <v>36667240</v>
      </c>
      <c r="F219" s="1">
        <f>SUMIFS(allNAICS!$P:$P,allNAICS!$C:$C,Revenue!$A219,allNAICS!$E:$E,Revenue!F$1)</f>
        <v>37883</v>
      </c>
      <c r="G219" s="1">
        <f>SUMIFS(allNAICS!$P:$P,allNAICS!$C:$C,Revenue!$A219,allNAICS!$E:$E,Revenue!G$1)</f>
        <v>0</v>
      </c>
      <c r="H219" s="1">
        <f>SUMIFS(allNAICS!$P:$P,allNAICS!$C:$C,Revenue!$A219,allNAICS!$E:$E,Revenue!H$1)</f>
        <v>514054</v>
      </c>
      <c r="I219" s="1">
        <f>SUMIFS(allNAICS!$P:$P,allNAICS!$C:$C,Revenue!$A219,allNAICS!$E:$E,Revenue!I$1)</f>
        <v>1698020</v>
      </c>
      <c r="J219" s="1">
        <f>SUMIFS(allNAICS!$P:$P,allNAICS!$C:$C,Revenue!$A219,allNAICS!$E:$E,Revenue!J$1)</f>
        <v>14035819</v>
      </c>
      <c r="K219" s="1">
        <f>SUMIFS(allNAICS!$P:$P,allNAICS!$C:$C,Revenue!$A219,allNAICS!$E:$E,Revenue!K$1)</f>
        <v>7399510</v>
      </c>
      <c r="L219" s="1">
        <f>SUMIFS(allNAICS!$P:$P,allNAICS!$C:$C,Revenue!$A219,allNAICS!$E:$E,Revenue!L$1)</f>
        <v>5078820</v>
      </c>
      <c r="M219" s="1">
        <f>SUMIFS(allNAICS!$P:$P,allNAICS!$C:$C,Revenue!$A219,allNAICS!$E:$E,Revenue!M$1)</f>
        <v>650591</v>
      </c>
      <c r="N219" s="1">
        <f>SUMIFS(allNAICS!$P:$P,allNAICS!$C:$C,Revenue!$A219,allNAICS!$E:$E,Revenue!N$1)</f>
        <v>579148</v>
      </c>
      <c r="O219" s="1">
        <f>SUMIFS(allNAICS!$P:$P,allNAICS!$C:$C,Revenue!$A219,allNAICS!$E:$E,Revenue!O$1)</f>
        <v>1306547</v>
      </c>
      <c r="P219" s="1">
        <f>SUMIFS(allNAICS!$P:$P,allNAICS!$C:$C,Revenue!$A219,allNAICS!$E:$E,Revenue!P$1)</f>
        <v>600466</v>
      </c>
      <c r="Q219" s="1">
        <f>SUMIFS(allNAICS!$P:$P,allNAICS!$C:$C,Revenue!$A219,allNAICS!$E:$E,Revenue!Q$1)</f>
        <v>1223048</v>
      </c>
      <c r="R219" s="1">
        <f>SUMIFS(allNAICS!$P:$P,allNAICS!$C:$C,Revenue!$A219,allNAICS!$E:$E,Revenue!R$1)</f>
        <v>808214</v>
      </c>
      <c r="S219" s="1">
        <f>SUMIFS(allNAICS!$P:$P,allNAICS!$C:$C,Revenue!$A219,allNAICS!$E:$E,Revenue!S$1)</f>
        <v>166881</v>
      </c>
      <c r="T219" s="1">
        <f>SUMIFS(allNAICS!$P:$P,allNAICS!$C:$C,Revenue!$A219,allNAICS!$E:$E,Revenue!T$1)</f>
        <v>1391532</v>
      </c>
      <c r="U219" s="1">
        <f>SUMIFS(allNAICS!$P:$P,allNAICS!$C:$C,Revenue!$A219,allNAICS!$E:$E,Revenue!U$1)</f>
        <v>76755</v>
      </c>
      <c r="V219" s="1">
        <f>SUMIFS(allNAICS!$P:$P,allNAICS!$C:$C,Revenue!$A219,allNAICS!$E:$E,Revenue!V$1)</f>
        <v>650946</v>
      </c>
      <c r="W219" s="1">
        <f>SUMIFS(allNAICS!$P:$P,allNAICS!$C:$C,Revenue!$A219,allNAICS!$E:$E,Revenue!W$1)</f>
        <v>375559</v>
      </c>
      <c r="X219" s="1">
        <f>SUMIFS(allNAICS!$P:$P,allNAICS!$C:$C,Revenue!$A219,allNAICS!$E:$E,Revenue!X$1)</f>
        <v>39667</v>
      </c>
      <c r="Y219" s="1">
        <f>SUMIFS(allNAICS!$P:$P,allNAICS!$C:$C,Revenue!$A219,allNAICS!$E:$E,Revenue!Y$1)</f>
        <v>0</v>
      </c>
    </row>
    <row r="220" spans="1:25" x14ac:dyDescent="0.45">
      <c r="A220" s="1" t="s">
        <v>708</v>
      </c>
      <c r="B220" s="1" t="s">
        <v>535</v>
      </c>
      <c r="C220" s="1">
        <v>39.629525999999998</v>
      </c>
      <c r="D220" s="1">
        <v>-79.955896800000005</v>
      </c>
      <c r="E220" s="1">
        <f>SUMIFS(allNAICS!$P:$P,allNAICS!$C:$C,Revenue!$A220,allNAICS!$E:$E,Revenue!E$1)</f>
        <v>9479555</v>
      </c>
      <c r="F220" s="1">
        <f>SUMIFS(allNAICS!$P:$P,allNAICS!$C:$C,Revenue!$A220,allNAICS!$E:$E,Revenue!F$1)</f>
        <v>0</v>
      </c>
      <c r="G220" s="1">
        <f>SUMIFS(allNAICS!$P:$P,allNAICS!$C:$C,Revenue!$A220,allNAICS!$E:$E,Revenue!G$1)</f>
        <v>519494</v>
      </c>
      <c r="H220" s="1">
        <f>SUMIFS(allNAICS!$P:$P,allNAICS!$C:$C,Revenue!$A220,allNAICS!$E:$E,Revenue!H$1)</f>
        <v>0</v>
      </c>
      <c r="I220" s="1">
        <f>SUMIFS(allNAICS!$P:$P,allNAICS!$C:$C,Revenue!$A220,allNAICS!$E:$E,Revenue!I$1)</f>
        <v>371083</v>
      </c>
      <c r="J220" s="1">
        <f>SUMIFS(allNAICS!$P:$P,allNAICS!$C:$C,Revenue!$A220,allNAICS!$E:$E,Revenue!J$1)</f>
        <v>2378327</v>
      </c>
      <c r="K220" s="1">
        <f>SUMIFS(allNAICS!$P:$P,allNAICS!$C:$C,Revenue!$A220,allNAICS!$E:$E,Revenue!K$1)</f>
        <v>441508</v>
      </c>
      <c r="L220" s="1">
        <f>SUMIFS(allNAICS!$P:$P,allNAICS!$C:$C,Revenue!$A220,allNAICS!$E:$E,Revenue!L$1)</f>
        <v>1973963</v>
      </c>
      <c r="M220" s="1">
        <f>SUMIFS(allNAICS!$P:$P,allNAICS!$C:$C,Revenue!$A220,allNAICS!$E:$E,Revenue!M$1)</f>
        <v>158972</v>
      </c>
      <c r="N220" s="1">
        <f>SUMIFS(allNAICS!$P:$P,allNAICS!$C:$C,Revenue!$A220,allNAICS!$E:$E,Revenue!N$1)</f>
        <v>171127</v>
      </c>
      <c r="O220" s="1">
        <f>SUMIFS(allNAICS!$P:$P,allNAICS!$C:$C,Revenue!$A220,allNAICS!$E:$E,Revenue!O$1)</f>
        <v>178665</v>
      </c>
      <c r="P220" s="1">
        <f>SUMIFS(allNAICS!$P:$P,allNAICS!$C:$C,Revenue!$A220,allNAICS!$E:$E,Revenue!P$1)</f>
        <v>245369</v>
      </c>
      <c r="Q220" s="1">
        <f>SUMIFS(allNAICS!$P:$P,allNAICS!$C:$C,Revenue!$A220,allNAICS!$E:$E,Revenue!Q$1)</f>
        <v>435607</v>
      </c>
      <c r="R220" s="1">
        <f>SUMIFS(allNAICS!$P:$P,allNAICS!$C:$C,Revenue!$A220,allNAICS!$E:$E,Revenue!R$1)</f>
        <v>142706</v>
      </c>
      <c r="S220" s="1">
        <f>SUMIFS(allNAICS!$P:$P,allNAICS!$C:$C,Revenue!$A220,allNAICS!$E:$E,Revenue!S$1)</f>
        <v>18519</v>
      </c>
      <c r="T220" s="1">
        <f>SUMIFS(allNAICS!$P:$P,allNAICS!$C:$C,Revenue!$A220,allNAICS!$E:$E,Revenue!T$1)</f>
        <v>1668289</v>
      </c>
      <c r="U220" s="1">
        <f>SUMIFS(allNAICS!$P:$P,allNAICS!$C:$C,Revenue!$A220,allNAICS!$E:$E,Revenue!U$1)</f>
        <v>33021</v>
      </c>
      <c r="V220" s="1">
        <f>SUMIFS(allNAICS!$P:$P,allNAICS!$C:$C,Revenue!$A220,allNAICS!$E:$E,Revenue!V$1)</f>
        <v>244278</v>
      </c>
      <c r="W220" s="1">
        <f>SUMIFS(allNAICS!$P:$P,allNAICS!$C:$C,Revenue!$A220,allNAICS!$E:$E,Revenue!W$1)</f>
        <v>72657</v>
      </c>
      <c r="X220" s="1">
        <f>SUMIFS(allNAICS!$P:$P,allNAICS!$C:$C,Revenue!$A220,allNAICS!$E:$E,Revenue!X$1)</f>
        <v>0</v>
      </c>
      <c r="Y220" s="1">
        <f>SUMIFS(allNAICS!$P:$P,allNAICS!$C:$C,Revenue!$A220,allNAICS!$E:$E,Revenue!Y$1)</f>
        <v>0</v>
      </c>
    </row>
    <row r="221" spans="1:25" x14ac:dyDescent="0.45">
      <c r="A221" s="1" t="s">
        <v>709</v>
      </c>
      <c r="B221" s="1" t="s">
        <v>546</v>
      </c>
      <c r="C221" s="1">
        <v>36.213981400000002</v>
      </c>
      <c r="D221" s="1">
        <v>-83.294892200000007</v>
      </c>
      <c r="E221" s="1">
        <f>SUMIFS(allNAICS!$P:$P,allNAICS!$C:$C,Revenue!$A221,allNAICS!$E:$E,Revenue!E$1)</f>
        <v>9320124</v>
      </c>
      <c r="F221" s="1">
        <f>SUMIFS(allNAICS!$P:$P,allNAICS!$C:$C,Revenue!$A221,allNAICS!$E:$E,Revenue!F$1)</f>
        <v>0</v>
      </c>
      <c r="G221" s="1">
        <f>SUMIFS(allNAICS!$P:$P,allNAICS!$C:$C,Revenue!$A221,allNAICS!$E:$E,Revenue!G$1)</f>
        <v>0</v>
      </c>
      <c r="H221" s="1">
        <f>SUMIFS(allNAICS!$P:$P,allNAICS!$C:$C,Revenue!$A221,allNAICS!$E:$E,Revenue!H$1)</f>
        <v>0</v>
      </c>
      <c r="I221" s="1">
        <f>SUMIFS(allNAICS!$P:$P,allNAICS!$C:$C,Revenue!$A221,allNAICS!$E:$E,Revenue!I$1)</f>
        <v>102770</v>
      </c>
      <c r="J221" s="1">
        <f>SUMIFS(allNAICS!$P:$P,allNAICS!$C:$C,Revenue!$A221,allNAICS!$E:$E,Revenue!J$1)</f>
        <v>4028614</v>
      </c>
      <c r="K221" s="1">
        <f>SUMIFS(allNAICS!$P:$P,allNAICS!$C:$C,Revenue!$A221,allNAICS!$E:$E,Revenue!K$1)</f>
        <v>1138905</v>
      </c>
      <c r="L221" s="1">
        <f>SUMIFS(allNAICS!$P:$P,allNAICS!$C:$C,Revenue!$A221,allNAICS!$E:$E,Revenue!L$1)</f>
        <v>2215100</v>
      </c>
      <c r="M221" s="1">
        <f>SUMIFS(allNAICS!$P:$P,allNAICS!$C:$C,Revenue!$A221,allNAICS!$E:$E,Revenue!M$1)</f>
        <v>224416</v>
      </c>
      <c r="N221" s="1">
        <f>SUMIFS(allNAICS!$P:$P,allNAICS!$C:$C,Revenue!$A221,allNAICS!$E:$E,Revenue!N$1)</f>
        <v>82018</v>
      </c>
      <c r="O221" s="1">
        <f>SUMIFS(allNAICS!$P:$P,allNAICS!$C:$C,Revenue!$A221,allNAICS!$E:$E,Revenue!O$1)</f>
        <v>126070</v>
      </c>
      <c r="P221" s="1">
        <f>SUMIFS(allNAICS!$P:$P,allNAICS!$C:$C,Revenue!$A221,allNAICS!$E:$E,Revenue!P$1)</f>
        <v>123167</v>
      </c>
      <c r="Q221" s="1">
        <f>SUMIFS(allNAICS!$P:$P,allNAICS!$C:$C,Revenue!$A221,allNAICS!$E:$E,Revenue!Q$1)</f>
        <v>40545</v>
      </c>
      <c r="R221" s="1">
        <f>SUMIFS(allNAICS!$P:$P,allNAICS!$C:$C,Revenue!$A221,allNAICS!$E:$E,Revenue!R$1)</f>
        <v>85134</v>
      </c>
      <c r="S221" s="1">
        <f>SUMIFS(allNAICS!$P:$P,allNAICS!$C:$C,Revenue!$A221,allNAICS!$E:$E,Revenue!S$1)</f>
        <v>30475</v>
      </c>
      <c r="T221" s="1">
        <f>SUMIFS(allNAICS!$P:$P,allNAICS!$C:$C,Revenue!$A221,allNAICS!$E:$E,Revenue!T$1)</f>
        <v>513727</v>
      </c>
      <c r="U221" s="1">
        <f>SUMIFS(allNAICS!$P:$P,allNAICS!$C:$C,Revenue!$A221,allNAICS!$E:$E,Revenue!U$1)</f>
        <v>16938</v>
      </c>
      <c r="V221" s="1">
        <f>SUMIFS(allNAICS!$P:$P,allNAICS!$C:$C,Revenue!$A221,allNAICS!$E:$E,Revenue!V$1)</f>
        <v>217834</v>
      </c>
      <c r="W221" s="1">
        <f>SUMIFS(allNAICS!$P:$P,allNAICS!$C:$C,Revenue!$A221,allNAICS!$E:$E,Revenue!W$1)</f>
        <v>56196</v>
      </c>
      <c r="X221" s="1">
        <f>SUMIFS(allNAICS!$P:$P,allNAICS!$C:$C,Revenue!$A221,allNAICS!$E:$E,Revenue!X$1)</f>
        <v>0</v>
      </c>
      <c r="Y221" s="1">
        <f>SUMIFS(allNAICS!$P:$P,allNAICS!$C:$C,Revenue!$A221,allNAICS!$E:$E,Revenue!Y$1)</f>
        <v>0</v>
      </c>
    </row>
    <row r="222" spans="1:25" x14ac:dyDescent="0.45">
      <c r="A222" s="1" t="s">
        <v>710</v>
      </c>
      <c r="B222" s="1" t="s">
        <v>492</v>
      </c>
      <c r="C222" s="1">
        <v>48.421216000000001</v>
      </c>
      <c r="D222" s="1">
        <v>-122.3340474</v>
      </c>
      <c r="E222" s="1">
        <f>SUMIFS(allNAICS!$P:$P,allNAICS!$C:$C,Revenue!$A222,allNAICS!$E:$E,Revenue!E$1)</f>
        <v>18049674</v>
      </c>
      <c r="F222" s="1">
        <f>SUMIFS(allNAICS!$P:$P,allNAICS!$C:$C,Revenue!$A222,allNAICS!$E:$E,Revenue!F$1)</f>
        <v>104622</v>
      </c>
      <c r="G222" s="1">
        <f>SUMIFS(allNAICS!$P:$P,allNAICS!$C:$C,Revenue!$A222,allNAICS!$E:$E,Revenue!G$1)</f>
        <v>0</v>
      </c>
      <c r="H222" s="1">
        <f>SUMIFS(allNAICS!$P:$P,allNAICS!$C:$C,Revenue!$A222,allNAICS!$E:$E,Revenue!H$1)</f>
        <v>122524</v>
      </c>
      <c r="I222" s="1">
        <f>SUMIFS(allNAICS!$P:$P,allNAICS!$C:$C,Revenue!$A222,allNAICS!$E:$E,Revenue!I$1)</f>
        <v>815315</v>
      </c>
      <c r="J222" s="1">
        <f>SUMIFS(allNAICS!$P:$P,allNAICS!$C:$C,Revenue!$A222,allNAICS!$E:$E,Revenue!J$1)</f>
        <v>12215820</v>
      </c>
      <c r="K222" s="1">
        <f>SUMIFS(allNAICS!$P:$P,allNAICS!$C:$C,Revenue!$A222,allNAICS!$E:$E,Revenue!K$1)</f>
        <v>1190592</v>
      </c>
      <c r="L222" s="1">
        <f>SUMIFS(allNAICS!$P:$P,allNAICS!$C:$C,Revenue!$A222,allNAICS!$E:$E,Revenue!L$1)</f>
        <v>1718545</v>
      </c>
      <c r="M222" s="1">
        <f>SUMIFS(allNAICS!$P:$P,allNAICS!$C:$C,Revenue!$A222,allNAICS!$E:$E,Revenue!M$1)</f>
        <v>178308</v>
      </c>
      <c r="N222" s="1">
        <f>SUMIFS(allNAICS!$P:$P,allNAICS!$C:$C,Revenue!$A222,allNAICS!$E:$E,Revenue!N$1)</f>
        <v>80950</v>
      </c>
      <c r="O222" s="1">
        <f>SUMIFS(allNAICS!$P:$P,allNAICS!$C:$C,Revenue!$A222,allNAICS!$E:$E,Revenue!O$1)</f>
        <v>331759</v>
      </c>
      <c r="P222" s="1">
        <f>SUMIFS(allNAICS!$P:$P,allNAICS!$C:$C,Revenue!$A222,allNAICS!$E:$E,Revenue!P$1)</f>
        <v>195504</v>
      </c>
      <c r="Q222" s="1">
        <f>SUMIFS(allNAICS!$P:$P,allNAICS!$C:$C,Revenue!$A222,allNAICS!$E:$E,Revenue!Q$1)</f>
        <v>303592</v>
      </c>
      <c r="R222" s="1">
        <f>SUMIFS(allNAICS!$P:$P,allNAICS!$C:$C,Revenue!$A222,allNAICS!$E:$E,Revenue!R$1)</f>
        <v>73393</v>
      </c>
      <c r="S222" s="1">
        <f>SUMIFS(allNAICS!$P:$P,allNAICS!$C:$C,Revenue!$A222,allNAICS!$E:$E,Revenue!S$1)</f>
        <v>18927</v>
      </c>
      <c r="T222" s="1">
        <f>SUMIFS(allNAICS!$P:$P,allNAICS!$C:$C,Revenue!$A222,allNAICS!$E:$E,Revenue!T$1)</f>
        <v>359361</v>
      </c>
      <c r="U222" s="1">
        <f>SUMIFS(allNAICS!$P:$P,allNAICS!$C:$C,Revenue!$A222,allNAICS!$E:$E,Revenue!U$1)</f>
        <v>0</v>
      </c>
      <c r="V222" s="1">
        <f>SUMIFS(allNAICS!$P:$P,allNAICS!$C:$C,Revenue!$A222,allNAICS!$E:$E,Revenue!V$1)</f>
        <v>185805</v>
      </c>
      <c r="W222" s="1">
        <f>SUMIFS(allNAICS!$P:$P,allNAICS!$C:$C,Revenue!$A222,allNAICS!$E:$E,Revenue!W$1)</f>
        <v>70818</v>
      </c>
      <c r="X222" s="1">
        <f>SUMIFS(allNAICS!$P:$P,allNAICS!$C:$C,Revenue!$A222,allNAICS!$E:$E,Revenue!X$1)</f>
        <v>0</v>
      </c>
      <c r="Y222" s="1">
        <f>SUMIFS(allNAICS!$P:$P,allNAICS!$C:$C,Revenue!$A222,allNAICS!$E:$E,Revenue!Y$1)</f>
        <v>0</v>
      </c>
    </row>
    <row r="223" spans="1:25" x14ac:dyDescent="0.45">
      <c r="A223" s="1" t="s">
        <v>711</v>
      </c>
      <c r="B223" s="1" t="s">
        <v>506</v>
      </c>
      <c r="C223" s="1">
        <v>40.193376700000002</v>
      </c>
      <c r="D223" s="1">
        <v>-85.386359900000002</v>
      </c>
      <c r="E223" s="1">
        <f>SUMIFS(allNAICS!$P:$P,allNAICS!$C:$C,Revenue!$A223,allNAICS!$E:$E,Revenue!E$1)</f>
        <v>6831247</v>
      </c>
      <c r="F223" s="1">
        <f>SUMIFS(allNAICS!$P:$P,allNAICS!$C:$C,Revenue!$A223,allNAICS!$E:$E,Revenue!F$1)</f>
        <v>2179</v>
      </c>
      <c r="G223" s="1">
        <f>SUMIFS(allNAICS!$P:$P,allNAICS!$C:$C,Revenue!$A223,allNAICS!$E:$E,Revenue!G$1)</f>
        <v>0</v>
      </c>
      <c r="H223" s="1">
        <f>SUMIFS(allNAICS!$P:$P,allNAICS!$C:$C,Revenue!$A223,allNAICS!$E:$E,Revenue!H$1)</f>
        <v>0</v>
      </c>
      <c r="I223" s="1">
        <f>SUMIFS(allNAICS!$P:$P,allNAICS!$C:$C,Revenue!$A223,allNAICS!$E:$E,Revenue!I$1)</f>
        <v>194119</v>
      </c>
      <c r="J223" s="1">
        <f>SUMIFS(allNAICS!$P:$P,allNAICS!$C:$C,Revenue!$A223,allNAICS!$E:$E,Revenue!J$1)</f>
        <v>1523287</v>
      </c>
      <c r="K223" s="1">
        <f>SUMIFS(allNAICS!$P:$P,allNAICS!$C:$C,Revenue!$A223,allNAICS!$E:$E,Revenue!K$1)</f>
        <v>1394193</v>
      </c>
      <c r="L223" s="1">
        <f>SUMIFS(allNAICS!$P:$P,allNAICS!$C:$C,Revenue!$A223,allNAICS!$E:$E,Revenue!L$1)</f>
        <v>1272549</v>
      </c>
      <c r="M223" s="1">
        <f>SUMIFS(allNAICS!$P:$P,allNAICS!$C:$C,Revenue!$A223,allNAICS!$E:$E,Revenue!M$1)</f>
        <v>244337</v>
      </c>
      <c r="N223" s="1">
        <f>SUMIFS(allNAICS!$P:$P,allNAICS!$C:$C,Revenue!$A223,allNAICS!$E:$E,Revenue!N$1)</f>
        <v>82719</v>
      </c>
      <c r="O223" s="1">
        <f>SUMIFS(allNAICS!$P:$P,allNAICS!$C:$C,Revenue!$A223,allNAICS!$E:$E,Revenue!O$1)</f>
        <v>411286</v>
      </c>
      <c r="P223" s="1">
        <f>SUMIFS(allNAICS!$P:$P,allNAICS!$C:$C,Revenue!$A223,allNAICS!$E:$E,Revenue!P$1)</f>
        <v>166648</v>
      </c>
      <c r="Q223" s="1">
        <f>SUMIFS(allNAICS!$P:$P,allNAICS!$C:$C,Revenue!$A223,allNAICS!$E:$E,Revenue!Q$1)</f>
        <v>243754</v>
      </c>
      <c r="R223" s="1">
        <f>SUMIFS(allNAICS!$P:$P,allNAICS!$C:$C,Revenue!$A223,allNAICS!$E:$E,Revenue!R$1)</f>
        <v>94699</v>
      </c>
      <c r="S223" s="1">
        <f>SUMIFS(allNAICS!$P:$P,allNAICS!$C:$C,Revenue!$A223,allNAICS!$E:$E,Revenue!S$1)</f>
        <v>13059</v>
      </c>
      <c r="T223" s="1">
        <f>SUMIFS(allNAICS!$P:$P,allNAICS!$C:$C,Revenue!$A223,allNAICS!$E:$E,Revenue!T$1)</f>
        <v>839644</v>
      </c>
      <c r="U223" s="1">
        <f>SUMIFS(allNAICS!$P:$P,allNAICS!$C:$C,Revenue!$A223,allNAICS!$E:$E,Revenue!U$1)</f>
        <v>28258</v>
      </c>
      <c r="V223" s="1">
        <f>SUMIFS(allNAICS!$P:$P,allNAICS!$C:$C,Revenue!$A223,allNAICS!$E:$E,Revenue!V$1)</f>
        <v>132006</v>
      </c>
      <c r="W223" s="1">
        <f>SUMIFS(allNAICS!$P:$P,allNAICS!$C:$C,Revenue!$A223,allNAICS!$E:$E,Revenue!W$1)</f>
        <v>46440</v>
      </c>
      <c r="X223" s="1">
        <f>SUMIFS(allNAICS!$P:$P,allNAICS!$C:$C,Revenue!$A223,allNAICS!$E:$E,Revenue!X$1)</f>
        <v>0</v>
      </c>
      <c r="Y223" s="1">
        <f>SUMIFS(allNAICS!$P:$P,allNAICS!$C:$C,Revenue!$A223,allNAICS!$E:$E,Revenue!Y$1)</f>
        <v>0</v>
      </c>
    </row>
    <row r="224" spans="1:25" x14ac:dyDescent="0.45">
      <c r="A224" s="1" t="s">
        <v>712</v>
      </c>
      <c r="B224" s="1" t="s">
        <v>466</v>
      </c>
      <c r="C224" s="1">
        <v>43.234181300000003</v>
      </c>
      <c r="D224" s="1">
        <v>-86.248392100000004</v>
      </c>
      <c r="E224" s="1">
        <f>SUMIFS(allNAICS!$P:$P,allNAICS!$C:$C,Revenue!$A224,allNAICS!$E:$E,Revenue!E$1)</f>
        <v>11603209</v>
      </c>
      <c r="F224" s="1">
        <f>SUMIFS(allNAICS!$P:$P,allNAICS!$C:$C,Revenue!$A224,allNAICS!$E:$E,Revenue!F$1)</f>
        <v>1628</v>
      </c>
      <c r="G224" s="1">
        <f>SUMIFS(allNAICS!$P:$P,allNAICS!$C:$C,Revenue!$A224,allNAICS!$E:$E,Revenue!G$1)</f>
        <v>0</v>
      </c>
      <c r="H224" s="1">
        <f>SUMIFS(allNAICS!$P:$P,allNAICS!$C:$C,Revenue!$A224,allNAICS!$E:$E,Revenue!H$1)</f>
        <v>0</v>
      </c>
      <c r="I224" s="1">
        <f>SUMIFS(allNAICS!$P:$P,allNAICS!$C:$C,Revenue!$A224,allNAICS!$E:$E,Revenue!I$1)</f>
        <v>0</v>
      </c>
      <c r="J224" s="1">
        <f>SUMIFS(allNAICS!$P:$P,allNAICS!$C:$C,Revenue!$A224,allNAICS!$E:$E,Revenue!J$1)</f>
        <v>3712019</v>
      </c>
      <c r="K224" s="1">
        <f>SUMIFS(allNAICS!$P:$P,allNAICS!$C:$C,Revenue!$A224,allNAICS!$E:$E,Revenue!K$1)</f>
        <v>2663456</v>
      </c>
      <c r="L224" s="1">
        <f>SUMIFS(allNAICS!$P:$P,allNAICS!$C:$C,Revenue!$A224,allNAICS!$E:$E,Revenue!L$1)</f>
        <v>2001852</v>
      </c>
      <c r="M224" s="1">
        <f>SUMIFS(allNAICS!$P:$P,allNAICS!$C:$C,Revenue!$A224,allNAICS!$E:$E,Revenue!M$1)</f>
        <v>152105</v>
      </c>
      <c r="N224" s="1">
        <f>SUMIFS(allNAICS!$P:$P,allNAICS!$C:$C,Revenue!$A224,allNAICS!$E:$E,Revenue!N$1)</f>
        <v>111618</v>
      </c>
      <c r="O224" s="1">
        <f>SUMIFS(allNAICS!$P:$P,allNAICS!$C:$C,Revenue!$A224,allNAICS!$E:$E,Revenue!O$1)</f>
        <v>145336</v>
      </c>
      <c r="P224" s="1">
        <f>SUMIFS(allNAICS!$P:$P,allNAICS!$C:$C,Revenue!$A224,allNAICS!$E:$E,Revenue!P$1)</f>
        <v>139407</v>
      </c>
      <c r="Q224" s="1">
        <f>SUMIFS(allNAICS!$P:$P,allNAICS!$C:$C,Revenue!$A224,allNAICS!$E:$E,Revenue!Q$1)</f>
        <v>162634</v>
      </c>
      <c r="R224" s="1">
        <f>SUMIFS(allNAICS!$P:$P,allNAICS!$C:$C,Revenue!$A224,allNAICS!$E:$E,Revenue!R$1)</f>
        <v>102253</v>
      </c>
      <c r="S224" s="1">
        <f>SUMIFS(allNAICS!$P:$P,allNAICS!$C:$C,Revenue!$A224,allNAICS!$E:$E,Revenue!S$1)</f>
        <v>38099</v>
      </c>
      <c r="T224" s="1">
        <f>SUMIFS(allNAICS!$P:$P,allNAICS!$C:$C,Revenue!$A224,allNAICS!$E:$E,Revenue!T$1)</f>
        <v>925851</v>
      </c>
      <c r="U224" s="1">
        <f>SUMIFS(allNAICS!$P:$P,allNAICS!$C:$C,Revenue!$A224,allNAICS!$E:$E,Revenue!U$1)</f>
        <v>0</v>
      </c>
      <c r="V224" s="1">
        <f>SUMIFS(allNAICS!$P:$P,allNAICS!$C:$C,Revenue!$A224,allNAICS!$E:$E,Revenue!V$1)</f>
        <v>209682</v>
      </c>
      <c r="W224" s="1">
        <f>SUMIFS(allNAICS!$P:$P,allNAICS!$C:$C,Revenue!$A224,allNAICS!$E:$E,Revenue!W$1)</f>
        <v>144390</v>
      </c>
      <c r="X224" s="1">
        <f>SUMIFS(allNAICS!$P:$P,allNAICS!$C:$C,Revenue!$A224,allNAICS!$E:$E,Revenue!X$1)</f>
        <v>0</v>
      </c>
      <c r="Y224" s="1">
        <f>SUMIFS(allNAICS!$P:$P,allNAICS!$C:$C,Revenue!$A224,allNAICS!$E:$E,Revenue!Y$1)</f>
        <v>0</v>
      </c>
    </row>
    <row r="225" spans="1:25" x14ac:dyDescent="0.45">
      <c r="A225" s="1" t="s">
        <v>713</v>
      </c>
      <c r="B225" s="1" t="s">
        <v>470</v>
      </c>
      <c r="C225" s="1">
        <v>33.689060300000001</v>
      </c>
      <c r="D225" s="1">
        <v>-78.886694300000002</v>
      </c>
      <c r="E225" s="1">
        <f>SUMIFS(allNAICS!$P:$P,allNAICS!$C:$C,Revenue!$A225,allNAICS!$E:$E,Revenue!E$1)</f>
        <v>19774300</v>
      </c>
      <c r="F225" s="1">
        <f>SUMIFS(allNAICS!$P:$P,allNAICS!$C:$C,Revenue!$A225,allNAICS!$E:$E,Revenue!F$1)</f>
        <v>0</v>
      </c>
      <c r="G225" s="1">
        <f>SUMIFS(allNAICS!$P:$P,allNAICS!$C:$C,Revenue!$A225,allNAICS!$E:$E,Revenue!G$1)</f>
        <v>0</v>
      </c>
      <c r="H225" s="1">
        <f>SUMIFS(allNAICS!$P:$P,allNAICS!$C:$C,Revenue!$A225,allNAICS!$E:$E,Revenue!H$1)</f>
        <v>495124</v>
      </c>
      <c r="I225" s="1">
        <f>SUMIFS(allNAICS!$P:$P,allNAICS!$C:$C,Revenue!$A225,allNAICS!$E:$E,Revenue!I$1)</f>
        <v>1379925</v>
      </c>
      <c r="J225" s="1">
        <f>SUMIFS(allNAICS!$P:$P,allNAICS!$C:$C,Revenue!$A225,allNAICS!$E:$E,Revenue!J$1)</f>
        <v>2634087</v>
      </c>
      <c r="K225" s="1">
        <f>SUMIFS(allNAICS!$P:$P,allNAICS!$C:$C,Revenue!$A225,allNAICS!$E:$E,Revenue!K$1)</f>
        <v>877617</v>
      </c>
      <c r="L225" s="1">
        <f>SUMIFS(allNAICS!$P:$P,allNAICS!$C:$C,Revenue!$A225,allNAICS!$E:$E,Revenue!L$1)</f>
        <v>6865981</v>
      </c>
      <c r="M225" s="1">
        <f>SUMIFS(allNAICS!$P:$P,allNAICS!$C:$C,Revenue!$A225,allNAICS!$E:$E,Revenue!M$1)</f>
        <v>274658</v>
      </c>
      <c r="N225" s="1">
        <f>SUMIFS(allNAICS!$P:$P,allNAICS!$C:$C,Revenue!$A225,allNAICS!$E:$E,Revenue!N$1)</f>
        <v>490403</v>
      </c>
      <c r="O225" s="1">
        <f>SUMIFS(allNAICS!$P:$P,allNAICS!$C:$C,Revenue!$A225,allNAICS!$E:$E,Revenue!O$1)</f>
        <v>668147</v>
      </c>
      <c r="P225" s="1">
        <f>SUMIFS(allNAICS!$P:$P,allNAICS!$C:$C,Revenue!$A225,allNAICS!$E:$E,Revenue!P$1)</f>
        <v>824174</v>
      </c>
      <c r="Q225" s="1">
        <f>SUMIFS(allNAICS!$P:$P,allNAICS!$C:$C,Revenue!$A225,allNAICS!$E:$E,Revenue!Q$1)</f>
        <v>547364</v>
      </c>
      <c r="R225" s="1">
        <f>SUMIFS(allNAICS!$P:$P,allNAICS!$C:$C,Revenue!$A225,allNAICS!$E:$E,Revenue!R$1)</f>
        <v>530016</v>
      </c>
      <c r="S225" s="1">
        <f>SUMIFS(allNAICS!$P:$P,allNAICS!$C:$C,Revenue!$A225,allNAICS!$E:$E,Revenue!S$1)</f>
        <v>66103</v>
      </c>
      <c r="T225" s="1">
        <f>SUMIFS(allNAICS!$P:$P,allNAICS!$C:$C,Revenue!$A225,allNAICS!$E:$E,Revenue!T$1)</f>
        <v>1433028</v>
      </c>
      <c r="U225" s="1">
        <f>SUMIFS(allNAICS!$P:$P,allNAICS!$C:$C,Revenue!$A225,allNAICS!$E:$E,Revenue!U$1)</f>
        <v>437594</v>
      </c>
      <c r="V225" s="1">
        <f>SUMIFS(allNAICS!$P:$P,allNAICS!$C:$C,Revenue!$A225,allNAICS!$E:$E,Revenue!V$1)</f>
        <v>1865671</v>
      </c>
      <c r="W225" s="1">
        <f>SUMIFS(allNAICS!$P:$P,allNAICS!$C:$C,Revenue!$A225,allNAICS!$E:$E,Revenue!W$1)</f>
        <v>293266</v>
      </c>
      <c r="X225" s="1">
        <f>SUMIFS(allNAICS!$P:$P,allNAICS!$C:$C,Revenue!$A225,allNAICS!$E:$E,Revenue!X$1)</f>
        <v>36612</v>
      </c>
      <c r="Y225" s="1">
        <f>SUMIFS(allNAICS!$P:$P,allNAICS!$C:$C,Revenue!$A225,allNAICS!$E:$E,Revenue!Y$1)</f>
        <v>0</v>
      </c>
    </row>
    <row r="226" spans="1:25" x14ac:dyDescent="0.45">
      <c r="A226" s="1" t="s">
        <v>714</v>
      </c>
      <c r="B226" s="1" t="s">
        <v>480</v>
      </c>
      <c r="C226" s="1">
        <v>38.297538099999997</v>
      </c>
      <c r="D226" s="1">
        <v>-122.28686500000001</v>
      </c>
      <c r="E226" s="1">
        <f>SUMIFS(allNAICS!$P:$P,allNAICS!$C:$C,Revenue!$A226,allNAICS!$E:$E,Revenue!E$1)</f>
        <v>13009478</v>
      </c>
      <c r="F226" s="1">
        <f>SUMIFS(allNAICS!$P:$P,allNAICS!$C:$C,Revenue!$A226,allNAICS!$E:$E,Revenue!F$1)</f>
        <v>66405</v>
      </c>
      <c r="G226" s="1">
        <f>SUMIFS(allNAICS!$P:$P,allNAICS!$C:$C,Revenue!$A226,allNAICS!$E:$E,Revenue!G$1)</f>
        <v>0</v>
      </c>
      <c r="H226" s="1">
        <f>SUMIFS(allNAICS!$P:$P,allNAICS!$C:$C,Revenue!$A226,allNAICS!$E:$E,Revenue!H$1)</f>
        <v>0</v>
      </c>
      <c r="I226" s="1">
        <f>SUMIFS(allNAICS!$P:$P,allNAICS!$C:$C,Revenue!$A226,allNAICS!$E:$E,Revenue!I$1)</f>
        <v>405212</v>
      </c>
      <c r="J226" s="1">
        <f>SUMIFS(allNAICS!$P:$P,allNAICS!$C:$C,Revenue!$A226,allNAICS!$E:$E,Revenue!J$1)</f>
        <v>4102416</v>
      </c>
      <c r="K226" s="1">
        <f>SUMIFS(allNAICS!$P:$P,allNAICS!$C:$C,Revenue!$A226,allNAICS!$E:$E,Revenue!K$1)</f>
        <v>2233234</v>
      </c>
      <c r="L226" s="1">
        <f>SUMIFS(allNAICS!$P:$P,allNAICS!$C:$C,Revenue!$A226,allNAICS!$E:$E,Revenue!L$1)</f>
        <v>1850347</v>
      </c>
      <c r="M226" s="1">
        <f>SUMIFS(allNAICS!$P:$P,allNAICS!$C:$C,Revenue!$A226,allNAICS!$E:$E,Revenue!M$1)</f>
        <v>151931</v>
      </c>
      <c r="N226" s="1">
        <f>SUMIFS(allNAICS!$P:$P,allNAICS!$C:$C,Revenue!$A226,allNAICS!$E:$E,Revenue!N$1)</f>
        <v>157000</v>
      </c>
      <c r="O226" s="1">
        <f>SUMIFS(allNAICS!$P:$P,allNAICS!$C:$C,Revenue!$A226,allNAICS!$E:$E,Revenue!O$1)</f>
        <v>616113</v>
      </c>
      <c r="P226" s="1">
        <f>SUMIFS(allNAICS!$P:$P,allNAICS!$C:$C,Revenue!$A226,allNAICS!$E:$E,Revenue!P$1)</f>
        <v>265286</v>
      </c>
      <c r="Q226" s="1">
        <f>SUMIFS(allNAICS!$P:$P,allNAICS!$C:$C,Revenue!$A226,allNAICS!$E:$E,Revenue!Q$1)</f>
        <v>319397</v>
      </c>
      <c r="R226" s="1">
        <f>SUMIFS(allNAICS!$P:$P,allNAICS!$C:$C,Revenue!$A226,allNAICS!$E:$E,Revenue!R$1)</f>
        <v>278612</v>
      </c>
      <c r="S226" s="1">
        <f>SUMIFS(allNAICS!$P:$P,allNAICS!$C:$C,Revenue!$A226,allNAICS!$E:$E,Revenue!S$1)</f>
        <v>100581</v>
      </c>
      <c r="T226" s="1">
        <f>SUMIFS(allNAICS!$P:$P,allNAICS!$C:$C,Revenue!$A226,allNAICS!$E:$E,Revenue!T$1)</f>
        <v>1340803</v>
      </c>
      <c r="U226" s="1">
        <f>SUMIFS(allNAICS!$P:$P,allNAICS!$C:$C,Revenue!$A226,allNAICS!$E:$E,Revenue!U$1)</f>
        <v>87766</v>
      </c>
      <c r="V226" s="1">
        <f>SUMIFS(allNAICS!$P:$P,allNAICS!$C:$C,Revenue!$A226,allNAICS!$E:$E,Revenue!V$1)</f>
        <v>712520</v>
      </c>
      <c r="W226" s="1">
        <f>SUMIFS(allNAICS!$P:$P,allNAICS!$C:$C,Revenue!$A226,allNAICS!$E:$E,Revenue!W$1)</f>
        <v>124709</v>
      </c>
      <c r="X226" s="1">
        <f>SUMIFS(allNAICS!$P:$P,allNAICS!$C:$C,Revenue!$A226,allNAICS!$E:$E,Revenue!X$1)</f>
        <v>0</v>
      </c>
      <c r="Y226" s="1">
        <f>SUMIFS(allNAICS!$P:$P,allNAICS!$C:$C,Revenue!$A226,allNAICS!$E:$E,Revenue!Y$1)</f>
        <v>0</v>
      </c>
    </row>
    <row r="227" spans="1:25" x14ac:dyDescent="0.45">
      <c r="A227" s="1" t="s">
        <v>715</v>
      </c>
      <c r="B227" s="1" t="s">
        <v>526</v>
      </c>
      <c r="C227" s="1">
        <v>26.142035799999999</v>
      </c>
      <c r="D227" s="1">
        <v>-81.794810299999995</v>
      </c>
      <c r="E227" s="1">
        <f>SUMIFS(allNAICS!$P:$P,allNAICS!$C:$C,Revenue!$A227,allNAICS!$E:$E,Revenue!E$1)</f>
        <v>22077100</v>
      </c>
      <c r="F227" s="1">
        <f>SUMIFS(allNAICS!$P:$P,allNAICS!$C:$C,Revenue!$A227,allNAICS!$E:$E,Revenue!F$1)</f>
        <v>252635</v>
      </c>
      <c r="G227" s="1">
        <f>SUMIFS(allNAICS!$P:$P,allNAICS!$C:$C,Revenue!$A227,allNAICS!$E:$E,Revenue!G$1)</f>
        <v>0</v>
      </c>
      <c r="H227" s="1">
        <f>SUMIFS(allNAICS!$P:$P,allNAICS!$C:$C,Revenue!$A227,allNAICS!$E:$E,Revenue!H$1)</f>
        <v>0</v>
      </c>
      <c r="I227" s="1">
        <f>SUMIFS(allNAICS!$P:$P,allNAICS!$C:$C,Revenue!$A227,allNAICS!$E:$E,Revenue!I$1)</f>
        <v>2265399</v>
      </c>
      <c r="J227" s="1">
        <f>SUMIFS(allNAICS!$P:$P,allNAICS!$C:$C,Revenue!$A227,allNAICS!$E:$E,Revenue!J$1)</f>
        <v>672515</v>
      </c>
      <c r="K227" s="1">
        <f>SUMIFS(allNAICS!$P:$P,allNAICS!$C:$C,Revenue!$A227,allNAICS!$E:$E,Revenue!K$1)</f>
        <v>3351491</v>
      </c>
      <c r="L227" s="1">
        <f>SUMIFS(allNAICS!$P:$P,allNAICS!$C:$C,Revenue!$A227,allNAICS!$E:$E,Revenue!L$1)</f>
        <v>5129438</v>
      </c>
      <c r="M227" s="1">
        <f>SUMIFS(allNAICS!$P:$P,allNAICS!$C:$C,Revenue!$A227,allNAICS!$E:$E,Revenue!M$1)</f>
        <v>165451</v>
      </c>
      <c r="N227" s="1">
        <f>SUMIFS(allNAICS!$P:$P,allNAICS!$C:$C,Revenue!$A227,allNAICS!$E:$E,Revenue!N$1)</f>
        <v>485176</v>
      </c>
      <c r="O227" s="1">
        <f>SUMIFS(allNAICS!$P:$P,allNAICS!$C:$C,Revenue!$A227,allNAICS!$E:$E,Revenue!O$1)</f>
        <v>1009778</v>
      </c>
      <c r="P227" s="1">
        <f>SUMIFS(allNAICS!$P:$P,allNAICS!$C:$C,Revenue!$A227,allNAICS!$E:$E,Revenue!P$1)</f>
        <v>1152405</v>
      </c>
      <c r="Q227" s="1">
        <f>SUMIFS(allNAICS!$P:$P,allNAICS!$C:$C,Revenue!$A227,allNAICS!$E:$E,Revenue!Q$1)</f>
        <v>1419796</v>
      </c>
      <c r="R227" s="1">
        <f>SUMIFS(allNAICS!$P:$P,allNAICS!$C:$C,Revenue!$A227,allNAICS!$E:$E,Revenue!R$1)</f>
        <v>876477</v>
      </c>
      <c r="S227" s="1">
        <f>SUMIFS(allNAICS!$P:$P,allNAICS!$C:$C,Revenue!$A227,allNAICS!$E:$E,Revenue!S$1)</f>
        <v>159753</v>
      </c>
      <c r="T227" s="1">
        <f>SUMIFS(allNAICS!$P:$P,allNAICS!$C:$C,Revenue!$A227,allNAICS!$E:$E,Revenue!T$1)</f>
        <v>2496559</v>
      </c>
      <c r="U227" s="1">
        <f>SUMIFS(allNAICS!$P:$P,allNAICS!$C:$C,Revenue!$A227,allNAICS!$E:$E,Revenue!U$1)</f>
        <v>575617</v>
      </c>
      <c r="V227" s="1">
        <f>SUMIFS(allNAICS!$P:$P,allNAICS!$C:$C,Revenue!$A227,allNAICS!$E:$E,Revenue!V$1)</f>
        <v>1428086</v>
      </c>
      <c r="W227" s="1">
        <f>SUMIFS(allNAICS!$P:$P,allNAICS!$C:$C,Revenue!$A227,allNAICS!$E:$E,Revenue!W$1)</f>
        <v>370326</v>
      </c>
      <c r="X227" s="1">
        <f>SUMIFS(allNAICS!$P:$P,allNAICS!$C:$C,Revenue!$A227,allNAICS!$E:$E,Revenue!X$1)</f>
        <v>114951</v>
      </c>
      <c r="Y227" s="1">
        <f>SUMIFS(allNAICS!$P:$P,allNAICS!$C:$C,Revenue!$A227,allNAICS!$E:$E,Revenue!Y$1)</f>
        <v>0</v>
      </c>
    </row>
    <row r="228" spans="1:25" x14ac:dyDescent="0.45">
      <c r="A228" s="1" t="s">
        <v>716</v>
      </c>
      <c r="B228" s="1" t="s">
        <v>546</v>
      </c>
      <c r="C228" s="1">
        <v>36.166666999999997</v>
      </c>
      <c r="D228" s="1">
        <v>-86.783332999999999</v>
      </c>
      <c r="E228" s="1">
        <f>SUMIFS(allNAICS!$P:$P,allNAICS!$C:$C,Revenue!$A228,allNAICS!$E:$E,Revenue!E$1)</f>
        <v>207608962</v>
      </c>
      <c r="F228" s="1">
        <f>SUMIFS(allNAICS!$P:$P,allNAICS!$C:$C,Revenue!$A228,allNAICS!$E:$E,Revenue!F$1)</f>
        <v>30134</v>
      </c>
      <c r="G228" s="1">
        <f>SUMIFS(allNAICS!$P:$P,allNAICS!$C:$C,Revenue!$A228,allNAICS!$E:$E,Revenue!G$1)</f>
        <v>327272</v>
      </c>
      <c r="H228" s="1">
        <f>SUMIFS(allNAICS!$P:$P,allNAICS!$C:$C,Revenue!$A228,allNAICS!$E:$E,Revenue!H$1)</f>
        <v>1008006</v>
      </c>
      <c r="I228" s="1">
        <f>SUMIFS(allNAICS!$P:$P,allNAICS!$C:$C,Revenue!$A228,allNAICS!$E:$E,Revenue!I$1)</f>
        <v>11045229</v>
      </c>
      <c r="J228" s="1">
        <f>SUMIFS(allNAICS!$P:$P,allNAICS!$C:$C,Revenue!$A228,allNAICS!$E:$E,Revenue!J$1)</f>
        <v>30661398</v>
      </c>
      <c r="K228" s="1">
        <f>SUMIFS(allNAICS!$P:$P,allNAICS!$C:$C,Revenue!$A228,allNAICS!$E:$E,Revenue!K$1)</f>
        <v>62663587</v>
      </c>
      <c r="L228" s="1">
        <f>SUMIFS(allNAICS!$P:$P,allNAICS!$C:$C,Revenue!$A228,allNAICS!$E:$E,Revenue!L$1)</f>
        <v>21878281</v>
      </c>
      <c r="M228" s="1">
        <f>SUMIFS(allNAICS!$P:$P,allNAICS!$C:$C,Revenue!$A228,allNAICS!$E:$E,Revenue!M$1)</f>
        <v>5805701</v>
      </c>
      <c r="N228" s="1">
        <f>SUMIFS(allNAICS!$P:$P,allNAICS!$C:$C,Revenue!$A228,allNAICS!$E:$E,Revenue!N$1)</f>
        <v>7651156</v>
      </c>
      <c r="O228" s="1">
        <f>SUMIFS(allNAICS!$P:$P,allNAICS!$C:$C,Revenue!$A228,allNAICS!$E:$E,Revenue!O$1)</f>
        <v>23973632</v>
      </c>
      <c r="P228" s="1">
        <f>SUMIFS(allNAICS!$P:$P,allNAICS!$C:$C,Revenue!$A228,allNAICS!$E:$E,Revenue!P$1)</f>
        <v>3973819</v>
      </c>
      <c r="Q228" s="1">
        <f>SUMIFS(allNAICS!$P:$P,allNAICS!$C:$C,Revenue!$A228,allNAICS!$E:$E,Revenue!Q$1)</f>
        <v>7474695</v>
      </c>
      <c r="R228" s="1">
        <f>SUMIFS(allNAICS!$P:$P,allNAICS!$C:$C,Revenue!$A228,allNAICS!$E:$E,Revenue!R$1)</f>
        <v>4908339</v>
      </c>
      <c r="S228" s="1">
        <f>SUMIFS(allNAICS!$P:$P,allNAICS!$C:$C,Revenue!$A228,allNAICS!$E:$E,Revenue!S$1)</f>
        <v>2003162</v>
      </c>
      <c r="T228" s="1">
        <f>SUMIFS(allNAICS!$P:$P,allNAICS!$C:$C,Revenue!$A228,allNAICS!$E:$E,Revenue!T$1)</f>
        <v>12866731</v>
      </c>
      <c r="U228" s="1">
        <f>SUMIFS(allNAICS!$P:$P,allNAICS!$C:$C,Revenue!$A228,allNAICS!$E:$E,Revenue!U$1)</f>
        <v>2504652</v>
      </c>
      <c r="V228" s="1">
        <f>SUMIFS(allNAICS!$P:$P,allNAICS!$C:$C,Revenue!$A228,allNAICS!$E:$E,Revenue!V$1)</f>
        <v>4533958</v>
      </c>
      <c r="W228" s="1">
        <f>SUMIFS(allNAICS!$P:$P,allNAICS!$C:$C,Revenue!$A228,allNAICS!$E:$E,Revenue!W$1)</f>
        <v>1880774</v>
      </c>
      <c r="X228" s="1">
        <f>SUMIFS(allNAICS!$P:$P,allNAICS!$C:$C,Revenue!$A228,allNAICS!$E:$E,Revenue!X$1)</f>
        <v>2415070</v>
      </c>
      <c r="Y228" s="1">
        <f>SUMIFS(allNAICS!$P:$P,allNAICS!$C:$C,Revenue!$A228,allNAICS!$E:$E,Revenue!Y$1)</f>
        <v>3364</v>
      </c>
    </row>
    <row r="229" spans="1:25" x14ac:dyDescent="0.45">
      <c r="A229" s="1" t="s">
        <v>717</v>
      </c>
      <c r="B229" s="1" t="s">
        <v>517</v>
      </c>
      <c r="C229" s="1">
        <v>41.308273999999997</v>
      </c>
      <c r="D229" s="1">
        <v>-72.927883499999993</v>
      </c>
      <c r="E229" s="1">
        <f>SUMIFS(allNAICS!$P:$P,allNAICS!$C:$C,Revenue!$A229,allNAICS!$E:$E,Revenue!E$1)</f>
        <v>74801635</v>
      </c>
      <c r="F229" s="1">
        <f>SUMIFS(allNAICS!$P:$P,allNAICS!$C:$C,Revenue!$A229,allNAICS!$E:$E,Revenue!F$1)</f>
        <v>7086</v>
      </c>
      <c r="G229" s="1">
        <f>SUMIFS(allNAICS!$P:$P,allNAICS!$C:$C,Revenue!$A229,allNAICS!$E:$E,Revenue!G$1)</f>
        <v>0</v>
      </c>
      <c r="H229" s="1">
        <f>SUMIFS(allNAICS!$P:$P,allNAICS!$C:$C,Revenue!$A229,allNAICS!$E:$E,Revenue!H$1)</f>
        <v>1440121</v>
      </c>
      <c r="I229" s="1">
        <f>SUMIFS(allNAICS!$P:$P,allNAICS!$C:$C,Revenue!$A229,allNAICS!$E:$E,Revenue!I$1)</f>
        <v>3406603</v>
      </c>
      <c r="J229" s="1">
        <f>SUMIFS(allNAICS!$P:$P,allNAICS!$C:$C,Revenue!$A229,allNAICS!$E:$E,Revenue!J$1)</f>
        <v>10922523</v>
      </c>
      <c r="K229" s="1">
        <f>SUMIFS(allNAICS!$P:$P,allNAICS!$C:$C,Revenue!$A229,allNAICS!$E:$E,Revenue!K$1)</f>
        <v>14089160</v>
      </c>
      <c r="L229" s="1">
        <f>SUMIFS(allNAICS!$P:$P,allNAICS!$C:$C,Revenue!$A229,allNAICS!$E:$E,Revenue!L$1)</f>
        <v>12603831</v>
      </c>
      <c r="M229" s="1">
        <f>SUMIFS(allNAICS!$P:$P,allNAICS!$C:$C,Revenue!$A229,allNAICS!$E:$E,Revenue!M$1)</f>
        <v>1371690</v>
      </c>
      <c r="N229" s="1">
        <f>SUMIFS(allNAICS!$P:$P,allNAICS!$C:$C,Revenue!$A229,allNAICS!$E:$E,Revenue!N$1)</f>
        <v>2688280</v>
      </c>
      <c r="O229" s="1">
        <f>SUMIFS(allNAICS!$P:$P,allNAICS!$C:$C,Revenue!$A229,allNAICS!$E:$E,Revenue!O$1)</f>
        <v>5839704</v>
      </c>
      <c r="P229" s="1">
        <f>SUMIFS(allNAICS!$P:$P,allNAICS!$C:$C,Revenue!$A229,allNAICS!$E:$E,Revenue!P$1)</f>
        <v>2806299</v>
      </c>
      <c r="Q229" s="1">
        <f>SUMIFS(allNAICS!$P:$P,allNAICS!$C:$C,Revenue!$A229,allNAICS!$E:$E,Revenue!Q$1)</f>
        <v>3733154</v>
      </c>
      <c r="R229" s="1">
        <f>SUMIFS(allNAICS!$P:$P,allNAICS!$C:$C,Revenue!$A229,allNAICS!$E:$E,Revenue!R$1)</f>
        <v>1443782</v>
      </c>
      <c r="S229" s="1">
        <f>SUMIFS(allNAICS!$P:$P,allNAICS!$C:$C,Revenue!$A229,allNAICS!$E:$E,Revenue!S$1)</f>
        <v>3312458</v>
      </c>
      <c r="T229" s="1">
        <f>SUMIFS(allNAICS!$P:$P,allNAICS!$C:$C,Revenue!$A229,allNAICS!$E:$E,Revenue!T$1)</f>
        <v>7658324</v>
      </c>
      <c r="U229" s="1">
        <f>SUMIFS(allNAICS!$P:$P,allNAICS!$C:$C,Revenue!$A229,allNAICS!$E:$E,Revenue!U$1)</f>
        <v>288770</v>
      </c>
      <c r="V229" s="1">
        <f>SUMIFS(allNAICS!$P:$P,allNAICS!$C:$C,Revenue!$A229,allNAICS!$E:$E,Revenue!V$1)</f>
        <v>1433365</v>
      </c>
      <c r="W229" s="1">
        <f>SUMIFS(allNAICS!$P:$P,allNAICS!$C:$C,Revenue!$A229,allNAICS!$E:$E,Revenue!W$1)</f>
        <v>819564</v>
      </c>
      <c r="X229" s="1">
        <f>SUMIFS(allNAICS!$P:$P,allNAICS!$C:$C,Revenue!$A229,allNAICS!$E:$E,Revenue!X$1)</f>
        <v>889591</v>
      </c>
      <c r="Y229" s="1">
        <f>SUMIFS(allNAICS!$P:$P,allNAICS!$C:$C,Revenue!$A229,allNAICS!$E:$E,Revenue!Y$1)</f>
        <v>0</v>
      </c>
    </row>
    <row r="230" spans="1:25" x14ac:dyDescent="0.45">
      <c r="A230" s="1" t="s">
        <v>718</v>
      </c>
      <c r="B230" s="1" t="s">
        <v>455</v>
      </c>
      <c r="C230" s="1">
        <v>29.951065799999999</v>
      </c>
      <c r="D230" s="1">
        <v>-90.071532300000001</v>
      </c>
      <c r="E230" s="1">
        <f>SUMIFS(allNAICS!$P:$P,allNAICS!$C:$C,Revenue!$A230,allNAICS!$E:$E,Revenue!E$1)</f>
        <v>220943226</v>
      </c>
      <c r="F230" s="1">
        <f>SUMIFS(allNAICS!$P:$P,allNAICS!$C:$C,Revenue!$A230,allNAICS!$E:$E,Revenue!F$1)</f>
        <v>189574</v>
      </c>
      <c r="G230" s="1">
        <f>SUMIFS(allNAICS!$P:$P,allNAICS!$C:$C,Revenue!$A230,allNAICS!$E:$E,Revenue!G$1)</f>
        <v>1216179</v>
      </c>
      <c r="H230" s="1">
        <f>SUMIFS(allNAICS!$P:$P,allNAICS!$C:$C,Revenue!$A230,allNAICS!$E:$E,Revenue!H$1)</f>
        <v>2818092</v>
      </c>
      <c r="I230" s="1">
        <f>SUMIFS(allNAICS!$P:$P,allNAICS!$C:$C,Revenue!$A230,allNAICS!$E:$E,Revenue!I$1)</f>
        <v>7151922</v>
      </c>
      <c r="J230" s="1">
        <f>SUMIFS(allNAICS!$P:$P,allNAICS!$C:$C,Revenue!$A230,allNAICS!$E:$E,Revenue!J$1)</f>
        <v>109169721</v>
      </c>
      <c r="K230" s="1">
        <f>SUMIFS(allNAICS!$P:$P,allNAICS!$C:$C,Revenue!$A230,allNAICS!$E:$E,Revenue!K$1)</f>
        <v>37695535</v>
      </c>
      <c r="L230" s="1">
        <f>SUMIFS(allNAICS!$P:$P,allNAICS!$C:$C,Revenue!$A230,allNAICS!$E:$E,Revenue!L$1)</f>
        <v>17496467</v>
      </c>
      <c r="M230" s="1">
        <f>SUMIFS(allNAICS!$P:$P,allNAICS!$C:$C,Revenue!$A230,allNAICS!$E:$E,Revenue!M$1)</f>
        <v>6179354</v>
      </c>
      <c r="N230" s="1">
        <f>SUMIFS(allNAICS!$P:$P,allNAICS!$C:$C,Revenue!$A230,allNAICS!$E:$E,Revenue!N$1)</f>
        <v>2036261</v>
      </c>
      <c r="O230" s="1">
        <f>SUMIFS(allNAICS!$P:$P,allNAICS!$C:$C,Revenue!$A230,allNAICS!$E:$E,Revenue!O$1)</f>
        <v>7491616</v>
      </c>
      <c r="P230" s="1">
        <f>SUMIFS(allNAICS!$P:$P,allNAICS!$C:$C,Revenue!$A230,allNAICS!$E:$E,Revenue!P$1)</f>
        <v>2802499</v>
      </c>
      <c r="Q230" s="1">
        <f>SUMIFS(allNAICS!$P:$P,allNAICS!$C:$C,Revenue!$A230,allNAICS!$E:$E,Revenue!Q$1)</f>
        <v>6556397</v>
      </c>
      <c r="R230" s="1">
        <f>SUMIFS(allNAICS!$P:$P,allNAICS!$C:$C,Revenue!$A230,allNAICS!$E:$E,Revenue!R$1)</f>
        <v>2517196</v>
      </c>
      <c r="S230" s="1">
        <f>SUMIFS(allNAICS!$P:$P,allNAICS!$C:$C,Revenue!$A230,allNAICS!$E:$E,Revenue!S$1)</f>
        <v>1878656</v>
      </c>
      <c r="T230" s="1">
        <f>SUMIFS(allNAICS!$P:$P,allNAICS!$C:$C,Revenue!$A230,allNAICS!$E:$E,Revenue!T$1)</f>
        <v>6739953</v>
      </c>
      <c r="U230" s="1">
        <f>SUMIFS(allNAICS!$P:$P,allNAICS!$C:$C,Revenue!$A230,allNAICS!$E:$E,Revenue!U$1)</f>
        <v>1609763</v>
      </c>
      <c r="V230" s="1">
        <f>SUMIFS(allNAICS!$P:$P,allNAICS!$C:$C,Revenue!$A230,allNAICS!$E:$E,Revenue!V$1)</f>
        <v>4789969</v>
      </c>
      <c r="W230" s="1">
        <f>SUMIFS(allNAICS!$P:$P,allNAICS!$C:$C,Revenue!$A230,allNAICS!$E:$E,Revenue!W$1)</f>
        <v>1715265</v>
      </c>
      <c r="X230" s="1">
        <f>SUMIFS(allNAICS!$P:$P,allNAICS!$C:$C,Revenue!$A230,allNAICS!$E:$E,Revenue!X$1)</f>
        <v>886364</v>
      </c>
      <c r="Y230" s="1">
        <f>SUMIFS(allNAICS!$P:$P,allNAICS!$C:$C,Revenue!$A230,allNAICS!$E:$E,Revenue!Y$1)</f>
        <v>0</v>
      </c>
    </row>
    <row r="231" spans="1:25" x14ac:dyDescent="0.45">
      <c r="A231" s="1" t="s">
        <v>719</v>
      </c>
      <c r="B231" s="1" t="s">
        <v>451</v>
      </c>
      <c r="C231" s="1">
        <v>40.712783700000003</v>
      </c>
      <c r="D231" s="1">
        <v>-74.005941300000003</v>
      </c>
      <c r="E231" s="1">
        <f>SUMIFS(allNAICS!$P:$P,allNAICS!$C:$C,Revenue!$A231,allNAICS!$E:$E,Revenue!E$1)</f>
        <v>2694731698</v>
      </c>
      <c r="F231" s="1">
        <f>SUMIFS(allNAICS!$P:$P,allNAICS!$C:$C,Revenue!$A231,allNAICS!$E:$E,Revenue!F$1)</f>
        <v>375670</v>
      </c>
      <c r="G231" s="1">
        <f>SUMIFS(allNAICS!$P:$P,allNAICS!$C:$C,Revenue!$A231,allNAICS!$E:$E,Revenue!G$1)</f>
        <v>562146</v>
      </c>
      <c r="H231" s="1">
        <f>SUMIFS(allNAICS!$P:$P,allNAICS!$C:$C,Revenue!$A231,allNAICS!$E:$E,Revenue!H$1)</f>
        <v>33451103</v>
      </c>
      <c r="I231" s="1">
        <f>SUMIFS(allNAICS!$P:$P,allNAICS!$C:$C,Revenue!$A231,allNAICS!$E:$E,Revenue!I$1)</f>
        <v>101322126</v>
      </c>
      <c r="J231" s="1">
        <f>SUMIFS(allNAICS!$P:$P,allNAICS!$C:$C,Revenue!$A231,allNAICS!$E:$E,Revenue!J$1)</f>
        <v>130536426</v>
      </c>
      <c r="K231" s="1">
        <f>SUMIFS(allNAICS!$P:$P,allNAICS!$C:$C,Revenue!$A231,allNAICS!$E:$E,Revenue!K$1)</f>
        <v>675132084</v>
      </c>
      <c r="L231" s="1">
        <f>SUMIFS(allNAICS!$P:$P,allNAICS!$C:$C,Revenue!$A231,allNAICS!$E:$E,Revenue!L$1)</f>
        <v>280111248</v>
      </c>
      <c r="M231" s="1">
        <f>SUMIFS(allNAICS!$P:$P,allNAICS!$C:$C,Revenue!$A231,allNAICS!$E:$E,Revenue!M$1)</f>
        <v>68889820</v>
      </c>
      <c r="N231" s="1">
        <f>SUMIFS(allNAICS!$P:$P,allNAICS!$C:$C,Revenue!$A231,allNAICS!$E:$E,Revenue!N$1)</f>
        <v>160982314</v>
      </c>
      <c r="O231" s="1">
        <f>SUMIFS(allNAICS!$P:$P,allNAICS!$C:$C,Revenue!$A231,allNAICS!$E:$E,Revenue!O$1)</f>
        <v>588016653</v>
      </c>
      <c r="P231" s="1">
        <f>SUMIFS(allNAICS!$P:$P,allNAICS!$C:$C,Revenue!$A231,allNAICS!$E:$E,Revenue!P$1)</f>
        <v>90345523</v>
      </c>
      <c r="Q231" s="1">
        <f>SUMIFS(allNAICS!$P:$P,allNAICS!$C:$C,Revenue!$A231,allNAICS!$E:$E,Revenue!Q$1)</f>
        <v>188004298</v>
      </c>
      <c r="R231" s="1">
        <f>SUMIFS(allNAICS!$P:$P,allNAICS!$C:$C,Revenue!$A231,allNAICS!$E:$E,Revenue!R$1)</f>
        <v>59826022</v>
      </c>
      <c r="S231" s="1">
        <f>SUMIFS(allNAICS!$P:$P,allNAICS!$C:$C,Revenue!$A231,allNAICS!$E:$E,Revenue!S$1)</f>
        <v>30950713</v>
      </c>
      <c r="T231" s="1">
        <f>SUMIFS(allNAICS!$P:$P,allNAICS!$C:$C,Revenue!$A231,allNAICS!$E:$E,Revenue!T$1)</f>
        <v>155561065</v>
      </c>
      <c r="U231" s="1">
        <f>SUMIFS(allNAICS!$P:$P,allNAICS!$C:$C,Revenue!$A231,allNAICS!$E:$E,Revenue!U$1)</f>
        <v>25550526</v>
      </c>
      <c r="V231" s="1">
        <f>SUMIFS(allNAICS!$P:$P,allNAICS!$C:$C,Revenue!$A231,allNAICS!$E:$E,Revenue!V$1)</f>
        <v>50114392</v>
      </c>
      <c r="W231" s="1">
        <f>SUMIFS(allNAICS!$P:$P,allNAICS!$C:$C,Revenue!$A231,allNAICS!$E:$E,Revenue!W$1)</f>
        <v>21971794</v>
      </c>
      <c r="X231" s="1">
        <f>SUMIFS(allNAICS!$P:$P,allNAICS!$C:$C,Revenue!$A231,allNAICS!$E:$E,Revenue!X$1)</f>
        <v>32907291</v>
      </c>
      <c r="Y231" s="1">
        <f>SUMIFS(allNAICS!$P:$P,allNAICS!$C:$C,Revenue!$A231,allNAICS!$E:$E,Revenue!Y$1)</f>
        <v>120482</v>
      </c>
    </row>
    <row r="232" spans="1:25" x14ac:dyDescent="0.45">
      <c r="A232" s="1" t="s">
        <v>720</v>
      </c>
      <c r="B232" s="1" t="s">
        <v>466</v>
      </c>
      <c r="C232" s="1">
        <v>41.829769400000004</v>
      </c>
      <c r="D232" s="1">
        <v>-86.254176799999996</v>
      </c>
      <c r="E232" s="1">
        <f>SUMIFS(allNAICS!$P:$P,allNAICS!$C:$C,Revenue!$A232,allNAICS!$E:$E,Revenue!E$1)</f>
        <v>11397066</v>
      </c>
      <c r="F232" s="1">
        <f>SUMIFS(allNAICS!$P:$P,allNAICS!$C:$C,Revenue!$A232,allNAICS!$E:$E,Revenue!F$1)</f>
        <v>0</v>
      </c>
      <c r="G232" s="1">
        <f>SUMIFS(allNAICS!$P:$P,allNAICS!$C:$C,Revenue!$A232,allNAICS!$E:$E,Revenue!G$1)</f>
        <v>0</v>
      </c>
      <c r="H232" s="1">
        <f>SUMIFS(allNAICS!$P:$P,allNAICS!$C:$C,Revenue!$A232,allNAICS!$E:$E,Revenue!H$1)</f>
        <v>0</v>
      </c>
      <c r="I232" s="1">
        <f>SUMIFS(allNAICS!$P:$P,allNAICS!$C:$C,Revenue!$A232,allNAICS!$E:$E,Revenue!I$1)</f>
        <v>349020</v>
      </c>
      <c r="J232" s="1">
        <f>SUMIFS(allNAICS!$P:$P,allNAICS!$C:$C,Revenue!$A232,allNAICS!$E:$E,Revenue!J$1)</f>
        <v>2310058</v>
      </c>
      <c r="K232" s="1">
        <f>SUMIFS(allNAICS!$P:$P,allNAICS!$C:$C,Revenue!$A232,allNAICS!$E:$E,Revenue!K$1)</f>
        <v>2488495</v>
      </c>
      <c r="L232" s="1">
        <f>SUMIFS(allNAICS!$P:$P,allNAICS!$C:$C,Revenue!$A232,allNAICS!$E:$E,Revenue!L$1)</f>
        <v>2228861</v>
      </c>
      <c r="M232" s="1">
        <f>SUMIFS(allNAICS!$P:$P,allNAICS!$C:$C,Revenue!$A232,allNAICS!$E:$E,Revenue!M$1)</f>
        <v>325476</v>
      </c>
      <c r="N232" s="1">
        <f>SUMIFS(allNAICS!$P:$P,allNAICS!$C:$C,Revenue!$A232,allNAICS!$E:$E,Revenue!N$1)</f>
        <v>91209</v>
      </c>
      <c r="O232" s="1">
        <f>SUMIFS(allNAICS!$P:$P,allNAICS!$C:$C,Revenue!$A232,allNAICS!$E:$E,Revenue!O$1)</f>
        <v>290954</v>
      </c>
      <c r="P232" s="1">
        <f>SUMIFS(allNAICS!$P:$P,allNAICS!$C:$C,Revenue!$A232,allNAICS!$E:$E,Revenue!P$1)</f>
        <v>113702</v>
      </c>
      <c r="Q232" s="1">
        <f>SUMIFS(allNAICS!$P:$P,allNAICS!$C:$C,Revenue!$A232,allNAICS!$E:$E,Revenue!Q$1)</f>
        <v>332110</v>
      </c>
      <c r="R232" s="1">
        <f>SUMIFS(allNAICS!$P:$P,allNAICS!$C:$C,Revenue!$A232,allNAICS!$E:$E,Revenue!R$1)</f>
        <v>246958</v>
      </c>
      <c r="S232" s="1">
        <f>SUMIFS(allNAICS!$P:$P,allNAICS!$C:$C,Revenue!$A232,allNAICS!$E:$E,Revenue!S$1)</f>
        <v>85161</v>
      </c>
      <c r="T232" s="1">
        <f>SUMIFS(allNAICS!$P:$P,allNAICS!$C:$C,Revenue!$A232,allNAICS!$E:$E,Revenue!T$1)</f>
        <v>817416</v>
      </c>
      <c r="U232" s="1">
        <f>SUMIFS(allNAICS!$P:$P,allNAICS!$C:$C,Revenue!$A232,allNAICS!$E:$E,Revenue!U$1)</f>
        <v>43529</v>
      </c>
      <c r="V232" s="1">
        <f>SUMIFS(allNAICS!$P:$P,allNAICS!$C:$C,Revenue!$A232,allNAICS!$E:$E,Revenue!V$1)</f>
        <v>235189</v>
      </c>
      <c r="W232" s="1">
        <f>SUMIFS(allNAICS!$P:$P,allNAICS!$C:$C,Revenue!$A232,allNAICS!$E:$E,Revenue!W$1)</f>
        <v>157886</v>
      </c>
      <c r="X232" s="1">
        <f>SUMIFS(allNAICS!$P:$P,allNAICS!$C:$C,Revenue!$A232,allNAICS!$E:$E,Revenue!X$1)</f>
        <v>0</v>
      </c>
      <c r="Y232" s="1">
        <f>SUMIFS(allNAICS!$P:$P,allNAICS!$C:$C,Revenue!$A232,allNAICS!$E:$E,Revenue!Y$1)</f>
        <v>0</v>
      </c>
    </row>
    <row r="233" spans="1:25" x14ac:dyDescent="0.45">
      <c r="A233" s="1" t="s">
        <v>721</v>
      </c>
      <c r="B233" s="1" t="s">
        <v>526</v>
      </c>
      <c r="C233" s="1">
        <v>27.044224</v>
      </c>
      <c r="D233" s="1">
        <v>-82.235925399999999</v>
      </c>
      <c r="E233" s="1">
        <f>SUMIFS(allNAICS!$P:$P,allNAICS!$C:$C,Revenue!$A233,allNAICS!$E:$E,Revenue!E$1)</f>
        <v>40339751</v>
      </c>
      <c r="F233" s="1">
        <f>SUMIFS(allNAICS!$P:$P,allNAICS!$C:$C,Revenue!$A233,allNAICS!$E:$E,Revenue!F$1)</f>
        <v>160395</v>
      </c>
      <c r="G233" s="1">
        <f>SUMIFS(allNAICS!$P:$P,allNAICS!$C:$C,Revenue!$A233,allNAICS!$E:$E,Revenue!G$1)</f>
        <v>201304</v>
      </c>
      <c r="H233" s="1">
        <f>SUMIFS(allNAICS!$P:$P,allNAICS!$C:$C,Revenue!$A233,allNAICS!$E:$E,Revenue!H$1)</f>
        <v>0</v>
      </c>
      <c r="I233" s="1">
        <f>SUMIFS(allNAICS!$P:$P,allNAICS!$C:$C,Revenue!$A233,allNAICS!$E:$E,Revenue!I$1)</f>
        <v>3013523</v>
      </c>
      <c r="J233" s="1">
        <f>SUMIFS(allNAICS!$P:$P,allNAICS!$C:$C,Revenue!$A233,allNAICS!$E:$E,Revenue!J$1)</f>
        <v>3782059</v>
      </c>
      <c r="K233" s="1">
        <f>SUMIFS(allNAICS!$P:$P,allNAICS!$C:$C,Revenue!$A233,allNAICS!$E:$E,Revenue!K$1)</f>
        <v>5725253</v>
      </c>
      <c r="L233" s="1">
        <f>SUMIFS(allNAICS!$P:$P,allNAICS!$C:$C,Revenue!$A233,allNAICS!$E:$E,Revenue!L$1)</f>
        <v>9732757</v>
      </c>
      <c r="M233" s="1">
        <f>SUMIFS(allNAICS!$P:$P,allNAICS!$C:$C,Revenue!$A233,allNAICS!$E:$E,Revenue!M$1)</f>
        <v>466020</v>
      </c>
      <c r="N233" s="1">
        <f>SUMIFS(allNAICS!$P:$P,allNAICS!$C:$C,Revenue!$A233,allNAICS!$E:$E,Revenue!N$1)</f>
        <v>821444</v>
      </c>
      <c r="O233" s="1">
        <f>SUMIFS(allNAICS!$P:$P,allNAICS!$C:$C,Revenue!$A233,allNAICS!$E:$E,Revenue!O$1)</f>
        <v>2459073</v>
      </c>
      <c r="P233" s="1">
        <f>SUMIFS(allNAICS!$P:$P,allNAICS!$C:$C,Revenue!$A233,allNAICS!$E:$E,Revenue!P$1)</f>
        <v>1676354</v>
      </c>
      <c r="Q233" s="1">
        <f>SUMIFS(allNAICS!$P:$P,allNAICS!$C:$C,Revenue!$A233,allNAICS!$E:$E,Revenue!Q$1)</f>
        <v>2292662</v>
      </c>
      <c r="R233" s="1">
        <f>SUMIFS(allNAICS!$P:$P,allNAICS!$C:$C,Revenue!$A233,allNAICS!$E:$E,Revenue!R$1)</f>
        <v>2047208</v>
      </c>
      <c r="S233" s="1">
        <f>SUMIFS(allNAICS!$P:$P,allNAICS!$C:$C,Revenue!$A233,allNAICS!$E:$E,Revenue!S$1)</f>
        <v>386071</v>
      </c>
      <c r="T233" s="1">
        <f>SUMIFS(allNAICS!$P:$P,allNAICS!$C:$C,Revenue!$A233,allNAICS!$E:$E,Revenue!T$1)</f>
        <v>4034449</v>
      </c>
      <c r="U233" s="1">
        <f>SUMIFS(allNAICS!$P:$P,allNAICS!$C:$C,Revenue!$A233,allNAICS!$E:$E,Revenue!U$1)</f>
        <v>407013</v>
      </c>
      <c r="V233" s="1">
        <f>SUMIFS(allNAICS!$P:$P,allNAICS!$C:$C,Revenue!$A233,allNAICS!$E:$E,Revenue!V$1)</f>
        <v>1361622</v>
      </c>
      <c r="W233" s="1">
        <f>SUMIFS(allNAICS!$P:$P,allNAICS!$C:$C,Revenue!$A233,allNAICS!$E:$E,Revenue!W$1)</f>
        <v>591299</v>
      </c>
      <c r="X233" s="1">
        <f>SUMIFS(allNAICS!$P:$P,allNAICS!$C:$C,Revenue!$A233,allNAICS!$E:$E,Revenue!X$1)</f>
        <v>224621</v>
      </c>
      <c r="Y233" s="1">
        <f>SUMIFS(allNAICS!$P:$P,allNAICS!$C:$C,Revenue!$A233,allNAICS!$E:$E,Revenue!Y$1)</f>
        <v>0</v>
      </c>
    </row>
    <row r="234" spans="1:25" x14ac:dyDescent="0.45">
      <c r="A234" s="1" t="s">
        <v>722</v>
      </c>
      <c r="B234" s="1" t="s">
        <v>517</v>
      </c>
      <c r="C234" s="1">
        <v>41.524264899999999</v>
      </c>
      <c r="D234" s="1">
        <v>-72.075910500000006</v>
      </c>
      <c r="E234" s="1">
        <f>SUMIFS(allNAICS!$P:$P,allNAICS!$C:$C,Revenue!$A234,allNAICS!$E:$E,Revenue!E$1)</f>
        <v>22901228</v>
      </c>
      <c r="F234" s="1">
        <f>SUMIFS(allNAICS!$P:$P,allNAICS!$C:$C,Revenue!$A234,allNAICS!$E:$E,Revenue!F$1)</f>
        <v>15536</v>
      </c>
      <c r="G234" s="1">
        <f>SUMIFS(allNAICS!$P:$P,allNAICS!$C:$C,Revenue!$A234,allNAICS!$E:$E,Revenue!G$1)</f>
        <v>0</v>
      </c>
      <c r="H234" s="1">
        <f>SUMIFS(allNAICS!$P:$P,allNAICS!$C:$C,Revenue!$A234,allNAICS!$E:$E,Revenue!H$1)</f>
        <v>845199</v>
      </c>
      <c r="I234" s="1">
        <f>SUMIFS(allNAICS!$P:$P,allNAICS!$C:$C,Revenue!$A234,allNAICS!$E:$E,Revenue!I$1)</f>
        <v>1174639</v>
      </c>
      <c r="J234" s="1">
        <f>SUMIFS(allNAICS!$P:$P,allNAICS!$C:$C,Revenue!$A234,allNAICS!$E:$E,Revenue!J$1)</f>
        <v>7534217</v>
      </c>
      <c r="K234" s="1">
        <f>SUMIFS(allNAICS!$P:$P,allNAICS!$C:$C,Revenue!$A234,allNAICS!$E:$E,Revenue!K$1)</f>
        <v>2317850</v>
      </c>
      <c r="L234" s="1">
        <f>SUMIFS(allNAICS!$P:$P,allNAICS!$C:$C,Revenue!$A234,allNAICS!$E:$E,Revenue!L$1)</f>
        <v>4053956</v>
      </c>
      <c r="M234" s="1">
        <f>SUMIFS(allNAICS!$P:$P,allNAICS!$C:$C,Revenue!$A234,allNAICS!$E:$E,Revenue!M$1)</f>
        <v>361236</v>
      </c>
      <c r="N234" s="1">
        <f>SUMIFS(allNAICS!$P:$P,allNAICS!$C:$C,Revenue!$A234,allNAICS!$E:$E,Revenue!N$1)</f>
        <v>369094</v>
      </c>
      <c r="O234" s="1">
        <f>SUMIFS(allNAICS!$P:$P,allNAICS!$C:$C,Revenue!$A234,allNAICS!$E:$E,Revenue!O$1)</f>
        <v>401141</v>
      </c>
      <c r="P234" s="1">
        <f>SUMIFS(allNAICS!$P:$P,allNAICS!$C:$C,Revenue!$A234,allNAICS!$E:$E,Revenue!P$1)</f>
        <v>364044</v>
      </c>
      <c r="Q234" s="1">
        <f>SUMIFS(allNAICS!$P:$P,allNAICS!$C:$C,Revenue!$A234,allNAICS!$E:$E,Revenue!Q$1)</f>
        <v>2263214</v>
      </c>
      <c r="R234" s="1">
        <f>SUMIFS(allNAICS!$P:$P,allNAICS!$C:$C,Revenue!$A234,allNAICS!$E:$E,Revenue!R$1)</f>
        <v>237536</v>
      </c>
      <c r="S234" s="1">
        <f>SUMIFS(allNAICS!$P:$P,allNAICS!$C:$C,Revenue!$A234,allNAICS!$E:$E,Revenue!S$1)</f>
        <v>285818</v>
      </c>
      <c r="T234" s="1">
        <f>SUMIFS(allNAICS!$P:$P,allNAICS!$C:$C,Revenue!$A234,allNAICS!$E:$E,Revenue!T$1)</f>
        <v>1670613</v>
      </c>
      <c r="U234" s="1">
        <f>SUMIFS(allNAICS!$P:$P,allNAICS!$C:$C,Revenue!$A234,allNAICS!$E:$E,Revenue!U$1)</f>
        <v>182602</v>
      </c>
      <c r="V234" s="1">
        <f>SUMIFS(allNAICS!$P:$P,allNAICS!$C:$C,Revenue!$A234,allNAICS!$E:$E,Revenue!V$1)</f>
        <v>591672</v>
      </c>
      <c r="W234" s="1">
        <f>SUMIFS(allNAICS!$P:$P,allNAICS!$C:$C,Revenue!$A234,allNAICS!$E:$E,Revenue!W$1)</f>
        <v>193583</v>
      </c>
      <c r="X234" s="1">
        <f>SUMIFS(allNAICS!$P:$P,allNAICS!$C:$C,Revenue!$A234,allNAICS!$E:$E,Revenue!X$1)</f>
        <v>0</v>
      </c>
      <c r="Y234" s="1">
        <f>SUMIFS(allNAICS!$P:$P,allNAICS!$C:$C,Revenue!$A234,allNAICS!$E:$E,Revenue!Y$1)</f>
        <v>0</v>
      </c>
    </row>
    <row r="235" spans="1:25" x14ac:dyDescent="0.45">
      <c r="A235" s="1" t="s">
        <v>723</v>
      </c>
      <c r="B235" s="1" t="s">
        <v>526</v>
      </c>
      <c r="C235" s="1">
        <v>29.187198599999999</v>
      </c>
      <c r="D235" s="1">
        <v>-82.140092300000006</v>
      </c>
      <c r="E235" s="1">
        <f>SUMIFS(allNAICS!$P:$P,allNAICS!$C:$C,Revenue!$A235,allNAICS!$E:$E,Revenue!E$1)</f>
        <v>14548260</v>
      </c>
      <c r="F235" s="1">
        <f>SUMIFS(allNAICS!$P:$P,allNAICS!$C:$C,Revenue!$A235,allNAICS!$E:$E,Revenue!F$1)</f>
        <v>30742</v>
      </c>
      <c r="G235" s="1">
        <f>SUMIFS(allNAICS!$P:$P,allNAICS!$C:$C,Revenue!$A235,allNAICS!$E:$E,Revenue!G$1)</f>
        <v>0</v>
      </c>
      <c r="H235" s="1">
        <f>SUMIFS(allNAICS!$P:$P,allNAICS!$C:$C,Revenue!$A235,allNAICS!$E:$E,Revenue!H$1)</f>
        <v>187708</v>
      </c>
      <c r="I235" s="1">
        <f>SUMIFS(allNAICS!$P:$P,allNAICS!$C:$C,Revenue!$A235,allNAICS!$E:$E,Revenue!I$1)</f>
        <v>1004870</v>
      </c>
      <c r="J235" s="1">
        <f>SUMIFS(allNAICS!$P:$P,allNAICS!$C:$C,Revenue!$A235,allNAICS!$E:$E,Revenue!J$1)</f>
        <v>1540228</v>
      </c>
      <c r="K235" s="1">
        <f>SUMIFS(allNAICS!$P:$P,allNAICS!$C:$C,Revenue!$A235,allNAICS!$E:$E,Revenue!K$1)</f>
        <v>2342974</v>
      </c>
      <c r="L235" s="1">
        <f>SUMIFS(allNAICS!$P:$P,allNAICS!$C:$C,Revenue!$A235,allNAICS!$E:$E,Revenue!L$1)</f>
        <v>4269496</v>
      </c>
      <c r="M235" s="1">
        <f>SUMIFS(allNAICS!$P:$P,allNAICS!$C:$C,Revenue!$A235,allNAICS!$E:$E,Revenue!M$1)</f>
        <v>457245</v>
      </c>
      <c r="N235" s="1">
        <f>SUMIFS(allNAICS!$P:$P,allNAICS!$C:$C,Revenue!$A235,allNAICS!$E:$E,Revenue!N$1)</f>
        <v>584306</v>
      </c>
      <c r="O235" s="1">
        <f>SUMIFS(allNAICS!$P:$P,allNAICS!$C:$C,Revenue!$A235,allNAICS!$E:$E,Revenue!O$1)</f>
        <v>414894</v>
      </c>
      <c r="P235" s="1">
        <f>SUMIFS(allNAICS!$P:$P,allNAICS!$C:$C,Revenue!$A235,allNAICS!$E:$E,Revenue!P$1)</f>
        <v>363666</v>
      </c>
      <c r="Q235" s="1">
        <f>SUMIFS(allNAICS!$P:$P,allNAICS!$C:$C,Revenue!$A235,allNAICS!$E:$E,Revenue!Q$1)</f>
        <v>423664</v>
      </c>
      <c r="R235" s="1">
        <f>SUMIFS(allNAICS!$P:$P,allNAICS!$C:$C,Revenue!$A235,allNAICS!$E:$E,Revenue!R$1)</f>
        <v>323881</v>
      </c>
      <c r="S235" s="1">
        <f>SUMIFS(allNAICS!$P:$P,allNAICS!$C:$C,Revenue!$A235,allNAICS!$E:$E,Revenue!S$1)</f>
        <v>54169</v>
      </c>
      <c r="T235" s="1">
        <f>SUMIFS(allNAICS!$P:$P,allNAICS!$C:$C,Revenue!$A235,allNAICS!$E:$E,Revenue!T$1)</f>
        <v>1638151</v>
      </c>
      <c r="U235" s="1">
        <f>SUMIFS(allNAICS!$P:$P,allNAICS!$C:$C,Revenue!$A235,allNAICS!$E:$E,Revenue!U$1)</f>
        <v>110701</v>
      </c>
      <c r="V235" s="1">
        <f>SUMIFS(allNAICS!$P:$P,allNAICS!$C:$C,Revenue!$A235,allNAICS!$E:$E,Revenue!V$1)</f>
        <v>557203</v>
      </c>
      <c r="W235" s="1">
        <f>SUMIFS(allNAICS!$P:$P,allNAICS!$C:$C,Revenue!$A235,allNAICS!$E:$E,Revenue!W$1)</f>
        <v>191429</v>
      </c>
      <c r="X235" s="1">
        <f>SUMIFS(allNAICS!$P:$P,allNAICS!$C:$C,Revenue!$A235,allNAICS!$E:$E,Revenue!X$1)</f>
        <v>0</v>
      </c>
      <c r="Y235" s="1">
        <f>SUMIFS(allNAICS!$P:$P,allNAICS!$C:$C,Revenue!$A235,allNAICS!$E:$E,Revenue!Y$1)</f>
        <v>0</v>
      </c>
    </row>
    <row r="236" spans="1:25" x14ac:dyDescent="0.45">
      <c r="A236" s="1" t="s">
        <v>724</v>
      </c>
      <c r="B236" s="1" t="s">
        <v>457</v>
      </c>
      <c r="C236" s="1">
        <v>39.277615599999997</v>
      </c>
      <c r="D236" s="1">
        <v>-74.574600099999998</v>
      </c>
      <c r="E236" s="1">
        <f>SUMIFS(allNAICS!$P:$P,allNAICS!$C:$C,Revenue!$A236,allNAICS!$E:$E,Revenue!E$1)</f>
        <v>4674379</v>
      </c>
      <c r="F236" s="1">
        <f>SUMIFS(allNAICS!$P:$P,allNAICS!$C:$C,Revenue!$A236,allNAICS!$E:$E,Revenue!F$1)</f>
        <v>74191</v>
      </c>
      <c r="G236" s="1">
        <f>SUMIFS(allNAICS!$P:$P,allNAICS!$C:$C,Revenue!$A236,allNAICS!$E:$E,Revenue!G$1)</f>
        <v>0</v>
      </c>
      <c r="H236" s="1">
        <f>SUMIFS(allNAICS!$P:$P,allNAICS!$C:$C,Revenue!$A236,allNAICS!$E:$E,Revenue!H$1)</f>
        <v>0</v>
      </c>
      <c r="I236" s="1">
        <f>SUMIFS(allNAICS!$P:$P,allNAICS!$C:$C,Revenue!$A236,allNAICS!$E:$E,Revenue!I$1)</f>
        <v>343890</v>
      </c>
      <c r="J236" s="1">
        <f>SUMIFS(allNAICS!$P:$P,allNAICS!$C:$C,Revenue!$A236,allNAICS!$E:$E,Revenue!J$1)</f>
        <v>68003</v>
      </c>
      <c r="K236" s="1">
        <f>SUMIFS(allNAICS!$P:$P,allNAICS!$C:$C,Revenue!$A236,allNAICS!$E:$E,Revenue!K$1)</f>
        <v>141168</v>
      </c>
      <c r="L236" s="1">
        <f>SUMIFS(allNAICS!$P:$P,allNAICS!$C:$C,Revenue!$A236,allNAICS!$E:$E,Revenue!L$1)</f>
        <v>1610472</v>
      </c>
      <c r="M236" s="1">
        <f>SUMIFS(allNAICS!$P:$P,allNAICS!$C:$C,Revenue!$A236,allNAICS!$E:$E,Revenue!M$1)</f>
        <v>0</v>
      </c>
      <c r="N236" s="1">
        <f>SUMIFS(allNAICS!$P:$P,allNAICS!$C:$C,Revenue!$A236,allNAICS!$E:$E,Revenue!N$1)</f>
        <v>58450</v>
      </c>
      <c r="O236" s="1">
        <f>SUMIFS(allNAICS!$P:$P,allNAICS!$C:$C,Revenue!$A236,allNAICS!$E:$E,Revenue!O$1)</f>
        <v>142248</v>
      </c>
      <c r="P236" s="1">
        <f>SUMIFS(allNAICS!$P:$P,allNAICS!$C:$C,Revenue!$A236,allNAICS!$E:$E,Revenue!P$1)</f>
        <v>241339</v>
      </c>
      <c r="Q236" s="1">
        <f>SUMIFS(allNAICS!$P:$P,allNAICS!$C:$C,Revenue!$A236,allNAICS!$E:$E,Revenue!Q$1)</f>
        <v>124203</v>
      </c>
      <c r="R236" s="1">
        <f>SUMIFS(allNAICS!$P:$P,allNAICS!$C:$C,Revenue!$A236,allNAICS!$E:$E,Revenue!R$1)</f>
        <v>86532</v>
      </c>
      <c r="S236" s="1">
        <f>SUMIFS(allNAICS!$P:$P,allNAICS!$C:$C,Revenue!$A236,allNAICS!$E:$E,Revenue!S$1)</f>
        <v>9097</v>
      </c>
      <c r="T236" s="1">
        <f>SUMIFS(allNAICS!$P:$P,allNAICS!$C:$C,Revenue!$A236,allNAICS!$E:$E,Revenue!T$1)</f>
        <v>695840</v>
      </c>
      <c r="U236" s="1">
        <f>SUMIFS(allNAICS!$P:$P,allNAICS!$C:$C,Revenue!$A236,allNAICS!$E:$E,Revenue!U$1)</f>
        <v>127209</v>
      </c>
      <c r="V236" s="1">
        <f>SUMIFS(allNAICS!$P:$P,allNAICS!$C:$C,Revenue!$A236,allNAICS!$E:$E,Revenue!V$1)</f>
        <v>677974</v>
      </c>
      <c r="W236" s="1">
        <f>SUMIFS(allNAICS!$P:$P,allNAICS!$C:$C,Revenue!$A236,allNAICS!$E:$E,Revenue!W$1)</f>
        <v>97649</v>
      </c>
      <c r="X236" s="1">
        <f>SUMIFS(allNAICS!$P:$P,allNAICS!$C:$C,Revenue!$A236,allNAICS!$E:$E,Revenue!X$1)</f>
        <v>0</v>
      </c>
      <c r="Y236" s="1">
        <f>SUMIFS(allNAICS!$P:$P,allNAICS!$C:$C,Revenue!$A236,allNAICS!$E:$E,Revenue!Y$1)</f>
        <v>0</v>
      </c>
    </row>
    <row r="237" spans="1:25" x14ac:dyDescent="0.45">
      <c r="A237" s="1" t="s">
        <v>725</v>
      </c>
      <c r="B237" s="1" t="s">
        <v>445</v>
      </c>
      <c r="C237" s="1">
        <v>31.845681599999999</v>
      </c>
      <c r="D237" s="1">
        <v>-102.3676431</v>
      </c>
      <c r="E237" s="1">
        <f>SUMIFS(allNAICS!$P:$P,allNAICS!$C:$C,Revenue!$A237,allNAICS!$E:$E,Revenue!E$1)</f>
        <v>17309894</v>
      </c>
      <c r="F237" s="1">
        <f>SUMIFS(allNAICS!$P:$P,allNAICS!$C:$C,Revenue!$A237,allNAICS!$E:$E,Revenue!F$1)</f>
        <v>0</v>
      </c>
      <c r="G237" s="1">
        <f>SUMIFS(allNAICS!$P:$P,allNAICS!$C:$C,Revenue!$A237,allNAICS!$E:$E,Revenue!G$1)</f>
        <v>2525764</v>
      </c>
      <c r="H237" s="1">
        <f>SUMIFS(allNAICS!$P:$P,allNAICS!$C:$C,Revenue!$A237,allNAICS!$E:$E,Revenue!H$1)</f>
        <v>0</v>
      </c>
      <c r="I237" s="1">
        <f>SUMIFS(allNAICS!$P:$P,allNAICS!$C:$C,Revenue!$A237,allNAICS!$E:$E,Revenue!I$1)</f>
        <v>1601488</v>
      </c>
      <c r="J237" s="1">
        <f>SUMIFS(allNAICS!$P:$P,allNAICS!$C:$C,Revenue!$A237,allNAICS!$E:$E,Revenue!J$1)</f>
        <v>1744966</v>
      </c>
      <c r="K237" s="1">
        <f>SUMIFS(allNAICS!$P:$P,allNAICS!$C:$C,Revenue!$A237,allNAICS!$E:$E,Revenue!K$1)</f>
        <v>3202296</v>
      </c>
      <c r="L237" s="1">
        <f>SUMIFS(allNAICS!$P:$P,allNAICS!$C:$C,Revenue!$A237,allNAICS!$E:$E,Revenue!L$1)</f>
        <v>3572452</v>
      </c>
      <c r="M237" s="1">
        <f>SUMIFS(allNAICS!$P:$P,allNAICS!$C:$C,Revenue!$A237,allNAICS!$E:$E,Revenue!M$1)</f>
        <v>1010661</v>
      </c>
      <c r="N237" s="1">
        <f>SUMIFS(allNAICS!$P:$P,allNAICS!$C:$C,Revenue!$A237,allNAICS!$E:$E,Revenue!N$1)</f>
        <v>150661</v>
      </c>
      <c r="O237" s="1">
        <f>SUMIFS(allNAICS!$P:$P,allNAICS!$C:$C,Revenue!$A237,allNAICS!$E:$E,Revenue!O$1)</f>
        <v>263509</v>
      </c>
      <c r="P237" s="1">
        <f>SUMIFS(allNAICS!$P:$P,allNAICS!$C:$C,Revenue!$A237,allNAICS!$E:$E,Revenue!P$1)</f>
        <v>648358</v>
      </c>
      <c r="Q237" s="1">
        <f>SUMIFS(allNAICS!$P:$P,allNAICS!$C:$C,Revenue!$A237,allNAICS!$E:$E,Revenue!Q$1)</f>
        <v>483184</v>
      </c>
      <c r="R237" s="1">
        <f>SUMIFS(allNAICS!$P:$P,allNAICS!$C:$C,Revenue!$A237,allNAICS!$E:$E,Revenue!R$1)</f>
        <v>440110</v>
      </c>
      <c r="S237" s="1">
        <f>SUMIFS(allNAICS!$P:$P,allNAICS!$C:$C,Revenue!$A237,allNAICS!$E:$E,Revenue!S$1)</f>
        <v>15027</v>
      </c>
      <c r="T237" s="1">
        <f>SUMIFS(allNAICS!$P:$P,allNAICS!$C:$C,Revenue!$A237,allNAICS!$E:$E,Revenue!T$1)</f>
        <v>679126</v>
      </c>
      <c r="U237" s="1">
        <f>SUMIFS(allNAICS!$P:$P,allNAICS!$C:$C,Revenue!$A237,allNAICS!$E:$E,Revenue!U$1)</f>
        <v>22638</v>
      </c>
      <c r="V237" s="1">
        <f>SUMIFS(allNAICS!$P:$P,allNAICS!$C:$C,Revenue!$A237,allNAICS!$E:$E,Revenue!V$1)</f>
        <v>607396</v>
      </c>
      <c r="W237" s="1">
        <f>SUMIFS(allNAICS!$P:$P,allNAICS!$C:$C,Revenue!$A237,allNAICS!$E:$E,Revenue!W$1)</f>
        <v>253613</v>
      </c>
      <c r="X237" s="1">
        <f>SUMIFS(allNAICS!$P:$P,allNAICS!$C:$C,Revenue!$A237,allNAICS!$E:$E,Revenue!X$1)</f>
        <v>0</v>
      </c>
      <c r="Y237" s="1">
        <f>SUMIFS(allNAICS!$P:$P,allNAICS!$C:$C,Revenue!$A237,allNAICS!$E:$E,Revenue!Y$1)</f>
        <v>0</v>
      </c>
    </row>
    <row r="238" spans="1:25" x14ac:dyDescent="0.45">
      <c r="A238" s="1" t="s">
        <v>726</v>
      </c>
      <c r="B238" s="1" t="s">
        <v>727</v>
      </c>
      <c r="C238" s="1">
        <v>41.222999999999999</v>
      </c>
      <c r="D238" s="1">
        <v>-111.9738304</v>
      </c>
      <c r="E238" s="1">
        <f>SUMIFS(allNAICS!$P:$P,allNAICS!$C:$C,Revenue!$A238,allNAICS!$E:$E,Revenue!E$1)</f>
        <v>41167202</v>
      </c>
      <c r="F238" s="1">
        <f>SUMIFS(allNAICS!$P:$P,allNAICS!$C:$C,Revenue!$A238,allNAICS!$E:$E,Revenue!F$1)</f>
        <v>89307</v>
      </c>
      <c r="G238" s="1">
        <f>SUMIFS(allNAICS!$P:$P,allNAICS!$C:$C,Revenue!$A238,allNAICS!$E:$E,Revenue!G$1)</f>
        <v>235557</v>
      </c>
      <c r="H238" s="1">
        <f>SUMIFS(allNAICS!$P:$P,allNAICS!$C:$C,Revenue!$A238,allNAICS!$E:$E,Revenue!H$1)</f>
        <v>0</v>
      </c>
      <c r="I238" s="1">
        <f>SUMIFS(allNAICS!$P:$P,allNAICS!$C:$C,Revenue!$A238,allNAICS!$E:$E,Revenue!I$1)</f>
        <v>3231835</v>
      </c>
      <c r="J238" s="1">
        <f>SUMIFS(allNAICS!$P:$P,allNAICS!$C:$C,Revenue!$A238,allNAICS!$E:$E,Revenue!J$1)</f>
        <v>14343188</v>
      </c>
      <c r="K238" s="1">
        <f>SUMIFS(allNAICS!$P:$P,allNAICS!$C:$C,Revenue!$A238,allNAICS!$E:$E,Revenue!K$1)</f>
        <v>5662136</v>
      </c>
      <c r="L238" s="1">
        <f>SUMIFS(allNAICS!$P:$P,allNAICS!$C:$C,Revenue!$A238,allNAICS!$E:$E,Revenue!L$1)</f>
        <v>6925160</v>
      </c>
      <c r="M238" s="1">
        <f>SUMIFS(allNAICS!$P:$P,allNAICS!$C:$C,Revenue!$A238,allNAICS!$E:$E,Revenue!M$1)</f>
        <v>1071733</v>
      </c>
      <c r="N238" s="1">
        <f>SUMIFS(allNAICS!$P:$P,allNAICS!$C:$C,Revenue!$A238,allNAICS!$E:$E,Revenue!N$1)</f>
        <v>371888</v>
      </c>
      <c r="O238" s="1">
        <f>SUMIFS(allNAICS!$P:$P,allNAICS!$C:$C,Revenue!$A238,allNAICS!$E:$E,Revenue!O$1)</f>
        <v>1335822</v>
      </c>
      <c r="P238" s="1">
        <f>SUMIFS(allNAICS!$P:$P,allNAICS!$C:$C,Revenue!$A238,allNAICS!$E:$E,Revenue!P$1)</f>
        <v>748545</v>
      </c>
      <c r="Q238" s="1">
        <f>SUMIFS(allNAICS!$P:$P,allNAICS!$C:$C,Revenue!$A238,allNAICS!$E:$E,Revenue!Q$1)</f>
        <v>1830779</v>
      </c>
      <c r="R238" s="1">
        <f>SUMIFS(allNAICS!$P:$P,allNAICS!$C:$C,Revenue!$A238,allNAICS!$E:$E,Revenue!R$1)</f>
        <v>854771</v>
      </c>
      <c r="S238" s="1">
        <f>SUMIFS(allNAICS!$P:$P,allNAICS!$C:$C,Revenue!$A238,allNAICS!$E:$E,Revenue!S$1)</f>
        <v>138586</v>
      </c>
      <c r="T238" s="1">
        <f>SUMIFS(allNAICS!$P:$P,allNAICS!$C:$C,Revenue!$A238,allNAICS!$E:$E,Revenue!T$1)</f>
        <v>2559074</v>
      </c>
      <c r="U238" s="1">
        <f>SUMIFS(allNAICS!$P:$P,allNAICS!$C:$C,Revenue!$A238,allNAICS!$E:$E,Revenue!U$1)</f>
        <v>164532</v>
      </c>
      <c r="V238" s="1">
        <f>SUMIFS(allNAICS!$P:$P,allNAICS!$C:$C,Revenue!$A238,allNAICS!$E:$E,Revenue!V$1)</f>
        <v>749537</v>
      </c>
      <c r="W238" s="1">
        <f>SUMIFS(allNAICS!$P:$P,allNAICS!$C:$C,Revenue!$A238,allNAICS!$E:$E,Revenue!W$1)</f>
        <v>596107</v>
      </c>
      <c r="X238" s="1">
        <f>SUMIFS(allNAICS!$P:$P,allNAICS!$C:$C,Revenue!$A238,allNAICS!$E:$E,Revenue!X$1)</f>
        <v>104220</v>
      </c>
      <c r="Y238" s="1">
        <f>SUMIFS(allNAICS!$P:$P,allNAICS!$C:$C,Revenue!$A238,allNAICS!$E:$E,Revenue!Y$1)</f>
        <v>0</v>
      </c>
    </row>
    <row r="239" spans="1:25" x14ac:dyDescent="0.45">
      <c r="A239" s="1" t="s">
        <v>728</v>
      </c>
      <c r="B239" s="1" t="s">
        <v>602</v>
      </c>
      <c r="C239" s="1">
        <v>35.467560200000001</v>
      </c>
      <c r="D239" s="1">
        <v>-97.5164276</v>
      </c>
      <c r="E239" s="1">
        <f>SUMIFS(allNAICS!$P:$P,allNAICS!$C:$C,Revenue!$A239,allNAICS!$E:$E,Revenue!E$1)</f>
        <v>165837118</v>
      </c>
      <c r="F239" s="1">
        <f>SUMIFS(allNAICS!$P:$P,allNAICS!$C:$C,Revenue!$A239,allNAICS!$E:$E,Revenue!F$1)</f>
        <v>0</v>
      </c>
      <c r="G239" s="1">
        <f>SUMIFS(allNAICS!$P:$P,allNAICS!$C:$C,Revenue!$A239,allNAICS!$E:$E,Revenue!G$1)</f>
        <v>17368423</v>
      </c>
      <c r="H239" s="1">
        <f>SUMIFS(allNAICS!$P:$P,allNAICS!$C:$C,Revenue!$A239,allNAICS!$E:$E,Revenue!H$1)</f>
        <v>2336321</v>
      </c>
      <c r="I239" s="1">
        <f>SUMIFS(allNAICS!$P:$P,allNAICS!$C:$C,Revenue!$A239,allNAICS!$E:$E,Revenue!I$1)</f>
        <v>7493222</v>
      </c>
      <c r="J239" s="1">
        <f>SUMIFS(allNAICS!$P:$P,allNAICS!$C:$C,Revenue!$A239,allNAICS!$E:$E,Revenue!J$1)</f>
        <v>11339605</v>
      </c>
      <c r="K239" s="1">
        <f>SUMIFS(allNAICS!$P:$P,allNAICS!$C:$C,Revenue!$A239,allNAICS!$E:$E,Revenue!K$1)</f>
        <v>66096182</v>
      </c>
      <c r="L239" s="1">
        <f>SUMIFS(allNAICS!$P:$P,allNAICS!$C:$C,Revenue!$A239,allNAICS!$E:$E,Revenue!L$1)</f>
        <v>19675988</v>
      </c>
      <c r="M239" s="1">
        <f>SUMIFS(allNAICS!$P:$P,allNAICS!$C:$C,Revenue!$A239,allNAICS!$E:$E,Revenue!M$1)</f>
        <v>3234167</v>
      </c>
      <c r="N239" s="1">
        <f>SUMIFS(allNAICS!$P:$P,allNAICS!$C:$C,Revenue!$A239,allNAICS!$E:$E,Revenue!N$1)</f>
        <v>3974264</v>
      </c>
      <c r="O239" s="1">
        <f>SUMIFS(allNAICS!$P:$P,allNAICS!$C:$C,Revenue!$A239,allNAICS!$E:$E,Revenue!O$1)</f>
        <v>7440533</v>
      </c>
      <c r="P239" s="1">
        <f>SUMIFS(allNAICS!$P:$P,allNAICS!$C:$C,Revenue!$A239,allNAICS!$E:$E,Revenue!P$1)</f>
        <v>2835573</v>
      </c>
      <c r="Q239" s="1">
        <f>SUMIFS(allNAICS!$P:$P,allNAICS!$C:$C,Revenue!$A239,allNAICS!$E:$E,Revenue!Q$1)</f>
        <v>4401083</v>
      </c>
      <c r="R239" s="1">
        <f>SUMIFS(allNAICS!$P:$P,allNAICS!$C:$C,Revenue!$A239,allNAICS!$E:$E,Revenue!R$1)</f>
        <v>3714551</v>
      </c>
      <c r="S239" s="1">
        <f>SUMIFS(allNAICS!$P:$P,allNAICS!$C:$C,Revenue!$A239,allNAICS!$E:$E,Revenue!S$1)</f>
        <v>607257</v>
      </c>
      <c r="T239" s="1">
        <f>SUMIFS(allNAICS!$P:$P,allNAICS!$C:$C,Revenue!$A239,allNAICS!$E:$E,Revenue!T$1)</f>
        <v>9043945</v>
      </c>
      <c r="U239" s="1">
        <f>SUMIFS(allNAICS!$P:$P,allNAICS!$C:$C,Revenue!$A239,allNAICS!$E:$E,Revenue!U$1)</f>
        <v>766463</v>
      </c>
      <c r="V239" s="1">
        <f>SUMIFS(allNAICS!$P:$P,allNAICS!$C:$C,Revenue!$A239,allNAICS!$E:$E,Revenue!V$1)</f>
        <v>2766691</v>
      </c>
      <c r="W239" s="1">
        <f>SUMIFS(allNAICS!$P:$P,allNAICS!$C:$C,Revenue!$A239,allNAICS!$E:$E,Revenue!W$1)</f>
        <v>1511665</v>
      </c>
      <c r="X239" s="1">
        <f>SUMIFS(allNAICS!$P:$P,allNAICS!$C:$C,Revenue!$A239,allNAICS!$E:$E,Revenue!X$1)</f>
        <v>1196855</v>
      </c>
      <c r="Y239" s="1">
        <f>SUMIFS(allNAICS!$P:$P,allNAICS!$C:$C,Revenue!$A239,allNAICS!$E:$E,Revenue!Y$1)</f>
        <v>0</v>
      </c>
    </row>
    <row r="240" spans="1:25" x14ac:dyDescent="0.45">
      <c r="A240" s="1" t="s">
        <v>729</v>
      </c>
      <c r="B240" s="1" t="s">
        <v>492</v>
      </c>
      <c r="C240" s="1">
        <v>47.037874100000003</v>
      </c>
      <c r="D240" s="1">
        <v>-122.90069509999999</v>
      </c>
      <c r="E240" s="1">
        <f>SUMIFS(allNAICS!$P:$P,allNAICS!$C:$C,Revenue!$A240,allNAICS!$E:$E,Revenue!E$1)</f>
        <v>11645828</v>
      </c>
      <c r="F240" s="1">
        <f>SUMIFS(allNAICS!$P:$P,allNAICS!$C:$C,Revenue!$A240,allNAICS!$E:$E,Revenue!F$1)</f>
        <v>111997</v>
      </c>
      <c r="G240" s="1">
        <f>SUMIFS(allNAICS!$P:$P,allNAICS!$C:$C,Revenue!$A240,allNAICS!$E:$E,Revenue!G$1)</f>
        <v>0</v>
      </c>
      <c r="H240" s="1">
        <f>SUMIFS(allNAICS!$P:$P,allNAICS!$C:$C,Revenue!$A240,allNAICS!$E:$E,Revenue!H$1)</f>
        <v>70335</v>
      </c>
      <c r="I240" s="1">
        <f>SUMIFS(allNAICS!$P:$P,allNAICS!$C:$C,Revenue!$A240,allNAICS!$E:$E,Revenue!I$1)</f>
        <v>885432</v>
      </c>
      <c r="J240" s="1">
        <f>SUMIFS(allNAICS!$P:$P,allNAICS!$C:$C,Revenue!$A240,allNAICS!$E:$E,Revenue!J$1)</f>
        <v>893678</v>
      </c>
      <c r="K240" s="1">
        <f>SUMIFS(allNAICS!$P:$P,allNAICS!$C:$C,Revenue!$A240,allNAICS!$E:$E,Revenue!K$1)</f>
        <v>1371426</v>
      </c>
      <c r="L240" s="1">
        <f>SUMIFS(allNAICS!$P:$P,allNAICS!$C:$C,Revenue!$A240,allNAICS!$E:$E,Revenue!L$1)</f>
        <v>3539643</v>
      </c>
      <c r="M240" s="1">
        <f>SUMIFS(allNAICS!$P:$P,allNAICS!$C:$C,Revenue!$A240,allNAICS!$E:$E,Revenue!M$1)</f>
        <v>183340</v>
      </c>
      <c r="N240" s="1">
        <f>SUMIFS(allNAICS!$P:$P,allNAICS!$C:$C,Revenue!$A240,allNAICS!$E:$E,Revenue!N$1)</f>
        <v>472506</v>
      </c>
      <c r="O240" s="1">
        <f>SUMIFS(allNAICS!$P:$P,allNAICS!$C:$C,Revenue!$A240,allNAICS!$E:$E,Revenue!O$1)</f>
        <v>456525</v>
      </c>
      <c r="P240" s="1">
        <f>SUMIFS(allNAICS!$P:$P,allNAICS!$C:$C,Revenue!$A240,allNAICS!$E:$E,Revenue!P$1)</f>
        <v>277758</v>
      </c>
      <c r="Q240" s="1">
        <f>SUMIFS(allNAICS!$P:$P,allNAICS!$C:$C,Revenue!$A240,allNAICS!$E:$E,Revenue!Q$1)</f>
        <v>855433</v>
      </c>
      <c r="R240" s="1">
        <f>SUMIFS(allNAICS!$P:$P,allNAICS!$C:$C,Revenue!$A240,allNAICS!$E:$E,Revenue!R$1)</f>
        <v>228102</v>
      </c>
      <c r="S240" s="1">
        <f>SUMIFS(allNAICS!$P:$P,allNAICS!$C:$C,Revenue!$A240,allNAICS!$E:$E,Revenue!S$1)</f>
        <v>82448</v>
      </c>
      <c r="T240" s="1">
        <f>SUMIFS(allNAICS!$P:$P,allNAICS!$C:$C,Revenue!$A240,allNAICS!$E:$E,Revenue!T$1)</f>
        <v>1448559</v>
      </c>
      <c r="U240" s="1">
        <f>SUMIFS(allNAICS!$P:$P,allNAICS!$C:$C,Revenue!$A240,allNAICS!$E:$E,Revenue!U$1)</f>
        <v>88248</v>
      </c>
      <c r="V240" s="1">
        <f>SUMIFS(allNAICS!$P:$P,allNAICS!$C:$C,Revenue!$A240,allNAICS!$E:$E,Revenue!V$1)</f>
        <v>459692</v>
      </c>
      <c r="W240" s="1">
        <f>SUMIFS(allNAICS!$P:$P,allNAICS!$C:$C,Revenue!$A240,allNAICS!$E:$E,Revenue!W$1)</f>
        <v>169703</v>
      </c>
      <c r="X240" s="1">
        <f>SUMIFS(allNAICS!$P:$P,allNAICS!$C:$C,Revenue!$A240,allNAICS!$E:$E,Revenue!X$1)</f>
        <v>0</v>
      </c>
      <c r="Y240" s="1">
        <f>SUMIFS(allNAICS!$P:$P,allNAICS!$C:$C,Revenue!$A240,allNAICS!$E:$E,Revenue!Y$1)</f>
        <v>0</v>
      </c>
    </row>
    <row r="241" spans="1:25" x14ac:dyDescent="0.45">
      <c r="A241" s="1" t="s">
        <v>730</v>
      </c>
      <c r="B241" s="1" t="s">
        <v>462</v>
      </c>
      <c r="C241" s="1">
        <v>41.2523634</v>
      </c>
      <c r="D241" s="1">
        <v>-95.997988300000003</v>
      </c>
      <c r="E241" s="1">
        <f>SUMIFS(allNAICS!$P:$P,allNAICS!$C:$C,Revenue!$A241,allNAICS!$E:$E,Revenue!E$1)</f>
        <v>125298363</v>
      </c>
      <c r="F241" s="1">
        <f>SUMIFS(allNAICS!$P:$P,allNAICS!$C:$C,Revenue!$A241,allNAICS!$E:$E,Revenue!F$1)</f>
        <v>0</v>
      </c>
      <c r="G241" s="1">
        <f>SUMIFS(allNAICS!$P:$P,allNAICS!$C:$C,Revenue!$A241,allNAICS!$E:$E,Revenue!G$1)</f>
        <v>0</v>
      </c>
      <c r="H241" s="1">
        <f>SUMIFS(allNAICS!$P:$P,allNAICS!$C:$C,Revenue!$A241,allNAICS!$E:$E,Revenue!H$1)</f>
        <v>6030965</v>
      </c>
      <c r="I241" s="1">
        <f>SUMIFS(allNAICS!$P:$P,allNAICS!$C:$C,Revenue!$A241,allNAICS!$E:$E,Revenue!I$1)</f>
        <v>5135797</v>
      </c>
      <c r="J241" s="1">
        <f>SUMIFS(allNAICS!$P:$P,allNAICS!$C:$C,Revenue!$A241,allNAICS!$E:$E,Revenue!J$1)</f>
        <v>17610717</v>
      </c>
      <c r="K241" s="1">
        <f>SUMIFS(allNAICS!$P:$P,allNAICS!$C:$C,Revenue!$A241,allNAICS!$E:$E,Revenue!K$1)</f>
        <v>31022168</v>
      </c>
      <c r="L241" s="1">
        <f>SUMIFS(allNAICS!$P:$P,allNAICS!$C:$C,Revenue!$A241,allNAICS!$E:$E,Revenue!L$1)</f>
        <v>14464534</v>
      </c>
      <c r="M241" s="1">
        <f>SUMIFS(allNAICS!$P:$P,allNAICS!$C:$C,Revenue!$A241,allNAICS!$E:$E,Revenue!M$1)</f>
        <v>4196105</v>
      </c>
      <c r="N241" s="1">
        <f>SUMIFS(allNAICS!$P:$P,allNAICS!$C:$C,Revenue!$A241,allNAICS!$E:$E,Revenue!N$1)</f>
        <v>3194611</v>
      </c>
      <c r="O241" s="1">
        <f>SUMIFS(allNAICS!$P:$P,allNAICS!$C:$C,Revenue!$A241,allNAICS!$E:$E,Revenue!O$1)</f>
        <v>20412203</v>
      </c>
      <c r="P241" s="1">
        <f>SUMIFS(allNAICS!$P:$P,allNAICS!$C:$C,Revenue!$A241,allNAICS!$E:$E,Revenue!P$1)</f>
        <v>1840424</v>
      </c>
      <c r="Q241" s="1">
        <f>SUMIFS(allNAICS!$P:$P,allNAICS!$C:$C,Revenue!$A241,allNAICS!$E:$E,Revenue!Q$1)</f>
        <v>6519559</v>
      </c>
      <c r="R241" s="1">
        <f>SUMIFS(allNAICS!$P:$P,allNAICS!$C:$C,Revenue!$A241,allNAICS!$E:$E,Revenue!R$1)</f>
        <v>2579071</v>
      </c>
      <c r="S241" s="1">
        <f>SUMIFS(allNAICS!$P:$P,allNAICS!$C:$C,Revenue!$A241,allNAICS!$E:$E,Revenue!S$1)</f>
        <v>759073</v>
      </c>
      <c r="T241" s="1">
        <f>SUMIFS(allNAICS!$P:$P,allNAICS!$C:$C,Revenue!$A241,allNAICS!$E:$E,Revenue!T$1)</f>
        <v>6987948</v>
      </c>
      <c r="U241" s="1">
        <f>SUMIFS(allNAICS!$P:$P,allNAICS!$C:$C,Revenue!$A241,allNAICS!$E:$E,Revenue!U$1)</f>
        <v>675422</v>
      </c>
      <c r="V241" s="1">
        <f>SUMIFS(allNAICS!$P:$P,allNAICS!$C:$C,Revenue!$A241,allNAICS!$E:$E,Revenue!V$1)</f>
        <v>1827237</v>
      </c>
      <c r="W241" s="1">
        <f>SUMIFS(allNAICS!$P:$P,allNAICS!$C:$C,Revenue!$A241,allNAICS!$E:$E,Revenue!W$1)</f>
        <v>939843</v>
      </c>
      <c r="X241" s="1">
        <f>SUMIFS(allNAICS!$P:$P,allNAICS!$C:$C,Revenue!$A241,allNAICS!$E:$E,Revenue!X$1)</f>
        <v>915767</v>
      </c>
      <c r="Y241" s="1">
        <f>SUMIFS(allNAICS!$P:$P,allNAICS!$C:$C,Revenue!$A241,allNAICS!$E:$E,Revenue!Y$1)</f>
        <v>0</v>
      </c>
    </row>
    <row r="242" spans="1:25" x14ac:dyDescent="0.45">
      <c r="A242" s="1" t="s">
        <v>731</v>
      </c>
      <c r="B242" s="1" t="s">
        <v>526</v>
      </c>
      <c r="C242" s="1">
        <v>28.538335499999999</v>
      </c>
      <c r="D242" s="1">
        <v>-81.379236500000005</v>
      </c>
      <c r="E242" s="1">
        <f>SUMIFS(allNAICS!$P:$P,allNAICS!$C:$C,Revenue!$A242,allNAICS!$E:$E,Revenue!E$1)</f>
        <v>200487699</v>
      </c>
      <c r="F242" s="1">
        <f>SUMIFS(allNAICS!$P:$P,allNAICS!$C:$C,Revenue!$A242,allNAICS!$E:$E,Revenue!F$1)</f>
        <v>129453</v>
      </c>
      <c r="G242" s="1">
        <f>SUMIFS(allNAICS!$P:$P,allNAICS!$C:$C,Revenue!$A242,allNAICS!$E:$E,Revenue!G$1)</f>
        <v>17576</v>
      </c>
      <c r="H242" s="1">
        <f>SUMIFS(allNAICS!$P:$P,allNAICS!$C:$C,Revenue!$A242,allNAICS!$E:$E,Revenue!H$1)</f>
        <v>1503137</v>
      </c>
      <c r="I242" s="1">
        <f>SUMIFS(allNAICS!$P:$P,allNAICS!$C:$C,Revenue!$A242,allNAICS!$E:$E,Revenue!I$1)</f>
        <v>10943453</v>
      </c>
      <c r="J242" s="1">
        <f>SUMIFS(allNAICS!$P:$P,allNAICS!$C:$C,Revenue!$A242,allNAICS!$E:$E,Revenue!J$1)</f>
        <v>10985634</v>
      </c>
      <c r="K242" s="1">
        <f>SUMIFS(allNAICS!$P:$P,allNAICS!$C:$C,Revenue!$A242,allNAICS!$E:$E,Revenue!K$1)</f>
        <v>43439355</v>
      </c>
      <c r="L242" s="1">
        <f>SUMIFS(allNAICS!$P:$P,allNAICS!$C:$C,Revenue!$A242,allNAICS!$E:$E,Revenue!L$1)</f>
        <v>38511707</v>
      </c>
      <c r="M242" s="1">
        <f>SUMIFS(allNAICS!$P:$P,allNAICS!$C:$C,Revenue!$A242,allNAICS!$E:$E,Revenue!M$1)</f>
        <v>7502138</v>
      </c>
      <c r="N242" s="1">
        <f>SUMIFS(allNAICS!$P:$P,allNAICS!$C:$C,Revenue!$A242,allNAICS!$E:$E,Revenue!N$1)</f>
        <v>9192385</v>
      </c>
      <c r="O242" s="1">
        <f>SUMIFS(allNAICS!$P:$P,allNAICS!$C:$C,Revenue!$A242,allNAICS!$E:$E,Revenue!O$1)</f>
        <v>12323112</v>
      </c>
      <c r="P242" s="1">
        <f>SUMIFS(allNAICS!$P:$P,allNAICS!$C:$C,Revenue!$A242,allNAICS!$E:$E,Revenue!P$1)</f>
        <v>8285806</v>
      </c>
      <c r="Q242" s="1">
        <f>SUMIFS(allNAICS!$P:$P,allNAICS!$C:$C,Revenue!$A242,allNAICS!$E:$E,Revenue!Q$1)</f>
        <v>10722096</v>
      </c>
      <c r="R242" s="1">
        <f>SUMIFS(allNAICS!$P:$P,allNAICS!$C:$C,Revenue!$A242,allNAICS!$E:$E,Revenue!R$1)</f>
        <v>8425919</v>
      </c>
      <c r="S242" s="1">
        <f>SUMIFS(allNAICS!$P:$P,allNAICS!$C:$C,Revenue!$A242,allNAICS!$E:$E,Revenue!S$1)</f>
        <v>1794646</v>
      </c>
      <c r="T242" s="1">
        <f>SUMIFS(allNAICS!$P:$P,allNAICS!$C:$C,Revenue!$A242,allNAICS!$E:$E,Revenue!T$1)</f>
        <v>14528230</v>
      </c>
      <c r="U242" s="1">
        <f>SUMIFS(allNAICS!$P:$P,allNAICS!$C:$C,Revenue!$A242,allNAICS!$E:$E,Revenue!U$1)</f>
        <v>5791504</v>
      </c>
      <c r="V242" s="1">
        <f>SUMIFS(allNAICS!$P:$P,allNAICS!$C:$C,Revenue!$A242,allNAICS!$E:$E,Revenue!V$1)</f>
        <v>10789354</v>
      </c>
      <c r="W242" s="1">
        <f>SUMIFS(allNAICS!$P:$P,allNAICS!$C:$C,Revenue!$A242,allNAICS!$E:$E,Revenue!W$1)</f>
        <v>3233629</v>
      </c>
      <c r="X242" s="1">
        <f>SUMIFS(allNAICS!$P:$P,allNAICS!$C:$C,Revenue!$A242,allNAICS!$E:$E,Revenue!X$1)</f>
        <v>2364132</v>
      </c>
      <c r="Y242" s="1">
        <f>SUMIFS(allNAICS!$P:$P,allNAICS!$C:$C,Revenue!$A242,allNAICS!$E:$E,Revenue!Y$1)</f>
        <v>0</v>
      </c>
    </row>
    <row r="243" spans="1:25" x14ac:dyDescent="0.45">
      <c r="A243" s="1" t="s">
        <v>732</v>
      </c>
      <c r="B243" s="1" t="s">
        <v>468</v>
      </c>
      <c r="C243" s="1">
        <v>44.024706199999997</v>
      </c>
      <c r="D243" s="1">
        <v>-88.542613599999996</v>
      </c>
      <c r="E243" s="1">
        <f>SUMIFS(allNAICS!$P:$P,allNAICS!$C:$C,Revenue!$A243,allNAICS!$E:$E,Revenue!E$1)</f>
        <v>24626562</v>
      </c>
      <c r="F243" s="1">
        <f>SUMIFS(allNAICS!$P:$P,allNAICS!$C:$C,Revenue!$A243,allNAICS!$E:$E,Revenue!F$1)</f>
        <v>9448</v>
      </c>
      <c r="G243" s="1">
        <f>SUMIFS(allNAICS!$P:$P,allNAICS!$C:$C,Revenue!$A243,allNAICS!$E:$E,Revenue!G$1)</f>
        <v>0</v>
      </c>
      <c r="H243" s="1">
        <f>SUMIFS(allNAICS!$P:$P,allNAICS!$C:$C,Revenue!$A243,allNAICS!$E:$E,Revenue!H$1)</f>
        <v>0</v>
      </c>
      <c r="I243" s="1">
        <f>SUMIFS(allNAICS!$P:$P,allNAICS!$C:$C,Revenue!$A243,allNAICS!$E:$E,Revenue!I$1)</f>
        <v>1322300</v>
      </c>
      <c r="J243" s="1">
        <f>SUMIFS(allNAICS!$P:$P,allNAICS!$C:$C,Revenue!$A243,allNAICS!$E:$E,Revenue!J$1)</f>
        <v>11707874</v>
      </c>
      <c r="K243" s="1">
        <f>SUMIFS(allNAICS!$P:$P,allNAICS!$C:$C,Revenue!$A243,allNAICS!$E:$E,Revenue!K$1)</f>
        <v>3732832</v>
      </c>
      <c r="L243" s="1">
        <f>SUMIFS(allNAICS!$P:$P,allNAICS!$C:$C,Revenue!$A243,allNAICS!$E:$E,Revenue!L$1)</f>
        <v>2249008</v>
      </c>
      <c r="M243" s="1">
        <f>SUMIFS(allNAICS!$P:$P,allNAICS!$C:$C,Revenue!$A243,allNAICS!$E:$E,Revenue!M$1)</f>
        <v>461240</v>
      </c>
      <c r="N243" s="1">
        <f>SUMIFS(allNAICS!$P:$P,allNAICS!$C:$C,Revenue!$A243,allNAICS!$E:$E,Revenue!N$1)</f>
        <v>295694</v>
      </c>
      <c r="O243" s="1">
        <f>SUMIFS(allNAICS!$P:$P,allNAICS!$C:$C,Revenue!$A243,allNAICS!$E:$E,Revenue!O$1)</f>
        <v>1711585</v>
      </c>
      <c r="P243" s="1">
        <f>SUMIFS(allNAICS!$P:$P,allNAICS!$C:$C,Revenue!$A243,allNAICS!$E:$E,Revenue!P$1)</f>
        <v>269568</v>
      </c>
      <c r="Q243" s="1">
        <f>SUMIFS(allNAICS!$P:$P,allNAICS!$C:$C,Revenue!$A243,allNAICS!$E:$E,Revenue!Q$1)</f>
        <v>597471</v>
      </c>
      <c r="R243" s="1">
        <f>SUMIFS(allNAICS!$P:$P,allNAICS!$C:$C,Revenue!$A243,allNAICS!$E:$E,Revenue!R$1)</f>
        <v>260096</v>
      </c>
      <c r="S243" s="1">
        <f>SUMIFS(allNAICS!$P:$P,allNAICS!$C:$C,Revenue!$A243,allNAICS!$E:$E,Revenue!S$1)</f>
        <v>21906</v>
      </c>
      <c r="T243" s="1">
        <f>SUMIFS(allNAICS!$P:$P,allNAICS!$C:$C,Revenue!$A243,allNAICS!$E:$E,Revenue!T$1)</f>
        <v>1099608</v>
      </c>
      <c r="U243" s="1">
        <f>SUMIFS(allNAICS!$P:$P,allNAICS!$C:$C,Revenue!$A243,allNAICS!$E:$E,Revenue!U$1)</f>
        <v>55081</v>
      </c>
      <c r="V243" s="1">
        <f>SUMIFS(allNAICS!$P:$P,allNAICS!$C:$C,Revenue!$A243,allNAICS!$E:$E,Revenue!V$1)</f>
        <v>247957</v>
      </c>
      <c r="W243" s="1">
        <f>SUMIFS(allNAICS!$P:$P,allNAICS!$C:$C,Revenue!$A243,allNAICS!$E:$E,Revenue!W$1)</f>
        <v>204811</v>
      </c>
      <c r="X243" s="1">
        <f>SUMIFS(allNAICS!$P:$P,allNAICS!$C:$C,Revenue!$A243,allNAICS!$E:$E,Revenue!X$1)</f>
        <v>0</v>
      </c>
      <c r="Y243" s="1">
        <f>SUMIFS(allNAICS!$P:$P,allNAICS!$C:$C,Revenue!$A243,allNAICS!$E:$E,Revenue!Y$1)</f>
        <v>0</v>
      </c>
    </row>
    <row r="244" spans="1:25" x14ac:dyDescent="0.45">
      <c r="A244" s="1" t="s">
        <v>733</v>
      </c>
      <c r="B244" s="1" t="s">
        <v>514</v>
      </c>
      <c r="C244" s="1">
        <v>37.771907400000003</v>
      </c>
      <c r="D244" s="1">
        <v>-87.111167600000002</v>
      </c>
      <c r="E244" s="1">
        <f>SUMIFS(allNAICS!$P:$P,allNAICS!$C:$C,Revenue!$A244,allNAICS!$E:$E,Revenue!E$1)</f>
        <v>12544561</v>
      </c>
      <c r="F244" s="1">
        <f>SUMIFS(allNAICS!$P:$P,allNAICS!$C:$C,Revenue!$A244,allNAICS!$E:$E,Revenue!F$1)</f>
        <v>0</v>
      </c>
      <c r="G244" s="1">
        <f>SUMIFS(allNAICS!$P:$P,allNAICS!$C:$C,Revenue!$A244,allNAICS!$E:$E,Revenue!G$1)</f>
        <v>75380</v>
      </c>
      <c r="H244" s="1">
        <f>SUMIFS(allNAICS!$P:$P,allNAICS!$C:$C,Revenue!$A244,allNAICS!$E:$E,Revenue!H$1)</f>
        <v>0</v>
      </c>
      <c r="I244" s="1">
        <f>SUMIFS(allNAICS!$P:$P,allNAICS!$C:$C,Revenue!$A244,allNAICS!$E:$E,Revenue!I$1)</f>
        <v>434858</v>
      </c>
      <c r="J244" s="1">
        <f>SUMIFS(allNAICS!$P:$P,allNAICS!$C:$C,Revenue!$A244,allNAICS!$E:$E,Revenue!J$1)</f>
        <v>5963014</v>
      </c>
      <c r="K244" s="1">
        <f>SUMIFS(allNAICS!$P:$P,allNAICS!$C:$C,Revenue!$A244,allNAICS!$E:$E,Revenue!K$1)</f>
        <v>1431688</v>
      </c>
      <c r="L244" s="1">
        <f>SUMIFS(allNAICS!$P:$P,allNAICS!$C:$C,Revenue!$A244,allNAICS!$E:$E,Revenue!L$1)</f>
        <v>1437305</v>
      </c>
      <c r="M244" s="1">
        <f>SUMIFS(allNAICS!$P:$P,allNAICS!$C:$C,Revenue!$A244,allNAICS!$E:$E,Revenue!M$1)</f>
        <v>535689</v>
      </c>
      <c r="N244" s="1">
        <f>SUMIFS(allNAICS!$P:$P,allNAICS!$C:$C,Revenue!$A244,allNAICS!$E:$E,Revenue!N$1)</f>
        <v>83800</v>
      </c>
      <c r="O244" s="1">
        <f>SUMIFS(allNAICS!$P:$P,allNAICS!$C:$C,Revenue!$A244,allNAICS!$E:$E,Revenue!O$1)</f>
        <v>553082</v>
      </c>
      <c r="P244" s="1">
        <f>SUMIFS(allNAICS!$P:$P,allNAICS!$C:$C,Revenue!$A244,allNAICS!$E:$E,Revenue!P$1)</f>
        <v>212495</v>
      </c>
      <c r="Q244" s="1">
        <f>SUMIFS(allNAICS!$P:$P,allNAICS!$C:$C,Revenue!$A244,allNAICS!$E:$E,Revenue!Q$1)</f>
        <v>100831</v>
      </c>
      <c r="R244" s="1">
        <f>SUMIFS(allNAICS!$P:$P,allNAICS!$C:$C,Revenue!$A244,allNAICS!$E:$E,Revenue!R$1)</f>
        <v>153487</v>
      </c>
      <c r="S244" s="1">
        <f>SUMIFS(allNAICS!$P:$P,allNAICS!$C:$C,Revenue!$A244,allNAICS!$E:$E,Revenue!S$1)</f>
        <v>80863</v>
      </c>
      <c r="T244" s="1">
        <f>SUMIFS(allNAICS!$P:$P,allNAICS!$C:$C,Revenue!$A244,allNAICS!$E:$E,Revenue!T$1)</f>
        <v>691616</v>
      </c>
      <c r="U244" s="1">
        <f>SUMIFS(allNAICS!$P:$P,allNAICS!$C:$C,Revenue!$A244,allNAICS!$E:$E,Revenue!U$1)</f>
        <v>23747</v>
      </c>
      <c r="V244" s="1">
        <f>SUMIFS(allNAICS!$P:$P,allNAICS!$C:$C,Revenue!$A244,allNAICS!$E:$E,Revenue!V$1)</f>
        <v>235813</v>
      </c>
      <c r="W244" s="1">
        <f>SUMIFS(allNAICS!$P:$P,allNAICS!$C:$C,Revenue!$A244,allNAICS!$E:$E,Revenue!W$1)</f>
        <v>0</v>
      </c>
      <c r="X244" s="1">
        <f>SUMIFS(allNAICS!$P:$P,allNAICS!$C:$C,Revenue!$A244,allNAICS!$E:$E,Revenue!X$1)</f>
        <v>0</v>
      </c>
      <c r="Y244" s="1">
        <f>SUMIFS(allNAICS!$P:$P,allNAICS!$C:$C,Revenue!$A244,allNAICS!$E:$E,Revenue!Y$1)</f>
        <v>0</v>
      </c>
    </row>
    <row r="245" spans="1:25" x14ac:dyDescent="0.45">
      <c r="A245" s="1" t="s">
        <v>734</v>
      </c>
      <c r="B245" s="1" t="s">
        <v>480</v>
      </c>
      <c r="C245" s="1">
        <v>34.197504799999997</v>
      </c>
      <c r="D245" s="1">
        <v>-119.1770516</v>
      </c>
      <c r="E245" s="1">
        <f>SUMIFS(allNAICS!$P:$P,allNAICS!$C:$C,Revenue!$A245,allNAICS!$E:$E,Revenue!E$1)</f>
        <v>78766832</v>
      </c>
      <c r="F245" s="1">
        <f>SUMIFS(allNAICS!$P:$P,allNAICS!$C:$C,Revenue!$A245,allNAICS!$E:$E,Revenue!F$1)</f>
        <v>169418</v>
      </c>
      <c r="G245" s="1">
        <f>SUMIFS(allNAICS!$P:$P,allNAICS!$C:$C,Revenue!$A245,allNAICS!$E:$E,Revenue!G$1)</f>
        <v>56154</v>
      </c>
      <c r="H245" s="1">
        <f>SUMIFS(allNAICS!$P:$P,allNAICS!$C:$C,Revenue!$A245,allNAICS!$E:$E,Revenue!H$1)</f>
        <v>482461</v>
      </c>
      <c r="I245" s="1">
        <f>SUMIFS(allNAICS!$P:$P,allNAICS!$C:$C,Revenue!$A245,allNAICS!$E:$E,Revenue!I$1)</f>
        <v>2594313</v>
      </c>
      <c r="J245" s="1">
        <f>SUMIFS(allNAICS!$P:$P,allNAICS!$C:$C,Revenue!$A245,allNAICS!$E:$E,Revenue!J$1)</f>
        <v>8183099</v>
      </c>
      <c r="K245" s="1">
        <f>SUMIFS(allNAICS!$P:$P,allNAICS!$C:$C,Revenue!$A245,allNAICS!$E:$E,Revenue!K$1)</f>
        <v>30311060</v>
      </c>
      <c r="L245" s="1">
        <f>SUMIFS(allNAICS!$P:$P,allNAICS!$C:$C,Revenue!$A245,allNAICS!$E:$E,Revenue!L$1)</f>
        <v>11211131</v>
      </c>
      <c r="M245" s="1">
        <f>SUMIFS(allNAICS!$P:$P,allNAICS!$C:$C,Revenue!$A245,allNAICS!$E:$E,Revenue!M$1)</f>
        <v>606723</v>
      </c>
      <c r="N245" s="1">
        <f>SUMIFS(allNAICS!$P:$P,allNAICS!$C:$C,Revenue!$A245,allNAICS!$E:$E,Revenue!N$1)</f>
        <v>1560615</v>
      </c>
      <c r="O245" s="1">
        <f>SUMIFS(allNAICS!$P:$P,allNAICS!$C:$C,Revenue!$A245,allNAICS!$E:$E,Revenue!O$1)</f>
        <v>5715789</v>
      </c>
      <c r="P245" s="1">
        <f>SUMIFS(allNAICS!$P:$P,allNAICS!$C:$C,Revenue!$A245,allNAICS!$E:$E,Revenue!P$1)</f>
        <v>1722061</v>
      </c>
      <c r="Q245" s="1">
        <f>SUMIFS(allNAICS!$P:$P,allNAICS!$C:$C,Revenue!$A245,allNAICS!$E:$E,Revenue!Q$1)</f>
        <v>6496305</v>
      </c>
      <c r="R245" s="1">
        <f>SUMIFS(allNAICS!$P:$P,allNAICS!$C:$C,Revenue!$A245,allNAICS!$E:$E,Revenue!R$1)</f>
        <v>1665748</v>
      </c>
      <c r="S245" s="1">
        <f>SUMIFS(allNAICS!$P:$P,allNAICS!$C:$C,Revenue!$A245,allNAICS!$E:$E,Revenue!S$1)</f>
        <v>389456</v>
      </c>
      <c r="T245" s="1">
        <f>SUMIFS(allNAICS!$P:$P,allNAICS!$C:$C,Revenue!$A245,allNAICS!$E:$E,Revenue!T$1)</f>
        <v>4241166</v>
      </c>
      <c r="U245" s="1">
        <f>SUMIFS(allNAICS!$P:$P,allNAICS!$C:$C,Revenue!$A245,allNAICS!$E:$E,Revenue!U$1)</f>
        <v>325759</v>
      </c>
      <c r="V245" s="1">
        <f>SUMIFS(allNAICS!$P:$P,allNAICS!$C:$C,Revenue!$A245,allNAICS!$E:$E,Revenue!V$1)</f>
        <v>1841395</v>
      </c>
      <c r="W245" s="1">
        <f>SUMIFS(allNAICS!$P:$P,allNAICS!$C:$C,Revenue!$A245,allNAICS!$E:$E,Revenue!W$1)</f>
        <v>782080</v>
      </c>
      <c r="X245" s="1">
        <f>SUMIFS(allNAICS!$P:$P,allNAICS!$C:$C,Revenue!$A245,allNAICS!$E:$E,Revenue!X$1)</f>
        <v>406833</v>
      </c>
      <c r="Y245" s="1">
        <f>SUMIFS(allNAICS!$P:$P,allNAICS!$C:$C,Revenue!$A245,allNAICS!$E:$E,Revenue!Y$1)</f>
        <v>0</v>
      </c>
    </row>
    <row r="246" spans="1:25" x14ac:dyDescent="0.45">
      <c r="A246" s="1" t="s">
        <v>735</v>
      </c>
      <c r="B246" s="1" t="s">
        <v>526</v>
      </c>
      <c r="C246" s="1">
        <v>28.034462099999999</v>
      </c>
      <c r="D246" s="1">
        <v>-80.588664600000001</v>
      </c>
      <c r="E246" s="1">
        <f>SUMIFS(allNAICS!$P:$P,allNAICS!$C:$C,Revenue!$A246,allNAICS!$E:$E,Revenue!E$1)</f>
        <v>29111121</v>
      </c>
      <c r="F246" s="1">
        <f>SUMIFS(allNAICS!$P:$P,allNAICS!$C:$C,Revenue!$A246,allNAICS!$E:$E,Revenue!F$1)</f>
        <v>8063</v>
      </c>
      <c r="G246" s="1">
        <f>SUMIFS(allNAICS!$P:$P,allNAICS!$C:$C,Revenue!$A246,allNAICS!$E:$E,Revenue!G$1)</f>
        <v>0</v>
      </c>
      <c r="H246" s="1">
        <f>SUMIFS(allNAICS!$P:$P,allNAICS!$C:$C,Revenue!$A246,allNAICS!$E:$E,Revenue!H$1)</f>
        <v>0</v>
      </c>
      <c r="I246" s="1">
        <f>SUMIFS(allNAICS!$P:$P,allNAICS!$C:$C,Revenue!$A246,allNAICS!$E:$E,Revenue!I$1)</f>
        <v>1250374</v>
      </c>
      <c r="J246" s="1">
        <f>SUMIFS(allNAICS!$P:$P,allNAICS!$C:$C,Revenue!$A246,allNAICS!$E:$E,Revenue!J$1)</f>
        <v>5358281</v>
      </c>
      <c r="K246" s="1">
        <f>SUMIFS(allNAICS!$P:$P,allNAICS!$C:$C,Revenue!$A246,allNAICS!$E:$E,Revenue!K$1)</f>
        <v>2280728</v>
      </c>
      <c r="L246" s="1">
        <f>SUMIFS(allNAICS!$P:$P,allNAICS!$C:$C,Revenue!$A246,allNAICS!$E:$E,Revenue!L$1)</f>
        <v>6313362</v>
      </c>
      <c r="M246" s="1">
        <f>SUMIFS(allNAICS!$P:$P,allNAICS!$C:$C,Revenue!$A246,allNAICS!$E:$E,Revenue!M$1)</f>
        <v>966179</v>
      </c>
      <c r="N246" s="1">
        <f>SUMIFS(allNAICS!$P:$P,allNAICS!$C:$C,Revenue!$A246,allNAICS!$E:$E,Revenue!N$1)</f>
        <v>992606</v>
      </c>
      <c r="O246" s="1">
        <f>SUMIFS(allNAICS!$P:$P,allNAICS!$C:$C,Revenue!$A246,allNAICS!$E:$E,Revenue!O$1)</f>
        <v>1606861</v>
      </c>
      <c r="P246" s="1">
        <f>SUMIFS(allNAICS!$P:$P,allNAICS!$C:$C,Revenue!$A246,allNAICS!$E:$E,Revenue!P$1)</f>
        <v>626999</v>
      </c>
      <c r="Q246" s="1">
        <f>SUMIFS(allNAICS!$P:$P,allNAICS!$C:$C,Revenue!$A246,allNAICS!$E:$E,Revenue!Q$1)</f>
        <v>2650809</v>
      </c>
      <c r="R246" s="1">
        <f>SUMIFS(allNAICS!$P:$P,allNAICS!$C:$C,Revenue!$A246,allNAICS!$E:$E,Revenue!R$1)</f>
        <v>1069556</v>
      </c>
      <c r="S246" s="1">
        <f>SUMIFS(allNAICS!$P:$P,allNAICS!$C:$C,Revenue!$A246,allNAICS!$E:$E,Revenue!S$1)</f>
        <v>310365</v>
      </c>
      <c r="T246" s="1">
        <f>SUMIFS(allNAICS!$P:$P,allNAICS!$C:$C,Revenue!$A246,allNAICS!$E:$E,Revenue!T$1)</f>
        <v>3628484</v>
      </c>
      <c r="U246" s="1">
        <f>SUMIFS(allNAICS!$P:$P,allNAICS!$C:$C,Revenue!$A246,allNAICS!$E:$E,Revenue!U$1)</f>
        <v>251368</v>
      </c>
      <c r="V246" s="1">
        <f>SUMIFS(allNAICS!$P:$P,allNAICS!$C:$C,Revenue!$A246,allNAICS!$E:$E,Revenue!V$1)</f>
        <v>994323</v>
      </c>
      <c r="W246" s="1">
        <f>SUMIFS(allNAICS!$P:$P,allNAICS!$C:$C,Revenue!$A246,allNAICS!$E:$E,Revenue!W$1)</f>
        <v>333122</v>
      </c>
      <c r="X246" s="1">
        <f>SUMIFS(allNAICS!$P:$P,allNAICS!$C:$C,Revenue!$A246,allNAICS!$E:$E,Revenue!X$1)</f>
        <v>156708</v>
      </c>
      <c r="Y246" s="1">
        <f>SUMIFS(allNAICS!$P:$P,allNAICS!$C:$C,Revenue!$A246,allNAICS!$E:$E,Revenue!Y$1)</f>
        <v>0</v>
      </c>
    </row>
    <row r="247" spans="1:25" x14ac:dyDescent="0.45">
      <c r="A247" s="1" t="s">
        <v>736</v>
      </c>
      <c r="B247" s="1" t="s">
        <v>526</v>
      </c>
      <c r="C247" s="1">
        <v>30.158812900000001</v>
      </c>
      <c r="D247" s="1">
        <v>-85.6602058</v>
      </c>
      <c r="E247" s="1">
        <f>SUMIFS(allNAICS!$P:$P,allNAICS!$C:$C,Revenue!$A247,allNAICS!$E:$E,Revenue!E$1)</f>
        <v>9562652</v>
      </c>
      <c r="F247" s="1">
        <f>SUMIFS(allNAICS!$P:$P,allNAICS!$C:$C,Revenue!$A247,allNAICS!$E:$E,Revenue!F$1)</f>
        <v>40335</v>
      </c>
      <c r="G247" s="1">
        <f>SUMIFS(allNAICS!$P:$P,allNAICS!$C:$C,Revenue!$A247,allNAICS!$E:$E,Revenue!G$1)</f>
        <v>0</v>
      </c>
      <c r="H247" s="1">
        <f>SUMIFS(allNAICS!$P:$P,allNAICS!$C:$C,Revenue!$A247,allNAICS!$E:$E,Revenue!H$1)</f>
        <v>0</v>
      </c>
      <c r="I247" s="1">
        <f>SUMIFS(allNAICS!$P:$P,allNAICS!$C:$C,Revenue!$A247,allNAICS!$E:$E,Revenue!I$1)</f>
        <v>594174</v>
      </c>
      <c r="J247" s="1">
        <f>SUMIFS(allNAICS!$P:$P,allNAICS!$C:$C,Revenue!$A247,allNAICS!$E:$E,Revenue!J$1)</f>
        <v>1555017</v>
      </c>
      <c r="K247" s="1">
        <f>SUMIFS(allNAICS!$P:$P,allNAICS!$C:$C,Revenue!$A247,allNAICS!$E:$E,Revenue!K$1)</f>
        <v>694559</v>
      </c>
      <c r="L247" s="1">
        <f>SUMIFS(allNAICS!$P:$P,allNAICS!$C:$C,Revenue!$A247,allNAICS!$E:$E,Revenue!L$1)</f>
        <v>2574198</v>
      </c>
      <c r="M247" s="1">
        <f>SUMIFS(allNAICS!$P:$P,allNAICS!$C:$C,Revenue!$A247,allNAICS!$E:$E,Revenue!M$1)</f>
        <v>224977</v>
      </c>
      <c r="N247" s="1">
        <f>SUMIFS(allNAICS!$P:$P,allNAICS!$C:$C,Revenue!$A247,allNAICS!$E:$E,Revenue!N$1)</f>
        <v>333440</v>
      </c>
      <c r="O247" s="1">
        <f>SUMIFS(allNAICS!$P:$P,allNAICS!$C:$C,Revenue!$A247,allNAICS!$E:$E,Revenue!O$1)</f>
        <v>361995</v>
      </c>
      <c r="P247" s="1">
        <f>SUMIFS(allNAICS!$P:$P,allNAICS!$C:$C,Revenue!$A247,allNAICS!$E:$E,Revenue!P$1)</f>
        <v>317430</v>
      </c>
      <c r="Q247" s="1">
        <f>SUMIFS(allNAICS!$P:$P,allNAICS!$C:$C,Revenue!$A247,allNAICS!$E:$E,Revenue!Q$1)</f>
        <v>475063</v>
      </c>
      <c r="R247" s="1">
        <f>SUMIFS(allNAICS!$P:$P,allNAICS!$C:$C,Revenue!$A247,allNAICS!$E:$E,Revenue!R$1)</f>
        <v>244494</v>
      </c>
      <c r="S247" s="1">
        <f>SUMIFS(allNAICS!$P:$P,allNAICS!$C:$C,Revenue!$A247,allNAICS!$E:$E,Revenue!S$1)</f>
        <v>14594</v>
      </c>
      <c r="T247" s="1">
        <f>SUMIFS(allNAICS!$P:$P,allNAICS!$C:$C,Revenue!$A247,allNAICS!$E:$E,Revenue!T$1)</f>
        <v>1092465</v>
      </c>
      <c r="U247" s="1">
        <f>SUMIFS(allNAICS!$P:$P,allNAICS!$C:$C,Revenue!$A247,allNAICS!$E:$E,Revenue!U$1)</f>
        <v>95544</v>
      </c>
      <c r="V247" s="1">
        <f>SUMIFS(allNAICS!$P:$P,allNAICS!$C:$C,Revenue!$A247,allNAICS!$E:$E,Revenue!V$1)</f>
        <v>530444</v>
      </c>
      <c r="W247" s="1">
        <f>SUMIFS(allNAICS!$P:$P,allNAICS!$C:$C,Revenue!$A247,allNAICS!$E:$E,Revenue!W$1)</f>
        <v>189679</v>
      </c>
      <c r="X247" s="1">
        <f>SUMIFS(allNAICS!$P:$P,allNAICS!$C:$C,Revenue!$A247,allNAICS!$E:$E,Revenue!X$1)</f>
        <v>0</v>
      </c>
      <c r="Y247" s="1">
        <f>SUMIFS(allNAICS!$P:$P,allNAICS!$C:$C,Revenue!$A247,allNAICS!$E:$E,Revenue!Y$1)</f>
        <v>0</v>
      </c>
    </row>
    <row r="248" spans="1:25" x14ac:dyDescent="0.45">
      <c r="A248" s="1" t="s">
        <v>737</v>
      </c>
      <c r="B248" s="1" t="s">
        <v>535</v>
      </c>
      <c r="C248" s="1">
        <v>39.266741799999998</v>
      </c>
      <c r="D248" s="1">
        <v>-81.561513500000004</v>
      </c>
      <c r="E248" s="1">
        <f>SUMIFS(allNAICS!$P:$P,allNAICS!$C:$C,Revenue!$A248,allNAICS!$E:$E,Revenue!E$1)</f>
        <v>6631965</v>
      </c>
      <c r="F248" s="1">
        <f>SUMIFS(allNAICS!$P:$P,allNAICS!$C:$C,Revenue!$A248,allNAICS!$E:$E,Revenue!F$1)</f>
        <v>0</v>
      </c>
      <c r="G248" s="1">
        <f>SUMIFS(allNAICS!$P:$P,allNAICS!$C:$C,Revenue!$A248,allNAICS!$E:$E,Revenue!G$1)</f>
        <v>124340</v>
      </c>
      <c r="H248" s="1">
        <f>SUMIFS(allNAICS!$P:$P,allNAICS!$C:$C,Revenue!$A248,allNAICS!$E:$E,Revenue!H$1)</f>
        <v>0</v>
      </c>
      <c r="I248" s="1">
        <f>SUMIFS(allNAICS!$P:$P,allNAICS!$C:$C,Revenue!$A248,allNAICS!$E:$E,Revenue!I$1)</f>
        <v>237583</v>
      </c>
      <c r="J248" s="1">
        <f>SUMIFS(allNAICS!$P:$P,allNAICS!$C:$C,Revenue!$A248,allNAICS!$E:$E,Revenue!J$1)</f>
        <v>2411207</v>
      </c>
      <c r="K248" s="1">
        <f>SUMIFS(allNAICS!$P:$P,allNAICS!$C:$C,Revenue!$A248,allNAICS!$E:$E,Revenue!K$1)</f>
        <v>376190</v>
      </c>
      <c r="L248" s="1">
        <f>SUMIFS(allNAICS!$P:$P,allNAICS!$C:$C,Revenue!$A248,allNAICS!$E:$E,Revenue!L$1)</f>
        <v>1361166</v>
      </c>
      <c r="M248" s="1">
        <f>SUMIFS(allNAICS!$P:$P,allNAICS!$C:$C,Revenue!$A248,allNAICS!$E:$E,Revenue!M$1)</f>
        <v>171485</v>
      </c>
      <c r="N248" s="1">
        <f>SUMIFS(allNAICS!$P:$P,allNAICS!$C:$C,Revenue!$A248,allNAICS!$E:$E,Revenue!N$1)</f>
        <v>254808</v>
      </c>
      <c r="O248" s="1">
        <f>SUMIFS(allNAICS!$P:$P,allNAICS!$C:$C,Revenue!$A248,allNAICS!$E:$E,Revenue!O$1)</f>
        <v>231477</v>
      </c>
      <c r="P248" s="1">
        <f>SUMIFS(allNAICS!$P:$P,allNAICS!$C:$C,Revenue!$A248,allNAICS!$E:$E,Revenue!P$1)</f>
        <v>111715</v>
      </c>
      <c r="Q248" s="1">
        <f>SUMIFS(allNAICS!$P:$P,allNAICS!$C:$C,Revenue!$A248,allNAICS!$E:$E,Revenue!Q$1)</f>
        <v>97001</v>
      </c>
      <c r="R248" s="1">
        <f>SUMIFS(allNAICS!$P:$P,allNAICS!$C:$C,Revenue!$A248,allNAICS!$E:$E,Revenue!R$1)</f>
        <v>149606</v>
      </c>
      <c r="S248" s="1">
        <f>SUMIFS(allNAICS!$P:$P,allNAICS!$C:$C,Revenue!$A248,allNAICS!$E:$E,Revenue!S$1)</f>
        <v>28118</v>
      </c>
      <c r="T248" s="1">
        <f>SUMIFS(allNAICS!$P:$P,allNAICS!$C:$C,Revenue!$A248,allNAICS!$E:$E,Revenue!T$1)</f>
        <v>655082</v>
      </c>
      <c r="U248" s="1">
        <f>SUMIFS(allNAICS!$P:$P,allNAICS!$C:$C,Revenue!$A248,allNAICS!$E:$E,Revenue!U$1)</f>
        <v>31580</v>
      </c>
      <c r="V248" s="1">
        <f>SUMIFS(allNAICS!$P:$P,allNAICS!$C:$C,Revenue!$A248,allNAICS!$E:$E,Revenue!V$1)</f>
        <v>176744</v>
      </c>
      <c r="W248" s="1">
        <f>SUMIFS(allNAICS!$P:$P,allNAICS!$C:$C,Revenue!$A248,allNAICS!$E:$E,Revenue!W$1)</f>
        <v>67783</v>
      </c>
      <c r="X248" s="1">
        <f>SUMIFS(allNAICS!$P:$P,allNAICS!$C:$C,Revenue!$A248,allNAICS!$E:$E,Revenue!X$1)</f>
        <v>0</v>
      </c>
      <c r="Y248" s="1">
        <f>SUMIFS(allNAICS!$P:$P,allNAICS!$C:$C,Revenue!$A248,allNAICS!$E:$E,Revenue!Y$1)</f>
        <v>0</v>
      </c>
    </row>
    <row r="249" spans="1:25" x14ac:dyDescent="0.45">
      <c r="A249" s="1" t="s">
        <v>738</v>
      </c>
      <c r="B249" s="1" t="s">
        <v>526</v>
      </c>
      <c r="C249" s="1">
        <v>30.421309000000001</v>
      </c>
      <c r="D249" s="1">
        <v>-87.216914900000006</v>
      </c>
      <c r="E249" s="1">
        <f>SUMIFS(allNAICS!$P:$P,allNAICS!$C:$C,Revenue!$A249,allNAICS!$E:$E,Revenue!E$1)</f>
        <v>22330035</v>
      </c>
      <c r="F249" s="1">
        <f>SUMIFS(allNAICS!$P:$P,allNAICS!$C:$C,Revenue!$A249,allNAICS!$E:$E,Revenue!F$1)</f>
        <v>30406</v>
      </c>
      <c r="G249" s="1">
        <f>SUMIFS(allNAICS!$P:$P,allNAICS!$C:$C,Revenue!$A249,allNAICS!$E:$E,Revenue!G$1)</f>
        <v>53707</v>
      </c>
      <c r="H249" s="1">
        <f>SUMIFS(allNAICS!$P:$P,allNAICS!$C:$C,Revenue!$A249,allNAICS!$E:$E,Revenue!H$1)</f>
        <v>739415</v>
      </c>
      <c r="I249" s="1">
        <f>SUMIFS(allNAICS!$P:$P,allNAICS!$C:$C,Revenue!$A249,allNAICS!$E:$E,Revenue!I$1)</f>
        <v>1221420</v>
      </c>
      <c r="J249" s="1">
        <f>SUMIFS(allNAICS!$P:$P,allNAICS!$C:$C,Revenue!$A249,allNAICS!$E:$E,Revenue!J$1)</f>
        <v>2680423</v>
      </c>
      <c r="K249" s="1">
        <f>SUMIFS(allNAICS!$P:$P,allNAICS!$C:$C,Revenue!$A249,allNAICS!$E:$E,Revenue!K$1)</f>
        <v>2025526</v>
      </c>
      <c r="L249" s="1">
        <f>SUMIFS(allNAICS!$P:$P,allNAICS!$C:$C,Revenue!$A249,allNAICS!$E:$E,Revenue!L$1)</f>
        <v>5059478</v>
      </c>
      <c r="M249" s="1">
        <f>SUMIFS(allNAICS!$P:$P,allNAICS!$C:$C,Revenue!$A249,allNAICS!$E:$E,Revenue!M$1)</f>
        <v>308348</v>
      </c>
      <c r="N249" s="1">
        <f>SUMIFS(allNAICS!$P:$P,allNAICS!$C:$C,Revenue!$A249,allNAICS!$E:$E,Revenue!N$1)</f>
        <v>836478</v>
      </c>
      <c r="O249" s="1">
        <f>SUMIFS(allNAICS!$P:$P,allNAICS!$C:$C,Revenue!$A249,allNAICS!$E:$E,Revenue!O$1)</f>
        <v>1573592</v>
      </c>
      <c r="P249" s="1">
        <f>SUMIFS(allNAICS!$P:$P,allNAICS!$C:$C,Revenue!$A249,allNAICS!$E:$E,Revenue!P$1)</f>
        <v>556739</v>
      </c>
      <c r="Q249" s="1">
        <f>SUMIFS(allNAICS!$P:$P,allNAICS!$C:$C,Revenue!$A249,allNAICS!$E:$E,Revenue!Q$1)</f>
        <v>1374865</v>
      </c>
      <c r="R249" s="1">
        <f>SUMIFS(allNAICS!$P:$P,allNAICS!$C:$C,Revenue!$A249,allNAICS!$E:$E,Revenue!R$1)</f>
        <v>1477457</v>
      </c>
      <c r="S249" s="1">
        <f>SUMIFS(allNAICS!$P:$P,allNAICS!$C:$C,Revenue!$A249,allNAICS!$E:$E,Revenue!S$1)</f>
        <v>151140</v>
      </c>
      <c r="T249" s="1">
        <f>SUMIFS(allNAICS!$P:$P,allNAICS!$C:$C,Revenue!$A249,allNAICS!$E:$E,Revenue!T$1)</f>
        <v>2827041</v>
      </c>
      <c r="U249" s="1">
        <f>SUMIFS(allNAICS!$P:$P,allNAICS!$C:$C,Revenue!$A249,allNAICS!$E:$E,Revenue!U$1)</f>
        <v>122192</v>
      </c>
      <c r="V249" s="1">
        <f>SUMIFS(allNAICS!$P:$P,allNAICS!$C:$C,Revenue!$A249,allNAICS!$E:$E,Revenue!V$1)</f>
        <v>895823</v>
      </c>
      <c r="W249" s="1">
        <f>SUMIFS(allNAICS!$P:$P,allNAICS!$C:$C,Revenue!$A249,allNAICS!$E:$E,Revenue!W$1)</f>
        <v>348459</v>
      </c>
      <c r="X249" s="1">
        <f>SUMIFS(allNAICS!$P:$P,allNAICS!$C:$C,Revenue!$A249,allNAICS!$E:$E,Revenue!X$1)</f>
        <v>47496</v>
      </c>
      <c r="Y249" s="1">
        <f>SUMIFS(allNAICS!$P:$P,allNAICS!$C:$C,Revenue!$A249,allNAICS!$E:$E,Revenue!Y$1)</f>
        <v>0</v>
      </c>
    </row>
    <row r="250" spans="1:25" x14ac:dyDescent="0.45">
      <c r="A250" s="1" t="s">
        <v>739</v>
      </c>
      <c r="B250" s="1" t="s">
        <v>504</v>
      </c>
      <c r="C250" s="1">
        <v>40.693648799999998</v>
      </c>
      <c r="D250" s="1">
        <v>-89.588986399999996</v>
      </c>
      <c r="E250" s="1">
        <f>SUMIFS(allNAICS!$P:$P,allNAICS!$C:$C,Revenue!$A250,allNAICS!$E:$E,Revenue!E$1)</f>
        <v>49775637</v>
      </c>
      <c r="F250" s="1">
        <f>SUMIFS(allNAICS!$P:$P,allNAICS!$C:$C,Revenue!$A250,allNAICS!$E:$E,Revenue!F$1)</f>
        <v>34319</v>
      </c>
      <c r="G250" s="1">
        <f>SUMIFS(allNAICS!$P:$P,allNAICS!$C:$C,Revenue!$A250,allNAICS!$E:$E,Revenue!G$1)</f>
        <v>0</v>
      </c>
      <c r="H250" s="1">
        <f>SUMIFS(allNAICS!$P:$P,allNAICS!$C:$C,Revenue!$A250,allNAICS!$E:$E,Revenue!H$1)</f>
        <v>0</v>
      </c>
      <c r="I250" s="1">
        <f>SUMIFS(allNAICS!$P:$P,allNAICS!$C:$C,Revenue!$A250,allNAICS!$E:$E,Revenue!I$1)</f>
        <v>2287996</v>
      </c>
      <c r="J250" s="1">
        <f>SUMIFS(allNAICS!$P:$P,allNAICS!$C:$C,Revenue!$A250,allNAICS!$E:$E,Revenue!J$1)</f>
        <v>14407752</v>
      </c>
      <c r="K250" s="1">
        <f>SUMIFS(allNAICS!$P:$P,allNAICS!$C:$C,Revenue!$A250,allNAICS!$E:$E,Revenue!K$1)</f>
        <v>12957777</v>
      </c>
      <c r="L250" s="1">
        <f>SUMIFS(allNAICS!$P:$P,allNAICS!$C:$C,Revenue!$A250,allNAICS!$E:$E,Revenue!L$1)</f>
        <v>5713482</v>
      </c>
      <c r="M250" s="1">
        <f>SUMIFS(allNAICS!$P:$P,allNAICS!$C:$C,Revenue!$A250,allNAICS!$E:$E,Revenue!M$1)</f>
        <v>820344</v>
      </c>
      <c r="N250" s="1">
        <f>SUMIFS(allNAICS!$P:$P,allNAICS!$C:$C,Revenue!$A250,allNAICS!$E:$E,Revenue!N$1)</f>
        <v>625310</v>
      </c>
      <c r="O250" s="1">
        <f>SUMIFS(allNAICS!$P:$P,allNAICS!$C:$C,Revenue!$A250,allNAICS!$E:$E,Revenue!O$1)</f>
        <v>2674334</v>
      </c>
      <c r="P250" s="1">
        <f>SUMIFS(allNAICS!$P:$P,allNAICS!$C:$C,Revenue!$A250,allNAICS!$E:$E,Revenue!P$1)</f>
        <v>396300</v>
      </c>
      <c r="Q250" s="1">
        <f>SUMIFS(allNAICS!$P:$P,allNAICS!$C:$C,Revenue!$A250,allNAICS!$E:$E,Revenue!Q$1)</f>
        <v>922485</v>
      </c>
      <c r="R250" s="1">
        <f>SUMIFS(allNAICS!$P:$P,allNAICS!$C:$C,Revenue!$A250,allNAICS!$E:$E,Revenue!R$1)</f>
        <v>553370</v>
      </c>
      <c r="S250" s="1">
        <f>SUMIFS(allNAICS!$P:$P,allNAICS!$C:$C,Revenue!$A250,allNAICS!$E:$E,Revenue!S$1)</f>
        <v>221806</v>
      </c>
      <c r="T250" s="1">
        <f>SUMIFS(allNAICS!$P:$P,allNAICS!$C:$C,Revenue!$A250,allNAICS!$E:$E,Revenue!T$1)</f>
        <v>3546733</v>
      </c>
      <c r="U250" s="1">
        <f>SUMIFS(allNAICS!$P:$P,allNAICS!$C:$C,Revenue!$A250,allNAICS!$E:$E,Revenue!U$1)</f>
        <v>132109</v>
      </c>
      <c r="V250" s="1">
        <f>SUMIFS(allNAICS!$P:$P,allNAICS!$C:$C,Revenue!$A250,allNAICS!$E:$E,Revenue!V$1)</f>
        <v>955689</v>
      </c>
      <c r="W250" s="1">
        <f>SUMIFS(allNAICS!$P:$P,allNAICS!$C:$C,Revenue!$A250,allNAICS!$E:$E,Revenue!W$1)</f>
        <v>651149</v>
      </c>
      <c r="X250" s="1">
        <f>SUMIFS(allNAICS!$P:$P,allNAICS!$C:$C,Revenue!$A250,allNAICS!$E:$E,Revenue!X$1)</f>
        <v>2087759</v>
      </c>
      <c r="Y250" s="1">
        <f>SUMIFS(allNAICS!$P:$P,allNAICS!$C:$C,Revenue!$A250,allNAICS!$E:$E,Revenue!Y$1)</f>
        <v>0</v>
      </c>
    </row>
    <row r="251" spans="1:25" x14ac:dyDescent="0.45">
      <c r="A251" s="1" t="s">
        <v>740</v>
      </c>
      <c r="B251" s="1" t="s">
        <v>459</v>
      </c>
      <c r="C251" s="1">
        <v>39.952334999999998</v>
      </c>
      <c r="D251" s="1">
        <v>-75.163788999999994</v>
      </c>
      <c r="E251" s="1">
        <f>SUMIFS(allNAICS!$P:$P,allNAICS!$C:$C,Revenue!$A251,allNAICS!$E:$E,Revenue!E$1)</f>
        <v>793553691</v>
      </c>
      <c r="F251" s="1">
        <f>SUMIFS(allNAICS!$P:$P,allNAICS!$C:$C,Revenue!$A251,allNAICS!$E:$E,Revenue!F$1)</f>
        <v>229239</v>
      </c>
      <c r="G251" s="1">
        <f>SUMIFS(allNAICS!$P:$P,allNAICS!$C:$C,Revenue!$A251,allNAICS!$E:$E,Revenue!G$1)</f>
        <v>190914</v>
      </c>
      <c r="H251" s="1">
        <f>SUMIFS(allNAICS!$P:$P,allNAICS!$C:$C,Revenue!$A251,allNAICS!$E:$E,Revenue!H$1)</f>
        <v>13134655</v>
      </c>
      <c r="I251" s="1">
        <f>SUMIFS(allNAICS!$P:$P,allNAICS!$C:$C,Revenue!$A251,allNAICS!$E:$E,Revenue!I$1)</f>
        <v>27912986</v>
      </c>
      <c r="J251" s="1">
        <f>SUMIFS(allNAICS!$P:$P,allNAICS!$C:$C,Revenue!$A251,allNAICS!$E:$E,Revenue!J$1)</f>
        <v>120976970</v>
      </c>
      <c r="K251" s="1">
        <f>SUMIFS(allNAICS!$P:$P,allNAICS!$C:$C,Revenue!$A251,allNAICS!$E:$E,Revenue!K$1)</f>
        <v>191694805</v>
      </c>
      <c r="L251" s="1">
        <f>SUMIFS(allNAICS!$P:$P,allNAICS!$C:$C,Revenue!$A251,allNAICS!$E:$E,Revenue!L$1)</f>
        <v>79176147</v>
      </c>
      <c r="M251" s="1">
        <f>SUMIFS(allNAICS!$P:$P,allNAICS!$C:$C,Revenue!$A251,allNAICS!$E:$E,Revenue!M$1)</f>
        <v>14438446</v>
      </c>
      <c r="N251" s="1">
        <f>SUMIFS(allNAICS!$P:$P,allNAICS!$C:$C,Revenue!$A251,allNAICS!$E:$E,Revenue!N$1)</f>
        <v>24628008</v>
      </c>
      <c r="O251" s="1">
        <f>SUMIFS(allNAICS!$P:$P,allNAICS!$C:$C,Revenue!$A251,allNAICS!$E:$E,Revenue!O$1)</f>
        <v>138650687</v>
      </c>
      <c r="P251" s="1">
        <f>SUMIFS(allNAICS!$P:$P,allNAICS!$C:$C,Revenue!$A251,allNAICS!$E:$E,Revenue!P$1)</f>
        <v>17978912</v>
      </c>
      <c r="Q251" s="1">
        <f>SUMIFS(allNAICS!$P:$P,allNAICS!$C:$C,Revenue!$A251,allNAICS!$E:$E,Revenue!Q$1)</f>
        <v>44952048</v>
      </c>
      <c r="R251" s="1">
        <f>SUMIFS(allNAICS!$P:$P,allNAICS!$C:$C,Revenue!$A251,allNAICS!$E:$E,Revenue!R$1)</f>
        <v>17453207</v>
      </c>
      <c r="S251" s="1">
        <f>SUMIFS(allNAICS!$P:$P,allNAICS!$C:$C,Revenue!$A251,allNAICS!$E:$E,Revenue!S$1)</f>
        <v>12739106</v>
      </c>
      <c r="T251" s="1">
        <f>SUMIFS(allNAICS!$P:$P,allNAICS!$C:$C,Revenue!$A251,allNAICS!$E:$E,Revenue!T$1)</f>
        <v>53142694</v>
      </c>
      <c r="U251" s="1">
        <f>SUMIFS(allNAICS!$P:$P,allNAICS!$C:$C,Revenue!$A251,allNAICS!$E:$E,Revenue!U$1)</f>
        <v>5372608</v>
      </c>
      <c r="V251" s="1">
        <f>SUMIFS(allNAICS!$P:$P,allNAICS!$C:$C,Revenue!$A251,allNAICS!$E:$E,Revenue!V$1)</f>
        <v>11961610</v>
      </c>
      <c r="W251" s="1">
        <f>SUMIFS(allNAICS!$P:$P,allNAICS!$C:$C,Revenue!$A251,allNAICS!$E:$E,Revenue!W$1)</f>
        <v>6254732</v>
      </c>
      <c r="X251" s="1">
        <f>SUMIFS(allNAICS!$P:$P,allNAICS!$C:$C,Revenue!$A251,allNAICS!$E:$E,Revenue!X$1)</f>
        <v>12655382</v>
      </c>
      <c r="Y251" s="1">
        <f>SUMIFS(allNAICS!$P:$P,allNAICS!$C:$C,Revenue!$A251,allNAICS!$E:$E,Revenue!Y$1)</f>
        <v>10535</v>
      </c>
    </row>
    <row r="252" spans="1:25" x14ac:dyDescent="0.45">
      <c r="A252" s="1" t="s">
        <v>741</v>
      </c>
      <c r="B252" s="1" t="s">
        <v>595</v>
      </c>
      <c r="C252" s="1">
        <v>33.448377100000002</v>
      </c>
      <c r="D252" s="1">
        <v>-112.0740373</v>
      </c>
      <c r="E252" s="1">
        <f>SUMIFS(allNAICS!$P:$P,allNAICS!$C:$C,Revenue!$A252,allNAICS!$E:$E,Revenue!E$1)</f>
        <v>388396953</v>
      </c>
      <c r="F252" s="1">
        <f>SUMIFS(allNAICS!$P:$P,allNAICS!$C:$C,Revenue!$A252,allNAICS!$E:$E,Revenue!F$1)</f>
        <v>104898</v>
      </c>
      <c r="G252" s="1">
        <f>SUMIFS(allNAICS!$P:$P,allNAICS!$C:$C,Revenue!$A252,allNAICS!$E:$E,Revenue!G$1)</f>
        <v>761515</v>
      </c>
      <c r="H252" s="1">
        <f>SUMIFS(allNAICS!$P:$P,allNAICS!$C:$C,Revenue!$A252,allNAICS!$E:$E,Revenue!H$1)</f>
        <v>4104234</v>
      </c>
      <c r="I252" s="1">
        <f>SUMIFS(allNAICS!$P:$P,allNAICS!$C:$C,Revenue!$A252,allNAICS!$E:$E,Revenue!I$1)</f>
        <v>22422617</v>
      </c>
      <c r="J252" s="1">
        <f>SUMIFS(allNAICS!$P:$P,allNAICS!$C:$C,Revenue!$A252,allNAICS!$E:$E,Revenue!J$1)</f>
        <v>38604120</v>
      </c>
      <c r="K252" s="1">
        <f>SUMIFS(allNAICS!$P:$P,allNAICS!$C:$C,Revenue!$A252,allNAICS!$E:$E,Revenue!K$1)</f>
        <v>90686245</v>
      </c>
      <c r="L252" s="1">
        <f>SUMIFS(allNAICS!$P:$P,allNAICS!$C:$C,Revenue!$A252,allNAICS!$E:$E,Revenue!L$1)</f>
        <v>59634308</v>
      </c>
      <c r="M252" s="1">
        <f>SUMIFS(allNAICS!$P:$P,allNAICS!$C:$C,Revenue!$A252,allNAICS!$E:$E,Revenue!M$1)</f>
        <v>14397123</v>
      </c>
      <c r="N252" s="1">
        <f>SUMIFS(allNAICS!$P:$P,allNAICS!$C:$C,Revenue!$A252,allNAICS!$E:$E,Revenue!N$1)</f>
        <v>12314994</v>
      </c>
      <c r="O252" s="1">
        <f>SUMIFS(allNAICS!$P:$P,allNAICS!$C:$C,Revenue!$A252,allNAICS!$E:$E,Revenue!O$1)</f>
        <v>53619374</v>
      </c>
      <c r="P252" s="1">
        <f>SUMIFS(allNAICS!$P:$P,allNAICS!$C:$C,Revenue!$A252,allNAICS!$E:$E,Revenue!P$1)</f>
        <v>11307401</v>
      </c>
      <c r="Q252" s="1">
        <f>SUMIFS(allNAICS!$P:$P,allNAICS!$C:$C,Revenue!$A252,allNAICS!$E:$E,Revenue!Q$1)</f>
        <v>17901193</v>
      </c>
      <c r="R252" s="1">
        <f>SUMIFS(allNAICS!$P:$P,allNAICS!$C:$C,Revenue!$A252,allNAICS!$E:$E,Revenue!R$1)</f>
        <v>13535377</v>
      </c>
      <c r="S252" s="1">
        <f>SUMIFS(allNAICS!$P:$P,allNAICS!$C:$C,Revenue!$A252,allNAICS!$E:$E,Revenue!S$1)</f>
        <v>4000197</v>
      </c>
      <c r="T252" s="1">
        <f>SUMIFS(allNAICS!$P:$P,allNAICS!$C:$C,Revenue!$A252,allNAICS!$E:$E,Revenue!T$1)</f>
        <v>24611953</v>
      </c>
      <c r="U252" s="1">
        <f>SUMIFS(allNAICS!$P:$P,allNAICS!$C:$C,Revenue!$A252,allNAICS!$E:$E,Revenue!U$1)</f>
        <v>2381115</v>
      </c>
      <c r="V252" s="1">
        <f>SUMIFS(allNAICS!$P:$P,allNAICS!$C:$C,Revenue!$A252,allNAICS!$E:$E,Revenue!V$1)</f>
        <v>9078978</v>
      </c>
      <c r="W252" s="1">
        <f>SUMIFS(allNAICS!$P:$P,allNAICS!$C:$C,Revenue!$A252,allNAICS!$E:$E,Revenue!W$1)</f>
        <v>3977548</v>
      </c>
      <c r="X252" s="1">
        <f>SUMIFS(allNAICS!$P:$P,allNAICS!$C:$C,Revenue!$A252,allNAICS!$E:$E,Revenue!X$1)</f>
        <v>4947689</v>
      </c>
      <c r="Y252" s="1">
        <f>SUMIFS(allNAICS!$P:$P,allNAICS!$C:$C,Revenue!$A252,allNAICS!$E:$E,Revenue!Y$1)</f>
        <v>6072</v>
      </c>
    </row>
    <row r="253" spans="1:25" x14ac:dyDescent="0.45">
      <c r="A253" s="1" t="s">
        <v>742</v>
      </c>
      <c r="B253" s="1" t="s">
        <v>593</v>
      </c>
      <c r="C253" s="1">
        <v>34.228431200000003</v>
      </c>
      <c r="D253" s="1">
        <v>-92.003195500000004</v>
      </c>
      <c r="E253" s="1">
        <f>SUMIFS(allNAICS!$P:$P,allNAICS!$C:$C,Revenue!$A253,allNAICS!$E:$E,Revenue!E$1)</f>
        <v>5331236</v>
      </c>
      <c r="F253" s="1">
        <f>SUMIFS(allNAICS!$P:$P,allNAICS!$C:$C,Revenue!$A253,allNAICS!$E:$E,Revenue!F$1)</f>
        <v>27025</v>
      </c>
      <c r="G253" s="1">
        <f>SUMIFS(allNAICS!$P:$P,allNAICS!$C:$C,Revenue!$A253,allNAICS!$E:$E,Revenue!G$1)</f>
        <v>0</v>
      </c>
      <c r="H253" s="1">
        <f>SUMIFS(allNAICS!$P:$P,allNAICS!$C:$C,Revenue!$A253,allNAICS!$E:$E,Revenue!H$1)</f>
        <v>0</v>
      </c>
      <c r="I253" s="1">
        <f>SUMIFS(allNAICS!$P:$P,allNAICS!$C:$C,Revenue!$A253,allNAICS!$E:$E,Revenue!I$1)</f>
        <v>0</v>
      </c>
      <c r="J253" s="1">
        <f>SUMIFS(allNAICS!$P:$P,allNAICS!$C:$C,Revenue!$A253,allNAICS!$E:$E,Revenue!J$1)</f>
        <v>2229814</v>
      </c>
      <c r="K253" s="1">
        <f>SUMIFS(allNAICS!$P:$P,allNAICS!$C:$C,Revenue!$A253,allNAICS!$E:$E,Revenue!K$1)</f>
        <v>565278</v>
      </c>
      <c r="L253" s="1">
        <f>SUMIFS(allNAICS!$P:$P,allNAICS!$C:$C,Revenue!$A253,allNAICS!$E:$E,Revenue!L$1)</f>
        <v>863966</v>
      </c>
      <c r="M253" s="1">
        <f>SUMIFS(allNAICS!$P:$P,allNAICS!$C:$C,Revenue!$A253,allNAICS!$E:$E,Revenue!M$1)</f>
        <v>0</v>
      </c>
      <c r="N253" s="1">
        <f>SUMIFS(allNAICS!$P:$P,allNAICS!$C:$C,Revenue!$A253,allNAICS!$E:$E,Revenue!N$1)</f>
        <v>41156</v>
      </c>
      <c r="O253" s="1">
        <f>SUMIFS(allNAICS!$P:$P,allNAICS!$C:$C,Revenue!$A253,allNAICS!$E:$E,Revenue!O$1)</f>
        <v>139147</v>
      </c>
      <c r="P253" s="1">
        <f>SUMIFS(allNAICS!$P:$P,allNAICS!$C:$C,Revenue!$A253,allNAICS!$E:$E,Revenue!P$1)</f>
        <v>47453</v>
      </c>
      <c r="Q253" s="1">
        <f>SUMIFS(allNAICS!$P:$P,allNAICS!$C:$C,Revenue!$A253,allNAICS!$E:$E,Revenue!Q$1)</f>
        <v>58663</v>
      </c>
      <c r="R253" s="1">
        <f>SUMIFS(allNAICS!$P:$P,allNAICS!$C:$C,Revenue!$A253,allNAICS!$E:$E,Revenue!R$1)</f>
        <v>86391</v>
      </c>
      <c r="S253" s="1">
        <f>SUMIFS(allNAICS!$P:$P,allNAICS!$C:$C,Revenue!$A253,allNAICS!$E:$E,Revenue!S$1)</f>
        <v>15806</v>
      </c>
      <c r="T253" s="1">
        <f>SUMIFS(allNAICS!$P:$P,allNAICS!$C:$C,Revenue!$A253,allNAICS!$E:$E,Revenue!T$1)</f>
        <v>432446</v>
      </c>
      <c r="U253" s="1">
        <f>SUMIFS(allNAICS!$P:$P,allNAICS!$C:$C,Revenue!$A253,allNAICS!$E:$E,Revenue!U$1)</f>
        <v>5881</v>
      </c>
      <c r="V253" s="1">
        <f>SUMIFS(allNAICS!$P:$P,allNAICS!$C:$C,Revenue!$A253,allNAICS!$E:$E,Revenue!V$1)</f>
        <v>98042</v>
      </c>
      <c r="W253" s="1">
        <f>SUMIFS(allNAICS!$P:$P,allNAICS!$C:$C,Revenue!$A253,allNAICS!$E:$E,Revenue!W$1)</f>
        <v>54658</v>
      </c>
      <c r="X253" s="1">
        <f>SUMIFS(allNAICS!$P:$P,allNAICS!$C:$C,Revenue!$A253,allNAICS!$E:$E,Revenue!X$1)</f>
        <v>0</v>
      </c>
      <c r="Y253" s="1">
        <f>SUMIFS(allNAICS!$P:$P,allNAICS!$C:$C,Revenue!$A253,allNAICS!$E:$E,Revenue!Y$1)</f>
        <v>0</v>
      </c>
    </row>
    <row r="254" spans="1:25" x14ac:dyDescent="0.45">
      <c r="A254" s="1" t="s">
        <v>743</v>
      </c>
      <c r="B254" s="1" t="s">
        <v>459</v>
      </c>
      <c r="C254" s="1">
        <v>40.440624800000002</v>
      </c>
      <c r="D254" s="1">
        <v>-79.995886400000003</v>
      </c>
      <c r="E254" s="1">
        <f>SUMIFS(allNAICS!$P:$P,allNAICS!$C:$C,Revenue!$A254,allNAICS!$E:$E,Revenue!E$1)</f>
        <v>280887919</v>
      </c>
      <c r="F254" s="1">
        <f>SUMIFS(allNAICS!$P:$P,allNAICS!$C:$C,Revenue!$A254,allNAICS!$E:$E,Revenue!F$1)</f>
        <v>16249</v>
      </c>
      <c r="G254" s="1">
        <f>SUMIFS(allNAICS!$P:$P,allNAICS!$C:$C,Revenue!$A254,allNAICS!$E:$E,Revenue!G$1)</f>
        <v>3144883</v>
      </c>
      <c r="H254" s="1">
        <f>SUMIFS(allNAICS!$P:$P,allNAICS!$C:$C,Revenue!$A254,allNAICS!$E:$E,Revenue!H$1)</f>
        <v>4753683</v>
      </c>
      <c r="I254" s="1">
        <f>SUMIFS(allNAICS!$P:$P,allNAICS!$C:$C,Revenue!$A254,allNAICS!$E:$E,Revenue!I$1)</f>
        <v>16006718</v>
      </c>
      <c r="J254" s="1">
        <f>SUMIFS(allNAICS!$P:$P,allNAICS!$C:$C,Revenue!$A254,allNAICS!$E:$E,Revenue!J$1)</f>
        <v>38446757</v>
      </c>
      <c r="K254" s="1">
        <f>SUMIFS(allNAICS!$P:$P,allNAICS!$C:$C,Revenue!$A254,allNAICS!$E:$E,Revenue!K$1)</f>
        <v>73666928</v>
      </c>
      <c r="L254" s="1">
        <f>SUMIFS(allNAICS!$P:$P,allNAICS!$C:$C,Revenue!$A254,allNAICS!$E:$E,Revenue!L$1)</f>
        <v>36357836</v>
      </c>
      <c r="M254" s="1">
        <f>SUMIFS(allNAICS!$P:$P,allNAICS!$C:$C,Revenue!$A254,allNAICS!$E:$E,Revenue!M$1)</f>
        <v>5711199</v>
      </c>
      <c r="N254" s="1">
        <f>SUMIFS(allNAICS!$P:$P,allNAICS!$C:$C,Revenue!$A254,allNAICS!$E:$E,Revenue!N$1)</f>
        <v>10091494</v>
      </c>
      <c r="O254" s="1">
        <f>SUMIFS(allNAICS!$P:$P,allNAICS!$C:$C,Revenue!$A254,allNAICS!$E:$E,Revenue!O$1)</f>
        <v>30368204</v>
      </c>
      <c r="P254" s="1">
        <f>SUMIFS(allNAICS!$P:$P,allNAICS!$C:$C,Revenue!$A254,allNAICS!$E:$E,Revenue!P$1)</f>
        <v>4345418</v>
      </c>
      <c r="Q254" s="1">
        <f>SUMIFS(allNAICS!$P:$P,allNAICS!$C:$C,Revenue!$A254,allNAICS!$E:$E,Revenue!Q$1)</f>
        <v>15742505</v>
      </c>
      <c r="R254" s="1">
        <f>SUMIFS(allNAICS!$P:$P,allNAICS!$C:$C,Revenue!$A254,allNAICS!$E:$E,Revenue!R$1)</f>
        <v>5460495</v>
      </c>
      <c r="S254" s="1">
        <f>SUMIFS(allNAICS!$P:$P,allNAICS!$C:$C,Revenue!$A254,allNAICS!$E:$E,Revenue!S$1)</f>
        <v>5001684</v>
      </c>
      <c r="T254" s="1">
        <f>SUMIFS(allNAICS!$P:$P,allNAICS!$C:$C,Revenue!$A254,allNAICS!$E:$E,Revenue!T$1)</f>
        <v>18267968</v>
      </c>
      <c r="U254" s="1">
        <f>SUMIFS(allNAICS!$P:$P,allNAICS!$C:$C,Revenue!$A254,allNAICS!$E:$E,Revenue!U$1)</f>
        <v>2491596</v>
      </c>
      <c r="V254" s="1">
        <f>SUMIFS(allNAICS!$P:$P,allNAICS!$C:$C,Revenue!$A254,allNAICS!$E:$E,Revenue!V$1)</f>
        <v>4578348</v>
      </c>
      <c r="W254" s="1">
        <f>SUMIFS(allNAICS!$P:$P,allNAICS!$C:$C,Revenue!$A254,allNAICS!$E:$E,Revenue!W$1)</f>
        <v>2663183</v>
      </c>
      <c r="X254" s="1">
        <f>SUMIFS(allNAICS!$P:$P,allNAICS!$C:$C,Revenue!$A254,allNAICS!$E:$E,Revenue!X$1)</f>
        <v>3769044</v>
      </c>
      <c r="Y254" s="1">
        <f>SUMIFS(allNAICS!$P:$P,allNAICS!$C:$C,Revenue!$A254,allNAICS!$E:$E,Revenue!Y$1)</f>
        <v>3727</v>
      </c>
    </row>
    <row r="255" spans="1:25" x14ac:dyDescent="0.45">
      <c r="A255" s="1" t="s">
        <v>744</v>
      </c>
      <c r="B255" s="1" t="s">
        <v>486</v>
      </c>
      <c r="C255" s="1">
        <v>42.450084500000003</v>
      </c>
      <c r="D255" s="1">
        <v>-73.245382399999997</v>
      </c>
      <c r="E255" s="1">
        <f>SUMIFS(allNAICS!$P:$P,allNAICS!$C:$C,Revenue!$A255,allNAICS!$E:$E,Revenue!E$1)</f>
        <v>8518745</v>
      </c>
      <c r="F255" s="1">
        <f>SUMIFS(allNAICS!$P:$P,allNAICS!$C:$C,Revenue!$A255,allNAICS!$E:$E,Revenue!F$1)</f>
        <v>4752</v>
      </c>
      <c r="G255" s="1">
        <f>SUMIFS(allNAICS!$P:$P,allNAICS!$C:$C,Revenue!$A255,allNAICS!$E:$E,Revenue!G$1)</f>
        <v>0</v>
      </c>
      <c r="H255" s="1">
        <f>SUMIFS(allNAICS!$P:$P,allNAICS!$C:$C,Revenue!$A255,allNAICS!$E:$E,Revenue!H$1)</f>
        <v>0</v>
      </c>
      <c r="I255" s="1">
        <f>SUMIFS(allNAICS!$P:$P,allNAICS!$C:$C,Revenue!$A255,allNAICS!$E:$E,Revenue!I$1)</f>
        <v>460211</v>
      </c>
      <c r="J255" s="1">
        <f>SUMIFS(allNAICS!$P:$P,allNAICS!$C:$C,Revenue!$A255,allNAICS!$E:$E,Revenue!J$1)</f>
        <v>1446904</v>
      </c>
      <c r="K255" s="1">
        <f>SUMIFS(allNAICS!$P:$P,allNAICS!$C:$C,Revenue!$A255,allNAICS!$E:$E,Revenue!K$1)</f>
        <v>563118</v>
      </c>
      <c r="L255" s="1">
        <f>SUMIFS(allNAICS!$P:$P,allNAICS!$C:$C,Revenue!$A255,allNAICS!$E:$E,Revenue!L$1)</f>
        <v>1728322</v>
      </c>
      <c r="M255" s="1">
        <f>SUMIFS(allNAICS!$P:$P,allNAICS!$C:$C,Revenue!$A255,allNAICS!$E:$E,Revenue!M$1)</f>
        <v>85443</v>
      </c>
      <c r="N255" s="1">
        <f>SUMIFS(allNAICS!$P:$P,allNAICS!$C:$C,Revenue!$A255,allNAICS!$E:$E,Revenue!N$1)</f>
        <v>142499</v>
      </c>
      <c r="O255" s="1">
        <f>SUMIFS(allNAICS!$P:$P,allNAICS!$C:$C,Revenue!$A255,allNAICS!$E:$E,Revenue!O$1)</f>
        <v>587606</v>
      </c>
      <c r="P255" s="1">
        <f>SUMIFS(allNAICS!$P:$P,allNAICS!$C:$C,Revenue!$A255,allNAICS!$E:$E,Revenue!P$1)</f>
        <v>153672</v>
      </c>
      <c r="Q255" s="1">
        <f>SUMIFS(allNAICS!$P:$P,allNAICS!$C:$C,Revenue!$A255,allNAICS!$E:$E,Revenue!Q$1)</f>
        <v>473632</v>
      </c>
      <c r="R255" s="1">
        <f>SUMIFS(allNAICS!$P:$P,allNAICS!$C:$C,Revenue!$A255,allNAICS!$E:$E,Revenue!R$1)</f>
        <v>0</v>
      </c>
      <c r="S255" s="1">
        <f>SUMIFS(allNAICS!$P:$P,allNAICS!$C:$C,Revenue!$A255,allNAICS!$E:$E,Revenue!S$1)</f>
        <v>349904</v>
      </c>
      <c r="T255" s="1">
        <f>SUMIFS(allNAICS!$P:$P,allNAICS!$C:$C,Revenue!$A255,allNAICS!$E:$E,Revenue!T$1)</f>
        <v>1277853</v>
      </c>
      <c r="U255" s="1">
        <f>SUMIFS(allNAICS!$P:$P,allNAICS!$C:$C,Revenue!$A255,allNAICS!$E:$E,Revenue!U$1)</f>
        <v>179561</v>
      </c>
      <c r="V255" s="1">
        <f>SUMIFS(allNAICS!$P:$P,allNAICS!$C:$C,Revenue!$A255,allNAICS!$E:$E,Revenue!V$1)</f>
        <v>430077</v>
      </c>
      <c r="W255" s="1">
        <f>SUMIFS(allNAICS!$P:$P,allNAICS!$C:$C,Revenue!$A255,allNAICS!$E:$E,Revenue!W$1)</f>
        <v>123411</v>
      </c>
      <c r="X255" s="1">
        <f>SUMIFS(allNAICS!$P:$P,allNAICS!$C:$C,Revenue!$A255,allNAICS!$E:$E,Revenue!X$1)</f>
        <v>0</v>
      </c>
      <c r="Y255" s="1">
        <f>SUMIFS(allNAICS!$P:$P,allNAICS!$C:$C,Revenue!$A255,allNAICS!$E:$E,Revenue!Y$1)</f>
        <v>0</v>
      </c>
    </row>
    <row r="256" spans="1:25" x14ac:dyDescent="0.45">
      <c r="A256" s="1" t="s">
        <v>745</v>
      </c>
      <c r="B256" s="1" t="s">
        <v>508</v>
      </c>
      <c r="C256" s="1">
        <v>42.8713032</v>
      </c>
      <c r="D256" s="1">
        <v>-112.4455344</v>
      </c>
      <c r="E256" s="1">
        <f>SUMIFS(allNAICS!$P:$P,allNAICS!$C:$C,Revenue!$A256,allNAICS!$E:$E,Revenue!E$1)</f>
        <v>5282168</v>
      </c>
      <c r="F256" s="1">
        <f>SUMIFS(allNAICS!$P:$P,allNAICS!$C:$C,Revenue!$A256,allNAICS!$E:$E,Revenue!F$1)</f>
        <v>0</v>
      </c>
      <c r="G256" s="1">
        <f>SUMIFS(allNAICS!$P:$P,allNAICS!$C:$C,Revenue!$A256,allNAICS!$E:$E,Revenue!G$1)</f>
        <v>0</v>
      </c>
      <c r="H256" s="1">
        <f>SUMIFS(allNAICS!$P:$P,allNAICS!$C:$C,Revenue!$A256,allNAICS!$E:$E,Revenue!H$1)</f>
        <v>48672</v>
      </c>
      <c r="I256" s="1">
        <f>SUMIFS(allNAICS!$P:$P,allNAICS!$C:$C,Revenue!$A256,allNAICS!$E:$E,Revenue!I$1)</f>
        <v>209922</v>
      </c>
      <c r="J256" s="1">
        <f>SUMIFS(allNAICS!$P:$P,allNAICS!$C:$C,Revenue!$A256,allNAICS!$E:$E,Revenue!J$1)</f>
        <v>1307667</v>
      </c>
      <c r="K256" s="1">
        <f>SUMIFS(allNAICS!$P:$P,allNAICS!$C:$C,Revenue!$A256,allNAICS!$E:$E,Revenue!K$1)</f>
        <v>673107</v>
      </c>
      <c r="L256" s="1">
        <f>SUMIFS(allNAICS!$P:$P,allNAICS!$C:$C,Revenue!$A256,allNAICS!$E:$E,Revenue!L$1)</f>
        <v>1068445</v>
      </c>
      <c r="M256" s="1">
        <f>SUMIFS(allNAICS!$P:$P,allNAICS!$C:$C,Revenue!$A256,allNAICS!$E:$E,Revenue!M$1)</f>
        <v>73950</v>
      </c>
      <c r="N256" s="1">
        <f>SUMIFS(allNAICS!$P:$P,allNAICS!$C:$C,Revenue!$A256,allNAICS!$E:$E,Revenue!N$1)</f>
        <v>75935</v>
      </c>
      <c r="O256" s="1">
        <f>SUMIFS(allNAICS!$P:$P,allNAICS!$C:$C,Revenue!$A256,allNAICS!$E:$E,Revenue!O$1)</f>
        <v>730863</v>
      </c>
      <c r="P256" s="1">
        <f>SUMIFS(allNAICS!$P:$P,allNAICS!$C:$C,Revenue!$A256,allNAICS!$E:$E,Revenue!P$1)</f>
        <v>53178</v>
      </c>
      <c r="Q256" s="1">
        <f>SUMIFS(allNAICS!$P:$P,allNAICS!$C:$C,Revenue!$A256,allNAICS!$E:$E,Revenue!Q$1)</f>
        <v>98841</v>
      </c>
      <c r="R256" s="1">
        <f>SUMIFS(allNAICS!$P:$P,allNAICS!$C:$C,Revenue!$A256,allNAICS!$E:$E,Revenue!R$1)</f>
        <v>76695</v>
      </c>
      <c r="S256" s="1">
        <f>SUMIFS(allNAICS!$P:$P,allNAICS!$C:$C,Revenue!$A256,allNAICS!$E:$E,Revenue!S$1)</f>
        <v>11174</v>
      </c>
      <c r="T256" s="1">
        <f>SUMIFS(allNAICS!$P:$P,allNAICS!$C:$C,Revenue!$A256,allNAICS!$E:$E,Revenue!T$1)</f>
        <v>611319</v>
      </c>
      <c r="U256" s="1">
        <f>SUMIFS(allNAICS!$P:$P,allNAICS!$C:$C,Revenue!$A256,allNAICS!$E:$E,Revenue!U$1)</f>
        <v>9663</v>
      </c>
      <c r="V256" s="1">
        <f>SUMIFS(allNAICS!$P:$P,allNAICS!$C:$C,Revenue!$A256,allNAICS!$E:$E,Revenue!V$1)</f>
        <v>135517</v>
      </c>
      <c r="W256" s="1">
        <f>SUMIFS(allNAICS!$P:$P,allNAICS!$C:$C,Revenue!$A256,allNAICS!$E:$E,Revenue!W$1)</f>
        <v>59204</v>
      </c>
      <c r="X256" s="1">
        <f>SUMIFS(allNAICS!$P:$P,allNAICS!$C:$C,Revenue!$A256,allNAICS!$E:$E,Revenue!X$1)</f>
        <v>0</v>
      </c>
      <c r="Y256" s="1">
        <f>SUMIFS(allNAICS!$P:$P,allNAICS!$C:$C,Revenue!$A256,allNAICS!$E:$E,Revenue!Y$1)</f>
        <v>0</v>
      </c>
    </row>
    <row r="257" spans="1:25" x14ac:dyDescent="0.45">
      <c r="A257" s="1" t="s">
        <v>746</v>
      </c>
      <c r="B257" s="1" t="s">
        <v>484</v>
      </c>
      <c r="C257" s="1">
        <v>27.273049199999999</v>
      </c>
      <c r="D257" s="1">
        <v>-80.358226099999996</v>
      </c>
      <c r="E257" s="1">
        <f>SUMIFS(allNAICS!$P:$P,allNAICS!$C:$C,Revenue!$A257,allNAICS!$E:$E,Revenue!E$1)</f>
        <v>52590771</v>
      </c>
      <c r="F257" s="1">
        <f>SUMIFS(allNAICS!$P:$P,allNAICS!$C:$C,Revenue!$A257,allNAICS!$E:$E,Revenue!F$1)</f>
        <v>118708</v>
      </c>
      <c r="G257" s="1">
        <f>SUMIFS(allNAICS!$P:$P,allNAICS!$C:$C,Revenue!$A257,allNAICS!$E:$E,Revenue!G$1)</f>
        <v>11402</v>
      </c>
      <c r="H257" s="1">
        <f>SUMIFS(allNAICS!$P:$P,allNAICS!$C:$C,Revenue!$A257,allNAICS!$E:$E,Revenue!H$1)</f>
        <v>876334</v>
      </c>
      <c r="I257" s="1">
        <f>SUMIFS(allNAICS!$P:$P,allNAICS!$C:$C,Revenue!$A257,allNAICS!$E:$E,Revenue!I$1)</f>
        <v>2746275</v>
      </c>
      <c r="J257" s="1">
        <f>SUMIFS(allNAICS!$P:$P,allNAICS!$C:$C,Revenue!$A257,allNAICS!$E:$E,Revenue!J$1)</f>
        <v>6612231</v>
      </c>
      <c r="K257" s="1">
        <f>SUMIFS(allNAICS!$P:$P,allNAICS!$C:$C,Revenue!$A257,allNAICS!$E:$E,Revenue!K$1)</f>
        <v>10697017</v>
      </c>
      <c r="L257" s="1">
        <f>SUMIFS(allNAICS!$P:$P,allNAICS!$C:$C,Revenue!$A257,allNAICS!$E:$E,Revenue!L$1)</f>
        <v>9102514</v>
      </c>
      <c r="M257" s="1">
        <f>SUMIFS(allNAICS!$P:$P,allNAICS!$C:$C,Revenue!$A257,allNAICS!$E:$E,Revenue!M$1)</f>
        <v>1002995</v>
      </c>
      <c r="N257" s="1">
        <f>SUMIFS(allNAICS!$P:$P,allNAICS!$C:$C,Revenue!$A257,allNAICS!$E:$E,Revenue!N$1)</f>
        <v>1228413</v>
      </c>
      <c r="O257" s="1">
        <f>SUMIFS(allNAICS!$P:$P,allNAICS!$C:$C,Revenue!$A257,allNAICS!$E:$E,Revenue!O$1)</f>
        <v>8131833</v>
      </c>
      <c r="P257" s="1">
        <f>SUMIFS(allNAICS!$P:$P,allNAICS!$C:$C,Revenue!$A257,allNAICS!$E:$E,Revenue!P$1)</f>
        <v>1080790</v>
      </c>
      <c r="Q257" s="1">
        <f>SUMIFS(allNAICS!$P:$P,allNAICS!$C:$C,Revenue!$A257,allNAICS!$E:$E,Revenue!Q$1)</f>
        <v>2392165</v>
      </c>
      <c r="R257" s="1">
        <f>SUMIFS(allNAICS!$P:$P,allNAICS!$C:$C,Revenue!$A257,allNAICS!$E:$E,Revenue!R$1)</f>
        <v>945975</v>
      </c>
      <c r="S257" s="1">
        <f>SUMIFS(allNAICS!$P:$P,allNAICS!$C:$C,Revenue!$A257,allNAICS!$E:$E,Revenue!S$1)</f>
        <v>587735</v>
      </c>
      <c r="T257" s="1">
        <f>SUMIFS(allNAICS!$P:$P,allNAICS!$C:$C,Revenue!$A257,allNAICS!$E:$E,Revenue!T$1)</f>
        <v>4362215</v>
      </c>
      <c r="U257" s="1">
        <f>SUMIFS(allNAICS!$P:$P,allNAICS!$C:$C,Revenue!$A257,allNAICS!$E:$E,Revenue!U$1)</f>
        <v>331579</v>
      </c>
      <c r="V257" s="1">
        <f>SUMIFS(allNAICS!$P:$P,allNAICS!$C:$C,Revenue!$A257,allNAICS!$E:$E,Revenue!V$1)</f>
        <v>1498066</v>
      </c>
      <c r="W257" s="1">
        <f>SUMIFS(allNAICS!$P:$P,allNAICS!$C:$C,Revenue!$A257,allNAICS!$E:$E,Revenue!W$1)</f>
        <v>519206</v>
      </c>
      <c r="X257" s="1">
        <f>SUMIFS(allNAICS!$P:$P,allNAICS!$C:$C,Revenue!$A257,allNAICS!$E:$E,Revenue!X$1)</f>
        <v>344367</v>
      </c>
      <c r="Y257" s="1">
        <f>SUMIFS(allNAICS!$P:$P,allNAICS!$C:$C,Revenue!$A257,allNAICS!$E:$E,Revenue!Y$1)</f>
        <v>0</v>
      </c>
    </row>
    <row r="258" spans="1:25" x14ac:dyDescent="0.45">
      <c r="A258" s="1" t="s">
        <v>747</v>
      </c>
      <c r="B258" s="1" t="s">
        <v>494</v>
      </c>
      <c r="C258" s="1">
        <v>43.661470999999999</v>
      </c>
      <c r="D258" s="1">
        <v>-70.255325900000003</v>
      </c>
      <c r="E258" s="1">
        <f>SUMIFS(allNAICS!$P:$P,allNAICS!$C:$C,Revenue!$A258,allNAICS!$E:$E,Revenue!E$1)</f>
        <v>249163799</v>
      </c>
      <c r="F258" s="1">
        <f>SUMIFS(allNAICS!$P:$P,allNAICS!$C:$C,Revenue!$A258,allNAICS!$E:$E,Revenue!F$1)</f>
        <v>448582</v>
      </c>
      <c r="G258" s="1">
        <f>SUMIFS(allNAICS!$P:$P,allNAICS!$C:$C,Revenue!$A258,allNAICS!$E:$E,Revenue!G$1)</f>
        <v>93823</v>
      </c>
      <c r="H258" s="1">
        <f>SUMIFS(allNAICS!$P:$P,allNAICS!$C:$C,Revenue!$A258,allNAICS!$E:$E,Revenue!H$1)</f>
        <v>4297804</v>
      </c>
      <c r="I258" s="1">
        <f>SUMIFS(allNAICS!$P:$P,allNAICS!$C:$C,Revenue!$A258,allNAICS!$E:$E,Revenue!I$1)</f>
        <v>14217672</v>
      </c>
      <c r="J258" s="1">
        <f>SUMIFS(allNAICS!$P:$P,allNAICS!$C:$C,Revenue!$A258,allNAICS!$E:$E,Revenue!J$1)</f>
        <v>50768193</v>
      </c>
      <c r="K258" s="1">
        <f>SUMIFS(allNAICS!$P:$P,allNAICS!$C:$C,Revenue!$A258,allNAICS!$E:$E,Revenue!K$1)</f>
        <v>63934769</v>
      </c>
      <c r="L258" s="1">
        <f>SUMIFS(allNAICS!$P:$P,allNAICS!$C:$C,Revenue!$A258,allNAICS!$E:$E,Revenue!L$1)</f>
        <v>28241561</v>
      </c>
      <c r="M258" s="1">
        <f>SUMIFS(allNAICS!$P:$P,allNAICS!$C:$C,Revenue!$A258,allNAICS!$E:$E,Revenue!M$1)</f>
        <v>6818514</v>
      </c>
      <c r="N258" s="1">
        <f>SUMIFS(allNAICS!$P:$P,allNAICS!$C:$C,Revenue!$A258,allNAICS!$E:$E,Revenue!N$1)</f>
        <v>7682861</v>
      </c>
      <c r="O258" s="1">
        <f>SUMIFS(allNAICS!$P:$P,allNAICS!$C:$C,Revenue!$A258,allNAICS!$E:$E,Revenue!O$1)</f>
        <v>19086128</v>
      </c>
      <c r="P258" s="1">
        <f>SUMIFS(allNAICS!$P:$P,allNAICS!$C:$C,Revenue!$A258,allNAICS!$E:$E,Revenue!P$1)</f>
        <v>5720845</v>
      </c>
      <c r="Q258" s="1">
        <f>SUMIFS(allNAICS!$P:$P,allNAICS!$C:$C,Revenue!$A258,allNAICS!$E:$E,Revenue!Q$1)</f>
        <v>15746531</v>
      </c>
      <c r="R258" s="1">
        <f>SUMIFS(allNAICS!$P:$P,allNAICS!$C:$C,Revenue!$A258,allNAICS!$E:$E,Revenue!R$1)</f>
        <v>4435594</v>
      </c>
      <c r="S258" s="1">
        <f>SUMIFS(allNAICS!$P:$P,allNAICS!$C:$C,Revenue!$A258,allNAICS!$E:$E,Revenue!S$1)</f>
        <v>1591734</v>
      </c>
      <c r="T258" s="1">
        <f>SUMIFS(allNAICS!$P:$P,allNAICS!$C:$C,Revenue!$A258,allNAICS!$E:$E,Revenue!T$1)</f>
        <v>14648332</v>
      </c>
      <c r="U258" s="1">
        <f>SUMIFS(allNAICS!$P:$P,allNAICS!$C:$C,Revenue!$A258,allNAICS!$E:$E,Revenue!U$1)</f>
        <v>1294763</v>
      </c>
      <c r="V258" s="1">
        <f>SUMIFS(allNAICS!$P:$P,allNAICS!$C:$C,Revenue!$A258,allNAICS!$E:$E,Revenue!V$1)</f>
        <v>5173318</v>
      </c>
      <c r="W258" s="1">
        <f>SUMIFS(allNAICS!$P:$P,allNAICS!$C:$C,Revenue!$A258,allNAICS!$E:$E,Revenue!W$1)</f>
        <v>2186733</v>
      </c>
      <c r="X258" s="1">
        <f>SUMIFS(allNAICS!$P:$P,allNAICS!$C:$C,Revenue!$A258,allNAICS!$E:$E,Revenue!X$1)</f>
        <v>2770801</v>
      </c>
      <c r="Y258" s="1">
        <f>SUMIFS(allNAICS!$P:$P,allNAICS!$C:$C,Revenue!$A258,allNAICS!$E:$E,Revenue!Y$1)</f>
        <v>5243</v>
      </c>
    </row>
    <row r="259" spans="1:25" x14ac:dyDescent="0.45">
      <c r="A259" s="1" t="s">
        <v>748</v>
      </c>
      <c r="B259" s="1" t="s">
        <v>526</v>
      </c>
      <c r="C259" s="1">
        <v>45.5234515</v>
      </c>
      <c r="D259" s="1">
        <v>-122.6762071</v>
      </c>
      <c r="E259" s="1">
        <f>SUMIFS(allNAICS!$P:$P,allNAICS!$C:$C,Revenue!$A259,allNAICS!$E:$E,Revenue!E$1)</f>
        <v>20758003</v>
      </c>
      <c r="F259" s="1">
        <f>SUMIFS(allNAICS!$P:$P,allNAICS!$C:$C,Revenue!$A259,allNAICS!$E:$E,Revenue!F$1)</f>
        <v>98006</v>
      </c>
      <c r="G259" s="1">
        <f>SUMIFS(allNAICS!$P:$P,allNAICS!$C:$C,Revenue!$A259,allNAICS!$E:$E,Revenue!G$1)</f>
        <v>25150</v>
      </c>
      <c r="H259" s="1">
        <f>SUMIFS(allNAICS!$P:$P,allNAICS!$C:$C,Revenue!$A259,allNAICS!$E:$E,Revenue!H$1)</f>
        <v>0</v>
      </c>
      <c r="I259" s="1">
        <f>SUMIFS(allNAICS!$P:$P,allNAICS!$C:$C,Revenue!$A259,allNAICS!$E:$E,Revenue!I$1)</f>
        <v>1111936</v>
      </c>
      <c r="J259" s="1">
        <f>SUMIFS(allNAICS!$P:$P,allNAICS!$C:$C,Revenue!$A259,allNAICS!$E:$E,Revenue!J$1)</f>
        <v>1716335</v>
      </c>
      <c r="K259" s="1">
        <f>SUMIFS(allNAICS!$P:$P,allNAICS!$C:$C,Revenue!$A259,allNAICS!$E:$E,Revenue!K$1)</f>
        <v>1718668</v>
      </c>
      <c r="L259" s="1">
        <f>SUMIFS(allNAICS!$P:$P,allNAICS!$C:$C,Revenue!$A259,allNAICS!$E:$E,Revenue!L$1)</f>
        <v>6853953</v>
      </c>
      <c r="M259" s="1">
        <f>SUMIFS(allNAICS!$P:$P,allNAICS!$C:$C,Revenue!$A259,allNAICS!$E:$E,Revenue!M$1)</f>
        <v>430075</v>
      </c>
      <c r="N259" s="1">
        <f>SUMIFS(allNAICS!$P:$P,allNAICS!$C:$C,Revenue!$A259,allNAICS!$E:$E,Revenue!N$1)</f>
        <v>426632</v>
      </c>
      <c r="O259" s="1">
        <f>SUMIFS(allNAICS!$P:$P,allNAICS!$C:$C,Revenue!$A259,allNAICS!$E:$E,Revenue!O$1)</f>
        <v>746778</v>
      </c>
      <c r="P259" s="1">
        <f>SUMIFS(allNAICS!$P:$P,allNAICS!$C:$C,Revenue!$A259,allNAICS!$E:$E,Revenue!P$1)</f>
        <v>644040</v>
      </c>
      <c r="Q259" s="1">
        <f>SUMIFS(allNAICS!$P:$P,allNAICS!$C:$C,Revenue!$A259,allNAICS!$E:$E,Revenue!Q$1)</f>
        <v>886840</v>
      </c>
      <c r="R259" s="1">
        <f>SUMIFS(allNAICS!$P:$P,allNAICS!$C:$C,Revenue!$A259,allNAICS!$E:$E,Revenue!R$1)</f>
        <v>506608</v>
      </c>
      <c r="S259" s="1">
        <f>SUMIFS(allNAICS!$P:$P,allNAICS!$C:$C,Revenue!$A259,allNAICS!$E:$E,Revenue!S$1)</f>
        <v>116287</v>
      </c>
      <c r="T259" s="1">
        <f>SUMIFS(allNAICS!$P:$P,allNAICS!$C:$C,Revenue!$A259,allNAICS!$E:$E,Revenue!T$1)</f>
        <v>2301298</v>
      </c>
      <c r="U259" s="1">
        <f>SUMIFS(allNAICS!$P:$P,allNAICS!$C:$C,Revenue!$A259,allNAICS!$E:$E,Revenue!U$1)</f>
        <v>331648</v>
      </c>
      <c r="V259" s="1">
        <f>SUMIFS(allNAICS!$P:$P,allNAICS!$C:$C,Revenue!$A259,allNAICS!$E:$E,Revenue!V$1)</f>
        <v>641557</v>
      </c>
      <c r="W259" s="1">
        <f>SUMIFS(allNAICS!$P:$P,allNAICS!$C:$C,Revenue!$A259,allNAICS!$E:$E,Revenue!W$1)</f>
        <v>336138</v>
      </c>
      <c r="X259" s="1">
        <f>SUMIFS(allNAICS!$P:$P,allNAICS!$C:$C,Revenue!$A259,allNAICS!$E:$E,Revenue!X$1)</f>
        <v>55286</v>
      </c>
      <c r="Y259" s="1">
        <f>SUMIFS(allNAICS!$P:$P,allNAICS!$C:$C,Revenue!$A259,allNAICS!$E:$E,Revenue!Y$1)</f>
        <v>0</v>
      </c>
    </row>
    <row r="260" spans="1:25" x14ac:dyDescent="0.45">
      <c r="A260" s="1" t="s">
        <v>749</v>
      </c>
      <c r="B260" s="1" t="s">
        <v>595</v>
      </c>
      <c r="C260" s="1">
        <v>34.540024199999998</v>
      </c>
      <c r="D260" s="1">
        <v>-112.4685025</v>
      </c>
      <c r="E260" s="1">
        <f>SUMIFS(allNAICS!$P:$P,allNAICS!$C:$C,Revenue!$A260,allNAICS!$E:$E,Revenue!E$1)</f>
        <v>9489561</v>
      </c>
      <c r="F260" s="1">
        <f>SUMIFS(allNAICS!$P:$P,allNAICS!$C:$C,Revenue!$A260,allNAICS!$E:$E,Revenue!F$1)</f>
        <v>13673</v>
      </c>
      <c r="G260" s="1">
        <f>SUMIFS(allNAICS!$P:$P,allNAICS!$C:$C,Revenue!$A260,allNAICS!$E:$E,Revenue!G$1)</f>
        <v>1022069</v>
      </c>
      <c r="H260" s="1">
        <f>SUMIFS(allNAICS!$P:$P,allNAICS!$C:$C,Revenue!$A260,allNAICS!$E:$E,Revenue!H$1)</f>
        <v>75200</v>
      </c>
      <c r="I260" s="1">
        <f>SUMIFS(allNAICS!$P:$P,allNAICS!$C:$C,Revenue!$A260,allNAICS!$E:$E,Revenue!I$1)</f>
        <v>640100</v>
      </c>
      <c r="J260" s="1">
        <f>SUMIFS(allNAICS!$P:$P,allNAICS!$C:$C,Revenue!$A260,allNAICS!$E:$E,Revenue!J$1)</f>
        <v>793094</v>
      </c>
      <c r="K260" s="1">
        <f>SUMIFS(allNAICS!$P:$P,allNAICS!$C:$C,Revenue!$A260,allNAICS!$E:$E,Revenue!K$1)</f>
        <v>1287386</v>
      </c>
      <c r="L260" s="1">
        <f>SUMIFS(allNAICS!$P:$P,allNAICS!$C:$C,Revenue!$A260,allNAICS!$E:$E,Revenue!L$1)</f>
        <v>2444845</v>
      </c>
      <c r="M260" s="1">
        <f>SUMIFS(allNAICS!$P:$P,allNAICS!$C:$C,Revenue!$A260,allNAICS!$E:$E,Revenue!M$1)</f>
        <v>113167</v>
      </c>
      <c r="N260" s="1">
        <f>SUMIFS(allNAICS!$P:$P,allNAICS!$C:$C,Revenue!$A260,allNAICS!$E:$E,Revenue!N$1)</f>
        <v>135799</v>
      </c>
      <c r="O260" s="1">
        <f>SUMIFS(allNAICS!$P:$P,allNAICS!$C:$C,Revenue!$A260,allNAICS!$E:$E,Revenue!O$1)</f>
        <v>215061</v>
      </c>
      <c r="P260" s="1">
        <f>SUMIFS(allNAICS!$P:$P,allNAICS!$C:$C,Revenue!$A260,allNAICS!$E:$E,Revenue!P$1)</f>
        <v>351196</v>
      </c>
      <c r="Q260" s="1">
        <f>SUMIFS(allNAICS!$P:$P,allNAICS!$C:$C,Revenue!$A260,allNAICS!$E:$E,Revenue!Q$1)</f>
        <v>276268</v>
      </c>
      <c r="R260" s="1">
        <f>SUMIFS(allNAICS!$P:$P,allNAICS!$C:$C,Revenue!$A260,allNAICS!$E:$E,Revenue!R$1)</f>
        <v>186891</v>
      </c>
      <c r="S260" s="1">
        <f>SUMIFS(allNAICS!$P:$P,allNAICS!$C:$C,Revenue!$A260,allNAICS!$E:$E,Revenue!S$1)</f>
        <v>177398</v>
      </c>
      <c r="T260" s="1">
        <f>SUMIFS(allNAICS!$P:$P,allNAICS!$C:$C,Revenue!$A260,allNAICS!$E:$E,Revenue!T$1)</f>
        <v>1011317</v>
      </c>
      <c r="U260" s="1">
        <f>SUMIFS(allNAICS!$P:$P,allNAICS!$C:$C,Revenue!$A260,allNAICS!$E:$E,Revenue!U$1)</f>
        <v>89479</v>
      </c>
      <c r="V260" s="1">
        <f>SUMIFS(allNAICS!$P:$P,allNAICS!$C:$C,Revenue!$A260,allNAICS!$E:$E,Revenue!V$1)</f>
        <v>486867</v>
      </c>
      <c r="W260" s="1">
        <f>SUMIFS(allNAICS!$P:$P,allNAICS!$C:$C,Revenue!$A260,allNAICS!$E:$E,Revenue!W$1)</f>
        <v>162860</v>
      </c>
      <c r="X260" s="1">
        <f>SUMIFS(allNAICS!$P:$P,allNAICS!$C:$C,Revenue!$A260,allNAICS!$E:$E,Revenue!X$1)</f>
        <v>0</v>
      </c>
      <c r="Y260" s="1">
        <f>SUMIFS(allNAICS!$P:$P,allNAICS!$C:$C,Revenue!$A260,allNAICS!$E:$E,Revenue!Y$1)</f>
        <v>0</v>
      </c>
    </row>
    <row r="261" spans="1:25" x14ac:dyDescent="0.45">
      <c r="A261" s="1" t="s">
        <v>750</v>
      </c>
      <c r="B261" s="1" t="s">
        <v>751</v>
      </c>
      <c r="C261" s="1">
        <v>41.823989099999999</v>
      </c>
      <c r="D261" s="1">
        <v>-71.4128343</v>
      </c>
      <c r="E261" s="1">
        <f>SUMIFS(allNAICS!$P:$P,allNAICS!$C:$C,Revenue!$A261,allNAICS!$E:$E,Revenue!E$1)</f>
        <v>144272629</v>
      </c>
      <c r="F261" s="1">
        <f>SUMIFS(allNAICS!$P:$P,allNAICS!$C:$C,Revenue!$A261,allNAICS!$E:$E,Revenue!F$1)</f>
        <v>282385</v>
      </c>
      <c r="G261" s="1">
        <f>SUMIFS(allNAICS!$P:$P,allNAICS!$C:$C,Revenue!$A261,allNAICS!$E:$E,Revenue!G$1)</f>
        <v>53060</v>
      </c>
      <c r="H261" s="1">
        <f>SUMIFS(allNAICS!$P:$P,allNAICS!$C:$C,Revenue!$A261,allNAICS!$E:$E,Revenue!H$1)</f>
        <v>1945225</v>
      </c>
      <c r="I261" s="1">
        <f>SUMIFS(allNAICS!$P:$P,allNAICS!$C:$C,Revenue!$A261,allNAICS!$E:$E,Revenue!I$1)</f>
        <v>7384514</v>
      </c>
      <c r="J261" s="1">
        <f>SUMIFS(allNAICS!$P:$P,allNAICS!$C:$C,Revenue!$A261,allNAICS!$E:$E,Revenue!J$1)</f>
        <v>19364081</v>
      </c>
      <c r="K261" s="1">
        <f>SUMIFS(allNAICS!$P:$P,allNAICS!$C:$C,Revenue!$A261,allNAICS!$E:$E,Revenue!K$1)</f>
        <v>41786772</v>
      </c>
      <c r="L261" s="1">
        <f>SUMIFS(allNAICS!$P:$P,allNAICS!$C:$C,Revenue!$A261,allNAICS!$E:$E,Revenue!L$1)</f>
        <v>20688241</v>
      </c>
      <c r="M261" s="1">
        <f>SUMIFS(allNAICS!$P:$P,allNAICS!$C:$C,Revenue!$A261,allNAICS!$E:$E,Revenue!M$1)</f>
        <v>2494342</v>
      </c>
      <c r="N261" s="1">
        <f>SUMIFS(allNAICS!$P:$P,allNAICS!$C:$C,Revenue!$A261,allNAICS!$E:$E,Revenue!N$1)</f>
        <v>2673393</v>
      </c>
      <c r="O261" s="1">
        <f>SUMIFS(allNAICS!$P:$P,allNAICS!$C:$C,Revenue!$A261,allNAICS!$E:$E,Revenue!O$1)</f>
        <v>16074136</v>
      </c>
      <c r="P261" s="1">
        <f>SUMIFS(allNAICS!$P:$P,allNAICS!$C:$C,Revenue!$A261,allNAICS!$E:$E,Revenue!P$1)</f>
        <v>2369180</v>
      </c>
      <c r="Q261" s="1">
        <f>SUMIFS(allNAICS!$P:$P,allNAICS!$C:$C,Revenue!$A261,allNAICS!$E:$E,Revenue!Q$1)</f>
        <v>5063712</v>
      </c>
      <c r="R261" s="1">
        <f>SUMIFS(allNAICS!$P:$P,allNAICS!$C:$C,Revenue!$A261,allNAICS!$E:$E,Revenue!R$1)</f>
        <v>2531604</v>
      </c>
      <c r="S261" s="1">
        <f>SUMIFS(allNAICS!$P:$P,allNAICS!$C:$C,Revenue!$A261,allNAICS!$E:$E,Revenue!S$1)</f>
        <v>2145409</v>
      </c>
      <c r="T261" s="1">
        <f>SUMIFS(allNAICS!$P:$P,allNAICS!$C:$C,Revenue!$A261,allNAICS!$E:$E,Revenue!T$1)</f>
        <v>11917228</v>
      </c>
      <c r="U261" s="1">
        <f>SUMIFS(allNAICS!$P:$P,allNAICS!$C:$C,Revenue!$A261,allNAICS!$E:$E,Revenue!U$1)</f>
        <v>1146011</v>
      </c>
      <c r="V261" s="1">
        <f>SUMIFS(allNAICS!$P:$P,allNAICS!$C:$C,Revenue!$A261,allNAICS!$E:$E,Revenue!V$1)</f>
        <v>3453788</v>
      </c>
      <c r="W261" s="1">
        <f>SUMIFS(allNAICS!$P:$P,allNAICS!$C:$C,Revenue!$A261,allNAICS!$E:$E,Revenue!W$1)</f>
        <v>1606790</v>
      </c>
      <c r="X261" s="1">
        <f>SUMIFS(allNAICS!$P:$P,allNAICS!$C:$C,Revenue!$A261,allNAICS!$E:$E,Revenue!X$1)</f>
        <v>1289472</v>
      </c>
      <c r="Y261" s="1">
        <f>SUMIFS(allNAICS!$P:$P,allNAICS!$C:$C,Revenue!$A261,allNAICS!$E:$E,Revenue!Y$1)</f>
        <v>3285</v>
      </c>
    </row>
    <row r="262" spans="1:25" x14ac:dyDescent="0.45">
      <c r="A262" s="1" t="s">
        <v>752</v>
      </c>
      <c r="B262" s="1" t="s">
        <v>727</v>
      </c>
      <c r="C262" s="1">
        <v>40.233843800000002</v>
      </c>
      <c r="D262" s="1">
        <v>-111.65853370000001</v>
      </c>
      <c r="E262" s="1">
        <f>SUMIFS(allNAICS!$P:$P,allNAICS!$C:$C,Revenue!$A262,allNAICS!$E:$E,Revenue!E$1)</f>
        <v>31954461</v>
      </c>
      <c r="F262" s="1">
        <f>SUMIFS(allNAICS!$P:$P,allNAICS!$C:$C,Revenue!$A262,allNAICS!$E:$E,Revenue!F$1)</f>
        <v>0</v>
      </c>
      <c r="G262" s="1">
        <f>SUMIFS(allNAICS!$P:$P,allNAICS!$C:$C,Revenue!$A262,allNAICS!$E:$E,Revenue!G$1)</f>
        <v>44702</v>
      </c>
      <c r="H262" s="1">
        <f>SUMIFS(allNAICS!$P:$P,allNAICS!$C:$C,Revenue!$A262,allNAICS!$E:$E,Revenue!H$1)</f>
        <v>0</v>
      </c>
      <c r="I262" s="1">
        <f>SUMIFS(allNAICS!$P:$P,allNAICS!$C:$C,Revenue!$A262,allNAICS!$E:$E,Revenue!I$1)</f>
        <v>1525526</v>
      </c>
      <c r="J262" s="1">
        <f>SUMIFS(allNAICS!$P:$P,allNAICS!$C:$C,Revenue!$A262,allNAICS!$E:$E,Revenue!J$1)</f>
        <v>6163469</v>
      </c>
      <c r="K262" s="1">
        <f>SUMIFS(allNAICS!$P:$P,allNAICS!$C:$C,Revenue!$A262,allNAICS!$E:$E,Revenue!K$1)</f>
        <v>4399255</v>
      </c>
      <c r="L262" s="1">
        <f>SUMIFS(allNAICS!$P:$P,allNAICS!$C:$C,Revenue!$A262,allNAICS!$E:$E,Revenue!L$1)</f>
        <v>6639589</v>
      </c>
      <c r="M262" s="1">
        <f>SUMIFS(allNAICS!$P:$P,allNAICS!$C:$C,Revenue!$A262,allNAICS!$E:$E,Revenue!M$1)</f>
        <v>287043</v>
      </c>
      <c r="N262" s="1">
        <f>SUMIFS(allNAICS!$P:$P,allNAICS!$C:$C,Revenue!$A262,allNAICS!$E:$E,Revenue!N$1)</f>
        <v>2249010</v>
      </c>
      <c r="O262" s="1">
        <f>SUMIFS(allNAICS!$P:$P,allNAICS!$C:$C,Revenue!$A262,allNAICS!$E:$E,Revenue!O$1)</f>
        <v>1050072</v>
      </c>
      <c r="P262" s="1">
        <f>SUMIFS(allNAICS!$P:$P,allNAICS!$C:$C,Revenue!$A262,allNAICS!$E:$E,Revenue!P$1)</f>
        <v>553569</v>
      </c>
      <c r="Q262" s="1">
        <f>SUMIFS(allNAICS!$P:$P,allNAICS!$C:$C,Revenue!$A262,allNAICS!$E:$E,Revenue!Q$1)</f>
        <v>2199220</v>
      </c>
      <c r="R262" s="1">
        <f>SUMIFS(allNAICS!$P:$P,allNAICS!$C:$C,Revenue!$A262,allNAICS!$E:$E,Revenue!R$1)</f>
        <v>2033105</v>
      </c>
      <c r="S262" s="1">
        <f>SUMIFS(allNAICS!$P:$P,allNAICS!$C:$C,Revenue!$A262,allNAICS!$E:$E,Revenue!S$1)</f>
        <v>1074844</v>
      </c>
      <c r="T262" s="1">
        <f>SUMIFS(allNAICS!$P:$P,allNAICS!$C:$C,Revenue!$A262,allNAICS!$E:$E,Revenue!T$1)</f>
        <v>2186550</v>
      </c>
      <c r="U262" s="1">
        <f>SUMIFS(allNAICS!$P:$P,allNAICS!$C:$C,Revenue!$A262,allNAICS!$E:$E,Revenue!U$1)</f>
        <v>185431</v>
      </c>
      <c r="V262" s="1">
        <f>SUMIFS(allNAICS!$P:$P,allNAICS!$C:$C,Revenue!$A262,allNAICS!$E:$E,Revenue!V$1)</f>
        <v>643793</v>
      </c>
      <c r="W262" s="1">
        <f>SUMIFS(allNAICS!$P:$P,allNAICS!$C:$C,Revenue!$A262,allNAICS!$E:$E,Revenue!W$1)</f>
        <v>384879</v>
      </c>
      <c r="X262" s="1">
        <f>SUMIFS(allNAICS!$P:$P,allNAICS!$C:$C,Revenue!$A262,allNAICS!$E:$E,Revenue!X$1)</f>
        <v>140122</v>
      </c>
      <c r="Y262" s="1">
        <f>SUMIFS(allNAICS!$P:$P,allNAICS!$C:$C,Revenue!$A262,allNAICS!$E:$E,Revenue!Y$1)</f>
        <v>0</v>
      </c>
    </row>
    <row r="263" spans="1:25" x14ac:dyDescent="0.45">
      <c r="A263" s="1" t="s">
        <v>753</v>
      </c>
      <c r="B263" s="1" t="s">
        <v>512</v>
      </c>
      <c r="C263" s="1">
        <v>38.254447200000001</v>
      </c>
      <c r="D263" s="1">
        <v>-104.6091409</v>
      </c>
      <c r="E263" s="1">
        <f>SUMIFS(allNAICS!$P:$P,allNAICS!$C:$C,Revenue!$A263,allNAICS!$E:$E,Revenue!E$1)</f>
        <v>9347085</v>
      </c>
      <c r="F263" s="1">
        <f>SUMIFS(allNAICS!$P:$P,allNAICS!$C:$C,Revenue!$A263,allNAICS!$E:$E,Revenue!F$1)</f>
        <v>1767</v>
      </c>
      <c r="G263" s="1">
        <f>SUMIFS(allNAICS!$P:$P,allNAICS!$C:$C,Revenue!$A263,allNAICS!$E:$E,Revenue!G$1)</f>
        <v>0</v>
      </c>
      <c r="H263" s="1">
        <f>SUMIFS(allNAICS!$P:$P,allNAICS!$C:$C,Revenue!$A263,allNAICS!$E:$E,Revenue!H$1)</f>
        <v>0</v>
      </c>
      <c r="I263" s="1">
        <f>SUMIFS(allNAICS!$P:$P,allNAICS!$C:$C,Revenue!$A263,allNAICS!$E:$E,Revenue!I$1)</f>
        <v>568469</v>
      </c>
      <c r="J263" s="1">
        <f>SUMIFS(allNAICS!$P:$P,allNAICS!$C:$C,Revenue!$A263,allNAICS!$E:$E,Revenue!J$1)</f>
        <v>2296955</v>
      </c>
      <c r="K263" s="1">
        <f>SUMIFS(allNAICS!$P:$P,allNAICS!$C:$C,Revenue!$A263,allNAICS!$E:$E,Revenue!K$1)</f>
        <v>624193</v>
      </c>
      <c r="L263" s="1">
        <f>SUMIFS(allNAICS!$P:$P,allNAICS!$C:$C,Revenue!$A263,allNAICS!$E:$E,Revenue!L$1)</f>
        <v>2151008</v>
      </c>
      <c r="M263" s="1">
        <f>SUMIFS(allNAICS!$P:$P,allNAICS!$C:$C,Revenue!$A263,allNAICS!$E:$E,Revenue!M$1)</f>
        <v>233437</v>
      </c>
      <c r="N263" s="1">
        <f>SUMIFS(allNAICS!$P:$P,allNAICS!$C:$C,Revenue!$A263,allNAICS!$E:$E,Revenue!N$1)</f>
        <v>537518</v>
      </c>
      <c r="O263" s="1">
        <f>SUMIFS(allNAICS!$P:$P,allNAICS!$C:$C,Revenue!$A263,allNAICS!$E:$E,Revenue!O$1)</f>
        <v>169619</v>
      </c>
      <c r="P263" s="1">
        <f>SUMIFS(allNAICS!$P:$P,allNAICS!$C:$C,Revenue!$A263,allNAICS!$E:$E,Revenue!P$1)</f>
        <v>158366</v>
      </c>
      <c r="Q263" s="1">
        <f>SUMIFS(allNAICS!$P:$P,allNAICS!$C:$C,Revenue!$A263,allNAICS!$E:$E,Revenue!Q$1)</f>
        <v>561779</v>
      </c>
      <c r="R263" s="1">
        <f>SUMIFS(allNAICS!$P:$P,allNAICS!$C:$C,Revenue!$A263,allNAICS!$E:$E,Revenue!R$1)</f>
        <v>177641</v>
      </c>
      <c r="S263" s="1">
        <f>SUMIFS(allNAICS!$P:$P,allNAICS!$C:$C,Revenue!$A263,allNAICS!$E:$E,Revenue!S$1)</f>
        <v>55310</v>
      </c>
      <c r="T263" s="1">
        <f>SUMIFS(allNAICS!$P:$P,allNAICS!$C:$C,Revenue!$A263,allNAICS!$E:$E,Revenue!T$1)</f>
        <v>1112044</v>
      </c>
      <c r="U263" s="1">
        <f>SUMIFS(allNAICS!$P:$P,allNAICS!$C:$C,Revenue!$A263,allNAICS!$E:$E,Revenue!U$1)</f>
        <v>82355</v>
      </c>
      <c r="V263" s="1">
        <f>SUMIFS(allNAICS!$P:$P,allNAICS!$C:$C,Revenue!$A263,allNAICS!$E:$E,Revenue!V$1)</f>
        <v>222065</v>
      </c>
      <c r="W263" s="1">
        <f>SUMIFS(allNAICS!$P:$P,allNAICS!$C:$C,Revenue!$A263,allNAICS!$E:$E,Revenue!W$1)</f>
        <v>93742</v>
      </c>
      <c r="X263" s="1">
        <f>SUMIFS(allNAICS!$P:$P,allNAICS!$C:$C,Revenue!$A263,allNAICS!$E:$E,Revenue!X$1)</f>
        <v>0</v>
      </c>
      <c r="Y263" s="1">
        <f>SUMIFS(allNAICS!$P:$P,allNAICS!$C:$C,Revenue!$A263,allNAICS!$E:$E,Revenue!Y$1)</f>
        <v>0</v>
      </c>
    </row>
    <row r="264" spans="1:25" x14ac:dyDescent="0.45">
      <c r="A264" s="1" t="s">
        <v>754</v>
      </c>
      <c r="B264" s="1" t="s">
        <v>526</v>
      </c>
      <c r="C264" s="1">
        <v>26.9297836</v>
      </c>
      <c r="D264" s="1">
        <v>-82.045366400000006</v>
      </c>
      <c r="E264" s="1">
        <f>SUMIFS(allNAICS!$P:$P,allNAICS!$C:$C,Revenue!$A264,allNAICS!$E:$E,Revenue!E$1)</f>
        <v>5385835</v>
      </c>
      <c r="F264" s="1">
        <f>SUMIFS(allNAICS!$P:$P,allNAICS!$C:$C,Revenue!$A264,allNAICS!$E:$E,Revenue!F$1)</f>
        <v>4876</v>
      </c>
      <c r="G264" s="1">
        <f>SUMIFS(allNAICS!$P:$P,allNAICS!$C:$C,Revenue!$A264,allNAICS!$E:$E,Revenue!G$1)</f>
        <v>0</v>
      </c>
      <c r="H264" s="1">
        <f>SUMIFS(allNAICS!$P:$P,allNAICS!$C:$C,Revenue!$A264,allNAICS!$E:$E,Revenue!H$1)</f>
        <v>0</v>
      </c>
      <c r="I264" s="1">
        <f>SUMIFS(allNAICS!$P:$P,allNAICS!$C:$C,Revenue!$A264,allNAICS!$E:$E,Revenue!I$1)</f>
        <v>158824</v>
      </c>
      <c r="J264" s="1">
        <f>SUMIFS(allNAICS!$P:$P,allNAICS!$C:$C,Revenue!$A264,allNAICS!$E:$E,Revenue!J$1)</f>
        <v>65716</v>
      </c>
      <c r="K264" s="1">
        <f>SUMIFS(allNAICS!$P:$P,allNAICS!$C:$C,Revenue!$A264,allNAICS!$E:$E,Revenue!K$1)</f>
        <v>401382</v>
      </c>
      <c r="L264" s="1">
        <f>SUMIFS(allNAICS!$P:$P,allNAICS!$C:$C,Revenue!$A264,allNAICS!$E:$E,Revenue!L$1)</f>
        <v>2104070</v>
      </c>
      <c r="M264" s="1">
        <f>SUMIFS(allNAICS!$P:$P,allNAICS!$C:$C,Revenue!$A264,allNAICS!$E:$E,Revenue!M$1)</f>
        <v>51617</v>
      </c>
      <c r="N264" s="1">
        <f>SUMIFS(allNAICS!$P:$P,allNAICS!$C:$C,Revenue!$A264,allNAICS!$E:$E,Revenue!N$1)</f>
        <v>98649</v>
      </c>
      <c r="O264" s="1">
        <f>SUMIFS(allNAICS!$P:$P,allNAICS!$C:$C,Revenue!$A264,allNAICS!$E:$E,Revenue!O$1)</f>
        <v>323269</v>
      </c>
      <c r="P264" s="1">
        <f>SUMIFS(allNAICS!$P:$P,allNAICS!$C:$C,Revenue!$A264,allNAICS!$E:$E,Revenue!P$1)</f>
        <v>120062</v>
      </c>
      <c r="Q264" s="1">
        <f>SUMIFS(allNAICS!$P:$P,allNAICS!$C:$C,Revenue!$A264,allNAICS!$E:$E,Revenue!Q$1)</f>
        <v>166127</v>
      </c>
      <c r="R264" s="1">
        <f>SUMIFS(allNAICS!$P:$P,allNAICS!$C:$C,Revenue!$A264,allNAICS!$E:$E,Revenue!R$1)</f>
        <v>271351</v>
      </c>
      <c r="S264" s="1">
        <f>SUMIFS(allNAICS!$P:$P,allNAICS!$C:$C,Revenue!$A264,allNAICS!$E:$E,Revenue!S$1)</f>
        <v>13141</v>
      </c>
      <c r="T264" s="1">
        <f>SUMIFS(allNAICS!$P:$P,allNAICS!$C:$C,Revenue!$A264,allNAICS!$E:$E,Revenue!T$1)</f>
        <v>1154667</v>
      </c>
      <c r="U264" s="1">
        <f>SUMIFS(allNAICS!$P:$P,allNAICS!$C:$C,Revenue!$A264,allNAICS!$E:$E,Revenue!U$1)</f>
        <v>29237</v>
      </c>
      <c r="V264" s="1">
        <f>SUMIFS(allNAICS!$P:$P,allNAICS!$C:$C,Revenue!$A264,allNAICS!$E:$E,Revenue!V$1)</f>
        <v>239063</v>
      </c>
      <c r="W264" s="1">
        <f>SUMIFS(allNAICS!$P:$P,allNAICS!$C:$C,Revenue!$A264,allNAICS!$E:$E,Revenue!W$1)</f>
        <v>133457</v>
      </c>
      <c r="X264" s="1">
        <f>SUMIFS(allNAICS!$P:$P,allNAICS!$C:$C,Revenue!$A264,allNAICS!$E:$E,Revenue!X$1)</f>
        <v>0</v>
      </c>
      <c r="Y264" s="1">
        <f>SUMIFS(allNAICS!$P:$P,allNAICS!$C:$C,Revenue!$A264,allNAICS!$E:$E,Revenue!Y$1)</f>
        <v>0</v>
      </c>
    </row>
    <row r="265" spans="1:25" x14ac:dyDescent="0.45">
      <c r="A265" s="1" t="s">
        <v>755</v>
      </c>
      <c r="B265" s="1" t="s">
        <v>468</v>
      </c>
      <c r="C265" s="1">
        <v>42.726130900000001</v>
      </c>
      <c r="D265" s="1">
        <v>-87.782852300000002</v>
      </c>
      <c r="E265" s="1">
        <f>SUMIFS(allNAICS!$P:$P,allNAICS!$C:$C,Revenue!$A265,allNAICS!$E:$E,Revenue!E$1)</f>
        <v>21245304</v>
      </c>
      <c r="F265" s="1">
        <f>SUMIFS(allNAICS!$P:$P,allNAICS!$C:$C,Revenue!$A265,allNAICS!$E:$E,Revenue!F$1)</f>
        <v>0</v>
      </c>
      <c r="G265" s="1">
        <f>SUMIFS(allNAICS!$P:$P,allNAICS!$C:$C,Revenue!$A265,allNAICS!$E:$E,Revenue!G$1)</f>
        <v>0</v>
      </c>
      <c r="H265" s="1">
        <f>SUMIFS(allNAICS!$P:$P,allNAICS!$C:$C,Revenue!$A265,allNAICS!$E:$E,Revenue!H$1)</f>
        <v>0</v>
      </c>
      <c r="I265" s="1">
        <f>SUMIFS(allNAICS!$P:$P,allNAICS!$C:$C,Revenue!$A265,allNAICS!$E:$E,Revenue!I$1)</f>
        <v>0</v>
      </c>
      <c r="J265" s="1">
        <f>SUMIFS(allNAICS!$P:$P,allNAICS!$C:$C,Revenue!$A265,allNAICS!$E:$E,Revenue!J$1)</f>
        <v>7578010</v>
      </c>
      <c r="K265" s="1">
        <f>SUMIFS(allNAICS!$P:$P,allNAICS!$C:$C,Revenue!$A265,allNAICS!$E:$E,Revenue!K$1)</f>
        <v>6527704</v>
      </c>
      <c r="L265" s="1">
        <f>SUMIFS(allNAICS!$P:$P,allNAICS!$C:$C,Revenue!$A265,allNAICS!$E:$E,Revenue!L$1)</f>
        <v>2094835</v>
      </c>
      <c r="M265" s="1">
        <f>SUMIFS(allNAICS!$P:$P,allNAICS!$C:$C,Revenue!$A265,allNAICS!$E:$E,Revenue!M$1)</f>
        <v>237572</v>
      </c>
      <c r="N265" s="1">
        <f>SUMIFS(allNAICS!$P:$P,allNAICS!$C:$C,Revenue!$A265,allNAICS!$E:$E,Revenue!N$1)</f>
        <v>94000</v>
      </c>
      <c r="O265" s="1">
        <f>SUMIFS(allNAICS!$P:$P,allNAICS!$C:$C,Revenue!$A265,allNAICS!$E:$E,Revenue!O$1)</f>
        <v>1079628</v>
      </c>
      <c r="P265" s="1">
        <f>SUMIFS(allNAICS!$P:$P,allNAICS!$C:$C,Revenue!$A265,allNAICS!$E:$E,Revenue!P$1)</f>
        <v>175482</v>
      </c>
      <c r="Q265" s="1">
        <f>SUMIFS(allNAICS!$P:$P,allNAICS!$C:$C,Revenue!$A265,allNAICS!$E:$E,Revenue!Q$1)</f>
        <v>311989</v>
      </c>
      <c r="R265" s="1">
        <f>SUMIFS(allNAICS!$P:$P,allNAICS!$C:$C,Revenue!$A265,allNAICS!$E:$E,Revenue!R$1)</f>
        <v>218614</v>
      </c>
      <c r="S265" s="1">
        <f>SUMIFS(allNAICS!$P:$P,allNAICS!$C:$C,Revenue!$A265,allNAICS!$E:$E,Revenue!S$1)</f>
        <v>42113</v>
      </c>
      <c r="T265" s="1">
        <f>SUMIFS(allNAICS!$P:$P,allNAICS!$C:$C,Revenue!$A265,allNAICS!$E:$E,Revenue!T$1)</f>
        <v>829794</v>
      </c>
      <c r="U265" s="1">
        <f>SUMIFS(allNAICS!$P:$P,allNAICS!$C:$C,Revenue!$A265,allNAICS!$E:$E,Revenue!U$1)</f>
        <v>28357</v>
      </c>
      <c r="V265" s="1">
        <f>SUMIFS(allNAICS!$P:$P,allNAICS!$C:$C,Revenue!$A265,allNAICS!$E:$E,Revenue!V$1)</f>
        <v>250830</v>
      </c>
      <c r="W265" s="1">
        <f>SUMIFS(allNAICS!$P:$P,allNAICS!$C:$C,Revenue!$A265,allNAICS!$E:$E,Revenue!W$1)</f>
        <v>126650</v>
      </c>
      <c r="X265" s="1">
        <f>SUMIFS(allNAICS!$P:$P,allNAICS!$C:$C,Revenue!$A265,allNAICS!$E:$E,Revenue!X$1)</f>
        <v>0</v>
      </c>
      <c r="Y265" s="1">
        <f>SUMIFS(allNAICS!$P:$P,allNAICS!$C:$C,Revenue!$A265,allNAICS!$E:$E,Revenue!Y$1)</f>
        <v>0</v>
      </c>
    </row>
    <row r="266" spans="1:25" x14ac:dyDescent="0.45">
      <c r="A266" s="1" t="s">
        <v>756</v>
      </c>
      <c r="B266" s="1" t="s">
        <v>470</v>
      </c>
      <c r="C266" s="1">
        <v>35.779589700000002</v>
      </c>
      <c r="D266" s="1">
        <v>-78.638178699999997</v>
      </c>
      <c r="E266" s="1">
        <f>SUMIFS(allNAICS!$P:$P,allNAICS!$C:$C,Revenue!$A266,allNAICS!$E:$E,Revenue!E$1)</f>
        <v>122239851</v>
      </c>
      <c r="F266" s="1">
        <f>SUMIFS(allNAICS!$P:$P,allNAICS!$C:$C,Revenue!$A266,allNAICS!$E:$E,Revenue!F$1)</f>
        <v>67336</v>
      </c>
      <c r="G266" s="1">
        <f>SUMIFS(allNAICS!$P:$P,allNAICS!$C:$C,Revenue!$A266,allNAICS!$E:$E,Revenue!G$1)</f>
        <v>65414</v>
      </c>
      <c r="H266" s="1">
        <f>SUMIFS(allNAICS!$P:$P,allNAICS!$C:$C,Revenue!$A266,allNAICS!$E:$E,Revenue!H$1)</f>
        <v>0</v>
      </c>
      <c r="I266" s="1">
        <f>SUMIFS(allNAICS!$P:$P,allNAICS!$C:$C,Revenue!$A266,allNAICS!$E:$E,Revenue!I$1)</f>
        <v>8724569</v>
      </c>
      <c r="J266" s="1">
        <f>SUMIFS(allNAICS!$P:$P,allNAICS!$C:$C,Revenue!$A266,allNAICS!$E:$E,Revenue!J$1)</f>
        <v>18589113</v>
      </c>
      <c r="K266" s="1">
        <f>SUMIFS(allNAICS!$P:$P,allNAICS!$C:$C,Revenue!$A266,allNAICS!$E:$E,Revenue!K$1)</f>
        <v>27590129</v>
      </c>
      <c r="L266" s="1">
        <f>SUMIFS(allNAICS!$P:$P,allNAICS!$C:$C,Revenue!$A266,allNAICS!$E:$E,Revenue!L$1)</f>
        <v>17856891</v>
      </c>
      <c r="M266" s="1">
        <f>SUMIFS(allNAICS!$P:$P,allNAICS!$C:$C,Revenue!$A266,allNAICS!$E:$E,Revenue!M$1)</f>
        <v>1428829</v>
      </c>
      <c r="N266" s="1">
        <f>SUMIFS(allNAICS!$P:$P,allNAICS!$C:$C,Revenue!$A266,allNAICS!$E:$E,Revenue!N$1)</f>
        <v>6258980</v>
      </c>
      <c r="O266" s="1">
        <f>SUMIFS(allNAICS!$P:$P,allNAICS!$C:$C,Revenue!$A266,allNAICS!$E:$E,Revenue!O$1)</f>
        <v>8949942</v>
      </c>
      <c r="P266" s="1">
        <f>SUMIFS(allNAICS!$P:$P,allNAICS!$C:$C,Revenue!$A266,allNAICS!$E:$E,Revenue!P$1)</f>
        <v>2715671</v>
      </c>
      <c r="Q266" s="1">
        <f>SUMIFS(allNAICS!$P:$P,allNAICS!$C:$C,Revenue!$A266,allNAICS!$E:$E,Revenue!Q$1)</f>
        <v>9468014</v>
      </c>
      <c r="R266" s="1">
        <f>SUMIFS(allNAICS!$P:$P,allNAICS!$C:$C,Revenue!$A266,allNAICS!$E:$E,Revenue!R$1)</f>
        <v>3356864</v>
      </c>
      <c r="S266" s="1">
        <f>SUMIFS(allNAICS!$P:$P,allNAICS!$C:$C,Revenue!$A266,allNAICS!$E:$E,Revenue!S$1)</f>
        <v>720188</v>
      </c>
      <c r="T266" s="1">
        <f>SUMIFS(allNAICS!$P:$P,allNAICS!$C:$C,Revenue!$A266,allNAICS!$E:$E,Revenue!T$1)</f>
        <v>5305307</v>
      </c>
      <c r="U266" s="1">
        <f>SUMIFS(allNAICS!$P:$P,allNAICS!$C:$C,Revenue!$A266,allNAICS!$E:$E,Revenue!U$1)</f>
        <v>668418</v>
      </c>
      <c r="V266" s="1">
        <f>SUMIFS(allNAICS!$P:$P,allNAICS!$C:$C,Revenue!$A266,allNAICS!$E:$E,Revenue!V$1)</f>
        <v>2643264</v>
      </c>
      <c r="W266" s="1">
        <f>SUMIFS(allNAICS!$P:$P,allNAICS!$C:$C,Revenue!$A266,allNAICS!$E:$E,Revenue!W$1)</f>
        <v>1218408</v>
      </c>
      <c r="X266" s="1">
        <f>SUMIFS(allNAICS!$P:$P,allNAICS!$C:$C,Revenue!$A266,allNAICS!$E:$E,Revenue!X$1)</f>
        <v>1089585</v>
      </c>
      <c r="Y266" s="1">
        <f>SUMIFS(allNAICS!$P:$P,allNAICS!$C:$C,Revenue!$A266,allNAICS!$E:$E,Revenue!Y$1)</f>
        <v>0</v>
      </c>
    </row>
    <row r="267" spans="1:25" x14ac:dyDescent="0.45">
      <c r="A267" s="1" t="s">
        <v>757</v>
      </c>
      <c r="B267" s="1" t="s">
        <v>758</v>
      </c>
      <c r="C267" s="1">
        <v>44.080543400000003</v>
      </c>
      <c r="D267" s="1">
        <v>-103.23101490000001</v>
      </c>
      <c r="E267" s="1">
        <f>SUMIFS(allNAICS!$P:$P,allNAICS!$C:$C,Revenue!$A267,allNAICS!$E:$E,Revenue!E$1)</f>
        <v>10156836</v>
      </c>
      <c r="F267" s="1">
        <f>SUMIFS(allNAICS!$P:$P,allNAICS!$C:$C,Revenue!$A267,allNAICS!$E:$E,Revenue!F$1)</f>
        <v>13604</v>
      </c>
      <c r="G267" s="1">
        <f>SUMIFS(allNAICS!$P:$P,allNAICS!$C:$C,Revenue!$A267,allNAICS!$E:$E,Revenue!G$1)</f>
        <v>0</v>
      </c>
      <c r="H267" s="1">
        <f>SUMIFS(allNAICS!$P:$P,allNAICS!$C:$C,Revenue!$A267,allNAICS!$E:$E,Revenue!H$1)</f>
        <v>367222</v>
      </c>
      <c r="I267" s="1">
        <f>SUMIFS(allNAICS!$P:$P,allNAICS!$C:$C,Revenue!$A267,allNAICS!$E:$E,Revenue!I$1)</f>
        <v>1047907</v>
      </c>
      <c r="J267" s="1">
        <f>SUMIFS(allNAICS!$P:$P,allNAICS!$C:$C,Revenue!$A267,allNAICS!$E:$E,Revenue!J$1)</f>
        <v>600977</v>
      </c>
      <c r="K267" s="1">
        <f>SUMIFS(allNAICS!$P:$P,allNAICS!$C:$C,Revenue!$A267,allNAICS!$E:$E,Revenue!K$1)</f>
        <v>1989823</v>
      </c>
      <c r="L267" s="1">
        <f>SUMIFS(allNAICS!$P:$P,allNAICS!$C:$C,Revenue!$A267,allNAICS!$E:$E,Revenue!L$1)</f>
        <v>2587571</v>
      </c>
      <c r="M267" s="1">
        <f>SUMIFS(allNAICS!$P:$P,allNAICS!$C:$C,Revenue!$A267,allNAICS!$E:$E,Revenue!M$1)</f>
        <v>275842</v>
      </c>
      <c r="N267" s="1">
        <f>SUMIFS(allNAICS!$P:$P,allNAICS!$C:$C,Revenue!$A267,allNAICS!$E:$E,Revenue!N$1)</f>
        <v>250000</v>
      </c>
      <c r="O267" s="1">
        <f>SUMIFS(allNAICS!$P:$P,allNAICS!$C:$C,Revenue!$A267,allNAICS!$E:$E,Revenue!O$1)</f>
        <v>507971</v>
      </c>
      <c r="P267" s="1">
        <f>SUMIFS(allNAICS!$P:$P,allNAICS!$C:$C,Revenue!$A267,allNAICS!$E:$E,Revenue!P$1)</f>
        <v>258005</v>
      </c>
      <c r="Q267" s="1">
        <f>SUMIFS(allNAICS!$P:$P,allNAICS!$C:$C,Revenue!$A267,allNAICS!$E:$E,Revenue!Q$1)</f>
        <v>274732</v>
      </c>
      <c r="R267" s="1">
        <f>SUMIFS(allNAICS!$P:$P,allNAICS!$C:$C,Revenue!$A267,allNAICS!$E:$E,Revenue!R$1)</f>
        <v>124864</v>
      </c>
      <c r="S267" s="1">
        <f>SUMIFS(allNAICS!$P:$P,allNAICS!$C:$C,Revenue!$A267,allNAICS!$E:$E,Revenue!S$1)</f>
        <v>52113</v>
      </c>
      <c r="T267" s="1">
        <f>SUMIFS(allNAICS!$P:$P,allNAICS!$C:$C,Revenue!$A267,allNAICS!$E:$E,Revenue!T$1)</f>
        <v>1028315</v>
      </c>
      <c r="U267" s="1">
        <f>SUMIFS(allNAICS!$P:$P,allNAICS!$C:$C,Revenue!$A267,allNAICS!$E:$E,Revenue!U$1)</f>
        <v>119522</v>
      </c>
      <c r="V267" s="1">
        <f>SUMIFS(allNAICS!$P:$P,allNAICS!$C:$C,Revenue!$A267,allNAICS!$E:$E,Revenue!V$1)</f>
        <v>426428</v>
      </c>
      <c r="W267" s="1">
        <f>SUMIFS(allNAICS!$P:$P,allNAICS!$C:$C,Revenue!$A267,allNAICS!$E:$E,Revenue!W$1)</f>
        <v>144133</v>
      </c>
      <c r="X267" s="1">
        <f>SUMIFS(allNAICS!$P:$P,allNAICS!$C:$C,Revenue!$A267,allNAICS!$E:$E,Revenue!X$1)</f>
        <v>0</v>
      </c>
      <c r="Y267" s="1">
        <f>SUMIFS(allNAICS!$P:$P,allNAICS!$C:$C,Revenue!$A267,allNAICS!$E:$E,Revenue!Y$1)</f>
        <v>0</v>
      </c>
    </row>
    <row r="268" spans="1:25" x14ac:dyDescent="0.45">
      <c r="A268" s="1" t="s">
        <v>759</v>
      </c>
      <c r="B268" s="1" t="s">
        <v>459</v>
      </c>
      <c r="C268" s="1">
        <v>40.335648300000003</v>
      </c>
      <c r="D268" s="1">
        <v>-75.926874699999999</v>
      </c>
      <c r="E268" s="1">
        <f>SUMIFS(allNAICS!$P:$P,allNAICS!$C:$C,Revenue!$A268,allNAICS!$E:$E,Revenue!E$1)</f>
        <v>35904856</v>
      </c>
      <c r="F268" s="1">
        <f>SUMIFS(allNAICS!$P:$P,allNAICS!$C:$C,Revenue!$A268,allNAICS!$E:$E,Revenue!F$1)</f>
        <v>0</v>
      </c>
      <c r="G268" s="1">
        <f>SUMIFS(allNAICS!$P:$P,allNAICS!$C:$C,Revenue!$A268,allNAICS!$E:$E,Revenue!G$1)</f>
        <v>0</v>
      </c>
      <c r="H268" s="1">
        <f>SUMIFS(allNAICS!$P:$P,allNAICS!$C:$C,Revenue!$A268,allNAICS!$E:$E,Revenue!H$1)</f>
        <v>0</v>
      </c>
      <c r="I268" s="1">
        <f>SUMIFS(allNAICS!$P:$P,allNAICS!$C:$C,Revenue!$A268,allNAICS!$E:$E,Revenue!I$1)</f>
        <v>1890775</v>
      </c>
      <c r="J268" s="1">
        <f>SUMIFS(allNAICS!$P:$P,allNAICS!$C:$C,Revenue!$A268,allNAICS!$E:$E,Revenue!J$1)</f>
        <v>10724270</v>
      </c>
      <c r="K268" s="1">
        <f>SUMIFS(allNAICS!$P:$P,allNAICS!$C:$C,Revenue!$A268,allNAICS!$E:$E,Revenue!K$1)</f>
        <v>5202640</v>
      </c>
      <c r="L268" s="1">
        <f>SUMIFS(allNAICS!$P:$P,allNAICS!$C:$C,Revenue!$A268,allNAICS!$E:$E,Revenue!L$1)</f>
        <v>7723017</v>
      </c>
      <c r="M268" s="1">
        <f>SUMIFS(allNAICS!$P:$P,allNAICS!$C:$C,Revenue!$A268,allNAICS!$E:$E,Revenue!M$1)</f>
        <v>715384</v>
      </c>
      <c r="N268" s="1">
        <f>SUMIFS(allNAICS!$P:$P,allNAICS!$C:$C,Revenue!$A268,allNAICS!$E:$E,Revenue!N$1)</f>
        <v>307298</v>
      </c>
      <c r="O268" s="1">
        <f>SUMIFS(allNAICS!$P:$P,allNAICS!$C:$C,Revenue!$A268,allNAICS!$E:$E,Revenue!O$1)</f>
        <v>1834645</v>
      </c>
      <c r="P268" s="1">
        <f>SUMIFS(allNAICS!$P:$P,allNAICS!$C:$C,Revenue!$A268,allNAICS!$E:$E,Revenue!P$1)</f>
        <v>328906</v>
      </c>
      <c r="Q268" s="1">
        <f>SUMIFS(allNAICS!$P:$P,allNAICS!$C:$C,Revenue!$A268,allNAICS!$E:$E,Revenue!Q$1)</f>
        <v>1107451</v>
      </c>
      <c r="R268" s="1">
        <f>SUMIFS(allNAICS!$P:$P,allNAICS!$C:$C,Revenue!$A268,allNAICS!$E:$E,Revenue!R$1)</f>
        <v>499383</v>
      </c>
      <c r="S268" s="1">
        <f>SUMIFS(allNAICS!$P:$P,allNAICS!$C:$C,Revenue!$A268,allNAICS!$E:$E,Revenue!S$1)</f>
        <v>174629</v>
      </c>
      <c r="T268" s="1">
        <f>SUMIFS(allNAICS!$P:$P,allNAICS!$C:$C,Revenue!$A268,allNAICS!$E:$E,Revenue!T$1)</f>
        <v>2594823</v>
      </c>
      <c r="U268" s="1">
        <f>SUMIFS(allNAICS!$P:$P,allNAICS!$C:$C,Revenue!$A268,allNAICS!$E:$E,Revenue!U$1)</f>
        <v>111718</v>
      </c>
      <c r="V268" s="1">
        <f>SUMIFS(allNAICS!$P:$P,allNAICS!$C:$C,Revenue!$A268,allNAICS!$E:$E,Revenue!V$1)</f>
        <v>520483</v>
      </c>
      <c r="W268" s="1">
        <f>SUMIFS(allNAICS!$P:$P,allNAICS!$C:$C,Revenue!$A268,allNAICS!$E:$E,Revenue!W$1)</f>
        <v>369588</v>
      </c>
      <c r="X268" s="1">
        <f>SUMIFS(allNAICS!$P:$P,allNAICS!$C:$C,Revenue!$A268,allNAICS!$E:$E,Revenue!X$1)</f>
        <v>377577</v>
      </c>
      <c r="Y268" s="1">
        <f>SUMIFS(allNAICS!$P:$P,allNAICS!$C:$C,Revenue!$A268,allNAICS!$E:$E,Revenue!Y$1)</f>
        <v>0</v>
      </c>
    </row>
    <row r="269" spans="1:25" x14ac:dyDescent="0.45">
      <c r="A269" s="1" t="s">
        <v>760</v>
      </c>
      <c r="B269" s="1" t="s">
        <v>480</v>
      </c>
      <c r="C269" s="1">
        <v>40.586539600000002</v>
      </c>
      <c r="D269" s="1">
        <v>-122.3916754</v>
      </c>
      <c r="E269" s="1">
        <f>SUMIFS(allNAICS!$P:$P,allNAICS!$C:$C,Revenue!$A269,allNAICS!$E:$E,Revenue!E$1)</f>
        <v>8978979</v>
      </c>
      <c r="F269" s="1">
        <f>SUMIFS(allNAICS!$P:$P,allNAICS!$C:$C,Revenue!$A269,allNAICS!$E:$E,Revenue!F$1)</f>
        <v>118160</v>
      </c>
      <c r="G269" s="1">
        <f>SUMIFS(allNAICS!$P:$P,allNAICS!$C:$C,Revenue!$A269,allNAICS!$E:$E,Revenue!G$1)</f>
        <v>0</v>
      </c>
      <c r="H269" s="1">
        <f>SUMIFS(allNAICS!$P:$P,allNAICS!$C:$C,Revenue!$A269,allNAICS!$E:$E,Revenue!H$1)</f>
        <v>0</v>
      </c>
      <c r="I269" s="1">
        <f>SUMIFS(allNAICS!$P:$P,allNAICS!$C:$C,Revenue!$A269,allNAICS!$E:$E,Revenue!I$1)</f>
        <v>420192</v>
      </c>
      <c r="J269" s="1">
        <f>SUMIFS(allNAICS!$P:$P,allNAICS!$C:$C,Revenue!$A269,allNAICS!$E:$E,Revenue!J$1)</f>
        <v>678100</v>
      </c>
      <c r="K269" s="1">
        <f>SUMIFS(allNAICS!$P:$P,allNAICS!$C:$C,Revenue!$A269,allNAICS!$E:$E,Revenue!K$1)</f>
        <v>1184423</v>
      </c>
      <c r="L269" s="1">
        <f>SUMIFS(allNAICS!$P:$P,allNAICS!$C:$C,Revenue!$A269,allNAICS!$E:$E,Revenue!L$1)</f>
        <v>2645082</v>
      </c>
      <c r="M269" s="1">
        <f>SUMIFS(allNAICS!$P:$P,allNAICS!$C:$C,Revenue!$A269,allNAICS!$E:$E,Revenue!M$1)</f>
        <v>208548</v>
      </c>
      <c r="N269" s="1">
        <f>SUMIFS(allNAICS!$P:$P,allNAICS!$C:$C,Revenue!$A269,allNAICS!$E:$E,Revenue!N$1)</f>
        <v>181383</v>
      </c>
      <c r="O269" s="1">
        <f>SUMIFS(allNAICS!$P:$P,allNAICS!$C:$C,Revenue!$A269,allNAICS!$E:$E,Revenue!O$1)</f>
        <v>660762</v>
      </c>
      <c r="P269" s="1">
        <f>SUMIFS(allNAICS!$P:$P,allNAICS!$C:$C,Revenue!$A269,allNAICS!$E:$E,Revenue!P$1)</f>
        <v>190221</v>
      </c>
      <c r="Q269" s="1">
        <f>SUMIFS(allNAICS!$P:$P,allNAICS!$C:$C,Revenue!$A269,allNAICS!$E:$E,Revenue!Q$1)</f>
        <v>311250</v>
      </c>
      <c r="R269" s="1">
        <f>SUMIFS(allNAICS!$P:$P,allNAICS!$C:$C,Revenue!$A269,allNAICS!$E:$E,Revenue!R$1)</f>
        <v>241087</v>
      </c>
      <c r="S269" s="1">
        <f>SUMIFS(allNAICS!$P:$P,allNAICS!$C:$C,Revenue!$A269,allNAICS!$E:$E,Revenue!S$1)</f>
        <v>77128</v>
      </c>
      <c r="T269" s="1">
        <f>SUMIFS(allNAICS!$P:$P,allNAICS!$C:$C,Revenue!$A269,allNAICS!$E:$E,Revenue!T$1)</f>
        <v>1244648</v>
      </c>
      <c r="U269" s="1">
        <f>SUMIFS(allNAICS!$P:$P,allNAICS!$C:$C,Revenue!$A269,allNAICS!$E:$E,Revenue!U$1)</f>
        <v>36079</v>
      </c>
      <c r="V269" s="1">
        <f>SUMIFS(allNAICS!$P:$P,allNAICS!$C:$C,Revenue!$A269,allNAICS!$E:$E,Revenue!V$1)</f>
        <v>348521</v>
      </c>
      <c r="W269" s="1">
        <f>SUMIFS(allNAICS!$P:$P,allNAICS!$C:$C,Revenue!$A269,allNAICS!$E:$E,Revenue!W$1)</f>
        <v>227688</v>
      </c>
      <c r="X269" s="1">
        <f>SUMIFS(allNAICS!$P:$P,allNAICS!$C:$C,Revenue!$A269,allNAICS!$E:$E,Revenue!X$1)</f>
        <v>0</v>
      </c>
      <c r="Y269" s="1">
        <f>SUMIFS(allNAICS!$P:$P,allNAICS!$C:$C,Revenue!$A269,allNAICS!$E:$E,Revenue!Y$1)</f>
        <v>0</v>
      </c>
    </row>
    <row r="270" spans="1:25" x14ac:dyDescent="0.45">
      <c r="A270" s="1" t="s">
        <v>761</v>
      </c>
      <c r="B270" s="1" t="s">
        <v>529</v>
      </c>
      <c r="C270" s="1">
        <v>39.529632900000003</v>
      </c>
      <c r="D270" s="1">
        <v>-119.8138027</v>
      </c>
      <c r="E270" s="1">
        <f>SUMIFS(allNAICS!$P:$P,allNAICS!$C:$C,Revenue!$A270,allNAICS!$E:$E,Revenue!E$1)</f>
        <v>45740119</v>
      </c>
      <c r="F270" s="1">
        <f>SUMIFS(allNAICS!$P:$P,allNAICS!$C:$C,Revenue!$A270,allNAICS!$E:$E,Revenue!F$1)</f>
        <v>17183</v>
      </c>
      <c r="G270" s="1">
        <f>SUMIFS(allNAICS!$P:$P,allNAICS!$C:$C,Revenue!$A270,allNAICS!$E:$E,Revenue!G$1)</f>
        <v>302988</v>
      </c>
      <c r="H270" s="1">
        <f>SUMIFS(allNAICS!$P:$P,allNAICS!$C:$C,Revenue!$A270,allNAICS!$E:$E,Revenue!H$1)</f>
        <v>0</v>
      </c>
      <c r="I270" s="1">
        <f>SUMIFS(allNAICS!$P:$P,allNAICS!$C:$C,Revenue!$A270,allNAICS!$E:$E,Revenue!I$1)</f>
        <v>2190625</v>
      </c>
      <c r="J270" s="1">
        <f>SUMIFS(allNAICS!$P:$P,allNAICS!$C:$C,Revenue!$A270,allNAICS!$E:$E,Revenue!J$1)</f>
        <v>6372612</v>
      </c>
      <c r="K270" s="1">
        <f>SUMIFS(allNAICS!$P:$P,allNAICS!$C:$C,Revenue!$A270,allNAICS!$E:$E,Revenue!K$1)</f>
        <v>10820661</v>
      </c>
      <c r="L270" s="1">
        <f>SUMIFS(allNAICS!$P:$P,allNAICS!$C:$C,Revenue!$A270,allNAICS!$E:$E,Revenue!L$1)</f>
        <v>6555315</v>
      </c>
      <c r="M270" s="1">
        <f>SUMIFS(allNAICS!$P:$P,allNAICS!$C:$C,Revenue!$A270,allNAICS!$E:$E,Revenue!M$1)</f>
        <v>1257799</v>
      </c>
      <c r="N270" s="1">
        <f>SUMIFS(allNAICS!$P:$P,allNAICS!$C:$C,Revenue!$A270,allNAICS!$E:$E,Revenue!N$1)</f>
        <v>4019668</v>
      </c>
      <c r="O270" s="1">
        <f>SUMIFS(allNAICS!$P:$P,allNAICS!$C:$C,Revenue!$A270,allNAICS!$E:$E,Revenue!O$1)</f>
        <v>3147107</v>
      </c>
      <c r="P270" s="1">
        <f>SUMIFS(allNAICS!$P:$P,allNAICS!$C:$C,Revenue!$A270,allNAICS!$E:$E,Revenue!P$1)</f>
        <v>1030069</v>
      </c>
      <c r="Q270" s="1">
        <f>SUMIFS(allNAICS!$P:$P,allNAICS!$C:$C,Revenue!$A270,allNAICS!$E:$E,Revenue!Q$1)</f>
        <v>1817110</v>
      </c>
      <c r="R270" s="1">
        <f>SUMIFS(allNAICS!$P:$P,allNAICS!$C:$C,Revenue!$A270,allNAICS!$E:$E,Revenue!R$1)</f>
        <v>1133279</v>
      </c>
      <c r="S270" s="1">
        <f>SUMIFS(allNAICS!$P:$P,allNAICS!$C:$C,Revenue!$A270,allNAICS!$E:$E,Revenue!S$1)</f>
        <v>130910</v>
      </c>
      <c r="T270" s="1">
        <f>SUMIFS(allNAICS!$P:$P,allNAICS!$C:$C,Revenue!$A270,allNAICS!$E:$E,Revenue!T$1)</f>
        <v>2774593</v>
      </c>
      <c r="U270" s="1">
        <f>SUMIFS(allNAICS!$P:$P,allNAICS!$C:$C,Revenue!$A270,allNAICS!$E:$E,Revenue!U$1)</f>
        <v>288573</v>
      </c>
      <c r="V270" s="1">
        <f>SUMIFS(allNAICS!$P:$P,allNAICS!$C:$C,Revenue!$A270,allNAICS!$E:$E,Revenue!V$1)</f>
        <v>1856526</v>
      </c>
      <c r="W270" s="1">
        <f>SUMIFS(allNAICS!$P:$P,allNAICS!$C:$C,Revenue!$A270,allNAICS!$E:$E,Revenue!W$1)</f>
        <v>380861</v>
      </c>
      <c r="X270" s="1">
        <f>SUMIFS(allNAICS!$P:$P,allNAICS!$C:$C,Revenue!$A270,allNAICS!$E:$E,Revenue!X$1)</f>
        <v>456656</v>
      </c>
      <c r="Y270" s="1">
        <f>SUMIFS(allNAICS!$P:$P,allNAICS!$C:$C,Revenue!$A270,allNAICS!$E:$E,Revenue!Y$1)</f>
        <v>0</v>
      </c>
    </row>
    <row r="271" spans="1:25" x14ac:dyDescent="0.45">
      <c r="A271" s="1" t="s">
        <v>762</v>
      </c>
      <c r="B271" s="1" t="s">
        <v>502</v>
      </c>
      <c r="C271" s="1">
        <v>37.540724599999997</v>
      </c>
      <c r="D271" s="1">
        <v>-77.436048099999994</v>
      </c>
      <c r="E271" s="1">
        <f>SUMIFS(allNAICS!$P:$P,allNAICS!$C:$C,Revenue!$A271,allNAICS!$E:$E,Revenue!E$1)</f>
        <v>157060284</v>
      </c>
      <c r="F271" s="1">
        <f>SUMIFS(allNAICS!$P:$P,allNAICS!$C:$C,Revenue!$A271,allNAICS!$E:$E,Revenue!F$1)</f>
        <v>386427</v>
      </c>
      <c r="G271" s="1">
        <f>SUMIFS(allNAICS!$P:$P,allNAICS!$C:$C,Revenue!$A271,allNAICS!$E:$E,Revenue!G$1)</f>
        <v>251951</v>
      </c>
      <c r="H271" s="1">
        <f>SUMIFS(allNAICS!$P:$P,allNAICS!$C:$C,Revenue!$A271,allNAICS!$E:$E,Revenue!H$1)</f>
        <v>4531489</v>
      </c>
      <c r="I271" s="1">
        <f>SUMIFS(allNAICS!$P:$P,allNAICS!$C:$C,Revenue!$A271,allNAICS!$E:$E,Revenue!I$1)</f>
        <v>6712544</v>
      </c>
      <c r="J271" s="1">
        <f>SUMIFS(allNAICS!$P:$P,allNAICS!$C:$C,Revenue!$A271,allNAICS!$E:$E,Revenue!J$1)</f>
        <v>27098634</v>
      </c>
      <c r="K271" s="1">
        <f>SUMIFS(allNAICS!$P:$P,allNAICS!$C:$C,Revenue!$A271,allNAICS!$E:$E,Revenue!K$1)</f>
        <v>30619871</v>
      </c>
      <c r="L271" s="1">
        <f>SUMIFS(allNAICS!$P:$P,allNAICS!$C:$C,Revenue!$A271,allNAICS!$E:$E,Revenue!L$1)</f>
        <v>17616732</v>
      </c>
      <c r="M271" s="1">
        <f>SUMIFS(allNAICS!$P:$P,allNAICS!$C:$C,Revenue!$A271,allNAICS!$E:$E,Revenue!M$1)</f>
        <v>2456876</v>
      </c>
      <c r="N271" s="1">
        <f>SUMIFS(allNAICS!$P:$P,allNAICS!$C:$C,Revenue!$A271,allNAICS!$E:$E,Revenue!N$1)</f>
        <v>2740192</v>
      </c>
      <c r="O271" s="1">
        <f>SUMIFS(allNAICS!$P:$P,allNAICS!$C:$C,Revenue!$A271,allNAICS!$E:$E,Revenue!O$1)</f>
        <v>38644456</v>
      </c>
      <c r="P271" s="1">
        <f>SUMIFS(allNAICS!$P:$P,allNAICS!$C:$C,Revenue!$A271,allNAICS!$E:$E,Revenue!P$1)</f>
        <v>2454996</v>
      </c>
      <c r="Q271" s="1">
        <f>SUMIFS(allNAICS!$P:$P,allNAICS!$C:$C,Revenue!$A271,allNAICS!$E:$E,Revenue!Q$1)</f>
        <v>6071544</v>
      </c>
      <c r="R271" s="1">
        <f>SUMIFS(allNAICS!$P:$P,allNAICS!$C:$C,Revenue!$A271,allNAICS!$E:$E,Revenue!R$1)</f>
        <v>2378138</v>
      </c>
      <c r="S271" s="1">
        <f>SUMIFS(allNAICS!$P:$P,allNAICS!$C:$C,Revenue!$A271,allNAICS!$E:$E,Revenue!S$1)</f>
        <v>708116</v>
      </c>
      <c r="T271" s="1">
        <f>SUMIFS(allNAICS!$P:$P,allNAICS!$C:$C,Revenue!$A271,allNAICS!$E:$E,Revenue!T$1)</f>
        <v>8091465</v>
      </c>
      <c r="U271" s="1">
        <f>SUMIFS(allNAICS!$P:$P,allNAICS!$C:$C,Revenue!$A271,allNAICS!$E:$E,Revenue!U$1)</f>
        <v>710184</v>
      </c>
      <c r="V271" s="1">
        <f>SUMIFS(allNAICS!$P:$P,allNAICS!$C:$C,Revenue!$A271,allNAICS!$E:$E,Revenue!V$1)</f>
        <v>2325953</v>
      </c>
      <c r="W271" s="1">
        <f>SUMIFS(allNAICS!$P:$P,allNAICS!$C:$C,Revenue!$A271,allNAICS!$E:$E,Revenue!W$1)</f>
        <v>1949259</v>
      </c>
      <c r="X271" s="1">
        <f>SUMIFS(allNAICS!$P:$P,allNAICS!$C:$C,Revenue!$A271,allNAICS!$E:$E,Revenue!X$1)</f>
        <v>1299718</v>
      </c>
      <c r="Y271" s="1">
        <f>SUMIFS(allNAICS!$P:$P,allNAICS!$C:$C,Revenue!$A271,allNAICS!$E:$E,Revenue!Y$1)</f>
        <v>0</v>
      </c>
    </row>
    <row r="272" spans="1:25" x14ac:dyDescent="0.45">
      <c r="A272" s="1" t="s">
        <v>763</v>
      </c>
      <c r="B272" s="1" t="s">
        <v>480</v>
      </c>
      <c r="C272" s="1">
        <v>33.953348699999999</v>
      </c>
      <c r="D272" s="1">
        <v>-117.3961564</v>
      </c>
      <c r="E272" s="1">
        <f>SUMIFS(allNAICS!$P:$P,allNAICS!$C:$C,Revenue!$A272,allNAICS!$E:$E,Revenue!E$1)</f>
        <v>239807704</v>
      </c>
      <c r="F272" s="1">
        <f>SUMIFS(allNAICS!$P:$P,allNAICS!$C:$C,Revenue!$A272,allNAICS!$E:$E,Revenue!F$1)</f>
        <v>136055</v>
      </c>
      <c r="G272" s="1">
        <f>SUMIFS(allNAICS!$P:$P,allNAICS!$C:$C,Revenue!$A272,allNAICS!$E:$E,Revenue!G$1)</f>
        <v>481111</v>
      </c>
      <c r="H272" s="1">
        <f>SUMIFS(allNAICS!$P:$P,allNAICS!$C:$C,Revenue!$A272,allNAICS!$E:$E,Revenue!H$1)</f>
        <v>2968894</v>
      </c>
      <c r="I272" s="1">
        <f>SUMIFS(allNAICS!$P:$P,allNAICS!$C:$C,Revenue!$A272,allNAICS!$E:$E,Revenue!I$1)</f>
        <v>15877460</v>
      </c>
      <c r="J272" s="1">
        <f>SUMIFS(allNAICS!$P:$P,allNAICS!$C:$C,Revenue!$A272,allNAICS!$E:$E,Revenue!J$1)</f>
        <v>33396994</v>
      </c>
      <c r="K272" s="1">
        <f>SUMIFS(allNAICS!$P:$P,allNAICS!$C:$C,Revenue!$A272,allNAICS!$E:$E,Revenue!K$1)</f>
        <v>63299412</v>
      </c>
      <c r="L272" s="1">
        <f>SUMIFS(allNAICS!$P:$P,allNAICS!$C:$C,Revenue!$A272,allNAICS!$E:$E,Revenue!L$1)</f>
        <v>53261785</v>
      </c>
      <c r="M272" s="1">
        <f>SUMIFS(allNAICS!$P:$P,allNAICS!$C:$C,Revenue!$A272,allNAICS!$E:$E,Revenue!M$1)</f>
        <v>11504270</v>
      </c>
      <c r="N272" s="1">
        <f>SUMIFS(allNAICS!$P:$P,allNAICS!$C:$C,Revenue!$A272,allNAICS!$E:$E,Revenue!N$1)</f>
        <v>4528649</v>
      </c>
      <c r="O272" s="1">
        <f>SUMIFS(allNAICS!$P:$P,allNAICS!$C:$C,Revenue!$A272,allNAICS!$E:$E,Revenue!O$1)</f>
        <v>6040771</v>
      </c>
      <c r="P272" s="1">
        <f>SUMIFS(allNAICS!$P:$P,allNAICS!$C:$C,Revenue!$A272,allNAICS!$E:$E,Revenue!P$1)</f>
        <v>5178510</v>
      </c>
      <c r="Q272" s="1">
        <f>SUMIFS(allNAICS!$P:$P,allNAICS!$C:$C,Revenue!$A272,allNAICS!$E:$E,Revenue!Q$1)</f>
        <v>5805561</v>
      </c>
      <c r="R272" s="1">
        <f>SUMIFS(allNAICS!$P:$P,allNAICS!$C:$C,Revenue!$A272,allNAICS!$E:$E,Revenue!R$1)</f>
        <v>6275112</v>
      </c>
      <c r="S272" s="1">
        <f>SUMIFS(allNAICS!$P:$P,allNAICS!$C:$C,Revenue!$A272,allNAICS!$E:$E,Revenue!S$1)</f>
        <v>1485195</v>
      </c>
      <c r="T272" s="1">
        <f>SUMIFS(allNAICS!$P:$P,allNAICS!$C:$C,Revenue!$A272,allNAICS!$E:$E,Revenue!T$1)</f>
        <v>17594852</v>
      </c>
      <c r="U272" s="1">
        <f>SUMIFS(allNAICS!$P:$P,allNAICS!$C:$C,Revenue!$A272,allNAICS!$E:$E,Revenue!U$1)</f>
        <v>1442841</v>
      </c>
      <c r="V272" s="1">
        <f>SUMIFS(allNAICS!$P:$P,allNAICS!$C:$C,Revenue!$A272,allNAICS!$E:$E,Revenue!V$1)</f>
        <v>6430700</v>
      </c>
      <c r="W272" s="1">
        <f>SUMIFS(allNAICS!$P:$P,allNAICS!$C:$C,Revenue!$A272,allNAICS!$E:$E,Revenue!W$1)</f>
        <v>3535526</v>
      </c>
      <c r="X272" s="1">
        <f>SUMIFS(allNAICS!$P:$P,allNAICS!$C:$C,Revenue!$A272,allNAICS!$E:$E,Revenue!X$1)</f>
        <v>552990</v>
      </c>
      <c r="Y272" s="1">
        <f>SUMIFS(allNAICS!$P:$P,allNAICS!$C:$C,Revenue!$A272,allNAICS!$E:$E,Revenue!Y$1)</f>
        <v>0</v>
      </c>
    </row>
    <row r="273" spans="1:25" x14ac:dyDescent="0.45">
      <c r="A273" s="1" t="s">
        <v>764</v>
      </c>
      <c r="B273" s="1" t="s">
        <v>502</v>
      </c>
      <c r="C273" s="1">
        <v>37.270970400000003</v>
      </c>
      <c r="D273" s="1">
        <v>-79.9414266</v>
      </c>
      <c r="E273" s="1">
        <f>SUMIFS(allNAICS!$P:$P,allNAICS!$C:$C,Revenue!$A273,allNAICS!$E:$E,Revenue!E$1)</f>
        <v>27093468</v>
      </c>
      <c r="F273" s="1">
        <f>SUMIFS(allNAICS!$P:$P,allNAICS!$C:$C,Revenue!$A273,allNAICS!$E:$E,Revenue!F$1)</f>
        <v>33823</v>
      </c>
      <c r="G273" s="1">
        <f>SUMIFS(allNAICS!$P:$P,allNAICS!$C:$C,Revenue!$A273,allNAICS!$E:$E,Revenue!G$1)</f>
        <v>0</v>
      </c>
      <c r="H273" s="1">
        <f>SUMIFS(allNAICS!$P:$P,allNAICS!$C:$C,Revenue!$A273,allNAICS!$E:$E,Revenue!H$1)</f>
        <v>0</v>
      </c>
      <c r="I273" s="1">
        <f>SUMIFS(allNAICS!$P:$P,allNAICS!$C:$C,Revenue!$A273,allNAICS!$E:$E,Revenue!I$1)</f>
        <v>1653469</v>
      </c>
      <c r="J273" s="1">
        <f>SUMIFS(allNAICS!$P:$P,allNAICS!$C:$C,Revenue!$A273,allNAICS!$E:$E,Revenue!J$1)</f>
        <v>4834061</v>
      </c>
      <c r="K273" s="1">
        <f>SUMIFS(allNAICS!$P:$P,allNAICS!$C:$C,Revenue!$A273,allNAICS!$E:$E,Revenue!K$1)</f>
        <v>5658459</v>
      </c>
      <c r="L273" s="1">
        <f>SUMIFS(allNAICS!$P:$P,allNAICS!$C:$C,Revenue!$A273,allNAICS!$E:$E,Revenue!L$1)</f>
        <v>4451212</v>
      </c>
      <c r="M273" s="1">
        <f>SUMIFS(allNAICS!$P:$P,allNAICS!$C:$C,Revenue!$A273,allNAICS!$E:$E,Revenue!M$1)</f>
        <v>766668</v>
      </c>
      <c r="N273" s="1">
        <f>SUMIFS(allNAICS!$P:$P,allNAICS!$C:$C,Revenue!$A273,allNAICS!$E:$E,Revenue!N$1)</f>
        <v>582622</v>
      </c>
      <c r="O273" s="1">
        <f>SUMIFS(allNAICS!$P:$P,allNAICS!$C:$C,Revenue!$A273,allNAICS!$E:$E,Revenue!O$1)</f>
        <v>2872358</v>
      </c>
      <c r="P273" s="1">
        <f>SUMIFS(allNAICS!$P:$P,allNAICS!$C:$C,Revenue!$A273,allNAICS!$E:$E,Revenue!P$1)</f>
        <v>551450</v>
      </c>
      <c r="Q273" s="1">
        <f>SUMIFS(allNAICS!$P:$P,allNAICS!$C:$C,Revenue!$A273,allNAICS!$E:$E,Revenue!Q$1)</f>
        <v>780320</v>
      </c>
      <c r="R273" s="1">
        <f>SUMIFS(allNAICS!$P:$P,allNAICS!$C:$C,Revenue!$A273,allNAICS!$E:$E,Revenue!R$1)</f>
        <v>624284</v>
      </c>
      <c r="S273" s="1">
        <f>SUMIFS(allNAICS!$P:$P,allNAICS!$C:$C,Revenue!$A273,allNAICS!$E:$E,Revenue!S$1)</f>
        <v>172267</v>
      </c>
      <c r="T273" s="1">
        <f>SUMIFS(allNAICS!$P:$P,allNAICS!$C:$C,Revenue!$A273,allNAICS!$E:$E,Revenue!T$1)</f>
        <v>2549213</v>
      </c>
      <c r="U273" s="1">
        <f>SUMIFS(allNAICS!$P:$P,allNAICS!$C:$C,Revenue!$A273,allNAICS!$E:$E,Revenue!U$1)</f>
        <v>49836</v>
      </c>
      <c r="V273" s="1">
        <f>SUMIFS(allNAICS!$P:$P,allNAICS!$C:$C,Revenue!$A273,allNAICS!$E:$E,Revenue!V$1)</f>
        <v>631382</v>
      </c>
      <c r="W273" s="1">
        <f>SUMIFS(allNAICS!$P:$P,allNAICS!$C:$C,Revenue!$A273,allNAICS!$E:$E,Revenue!W$1)</f>
        <v>295963</v>
      </c>
      <c r="X273" s="1">
        <f>SUMIFS(allNAICS!$P:$P,allNAICS!$C:$C,Revenue!$A273,allNAICS!$E:$E,Revenue!X$1)</f>
        <v>184050</v>
      </c>
      <c r="Y273" s="1">
        <f>SUMIFS(allNAICS!$P:$P,allNAICS!$C:$C,Revenue!$A273,allNAICS!$E:$E,Revenue!Y$1)</f>
        <v>0</v>
      </c>
    </row>
    <row r="274" spans="1:25" x14ac:dyDescent="0.45">
      <c r="A274" s="1" t="s">
        <v>765</v>
      </c>
      <c r="B274" s="1" t="s">
        <v>589</v>
      </c>
      <c r="C274" s="1">
        <v>44.023400000000002</v>
      </c>
      <c r="D274" s="1">
        <v>-92.462950000000006</v>
      </c>
      <c r="E274" s="1">
        <f>SUMIFS(allNAICS!$P:$P,allNAICS!$C:$C,Revenue!$A274,allNAICS!$E:$E,Revenue!E$1)</f>
        <v>17964135</v>
      </c>
      <c r="F274" s="1">
        <f>SUMIFS(allNAICS!$P:$P,allNAICS!$C:$C,Revenue!$A274,allNAICS!$E:$E,Revenue!F$1)</f>
        <v>13643</v>
      </c>
      <c r="G274" s="1">
        <f>SUMIFS(allNAICS!$P:$P,allNAICS!$C:$C,Revenue!$A274,allNAICS!$E:$E,Revenue!G$1)</f>
        <v>0</v>
      </c>
      <c r="H274" s="1">
        <f>SUMIFS(allNAICS!$P:$P,allNAICS!$C:$C,Revenue!$A274,allNAICS!$E:$E,Revenue!H$1)</f>
        <v>0</v>
      </c>
      <c r="I274" s="1">
        <f>SUMIFS(allNAICS!$P:$P,allNAICS!$C:$C,Revenue!$A274,allNAICS!$E:$E,Revenue!I$1)</f>
        <v>1283238</v>
      </c>
      <c r="J274" s="1">
        <f>SUMIFS(allNAICS!$P:$P,allNAICS!$C:$C,Revenue!$A274,allNAICS!$E:$E,Revenue!J$1)</f>
        <v>5151722</v>
      </c>
      <c r="K274" s="1">
        <f>SUMIFS(allNAICS!$P:$P,allNAICS!$C:$C,Revenue!$A274,allNAICS!$E:$E,Revenue!K$1)</f>
        <v>1840561</v>
      </c>
      <c r="L274" s="1">
        <f>SUMIFS(allNAICS!$P:$P,allNAICS!$C:$C,Revenue!$A274,allNAICS!$E:$E,Revenue!L$1)</f>
        <v>2904942</v>
      </c>
      <c r="M274" s="1">
        <f>SUMIFS(allNAICS!$P:$P,allNAICS!$C:$C,Revenue!$A274,allNAICS!$E:$E,Revenue!M$1)</f>
        <v>484530</v>
      </c>
      <c r="N274" s="1">
        <f>SUMIFS(allNAICS!$P:$P,allNAICS!$C:$C,Revenue!$A274,allNAICS!$E:$E,Revenue!N$1)</f>
        <v>401763</v>
      </c>
      <c r="O274" s="1">
        <f>SUMIFS(allNAICS!$P:$P,allNAICS!$C:$C,Revenue!$A274,allNAICS!$E:$E,Revenue!O$1)</f>
        <v>557981</v>
      </c>
      <c r="P274" s="1">
        <f>SUMIFS(allNAICS!$P:$P,allNAICS!$C:$C,Revenue!$A274,allNAICS!$E:$E,Revenue!P$1)</f>
        <v>290531</v>
      </c>
      <c r="Q274" s="1">
        <f>SUMIFS(allNAICS!$P:$P,allNAICS!$C:$C,Revenue!$A274,allNAICS!$E:$E,Revenue!Q$1)</f>
        <v>1223830</v>
      </c>
      <c r="R274" s="1">
        <f>SUMIFS(allNAICS!$P:$P,allNAICS!$C:$C,Revenue!$A274,allNAICS!$E:$E,Revenue!R$1)</f>
        <v>128838</v>
      </c>
      <c r="S274" s="1">
        <f>SUMIFS(allNAICS!$P:$P,allNAICS!$C:$C,Revenue!$A274,allNAICS!$E:$E,Revenue!S$1)</f>
        <v>68575</v>
      </c>
      <c r="T274" s="1">
        <f>SUMIFS(allNAICS!$P:$P,allNAICS!$C:$C,Revenue!$A274,allNAICS!$E:$E,Revenue!T$1)</f>
        <v>2713434</v>
      </c>
      <c r="U274" s="1">
        <f>SUMIFS(allNAICS!$P:$P,allNAICS!$C:$C,Revenue!$A274,allNAICS!$E:$E,Revenue!U$1)</f>
        <v>69094</v>
      </c>
      <c r="V274" s="1">
        <f>SUMIFS(allNAICS!$P:$P,allNAICS!$C:$C,Revenue!$A274,allNAICS!$E:$E,Revenue!V$1)</f>
        <v>435493</v>
      </c>
      <c r="W274" s="1">
        <f>SUMIFS(allNAICS!$P:$P,allNAICS!$C:$C,Revenue!$A274,allNAICS!$E:$E,Revenue!W$1)</f>
        <v>167313</v>
      </c>
      <c r="X274" s="1">
        <f>SUMIFS(allNAICS!$P:$P,allNAICS!$C:$C,Revenue!$A274,allNAICS!$E:$E,Revenue!X$1)</f>
        <v>0</v>
      </c>
      <c r="Y274" s="1">
        <f>SUMIFS(allNAICS!$P:$P,allNAICS!$C:$C,Revenue!$A274,allNAICS!$E:$E,Revenue!Y$1)</f>
        <v>0</v>
      </c>
    </row>
    <row r="275" spans="1:25" x14ac:dyDescent="0.45">
      <c r="A275" s="1" t="s">
        <v>766</v>
      </c>
      <c r="B275" s="1" t="s">
        <v>451</v>
      </c>
      <c r="C275" s="1">
        <v>43.161029999999997</v>
      </c>
      <c r="D275" s="1">
        <v>-77.610921899999994</v>
      </c>
      <c r="E275" s="1">
        <f>SUMIFS(allNAICS!$P:$P,allNAICS!$C:$C,Revenue!$A275,allNAICS!$E:$E,Revenue!E$1)</f>
        <v>95391477</v>
      </c>
      <c r="F275" s="1">
        <f>SUMIFS(allNAICS!$P:$P,allNAICS!$C:$C,Revenue!$A275,allNAICS!$E:$E,Revenue!F$1)</f>
        <v>44467</v>
      </c>
      <c r="G275" s="1">
        <f>SUMIFS(allNAICS!$P:$P,allNAICS!$C:$C,Revenue!$A275,allNAICS!$E:$E,Revenue!G$1)</f>
        <v>199151</v>
      </c>
      <c r="H275" s="1">
        <f>SUMIFS(allNAICS!$P:$P,allNAICS!$C:$C,Revenue!$A275,allNAICS!$E:$E,Revenue!H$1)</f>
        <v>1034308</v>
      </c>
      <c r="I275" s="1">
        <f>SUMIFS(allNAICS!$P:$P,allNAICS!$C:$C,Revenue!$A275,allNAICS!$E:$E,Revenue!I$1)</f>
        <v>5069713</v>
      </c>
      <c r="J275" s="1">
        <f>SUMIFS(allNAICS!$P:$P,allNAICS!$C:$C,Revenue!$A275,allNAICS!$E:$E,Revenue!J$1)</f>
        <v>21855356</v>
      </c>
      <c r="K275" s="1">
        <f>SUMIFS(allNAICS!$P:$P,allNAICS!$C:$C,Revenue!$A275,allNAICS!$E:$E,Revenue!K$1)</f>
        <v>14710416</v>
      </c>
      <c r="L275" s="1">
        <f>SUMIFS(allNAICS!$P:$P,allNAICS!$C:$C,Revenue!$A275,allNAICS!$E:$E,Revenue!L$1)</f>
        <v>17561080</v>
      </c>
      <c r="M275" s="1">
        <f>SUMIFS(allNAICS!$P:$P,allNAICS!$C:$C,Revenue!$A275,allNAICS!$E:$E,Revenue!M$1)</f>
        <v>1183849</v>
      </c>
      <c r="N275" s="1">
        <f>SUMIFS(allNAICS!$P:$P,allNAICS!$C:$C,Revenue!$A275,allNAICS!$E:$E,Revenue!N$1)</f>
        <v>3406151</v>
      </c>
      <c r="O275" s="1">
        <f>SUMIFS(allNAICS!$P:$P,allNAICS!$C:$C,Revenue!$A275,allNAICS!$E:$E,Revenue!O$1)</f>
        <v>8839890</v>
      </c>
      <c r="P275" s="1">
        <f>SUMIFS(allNAICS!$P:$P,allNAICS!$C:$C,Revenue!$A275,allNAICS!$E:$E,Revenue!P$1)</f>
        <v>1769956</v>
      </c>
      <c r="Q275" s="1">
        <f>SUMIFS(allNAICS!$P:$P,allNAICS!$C:$C,Revenue!$A275,allNAICS!$E:$E,Revenue!Q$1)</f>
        <v>3903920</v>
      </c>
      <c r="R275" s="1">
        <f>SUMIFS(allNAICS!$P:$P,allNAICS!$C:$C,Revenue!$A275,allNAICS!$E:$E,Revenue!R$1)</f>
        <v>2080704</v>
      </c>
      <c r="S275" s="1">
        <f>SUMIFS(allNAICS!$P:$P,allNAICS!$C:$C,Revenue!$A275,allNAICS!$E:$E,Revenue!S$1)</f>
        <v>2974410</v>
      </c>
      <c r="T275" s="1">
        <f>SUMIFS(allNAICS!$P:$P,allNAICS!$C:$C,Revenue!$A275,allNAICS!$E:$E,Revenue!T$1)</f>
        <v>6854338</v>
      </c>
      <c r="U275" s="1">
        <f>SUMIFS(allNAICS!$P:$P,allNAICS!$C:$C,Revenue!$A275,allNAICS!$E:$E,Revenue!U$1)</f>
        <v>476932</v>
      </c>
      <c r="V275" s="1">
        <f>SUMIFS(allNAICS!$P:$P,allNAICS!$C:$C,Revenue!$A275,allNAICS!$E:$E,Revenue!V$1)</f>
        <v>1919748</v>
      </c>
      <c r="W275" s="1">
        <f>SUMIFS(allNAICS!$P:$P,allNAICS!$C:$C,Revenue!$A275,allNAICS!$E:$E,Revenue!W$1)</f>
        <v>855229</v>
      </c>
      <c r="X275" s="1">
        <f>SUMIFS(allNAICS!$P:$P,allNAICS!$C:$C,Revenue!$A275,allNAICS!$E:$E,Revenue!X$1)</f>
        <v>651858</v>
      </c>
      <c r="Y275" s="1">
        <f>SUMIFS(allNAICS!$P:$P,allNAICS!$C:$C,Revenue!$A275,allNAICS!$E:$E,Revenue!Y$1)</f>
        <v>0</v>
      </c>
    </row>
    <row r="276" spans="1:25" x14ac:dyDescent="0.45">
      <c r="A276" s="1" t="s">
        <v>767</v>
      </c>
      <c r="B276" s="1" t="s">
        <v>504</v>
      </c>
      <c r="C276" s="1">
        <v>42.271131099999998</v>
      </c>
      <c r="D276" s="1">
        <v>-89.093995199999995</v>
      </c>
      <c r="E276" s="1">
        <f>SUMIFS(allNAICS!$P:$P,allNAICS!$C:$C,Revenue!$A276,allNAICS!$E:$E,Revenue!E$1)</f>
        <v>32852654</v>
      </c>
      <c r="F276" s="1">
        <f>SUMIFS(allNAICS!$P:$P,allNAICS!$C:$C,Revenue!$A276,allNAICS!$E:$E,Revenue!F$1)</f>
        <v>6275</v>
      </c>
      <c r="G276" s="1">
        <f>SUMIFS(allNAICS!$P:$P,allNAICS!$C:$C,Revenue!$A276,allNAICS!$E:$E,Revenue!G$1)</f>
        <v>0</v>
      </c>
      <c r="H276" s="1">
        <f>SUMIFS(allNAICS!$P:$P,allNAICS!$C:$C,Revenue!$A276,allNAICS!$E:$E,Revenue!H$1)</f>
        <v>143096</v>
      </c>
      <c r="I276" s="1">
        <f>SUMIFS(allNAICS!$P:$P,allNAICS!$C:$C,Revenue!$A276,allNAICS!$E:$E,Revenue!I$1)</f>
        <v>1425005</v>
      </c>
      <c r="J276" s="1">
        <f>SUMIFS(allNAICS!$P:$P,allNAICS!$C:$C,Revenue!$A276,allNAICS!$E:$E,Revenue!J$1)</f>
        <v>14319863</v>
      </c>
      <c r="K276" s="1">
        <f>SUMIFS(allNAICS!$P:$P,allNAICS!$C:$C,Revenue!$A276,allNAICS!$E:$E,Revenue!K$1)</f>
        <v>4100054</v>
      </c>
      <c r="L276" s="1">
        <f>SUMIFS(allNAICS!$P:$P,allNAICS!$C:$C,Revenue!$A276,allNAICS!$E:$E,Revenue!L$1)</f>
        <v>4577027</v>
      </c>
      <c r="M276" s="1">
        <f>SUMIFS(allNAICS!$P:$P,allNAICS!$C:$C,Revenue!$A276,allNAICS!$E:$E,Revenue!M$1)</f>
        <v>951655</v>
      </c>
      <c r="N276" s="1">
        <f>SUMIFS(allNAICS!$P:$P,allNAICS!$C:$C,Revenue!$A276,allNAICS!$E:$E,Revenue!N$1)</f>
        <v>499658</v>
      </c>
      <c r="O276" s="1">
        <f>SUMIFS(allNAICS!$P:$P,allNAICS!$C:$C,Revenue!$A276,allNAICS!$E:$E,Revenue!O$1)</f>
        <v>1304445</v>
      </c>
      <c r="P276" s="1">
        <f>SUMIFS(allNAICS!$P:$P,allNAICS!$C:$C,Revenue!$A276,allNAICS!$E:$E,Revenue!P$1)</f>
        <v>315740</v>
      </c>
      <c r="Q276" s="1">
        <f>SUMIFS(allNAICS!$P:$P,allNAICS!$C:$C,Revenue!$A276,allNAICS!$E:$E,Revenue!Q$1)</f>
        <v>715325</v>
      </c>
      <c r="R276" s="1">
        <f>SUMIFS(allNAICS!$P:$P,allNAICS!$C:$C,Revenue!$A276,allNAICS!$E:$E,Revenue!R$1)</f>
        <v>807916</v>
      </c>
      <c r="S276" s="1">
        <f>SUMIFS(allNAICS!$P:$P,allNAICS!$C:$C,Revenue!$A276,allNAICS!$E:$E,Revenue!S$1)</f>
        <v>96997</v>
      </c>
      <c r="T276" s="1">
        <f>SUMIFS(allNAICS!$P:$P,allNAICS!$C:$C,Revenue!$A276,allNAICS!$E:$E,Revenue!T$1)</f>
        <v>2635693</v>
      </c>
      <c r="U276" s="1">
        <f>SUMIFS(allNAICS!$P:$P,allNAICS!$C:$C,Revenue!$A276,allNAICS!$E:$E,Revenue!U$1)</f>
        <v>80351</v>
      </c>
      <c r="V276" s="1">
        <f>SUMIFS(allNAICS!$P:$P,allNAICS!$C:$C,Revenue!$A276,allNAICS!$E:$E,Revenue!V$1)</f>
        <v>521197</v>
      </c>
      <c r="W276" s="1">
        <f>SUMIFS(allNAICS!$P:$P,allNAICS!$C:$C,Revenue!$A276,allNAICS!$E:$E,Revenue!W$1)</f>
        <v>290931</v>
      </c>
      <c r="X276" s="1">
        <f>SUMIFS(allNAICS!$P:$P,allNAICS!$C:$C,Revenue!$A276,allNAICS!$E:$E,Revenue!X$1)</f>
        <v>38724</v>
      </c>
      <c r="Y276" s="1">
        <f>SUMIFS(allNAICS!$P:$P,allNAICS!$C:$C,Revenue!$A276,allNAICS!$E:$E,Revenue!Y$1)</f>
        <v>0</v>
      </c>
    </row>
    <row r="277" spans="1:25" x14ac:dyDescent="0.45">
      <c r="A277" s="1" t="s">
        <v>768</v>
      </c>
      <c r="B277" s="1" t="s">
        <v>470</v>
      </c>
      <c r="C277" s="1">
        <v>35.938210300000001</v>
      </c>
      <c r="D277" s="1">
        <v>-77.7905339</v>
      </c>
      <c r="E277" s="1">
        <f>SUMIFS(allNAICS!$P:$P,allNAICS!$C:$C,Revenue!$A277,allNAICS!$E:$E,Revenue!E$1)</f>
        <v>10854680</v>
      </c>
      <c r="F277" s="1">
        <f>SUMIFS(allNAICS!$P:$P,allNAICS!$C:$C,Revenue!$A277,allNAICS!$E:$E,Revenue!F$1)</f>
        <v>3317</v>
      </c>
      <c r="G277" s="1">
        <f>SUMIFS(allNAICS!$P:$P,allNAICS!$C:$C,Revenue!$A277,allNAICS!$E:$E,Revenue!G$1)</f>
        <v>0</v>
      </c>
      <c r="H277" s="1">
        <f>SUMIFS(allNAICS!$P:$P,allNAICS!$C:$C,Revenue!$A277,allNAICS!$E:$E,Revenue!H$1)</f>
        <v>0</v>
      </c>
      <c r="I277" s="1">
        <f>SUMIFS(allNAICS!$P:$P,allNAICS!$C:$C,Revenue!$A277,allNAICS!$E:$E,Revenue!I$1)</f>
        <v>482226</v>
      </c>
      <c r="J277" s="1">
        <f>SUMIFS(allNAICS!$P:$P,allNAICS!$C:$C,Revenue!$A277,allNAICS!$E:$E,Revenue!J$1)</f>
        <v>4145493</v>
      </c>
      <c r="K277" s="1">
        <f>SUMIFS(allNAICS!$P:$P,allNAICS!$C:$C,Revenue!$A277,allNAICS!$E:$E,Revenue!K$1)</f>
        <v>2413886</v>
      </c>
      <c r="L277" s="1">
        <f>SUMIFS(allNAICS!$P:$P,allNAICS!$C:$C,Revenue!$A277,allNAICS!$E:$E,Revenue!L$1)</f>
        <v>1449884</v>
      </c>
      <c r="M277" s="1">
        <f>SUMIFS(allNAICS!$P:$P,allNAICS!$C:$C,Revenue!$A277,allNAICS!$E:$E,Revenue!M$1)</f>
        <v>390589</v>
      </c>
      <c r="N277" s="1">
        <f>SUMIFS(allNAICS!$P:$P,allNAICS!$C:$C,Revenue!$A277,allNAICS!$E:$E,Revenue!N$1)</f>
        <v>214040</v>
      </c>
      <c r="O277" s="1">
        <f>SUMIFS(allNAICS!$P:$P,allNAICS!$C:$C,Revenue!$A277,allNAICS!$E:$E,Revenue!O$1)</f>
        <v>411188</v>
      </c>
      <c r="P277" s="1">
        <f>SUMIFS(allNAICS!$P:$P,allNAICS!$C:$C,Revenue!$A277,allNAICS!$E:$E,Revenue!P$1)</f>
        <v>125965</v>
      </c>
      <c r="Q277" s="1">
        <f>SUMIFS(allNAICS!$P:$P,allNAICS!$C:$C,Revenue!$A277,allNAICS!$E:$E,Revenue!Q$1)</f>
        <v>114063</v>
      </c>
      <c r="R277" s="1">
        <f>SUMIFS(allNAICS!$P:$P,allNAICS!$C:$C,Revenue!$A277,allNAICS!$E:$E,Revenue!R$1)</f>
        <v>152281</v>
      </c>
      <c r="S277" s="1">
        <f>SUMIFS(allNAICS!$P:$P,allNAICS!$C:$C,Revenue!$A277,allNAICS!$E:$E,Revenue!S$1)</f>
        <v>36177</v>
      </c>
      <c r="T277" s="1">
        <f>SUMIFS(allNAICS!$P:$P,allNAICS!$C:$C,Revenue!$A277,allNAICS!$E:$E,Revenue!T$1)</f>
        <v>523653</v>
      </c>
      <c r="U277" s="1">
        <f>SUMIFS(allNAICS!$P:$P,allNAICS!$C:$C,Revenue!$A277,allNAICS!$E:$E,Revenue!U$1)</f>
        <v>10763</v>
      </c>
      <c r="V277" s="1">
        <f>SUMIFS(allNAICS!$P:$P,allNAICS!$C:$C,Revenue!$A277,allNAICS!$E:$E,Revenue!V$1)</f>
        <v>197899</v>
      </c>
      <c r="W277" s="1">
        <f>SUMIFS(allNAICS!$P:$P,allNAICS!$C:$C,Revenue!$A277,allNAICS!$E:$E,Revenue!W$1)</f>
        <v>83679</v>
      </c>
      <c r="X277" s="1">
        <f>SUMIFS(allNAICS!$P:$P,allNAICS!$C:$C,Revenue!$A277,allNAICS!$E:$E,Revenue!X$1)</f>
        <v>0</v>
      </c>
      <c r="Y277" s="1">
        <f>SUMIFS(allNAICS!$P:$P,allNAICS!$C:$C,Revenue!$A277,allNAICS!$E:$E,Revenue!Y$1)</f>
        <v>0</v>
      </c>
    </row>
    <row r="278" spans="1:25" x14ac:dyDescent="0.45">
      <c r="A278" s="1" t="s">
        <v>769</v>
      </c>
      <c r="B278" s="1" t="s">
        <v>449</v>
      </c>
      <c r="C278" s="1">
        <v>34.257038000000001</v>
      </c>
      <c r="D278" s="1">
        <v>-85.164672600000003</v>
      </c>
      <c r="E278" s="1">
        <f>SUMIFS(allNAICS!$P:$P,allNAICS!$C:$C,Revenue!$A278,allNAICS!$E:$E,Revenue!E$1)</f>
        <v>7733167</v>
      </c>
      <c r="F278" s="1">
        <f>SUMIFS(allNAICS!$P:$P,allNAICS!$C:$C,Revenue!$A278,allNAICS!$E:$E,Revenue!F$1)</f>
        <v>0</v>
      </c>
      <c r="G278" s="1">
        <f>SUMIFS(allNAICS!$P:$P,allNAICS!$C:$C,Revenue!$A278,allNAICS!$E:$E,Revenue!G$1)</f>
        <v>0</v>
      </c>
      <c r="H278" s="1">
        <f>SUMIFS(allNAICS!$P:$P,allNAICS!$C:$C,Revenue!$A278,allNAICS!$E:$E,Revenue!H$1)</f>
        <v>0</v>
      </c>
      <c r="I278" s="1">
        <f>SUMIFS(allNAICS!$P:$P,allNAICS!$C:$C,Revenue!$A278,allNAICS!$E:$E,Revenue!I$1)</f>
        <v>77271</v>
      </c>
      <c r="J278" s="1">
        <f>SUMIFS(allNAICS!$P:$P,allNAICS!$C:$C,Revenue!$A278,allNAICS!$E:$E,Revenue!J$1)</f>
        <v>3622249</v>
      </c>
      <c r="K278" s="1">
        <f>SUMIFS(allNAICS!$P:$P,allNAICS!$C:$C,Revenue!$A278,allNAICS!$E:$E,Revenue!K$1)</f>
        <v>734268</v>
      </c>
      <c r="L278" s="1">
        <f>SUMIFS(allNAICS!$P:$P,allNAICS!$C:$C,Revenue!$A278,allNAICS!$E:$E,Revenue!L$1)</f>
        <v>935159</v>
      </c>
      <c r="M278" s="1">
        <f>SUMIFS(allNAICS!$P:$P,allNAICS!$C:$C,Revenue!$A278,allNAICS!$E:$E,Revenue!M$1)</f>
        <v>74062</v>
      </c>
      <c r="N278" s="1">
        <f>SUMIFS(allNAICS!$P:$P,allNAICS!$C:$C,Revenue!$A278,allNAICS!$E:$E,Revenue!N$1)</f>
        <v>109172</v>
      </c>
      <c r="O278" s="1">
        <f>SUMIFS(allNAICS!$P:$P,allNAICS!$C:$C,Revenue!$A278,allNAICS!$E:$E,Revenue!O$1)</f>
        <v>159255</v>
      </c>
      <c r="P278" s="1">
        <f>SUMIFS(allNAICS!$P:$P,allNAICS!$C:$C,Revenue!$A278,allNAICS!$E:$E,Revenue!P$1)</f>
        <v>0</v>
      </c>
      <c r="Q278" s="1">
        <f>SUMIFS(allNAICS!$P:$P,allNAICS!$C:$C,Revenue!$A278,allNAICS!$E:$E,Revenue!Q$1)</f>
        <v>87932</v>
      </c>
      <c r="R278" s="1">
        <f>SUMIFS(allNAICS!$P:$P,allNAICS!$C:$C,Revenue!$A278,allNAICS!$E:$E,Revenue!R$1)</f>
        <v>185120</v>
      </c>
      <c r="S278" s="1">
        <f>SUMIFS(allNAICS!$P:$P,allNAICS!$C:$C,Revenue!$A278,allNAICS!$E:$E,Revenue!S$1)</f>
        <v>118707</v>
      </c>
      <c r="T278" s="1">
        <f>SUMIFS(allNAICS!$P:$P,allNAICS!$C:$C,Revenue!$A278,allNAICS!$E:$E,Revenue!T$1)</f>
        <v>1021989</v>
      </c>
      <c r="U278" s="1">
        <f>SUMIFS(allNAICS!$P:$P,allNAICS!$C:$C,Revenue!$A278,allNAICS!$E:$E,Revenue!U$1)</f>
        <v>13613</v>
      </c>
      <c r="V278" s="1">
        <f>SUMIFS(allNAICS!$P:$P,allNAICS!$C:$C,Revenue!$A278,allNAICS!$E:$E,Revenue!V$1)</f>
        <v>141157</v>
      </c>
      <c r="W278" s="1">
        <f>SUMIFS(allNAICS!$P:$P,allNAICS!$C:$C,Revenue!$A278,allNAICS!$E:$E,Revenue!W$1)</f>
        <v>60307</v>
      </c>
      <c r="X278" s="1">
        <f>SUMIFS(allNAICS!$P:$P,allNAICS!$C:$C,Revenue!$A278,allNAICS!$E:$E,Revenue!X$1)</f>
        <v>0</v>
      </c>
      <c r="Y278" s="1">
        <f>SUMIFS(allNAICS!$P:$P,allNAICS!$C:$C,Revenue!$A278,allNAICS!$E:$E,Revenue!Y$1)</f>
        <v>0</v>
      </c>
    </row>
    <row r="279" spans="1:25" x14ac:dyDescent="0.45">
      <c r="A279" s="1" t="s">
        <v>770</v>
      </c>
      <c r="B279" s="1" t="s">
        <v>480</v>
      </c>
      <c r="C279" s="1">
        <v>38.5815719</v>
      </c>
      <c r="D279" s="1">
        <v>-121.49439959999999</v>
      </c>
      <c r="E279" s="1">
        <f>SUMIFS(allNAICS!$P:$P,allNAICS!$C:$C,Revenue!$A279,allNAICS!$E:$E,Revenue!E$1)</f>
        <v>163537916</v>
      </c>
      <c r="F279" s="1">
        <f>SUMIFS(allNAICS!$P:$P,allNAICS!$C:$C,Revenue!$A279,allNAICS!$E:$E,Revenue!F$1)</f>
        <v>71625</v>
      </c>
      <c r="G279" s="1">
        <f>SUMIFS(allNAICS!$P:$P,allNAICS!$C:$C,Revenue!$A279,allNAICS!$E:$E,Revenue!G$1)</f>
        <v>86425</v>
      </c>
      <c r="H279" s="1">
        <f>SUMIFS(allNAICS!$P:$P,allNAICS!$C:$C,Revenue!$A279,allNAICS!$E:$E,Revenue!H$1)</f>
        <v>1696968</v>
      </c>
      <c r="I279" s="1">
        <f>SUMIFS(allNAICS!$P:$P,allNAICS!$C:$C,Revenue!$A279,allNAICS!$E:$E,Revenue!I$1)</f>
        <v>10209667</v>
      </c>
      <c r="J279" s="1">
        <f>SUMIFS(allNAICS!$P:$P,allNAICS!$C:$C,Revenue!$A279,allNAICS!$E:$E,Revenue!J$1)</f>
        <v>10920843</v>
      </c>
      <c r="K279" s="1">
        <f>SUMIFS(allNAICS!$P:$P,allNAICS!$C:$C,Revenue!$A279,allNAICS!$E:$E,Revenue!K$1)</f>
        <v>42462192</v>
      </c>
      <c r="L279" s="1">
        <f>SUMIFS(allNAICS!$P:$P,allNAICS!$C:$C,Revenue!$A279,allNAICS!$E:$E,Revenue!L$1)</f>
        <v>24125937</v>
      </c>
      <c r="M279" s="1">
        <f>SUMIFS(allNAICS!$P:$P,allNAICS!$C:$C,Revenue!$A279,allNAICS!$E:$E,Revenue!M$1)</f>
        <v>3741400</v>
      </c>
      <c r="N279" s="1">
        <f>SUMIFS(allNAICS!$P:$P,allNAICS!$C:$C,Revenue!$A279,allNAICS!$E:$E,Revenue!N$1)</f>
        <v>7724179</v>
      </c>
      <c r="O279" s="1">
        <f>SUMIFS(allNAICS!$P:$P,allNAICS!$C:$C,Revenue!$A279,allNAICS!$E:$E,Revenue!O$1)</f>
        <v>19002948</v>
      </c>
      <c r="P279" s="1">
        <f>SUMIFS(allNAICS!$P:$P,allNAICS!$C:$C,Revenue!$A279,allNAICS!$E:$E,Revenue!P$1)</f>
        <v>4180153</v>
      </c>
      <c r="Q279" s="1">
        <f>SUMIFS(allNAICS!$P:$P,allNAICS!$C:$C,Revenue!$A279,allNAICS!$E:$E,Revenue!Q$1)</f>
        <v>11883066</v>
      </c>
      <c r="R279" s="1">
        <f>SUMIFS(allNAICS!$P:$P,allNAICS!$C:$C,Revenue!$A279,allNAICS!$E:$E,Revenue!R$1)</f>
        <v>3196895</v>
      </c>
      <c r="S279" s="1">
        <f>SUMIFS(allNAICS!$P:$P,allNAICS!$C:$C,Revenue!$A279,allNAICS!$E:$E,Revenue!S$1)</f>
        <v>1018966</v>
      </c>
      <c r="T279" s="1">
        <f>SUMIFS(allNAICS!$P:$P,allNAICS!$C:$C,Revenue!$A279,allNAICS!$E:$E,Revenue!T$1)</f>
        <v>15514509</v>
      </c>
      <c r="U279" s="1">
        <f>SUMIFS(allNAICS!$P:$P,allNAICS!$C:$C,Revenue!$A279,allNAICS!$E:$E,Revenue!U$1)</f>
        <v>1119455</v>
      </c>
      <c r="V279" s="1">
        <f>SUMIFS(allNAICS!$P:$P,allNAICS!$C:$C,Revenue!$A279,allNAICS!$E:$E,Revenue!V$1)</f>
        <v>3880377</v>
      </c>
      <c r="W279" s="1">
        <f>SUMIFS(allNAICS!$P:$P,allNAICS!$C:$C,Revenue!$A279,allNAICS!$E:$E,Revenue!W$1)</f>
        <v>2146292</v>
      </c>
      <c r="X279" s="1">
        <f>SUMIFS(allNAICS!$P:$P,allNAICS!$C:$C,Revenue!$A279,allNAICS!$E:$E,Revenue!X$1)</f>
        <v>554208</v>
      </c>
      <c r="Y279" s="1">
        <f>SUMIFS(allNAICS!$P:$P,allNAICS!$C:$C,Revenue!$A279,allNAICS!$E:$E,Revenue!Y$1)</f>
        <v>1812</v>
      </c>
    </row>
    <row r="280" spans="1:25" x14ac:dyDescent="0.45">
      <c r="A280" s="1" t="s">
        <v>771</v>
      </c>
      <c r="B280" s="1" t="s">
        <v>466</v>
      </c>
      <c r="C280" s="1">
        <v>43.419469900000003</v>
      </c>
      <c r="D280" s="1">
        <v>-83.950806799999995</v>
      </c>
      <c r="E280" s="1">
        <f>SUMIFS(allNAICS!$P:$P,allNAICS!$C:$C,Revenue!$A280,allNAICS!$E:$E,Revenue!E$1)</f>
        <v>14433579</v>
      </c>
      <c r="F280" s="1">
        <f>SUMIFS(allNAICS!$P:$P,allNAICS!$C:$C,Revenue!$A280,allNAICS!$E:$E,Revenue!F$1)</f>
        <v>0</v>
      </c>
      <c r="G280" s="1">
        <f>SUMIFS(allNAICS!$P:$P,allNAICS!$C:$C,Revenue!$A280,allNAICS!$E:$E,Revenue!G$1)</f>
        <v>0</v>
      </c>
      <c r="H280" s="1">
        <f>SUMIFS(allNAICS!$P:$P,allNAICS!$C:$C,Revenue!$A280,allNAICS!$E:$E,Revenue!H$1)</f>
        <v>0</v>
      </c>
      <c r="I280" s="1">
        <f>SUMIFS(allNAICS!$P:$P,allNAICS!$C:$C,Revenue!$A280,allNAICS!$E:$E,Revenue!I$1)</f>
        <v>582799</v>
      </c>
      <c r="J280" s="1">
        <f>SUMIFS(allNAICS!$P:$P,allNAICS!$C:$C,Revenue!$A280,allNAICS!$E:$E,Revenue!J$1)</f>
        <v>4478622</v>
      </c>
      <c r="K280" s="1">
        <f>SUMIFS(allNAICS!$P:$P,allNAICS!$C:$C,Revenue!$A280,allNAICS!$E:$E,Revenue!K$1)</f>
        <v>1593100</v>
      </c>
      <c r="L280" s="1">
        <f>SUMIFS(allNAICS!$P:$P,allNAICS!$C:$C,Revenue!$A280,allNAICS!$E:$E,Revenue!L$1)</f>
        <v>2589720</v>
      </c>
      <c r="M280" s="1">
        <f>SUMIFS(allNAICS!$P:$P,allNAICS!$C:$C,Revenue!$A280,allNAICS!$E:$E,Revenue!M$1)</f>
        <v>289442</v>
      </c>
      <c r="N280" s="1">
        <f>SUMIFS(allNAICS!$P:$P,allNAICS!$C:$C,Revenue!$A280,allNAICS!$E:$E,Revenue!N$1)</f>
        <v>410204</v>
      </c>
      <c r="O280" s="1">
        <f>SUMIFS(allNAICS!$P:$P,allNAICS!$C:$C,Revenue!$A280,allNAICS!$E:$E,Revenue!O$1)</f>
        <v>1109091</v>
      </c>
      <c r="P280" s="1">
        <f>SUMIFS(allNAICS!$P:$P,allNAICS!$C:$C,Revenue!$A280,allNAICS!$E:$E,Revenue!P$1)</f>
        <v>248996</v>
      </c>
      <c r="Q280" s="1">
        <f>SUMIFS(allNAICS!$P:$P,allNAICS!$C:$C,Revenue!$A280,allNAICS!$E:$E,Revenue!Q$1)</f>
        <v>269253</v>
      </c>
      <c r="R280" s="1">
        <f>SUMIFS(allNAICS!$P:$P,allNAICS!$C:$C,Revenue!$A280,allNAICS!$E:$E,Revenue!R$1)</f>
        <v>538788</v>
      </c>
      <c r="S280" s="1">
        <f>SUMIFS(allNAICS!$P:$P,allNAICS!$C:$C,Revenue!$A280,allNAICS!$E:$E,Revenue!S$1)</f>
        <v>30736</v>
      </c>
      <c r="T280" s="1">
        <f>SUMIFS(allNAICS!$P:$P,allNAICS!$C:$C,Revenue!$A280,allNAICS!$E:$E,Revenue!T$1)</f>
        <v>1584294</v>
      </c>
      <c r="U280" s="1">
        <f>SUMIFS(allNAICS!$P:$P,allNAICS!$C:$C,Revenue!$A280,allNAICS!$E:$E,Revenue!U$1)</f>
        <v>35278</v>
      </c>
      <c r="V280" s="1">
        <f>SUMIFS(allNAICS!$P:$P,allNAICS!$C:$C,Revenue!$A280,allNAICS!$E:$E,Revenue!V$1)</f>
        <v>359583</v>
      </c>
      <c r="W280" s="1">
        <f>SUMIFS(allNAICS!$P:$P,allNAICS!$C:$C,Revenue!$A280,allNAICS!$E:$E,Revenue!W$1)</f>
        <v>132486</v>
      </c>
      <c r="X280" s="1">
        <f>SUMIFS(allNAICS!$P:$P,allNAICS!$C:$C,Revenue!$A280,allNAICS!$E:$E,Revenue!X$1)</f>
        <v>59040</v>
      </c>
      <c r="Y280" s="1">
        <f>SUMIFS(allNAICS!$P:$P,allNAICS!$C:$C,Revenue!$A280,allNAICS!$E:$E,Revenue!Y$1)</f>
        <v>0</v>
      </c>
    </row>
    <row r="281" spans="1:25" x14ac:dyDescent="0.45">
      <c r="A281" s="1" t="s">
        <v>772</v>
      </c>
      <c r="B281" s="1" t="s">
        <v>494</v>
      </c>
      <c r="C281" s="1">
        <v>44.942897500000001</v>
      </c>
      <c r="D281" s="1">
        <v>-123.03509630000001</v>
      </c>
      <c r="E281" s="1">
        <f>SUMIFS(allNAICS!$P:$P,allNAICS!$C:$C,Revenue!$A281,allNAICS!$E:$E,Revenue!E$1)</f>
        <v>20083538</v>
      </c>
      <c r="F281" s="1">
        <f>SUMIFS(allNAICS!$P:$P,allNAICS!$C:$C,Revenue!$A281,allNAICS!$E:$E,Revenue!F$1)</f>
        <v>0</v>
      </c>
      <c r="G281" s="1">
        <f>SUMIFS(allNAICS!$P:$P,allNAICS!$C:$C,Revenue!$A281,allNAICS!$E:$E,Revenue!G$1)</f>
        <v>35081</v>
      </c>
      <c r="H281" s="1">
        <f>SUMIFS(allNAICS!$P:$P,allNAICS!$C:$C,Revenue!$A281,allNAICS!$E:$E,Revenue!H$1)</f>
        <v>0</v>
      </c>
      <c r="I281" s="1">
        <f>SUMIFS(allNAICS!$P:$P,allNAICS!$C:$C,Revenue!$A281,allNAICS!$E:$E,Revenue!I$1)</f>
        <v>1414175</v>
      </c>
      <c r="J281" s="1">
        <f>SUMIFS(allNAICS!$P:$P,allNAICS!$C:$C,Revenue!$A281,allNAICS!$E:$E,Revenue!J$1)</f>
        <v>3123480</v>
      </c>
      <c r="K281" s="1">
        <f>SUMIFS(allNAICS!$P:$P,allNAICS!$C:$C,Revenue!$A281,allNAICS!$E:$E,Revenue!K$1)</f>
        <v>4191247</v>
      </c>
      <c r="L281" s="1">
        <f>SUMIFS(allNAICS!$P:$P,allNAICS!$C:$C,Revenue!$A281,allNAICS!$E:$E,Revenue!L$1)</f>
        <v>4288307</v>
      </c>
      <c r="M281" s="1">
        <f>SUMIFS(allNAICS!$P:$P,allNAICS!$C:$C,Revenue!$A281,allNAICS!$E:$E,Revenue!M$1)</f>
        <v>872423</v>
      </c>
      <c r="N281" s="1">
        <f>SUMIFS(allNAICS!$P:$P,allNAICS!$C:$C,Revenue!$A281,allNAICS!$E:$E,Revenue!N$1)</f>
        <v>534019</v>
      </c>
      <c r="O281" s="1">
        <f>SUMIFS(allNAICS!$P:$P,allNAICS!$C:$C,Revenue!$A281,allNAICS!$E:$E,Revenue!O$1)</f>
        <v>919160</v>
      </c>
      <c r="P281" s="1">
        <f>SUMIFS(allNAICS!$P:$P,allNAICS!$C:$C,Revenue!$A281,allNAICS!$E:$E,Revenue!P$1)</f>
        <v>547632</v>
      </c>
      <c r="Q281" s="1">
        <f>SUMIFS(allNAICS!$P:$P,allNAICS!$C:$C,Revenue!$A281,allNAICS!$E:$E,Revenue!Q$1)</f>
        <v>593447</v>
      </c>
      <c r="R281" s="1">
        <f>SUMIFS(allNAICS!$P:$P,allNAICS!$C:$C,Revenue!$A281,allNAICS!$E:$E,Revenue!R$1)</f>
        <v>382978</v>
      </c>
      <c r="S281" s="1">
        <f>SUMIFS(allNAICS!$P:$P,allNAICS!$C:$C,Revenue!$A281,allNAICS!$E:$E,Revenue!S$1)</f>
        <v>177052</v>
      </c>
      <c r="T281" s="1">
        <f>SUMIFS(allNAICS!$P:$P,allNAICS!$C:$C,Revenue!$A281,allNAICS!$E:$E,Revenue!T$1)</f>
        <v>1788143</v>
      </c>
      <c r="U281" s="1">
        <f>SUMIFS(allNAICS!$P:$P,allNAICS!$C:$C,Revenue!$A281,allNAICS!$E:$E,Revenue!U$1)</f>
        <v>85779</v>
      </c>
      <c r="V281" s="1">
        <f>SUMIFS(allNAICS!$P:$P,allNAICS!$C:$C,Revenue!$A281,allNAICS!$E:$E,Revenue!V$1)</f>
        <v>504163</v>
      </c>
      <c r="W281" s="1">
        <f>SUMIFS(allNAICS!$P:$P,allNAICS!$C:$C,Revenue!$A281,allNAICS!$E:$E,Revenue!W$1)</f>
        <v>241982</v>
      </c>
      <c r="X281" s="1">
        <f>SUMIFS(allNAICS!$P:$P,allNAICS!$C:$C,Revenue!$A281,allNAICS!$E:$E,Revenue!X$1)</f>
        <v>41585</v>
      </c>
      <c r="Y281" s="1">
        <f>SUMIFS(allNAICS!$P:$P,allNAICS!$C:$C,Revenue!$A281,allNAICS!$E:$E,Revenue!Y$1)</f>
        <v>0</v>
      </c>
    </row>
    <row r="282" spans="1:25" x14ac:dyDescent="0.45">
      <c r="A282" s="1" t="s">
        <v>773</v>
      </c>
      <c r="B282" s="1" t="s">
        <v>480</v>
      </c>
      <c r="C282" s="1">
        <v>36.677737200000003</v>
      </c>
      <c r="D282" s="1">
        <v>-121.6555013</v>
      </c>
      <c r="E282" s="1">
        <f>SUMIFS(allNAICS!$P:$P,allNAICS!$C:$C,Revenue!$A282,allNAICS!$E:$E,Revenue!E$1)</f>
        <v>23106717</v>
      </c>
      <c r="F282" s="1">
        <f>SUMIFS(allNAICS!$P:$P,allNAICS!$C:$C,Revenue!$A282,allNAICS!$E:$E,Revenue!F$1)</f>
        <v>247469</v>
      </c>
      <c r="G282" s="1">
        <f>SUMIFS(allNAICS!$P:$P,allNAICS!$C:$C,Revenue!$A282,allNAICS!$E:$E,Revenue!G$1)</f>
        <v>70405</v>
      </c>
      <c r="H282" s="1">
        <f>SUMIFS(allNAICS!$P:$P,allNAICS!$C:$C,Revenue!$A282,allNAICS!$E:$E,Revenue!H$1)</f>
        <v>471258</v>
      </c>
      <c r="I282" s="1">
        <f>SUMIFS(allNAICS!$P:$P,allNAICS!$C:$C,Revenue!$A282,allNAICS!$E:$E,Revenue!I$1)</f>
        <v>729008</v>
      </c>
      <c r="J282" s="1">
        <f>SUMIFS(allNAICS!$P:$P,allNAICS!$C:$C,Revenue!$A282,allNAICS!$E:$E,Revenue!J$1)</f>
        <v>2461696</v>
      </c>
      <c r="K282" s="1">
        <f>SUMIFS(allNAICS!$P:$P,allNAICS!$C:$C,Revenue!$A282,allNAICS!$E:$E,Revenue!K$1)</f>
        <v>6296640</v>
      </c>
      <c r="L282" s="1">
        <f>SUMIFS(allNAICS!$P:$P,allNAICS!$C:$C,Revenue!$A282,allNAICS!$E:$E,Revenue!L$1)</f>
        <v>4001809</v>
      </c>
      <c r="M282" s="1">
        <f>SUMIFS(allNAICS!$P:$P,allNAICS!$C:$C,Revenue!$A282,allNAICS!$E:$E,Revenue!M$1)</f>
        <v>534079</v>
      </c>
      <c r="N282" s="1">
        <f>SUMIFS(allNAICS!$P:$P,allNAICS!$C:$C,Revenue!$A282,allNAICS!$E:$E,Revenue!N$1)</f>
        <v>475471</v>
      </c>
      <c r="O282" s="1">
        <f>SUMIFS(allNAICS!$P:$P,allNAICS!$C:$C,Revenue!$A282,allNAICS!$E:$E,Revenue!O$1)</f>
        <v>921806</v>
      </c>
      <c r="P282" s="1">
        <f>SUMIFS(allNAICS!$P:$P,allNAICS!$C:$C,Revenue!$A282,allNAICS!$E:$E,Revenue!P$1)</f>
        <v>876986</v>
      </c>
      <c r="Q282" s="1">
        <f>SUMIFS(allNAICS!$P:$P,allNAICS!$C:$C,Revenue!$A282,allNAICS!$E:$E,Revenue!Q$1)</f>
        <v>1092433</v>
      </c>
      <c r="R282" s="1">
        <f>SUMIFS(allNAICS!$P:$P,allNAICS!$C:$C,Revenue!$A282,allNAICS!$E:$E,Revenue!R$1)</f>
        <v>724061</v>
      </c>
      <c r="S282" s="1">
        <f>SUMIFS(allNAICS!$P:$P,allNAICS!$C:$C,Revenue!$A282,allNAICS!$E:$E,Revenue!S$1)</f>
        <v>278516</v>
      </c>
      <c r="T282" s="1">
        <f>SUMIFS(allNAICS!$P:$P,allNAICS!$C:$C,Revenue!$A282,allNAICS!$E:$E,Revenue!T$1)</f>
        <v>1821249</v>
      </c>
      <c r="U282" s="1">
        <f>SUMIFS(allNAICS!$P:$P,allNAICS!$C:$C,Revenue!$A282,allNAICS!$E:$E,Revenue!U$1)</f>
        <v>421638</v>
      </c>
      <c r="V282" s="1">
        <f>SUMIFS(allNAICS!$P:$P,allNAICS!$C:$C,Revenue!$A282,allNAICS!$E:$E,Revenue!V$1)</f>
        <v>1324966</v>
      </c>
      <c r="W282" s="1">
        <f>SUMIFS(allNAICS!$P:$P,allNAICS!$C:$C,Revenue!$A282,allNAICS!$E:$E,Revenue!W$1)</f>
        <v>281605</v>
      </c>
      <c r="X282" s="1">
        <f>SUMIFS(allNAICS!$P:$P,allNAICS!$C:$C,Revenue!$A282,allNAICS!$E:$E,Revenue!X$1)</f>
        <v>73528</v>
      </c>
      <c r="Y282" s="1">
        <f>SUMIFS(allNAICS!$P:$P,allNAICS!$C:$C,Revenue!$A282,allNAICS!$E:$E,Revenue!Y$1)</f>
        <v>0</v>
      </c>
    </row>
    <row r="283" spans="1:25" x14ac:dyDescent="0.45">
      <c r="A283" s="1" t="s">
        <v>774</v>
      </c>
      <c r="B283" s="1" t="s">
        <v>482</v>
      </c>
      <c r="C283" s="1">
        <v>38.360673599999998</v>
      </c>
      <c r="D283" s="1">
        <v>-75.599369199999998</v>
      </c>
      <c r="E283" s="1">
        <f>SUMIFS(allNAICS!$P:$P,allNAICS!$C:$C,Revenue!$A283,allNAICS!$E:$E,Revenue!E$1)</f>
        <v>24516470</v>
      </c>
      <c r="F283" s="1">
        <f>SUMIFS(allNAICS!$P:$P,allNAICS!$C:$C,Revenue!$A283,allNAICS!$E:$E,Revenue!F$1)</f>
        <v>65519</v>
      </c>
      <c r="G283" s="1">
        <f>SUMIFS(allNAICS!$P:$P,allNAICS!$C:$C,Revenue!$A283,allNAICS!$E:$E,Revenue!G$1)</f>
        <v>0</v>
      </c>
      <c r="H283" s="1">
        <f>SUMIFS(allNAICS!$P:$P,allNAICS!$C:$C,Revenue!$A283,allNAICS!$E:$E,Revenue!H$1)</f>
        <v>0</v>
      </c>
      <c r="I283" s="1">
        <f>SUMIFS(allNAICS!$P:$P,allNAICS!$C:$C,Revenue!$A283,allNAICS!$E:$E,Revenue!I$1)</f>
        <v>1319784</v>
      </c>
      <c r="J283" s="1">
        <f>SUMIFS(allNAICS!$P:$P,allNAICS!$C:$C,Revenue!$A283,allNAICS!$E:$E,Revenue!J$1)</f>
        <v>5206693</v>
      </c>
      <c r="K283" s="1">
        <f>SUMIFS(allNAICS!$P:$P,allNAICS!$C:$C,Revenue!$A283,allNAICS!$E:$E,Revenue!K$1)</f>
        <v>2812044</v>
      </c>
      <c r="L283" s="1">
        <f>SUMIFS(allNAICS!$P:$P,allNAICS!$C:$C,Revenue!$A283,allNAICS!$E:$E,Revenue!L$1)</f>
        <v>6315435</v>
      </c>
      <c r="M283" s="1">
        <f>SUMIFS(allNAICS!$P:$P,allNAICS!$C:$C,Revenue!$A283,allNAICS!$E:$E,Revenue!M$1)</f>
        <v>534017</v>
      </c>
      <c r="N283" s="1">
        <f>SUMIFS(allNAICS!$P:$P,allNAICS!$C:$C,Revenue!$A283,allNAICS!$E:$E,Revenue!N$1)</f>
        <v>325029</v>
      </c>
      <c r="O283" s="1">
        <f>SUMIFS(allNAICS!$P:$P,allNAICS!$C:$C,Revenue!$A283,allNAICS!$E:$E,Revenue!O$1)</f>
        <v>948384</v>
      </c>
      <c r="P283" s="1">
        <f>SUMIFS(allNAICS!$P:$P,allNAICS!$C:$C,Revenue!$A283,allNAICS!$E:$E,Revenue!P$1)</f>
        <v>692285</v>
      </c>
      <c r="Q283" s="1">
        <f>SUMIFS(allNAICS!$P:$P,allNAICS!$C:$C,Revenue!$A283,allNAICS!$E:$E,Revenue!Q$1)</f>
        <v>657698</v>
      </c>
      <c r="R283" s="1">
        <f>SUMIFS(allNAICS!$P:$P,allNAICS!$C:$C,Revenue!$A283,allNAICS!$E:$E,Revenue!R$1)</f>
        <v>458787</v>
      </c>
      <c r="S283" s="1">
        <f>SUMIFS(allNAICS!$P:$P,allNAICS!$C:$C,Revenue!$A283,allNAICS!$E:$E,Revenue!S$1)</f>
        <v>42051</v>
      </c>
      <c r="T283" s="1">
        <f>SUMIFS(allNAICS!$P:$P,allNAICS!$C:$C,Revenue!$A283,allNAICS!$E:$E,Revenue!T$1)</f>
        <v>2442164</v>
      </c>
      <c r="U283" s="1">
        <f>SUMIFS(allNAICS!$P:$P,allNAICS!$C:$C,Revenue!$A283,allNAICS!$E:$E,Revenue!U$1)</f>
        <v>175142</v>
      </c>
      <c r="V283" s="1">
        <f>SUMIFS(allNAICS!$P:$P,allNAICS!$C:$C,Revenue!$A283,allNAICS!$E:$E,Revenue!V$1)</f>
        <v>1366254</v>
      </c>
      <c r="W283" s="1">
        <f>SUMIFS(allNAICS!$P:$P,allNAICS!$C:$C,Revenue!$A283,allNAICS!$E:$E,Revenue!W$1)</f>
        <v>449848</v>
      </c>
      <c r="X283" s="1">
        <f>SUMIFS(allNAICS!$P:$P,allNAICS!$C:$C,Revenue!$A283,allNAICS!$E:$E,Revenue!X$1)</f>
        <v>123347</v>
      </c>
      <c r="Y283" s="1">
        <f>SUMIFS(allNAICS!$P:$P,allNAICS!$C:$C,Revenue!$A283,allNAICS!$E:$E,Revenue!Y$1)</f>
        <v>0</v>
      </c>
    </row>
    <row r="284" spans="1:25" x14ac:dyDescent="0.45">
      <c r="A284" s="1" t="s">
        <v>775</v>
      </c>
      <c r="B284" s="1" t="s">
        <v>727</v>
      </c>
      <c r="C284" s="1">
        <v>40.760779300000003</v>
      </c>
      <c r="D284" s="1">
        <v>-111.89104740000001</v>
      </c>
      <c r="E284" s="1">
        <f>SUMIFS(allNAICS!$P:$P,allNAICS!$C:$C,Revenue!$A284,allNAICS!$E:$E,Revenue!E$1)</f>
        <v>138016127</v>
      </c>
      <c r="F284" s="1">
        <f>SUMIFS(allNAICS!$P:$P,allNAICS!$C:$C,Revenue!$A284,allNAICS!$E:$E,Revenue!F$1)</f>
        <v>34689</v>
      </c>
      <c r="G284" s="1">
        <f>SUMIFS(allNAICS!$P:$P,allNAICS!$C:$C,Revenue!$A284,allNAICS!$E:$E,Revenue!G$1)</f>
        <v>0</v>
      </c>
      <c r="H284" s="1">
        <f>SUMIFS(allNAICS!$P:$P,allNAICS!$C:$C,Revenue!$A284,allNAICS!$E:$E,Revenue!H$1)</f>
        <v>2214652</v>
      </c>
      <c r="I284" s="1">
        <f>SUMIFS(allNAICS!$P:$P,allNAICS!$C:$C,Revenue!$A284,allNAICS!$E:$E,Revenue!I$1)</f>
        <v>9239521</v>
      </c>
      <c r="J284" s="1">
        <f>SUMIFS(allNAICS!$P:$P,allNAICS!$C:$C,Revenue!$A284,allNAICS!$E:$E,Revenue!J$1)</f>
        <v>22592785</v>
      </c>
      <c r="K284" s="1">
        <f>SUMIFS(allNAICS!$P:$P,allNAICS!$C:$C,Revenue!$A284,allNAICS!$E:$E,Revenue!K$1)</f>
        <v>28368199</v>
      </c>
      <c r="L284" s="1">
        <f>SUMIFS(allNAICS!$P:$P,allNAICS!$C:$C,Revenue!$A284,allNAICS!$E:$E,Revenue!L$1)</f>
        <v>18193419</v>
      </c>
      <c r="M284" s="1">
        <f>SUMIFS(allNAICS!$P:$P,allNAICS!$C:$C,Revenue!$A284,allNAICS!$E:$E,Revenue!M$1)</f>
        <v>6911892</v>
      </c>
      <c r="N284" s="1">
        <f>SUMIFS(allNAICS!$P:$P,allNAICS!$C:$C,Revenue!$A284,allNAICS!$E:$E,Revenue!N$1)</f>
        <v>5491249</v>
      </c>
      <c r="O284" s="1">
        <f>SUMIFS(allNAICS!$P:$P,allNAICS!$C:$C,Revenue!$A284,allNAICS!$E:$E,Revenue!O$1)</f>
        <v>17368154</v>
      </c>
      <c r="P284" s="1">
        <f>SUMIFS(allNAICS!$P:$P,allNAICS!$C:$C,Revenue!$A284,allNAICS!$E:$E,Revenue!P$1)</f>
        <v>3034644</v>
      </c>
      <c r="Q284" s="1">
        <f>SUMIFS(allNAICS!$P:$P,allNAICS!$C:$C,Revenue!$A284,allNAICS!$E:$E,Revenue!Q$1)</f>
        <v>6852935</v>
      </c>
      <c r="R284" s="1">
        <f>SUMIFS(allNAICS!$P:$P,allNAICS!$C:$C,Revenue!$A284,allNAICS!$E:$E,Revenue!R$1)</f>
        <v>3338470</v>
      </c>
      <c r="S284" s="1">
        <f>SUMIFS(allNAICS!$P:$P,allNAICS!$C:$C,Revenue!$A284,allNAICS!$E:$E,Revenue!S$1)</f>
        <v>993788</v>
      </c>
      <c r="T284" s="1">
        <f>SUMIFS(allNAICS!$P:$P,allNAICS!$C:$C,Revenue!$A284,allNAICS!$E:$E,Revenue!T$1)</f>
        <v>6480082</v>
      </c>
      <c r="U284" s="1">
        <f>SUMIFS(allNAICS!$P:$P,allNAICS!$C:$C,Revenue!$A284,allNAICS!$E:$E,Revenue!U$1)</f>
        <v>668904</v>
      </c>
      <c r="V284" s="1">
        <f>SUMIFS(allNAICS!$P:$P,allNAICS!$C:$C,Revenue!$A284,allNAICS!$E:$E,Revenue!V$1)</f>
        <v>2252872</v>
      </c>
      <c r="W284" s="1">
        <f>SUMIFS(allNAICS!$P:$P,allNAICS!$C:$C,Revenue!$A284,allNAICS!$E:$E,Revenue!W$1)</f>
        <v>1029886</v>
      </c>
      <c r="X284" s="1">
        <f>SUMIFS(allNAICS!$P:$P,allNAICS!$C:$C,Revenue!$A284,allNAICS!$E:$E,Revenue!X$1)</f>
        <v>1080038</v>
      </c>
      <c r="Y284" s="1">
        <f>SUMIFS(allNAICS!$P:$P,allNAICS!$C:$C,Revenue!$A284,allNAICS!$E:$E,Revenue!Y$1)</f>
        <v>0</v>
      </c>
    </row>
    <row r="285" spans="1:25" x14ac:dyDescent="0.45">
      <c r="A285" s="1" t="s">
        <v>776</v>
      </c>
      <c r="B285" s="1" t="s">
        <v>445</v>
      </c>
      <c r="C285" s="1">
        <v>31.463772299999999</v>
      </c>
      <c r="D285" s="1">
        <v>-100.4370375</v>
      </c>
      <c r="E285" s="1">
        <f>SUMIFS(allNAICS!$P:$P,allNAICS!$C:$C,Revenue!$A285,allNAICS!$E:$E,Revenue!E$1)</f>
        <v>7418103</v>
      </c>
      <c r="F285" s="1">
        <f>SUMIFS(allNAICS!$P:$P,allNAICS!$C:$C,Revenue!$A285,allNAICS!$E:$E,Revenue!F$1)</f>
        <v>9993</v>
      </c>
      <c r="G285" s="1">
        <f>SUMIFS(allNAICS!$P:$P,allNAICS!$C:$C,Revenue!$A285,allNAICS!$E:$E,Revenue!G$1)</f>
        <v>350945</v>
      </c>
      <c r="H285" s="1">
        <f>SUMIFS(allNAICS!$P:$P,allNAICS!$C:$C,Revenue!$A285,allNAICS!$E:$E,Revenue!H$1)</f>
        <v>119457</v>
      </c>
      <c r="I285" s="1">
        <f>SUMIFS(allNAICS!$P:$P,allNAICS!$C:$C,Revenue!$A285,allNAICS!$E:$E,Revenue!I$1)</f>
        <v>413448</v>
      </c>
      <c r="J285" s="1">
        <f>SUMIFS(allNAICS!$P:$P,allNAICS!$C:$C,Revenue!$A285,allNAICS!$E:$E,Revenue!J$1)</f>
        <v>1536842</v>
      </c>
      <c r="K285" s="1">
        <f>SUMIFS(allNAICS!$P:$P,allNAICS!$C:$C,Revenue!$A285,allNAICS!$E:$E,Revenue!K$1)</f>
        <v>607371</v>
      </c>
      <c r="L285" s="1">
        <f>SUMIFS(allNAICS!$P:$P,allNAICS!$C:$C,Revenue!$A285,allNAICS!$E:$E,Revenue!L$1)</f>
        <v>2071459</v>
      </c>
      <c r="M285" s="1">
        <f>SUMIFS(allNAICS!$P:$P,allNAICS!$C:$C,Revenue!$A285,allNAICS!$E:$E,Revenue!M$1)</f>
        <v>135321</v>
      </c>
      <c r="N285" s="1">
        <f>SUMIFS(allNAICS!$P:$P,allNAICS!$C:$C,Revenue!$A285,allNAICS!$E:$E,Revenue!N$1)</f>
        <v>184127</v>
      </c>
      <c r="O285" s="1">
        <f>SUMIFS(allNAICS!$P:$P,allNAICS!$C:$C,Revenue!$A285,allNAICS!$E:$E,Revenue!O$1)</f>
        <v>322499</v>
      </c>
      <c r="P285" s="1">
        <f>SUMIFS(allNAICS!$P:$P,allNAICS!$C:$C,Revenue!$A285,allNAICS!$E:$E,Revenue!P$1)</f>
        <v>158894</v>
      </c>
      <c r="Q285" s="1">
        <f>SUMIFS(allNAICS!$P:$P,allNAICS!$C:$C,Revenue!$A285,allNAICS!$E:$E,Revenue!Q$1)</f>
        <v>188240</v>
      </c>
      <c r="R285" s="1">
        <f>SUMIFS(allNAICS!$P:$P,allNAICS!$C:$C,Revenue!$A285,allNAICS!$E:$E,Revenue!R$1)</f>
        <v>144393</v>
      </c>
      <c r="S285" s="1">
        <f>SUMIFS(allNAICS!$P:$P,allNAICS!$C:$C,Revenue!$A285,allNAICS!$E:$E,Revenue!S$1)</f>
        <v>21463</v>
      </c>
      <c r="T285" s="1">
        <f>SUMIFS(allNAICS!$P:$P,allNAICS!$C:$C,Revenue!$A285,allNAICS!$E:$E,Revenue!T$1)</f>
        <v>767122</v>
      </c>
      <c r="U285" s="1">
        <f>SUMIFS(allNAICS!$P:$P,allNAICS!$C:$C,Revenue!$A285,allNAICS!$E:$E,Revenue!U$1)</f>
        <v>33752</v>
      </c>
      <c r="V285" s="1">
        <f>SUMIFS(allNAICS!$P:$P,allNAICS!$C:$C,Revenue!$A285,allNAICS!$E:$E,Revenue!V$1)</f>
        <v>204801</v>
      </c>
      <c r="W285" s="1">
        <f>SUMIFS(allNAICS!$P:$P,allNAICS!$C:$C,Revenue!$A285,allNAICS!$E:$E,Revenue!W$1)</f>
        <v>141379</v>
      </c>
      <c r="X285" s="1">
        <f>SUMIFS(allNAICS!$P:$P,allNAICS!$C:$C,Revenue!$A285,allNAICS!$E:$E,Revenue!X$1)</f>
        <v>0</v>
      </c>
      <c r="Y285" s="1">
        <f>SUMIFS(allNAICS!$P:$P,allNAICS!$C:$C,Revenue!$A285,allNAICS!$E:$E,Revenue!Y$1)</f>
        <v>0</v>
      </c>
    </row>
    <row r="286" spans="1:25" x14ac:dyDescent="0.45">
      <c r="A286" s="1" t="s">
        <v>777</v>
      </c>
      <c r="B286" s="1" t="s">
        <v>445</v>
      </c>
      <c r="C286" s="1">
        <v>29.424121899999999</v>
      </c>
      <c r="D286" s="1">
        <v>-98.493628200000003</v>
      </c>
      <c r="E286" s="1">
        <f>SUMIFS(allNAICS!$P:$P,allNAICS!$C:$C,Revenue!$A286,allNAICS!$E:$E,Revenue!E$1)</f>
        <v>282167924</v>
      </c>
      <c r="F286" s="1">
        <f>SUMIFS(allNAICS!$P:$P,allNAICS!$C:$C,Revenue!$A286,allNAICS!$E:$E,Revenue!F$1)</f>
        <v>71491</v>
      </c>
      <c r="G286" s="1">
        <f>SUMIFS(allNAICS!$P:$P,allNAICS!$C:$C,Revenue!$A286,allNAICS!$E:$E,Revenue!G$1)</f>
        <v>2888893</v>
      </c>
      <c r="H286" s="1">
        <f>SUMIFS(allNAICS!$P:$P,allNAICS!$C:$C,Revenue!$A286,allNAICS!$E:$E,Revenue!H$1)</f>
        <v>467698</v>
      </c>
      <c r="I286" s="1">
        <f>SUMIFS(allNAICS!$P:$P,allNAICS!$C:$C,Revenue!$A286,allNAICS!$E:$E,Revenue!I$1)</f>
        <v>11001838</v>
      </c>
      <c r="J286" s="1">
        <f>SUMIFS(allNAICS!$P:$P,allNAICS!$C:$C,Revenue!$A286,allNAICS!$E:$E,Revenue!J$1)</f>
        <v>18363307</v>
      </c>
      <c r="K286" s="1">
        <f>SUMIFS(allNAICS!$P:$P,allNAICS!$C:$C,Revenue!$A286,allNAICS!$E:$E,Revenue!K$1)</f>
        <v>130050163</v>
      </c>
      <c r="L286" s="1">
        <f>SUMIFS(allNAICS!$P:$P,allNAICS!$C:$C,Revenue!$A286,allNAICS!$E:$E,Revenue!L$1)</f>
        <v>32916016</v>
      </c>
      <c r="M286" s="1">
        <f>SUMIFS(allNAICS!$P:$P,allNAICS!$C:$C,Revenue!$A286,allNAICS!$E:$E,Revenue!M$1)</f>
        <v>4642861</v>
      </c>
      <c r="N286" s="1">
        <f>SUMIFS(allNAICS!$P:$P,allNAICS!$C:$C,Revenue!$A286,allNAICS!$E:$E,Revenue!N$1)</f>
        <v>5453977</v>
      </c>
      <c r="O286" s="1">
        <f>SUMIFS(allNAICS!$P:$P,allNAICS!$C:$C,Revenue!$A286,allNAICS!$E:$E,Revenue!O$1)</f>
        <v>33284089</v>
      </c>
      <c r="P286" s="1">
        <f>SUMIFS(allNAICS!$P:$P,allNAICS!$C:$C,Revenue!$A286,allNAICS!$E:$E,Revenue!P$1)</f>
        <v>4500635</v>
      </c>
      <c r="Q286" s="1">
        <f>SUMIFS(allNAICS!$P:$P,allNAICS!$C:$C,Revenue!$A286,allNAICS!$E:$E,Revenue!Q$1)</f>
        <v>7849755</v>
      </c>
      <c r="R286" s="1">
        <f>SUMIFS(allNAICS!$P:$P,allNAICS!$C:$C,Revenue!$A286,allNAICS!$E:$E,Revenue!R$1)</f>
        <v>5538382</v>
      </c>
      <c r="S286" s="1">
        <f>SUMIFS(allNAICS!$P:$P,allNAICS!$C:$C,Revenue!$A286,allNAICS!$E:$E,Revenue!S$1)</f>
        <v>1542086</v>
      </c>
      <c r="T286" s="1">
        <f>SUMIFS(allNAICS!$P:$P,allNAICS!$C:$C,Revenue!$A286,allNAICS!$E:$E,Revenue!T$1)</f>
        <v>12977503</v>
      </c>
      <c r="U286" s="1">
        <f>SUMIFS(allNAICS!$P:$P,allNAICS!$C:$C,Revenue!$A286,allNAICS!$E:$E,Revenue!U$1)</f>
        <v>1086725</v>
      </c>
      <c r="V286" s="1">
        <f>SUMIFS(allNAICS!$P:$P,allNAICS!$C:$C,Revenue!$A286,allNAICS!$E:$E,Revenue!V$1)</f>
        <v>6022017</v>
      </c>
      <c r="W286" s="1">
        <f>SUMIFS(allNAICS!$P:$P,allNAICS!$C:$C,Revenue!$A286,allNAICS!$E:$E,Revenue!W$1)</f>
        <v>2188389</v>
      </c>
      <c r="X286" s="1">
        <f>SUMIFS(allNAICS!$P:$P,allNAICS!$C:$C,Revenue!$A286,allNAICS!$E:$E,Revenue!X$1)</f>
        <v>1317001</v>
      </c>
      <c r="Y286" s="1">
        <f>SUMIFS(allNAICS!$P:$P,allNAICS!$C:$C,Revenue!$A286,allNAICS!$E:$E,Revenue!Y$1)</f>
        <v>5097</v>
      </c>
    </row>
    <row r="287" spans="1:25" x14ac:dyDescent="0.45">
      <c r="A287" s="1" t="s">
        <v>778</v>
      </c>
      <c r="B287" s="1" t="s">
        <v>480</v>
      </c>
      <c r="C287" s="1">
        <v>32.715738000000002</v>
      </c>
      <c r="D287" s="1">
        <v>-117.1610838</v>
      </c>
      <c r="E287" s="1">
        <f>SUMIFS(allNAICS!$P:$P,allNAICS!$C:$C,Revenue!$A287,allNAICS!$E:$E,Revenue!E$1)</f>
        <v>280546289</v>
      </c>
      <c r="F287" s="1">
        <f>SUMIFS(allNAICS!$P:$P,allNAICS!$C:$C,Revenue!$A287,allNAICS!$E:$E,Revenue!F$1)</f>
        <v>293116</v>
      </c>
      <c r="G287" s="1">
        <f>SUMIFS(allNAICS!$P:$P,allNAICS!$C:$C,Revenue!$A287,allNAICS!$E:$E,Revenue!G$1)</f>
        <v>51458</v>
      </c>
      <c r="H287" s="1">
        <f>SUMIFS(allNAICS!$P:$P,allNAICS!$C:$C,Revenue!$A287,allNAICS!$E:$E,Revenue!H$1)</f>
        <v>0</v>
      </c>
      <c r="I287" s="1">
        <f>SUMIFS(allNAICS!$P:$P,allNAICS!$C:$C,Revenue!$A287,allNAICS!$E:$E,Revenue!I$1)</f>
        <v>17754061</v>
      </c>
      <c r="J287" s="1">
        <f>SUMIFS(allNAICS!$P:$P,allNAICS!$C:$C,Revenue!$A287,allNAICS!$E:$E,Revenue!J$1)</f>
        <v>33704006</v>
      </c>
      <c r="K287" s="1">
        <f>SUMIFS(allNAICS!$P:$P,allNAICS!$C:$C,Revenue!$A287,allNAICS!$E:$E,Revenue!K$1)</f>
        <v>49586800</v>
      </c>
      <c r="L287" s="1">
        <f>SUMIFS(allNAICS!$P:$P,allNAICS!$C:$C,Revenue!$A287,allNAICS!$E:$E,Revenue!L$1)</f>
        <v>42406000</v>
      </c>
      <c r="M287" s="1">
        <f>SUMIFS(allNAICS!$P:$P,allNAICS!$C:$C,Revenue!$A287,allNAICS!$E:$E,Revenue!M$1)</f>
        <v>3808293</v>
      </c>
      <c r="N287" s="1">
        <f>SUMIFS(allNAICS!$P:$P,allNAICS!$C:$C,Revenue!$A287,allNAICS!$E:$E,Revenue!N$1)</f>
        <v>12938728</v>
      </c>
      <c r="O287" s="1">
        <f>SUMIFS(allNAICS!$P:$P,allNAICS!$C:$C,Revenue!$A287,allNAICS!$E:$E,Revenue!O$1)</f>
        <v>23914637</v>
      </c>
      <c r="P287" s="1">
        <f>SUMIFS(allNAICS!$P:$P,allNAICS!$C:$C,Revenue!$A287,allNAICS!$E:$E,Revenue!P$1)</f>
        <v>11109637</v>
      </c>
      <c r="Q287" s="1">
        <f>SUMIFS(allNAICS!$P:$P,allNAICS!$C:$C,Revenue!$A287,allNAICS!$E:$E,Revenue!Q$1)</f>
        <v>30506726</v>
      </c>
      <c r="R287" s="1">
        <f>SUMIFS(allNAICS!$P:$P,allNAICS!$C:$C,Revenue!$A287,allNAICS!$E:$E,Revenue!R$1)</f>
        <v>8916836</v>
      </c>
      <c r="S287" s="1">
        <f>SUMIFS(allNAICS!$P:$P,allNAICS!$C:$C,Revenue!$A287,allNAICS!$E:$E,Revenue!S$1)</f>
        <v>2714531</v>
      </c>
      <c r="T287" s="1">
        <f>SUMIFS(allNAICS!$P:$P,allNAICS!$C:$C,Revenue!$A287,allNAICS!$E:$E,Revenue!T$1)</f>
        <v>19106216</v>
      </c>
      <c r="U287" s="1">
        <f>SUMIFS(allNAICS!$P:$P,allNAICS!$C:$C,Revenue!$A287,allNAICS!$E:$E,Revenue!U$1)</f>
        <v>2985941</v>
      </c>
      <c r="V287" s="1">
        <f>SUMIFS(allNAICS!$P:$P,allNAICS!$C:$C,Revenue!$A287,allNAICS!$E:$E,Revenue!V$1)</f>
        <v>9250563</v>
      </c>
      <c r="W287" s="1">
        <f>SUMIFS(allNAICS!$P:$P,allNAICS!$C:$C,Revenue!$A287,allNAICS!$E:$E,Revenue!W$1)</f>
        <v>3517281</v>
      </c>
      <c r="X287" s="1">
        <f>SUMIFS(allNAICS!$P:$P,allNAICS!$C:$C,Revenue!$A287,allNAICS!$E:$E,Revenue!X$1)</f>
        <v>3410240</v>
      </c>
      <c r="Y287" s="1">
        <f>SUMIFS(allNAICS!$P:$P,allNAICS!$C:$C,Revenue!$A287,allNAICS!$E:$E,Revenue!Y$1)</f>
        <v>21058</v>
      </c>
    </row>
    <row r="288" spans="1:25" x14ac:dyDescent="0.45">
      <c r="A288" s="1" t="s">
        <v>779</v>
      </c>
      <c r="B288" s="1" t="s">
        <v>480</v>
      </c>
      <c r="C288" s="1">
        <v>37.774929499999999</v>
      </c>
      <c r="D288" s="1">
        <v>-122.4194155</v>
      </c>
      <c r="E288" s="1">
        <f>SUMIFS(allNAICS!$P:$P,allNAICS!$C:$C,Revenue!$A288,allNAICS!$E:$E,Revenue!E$1)</f>
        <v>680395315</v>
      </c>
      <c r="F288" s="1">
        <f>SUMIFS(allNAICS!$P:$P,allNAICS!$C:$C,Revenue!$A288,allNAICS!$E:$E,Revenue!F$1)</f>
        <v>75325</v>
      </c>
      <c r="G288" s="1">
        <f>SUMIFS(allNAICS!$P:$P,allNAICS!$C:$C,Revenue!$A288,allNAICS!$E:$E,Revenue!G$1)</f>
        <v>187444</v>
      </c>
      <c r="H288" s="1">
        <f>SUMIFS(allNAICS!$P:$P,allNAICS!$C:$C,Revenue!$A288,allNAICS!$E:$E,Revenue!H$1)</f>
        <v>0</v>
      </c>
      <c r="I288" s="1">
        <f>SUMIFS(allNAICS!$P:$P,allNAICS!$C:$C,Revenue!$A288,allNAICS!$E:$E,Revenue!I$1)</f>
        <v>30990136</v>
      </c>
      <c r="J288" s="1">
        <f>SUMIFS(allNAICS!$P:$P,allNAICS!$C:$C,Revenue!$A288,allNAICS!$E:$E,Revenue!J$1)</f>
        <v>87780819</v>
      </c>
      <c r="K288" s="1">
        <f>SUMIFS(allNAICS!$P:$P,allNAICS!$C:$C,Revenue!$A288,allNAICS!$E:$E,Revenue!K$1)</f>
        <v>134611140</v>
      </c>
      <c r="L288" s="1">
        <f>SUMIFS(allNAICS!$P:$P,allNAICS!$C:$C,Revenue!$A288,allNAICS!$E:$E,Revenue!L$1)</f>
        <v>61422097</v>
      </c>
      <c r="M288" s="1">
        <f>SUMIFS(allNAICS!$P:$P,allNAICS!$C:$C,Revenue!$A288,allNAICS!$E:$E,Revenue!M$1)</f>
        <v>19103598</v>
      </c>
      <c r="N288" s="1">
        <f>SUMIFS(allNAICS!$P:$P,allNAICS!$C:$C,Revenue!$A288,allNAICS!$E:$E,Revenue!N$1)</f>
        <v>58970862</v>
      </c>
      <c r="O288" s="1">
        <f>SUMIFS(allNAICS!$P:$P,allNAICS!$C:$C,Revenue!$A288,allNAICS!$E:$E,Revenue!O$1)</f>
        <v>94861034</v>
      </c>
      <c r="P288" s="1">
        <f>SUMIFS(allNAICS!$P:$P,allNAICS!$C:$C,Revenue!$A288,allNAICS!$E:$E,Revenue!P$1)</f>
        <v>19294751</v>
      </c>
      <c r="Q288" s="1">
        <f>SUMIFS(allNAICS!$P:$P,allNAICS!$C:$C,Revenue!$A288,allNAICS!$E:$E,Revenue!Q$1)</f>
        <v>68420843</v>
      </c>
      <c r="R288" s="1">
        <f>SUMIFS(allNAICS!$P:$P,allNAICS!$C:$C,Revenue!$A288,allNAICS!$E:$E,Revenue!R$1)</f>
        <v>25670565</v>
      </c>
      <c r="S288" s="1">
        <f>SUMIFS(allNAICS!$P:$P,allNAICS!$C:$C,Revenue!$A288,allNAICS!$E:$E,Revenue!S$1)</f>
        <v>4988565</v>
      </c>
      <c r="T288" s="1">
        <f>SUMIFS(allNAICS!$P:$P,allNAICS!$C:$C,Revenue!$A288,allNAICS!$E:$E,Revenue!T$1)</f>
        <v>35406047</v>
      </c>
      <c r="U288" s="1">
        <f>SUMIFS(allNAICS!$P:$P,allNAICS!$C:$C,Revenue!$A288,allNAICS!$E:$E,Revenue!U$1)</f>
        <v>5184663</v>
      </c>
      <c r="V288" s="1">
        <f>SUMIFS(allNAICS!$P:$P,allNAICS!$C:$C,Revenue!$A288,allNAICS!$E:$E,Revenue!V$1)</f>
        <v>15083192</v>
      </c>
      <c r="W288" s="1">
        <f>SUMIFS(allNAICS!$P:$P,allNAICS!$C:$C,Revenue!$A288,allNAICS!$E:$E,Revenue!W$1)</f>
        <v>6768560</v>
      </c>
      <c r="X288" s="1">
        <f>SUMIFS(allNAICS!$P:$P,allNAICS!$C:$C,Revenue!$A288,allNAICS!$E:$E,Revenue!X$1)</f>
        <v>4355731</v>
      </c>
      <c r="Y288" s="1">
        <f>SUMIFS(allNAICS!$P:$P,allNAICS!$C:$C,Revenue!$A288,allNAICS!$E:$E,Revenue!Y$1)</f>
        <v>28601</v>
      </c>
    </row>
    <row r="289" spans="1:25" x14ac:dyDescent="0.45">
      <c r="A289" s="1" t="s">
        <v>780</v>
      </c>
      <c r="B289" s="1" t="s">
        <v>480</v>
      </c>
      <c r="C289" s="1">
        <v>37.339385700000001</v>
      </c>
      <c r="D289" s="1">
        <v>-121.89495549999999</v>
      </c>
      <c r="E289" s="1">
        <f>SUMIFS(allNAICS!$P:$P,allNAICS!$C:$C,Revenue!$A289,allNAICS!$E:$E,Revenue!E$1)</f>
        <v>352858203</v>
      </c>
      <c r="F289" s="1">
        <f>SUMIFS(allNAICS!$P:$P,allNAICS!$C:$C,Revenue!$A289,allNAICS!$E:$E,Revenue!F$1)</f>
        <v>56556</v>
      </c>
      <c r="G289" s="1">
        <f>SUMIFS(allNAICS!$P:$P,allNAICS!$C:$C,Revenue!$A289,allNAICS!$E:$E,Revenue!G$1)</f>
        <v>29989</v>
      </c>
      <c r="H289" s="1">
        <f>SUMIFS(allNAICS!$P:$P,allNAICS!$C:$C,Revenue!$A289,allNAICS!$E:$E,Revenue!H$1)</f>
        <v>1357092</v>
      </c>
      <c r="I289" s="1">
        <f>SUMIFS(allNAICS!$P:$P,allNAICS!$C:$C,Revenue!$A289,allNAICS!$E:$E,Revenue!I$1)</f>
        <v>10813431</v>
      </c>
      <c r="J289" s="1">
        <f>SUMIFS(allNAICS!$P:$P,allNAICS!$C:$C,Revenue!$A289,allNAICS!$E:$E,Revenue!J$1)</f>
        <v>38237088</v>
      </c>
      <c r="K289" s="1">
        <f>SUMIFS(allNAICS!$P:$P,allNAICS!$C:$C,Revenue!$A289,allNAICS!$E:$E,Revenue!K$1)</f>
        <v>119897592</v>
      </c>
      <c r="L289" s="1">
        <f>SUMIFS(allNAICS!$P:$P,allNAICS!$C:$C,Revenue!$A289,allNAICS!$E:$E,Revenue!L$1)</f>
        <v>42990388</v>
      </c>
      <c r="M289" s="1">
        <f>SUMIFS(allNAICS!$P:$P,allNAICS!$C:$C,Revenue!$A289,allNAICS!$E:$E,Revenue!M$1)</f>
        <v>1904364</v>
      </c>
      <c r="N289" s="1">
        <f>SUMIFS(allNAICS!$P:$P,allNAICS!$C:$C,Revenue!$A289,allNAICS!$E:$E,Revenue!N$1)</f>
        <v>44865879</v>
      </c>
      <c r="O289" s="1">
        <f>SUMIFS(allNAICS!$P:$P,allNAICS!$C:$C,Revenue!$A289,allNAICS!$E:$E,Revenue!O$1)</f>
        <v>8900054</v>
      </c>
      <c r="P289" s="1">
        <f>SUMIFS(allNAICS!$P:$P,allNAICS!$C:$C,Revenue!$A289,allNAICS!$E:$E,Revenue!P$1)</f>
        <v>6019300</v>
      </c>
      <c r="Q289" s="1">
        <f>SUMIFS(allNAICS!$P:$P,allNAICS!$C:$C,Revenue!$A289,allNAICS!$E:$E,Revenue!Q$1)</f>
        <v>38109626</v>
      </c>
      <c r="R289" s="1">
        <f>SUMIFS(allNAICS!$P:$P,allNAICS!$C:$C,Revenue!$A289,allNAICS!$E:$E,Revenue!R$1)</f>
        <v>5479685</v>
      </c>
      <c r="S289" s="1">
        <f>SUMIFS(allNAICS!$P:$P,allNAICS!$C:$C,Revenue!$A289,allNAICS!$E:$E,Revenue!S$1)</f>
        <v>4824767</v>
      </c>
      <c r="T289" s="1">
        <f>SUMIFS(allNAICS!$P:$P,allNAICS!$C:$C,Revenue!$A289,allNAICS!$E:$E,Revenue!T$1)</f>
        <v>13985638</v>
      </c>
      <c r="U289" s="1">
        <f>SUMIFS(allNAICS!$P:$P,allNAICS!$C:$C,Revenue!$A289,allNAICS!$E:$E,Revenue!U$1)</f>
        <v>1605215</v>
      </c>
      <c r="V289" s="1">
        <f>SUMIFS(allNAICS!$P:$P,allNAICS!$C:$C,Revenue!$A289,allNAICS!$E:$E,Revenue!V$1)</f>
        <v>5068267</v>
      </c>
      <c r="W289" s="1">
        <f>SUMIFS(allNAICS!$P:$P,allNAICS!$C:$C,Revenue!$A289,allNAICS!$E:$E,Revenue!W$1)</f>
        <v>2113531</v>
      </c>
      <c r="X289" s="1">
        <f>SUMIFS(allNAICS!$P:$P,allNAICS!$C:$C,Revenue!$A289,allNAICS!$E:$E,Revenue!X$1)</f>
        <v>6593120</v>
      </c>
      <c r="Y289" s="1">
        <f>SUMIFS(allNAICS!$P:$P,allNAICS!$C:$C,Revenue!$A289,allNAICS!$E:$E,Revenue!Y$1)</f>
        <v>6621</v>
      </c>
    </row>
    <row r="290" spans="1:25" x14ac:dyDescent="0.45">
      <c r="A290" s="1" t="s">
        <v>781</v>
      </c>
      <c r="B290" s="1" t="s">
        <v>480</v>
      </c>
      <c r="C290" s="1">
        <v>35.2827524</v>
      </c>
      <c r="D290" s="1">
        <v>-120.6596156</v>
      </c>
      <c r="E290" s="1">
        <f>SUMIFS(allNAICS!$P:$P,allNAICS!$C:$C,Revenue!$A290,allNAICS!$E:$E,Revenue!E$1)</f>
        <v>17914740</v>
      </c>
      <c r="F290" s="1">
        <f>SUMIFS(allNAICS!$P:$P,allNAICS!$C:$C,Revenue!$A290,allNAICS!$E:$E,Revenue!F$1)</f>
        <v>32950</v>
      </c>
      <c r="G290" s="1">
        <f>SUMIFS(allNAICS!$P:$P,allNAICS!$C:$C,Revenue!$A290,allNAICS!$E:$E,Revenue!G$1)</f>
        <v>6840</v>
      </c>
      <c r="H290" s="1">
        <f>SUMIFS(allNAICS!$P:$P,allNAICS!$C:$C,Revenue!$A290,allNAICS!$E:$E,Revenue!H$1)</f>
        <v>0</v>
      </c>
      <c r="I290" s="1">
        <f>SUMIFS(allNAICS!$P:$P,allNAICS!$C:$C,Revenue!$A290,allNAICS!$E:$E,Revenue!I$1)</f>
        <v>2130920</v>
      </c>
      <c r="J290" s="1">
        <f>SUMIFS(allNAICS!$P:$P,allNAICS!$C:$C,Revenue!$A290,allNAICS!$E:$E,Revenue!J$1)</f>
        <v>3297171</v>
      </c>
      <c r="K290" s="1">
        <f>SUMIFS(allNAICS!$P:$P,allNAICS!$C:$C,Revenue!$A290,allNAICS!$E:$E,Revenue!K$1)</f>
        <v>0</v>
      </c>
      <c r="L290" s="1">
        <f>SUMIFS(allNAICS!$P:$P,allNAICS!$C:$C,Revenue!$A290,allNAICS!$E:$E,Revenue!L$1)</f>
        <v>3376422</v>
      </c>
      <c r="M290" s="1">
        <f>SUMIFS(allNAICS!$P:$P,allNAICS!$C:$C,Revenue!$A290,allNAICS!$E:$E,Revenue!M$1)</f>
        <v>212734</v>
      </c>
      <c r="N290" s="1">
        <f>SUMIFS(allNAICS!$P:$P,allNAICS!$C:$C,Revenue!$A290,allNAICS!$E:$E,Revenue!N$1)</f>
        <v>591488</v>
      </c>
      <c r="O290" s="1">
        <f>SUMIFS(allNAICS!$P:$P,allNAICS!$C:$C,Revenue!$A290,allNAICS!$E:$E,Revenue!O$1)</f>
        <v>533746</v>
      </c>
      <c r="P290" s="1">
        <f>SUMIFS(allNAICS!$P:$P,allNAICS!$C:$C,Revenue!$A290,allNAICS!$E:$E,Revenue!P$1)</f>
        <v>410339</v>
      </c>
      <c r="Q290" s="1">
        <f>SUMIFS(allNAICS!$P:$P,allNAICS!$C:$C,Revenue!$A290,allNAICS!$E:$E,Revenue!Q$1)</f>
        <v>856545</v>
      </c>
      <c r="R290" s="1">
        <f>SUMIFS(allNAICS!$P:$P,allNAICS!$C:$C,Revenue!$A290,allNAICS!$E:$E,Revenue!R$1)</f>
        <v>368348</v>
      </c>
      <c r="S290" s="1">
        <f>SUMIFS(allNAICS!$P:$P,allNAICS!$C:$C,Revenue!$A290,allNAICS!$E:$E,Revenue!S$1)</f>
        <v>117434</v>
      </c>
      <c r="T290" s="1">
        <f>SUMIFS(allNAICS!$P:$P,allNAICS!$C:$C,Revenue!$A290,allNAICS!$E:$E,Revenue!T$1)</f>
        <v>1201933</v>
      </c>
      <c r="U290" s="1">
        <f>SUMIFS(allNAICS!$P:$P,allNAICS!$C:$C,Revenue!$A290,allNAICS!$E:$E,Revenue!U$1)</f>
        <v>92750</v>
      </c>
      <c r="V290" s="1">
        <f>SUMIFS(allNAICS!$P:$P,allNAICS!$C:$C,Revenue!$A290,allNAICS!$E:$E,Revenue!V$1)</f>
        <v>1080232</v>
      </c>
      <c r="W290" s="1">
        <f>SUMIFS(allNAICS!$P:$P,allNAICS!$C:$C,Revenue!$A290,allNAICS!$E:$E,Revenue!W$1)</f>
        <v>212095</v>
      </c>
      <c r="X290" s="1">
        <f>SUMIFS(allNAICS!$P:$P,allNAICS!$C:$C,Revenue!$A290,allNAICS!$E:$E,Revenue!X$1)</f>
        <v>0</v>
      </c>
      <c r="Y290" s="1">
        <f>SUMIFS(allNAICS!$P:$P,allNAICS!$C:$C,Revenue!$A290,allNAICS!$E:$E,Revenue!Y$1)</f>
        <v>0</v>
      </c>
    </row>
    <row r="291" spans="1:25" x14ac:dyDescent="0.45">
      <c r="A291" s="1" t="s">
        <v>782</v>
      </c>
      <c r="B291" s="1" t="s">
        <v>480</v>
      </c>
      <c r="C291" s="1">
        <v>36.974117100000001</v>
      </c>
      <c r="D291" s="1">
        <v>-122.03079630000001</v>
      </c>
      <c r="E291" s="1">
        <f>SUMIFS(allNAICS!$P:$P,allNAICS!$C:$C,Revenue!$A291,allNAICS!$E:$E,Revenue!E$1)</f>
        <v>20107839</v>
      </c>
      <c r="F291" s="1">
        <f>SUMIFS(allNAICS!$P:$P,allNAICS!$C:$C,Revenue!$A291,allNAICS!$E:$E,Revenue!F$1)</f>
        <v>0</v>
      </c>
      <c r="G291" s="1">
        <f>SUMIFS(allNAICS!$P:$P,allNAICS!$C:$C,Revenue!$A291,allNAICS!$E:$E,Revenue!G$1)</f>
        <v>0</v>
      </c>
      <c r="H291" s="1">
        <f>SUMIFS(allNAICS!$P:$P,allNAICS!$C:$C,Revenue!$A291,allNAICS!$E:$E,Revenue!H$1)</f>
        <v>0</v>
      </c>
      <c r="I291" s="1">
        <f>SUMIFS(allNAICS!$P:$P,allNAICS!$C:$C,Revenue!$A291,allNAICS!$E:$E,Revenue!I$1)</f>
        <v>650234</v>
      </c>
      <c r="J291" s="1">
        <f>SUMIFS(allNAICS!$P:$P,allNAICS!$C:$C,Revenue!$A291,allNAICS!$E:$E,Revenue!J$1)</f>
        <v>0</v>
      </c>
      <c r="K291" s="1">
        <f>SUMIFS(allNAICS!$P:$P,allNAICS!$C:$C,Revenue!$A291,allNAICS!$E:$E,Revenue!K$1)</f>
        <v>7056981</v>
      </c>
      <c r="L291" s="1">
        <f>SUMIFS(allNAICS!$P:$P,allNAICS!$C:$C,Revenue!$A291,allNAICS!$E:$E,Revenue!L$1)</f>
        <v>4374519</v>
      </c>
      <c r="M291" s="1">
        <f>SUMIFS(allNAICS!$P:$P,allNAICS!$C:$C,Revenue!$A291,allNAICS!$E:$E,Revenue!M$1)</f>
        <v>0</v>
      </c>
      <c r="N291" s="1">
        <f>SUMIFS(allNAICS!$P:$P,allNAICS!$C:$C,Revenue!$A291,allNAICS!$E:$E,Revenue!N$1)</f>
        <v>270733</v>
      </c>
      <c r="O291" s="1">
        <f>SUMIFS(allNAICS!$P:$P,allNAICS!$C:$C,Revenue!$A291,allNAICS!$E:$E,Revenue!O$1)</f>
        <v>991892</v>
      </c>
      <c r="P291" s="1">
        <f>SUMIFS(allNAICS!$P:$P,allNAICS!$C:$C,Revenue!$A291,allNAICS!$E:$E,Revenue!P$1)</f>
        <v>368389</v>
      </c>
      <c r="Q291" s="1">
        <f>SUMIFS(allNAICS!$P:$P,allNAICS!$C:$C,Revenue!$A291,allNAICS!$E:$E,Revenue!Q$1)</f>
        <v>777042</v>
      </c>
      <c r="R291" s="1">
        <f>SUMIFS(allNAICS!$P:$P,allNAICS!$C:$C,Revenue!$A291,allNAICS!$E:$E,Revenue!R$1)</f>
        <v>322834</v>
      </c>
      <c r="S291" s="1">
        <f>SUMIFS(allNAICS!$P:$P,allNAICS!$C:$C,Revenue!$A291,allNAICS!$E:$E,Revenue!S$1)</f>
        <v>114016</v>
      </c>
      <c r="T291" s="1">
        <f>SUMIFS(allNAICS!$P:$P,allNAICS!$C:$C,Revenue!$A291,allNAICS!$E:$E,Revenue!T$1)</f>
        <v>1590627</v>
      </c>
      <c r="U291" s="1">
        <f>SUMIFS(allNAICS!$P:$P,allNAICS!$C:$C,Revenue!$A291,allNAICS!$E:$E,Revenue!U$1)</f>
        <v>186345</v>
      </c>
      <c r="V291" s="1">
        <f>SUMIFS(allNAICS!$P:$P,allNAICS!$C:$C,Revenue!$A291,allNAICS!$E:$E,Revenue!V$1)</f>
        <v>594915</v>
      </c>
      <c r="W291" s="1">
        <f>SUMIFS(allNAICS!$P:$P,allNAICS!$C:$C,Revenue!$A291,allNAICS!$E:$E,Revenue!W$1)</f>
        <v>195095</v>
      </c>
      <c r="X291" s="1">
        <f>SUMIFS(allNAICS!$P:$P,allNAICS!$C:$C,Revenue!$A291,allNAICS!$E:$E,Revenue!X$1)</f>
        <v>178385</v>
      </c>
      <c r="Y291" s="1">
        <f>SUMIFS(allNAICS!$P:$P,allNAICS!$C:$C,Revenue!$A291,allNAICS!$E:$E,Revenue!Y$1)</f>
        <v>0</v>
      </c>
    </row>
    <row r="292" spans="1:25" x14ac:dyDescent="0.45">
      <c r="A292" s="1" t="s">
        <v>783</v>
      </c>
      <c r="B292" s="1" t="s">
        <v>453</v>
      </c>
      <c r="C292" s="1">
        <v>35.686975199999999</v>
      </c>
      <c r="D292" s="1">
        <v>-105.937799</v>
      </c>
      <c r="E292" s="1">
        <f>SUMIFS(allNAICS!$P:$P,allNAICS!$C:$C,Revenue!$A292,allNAICS!$E:$E,Revenue!E$1)</f>
        <v>8329147</v>
      </c>
      <c r="F292" s="1">
        <f>SUMIFS(allNAICS!$P:$P,allNAICS!$C:$C,Revenue!$A292,allNAICS!$E:$E,Revenue!F$1)</f>
        <v>3343</v>
      </c>
      <c r="G292" s="1">
        <f>SUMIFS(allNAICS!$P:$P,allNAICS!$C:$C,Revenue!$A292,allNAICS!$E:$E,Revenue!G$1)</f>
        <v>0</v>
      </c>
      <c r="H292" s="1">
        <f>SUMIFS(allNAICS!$P:$P,allNAICS!$C:$C,Revenue!$A292,allNAICS!$E:$E,Revenue!H$1)</f>
        <v>0</v>
      </c>
      <c r="I292" s="1">
        <f>SUMIFS(allNAICS!$P:$P,allNAICS!$C:$C,Revenue!$A292,allNAICS!$E:$E,Revenue!I$1)</f>
        <v>382072</v>
      </c>
      <c r="J292" s="1">
        <f>SUMIFS(allNAICS!$P:$P,allNAICS!$C:$C,Revenue!$A292,allNAICS!$E:$E,Revenue!J$1)</f>
        <v>129500</v>
      </c>
      <c r="K292" s="1">
        <f>SUMIFS(allNAICS!$P:$P,allNAICS!$C:$C,Revenue!$A292,allNAICS!$E:$E,Revenue!K$1)</f>
        <v>1272157</v>
      </c>
      <c r="L292" s="1">
        <f>SUMIFS(allNAICS!$P:$P,allNAICS!$C:$C,Revenue!$A292,allNAICS!$E:$E,Revenue!L$1)</f>
        <v>2410117</v>
      </c>
      <c r="M292" s="1">
        <f>SUMIFS(allNAICS!$P:$P,allNAICS!$C:$C,Revenue!$A292,allNAICS!$E:$E,Revenue!M$1)</f>
        <v>77211</v>
      </c>
      <c r="N292" s="1">
        <f>SUMIFS(allNAICS!$P:$P,allNAICS!$C:$C,Revenue!$A292,allNAICS!$E:$E,Revenue!N$1)</f>
        <v>174183</v>
      </c>
      <c r="O292" s="1">
        <f>SUMIFS(allNAICS!$P:$P,allNAICS!$C:$C,Revenue!$A292,allNAICS!$E:$E,Revenue!O$1)</f>
        <v>917728</v>
      </c>
      <c r="P292" s="1">
        <f>SUMIFS(allNAICS!$P:$P,allNAICS!$C:$C,Revenue!$A292,allNAICS!$E:$E,Revenue!P$1)</f>
        <v>328263</v>
      </c>
      <c r="Q292" s="1">
        <f>SUMIFS(allNAICS!$P:$P,allNAICS!$C:$C,Revenue!$A292,allNAICS!$E:$E,Revenue!Q$1)</f>
        <v>488399</v>
      </c>
      <c r="R292" s="1">
        <f>SUMIFS(allNAICS!$P:$P,allNAICS!$C:$C,Revenue!$A292,allNAICS!$E:$E,Revenue!R$1)</f>
        <v>109550</v>
      </c>
      <c r="S292" s="1">
        <f>SUMIFS(allNAICS!$P:$P,allNAICS!$C:$C,Revenue!$A292,allNAICS!$E:$E,Revenue!S$1)</f>
        <v>142441</v>
      </c>
      <c r="T292" s="1">
        <f>SUMIFS(allNAICS!$P:$P,allNAICS!$C:$C,Revenue!$A292,allNAICS!$E:$E,Revenue!T$1)</f>
        <v>943434</v>
      </c>
      <c r="U292" s="1">
        <f>SUMIFS(allNAICS!$P:$P,allNAICS!$C:$C,Revenue!$A292,allNAICS!$E:$E,Revenue!U$1)</f>
        <v>174589</v>
      </c>
      <c r="V292" s="1">
        <f>SUMIFS(allNAICS!$P:$P,allNAICS!$C:$C,Revenue!$A292,allNAICS!$E:$E,Revenue!V$1)</f>
        <v>549187</v>
      </c>
      <c r="W292" s="1">
        <f>SUMIFS(allNAICS!$P:$P,allNAICS!$C:$C,Revenue!$A292,allNAICS!$E:$E,Revenue!W$1)</f>
        <v>136128</v>
      </c>
      <c r="X292" s="1">
        <f>SUMIFS(allNAICS!$P:$P,allNAICS!$C:$C,Revenue!$A292,allNAICS!$E:$E,Revenue!X$1)</f>
        <v>0</v>
      </c>
      <c r="Y292" s="1">
        <f>SUMIFS(allNAICS!$P:$P,allNAICS!$C:$C,Revenue!$A292,allNAICS!$E:$E,Revenue!Y$1)</f>
        <v>0</v>
      </c>
    </row>
    <row r="293" spans="1:25" x14ac:dyDescent="0.45">
      <c r="A293" s="1" t="s">
        <v>784</v>
      </c>
      <c r="B293" s="1" t="s">
        <v>480</v>
      </c>
      <c r="C293" s="1">
        <v>34.953033699999999</v>
      </c>
      <c r="D293" s="1">
        <v>-120.4357191</v>
      </c>
      <c r="E293" s="1">
        <f>SUMIFS(allNAICS!$P:$P,allNAICS!$C:$C,Revenue!$A293,allNAICS!$E:$E,Revenue!E$1)</f>
        <v>30109700</v>
      </c>
      <c r="F293" s="1">
        <f>SUMIFS(allNAICS!$P:$P,allNAICS!$C:$C,Revenue!$A293,allNAICS!$E:$E,Revenue!F$1)</f>
        <v>124793</v>
      </c>
      <c r="G293" s="1">
        <f>SUMIFS(allNAICS!$P:$P,allNAICS!$C:$C,Revenue!$A293,allNAICS!$E:$E,Revenue!G$1)</f>
        <v>591870</v>
      </c>
      <c r="H293" s="1">
        <f>SUMIFS(allNAICS!$P:$P,allNAICS!$C:$C,Revenue!$A293,allNAICS!$E:$E,Revenue!H$1)</f>
        <v>0</v>
      </c>
      <c r="I293" s="1">
        <f>SUMIFS(allNAICS!$P:$P,allNAICS!$C:$C,Revenue!$A293,allNAICS!$E:$E,Revenue!I$1)</f>
        <v>986978</v>
      </c>
      <c r="J293" s="1">
        <f>SUMIFS(allNAICS!$P:$P,allNAICS!$C:$C,Revenue!$A293,allNAICS!$E:$E,Revenue!J$1)</f>
        <v>5135495</v>
      </c>
      <c r="K293" s="1">
        <f>SUMIFS(allNAICS!$P:$P,allNAICS!$C:$C,Revenue!$A293,allNAICS!$E:$E,Revenue!K$1)</f>
        <v>3650599</v>
      </c>
      <c r="L293" s="1">
        <f>SUMIFS(allNAICS!$P:$P,allNAICS!$C:$C,Revenue!$A293,allNAICS!$E:$E,Revenue!L$1)</f>
        <v>7080573</v>
      </c>
      <c r="M293" s="1">
        <f>SUMIFS(allNAICS!$P:$P,allNAICS!$C:$C,Revenue!$A293,allNAICS!$E:$E,Revenue!M$1)</f>
        <v>338493</v>
      </c>
      <c r="N293" s="1">
        <f>SUMIFS(allNAICS!$P:$P,allNAICS!$C:$C,Revenue!$A293,allNAICS!$E:$E,Revenue!N$1)</f>
        <v>1395479</v>
      </c>
      <c r="O293" s="1">
        <f>SUMIFS(allNAICS!$P:$P,allNAICS!$C:$C,Revenue!$A293,allNAICS!$E:$E,Revenue!O$1)</f>
        <v>1259565</v>
      </c>
      <c r="P293" s="1">
        <f>SUMIFS(allNAICS!$P:$P,allNAICS!$C:$C,Revenue!$A293,allNAICS!$E:$E,Revenue!P$1)</f>
        <v>1106206</v>
      </c>
      <c r="Q293" s="1">
        <f>SUMIFS(allNAICS!$P:$P,allNAICS!$C:$C,Revenue!$A293,allNAICS!$E:$E,Revenue!Q$1)</f>
        <v>2248848</v>
      </c>
      <c r="R293" s="1">
        <f>SUMIFS(allNAICS!$P:$P,allNAICS!$C:$C,Revenue!$A293,allNAICS!$E:$E,Revenue!R$1)</f>
        <v>698312</v>
      </c>
      <c r="S293" s="1">
        <f>SUMIFS(allNAICS!$P:$P,allNAICS!$C:$C,Revenue!$A293,allNAICS!$E:$E,Revenue!S$1)</f>
        <v>308427</v>
      </c>
      <c r="T293" s="1">
        <f>SUMIFS(allNAICS!$P:$P,allNAICS!$C:$C,Revenue!$A293,allNAICS!$E:$E,Revenue!T$1)</f>
        <v>2595560</v>
      </c>
      <c r="U293" s="1">
        <f>SUMIFS(allNAICS!$P:$P,allNAICS!$C:$C,Revenue!$A293,allNAICS!$E:$E,Revenue!U$1)</f>
        <v>335048</v>
      </c>
      <c r="V293" s="1">
        <f>SUMIFS(allNAICS!$P:$P,allNAICS!$C:$C,Revenue!$A293,allNAICS!$E:$E,Revenue!V$1)</f>
        <v>1434363</v>
      </c>
      <c r="W293" s="1">
        <f>SUMIFS(allNAICS!$P:$P,allNAICS!$C:$C,Revenue!$A293,allNAICS!$E:$E,Revenue!W$1)</f>
        <v>499503</v>
      </c>
      <c r="X293" s="1">
        <f>SUMIFS(allNAICS!$P:$P,allNAICS!$C:$C,Revenue!$A293,allNAICS!$E:$E,Revenue!X$1)</f>
        <v>169295</v>
      </c>
      <c r="Y293" s="1">
        <f>SUMIFS(allNAICS!$P:$P,allNAICS!$C:$C,Revenue!$A293,allNAICS!$E:$E,Revenue!Y$1)</f>
        <v>0</v>
      </c>
    </row>
    <row r="294" spans="1:25" x14ac:dyDescent="0.45">
      <c r="A294" s="1" t="s">
        <v>785</v>
      </c>
      <c r="B294" s="1" t="s">
        <v>480</v>
      </c>
      <c r="C294" s="1">
        <v>38.440429000000002</v>
      </c>
      <c r="D294" s="1">
        <v>-122.7140548</v>
      </c>
      <c r="E294" s="1">
        <f>SUMIFS(allNAICS!$P:$P,allNAICS!$C:$C,Revenue!$A294,allNAICS!$E:$E,Revenue!E$1)</f>
        <v>33676247</v>
      </c>
      <c r="F294" s="1">
        <f>SUMIFS(allNAICS!$P:$P,allNAICS!$C:$C,Revenue!$A294,allNAICS!$E:$E,Revenue!F$1)</f>
        <v>62751</v>
      </c>
      <c r="G294" s="1">
        <f>SUMIFS(allNAICS!$P:$P,allNAICS!$C:$C,Revenue!$A294,allNAICS!$E:$E,Revenue!G$1)</f>
        <v>0</v>
      </c>
      <c r="H294" s="1">
        <f>SUMIFS(allNAICS!$P:$P,allNAICS!$C:$C,Revenue!$A294,allNAICS!$E:$E,Revenue!H$1)</f>
        <v>0</v>
      </c>
      <c r="I294" s="1">
        <f>SUMIFS(allNAICS!$P:$P,allNAICS!$C:$C,Revenue!$A294,allNAICS!$E:$E,Revenue!I$1)</f>
        <v>2419031</v>
      </c>
      <c r="J294" s="1">
        <f>SUMIFS(allNAICS!$P:$P,allNAICS!$C:$C,Revenue!$A294,allNAICS!$E:$E,Revenue!J$1)</f>
        <v>6245426</v>
      </c>
      <c r="K294" s="1">
        <f>SUMIFS(allNAICS!$P:$P,allNAICS!$C:$C,Revenue!$A294,allNAICS!$E:$E,Revenue!K$1)</f>
        <v>5644548</v>
      </c>
      <c r="L294" s="1">
        <f>SUMIFS(allNAICS!$P:$P,allNAICS!$C:$C,Revenue!$A294,allNAICS!$E:$E,Revenue!L$1)</f>
        <v>5364882</v>
      </c>
      <c r="M294" s="1">
        <f>SUMIFS(allNAICS!$P:$P,allNAICS!$C:$C,Revenue!$A294,allNAICS!$E:$E,Revenue!M$1)</f>
        <v>487048</v>
      </c>
      <c r="N294" s="1">
        <f>SUMIFS(allNAICS!$P:$P,allNAICS!$C:$C,Revenue!$A294,allNAICS!$E:$E,Revenue!N$1)</f>
        <v>872067</v>
      </c>
      <c r="O294" s="1">
        <f>SUMIFS(allNAICS!$P:$P,allNAICS!$C:$C,Revenue!$A294,allNAICS!$E:$E,Revenue!O$1)</f>
        <v>2263947</v>
      </c>
      <c r="P294" s="1">
        <f>SUMIFS(allNAICS!$P:$P,allNAICS!$C:$C,Revenue!$A294,allNAICS!$E:$E,Revenue!P$1)</f>
        <v>926844</v>
      </c>
      <c r="Q294" s="1">
        <f>SUMIFS(allNAICS!$P:$P,allNAICS!$C:$C,Revenue!$A294,allNAICS!$E:$E,Revenue!Q$1)</f>
        <v>1786607</v>
      </c>
      <c r="R294" s="1">
        <f>SUMIFS(allNAICS!$P:$P,allNAICS!$C:$C,Revenue!$A294,allNAICS!$E:$E,Revenue!R$1)</f>
        <v>1291987</v>
      </c>
      <c r="S294" s="1">
        <f>SUMIFS(allNAICS!$P:$P,allNAICS!$C:$C,Revenue!$A294,allNAICS!$E:$E,Revenue!S$1)</f>
        <v>0</v>
      </c>
      <c r="T294" s="1">
        <f>SUMIFS(allNAICS!$P:$P,allNAICS!$C:$C,Revenue!$A294,allNAICS!$E:$E,Revenue!T$1)</f>
        <v>3092803</v>
      </c>
      <c r="U294" s="1">
        <f>SUMIFS(allNAICS!$P:$P,allNAICS!$C:$C,Revenue!$A294,allNAICS!$E:$E,Revenue!U$1)</f>
        <v>343702</v>
      </c>
      <c r="V294" s="1">
        <f>SUMIFS(allNAICS!$P:$P,allNAICS!$C:$C,Revenue!$A294,allNAICS!$E:$E,Revenue!V$1)</f>
        <v>1324438</v>
      </c>
      <c r="W294" s="1">
        <f>SUMIFS(allNAICS!$P:$P,allNAICS!$C:$C,Revenue!$A294,allNAICS!$E:$E,Revenue!W$1)</f>
        <v>517328</v>
      </c>
      <c r="X294" s="1">
        <f>SUMIFS(allNAICS!$P:$P,allNAICS!$C:$C,Revenue!$A294,allNAICS!$E:$E,Revenue!X$1)</f>
        <v>255737</v>
      </c>
      <c r="Y294" s="1">
        <f>SUMIFS(allNAICS!$P:$P,allNAICS!$C:$C,Revenue!$A294,allNAICS!$E:$E,Revenue!Y$1)</f>
        <v>0</v>
      </c>
    </row>
    <row r="295" spans="1:25" x14ac:dyDescent="0.45">
      <c r="A295" s="1" t="s">
        <v>786</v>
      </c>
      <c r="B295" s="1" t="s">
        <v>449</v>
      </c>
      <c r="C295" s="1">
        <v>32.0835407</v>
      </c>
      <c r="D295" s="1">
        <v>-81.099834200000004</v>
      </c>
      <c r="E295" s="1">
        <f>SUMIFS(allNAICS!$P:$P,allNAICS!$C:$C,Revenue!$A295,allNAICS!$E:$E,Revenue!E$1)</f>
        <v>32913900</v>
      </c>
      <c r="F295" s="1">
        <f>SUMIFS(allNAICS!$P:$P,allNAICS!$C:$C,Revenue!$A295,allNAICS!$E:$E,Revenue!F$1)</f>
        <v>0</v>
      </c>
      <c r="G295" s="1">
        <f>SUMIFS(allNAICS!$P:$P,allNAICS!$C:$C,Revenue!$A295,allNAICS!$E:$E,Revenue!G$1)</f>
        <v>0</v>
      </c>
      <c r="H295" s="1">
        <f>SUMIFS(allNAICS!$P:$P,allNAICS!$C:$C,Revenue!$A295,allNAICS!$E:$E,Revenue!H$1)</f>
        <v>0</v>
      </c>
      <c r="I295" s="1">
        <f>SUMIFS(allNAICS!$P:$P,allNAICS!$C:$C,Revenue!$A295,allNAICS!$E:$E,Revenue!I$1)</f>
        <v>1525149</v>
      </c>
      <c r="J295" s="1">
        <f>SUMIFS(allNAICS!$P:$P,allNAICS!$C:$C,Revenue!$A295,allNAICS!$E:$E,Revenue!J$1)</f>
        <v>10389112</v>
      </c>
      <c r="K295" s="1">
        <f>SUMIFS(allNAICS!$P:$P,allNAICS!$C:$C,Revenue!$A295,allNAICS!$E:$E,Revenue!K$1)</f>
        <v>6911198</v>
      </c>
      <c r="L295" s="1">
        <f>SUMIFS(allNAICS!$P:$P,allNAICS!$C:$C,Revenue!$A295,allNAICS!$E:$E,Revenue!L$1)</f>
        <v>4553466</v>
      </c>
      <c r="M295" s="1">
        <f>SUMIFS(allNAICS!$P:$P,allNAICS!$C:$C,Revenue!$A295,allNAICS!$E:$E,Revenue!M$1)</f>
        <v>1701684</v>
      </c>
      <c r="N295" s="1">
        <f>SUMIFS(allNAICS!$P:$P,allNAICS!$C:$C,Revenue!$A295,allNAICS!$E:$E,Revenue!N$1)</f>
        <v>467813</v>
      </c>
      <c r="O295" s="1">
        <f>SUMIFS(allNAICS!$P:$P,allNAICS!$C:$C,Revenue!$A295,allNAICS!$E:$E,Revenue!O$1)</f>
        <v>702037</v>
      </c>
      <c r="P295" s="1">
        <f>SUMIFS(allNAICS!$P:$P,allNAICS!$C:$C,Revenue!$A295,allNAICS!$E:$E,Revenue!P$1)</f>
        <v>698526</v>
      </c>
      <c r="Q295" s="1">
        <f>SUMIFS(allNAICS!$P:$P,allNAICS!$C:$C,Revenue!$A295,allNAICS!$E:$E,Revenue!Q$1)</f>
        <v>758878</v>
      </c>
      <c r="R295" s="1">
        <f>SUMIFS(allNAICS!$P:$P,allNAICS!$C:$C,Revenue!$A295,allNAICS!$E:$E,Revenue!R$1)</f>
        <v>569393</v>
      </c>
      <c r="S295" s="1">
        <f>SUMIFS(allNAICS!$P:$P,allNAICS!$C:$C,Revenue!$A295,allNAICS!$E:$E,Revenue!S$1)</f>
        <v>376525</v>
      </c>
      <c r="T295" s="1">
        <f>SUMIFS(allNAICS!$P:$P,allNAICS!$C:$C,Revenue!$A295,allNAICS!$E:$E,Revenue!T$1)</f>
        <v>2298148</v>
      </c>
      <c r="U295" s="1">
        <f>SUMIFS(allNAICS!$P:$P,allNAICS!$C:$C,Revenue!$A295,allNAICS!$E:$E,Revenue!U$1)</f>
        <v>156069</v>
      </c>
      <c r="V295" s="1">
        <f>SUMIFS(allNAICS!$P:$P,allNAICS!$C:$C,Revenue!$A295,allNAICS!$E:$E,Revenue!V$1)</f>
        <v>1031989</v>
      </c>
      <c r="W295" s="1">
        <f>SUMIFS(allNAICS!$P:$P,allNAICS!$C:$C,Revenue!$A295,allNAICS!$E:$E,Revenue!W$1)</f>
        <v>357505</v>
      </c>
      <c r="X295" s="1">
        <f>SUMIFS(allNAICS!$P:$P,allNAICS!$C:$C,Revenue!$A295,allNAICS!$E:$E,Revenue!X$1)</f>
        <v>132285</v>
      </c>
      <c r="Y295" s="1">
        <f>SUMIFS(allNAICS!$P:$P,allNAICS!$C:$C,Revenue!$A295,allNAICS!$E:$E,Revenue!Y$1)</f>
        <v>0</v>
      </c>
    </row>
    <row r="296" spans="1:25" x14ac:dyDescent="0.45">
      <c r="A296" s="1" t="s">
        <v>787</v>
      </c>
      <c r="B296" s="1" t="s">
        <v>459</v>
      </c>
      <c r="C296" s="1">
        <v>41.408968999999999</v>
      </c>
      <c r="D296" s="1">
        <v>75.662412200000006</v>
      </c>
      <c r="E296" s="1">
        <f>SUMIFS(allNAICS!$P:$P,allNAICS!$C:$C,Revenue!$A296,allNAICS!$E:$E,Revenue!E$1)</f>
        <v>55356754</v>
      </c>
      <c r="F296" s="1">
        <f>SUMIFS(allNAICS!$P:$P,allNAICS!$C:$C,Revenue!$A296,allNAICS!$E:$E,Revenue!F$1)</f>
        <v>37061</v>
      </c>
      <c r="G296" s="1">
        <f>SUMIFS(allNAICS!$P:$P,allNAICS!$C:$C,Revenue!$A296,allNAICS!$E:$E,Revenue!G$1)</f>
        <v>209732</v>
      </c>
      <c r="H296" s="1">
        <f>SUMIFS(allNAICS!$P:$P,allNAICS!$C:$C,Revenue!$A296,allNAICS!$E:$E,Revenue!H$1)</f>
        <v>0</v>
      </c>
      <c r="I296" s="1">
        <f>SUMIFS(allNAICS!$P:$P,allNAICS!$C:$C,Revenue!$A296,allNAICS!$E:$E,Revenue!I$1)</f>
        <v>1998697</v>
      </c>
      <c r="J296" s="1">
        <f>SUMIFS(allNAICS!$P:$P,allNAICS!$C:$C,Revenue!$A296,allNAICS!$E:$E,Revenue!J$1)</f>
        <v>11789367</v>
      </c>
      <c r="K296" s="1">
        <f>SUMIFS(allNAICS!$P:$P,allNAICS!$C:$C,Revenue!$A296,allNAICS!$E:$E,Revenue!K$1)</f>
        <v>9857422</v>
      </c>
      <c r="L296" s="1">
        <f>SUMIFS(allNAICS!$P:$P,allNAICS!$C:$C,Revenue!$A296,allNAICS!$E:$E,Revenue!L$1)</f>
        <v>11013805</v>
      </c>
      <c r="M296" s="1">
        <f>SUMIFS(allNAICS!$P:$P,allNAICS!$C:$C,Revenue!$A296,allNAICS!$E:$E,Revenue!M$1)</f>
        <v>2005814</v>
      </c>
      <c r="N296" s="1">
        <f>SUMIFS(allNAICS!$P:$P,allNAICS!$C:$C,Revenue!$A296,allNAICS!$E:$E,Revenue!N$1)</f>
        <v>1062026</v>
      </c>
      <c r="O296" s="1">
        <f>SUMIFS(allNAICS!$P:$P,allNAICS!$C:$C,Revenue!$A296,allNAICS!$E:$E,Revenue!O$1)</f>
        <v>4814955</v>
      </c>
      <c r="P296" s="1">
        <f>SUMIFS(allNAICS!$P:$P,allNAICS!$C:$C,Revenue!$A296,allNAICS!$E:$E,Revenue!P$1)</f>
        <v>638165</v>
      </c>
      <c r="Q296" s="1">
        <f>SUMIFS(allNAICS!$P:$P,allNAICS!$C:$C,Revenue!$A296,allNAICS!$E:$E,Revenue!Q$1)</f>
        <v>1172990</v>
      </c>
      <c r="R296" s="1">
        <f>SUMIFS(allNAICS!$P:$P,allNAICS!$C:$C,Revenue!$A296,allNAICS!$E:$E,Revenue!R$1)</f>
        <v>1272392</v>
      </c>
      <c r="S296" s="1">
        <f>SUMIFS(allNAICS!$P:$P,allNAICS!$C:$C,Revenue!$A296,allNAICS!$E:$E,Revenue!S$1)</f>
        <v>666923</v>
      </c>
      <c r="T296" s="1">
        <f>SUMIFS(allNAICS!$P:$P,allNAICS!$C:$C,Revenue!$A296,allNAICS!$E:$E,Revenue!T$1)</f>
        <v>3993535</v>
      </c>
      <c r="U296" s="1">
        <f>SUMIFS(allNAICS!$P:$P,allNAICS!$C:$C,Revenue!$A296,allNAICS!$E:$E,Revenue!U$1)</f>
        <v>127448</v>
      </c>
      <c r="V296" s="1">
        <f>SUMIFS(allNAICS!$P:$P,allNAICS!$C:$C,Revenue!$A296,allNAICS!$E:$E,Revenue!V$1)</f>
        <v>1112841</v>
      </c>
      <c r="W296" s="1">
        <f>SUMIFS(allNAICS!$P:$P,allNAICS!$C:$C,Revenue!$A296,allNAICS!$E:$E,Revenue!W$1)</f>
        <v>555529</v>
      </c>
      <c r="X296" s="1">
        <f>SUMIFS(allNAICS!$P:$P,allNAICS!$C:$C,Revenue!$A296,allNAICS!$E:$E,Revenue!X$1)</f>
        <v>344051</v>
      </c>
      <c r="Y296" s="1">
        <f>SUMIFS(allNAICS!$P:$P,allNAICS!$C:$C,Revenue!$A296,allNAICS!$E:$E,Revenue!Y$1)</f>
        <v>0</v>
      </c>
    </row>
    <row r="297" spans="1:25" x14ac:dyDescent="0.45">
      <c r="A297" s="1" t="s">
        <v>788</v>
      </c>
      <c r="B297" s="1" t="s">
        <v>492</v>
      </c>
      <c r="C297" s="1">
        <v>47.606209499999999</v>
      </c>
      <c r="D297" s="1">
        <v>-122.3320708</v>
      </c>
      <c r="E297" s="1">
        <f>SUMIFS(allNAICS!$P:$P,allNAICS!$C:$C,Revenue!$A297,allNAICS!$E:$E,Revenue!E$1)</f>
        <v>477239720</v>
      </c>
      <c r="F297" s="1">
        <f>SUMIFS(allNAICS!$P:$P,allNAICS!$C:$C,Revenue!$A297,allNAICS!$E:$E,Revenue!F$1)</f>
        <v>1426469</v>
      </c>
      <c r="G297" s="1">
        <f>SUMIFS(allNAICS!$P:$P,allNAICS!$C:$C,Revenue!$A297,allNAICS!$E:$E,Revenue!G$1)</f>
        <v>356467</v>
      </c>
      <c r="H297" s="1">
        <f>SUMIFS(allNAICS!$P:$P,allNAICS!$C:$C,Revenue!$A297,allNAICS!$E:$E,Revenue!H$1)</f>
        <v>3181284</v>
      </c>
      <c r="I297" s="1">
        <f>SUMIFS(allNAICS!$P:$P,allNAICS!$C:$C,Revenue!$A297,allNAICS!$E:$E,Revenue!I$1)</f>
        <v>21983045</v>
      </c>
      <c r="J297" s="1">
        <f>SUMIFS(allNAICS!$P:$P,allNAICS!$C:$C,Revenue!$A297,allNAICS!$E:$E,Revenue!J$1)</f>
        <v>73893437</v>
      </c>
      <c r="K297" s="1">
        <f>SUMIFS(allNAICS!$P:$P,allNAICS!$C:$C,Revenue!$A297,allNAICS!$E:$E,Revenue!K$1)</f>
        <v>95376011</v>
      </c>
      <c r="L297" s="1">
        <f>SUMIFS(allNAICS!$P:$P,allNAICS!$C:$C,Revenue!$A297,allNAICS!$E:$E,Revenue!L$1)</f>
        <v>77350392</v>
      </c>
      <c r="M297" s="1">
        <f>SUMIFS(allNAICS!$P:$P,allNAICS!$C:$C,Revenue!$A297,allNAICS!$E:$E,Revenue!M$1)</f>
        <v>15121106</v>
      </c>
      <c r="N297" s="1">
        <f>SUMIFS(allNAICS!$P:$P,allNAICS!$C:$C,Revenue!$A297,allNAICS!$E:$E,Revenue!N$1)</f>
        <v>62449897</v>
      </c>
      <c r="O297" s="1">
        <f>SUMIFS(allNAICS!$P:$P,allNAICS!$C:$C,Revenue!$A297,allNAICS!$E:$E,Revenue!O$1)</f>
        <v>30874971</v>
      </c>
      <c r="P297" s="1">
        <f>SUMIFS(allNAICS!$P:$P,allNAICS!$C:$C,Revenue!$A297,allNAICS!$E:$E,Revenue!P$1)</f>
        <v>11096329</v>
      </c>
      <c r="Q297" s="1">
        <f>SUMIFS(allNAICS!$P:$P,allNAICS!$C:$C,Revenue!$A297,allNAICS!$E:$E,Revenue!Q$1)</f>
        <v>25298244</v>
      </c>
      <c r="R297" s="1">
        <f>SUMIFS(allNAICS!$P:$P,allNAICS!$C:$C,Revenue!$A297,allNAICS!$E:$E,Revenue!R$1)</f>
        <v>8210914</v>
      </c>
      <c r="S297" s="1">
        <f>SUMIFS(allNAICS!$P:$P,allNAICS!$C:$C,Revenue!$A297,allNAICS!$E:$E,Revenue!S$1)</f>
        <v>2391040</v>
      </c>
      <c r="T297" s="1">
        <f>SUMIFS(allNAICS!$P:$P,allNAICS!$C:$C,Revenue!$A297,allNAICS!$E:$E,Revenue!T$1)</f>
        <v>27563952</v>
      </c>
      <c r="U297" s="1">
        <f>SUMIFS(allNAICS!$P:$P,allNAICS!$C:$C,Revenue!$A297,allNAICS!$E:$E,Revenue!U$1)</f>
        <v>2948860</v>
      </c>
      <c r="V297" s="1">
        <f>SUMIFS(allNAICS!$P:$P,allNAICS!$C:$C,Revenue!$A297,allNAICS!$E:$E,Revenue!V$1)</f>
        <v>8603502</v>
      </c>
      <c r="W297" s="1">
        <f>SUMIFS(allNAICS!$P:$P,allNAICS!$C:$C,Revenue!$A297,allNAICS!$E:$E,Revenue!W$1)</f>
        <v>4045907</v>
      </c>
      <c r="X297" s="1">
        <f>SUMIFS(allNAICS!$P:$P,allNAICS!$C:$C,Revenue!$A297,allNAICS!$E:$E,Revenue!X$1)</f>
        <v>5052821</v>
      </c>
      <c r="Y297" s="1">
        <f>SUMIFS(allNAICS!$P:$P,allNAICS!$C:$C,Revenue!$A297,allNAICS!$E:$E,Revenue!Y$1)</f>
        <v>15072</v>
      </c>
    </row>
    <row r="298" spans="1:25" x14ac:dyDescent="0.45">
      <c r="A298" s="1" t="s">
        <v>789</v>
      </c>
      <c r="B298" s="1" t="s">
        <v>526</v>
      </c>
      <c r="C298" s="1">
        <v>27.816414999999999</v>
      </c>
      <c r="D298" s="1">
        <v>-80.470607799999996</v>
      </c>
      <c r="E298" s="1">
        <f>SUMIFS(allNAICS!$P:$P,allNAICS!$C:$C,Revenue!$A298,allNAICS!$E:$E,Revenue!E$1)</f>
        <v>18668456</v>
      </c>
      <c r="F298" s="1">
        <f>SUMIFS(allNAICS!$P:$P,allNAICS!$C:$C,Revenue!$A298,allNAICS!$E:$E,Revenue!F$1)</f>
        <v>132685</v>
      </c>
      <c r="G298" s="1">
        <f>SUMIFS(allNAICS!$P:$P,allNAICS!$C:$C,Revenue!$A298,allNAICS!$E:$E,Revenue!G$1)</f>
        <v>0</v>
      </c>
      <c r="H298" s="1">
        <f>SUMIFS(allNAICS!$P:$P,allNAICS!$C:$C,Revenue!$A298,allNAICS!$E:$E,Revenue!H$1)</f>
        <v>0</v>
      </c>
      <c r="I298" s="1">
        <f>SUMIFS(allNAICS!$P:$P,allNAICS!$C:$C,Revenue!$A298,allNAICS!$E:$E,Revenue!I$1)</f>
        <v>325974</v>
      </c>
      <c r="J298" s="1">
        <f>SUMIFS(allNAICS!$P:$P,allNAICS!$C:$C,Revenue!$A298,allNAICS!$E:$E,Revenue!J$1)</f>
        <v>337989</v>
      </c>
      <c r="K298" s="1">
        <f>SUMIFS(allNAICS!$P:$P,allNAICS!$C:$C,Revenue!$A298,allNAICS!$E:$E,Revenue!K$1)</f>
        <v>0</v>
      </c>
      <c r="L298" s="1">
        <f>SUMIFS(allNAICS!$P:$P,allNAICS!$C:$C,Revenue!$A298,allNAICS!$E:$E,Revenue!L$1)</f>
        <v>1881616</v>
      </c>
      <c r="M298" s="1">
        <f>SUMIFS(allNAICS!$P:$P,allNAICS!$C:$C,Revenue!$A298,allNAICS!$E:$E,Revenue!M$1)</f>
        <v>0</v>
      </c>
      <c r="N298" s="1">
        <f>SUMIFS(allNAICS!$P:$P,allNAICS!$C:$C,Revenue!$A298,allNAICS!$E:$E,Revenue!N$1)</f>
        <v>199741</v>
      </c>
      <c r="O298" s="1">
        <f>SUMIFS(allNAICS!$P:$P,allNAICS!$C:$C,Revenue!$A298,allNAICS!$E:$E,Revenue!O$1)</f>
        <v>382852</v>
      </c>
      <c r="P298" s="1">
        <f>SUMIFS(allNAICS!$P:$P,allNAICS!$C:$C,Revenue!$A298,allNAICS!$E:$E,Revenue!P$1)</f>
        <v>280179</v>
      </c>
      <c r="Q298" s="1">
        <f>SUMIFS(allNAICS!$P:$P,allNAICS!$C:$C,Revenue!$A298,allNAICS!$E:$E,Revenue!Q$1)</f>
        <v>377624</v>
      </c>
      <c r="R298" s="1">
        <f>SUMIFS(allNAICS!$P:$P,allNAICS!$C:$C,Revenue!$A298,allNAICS!$E:$E,Revenue!R$1)</f>
        <v>212153</v>
      </c>
      <c r="S298" s="1">
        <f>SUMIFS(allNAICS!$P:$P,allNAICS!$C:$C,Revenue!$A298,allNAICS!$E:$E,Revenue!S$1)</f>
        <v>47375</v>
      </c>
      <c r="T298" s="1">
        <f>SUMIFS(allNAICS!$P:$P,allNAICS!$C:$C,Revenue!$A298,allNAICS!$E:$E,Revenue!T$1)</f>
        <v>1061638</v>
      </c>
      <c r="U298" s="1">
        <f>SUMIFS(allNAICS!$P:$P,allNAICS!$C:$C,Revenue!$A298,allNAICS!$E:$E,Revenue!U$1)</f>
        <v>134716</v>
      </c>
      <c r="V298" s="1">
        <f>SUMIFS(allNAICS!$P:$P,allNAICS!$C:$C,Revenue!$A298,allNAICS!$E:$E,Revenue!V$1)</f>
        <v>301564</v>
      </c>
      <c r="W298" s="1">
        <f>SUMIFS(allNAICS!$P:$P,allNAICS!$C:$C,Revenue!$A298,allNAICS!$E:$E,Revenue!W$1)</f>
        <v>108672</v>
      </c>
      <c r="X298" s="1">
        <f>SUMIFS(allNAICS!$P:$P,allNAICS!$C:$C,Revenue!$A298,allNAICS!$E:$E,Revenue!X$1)</f>
        <v>0</v>
      </c>
      <c r="Y298" s="1">
        <f>SUMIFS(allNAICS!$P:$P,allNAICS!$C:$C,Revenue!$A298,allNAICS!$E:$E,Revenue!Y$1)</f>
        <v>0</v>
      </c>
    </row>
    <row r="299" spans="1:25" x14ac:dyDescent="0.45">
      <c r="A299" s="1" t="s">
        <v>790</v>
      </c>
      <c r="B299" s="1" t="s">
        <v>468</v>
      </c>
      <c r="C299" s="1">
        <v>43.750828400000003</v>
      </c>
      <c r="D299" s="1">
        <v>-87.714529999999996</v>
      </c>
      <c r="E299" s="1">
        <f>SUMIFS(allNAICS!$P:$P,allNAICS!$C:$C,Revenue!$A299,allNAICS!$E:$E,Revenue!E$1)</f>
        <v>14595259</v>
      </c>
      <c r="F299" s="1">
        <f>SUMIFS(allNAICS!$P:$P,allNAICS!$C:$C,Revenue!$A299,allNAICS!$E:$E,Revenue!F$1)</f>
        <v>0</v>
      </c>
      <c r="G299" s="1">
        <f>SUMIFS(allNAICS!$P:$P,allNAICS!$C:$C,Revenue!$A299,allNAICS!$E:$E,Revenue!G$1)</f>
        <v>0</v>
      </c>
      <c r="H299" s="1">
        <f>SUMIFS(allNAICS!$P:$P,allNAICS!$C:$C,Revenue!$A299,allNAICS!$E:$E,Revenue!H$1)</f>
        <v>0</v>
      </c>
      <c r="I299" s="1">
        <f>SUMIFS(allNAICS!$P:$P,allNAICS!$C:$C,Revenue!$A299,allNAICS!$E:$E,Revenue!I$1)</f>
        <v>1993826</v>
      </c>
      <c r="J299" s="1">
        <f>SUMIFS(allNAICS!$P:$P,allNAICS!$C:$C,Revenue!$A299,allNAICS!$E:$E,Revenue!J$1)</f>
        <v>7438444</v>
      </c>
      <c r="K299" s="1">
        <f>SUMIFS(allNAICS!$P:$P,allNAICS!$C:$C,Revenue!$A299,allNAICS!$E:$E,Revenue!K$1)</f>
        <v>930678</v>
      </c>
      <c r="L299" s="1">
        <f>SUMIFS(allNAICS!$P:$P,allNAICS!$C:$C,Revenue!$A299,allNAICS!$E:$E,Revenue!L$1)</f>
        <v>1155607</v>
      </c>
      <c r="M299" s="1">
        <f>SUMIFS(allNAICS!$P:$P,allNAICS!$C:$C,Revenue!$A299,allNAICS!$E:$E,Revenue!M$1)</f>
        <v>245133</v>
      </c>
      <c r="N299" s="1">
        <f>SUMIFS(allNAICS!$P:$P,allNAICS!$C:$C,Revenue!$A299,allNAICS!$E:$E,Revenue!N$1)</f>
        <v>51766</v>
      </c>
      <c r="O299" s="1">
        <f>SUMIFS(allNAICS!$P:$P,allNAICS!$C:$C,Revenue!$A299,allNAICS!$E:$E,Revenue!O$1)</f>
        <v>1020317</v>
      </c>
      <c r="P299" s="1">
        <f>SUMIFS(allNAICS!$P:$P,allNAICS!$C:$C,Revenue!$A299,allNAICS!$E:$E,Revenue!P$1)</f>
        <v>72298</v>
      </c>
      <c r="Q299" s="1">
        <f>SUMIFS(allNAICS!$P:$P,allNAICS!$C:$C,Revenue!$A299,allNAICS!$E:$E,Revenue!Q$1)</f>
        <v>239683</v>
      </c>
      <c r="R299" s="1">
        <f>SUMIFS(allNAICS!$P:$P,allNAICS!$C:$C,Revenue!$A299,allNAICS!$E:$E,Revenue!R$1)</f>
        <v>93210</v>
      </c>
      <c r="S299" s="1">
        <f>SUMIFS(allNAICS!$P:$P,allNAICS!$C:$C,Revenue!$A299,allNAICS!$E:$E,Revenue!S$1)</f>
        <v>41913</v>
      </c>
      <c r="T299" s="1">
        <f>SUMIFS(allNAICS!$P:$P,allNAICS!$C:$C,Revenue!$A299,allNAICS!$E:$E,Revenue!T$1)</f>
        <v>536893</v>
      </c>
      <c r="U299" s="1">
        <f>SUMIFS(allNAICS!$P:$P,allNAICS!$C:$C,Revenue!$A299,allNAICS!$E:$E,Revenue!U$1)</f>
        <v>69460</v>
      </c>
      <c r="V299" s="1">
        <f>SUMIFS(allNAICS!$P:$P,allNAICS!$C:$C,Revenue!$A299,allNAICS!$E:$E,Revenue!V$1)</f>
        <v>146575</v>
      </c>
      <c r="W299" s="1">
        <f>SUMIFS(allNAICS!$P:$P,allNAICS!$C:$C,Revenue!$A299,allNAICS!$E:$E,Revenue!W$1)</f>
        <v>43332</v>
      </c>
      <c r="X299" s="1">
        <f>SUMIFS(allNAICS!$P:$P,allNAICS!$C:$C,Revenue!$A299,allNAICS!$E:$E,Revenue!X$1)</f>
        <v>0</v>
      </c>
      <c r="Y299" s="1">
        <f>SUMIFS(allNAICS!$P:$P,allNAICS!$C:$C,Revenue!$A299,allNAICS!$E:$E,Revenue!Y$1)</f>
        <v>0</v>
      </c>
    </row>
    <row r="300" spans="1:25" x14ac:dyDescent="0.45">
      <c r="A300" s="1" t="s">
        <v>791</v>
      </c>
      <c r="B300" s="1" t="s">
        <v>445</v>
      </c>
      <c r="C300" s="1">
        <v>33.635661800000001</v>
      </c>
      <c r="D300" s="1">
        <v>-96.608880499999998</v>
      </c>
      <c r="E300" s="1">
        <f>SUMIFS(allNAICS!$P:$P,allNAICS!$C:$C,Revenue!$A300,allNAICS!$E:$E,Revenue!E$1)</f>
        <v>8786358</v>
      </c>
      <c r="F300" s="1">
        <f>SUMIFS(allNAICS!$P:$P,allNAICS!$C:$C,Revenue!$A300,allNAICS!$E:$E,Revenue!F$1)</f>
        <v>3472</v>
      </c>
      <c r="G300" s="1">
        <f>SUMIFS(allNAICS!$P:$P,allNAICS!$C:$C,Revenue!$A300,allNAICS!$E:$E,Revenue!G$1)</f>
        <v>28367</v>
      </c>
      <c r="H300" s="1">
        <f>SUMIFS(allNAICS!$P:$P,allNAICS!$C:$C,Revenue!$A300,allNAICS!$E:$E,Revenue!H$1)</f>
        <v>164878</v>
      </c>
      <c r="I300" s="1">
        <f>SUMIFS(allNAICS!$P:$P,allNAICS!$C:$C,Revenue!$A300,allNAICS!$E:$E,Revenue!I$1)</f>
        <v>563286</v>
      </c>
      <c r="J300" s="1">
        <f>SUMIFS(allNAICS!$P:$P,allNAICS!$C:$C,Revenue!$A300,allNAICS!$E:$E,Revenue!J$1)</f>
        <v>2545570</v>
      </c>
      <c r="K300" s="1">
        <f>SUMIFS(allNAICS!$P:$P,allNAICS!$C:$C,Revenue!$A300,allNAICS!$E:$E,Revenue!K$1)</f>
        <v>974022</v>
      </c>
      <c r="L300" s="1">
        <f>SUMIFS(allNAICS!$P:$P,allNAICS!$C:$C,Revenue!$A300,allNAICS!$E:$E,Revenue!L$1)</f>
        <v>1925039</v>
      </c>
      <c r="M300" s="1">
        <f>SUMIFS(allNAICS!$P:$P,allNAICS!$C:$C,Revenue!$A300,allNAICS!$E:$E,Revenue!M$1)</f>
        <v>0</v>
      </c>
      <c r="N300" s="1">
        <f>SUMIFS(allNAICS!$P:$P,allNAICS!$C:$C,Revenue!$A300,allNAICS!$E:$E,Revenue!N$1)</f>
        <v>97773</v>
      </c>
      <c r="O300" s="1">
        <f>SUMIFS(allNAICS!$P:$P,allNAICS!$C:$C,Revenue!$A300,allNAICS!$E:$E,Revenue!O$1)</f>
        <v>531079</v>
      </c>
      <c r="P300" s="1">
        <f>SUMIFS(allNAICS!$P:$P,allNAICS!$C:$C,Revenue!$A300,allNAICS!$E:$E,Revenue!P$1)</f>
        <v>69405</v>
      </c>
      <c r="Q300" s="1">
        <f>SUMIFS(allNAICS!$P:$P,allNAICS!$C:$C,Revenue!$A300,allNAICS!$E:$E,Revenue!Q$1)</f>
        <v>146038</v>
      </c>
      <c r="R300" s="1">
        <f>SUMIFS(allNAICS!$P:$P,allNAICS!$C:$C,Revenue!$A300,allNAICS!$E:$E,Revenue!R$1)</f>
        <v>127608</v>
      </c>
      <c r="S300" s="1">
        <f>SUMIFS(allNAICS!$P:$P,allNAICS!$C:$C,Revenue!$A300,allNAICS!$E:$E,Revenue!S$1)</f>
        <v>39633</v>
      </c>
      <c r="T300" s="1">
        <f>SUMIFS(allNAICS!$P:$P,allNAICS!$C:$C,Revenue!$A300,allNAICS!$E:$E,Revenue!T$1)</f>
        <v>805075</v>
      </c>
      <c r="U300" s="1">
        <f>SUMIFS(allNAICS!$P:$P,allNAICS!$C:$C,Revenue!$A300,allNAICS!$E:$E,Revenue!U$1)</f>
        <v>56553</v>
      </c>
      <c r="V300" s="1">
        <f>SUMIFS(allNAICS!$P:$P,allNAICS!$C:$C,Revenue!$A300,allNAICS!$E:$E,Revenue!V$1)</f>
        <v>282340</v>
      </c>
      <c r="W300" s="1">
        <f>SUMIFS(allNAICS!$P:$P,allNAICS!$C:$C,Revenue!$A300,allNAICS!$E:$E,Revenue!W$1)</f>
        <v>106622</v>
      </c>
      <c r="X300" s="1">
        <f>SUMIFS(allNAICS!$P:$P,allNAICS!$C:$C,Revenue!$A300,allNAICS!$E:$E,Revenue!X$1)</f>
        <v>0</v>
      </c>
      <c r="Y300" s="1">
        <f>SUMIFS(allNAICS!$P:$P,allNAICS!$C:$C,Revenue!$A300,allNAICS!$E:$E,Revenue!Y$1)</f>
        <v>0</v>
      </c>
    </row>
    <row r="301" spans="1:25" x14ac:dyDescent="0.45">
      <c r="A301" s="1" t="s">
        <v>792</v>
      </c>
      <c r="B301" s="1" t="s">
        <v>455</v>
      </c>
      <c r="C301" s="1">
        <v>32.525151600000001</v>
      </c>
      <c r="D301" s="1">
        <v>-93.750178899999995</v>
      </c>
      <c r="E301" s="1">
        <f>SUMIFS(allNAICS!$P:$P,allNAICS!$C:$C,Revenue!$A301,allNAICS!$E:$E,Revenue!E$1)</f>
        <v>37329895</v>
      </c>
      <c r="F301" s="1">
        <f>SUMIFS(allNAICS!$P:$P,allNAICS!$C:$C,Revenue!$A301,allNAICS!$E:$E,Revenue!F$1)</f>
        <v>74501</v>
      </c>
      <c r="G301" s="1">
        <f>SUMIFS(allNAICS!$P:$P,allNAICS!$C:$C,Revenue!$A301,allNAICS!$E:$E,Revenue!G$1)</f>
        <v>2347128</v>
      </c>
      <c r="H301" s="1">
        <f>SUMIFS(allNAICS!$P:$P,allNAICS!$C:$C,Revenue!$A301,allNAICS!$E:$E,Revenue!H$1)</f>
        <v>722334</v>
      </c>
      <c r="I301" s="1">
        <f>SUMIFS(allNAICS!$P:$P,allNAICS!$C:$C,Revenue!$A301,allNAICS!$E:$E,Revenue!I$1)</f>
        <v>1999588</v>
      </c>
      <c r="J301" s="1">
        <f>SUMIFS(allNAICS!$P:$P,allNAICS!$C:$C,Revenue!$A301,allNAICS!$E:$E,Revenue!J$1)</f>
        <v>6582380</v>
      </c>
      <c r="K301" s="1">
        <f>SUMIFS(allNAICS!$P:$P,allNAICS!$C:$C,Revenue!$A301,allNAICS!$E:$E,Revenue!K$1)</f>
        <v>8099011</v>
      </c>
      <c r="L301" s="1">
        <f>SUMIFS(allNAICS!$P:$P,allNAICS!$C:$C,Revenue!$A301,allNAICS!$E:$E,Revenue!L$1)</f>
        <v>6753860</v>
      </c>
      <c r="M301" s="1">
        <f>SUMIFS(allNAICS!$P:$P,allNAICS!$C:$C,Revenue!$A301,allNAICS!$E:$E,Revenue!M$1)</f>
        <v>1212474</v>
      </c>
      <c r="N301" s="1">
        <f>SUMIFS(allNAICS!$P:$P,allNAICS!$C:$C,Revenue!$A301,allNAICS!$E:$E,Revenue!N$1)</f>
        <v>717655</v>
      </c>
      <c r="O301" s="1">
        <f>SUMIFS(allNAICS!$P:$P,allNAICS!$C:$C,Revenue!$A301,allNAICS!$E:$E,Revenue!O$1)</f>
        <v>1016221</v>
      </c>
      <c r="P301" s="1">
        <f>SUMIFS(allNAICS!$P:$P,allNAICS!$C:$C,Revenue!$A301,allNAICS!$E:$E,Revenue!P$1)</f>
        <v>842514</v>
      </c>
      <c r="Q301" s="1">
        <f>SUMIFS(allNAICS!$P:$P,allNAICS!$C:$C,Revenue!$A301,allNAICS!$E:$E,Revenue!Q$1)</f>
        <v>886295</v>
      </c>
      <c r="R301" s="1">
        <f>SUMIFS(allNAICS!$P:$P,allNAICS!$C:$C,Revenue!$A301,allNAICS!$E:$E,Revenue!R$1)</f>
        <v>575880</v>
      </c>
      <c r="S301" s="1">
        <f>SUMIFS(allNAICS!$P:$P,allNAICS!$C:$C,Revenue!$A301,allNAICS!$E:$E,Revenue!S$1)</f>
        <v>125599</v>
      </c>
      <c r="T301" s="1">
        <f>SUMIFS(allNAICS!$P:$P,allNAICS!$C:$C,Revenue!$A301,allNAICS!$E:$E,Revenue!T$1)</f>
        <v>3142498</v>
      </c>
      <c r="U301" s="1">
        <f>SUMIFS(allNAICS!$P:$P,allNAICS!$C:$C,Revenue!$A301,allNAICS!$E:$E,Revenue!U$1)</f>
        <v>224810</v>
      </c>
      <c r="V301" s="1">
        <f>SUMIFS(allNAICS!$P:$P,allNAICS!$C:$C,Revenue!$A301,allNAICS!$E:$E,Revenue!V$1)</f>
        <v>1483540</v>
      </c>
      <c r="W301" s="1">
        <f>SUMIFS(allNAICS!$P:$P,allNAICS!$C:$C,Revenue!$A301,allNAICS!$E:$E,Revenue!W$1)</f>
        <v>459917</v>
      </c>
      <c r="X301" s="1">
        <f>SUMIFS(allNAICS!$P:$P,allNAICS!$C:$C,Revenue!$A301,allNAICS!$E:$E,Revenue!X$1)</f>
        <v>63027</v>
      </c>
      <c r="Y301" s="1">
        <f>SUMIFS(allNAICS!$P:$P,allNAICS!$C:$C,Revenue!$A301,allNAICS!$E:$E,Revenue!Y$1)</f>
        <v>0</v>
      </c>
    </row>
    <row r="302" spans="1:25" x14ac:dyDescent="0.45">
      <c r="A302" s="1" t="s">
        <v>793</v>
      </c>
      <c r="B302" s="1" t="s">
        <v>462</v>
      </c>
      <c r="C302" s="1">
        <v>42.499994200000003</v>
      </c>
      <c r="D302" s="1">
        <v>96.400306900000004</v>
      </c>
      <c r="E302" s="1">
        <f>SUMIFS(allNAICS!$P:$P,allNAICS!$C:$C,Revenue!$A302,allNAICS!$E:$E,Revenue!E$1)</f>
        <v>23143602</v>
      </c>
      <c r="F302" s="1">
        <f>SUMIFS(allNAICS!$P:$P,allNAICS!$C:$C,Revenue!$A302,allNAICS!$E:$E,Revenue!F$1)</f>
        <v>14402</v>
      </c>
      <c r="G302" s="1">
        <f>SUMIFS(allNAICS!$P:$P,allNAICS!$C:$C,Revenue!$A302,allNAICS!$E:$E,Revenue!G$1)</f>
        <v>0</v>
      </c>
      <c r="H302" s="1">
        <f>SUMIFS(allNAICS!$P:$P,allNAICS!$C:$C,Revenue!$A302,allNAICS!$E:$E,Revenue!H$1)</f>
        <v>0</v>
      </c>
      <c r="I302" s="1">
        <f>SUMIFS(allNAICS!$P:$P,allNAICS!$C:$C,Revenue!$A302,allNAICS!$E:$E,Revenue!I$1)</f>
        <v>1197671</v>
      </c>
      <c r="J302" s="1">
        <f>SUMIFS(allNAICS!$P:$P,allNAICS!$C:$C,Revenue!$A302,allNAICS!$E:$E,Revenue!J$1)</f>
        <v>9196059</v>
      </c>
      <c r="K302" s="1">
        <f>SUMIFS(allNAICS!$P:$P,allNAICS!$C:$C,Revenue!$A302,allNAICS!$E:$E,Revenue!K$1)</f>
        <v>4978219</v>
      </c>
      <c r="L302" s="1">
        <f>SUMIFS(allNAICS!$P:$P,allNAICS!$C:$C,Revenue!$A302,allNAICS!$E:$E,Revenue!L$1)</f>
        <v>2289275</v>
      </c>
      <c r="M302" s="1">
        <f>SUMIFS(allNAICS!$P:$P,allNAICS!$C:$C,Revenue!$A302,allNAICS!$E:$E,Revenue!M$1)</f>
        <v>919340</v>
      </c>
      <c r="N302" s="1">
        <f>SUMIFS(allNAICS!$P:$P,allNAICS!$C:$C,Revenue!$A302,allNAICS!$E:$E,Revenue!N$1)</f>
        <v>295012</v>
      </c>
      <c r="O302" s="1">
        <f>SUMIFS(allNAICS!$P:$P,allNAICS!$C:$C,Revenue!$A302,allNAICS!$E:$E,Revenue!O$1)</f>
        <v>939602</v>
      </c>
      <c r="P302" s="1">
        <f>SUMIFS(allNAICS!$P:$P,allNAICS!$C:$C,Revenue!$A302,allNAICS!$E:$E,Revenue!P$1)</f>
        <v>261435</v>
      </c>
      <c r="Q302" s="1">
        <f>SUMIFS(allNAICS!$P:$P,allNAICS!$C:$C,Revenue!$A302,allNAICS!$E:$E,Revenue!Q$1)</f>
        <v>219569</v>
      </c>
      <c r="R302" s="1">
        <f>SUMIFS(allNAICS!$P:$P,allNAICS!$C:$C,Revenue!$A302,allNAICS!$E:$E,Revenue!R$1)</f>
        <v>386022</v>
      </c>
      <c r="S302" s="1">
        <f>SUMIFS(allNAICS!$P:$P,allNAICS!$C:$C,Revenue!$A302,allNAICS!$E:$E,Revenue!S$1)</f>
        <v>79653</v>
      </c>
      <c r="T302" s="1">
        <f>SUMIFS(allNAICS!$P:$P,allNAICS!$C:$C,Revenue!$A302,allNAICS!$E:$E,Revenue!T$1)</f>
        <v>1182531</v>
      </c>
      <c r="U302" s="1">
        <f>SUMIFS(allNAICS!$P:$P,allNAICS!$C:$C,Revenue!$A302,allNAICS!$E:$E,Revenue!U$1)</f>
        <v>136807</v>
      </c>
      <c r="V302" s="1">
        <f>SUMIFS(allNAICS!$P:$P,allNAICS!$C:$C,Revenue!$A302,allNAICS!$E:$E,Revenue!V$1)</f>
        <v>336695</v>
      </c>
      <c r="W302" s="1">
        <f>SUMIFS(allNAICS!$P:$P,allNAICS!$C:$C,Revenue!$A302,allNAICS!$E:$E,Revenue!W$1)</f>
        <v>158199</v>
      </c>
      <c r="X302" s="1">
        <f>SUMIFS(allNAICS!$P:$P,allNAICS!$C:$C,Revenue!$A302,allNAICS!$E:$E,Revenue!X$1)</f>
        <v>127921</v>
      </c>
      <c r="Y302" s="1">
        <f>SUMIFS(allNAICS!$P:$P,allNAICS!$C:$C,Revenue!$A302,allNAICS!$E:$E,Revenue!Y$1)</f>
        <v>0</v>
      </c>
    </row>
    <row r="303" spans="1:25" x14ac:dyDescent="0.45">
      <c r="A303" s="1" t="s">
        <v>794</v>
      </c>
      <c r="B303" s="1" t="s">
        <v>758</v>
      </c>
      <c r="C303" s="1">
        <v>43.544595899999997</v>
      </c>
      <c r="D303" s="1">
        <v>-96.731103399999995</v>
      </c>
      <c r="E303" s="1">
        <f>SUMIFS(allNAICS!$P:$P,allNAICS!$C:$C,Revenue!$A303,allNAICS!$E:$E,Revenue!E$1)</f>
        <v>32687243</v>
      </c>
      <c r="F303" s="1">
        <f>SUMIFS(allNAICS!$P:$P,allNAICS!$C:$C,Revenue!$A303,allNAICS!$E:$E,Revenue!F$1)</f>
        <v>0</v>
      </c>
      <c r="G303" s="1">
        <f>SUMIFS(allNAICS!$P:$P,allNAICS!$C:$C,Revenue!$A303,allNAICS!$E:$E,Revenue!G$1)</f>
        <v>17458</v>
      </c>
      <c r="H303" s="1">
        <f>SUMIFS(allNAICS!$P:$P,allNAICS!$C:$C,Revenue!$A303,allNAICS!$E:$E,Revenue!H$1)</f>
        <v>0</v>
      </c>
      <c r="I303" s="1">
        <f>SUMIFS(allNAICS!$P:$P,allNAICS!$C:$C,Revenue!$A303,allNAICS!$E:$E,Revenue!I$1)</f>
        <v>1773184</v>
      </c>
      <c r="J303" s="1">
        <f>SUMIFS(allNAICS!$P:$P,allNAICS!$C:$C,Revenue!$A303,allNAICS!$E:$E,Revenue!J$1)</f>
        <v>4669372</v>
      </c>
      <c r="K303" s="1">
        <f>SUMIFS(allNAICS!$P:$P,allNAICS!$C:$C,Revenue!$A303,allNAICS!$E:$E,Revenue!K$1)</f>
        <v>6855329</v>
      </c>
      <c r="L303" s="1">
        <f>SUMIFS(allNAICS!$P:$P,allNAICS!$C:$C,Revenue!$A303,allNAICS!$E:$E,Revenue!L$1)</f>
        <v>4749400</v>
      </c>
      <c r="M303" s="1">
        <f>SUMIFS(allNAICS!$P:$P,allNAICS!$C:$C,Revenue!$A303,allNAICS!$E:$E,Revenue!M$1)</f>
        <v>840752</v>
      </c>
      <c r="N303" s="1">
        <f>SUMIFS(allNAICS!$P:$P,allNAICS!$C:$C,Revenue!$A303,allNAICS!$E:$E,Revenue!N$1)</f>
        <v>902425</v>
      </c>
      <c r="O303" s="1">
        <f>SUMIFS(allNAICS!$P:$P,allNAICS!$C:$C,Revenue!$A303,allNAICS!$E:$E,Revenue!O$1)</f>
        <v>7267891</v>
      </c>
      <c r="P303" s="1">
        <f>SUMIFS(allNAICS!$P:$P,allNAICS!$C:$C,Revenue!$A303,allNAICS!$E:$E,Revenue!P$1)</f>
        <v>493930</v>
      </c>
      <c r="Q303" s="1">
        <f>SUMIFS(allNAICS!$P:$P,allNAICS!$C:$C,Revenue!$A303,allNAICS!$E:$E,Revenue!Q$1)</f>
        <v>642493</v>
      </c>
      <c r="R303" s="1">
        <f>SUMIFS(allNAICS!$P:$P,allNAICS!$C:$C,Revenue!$A303,allNAICS!$E:$E,Revenue!R$1)</f>
        <v>391400</v>
      </c>
      <c r="S303" s="1">
        <f>SUMIFS(allNAICS!$P:$P,allNAICS!$C:$C,Revenue!$A303,allNAICS!$E:$E,Revenue!S$1)</f>
        <v>126751</v>
      </c>
      <c r="T303" s="1">
        <f>SUMIFS(allNAICS!$P:$P,allNAICS!$C:$C,Revenue!$A303,allNAICS!$E:$E,Revenue!T$1)</f>
        <v>2449178</v>
      </c>
      <c r="U303" s="1">
        <f>SUMIFS(allNAICS!$P:$P,allNAICS!$C:$C,Revenue!$A303,allNAICS!$E:$E,Revenue!U$1)</f>
        <v>126640</v>
      </c>
      <c r="V303" s="1">
        <f>SUMIFS(allNAICS!$P:$P,allNAICS!$C:$C,Revenue!$A303,allNAICS!$E:$E,Revenue!V$1)</f>
        <v>510274</v>
      </c>
      <c r="W303" s="1">
        <f>SUMIFS(allNAICS!$P:$P,allNAICS!$C:$C,Revenue!$A303,allNAICS!$E:$E,Revenue!W$1)</f>
        <v>232856</v>
      </c>
      <c r="X303" s="1">
        <f>SUMIFS(allNAICS!$P:$P,allNAICS!$C:$C,Revenue!$A303,allNAICS!$E:$E,Revenue!X$1)</f>
        <v>445767</v>
      </c>
      <c r="Y303" s="1">
        <f>SUMIFS(allNAICS!$P:$P,allNAICS!$C:$C,Revenue!$A303,allNAICS!$E:$E,Revenue!Y$1)</f>
        <v>0</v>
      </c>
    </row>
    <row r="304" spans="1:25" x14ac:dyDescent="0.45">
      <c r="A304" s="1" t="s">
        <v>795</v>
      </c>
      <c r="B304" s="1" t="s">
        <v>506</v>
      </c>
      <c r="C304" s="1">
        <v>41.676354500000002</v>
      </c>
      <c r="D304" s="1">
        <v>86.251989800000004</v>
      </c>
      <c r="E304" s="1">
        <f>SUMIFS(allNAICS!$P:$P,allNAICS!$C:$C,Revenue!$A304,allNAICS!$E:$E,Revenue!E$1)</f>
        <v>24903287</v>
      </c>
      <c r="F304" s="1">
        <f>SUMIFS(allNAICS!$P:$P,allNAICS!$C:$C,Revenue!$A304,allNAICS!$E:$E,Revenue!F$1)</f>
        <v>0</v>
      </c>
      <c r="G304" s="1">
        <f>SUMIFS(allNAICS!$P:$P,allNAICS!$C:$C,Revenue!$A304,allNAICS!$E:$E,Revenue!G$1)</f>
        <v>0</v>
      </c>
      <c r="H304" s="1">
        <f>SUMIFS(allNAICS!$P:$P,allNAICS!$C:$C,Revenue!$A304,allNAICS!$E:$E,Revenue!H$1)</f>
        <v>0</v>
      </c>
      <c r="I304" s="1">
        <f>SUMIFS(allNAICS!$P:$P,allNAICS!$C:$C,Revenue!$A304,allNAICS!$E:$E,Revenue!I$1)</f>
        <v>528077</v>
      </c>
      <c r="J304" s="1">
        <f>SUMIFS(allNAICS!$P:$P,allNAICS!$C:$C,Revenue!$A304,allNAICS!$E:$E,Revenue!J$1)</f>
        <v>7742698</v>
      </c>
      <c r="K304" s="1">
        <f>SUMIFS(allNAICS!$P:$P,allNAICS!$C:$C,Revenue!$A304,allNAICS!$E:$E,Revenue!K$1)</f>
        <v>4087584</v>
      </c>
      <c r="L304" s="1">
        <f>SUMIFS(allNAICS!$P:$P,allNAICS!$C:$C,Revenue!$A304,allNAICS!$E:$E,Revenue!L$1)</f>
        <v>3785499</v>
      </c>
      <c r="M304" s="1">
        <f>SUMIFS(allNAICS!$P:$P,allNAICS!$C:$C,Revenue!$A304,allNAICS!$E:$E,Revenue!M$1)</f>
        <v>542284</v>
      </c>
      <c r="N304" s="1">
        <f>SUMIFS(allNAICS!$P:$P,allNAICS!$C:$C,Revenue!$A304,allNAICS!$E:$E,Revenue!N$1)</f>
        <v>673816</v>
      </c>
      <c r="O304" s="1">
        <f>SUMIFS(allNAICS!$P:$P,allNAICS!$C:$C,Revenue!$A304,allNAICS!$E:$E,Revenue!O$1)</f>
        <v>960898</v>
      </c>
      <c r="P304" s="1">
        <f>SUMIFS(allNAICS!$P:$P,allNAICS!$C:$C,Revenue!$A304,allNAICS!$E:$E,Revenue!P$1)</f>
        <v>433935</v>
      </c>
      <c r="Q304" s="1">
        <f>SUMIFS(allNAICS!$P:$P,allNAICS!$C:$C,Revenue!$A304,allNAICS!$E:$E,Revenue!Q$1)</f>
        <v>1486426</v>
      </c>
      <c r="R304" s="1">
        <f>SUMIFS(allNAICS!$P:$P,allNAICS!$C:$C,Revenue!$A304,allNAICS!$E:$E,Revenue!R$1)</f>
        <v>431215</v>
      </c>
      <c r="S304" s="1">
        <f>SUMIFS(allNAICS!$P:$P,allNAICS!$C:$C,Revenue!$A304,allNAICS!$E:$E,Revenue!S$1)</f>
        <v>926404</v>
      </c>
      <c r="T304" s="1">
        <f>SUMIFS(allNAICS!$P:$P,allNAICS!$C:$C,Revenue!$A304,allNAICS!$E:$E,Revenue!T$1)</f>
        <v>2027600</v>
      </c>
      <c r="U304" s="1">
        <f>SUMIFS(allNAICS!$P:$P,allNAICS!$C:$C,Revenue!$A304,allNAICS!$E:$E,Revenue!U$1)</f>
        <v>64679</v>
      </c>
      <c r="V304" s="1">
        <f>SUMIFS(allNAICS!$P:$P,allNAICS!$C:$C,Revenue!$A304,allNAICS!$E:$E,Revenue!V$1)</f>
        <v>502216</v>
      </c>
      <c r="W304" s="1">
        <f>SUMIFS(allNAICS!$P:$P,allNAICS!$C:$C,Revenue!$A304,allNAICS!$E:$E,Revenue!W$1)</f>
        <v>344479</v>
      </c>
      <c r="X304" s="1">
        <f>SUMIFS(allNAICS!$P:$P,allNAICS!$C:$C,Revenue!$A304,allNAICS!$E:$E,Revenue!X$1)</f>
        <v>184520</v>
      </c>
      <c r="Y304" s="1">
        <f>SUMIFS(allNAICS!$P:$P,allNAICS!$C:$C,Revenue!$A304,allNAICS!$E:$E,Revenue!Y$1)</f>
        <v>0</v>
      </c>
    </row>
    <row r="305" spans="1:25" x14ac:dyDescent="0.45">
      <c r="A305" s="1" t="s">
        <v>796</v>
      </c>
      <c r="B305" s="1" t="s">
        <v>477</v>
      </c>
      <c r="C305" s="1">
        <v>34.949567199999997</v>
      </c>
      <c r="D305" s="1">
        <v>-81.932048199999997</v>
      </c>
      <c r="E305" s="1">
        <f>SUMIFS(allNAICS!$P:$P,allNAICS!$C:$C,Revenue!$A305,allNAICS!$E:$E,Revenue!E$1)</f>
        <v>34489266</v>
      </c>
      <c r="F305" s="1">
        <f>SUMIFS(allNAICS!$P:$P,allNAICS!$C:$C,Revenue!$A305,allNAICS!$E:$E,Revenue!F$1)</f>
        <v>30808</v>
      </c>
      <c r="G305" s="1">
        <f>SUMIFS(allNAICS!$P:$P,allNAICS!$C:$C,Revenue!$A305,allNAICS!$E:$E,Revenue!G$1)</f>
        <v>0</v>
      </c>
      <c r="H305" s="1">
        <f>SUMIFS(allNAICS!$P:$P,allNAICS!$C:$C,Revenue!$A305,allNAICS!$E:$E,Revenue!H$1)</f>
        <v>126276</v>
      </c>
      <c r="I305" s="1">
        <f>SUMIFS(allNAICS!$P:$P,allNAICS!$C:$C,Revenue!$A305,allNAICS!$E:$E,Revenue!I$1)</f>
        <v>1195400</v>
      </c>
      <c r="J305" s="1">
        <f>SUMIFS(allNAICS!$P:$P,allNAICS!$C:$C,Revenue!$A305,allNAICS!$E:$E,Revenue!J$1)</f>
        <v>15076603</v>
      </c>
      <c r="K305" s="1">
        <f>SUMIFS(allNAICS!$P:$P,allNAICS!$C:$C,Revenue!$A305,allNAICS!$E:$E,Revenue!K$1)</f>
        <v>7134954</v>
      </c>
      <c r="L305" s="1">
        <f>SUMIFS(allNAICS!$P:$P,allNAICS!$C:$C,Revenue!$A305,allNAICS!$E:$E,Revenue!L$1)</f>
        <v>4037345</v>
      </c>
      <c r="M305" s="1">
        <f>SUMIFS(allNAICS!$P:$P,allNAICS!$C:$C,Revenue!$A305,allNAICS!$E:$E,Revenue!M$1)</f>
        <v>1218129</v>
      </c>
      <c r="N305" s="1">
        <f>SUMIFS(allNAICS!$P:$P,allNAICS!$C:$C,Revenue!$A305,allNAICS!$E:$E,Revenue!N$1)</f>
        <v>799958</v>
      </c>
      <c r="O305" s="1">
        <f>SUMIFS(allNAICS!$P:$P,allNAICS!$C:$C,Revenue!$A305,allNAICS!$E:$E,Revenue!O$1)</f>
        <v>738981</v>
      </c>
      <c r="P305" s="1">
        <f>SUMIFS(allNAICS!$P:$P,allNAICS!$C:$C,Revenue!$A305,allNAICS!$E:$E,Revenue!P$1)</f>
        <v>301123</v>
      </c>
      <c r="Q305" s="1">
        <f>SUMIFS(allNAICS!$P:$P,allNAICS!$C:$C,Revenue!$A305,allNAICS!$E:$E,Revenue!Q$1)</f>
        <v>750190</v>
      </c>
      <c r="R305" s="1">
        <f>SUMIFS(allNAICS!$P:$P,allNAICS!$C:$C,Revenue!$A305,allNAICS!$E:$E,Revenue!R$1)</f>
        <v>791463</v>
      </c>
      <c r="S305" s="1">
        <f>SUMIFS(allNAICS!$P:$P,allNAICS!$C:$C,Revenue!$A305,allNAICS!$E:$E,Revenue!S$1)</f>
        <v>131922</v>
      </c>
      <c r="T305" s="1">
        <f>SUMIFS(allNAICS!$P:$P,allNAICS!$C:$C,Revenue!$A305,allNAICS!$E:$E,Revenue!T$1)</f>
        <v>985397</v>
      </c>
      <c r="U305" s="1">
        <f>SUMIFS(allNAICS!$P:$P,allNAICS!$C:$C,Revenue!$A305,allNAICS!$E:$E,Revenue!U$1)</f>
        <v>44207</v>
      </c>
      <c r="V305" s="1">
        <f>SUMIFS(allNAICS!$P:$P,allNAICS!$C:$C,Revenue!$A305,allNAICS!$E:$E,Revenue!V$1)</f>
        <v>533956</v>
      </c>
      <c r="W305" s="1">
        <f>SUMIFS(allNAICS!$P:$P,allNAICS!$C:$C,Revenue!$A305,allNAICS!$E:$E,Revenue!W$1)</f>
        <v>346508</v>
      </c>
      <c r="X305" s="1">
        <f>SUMIFS(allNAICS!$P:$P,allNAICS!$C:$C,Revenue!$A305,allNAICS!$E:$E,Revenue!X$1)</f>
        <v>215798</v>
      </c>
      <c r="Y305" s="1">
        <f>SUMIFS(allNAICS!$P:$P,allNAICS!$C:$C,Revenue!$A305,allNAICS!$E:$E,Revenue!Y$1)</f>
        <v>0</v>
      </c>
    </row>
    <row r="306" spans="1:25" x14ac:dyDescent="0.45">
      <c r="A306" s="1" t="s">
        <v>797</v>
      </c>
      <c r="B306" s="1" t="s">
        <v>492</v>
      </c>
      <c r="C306" s="1">
        <v>47.658780200000002</v>
      </c>
      <c r="D306" s="1">
        <v>-117.42604660000001</v>
      </c>
      <c r="E306" s="1">
        <f>SUMIFS(allNAICS!$P:$P,allNAICS!$C:$C,Revenue!$A306,allNAICS!$E:$E,Revenue!E$1)</f>
        <v>36867796</v>
      </c>
      <c r="F306" s="1">
        <f>SUMIFS(allNAICS!$P:$P,allNAICS!$C:$C,Revenue!$A306,allNAICS!$E:$E,Revenue!F$1)</f>
        <v>0</v>
      </c>
      <c r="G306" s="1">
        <f>SUMIFS(allNAICS!$P:$P,allNAICS!$C:$C,Revenue!$A306,allNAICS!$E:$E,Revenue!G$1)</f>
        <v>183697</v>
      </c>
      <c r="H306" s="1">
        <f>SUMIFS(allNAICS!$P:$P,allNAICS!$C:$C,Revenue!$A306,allNAICS!$E:$E,Revenue!H$1)</f>
        <v>0</v>
      </c>
      <c r="I306" s="1">
        <f>SUMIFS(allNAICS!$P:$P,allNAICS!$C:$C,Revenue!$A306,allNAICS!$E:$E,Revenue!I$1)</f>
        <v>2494401</v>
      </c>
      <c r="J306" s="1">
        <f>SUMIFS(allNAICS!$P:$P,allNAICS!$C:$C,Revenue!$A306,allNAICS!$E:$E,Revenue!J$1)</f>
        <v>4401222</v>
      </c>
      <c r="K306" s="1">
        <f>SUMIFS(allNAICS!$P:$P,allNAICS!$C:$C,Revenue!$A306,allNAICS!$E:$E,Revenue!K$1)</f>
        <v>7148725</v>
      </c>
      <c r="L306" s="1">
        <f>SUMIFS(allNAICS!$P:$P,allNAICS!$C:$C,Revenue!$A306,allNAICS!$E:$E,Revenue!L$1)</f>
        <v>6763338</v>
      </c>
      <c r="M306" s="1">
        <f>SUMIFS(allNAICS!$P:$P,allNAICS!$C:$C,Revenue!$A306,allNAICS!$E:$E,Revenue!M$1)</f>
        <v>812164</v>
      </c>
      <c r="N306" s="1">
        <f>SUMIFS(allNAICS!$P:$P,allNAICS!$C:$C,Revenue!$A306,allNAICS!$E:$E,Revenue!N$1)</f>
        <v>1021282</v>
      </c>
      <c r="O306" s="1">
        <f>SUMIFS(allNAICS!$P:$P,allNAICS!$C:$C,Revenue!$A306,allNAICS!$E:$E,Revenue!O$1)</f>
        <v>4187215</v>
      </c>
      <c r="P306" s="1">
        <f>SUMIFS(allNAICS!$P:$P,allNAICS!$C:$C,Revenue!$A306,allNAICS!$E:$E,Revenue!P$1)</f>
        <v>805468</v>
      </c>
      <c r="Q306" s="1">
        <f>SUMIFS(allNAICS!$P:$P,allNAICS!$C:$C,Revenue!$A306,allNAICS!$E:$E,Revenue!Q$1)</f>
        <v>1282245</v>
      </c>
      <c r="R306" s="1">
        <f>SUMIFS(allNAICS!$P:$P,allNAICS!$C:$C,Revenue!$A306,allNAICS!$E:$E,Revenue!R$1)</f>
        <v>822267</v>
      </c>
      <c r="S306" s="1">
        <f>SUMIFS(allNAICS!$P:$P,allNAICS!$C:$C,Revenue!$A306,allNAICS!$E:$E,Revenue!S$1)</f>
        <v>359761</v>
      </c>
      <c r="T306" s="1">
        <f>SUMIFS(allNAICS!$P:$P,allNAICS!$C:$C,Revenue!$A306,allNAICS!$E:$E,Revenue!T$1)</f>
        <v>4002118</v>
      </c>
      <c r="U306" s="1">
        <f>SUMIFS(allNAICS!$P:$P,allNAICS!$C:$C,Revenue!$A306,allNAICS!$E:$E,Revenue!U$1)</f>
        <v>164701</v>
      </c>
      <c r="V306" s="1">
        <f>SUMIFS(allNAICS!$P:$P,allNAICS!$C:$C,Revenue!$A306,allNAICS!$E:$E,Revenue!V$1)</f>
        <v>902202</v>
      </c>
      <c r="W306" s="1">
        <f>SUMIFS(allNAICS!$P:$P,allNAICS!$C:$C,Revenue!$A306,allNAICS!$E:$E,Revenue!W$1)</f>
        <v>410034</v>
      </c>
      <c r="X306" s="1">
        <f>SUMIFS(allNAICS!$P:$P,allNAICS!$C:$C,Revenue!$A306,allNAICS!$E:$E,Revenue!X$1)</f>
        <v>220717</v>
      </c>
      <c r="Y306" s="1">
        <f>SUMIFS(allNAICS!$P:$P,allNAICS!$C:$C,Revenue!$A306,allNAICS!$E:$E,Revenue!Y$1)</f>
        <v>0</v>
      </c>
    </row>
    <row r="307" spans="1:25" x14ac:dyDescent="0.45">
      <c r="A307" s="1" t="s">
        <v>798</v>
      </c>
      <c r="B307" s="1" t="s">
        <v>504</v>
      </c>
      <c r="C307" s="1">
        <v>39.781721300000001</v>
      </c>
      <c r="D307" s="1">
        <v>-89.650148099999996</v>
      </c>
      <c r="E307" s="1">
        <f>SUMIFS(allNAICS!$P:$P,allNAICS!$C:$C,Revenue!$A307,allNAICS!$E:$E,Revenue!E$1)</f>
        <v>17611631</v>
      </c>
      <c r="F307" s="1">
        <f>SUMIFS(allNAICS!$P:$P,allNAICS!$C:$C,Revenue!$A307,allNAICS!$E:$E,Revenue!F$1)</f>
        <v>3714</v>
      </c>
      <c r="G307" s="1">
        <f>SUMIFS(allNAICS!$P:$P,allNAICS!$C:$C,Revenue!$A307,allNAICS!$E:$E,Revenue!G$1)</f>
        <v>0</v>
      </c>
      <c r="H307" s="1">
        <f>SUMIFS(allNAICS!$P:$P,allNAICS!$C:$C,Revenue!$A307,allNAICS!$E:$E,Revenue!H$1)</f>
        <v>0</v>
      </c>
      <c r="I307" s="1">
        <f>SUMIFS(allNAICS!$P:$P,allNAICS!$C:$C,Revenue!$A307,allNAICS!$E:$E,Revenue!I$1)</f>
        <v>1136197</v>
      </c>
      <c r="J307" s="1">
        <f>SUMIFS(allNAICS!$P:$P,allNAICS!$C:$C,Revenue!$A307,allNAICS!$E:$E,Revenue!J$1)</f>
        <v>622219</v>
      </c>
      <c r="K307" s="1">
        <f>SUMIFS(allNAICS!$P:$P,allNAICS!$C:$C,Revenue!$A307,allNAICS!$E:$E,Revenue!K$1)</f>
        <v>3529560</v>
      </c>
      <c r="L307" s="1">
        <f>SUMIFS(allNAICS!$P:$P,allNAICS!$C:$C,Revenue!$A307,allNAICS!$E:$E,Revenue!L$1)</f>
        <v>2766126</v>
      </c>
      <c r="M307" s="1">
        <f>SUMIFS(allNAICS!$P:$P,allNAICS!$C:$C,Revenue!$A307,allNAICS!$E:$E,Revenue!M$1)</f>
        <v>314949</v>
      </c>
      <c r="N307" s="1">
        <f>SUMIFS(allNAICS!$P:$P,allNAICS!$C:$C,Revenue!$A307,allNAICS!$E:$E,Revenue!N$1)</f>
        <v>820977</v>
      </c>
      <c r="O307" s="1">
        <f>SUMIFS(allNAICS!$P:$P,allNAICS!$C:$C,Revenue!$A307,allNAICS!$E:$E,Revenue!O$1)</f>
        <v>3132260</v>
      </c>
      <c r="P307" s="1">
        <f>SUMIFS(allNAICS!$P:$P,allNAICS!$C:$C,Revenue!$A307,allNAICS!$E:$E,Revenue!P$1)</f>
        <v>227782</v>
      </c>
      <c r="Q307" s="1">
        <f>SUMIFS(allNAICS!$P:$P,allNAICS!$C:$C,Revenue!$A307,allNAICS!$E:$E,Revenue!Q$1)</f>
        <v>638033</v>
      </c>
      <c r="R307" s="1">
        <f>SUMIFS(allNAICS!$P:$P,allNAICS!$C:$C,Revenue!$A307,allNAICS!$E:$E,Revenue!R$1)</f>
        <v>306378</v>
      </c>
      <c r="S307" s="1">
        <f>SUMIFS(allNAICS!$P:$P,allNAICS!$C:$C,Revenue!$A307,allNAICS!$E:$E,Revenue!S$1)</f>
        <v>90725</v>
      </c>
      <c r="T307" s="1">
        <f>SUMIFS(allNAICS!$P:$P,allNAICS!$C:$C,Revenue!$A307,allNAICS!$E:$E,Revenue!T$1)</f>
        <v>2523730</v>
      </c>
      <c r="U307" s="1">
        <f>SUMIFS(allNAICS!$P:$P,allNAICS!$C:$C,Revenue!$A307,allNAICS!$E:$E,Revenue!U$1)</f>
        <v>157174</v>
      </c>
      <c r="V307" s="1">
        <f>SUMIFS(allNAICS!$P:$P,allNAICS!$C:$C,Revenue!$A307,allNAICS!$E:$E,Revenue!V$1)</f>
        <v>355132</v>
      </c>
      <c r="W307" s="1">
        <f>SUMIFS(allNAICS!$P:$P,allNAICS!$C:$C,Revenue!$A307,allNAICS!$E:$E,Revenue!W$1)</f>
        <v>0</v>
      </c>
      <c r="X307" s="1">
        <f>SUMIFS(allNAICS!$P:$P,allNAICS!$C:$C,Revenue!$A307,allNAICS!$E:$E,Revenue!X$1)</f>
        <v>0</v>
      </c>
      <c r="Y307" s="1">
        <f>SUMIFS(allNAICS!$P:$P,allNAICS!$C:$C,Revenue!$A307,allNAICS!$E:$E,Revenue!Y$1)</f>
        <v>0</v>
      </c>
    </row>
    <row r="308" spans="1:25" x14ac:dyDescent="0.45">
      <c r="A308" s="1" t="s">
        <v>799</v>
      </c>
      <c r="B308" s="1" t="s">
        <v>486</v>
      </c>
      <c r="C308" s="1">
        <v>39.781721300000001</v>
      </c>
      <c r="D308" s="1">
        <v>-89.650148099999996</v>
      </c>
      <c r="E308" s="1">
        <f>SUMIFS(allNAICS!$P:$P,allNAICS!$C:$C,Revenue!$A308,allNAICS!$E:$E,Revenue!E$1)</f>
        <v>56945432</v>
      </c>
      <c r="F308" s="1">
        <f>SUMIFS(allNAICS!$P:$P,allNAICS!$C:$C,Revenue!$A308,allNAICS!$E:$E,Revenue!F$1)</f>
        <v>30609</v>
      </c>
      <c r="G308" s="1">
        <f>SUMIFS(allNAICS!$P:$P,allNAICS!$C:$C,Revenue!$A308,allNAICS!$E:$E,Revenue!G$1)</f>
        <v>0</v>
      </c>
      <c r="H308" s="1">
        <f>SUMIFS(allNAICS!$P:$P,allNAICS!$C:$C,Revenue!$A308,allNAICS!$E:$E,Revenue!H$1)</f>
        <v>1000936</v>
      </c>
      <c r="I308" s="1">
        <f>SUMIFS(allNAICS!$P:$P,allNAICS!$C:$C,Revenue!$A308,allNAICS!$E:$E,Revenue!I$1)</f>
        <v>2339042</v>
      </c>
      <c r="J308" s="1">
        <f>SUMIFS(allNAICS!$P:$P,allNAICS!$C:$C,Revenue!$A308,allNAICS!$E:$E,Revenue!J$1)</f>
        <v>7689048</v>
      </c>
      <c r="K308" s="1">
        <f>SUMIFS(allNAICS!$P:$P,allNAICS!$C:$C,Revenue!$A308,allNAICS!$E:$E,Revenue!K$1)</f>
        <v>8763680</v>
      </c>
      <c r="L308" s="1">
        <f>SUMIFS(allNAICS!$P:$P,allNAICS!$C:$C,Revenue!$A308,allNAICS!$E:$E,Revenue!L$1)</f>
        <v>7143230</v>
      </c>
      <c r="M308" s="1">
        <f>SUMIFS(allNAICS!$P:$P,allNAICS!$C:$C,Revenue!$A308,allNAICS!$E:$E,Revenue!M$1)</f>
        <v>768212</v>
      </c>
      <c r="N308" s="1">
        <f>SUMIFS(allNAICS!$P:$P,allNAICS!$C:$C,Revenue!$A308,allNAICS!$E:$E,Revenue!N$1)</f>
        <v>768577</v>
      </c>
      <c r="O308" s="1">
        <f>SUMIFS(allNAICS!$P:$P,allNAICS!$C:$C,Revenue!$A308,allNAICS!$E:$E,Revenue!O$1)</f>
        <v>17701150</v>
      </c>
      <c r="P308" s="1">
        <f>SUMIFS(allNAICS!$P:$P,allNAICS!$C:$C,Revenue!$A308,allNAICS!$E:$E,Revenue!P$1)</f>
        <v>855168</v>
      </c>
      <c r="Q308" s="1">
        <f>SUMIFS(allNAICS!$P:$P,allNAICS!$C:$C,Revenue!$A308,allNAICS!$E:$E,Revenue!Q$1)</f>
        <v>1297151</v>
      </c>
      <c r="R308" s="1">
        <f>SUMIFS(allNAICS!$P:$P,allNAICS!$C:$C,Revenue!$A308,allNAICS!$E:$E,Revenue!R$1)</f>
        <v>690336</v>
      </c>
      <c r="S308" s="1">
        <f>SUMIFS(allNAICS!$P:$P,allNAICS!$C:$C,Revenue!$A308,allNAICS!$E:$E,Revenue!S$1)</f>
        <v>1138852</v>
      </c>
      <c r="T308" s="1">
        <f>SUMIFS(allNAICS!$P:$P,allNAICS!$C:$C,Revenue!$A308,allNAICS!$E:$E,Revenue!T$1)</f>
        <v>4752563</v>
      </c>
      <c r="U308" s="1">
        <f>SUMIFS(allNAICS!$P:$P,allNAICS!$C:$C,Revenue!$A308,allNAICS!$E:$E,Revenue!U$1)</f>
        <v>246135</v>
      </c>
      <c r="V308" s="1">
        <f>SUMIFS(allNAICS!$P:$P,allNAICS!$C:$C,Revenue!$A308,allNAICS!$E:$E,Revenue!V$1)</f>
        <v>1050908</v>
      </c>
      <c r="W308" s="1">
        <f>SUMIFS(allNAICS!$P:$P,allNAICS!$C:$C,Revenue!$A308,allNAICS!$E:$E,Revenue!W$1)</f>
        <v>505811</v>
      </c>
      <c r="X308" s="1">
        <f>SUMIFS(allNAICS!$P:$P,allNAICS!$C:$C,Revenue!$A308,allNAICS!$E:$E,Revenue!X$1)</f>
        <v>184698</v>
      </c>
      <c r="Y308" s="1">
        <f>SUMIFS(allNAICS!$P:$P,allNAICS!$C:$C,Revenue!$A308,allNAICS!$E:$E,Revenue!Y$1)</f>
        <v>0</v>
      </c>
    </row>
    <row r="309" spans="1:25" x14ac:dyDescent="0.45">
      <c r="A309" s="1" t="s">
        <v>800</v>
      </c>
      <c r="B309" s="1" t="s">
        <v>552</v>
      </c>
      <c r="C309" s="1">
        <v>39.781721300000001</v>
      </c>
      <c r="D309" s="1">
        <v>-89.650148099999996</v>
      </c>
      <c r="E309" s="1">
        <f>SUMIFS(allNAICS!$P:$P,allNAICS!$C:$C,Revenue!$A309,allNAICS!$E:$E,Revenue!E$1)</f>
        <v>34148264</v>
      </c>
      <c r="F309" s="1">
        <f>SUMIFS(allNAICS!$P:$P,allNAICS!$C:$C,Revenue!$A309,allNAICS!$E:$E,Revenue!F$1)</f>
        <v>13134</v>
      </c>
      <c r="G309" s="1">
        <f>SUMIFS(allNAICS!$P:$P,allNAICS!$C:$C,Revenue!$A309,allNAICS!$E:$E,Revenue!G$1)</f>
        <v>0</v>
      </c>
      <c r="H309" s="1">
        <f>SUMIFS(allNAICS!$P:$P,allNAICS!$C:$C,Revenue!$A309,allNAICS!$E:$E,Revenue!H$1)</f>
        <v>706947</v>
      </c>
      <c r="I309" s="1">
        <f>SUMIFS(allNAICS!$P:$P,allNAICS!$C:$C,Revenue!$A309,allNAICS!$E:$E,Revenue!I$1)</f>
        <v>1386379</v>
      </c>
      <c r="J309" s="1">
        <f>SUMIFS(allNAICS!$P:$P,allNAICS!$C:$C,Revenue!$A309,allNAICS!$E:$E,Revenue!J$1)</f>
        <v>5099906</v>
      </c>
      <c r="K309" s="1">
        <f>SUMIFS(allNAICS!$P:$P,allNAICS!$C:$C,Revenue!$A309,allNAICS!$E:$E,Revenue!K$1)</f>
        <v>7328150</v>
      </c>
      <c r="L309" s="1">
        <f>SUMIFS(allNAICS!$P:$P,allNAICS!$C:$C,Revenue!$A309,allNAICS!$E:$E,Revenue!L$1)</f>
        <v>6429276</v>
      </c>
      <c r="M309" s="1">
        <f>SUMIFS(allNAICS!$P:$P,allNAICS!$C:$C,Revenue!$A309,allNAICS!$E:$E,Revenue!M$1)</f>
        <v>2175909</v>
      </c>
      <c r="N309" s="1">
        <f>SUMIFS(allNAICS!$P:$P,allNAICS!$C:$C,Revenue!$A309,allNAICS!$E:$E,Revenue!N$1)</f>
        <v>999820</v>
      </c>
      <c r="O309" s="1">
        <f>SUMIFS(allNAICS!$P:$P,allNAICS!$C:$C,Revenue!$A309,allNAICS!$E:$E,Revenue!O$1)</f>
        <v>2112883</v>
      </c>
      <c r="P309" s="1">
        <f>SUMIFS(allNAICS!$P:$P,allNAICS!$C:$C,Revenue!$A309,allNAICS!$E:$E,Revenue!P$1)</f>
        <v>657086</v>
      </c>
      <c r="Q309" s="1">
        <f>SUMIFS(allNAICS!$P:$P,allNAICS!$C:$C,Revenue!$A309,allNAICS!$E:$E,Revenue!Q$1)</f>
        <v>1266150</v>
      </c>
      <c r="R309" s="1">
        <f>SUMIFS(allNAICS!$P:$P,allNAICS!$C:$C,Revenue!$A309,allNAICS!$E:$E,Revenue!R$1)</f>
        <v>856353</v>
      </c>
      <c r="S309" s="1">
        <f>SUMIFS(allNAICS!$P:$P,allNAICS!$C:$C,Revenue!$A309,allNAICS!$E:$E,Revenue!S$1)</f>
        <v>202810</v>
      </c>
      <c r="T309" s="1">
        <f>SUMIFS(allNAICS!$P:$P,allNAICS!$C:$C,Revenue!$A309,allNAICS!$E:$E,Revenue!T$1)</f>
        <v>3403658</v>
      </c>
      <c r="U309" s="1">
        <f>SUMIFS(allNAICS!$P:$P,allNAICS!$C:$C,Revenue!$A309,allNAICS!$E:$E,Revenue!U$1)</f>
        <v>83825</v>
      </c>
      <c r="V309" s="1">
        <f>SUMIFS(allNAICS!$P:$P,allNAICS!$C:$C,Revenue!$A309,allNAICS!$E:$E,Revenue!V$1)</f>
        <v>734359</v>
      </c>
      <c r="W309" s="1">
        <f>SUMIFS(allNAICS!$P:$P,allNAICS!$C:$C,Revenue!$A309,allNAICS!$E:$E,Revenue!W$1)</f>
        <v>377365</v>
      </c>
      <c r="X309" s="1">
        <f>SUMIFS(allNAICS!$P:$P,allNAICS!$C:$C,Revenue!$A309,allNAICS!$E:$E,Revenue!X$1)</f>
        <v>274900</v>
      </c>
      <c r="Y309" s="1">
        <f>SUMIFS(allNAICS!$P:$P,allNAICS!$C:$C,Revenue!$A309,allNAICS!$E:$E,Revenue!Y$1)</f>
        <v>0</v>
      </c>
    </row>
    <row r="310" spans="1:25" x14ac:dyDescent="0.45">
      <c r="A310" s="1" t="s">
        <v>801</v>
      </c>
      <c r="B310" s="1" t="s">
        <v>447</v>
      </c>
      <c r="C310" s="1">
        <v>39.781721300000001</v>
      </c>
      <c r="D310" s="1">
        <v>-89.650148099999996</v>
      </c>
      <c r="E310" s="1">
        <f>SUMIFS(allNAICS!$P:$P,allNAICS!$C:$C,Revenue!$A310,allNAICS!$E:$E,Revenue!E$1)</f>
        <v>10479390</v>
      </c>
      <c r="F310" s="1">
        <f>SUMIFS(allNAICS!$P:$P,allNAICS!$C:$C,Revenue!$A310,allNAICS!$E:$E,Revenue!F$1)</f>
        <v>0</v>
      </c>
      <c r="G310" s="1">
        <f>SUMIFS(allNAICS!$P:$P,allNAICS!$C:$C,Revenue!$A310,allNAICS!$E:$E,Revenue!G$1)</f>
        <v>0</v>
      </c>
      <c r="H310" s="1">
        <f>SUMIFS(allNAICS!$P:$P,allNAICS!$C:$C,Revenue!$A310,allNAICS!$E:$E,Revenue!H$1)</f>
        <v>0</v>
      </c>
      <c r="I310" s="1">
        <f>SUMIFS(allNAICS!$P:$P,allNAICS!$C:$C,Revenue!$A310,allNAICS!$E:$E,Revenue!I$1)</f>
        <v>236955</v>
      </c>
      <c r="J310" s="1">
        <f>SUMIFS(allNAICS!$P:$P,allNAICS!$C:$C,Revenue!$A310,allNAICS!$E:$E,Revenue!J$1)</f>
        <v>2956544</v>
      </c>
      <c r="K310" s="1">
        <f>SUMIFS(allNAICS!$P:$P,allNAICS!$C:$C,Revenue!$A310,allNAICS!$E:$E,Revenue!K$1)</f>
        <v>3122303</v>
      </c>
      <c r="L310" s="1">
        <f>SUMIFS(allNAICS!$P:$P,allNAICS!$C:$C,Revenue!$A310,allNAICS!$E:$E,Revenue!L$1)</f>
        <v>1107749</v>
      </c>
      <c r="M310" s="1">
        <f>SUMIFS(allNAICS!$P:$P,allNAICS!$C:$C,Revenue!$A310,allNAICS!$E:$E,Revenue!M$1)</f>
        <v>490830</v>
      </c>
      <c r="N310" s="1">
        <f>SUMIFS(allNAICS!$P:$P,allNAICS!$C:$C,Revenue!$A310,allNAICS!$E:$E,Revenue!N$1)</f>
        <v>49591</v>
      </c>
      <c r="O310" s="1">
        <f>SUMIFS(allNAICS!$P:$P,allNAICS!$C:$C,Revenue!$A310,allNAICS!$E:$E,Revenue!O$1)</f>
        <v>733869</v>
      </c>
      <c r="P310" s="1">
        <f>SUMIFS(allNAICS!$P:$P,allNAICS!$C:$C,Revenue!$A310,allNAICS!$E:$E,Revenue!P$1)</f>
        <v>135779</v>
      </c>
      <c r="Q310" s="1">
        <f>SUMIFS(allNAICS!$P:$P,allNAICS!$C:$C,Revenue!$A310,allNAICS!$E:$E,Revenue!Q$1)</f>
        <v>117674</v>
      </c>
      <c r="R310" s="1">
        <f>SUMIFS(allNAICS!$P:$P,allNAICS!$C:$C,Revenue!$A310,allNAICS!$E:$E,Revenue!R$1)</f>
        <v>89077</v>
      </c>
      <c r="S310" s="1">
        <f>SUMIFS(allNAICS!$P:$P,allNAICS!$C:$C,Revenue!$A310,allNAICS!$E:$E,Revenue!S$1)</f>
        <v>72813</v>
      </c>
      <c r="T310" s="1">
        <f>SUMIFS(allNAICS!$P:$P,allNAICS!$C:$C,Revenue!$A310,allNAICS!$E:$E,Revenue!T$1)</f>
        <v>917664</v>
      </c>
      <c r="U310" s="1">
        <f>SUMIFS(allNAICS!$P:$P,allNAICS!$C:$C,Revenue!$A310,allNAICS!$E:$E,Revenue!U$1)</f>
        <v>12109</v>
      </c>
      <c r="V310" s="1">
        <f>SUMIFS(allNAICS!$P:$P,allNAICS!$C:$C,Revenue!$A310,allNAICS!$E:$E,Revenue!V$1)</f>
        <v>164279</v>
      </c>
      <c r="W310" s="1">
        <f>SUMIFS(allNAICS!$P:$P,allNAICS!$C:$C,Revenue!$A310,allNAICS!$E:$E,Revenue!W$1)</f>
        <v>127731</v>
      </c>
      <c r="X310" s="1">
        <f>SUMIFS(allNAICS!$P:$P,allNAICS!$C:$C,Revenue!$A310,allNAICS!$E:$E,Revenue!X$1)</f>
        <v>0</v>
      </c>
      <c r="Y310" s="1">
        <f>SUMIFS(allNAICS!$P:$P,allNAICS!$C:$C,Revenue!$A310,allNAICS!$E:$E,Revenue!Y$1)</f>
        <v>0</v>
      </c>
    </row>
    <row r="311" spans="1:25" x14ac:dyDescent="0.45">
      <c r="A311" s="1" t="s">
        <v>802</v>
      </c>
      <c r="B311" s="1" t="s">
        <v>589</v>
      </c>
      <c r="C311" s="1">
        <v>45.557945099999998</v>
      </c>
      <c r="D311" s="1">
        <v>-94.163240400000007</v>
      </c>
      <c r="E311" s="1">
        <f>SUMIFS(allNAICS!$P:$P,allNAICS!$C:$C,Revenue!$A311,allNAICS!$E:$E,Revenue!E$1)</f>
        <v>18650001</v>
      </c>
      <c r="F311" s="1">
        <f>SUMIFS(allNAICS!$P:$P,allNAICS!$C:$C,Revenue!$A311,allNAICS!$E:$E,Revenue!F$1)</f>
        <v>0</v>
      </c>
      <c r="G311" s="1">
        <f>SUMIFS(allNAICS!$P:$P,allNAICS!$C:$C,Revenue!$A311,allNAICS!$E:$E,Revenue!G$1)</f>
        <v>20683</v>
      </c>
      <c r="H311" s="1">
        <f>SUMIFS(allNAICS!$P:$P,allNAICS!$C:$C,Revenue!$A311,allNAICS!$E:$E,Revenue!H$1)</f>
        <v>0</v>
      </c>
      <c r="I311" s="1">
        <f>SUMIFS(allNAICS!$P:$P,allNAICS!$C:$C,Revenue!$A311,allNAICS!$E:$E,Revenue!I$1)</f>
        <v>2609446</v>
      </c>
      <c r="J311" s="1">
        <f>SUMIFS(allNAICS!$P:$P,allNAICS!$C:$C,Revenue!$A311,allNAICS!$E:$E,Revenue!J$1)</f>
        <v>3930700</v>
      </c>
      <c r="K311" s="1">
        <f>SUMIFS(allNAICS!$P:$P,allNAICS!$C:$C,Revenue!$A311,allNAICS!$E:$E,Revenue!K$1)</f>
        <v>2796343</v>
      </c>
      <c r="L311" s="1">
        <f>SUMIFS(allNAICS!$P:$P,allNAICS!$C:$C,Revenue!$A311,allNAICS!$E:$E,Revenue!L$1)</f>
        <v>3154486</v>
      </c>
      <c r="M311" s="1">
        <f>SUMIFS(allNAICS!$P:$P,allNAICS!$C:$C,Revenue!$A311,allNAICS!$E:$E,Revenue!M$1)</f>
        <v>1124584</v>
      </c>
      <c r="N311" s="1">
        <f>SUMIFS(allNAICS!$P:$P,allNAICS!$C:$C,Revenue!$A311,allNAICS!$E:$E,Revenue!N$1)</f>
        <v>359021</v>
      </c>
      <c r="O311" s="1">
        <f>SUMIFS(allNAICS!$P:$P,allNAICS!$C:$C,Revenue!$A311,allNAICS!$E:$E,Revenue!O$1)</f>
        <v>955857</v>
      </c>
      <c r="P311" s="1">
        <f>SUMIFS(allNAICS!$P:$P,allNAICS!$C:$C,Revenue!$A311,allNAICS!$E:$E,Revenue!P$1)</f>
        <v>425331</v>
      </c>
      <c r="Q311" s="1">
        <f>SUMIFS(allNAICS!$P:$P,allNAICS!$C:$C,Revenue!$A311,allNAICS!$E:$E,Revenue!Q$1)</f>
        <v>357099</v>
      </c>
      <c r="R311" s="1">
        <f>SUMIFS(allNAICS!$P:$P,allNAICS!$C:$C,Revenue!$A311,allNAICS!$E:$E,Revenue!R$1)</f>
        <v>361213</v>
      </c>
      <c r="S311" s="1">
        <f>SUMIFS(allNAICS!$P:$P,allNAICS!$C:$C,Revenue!$A311,allNAICS!$E:$E,Revenue!S$1)</f>
        <v>168129</v>
      </c>
      <c r="T311" s="1">
        <f>SUMIFS(allNAICS!$P:$P,allNAICS!$C:$C,Revenue!$A311,allNAICS!$E:$E,Revenue!T$1)</f>
        <v>1543941</v>
      </c>
      <c r="U311" s="1">
        <f>SUMIFS(allNAICS!$P:$P,allNAICS!$C:$C,Revenue!$A311,allNAICS!$E:$E,Revenue!U$1)</f>
        <v>52678</v>
      </c>
      <c r="V311" s="1">
        <f>SUMIFS(allNAICS!$P:$P,allNAICS!$C:$C,Revenue!$A311,allNAICS!$E:$E,Revenue!V$1)</f>
        <v>309653</v>
      </c>
      <c r="W311" s="1">
        <f>SUMIFS(allNAICS!$P:$P,allNAICS!$C:$C,Revenue!$A311,allNAICS!$E:$E,Revenue!W$1)</f>
        <v>174618</v>
      </c>
      <c r="X311" s="1">
        <f>SUMIFS(allNAICS!$P:$P,allNAICS!$C:$C,Revenue!$A311,allNAICS!$E:$E,Revenue!X$1)</f>
        <v>0</v>
      </c>
      <c r="Y311" s="1">
        <f>SUMIFS(allNAICS!$P:$P,allNAICS!$C:$C,Revenue!$A311,allNAICS!$E:$E,Revenue!Y$1)</f>
        <v>0</v>
      </c>
    </row>
    <row r="312" spans="1:25" x14ac:dyDescent="0.45">
      <c r="A312" s="1" t="s">
        <v>803</v>
      </c>
      <c r="B312" s="1" t="s">
        <v>727</v>
      </c>
      <c r="C312" s="1">
        <v>37.096527799999997</v>
      </c>
      <c r="D312" s="1">
        <v>-113.5684164</v>
      </c>
      <c r="E312" s="1">
        <f>SUMIFS(allNAICS!$P:$P,allNAICS!$C:$C,Revenue!$A312,allNAICS!$E:$E,Revenue!E$1)</f>
        <v>7599512</v>
      </c>
      <c r="F312" s="1">
        <f>SUMIFS(allNAICS!$P:$P,allNAICS!$C:$C,Revenue!$A312,allNAICS!$E:$E,Revenue!F$1)</f>
        <v>2697</v>
      </c>
      <c r="G312" s="1">
        <f>SUMIFS(allNAICS!$P:$P,allNAICS!$C:$C,Revenue!$A312,allNAICS!$E:$E,Revenue!G$1)</f>
        <v>0</v>
      </c>
      <c r="H312" s="1">
        <f>SUMIFS(allNAICS!$P:$P,allNAICS!$C:$C,Revenue!$A312,allNAICS!$E:$E,Revenue!H$1)</f>
        <v>0</v>
      </c>
      <c r="I312" s="1">
        <f>SUMIFS(allNAICS!$P:$P,allNAICS!$C:$C,Revenue!$A312,allNAICS!$E:$E,Revenue!I$1)</f>
        <v>716228</v>
      </c>
      <c r="J312" s="1">
        <f>SUMIFS(allNAICS!$P:$P,allNAICS!$C:$C,Revenue!$A312,allNAICS!$E:$E,Revenue!J$1)</f>
        <v>492634</v>
      </c>
      <c r="K312" s="1">
        <f>SUMIFS(allNAICS!$P:$P,allNAICS!$C:$C,Revenue!$A312,allNAICS!$E:$E,Revenue!K$1)</f>
        <v>1455369</v>
      </c>
      <c r="L312" s="1">
        <f>SUMIFS(allNAICS!$P:$P,allNAICS!$C:$C,Revenue!$A312,allNAICS!$E:$E,Revenue!L$1)</f>
        <v>1954571</v>
      </c>
      <c r="M312" s="1">
        <f>SUMIFS(allNAICS!$P:$P,allNAICS!$C:$C,Revenue!$A312,allNAICS!$E:$E,Revenue!M$1)</f>
        <v>443134</v>
      </c>
      <c r="N312" s="1">
        <f>SUMIFS(allNAICS!$P:$P,allNAICS!$C:$C,Revenue!$A312,allNAICS!$E:$E,Revenue!N$1)</f>
        <v>174974</v>
      </c>
      <c r="O312" s="1">
        <f>SUMIFS(allNAICS!$P:$P,allNAICS!$C:$C,Revenue!$A312,allNAICS!$E:$E,Revenue!O$1)</f>
        <v>209195</v>
      </c>
      <c r="P312" s="1">
        <f>SUMIFS(allNAICS!$P:$P,allNAICS!$C:$C,Revenue!$A312,allNAICS!$E:$E,Revenue!P$1)</f>
        <v>224655</v>
      </c>
      <c r="Q312" s="1">
        <f>SUMIFS(allNAICS!$P:$P,allNAICS!$C:$C,Revenue!$A312,allNAICS!$E:$E,Revenue!Q$1)</f>
        <v>294323</v>
      </c>
      <c r="R312" s="1">
        <f>SUMIFS(allNAICS!$P:$P,allNAICS!$C:$C,Revenue!$A312,allNAICS!$E:$E,Revenue!R$1)</f>
        <v>140949</v>
      </c>
      <c r="S312" s="1">
        <f>SUMIFS(allNAICS!$P:$P,allNAICS!$C:$C,Revenue!$A312,allNAICS!$E:$E,Revenue!S$1)</f>
        <v>39840</v>
      </c>
      <c r="T312" s="1">
        <f>SUMIFS(allNAICS!$P:$P,allNAICS!$C:$C,Revenue!$A312,allNAICS!$E:$E,Revenue!T$1)</f>
        <v>946559</v>
      </c>
      <c r="U312" s="1">
        <f>SUMIFS(allNAICS!$P:$P,allNAICS!$C:$C,Revenue!$A312,allNAICS!$E:$E,Revenue!U$1)</f>
        <v>42701</v>
      </c>
      <c r="V312" s="1">
        <f>SUMIFS(allNAICS!$P:$P,allNAICS!$C:$C,Revenue!$A312,allNAICS!$E:$E,Revenue!V$1)</f>
        <v>319567</v>
      </c>
      <c r="W312" s="1">
        <f>SUMIFS(allNAICS!$P:$P,allNAICS!$C:$C,Revenue!$A312,allNAICS!$E:$E,Revenue!W$1)</f>
        <v>95513</v>
      </c>
      <c r="X312" s="1">
        <f>SUMIFS(allNAICS!$P:$P,allNAICS!$C:$C,Revenue!$A312,allNAICS!$E:$E,Revenue!X$1)</f>
        <v>0</v>
      </c>
      <c r="Y312" s="1">
        <f>SUMIFS(allNAICS!$P:$P,allNAICS!$C:$C,Revenue!$A312,allNAICS!$E:$E,Revenue!Y$1)</f>
        <v>0</v>
      </c>
    </row>
    <row r="313" spans="1:25" x14ac:dyDescent="0.45">
      <c r="A313" s="1" t="s">
        <v>804</v>
      </c>
      <c r="B313" s="1" t="s">
        <v>552</v>
      </c>
      <c r="C313" s="1">
        <v>39.767457800000003</v>
      </c>
      <c r="D313" s="1">
        <v>94.846681000000004</v>
      </c>
      <c r="E313" s="1">
        <f>SUMIFS(allNAICS!$P:$P,allNAICS!$C:$C,Revenue!$A313,allNAICS!$E:$E,Revenue!E$1)</f>
        <v>14570734</v>
      </c>
      <c r="F313" s="1">
        <f>SUMIFS(allNAICS!$P:$P,allNAICS!$C:$C,Revenue!$A313,allNAICS!$E:$E,Revenue!F$1)</f>
        <v>6156</v>
      </c>
      <c r="G313" s="1">
        <f>SUMIFS(allNAICS!$P:$P,allNAICS!$C:$C,Revenue!$A313,allNAICS!$E:$E,Revenue!G$1)</f>
        <v>0</v>
      </c>
      <c r="H313" s="1">
        <f>SUMIFS(allNAICS!$P:$P,allNAICS!$C:$C,Revenue!$A313,allNAICS!$E:$E,Revenue!H$1)</f>
        <v>0</v>
      </c>
      <c r="I313" s="1">
        <f>SUMIFS(allNAICS!$P:$P,allNAICS!$C:$C,Revenue!$A313,allNAICS!$E:$E,Revenue!I$1)</f>
        <v>431897</v>
      </c>
      <c r="J313" s="1">
        <f>SUMIFS(allNAICS!$P:$P,allNAICS!$C:$C,Revenue!$A313,allNAICS!$E:$E,Revenue!J$1)</f>
        <v>7509189</v>
      </c>
      <c r="K313" s="1">
        <f>SUMIFS(allNAICS!$P:$P,allNAICS!$C:$C,Revenue!$A313,allNAICS!$E:$E,Revenue!K$1)</f>
        <v>2075063</v>
      </c>
      <c r="L313" s="1">
        <f>SUMIFS(allNAICS!$P:$P,allNAICS!$C:$C,Revenue!$A313,allNAICS!$E:$E,Revenue!L$1)</f>
        <v>1660264</v>
      </c>
      <c r="M313" s="1">
        <f>SUMIFS(allNAICS!$P:$P,allNAICS!$C:$C,Revenue!$A313,allNAICS!$E:$E,Revenue!M$1)</f>
        <v>264311</v>
      </c>
      <c r="N313" s="1">
        <f>SUMIFS(allNAICS!$P:$P,allNAICS!$C:$C,Revenue!$A313,allNAICS!$E:$E,Revenue!N$1)</f>
        <v>97587</v>
      </c>
      <c r="O313" s="1">
        <f>SUMIFS(allNAICS!$P:$P,allNAICS!$C:$C,Revenue!$A313,allNAICS!$E:$E,Revenue!O$1)</f>
        <v>586809</v>
      </c>
      <c r="P313" s="1">
        <f>SUMIFS(allNAICS!$P:$P,allNAICS!$C:$C,Revenue!$A313,allNAICS!$E:$E,Revenue!P$1)</f>
        <v>158297</v>
      </c>
      <c r="Q313" s="1">
        <f>SUMIFS(allNAICS!$P:$P,allNAICS!$C:$C,Revenue!$A313,allNAICS!$E:$E,Revenue!Q$1)</f>
        <v>127885</v>
      </c>
      <c r="R313" s="1">
        <f>SUMIFS(allNAICS!$P:$P,allNAICS!$C:$C,Revenue!$A313,allNAICS!$E:$E,Revenue!R$1)</f>
        <v>150176</v>
      </c>
      <c r="S313" s="1">
        <f>SUMIFS(allNAICS!$P:$P,allNAICS!$C:$C,Revenue!$A313,allNAICS!$E:$E,Revenue!S$1)</f>
        <v>39711</v>
      </c>
      <c r="T313" s="1">
        <f>SUMIFS(allNAICS!$P:$P,allNAICS!$C:$C,Revenue!$A313,allNAICS!$E:$E,Revenue!T$1)</f>
        <v>919292</v>
      </c>
      <c r="U313" s="1">
        <f>SUMIFS(allNAICS!$P:$P,allNAICS!$C:$C,Revenue!$A313,allNAICS!$E:$E,Revenue!U$1)</f>
        <v>49540</v>
      </c>
      <c r="V313" s="1">
        <f>SUMIFS(allNAICS!$P:$P,allNAICS!$C:$C,Revenue!$A313,allNAICS!$E:$E,Revenue!V$1)</f>
        <v>148817</v>
      </c>
      <c r="W313" s="1">
        <f>SUMIFS(allNAICS!$P:$P,allNAICS!$C:$C,Revenue!$A313,allNAICS!$E:$E,Revenue!W$1)</f>
        <v>0</v>
      </c>
      <c r="X313" s="1">
        <f>SUMIFS(allNAICS!$P:$P,allNAICS!$C:$C,Revenue!$A313,allNAICS!$E:$E,Revenue!X$1)</f>
        <v>0</v>
      </c>
      <c r="Y313" s="1">
        <f>SUMIFS(allNAICS!$P:$P,allNAICS!$C:$C,Revenue!$A313,allNAICS!$E:$E,Revenue!Y$1)</f>
        <v>0</v>
      </c>
    </row>
    <row r="314" spans="1:25" x14ac:dyDescent="0.45">
      <c r="A314" s="1" t="s">
        <v>805</v>
      </c>
      <c r="B314" s="1" t="s">
        <v>552</v>
      </c>
      <c r="C314" s="1">
        <v>38.627002500000003</v>
      </c>
      <c r="D314" s="1">
        <v>90.199404200000004</v>
      </c>
      <c r="E314" s="1">
        <f>SUMIFS(allNAICS!$P:$P,allNAICS!$C:$C,Revenue!$A314,allNAICS!$E:$E,Revenue!E$1)</f>
        <v>334418752</v>
      </c>
      <c r="F314" s="1">
        <f>SUMIFS(allNAICS!$P:$P,allNAICS!$C:$C,Revenue!$A314,allNAICS!$E:$E,Revenue!F$1)</f>
        <v>61316</v>
      </c>
      <c r="G314" s="1">
        <f>SUMIFS(allNAICS!$P:$P,allNAICS!$C:$C,Revenue!$A314,allNAICS!$E:$E,Revenue!G$1)</f>
        <v>316919</v>
      </c>
      <c r="H314" s="1">
        <f>SUMIFS(allNAICS!$P:$P,allNAICS!$C:$C,Revenue!$A314,allNAICS!$E:$E,Revenue!H$1)</f>
        <v>5842356</v>
      </c>
      <c r="I314" s="1">
        <f>SUMIFS(allNAICS!$P:$P,allNAICS!$C:$C,Revenue!$A314,allNAICS!$E:$E,Revenue!I$1)</f>
        <v>15530518</v>
      </c>
      <c r="J314" s="1">
        <f>SUMIFS(allNAICS!$P:$P,allNAICS!$C:$C,Revenue!$A314,allNAICS!$E:$E,Revenue!J$1)</f>
        <v>62989496</v>
      </c>
      <c r="K314" s="1">
        <f>SUMIFS(allNAICS!$P:$P,allNAICS!$C:$C,Revenue!$A314,allNAICS!$E:$E,Revenue!K$1)</f>
        <v>86837158</v>
      </c>
      <c r="L314" s="1">
        <f>SUMIFS(allNAICS!$P:$P,allNAICS!$C:$C,Revenue!$A314,allNAICS!$E:$E,Revenue!L$1)</f>
        <v>43416270</v>
      </c>
      <c r="M314" s="1">
        <f>SUMIFS(allNAICS!$P:$P,allNAICS!$C:$C,Revenue!$A314,allNAICS!$E:$E,Revenue!M$1)</f>
        <v>9336635</v>
      </c>
      <c r="N314" s="1">
        <f>SUMIFS(allNAICS!$P:$P,allNAICS!$C:$C,Revenue!$A314,allNAICS!$E:$E,Revenue!N$1)</f>
        <v>10212150</v>
      </c>
      <c r="O314" s="1">
        <f>SUMIFS(allNAICS!$P:$P,allNAICS!$C:$C,Revenue!$A314,allNAICS!$E:$E,Revenue!O$1)</f>
        <v>30820583</v>
      </c>
      <c r="P314" s="1">
        <f>SUMIFS(allNAICS!$P:$P,allNAICS!$C:$C,Revenue!$A314,allNAICS!$E:$E,Revenue!P$1)</f>
        <v>5723483</v>
      </c>
      <c r="Q314" s="1">
        <f>SUMIFS(allNAICS!$P:$P,allNAICS!$C:$C,Revenue!$A314,allNAICS!$E:$E,Revenue!Q$1)</f>
        <v>17214682</v>
      </c>
      <c r="R314" s="1">
        <f>SUMIFS(allNAICS!$P:$P,allNAICS!$C:$C,Revenue!$A314,allNAICS!$E:$E,Revenue!R$1)</f>
        <v>6480522</v>
      </c>
      <c r="S314" s="1">
        <f>SUMIFS(allNAICS!$P:$P,allNAICS!$C:$C,Revenue!$A314,allNAICS!$E:$E,Revenue!S$1)</f>
        <v>4559001</v>
      </c>
      <c r="T314" s="1">
        <f>SUMIFS(allNAICS!$P:$P,allNAICS!$C:$C,Revenue!$A314,allNAICS!$E:$E,Revenue!T$1)</f>
        <v>18633166</v>
      </c>
      <c r="U314" s="1">
        <f>SUMIFS(allNAICS!$P:$P,allNAICS!$C:$C,Revenue!$A314,allNAICS!$E:$E,Revenue!U$1)</f>
        <v>2219648</v>
      </c>
      <c r="V314" s="1">
        <f>SUMIFS(allNAICS!$P:$P,allNAICS!$C:$C,Revenue!$A314,allNAICS!$E:$E,Revenue!V$1)</f>
        <v>6246892</v>
      </c>
      <c r="W314" s="1">
        <f>SUMIFS(allNAICS!$P:$P,allNAICS!$C:$C,Revenue!$A314,allNAICS!$E:$E,Revenue!W$1)</f>
        <v>3168812</v>
      </c>
      <c r="X314" s="1">
        <f>SUMIFS(allNAICS!$P:$P,allNAICS!$C:$C,Revenue!$A314,allNAICS!$E:$E,Revenue!X$1)</f>
        <v>4793725</v>
      </c>
      <c r="Y314" s="1">
        <f>SUMIFS(allNAICS!$P:$P,allNAICS!$C:$C,Revenue!$A314,allNAICS!$E:$E,Revenue!Y$1)</f>
        <v>15420</v>
      </c>
    </row>
    <row r="315" spans="1:25" x14ac:dyDescent="0.45">
      <c r="A315" s="1" t="s">
        <v>806</v>
      </c>
      <c r="B315" s="1" t="s">
        <v>459</v>
      </c>
      <c r="C315" s="1">
        <v>40.793394900000003</v>
      </c>
      <c r="D315" s="1">
        <v>-77.860001199999999</v>
      </c>
      <c r="E315" s="1">
        <f>SUMIFS(allNAICS!$P:$P,allNAICS!$C:$C,Revenue!$A315,allNAICS!$E:$E,Revenue!E$1)</f>
        <v>7151071</v>
      </c>
      <c r="F315" s="1">
        <f>SUMIFS(allNAICS!$P:$P,allNAICS!$C:$C,Revenue!$A315,allNAICS!$E:$E,Revenue!F$1)</f>
        <v>963</v>
      </c>
      <c r="G315" s="1">
        <f>SUMIFS(allNAICS!$P:$P,allNAICS!$C:$C,Revenue!$A315,allNAICS!$E:$E,Revenue!G$1)</f>
        <v>59936</v>
      </c>
      <c r="H315" s="1">
        <f>SUMIFS(allNAICS!$P:$P,allNAICS!$C:$C,Revenue!$A315,allNAICS!$E:$E,Revenue!H$1)</f>
        <v>0</v>
      </c>
      <c r="I315" s="1">
        <f>SUMIFS(allNAICS!$P:$P,allNAICS!$C:$C,Revenue!$A315,allNAICS!$E:$E,Revenue!I$1)</f>
        <v>662894</v>
      </c>
      <c r="J315" s="1">
        <f>SUMIFS(allNAICS!$P:$P,allNAICS!$C:$C,Revenue!$A315,allNAICS!$E:$E,Revenue!J$1)</f>
        <v>969209</v>
      </c>
      <c r="K315" s="1">
        <f>SUMIFS(allNAICS!$P:$P,allNAICS!$C:$C,Revenue!$A315,allNAICS!$E:$E,Revenue!K$1)</f>
        <v>524389</v>
      </c>
      <c r="L315" s="1">
        <f>SUMIFS(allNAICS!$P:$P,allNAICS!$C:$C,Revenue!$A315,allNAICS!$E:$E,Revenue!L$1)</f>
        <v>1721883</v>
      </c>
      <c r="M315" s="1">
        <f>SUMIFS(allNAICS!$P:$P,allNAICS!$C:$C,Revenue!$A315,allNAICS!$E:$E,Revenue!M$1)</f>
        <v>163086</v>
      </c>
      <c r="N315" s="1">
        <f>SUMIFS(allNAICS!$P:$P,allNAICS!$C:$C,Revenue!$A315,allNAICS!$E:$E,Revenue!N$1)</f>
        <v>198276</v>
      </c>
      <c r="O315" s="1">
        <f>SUMIFS(allNAICS!$P:$P,allNAICS!$C:$C,Revenue!$A315,allNAICS!$E:$E,Revenue!O$1)</f>
        <v>325457</v>
      </c>
      <c r="P315" s="1">
        <f>SUMIFS(allNAICS!$P:$P,allNAICS!$C:$C,Revenue!$A315,allNAICS!$E:$E,Revenue!P$1)</f>
        <v>342919</v>
      </c>
      <c r="Q315" s="1">
        <f>SUMIFS(allNAICS!$P:$P,allNAICS!$C:$C,Revenue!$A315,allNAICS!$E:$E,Revenue!Q$1)</f>
        <v>594932</v>
      </c>
      <c r="R315" s="1">
        <f>SUMIFS(allNAICS!$P:$P,allNAICS!$C:$C,Revenue!$A315,allNAICS!$E:$E,Revenue!R$1)</f>
        <v>96339</v>
      </c>
      <c r="S315" s="1">
        <f>SUMIFS(allNAICS!$P:$P,allNAICS!$C:$C,Revenue!$A315,allNAICS!$E:$E,Revenue!S$1)</f>
        <v>62283</v>
      </c>
      <c r="T315" s="1">
        <f>SUMIFS(allNAICS!$P:$P,allNAICS!$C:$C,Revenue!$A315,allNAICS!$E:$E,Revenue!T$1)</f>
        <v>787042</v>
      </c>
      <c r="U315" s="1">
        <f>SUMIFS(allNAICS!$P:$P,allNAICS!$C:$C,Revenue!$A315,allNAICS!$E:$E,Revenue!U$1)</f>
        <v>54260</v>
      </c>
      <c r="V315" s="1">
        <f>SUMIFS(allNAICS!$P:$P,allNAICS!$C:$C,Revenue!$A315,allNAICS!$E:$E,Revenue!V$1)</f>
        <v>273498</v>
      </c>
      <c r="W315" s="1">
        <f>SUMIFS(allNAICS!$P:$P,allNAICS!$C:$C,Revenue!$A315,allNAICS!$E:$E,Revenue!W$1)</f>
        <v>140662</v>
      </c>
      <c r="X315" s="1">
        <f>SUMIFS(allNAICS!$P:$P,allNAICS!$C:$C,Revenue!$A315,allNAICS!$E:$E,Revenue!X$1)</f>
        <v>0</v>
      </c>
      <c r="Y315" s="1">
        <f>SUMIFS(allNAICS!$P:$P,allNAICS!$C:$C,Revenue!$A315,allNAICS!$E:$E,Revenue!Y$1)</f>
        <v>0</v>
      </c>
    </row>
    <row r="316" spans="1:25" x14ac:dyDescent="0.45">
      <c r="A316" s="1" t="s">
        <v>807</v>
      </c>
      <c r="B316" s="1" t="s">
        <v>480</v>
      </c>
      <c r="C316" s="1">
        <v>37.9577016</v>
      </c>
      <c r="D316" s="1">
        <v>-121.29077959999999</v>
      </c>
      <c r="E316" s="1">
        <f>SUMIFS(allNAICS!$P:$P,allNAICS!$C:$C,Revenue!$A316,allNAICS!$E:$E,Revenue!E$1)</f>
        <v>50244037</v>
      </c>
      <c r="F316" s="1">
        <f>SUMIFS(allNAICS!$P:$P,allNAICS!$C:$C,Revenue!$A316,allNAICS!$E:$E,Revenue!F$1)</f>
        <v>251398</v>
      </c>
      <c r="G316" s="1">
        <f>SUMIFS(allNAICS!$P:$P,allNAICS!$C:$C,Revenue!$A316,allNAICS!$E:$E,Revenue!G$1)</f>
        <v>100513</v>
      </c>
      <c r="H316" s="1">
        <f>SUMIFS(allNAICS!$P:$P,allNAICS!$C:$C,Revenue!$A316,allNAICS!$E:$E,Revenue!H$1)</f>
        <v>91521</v>
      </c>
      <c r="I316" s="1">
        <f>SUMIFS(allNAICS!$P:$P,allNAICS!$C:$C,Revenue!$A316,allNAICS!$E:$E,Revenue!I$1)</f>
        <v>1921205</v>
      </c>
      <c r="J316" s="1">
        <f>SUMIFS(allNAICS!$P:$P,allNAICS!$C:$C,Revenue!$A316,allNAICS!$E:$E,Revenue!J$1)</f>
        <v>10569159</v>
      </c>
      <c r="K316" s="1">
        <f>SUMIFS(allNAICS!$P:$P,allNAICS!$C:$C,Revenue!$A316,allNAICS!$E:$E,Revenue!K$1)</f>
        <v>16497593</v>
      </c>
      <c r="L316" s="1">
        <f>SUMIFS(allNAICS!$P:$P,allNAICS!$C:$C,Revenue!$A316,allNAICS!$E:$E,Revenue!L$1)</f>
        <v>7331452</v>
      </c>
      <c r="M316" s="1">
        <f>SUMIFS(allNAICS!$P:$P,allNAICS!$C:$C,Revenue!$A316,allNAICS!$E:$E,Revenue!M$1)</f>
        <v>2976277</v>
      </c>
      <c r="N316" s="1">
        <f>SUMIFS(allNAICS!$P:$P,allNAICS!$C:$C,Revenue!$A316,allNAICS!$E:$E,Revenue!N$1)</f>
        <v>705564</v>
      </c>
      <c r="O316" s="1">
        <f>SUMIFS(allNAICS!$P:$P,allNAICS!$C:$C,Revenue!$A316,allNAICS!$E:$E,Revenue!O$1)</f>
        <v>2562178</v>
      </c>
      <c r="P316" s="1">
        <f>SUMIFS(allNAICS!$P:$P,allNAICS!$C:$C,Revenue!$A316,allNAICS!$E:$E,Revenue!P$1)</f>
        <v>756313</v>
      </c>
      <c r="Q316" s="1">
        <f>SUMIFS(allNAICS!$P:$P,allNAICS!$C:$C,Revenue!$A316,allNAICS!$E:$E,Revenue!Q$1)</f>
        <v>522903</v>
      </c>
      <c r="R316" s="1">
        <f>SUMIFS(allNAICS!$P:$P,allNAICS!$C:$C,Revenue!$A316,allNAICS!$E:$E,Revenue!R$1)</f>
        <v>716634</v>
      </c>
      <c r="S316" s="1">
        <f>SUMIFS(allNAICS!$P:$P,allNAICS!$C:$C,Revenue!$A316,allNAICS!$E:$E,Revenue!S$1)</f>
        <v>299259</v>
      </c>
      <c r="T316" s="1">
        <f>SUMIFS(allNAICS!$P:$P,allNAICS!$C:$C,Revenue!$A316,allNAICS!$E:$E,Revenue!T$1)</f>
        <v>3349696</v>
      </c>
      <c r="U316" s="1">
        <f>SUMIFS(allNAICS!$P:$P,allNAICS!$C:$C,Revenue!$A316,allNAICS!$E:$E,Revenue!U$1)</f>
        <v>166976</v>
      </c>
      <c r="V316" s="1">
        <f>SUMIFS(allNAICS!$P:$P,allNAICS!$C:$C,Revenue!$A316,allNAICS!$E:$E,Revenue!V$1)</f>
        <v>667328</v>
      </c>
      <c r="W316" s="1">
        <f>SUMIFS(allNAICS!$P:$P,allNAICS!$C:$C,Revenue!$A316,allNAICS!$E:$E,Revenue!W$1)</f>
        <v>553846</v>
      </c>
      <c r="X316" s="1">
        <f>SUMIFS(allNAICS!$P:$P,allNAICS!$C:$C,Revenue!$A316,allNAICS!$E:$E,Revenue!X$1)</f>
        <v>196950</v>
      </c>
      <c r="Y316" s="1">
        <f>SUMIFS(allNAICS!$P:$P,allNAICS!$C:$C,Revenue!$A316,allNAICS!$E:$E,Revenue!Y$1)</f>
        <v>0</v>
      </c>
    </row>
    <row r="317" spans="1:25" x14ac:dyDescent="0.45">
      <c r="A317" s="1" t="s">
        <v>808</v>
      </c>
      <c r="B317" s="1" t="s">
        <v>477</v>
      </c>
      <c r="C317" s="1">
        <v>33.920435400000002</v>
      </c>
      <c r="D317" s="1">
        <v>-80.3414693</v>
      </c>
      <c r="E317" s="1">
        <f>SUMIFS(allNAICS!$P:$P,allNAICS!$C:$C,Revenue!$A317,allNAICS!$E:$E,Revenue!E$1)</f>
        <v>6077707</v>
      </c>
      <c r="F317" s="1">
        <f>SUMIFS(allNAICS!$P:$P,allNAICS!$C:$C,Revenue!$A317,allNAICS!$E:$E,Revenue!F$1)</f>
        <v>17493</v>
      </c>
      <c r="G317" s="1">
        <f>SUMIFS(allNAICS!$P:$P,allNAICS!$C:$C,Revenue!$A317,allNAICS!$E:$E,Revenue!G$1)</f>
        <v>0</v>
      </c>
      <c r="H317" s="1">
        <f>SUMIFS(allNAICS!$P:$P,allNAICS!$C:$C,Revenue!$A317,allNAICS!$E:$E,Revenue!H$1)</f>
        <v>0</v>
      </c>
      <c r="I317" s="1">
        <f>SUMIFS(allNAICS!$P:$P,allNAICS!$C:$C,Revenue!$A317,allNAICS!$E:$E,Revenue!I$1)</f>
        <v>396098</v>
      </c>
      <c r="J317" s="1">
        <f>SUMIFS(allNAICS!$P:$P,allNAICS!$C:$C,Revenue!$A317,allNAICS!$E:$E,Revenue!J$1)</f>
        <v>1830658</v>
      </c>
      <c r="K317" s="1">
        <f>SUMIFS(allNAICS!$P:$P,allNAICS!$C:$C,Revenue!$A317,allNAICS!$E:$E,Revenue!K$1)</f>
        <v>0</v>
      </c>
      <c r="L317" s="1">
        <f>SUMIFS(allNAICS!$P:$P,allNAICS!$C:$C,Revenue!$A317,allNAICS!$E:$E,Revenue!L$1)</f>
        <v>1251581</v>
      </c>
      <c r="M317" s="1">
        <f>SUMIFS(allNAICS!$P:$P,allNAICS!$C:$C,Revenue!$A317,allNAICS!$E:$E,Revenue!M$1)</f>
        <v>116881</v>
      </c>
      <c r="N317" s="1">
        <f>SUMIFS(allNAICS!$P:$P,allNAICS!$C:$C,Revenue!$A317,allNAICS!$E:$E,Revenue!N$1)</f>
        <v>122588</v>
      </c>
      <c r="O317" s="1">
        <f>SUMIFS(allNAICS!$P:$P,allNAICS!$C:$C,Revenue!$A317,allNAICS!$E:$E,Revenue!O$1)</f>
        <v>125895</v>
      </c>
      <c r="P317" s="1">
        <f>SUMIFS(allNAICS!$P:$P,allNAICS!$C:$C,Revenue!$A317,allNAICS!$E:$E,Revenue!P$1)</f>
        <v>52190</v>
      </c>
      <c r="Q317" s="1">
        <f>SUMIFS(allNAICS!$P:$P,allNAICS!$C:$C,Revenue!$A317,allNAICS!$E:$E,Revenue!Q$1)</f>
        <v>86841</v>
      </c>
      <c r="R317" s="1">
        <f>SUMIFS(allNAICS!$P:$P,allNAICS!$C:$C,Revenue!$A317,allNAICS!$E:$E,Revenue!R$1)</f>
        <v>144879</v>
      </c>
      <c r="S317" s="1">
        <f>SUMIFS(allNAICS!$P:$P,allNAICS!$C:$C,Revenue!$A317,allNAICS!$E:$E,Revenue!S$1)</f>
        <v>35658</v>
      </c>
      <c r="T317" s="1">
        <f>SUMIFS(allNAICS!$P:$P,allNAICS!$C:$C,Revenue!$A317,allNAICS!$E:$E,Revenue!T$1)</f>
        <v>479906</v>
      </c>
      <c r="U317" s="1">
        <f>SUMIFS(allNAICS!$P:$P,allNAICS!$C:$C,Revenue!$A317,allNAICS!$E:$E,Revenue!U$1)</f>
        <v>6296</v>
      </c>
      <c r="V317" s="1">
        <f>SUMIFS(allNAICS!$P:$P,allNAICS!$C:$C,Revenue!$A317,allNAICS!$E:$E,Revenue!V$1)</f>
        <v>156896</v>
      </c>
      <c r="W317" s="1">
        <f>SUMIFS(allNAICS!$P:$P,allNAICS!$C:$C,Revenue!$A317,allNAICS!$E:$E,Revenue!W$1)</f>
        <v>101141</v>
      </c>
      <c r="X317" s="1">
        <f>SUMIFS(allNAICS!$P:$P,allNAICS!$C:$C,Revenue!$A317,allNAICS!$E:$E,Revenue!X$1)</f>
        <v>0</v>
      </c>
      <c r="Y317" s="1">
        <f>SUMIFS(allNAICS!$P:$P,allNAICS!$C:$C,Revenue!$A317,allNAICS!$E:$E,Revenue!Y$1)</f>
        <v>0</v>
      </c>
    </row>
    <row r="318" spans="1:25" x14ac:dyDescent="0.45">
      <c r="A318" s="1" t="s">
        <v>809</v>
      </c>
      <c r="B318" s="1" t="s">
        <v>451</v>
      </c>
      <c r="C318" s="1">
        <v>43.048122100000001</v>
      </c>
      <c r="D318" s="1">
        <v>-76.147424400000006</v>
      </c>
      <c r="E318" s="1">
        <f>SUMIFS(allNAICS!$P:$P,allNAICS!$C:$C,Revenue!$A318,allNAICS!$E:$E,Revenue!E$1)</f>
        <v>65211686</v>
      </c>
      <c r="F318" s="1">
        <f>SUMIFS(allNAICS!$P:$P,allNAICS!$C:$C,Revenue!$A318,allNAICS!$E:$E,Revenue!F$1)</f>
        <v>28740</v>
      </c>
      <c r="G318" s="1">
        <f>SUMIFS(allNAICS!$P:$P,allNAICS!$C:$C,Revenue!$A318,allNAICS!$E:$E,Revenue!G$1)</f>
        <v>0</v>
      </c>
      <c r="H318" s="1">
        <f>SUMIFS(allNAICS!$P:$P,allNAICS!$C:$C,Revenue!$A318,allNAICS!$E:$E,Revenue!H$1)</f>
        <v>2378518</v>
      </c>
      <c r="I318" s="1">
        <f>SUMIFS(allNAICS!$P:$P,allNAICS!$C:$C,Revenue!$A318,allNAICS!$E:$E,Revenue!I$1)</f>
        <v>2472710</v>
      </c>
      <c r="J318" s="1">
        <f>SUMIFS(allNAICS!$P:$P,allNAICS!$C:$C,Revenue!$A318,allNAICS!$E:$E,Revenue!J$1)</f>
        <v>11318236</v>
      </c>
      <c r="K318" s="1">
        <f>SUMIFS(allNAICS!$P:$P,allNAICS!$C:$C,Revenue!$A318,allNAICS!$E:$E,Revenue!K$1)</f>
        <v>19828038</v>
      </c>
      <c r="L318" s="1">
        <f>SUMIFS(allNAICS!$P:$P,allNAICS!$C:$C,Revenue!$A318,allNAICS!$E:$E,Revenue!L$1)</f>
        <v>8098713</v>
      </c>
      <c r="M318" s="1">
        <f>SUMIFS(allNAICS!$P:$P,allNAICS!$C:$C,Revenue!$A318,allNAICS!$E:$E,Revenue!M$1)</f>
        <v>1348473</v>
      </c>
      <c r="N318" s="1">
        <f>SUMIFS(allNAICS!$P:$P,allNAICS!$C:$C,Revenue!$A318,allNAICS!$E:$E,Revenue!N$1)</f>
        <v>1447437</v>
      </c>
      <c r="O318" s="1">
        <f>SUMIFS(allNAICS!$P:$P,allNAICS!$C:$C,Revenue!$A318,allNAICS!$E:$E,Revenue!O$1)</f>
        <v>6315798</v>
      </c>
      <c r="P318" s="1">
        <f>SUMIFS(allNAICS!$P:$P,allNAICS!$C:$C,Revenue!$A318,allNAICS!$E:$E,Revenue!P$1)</f>
        <v>1014804</v>
      </c>
      <c r="Q318" s="1">
        <f>SUMIFS(allNAICS!$P:$P,allNAICS!$C:$C,Revenue!$A318,allNAICS!$E:$E,Revenue!Q$1)</f>
        <v>2351015</v>
      </c>
      <c r="R318" s="1">
        <f>SUMIFS(allNAICS!$P:$P,allNAICS!$C:$C,Revenue!$A318,allNAICS!$E:$E,Revenue!R$1)</f>
        <v>1119111</v>
      </c>
      <c r="S318" s="1">
        <f>SUMIFS(allNAICS!$P:$P,allNAICS!$C:$C,Revenue!$A318,allNAICS!$E:$E,Revenue!S$1)</f>
        <v>993033</v>
      </c>
      <c r="T318" s="1">
        <f>SUMIFS(allNAICS!$P:$P,allNAICS!$C:$C,Revenue!$A318,allNAICS!$E:$E,Revenue!T$1)</f>
        <v>3933093</v>
      </c>
      <c r="U318" s="1">
        <f>SUMIFS(allNAICS!$P:$P,allNAICS!$C:$C,Revenue!$A318,allNAICS!$E:$E,Revenue!U$1)</f>
        <v>164962</v>
      </c>
      <c r="V318" s="1">
        <f>SUMIFS(allNAICS!$P:$P,allNAICS!$C:$C,Revenue!$A318,allNAICS!$E:$E,Revenue!V$1)</f>
        <v>1217840</v>
      </c>
      <c r="W318" s="1">
        <f>SUMIFS(allNAICS!$P:$P,allNAICS!$C:$C,Revenue!$A318,allNAICS!$E:$E,Revenue!W$1)</f>
        <v>663796</v>
      </c>
      <c r="X318" s="1">
        <f>SUMIFS(allNAICS!$P:$P,allNAICS!$C:$C,Revenue!$A318,allNAICS!$E:$E,Revenue!X$1)</f>
        <v>502895</v>
      </c>
      <c r="Y318" s="1">
        <f>SUMIFS(allNAICS!$P:$P,allNAICS!$C:$C,Revenue!$A318,allNAICS!$E:$E,Revenue!Y$1)</f>
        <v>0</v>
      </c>
    </row>
    <row r="319" spans="1:25" x14ac:dyDescent="0.45">
      <c r="A319" s="1" t="s">
        <v>810</v>
      </c>
      <c r="B319" s="1" t="s">
        <v>526</v>
      </c>
      <c r="C319" s="1">
        <v>30.438255900000001</v>
      </c>
      <c r="D319" s="1">
        <v>-84.280732900000004</v>
      </c>
      <c r="E319" s="1">
        <f>SUMIFS(allNAICS!$P:$P,allNAICS!$C:$C,Revenue!$A319,allNAICS!$E:$E,Revenue!E$1)</f>
        <v>18056932</v>
      </c>
      <c r="F319" s="1">
        <f>SUMIFS(allNAICS!$P:$P,allNAICS!$C:$C,Revenue!$A319,allNAICS!$E:$E,Revenue!F$1)</f>
        <v>0</v>
      </c>
      <c r="G319" s="1">
        <f>SUMIFS(allNAICS!$P:$P,allNAICS!$C:$C,Revenue!$A319,allNAICS!$E:$E,Revenue!G$1)</f>
        <v>0</v>
      </c>
      <c r="H319" s="1">
        <f>SUMIFS(allNAICS!$P:$P,allNAICS!$C:$C,Revenue!$A319,allNAICS!$E:$E,Revenue!H$1)</f>
        <v>0</v>
      </c>
      <c r="I319" s="1">
        <f>SUMIFS(allNAICS!$P:$P,allNAICS!$C:$C,Revenue!$A319,allNAICS!$E:$E,Revenue!I$1)</f>
        <v>1412873</v>
      </c>
      <c r="J319" s="1">
        <f>SUMIFS(allNAICS!$P:$P,allNAICS!$C:$C,Revenue!$A319,allNAICS!$E:$E,Revenue!J$1)</f>
        <v>770035</v>
      </c>
      <c r="K319" s="1">
        <f>SUMIFS(allNAICS!$P:$P,allNAICS!$C:$C,Revenue!$A319,allNAICS!$E:$E,Revenue!K$1)</f>
        <v>2825776</v>
      </c>
      <c r="L319" s="1">
        <f>SUMIFS(allNAICS!$P:$P,allNAICS!$C:$C,Revenue!$A319,allNAICS!$E:$E,Revenue!L$1)</f>
        <v>3619511</v>
      </c>
      <c r="M319" s="1">
        <f>SUMIFS(allNAICS!$P:$P,allNAICS!$C:$C,Revenue!$A319,allNAICS!$E:$E,Revenue!M$1)</f>
        <v>194810</v>
      </c>
      <c r="N319" s="1">
        <f>SUMIFS(allNAICS!$P:$P,allNAICS!$C:$C,Revenue!$A319,allNAICS!$E:$E,Revenue!N$1)</f>
        <v>921706</v>
      </c>
      <c r="O319" s="1">
        <f>SUMIFS(allNAICS!$P:$P,allNAICS!$C:$C,Revenue!$A319,allNAICS!$E:$E,Revenue!O$1)</f>
        <v>1921875</v>
      </c>
      <c r="P319" s="1">
        <f>SUMIFS(allNAICS!$P:$P,allNAICS!$C:$C,Revenue!$A319,allNAICS!$E:$E,Revenue!P$1)</f>
        <v>396540</v>
      </c>
      <c r="Q319" s="1">
        <f>SUMIFS(allNAICS!$P:$P,allNAICS!$C:$C,Revenue!$A319,allNAICS!$E:$E,Revenue!Q$1)</f>
        <v>1644836</v>
      </c>
      <c r="R319" s="1">
        <f>SUMIFS(allNAICS!$P:$P,allNAICS!$C:$C,Revenue!$A319,allNAICS!$E:$E,Revenue!R$1)</f>
        <v>549530</v>
      </c>
      <c r="S319" s="1">
        <f>SUMIFS(allNAICS!$P:$P,allNAICS!$C:$C,Revenue!$A319,allNAICS!$E:$E,Revenue!S$1)</f>
        <v>132389</v>
      </c>
      <c r="T319" s="1">
        <f>SUMIFS(allNAICS!$P:$P,allNAICS!$C:$C,Revenue!$A319,allNAICS!$E:$E,Revenue!T$1)</f>
        <v>2043097</v>
      </c>
      <c r="U319" s="1">
        <f>SUMIFS(allNAICS!$P:$P,allNAICS!$C:$C,Revenue!$A319,allNAICS!$E:$E,Revenue!U$1)</f>
        <v>137628</v>
      </c>
      <c r="V319" s="1">
        <f>SUMIFS(allNAICS!$P:$P,allNAICS!$C:$C,Revenue!$A319,allNAICS!$E:$E,Revenue!V$1)</f>
        <v>924199</v>
      </c>
      <c r="W319" s="1">
        <f>SUMIFS(allNAICS!$P:$P,allNAICS!$C:$C,Revenue!$A319,allNAICS!$E:$E,Revenue!W$1)</f>
        <v>217687</v>
      </c>
      <c r="X319" s="1">
        <f>SUMIFS(allNAICS!$P:$P,allNAICS!$C:$C,Revenue!$A319,allNAICS!$E:$E,Revenue!X$1)</f>
        <v>37279</v>
      </c>
      <c r="Y319" s="1">
        <f>SUMIFS(allNAICS!$P:$P,allNAICS!$C:$C,Revenue!$A319,allNAICS!$E:$E,Revenue!Y$1)</f>
        <v>0</v>
      </c>
    </row>
    <row r="320" spans="1:25" x14ac:dyDescent="0.45">
      <c r="A320" s="1" t="s">
        <v>811</v>
      </c>
      <c r="B320" s="1" t="s">
        <v>526</v>
      </c>
      <c r="C320" s="1">
        <v>27.950575000000001</v>
      </c>
      <c r="D320" s="1">
        <v>-82.457177599999994</v>
      </c>
      <c r="E320" s="1">
        <f>SUMIFS(allNAICS!$P:$P,allNAICS!$C:$C,Revenue!$A320,allNAICS!$E:$E,Revenue!E$1)</f>
        <v>245326562</v>
      </c>
      <c r="F320" s="1">
        <f>SUMIFS(allNAICS!$P:$P,allNAICS!$C:$C,Revenue!$A320,allNAICS!$E:$E,Revenue!F$1)</f>
        <v>68513</v>
      </c>
      <c r="G320" s="1">
        <f>SUMIFS(allNAICS!$P:$P,allNAICS!$C:$C,Revenue!$A320,allNAICS!$E:$E,Revenue!G$1)</f>
        <v>56851</v>
      </c>
      <c r="H320" s="1">
        <f>SUMIFS(allNAICS!$P:$P,allNAICS!$C:$C,Revenue!$A320,allNAICS!$E:$E,Revenue!H$1)</f>
        <v>4961820</v>
      </c>
      <c r="I320" s="1">
        <f>SUMIFS(allNAICS!$P:$P,allNAICS!$C:$C,Revenue!$A320,allNAICS!$E:$E,Revenue!I$1)</f>
        <v>10700364</v>
      </c>
      <c r="J320" s="1">
        <f>SUMIFS(allNAICS!$P:$P,allNAICS!$C:$C,Revenue!$A320,allNAICS!$E:$E,Revenue!J$1)</f>
        <v>18900220</v>
      </c>
      <c r="K320" s="1">
        <f>SUMIFS(allNAICS!$P:$P,allNAICS!$C:$C,Revenue!$A320,allNAICS!$E:$E,Revenue!K$1)</f>
        <v>50106688</v>
      </c>
      <c r="L320" s="1">
        <f>SUMIFS(allNAICS!$P:$P,allNAICS!$C:$C,Revenue!$A320,allNAICS!$E:$E,Revenue!L$1)</f>
        <v>41006721</v>
      </c>
      <c r="M320" s="1">
        <f>SUMIFS(allNAICS!$P:$P,allNAICS!$C:$C,Revenue!$A320,allNAICS!$E:$E,Revenue!M$1)</f>
        <v>5030446</v>
      </c>
      <c r="N320" s="1">
        <f>SUMIFS(allNAICS!$P:$P,allNAICS!$C:$C,Revenue!$A320,allNAICS!$E:$E,Revenue!N$1)</f>
        <v>9482264</v>
      </c>
      <c r="O320" s="1">
        <f>SUMIFS(allNAICS!$P:$P,allNAICS!$C:$C,Revenue!$A320,allNAICS!$E:$E,Revenue!O$1)</f>
        <v>34175946</v>
      </c>
      <c r="P320" s="1">
        <f>SUMIFS(allNAICS!$P:$P,allNAICS!$C:$C,Revenue!$A320,allNAICS!$E:$E,Revenue!P$1)</f>
        <v>5616288</v>
      </c>
      <c r="Q320" s="1">
        <f>SUMIFS(allNAICS!$P:$P,allNAICS!$C:$C,Revenue!$A320,allNAICS!$E:$E,Revenue!Q$1)</f>
        <v>14875559</v>
      </c>
      <c r="R320" s="1">
        <f>SUMIFS(allNAICS!$P:$P,allNAICS!$C:$C,Revenue!$A320,allNAICS!$E:$E,Revenue!R$1)</f>
        <v>16011436</v>
      </c>
      <c r="S320" s="1">
        <f>SUMIFS(allNAICS!$P:$P,allNAICS!$C:$C,Revenue!$A320,allNAICS!$E:$E,Revenue!S$1)</f>
        <v>1641965</v>
      </c>
      <c r="T320" s="1">
        <f>SUMIFS(allNAICS!$P:$P,allNAICS!$C:$C,Revenue!$A320,allNAICS!$E:$E,Revenue!T$1)</f>
        <v>19798108</v>
      </c>
      <c r="U320" s="1">
        <f>SUMIFS(allNAICS!$P:$P,allNAICS!$C:$C,Revenue!$A320,allNAICS!$E:$E,Revenue!U$1)</f>
        <v>2184122</v>
      </c>
      <c r="V320" s="1">
        <f>SUMIFS(allNAICS!$P:$P,allNAICS!$C:$C,Revenue!$A320,allNAICS!$E:$E,Revenue!V$1)</f>
        <v>6107564</v>
      </c>
      <c r="W320" s="1">
        <f>SUMIFS(allNAICS!$P:$P,allNAICS!$C:$C,Revenue!$A320,allNAICS!$E:$E,Revenue!W$1)</f>
        <v>2860221</v>
      </c>
      <c r="X320" s="1">
        <f>SUMIFS(allNAICS!$P:$P,allNAICS!$C:$C,Revenue!$A320,allNAICS!$E:$E,Revenue!X$1)</f>
        <v>1739417</v>
      </c>
      <c r="Y320" s="1">
        <f>SUMIFS(allNAICS!$P:$P,allNAICS!$C:$C,Revenue!$A320,allNAICS!$E:$E,Revenue!Y$1)</f>
        <v>0</v>
      </c>
    </row>
    <row r="321" spans="1:25" x14ac:dyDescent="0.45">
      <c r="A321" s="1" t="s">
        <v>812</v>
      </c>
      <c r="B321" s="1" t="s">
        <v>506</v>
      </c>
      <c r="C321" s="1">
        <v>39.4667034</v>
      </c>
      <c r="D321" s="1">
        <v>-87.413909200000006</v>
      </c>
      <c r="E321" s="1">
        <f>SUMIFS(allNAICS!$P:$P,allNAICS!$C:$C,Revenue!$A321,allNAICS!$E:$E,Revenue!E$1)</f>
        <v>15673674</v>
      </c>
      <c r="F321" s="1">
        <f>SUMIFS(allNAICS!$P:$P,allNAICS!$C:$C,Revenue!$A321,allNAICS!$E:$E,Revenue!F$1)</f>
        <v>0</v>
      </c>
      <c r="G321" s="1">
        <f>SUMIFS(allNAICS!$P:$P,allNAICS!$C:$C,Revenue!$A321,allNAICS!$E:$E,Revenue!G$1)</f>
        <v>673529</v>
      </c>
      <c r="H321" s="1">
        <f>SUMIFS(allNAICS!$P:$P,allNAICS!$C:$C,Revenue!$A321,allNAICS!$E:$E,Revenue!H$1)</f>
        <v>0</v>
      </c>
      <c r="I321" s="1">
        <f>SUMIFS(allNAICS!$P:$P,allNAICS!$C:$C,Revenue!$A321,allNAICS!$E:$E,Revenue!I$1)</f>
        <v>996978</v>
      </c>
      <c r="J321" s="1">
        <f>SUMIFS(allNAICS!$P:$P,allNAICS!$C:$C,Revenue!$A321,allNAICS!$E:$E,Revenue!J$1)</f>
        <v>5149718</v>
      </c>
      <c r="K321" s="1">
        <f>SUMIFS(allNAICS!$P:$P,allNAICS!$C:$C,Revenue!$A321,allNAICS!$E:$E,Revenue!K$1)</f>
        <v>3469895</v>
      </c>
      <c r="L321" s="1">
        <f>SUMIFS(allNAICS!$P:$P,allNAICS!$C:$C,Revenue!$A321,allNAICS!$E:$E,Revenue!L$1)</f>
        <v>1928909</v>
      </c>
      <c r="M321" s="1">
        <f>SUMIFS(allNAICS!$P:$P,allNAICS!$C:$C,Revenue!$A321,allNAICS!$E:$E,Revenue!M$1)</f>
        <v>268636</v>
      </c>
      <c r="N321" s="1">
        <f>SUMIFS(allNAICS!$P:$P,allNAICS!$C:$C,Revenue!$A321,allNAICS!$E:$E,Revenue!N$1)</f>
        <v>141133</v>
      </c>
      <c r="O321" s="1">
        <f>SUMIFS(allNAICS!$P:$P,allNAICS!$C:$C,Revenue!$A321,allNAICS!$E:$E,Revenue!O$1)</f>
        <v>258113</v>
      </c>
      <c r="P321" s="1">
        <f>SUMIFS(allNAICS!$P:$P,allNAICS!$C:$C,Revenue!$A321,allNAICS!$E:$E,Revenue!P$1)</f>
        <v>173272</v>
      </c>
      <c r="Q321" s="1">
        <f>SUMIFS(allNAICS!$P:$P,allNAICS!$C:$C,Revenue!$A321,allNAICS!$E:$E,Revenue!Q$1)</f>
        <v>181492</v>
      </c>
      <c r="R321" s="1">
        <f>SUMIFS(allNAICS!$P:$P,allNAICS!$C:$C,Revenue!$A321,allNAICS!$E:$E,Revenue!R$1)</f>
        <v>152943</v>
      </c>
      <c r="S321" s="1">
        <f>SUMIFS(allNAICS!$P:$P,allNAICS!$C:$C,Revenue!$A321,allNAICS!$E:$E,Revenue!S$1)</f>
        <v>93961</v>
      </c>
      <c r="T321" s="1">
        <f>SUMIFS(allNAICS!$P:$P,allNAICS!$C:$C,Revenue!$A321,allNAICS!$E:$E,Revenue!T$1)</f>
        <v>1227429</v>
      </c>
      <c r="U321" s="1">
        <f>SUMIFS(allNAICS!$P:$P,allNAICS!$C:$C,Revenue!$A321,allNAICS!$E:$E,Revenue!U$1)</f>
        <v>24277</v>
      </c>
      <c r="V321" s="1">
        <f>SUMIFS(allNAICS!$P:$P,allNAICS!$C:$C,Revenue!$A321,allNAICS!$E:$E,Revenue!V$1)</f>
        <v>258598</v>
      </c>
      <c r="W321" s="1">
        <f>SUMIFS(allNAICS!$P:$P,allNAICS!$C:$C,Revenue!$A321,allNAICS!$E:$E,Revenue!W$1)</f>
        <v>109314</v>
      </c>
      <c r="X321" s="1">
        <f>SUMIFS(allNAICS!$P:$P,allNAICS!$C:$C,Revenue!$A321,allNAICS!$E:$E,Revenue!X$1)</f>
        <v>0</v>
      </c>
      <c r="Y321" s="1">
        <f>SUMIFS(allNAICS!$P:$P,allNAICS!$C:$C,Revenue!$A321,allNAICS!$E:$E,Revenue!Y$1)</f>
        <v>0</v>
      </c>
    </row>
    <row r="322" spans="1:25" x14ac:dyDescent="0.45">
      <c r="A322" s="1" t="s">
        <v>813</v>
      </c>
      <c r="B322" s="1" t="s">
        <v>447</v>
      </c>
      <c r="C322" s="1">
        <v>41.663938299999998</v>
      </c>
      <c r="D322" s="1">
        <v>-83.555211999999997</v>
      </c>
      <c r="E322" s="1">
        <f>SUMIFS(allNAICS!$P:$P,allNAICS!$C:$C,Revenue!$A322,allNAICS!$E:$E,Revenue!E$1)</f>
        <v>79011923</v>
      </c>
      <c r="F322" s="1">
        <f>SUMIFS(allNAICS!$P:$P,allNAICS!$C:$C,Revenue!$A322,allNAICS!$E:$E,Revenue!F$1)</f>
        <v>39289</v>
      </c>
      <c r="G322" s="1">
        <f>SUMIFS(allNAICS!$P:$P,allNAICS!$C:$C,Revenue!$A322,allNAICS!$E:$E,Revenue!G$1)</f>
        <v>29074</v>
      </c>
      <c r="H322" s="1">
        <f>SUMIFS(allNAICS!$P:$P,allNAICS!$C:$C,Revenue!$A322,allNAICS!$E:$E,Revenue!H$1)</f>
        <v>552416</v>
      </c>
      <c r="I322" s="1">
        <f>SUMIFS(allNAICS!$P:$P,allNAICS!$C:$C,Revenue!$A322,allNAICS!$E:$E,Revenue!I$1)</f>
        <v>3692057</v>
      </c>
      <c r="J322" s="1">
        <f>SUMIFS(allNAICS!$P:$P,allNAICS!$C:$C,Revenue!$A322,allNAICS!$E:$E,Revenue!J$1)</f>
        <v>36903329</v>
      </c>
      <c r="K322" s="1">
        <f>SUMIFS(allNAICS!$P:$P,allNAICS!$C:$C,Revenue!$A322,allNAICS!$E:$E,Revenue!K$1)</f>
        <v>10951555</v>
      </c>
      <c r="L322" s="1">
        <f>SUMIFS(allNAICS!$P:$P,allNAICS!$C:$C,Revenue!$A322,allNAICS!$E:$E,Revenue!L$1)</f>
        <v>7917794</v>
      </c>
      <c r="M322" s="1">
        <f>SUMIFS(allNAICS!$P:$P,allNAICS!$C:$C,Revenue!$A322,allNAICS!$E:$E,Revenue!M$1)</f>
        <v>1482283</v>
      </c>
      <c r="N322" s="1">
        <f>SUMIFS(allNAICS!$P:$P,allNAICS!$C:$C,Revenue!$A322,allNAICS!$E:$E,Revenue!N$1)</f>
        <v>944383</v>
      </c>
      <c r="O322" s="1">
        <f>SUMIFS(allNAICS!$P:$P,allNAICS!$C:$C,Revenue!$A322,allNAICS!$E:$E,Revenue!O$1)</f>
        <v>2292486</v>
      </c>
      <c r="P322" s="1">
        <f>SUMIFS(allNAICS!$P:$P,allNAICS!$C:$C,Revenue!$A322,allNAICS!$E:$E,Revenue!P$1)</f>
        <v>2795539</v>
      </c>
      <c r="Q322" s="1">
        <f>SUMIFS(allNAICS!$P:$P,allNAICS!$C:$C,Revenue!$A322,allNAICS!$E:$E,Revenue!Q$1)</f>
        <v>1766630</v>
      </c>
      <c r="R322" s="1">
        <f>SUMIFS(allNAICS!$P:$P,allNAICS!$C:$C,Revenue!$A322,allNAICS!$E:$E,Revenue!R$1)</f>
        <v>1692019</v>
      </c>
      <c r="S322" s="1">
        <f>SUMIFS(allNAICS!$P:$P,allNAICS!$C:$C,Revenue!$A322,allNAICS!$E:$E,Revenue!S$1)</f>
        <v>380746</v>
      </c>
      <c r="T322" s="1">
        <f>SUMIFS(allNAICS!$P:$P,allNAICS!$C:$C,Revenue!$A322,allNAICS!$E:$E,Revenue!T$1)</f>
        <v>5056228</v>
      </c>
      <c r="U322" s="1">
        <f>SUMIFS(allNAICS!$P:$P,allNAICS!$C:$C,Revenue!$A322,allNAICS!$E:$E,Revenue!U$1)</f>
        <v>407532</v>
      </c>
      <c r="V322" s="1">
        <f>SUMIFS(allNAICS!$P:$P,allNAICS!$C:$C,Revenue!$A322,allNAICS!$E:$E,Revenue!V$1)</f>
        <v>1088423</v>
      </c>
      <c r="W322" s="1">
        <f>SUMIFS(allNAICS!$P:$P,allNAICS!$C:$C,Revenue!$A322,allNAICS!$E:$E,Revenue!W$1)</f>
        <v>535419</v>
      </c>
      <c r="X322" s="1">
        <f>SUMIFS(allNAICS!$P:$P,allNAICS!$C:$C,Revenue!$A322,allNAICS!$E:$E,Revenue!X$1)</f>
        <v>484180</v>
      </c>
      <c r="Y322" s="1">
        <f>SUMIFS(allNAICS!$P:$P,allNAICS!$C:$C,Revenue!$A322,allNAICS!$E:$E,Revenue!Y$1)</f>
        <v>0</v>
      </c>
    </row>
    <row r="323" spans="1:25" x14ac:dyDescent="0.45">
      <c r="A323" s="1" t="s">
        <v>814</v>
      </c>
      <c r="B323" s="1" t="s">
        <v>669</v>
      </c>
      <c r="C323" s="1">
        <v>39.055823500000002</v>
      </c>
      <c r="D323" s="1">
        <v>-95.689018500000003</v>
      </c>
      <c r="E323" s="1">
        <f>SUMIFS(allNAICS!$P:$P,allNAICS!$C:$C,Revenue!$A323,allNAICS!$E:$E,Revenue!E$1)</f>
        <v>20285747</v>
      </c>
      <c r="F323" s="1">
        <f>SUMIFS(allNAICS!$P:$P,allNAICS!$C:$C,Revenue!$A323,allNAICS!$E:$E,Revenue!F$1)</f>
        <v>6284</v>
      </c>
      <c r="G323" s="1">
        <f>SUMIFS(allNAICS!$P:$P,allNAICS!$C:$C,Revenue!$A323,allNAICS!$E:$E,Revenue!G$1)</f>
        <v>0</v>
      </c>
      <c r="H323" s="1">
        <f>SUMIFS(allNAICS!$P:$P,allNAICS!$C:$C,Revenue!$A323,allNAICS!$E:$E,Revenue!H$1)</f>
        <v>0</v>
      </c>
      <c r="I323" s="1">
        <f>SUMIFS(allNAICS!$P:$P,allNAICS!$C:$C,Revenue!$A323,allNAICS!$E:$E,Revenue!I$1)</f>
        <v>1513431</v>
      </c>
      <c r="J323" s="1">
        <f>SUMIFS(allNAICS!$P:$P,allNAICS!$C:$C,Revenue!$A323,allNAICS!$E:$E,Revenue!J$1)</f>
        <v>2854522</v>
      </c>
      <c r="K323" s="1">
        <f>SUMIFS(allNAICS!$P:$P,allNAICS!$C:$C,Revenue!$A323,allNAICS!$E:$E,Revenue!K$1)</f>
        <v>2423142</v>
      </c>
      <c r="L323" s="1">
        <f>SUMIFS(allNAICS!$P:$P,allNAICS!$C:$C,Revenue!$A323,allNAICS!$E:$E,Revenue!L$1)</f>
        <v>3170012</v>
      </c>
      <c r="M323" s="1">
        <f>SUMIFS(allNAICS!$P:$P,allNAICS!$C:$C,Revenue!$A323,allNAICS!$E:$E,Revenue!M$1)</f>
        <v>398005</v>
      </c>
      <c r="N323" s="1">
        <f>SUMIFS(allNAICS!$P:$P,allNAICS!$C:$C,Revenue!$A323,allNAICS!$E:$E,Revenue!N$1)</f>
        <v>525298</v>
      </c>
      <c r="O323" s="1">
        <f>SUMIFS(allNAICS!$P:$P,allNAICS!$C:$C,Revenue!$A323,allNAICS!$E:$E,Revenue!O$1)</f>
        <v>4272098</v>
      </c>
      <c r="P323" s="1">
        <f>SUMIFS(allNAICS!$P:$P,allNAICS!$C:$C,Revenue!$A323,allNAICS!$E:$E,Revenue!P$1)</f>
        <v>249642</v>
      </c>
      <c r="Q323" s="1">
        <f>SUMIFS(allNAICS!$P:$P,allNAICS!$C:$C,Revenue!$A323,allNAICS!$E:$E,Revenue!Q$1)</f>
        <v>589953</v>
      </c>
      <c r="R323" s="1">
        <f>SUMIFS(allNAICS!$P:$P,allNAICS!$C:$C,Revenue!$A323,allNAICS!$E:$E,Revenue!R$1)</f>
        <v>289922</v>
      </c>
      <c r="S323" s="1">
        <f>SUMIFS(allNAICS!$P:$P,allNAICS!$C:$C,Revenue!$A323,allNAICS!$E:$E,Revenue!S$1)</f>
        <v>33815</v>
      </c>
      <c r="T323" s="1">
        <f>SUMIFS(allNAICS!$P:$P,allNAICS!$C:$C,Revenue!$A323,allNAICS!$E:$E,Revenue!T$1)</f>
        <v>1721584</v>
      </c>
      <c r="U323" s="1">
        <f>SUMIFS(allNAICS!$P:$P,allNAICS!$C:$C,Revenue!$A323,allNAICS!$E:$E,Revenue!U$1)</f>
        <v>50699</v>
      </c>
      <c r="V323" s="1">
        <f>SUMIFS(allNAICS!$P:$P,allNAICS!$C:$C,Revenue!$A323,allNAICS!$E:$E,Revenue!V$1)</f>
        <v>326568</v>
      </c>
      <c r="W323" s="1">
        <f>SUMIFS(allNAICS!$P:$P,allNAICS!$C:$C,Revenue!$A323,allNAICS!$E:$E,Revenue!W$1)</f>
        <v>229748</v>
      </c>
      <c r="X323" s="1">
        <f>SUMIFS(allNAICS!$P:$P,allNAICS!$C:$C,Revenue!$A323,allNAICS!$E:$E,Revenue!X$1)</f>
        <v>130818</v>
      </c>
      <c r="Y323" s="1">
        <f>SUMIFS(allNAICS!$P:$P,allNAICS!$C:$C,Revenue!$A323,allNAICS!$E:$E,Revenue!Y$1)</f>
        <v>0</v>
      </c>
    </row>
    <row r="324" spans="1:25" x14ac:dyDescent="0.45">
      <c r="A324" s="1" t="s">
        <v>815</v>
      </c>
      <c r="B324" s="1" t="s">
        <v>457</v>
      </c>
      <c r="C324" s="1">
        <v>40.217053399999998</v>
      </c>
      <c r="D324" s="1">
        <v>-74.7429384</v>
      </c>
      <c r="E324" s="1">
        <f>SUMIFS(allNAICS!$P:$P,allNAICS!$C:$C,Revenue!$A324,allNAICS!$E:$E,Revenue!E$1)</f>
        <v>53208043</v>
      </c>
      <c r="F324" s="1">
        <f>SUMIFS(allNAICS!$P:$P,allNAICS!$C:$C,Revenue!$A324,allNAICS!$E:$E,Revenue!F$1)</f>
        <v>0</v>
      </c>
      <c r="G324" s="1">
        <f>SUMIFS(allNAICS!$P:$P,allNAICS!$C:$C,Revenue!$A324,allNAICS!$E:$E,Revenue!G$1)</f>
        <v>0</v>
      </c>
      <c r="H324" s="1">
        <f>SUMIFS(allNAICS!$P:$P,allNAICS!$C:$C,Revenue!$A324,allNAICS!$E:$E,Revenue!H$1)</f>
        <v>1277860</v>
      </c>
      <c r="I324" s="1">
        <f>SUMIFS(allNAICS!$P:$P,allNAICS!$C:$C,Revenue!$A324,allNAICS!$E:$E,Revenue!I$1)</f>
        <v>1460396</v>
      </c>
      <c r="J324" s="1">
        <f>SUMIFS(allNAICS!$P:$P,allNAICS!$C:$C,Revenue!$A324,allNAICS!$E:$E,Revenue!J$1)</f>
        <v>2823453</v>
      </c>
      <c r="K324" s="1">
        <f>SUMIFS(allNAICS!$P:$P,allNAICS!$C:$C,Revenue!$A324,allNAICS!$E:$E,Revenue!K$1)</f>
        <v>15396553</v>
      </c>
      <c r="L324" s="1">
        <f>SUMIFS(allNAICS!$P:$P,allNAICS!$C:$C,Revenue!$A324,allNAICS!$E:$E,Revenue!L$1)</f>
        <v>5831343</v>
      </c>
      <c r="M324" s="1">
        <f>SUMIFS(allNAICS!$P:$P,allNAICS!$C:$C,Revenue!$A324,allNAICS!$E:$E,Revenue!M$1)</f>
        <v>446720</v>
      </c>
      <c r="N324" s="1">
        <f>SUMIFS(allNAICS!$P:$P,allNAICS!$C:$C,Revenue!$A324,allNAICS!$E:$E,Revenue!N$1)</f>
        <v>2028315</v>
      </c>
      <c r="O324" s="1">
        <f>SUMIFS(allNAICS!$P:$P,allNAICS!$C:$C,Revenue!$A324,allNAICS!$E:$E,Revenue!O$1)</f>
        <v>7430695</v>
      </c>
      <c r="P324" s="1">
        <f>SUMIFS(allNAICS!$P:$P,allNAICS!$C:$C,Revenue!$A324,allNAICS!$E:$E,Revenue!P$1)</f>
        <v>956153</v>
      </c>
      <c r="Q324" s="1">
        <f>SUMIFS(allNAICS!$P:$P,allNAICS!$C:$C,Revenue!$A324,allNAICS!$E:$E,Revenue!Q$1)</f>
        <v>6249810</v>
      </c>
      <c r="R324" s="1">
        <f>SUMIFS(allNAICS!$P:$P,allNAICS!$C:$C,Revenue!$A324,allNAICS!$E:$E,Revenue!R$1)</f>
        <v>1116494</v>
      </c>
      <c r="S324" s="1">
        <f>SUMIFS(allNAICS!$P:$P,allNAICS!$C:$C,Revenue!$A324,allNAICS!$E:$E,Revenue!S$1)</f>
        <v>2734978</v>
      </c>
      <c r="T324" s="1">
        <f>SUMIFS(allNAICS!$P:$P,allNAICS!$C:$C,Revenue!$A324,allNAICS!$E:$E,Revenue!T$1)</f>
        <v>3644666</v>
      </c>
      <c r="U324" s="1">
        <f>SUMIFS(allNAICS!$P:$P,allNAICS!$C:$C,Revenue!$A324,allNAICS!$E:$E,Revenue!U$1)</f>
        <v>207003</v>
      </c>
      <c r="V324" s="1">
        <f>SUMIFS(allNAICS!$P:$P,allNAICS!$C:$C,Revenue!$A324,allNAICS!$E:$E,Revenue!V$1)</f>
        <v>855011</v>
      </c>
      <c r="W324" s="1">
        <f>SUMIFS(allNAICS!$P:$P,allNAICS!$C:$C,Revenue!$A324,allNAICS!$E:$E,Revenue!W$1)</f>
        <v>318040</v>
      </c>
      <c r="X324" s="1">
        <f>SUMIFS(allNAICS!$P:$P,allNAICS!$C:$C,Revenue!$A324,allNAICS!$E:$E,Revenue!X$1)</f>
        <v>425383</v>
      </c>
      <c r="Y324" s="1">
        <f>SUMIFS(allNAICS!$P:$P,allNAICS!$C:$C,Revenue!$A324,allNAICS!$E:$E,Revenue!Y$1)</f>
        <v>0</v>
      </c>
    </row>
    <row r="325" spans="1:25" x14ac:dyDescent="0.45">
      <c r="A325" s="1" t="s">
        <v>816</v>
      </c>
      <c r="B325" s="1" t="s">
        <v>595</v>
      </c>
      <c r="C325" s="1">
        <v>32.221742900000002</v>
      </c>
      <c r="D325" s="1">
        <v>-110.926479</v>
      </c>
      <c r="E325" s="1">
        <f>SUMIFS(allNAICS!$P:$P,allNAICS!$C:$C,Revenue!$A325,allNAICS!$E:$E,Revenue!E$1)</f>
        <v>54639483</v>
      </c>
      <c r="F325" s="1">
        <f>SUMIFS(allNAICS!$P:$P,allNAICS!$C:$C,Revenue!$A325,allNAICS!$E:$E,Revenue!F$1)</f>
        <v>30602</v>
      </c>
      <c r="G325" s="1">
        <f>SUMIFS(allNAICS!$P:$P,allNAICS!$C:$C,Revenue!$A325,allNAICS!$E:$E,Revenue!G$1)</f>
        <v>2262683</v>
      </c>
      <c r="H325" s="1">
        <f>SUMIFS(allNAICS!$P:$P,allNAICS!$C:$C,Revenue!$A325,allNAICS!$E:$E,Revenue!H$1)</f>
        <v>1280355</v>
      </c>
      <c r="I325" s="1">
        <f>SUMIFS(allNAICS!$P:$P,allNAICS!$C:$C,Revenue!$A325,allNAICS!$E:$E,Revenue!I$1)</f>
        <v>3572816</v>
      </c>
      <c r="J325" s="1">
        <f>SUMIFS(allNAICS!$P:$P,allNAICS!$C:$C,Revenue!$A325,allNAICS!$E:$E,Revenue!J$1)</f>
        <v>9191678</v>
      </c>
      <c r="K325" s="1">
        <f>SUMIFS(allNAICS!$P:$P,allNAICS!$C:$C,Revenue!$A325,allNAICS!$E:$E,Revenue!K$1)</f>
        <v>4582974</v>
      </c>
      <c r="L325" s="1">
        <f>SUMIFS(allNAICS!$P:$P,allNAICS!$C:$C,Revenue!$A325,allNAICS!$E:$E,Revenue!L$1)</f>
        <v>10763068</v>
      </c>
      <c r="M325" s="1">
        <f>SUMIFS(allNAICS!$P:$P,allNAICS!$C:$C,Revenue!$A325,allNAICS!$E:$E,Revenue!M$1)</f>
        <v>1657917</v>
      </c>
      <c r="N325" s="1">
        <f>SUMIFS(allNAICS!$P:$P,allNAICS!$C:$C,Revenue!$A325,allNAICS!$E:$E,Revenue!N$1)</f>
        <v>1472058</v>
      </c>
      <c r="O325" s="1">
        <f>SUMIFS(allNAICS!$P:$P,allNAICS!$C:$C,Revenue!$A325,allNAICS!$E:$E,Revenue!O$1)</f>
        <v>3801047</v>
      </c>
      <c r="P325" s="1">
        <f>SUMIFS(allNAICS!$P:$P,allNAICS!$C:$C,Revenue!$A325,allNAICS!$E:$E,Revenue!P$1)</f>
        <v>1598374</v>
      </c>
      <c r="Q325" s="1">
        <f>SUMIFS(allNAICS!$P:$P,allNAICS!$C:$C,Revenue!$A325,allNAICS!$E:$E,Revenue!Q$1)</f>
        <v>2527133</v>
      </c>
      <c r="R325" s="1">
        <f>SUMIFS(allNAICS!$P:$P,allNAICS!$C:$C,Revenue!$A325,allNAICS!$E:$E,Revenue!R$1)</f>
        <v>1667897</v>
      </c>
      <c r="S325" s="1">
        <f>SUMIFS(allNAICS!$P:$P,allNAICS!$C:$C,Revenue!$A325,allNAICS!$E:$E,Revenue!S$1)</f>
        <v>553057</v>
      </c>
      <c r="T325" s="1">
        <f>SUMIFS(allNAICS!$P:$P,allNAICS!$C:$C,Revenue!$A325,allNAICS!$E:$E,Revenue!T$1)</f>
        <v>6475380</v>
      </c>
      <c r="U325" s="1">
        <f>SUMIFS(allNAICS!$P:$P,allNAICS!$C:$C,Revenue!$A325,allNAICS!$E:$E,Revenue!U$1)</f>
        <v>326615</v>
      </c>
      <c r="V325" s="1">
        <f>SUMIFS(allNAICS!$P:$P,allNAICS!$C:$C,Revenue!$A325,allNAICS!$E:$E,Revenue!V$1)</f>
        <v>1841536</v>
      </c>
      <c r="W325" s="1">
        <f>SUMIFS(allNAICS!$P:$P,allNAICS!$C:$C,Revenue!$A325,allNAICS!$E:$E,Revenue!W$1)</f>
        <v>737389</v>
      </c>
      <c r="X325" s="1">
        <f>SUMIFS(allNAICS!$P:$P,allNAICS!$C:$C,Revenue!$A325,allNAICS!$E:$E,Revenue!X$1)</f>
        <v>293028</v>
      </c>
      <c r="Y325" s="1">
        <f>SUMIFS(allNAICS!$P:$P,allNAICS!$C:$C,Revenue!$A325,allNAICS!$E:$E,Revenue!Y$1)</f>
        <v>0</v>
      </c>
    </row>
    <row r="326" spans="1:25" x14ac:dyDescent="0.45">
      <c r="A326" s="1" t="s">
        <v>817</v>
      </c>
      <c r="B326" s="1" t="s">
        <v>602</v>
      </c>
      <c r="C326" s="1">
        <v>36.153981600000002</v>
      </c>
      <c r="D326" s="1">
        <v>-95.992774999999995</v>
      </c>
      <c r="E326" s="1">
        <f>SUMIFS(allNAICS!$P:$P,allNAICS!$C:$C,Revenue!$A326,allNAICS!$E:$E,Revenue!E$1)</f>
        <v>103807853</v>
      </c>
      <c r="F326" s="1">
        <f>SUMIFS(allNAICS!$P:$P,allNAICS!$C:$C,Revenue!$A326,allNAICS!$E:$E,Revenue!F$1)</f>
        <v>11184</v>
      </c>
      <c r="G326" s="1">
        <f>SUMIFS(allNAICS!$P:$P,allNAICS!$C:$C,Revenue!$A326,allNAICS!$E:$E,Revenue!G$1)</f>
        <v>1124091</v>
      </c>
      <c r="H326" s="1">
        <f>SUMIFS(allNAICS!$P:$P,allNAICS!$C:$C,Revenue!$A326,allNAICS!$E:$E,Revenue!H$1)</f>
        <v>2797282</v>
      </c>
      <c r="I326" s="1">
        <f>SUMIFS(allNAICS!$P:$P,allNAICS!$C:$C,Revenue!$A326,allNAICS!$E:$E,Revenue!I$1)</f>
        <v>6108836</v>
      </c>
      <c r="J326" s="1">
        <f>SUMIFS(allNAICS!$P:$P,allNAICS!$C:$C,Revenue!$A326,allNAICS!$E:$E,Revenue!J$1)</f>
        <v>25229387</v>
      </c>
      <c r="K326" s="1">
        <f>SUMIFS(allNAICS!$P:$P,allNAICS!$C:$C,Revenue!$A326,allNAICS!$E:$E,Revenue!K$1)</f>
        <v>18680379</v>
      </c>
      <c r="L326" s="1">
        <f>SUMIFS(allNAICS!$P:$P,allNAICS!$C:$C,Revenue!$A326,allNAICS!$E:$E,Revenue!L$1)</f>
        <v>13200738</v>
      </c>
      <c r="M326" s="1">
        <f>SUMIFS(allNAICS!$P:$P,allNAICS!$C:$C,Revenue!$A326,allNAICS!$E:$E,Revenue!M$1)</f>
        <v>5295184</v>
      </c>
      <c r="N326" s="1">
        <f>SUMIFS(allNAICS!$P:$P,allNAICS!$C:$C,Revenue!$A326,allNAICS!$E:$E,Revenue!N$1)</f>
        <v>4956966</v>
      </c>
      <c r="O326" s="1">
        <f>SUMIFS(allNAICS!$P:$P,allNAICS!$C:$C,Revenue!$A326,allNAICS!$E:$E,Revenue!O$1)</f>
        <v>6888548</v>
      </c>
      <c r="P326" s="1">
        <f>SUMIFS(allNAICS!$P:$P,allNAICS!$C:$C,Revenue!$A326,allNAICS!$E:$E,Revenue!P$1)</f>
        <v>1786569</v>
      </c>
      <c r="Q326" s="1">
        <f>SUMIFS(allNAICS!$P:$P,allNAICS!$C:$C,Revenue!$A326,allNAICS!$E:$E,Revenue!Q$1)</f>
        <v>4285084</v>
      </c>
      <c r="R326" s="1">
        <f>SUMIFS(allNAICS!$P:$P,allNAICS!$C:$C,Revenue!$A326,allNAICS!$E:$E,Revenue!R$1)</f>
        <v>1930259</v>
      </c>
      <c r="S326" s="1">
        <f>SUMIFS(allNAICS!$P:$P,allNAICS!$C:$C,Revenue!$A326,allNAICS!$E:$E,Revenue!S$1)</f>
        <v>531550</v>
      </c>
      <c r="T326" s="1">
        <f>SUMIFS(allNAICS!$P:$P,allNAICS!$C:$C,Revenue!$A326,allNAICS!$E:$E,Revenue!T$1)</f>
        <v>6674264</v>
      </c>
      <c r="U326" s="1">
        <f>SUMIFS(allNAICS!$P:$P,allNAICS!$C:$C,Revenue!$A326,allNAICS!$E:$E,Revenue!U$1)</f>
        <v>306596</v>
      </c>
      <c r="V326" s="1">
        <f>SUMIFS(allNAICS!$P:$P,allNAICS!$C:$C,Revenue!$A326,allNAICS!$E:$E,Revenue!V$1)</f>
        <v>1755330</v>
      </c>
      <c r="W326" s="1">
        <f>SUMIFS(allNAICS!$P:$P,allNAICS!$C:$C,Revenue!$A326,allNAICS!$E:$E,Revenue!W$1)</f>
        <v>989828</v>
      </c>
      <c r="X326" s="1">
        <f>SUMIFS(allNAICS!$P:$P,allNAICS!$C:$C,Revenue!$A326,allNAICS!$E:$E,Revenue!X$1)</f>
        <v>1254935</v>
      </c>
      <c r="Y326" s="1">
        <f>SUMIFS(allNAICS!$P:$P,allNAICS!$C:$C,Revenue!$A326,allNAICS!$E:$E,Revenue!Y$1)</f>
        <v>0</v>
      </c>
    </row>
    <row r="327" spans="1:25" x14ac:dyDescent="0.45">
      <c r="A327" s="1" t="s">
        <v>818</v>
      </c>
      <c r="B327" s="1" t="s">
        <v>475</v>
      </c>
      <c r="C327" s="1">
        <v>33.209840700000001</v>
      </c>
      <c r="D327" s="1">
        <v>-87.569173500000005</v>
      </c>
      <c r="E327" s="1">
        <f>SUMIFS(allNAICS!$P:$P,allNAICS!$C:$C,Revenue!$A327,allNAICS!$E:$E,Revenue!E$1)</f>
        <v>26001285</v>
      </c>
      <c r="F327" s="1">
        <f>SUMIFS(allNAICS!$P:$P,allNAICS!$C:$C,Revenue!$A327,allNAICS!$E:$E,Revenue!F$1)</f>
        <v>97026</v>
      </c>
      <c r="G327" s="1">
        <f>SUMIFS(allNAICS!$P:$P,allNAICS!$C:$C,Revenue!$A327,allNAICS!$E:$E,Revenue!G$1)</f>
        <v>1373282</v>
      </c>
      <c r="H327" s="1">
        <f>SUMIFS(allNAICS!$P:$P,allNAICS!$C:$C,Revenue!$A327,allNAICS!$E:$E,Revenue!H$1)</f>
        <v>0</v>
      </c>
      <c r="I327" s="1">
        <f>SUMIFS(allNAICS!$P:$P,allNAICS!$C:$C,Revenue!$A327,allNAICS!$E:$E,Revenue!I$1)</f>
        <v>1246289</v>
      </c>
      <c r="J327" s="1">
        <f>SUMIFS(allNAICS!$P:$P,allNAICS!$C:$C,Revenue!$A327,allNAICS!$E:$E,Revenue!J$1)</f>
        <v>15062606</v>
      </c>
      <c r="K327" s="1">
        <f>SUMIFS(allNAICS!$P:$P,allNAICS!$C:$C,Revenue!$A327,allNAICS!$E:$E,Revenue!K$1)</f>
        <v>1552083</v>
      </c>
      <c r="L327" s="1">
        <f>SUMIFS(allNAICS!$P:$P,allNAICS!$C:$C,Revenue!$A327,allNAICS!$E:$E,Revenue!L$1)</f>
        <v>2673412</v>
      </c>
      <c r="M327" s="1">
        <f>SUMIFS(allNAICS!$P:$P,allNAICS!$C:$C,Revenue!$A327,allNAICS!$E:$E,Revenue!M$1)</f>
        <v>616800</v>
      </c>
      <c r="N327" s="1">
        <f>SUMIFS(allNAICS!$P:$P,allNAICS!$C:$C,Revenue!$A327,allNAICS!$E:$E,Revenue!N$1)</f>
        <v>304415</v>
      </c>
      <c r="O327" s="1">
        <f>SUMIFS(allNAICS!$P:$P,allNAICS!$C:$C,Revenue!$A327,allNAICS!$E:$E,Revenue!O$1)</f>
        <v>490670</v>
      </c>
      <c r="P327" s="1">
        <f>SUMIFS(allNAICS!$P:$P,allNAICS!$C:$C,Revenue!$A327,allNAICS!$E:$E,Revenue!P$1)</f>
        <v>365760</v>
      </c>
      <c r="Q327" s="1">
        <f>SUMIFS(allNAICS!$P:$P,allNAICS!$C:$C,Revenue!$A327,allNAICS!$E:$E,Revenue!Q$1)</f>
        <v>297341</v>
      </c>
      <c r="R327" s="1">
        <f>SUMIFS(allNAICS!$P:$P,allNAICS!$C:$C,Revenue!$A327,allNAICS!$E:$E,Revenue!R$1)</f>
        <v>179005</v>
      </c>
      <c r="S327" s="1">
        <f>SUMIFS(allNAICS!$P:$P,allNAICS!$C:$C,Revenue!$A327,allNAICS!$E:$E,Revenue!S$1)</f>
        <v>41158</v>
      </c>
      <c r="T327" s="1">
        <f>SUMIFS(allNAICS!$P:$P,allNAICS!$C:$C,Revenue!$A327,allNAICS!$E:$E,Revenue!T$1)</f>
        <v>840124</v>
      </c>
      <c r="U327" s="1">
        <f>SUMIFS(allNAICS!$P:$P,allNAICS!$C:$C,Revenue!$A327,allNAICS!$E:$E,Revenue!U$1)</f>
        <v>31915</v>
      </c>
      <c r="V327" s="1">
        <f>SUMIFS(allNAICS!$P:$P,allNAICS!$C:$C,Revenue!$A327,allNAICS!$E:$E,Revenue!V$1)</f>
        <v>408735</v>
      </c>
      <c r="W327" s="1">
        <f>SUMIFS(allNAICS!$P:$P,allNAICS!$C:$C,Revenue!$A327,allNAICS!$E:$E,Revenue!W$1)</f>
        <v>184666</v>
      </c>
      <c r="X327" s="1">
        <f>SUMIFS(allNAICS!$P:$P,allNAICS!$C:$C,Revenue!$A327,allNAICS!$E:$E,Revenue!X$1)</f>
        <v>0</v>
      </c>
      <c r="Y327" s="1">
        <f>SUMIFS(allNAICS!$P:$P,allNAICS!$C:$C,Revenue!$A327,allNAICS!$E:$E,Revenue!Y$1)</f>
        <v>0</v>
      </c>
    </row>
    <row r="328" spans="1:25" x14ac:dyDescent="0.45">
      <c r="A328" s="1" t="s">
        <v>819</v>
      </c>
      <c r="B328" s="1" t="s">
        <v>445</v>
      </c>
      <c r="C328" s="1">
        <v>32.351260099999998</v>
      </c>
      <c r="D328" s="1">
        <v>-95.301062400000006</v>
      </c>
      <c r="E328" s="1">
        <f>SUMIFS(allNAICS!$P:$P,allNAICS!$C:$C,Revenue!$A328,allNAICS!$E:$E,Revenue!E$1)</f>
        <v>17598210</v>
      </c>
      <c r="F328" s="1">
        <f>SUMIFS(allNAICS!$P:$P,allNAICS!$C:$C,Revenue!$A328,allNAICS!$E:$E,Revenue!F$1)</f>
        <v>20915</v>
      </c>
      <c r="G328" s="1">
        <f>SUMIFS(allNAICS!$P:$P,allNAICS!$C:$C,Revenue!$A328,allNAICS!$E:$E,Revenue!G$1)</f>
        <v>347476</v>
      </c>
      <c r="H328" s="1">
        <f>SUMIFS(allNAICS!$P:$P,allNAICS!$C:$C,Revenue!$A328,allNAICS!$E:$E,Revenue!H$1)</f>
        <v>91421</v>
      </c>
      <c r="I328" s="1">
        <f>SUMIFS(allNAICS!$P:$P,allNAICS!$C:$C,Revenue!$A328,allNAICS!$E:$E,Revenue!I$1)</f>
        <v>493289</v>
      </c>
      <c r="J328" s="1">
        <f>SUMIFS(allNAICS!$P:$P,allNAICS!$C:$C,Revenue!$A328,allNAICS!$E:$E,Revenue!J$1)</f>
        <v>5243776</v>
      </c>
      <c r="K328" s="1">
        <f>SUMIFS(allNAICS!$P:$P,allNAICS!$C:$C,Revenue!$A328,allNAICS!$E:$E,Revenue!K$1)</f>
        <v>2069570</v>
      </c>
      <c r="L328" s="1">
        <f>SUMIFS(allNAICS!$P:$P,allNAICS!$C:$C,Revenue!$A328,allNAICS!$E:$E,Revenue!L$1)</f>
        <v>2803189</v>
      </c>
      <c r="M328" s="1">
        <f>SUMIFS(allNAICS!$P:$P,allNAICS!$C:$C,Revenue!$A328,allNAICS!$E:$E,Revenue!M$1)</f>
        <v>447125</v>
      </c>
      <c r="N328" s="1">
        <f>SUMIFS(allNAICS!$P:$P,allNAICS!$C:$C,Revenue!$A328,allNAICS!$E:$E,Revenue!N$1)</f>
        <v>776083</v>
      </c>
      <c r="O328" s="1">
        <f>SUMIFS(allNAICS!$P:$P,allNAICS!$C:$C,Revenue!$A328,allNAICS!$E:$E,Revenue!O$1)</f>
        <v>558355</v>
      </c>
      <c r="P328" s="1">
        <f>SUMIFS(allNAICS!$P:$P,allNAICS!$C:$C,Revenue!$A328,allNAICS!$E:$E,Revenue!P$1)</f>
        <v>435039</v>
      </c>
      <c r="Q328" s="1">
        <f>SUMIFS(allNAICS!$P:$P,allNAICS!$C:$C,Revenue!$A328,allNAICS!$E:$E,Revenue!Q$1)</f>
        <v>633942</v>
      </c>
      <c r="R328" s="1">
        <f>SUMIFS(allNAICS!$P:$P,allNAICS!$C:$C,Revenue!$A328,allNAICS!$E:$E,Revenue!R$1)</f>
        <v>304255</v>
      </c>
      <c r="S328" s="1">
        <f>SUMIFS(allNAICS!$P:$P,allNAICS!$C:$C,Revenue!$A328,allNAICS!$E:$E,Revenue!S$1)</f>
        <v>87170</v>
      </c>
      <c r="T328" s="1">
        <f>SUMIFS(allNAICS!$P:$P,allNAICS!$C:$C,Revenue!$A328,allNAICS!$E:$E,Revenue!T$1)</f>
        <v>2394010</v>
      </c>
      <c r="U328" s="1">
        <f>SUMIFS(allNAICS!$P:$P,allNAICS!$C:$C,Revenue!$A328,allNAICS!$E:$E,Revenue!U$1)</f>
        <v>63497</v>
      </c>
      <c r="V328" s="1">
        <f>SUMIFS(allNAICS!$P:$P,allNAICS!$C:$C,Revenue!$A328,allNAICS!$E:$E,Revenue!V$1)</f>
        <v>538132</v>
      </c>
      <c r="W328" s="1">
        <f>SUMIFS(allNAICS!$P:$P,allNAICS!$C:$C,Revenue!$A328,allNAICS!$E:$E,Revenue!W$1)</f>
        <v>237139</v>
      </c>
      <c r="X328" s="1">
        <f>SUMIFS(allNAICS!$P:$P,allNAICS!$C:$C,Revenue!$A328,allNAICS!$E:$E,Revenue!X$1)</f>
        <v>0</v>
      </c>
      <c r="Y328" s="1">
        <f>SUMIFS(allNAICS!$P:$P,allNAICS!$C:$C,Revenue!$A328,allNAICS!$E:$E,Revenue!Y$1)</f>
        <v>0</v>
      </c>
    </row>
    <row r="329" spans="1:25" x14ac:dyDescent="0.45">
      <c r="A329" s="1" t="s">
        <v>820</v>
      </c>
      <c r="B329" s="1" t="s">
        <v>451</v>
      </c>
      <c r="C329" s="1">
        <v>43.100903000000002</v>
      </c>
      <c r="D329" s="1">
        <v>-75.232664</v>
      </c>
      <c r="E329" s="1">
        <f>SUMIFS(allNAICS!$P:$P,allNAICS!$C:$C,Revenue!$A329,allNAICS!$E:$E,Revenue!E$1)</f>
        <v>18450437</v>
      </c>
      <c r="F329" s="1">
        <f>SUMIFS(allNAICS!$P:$P,allNAICS!$C:$C,Revenue!$A329,allNAICS!$E:$E,Revenue!F$1)</f>
        <v>0</v>
      </c>
      <c r="G329" s="1">
        <f>SUMIFS(allNAICS!$P:$P,allNAICS!$C:$C,Revenue!$A329,allNAICS!$E:$E,Revenue!G$1)</f>
        <v>0</v>
      </c>
      <c r="H329" s="1">
        <f>SUMIFS(allNAICS!$P:$P,allNAICS!$C:$C,Revenue!$A329,allNAICS!$E:$E,Revenue!H$1)</f>
        <v>0</v>
      </c>
      <c r="I329" s="1">
        <f>SUMIFS(allNAICS!$P:$P,allNAICS!$C:$C,Revenue!$A329,allNAICS!$E:$E,Revenue!I$1)</f>
        <v>721190</v>
      </c>
      <c r="J329" s="1">
        <f>SUMIFS(allNAICS!$P:$P,allNAICS!$C:$C,Revenue!$A329,allNAICS!$E:$E,Revenue!J$1)</f>
        <v>4123722</v>
      </c>
      <c r="K329" s="1">
        <f>SUMIFS(allNAICS!$P:$P,allNAICS!$C:$C,Revenue!$A329,allNAICS!$E:$E,Revenue!K$1)</f>
        <v>0</v>
      </c>
      <c r="L329" s="1">
        <f>SUMIFS(allNAICS!$P:$P,allNAICS!$C:$C,Revenue!$A329,allNAICS!$E:$E,Revenue!L$1)</f>
        <v>3325014</v>
      </c>
      <c r="M329" s="1">
        <f>SUMIFS(allNAICS!$P:$P,allNAICS!$C:$C,Revenue!$A329,allNAICS!$E:$E,Revenue!M$1)</f>
        <v>604378</v>
      </c>
      <c r="N329" s="1">
        <f>SUMIFS(allNAICS!$P:$P,allNAICS!$C:$C,Revenue!$A329,allNAICS!$E:$E,Revenue!N$1)</f>
        <v>426895</v>
      </c>
      <c r="O329" s="1">
        <f>SUMIFS(allNAICS!$P:$P,allNAICS!$C:$C,Revenue!$A329,allNAICS!$E:$E,Revenue!O$1)</f>
        <v>3003478</v>
      </c>
      <c r="P329" s="1">
        <f>SUMIFS(allNAICS!$P:$P,allNAICS!$C:$C,Revenue!$A329,allNAICS!$E:$E,Revenue!P$1)</f>
        <v>229058</v>
      </c>
      <c r="Q329" s="1">
        <f>SUMIFS(allNAICS!$P:$P,allNAICS!$C:$C,Revenue!$A329,allNAICS!$E:$E,Revenue!Q$1)</f>
        <v>764065</v>
      </c>
      <c r="R329" s="1">
        <f>SUMIFS(allNAICS!$P:$P,allNAICS!$C:$C,Revenue!$A329,allNAICS!$E:$E,Revenue!R$1)</f>
        <v>302083</v>
      </c>
      <c r="S329" s="1">
        <f>SUMIFS(allNAICS!$P:$P,allNAICS!$C:$C,Revenue!$A329,allNAICS!$E:$E,Revenue!S$1)</f>
        <v>197897</v>
      </c>
      <c r="T329" s="1">
        <f>SUMIFS(allNAICS!$P:$P,allNAICS!$C:$C,Revenue!$A329,allNAICS!$E:$E,Revenue!T$1)</f>
        <v>2056444</v>
      </c>
      <c r="U329" s="1">
        <f>SUMIFS(allNAICS!$P:$P,allNAICS!$C:$C,Revenue!$A329,allNAICS!$E:$E,Revenue!U$1)</f>
        <v>0</v>
      </c>
      <c r="V329" s="1">
        <f>SUMIFS(allNAICS!$P:$P,allNAICS!$C:$C,Revenue!$A329,allNAICS!$E:$E,Revenue!V$1)</f>
        <v>330551</v>
      </c>
      <c r="W329" s="1">
        <f>SUMIFS(allNAICS!$P:$P,allNAICS!$C:$C,Revenue!$A329,allNAICS!$E:$E,Revenue!W$1)</f>
        <v>266225</v>
      </c>
      <c r="X329" s="1">
        <f>SUMIFS(allNAICS!$P:$P,allNAICS!$C:$C,Revenue!$A329,allNAICS!$E:$E,Revenue!X$1)</f>
        <v>0</v>
      </c>
      <c r="Y329" s="1">
        <f>SUMIFS(allNAICS!$P:$P,allNAICS!$C:$C,Revenue!$A329,allNAICS!$E:$E,Revenue!Y$1)</f>
        <v>0</v>
      </c>
    </row>
    <row r="330" spans="1:25" x14ac:dyDescent="0.45">
      <c r="A330" s="1" t="s">
        <v>821</v>
      </c>
      <c r="B330" s="1" t="s">
        <v>449</v>
      </c>
      <c r="C330" s="1">
        <v>30.8327022</v>
      </c>
      <c r="D330" s="1">
        <v>-83.278485099999997</v>
      </c>
      <c r="E330" s="1">
        <f>SUMIFS(allNAICS!$P:$P,allNAICS!$C:$C,Revenue!$A330,allNAICS!$E:$E,Revenue!E$1)</f>
        <v>10095126</v>
      </c>
      <c r="F330" s="1">
        <f>SUMIFS(allNAICS!$P:$P,allNAICS!$C:$C,Revenue!$A330,allNAICS!$E:$E,Revenue!F$1)</f>
        <v>0</v>
      </c>
      <c r="G330" s="1">
        <f>SUMIFS(allNAICS!$P:$P,allNAICS!$C:$C,Revenue!$A330,allNAICS!$E:$E,Revenue!G$1)</f>
        <v>0</v>
      </c>
      <c r="H330" s="1">
        <f>SUMIFS(allNAICS!$P:$P,allNAICS!$C:$C,Revenue!$A330,allNAICS!$E:$E,Revenue!H$1)</f>
        <v>0</v>
      </c>
      <c r="I330" s="1">
        <f>SUMIFS(allNAICS!$P:$P,allNAICS!$C:$C,Revenue!$A330,allNAICS!$E:$E,Revenue!I$1)</f>
        <v>497453</v>
      </c>
      <c r="J330" s="1">
        <f>SUMIFS(allNAICS!$P:$P,allNAICS!$C:$C,Revenue!$A330,allNAICS!$E:$E,Revenue!J$1)</f>
        <v>3142866</v>
      </c>
      <c r="K330" s="1">
        <f>SUMIFS(allNAICS!$P:$P,allNAICS!$C:$C,Revenue!$A330,allNAICS!$E:$E,Revenue!K$1)</f>
        <v>1504603</v>
      </c>
      <c r="L330" s="1">
        <f>SUMIFS(allNAICS!$P:$P,allNAICS!$C:$C,Revenue!$A330,allNAICS!$E:$E,Revenue!L$1)</f>
        <v>2501394</v>
      </c>
      <c r="M330" s="1">
        <f>SUMIFS(allNAICS!$P:$P,allNAICS!$C:$C,Revenue!$A330,allNAICS!$E:$E,Revenue!M$1)</f>
        <v>283824</v>
      </c>
      <c r="N330" s="1">
        <f>SUMIFS(allNAICS!$P:$P,allNAICS!$C:$C,Revenue!$A330,allNAICS!$E:$E,Revenue!N$1)</f>
        <v>140122</v>
      </c>
      <c r="O330" s="1">
        <f>SUMIFS(allNAICS!$P:$P,allNAICS!$C:$C,Revenue!$A330,allNAICS!$E:$E,Revenue!O$1)</f>
        <v>194349</v>
      </c>
      <c r="P330" s="1">
        <f>SUMIFS(allNAICS!$P:$P,allNAICS!$C:$C,Revenue!$A330,allNAICS!$E:$E,Revenue!P$1)</f>
        <v>214001</v>
      </c>
      <c r="Q330" s="1">
        <f>SUMIFS(allNAICS!$P:$P,allNAICS!$C:$C,Revenue!$A330,allNAICS!$E:$E,Revenue!Q$1)</f>
        <v>117700</v>
      </c>
      <c r="R330" s="1">
        <f>SUMIFS(allNAICS!$P:$P,allNAICS!$C:$C,Revenue!$A330,allNAICS!$E:$E,Revenue!R$1)</f>
        <v>204708</v>
      </c>
      <c r="S330" s="1">
        <f>SUMIFS(allNAICS!$P:$P,allNAICS!$C:$C,Revenue!$A330,allNAICS!$E:$E,Revenue!S$1)</f>
        <v>11792</v>
      </c>
      <c r="T330" s="1">
        <f>SUMIFS(allNAICS!$P:$P,allNAICS!$C:$C,Revenue!$A330,allNAICS!$E:$E,Revenue!T$1)</f>
        <v>557413</v>
      </c>
      <c r="U330" s="1">
        <f>SUMIFS(allNAICS!$P:$P,allNAICS!$C:$C,Revenue!$A330,allNAICS!$E:$E,Revenue!U$1)</f>
        <v>49098</v>
      </c>
      <c r="V330" s="1">
        <f>SUMIFS(allNAICS!$P:$P,allNAICS!$C:$C,Revenue!$A330,allNAICS!$E:$E,Revenue!V$1)</f>
        <v>380498</v>
      </c>
      <c r="W330" s="1">
        <f>SUMIFS(allNAICS!$P:$P,allNAICS!$C:$C,Revenue!$A330,allNAICS!$E:$E,Revenue!W$1)</f>
        <v>107392</v>
      </c>
      <c r="X330" s="1">
        <f>SUMIFS(allNAICS!$P:$P,allNAICS!$C:$C,Revenue!$A330,allNAICS!$E:$E,Revenue!X$1)</f>
        <v>0</v>
      </c>
      <c r="Y330" s="1">
        <f>SUMIFS(allNAICS!$P:$P,allNAICS!$C:$C,Revenue!$A330,allNAICS!$E:$E,Revenue!Y$1)</f>
        <v>0</v>
      </c>
    </row>
    <row r="331" spans="1:25" x14ac:dyDescent="0.45">
      <c r="A331" s="1" t="s">
        <v>822</v>
      </c>
      <c r="B331" s="1" t="s">
        <v>480</v>
      </c>
      <c r="C331" s="1">
        <v>38.1040864</v>
      </c>
      <c r="D331" s="1">
        <v>-122.2566367</v>
      </c>
      <c r="E331" s="1">
        <f>SUMIFS(allNAICS!$P:$P,allNAICS!$C:$C,Revenue!$A331,allNAICS!$E:$E,Revenue!E$1)</f>
        <v>30964855</v>
      </c>
      <c r="F331" s="1">
        <f>SUMIFS(allNAICS!$P:$P,allNAICS!$C:$C,Revenue!$A331,allNAICS!$E:$E,Revenue!F$1)</f>
        <v>23509</v>
      </c>
      <c r="G331" s="1">
        <f>SUMIFS(allNAICS!$P:$P,allNAICS!$C:$C,Revenue!$A331,allNAICS!$E:$E,Revenue!G$1)</f>
        <v>22884</v>
      </c>
      <c r="H331" s="1">
        <f>SUMIFS(allNAICS!$P:$P,allNAICS!$C:$C,Revenue!$A331,allNAICS!$E:$E,Revenue!H$1)</f>
        <v>0</v>
      </c>
      <c r="I331" s="1">
        <f>SUMIFS(allNAICS!$P:$P,allNAICS!$C:$C,Revenue!$A331,allNAICS!$E:$E,Revenue!I$1)</f>
        <v>2273473</v>
      </c>
      <c r="J331" s="1">
        <f>SUMIFS(allNAICS!$P:$P,allNAICS!$C:$C,Revenue!$A331,allNAICS!$E:$E,Revenue!J$1)</f>
        <v>10644767</v>
      </c>
      <c r="K331" s="1">
        <f>SUMIFS(allNAICS!$P:$P,allNAICS!$C:$C,Revenue!$A331,allNAICS!$E:$E,Revenue!K$1)</f>
        <v>3910990</v>
      </c>
      <c r="L331" s="1">
        <f>SUMIFS(allNAICS!$P:$P,allNAICS!$C:$C,Revenue!$A331,allNAICS!$E:$E,Revenue!L$1)</f>
        <v>5248637</v>
      </c>
      <c r="M331" s="1">
        <f>SUMIFS(allNAICS!$P:$P,allNAICS!$C:$C,Revenue!$A331,allNAICS!$E:$E,Revenue!M$1)</f>
        <v>582568</v>
      </c>
      <c r="N331" s="1">
        <f>SUMIFS(allNAICS!$P:$P,allNAICS!$C:$C,Revenue!$A331,allNAICS!$E:$E,Revenue!N$1)</f>
        <v>491096</v>
      </c>
      <c r="O331" s="1">
        <f>SUMIFS(allNAICS!$P:$P,allNAICS!$C:$C,Revenue!$A331,allNAICS!$E:$E,Revenue!O$1)</f>
        <v>1695309</v>
      </c>
      <c r="P331" s="1">
        <f>SUMIFS(allNAICS!$P:$P,allNAICS!$C:$C,Revenue!$A331,allNAICS!$E:$E,Revenue!P$1)</f>
        <v>596996</v>
      </c>
      <c r="Q331" s="1">
        <f>SUMIFS(allNAICS!$P:$P,allNAICS!$C:$C,Revenue!$A331,allNAICS!$E:$E,Revenue!Q$1)</f>
        <v>483348</v>
      </c>
      <c r="R331" s="1">
        <f>SUMIFS(allNAICS!$P:$P,allNAICS!$C:$C,Revenue!$A331,allNAICS!$E:$E,Revenue!R$1)</f>
        <v>452894</v>
      </c>
      <c r="S331" s="1">
        <f>SUMIFS(allNAICS!$P:$P,allNAICS!$C:$C,Revenue!$A331,allNAICS!$E:$E,Revenue!S$1)</f>
        <v>110736</v>
      </c>
      <c r="T331" s="1">
        <f>SUMIFS(allNAICS!$P:$P,allNAICS!$C:$C,Revenue!$A331,allNAICS!$E:$E,Revenue!T$1)</f>
        <v>2706030</v>
      </c>
      <c r="U331" s="1">
        <f>SUMIFS(allNAICS!$P:$P,allNAICS!$C:$C,Revenue!$A331,allNAICS!$E:$E,Revenue!U$1)</f>
        <v>151553</v>
      </c>
      <c r="V331" s="1">
        <f>SUMIFS(allNAICS!$P:$P,allNAICS!$C:$C,Revenue!$A331,allNAICS!$E:$E,Revenue!V$1)</f>
        <v>690332</v>
      </c>
      <c r="W331" s="1">
        <f>SUMIFS(allNAICS!$P:$P,allNAICS!$C:$C,Revenue!$A331,allNAICS!$E:$E,Revenue!W$1)</f>
        <v>416906</v>
      </c>
      <c r="X331" s="1">
        <f>SUMIFS(allNAICS!$P:$P,allNAICS!$C:$C,Revenue!$A331,allNAICS!$E:$E,Revenue!X$1)</f>
        <v>49267</v>
      </c>
      <c r="Y331" s="1">
        <f>SUMIFS(allNAICS!$P:$P,allNAICS!$C:$C,Revenue!$A331,allNAICS!$E:$E,Revenue!Y$1)</f>
        <v>0</v>
      </c>
    </row>
    <row r="332" spans="1:25" x14ac:dyDescent="0.45">
      <c r="A332" s="1" t="s">
        <v>823</v>
      </c>
      <c r="B332" s="1" t="s">
        <v>445</v>
      </c>
      <c r="C332" s="1">
        <v>28.805267400000002</v>
      </c>
      <c r="D332" s="1">
        <v>-97.003598199999999</v>
      </c>
      <c r="E332" s="1">
        <f>SUMIFS(allNAICS!$P:$P,allNAICS!$C:$C,Revenue!$A332,allNAICS!$E:$E,Revenue!E$1)</f>
        <v>14076059</v>
      </c>
      <c r="F332" s="1">
        <f>SUMIFS(allNAICS!$P:$P,allNAICS!$C:$C,Revenue!$A332,allNAICS!$E:$E,Revenue!F$1)</f>
        <v>4018</v>
      </c>
      <c r="G332" s="1">
        <f>SUMIFS(allNAICS!$P:$P,allNAICS!$C:$C,Revenue!$A332,allNAICS!$E:$E,Revenue!G$1)</f>
        <v>368160</v>
      </c>
      <c r="H332" s="1">
        <f>SUMIFS(allNAICS!$P:$P,allNAICS!$C:$C,Revenue!$A332,allNAICS!$E:$E,Revenue!H$1)</f>
        <v>533500</v>
      </c>
      <c r="I332" s="1">
        <f>SUMIFS(allNAICS!$P:$P,allNAICS!$C:$C,Revenue!$A332,allNAICS!$E:$E,Revenue!I$1)</f>
        <v>729602</v>
      </c>
      <c r="J332" s="1">
        <f>SUMIFS(allNAICS!$P:$P,allNAICS!$C:$C,Revenue!$A332,allNAICS!$E:$E,Revenue!J$1)</f>
        <v>2586251</v>
      </c>
      <c r="K332" s="1">
        <f>SUMIFS(allNAICS!$P:$P,allNAICS!$C:$C,Revenue!$A332,allNAICS!$E:$E,Revenue!K$1)</f>
        <v>0</v>
      </c>
      <c r="L332" s="1">
        <f>SUMIFS(allNAICS!$P:$P,allNAICS!$C:$C,Revenue!$A332,allNAICS!$E:$E,Revenue!L$1)</f>
        <v>2222166</v>
      </c>
      <c r="M332" s="1">
        <f>SUMIFS(allNAICS!$P:$P,allNAICS!$C:$C,Revenue!$A332,allNAICS!$E:$E,Revenue!M$1)</f>
        <v>321496</v>
      </c>
      <c r="N332" s="1">
        <f>SUMIFS(allNAICS!$P:$P,allNAICS!$C:$C,Revenue!$A332,allNAICS!$E:$E,Revenue!N$1)</f>
        <v>108944</v>
      </c>
      <c r="O332" s="1">
        <f>SUMIFS(allNAICS!$P:$P,allNAICS!$C:$C,Revenue!$A332,allNAICS!$E:$E,Revenue!O$1)</f>
        <v>218503</v>
      </c>
      <c r="P332" s="1">
        <f>SUMIFS(allNAICS!$P:$P,allNAICS!$C:$C,Revenue!$A332,allNAICS!$E:$E,Revenue!P$1)</f>
        <v>604213</v>
      </c>
      <c r="Q332" s="1">
        <f>SUMIFS(allNAICS!$P:$P,allNAICS!$C:$C,Revenue!$A332,allNAICS!$E:$E,Revenue!Q$1)</f>
        <v>0</v>
      </c>
      <c r="R332" s="1">
        <f>SUMIFS(allNAICS!$P:$P,allNAICS!$C:$C,Revenue!$A332,allNAICS!$E:$E,Revenue!R$1)</f>
        <v>69859</v>
      </c>
      <c r="S332" s="1">
        <f>SUMIFS(allNAICS!$P:$P,allNAICS!$C:$C,Revenue!$A332,allNAICS!$E:$E,Revenue!S$1)</f>
        <v>21766</v>
      </c>
      <c r="T332" s="1">
        <f>SUMIFS(allNAICS!$P:$P,allNAICS!$C:$C,Revenue!$A332,allNAICS!$E:$E,Revenue!T$1)</f>
        <v>814124</v>
      </c>
      <c r="U332" s="1">
        <f>SUMIFS(allNAICS!$P:$P,allNAICS!$C:$C,Revenue!$A332,allNAICS!$E:$E,Revenue!U$1)</f>
        <v>17115</v>
      </c>
      <c r="V332" s="1">
        <f>SUMIFS(allNAICS!$P:$P,allNAICS!$C:$C,Revenue!$A332,allNAICS!$E:$E,Revenue!V$1)</f>
        <v>244620</v>
      </c>
      <c r="W332" s="1">
        <f>SUMIFS(allNAICS!$P:$P,allNAICS!$C:$C,Revenue!$A332,allNAICS!$E:$E,Revenue!W$1)</f>
        <v>182857</v>
      </c>
      <c r="X332" s="1">
        <f>SUMIFS(allNAICS!$P:$P,allNAICS!$C:$C,Revenue!$A332,allNAICS!$E:$E,Revenue!X$1)</f>
        <v>0</v>
      </c>
      <c r="Y332" s="1">
        <f>SUMIFS(allNAICS!$P:$P,allNAICS!$C:$C,Revenue!$A332,allNAICS!$E:$E,Revenue!Y$1)</f>
        <v>0</v>
      </c>
    </row>
    <row r="333" spans="1:25" x14ac:dyDescent="0.45">
      <c r="A333" s="1" t="s">
        <v>824</v>
      </c>
      <c r="B333" s="1" t="s">
        <v>457</v>
      </c>
      <c r="C333" s="1">
        <v>39.486377300000001</v>
      </c>
      <c r="D333" s="1">
        <v>-75.025963700000005</v>
      </c>
      <c r="E333" s="1">
        <f>SUMIFS(allNAICS!$P:$P,allNAICS!$C:$C,Revenue!$A333,allNAICS!$E:$E,Revenue!E$1)</f>
        <v>9801713</v>
      </c>
      <c r="F333" s="1">
        <f>SUMIFS(allNAICS!$P:$P,allNAICS!$C:$C,Revenue!$A333,allNAICS!$E:$E,Revenue!F$1)</f>
        <v>0</v>
      </c>
      <c r="G333" s="1">
        <f>SUMIFS(allNAICS!$P:$P,allNAICS!$C:$C,Revenue!$A333,allNAICS!$E:$E,Revenue!G$1)</f>
        <v>0</v>
      </c>
      <c r="H333" s="1">
        <f>SUMIFS(allNAICS!$P:$P,allNAICS!$C:$C,Revenue!$A333,allNAICS!$E:$E,Revenue!H$1)</f>
        <v>0</v>
      </c>
      <c r="I333" s="1">
        <f>SUMIFS(allNAICS!$P:$P,allNAICS!$C:$C,Revenue!$A333,allNAICS!$E:$E,Revenue!I$1)</f>
        <v>659200</v>
      </c>
      <c r="J333" s="1">
        <f>SUMIFS(allNAICS!$P:$P,allNAICS!$C:$C,Revenue!$A333,allNAICS!$E:$E,Revenue!J$1)</f>
        <v>2680562</v>
      </c>
      <c r="K333" s="1">
        <f>SUMIFS(allNAICS!$P:$P,allNAICS!$C:$C,Revenue!$A333,allNAICS!$E:$E,Revenue!K$1)</f>
        <v>1790045</v>
      </c>
      <c r="L333" s="1">
        <f>SUMIFS(allNAICS!$P:$P,allNAICS!$C:$C,Revenue!$A333,allNAICS!$E:$E,Revenue!L$1)</f>
        <v>2077411</v>
      </c>
      <c r="M333" s="1">
        <f>SUMIFS(allNAICS!$P:$P,allNAICS!$C:$C,Revenue!$A333,allNAICS!$E:$E,Revenue!M$1)</f>
        <v>375980</v>
      </c>
      <c r="N333" s="1">
        <f>SUMIFS(allNAICS!$P:$P,allNAICS!$C:$C,Revenue!$A333,allNAICS!$E:$E,Revenue!N$1)</f>
        <v>170005</v>
      </c>
      <c r="O333" s="1">
        <f>SUMIFS(allNAICS!$P:$P,allNAICS!$C:$C,Revenue!$A333,allNAICS!$E:$E,Revenue!O$1)</f>
        <v>330725</v>
      </c>
      <c r="P333" s="1">
        <f>SUMIFS(allNAICS!$P:$P,allNAICS!$C:$C,Revenue!$A333,allNAICS!$E:$E,Revenue!P$1)</f>
        <v>134578</v>
      </c>
      <c r="Q333" s="1">
        <f>SUMIFS(allNAICS!$P:$P,allNAICS!$C:$C,Revenue!$A333,allNAICS!$E:$E,Revenue!Q$1)</f>
        <v>154184</v>
      </c>
      <c r="R333" s="1">
        <f>SUMIFS(allNAICS!$P:$P,allNAICS!$C:$C,Revenue!$A333,allNAICS!$E:$E,Revenue!R$1)</f>
        <v>79678</v>
      </c>
      <c r="S333" s="1">
        <f>SUMIFS(allNAICS!$P:$P,allNAICS!$C:$C,Revenue!$A333,allNAICS!$E:$E,Revenue!S$1)</f>
        <v>56310</v>
      </c>
      <c r="T333" s="1">
        <f>SUMIFS(allNAICS!$P:$P,allNAICS!$C:$C,Revenue!$A333,allNAICS!$E:$E,Revenue!T$1)</f>
        <v>813844</v>
      </c>
      <c r="U333" s="1">
        <f>SUMIFS(allNAICS!$P:$P,allNAICS!$C:$C,Revenue!$A333,allNAICS!$E:$E,Revenue!U$1)</f>
        <v>22253</v>
      </c>
      <c r="V333" s="1">
        <f>SUMIFS(allNAICS!$P:$P,allNAICS!$C:$C,Revenue!$A333,allNAICS!$E:$E,Revenue!V$1)</f>
        <v>196774</v>
      </c>
      <c r="W333" s="1">
        <f>SUMIFS(allNAICS!$P:$P,allNAICS!$C:$C,Revenue!$A333,allNAICS!$E:$E,Revenue!W$1)</f>
        <v>85932</v>
      </c>
      <c r="X333" s="1">
        <f>SUMIFS(allNAICS!$P:$P,allNAICS!$C:$C,Revenue!$A333,allNAICS!$E:$E,Revenue!X$1)</f>
        <v>0</v>
      </c>
      <c r="Y333" s="1">
        <f>SUMIFS(allNAICS!$P:$P,allNAICS!$C:$C,Revenue!$A333,allNAICS!$E:$E,Revenue!Y$1)</f>
        <v>0</v>
      </c>
    </row>
    <row r="334" spans="1:25" x14ac:dyDescent="0.45">
      <c r="A334" s="1" t="s">
        <v>825</v>
      </c>
      <c r="B334" s="1" t="s">
        <v>502</v>
      </c>
      <c r="C334" s="1">
        <v>36.8529263</v>
      </c>
      <c r="D334" s="1">
        <v>75.977985000000004</v>
      </c>
      <c r="E334" s="1">
        <f>SUMIFS(allNAICS!$P:$P,allNAICS!$C:$C,Revenue!$A334,allNAICS!$E:$E,Revenue!E$1)</f>
        <v>129284526</v>
      </c>
      <c r="F334" s="1">
        <f>SUMIFS(allNAICS!$P:$P,allNAICS!$C:$C,Revenue!$A334,allNAICS!$E:$E,Revenue!F$1)</f>
        <v>181545</v>
      </c>
      <c r="G334" s="1">
        <f>SUMIFS(allNAICS!$P:$P,allNAICS!$C:$C,Revenue!$A334,allNAICS!$E:$E,Revenue!G$1)</f>
        <v>0</v>
      </c>
      <c r="H334" s="1">
        <f>SUMIFS(allNAICS!$P:$P,allNAICS!$C:$C,Revenue!$A334,allNAICS!$E:$E,Revenue!H$1)</f>
        <v>1209731</v>
      </c>
      <c r="I334" s="1">
        <f>SUMIFS(allNAICS!$P:$P,allNAICS!$C:$C,Revenue!$A334,allNAICS!$E:$E,Revenue!I$1)</f>
        <v>7502573</v>
      </c>
      <c r="J334" s="1">
        <f>SUMIFS(allNAICS!$P:$P,allNAICS!$C:$C,Revenue!$A334,allNAICS!$E:$E,Revenue!J$1)</f>
        <v>15514758</v>
      </c>
      <c r="K334" s="1">
        <f>SUMIFS(allNAICS!$P:$P,allNAICS!$C:$C,Revenue!$A334,allNAICS!$E:$E,Revenue!K$1)</f>
        <v>24094502</v>
      </c>
      <c r="L334" s="1">
        <f>SUMIFS(allNAICS!$P:$P,allNAICS!$C:$C,Revenue!$A334,allNAICS!$E:$E,Revenue!L$1)</f>
        <v>20183084</v>
      </c>
      <c r="M334" s="1">
        <f>SUMIFS(allNAICS!$P:$P,allNAICS!$C:$C,Revenue!$A334,allNAICS!$E:$E,Revenue!M$1)</f>
        <v>4349082</v>
      </c>
      <c r="N334" s="1">
        <f>SUMIFS(allNAICS!$P:$P,allNAICS!$C:$C,Revenue!$A334,allNAICS!$E:$E,Revenue!N$1)</f>
        <v>3458891</v>
      </c>
      <c r="O334" s="1">
        <f>SUMIFS(allNAICS!$P:$P,allNAICS!$C:$C,Revenue!$A334,allNAICS!$E:$E,Revenue!O$1)</f>
        <v>17398119</v>
      </c>
      <c r="P334" s="1">
        <f>SUMIFS(allNAICS!$P:$P,allNAICS!$C:$C,Revenue!$A334,allNAICS!$E:$E,Revenue!P$1)</f>
        <v>3516542</v>
      </c>
      <c r="Q334" s="1">
        <f>SUMIFS(allNAICS!$P:$P,allNAICS!$C:$C,Revenue!$A334,allNAICS!$E:$E,Revenue!Q$1)</f>
        <v>10006494</v>
      </c>
      <c r="R334" s="1">
        <f>SUMIFS(allNAICS!$P:$P,allNAICS!$C:$C,Revenue!$A334,allNAICS!$E:$E,Revenue!R$1)</f>
        <v>3722036</v>
      </c>
      <c r="S334" s="1">
        <f>SUMIFS(allNAICS!$P:$P,allNAICS!$C:$C,Revenue!$A334,allNAICS!$E:$E,Revenue!S$1)</f>
        <v>1238369</v>
      </c>
      <c r="T334" s="1">
        <f>SUMIFS(allNAICS!$P:$P,allNAICS!$C:$C,Revenue!$A334,allNAICS!$E:$E,Revenue!T$1)</f>
        <v>9803556</v>
      </c>
      <c r="U334" s="1">
        <f>SUMIFS(allNAICS!$P:$P,allNAICS!$C:$C,Revenue!$A334,allNAICS!$E:$E,Revenue!U$1)</f>
        <v>890048</v>
      </c>
      <c r="V334" s="1">
        <f>SUMIFS(allNAICS!$P:$P,allNAICS!$C:$C,Revenue!$A334,allNAICS!$E:$E,Revenue!V$1)</f>
        <v>3855939</v>
      </c>
      <c r="W334" s="1">
        <f>SUMIFS(allNAICS!$P:$P,allNAICS!$C:$C,Revenue!$A334,allNAICS!$E:$E,Revenue!W$1)</f>
        <v>1662954</v>
      </c>
      <c r="X334" s="1">
        <f>SUMIFS(allNAICS!$P:$P,allNAICS!$C:$C,Revenue!$A334,allNAICS!$E:$E,Revenue!X$1)</f>
        <v>634024</v>
      </c>
      <c r="Y334" s="1">
        <f>SUMIFS(allNAICS!$P:$P,allNAICS!$C:$C,Revenue!$A334,allNAICS!$E:$E,Revenue!Y$1)</f>
        <v>0</v>
      </c>
    </row>
    <row r="335" spans="1:25" x14ac:dyDescent="0.45">
      <c r="A335" s="1" t="s">
        <v>826</v>
      </c>
      <c r="B335" s="1" t="s">
        <v>480</v>
      </c>
      <c r="C335" s="1">
        <v>36.330228400000003</v>
      </c>
      <c r="D335" s="1">
        <v>-119.2920585</v>
      </c>
      <c r="E335" s="1">
        <f>SUMIFS(allNAICS!$P:$P,allNAICS!$C:$C,Revenue!$A335,allNAICS!$E:$E,Revenue!E$1)</f>
        <v>25133034</v>
      </c>
      <c r="F335" s="1">
        <f>SUMIFS(allNAICS!$P:$P,allNAICS!$C:$C,Revenue!$A335,allNAICS!$E:$E,Revenue!F$1)</f>
        <v>296560</v>
      </c>
      <c r="G335" s="1">
        <f>SUMIFS(allNAICS!$P:$P,allNAICS!$C:$C,Revenue!$A335,allNAICS!$E:$E,Revenue!G$1)</f>
        <v>10243</v>
      </c>
      <c r="H335" s="1">
        <f>SUMIFS(allNAICS!$P:$P,allNAICS!$C:$C,Revenue!$A335,allNAICS!$E:$E,Revenue!H$1)</f>
        <v>341505</v>
      </c>
      <c r="I335" s="1">
        <f>SUMIFS(allNAICS!$P:$P,allNAICS!$C:$C,Revenue!$A335,allNAICS!$E:$E,Revenue!I$1)</f>
        <v>829812</v>
      </c>
      <c r="J335" s="1">
        <f>SUMIFS(allNAICS!$P:$P,allNAICS!$C:$C,Revenue!$A335,allNAICS!$E:$E,Revenue!J$1)</f>
        <v>8234894</v>
      </c>
      <c r="K335" s="1">
        <f>SUMIFS(allNAICS!$P:$P,allNAICS!$C:$C,Revenue!$A335,allNAICS!$E:$E,Revenue!K$1)</f>
        <v>5239913</v>
      </c>
      <c r="L335" s="1">
        <f>SUMIFS(allNAICS!$P:$P,allNAICS!$C:$C,Revenue!$A335,allNAICS!$E:$E,Revenue!L$1)</f>
        <v>4452865</v>
      </c>
      <c r="M335" s="1">
        <f>SUMIFS(allNAICS!$P:$P,allNAICS!$C:$C,Revenue!$A335,allNAICS!$E:$E,Revenue!M$1)</f>
        <v>1010963</v>
      </c>
      <c r="N335" s="1">
        <f>SUMIFS(allNAICS!$P:$P,allNAICS!$C:$C,Revenue!$A335,allNAICS!$E:$E,Revenue!N$1)</f>
        <v>253825</v>
      </c>
      <c r="O335" s="1">
        <f>SUMIFS(allNAICS!$P:$P,allNAICS!$C:$C,Revenue!$A335,allNAICS!$E:$E,Revenue!O$1)</f>
        <v>756594</v>
      </c>
      <c r="P335" s="1">
        <f>SUMIFS(allNAICS!$P:$P,allNAICS!$C:$C,Revenue!$A335,allNAICS!$E:$E,Revenue!P$1)</f>
        <v>512906</v>
      </c>
      <c r="Q335" s="1">
        <f>SUMIFS(allNAICS!$P:$P,allNAICS!$C:$C,Revenue!$A335,allNAICS!$E:$E,Revenue!Q$1)</f>
        <v>493652</v>
      </c>
      <c r="R335" s="1">
        <f>SUMIFS(allNAICS!$P:$P,allNAICS!$C:$C,Revenue!$A335,allNAICS!$E:$E,Revenue!R$1)</f>
        <v>532858</v>
      </c>
      <c r="S335" s="1">
        <f>SUMIFS(allNAICS!$P:$P,allNAICS!$C:$C,Revenue!$A335,allNAICS!$E:$E,Revenue!S$1)</f>
        <v>96255</v>
      </c>
      <c r="T335" s="1">
        <f>SUMIFS(allNAICS!$P:$P,allNAICS!$C:$C,Revenue!$A335,allNAICS!$E:$E,Revenue!T$1)</f>
        <v>1242340</v>
      </c>
      <c r="U335" s="1">
        <f>SUMIFS(allNAICS!$P:$P,allNAICS!$C:$C,Revenue!$A335,allNAICS!$E:$E,Revenue!U$1)</f>
        <v>56941</v>
      </c>
      <c r="V335" s="1">
        <f>SUMIFS(allNAICS!$P:$P,allNAICS!$C:$C,Revenue!$A335,allNAICS!$E:$E,Revenue!V$1)</f>
        <v>479442</v>
      </c>
      <c r="W335" s="1">
        <f>SUMIFS(allNAICS!$P:$P,allNAICS!$C:$C,Revenue!$A335,allNAICS!$E:$E,Revenue!W$1)</f>
        <v>262798</v>
      </c>
      <c r="X335" s="1">
        <f>SUMIFS(allNAICS!$P:$P,allNAICS!$C:$C,Revenue!$A335,allNAICS!$E:$E,Revenue!X$1)</f>
        <v>0</v>
      </c>
      <c r="Y335" s="1">
        <f>SUMIFS(allNAICS!$P:$P,allNAICS!$C:$C,Revenue!$A335,allNAICS!$E:$E,Revenue!Y$1)</f>
        <v>0</v>
      </c>
    </row>
    <row r="336" spans="1:25" x14ac:dyDescent="0.45">
      <c r="A336" s="1" t="s">
        <v>827</v>
      </c>
      <c r="B336" s="1" t="s">
        <v>445</v>
      </c>
      <c r="C336" s="1">
        <v>31.549333000000001</v>
      </c>
      <c r="D336" s="1">
        <v>-97.146669500000002</v>
      </c>
      <c r="E336" s="1">
        <f>SUMIFS(allNAICS!$P:$P,allNAICS!$C:$C,Revenue!$A336,allNAICS!$E:$E,Revenue!E$1)</f>
        <v>22136162</v>
      </c>
      <c r="F336" s="1">
        <f>SUMIFS(allNAICS!$P:$P,allNAICS!$C:$C,Revenue!$A336,allNAICS!$E:$E,Revenue!F$1)</f>
        <v>0</v>
      </c>
      <c r="G336" s="1">
        <f>SUMIFS(allNAICS!$P:$P,allNAICS!$C:$C,Revenue!$A336,allNAICS!$E:$E,Revenue!G$1)</f>
        <v>21329</v>
      </c>
      <c r="H336" s="1">
        <f>SUMIFS(allNAICS!$P:$P,allNAICS!$C:$C,Revenue!$A336,allNAICS!$E:$E,Revenue!H$1)</f>
        <v>953370</v>
      </c>
      <c r="I336" s="1">
        <f>SUMIFS(allNAICS!$P:$P,allNAICS!$C:$C,Revenue!$A336,allNAICS!$E:$E,Revenue!I$1)</f>
        <v>549221</v>
      </c>
      <c r="J336" s="1">
        <f>SUMIFS(allNAICS!$P:$P,allNAICS!$C:$C,Revenue!$A336,allNAICS!$E:$E,Revenue!J$1)</f>
        <v>7180150</v>
      </c>
      <c r="K336" s="1">
        <f>SUMIFS(allNAICS!$P:$P,allNAICS!$C:$C,Revenue!$A336,allNAICS!$E:$E,Revenue!K$1)</f>
        <v>3388783</v>
      </c>
      <c r="L336" s="1">
        <f>SUMIFS(allNAICS!$P:$P,allNAICS!$C:$C,Revenue!$A336,allNAICS!$E:$E,Revenue!L$1)</f>
        <v>2965082</v>
      </c>
      <c r="M336" s="1">
        <f>SUMIFS(allNAICS!$P:$P,allNAICS!$C:$C,Revenue!$A336,allNAICS!$E:$E,Revenue!M$1)</f>
        <v>381364</v>
      </c>
      <c r="N336" s="1">
        <f>SUMIFS(allNAICS!$P:$P,allNAICS!$C:$C,Revenue!$A336,allNAICS!$E:$E,Revenue!N$1)</f>
        <v>309853</v>
      </c>
      <c r="O336" s="1">
        <f>SUMIFS(allNAICS!$P:$P,allNAICS!$C:$C,Revenue!$A336,allNAICS!$E:$E,Revenue!O$1)</f>
        <v>2642446</v>
      </c>
      <c r="P336" s="1">
        <f>SUMIFS(allNAICS!$P:$P,allNAICS!$C:$C,Revenue!$A336,allNAICS!$E:$E,Revenue!P$1)</f>
        <v>381309</v>
      </c>
      <c r="Q336" s="1">
        <f>SUMIFS(allNAICS!$P:$P,allNAICS!$C:$C,Revenue!$A336,allNAICS!$E:$E,Revenue!Q$1)</f>
        <v>364729</v>
      </c>
      <c r="R336" s="1">
        <f>SUMIFS(allNAICS!$P:$P,allNAICS!$C:$C,Revenue!$A336,allNAICS!$E:$E,Revenue!R$1)</f>
        <v>266317</v>
      </c>
      <c r="S336" s="1">
        <f>SUMIFS(allNAICS!$P:$P,allNAICS!$C:$C,Revenue!$A336,allNAICS!$E:$E,Revenue!S$1)</f>
        <v>515574</v>
      </c>
      <c r="T336" s="1">
        <f>SUMIFS(allNAICS!$P:$P,allNAICS!$C:$C,Revenue!$A336,allNAICS!$E:$E,Revenue!T$1)</f>
        <v>1533697</v>
      </c>
      <c r="U336" s="1">
        <f>SUMIFS(allNAICS!$P:$P,allNAICS!$C:$C,Revenue!$A336,allNAICS!$E:$E,Revenue!U$1)</f>
        <v>57209</v>
      </c>
      <c r="V336" s="1">
        <f>SUMIFS(allNAICS!$P:$P,allNAICS!$C:$C,Revenue!$A336,allNAICS!$E:$E,Revenue!V$1)</f>
        <v>379284</v>
      </c>
      <c r="W336" s="1">
        <f>SUMIFS(allNAICS!$P:$P,allNAICS!$C:$C,Revenue!$A336,allNAICS!$E:$E,Revenue!W$1)</f>
        <v>185552</v>
      </c>
      <c r="X336" s="1">
        <f>SUMIFS(allNAICS!$P:$P,allNAICS!$C:$C,Revenue!$A336,allNAICS!$E:$E,Revenue!X$1)</f>
        <v>0</v>
      </c>
      <c r="Y336" s="1">
        <f>SUMIFS(allNAICS!$P:$P,allNAICS!$C:$C,Revenue!$A336,allNAICS!$E:$E,Revenue!Y$1)</f>
        <v>0</v>
      </c>
    </row>
    <row r="337" spans="1:25" x14ac:dyDescent="0.45">
      <c r="A337" s="1" t="s">
        <v>828</v>
      </c>
      <c r="B337" s="1" t="s">
        <v>449</v>
      </c>
      <c r="C337" s="1">
        <v>32.608611000000003</v>
      </c>
      <c r="D337" s="1">
        <v>-83.638056000000006</v>
      </c>
      <c r="E337" s="1">
        <f>SUMIFS(allNAICS!$P:$P,allNAICS!$C:$C,Revenue!$A337,allNAICS!$E:$E,Revenue!E$1)</f>
        <v>8542820</v>
      </c>
      <c r="F337" s="1">
        <f>SUMIFS(allNAICS!$P:$P,allNAICS!$C:$C,Revenue!$A337,allNAICS!$E:$E,Revenue!F$1)</f>
        <v>0</v>
      </c>
      <c r="G337" s="1">
        <f>SUMIFS(allNAICS!$P:$P,allNAICS!$C:$C,Revenue!$A337,allNAICS!$E:$E,Revenue!G$1)</f>
        <v>0</v>
      </c>
      <c r="H337" s="1">
        <f>SUMIFS(allNAICS!$P:$P,allNAICS!$C:$C,Revenue!$A337,allNAICS!$E:$E,Revenue!H$1)</f>
        <v>0</v>
      </c>
      <c r="I337" s="1">
        <f>SUMIFS(allNAICS!$P:$P,allNAICS!$C:$C,Revenue!$A337,allNAICS!$E:$E,Revenue!I$1)</f>
        <v>279470</v>
      </c>
      <c r="J337" s="1">
        <f>SUMIFS(allNAICS!$P:$P,allNAICS!$C:$C,Revenue!$A337,allNAICS!$E:$E,Revenue!J$1)</f>
        <v>2895533</v>
      </c>
      <c r="K337" s="1">
        <f>SUMIFS(allNAICS!$P:$P,allNAICS!$C:$C,Revenue!$A337,allNAICS!$E:$E,Revenue!K$1)</f>
        <v>397702</v>
      </c>
      <c r="L337" s="1">
        <f>SUMIFS(allNAICS!$P:$P,allNAICS!$C:$C,Revenue!$A337,allNAICS!$E:$E,Revenue!L$1)</f>
        <v>2185697</v>
      </c>
      <c r="M337" s="1">
        <f>SUMIFS(allNAICS!$P:$P,allNAICS!$C:$C,Revenue!$A337,allNAICS!$E:$E,Revenue!M$1)</f>
        <v>162868</v>
      </c>
      <c r="N337" s="1">
        <f>SUMIFS(allNAICS!$P:$P,allNAICS!$C:$C,Revenue!$A337,allNAICS!$E:$E,Revenue!N$1)</f>
        <v>0</v>
      </c>
      <c r="O337" s="1">
        <f>SUMIFS(allNAICS!$P:$P,allNAICS!$C:$C,Revenue!$A337,allNAICS!$E:$E,Revenue!O$1)</f>
        <v>310726</v>
      </c>
      <c r="P337" s="1">
        <f>SUMIFS(allNAICS!$P:$P,allNAICS!$C:$C,Revenue!$A337,allNAICS!$E:$E,Revenue!P$1)</f>
        <v>117984</v>
      </c>
      <c r="Q337" s="1">
        <f>SUMIFS(allNAICS!$P:$P,allNAICS!$C:$C,Revenue!$A337,allNAICS!$E:$E,Revenue!Q$1)</f>
        <v>468409</v>
      </c>
      <c r="R337" s="1">
        <f>SUMIFS(allNAICS!$P:$P,allNAICS!$C:$C,Revenue!$A337,allNAICS!$E:$E,Revenue!R$1)</f>
        <v>197984</v>
      </c>
      <c r="S337" s="1">
        <f>SUMIFS(allNAICS!$P:$P,allNAICS!$C:$C,Revenue!$A337,allNAICS!$E:$E,Revenue!S$1)</f>
        <v>31141</v>
      </c>
      <c r="T337" s="1">
        <f>SUMIFS(allNAICS!$P:$P,allNAICS!$C:$C,Revenue!$A337,allNAICS!$E:$E,Revenue!T$1)</f>
        <v>704025</v>
      </c>
      <c r="U337" s="1">
        <f>SUMIFS(allNAICS!$P:$P,allNAICS!$C:$C,Revenue!$A337,allNAICS!$E:$E,Revenue!U$1)</f>
        <v>13399</v>
      </c>
      <c r="V337" s="1">
        <f>SUMIFS(allNAICS!$P:$P,allNAICS!$C:$C,Revenue!$A337,allNAICS!$E:$E,Revenue!V$1)</f>
        <v>292150</v>
      </c>
      <c r="W337" s="1">
        <f>SUMIFS(allNAICS!$P:$P,allNAICS!$C:$C,Revenue!$A337,allNAICS!$E:$E,Revenue!W$1)</f>
        <v>95409</v>
      </c>
      <c r="X337" s="1">
        <f>SUMIFS(allNAICS!$P:$P,allNAICS!$C:$C,Revenue!$A337,allNAICS!$E:$E,Revenue!X$1)</f>
        <v>0</v>
      </c>
      <c r="Y337" s="1">
        <f>SUMIFS(allNAICS!$P:$P,allNAICS!$C:$C,Revenue!$A337,allNAICS!$E:$E,Revenue!Y$1)</f>
        <v>0</v>
      </c>
    </row>
    <row r="338" spans="1:25" x14ac:dyDescent="0.45">
      <c r="A338" s="1" t="s">
        <v>829</v>
      </c>
      <c r="B338" s="1" t="s">
        <v>502</v>
      </c>
      <c r="C338" s="1">
        <v>38.907192299999998</v>
      </c>
      <c r="D338" s="1">
        <v>77.036870699999994</v>
      </c>
      <c r="E338" s="1">
        <f>SUMIFS(allNAICS!$P:$P,allNAICS!$C:$C,Revenue!$A338,allNAICS!$E:$E,Revenue!E$1)</f>
        <v>786570043</v>
      </c>
      <c r="F338" s="1">
        <f>SUMIFS(allNAICS!$P:$P,allNAICS!$C:$C,Revenue!$A338,allNAICS!$E:$E,Revenue!F$1)</f>
        <v>124670</v>
      </c>
      <c r="G338" s="1">
        <f>SUMIFS(allNAICS!$P:$P,allNAICS!$C:$C,Revenue!$A338,allNAICS!$E:$E,Revenue!G$1)</f>
        <v>295301</v>
      </c>
      <c r="H338" s="1">
        <f>SUMIFS(allNAICS!$P:$P,allNAICS!$C:$C,Revenue!$A338,allNAICS!$E:$E,Revenue!H$1)</f>
        <v>9957955</v>
      </c>
      <c r="I338" s="1">
        <f>SUMIFS(allNAICS!$P:$P,allNAICS!$C:$C,Revenue!$A338,allNAICS!$E:$E,Revenue!I$1)</f>
        <v>45973813</v>
      </c>
      <c r="J338" s="1">
        <f>SUMIFS(allNAICS!$P:$P,allNAICS!$C:$C,Revenue!$A338,allNAICS!$E:$E,Revenue!J$1)</f>
        <v>16246960</v>
      </c>
      <c r="K338" s="1">
        <f>SUMIFS(allNAICS!$P:$P,allNAICS!$C:$C,Revenue!$A338,allNAICS!$E:$E,Revenue!K$1)</f>
        <v>75386914</v>
      </c>
      <c r="L338" s="1">
        <f>SUMIFS(allNAICS!$P:$P,allNAICS!$C:$C,Revenue!$A338,allNAICS!$E:$E,Revenue!L$1)</f>
        <v>74762853</v>
      </c>
      <c r="M338" s="1">
        <f>SUMIFS(allNAICS!$P:$P,allNAICS!$C:$C,Revenue!$A338,allNAICS!$E:$E,Revenue!M$1)</f>
        <v>11594047</v>
      </c>
      <c r="N338" s="1">
        <f>SUMIFS(allNAICS!$P:$P,allNAICS!$C:$C,Revenue!$A338,allNAICS!$E:$E,Revenue!N$1)</f>
        <v>41719587</v>
      </c>
      <c r="O338" s="1">
        <f>SUMIFS(allNAICS!$P:$P,allNAICS!$C:$C,Revenue!$A338,allNAICS!$E:$E,Revenue!O$1)</f>
        <v>245370039</v>
      </c>
      <c r="P338" s="1">
        <f>SUMIFS(allNAICS!$P:$P,allNAICS!$C:$C,Revenue!$A338,allNAICS!$E:$E,Revenue!P$1)</f>
        <v>21827377</v>
      </c>
      <c r="Q338" s="1">
        <f>SUMIFS(allNAICS!$P:$P,allNAICS!$C:$C,Revenue!$A338,allNAICS!$E:$E,Revenue!Q$1)</f>
        <v>135932663</v>
      </c>
      <c r="R338" s="1">
        <f>SUMIFS(allNAICS!$P:$P,allNAICS!$C:$C,Revenue!$A338,allNAICS!$E:$E,Revenue!R$1)</f>
        <v>22859686</v>
      </c>
      <c r="S338" s="1">
        <f>SUMIFS(allNAICS!$P:$P,allNAICS!$C:$C,Revenue!$A338,allNAICS!$E:$E,Revenue!S$1)</f>
        <v>10055738</v>
      </c>
      <c r="T338" s="1">
        <f>SUMIFS(allNAICS!$P:$P,allNAICS!$C:$C,Revenue!$A338,allNAICS!$E:$E,Revenue!T$1)</f>
        <v>37498195</v>
      </c>
      <c r="U338" s="1">
        <f>SUMIFS(allNAICS!$P:$P,allNAICS!$C:$C,Revenue!$A338,allNAICS!$E:$E,Revenue!U$1)</f>
        <v>4683232</v>
      </c>
      <c r="V338" s="1">
        <f>SUMIFS(allNAICS!$P:$P,allNAICS!$C:$C,Revenue!$A338,allNAICS!$E:$E,Revenue!V$1)</f>
        <v>18864197</v>
      </c>
      <c r="W338" s="1">
        <f>SUMIFS(allNAICS!$P:$P,allNAICS!$C:$C,Revenue!$A338,allNAICS!$E:$E,Revenue!W$1)</f>
        <v>6503226</v>
      </c>
      <c r="X338" s="1">
        <f>SUMIFS(allNAICS!$P:$P,allNAICS!$C:$C,Revenue!$A338,allNAICS!$E:$E,Revenue!X$1)</f>
        <v>6899849</v>
      </c>
      <c r="Y338" s="1">
        <f>SUMIFS(allNAICS!$P:$P,allNAICS!$C:$C,Revenue!$A338,allNAICS!$E:$E,Revenue!Y$1)</f>
        <v>13741</v>
      </c>
    </row>
    <row r="339" spans="1:25" x14ac:dyDescent="0.45">
      <c r="A339" s="1" t="s">
        <v>830</v>
      </c>
      <c r="B339" s="1" t="s">
        <v>462</v>
      </c>
      <c r="C339" s="1">
        <v>42.492786000000002</v>
      </c>
      <c r="D339" s="1">
        <v>-92.342577500000004</v>
      </c>
      <c r="E339" s="1">
        <f>SUMIFS(allNAICS!$P:$P,allNAICS!$C:$C,Revenue!$A339,allNAICS!$E:$E,Revenue!E$1)</f>
        <v>22169839</v>
      </c>
      <c r="F339" s="1">
        <f>SUMIFS(allNAICS!$P:$P,allNAICS!$C:$C,Revenue!$A339,allNAICS!$E:$E,Revenue!F$1)</f>
        <v>41177</v>
      </c>
      <c r="G339" s="1">
        <f>SUMIFS(allNAICS!$P:$P,allNAICS!$C:$C,Revenue!$A339,allNAICS!$E:$E,Revenue!G$1)</f>
        <v>0</v>
      </c>
      <c r="H339" s="1">
        <f>SUMIFS(allNAICS!$P:$P,allNAICS!$C:$C,Revenue!$A339,allNAICS!$E:$E,Revenue!H$1)</f>
        <v>0</v>
      </c>
      <c r="I339" s="1">
        <f>SUMIFS(allNAICS!$P:$P,allNAICS!$C:$C,Revenue!$A339,allNAICS!$E:$E,Revenue!I$1)</f>
        <v>1257854</v>
      </c>
      <c r="J339" s="1">
        <f>SUMIFS(allNAICS!$P:$P,allNAICS!$C:$C,Revenue!$A339,allNAICS!$E:$E,Revenue!J$1)</f>
        <v>10984281</v>
      </c>
      <c r="K339" s="1">
        <f>SUMIFS(allNAICS!$P:$P,allNAICS!$C:$C,Revenue!$A339,allNAICS!$E:$E,Revenue!K$1)</f>
        <v>2546543</v>
      </c>
      <c r="L339" s="1">
        <f>SUMIFS(allNAICS!$P:$P,allNAICS!$C:$C,Revenue!$A339,allNAICS!$E:$E,Revenue!L$1)</f>
        <v>2519000</v>
      </c>
      <c r="M339" s="1">
        <f>SUMIFS(allNAICS!$P:$P,allNAICS!$C:$C,Revenue!$A339,allNAICS!$E:$E,Revenue!M$1)</f>
        <v>635424</v>
      </c>
      <c r="N339" s="1">
        <f>SUMIFS(allNAICS!$P:$P,allNAICS!$C:$C,Revenue!$A339,allNAICS!$E:$E,Revenue!N$1)</f>
        <v>171702</v>
      </c>
      <c r="O339" s="1">
        <f>SUMIFS(allNAICS!$P:$P,allNAICS!$C:$C,Revenue!$A339,allNAICS!$E:$E,Revenue!O$1)</f>
        <v>931223</v>
      </c>
      <c r="P339" s="1">
        <f>SUMIFS(allNAICS!$P:$P,allNAICS!$C:$C,Revenue!$A339,allNAICS!$E:$E,Revenue!P$1)</f>
        <v>247576</v>
      </c>
      <c r="Q339" s="1">
        <f>SUMIFS(allNAICS!$P:$P,allNAICS!$C:$C,Revenue!$A339,allNAICS!$E:$E,Revenue!Q$1)</f>
        <v>638695</v>
      </c>
      <c r="R339" s="1">
        <f>SUMIFS(allNAICS!$P:$P,allNAICS!$C:$C,Revenue!$A339,allNAICS!$E:$E,Revenue!R$1)</f>
        <v>276422</v>
      </c>
      <c r="S339" s="1">
        <f>SUMIFS(allNAICS!$P:$P,allNAICS!$C:$C,Revenue!$A339,allNAICS!$E:$E,Revenue!S$1)</f>
        <v>90358</v>
      </c>
      <c r="T339" s="1">
        <f>SUMIFS(allNAICS!$P:$P,allNAICS!$C:$C,Revenue!$A339,allNAICS!$E:$E,Revenue!T$1)</f>
        <v>1077113</v>
      </c>
      <c r="U339" s="1">
        <f>SUMIFS(allNAICS!$P:$P,allNAICS!$C:$C,Revenue!$A339,allNAICS!$E:$E,Revenue!U$1)</f>
        <v>35910</v>
      </c>
      <c r="V339" s="1">
        <f>SUMIFS(allNAICS!$P:$P,allNAICS!$C:$C,Revenue!$A339,allNAICS!$E:$E,Revenue!V$1)</f>
        <v>348076</v>
      </c>
      <c r="W339" s="1">
        <f>SUMIFS(allNAICS!$P:$P,allNAICS!$C:$C,Revenue!$A339,allNAICS!$E:$E,Revenue!W$1)</f>
        <v>134952</v>
      </c>
      <c r="X339" s="1">
        <f>SUMIFS(allNAICS!$P:$P,allNAICS!$C:$C,Revenue!$A339,allNAICS!$E:$E,Revenue!X$1)</f>
        <v>41662</v>
      </c>
      <c r="Y339" s="1">
        <f>SUMIFS(allNAICS!$P:$P,allNAICS!$C:$C,Revenue!$A339,allNAICS!$E:$E,Revenue!Y$1)</f>
        <v>0</v>
      </c>
    </row>
    <row r="340" spans="1:25" x14ac:dyDescent="0.45">
      <c r="A340" s="1" t="s">
        <v>831</v>
      </c>
      <c r="B340" s="1" t="s">
        <v>468</v>
      </c>
      <c r="C340" s="1">
        <v>44.959135199999999</v>
      </c>
      <c r="D340" s="1">
        <v>-89.630122099999994</v>
      </c>
      <c r="E340" s="1">
        <f>SUMIFS(allNAICS!$P:$P,allNAICS!$C:$C,Revenue!$A340,allNAICS!$E:$E,Revenue!E$1)</f>
        <v>13298240</v>
      </c>
      <c r="F340" s="1">
        <f>SUMIFS(allNAICS!$P:$P,allNAICS!$C:$C,Revenue!$A340,allNAICS!$E:$E,Revenue!F$1)</f>
        <v>0</v>
      </c>
      <c r="G340" s="1">
        <f>SUMIFS(allNAICS!$P:$P,allNAICS!$C:$C,Revenue!$A340,allNAICS!$E:$E,Revenue!G$1)</f>
        <v>0</v>
      </c>
      <c r="H340" s="1">
        <f>SUMIFS(allNAICS!$P:$P,allNAICS!$C:$C,Revenue!$A340,allNAICS!$E:$E,Revenue!H$1)</f>
        <v>0</v>
      </c>
      <c r="I340" s="1">
        <f>SUMIFS(allNAICS!$P:$P,allNAICS!$C:$C,Revenue!$A340,allNAICS!$E:$E,Revenue!I$1)</f>
        <v>627248</v>
      </c>
      <c r="J340" s="1">
        <f>SUMIFS(allNAICS!$P:$P,allNAICS!$C:$C,Revenue!$A340,allNAICS!$E:$E,Revenue!J$1)</f>
        <v>4294607</v>
      </c>
      <c r="K340" s="1">
        <f>SUMIFS(allNAICS!$P:$P,allNAICS!$C:$C,Revenue!$A340,allNAICS!$E:$E,Revenue!K$1)</f>
        <v>1120756</v>
      </c>
      <c r="L340" s="1">
        <f>SUMIFS(allNAICS!$P:$P,allNAICS!$C:$C,Revenue!$A340,allNAICS!$E:$E,Revenue!L$1)</f>
        <v>2301107</v>
      </c>
      <c r="M340" s="1">
        <f>SUMIFS(allNAICS!$P:$P,allNAICS!$C:$C,Revenue!$A340,allNAICS!$E:$E,Revenue!M$1)</f>
        <v>330938</v>
      </c>
      <c r="N340" s="1">
        <f>SUMIFS(allNAICS!$P:$P,allNAICS!$C:$C,Revenue!$A340,allNAICS!$E:$E,Revenue!N$1)</f>
        <v>157212</v>
      </c>
      <c r="O340" s="1">
        <f>SUMIFS(allNAICS!$P:$P,allNAICS!$C:$C,Revenue!$A340,allNAICS!$E:$E,Revenue!O$1)</f>
        <v>1570167</v>
      </c>
      <c r="P340" s="1">
        <f>SUMIFS(allNAICS!$P:$P,allNAICS!$C:$C,Revenue!$A340,allNAICS!$E:$E,Revenue!P$1)</f>
        <v>81640</v>
      </c>
      <c r="Q340" s="1">
        <f>SUMIFS(allNAICS!$P:$P,allNAICS!$C:$C,Revenue!$A340,allNAICS!$E:$E,Revenue!Q$1)</f>
        <v>329352</v>
      </c>
      <c r="R340" s="1">
        <f>SUMIFS(allNAICS!$P:$P,allNAICS!$C:$C,Revenue!$A340,allNAICS!$E:$E,Revenue!R$1)</f>
        <v>152256</v>
      </c>
      <c r="S340" s="1">
        <f>SUMIFS(allNAICS!$P:$P,allNAICS!$C:$C,Revenue!$A340,allNAICS!$E:$E,Revenue!S$1)</f>
        <v>21002</v>
      </c>
      <c r="T340" s="1">
        <f>SUMIFS(allNAICS!$P:$P,allNAICS!$C:$C,Revenue!$A340,allNAICS!$E:$E,Revenue!T$1)</f>
        <v>1003710</v>
      </c>
      <c r="U340" s="1">
        <f>SUMIFS(allNAICS!$P:$P,allNAICS!$C:$C,Revenue!$A340,allNAICS!$E:$E,Revenue!U$1)</f>
        <v>52479</v>
      </c>
      <c r="V340" s="1">
        <f>SUMIFS(allNAICS!$P:$P,allNAICS!$C:$C,Revenue!$A340,allNAICS!$E:$E,Revenue!V$1)</f>
        <v>172773</v>
      </c>
      <c r="W340" s="1">
        <f>SUMIFS(allNAICS!$P:$P,allNAICS!$C:$C,Revenue!$A340,allNAICS!$E:$E,Revenue!W$1)</f>
        <v>165678</v>
      </c>
      <c r="X340" s="1">
        <f>SUMIFS(allNAICS!$P:$P,allNAICS!$C:$C,Revenue!$A340,allNAICS!$E:$E,Revenue!X$1)</f>
        <v>0</v>
      </c>
      <c r="Y340" s="1">
        <f>SUMIFS(allNAICS!$P:$P,allNAICS!$C:$C,Revenue!$A340,allNAICS!$E:$E,Revenue!Y$1)</f>
        <v>0</v>
      </c>
    </row>
    <row r="341" spans="1:25" x14ac:dyDescent="0.45">
      <c r="A341" s="1" t="s">
        <v>832</v>
      </c>
      <c r="B341" s="1" t="s">
        <v>447</v>
      </c>
      <c r="C341" s="1">
        <v>40.063961599999999</v>
      </c>
      <c r="D341" s="1">
        <v>80.720914899999997</v>
      </c>
      <c r="E341" s="1">
        <f>SUMIFS(allNAICS!$P:$P,allNAICS!$C:$C,Revenue!$A341,allNAICS!$E:$E,Revenue!E$1)</f>
        <v>14215424</v>
      </c>
      <c r="F341" s="1">
        <f>SUMIFS(allNAICS!$P:$P,allNAICS!$C:$C,Revenue!$A341,allNAICS!$E:$E,Revenue!F$1)</f>
        <v>0</v>
      </c>
      <c r="G341" s="1">
        <f>SUMIFS(allNAICS!$P:$P,allNAICS!$C:$C,Revenue!$A341,allNAICS!$E:$E,Revenue!G$1)</f>
        <v>1600568</v>
      </c>
      <c r="H341" s="1">
        <f>SUMIFS(allNAICS!$P:$P,allNAICS!$C:$C,Revenue!$A341,allNAICS!$E:$E,Revenue!H$1)</f>
        <v>0</v>
      </c>
      <c r="I341" s="1">
        <f>SUMIFS(allNAICS!$P:$P,allNAICS!$C:$C,Revenue!$A341,allNAICS!$E:$E,Revenue!I$1)</f>
        <v>464605</v>
      </c>
      <c r="J341" s="1">
        <f>SUMIFS(allNAICS!$P:$P,allNAICS!$C:$C,Revenue!$A341,allNAICS!$E:$E,Revenue!J$1)</f>
        <v>944700</v>
      </c>
      <c r="K341" s="1">
        <f>SUMIFS(allNAICS!$P:$P,allNAICS!$C:$C,Revenue!$A341,allNAICS!$E:$E,Revenue!K$1)</f>
        <v>4729633</v>
      </c>
      <c r="L341" s="1">
        <f>SUMIFS(allNAICS!$P:$P,allNAICS!$C:$C,Revenue!$A341,allNAICS!$E:$E,Revenue!L$1)</f>
        <v>2234074</v>
      </c>
      <c r="M341" s="1">
        <f>SUMIFS(allNAICS!$P:$P,allNAICS!$C:$C,Revenue!$A341,allNAICS!$E:$E,Revenue!M$1)</f>
        <v>198763</v>
      </c>
      <c r="N341" s="1">
        <f>SUMIFS(allNAICS!$P:$P,allNAICS!$C:$C,Revenue!$A341,allNAICS!$E:$E,Revenue!N$1)</f>
        <v>263161</v>
      </c>
      <c r="O341" s="1">
        <f>SUMIFS(allNAICS!$P:$P,allNAICS!$C:$C,Revenue!$A341,allNAICS!$E:$E,Revenue!O$1)</f>
        <v>840536</v>
      </c>
      <c r="P341" s="1">
        <f>SUMIFS(allNAICS!$P:$P,allNAICS!$C:$C,Revenue!$A341,allNAICS!$E:$E,Revenue!P$1)</f>
        <v>136062</v>
      </c>
      <c r="Q341" s="1">
        <f>SUMIFS(allNAICS!$P:$P,allNAICS!$C:$C,Revenue!$A341,allNAICS!$E:$E,Revenue!Q$1)</f>
        <v>335085</v>
      </c>
      <c r="R341" s="1">
        <f>SUMIFS(allNAICS!$P:$P,allNAICS!$C:$C,Revenue!$A341,allNAICS!$E:$E,Revenue!R$1)</f>
        <v>228046</v>
      </c>
      <c r="S341" s="1">
        <f>SUMIFS(allNAICS!$P:$P,allNAICS!$C:$C,Revenue!$A341,allNAICS!$E:$E,Revenue!S$1)</f>
        <v>61003</v>
      </c>
      <c r="T341" s="1">
        <f>SUMIFS(allNAICS!$P:$P,allNAICS!$C:$C,Revenue!$A341,allNAICS!$E:$E,Revenue!T$1)</f>
        <v>1084564</v>
      </c>
      <c r="U341" s="1">
        <f>SUMIFS(allNAICS!$P:$P,allNAICS!$C:$C,Revenue!$A341,allNAICS!$E:$E,Revenue!U$1)</f>
        <v>181402</v>
      </c>
      <c r="V341" s="1">
        <f>SUMIFS(allNAICS!$P:$P,allNAICS!$C:$C,Revenue!$A341,allNAICS!$E:$E,Revenue!V$1)</f>
        <v>278394</v>
      </c>
      <c r="W341" s="1">
        <f>SUMIFS(allNAICS!$P:$P,allNAICS!$C:$C,Revenue!$A341,allNAICS!$E:$E,Revenue!W$1)</f>
        <v>176583</v>
      </c>
      <c r="X341" s="1">
        <f>SUMIFS(allNAICS!$P:$P,allNAICS!$C:$C,Revenue!$A341,allNAICS!$E:$E,Revenue!X$1)</f>
        <v>0</v>
      </c>
      <c r="Y341" s="1">
        <f>SUMIFS(allNAICS!$P:$P,allNAICS!$C:$C,Revenue!$A341,allNAICS!$E:$E,Revenue!Y$1)</f>
        <v>0</v>
      </c>
    </row>
    <row r="342" spans="1:25" x14ac:dyDescent="0.45">
      <c r="A342" s="1" t="s">
        <v>833</v>
      </c>
      <c r="B342" s="1" t="s">
        <v>445</v>
      </c>
      <c r="C342" s="1">
        <v>33.913708499999998</v>
      </c>
      <c r="D342" s="1">
        <v>-98.493387299999995</v>
      </c>
      <c r="E342" s="1">
        <f>SUMIFS(allNAICS!$P:$P,allNAICS!$C:$C,Revenue!$A342,allNAICS!$E:$E,Revenue!E$1)</f>
        <v>8008901</v>
      </c>
      <c r="F342" s="1">
        <f>SUMIFS(allNAICS!$P:$P,allNAICS!$C:$C,Revenue!$A342,allNAICS!$E:$E,Revenue!F$1)</f>
        <v>1112</v>
      </c>
      <c r="G342" s="1">
        <f>SUMIFS(allNAICS!$P:$P,allNAICS!$C:$C,Revenue!$A342,allNAICS!$E:$E,Revenue!G$1)</f>
        <v>273366</v>
      </c>
      <c r="H342" s="1">
        <f>SUMIFS(allNAICS!$P:$P,allNAICS!$C:$C,Revenue!$A342,allNAICS!$E:$E,Revenue!H$1)</f>
        <v>0</v>
      </c>
      <c r="I342" s="1">
        <f>SUMIFS(allNAICS!$P:$P,allNAICS!$C:$C,Revenue!$A342,allNAICS!$E:$E,Revenue!I$1)</f>
        <v>467126</v>
      </c>
      <c r="J342" s="1">
        <f>SUMIFS(allNAICS!$P:$P,allNAICS!$C:$C,Revenue!$A342,allNAICS!$E:$E,Revenue!J$1)</f>
        <v>1362218</v>
      </c>
      <c r="K342" s="1">
        <f>SUMIFS(allNAICS!$P:$P,allNAICS!$C:$C,Revenue!$A342,allNAICS!$E:$E,Revenue!K$1)</f>
        <v>627768</v>
      </c>
      <c r="L342" s="1">
        <f>SUMIFS(allNAICS!$P:$P,allNAICS!$C:$C,Revenue!$A342,allNAICS!$E:$E,Revenue!L$1)</f>
        <v>1669504</v>
      </c>
      <c r="M342" s="1">
        <f>SUMIFS(allNAICS!$P:$P,allNAICS!$C:$C,Revenue!$A342,allNAICS!$E:$E,Revenue!M$1)</f>
        <v>264337</v>
      </c>
      <c r="N342" s="1">
        <f>SUMIFS(allNAICS!$P:$P,allNAICS!$C:$C,Revenue!$A342,allNAICS!$E:$E,Revenue!N$1)</f>
        <v>519718</v>
      </c>
      <c r="O342" s="1">
        <f>SUMIFS(allNAICS!$P:$P,allNAICS!$C:$C,Revenue!$A342,allNAICS!$E:$E,Revenue!O$1)</f>
        <v>430314</v>
      </c>
      <c r="P342" s="1">
        <f>SUMIFS(allNAICS!$P:$P,allNAICS!$C:$C,Revenue!$A342,allNAICS!$E:$E,Revenue!P$1)</f>
        <v>239001</v>
      </c>
      <c r="Q342" s="1">
        <f>SUMIFS(allNAICS!$P:$P,allNAICS!$C:$C,Revenue!$A342,allNAICS!$E:$E,Revenue!Q$1)</f>
        <v>276665</v>
      </c>
      <c r="R342" s="1">
        <f>SUMIFS(allNAICS!$P:$P,allNAICS!$C:$C,Revenue!$A342,allNAICS!$E:$E,Revenue!R$1)</f>
        <v>156610</v>
      </c>
      <c r="S342" s="1">
        <f>SUMIFS(allNAICS!$P:$P,allNAICS!$C:$C,Revenue!$A342,allNAICS!$E:$E,Revenue!S$1)</f>
        <v>21412</v>
      </c>
      <c r="T342" s="1">
        <f>SUMIFS(allNAICS!$P:$P,allNAICS!$C:$C,Revenue!$A342,allNAICS!$E:$E,Revenue!T$1)</f>
        <v>1180024</v>
      </c>
      <c r="U342" s="1">
        <f>SUMIFS(allNAICS!$P:$P,allNAICS!$C:$C,Revenue!$A342,allNAICS!$E:$E,Revenue!U$1)</f>
        <v>18167</v>
      </c>
      <c r="V342" s="1">
        <f>SUMIFS(allNAICS!$P:$P,allNAICS!$C:$C,Revenue!$A342,allNAICS!$E:$E,Revenue!V$1)</f>
        <v>303004</v>
      </c>
      <c r="W342" s="1">
        <f>SUMIFS(allNAICS!$P:$P,allNAICS!$C:$C,Revenue!$A342,allNAICS!$E:$E,Revenue!W$1)</f>
        <v>81054</v>
      </c>
      <c r="X342" s="1">
        <f>SUMIFS(allNAICS!$P:$P,allNAICS!$C:$C,Revenue!$A342,allNAICS!$E:$E,Revenue!X$1)</f>
        <v>0</v>
      </c>
      <c r="Y342" s="1">
        <f>SUMIFS(allNAICS!$P:$P,allNAICS!$C:$C,Revenue!$A342,allNAICS!$E:$E,Revenue!Y$1)</f>
        <v>0</v>
      </c>
    </row>
    <row r="343" spans="1:25" x14ac:dyDescent="0.45">
      <c r="A343" s="1" t="s">
        <v>834</v>
      </c>
      <c r="B343" s="1" t="s">
        <v>669</v>
      </c>
      <c r="C343" s="1">
        <v>37.688889000000003</v>
      </c>
      <c r="D343" s="1">
        <v>-97.336111000000002</v>
      </c>
      <c r="E343" s="1">
        <f>SUMIFS(allNAICS!$P:$P,allNAICS!$C:$C,Revenue!$A343,allNAICS!$E:$E,Revenue!E$1)</f>
        <v>77653204</v>
      </c>
      <c r="F343" s="1">
        <f>SUMIFS(allNAICS!$P:$P,allNAICS!$C:$C,Revenue!$A343,allNAICS!$E:$E,Revenue!F$1)</f>
        <v>7442</v>
      </c>
      <c r="G343" s="1">
        <f>SUMIFS(allNAICS!$P:$P,allNAICS!$C:$C,Revenue!$A343,allNAICS!$E:$E,Revenue!G$1)</f>
        <v>723023</v>
      </c>
      <c r="H343" s="1">
        <f>SUMIFS(allNAICS!$P:$P,allNAICS!$C:$C,Revenue!$A343,allNAICS!$E:$E,Revenue!H$1)</f>
        <v>624246</v>
      </c>
      <c r="I343" s="1">
        <f>SUMIFS(allNAICS!$P:$P,allNAICS!$C:$C,Revenue!$A343,allNAICS!$E:$E,Revenue!I$1)</f>
        <v>3411772</v>
      </c>
      <c r="J343" s="1">
        <f>SUMIFS(allNAICS!$P:$P,allNAICS!$C:$C,Revenue!$A343,allNAICS!$E:$E,Revenue!J$1)</f>
        <v>24238007</v>
      </c>
      <c r="K343" s="1">
        <f>SUMIFS(allNAICS!$P:$P,allNAICS!$C:$C,Revenue!$A343,allNAICS!$E:$E,Revenue!K$1)</f>
        <v>22199553</v>
      </c>
      <c r="L343" s="1">
        <f>SUMIFS(allNAICS!$P:$P,allNAICS!$C:$C,Revenue!$A343,allNAICS!$E:$E,Revenue!L$1)</f>
        <v>8085955</v>
      </c>
      <c r="M343" s="1">
        <f>SUMIFS(allNAICS!$P:$P,allNAICS!$C:$C,Revenue!$A343,allNAICS!$E:$E,Revenue!M$1)</f>
        <v>1969924</v>
      </c>
      <c r="N343" s="1">
        <f>SUMIFS(allNAICS!$P:$P,allNAICS!$C:$C,Revenue!$A343,allNAICS!$E:$E,Revenue!N$1)</f>
        <v>1253996</v>
      </c>
      <c r="O343" s="1">
        <f>SUMIFS(allNAICS!$P:$P,allNAICS!$C:$C,Revenue!$A343,allNAICS!$E:$E,Revenue!O$1)</f>
        <v>4207679</v>
      </c>
      <c r="P343" s="1">
        <f>SUMIFS(allNAICS!$P:$P,allNAICS!$C:$C,Revenue!$A343,allNAICS!$E:$E,Revenue!P$1)</f>
        <v>971273</v>
      </c>
      <c r="Q343" s="1">
        <f>SUMIFS(allNAICS!$P:$P,allNAICS!$C:$C,Revenue!$A343,allNAICS!$E:$E,Revenue!Q$1)</f>
        <v>2086453</v>
      </c>
      <c r="R343" s="1">
        <f>SUMIFS(allNAICS!$P:$P,allNAICS!$C:$C,Revenue!$A343,allNAICS!$E:$E,Revenue!R$1)</f>
        <v>963350</v>
      </c>
      <c r="S343" s="1">
        <f>SUMIFS(allNAICS!$P:$P,allNAICS!$C:$C,Revenue!$A343,allNAICS!$E:$E,Revenue!S$1)</f>
        <v>369659</v>
      </c>
      <c r="T343" s="1">
        <f>SUMIFS(allNAICS!$P:$P,allNAICS!$C:$C,Revenue!$A343,allNAICS!$E:$E,Revenue!T$1)</f>
        <v>3853174</v>
      </c>
      <c r="U343" s="1">
        <f>SUMIFS(allNAICS!$P:$P,allNAICS!$C:$C,Revenue!$A343,allNAICS!$E:$E,Revenue!U$1)</f>
        <v>255221</v>
      </c>
      <c r="V343" s="1">
        <f>SUMIFS(allNAICS!$P:$P,allNAICS!$C:$C,Revenue!$A343,allNAICS!$E:$E,Revenue!V$1)</f>
        <v>1332779</v>
      </c>
      <c r="W343" s="1">
        <f>SUMIFS(allNAICS!$P:$P,allNAICS!$C:$C,Revenue!$A343,allNAICS!$E:$E,Revenue!W$1)</f>
        <v>595959</v>
      </c>
      <c r="X343" s="1">
        <f>SUMIFS(allNAICS!$P:$P,allNAICS!$C:$C,Revenue!$A343,allNAICS!$E:$E,Revenue!X$1)</f>
        <v>503306</v>
      </c>
      <c r="Y343" s="1">
        <f>SUMIFS(allNAICS!$P:$P,allNAICS!$C:$C,Revenue!$A343,allNAICS!$E:$E,Revenue!Y$1)</f>
        <v>0</v>
      </c>
    </row>
    <row r="344" spans="1:25" x14ac:dyDescent="0.45">
      <c r="A344" s="1" t="s">
        <v>835</v>
      </c>
      <c r="B344" s="1" t="s">
        <v>459</v>
      </c>
      <c r="C344" s="1">
        <v>41.2411897</v>
      </c>
      <c r="D344" s="1">
        <v>-77.0010786</v>
      </c>
      <c r="E344" s="1">
        <f>SUMIFS(allNAICS!$P:$P,allNAICS!$C:$C,Revenue!$A344,allNAICS!$E:$E,Revenue!E$1)</f>
        <v>27113692</v>
      </c>
      <c r="F344" s="1">
        <f>SUMIFS(allNAICS!$P:$P,allNAICS!$C:$C,Revenue!$A344,allNAICS!$E:$E,Revenue!F$1)</f>
        <v>0</v>
      </c>
      <c r="G344" s="1">
        <f>SUMIFS(allNAICS!$P:$P,allNAICS!$C:$C,Revenue!$A344,allNAICS!$E:$E,Revenue!G$1)</f>
        <v>477170</v>
      </c>
      <c r="H344" s="1">
        <f>SUMIFS(allNAICS!$P:$P,allNAICS!$C:$C,Revenue!$A344,allNAICS!$E:$E,Revenue!H$1)</f>
        <v>125265</v>
      </c>
      <c r="I344" s="1">
        <f>SUMIFS(allNAICS!$P:$P,allNAICS!$C:$C,Revenue!$A344,allNAICS!$E:$E,Revenue!I$1)</f>
        <v>0</v>
      </c>
      <c r="J344" s="1">
        <f>SUMIFS(allNAICS!$P:$P,allNAICS!$C:$C,Revenue!$A344,allNAICS!$E:$E,Revenue!J$1)</f>
        <v>3057583</v>
      </c>
      <c r="K344" s="1">
        <f>SUMIFS(allNAICS!$P:$P,allNAICS!$C:$C,Revenue!$A344,allNAICS!$E:$E,Revenue!K$1)</f>
        <v>17881357</v>
      </c>
      <c r="L344" s="1">
        <f>SUMIFS(allNAICS!$P:$P,allNAICS!$C:$C,Revenue!$A344,allNAICS!$E:$E,Revenue!L$1)</f>
        <v>1758791</v>
      </c>
      <c r="M344" s="1">
        <f>SUMIFS(allNAICS!$P:$P,allNAICS!$C:$C,Revenue!$A344,allNAICS!$E:$E,Revenue!M$1)</f>
        <v>252432</v>
      </c>
      <c r="N344" s="1">
        <f>SUMIFS(allNAICS!$P:$P,allNAICS!$C:$C,Revenue!$A344,allNAICS!$E:$E,Revenue!N$1)</f>
        <v>122867</v>
      </c>
      <c r="O344" s="1">
        <f>SUMIFS(allNAICS!$P:$P,allNAICS!$C:$C,Revenue!$A344,allNAICS!$E:$E,Revenue!O$1)</f>
        <v>370072</v>
      </c>
      <c r="P344" s="1">
        <f>SUMIFS(allNAICS!$P:$P,allNAICS!$C:$C,Revenue!$A344,allNAICS!$E:$E,Revenue!P$1)</f>
        <v>210736</v>
      </c>
      <c r="Q344" s="1">
        <f>SUMIFS(allNAICS!$P:$P,allNAICS!$C:$C,Revenue!$A344,allNAICS!$E:$E,Revenue!Q$1)</f>
        <v>202805</v>
      </c>
      <c r="R344" s="1">
        <f>SUMIFS(allNAICS!$P:$P,allNAICS!$C:$C,Revenue!$A344,allNAICS!$E:$E,Revenue!R$1)</f>
        <v>0</v>
      </c>
      <c r="S344" s="1">
        <f>SUMIFS(allNAICS!$P:$P,allNAICS!$C:$C,Revenue!$A344,allNAICS!$E:$E,Revenue!S$1)</f>
        <v>36678</v>
      </c>
      <c r="T344" s="1">
        <f>SUMIFS(allNAICS!$P:$P,allNAICS!$C:$C,Revenue!$A344,allNAICS!$E:$E,Revenue!T$1)</f>
        <v>943232</v>
      </c>
      <c r="U344" s="1">
        <f>SUMIFS(allNAICS!$P:$P,allNAICS!$C:$C,Revenue!$A344,allNAICS!$E:$E,Revenue!U$1)</f>
        <v>24570</v>
      </c>
      <c r="V344" s="1">
        <f>SUMIFS(allNAICS!$P:$P,allNAICS!$C:$C,Revenue!$A344,allNAICS!$E:$E,Revenue!V$1)</f>
        <v>227711</v>
      </c>
      <c r="W344" s="1">
        <f>SUMIFS(allNAICS!$P:$P,allNAICS!$C:$C,Revenue!$A344,allNAICS!$E:$E,Revenue!W$1)</f>
        <v>229201</v>
      </c>
      <c r="X344" s="1">
        <f>SUMIFS(allNAICS!$P:$P,allNAICS!$C:$C,Revenue!$A344,allNAICS!$E:$E,Revenue!X$1)</f>
        <v>0</v>
      </c>
      <c r="Y344" s="1">
        <f>SUMIFS(allNAICS!$P:$P,allNAICS!$C:$C,Revenue!$A344,allNAICS!$E:$E,Revenue!Y$1)</f>
        <v>0</v>
      </c>
    </row>
    <row r="345" spans="1:25" x14ac:dyDescent="0.45">
      <c r="A345" s="1" t="s">
        <v>836</v>
      </c>
      <c r="B345" s="1" t="s">
        <v>470</v>
      </c>
      <c r="C345" s="1">
        <v>34.225725500000003</v>
      </c>
      <c r="D345" s="1">
        <v>-77.944710200000003</v>
      </c>
      <c r="E345" s="1">
        <f>SUMIFS(allNAICS!$P:$P,allNAICS!$C:$C,Revenue!$A345,allNAICS!$E:$E,Revenue!E$1)</f>
        <v>18562412</v>
      </c>
      <c r="F345" s="1">
        <f>SUMIFS(allNAICS!$P:$P,allNAICS!$C:$C,Revenue!$A345,allNAICS!$E:$E,Revenue!F$1)</f>
        <v>0</v>
      </c>
      <c r="G345" s="1">
        <f>SUMIFS(allNAICS!$P:$P,allNAICS!$C:$C,Revenue!$A345,allNAICS!$E:$E,Revenue!G$1)</f>
        <v>0</v>
      </c>
      <c r="H345" s="1">
        <f>SUMIFS(allNAICS!$P:$P,allNAICS!$C:$C,Revenue!$A345,allNAICS!$E:$E,Revenue!H$1)</f>
        <v>0</v>
      </c>
      <c r="I345" s="1">
        <f>SUMIFS(allNAICS!$P:$P,allNAICS!$C:$C,Revenue!$A345,allNAICS!$E:$E,Revenue!I$1)</f>
        <v>1184867</v>
      </c>
      <c r="J345" s="1">
        <f>SUMIFS(allNAICS!$P:$P,allNAICS!$C:$C,Revenue!$A345,allNAICS!$E:$E,Revenue!J$1)</f>
        <v>2530243</v>
      </c>
      <c r="K345" s="1">
        <f>SUMIFS(allNAICS!$P:$P,allNAICS!$C:$C,Revenue!$A345,allNAICS!$E:$E,Revenue!K$1)</f>
        <v>3205503</v>
      </c>
      <c r="L345" s="1">
        <f>SUMIFS(allNAICS!$P:$P,allNAICS!$C:$C,Revenue!$A345,allNAICS!$E:$E,Revenue!L$1)</f>
        <v>3897871</v>
      </c>
      <c r="M345" s="1">
        <f>SUMIFS(allNAICS!$P:$P,allNAICS!$C:$C,Revenue!$A345,allNAICS!$E:$E,Revenue!M$1)</f>
        <v>467186</v>
      </c>
      <c r="N345" s="1">
        <f>SUMIFS(allNAICS!$P:$P,allNAICS!$C:$C,Revenue!$A345,allNAICS!$E:$E,Revenue!N$1)</f>
        <v>1187879</v>
      </c>
      <c r="O345" s="1">
        <f>SUMIFS(allNAICS!$P:$P,allNAICS!$C:$C,Revenue!$A345,allNAICS!$E:$E,Revenue!O$1)</f>
        <v>593680</v>
      </c>
      <c r="P345" s="1">
        <f>SUMIFS(allNAICS!$P:$P,allNAICS!$C:$C,Revenue!$A345,allNAICS!$E:$E,Revenue!P$1)</f>
        <v>737039</v>
      </c>
      <c r="Q345" s="1">
        <f>SUMIFS(allNAICS!$P:$P,allNAICS!$C:$C,Revenue!$A345,allNAICS!$E:$E,Revenue!Q$1)</f>
        <v>1300027</v>
      </c>
      <c r="R345" s="1">
        <f>SUMIFS(allNAICS!$P:$P,allNAICS!$C:$C,Revenue!$A345,allNAICS!$E:$E,Revenue!R$1)</f>
        <v>372262</v>
      </c>
      <c r="S345" s="1">
        <f>SUMIFS(allNAICS!$P:$P,allNAICS!$C:$C,Revenue!$A345,allNAICS!$E:$E,Revenue!S$1)</f>
        <v>99319</v>
      </c>
      <c r="T345" s="1">
        <f>SUMIFS(allNAICS!$P:$P,allNAICS!$C:$C,Revenue!$A345,allNAICS!$E:$E,Revenue!T$1)</f>
        <v>1444773</v>
      </c>
      <c r="U345" s="1">
        <f>SUMIFS(allNAICS!$P:$P,allNAICS!$C:$C,Revenue!$A345,allNAICS!$E:$E,Revenue!U$1)</f>
        <v>135806</v>
      </c>
      <c r="V345" s="1">
        <f>SUMIFS(allNAICS!$P:$P,allNAICS!$C:$C,Revenue!$A345,allNAICS!$E:$E,Revenue!V$1)</f>
        <v>761202</v>
      </c>
      <c r="W345" s="1">
        <f>SUMIFS(allNAICS!$P:$P,allNAICS!$C:$C,Revenue!$A345,allNAICS!$E:$E,Revenue!W$1)</f>
        <v>194068</v>
      </c>
      <c r="X345" s="1">
        <f>SUMIFS(allNAICS!$P:$P,allNAICS!$C:$C,Revenue!$A345,allNAICS!$E:$E,Revenue!X$1)</f>
        <v>101193</v>
      </c>
      <c r="Y345" s="1">
        <f>SUMIFS(allNAICS!$P:$P,allNAICS!$C:$C,Revenue!$A345,allNAICS!$E:$E,Revenue!Y$1)</f>
        <v>0</v>
      </c>
    </row>
    <row r="346" spans="1:25" x14ac:dyDescent="0.45">
      <c r="A346" s="1" t="s">
        <v>837</v>
      </c>
      <c r="B346" s="1" t="s">
        <v>502</v>
      </c>
      <c r="C346" s="1">
        <v>39.185659700000002</v>
      </c>
      <c r="D346" s="1">
        <v>78.1633341</v>
      </c>
      <c r="E346" s="1">
        <f>SUMIFS(allNAICS!$P:$P,allNAICS!$C:$C,Revenue!$A346,allNAICS!$E:$E,Revenue!E$1)</f>
        <v>11271238</v>
      </c>
      <c r="F346" s="1">
        <f>SUMIFS(allNAICS!$P:$P,allNAICS!$C:$C,Revenue!$A346,allNAICS!$E:$E,Revenue!F$1)</f>
        <v>16176</v>
      </c>
      <c r="G346" s="1">
        <f>SUMIFS(allNAICS!$P:$P,allNAICS!$C:$C,Revenue!$A346,allNAICS!$E:$E,Revenue!G$1)</f>
        <v>0</v>
      </c>
      <c r="H346" s="1">
        <f>SUMIFS(allNAICS!$P:$P,allNAICS!$C:$C,Revenue!$A346,allNAICS!$E:$E,Revenue!H$1)</f>
        <v>0</v>
      </c>
      <c r="I346" s="1">
        <f>SUMIFS(allNAICS!$P:$P,allNAICS!$C:$C,Revenue!$A346,allNAICS!$E:$E,Revenue!I$1)</f>
        <v>0</v>
      </c>
      <c r="J346" s="1">
        <f>SUMIFS(allNAICS!$P:$P,allNAICS!$C:$C,Revenue!$A346,allNAICS!$E:$E,Revenue!J$1)</f>
        <v>3603324</v>
      </c>
      <c r="K346" s="1">
        <f>SUMIFS(allNAICS!$P:$P,allNAICS!$C:$C,Revenue!$A346,allNAICS!$E:$E,Revenue!K$1)</f>
        <v>1538637</v>
      </c>
      <c r="L346" s="1">
        <f>SUMIFS(allNAICS!$P:$P,allNAICS!$C:$C,Revenue!$A346,allNAICS!$E:$E,Revenue!L$1)</f>
        <v>2650422</v>
      </c>
      <c r="M346" s="1">
        <f>SUMIFS(allNAICS!$P:$P,allNAICS!$C:$C,Revenue!$A346,allNAICS!$E:$E,Revenue!M$1)</f>
        <v>304084</v>
      </c>
      <c r="N346" s="1">
        <f>SUMIFS(allNAICS!$P:$P,allNAICS!$C:$C,Revenue!$A346,allNAICS!$E:$E,Revenue!N$1)</f>
        <v>106568</v>
      </c>
      <c r="O346" s="1">
        <f>SUMIFS(allNAICS!$P:$P,allNAICS!$C:$C,Revenue!$A346,allNAICS!$E:$E,Revenue!O$1)</f>
        <v>383715</v>
      </c>
      <c r="P346" s="1">
        <f>SUMIFS(allNAICS!$P:$P,allNAICS!$C:$C,Revenue!$A346,allNAICS!$E:$E,Revenue!P$1)</f>
        <v>155343</v>
      </c>
      <c r="Q346" s="1">
        <f>SUMIFS(allNAICS!$P:$P,allNAICS!$C:$C,Revenue!$A346,allNAICS!$E:$E,Revenue!Q$1)</f>
        <v>268956</v>
      </c>
      <c r="R346" s="1">
        <f>SUMIFS(allNAICS!$P:$P,allNAICS!$C:$C,Revenue!$A346,allNAICS!$E:$E,Revenue!R$1)</f>
        <v>124390</v>
      </c>
      <c r="S346" s="1">
        <f>SUMIFS(allNAICS!$P:$P,allNAICS!$C:$C,Revenue!$A346,allNAICS!$E:$E,Revenue!S$1)</f>
        <v>86962</v>
      </c>
      <c r="T346" s="1">
        <f>SUMIFS(allNAICS!$P:$P,allNAICS!$C:$C,Revenue!$A346,allNAICS!$E:$E,Revenue!T$1)</f>
        <v>918480</v>
      </c>
      <c r="U346" s="1">
        <f>SUMIFS(allNAICS!$P:$P,allNAICS!$C:$C,Revenue!$A346,allNAICS!$E:$E,Revenue!U$1)</f>
        <v>36836</v>
      </c>
      <c r="V346" s="1">
        <f>SUMIFS(allNAICS!$P:$P,allNAICS!$C:$C,Revenue!$A346,allNAICS!$E:$E,Revenue!V$1)</f>
        <v>149622</v>
      </c>
      <c r="W346" s="1">
        <f>SUMIFS(allNAICS!$P:$P,allNAICS!$C:$C,Revenue!$A346,allNAICS!$E:$E,Revenue!W$1)</f>
        <v>143807</v>
      </c>
      <c r="X346" s="1">
        <f>SUMIFS(allNAICS!$P:$P,allNAICS!$C:$C,Revenue!$A346,allNAICS!$E:$E,Revenue!X$1)</f>
        <v>0</v>
      </c>
      <c r="Y346" s="1">
        <f>SUMIFS(allNAICS!$P:$P,allNAICS!$C:$C,Revenue!$A346,allNAICS!$E:$E,Revenue!Y$1)</f>
        <v>0</v>
      </c>
    </row>
    <row r="347" spans="1:25" x14ac:dyDescent="0.45">
      <c r="A347" s="1" t="s">
        <v>838</v>
      </c>
      <c r="B347" s="1" t="s">
        <v>470</v>
      </c>
      <c r="C347" s="1">
        <v>36.1039642</v>
      </c>
      <c r="D347" s="1">
        <v>-80.254435000000001</v>
      </c>
      <c r="E347" s="1">
        <f>SUMIFS(allNAICS!$P:$P,allNAICS!$C:$C,Revenue!$A347,allNAICS!$E:$E,Revenue!E$1)</f>
        <v>52813539</v>
      </c>
      <c r="F347" s="1">
        <f>SUMIFS(allNAICS!$P:$P,allNAICS!$C:$C,Revenue!$A347,allNAICS!$E:$E,Revenue!F$1)</f>
        <v>0</v>
      </c>
      <c r="G347" s="1">
        <f>SUMIFS(allNAICS!$P:$P,allNAICS!$C:$C,Revenue!$A347,allNAICS!$E:$E,Revenue!G$1)</f>
        <v>0</v>
      </c>
      <c r="H347" s="1">
        <f>SUMIFS(allNAICS!$P:$P,allNAICS!$C:$C,Revenue!$A347,allNAICS!$E:$E,Revenue!H$1)</f>
        <v>253614</v>
      </c>
      <c r="I347" s="1">
        <f>SUMIFS(allNAICS!$P:$P,allNAICS!$C:$C,Revenue!$A347,allNAICS!$E:$E,Revenue!I$1)</f>
        <v>2275987</v>
      </c>
      <c r="J347" s="1">
        <f>SUMIFS(allNAICS!$P:$P,allNAICS!$C:$C,Revenue!$A347,allNAICS!$E:$E,Revenue!J$1)</f>
        <v>19303319</v>
      </c>
      <c r="K347" s="1">
        <f>SUMIFS(allNAICS!$P:$P,allNAICS!$C:$C,Revenue!$A347,allNAICS!$E:$E,Revenue!K$1)</f>
        <v>7446641</v>
      </c>
      <c r="L347" s="1">
        <f>SUMIFS(allNAICS!$P:$P,allNAICS!$C:$C,Revenue!$A347,allNAICS!$E:$E,Revenue!L$1)</f>
        <v>7326146</v>
      </c>
      <c r="M347" s="1">
        <f>SUMIFS(allNAICS!$P:$P,allNAICS!$C:$C,Revenue!$A347,allNAICS!$E:$E,Revenue!M$1)</f>
        <v>961752</v>
      </c>
      <c r="N347" s="1">
        <f>SUMIFS(allNAICS!$P:$P,allNAICS!$C:$C,Revenue!$A347,allNAICS!$E:$E,Revenue!N$1)</f>
        <v>483881</v>
      </c>
      <c r="O347" s="1">
        <f>SUMIFS(allNAICS!$P:$P,allNAICS!$C:$C,Revenue!$A347,allNAICS!$E:$E,Revenue!O$1)</f>
        <v>4193820</v>
      </c>
      <c r="P347" s="1">
        <f>SUMIFS(allNAICS!$P:$P,allNAICS!$C:$C,Revenue!$A347,allNAICS!$E:$E,Revenue!P$1)</f>
        <v>935362</v>
      </c>
      <c r="Q347" s="1">
        <f>SUMIFS(allNAICS!$P:$P,allNAICS!$C:$C,Revenue!$A347,allNAICS!$E:$E,Revenue!Q$1)</f>
        <v>1112444</v>
      </c>
      <c r="R347" s="1">
        <f>SUMIFS(allNAICS!$P:$P,allNAICS!$C:$C,Revenue!$A347,allNAICS!$E:$E,Revenue!R$1)</f>
        <v>837836</v>
      </c>
      <c r="S347" s="1">
        <f>SUMIFS(allNAICS!$P:$P,allNAICS!$C:$C,Revenue!$A347,allNAICS!$E:$E,Revenue!S$1)</f>
        <v>1397999</v>
      </c>
      <c r="T347" s="1">
        <f>SUMIFS(allNAICS!$P:$P,allNAICS!$C:$C,Revenue!$A347,allNAICS!$E:$E,Revenue!T$1)</f>
        <v>3894527</v>
      </c>
      <c r="U347" s="1">
        <f>SUMIFS(allNAICS!$P:$P,allNAICS!$C:$C,Revenue!$A347,allNAICS!$E:$E,Revenue!U$1)</f>
        <v>334774</v>
      </c>
      <c r="V347" s="1">
        <f>SUMIFS(allNAICS!$P:$P,allNAICS!$C:$C,Revenue!$A347,allNAICS!$E:$E,Revenue!V$1)</f>
        <v>917234</v>
      </c>
      <c r="W347" s="1">
        <f>SUMIFS(allNAICS!$P:$P,allNAICS!$C:$C,Revenue!$A347,allNAICS!$E:$E,Revenue!W$1)</f>
        <v>457629</v>
      </c>
      <c r="X347" s="1">
        <f>SUMIFS(allNAICS!$P:$P,allNAICS!$C:$C,Revenue!$A347,allNAICS!$E:$E,Revenue!X$1)</f>
        <v>624917</v>
      </c>
      <c r="Y347" s="1">
        <f>SUMIFS(allNAICS!$P:$P,allNAICS!$C:$C,Revenue!$A347,allNAICS!$E:$E,Revenue!Y$1)</f>
        <v>0</v>
      </c>
    </row>
    <row r="348" spans="1:25" x14ac:dyDescent="0.45">
      <c r="A348" s="1" t="s">
        <v>839</v>
      </c>
      <c r="B348" s="1" t="s">
        <v>486</v>
      </c>
      <c r="C348" s="1">
        <v>42.262593199999998</v>
      </c>
      <c r="D348" s="1">
        <v>71.802293399999996</v>
      </c>
      <c r="E348" s="1">
        <f>SUMIFS(allNAICS!$P:$P,allNAICS!$C:$C,Revenue!$A348,allNAICS!$E:$E,Revenue!E$1)</f>
        <v>71164656</v>
      </c>
      <c r="F348" s="1">
        <f>SUMIFS(allNAICS!$P:$P,allNAICS!$C:$C,Revenue!$A348,allNAICS!$E:$E,Revenue!F$1)</f>
        <v>41248</v>
      </c>
      <c r="G348" s="1">
        <f>SUMIFS(allNAICS!$P:$P,allNAICS!$C:$C,Revenue!$A348,allNAICS!$E:$E,Revenue!G$1)</f>
        <v>62550</v>
      </c>
      <c r="H348" s="1">
        <f>SUMIFS(allNAICS!$P:$P,allNAICS!$C:$C,Revenue!$A348,allNAICS!$E:$E,Revenue!H$1)</f>
        <v>1505332</v>
      </c>
      <c r="I348" s="1">
        <f>SUMIFS(allNAICS!$P:$P,allNAICS!$C:$C,Revenue!$A348,allNAICS!$E:$E,Revenue!I$1)</f>
        <v>3839749</v>
      </c>
      <c r="J348" s="1">
        <f>SUMIFS(allNAICS!$P:$P,allNAICS!$C:$C,Revenue!$A348,allNAICS!$E:$E,Revenue!J$1)</f>
        <v>13157177</v>
      </c>
      <c r="K348" s="1">
        <f>SUMIFS(allNAICS!$P:$P,allNAICS!$C:$C,Revenue!$A348,allNAICS!$E:$E,Revenue!K$1)</f>
        <v>11735942</v>
      </c>
      <c r="L348" s="1">
        <f>SUMIFS(allNAICS!$P:$P,allNAICS!$C:$C,Revenue!$A348,allNAICS!$E:$E,Revenue!L$1)</f>
        <v>12274709</v>
      </c>
      <c r="M348" s="1">
        <f>SUMIFS(allNAICS!$P:$P,allNAICS!$C:$C,Revenue!$A348,allNAICS!$E:$E,Revenue!M$1)</f>
        <v>1500483</v>
      </c>
      <c r="N348" s="1">
        <f>SUMIFS(allNAICS!$P:$P,allNAICS!$C:$C,Revenue!$A348,allNAICS!$E:$E,Revenue!N$1)</f>
        <v>1402366</v>
      </c>
      <c r="O348" s="1">
        <f>SUMIFS(allNAICS!$P:$P,allNAICS!$C:$C,Revenue!$A348,allNAICS!$E:$E,Revenue!O$1)</f>
        <v>7599161</v>
      </c>
      <c r="P348" s="1">
        <f>SUMIFS(allNAICS!$P:$P,allNAICS!$C:$C,Revenue!$A348,allNAICS!$E:$E,Revenue!P$1)</f>
        <v>1207204</v>
      </c>
      <c r="Q348" s="1">
        <f>SUMIFS(allNAICS!$P:$P,allNAICS!$C:$C,Revenue!$A348,allNAICS!$E:$E,Revenue!Q$1)</f>
        <v>3801679</v>
      </c>
      <c r="R348" s="1">
        <f>SUMIFS(allNAICS!$P:$P,allNAICS!$C:$C,Revenue!$A348,allNAICS!$E:$E,Revenue!R$1)</f>
        <v>1399207</v>
      </c>
      <c r="S348" s="1">
        <f>SUMIFS(allNAICS!$P:$P,allNAICS!$C:$C,Revenue!$A348,allNAICS!$E:$E,Revenue!S$1)</f>
        <v>1290233</v>
      </c>
      <c r="T348" s="1">
        <f>SUMIFS(allNAICS!$P:$P,allNAICS!$C:$C,Revenue!$A348,allNAICS!$E:$E,Revenue!T$1)</f>
        <v>7441904</v>
      </c>
      <c r="U348" s="1">
        <f>SUMIFS(allNAICS!$P:$P,allNAICS!$C:$C,Revenue!$A348,allNAICS!$E:$E,Revenue!U$1)</f>
        <v>386428</v>
      </c>
      <c r="V348" s="1">
        <f>SUMIFS(allNAICS!$P:$P,allNAICS!$C:$C,Revenue!$A348,allNAICS!$E:$E,Revenue!V$1)</f>
        <v>1420849</v>
      </c>
      <c r="W348" s="1">
        <f>SUMIFS(allNAICS!$P:$P,allNAICS!$C:$C,Revenue!$A348,allNAICS!$E:$E,Revenue!W$1)</f>
        <v>746865</v>
      </c>
      <c r="X348" s="1">
        <f>SUMIFS(allNAICS!$P:$P,allNAICS!$C:$C,Revenue!$A348,allNAICS!$E:$E,Revenue!X$1)</f>
        <v>348389</v>
      </c>
      <c r="Y348" s="1">
        <f>SUMIFS(allNAICS!$P:$P,allNAICS!$C:$C,Revenue!$A348,allNAICS!$E:$E,Revenue!Y$1)</f>
        <v>0</v>
      </c>
    </row>
    <row r="349" spans="1:25" x14ac:dyDescent="0.45">
      <c r="A349" s="1" t="s">
        <v>840</v>
      </c>
      <c r="B349" s="1" t="s">
        <v>492</v>
      </c>
      <c r="C349" s="1">
        <v>46.602071100000003</v>
      </c>
      <c r="D349" s="1">
        <v>-120.5058987</v>
      </c>
      <c r="E349" s="1">
        <f>SUMIFS(allNAICS!$P:$P,allNAICS!$C:$C,Revenue!$A349,allNAICS!$E:$E,Revenue!E$1)</f>
        <v>17170080</v>
      </c>
      <c r="F349" s="1">
        <f>SUMIFS(allNAICS!$P:$P,allNAICS!$C:$C,Revenue!$A349,allNAICS!$E:$E,Revenue!F$1)</f>
        <v>391219</v>
      </c>
      <c r="G349" s="1">
        <f>SUMIFS(allNAICS!$P:$P,allNAICS!$C:$C,Revenue!$A349,allNAICS!$E:$E,Revenue!G$1)</f>
        <v>0</v>
      </c>
      <c r="H349" s="1">
        <f>SUMIFS(allNAICS!$P:$P,allNAICS!$C:$C,Revenue!$A349,allNAICS!$E:$E,Revenue!H$1)</f>
        <v>104588</v>
      </c>
      <c r="I349" s="1">
        <f>SUMIFS(allNAICS!$P:$P,allNAICS!$C:$C,Revenue!$A349,allNAICS!$E:$E,Revenue!I$1)</f>
        <v>640731</v>
      </c>
      <c r="J349" s="1">
        <f>SUMIFS(allNAICS!$P:$P,allNAICS!$C:$C,Revenue!$A349,allNAICS!$E:$E,Revenue!J$1)</f>
        <v>2509666</v>
      </c>
      <c r="K349" s="1">
        <f>SUMIFS(allNAICS!$P:$P,allNAICS!$C:$C,Revenue!$A349,allNAICS!$E:$E,Revenue!K$1)</f>
        <v>6322101</v>
      </c>
      <c r="L349" s="1">
        <f>SUMIFS(allNAICS!$P:$P,allNAICS!$C:$C,Revenue!$A349,allNAICS!$E:$E,Revenue!L$1)</f>
        <v>3248288</v>
      </c>
      <c r="M349" s="1">
        <f>SUMIFS(allNAICS!$P:$P,allNAICS!$C:$C,Revenue!$A349,allNAICS!$E:$E,Revenue!M$1)</f>
        <v>443099</v>
      </c>
      <c r="N349" s="1">
        <f>SUMIFS(allNAICS!$P:$P,allNAICS!$C:$C,Revenue!$A349,allNAICS!$E:$E,Revenue!N$1)</f>
        <v>261444</v>
      </c>
      <c r="O349" s="1">
        <f>SUMIFS(allNAICS!$P:$P,allNAICS!$C:$C,Revenue!$A349,allNAICS!$E:$E,Revenue!O$1)</f>
        <v>395479</v>
      </c>
      <c r="P349" s="1">
        <f>SUMIFS(allNAICS!$P:$P,allNAICS!$C:$C,Revenue!$A349,allNAICS!$E:$E,Revenue!P$1)</f>
        <v>171264</v>
      </c>
      <c r="Q349" s="1">
        <f>SUMIFS(allNAICS!$P:$P,allNAICS!$C:$C,Revenue!$A349,allNAICS!$E:$E,Revenue!Q$1)</f>
        <v>232950</v>
      </c>
      <c r="R349" s="1">
        <f>SUMIFS(allNAICS!$P:$P,allNAICS!$C:$C,Revenue!$A349,allNAICS!$E:$E,Revenue!R$1)</f>
        <v>279579</v>
      </c>
      <c r="S349" s="1">
        <f>SUMIFS(allNAICS!$P:$P,allNAICS!$C:$C,Revenue!$A349,allNAICS!$E:$E,Revenue!S$1)</f>
        <v>74680</v>
      </c>
      <c r="T349" s="1">
        <f>SUMIFS(allNAICS!$P:$P,allNAICS!$C:$C,Revenue!$A349,allNAICS!$E:$E,Revenue!T$1)</f>
        <v>1565129</v>
      </c>
      <c r="U349" s="1">
        <f>SUMIFS(allNAICS!$P:$P,allNAICS!$C:$C,Revenue!$A349,allNAICS!$E:$E,Revenue!U$1)</f>
        <v>82000</v>
      </c>
      <c r="V349" s="1">
        <f>SUMIFS(allNAICS!$P:$P,allNAICS!$C:$C,Revenue!$A349,allNAICS!$E:$E,Revenue!V$1)</f>
        <v>278480</v>
      </c>
      <c r="W349" s="1">
        <f>SUMIFS(allNAICS!$P:$P,allNAICS!$C:$C,Revenue!$A349,allNAICS!$E:$E,Revenue!W$1)</f>
        <v>145874</v>
      </c>
      <c r="X349" s="1">
        <f>SUMIFS(allNAICS!$P:$P,allNAICS!$C:$C,Revenue!$A349,allNAICS!$E:$E,Revenue!X$1)</f>
        <v>0</v>
      </c>
      <c r="Y349" s="1">
        <f>SUMIFS(allNAICS!$P:$P,allNAICS!$C:$C,Revenue!$A349,allNAICS!$E:$E,Revenue!Y$1)</f>
        <v>0</v>
      </c>
    </row>
    <row r="350" spans="1:25" x14ac:dyDescent="0.45">
      <c r="A350" s="1" t="s">
        <v>841</v>
      </c>
      <c r="B350" s="1" t="s">
        <v>459</v>
      </c>
      <c r="C350" s="1">
        <v>39.962598399999997</v>
      </c>
      <c r="D350" s="1">
        <v>-76.727744999999999</v>
      </c>
      <c r="E350" s="1">
        <f>SUMIFS(allNAICS!$P:$P,allNAICS!$C:$C,Revenue!$A350,allNAICS!$E:$E,Revenue!E$1)</f>
        <v>36935309</v>
      </c>
      <c r="F350" s="1">
        <f>SUMIFS(allNAICS!$P:$P,allNAICS!$C:$C,Revenue!$A350,allNAICS!$E:$E,Revenue!F$1)</f>
        <v>0</v>
      </c>
      <c r="G350" s="1">
        <f>SUMIFS(allNAICS!$P:$P,allNAICS!$C:$C,Revenue!$A350,allNAICS!$E:$E,Revenue!G$1)</f>
        <v>0</v>
      </c>
      <c r="H350" s="1">
        <f>SUMIFS(allNAICS!$P:$P,allNAICS!$C:$C,Revenue!$A350,allNAICS!$E:$E,Revenue!H$1)</f>
        <v>0</v>
      </c>
      <c r="I350" s="1">
        <f>SUMIFS(allNAICS!$P:$P,allNAICS!$C:$C,Revenue!$A350,allNAICS!$E:$E,Revenue!I$1)</f>
        <v>1869786</v>
      </c>
      <c r="J350" s="1">
        <f>SUMIFS(allNAICS!$P:$P,allNAICS!$C:$C,Revenue!$A350,allNAICS!$E:$E,Revenue!J$1)</f>
        <v>11353400</v>
      </c>
      <c r="K350" s="1">
        <f>SUMIFS(allNAICS!$P:$P,allNAICS!$C:$C,Revenue!$A350,allNAICS!$E:$E,Revenue!K$1)</f>
        <v>8062828</v>
      </c>
      <c r="L350" s="1">
        <f>SUMIFS(allNAICS!$P:$P,allNAICS!$C:$C,Revenue!$A350,allNAICS!$E:$E,Revenue!L$1)</f>
        <v>4951106</v>
      </c>
      <c r="M350" s="1">
        <f>SUMIFS(allNAICS!$P:$P,allNAICS!$C:$C,Revenue!$A350,allNAICS!$E:$E,Revenue!M$1)</f>
        <v>1036298</v>
      </c>
      <c r="N350" s="1">
        <f>SUMIFS(allNAICS!$P:$P,allNAICS!$C:$C,Revenue!$A350,allNAICS!$E:$E,Revenue!N$1)</f>
        <v>396897</v>
      </c>
      <c r="O350" s="1">
        <f>SUMIFS(allNAICS!$P:$P,allNAICS!$C:$C,Revenue!$A350,allNAICS!$E:$E,Revenue!O$1)</f>
        <v>963400</v>
      </c>
      <c r="P350" s="1">
        <f>SUMIFS(allNAICS!$P:$P,allNAICS!$C:$C,Revenue!$A350,allNAICS!$E:$E,Revenue!P$1)</f>
        <v>698957</v>
      </c>
      <c r="Q350" s="1">
        <f>SUMIFS(allNAICS!$P:$P,allNAICS!$C:$C,Revenue!$A350,allNAICS!$E:$E,Revenue!Q$1)</f>
        <v>698720</v>
      </c>
      <c r="R350" s="1">
        <f>SUMIFS(allNAICS!$P:$P,allNAICS!$C:$C,Revenue!$A350,allNAICS!$E:$E,Revenue!R$1)</f>
        <v>690248</v>
      </c>
      <c r="S350" s="1">
        <f>SUMIFS(allNAICS!$P:$P,allNAICS!$C:$C,Revenue!$A350,allNAICS!$E:$E,Revenue!S$1)</f>
        <v>197234</v>
      </c>
      <c r="T350" s="1">
        <f>SUMIFS(allNAICS!$P:$P,allNAICS!$C:$C,Revenue!$A350,allNAICS!$E:$E,Revenue!T$1)</f>
        <v>2902566</v>
      </c>
      <c r="U350" s="1">
        <f>SUMIFS(allNAICS!$P:$P,allNAICS!$C:$C,Revenue!$A350,allNAICS!$E:$E,Revenue!U$1)</f>
        <v>132444</v>
      </c>
      <c r="V350" s="1">
        <f>SUMIFS(allNAICS!$P:$P,allNAICS!$C:$C,Revenue!$A350,allNAICS!$E:$E,Revenue!V$1)</f>
        <v>559672</v>
      </c>
      <c r="W350" s="1">
        <f>SUMIFS(allNAICS!$P:$P,allNAICS!$C:$C,Revenue!$A350,allNAICS!$E:$E,Revenue!W$1)</f>
        <v>607256</v>
      </c>
      <c r="X350" s="1">
        <f>SUMIFS(allNAICS!$P:$P,allNAICS!$C:$C,Revenue!$A350,allNAICS!$E:$E,Revenue!X$1)</f>
        <v>263116</v>
      </c>
      <c r="Y350" s="1">
        <f>SUMIFS(allNAICS!$P:$P,allNAICS!$C:$C,Revenue!$A350,allNAICS!$E:$E,Revenue!Y$1)</f>
        <v>0</v>
      </c>
    </row>
    <row r="351" spans="1:25" x14ac:dyDescent="0.45">
      <c r="A351" s="1" t="s">
        <v>842</v>
      </c>
      <c r="B351" s="1" t="s">
        <v>447</v>
      </c>
      <c r="C351" s="1">
        <v>41.099780299999999</v>
      </c>
      <c r="D351" s="1">
        <v>80.649519400000003</v>
      </c>
      <c r="E351" s="1">
        <f>SUMIFS(allNAICS!$P:$P,allNAICS!$C:$C,Revenue!$A351,allNAICS!$E:$E,Revenue!E$1)</f>
        <v>47782408</v>
      </c>
      <c r="F351" s="1">
        <f>SUMIFS(allNAICS!$P:$P,allNAICS!$C:$C,Revenue!$A351,allNAICS!$E:$E,Revenue!F$1)</f>
        <v>0</v>
      </c>
      <c r="G351" s="1">
        <f>SUMIFS(allNAICS!$P:$P,allNAICS!$C:$C,Revenue!$A351,allNAICS!$E:$E,Revenue!G$1)</f>
        <v>157827</v>
      </c>
      <c r="H351" s="1">
        <f>SUMIFS(allNAICS!$P:$P,allNAICS!$C:$C,Revenue!$A351,allNAICS!$E:$E,Revenue!H$1)</f>
        <v>0</v>
      </c>
      <c r="I351" s="1">
        <f>SUMIFS(allNAICS!$P:$P,allNAICS!$C:$C,Revenue!$A351,allNAICS!$E:$E,Revenue!I$1)</f>
        <v>2291862</v>
      </c>
      <c r="J351" s="1">
        <f>SUMIFS(allNAICS!$P:$P,allNAICS!$C:$C,Revenue!$A351,allNAICS!$E:$E,Revenue!J$1)</f>
        <v>15921014</v>
      </c>
      <c r="K351" s="1">
        <f>SUMIFS(allNAICS!$P:$P,allNAICS!$C:$C,Revenue!$A351,allNAICS!$E:$E,Revenue!K$1)</f>
        <v>8765871</v>
      </c>
      <c r="L351" s="1">
        <f>SUMIFS(allNAICS!$P:$P,allNAICS!$C:$C,Revenue!$A351,allNAICS!$E:$E,Revenue!L$1)</f>
        <v>7114360</v>
      </c>
      <c r="M351" s="1">
        <f>SUMIFS(allNAICS!$P:$P,allNAICS!$C:$C,Revenue!$A351,allNAICS!$E:$E,Revenue!M$1)</f>
        <v>1287310</v>
      </c>
      <c r="N351" s="1">
        <f>SUMIFS(allNAICS!$P:$P,allNAICS!$C:$C,Revenue!$A351,allNAICS!$E:$E,Revenue!N$1)</f>
        <v>1050826</v>
      </c>
      <c r="O351" s="1">
        <f>SUMIFS(allNAICS!$P:$P,allNAICS!$C:$C,Revenue!$A351,allNAICS!$E:$E,Revenue!O$1)</f>
        <v>1359034</v>
      </c>
      <c r="P351" s="1">
        <f>SUMIFS(allNAICS!$P:$P,allNAICS!$C:$C,Revenue!$A351,allNAICS!$E:$E,Revenue!P$1)</f>
        <v>803263</v>
      </c>
      <c r="Q351" s="1">
        <f>SUMIFS(allNAICS!$P:$P,allNAICS!$C:$C,Revenue!$A351,allNAICS!$E:$E,Revenue!Q$1)</f>
        <v>1058175</v>
      </c>
      <c r="R351" s="1">
        <f>SUMIFS(allNAICS!$P:$P,allNAICS!$C:$C,Revenue!$A351,allNAICS!$E:$E,Revenue!R$1)</f>
        <v>1045475</v>
      </c>
      <c r="S351" s="1">
        <f>SUMIFS(allNAICS!$P:$P,allNAICS!$C:$C,Revenue!$A351,allNAICS!$E:$E,Revenue!S$1)</f>
        <v>151689</v>
      </c>
      <c r="T351" s="1">
        <f>SUMIFS(allNAICS!$P:$P,allNAICS!$C:$C,Revenue!$A351,allNAICS!$E:$E,Revenue!T$1)</f>
        <v>4038634</v>
      </c>
      <c r="U351" s="1">
        <f>SUMIFS(allNAICS!$P:$P,allNAICS!$C:$C,Revenue!$A351,allNAICS!$E:$E,Revenue!U$1)</f>
        <v>134941</v>
      </c>
      <c r="V351" s="1">
        <f>SUMIFS(allNAICS!$P:$P,allNAICS!$C:$C,Revenue!$A351,allNAICS!$E:$E,Revenue!V$1)</f>
        <v>1218159</v>
      </c>
      <c r="W351" s="1">
        <f>SUMIFS(allNAICS!$P:$P,allNAICS!$C:$C,Revenue!$A351,allNAICS!$E:$E,Revenue!W$1)</f>
        <v>442952</v>
      </c>
      <c r="X351" s="1">
        <f>SUMIFS(allNAICS!$P:$P,allNAICS!$C:$C,Revenue!$A351,allNAICS!$E:$E,Revenue!X$1)</f>
        <v>113291</v>
      </c>
      <c r="Y351" s="1">
        <f>SUMIFS(allNAICS!$P:$P,allNAICS!$C:$C,Revenue!$A351,allNAICS!$E:$E,Revenue!Y$1)</f>
        <v>0</v>
      </c>
    </row>
    <row r="352" spans="1:25" x14ac:dyDescent="0.45">
      <c r="A352" s="1" t="s">
        <v>843</v>
      </c>
      <c r="B352" s="1" t="s">
        <v>480</v>
      </c>
      <c r="C352" s="1">
        <v>39.140447700000003</v>
      </c>
      <c r="D352" s="1">
        <v>-121.6169108</v>
      </c>
      <c r="E352" s="1">
        <f>SUMIFS(allNAICS!$P:$P,allNAICS!$C:$C,Revenue!$A352,allNAICS!$E:$E,Revenue!E$1)</f>
        <v>6561295</v>
      </c>
      <c r="F352" s="1">
        <f>SUMIFS(allNAICS!$P:$P,allNAICS!$C:$C,Revenue!$A352,allNAICS!$E:$E,Revenue!F$1)</f>
        <v>71157</v>
      </c>
      <c r="G352" s="1">
        <f>SUMIFS(allNAICS!$P:$P,allNAICS!$C:$C,Revenue!$A352,allNAICS!$E:$E,Revenue!G$1)</f>
        <v>28680</v>
      </c>
      <c r="H352" s="1">
        <f>SUMIFS(allNAICS!$P:$P,allNAICS!$C:$C,Revenue!$A352,allNAICS!$E:$E,Revenue!H$1)</f>
        <v>0</v>
      </c>
      <c r="I352" s="1">
        <f>SUMIFS(allNAICS!$P:$P,allNAICS!$C:$C,Revenue!$A352,allNAICS!$E:$E,Revenue!I$1)</f>
        <v>0</v>
      </c>
      <c r="J352" s="1">
        <f>SUMIFS(allNAICS!$P:$P,allNAICS!$C:$C,Revenue!$A352,allNAICS!$E:$E,Revenue!J$1)</f>
        <v>527078</v>
      </c>
      <c r="K352" s="1">
        <f>SUMIFS(allNAICS!$P:$P,allNAICS!$C:$C,Revenue!$A352,allNAICS!$E:$E,Revenue!K$1)</f>
        <v>1145200</v>
      </c>
      <c r="L352" s="1">
        <f>SUMIFS(allNAICS!$P:$P,allNAICS!$C:$C,Revenue!$A352,allNAICS!$E:$E,Revenue!L$1)</f>
        <v>1420951</v>
      </c>
      <c r="M352" s="1">
        <f>SUMIFS(allNAICS!$P:$P,allNAICS!$C:$C,Revenue!$A352,allNAICS!$E:$E,Revenue!M$1)</f>
        <v>213650</v>
      </c>
      <c r="N352" s="1">
        <f>SUMIFS(allNAICS!$P:$P,allNAICS!$C:$C,Revenue!$A352,allNAICS!$E:$E,Revenue!N$1)</f>
        <v>105262</v>
      </c>
      <c r="O352" s="1">
        <f>SUMIFS(allNAICS!$P:$P,allNAICS!$C:$C,Revenue!$A352,allNAICS!$E:$E,Revenue!O$1)</f>
        <v>176883</v>
      </c>
      <c r="P352" s="1">
        <f>SUMIFS(allNAICS!$P:$P,allNAICS!$C:$C,Revenue!$A352,allNAICS!$E:$E,Revenue!P$1)</f>
        <v>115476</v>
      </c>
      <c r="Q352" s="1">
        <f>SUMIFS(allNAICS!$P:$P,allNAICS!$C:$C,Revenue!$A352,allNAICS!$E:$E,Revenue!Q$1)</f>
        <v>194703</v>
      </c>
      <c r="R352" s="1">
        <f>SUMIFS(allNAICS!$P:$P,allNAICS!$C:$C,Revenue!$A352,allNAICS!$E:$E,Revenue!R$1)</f>
        <v>119032</v>
      </c>
      <c r="S352" s="1">
        <f>SUMIFS(allNAICS!$P:$P,allNAICS!$C:$C,Revenue!$A352,allNAICS!$E:$E,Revenue!S$1)</f>
        <v>30122</v>
      </c>
      <c r="T352" s="1">
        <f>SUMIFS(allNAICS!$P:$P,allNAICS!$C:$C,Revenue!$A352,allNAICS!$E:$E,Revenue!T$1)</f>
        <v>896860</v>
      </c>
      <c r="U352" s="1">
        <f>SUMIFS(allNAICS!$P:$P,allNAICS!$C:$C,Revenue!$A352,allNAICS!$E:$E,Revenue!U$1)</f>
        <v>23381</v>
      </c>
      <c r="V352" s="1">
        <f>SUMIFS(allNAICS!$P:$P,allNAICS!$C:$C,Revenue!$A352,allNAICS!$E:$E,Revenue!V$1)</f>
        <v>95013</v>
      </c>
      <c r="W352" s="1">
        <f>SUMIFS(allNAICS!$P:$P,allNAICS!$C:$C,Revenue!$A352,allNAICS!$E:$E,Revenue!W$1)</f>
        <v>0</v>
      </c>
      <c r="X352" s="1">
        <f>SUMIFS(allNAICS!$P:$P,allNAICS!$C:$C,Revenue!$A352,allNAICS!$E:$E,Revenue!X$1)</f>
        <v>0</v>
      </c>
      <c r="Y352" s="1">
        <f>SUMIFS(allNAICS!$P:$P,allNAICS!$C:$C,Revenue!$A352,allNAICS!$E:$E,Revenue!Y$1)</f>
        <v>0</v>
      </c>
    </row>
    <row r="353" spans="1:25" x14ac:dyDescent="0.45">
      <c r="A353" s="1" t="s">
        <v>844</v>
      </c>
      <c r="B353" s="1" t="s">
        <v>595</v>
      </c>
      <c r="C353" s="1">
        <v>32.6926512</v>
      </c>
      <c r="D353" s="1">
        <v>-114.62769160000001</v>
      </c>
      <c r="E353" s="1">
        <f>SUMIFS(allNAICS!$P:$P,allNAICS!$C:$C,Revenue!$A353,allNAICS!$E:$E,Revenue!E$1)</f>
        <v>7285455</v>
      </c>
      <c r="F353" s="1">
        <f>SUMIFS(allNAICS!$P:$P,allNAICS!$C:$C,Revenue!$A353,allNAICS!$E:$E,Revenue!F$1)</f>
        <v>83488</v>
      </c>
      <c r="G353" s="1">
        <f>SUMIFS(allNAICS!$P:$P,allNAICS!$C:$C,Revenue!$A353,allNAICS!$E:$E,Revenue!G$1)</f>
        <v>0</v>
      </c>
      <c r="H353" s="1">
        <f>SUMIFS(allNAICS!$P:$P,allNAICS!$C:$C,Revenue!$A353,allNAICS!$E:$E,Revenue!H$1)</f>
        <v>0</v>
      </c>
      <c r="I353" s="1">
        <f>SUMIFS(allNAICS!$P:$P,allNAICS!$C:$C,Revenue!$A353,allNAICS!$E:$E,Revenue!I$1)</f>
        <v>359022</v>
      </c>
      <c r="J353" s="1">
        <f>SUMIFS(allNAICS!$P:$P,allNAICS!$C:$C,Revenue!$A353,allNAICS!$E:$E,Revenue!J$1)</f>
        <v>884915</v>
      </c>
      <c r="K353" s="1">
        <f>SUMIFS(allNAICS!$P:$P,allNAICS!$C:$C,Revenue!$A353,allNAICS!$E:$E,Revenue!K$1)</f>
        <v>1371562</v>
      </c>
      <c r="L353" s="1">
        <f>SUMIFS(allNAICS!$P:$P,allNAICS!$C:$C,Revenue!$A353,allNAICS!$E:$E,Revenue!L$1)</f>
        <v>1960479</v>
      </c>
      <c r="M353" s="1">
        <f>SUMIFS(allNAICS!$P:$P,allNAICS!$C:$C,Revenue!$A353,allNAICS!$E:$E,Revenue!M$1)</f>
        <v>140498</v>
      </c>
      <c r="N353" s="1">
        <f>SUMIFS(allNAICS!$P:$P,allNAICS!$C:$C,Revenue!$A353,allNAICS!$E:$E,Revenue!N$1)</f>
        <v>289233</v>
      </c>
      <c r="O353" s="1">
        <f>SUMIFS(allNAICS!$P:$P,allNAICS!$C:$C,Revenue!$A353,allNAICS!$E:$E,Revenue!O$1)</f>
        <v>218027</v>
      </c>
      <c r="P353" s="1">
        <f>SUMIFS(allNAICS!$P:$P,allNAICS!$C:$C,Revenue!$A353,allNAICS!$E:$E,Revenue!P$1)</f>
        <v>150858</v>
      </c>
      <c r="Q353" s="1">
        <f>SUMIFS(allNAICS!$P:$P,allNAICS!$C:$C,Revenue!$A353,allNAICS!$E:$E,Revenue!Q$1)</f>
        <v>138500</v>
      </c>
      <c r="R353" s="1">
        <f>SUMIFS(allNAICS!$P:$P,allNAICS!$C:$C,Revenue!$A353,allNAICS!$E:$E,Revenue!R$1)</f>
        <v>259029</v>
      </c>
      <c r="S353" s="1">
        <f>SUMIFS(allNAICS!$P:$P,allNAICS!$C:$C,Revenue!$A353,allNAICS!$E:$E,Revenue!S$1)</f>
        <v>31612</v>
      </c>
      <c r="T353" s="1">
        <f>SUMIFS(allNAICS!$P:$P,allNAICS!$C:$C,Revenue!$A353,allNAICS!$E:$E,Revenue!T$1)</f>
        <v>797896</v>
      </c>
      <c r="U353" s="1">
        <f>SUMIFS(allNAICS!$P:$P,allNAICS!$C:$C,Revenue!$A353,allNAICS!$E:$E,Revenue!U$1)</f>
        <v>14006</v>
      </c>
      <c r="V353" s="1">
        <f>SUMIFS(allNAICS!$P:$P,allNAICS!$C:$C,Revenue!$A353,allNAICS!$E:$E,Revenue!V$1)</f>
        <v>375991</v>
      </c>
      <c r="W353" s="1">
        <f>SUMIFS(allNAICS!$P:$P,allNAICS!$C:$C,Revenue!$A353,allNAICS!$E:$E,Revenue!W$1)</f>
        <v>84428</v>
      </c>
      <c r="X353" s="1">
        <f>SUMIFS(allNAICS!$P:$P,allNAICS!$C:$C,Revenue!$A353,allNAICS!$E:$E,Revenue!X$1)</f>
        <v>0</v>
      </c>
      <c r="Y353" s="1">
        <f>SUMIFS(allNAICS!$P:$P,allNAICS!$C:$C,Revenue!$A353,allNAICS!$E:$E,Revenue!Y$1)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353"/>
  <sheetViews>
    <sheetView workbookViewId="0">
      <selection activeCell="F35" sqref="F35"/>
    </sheetView>
  </sheetViews>
  <sheetFormatPr defaultRowHeight="14.25" x14ac:dyDescent="0.45"/>
  <cols>
    <col min="1" max="1" width="39.86328125" style="1" bestFit="1" customWidth="1"/>
    <col min="3" max="5" width="9.06640625" style="1"/>
    <col min="6" max="6" width="17.796875" style="1" bestFit="1" customWidth="1"/>
    <col min="7" max="16384" width="9.06640625" style="1"/>
  </cols>
  <sheetData>
    <row r="1" spans="1:27" x14ac:dyDescent="0.45">
      <c r="A1" s="1" t="s">
        <v>440</v>
      </c>
      <c r="B1" s="2" t="s">
        <v>875</v>
      </c>
      <c r="C1" s="1" t="s">
        <v>441</v>
      </c>
      <c r="D1" s="1" t="s">
        <v>442</v>
      </c>
      <c r="E1" s="1" t="s">
        <v>443</v>
      </c>
      <c r="F1" s="1">
        <v>0</v>
      </c>
      <c r="G1" s="1">
        <v>11</v>
      </c>
      <c r="H1" s="1">
        <v>21</v>
      </c>
      <c r="I1" s="1">
        <v>22</v>
      </c>
      <c r="J1" s="1">
        <v>23</v>
      </c>
      <c r="K1" s="1" t="s">
        <v>38</v>
      </c>
      <c r="L1" s="1">
        <v>42</v>
      </c>
      <c r="M1" s="1" t="s">
        <v>41</v>
      </c>
      <c r="N1" s="1" t="s">
        <v>43</v>
      </c>
      <c r="O1" s="1">
        <v>51</v>
      </c>
      <c r="P1" s="1">
        <v>52</v>
      </c>
      <c r="Q1" s="1">
        <v>53</v>
      </c>
      <c r="R1" s="1">
        <v>54</v>
      </c>
      <c r="S1" s="1">
        <v>56</v>
      </c>
      <c r="T1" s="1">
        <v>61</v>
      </c>
      <c r="U1" s="1">
        <v>62</v>
      </c>
      <c r="V1" s="1">
        <v>71</v>
      </c>
      <c r="W1" s="1">
        <v>72</v>
      </c>
      <c r="X1" s="1">
        <v>81</v>
      </c>
      <c r="Y1" s="1">
        <v>55</v>
      </c>
      <c r="Z1" s="1">
        <v>99</v>
      </c>
    </row>
    <row r="2" spans="1:27" x14ac:dyDescent="0.45">
      <c r="A2" s="1" t="s">
        <v>444</v>
      </c>
      <c r="B2" s="2">
        <v>169000</v>
      </c>
      <c r="C2" s="1" t="s">
        <v>445</v>
      </c>
      <c r="D2" s="1">
        <v>32.448736400000001</v>
      </c>
      <c r="E2" s="1">
        <v>-99.733143900000002</v>
      </c>
      <c r="F2" s="1">
        <f>1000*SUMIFS(allNAICS!$O:$O,allNAICS!$C:$C,'Number of Firms per 1000 Capita'!$A2,allNAICS!$E:$E,'Number of Firms per 1000 Capita'!F$1)/$B2</f>
        <v>79.627218934911241</v>
      </c>
      <c r="G2" s="2">
        <f>1000*SUMIFS(allNAICS!$O:$O,allNAICS!$C:$C,'Number of Firms per 1000 Capita'!$A2,allNAICS!$E:$E,'Number of Firms per 1000 Capita'!G$1)/$B2</f>
        <v>1.2130177514792899</v>
      </c>
      <c r="H2" s="2">
        <f>1000*SUMIFS(allNAICS!$O:$O,allNAICS!$C:$C,'Number of Firms per 1000 Capita'!$A2,allNAICS!$E:$E,'Number of Firms per 1000 Capita'!H$1)/$B2</f>
        <v>4.0473372781065091</v>
      </c>
      <c r="I2" s="2">
        <f>1000*SUMIFS(allNAICS!$O:$O,allNAICS!$C:$C,'Number of Firms per 1000 Capita'!$A2,allNAICS!$E:$E,'Number of Firms per 1000 Capita'!I$1)/$B2</f>
        <v>0.22485207100591717</v>
      </c>
      <c r="J2" s="2">
        <f>1000*SUMIFS(allNAICS!$O:$O,allNAICS!$C:$C,'Number of Firms per 1000 Capita'!$A2,allNAICS!$E:$E,'Number of Firms per 1000 Capita'!J$1)/$B2</f>
        <v>11.739644970414201</v>
      </c>
      <c r="K2" s="2">
        <f>1000*SUMIFS(allNAICS!$O:$O,allNAICS!$C:$C,'Number of Firms per 1000 Capita'!$A2,allNAICS!$E:$E,'Number of Firms per 1000 Capita'!K$1)/$B2</f>
        <v>1.544378698224852</v>
      </c>
      <c r="L2" s="2">
        <f>1000*SUMIFS(allNAICS!$O:$O,allNAICS!$C:$C,'Number of Firms per 1000 Capita'!$A2,allNAICS!$E:$E,'Number of Firms per 1000 Capita'!L$1)/$B2</f>
        <v>1.7751479289940828</v>
      </c>
      <c r="M2" s="2">
        <f>1000*SUMIFS(allNAICS!$O:$O,allNAICS!$C:$C,'Number of Firms per 1000 Capita'!$A2,allNAICS!$E:$E,'Number of Firms per 1000 Capita'!M$1)/$B2</f>
        <v>9.3372781065088759</v>
      </c>
      <c r="N2" s="2">
        <f>1000*SUMIFS(allNAICS!$O:$O,allNAICS!$C:$C,'Number of Firms per 1000 Capita'!$A2,allNAICS!$E:$E,'Number of Firms per 1000 Capita'!N$1)/$B2</f>
        <v>2.4852071005917158</v>
      </c>
      <c r="O2" s="2">
        <f>1000*SUMIFS(allNAICS!$O:$O,allNAICS!$C:$C,'Number of Firms per 1000 Capita'!$A2,allNAICS!$E:$E,'Number of Firms per 1000 Capita'!O$1)/$B2</f>
        <v>1.4023668639053255</v>
      </c>
      <c r="P2" s="2">
        <f>1000*SUMIFS(allNAICS!$O:$O,allNAICS!$C:$C,'Number of Firms per 1000 Capita'!$A2,allNAICS!$E:$E,'Number of Firms per 1000 Capita'!P$1)/$B2</f>
        <v>2.8875739644970415</v>
      </c>
      <c r="Q2" s="2">
        <f>1000*SUMIFS(allNAICS!$O:$O,allNAICS!$C:$C,'Number of Firms per 1000 Capita'!$A2,allNAICS!$E:$E,'Number of Firms per 1000 Capita'!Q$1)/$B2</f>
        <v>5.6449704142011834</v>
      </c>
      <c r="R2" s="2">
        <f>1000*SUMIFS(allNAICS!$O:$O,allNAICS!$C:$C,'Number of Firms per 1000 Capita'!$A2,allNAICS!$E:$E,'Number of Firms per 1000 Capita'!R$1)/$B2</f>
        <v>8.3550295857988157</v>
      </c>
      <c r="S2" s="2">
        <f>1000*SUMIFS(allNAICS!$O:$O,allNAICS!$C:$C,'Number of Firms per 1000 Capita'!$A2,allNAICS!$E:$E,'Number of Firms per 1000 Capita'!S$1)/$B2</f>
        <v>6.1834319526627217</v>
      </c>
      <c r="T2" s="2">
        <f>1000*SUMIFS(allNAICS!$O:$O,allNAICS!$C:$C,'Number of Firms per 1000 Capita'!$A2,allNAICS!$E:$E,'Number of Firms per 1000 Capita'!T$1)/$B2</f>
        <v>1.1834319526627219</v>
      </c>
      <c r="U2" s="2">
        <f>1000*SUMIFS(allNAICS!$O:$O,allNAICS!$C:$C,'Number of Firms per 1000 Capita'!$A2,allNAICS!$E:$E,'Number of Firms per 1000 Capita'!U$1)/$B2</f>
        <v>5.5088757396449708</v>
      </c>
      <c r="V2" s="2">
        <f>1000*SUMIFS(allNAICS!$O:$O,allNAICS!$C:$C,'Number of Firms per 1000 Capita'!$A2,allNAICS!$E:$E,'Number of Firms per 1000 Capita'!V$1)/$B2</f>
        <v>2.5502958579881656</v>
      </c>
      <c r="W2" s="2">
        <f>1000*SUMIFS(allNAICS!$O:$O,allNAICS!$C:$C,'Number of Firms per 1000 Capita'!$A2,allNAICS!$E:$E,'Number of Firms per 1000 Capita'!W$1)/$B2</f>
        <v>2.4674556213017751</v>
      </c>
      <c r="X2" s="2">
        <f>1000*SUMIFS(allNAICS!$O:$O,allNAICS!$C:$C,'Number of Firms per 1000 Capita'!$A2,allNAICS!$E:$E,'Number of Firms per 1000 Capita'!X$1)/$B2</f>
        <v>11.195266272189349</v>
      </c>
      <c r="Y2" s="2">
        <f>1000*SUMIFS(allNAICS!$O:$O,allNAICS!$C:$C,'Number of Firms per 1000 Capita'!$A2,allNAICS!$E:$E,'Number of Firms per 1000 Capita'!Y$1)/$B2</f>
        <v>0</v>
      </c>
      <c r="Z2" s="2">
        <f>1000*SUMIFS(allNAICS!$O:$O,allNAICS!$C:$C,'Number of Firms per 1000 Capita'!$A2,allNAICS!$E:$E,'Number of Firms per 1000 Capita'!Z$1)/$B2</f>
        <v>0</v>
      </c>
      <c r="AA2" s="2"/>
    </row>
    <row r="3" spans="1:27" x14ac:dyDescent="0.45">
      <c r="A3" s="1" t="s">
        <v>446</v>
      </c>
      <c r="B3" s="2">
        <v>703398</v>
      </c>
      <c r="C3" s="1" t="s">
        <v>447</v>
      </c>
      <c r="D3" s="1">
        <v>41.081444699999999</v>
      </c>
      <c r="E3" s="1">
        <v>-81.519005300000003</v>
      </c>
      <c r="F3" s="2">
        <f>1000*SUMIFS(allNAICS!$O:$O,allNAICS!$C:$C,'Number of Firms per 1000 Capita'!$A3,allNAICS!$E:$E,'Number of Firms per 1000 Capita'!F$1)/$B3</f>
        <v>85.824810420274162</v>
      </c>
      <c r="G3" s="2">
        <f>1000*SUMIFS(allNAICS!$O:$O,allNAICS!$C:$C,'Number of Firms per 1000 Capita'!$A3,allNAICS!$E:$E,'Number of Firms per 1000 Capita'!G$1)/$B3</f>
        <v>0.28575571724685028</v>
      </c>
      <c r="H3" s="2">
        <f>1000*SUMIFS(allNAICS!$O:$O,allNAICS!$C:$C,'Number of Firms per 1000 Capita'!$A3,allNAICS!$E:$E,'Number of Firms per 1000 Capita'!H$1)/$B3</f>
        <v>0.81319537445372325</v>
      </c>
      <c r="I3" s="2">
        <f>1000*SUMIFS(allNAICS!$O:$O,allNAICS!$C:$C,'Number of Firms per 1000 Capita'!$A3,allNAICS!$E:$E,'Number of Firms per 1000 Capita'!I$1)/$B3</f>
        <v>0</v>
      </c>
      <c r="J3" s="2">
        <f>1000*SUMIFS(allNAICS!$O:$O,allNAICS!$C:$C,'Number of Firms per 1000 Capita'!$A3,allNAICS!$E:$E,'Number of Firms per 1000 Capita'!J$1)/$B3</f>
        <v>10.105232030799064</v>
      </c>
      <c r="K3" s="2">
        <f>1000*SUMIFS(allNAICS!$O:$O,allNAICS!$C:$C,'Number of Firms per 1000 Capita'!$A3,allNAICS!$E:$E,'Number of Firms per 1000 Capita'!K$1)/$B3</f>
        <v>2.3699242818432809</v>
      </c>
      <c r="L3" s="2">
        <f>1000*SUMIFS(allNAICS!$O:$O,allNAICS!$C:$C,'Number of Firms per 1000 Capita'!$A3,allNAICS!$E:$E,'Number of Firms per 1000 Capita'!L$1)/$B3</f>
        <v>2.6187165729785984</v>
      </c>
      <c r="M3" s="2">
        <f>1000*SUMIFS(allNAICS!$O:$O,allNAICS!$C:$C,'Number of Firms per 1000 Capita'!$A3,allNAICS!$E:$E,'Number of Firms per 1000 Capita'!M$1)/$B3</f>
        <v>8.1248453933619373</v>
      </c>
      <c r="N3" s="2">
        <f>1000*SUMIFS(allNAICS!$O:$O,allNAICS!$C:$C,'Number of Firms per 1000 Capita'!$A3,allNAICS!$E:$E,'Number of Firms per 1000 Capita'!N$1)/$B3</f>
        <v>3.2797932322810128</v>
      </c>
      <c r="O3" s="2">
        <f>1000*SUMIFS(allNAICS!$O:$O,allNAICS!$C:$C,'Number of Firms per 1000 Capita'!$A3,allNAICS!$E:$E,'Number of Firms per 1000 Capita'!O$1)/$B3</f>
        <v>1.2738165306128251</v>
      </c>
      <c r="P3" s="2">
        <f>1000*SUMIFS(allNAICS!$O:$O,allNAICS!$C:$C,'Number of Firms per 1000 Capita'!$A3,allNAICS!$E:$E,'Number of Firms per 1000 Capita'!P$1)/$B3</f>
        <v>3.2143964014683011</v>
      </c>
      <c r="Q3" s="2">
        <f>1000*SUMIFS(allNAICS!$O:$O,allNAICS!$C:$C,'Number of Firms per 1000 Capita'!$A3,allNAICS!$E:$E,'Number of Firms per 1000 Capita'!Q$1)/$B3</f>
        <v>7.2817949439719758</v>
      </c>
      <c r="R3" s="2">
        <f>1000*SUMIFS(allNAICS!$O:$O,allNAICS!$C:$C,'Number of Firms per 1000 Capita'!$A3,allNAICS!$E:$E,'Number of Firms per 1000 Capita'!R$1)/$B3</f>
        <v>12.684141837196011</v>
      </c>
      <c r="S3" s="2">
        <f>1000*SUMIFS(allNAICS!$O:$O,allNAICS!$C:$C,'Number of Firms per 1000 Capita'!$A3,allNAICS!$E:$E,'Number of Firms per 1000 Capita'!S$1)/$B3</f>
        <v>7.4922021387607014</v>
      </c>
      <c r="T3" s="2">
        <f>1000*SUMIFS(allNAICS!$O:$O,allNAICS!$C:$C,'Number of Firms per 1000 Capita'!$A3,allNAICS!$E:$E,'Number of Firms per 1000 Capita'!T$1)/$B3</f>
        <v>2.5917048385124781</v>
      </c>
      <c r="U3" s="2">
        <f>1000*SUMIFS(allNAICS!$O:$O,allNAICS!$C:$C,'Number of Firms per 1000 Capita'!$A3,allNAICS!$E:$E,'Number of Firms per 1000 Capita'!U$1)/$B3</f>
        <v>7.7068743442546044</v>
      </c>
      <c r="V3" s="2">
        <f>1000*SUMIFS(allNAICS!$O:$O,allNAICS!$C:$C,'Number of Firms per 1000 Capita'!$A3,allNAICS!$E:$E,'Number of Firms per 1000 Capita'!V$1)/$B3</f>
        <v>4.3702143025712328</v>
      </c>
      <c r="W3" s="2">
        <f>1000*SUMIFS(allNAICS!$O:$O,allNAICS!$C:$C,'Number of Firms per 1000 Capita'!$A3,allNAICS!$E:$E,'Number of Firms per 1000 Capita'!W$1)/$B3</f>
        <v>2.6357766157993057</v>
      </c>
      <c r="X3" s="2">
        <f>1000*SUMIFS(allNAICS!$O:$O,allNAICS!$C:$C,'Number of Firms per 1000 Capita'!$A3,allNAICS!$E:$E,'Number of Firms per 1000 Capita'!X$1)/$B3</f>
        <v>9.2195314743573338</v>
      </c>
      <c r="Y3" s="2">
        <f>1000*SUMIFS(allNAICS!$O:$O,allNAICS!$C:$C,'Number of Firms per 1000 Capita'!$A3,allNAICS!$E:$E,'Number of Firms per 1000 Capita'!Y$1)/$B3</f>
        <v>0.14358869374095462</v>
      </c>
      <c r="Z3" s="2">
        <f>1000*SUMIFS(allNAICS!$O:$O,allNAICS!$C:$C,'Number of Firms per 1000 Capita'!$A3,allNAICS!$E:$E,'Number of Firms per 1000 Capita'!Z$1)/$B3</f>
        <v>0</v>
      </c>
    </row>
    <row r="4" spans="1:27" x14ac:dyDescent="0.45">
      <c r="A4" s="1" t="s">
        <v>448</v>
      </c>
      <c r="B4" s="2">
        <v>153776</v>
      </c>
      <c r="C4" s="1" t="s">
        <v>449</v>
      </c>
      <c r="D4" s="1">
        <v>31.578507399999999</v>
      </c>
      <c r="E4" s="1">
        <v>-84.155741000000006</v>
      </c>
      <c r="F4" s="2">
        <f>1000*SUMIFS(allNAICS!$O:$O,allNAICS!$C:$C,'Number of Firms per 1000 Capita'!$A4,allNAICS!$E:$E,'Number of Firms per 1000 Capita'!F$1)/$B4</f>
        <v>88.518364374154615</v>
      </c>
      <c r="G4" s="2">
        <f>1000*SUMIFS(allNAICS!$O:$O,allNAICS!$C:$C,'Number of Firms per 1000 Capita'!$A4,allNAICS!$E:$E,'Number of Firms per 1000 Capita'!G$1)/$B4</f>
        <v>1.1705337633961086</v>
      </c>
      <c r="H4" s="2">
        <f>1000*SUMIFS(allNAICS!$O:$O,allNAICS!$C:$C,'Number of Firms per 1000 Capita'!$A4,allNAICS!$E:$E,'Number of Firms per 1000 Capita'!H$1)/$B4</f>
        <v>0</v>
      </c>
      <c r="I4" s="2">
        <f>1000*SUMIFS(allNAICS!$O:$O,allNAICS!$C:$C,'Number of Firms per 1000 Capita'!$A4,allNAICS!$E:$E,'Number of Firms per 1000 Capita'!I$1)/$B4</f>
        <v>0</v>
      </c>
      <c r="J4" s="2">
        <f>1000*SUMIFS(allNAICS!$O:$O,allNAICS!$C:$C,'Number of Firms per 1000 Capita'!$A4,allNAICS!$E:$E,'Number of Firms per 1000 Capita'!J$1)/$B4</f>
        <v>8.5058786806783893</v>
      </c>
      <c r="K4" s="2">
        <f>1000*SUMIFS(allNAICS!$O:$O,allNAICS!$C:$C,'Number of Firms per 1000 Capita'!$A4,allNAICS!$E:$E,'Number of Firms per 1000 Capita'!K$1)/$B4</f>
        <v>1.7427947143897617</v>
      </c>
      <c r="L4" s="2">
        <f>1000*SUMIFS(allNAICS!$O:$O,allNAICS!$C:$C,'Number of Firms per 1000 Capita'!$A4,allNAICS!$E:$E,'Number of Firms per 1000 Capita'!L$1)/$B4</f>
        <v>1.9834044324211841</v>
      </c>
      <c r="M4" s="2">
        <f>1000*SUMIFS(allNAICS!$O:$O,allNAICS!$C:$C,'Number of Firms per 1000 Capita'!$A4,allNAICS!$E:$E,'Number of Firms per 1000 Capita'!M$1)/$B4</f>
        <v>7.1077411299552598</v>
      </c>
      <c r="N4" s="2">
        <f>1000*SUMIFS(allNAICS!$O:$O,allNAICS!$C:$C,'Number of Firms per 1000 Capita'!$A4,allNAICS!$E:$E,'Number of Firms per 1000 Capita'!N$1)/$B4</f>
        <v>4.1358859639995842</v>
      </c>
      <c r="O4" s="2">
        <f>1000*SUMIFS(allNAICS!$O:$O,allNAICS!$C:$C,'Number of Firms per 1000 Capita'!$A4,allNAICS!$E:$E,'Number of Firms per 1000 Capita'!O$1)/$B4</f>
        <v>0.39668088648423683</v>
      </c>
      <c r="P4" s="2">
        <f>1000*SUMIFS(allNAICS!$O:$O,allNAICS!$C:$C,'Number of Firms per 1000 Capita'!$A4,allNAICS!$E:$E,'Number of Firms per 1000 Capita'!P$1)/$B4</f>
        <v>2.3345645614400166</v>
      </c>
      <c r="Q4" s="2">
        <f>1000*SUMIFS(allNAICS!$O:$O,allNAICS!$C:$C,'Number of Firms per 1000 Capita'!$A4,allNAICS!$E:$E,'Number of Firms per 1000 Capita'!Q$1)/$B4</f>
        <v>6.1192903964207677</v>
      </c>
      <c r="R4" s="2">
        <f>1000*SUMIFS(allNAICS!$O:$O,allNAICS!$C:$C,'Number of Firms per 1000 Capita'!$A4,allNAICS!$E:$E,'Number of Firms per 1000 Capita'!R$1)/$B4</f>
        <v>6.1518052231817713</v>
      </c>
      <c r="S4" s="2">
        <f>1000*SUMIFS(allNAICS!$O:$O,allNAICS!$C:$C,'Number of Firms per 1000 Capita'!$A4,allNAICS!$E:$E,'Number of Firms per 1000 Capita'!S$1)/$B4</f>
        <v>10.840443242118406</v>
      </c>
      <c r="T4" s="2">
        <f>1000*SUMIFS(allNAICS!$O:$O,allNAICS!$C:$C,'Number of Firms per 1000 Capita'!$A4,allNAICS!$E:$E,'Number of Firms per 1000 Capita'!T$1)/$B4</f>
        <v>1.4501612735407345</v>
      </c>
      <c r="U4" s="2">
        <f>1000*SUMIFS(allNAICS!$O:$O,allNAICS!$C:$C,'Number of Firms per 1000 Capita'!$A4,allNAICS!$E:$E,'Number of Firms per 1000 Capita'!U$1)/$B4</f>
        <v>10.625845385495786</v>
      </c>
      <c r="V4" s="2">
        <f>1000*SUMIFS(allNAICS!$O:$O,allNAICS!$C:$C,'Number of Firms per 1000 Capita'!$A4,allNAICS!$E:$E,'Number of Firms per 1000 Capita'!V$1)/$B4</f>
        <v>2.4906357298928312</v>
      </c>
      <c r="W4" s="2">
        <f>1000*SUMIFS(allNAICS!$O:$O,allNAICS!$C:$C,'Number of Firms per 1000 Capita'!$A4,allNAICS!$E:$E,'Number of Firms per 1000 Capita'!W$1)/$B4</f>
        <v>2.1784933929872023</v>
      </c>
      <c r="X4" s="2">
        <f>1000*SUMIFS(allNAICS!$O:$O,allNAICS!$C:$C,'Number of Firms per 1000 Capita'!$A4,allNAICS!$E:$E,'Number of Firms per 1000 Capita'!X$1)/$B4</f>
        <v>21.362241181978984</v>
      </c>
      <c r="Y4" s="2">
        <f>1000*SUMIFS(allNAICS!$O:$O,allNAICS!$C:$C,'Number of Firms per 1000 Capita'!$A4,allNAICS!$E:$E,'Number of Firms per 1000 Capita'!Y$1)/$B4</f>
        <v>0</v>
      </c>
      <c r="Z4" s="2">
        <f>1000*SUMIFS(allNAICS!$O:$O,allNAICS!$C:$C,'Number of Firms per 1000 Capita'!$A4,allNAICS!$E:$E,'Number of Firms per 1000 Capita'!Z$1)/$B4</f>
        <v>0</v>
      </c>
    </row>
    <row r="5" spans="1:27" x14ac:dyDescent="0.45">
      <c r="A5" s="1" t="s">
        <v>450</v>
      </c>
      <c r="B5" s="2">
        <v>881862</v>
      </c>
      <c r="C5" s="1" t="s">
        <v>451</v>
      </c>
      <c r="D5" s="1">
        <v>42.652579299999999</v>
      </c>
      <c r="E5" s="1">
        <v>-73.756231700000001</v>
      </c>
      <c r="F5" s="2">
        <f>1000*SUMIFS(allNAICS!$O:$O,allNAICS!$C:$C,'Number of Firms per 1000 Capita'!$A5,allNAICS!$E:$E,'Number of Firms per 1000 Capita'!F$1)/$B5</f>
        <v>72.351456350313313</v>
      </c>
      <c r="G5" s="2">
        <f>1000*SUMIFS(allNAICS!$O:$O,allNAICS!$C:$C,'Number of Firms per 1000 Capita'!$A5,allNAICS!$E:$E,'Number of Firms per 1000 Capita'!G$1)/$B5</f>
        <v>0.52729338603999265</v>
      </c>
      <c r="H5" s="2">
        <f>1000*SUMIFS(allNAICS!$O:$O,allNAICS!$C:$C,'Number of Firms per 1000 Capita'!$A5,allNAICS!$E:$E,'Number of Firms per 1000 Capita'!H$1)/$B5</f>
        <v>0</v>
      </c>
      <c r="I5" s="2">
        <f>1000*SUMIFS(allNAICS!$O:$O,allNAICS!$C:$C,'Number of Firms per 1000 Capita'!$A5,allNAICS!$E:$E,'Number of Firms per 1000 Capita'!I$1)/$B5</f>
        <v>0.10319074866589104</v>
      </c>
      <c r="J5" s="2">
        <f>1000*SUMIFS(allNAICS!$O:$O,allNAICS!$C:$C,'Number of Firms per 1000 Capita'!$A5,allNAICS!$E:$E,'Number of Firms per 1000 Capita'!J$1)/$B5</f>
        <v>7.9638310756104698</v>
      </c>
      <c r="K5" s="2">
        <f>1000*SUMIFS(allNAICS!$O:$O,allNAICS!$C:$C,'Number of Firms per 1000 Capita'!$A5,allNAICS!$E:$E,'Number of Firms per 1000 Capita'!K$1)/$B5</f>
        <v>1.4072496603777007</v>
      </c>
      <c r="L5" s="2">
        <f>1000*SUMIFS(allNAICS!$O:$O,allNAICS!$C:$C,'Number of Firms per 1000 Capita'!$A5,allNAICS!$E:$E,'Number of Firms per 1000 Capita'!L$1)/$B5</f>
        <v>1.8801127614071136</v>
      </c>
      <c r="M5" s="2">
        <f>1000*SUMIFS(allNAICS!$O:$O,allNAICS!$C:$C,'Number of Firms per 1000 Capita'!$A5,allNAICS!$E:$E,'Number of Firms per 1000 Capita'!M$1)/$B5</f>
        <v>7.2630411560992538</v>
      </c>
      <c r="N5" s="2">
        <f>1000*SUMIFS(allNAICS!$O:$O,allNAICS!$C:$C,'Number of Firms per 1000 Capita'!$A5,allNAICS!$E:$E,'Number of Firms per 1000 Capita'!N$1)/$B5</f>
        <v>1.9492845819413922</v>
      </c>
      <c r="O5" s="2">
        <f>1000*SUMIFS(allNAICS!$O:$O,allNAICS!$C:$C,'Number of Firms per 1000 Capita'!$A5,allNAICS!$E:$E,'Number of Firms per 1000 Capita'!O$1)/$B5</f>
        <v>1.0772660575010602</v>
      </c>
      <c r="P5" s="2">
        <f>1000*SUMIFS(allNAICS!$O:$O,allNAICS!$C:$C,'Number of Firms per 1000 Capita'!$A5,allNAICS!$E:$E,'Number of Firms per 1000 Capita'!P$1)/$B5</f>
        <v>2.7918200353343265</v>
      </c>
      <c r="Q5" s="2">
        <f>1000*SUMIFS(allNAICS!$O:$O,allNAICS!$C:$C,'Number of Firms per 1000 Capita'!$A5,allNAICS!$E:$E,'Number of Firms per 1000 Capita'!Q$1)/$B5</f>
        <v>6.8865650181094091</v>
      </c>
      <c r="R5" s="2">
        <f>1000*SUMIFS(allNAICS!$O:$O,allNAICS!$C:$C,'Number of Firms per 1000 Capita'!$A5,allNAICS!$E:$E,'Number of Firms per 1000 Capita'!R$1)/$B5</f>
        <v>11.841988882614286</v>
      </c>
      <c r="S5" s="2">
        <f>1000*SUMIFS(allNAICS!$O:$O,allNAICS!$C:$C,'Number of Firms per 1000 Capita'!$A5,allNAICS!$E:$E,'Number of Firms per 1000 Capita'!S$1)/$B5</f>
        <v>4.8170802234363199</v>
      </c>
      <c r="T5" s="2">
        <f>1000*SUMIFS(allNAICS!$O:$O,allNAICS!$C:$C,'Number of Firms per 1000 Capita'!$A5,allNAICS!$E:$E,'Number of Firms per 1000 Capita'!T$1)/$B5</f>
        <v>2.0150545096625097</v>
      </c>
      <c r="U5" s="2">
        <f>1000*SUMIFS(allNAICS!$O:$O,allNAICS!$C:$C,'Number of Firms per 1000 Capita'!$A5,allNAICS!$E:$E,'Number of Firms per 1000 Capita'!U$1)/$B5</f>
        <v>6.8582159113330654</v>
      </c>
      <c r="V5" s="2">
        <f>1000*SUMIFS(allNAICS!$O:$O,allNAICS!$C:$C,'Number of Firms per 1000 Capita'!$A5,allNAICS!$E:$E,'Number of Firms per 1000 Capita'!V$1)/$B5</f>
        <v>3.9427937704538807</v>
      </c>
      <c r="W5" s="2">
        <f>1000*SUMIFS(allNAICS!$O:$O,allNAICS!$C:$C,'Number of Firms per 1000 Capita'!$A5,allNAICS!$E:$E,'Number of Firms per 1000 Capita'!W$1)/$B5</f>
        <v>2.7487293930342842</v>
      </c>
      <c r="X5" s="2">
        <f>1000*SUMIFS(allNAICS!$O:$O,allNAICS!$C:$C,'Number of Firms per 1000 Capita'!$A5,allNAICS!$E:$E,'Number of Firms per 1000 Capita'!X$1)/$B5</f>
        <v>8.4378281409109359</v>
      </c>
      <c r="Y5" s="2">
        <f>1000*SUMIFS(allNAICS!$O:$O,allNAICS!$C:$C,'Number of Firms per 1000 Capita'!$A5,allNAICS!$E:$E,'Number of Firms per 1000 Capita'!Y$1)/$B5</f>
        <v>0.11112849856326727</v>
      </c>
      <c r="Z5" s="2">
        <f>1000*SUMIFS(allNAICS!$O:$O,allNAICS!$C:$C,'Number of Firms per 1000 Capita'!$A5,allNAICS!$E:$E,'Number of Firms per 1000 Capita'!Z$1)/$B5</f>
        <v>0</v>
      </c>
    </row>
    <row r="6" spans="1:27" x14ac:dyDescent="0.45">
      <c r="A6" s="1" t="s">
        <v>452</v>
      </c>
      <c r="B6" s="2">
        <v>905049</v>
      </c>
      <c r="C6" s="1" t="s">
        <v>453</v>
      </c>
      <c r="D6" s="1">
        <v>35.110703000000001</v>
      </c>
      <c r="E6" s="1">
        <v>-106.60999099999999</v>
      </c>
      <c r="F6" s="2">
        <f>1000*SUMIFS(allNAICS!$O:$O,allNAICS!$C:$C,'Number of Firms per 1000 Capita'!$A6,allNAICS!$E:$E,'Number of Firms per 1000 Capita'!F$1)/$B6</f>
        <v>70.379614805386225</v>
      </c>
      <c r="G6" s="2">
        <f>1000*SUMIFS(allNAICS!$O:$O,allNAICS!$C:$C,'Number of Firms per 1000 Capita'!$A6,allNAICS!$E:$E,'Number of Firms per 1000 Capita'!G$1)/$B6</f>
        <v>0.31821481488847564</v>
      </c>
      <c r="H6" s="2">
        <f>1000*SUMIFS(allNAICS!$O:$O,allNAICS!$C:$C,'Number of Firms per 1000 Capita'!$A6,allNAICS!$E:$E,'Number of Firms per 1000 Capita'!H$1)/$B6</f>
        <v>8.5078266480599393E-2</v>
      </c>
      <c r="I6" s="2">
        <f>1000*SUMIFS(allNAICS!$O:$O,allNAICS!$C:$C,'Number of Firms per 1000 Capita'!$A6,allNAICS!$E:$E,'Number of Firms per 1000 Capita'!I$1)/$B6</f>
        <v>7.2924228411942335E-2</v>
      </c>
      <c r="J6" s="2">
        <f>1000*SUMIFS(allNAICS!$O:$O,allNAICS!$C:$C,'Number of Firms per 1000 Capita'!$A6,allNAICS!$E:$E,'Number of Firms per 1000 Capita'!J$1)/$B6</f>
        <v>6.0946976351556659</v>
      </c>
      <c r="K6" s="2">
        <f>1000*SUMIFS(allNAICS!$O:$O,allNAICS!$C:$C,'Number of Firms per 1000 Capita'!$A6,allNAICS!$E:$E,'Number of Firms per 1000 Capita'!K$1)/$B6</f>
        <v>1.8452039613324804</v>
      </c>
      <c r="L6" s="2">
        <f>1000*SUMIFS(allNAICS!$O:$O,allNAICS!$C:$C,'Number of Firms per 1000 Capita'!$A6,allNAICS!$E:$E,'Number of Firms per 1000 Capita'!L$1)/$B6</f>
        <v>2.0672913842233958</v>
      </c>
      <c r="M6" s="2">
        <f>1000*SUMIFS(allNAICS!$O:$O,allNAICS!$C:$C,'Number of Firms per 1000 Capita'!$A6,allNAICS!$E:$E,'Number of Firms per 1000 Capita'!M$1)/$B6</f>
        <v>7.0780698061651908</v>
      </c>
      <c r="N6" s="2">
        <f>1000*SUMIFS(allNAICS!$O:$O,allNAICS!$C:$C,'Number of Firms per 1000 Capita'!$A6,allNAICS!$E:$E,'Number of Firms per 1000 Capita'!N$1)/$B6</f>
        <v>2.140215612635338</v>
      </c>
      <c r="O6" s="2">
        <f>1000*SUMIFS(allNAICS!$O:$O,allNAICS!$C:$C,'Number of Firms per 1000 Capita'!$A6,allNAICS!$E:$E,'Number of Firms per 1000 Capita'!O$1)/$B6</f>
        <v>1.001050771836663</v>
      </c>
      <c r="P6" s="2">
        <f>1000*SUMIFS(allNAICS!$O:$O,allNAICS!$C:$C,'Number of Firms per 1000 Capita'!$A6,allNAICS!$E:$E,'Number of Firms per 1000 Capita'!P$1)/$B6</f>
        <v>2.7070357516554351</v>
      </c>
      <c r="Q6" s="2">
        <f>1000*SUMIFS(allNAICS!$O:$O,allNAICS!$C:$C,'Number of Firms per 1000 Capita'!$A6,allNAICS!$E:$E,'Number of Firms per 1000 Capita'!Q$1)/$B6</f>
        <v>6.7985269305860792</v>
      </c>
      <c r="R6" s="2">
        <f>1000*SUMIFS(allNAICS!$O:$O,allNAICS!$C:$C,'Number of Firms per 1000 Capita'!$A6,allNAICS!$E:$E,'Number of Firms per 1000 Capita'!R$1)/$B6</f>
        <v>11.387228757779965</v>
      </c>
      <c r="S6" s="2">
        <f>1000*SUMIFS(allNAICS!$O:$O,allNAICS!$C:$C,'Number of Firms per 1000 Capita'!$A6,allNAICS!$E:$E,'Number of Firms per 1000 Capita'!S$1)/$B6</f>
        <v>5.2814819971073392</v>
      </c>
      <c r="T6" s="2">
        <f>1000*SUMIFS(allNAICS!$O:$O,allNAICS!$C:$C,'Number of Firms per 1000 Capita'!$A6,allNAICS!$E:$E,'Number of Firms per 1000 Capita'!T$1)/$B6</f>
        <v>2.5821806333137762</v>
      </c>
      <c r="U6" s="2">
        <f>1000*SUMIFS(allNAICS!$O:$O,allNAICS!$C:$C,'Number of Firms per 1000 Capita'!$A6,allNAICS!$E:$E,'Number of Firms per 1000 Capita'!U$1)/$B6</f>
        <v>7.5266643021538062</v>
      </c>
      <c r="V6" s="2">
        <f>1000*SUMIFS(allNAICS!$O:$O,allNAICS!$C:$C,'Number of Firms per 1000 Capita'!$A6,allNAICS!$E:$E,'Number of Firms per 1000 Capita'!V$1)/$B6</f>
        <v>4.0119374752085246</v>
      </c>
      <c r="W6" s="2">
        <f>1000*SUMIFS(allNAICS!$O:$O,allNAICS!$C:$C,'Number of Firms per 1000 Capita'!$A6,allNAICS!$E:$E,'Number of Firms per 1000 Capita'!W$1)/$B6</f>
        <v>1.7269783183009981</v>
      </c>
      <c r="X6" s="2">
        <f>1000*SUMIFS(allNAICS!$O:$O,allNAICS!$C:$C,'Number of Firms per 1000 Capita'!$A6,allNAICS!$E:$E,'Number of Firms per 1000 Capita'!X$1)/$B6</f>
        <v>7.8360398166287126</v>
      </c>
      <c r="Y6" s="2">
        <f>1000*SUMIFS(allNAICS!$O:$O,allNAICS!$C:$C,'Number of Firms per 1000 Capita'!$A6,allNAICS!$E:$E,'Number of Firms per 1000 Capita'!Y$1)/$B6</f>
        <v>0.1104912551696096</v>
      </c>
      <c r="Z6" s="2">
        <f>1000*SUMIFS(allNAICS!$O:$O,allNAICS!$C:$C,'Number of Firms per 1000 Capita'!$A6,allNAICS!$E:$E,'Number of Firms per 1000 Capita'!Z$1)/$B6</f>
        <v>0</v>
      </c>
    </row>
    <row r="7" spans="1:27" x14ac:dyDescent="0.45">
      <c r="A7" s="1" t="s">
        <v>454</v>
      </c>
      <c r="B7" s="2">
        <v>154385</v>
      </c>
      <c r="C7" s="1" t="s">
        <v>455</v>
      </c>
      <c r="D7" s="1">
        <v>31.311293599999999</v>
      </c>
      <c r="E7" s="1">
        <v>-92.445137099999997</v>
      </c>
      <c r="F7" s="2">
        <f>1000*SUMIFS(allNAICS!$O:$O,allNAICS!$C:$C,'Number of Firms per 1000 Capita'!$A7,allNAICS!$E:$E,'Number of Firms per 1000 Capita'!F$1)/$B7</f>
        <v>71.833403504226453</v>
      </c>
      <c r="G7" s="2">
        <f>1000*SUMIFS(allNAICS!$O:$O,allNAICS!$C:$C,'Number of Firms per 1000 Capita'!$A7,allNAICS!$E:$E,'Number of Firms per 1000 Capita'!G$1)/$B7</f>
        <v>1.4055769666742235</v>
      </c>
      <c r="H7" s="2">
        <f>1000*SUMIFS(allNAICS!$O:$O,allNAICS!$C:$C,'Number of Firms per 1000 Capita'!$A7,allNAICS!$E:$E,'Number of Firms per 1000 Capita'!H$1)/$B7</f>
        <v>0.55057162289082484</v>
      </c>
      <c r="I7" s="2">
        <f>1000*SUMIFS(allNAICS!$O:$O,allNAICS!$C:$C,'Number of Firms per 1000 Capita'!$A7,allNAICS!$E:$E,'Number of Firms per 1000 Capita'!I$1)/$B7</f>
        <v>0</v>
      </c>
      <c r="J7" s="2">
        <f>1000*SUMIFS(allNAICS!$O:$O,allNAICS!$C:$C,'Number of Firms per 1000 Capita'!$A7,allNAICS!$E:$E,'Number of Firms per 1000 Capita'!J$1)/$B7</f>
        <v>8.0513003206270035</v>
      </c>
      <c r="K7" s="2">
        <f>1000*SUMIFS(allNAICS!$O:$O,allNAICS!$C:$C,'Number of Firms per 1000 Capita'!$A7,allNAICS!$E:$E,'Number of Firms per 1000 Capita'!K$1)/$B7</f>
        <v>0.92625578909868189</v>
      </c>
      <c r="L7" s="2">
        <f>1000*SUMIFS(allNAICS!$O:$O,allNAICS!$C:$C,'Number of Firms per 1000 Capita'!$A7,allNAICS!$E:$E,'Number of Firms per 1000 Capita'!L$1)/$B7</f>
        <v>1.8201250121449624</v>
      </c>
      <c r="M7" s="2">
        <f>1000*SUMIFS(allNAICS!$O:$O,allNAICS!$C:$C,'Number of Firms per 1000 Capita'!$A7,allNAICS!$E:$E,'Number of Firms per 1000 Capita'!M$1)/$B7</f>
        <v>8.2391424037309324</v>
      </c>
      <c r="N7" s="2">
        <f>1000*SUMIFS(allNAICS!$O:$O,allNAICS!$C:$C,'Number of Firms per 1000 Capita'!$A7,allNAICS!$E:$E,'Number of Firms per 1000 Capita'!N$1)/$B7</f>
        <v>3.9317291187615377</v>
      </c>
      <c r="O7" s="2">
        <f>1000*SUMIFS(allNAICS!$O:$O,allNAICS!$C:$C,'Number of Firms per 1000 Capita'!$A7,allNAICS!$E:$E,'Number of Firms per 1000 Capita'!O$1)/$B7</f>
        <v>0.5246623700489037</v>
      </c>
      <c r="P7" s="2">
        <f>1000*SUMIFS(allNAICS!$O:$O,allNAICS!$C:$C,'Number of Firms per 1000 Capita'!$A7,allNAICS!$E:$E,'Number of Firms per 1000 Capita'!P$1)/$B7</f>
        <v>2.8888816918742104</v>
      </c>
      <c r="Q7" s="2">
        <f>1000*SUMIFS(allNAICS!$O:$O,allNAICS!$C:$C,'Number of Firms per 1000 Capita'!$A7,allNAICS!$E:$E,'Number of Firms per 1000 Capita'!Q$1)/$B7</f>
        <v>6.3477669462706867</v>
      </c>
      <c r="R7" s="2">
        <f>1000*SUMIFS(allNAICS!$O:$O,allNAICS!$C:$C,'Number of Firms per 1000 Capita'!$A7,allNAICS!$E:$E,'Number of Firms per 1000 Capita'!R$1)/$B7</f>
        <v>6.9695890144767949</v>
      </c>
      <c r="S7" s="2">
        <f>1000*SUMIFS(allNAICS!$O:$O,allNAICS!$C:$C,'Number of Firms per 1000 Capita'!$A7,allNAICS!$E:$E,'Number of Firms per 1000 Capita'!S$1)/$B7</f>
        <v>7.5266379505780998</v>
      </c>
      <c r="T7" s="2">
        <f>1000*SUMIFS(allNAICS!$O:$O,allNAICS!$C:$C,'Number of Firms per 1000 Capita'!$A7,allNAICS!$E:$E,'Number of Firms per 1000 Capita'!T$1)/$B7</f>
        <v>1.10762055899213</v>
      </c>
      <c r="U7" s="2">
        <f>1000*SUMIFS(allNAICS!$O:$O,allNAICS!$C:$C,'Number of Firms per 1000 Capita'!$A7,allNAICS!$E:$E,'Number of Firms per 1000 Capita'!U$1)/$B7</f>
        <v>9.3985814684069044</v>
      </c>
      <c r="V7" s="2">
        <f>1000*SUMIFS(allNAICS!$O:$O,allNAICS!$C:$C,'Number of Firms per 1000 Capita'!$A7,allNAICS!$E:$E,'Number of Firms per 1000 Capita'!V$1)/$B7</f>
        <v>2.040353661301292</v>
      </c>
      <c r="W7" s="2">
        <f>1000*SUMIFS(allNAICS!$O:$O,allNAICS!$C:$C,'Number of Firms per 1000 Capita'!$A7,allNAICS!$E:$E,'Number of Firms per 1000 Capita'!W$1)/$B7</f>
        <v>2.3966058878777083</v>
      </c>
      <c r="X7" s="2">
        <f>1000*SUMIFS(allNAICS!$O:$O,allNAICS!$C:$C,'Number of Firms per 1000 Capita'!$A7,allNAICS!$E:$E,'Number of Firms per 1000 Capita'!X$1)/$B7</f>
        <v>7.6820934676296275</v>
      </c>
      <c r="Y7" s="2">
        <f>1000*SUMIFS(allNAICS!$O:$O,allNAICS!$C:$C,'Number of Firms per 1000 Capita'!$A7,allNAICS!$E:$E,'Number of Firms per 1000 Capita'!Y$1)/$B7</f>
        <v>0</v>
      </c>
      <c r="Z7" s="2">
        <f>1000*SUMIFS(allNAICS!$O:$O,allNAICS!$C:$C,'Number of Firms per 1000 Capita'!$A7,allNAICS!$E:$E,'Number of Firms per 1000 Capita'!Z$1)/$B7</f>
        <v>0</v>
      </c>
    </row>
    <row r="8" spans="1:27" x14ac:dyDescent="0.45">
      <c r="A8" s="1" t="s">
        <v>456</v>
      </c>
      <c r="B8" s="2">
        <v>832790</v>
      </c>
      <c r="C8" s="1" t="s">
        <v>457</v>
      </c>
      <c r="D8" s="1">
        <v>40.608430499999997</v>
      </c>
      <c r="E8" s="1">
        <v>-75.490183299999998</v>
      </c>
      <c r="F8" s="2">
        <f>1000*SUMIFS(allNAICS!$O:$O,allNAICS!$C:$C,'Number of Firms per 1000 Capita'!$A8,allNAICS!$E:$E,'Number of Firms per 1000 Capita'!F$1)/$B8</f>
        <v>73.838542729859867</v>
      </c>
      <c r="G8" s="2">
        <f>1000*SUMIFS(allNAICS!$O:$O,allNAICS!$C:$C,'Number of Firms per 1000 Capita'!$A8,allNAICS!$E:$E,'Number of Firms per 1000 Capita'!G$1)/$B8</f>
        <v>0.26056989156930316</v>
      </c>
      <c r="H8" s="2">
        <f>1000*SUMIFS(allNAICS!$O:$O,allNAICS!$C:$C,'Number of Firms per 1000 Capita'!$A8,allNAICS!$E:$E,'Number of Firms per 1000 Capita'!H$1)/$B8</f>
        <v>4.2027401866016646E-2</v>
      </c>
      <c r="I8" s="2">
        <f>1000*SUMIFS(allNAICS!$O:$O,allNAICS!$C:$C,'Number of Firms per 1000 Capita'!$A8,allNAICS!$E:$E,'Number of Firms per 1000 Capita'!I$1)/$B8</f>
        <v>0.10686967903072804</v>
      </c>
      <c r="J8" s="2">
        <f>1000*SUMIFS(allNAICS!$O:$O,allNAICS!$C:$C,'Number of Firms per 1000 Capita'!$A8,allNAICS!$E:$E,'Number of Firms per 1000 Capita'!J$1)/$B8</f>
        <v>8.5663852832046494</v>
      </c>
      <c r="K8" s="2">
        <f>1000*SUMIFS(allNAICS!$O:$O,allNAICS!$C:$C,'Number of Firms per 1000 Capita'!$A8,allNAICS!$E:$E,'Number of Firms per 1000 Capita'!K$1)/$B8</f>
        <v>2.1289881002413575</v>
      </c>
      <c r="L8" s="2">
        <f>1000*SUMIFS(allNAICS!$O:$O,allNAICS!$C:$C,'Number of Firms per 1000 Capita'!$A8,allNAICS!$E:$E,'Number of Firms per 1000 Capita'!L$1)/$B8</f>
        <v>1.7195211277753095</v>
      </c>
      <c r="M8" s="2">
        <f>1000*SUMIFS(allNAICS!$O:$O,allNAICS!$C:$C,'Number of Firms per 1000 Capita'!$A8,allNAICS!$E:$E,'Number of Firms per 1000 Capita'!M$1)/$B8</f>
        <v>8.6000072046974623</v>
      </c>
      <c r="N8" s="2">
        <f>1000*SUMIFS(allNAICS!$O:$O,allNAICS!$C:$C,'Number of Firms per 1000 Capita'!$A8,allNAICS!$E:$E,'Number of Firms per 1000 Capita'!N$1)/$B8</f>
        <v>2.7569975624106919</v>
      </c>
      <c r="O8" s="2">
        <f>1000*SUMIFS(allNAICS!$O:$O,allNAICS!$C:$C,'Number of Firms per 1000 Capita'!$A8,allNAICS!$E:$E,'Number of Firms per 1000 Capita'!O$1)/$B8</f>
        <v>0.99664981567982325</v>
      </c>
      <c r="P8" s="2">
        <f>1000*SUMIFS(allNAICS!$O:$O,allNAICS!$C:$C,'Number of Firms per 1000 Capita'!$A8,allNAICS!$E:$E,'Number of Firms per 1000 Capita'!P$1)/$B8</f>
        <v>2.6297145739021843</v>
      </c>
      <c r="Q8" s="2">
        <f>1000*SUMIFS(allNAICS!$O:$O,allNAICS!$C:$C,'Number of Firms per 1000 Capita'!$A8,allNAICS!$E:$E,'Number of Firms per 1000 Capita'!Q$1)/$B8</f>
        <v>6.4866292822920544</v>
      </c>
      <c r="R8" s="2">
        <f>1000*SUMIFS(allNAICS!$O:$O,allNAICS!$C:$C,'Number of Firms per 1000 Capita'!$A8,allNAICS!$E:$E,'Number of Firms per 1000 Capita'!R$1)/$B8</f>
        <v>10.601712316430312</v>
      </c>
      <c r="S8" s="2">
        <f>1000*SUMIFS(allNAICS!$O:$O,allNAICS!$C:$C,'Number of Firms per 1000 Capita'!$A8,allNAICS!$E:$E,'Number of Firms per 1000 Capita'!S$1)/$B8</f>
        <v>5.1081305010867082</v>
      </c>
      <c r="T8" s="2">
        <f>1000*SUMIFS(allNAICS!$O:$O,allNAICS!$C:$C,'Number of Firms per 1000 Capita'!$A8,allNAICS!$E:$E,'Number of Firms per 1000 Capita'!T$1)/$B8</f>
        <v>1.7699540100145295</v>
      </c>
      <c r="U8" s="2">
        <f>1000*SUMIFS(allNAICS!$O:$O,allNAICS!$C:$C,'Number of Firms per 1000 Capita'!$A8,allNAICS!$E:$E,'Number of Firms per 1000 Capita'!U$1)/$B8</f>
        <v>7.2911538322986589</v>
      </c>
      <c r="V8" s="2">
        <f>1000*SUMIFS(allNAICS!$O:$O,allNAICS!$C:$C,'Number of Firms per 1000 Capita'!$A8,allNAICS!$E:$E,'Number of Firms per 1000 Capita'!V$1)/$B8</f>
        <v>3.951776558316022</v>
      </c>
      <c r="W8" s="2">
        <f>1000*SUMIFS(allNAICS!$O:$O,allNAICS!$C:$C,'Number of Firms per 1000 Capita'!$A8,allNAICS!$E:$E,'Number of Firms per 1000 Capita'!W$1)/$B8</f>
        <v>2.8230406224858609</v>
      </c>
      <c r="X8" s="2">
        <f>1000*SUMIFS(allNAICS!$O:$O,allNAICS!$C:$C,'Number of Firms per 1000 Capita'!$A8,allNAICS!$E:$E,'Number of Firms per 1000 Capita'!X$1)/$B8</f>
        <v>8.16292222529089</v>
      </c>
      <c r="Y8" s="2">
        <f>1000*SUMIFS(allNAICS!$O:$O,allNAICS!$C:$C,'Number of Firms per 1000 Capita'!$A8,allNAICS!$E:$E,'Number of Firms per 1000 Capita'!Y$1)/$B8</f>
        <v>9.7263415747067095E-2</v>
      </c>
      <c r="Z8" s="2">
        <f>1000*SUMIFS(allNAICS!$O:$O,allNAICS!$C:$C,'Number of Firms per 1000 Capita'!$A8,allNAICS!$E:$E,'Number of Firms per 1000 Capita'!Z$1)/$B8</f>
        <v>0</v>
      </c>
    </row>
    <row r="9" spans="1:27" x14ac:dyDescent="0.45">
      <c r="A9" s="1" t="s">
        <v>458</v>
      </c>
      <c r="B9" s="2">
        <v>124736</v>
      </c>
      <c r="C9" s="1" t="s">
        <v>459</v>
      </c>
      <c r="D9" s="1">
        <v>40.5186809</v>
      </c>
      <c r="E9" s="1">
        <v>-78.394735900000001</v>
      </c>
      <c r="F9" s="2">
        <f>1000*SUMIFS(allNAICS!$O:$O,allNAICS!$C:$C,'Number of Firms per 1000 Capita'!$A9,allNAICS!$E:$E,'Number of Firms per 1000 Capita'!F$1)/$B9</f>
        <v>63.82279374037968</v>
      </c>
      <c r="G9" s="2">
        <f>1000*SUMIFS(allNAICS!$O:$O,allNAICS!$C:$C,'Number of Firms per 1000 Capita'!$A9,allNAICS!$E:$E,'Number of Firms per 1000 Capita'!G$1)/$B9</f>
        <v>1.1624551051821448</v>
      </c>
      <c r="H9" s="2">
        <f>1000*SUMIFS(allNAICS!$O:$O,allNAICS!$C:$C,'Number of Firms per 1000 Capita'!$A9,allNAICS!$E:$E,'Number of Firms per 1000 Capita'!H$1)/$B9</f>
        <v>0</v>
      </c>
      <c r="I9" s="2">
        <f>1000*SUMIFS(allNAICS!$O:$O,allNAICS!$C:$C,'Number of Firms per 1000 Capita'!$A9,allNAICS!$E:$E,'Number of Firms per 1000 Capita'!I$1)/$B9</f>
        <v>0</v>
      </c>
      <c r="J9" s="2">
        <f>1000*SUMIFS(allNAICS!$O:$O,allNAICS!$C:$C,'Number of Firms per 1000 Capita'!$A9,allNAICS!$E:$E,'Number of Firms per 1000 Capita'!J$1)/$B9</f>
        <v>7.1270523345305286</v>
      </c>
      <c r="K9" s="2">
        <f>1000*SUMIFS(allNAICS!$O:$O,allNAICS!$C:$C,'Number of Firms per 1000 Capita'!$A9,allNAICS!$E:$E,'Number of Firms per 1000 Capita'!K$1)/$B9</f>
        <v>2.284825551564905</v>
      </c>
      <c r="L9" s="2">
        <f>1000*SUMIFS(allNAICS!$O:$O,allNAICS!$C:$C,'Number of Firms per 1000 Capita'!$A9,allNAICS!$E:$E,'Number of Firms per 1000 Capita'!L$1)/$B9</f>
        <v>2.0363006670087223</v>
      </c>
      <c r="M9" s="2">
        <f>1000*SUMIFS(allNAICS!$O:$O,allNAICS!$C:$C,'Number of Firms per 1000 Capita'!$A9,allNAICS!$E:$E,'Number of Firms per 1000 Capita'!M$1)/$B9</f>
        <v>12.8190738840431</v>
      </c>
      <c r="N9" s="2">
        <f>1000*SUMIFS(allNAICS!$O:$O,allNAICS!$C:$C,'Number of Firms per 1000 Capita'!$A9,allNAICS!$E:$E,'Number of Firms per 1000 Capita'!N$1)/$B9</f>
        <v>2.7097229348383784</v>
      </c>
      <c r="O9" s="2">
        <f>1000*SUMIFS(allNAICS!$O:$O,allNAICS!$C:$C,'Number of Firms per 1000 Capita'!$A9,allNAICS!$E:$E,'Number of Firms per 1000 Capita'!O$1)/$B9</f>
        <v>0.6734222678296562</v>
      </c>
      <c r="P9" s="2">
        <f>1000*SUMIFS(allNAICS!$O:$O,allNAICS!$C:$C,'Number of Firms per 1000 Capita'!$A9,allNAICS!$E:$E,'Number of Firms per 1000 Capita'!P$1)/$B9</f>
        <v>2.2928424833247818</v>
      </c>
      <c r="Q9" s="2">
        <f>1000*SUMIFS(allNAICS!$O:$O,allNAICS!$C:$C,'Number of Firms per 1000 Capita'!$A9,allNAICS!$E:$E,'Number of Firms per 1000 Capita'!Q$1)/$B9</f>
        <v>5.507632119035403</v>
      </c>
      <c r="R9" s="2">
        <f>1000*SUMIFS(allNAICS!$O:$O,allNAICS!$C:$C,'Number of Firms per 1000 Capita'!$A9,allNAICS!$E:$E,'Number of Firms per 1000 Capita'!R$1)/$B9</f>
        <v>4.2810415597742431</v>
      </c>
      <c r="S9" s="2">
        <f>1000*SUMIFS(allNAICS!$O:$O,allNAICS!$C:$C,'Number of Firms per 1000 Capita'!$A9,allNAICS!$E:$E,'Number of Firms per 1000 Capita'!S$1)/$B9</f>
        <v>3.198755772190867</v>
      </c>
      <c r="T9" s="2">
        <f>1000*SUMIFS(allNAICS!$O:$O,allNAICS!$C:$C,'Number of Firms per 1000 Capita'!$A9,allNAICS!$E:$E,'Number of Firms per 1000 Capita'!T$1)/$B9</f>
        <v>0.93798101590559257</v>
      </c>
      <c r="U9" s="2">
        <f>1000*SUMIFS(allNAICS!$O:$O,allNAICS!$C:$C,'Number of Firms per 1000 Capita'!$A9,allNAICS!$E:$E,'Number of Firms per 1000 Capita'!U$1)/$B9</f>
        <v>4.3692278091328882</v>
      </c>
      <c r="V9" s="2">
        <f>1000*SUMIFS(allNAICS!$O:$O,allNAICS!$C:$C,'Number of Firms per 1000 Capita'!$A9,allNAICS!$E:$E,'Number of Firms per 1000 Capita'!V$1)/$B9</f>
        <v>1.835877373011801</v>
      </c>
      <c r="W9" s="2">
        <f>1000*SUMIFS(allNAICS!$O:$O,allNAICS!$C:$C,'Number of Firms per 1000 Capita'!$A9,allNAICS!$E:$E,'Number of Firms per 1000 Capita'!W$1)/$B9</f>
        <v>3.8882119035402769</v>
      </c>
      <c r="X9" s="2">
        <f>1000*SUMIFS(allNAICS!$O:$O,allNAICS!$C:$C,'Number of Firms per 1000 Capita'!$A9,allNAICS!$E:$E,'Number of Firms per 1000 Capita'!X$1)/$B9</f>
        <v>8.8587095946639298</v>
      </c>
      <c r="Y9" s="2">
        <f>1000*SUMIFS(allNAICS!$O:$O,allNAICS!$C:$C,'Number of Firms per 1000 Capita'!$A9,allNAICS!$E:$E,'Number of Firms per 1000 Capita'!Y$1)/$B9</f>
        <v>0.22447408927655207</v>
      </c>
      <c r="Z9" s="2">
        <f>1000*SUMIFS(allNAICS!$O:$O,allNAICS!$C:$C,'Number of Firms per 1000 Capita'!$A9,allNAICS!$E:$E,'Number of Firms per 1000 Capita'!Z$1)/$B9</f>
        <v>0</v>
      </c>
    </row>
    <row r="10" spans="1:27" x14ac:dyDescent="0.45">
      <c r="A10" s="1" t="s">
        <v>460</v>
      </c>
      <c r="B10" s="2">
        <v>261827</v>
      </c>
      <c r="C10" s="1" t="s">
        <v>445</v>
      </c>
      <c r="D10" s="1">
        <v>35.221997100000003</v>
      </c>
      <c r="E10" s="1">
        <v>-101.8312969</v>
      </c>
      <c r="F10" s="2">
        <f>1000*SUMIFS(allNAICS!$O:$O,allNAICS!$C:$C,'Number of Firms per 1000 Capita'!$A10,allNAICS!$E:$E,'Number of Firms per 1000 Capita'!F$1)/$B10</f>
        <v>81.103171177915186</v>
      </c>
      <c r="G10" s="2">
        <f>1000*SUMIFS(allNAICS!$O:$O,allNAICS!$C:$C,'Number of Firms per 1000 Capita'!$A10,allNAICS!$E:$E,'Number of Firms per 1000 Capita'!G$1)/$B10</f>
        <v>0.66838026635908443</v>
      </c>
      <c r="H10" s="2">
        <f>1000*SUMIFS(allNAICS!$O:$O,allNAICS!$C:$C,'Number of Firms per 1000 Capita'!$A10,allNAICS!$E:$E,'Number of Firms per 1000 Capita'!H$1)/$B10</f>
        <v>2.2228418001199266</v>
      </c>
      <c r="I10" s="2">
        <f>1000*SUMIFS(allNAICS!$O:$O,allNAICS!$C:$C,'Number of Firms per 1000 Capita'!$A10,allNAICS!$E:$E,'Number of Firms per 1000 Capita'!I$1)/$B10</f>
        <v>0</v>
      </c>
      <c r="J10" s="2">
        <f>1000*SUMIFS(allNAICS!$O:$O,allNAICS!$C:$C,'Number of Firms per 1000 Capita'!$A10,allNAICS!$E:$E,'Number of Firms per 1000 Capita'!J$1)/$B10</f>
        <v>10.365623102277459</v>
      </c>
      <c r="K10" s="2">
        <f>1000*SUMIFS(allNAICS!$O:$O,allNAICS!$C:$C,'Number of Firms per 1000 Capita'!$A10,allNAICS!$E:$E,'Number of Firms per 1000 Capita'!K$1)/$B10</f>
        <v>1.6766796396093604</v>
      </c>
      <c r="L10" s="2">
        <f>1000*SUMIFS(allNAICS!$O:$O,allNAICS!$C:$C,'Number of Firms per 1000 Capita'!$A10,allNAICS!$E:$E,'Number of Firms per 1000 Capita'!L$1)/$B10</f>
        <v>2.0624305361937463</v>
      </c>
      <c r="M10" s="2">
        <f>1000*SUMIFS(allNAICS!$O:$O,allNAICS!$C:$C,'Number of Firms per 1000 Capita'!$A10,allNAICS!$E:$E,'Number of Firms per 1000 Capita'!M$1)/$B10</f>
        <v>8.7385945681690576</v>
      </c>
      <c r="N10" s="2">
        <f>1000*SUMIFS(allNAICS!$O:$O,allNAICS!$C:$C,'Number of Firms per 1000 Capita'!$A10,allNAICS!$E:$E,'Number of Firms per 1000 Capita'!N$1)/$B10</f>
        <v>3.238779804985735</v>
      </c>
      <c r="O10" s="2">
        <f>1000*SUMIFS(allNAICS!$O:$O,allNAICS!$C:$C,'Number of Firms per 1000 Capita'!$A10,allNAICS!$E:$E,'Number of Firms per 1000 Capita'!O$1)/$B10</f>
        <v>0.77532110897653794</v>
      </c>
      <c r="P10" s="2">
        <f>1000*SUMIFS(allNAICS!$O:$O,allNAICS!$C:$C,'Number of Firms per 1000 Capita'!$A10,allNAICS!$E:$E,'Number of Firms per 1000 Capita'!P$1)/$B10</f>
        <v>5.4845374999522587</v>
      </c>
      <c r="Q10" s="2">
        <f>1000*SUMIFS(allNAICS!$O:$O,allNAICS!$C:$C,'Number of Firms per 1000 Capita'!$A10,allNAICS!$E:$E,'Number of Firms per 1000 Capita'!Q$1)/$B10</f>
        <v>6.3782573989695486</v>
      </c>
      <c r="R10" s="2">
        <f>1000*SUMIFS(allNAICS!$O:$O,allNAICS!$C:$C,'Number of Firms per 1000 Capita'!$A10,allNAICS!$E:$E,'Number of Firms per 1000 Capita'!R$1)/$B10</f>
        <v>6.3820767147773152</v>
      </c>
      <c r="S10" s="2">
        <f>1000*SUMIFS(allNAICS!$O:$O,allNAICS!$C:$C,'Number of Firms per 1000 Capita'!$A10,allNAICS!$E:$E,'Number of Firms per 1000 Capita'!S$1)/$B10</f>
        <v>6.8747684539791543</v>
      </c>
      <c r="T10" s="2">
        <f>1000*SUMIFS(allNAICS!$O:$O,allNAICS!$C:$C,'Number of Firms per 1000 Capita'!$A10,allNAICS!$E:$E,'Number of Firms per 1000 Capita'!T$1)/$B10</f>
        <v>1.2947480588327407</v>
      </c>
      <c r="U10" s="2">
        <f>1000*SUMIFS(allNAICS!$O:$O,allNAICS!$C:$C,'Number of Firms per 1000 Capita'!$A10,allNAICS!$E:$E,'Number of Firms per 1000 Capita'!U$1)/$B10</f>
        <v>7.4591237725673825</v>
      </c>
      <c r="V10" s="2">
        <f>1000*SUMIFS(allNAICS!$O:$O,allNAICS!$C:$C,'Number of Firms per 1000 Capita'!$A10,allNAICS!$E:$E,'Number of Firms per 1000 Capita'!V$1)/$B10</f>
        <v>3.5863375434924589</v>
      </c>
      <c r="W10" s="2">
        <f>1000*SUMIFS(allNAICS!$O:$O,allNAICS!$C:$C,'Number of Firms per 1000 Capita'!$A10,allNAICS!$E:$E,'Number of Firms per 1000 Capita'!W$1)/$B10</f>
        <v>2.7919198554770897</v>
      </c>
      <c r="X10" s="2">
        <f>1000*SUMIFS(allNAICS!$O:$O,allNAICS!$C:$C,'Number of Firms per 1000 Capita'!$A10,allNAICS!$E:$E,'Number of Firms per 1000 Capita'!X$1)/$B10</f>
        <v>11.324271370026773</v>
      </c>
      <c r="Y10" s="2">
        <f>1000*SUMIFS(allNAICS!$O:$O,allNAICS!$C:$C,'Number of Firms per 1000 Capita'!$A10,allNAICS!$E:$E,'Number of Firms per 1000 Capita'!Y$1)/$B10</f>
        <v>0.24443621169703658</v>
      </c>
      <c r="Z10" s="2">
        <f>1000*SUMIFS(allNAICS!$O:$O,allNAICS!$C:$C,'Number of Firms per 1000 Capita'!$A10,allNAICS!$E:$E,'Number of Firms per 1000 Capita'!Z$1)/$B10</f>
        <v>0</v>
      </c>
    </row>
    <row r="11" spans="1:27" x14ac:dyDescent="0.45">
      <c r="A11" s="1" t="s">
        <v>461</v>
      </c>
      <c r="B11" s="2">
        <v>95888</v>
      </c>
      <c r="C11" s="1" t="s">
        <v>462</v>
      </c>
      <c r="D11" s="1">
        <v>42.034722000000002</v>
      </c>
      <c r="E11" s="1">
        <v>-93.62</v>
      </c>
      <c r="F11" s="2">
        <f>1000*SUMIFS(allNAICS!$O:$O,allNAICS!$C:$C,'Number of Firms per 1000 Capita'!$A11,allNAICS!$E:$E,'Number of Firms per 1000 Capita'!F$1)/$B11</f>
        <v>71.281077924244954</v>
      </c>
      <c r="G11" s="2">
        <f>1000*SUMIFS(allNAICS!$O:$O,allNAICS!$C:$C,'Number of Firms per 1000 Capita'!$A11,allNAICS!$E:$E,'Number of Firms per 1000 Capita'!G$1)/$B11</f>
        <v>0.98031036208910394</v>
      </c>
      <c r="H11" s="2">
        <f>1000*SUMIFS(allNAICS!$O:$O,allNAICS!$C:$C,'Number of Firms per 1000 Capita'!$A11,allNAICS!$E:$E,'Number of Firms per 1000 Capita'!H$1)/$B11</f>
        <v>0</v>
      </c>
      <c r="I11" s="2">
        <f>1000*SUMIFS(allNAICS!$O:$O,allNAICS!$C:$C,'Number of Firms per 1000 Capita'!$A11,allNAICS!$E:$E,'Number of Firms per 1000 Capita'!I$1)/$B11</f>
        <v>0.44843984648756885</v>
      </c>
      <c r="J11" s="2">
        <f>1000*SUMIFS(allNAICS!$O:$O,allNAICS!$C:$C,'Number of Firms per 1000 Capita'!$A11,allNAICS!$E:$E,'Number of Firms per 1000 Capita'!J$1)/$B11</f>
        <v>6.5180210245286165</v>
      </c>
      <c r="K11" s="2">
        <f>1000*SUMIFS(allNAICS!$O:$O,allNAICS!$C:$C,'Number of Firms per 1000 Capita'!$A11,allNAICS!$E:$E,'Number of Firms per 1000 Capita'!K$1)/$B11</f>
        <v>1.4913232104121474</v>
      </c>
      <c r="L11" s="2">
        <f>1000*SUMIFS(allNAICS!$O:$O,allNAICS!$C:$C,'Number of Firms per 1000 Capita'!$A11,allNAICS!$E:$E,'Number of Firms per 1000 Capita'!L$1)/$B11</f>
        <v>1.1993158685132654</v>
      </c>
      <c r="M11" s="2">
        <f>1000*SUMIFS(allNAICS!$O:$O,allNAICS!$C:$C,'Number of Firms per 1000 Capita'!$A11,allNAICS!$E:$E,'Number of Firms per 1000 Capita'!M$1)/$B11</f>
        <v>7.9050558985483059</v>
      </c>
      <c r="N11" s="2">
        <f>1000*SUMIFS(allNAICS!$O:$O,allNAICS!$C:$C,'Number of Firms per 1000 Capita'!$A11,allNAICS!$E:$E,'Number of Firms per 1000 Capita'!N$1)/$B11</f>
        <v>1.272317703987986</v>
      </c>
      <c r="O11" s="2">
        <f>1000*SUMIFS(allNAICS!$O:$O,allNAICS!$C:$C,'Number of Firms per 1000 Capita'!$A11,allNAICS!$E:$E,'Number of Firms per 1000 Capita'!O$1)/$B11</f>
        <v>1.0950275321208076</v>
      </c>
      <c r="P11" s="2">
        <f>1000*SUMIFS(allNAICS!$O:$O,allNAICS!$C:$C,'Number of Firms per 1000 Capita'!$A11,allNAICS!$E:$E,'Number of Firms per 1000 Capita'!P$1)/$B11</f>
        <v>2.6280660770899384</v>
      </c>
      <c r="Q11" s="2">
        <f>1000*SUMIFS(allNAICS!$O:$O,allNAICS!$C:$C,'Number of Firms per 1000 Capita'!$A11,allNAICS!$E:$E,'Number of Firms per 1000 Capita'!Q$1)/$B11</f>
        <v>8.4160687468713498</v>
      </c>
      <c r="R11" s="2">
        <f>1000*SUMIFS(allNAICS!$O:$O,allNAICS!$C:$C,'Number of Firms per 1000 Capita'!$A11,allNAICS!$E:$E,'Number of Firms per 1000 Capita'!R$1)/$B11</f>
        <v>12.264308359753045</v>
      </c>
      <c r="S11" s="2">
        <f>1000*SUMIFS(allNAICS!$O:$O,allNAICS!$C:$C,'Number of Firms per 1000 Capita'!$A11,allNAICS!$E:$E,'Number of Firms per 1000 Capita'!S$1)/$B11</f>
        <v>3.462372768229601</v>
      </c>
      <c r="T11" s="2">
        <f>1000*SUMIFS(allNAICS!$O:$O,allNAICS!$C:$C,'Number of Firms per 1000 Capita'!$A11,allNAICS!$E:$E,'Number of Firms per 1000 Capita'!T$1)/$B11</f>
        <v>3.6083764391790423</v>
      </c>
      <c r="U11" s="2">
        <f>1000*SUMIFS(allNAICS!$O:$O,allNAICS!$C:$C,'Number of Firms per 1000 Capita'!$A11,allNAICS!$E:$E,'Number of Firms per 1000 Capita'!U$1)/$B11</f>
        <v>5.9757216752878355</v>
      </c>
      <c r="V11" s="2">
        <f>1000*SUMIFS(allNAICS!$O:$O,allNAICS!$C:$C,'Number of Firms per 1000 Capita'!$A11,allNAICS!$E:$E,'Number of Firms per 1000 Capita'!V$1)/$B11</f>
        <v>4.0359586183881193</v>
      </c>
      <c r="W11" s="2">
        <f>1000*SUMIFS(allNAICS!$O:$O,allNAICS!$C:$C,'Number of Firms per 1000 Capita'!$A11,allNAICS!$E:$E,'Number of Firms per 1000 Capita'!W$1)/$B11</f>
        <v>2.6802102452861671</v>
      </c>
      <c r="X11" s="2">
        <f>1000*SUMIFS(allNAICS!$O:$O,allNAICS!$C:$C,'Number of Firms per 1000 Capita'!$A11,allNAICS!$E:$E,'Number of Firms per 1000 Capita'!X$1)/$B11</f>
        <v>7.4566160520607374</v>
      </c>
      <c r="Y11" s="2">
        <f>1000*SUMIFS(allNAICS!$O:$O,allNAICS!$C:$C,'Number of Firms per 1000 Capita'!$A11,allNAICS!$E:$E,'Number of Firms per 1000 Capita'!Y$1)/$B11</f>
        <v>0</v>
      </c>
      <c r="Z11" s="2">
        <f>1000*SUMIFS(allNAICS!$O:$O,allNAICS!$C:$C,'Number of Firms per 1000 Capita'!$A11,allNAICS!$E:$E,'Number of Firms per 1000 Capita'!Z$1)/$B11</f>
        <v>0</v>
      </c>
    </row>
    <row r="12" spans="1:27" x14ac:dyDescent="0.45">
      <c r="A12" s="1" t="s">
        <v>463</v>
      </c>
      <c r="B12" s="2">
        <v>399360</v>
      </c>
      <c r="C12" s="1" t="s">
        <v>464</v>
      </c>
      <c r="D12" s="1">
        <v>61.2180556</v>
      </c>
      <c r="E12" s="1">
        <v>-149.9002778</v>
      </c>
      <c r="F12" s="2">
        <f>1000*SUMIFS(allNAICS!$O:$O,allNAICS!$C:$C,'Number of Firms per 1000 Capita'!$A12,allNAICS!$E:$E,'Number of Firms per 1000 Capita'!F$1)/$B12</f>
        <v>83.949318910256409</v>
      </c>
      <c r="G12" s="2">
        <f>1000*SUMIFS(allNAICS!$O:$O,allNAICS!$C:$C,'Number of Firms per 1000 Capita'!$A12,allNAICS!$E:$E,'Number of Firms per 1000 Capita'!G$1)/$B12</f>
        <v>3.655849358974359</v>
      </c>
      <c r="H12" s="2">
        <f>1000*SUMIFS(allNAICS!$O:$O,allNAICS!$C:$C,'Number of Firms per 1000 Capita'!$A12,allNAICS!$E:$E,'Number of Firms per 1000 Capita'!H$1)/$B12</f>
        <v>0.37560096153846156</v>
      </c>
      <c r="I12" s="2">
        <f>1000*SUMIFS(allNAICS!$O:$O,allNAICS!$C:$C,'Number of Firms per 1000 Capita'!$A12,allNAICS!$E:$E,'Number of Firms per 1000 Capita'!I$1)/$B12</f>
        <v>9.2648237179487183E-2</v>
      </c>
      <c r="J12" s="2">
        <f>1000*SUMIFS(allNAICS!$O:$O,allNAICS!$C:$C,'Number of Firms per 1000 Capita'!$A12,allNAICS!$E:$E,'Number of Firms per 1000 Capita'!J$1)/$B12</f>
        <v>9.0394631410256405</v>
      </c>
      <c r="K12" s="2">
        <f>1000*SUMIFS(allNAICS!$O:$O,allNAICS!$C:$C,'Number of Firms per 1000 Capita'!$A12,allNAICS!$E:$E,'Number of Firms per 1000 Capita'!K$1)/$B12</f>
        <v>1.7102363782051282</v>
      </c>
      <c r="L12" s="2">
        <f>1000*SUMIFS(allNAICS!$O:$O,allNAICS!$C:$C,'Number of Firms per 1000 Capita'!$A12,allNAICS!$E:$E,'Number of Firms per 1000 Capita'!L$1)/$B12</f>
        <v>1.7477964743589745</v>
      </c>
      <c r="M12" s="2">
        <f>1000*SUMIFS(allNAICS!$O:$O,allNAICS!$C:$C,'Number of Firms per 1000 Capita'!$A12,allNAICS!$E:$E,'Number of Firms per 1000 Capita'!M$1)/$B12</f>
        <v>7.0512820512820511</v>
      </c>
      <c r="N12" s="2">
        <f>1000*SUMIFS(allNAICS!$O:$O,allNAICS!$C:$C,'Number of Firms per 1000 Capita'!$A12,allNAICS!$E:$E,'Number of Firms per 1000 Capita'!N$1)/$B12</f>
        <v>3.5807291666666665</v>
      </c>
      <c r="O12" s="2">
        <f>1000*SUMIFS(allNAICS!$O:$O,allNAICS!$C:$C,'Number of Firms per 1000 Capita'!$A12,allNAICS!$E:$E,'Number of Firms per 1000 Capita'!O$1)/$B12</f>
        <v>1.0441706730769231</v>
      </c>
      <c r="P12" s="2">
        <f>1000*SUMIFS(allNAICS!$O:$O,allNAICS!$C:$C,'Number of Firms per 1000 Capita'!$A12,allNAICS!$E:$E,'Number of Firms per 1000 Capita'!P$1)/$B12</f>
        <v>2.2310697115384617</v>
      </c>
      <c r="Q12" s="2">
        <f>1000*SUMIFS(allNAICS!$O:$O,allNAICS!$C:$C,'Number of Firms per 1000 Capita'!$A12,allNAICS!$E:$E,'Number of Firms per 1000 Capita'!Q$1)/$B12</f>
        <v>8.0328525641025639</v>
      </c>
      <c r="R12" s="2">
        <f>1000*SUMIFS(allNAICS!$O:$O,allNAICS!$C:$C,'Number of Firms per 1000 Capita'!$A12,allNAICS!$E:$E,'Number of Firms per 1000 Capita'!R$1)/$B12</f>
        <v>12.324719551282051</v>
      </c>
      <c r="S12" s="2">
        <f>1000*SUMIFS(allNAICS!$O:$O,allNAICS!$C:$C,'Number of Firms per 1000 Capita'!$A12,allNAICS!$E:$E,'Number of Firms per 1000 Capita'!S$1)/$B12</f>
        <v>5.8218149038461542</v>
      </c>
      <c r="T12" s="2">
        <f>1000*SUMIFS(allNAICS!$O:$O,allNAICS!$C:$C,'Number of Firms per 1000 Capita'!$A12,allNAICS!$E:$E,'Number of Firms per 1000 Capita'!T$1)/$B12</f>
        <v>2.2210536858974357</v>
      </c>
      <c r="U12" s="2">
        <f>1000*SUMIFS(allNAICS!$O:$O,allNAICS!$C:$C,'Number of Firms per 1000 Capita'!$A12,allNAICS!$E:$E,'Number of Firms per 1000 Capita'!U$1)/$B12</f>
        <v>8.9718549679487172</v>
      </c>
      <c r="V12" s="2">
        <f>1000*SUMIFS(allNAICS!$O:$O,allNAICS!$C:$C,'Number of Firms per 1000 Capita'!$A12,allNAICS!$E:$E,'Number of Firms per 1000 Capita'!V$1)/$B12</f>
        <v>4.6849959935897436</v>
      </c>
      <c r="W12" s="2">
        <f>1000*SUMIFS(allNAICS!$O:$O,allNAICS!$C:$C,'Number of Firms per 1000 Capita'!$A12,allNAICS!$E:$E,'Number of Firms per 1000 Capita'!W$1)/$B12</f>
        <v>3.5031049679487181</v>
      </c>
      <c r="X12" s="2">
        <f>1000*SUMIFS(allNAICS!$O:$O,allNAICS!$C:$C,'Number of Firms per 1000 Capita'!$A12,allNAICS!$E:$E,'Number of Firms per 1000 Capita'!X$1)/$B12</f>
        <v>8.2081330128205128</v>
      </c>
      <c r="Y12" s="2">
        <f>1000*SUMIFS(allNAICS!$O:$O,allNAICS!$C:$C,'Number of Firms per 1000 Capita'!$A12,allNAICS!$E:$E,'Number of Firms per 1000 Capita'!Y$1)/$B12</f>
        <v>0.18279246794871795</v>
      </c>
      <c r="Z12" s="2">
        <f>1000*SUMIFS(allNAICS!$O:$O,allNAICS!$C:$C,'Number of Firms per 1000 Capita'!$A12,allNAICS!$E:$E,'Number of Firms per 1000 Capita'!Z$1)/$B12</f>
        <v>0</v>
      </c>
    </row>
    <row r="13" spans="1:27" x14ac:dyDescent="0.45">
      <c r="A13" s="1" t="s">
        <v>465</v>
      </c>
      <c r="B13" s="2">
        <v>361509</v>
      </c>
      <c r="C13" s="1" t="s">
        <v>466</v>
      </c>
      <c r="D13" s="1">
        <v>42.2808256</v>
      </c>
      <c r="E13" s="1">
        <v>-83.743037799999996</v>
      </c>
      <c r="F13" s="2">
        <f>1000*SUMIFS(allNAICS!$O:$O,allNAICS!$C:$C,'Number of Firms per 1000 Capita'!$A13,allNAICS!$E:$E,'Number of Firms per 1000 Capita'!F$1)/$B13</f>
        <v>91.76811642310426</v>
      </c>
      <c r="G13" s="2">
        <f>1000*SUMIFS(allNAICS!$O:$O,allNAICS!$C:$C,'Number of Firms per 1000 Capita'!$A13,allNAICS!$E:$E,'Number of Firms per 1000 Capita'!G$1)/$B13</f>
        <v>0.5394056579504245</v>
      </c>
      <c r="H13" s="2">
        <f>1000*SUMIFS(allNAICS!$O:$O,allNAICS!$C:$C,'Number of Firms per 1000 Capita'!$A13,allNAICS!$E:$E,'Number of Firms per 1000 Capita'!H$1)/$B13</f>
        <v>0.22406081176402248</v>
      </c>
      <c r="I13" s="2">
        <f>1000*SUMIFS(allNAICS!$O:$O,allNAICS!$C:$C,'Number of Firms per 1000 Capita'!$A13,allNAICS!$E:$E,'Number of Firms per 1000 Capita'!I$1)/$B13</f>
        <v>0.13830914306421141</v>
      </c>
      <c r="J13" s="2">
        <f>1000*SUMIFS(allNAICS!$O:$O,allNAICS!$C:$C,'Number of Firms per 1000 Capita'!$A13,allNAICS!$E:$E,'Number of Firms per 1000 Capita'!J$1)/$B13</f>
        <v>6.6747992442788426</v>
      </c>
      <c r="K13" s="2">
        <f>1000*SUMIFS(allNAICS!$O:$O,allNAICS!$C:$C,'Number of Firms per 1000 Capita'!$A13,allNAICS!$E:$E,'Number of Firms per 1000 Capita'!K$1)/$B13</f>
        <v>1.7233319225800741</v>
      </c>
      <c r="L13" s="2">
        <f>1000*SUMIFS(allNAICS!$O:$O,allNAICS!$C:$C,'Number of Firms per 1000 Capita'!$A13,allNAICS!$E:$E,'Number of Firms per 1000 Capita'!L$1)/$B13</f>
        <v>1.9584574657892335</v>
      </c>
      <c r="M13" s="2">
        <f>1000*SUMIFS(allNAICS!$O:$O,allNAICS!$C:$C,'Number of Firms per 1000 Capita'!$A13,allNAICS!$E:$E,'Number of Firms per 1000 Capita'!M$1)/$B13</f>
        <v>7.1478165135584453</v>
      </c>
      <c r="N13" s="2">
        <f>1000*SUMIFS(allNAICS!$O:$O,allNAICS!$C:$C,'Number of Firms per 1000 Capita'!$A13,allNAICS!$E:$E,'Number of Firms per 1000 Capita'!N$1)/$B13</f>
        <v>2.1520902660791292</v>
      </c>
      <c r="O13" s="2">
        <f>1000*SUMIFS(allNAICS!$O:$O,allNAICS!$C:$C,'Number of Firms per 1000 Capita'!$A13,allNAICS!$E:$E,'Number of Firms per 1000 Capita'!O$1)/$B13</f>
        <v>1.6873715453833791</v>
      </c>
      <c r="P13" s="2">
        <f>1000*SUMIFS(allNAICS!$O:$O,allNAICS!$C:$C,'Number of Firms per 1000 Capita'!$A13,allNAICS!$E:$E,'Number of Firms per 1000 Capita'!P$1)/$B13</f>
        <v>2.8104417870647755</v>
      </c>
      <c r="Q13" s="2">
        <f>1000*SUMIFS(allNAICS!$O:$O,allNAICS!$C:$C,'Number of Firms per 1000 Capita'!$A13,allNAICS!$E:$E,'Number of Firms per 1000 Capita'!Q$1)/$B13</f>
        <v>9.3331009739729858</v>
      </c>
      <c r="R13" s="2">
        <f>1000*SUMIFS(allNAICS!$O:$O,allNAICS!$C:$C,'Number of Firms per 1000 Capita'!$A13,allNAICS!$E:$E,'Number of Firms per 1000 Capita'!R$1)/$B13</f>
        <v>18.56661936493974</v>
      </c>
      <c r="S13" s="2">
        <f>1000*SUMIFS(allNAICS!$O:$O,allNAICS!$C:$C,'Number of Firms per 1000 Capita'!$A13,allNAICS!$E:$E,'Number of Firms per 1000 Capita'!S$1)/$B13</f>
        <v>6.760550912978653</v>
      </c>
      <c r="T13" s="2">
        <f>1000*SUMIFS(allNAICS!$O:$O,allNAICS!$C:$C,'Number of Firms per 1000 Capita'!$A13,allNAICS!$E:$E,'Number of Firms per 1000 Capita'!T$1)/$B13</f>
        <v>4.5780326354253971</v>
      </c>
      <c r="U13" s="2">
        <f>1000*SUMIFS(allNAICS!$O:$O,allNAICS!$C:$C,'Number of Firms per 1000 Capita'!$A13,allNAICS!$E:$E,'Number of Firms per 1000 Capita'!U$1)/$B13</f>
        <v>9.3939569969212382</v>
      </c>
      <c r="V13" s="2">
        <f>1000*SUMIFS(allNAICS!$O:$O,allNAICS!$C:$C,'Number of Firms per 1000 Capita'!$A13,allNAICS!$E:$E,'Number of Firms per 1000 Capita'!V$1)/$B13</f>
        <v>6.5503210155210523</v>
      </c>
      <c r="W13" s="2">
        <f>1000*SUMIFS(allNAICS!$O:$O,allNAICS!$C:$C,'Number of Firms per 1000 Capita'!$A13,allNAICS!$E:$E,'Number of Firms per 1000 Capita'!W$1)/$B13</f>
        <v>2.6721326440005644</v>
      </c>
      <c r="X13" s="2">
        <f>1000*SUMIFS(allNAICS!$O:$O,allNAICS!$C:$C,'Number of Firms per 1000 Capita'!$A13,allNAICS!$E:$E,'Number of Firms per 1000 Capita'!X$1)/$B13</f>
        <v>9.0066913963414468</v>
      </c>
      <c r="Y13" s="2">
        <f>1000*SUMIFS(allNAICS!$O:$O,allNAICS!$C:$C,'Number of Firms per 1000 Capita'!$A13,allNAICS!$E:$E,'Number of Firms per 1000 Capita'!Y$1)/$B13</f>
        <v>0.1493738745093483</v>
      </c>
      <c r="Z13" s="2">
        <f>1000*SUMIFS(allNAICS!$O:$O,allNAICS!$C:$C,'Number of Firms per 1000 Capita'!$A13,allNAICS!$E:$E,'Number of Firms per 1000 Capita'!Z$1)/$B13</f>
        <v>0</v>
      </c>
    </row>
    <row r="14" spans="1:27" x14ac:dyDescent="0.45">
      <c r="A14" s="1" t="s">
        <v>467</v>
      </c>
      <c r="B14" s="2">
        <v>233025</v>
      </c>
      <c r="C14" s="1" t="s">
        <v>468</v>
      </c>
      <c r="D14" s="1">
        <v>44.261930900000003</v>
      </c>
      <c r="E14" s="1">
        <v>-88.415384700000004</v>
      </c>
      <c r="F14" s="2">
        <f>1000*SUMIFS(allNAICS!$O:$O,allNAICS!$C:$C,'Number of Firms per 1000 Capita'!$A14,allNAICS!$E:$E,'Number of Firms per 1000 Capita'!F$1)/$B14</f>
        <v>71.627507778135396</v>
      </c>
      <c r="G14" s="2">
        <f>1000*SUMIFS(allNAICS!$O:$O,allNAICS!$C:$C,'Number of Firms per 1000 Capita'!$A14,allNAICS!$E:$E,'Number of Firms per 1000 Capita'!G$1)/$B14</f>
        <v>0.63941637163394482</v>
      </c>
      <c r="H14" s="2">
        <f>1000*SUMIFS(allNAICS!$O:$O,allNAICS!$C:$C,'Number of Firms per 1000 Capita'!$A14,allNAICS!$E:$E,'Number of Firms per 1000 Capita'!H$1)/$B14</f>
        <v>0</v>
      </c>
      <c r="I14" s="2">
        <f>1000*SUMIFS(allNAICS!$O:$O,allNAICS!$C:$C,'Number of Firms per 1000 Capita'!$A14,allNAICS!$E:$E,'Number of Firms per 1000 Capita'!I$1)/$B14</f>
        <v>0</v>
      </c>
      <c r="J14" s="2">
        <f>1000*SUMIFS(allNAICS!$O:$O,allNAICS!$C:$C,'Number of Firms per 1000 Capita'!$A14,allNAICS!$E:$E,'Number of Firms per 1000 Capita'!J$1)/$B14</f>
        <v>9.6041197296427416</v>
      </c>
      <c r="K14" s="2">
        <f>1000*SUMIFS(allNAICS!$O:$O,allNAICS!$C:$C,'Number of Firms per 1000 Capita'!$A14,allNAICS!$E:$E,'Number of Firms per 1000 Capita'!K$1)/$B14</f>
        <v>3.0983800021456926</v>
      </c>
      <c r="L14" s="2">
        <f>1000*SUMIFS(allNAICS!$O:$O,allNAICS!$C:$C,'Number of Firms per 1000 Capita'!$A14,allNAICS!$E:$E,'Number of Firms per 1000 Capita'!L$1)/$B14</f>
        <v>2.3001823838643922</v>
      </c>
      <c r="M14" s="2">
        <f>1000*SUMIFS(allNAICS!$O:$O,allNAICS!$C:$C,'Number of Firms per 1000 Capita'!$A14,allNAICS!$E:$E,'Number of Firms per 1000 Capita'!M$1)/$B14</f>
        <v>10.106211779851947</v>
      </c>
      <c r="N14" s="2">
        <f>1000*SUMIFS(allNAICS!$O:$O,allNAICS!$C:$C,'Number of Firms per 1000 Capita'!$A14,allNAICS!$E:$E,'Number of Firms per 1000 Capita'!N$1)/$B14</f>
        <v>2.6563673425598111</v>
      </c>
      <c r="O14" s="2">
        <f>1000*SUMIFS(allNAICS!$O:$O,allNAICS!$C:$C,'Number of Firms per 1000 Capita'!$A14,allNAICS!$E:$E,'Number of Firms per 1000 Capita'!O$1)/$B14</f>
        <v>1.0428065658191181</v>
      </c>
      <c r="P14" s="2">
        <f>1000*SUMIFS(allNAICS!$O:$O,allNAICS!$C:$C,'Number of Firms per 1000 Capita'!$A14,allNAICS!$E:$E,'Number of Firms per 1000 Capita'!P$1)/$B14</f>
        <v>2.8838107499195367</v>
      </c>
      <c r="Q14" s="2">
        <f>1000*SUMIFS(allNAICS!$O:$O,allNAICS!$C:$C,'Number of Firms per 1000 Capita'!$A14,allNAICS!$E:$E,'Number of Firms per 1000 Capita'!Q$1)/$B14</f>
        <v>6.5486535779422805</v>
      </c>
      <c r="R14" s="2">
        <f>1000*SUMIFS(allNAICS!$O:$O,allNAICS!$C:$C,'Number of Firms per 1000 Capita'!$A14,allNAICS!$E:$E,'Number of Firms per 1000 Capita'!R$1)/$B14</f>
        <v>7.9133140221006331</v>
      </c>
      <c r="S14" s="2">
        <f>1000*SUMIFS(allNAICS!$O:$O,allNAICS!$C:$C,'Number of Firms per 1000 Capita'!$A14,allNAICS!$E:$E,'Number of Firms per 1000 Capita'!S$1)/$B14</f>
        <v>4.3214247398347814</v>
      </c>
      <c r="T14" s="2">
        <f>1000*SUMIFS(allNAICS!$O:$O,allNAICS!$C:$C,'Number of Firms per 1000 Capita'!$A14,allNAICS!$E:$E,'Number of Firms per 1000 Capita'!T$1)/$B14</f>
        <v>1.4032829095590602</v>
      </c>
      <c r="U14" s="2">
        <f>1000*SUMIFS(allNAICS!$O:$O,allNAICS!$C:$C,'Number of Firms per 1000 Capita'!$A14,allNAICS!$E:$E,'Number of Firms per 1000 Capita'!U$1)/$B14</f>
        <v>4.6132389228623536</v>
      </c>
      <c r="V14" s="2">
        <f>1000*SUMIFS(allNAICS!$O:$O,allNAICS!$C:$C,'Number of Firms per 1000 Capita'!$A14,allNAICS!$E:$E,'Number of Firms per 1000 Capita'!V$1)/$B14</f>
        <v>3.1412938525909238</v>
      </c>
      <c r="W14" s="2">
        <f>1000*SUMIFS(allNAICS!$O:$O,allNAICS!$C:$C,'Number of Firms per 1000 Capita'!$A14,allNAICS!$E:$E,'Number of Firms per 1000 Capita'!W$1)/$B14</f>
        <v>3.3258234095054178</v>
      </c>
      <c r="X14" s="2">
        <f>1000*SUMIFS(allNAICS!$O:$O,allNAICS!$C:$C,'Number of Firms per 1000 Capita'!$A14,allNAICS!$E:$E,'Number of Firms per 1000 Capita'!X$1)/$B14</f>
        <v>8.2909559060186684</v>
      </c>
      <c r="Y14" s="2">
        <f>1000*SUMIFS(allNAICS!$O:$O,allNAICS!$C:$C,'Number of Firms per 1000 Capita'!$A14,allNAICS!$E:$E,'Number of Firms per 1000 Capita'!Y$1)/$B14</f>
        <v>0.21027786718163288</v>
      </c>
      <c r="Z14" s="2">
        <f>1000*SUMIFS(allNAICS!$O:$O,allNAICS!$C:$C,'Number of Firms per 1000 Capita'!$A14,allNAICS!$E:$E,'Number of Firms per 1000 Capita'!Z$1)/$B14</f>
        <v>0</v>
      </c>
    </row>
    <row r="15" spans="1:27" x14ac:dyDescent="0.45">
      <c r="A15" s="1" t="s">
        <v>469</v>
      </c>
      <c r="B15" s="2">
        <v>445625</v>
      </c>
      <c r="C15" s="1" t="s">
        <v>470</v>
      </c>
      <c r="D15" s="1">
        <v>35.595058100000003</v>
      </c>
      <c r="E15" s="1">
        <v>-82.5514869</v>
      </c>
      <c r="F15" s="2">
        <f>1000*SUMIFS(allNAICS!$O:$O,allNAICS!$C:$C,'Number of Firms per 1000 Capita'!$A15,allNAICS!$E:$E,'Number of Firms per 1000 Capita'!F$1)/$B15</f>
        <v>100.84039270687236</v>
      </c>
      <c r="G15" s="2">
        <f>1000*SUMIFS(allNAICS!$O:$O,allNAICS!$C:$C,'Number of Firms per 1000 Capita'!$A15,allNAICS!$E:$E,'Number of Firms per 1000 Capita'!G$1)/$B15</f>
        <v>0.7988779803646564</v>
      </c>
      <c r="H15" s="2">
        <f>1000*SUMIFS(allNAICS!$O:$O,allNAICS!$C:$C,'Number of Firms per 1000 Capita'!$A15,allNAICS!$E:$E,'Number of Firms per 1000 Capita'!H$1)/$B15</f>
        <v>0</v>
      </c>
      <c r="I15" s="2">
        <f>1000*SUMIFS(allNAICS!$O:$O,allNAICS!$C:$C,'Number of Firms per 1000 Capita'!$A15,allNAICS!$E:$E,'Number of Firms per 1000 Capita'!I$1)/$B15</f>
        <v>0.1391304347826087</v>
      </c>
      <c r="J15" s="2">
        <f>1000*SUMIFS(allNAICS!$O:$O,allNAICS!$C:$C,'Number of Firms per 1000 Capita'!$A15,allNAICS!$E:$E,'Number of Firms per 1000 Capita'!J$1)/$B15</f>
        <v>15.032819074333801</v>
      </c>
      <c r="K15" s="2">
        <f>1000*SUMIFS(allNAICS!$O:$O,allNAICS!$C:$C,'Number of Firms per 1000 Capita'!$A15,allNAICS!$E:$E,'Number of Firms per 1000 Capita'!K$1)/$B15</f>
        <v>2.5716690042075738</v>
      </c>
      <c r="L15" s="2">
        <f>1000*SUMIFS(allNAICS!$O:$O,allNAICS!$C:$C,'Number of Firms per 1000 Capita'!$A15,allNAICS!$E:$E,'Number of Firms per 1000 Capita'!L$1)/$B15</f>
        <v>3.0047685834502103</v>
      </c>
      <c r="M15" s="2">
        <f>1000*SUMIFS(allNAICS!$O:$O,allNAICS!$C:$C,'Number of Firms per 1000 Capita'!$A15,allNAICS!$E:$E,'Number of Firms per 1000 Capita'!M$1)/$B15</f>
        <v>9.3486676016830295</v>
      </c>
      <c r="N15" s="2">
        <f>1000*SUMIFS(allNAICS!$O:$O,allNAICS!$C:$C,'Number of Firms per 1000 Capita'!$A15,allNAICS!$E:$E,'Number of Firms per 1000 Capita'!N$1)/$B15</f>
        <v>3.2448807854137449</v>
      </c>
      <c r="O15" s="2">
        <f>1000*SUMIFS(allNAICS!$O:$O,allNAICS!$C:$C,'Number of Firms per 1000 Capita'!$A15,allNAICS!$E:$E,'Number of Firms per 1000 Capita'!O$1)/$B15</f>
        <v>1.1758765778401121</v>
      </c>
      <c r="P15" s="2">
        <f>1000*SUMIFS(allNAICS!$O:$O,allNAICS!$C:$C,'Number of Firms per 1000 Capita'!$A15,allNAICS!$E:$E,'Number of Firms per 1000 Capita'!P$1)/$B15</f>
        <v>2.459467040673212</v>
      </c>
      <c r="Q15" s="2">
        <f>1000*SUMIFS(allNAICS!$O:$O,allNAICS!$C:$C,'Number of Firms per 1000 Capita'!$A15,allNAICS!$E:$E,'Number of Firms per 1000 Capita'!Q$1)/$B15</f>
        <v>10.136325385694249</v>
      </c>
      <c r="R15" s="2">
        <f>1000*SUMIFS(allNAICS!$O:$O,allNAICS!$C:$C,'Number of Firms per 1000 Capita'!$A15,allNAICS!$E:$E,'Number of Firms per 1000 Capita'!R$1)/$B15</f>
        <v>12.49929873772791</v>
      </c>
      <c r="S15" s="2">
        <f>1000*SUMIFS(allNAICS!$O:$O,allNAICS!$C:$C,'Number of Firms per 1000 Capita'!$A15,allNAICS!$E:$E,'Number of Firms per 1000 Capita'!S$1)/$B15</f>
        <v>9.7189340813464238</v>
      </c>
      <c r="T15" s="2">
        <f>1000*SUMIFS(allNAICS!$O:$O,allNAICS!$C:$C,'Number of Firms per 1000 Capita'!$A15,allNAICS!$E:$E,'Number of Firms per 1000 Capita'!T$1)/$B15</f>
        <v>2.2530154277699861</v>
      </c>
      <c r="U15" s="2">
        <f>1000*SUMIFS(allNAICS!$O:$O,allNAICS!$C:$C,'Number of Firms per 1000 Capita'!$A15,allNAICS!$E:$E,'Number of Firms per 1000 Capita'!U$1)/$B15</f>
        <v>7.6297335203366057</v>
      </c>
      <c r="V15" s="2">
        <f>1000*SUMIFS(allNAICS!$O:$O,allNAICS!$C:$C,'Number of Firms per 1000 Capita'!$A15,allNAICS!$E:$E,'Number of Firms per 1000 Capita'!V$1)/$B15</f>
        <v>5.8793828892005608</v>
      </c>
      <c r="W15" s="2">
        <f>1000*SUMIFS(allNAICS!$O:$O,allNAICS!$C:$C,'Number of Firms per 1000 Capita'!$A15,allNAICS!$E:$E,'Number of Firms per 1000 Capita'!W$1)/$B15</f>
        <v>3.3570827489481068</v>
      </c>
      <c r="X15" s="2">
        <f>1000*SUMIFS(allNAICS!$O:$O,allNAICS!$C:$C,'Number of Firms per 1000 Capita'!$A15,allNAICS!$E:$E,'Number of Firms per 1000 Capita'!X$1)/$B15</f>
        <v>11.727349228611502</v>
      </c>
      <c r="Y15" s="2">
        <f>1000*SUMIFS(allNAICS!$O:$O,allNAICS!$C:$C,'Number of Firms per 1000 Capita'!$A15,allNAICS!$E:$E,'Number of Firms per 1000 Capita'!Y$1)/$B15</f>
        <v>0.11669004207573633</v>
      </c>
      <c r="Z15" s="2">
        <f>1000*SUMIFS(allNAICS!$O:$O,allNAICS!$C:$C,'Number of Firms per 1000 Capita'!$A15,allNAICS!$E:$E,'Number of Firms per 1000 Capita'!Z$1)/$B15</f>
        <v>0</v>
      </c>
    </row>
    <row r="16" spans="1:27" x14ac:dyDescent="0.45">
      <c r="A16" s="1" t="s">
        <v>471</v>
      </c>
      <c r="B16" s="2">
        <v>202780</v>
      </c>
      <c r="C16" s="1" t="s">
        <v>449</v>
      </c>
      <c r="D16" s="1">
        <v>33.950000000000003</v>
      </c>
      <c r="E16" s="1">
        <v>-83.383332999999993</v>
      </c>
      <c r="F16" s="2">
        <f>1000*SUMIFS(allNAICS!$O:$O,allNAICS!$C:$C,'Number of Firms per 1000 Capita'!$A16,allNAICS!$E:$E,'Number of Firms per 1000 Capita'!F$1)/$B16</f>
        <v>79.628168458427851</v>
      </c>
      <c r="G16" s="2">
        <f>1000*SUMIFS(allNAICS!$O:$O,allNAICS!$C:$C,'Number of Firms per 1000 Capita'!$A16,allNAICS!$E:$E,'Number of Firms per 1000 Capita'!G$1)/$B16</f>
        <v>1.2377946543051583</v>
      </c>
      <c r="H16" s="2">
        <f>1000*SUMIFS(allNAICS!$O:$O,allNAICS!$C:$C,'Number of Firms per 1000 Capita'!$A16,allNAICS!$E:$E,'Number of Firms per 1000 Capita'!H$1)/$B16</f>
        <v>0</v>
      </c>
      <c r="I16" s="2">
        <f>1000*SUMIFS(allNAICS!$O:$O,allNAICS!$C:$C,'Number of Firms per 1000 Capita'!$A16,allNAICS!$E:$E,'Number of Firms per 1000 Capita'!I$1)/$B16</f>
        <v>0.15287503698589605</v>
      </c>
      <c r="J16" s="2">
        <f>1000*SUMIFS(allNAICS!$O:$O,allNAICS!$C:$C,'Number of Firms per 1000 Capita'!$A16,allNAICS!$E:$E,'Number of Firms per 1000 Capita'!J$1)/$B16</f>
        <v>7.6190945852648193</v>
      </c>
      <c r="K16" s="2">
        <f>1000*SUMIFS(allNAICS!$O:$O,allNAICS!$C:$C,'Number of Firms per 1000 Capita'!$A16,allNAICS!$E:$E,'Number of Firms per 1000 Capita'!K$1)/$B16</f>
        <v>2.1155932537725612</v>
      </c>
      <c r="L16" s="2">
        <f>1000*SUMIFS(allNAICS!$O:$O,allNAICS!$C:$C,'Number of Firms per 1000 Capita'!$A16,allNAICS!$E:$E,'Number of Firms per 1000 Capita'!L$1)/$B16</f>
        <v>1.7210770292928297</v>
      </c>
      <c r="M16" s="2">
        <f>1000*SUMIFS(allNAICS!$O:$O,allNAICS!$C:$C,'Number of Firms per 1000 Capita'!$A16,allNAICS!$E:$E,'Number of Firms per 1000 Capita'!M$1)/$B16</f>
        <v>6.4552717230496102</v>
      </c>
      <c r="N16" s="2">
        <f>1000*SUMIFS(allNAICS!$O:$O,allNAICS!$C:$C,'Number of Firms per 1000 Capita'!$A16,allNAICS!$E:$E,'Number of Firms per 1000 Capita'!N$1)/$B16</f>
        <v>2.1155932537725612</v>
      </c>
      <c r="O16" s="2">
        <f>1000*SUMIFS(allNAICS!$O:$O,allNAICS!$C:$C,'Number of Firms per 1000 Capita'!$A16,allNAICS!$E:$E,'Number of Firms per 1000 Capita'!O$1)/$B16</f>
        <v>1.1440970509912221</v>
      </c>
      <c r="P16" s="2">
        <f>1000*SUMIFS(allNAICS!$O:$O,allNAICS!$C:$C,'Number of Firms per 1000 Capita'!$A16,allNAICS!$E:$E,'Number of Firms per 1000 Capita'!P$1)/$B16</f>
        <v>2.766545024164119</v>
      </c>
      <c r="Q16" s="2">
        <f>1000*SUMIFS(allNAICS!$O:$O,allNAICS!$C:$C,'Number of Firms per 1000 Capita'!$A16,allNAICS!$E:$E,'Number of Firms per 1000 Capita'!Q$1)/$B16</f>
        <v>7.6043002268468287</v>
      </c>
      <c r="R16" s="2">
        <f>1000*SUMIFS(allNAICS!$O:$O,allNAICS!$C:$C,'Number of Firms per 1000 Capita'!$A16,allNAICS!$E:$E,'Number of Firms per 1000 Capita'!R$1)/$B16</f>
        <v>10.592760627280796</v>
      </c>
      <c r="S16" s="2">
        <f>1000*SUMIFS(allNAICS!$O:$O,allNAICS!$C:$C,'Number of Firms per 1000 Capita'!$A16,allNAICS!$E:$E,'Number of Firms per 1000 Capita'!S$1)/$B16</f>
        <v>7.0125258901272316</v>
      </c>
      <c r="T16" s="2">
        <f>1000*SUMIFS(allNAICS!$O:$O,allNAICS!$C:$C,'Number of Firms per 1000 Capita'!$A16,allNAICS!$E:$E,'Number of Firms per 1000 Capita'!T$1)/$B16</f>
        <v>2.8701055330900482</v>
      </c>
      <c r="U16" s="2">
        <f>1000*SUMIFS(allNAICS!$O:$O,allNAICS!$C:$C,'Number of Firms per 1000 Capita'!$A16,allNAICS!$E:$E,'Number of Firms per 1000 Capita'!U$1)/$B16</f>
        <v>6.9138968340072982</v>
      </c>
      <c r="V16" s="2">
        <f>1000*SUMIFS(allNAICS!$O:$O,allNAICS!$C:$C,'Number of Firms per 1000 Capita'!$A16,allNAICS!$E:$E,'Number of Firms per 1000 Capita'!V$1)/$B16</f>
        <v>4.9314528059966465</v>
      </c>
      <c r="W16" s="2">
        <f>1000*SUMIFS(allNAICS!$O:$O,allNAICS!$C:$C,'Number of Firms per 1000 Capita'!$A16,allNAICS!$E:$E,'Number of Firms per 1000 Capita'!W$1)/$B16</f>
        <v>1.967649669592662</v>
      </c>
      <c r="X16" s="2">
        <f>1000*SUMIFS(allNAICS!$O:$O,allNAICS!$C:$C,'Number of Firms per 1000 Capita'!$A16,allNAICS!$E:$E,'Number of Firms per 1000 Capita'!X$1)/$B16</f>
        <v>12.422329618305552</v>
      </c>
      <c r="Y16" s="2">
        <f>1000*SUMIFS(allNAICS!$O:$O,allNAICS!$C:$C,'Number of Firms per 1000 Capita'!$A16,allNAICS!$E:$E,'Number of Firms per 1000 Capita'!Y$1)/$B16</f>
        <v>0</v>
      </c>
      <c r="Z16" s="2">
        <f>1000*SUMIFS(allNAICS!$O:$O,allNAICS!$C:$C,'Number of Firms per 1000 Capita'!$A16,allNAICS!$E:$E,'Number of Firms per 1000 Capita'!Z$1)/$B16</f>
        <v>0</v>
      </c>
    </row>
    <row r="17" spans="1:26" x14ac:dyDescent="0.45">
      <c r="A17" s="1" t="s">
        <v>472</v>
      </c>
      <c r="B17" s="2">
        <v>5700990</v>
      </c>
      <c r="C17" s="1" t="s">
        <v>449</v>
      </c>
      <c r="D17" s="1">
        <v>33.748995399999998</v>
      </c>
      <c r="E17" s="1">
        <v>-84.387982399999999</v>
      </c>
      <c r="F17" s="2">
        <f>1000*SUMIFS(allNAICS!$O:$O,allNAICS!$C:$C,'Number of Firms per 1000 Capita'!$A17,allNAICS!$E:$E,'Number of Firms per 1000 Capita'!F$1)/$B17</f>
        <v>103.52903618494332</v>
      </c>
      <c r="G17" s="2">
        <f>1000*SUMIFS(allNAICS!$O:$O,allNAICS!$C:$C,'Number of Firms per 1000 Capita'!$A17,allNAICS!$E:$E,'Number of Firms per 1000 Capita'!G$1)/$B17</f>
        <v>0.25855158490016644</v>
      </c>
      <c r="H17" s="2">
        <f>1000*SUMIFS(allNAICS!$O:$O,allNAICS!$C:$C,'Number of Firms per 1000 Capita'!$A17,allNAICS!$E:$E,'Number of Firms per 1000 Capita'!H$1)/$B17</f>
        <v>1.613754803990184E-2</v>
      </c>
      <c r="I17" s="2">
        <f>1000*SUMIFS(allNAICS!$O:$O,allNAICS!$C:$C,'Number of Firms per 1000 Capita'!$A17,allNAICS!$E:$E,'Number of Firms per 1000 Capita'!I$1)/$B17</f>
        <v>7.2618966179558292E-2</v>
      </c>
      <c r="J17" s="2">
        <f>1000*SUMIFS(allNAICS!$O:$O,allNAICS!$C:$C,'Number of Firms per 1000 Capita'!$A17,allNAICS!$E:$E,'Number of Firms per 1000 Capita'!J$1)/$B17</f>
        <v>10.704807410642713</v>
      </c>
      <c r="K17" s="2">
        <f>1000*SUMIFS(allNAICS!$O:$O,allNAICS!$C:$C,'Number of Firms per 1000 Capita'!$A17,allNAICS!$E:$E,'Number of Firms per 1000 Capita'!K$1)/$B17</f>
        <v>1.5648159354778732</v>
      </c>
      <c r="L17" s="2">
        <f>1000*SUMIFS(allNAICS!$O:$O,allNAICS!$C:$C,'Number of Firms per 1000 Capita'!$A17,allNAICS!$E:$E,'Number of Firms per 1000 Capita'!L$1)/$B17</f>
        <v>2.7190014365925919</v>
      </c>
      <c r="M17" s="2">
        <f>1000*SUMIFS(allNAICS!$O:$O,allNAICS!$C:$C,'Number of Firms per 1000 Capita'!$A17,allNAICS!$E:$E,'Number of Firms per 1000 Capita'!M$1)/$B17</f>
        <v>8.2329560304438356</v>
      </c>
      <c r="N17" s="2">
        <f>1000*SUMIFS(allNAICS!$O:$O,allNAICS!$C:$C,'Number of Firms per 1000 Capita'!$A17,allNAICS!$E:$E,'Number of Firms per 1000 Capita'!N$1)/$B17</f>
        <v>4.3981834733967258</v>
      </c>
      <c r="O17" s="2">
        <f>1000*SUMIFS(allNAICS!$O:$O,allNAICS!$C:$C,'Number of Firms per 1000 Capita'!$A17,allNAICS!$E:$E,'Number of Firms per 1000 Capita'!O$1)/$B17</f>
        <v>1.6351545959561409</v>
      </c>
      <c r="P17" s="2">
        <f>1000*SUMIFS(allNAICS!$O:$O,allNAICS!$C:$C,'Number of Firms per 1000 Capita'!$A17,allNAICS!$E:$E,'Number of Firms per 1000 Capita'!P$1)/$B17</f>
        <v>3.2138277737726253</v>
      </c>
      <c r="Q17" s="2">
        <f>1000*SUMIFS(allNAICS!$O:$O,allNAICS!$C:$C,'Number of Firms per 1000 Capita'!$A17,allNAICS!$E:$E,'Number of Firms per 1000 Capita'!Q$1)/$B17</f>
        <v>8.7181349204261007</v>
      </c>
      <c r="R17" s="2">
        <f>1000*SUMIFS(allNAICS!$O:$O,allNAICS!$C:$C,'Number of Firms per 1000 Capita'!$A17,allNAICS!$E:$E,'Number of Firms per 1000 Capita'!R$1)/$B17</f>
        <v>15.894256962387235</v>
      </c>
      <c r="S17" s="2">
        <f>1000*SUMIFS(allNAICS!$O:$O,allNAICS!$C:$C,'Number of Firms per 1000 Capita'!$A17,allNAICS!$E:$E,'Number of Firms per 1000 Capita'!S$1)/$B17</f>
        <v>11.145958859776986</v>
      </c>
      <c r="T17" s="2">
        <f>1000*SUMIFS(allNAICS!$O:$O,allNAICS!$C:$C,'Number of Firms per 1000 Capita'!$A17,allNAICS!$E:$E,'Number of Firms per 1000 Capita'!T$1)/$B17</f>
        <v>2.7463651050080777</v>
      </c>
      <c r="U17" s="2">
        <f>1000*SUMIFS(allNAICS!$O:$O,allNAICS!$C:$C,'Number of Firms per 1000 Capita'!$A17,allNAICS!$E:$E,'Number of Firms per 1000 Capita'!U$1)/$B17</f>
        <v>8.6283259574214295</v>
      </c>
      <c r="V17" s="2">
        <f>1000*SUMIFS(allNAICS!$O:$O,allNAICS!$C:$C,'Number of Firms per 1000 Capita'!$A17,allNAICS!$E:$E,'Number of Firms per 1000 Capita'!V$1)/$B17</f>
        <v>4.7921501353273728</v>
      </c>
      <c r="W17" s="2">
        <f>1000*SUMIFS(allNAICS!$O:$O,allNAICS!$C:$C,'Number of Firms per 1000 Capita'!$A17,allNAICS!$E:$E,'Number of Firms per 1000 Capita'!W$1)/$B17</f>
        <v>2.8286315183854032</v>
      </c>
      <c r="X17" s="2">
        <f>1000*SUMIFS(allNAICS!$O:$O,allNAICS!$C:$C,'Number of Firms per 1000 Capita'!$A17,allNAICS!$E:$E,'Number of Firms per 1000 Capita'!X$1)/$B17</f>
        <v>16.080715805500446</v>
      </c>
      <c r="Y17" s="2">
        <f>1000*SUMIFS(allNAICS!$O:$O,allNAICS!$C:$C,'Number of Firms per 1000 Capita'!$A17,allNAICS!$E:$E,'Number of Firms per 1000 Capita'!Y$1)/$B17</f>
        <v>0.13611670955395466</v>
      </c>
      <c r="Z17" s="2">
        <f>1000*SUMIFS(allNAICS!$O:$O,allNAICS!$C:$C,'Number of Firms per 1000 Capita'!$A17,allNAICS!$E:$E,'Number of Firms per 1000 Capita'!Z$1)/$B17</f>
        <v>2.5609587106800748E-2</v>
      </c>
    </row>
    <row r="18" spans="1:26" x14ac:dyDescent="0.45">
      <c r="A18" s="1" t="s">
        <v>473</v>
      </c>
      <c r="B18" s="2">
        <v>272926</v>
      </c>
      <c r="C18" s="1" t="s">
        <v>457</v>
      </c>
      <c r="D18" s="1">
        <v>39.364283399999998</v>
      </c>
      <c r="E18" s="1">
        <v>-74.422926599999997</v>
      </c>
      <c r="F18" s="2">
        <f>1000*SUMIFS(allNAICS!$O:$O,allNAICS!$C:$C,'Number of Firms per 1000 Capita'!$A18,allNAICS!$E:$E,'Number of Firms per 1000 Capita'!F$1)/$B18</f>
        <v>77.717036852480163</v>
      </c>
      <c r="G18" s="2">
        <f>1000*SUMIFS(allNAICS!$O:$O,allNAICS!$C:$C,'Number of Firms per 1000 Capita'!$A18,allNAICS!$E:$E,'Number of Firms per 1000 Capita'!G$1)/$B18</f>
        <v>0.50929555996863618</v>
      </c>
      <c r="H18" s="2">
        <f>1000*SUMIFS(allNAICS!$O:$O,allNAICS!$C:$C,'Number of Firms per 1000 Capita'!$A18,allNAICS!$E:$E,'Number of Firms per 1000 Capita'!H$1)/$B18</f>
        <v>0</v>
      </c>
      <c r="I18" s="2">
        <f>1000*SUMIFS(allNAICS!$O:$O,allNAICS!$C:$C,'Number of Firms per 1000 Capita'!$A18,allNAICS!$E:$E,'Number of Firms per 1000 Capita'!I$1)/$B18</f>
        <v>0</v>
      </c>
      <c r="J18" s="2">
        <f>1000*SUMIFS(allNAICS!$O:$O,allNAICS!$C:$C,'Number of Firms per 1000 Capita'!$A18,allNAICS!$E:$E,'Number of Firms per 1000 Capita'!J$1)/$B18</f>
        <v>7.2803617097674831</v>
      </c>
      <c r="K18" s="2">
        <f>1000*SUMIFS(allNAICS!$O:$O,allNAICS!$C:$C,'Number of Firms per 1000 Capita'!$A18,allNAICS!$E:$E,'Number of Firms per 1000 Capita'!K$1)/$B18</f>
        <v>0.84271927189054907</v>
      </c>
      <c r="L18" s="2">
        <f>1000*SUMIFS(allNAICS!$O:$O,allNAICS!$C:$C,'Number of Firms per 1000 Capita'!$A18,allNAICS!$E:$E,'Number of Firms per 1000 Capita'!L$1)/$B18</f>
        <v>1.8393264108219811</v>
      </c>
      <c r="M18" s="2">
        <f>1000*SUMIFS(allNAICS!$O:$O,allNAICS!$C:$C,'Number of Firms per 1000 Capita'!$A18,allNAICS!$E:$E,'Number of Firms per 1000 Capita'!M$1)/$B18</f>
        <v>10.13461524369243</v>
      </c>
      <c r="N18" s="2">
        <f>1000*SUMIFS(allNAICS!$O:$O,allNAICS!$C:$C,'Number of Firms per 1000 Capita'!$A18,allNAICS!$E:$E,'Number of Firms per 1000 Capita'!N$1)/$B18</f>
        <v>4.3784762169965488</v>
      </c>
      <c r="O18" s="2">
        <f>1000*SUMIFS(allNAICS!$O:$O,allNAICS!$C:$C,'Number of Firms per 1000 Capita'!$A18,allNAICS!$E:$E,'Number of Firms per 1000 Capita'!O$1)/$B18</f>
        <v>1.0515670914460329</v>
      </c>
      <c r="P18" s="2">
        <f>1000*SUMIFS(allNAICS!$O:$O,allNAICS!$C:$C,'Number of Firms per 1000 Capita'!$A18,allNAICS!$E:$E,'Number of Firms per 1000 Capita'!P$1)/$B18</f>
        <v>2.2313740720928017</v>
      </c>
      <c r="Q18" s="2">
        <f>1000*SUMIFS(allNAICS!$O:$O,allNAICS!$C:$C,'Number of Firms per 1000 Capita'!$A18,allNAICS!$E:$E,'Number of Firms per 1000 Capita'!Q$1)/$B18</f>
        <v>10.182247202538417</v>
      </c>
      <c r="R18" s="2">
        <f>1000*SUMIFS(allNAICS!$O:$O,allNAICS!$C:$C,'Number of Firms per 1000 Capita'!$A18,allNAICS!$E:$E,'Number of Firms per 1000 Capita'!R$1)/$B18</f>
        <v>8.7569524339930975</v>
      </c>
      <c r="S18" s="2">
        <f>1000*SUMIFS(allNAICS!$O:$O,allNAICS!$C:$C,'Number of Firms per 1000 Capita'!$A18,allNAICS!$E:$E,'Number of Firms per 1000 Capita'!S$1)/$B18</f>
        <v>5.6095791533236117</v>
      </c>
      <c r="T18" s="2">
        <f>1000*SUMIFS(allNAICS!$O:$O,allNAICS!$C:$C,'Number of Firms per 1000 Capita'!$A18,allNAICS!$E:$E,'Number of Firms per 1000 Capita'!T$1)/$B18</f>
        <v>1.5278866799059085</v>
      </c>
      <c r="U18" s="2">
        <f>1000*SUMIFS(allNAICS!$O:$O,allNAICS!$C:$C,'Number of Firms per 1000 Capita'!$A18,allNAICS!$E:$E,'Number of Firms per 1000 Capita'!U$1)/$B18</f>
        <v>7.7200413298842907</v>
      </c>
      <c r="V18" s="2">
        <f>1000*SUMIFS(allNAICS!$O:$O,allNAICS!$C:$C,'Number of Firms per 1000 Capita'!$A18,allNAICS!$E:$E,'Number of Firms per 1000 Capita'!V$1)/$B18</f>
        <v>4.2942042898074932</v>
      </c>
      <c r="W18" s="2">
        <f>1000*SUMIFS(allNAICS!$O:$O,allNAICS!$C:$C,'Number of Firms per 1000 Capita'!$A18,allNAICS!$E:$E,'Number of Firms per 1000 Capita'!W$1)/$B18</f>
        <v>3.7043007994841091</v>
      </c>
      <c r="X18" s="2">
        <f>1000*SUMIFS(allNAICS!$O:$O,allNAICS!$C:$C,'Number of Firms per 1000 Capita'!$A18,allNAICS!$E:$E,'Number of Firms per 1000 Capita'!X$1)/$B18</f>
        <v>7.632105405860929</v>
      </c>
      <c r="Y18" s="2">
        <f>1000*SUMIFS(allNAICS!$O:$O,allNAICS!$C:$C,'Number of Firms per 1000 Capita'!$A18,allNAICS!$E:$E,'Number of Firms per 1000 Capita'!Y$1)/$B18</f>
        <v>0</v>
      </c>
      <c r="Z18" s="2">
        <f>1000*SUMIFS(allNAICS!$O:$O,allNAICS!$C:$C,'Number of Firms per 1000 Capita'!$A18,allNAICS!$E:$E,'Number of Firms per 1000 Capita'!Z$1)/$B18</f>
        <v>0</v>
      </c>
    </row>
    <row r="19" spans="1:26" x14ac:dyDescent="0.45">
      <c r="A19" s="1" t="s">
        <v>474</v>
      </c>
      <c r="B19" s="2">
        <v>156597</v>
      </c>
      <c r="C19" s="1" t="s">
        <v>475</v>
      </c>
      <c r="D19" s="1">
        <v>32.609856600000001</v>
      </c>
      <c r="E19" s="1">
        <v>-85.480782500000004</v>
      </c>
      <c r="F19" s="2">
        <f>1000*SUMIFS(allNAICS!$O:$O,allNAICS!$C:$C,'Number of Firms per 1000 Capita'!$A19,allNAICS!$E:$E,'Number of Firms per 1000 Capita'!F$1)/$B19</f>
        <v>73.903076048711029</v>
      </c>
      <c r="G19" s="2">
        <f>1000*SUMIFS(allNAICS!$O:$O,allNAICS!$C:$C,'Number of Firms per 1000 Capita'!$A19,allNAICS!$E:$E,'Number of Firms per 1000 Capita'!G$1)/$B19</f>
        <v>0.26181855335670545</v>
      </c>
      <c r="H19" s="2">
        <f>1000*SUMIFS(allNAICS!$O:$O,allNAICS!$C:$C,'Number of Firms per 1000 Capita'!$A19,allNAICS!$E:$E,'Number of Firms per 1000 Capita'!H$1)/$B19</f>
        <v>0</v>
      </c>
      <c r="I19" s="2">
        <f>1000*SUMIFS(allNAICS!$O:$O,allNAICS!$C:$C,'Number of Firms per 1000 Capita'!$A19,allNAICS!$E:$E,'Number of Firms per 1000 Capita'!I$1)/$B19</f>
        <v>0.51725128833885703</v>
      </c>
      <c r="J19" s="2">
        <f>1000*SUMIFS(allNAICS!$O:$O,allNAICS!$C:$C,'Number of Firms per 1000 Capita'!$A19,allNAICS!$E:$E,'Number of Firms per 1000 Capita'!J$1)/$B19</f>
        <v>9.7958453865655155</v>
      </c>
      <c r="K19" s="2">
        <f>1000*SUMIFS(allNAICS!$O:$O,allNAICS!$C:$C,'Number of Firms per 1000 Capita'!$A19,allNAICS!$E:$E,'Number of Firms per 1000 Capita'!K$1)/$B19</f>
        <v>1.2899353116598657</v>
      </c>
      <c r="L19" s="2">
        <f>1000*SUMIFS(allNAICS!$O:$O,allNAICS!$C:$C,'Number of Firms per 1000 Capita'!$A19,allNAICS!$E:$E,'Number of Firms per 1000 Capita'!L$1)/$B19</f>
        <v>1.3027069484089733</v>
      </c>
      <c r="M19" s="2">
        <f>1000*SUMIFS(allNAICS!$O:$O,allNAICS!$C:$C,'Number of Firms per 1000 Capita'!$A19,allNAICS!$E:$E,'Number of Firms per 1000 Capita'!M$1)/$B19</f>
        <v>7.5161082268498118</v>
      </c>
      <c r="N19" s="2">
        <f>1000*SUMIFS(allNAICS!$O:$O,allNAICS!$C:$C,'Number of Firms per 1000 Capita'!$A19,allNAICS!$E:$E,'Number of Firms per 1000 Capita'!N$1)/$B19</f>
        <v>2.1967215208465043</v>
      </c>
      <c r="O19" s="2">
        <f>1000*SUMIFS(allNAICS!$O:$O,allNAICS!$C:$C,'Number of Firms per 1000 Capita'!$A19,allNAICS!$E:$E,'Number of Firms per 1000 Capita'!O$1)/$B19</f>
        <v>0.65773929257904051</v>
      </c>
      <c r="P19" s="2">
        <f>1000*SUMIFS(allNAICS!$O:$O,allNAICS!$C:$C,'Number of Firms per 1000 Capita'!$A19,allNAICS!$E:$E,'Number of Firms per 1000 Capita'!P$1)/$B19</f>
        <v>1.743328416253185</v>
      </c>
      <c r="Q19" s="2">
        <f>1000*SUMIFS(allNAICS!$O:$O,allNAICS!$C:$C,'Number of Firms per 1000 Capita'!$A19,allNAICS!$E:$E,'Number of Firms per 1000 Capita'!Q$1)/$B19</f>
        <v>5.6833783533528743</v>
      </c>
      <c r="R19" s="2">
        <f>1000*SUMIFS(allNAICS!$O:$O,allNAICS!$C:$C,'Number of Firms per 1000 Capita'!$A19,allNAICS!$E:$E,'Number of Firms per 1000 Capita'!R$1)/$B19</f>
        <v>10.127907942042313</v>
      </c>
      <c r="S19" s="2">
        <f>1000*SUMIFS(allNAICS!$O:$O,allNAICS!$C:$C,'Number of Firms per 1000 Capita'!$A19,allNAICS!$E:$E,'Number of Firms per 1000 Capita'!S$1)/$B19</f>
        <v>7.7076827780864257</v>
      </c>
      <c r="T19" s="2">
        <f>1000*SUMIFS(allNAICS!$O:$O,allNAICS!$C:$C,'Number of Firms per 1000 Capita'!$A19,allNAICS!$E:$E,'Number of Firms per 1000 Capita'!T$1)/$B19</f>
        <v>2.1520207922246275</v>
      </c>
      <c r="U19" s="2">
        <f>1000*SUMIFS(allNAICS!$O:$O,allNAICS!$C:$C,'Number of Firms per 1000 Capita'!$A19,allNAICS!$E:$E,'Number of Firms per 1000 Capita'!U$1)/$B19</f>
        <v>5.7089216268510894</v>
      </c>
      <c r="V19" s="2">
        <f>1000*SUMIFS(allNAICS!$O:$O,allNAICS!$C:$C,'Number of Firms per 1000 Capita'!$A19,allNAICS!$E:$E,'Number of Firms per 1000 Capita'!V$1)/$B19</f>
        <v>2.5798706233197315</v>
      </c>
      <c r="W19" s="2">
        <f>1000*SUMIFS(allNAICS!$O:$O,allNAICS!$C:$C,'Number of Firms per 1000 Capita'!$A19,allNAICS!$E:$E,'Number of Firms per 1000 Capita'!W$1)/$B19</f>
        <v>2.8225317215527754</v>
      </c>
      <c r="X19" s="2">
        <f>1000*SUMIFS(allNAICS!$O:$O,allNAICS!$C:$C,'Number of Firms per 1000 Capita'!$A19,allNAICS!$E:$E,'Number of Firms per 1000 Capita'!X$1)/$B19</f>
        <v>11.839307266422729</v>
      </c>
      <c r="Y19" s="2">
        <f>1000*SUMIFS(allNAICS!$O:$O,allNAICS!$C:$C,'Number of Firms per 1000 Capita'!$A19,allNAICS!$E:$E,'Number of Firms per 1000 Capita'!Y$1)/$B19</f>
        <v>0</v>
      </c>
      <c r="Z19" s="2">
        <f>1000*SUMIFS(allNAICS!$O:$O,allNAICS!$C:$C,'Number of Firms per 1000 Capita'!$A19,allNAICS!$E:$E,'Number of Firms per 1000 Capita'!Z$1)/$B19</f>
        <v>0</v>
      </c>
    </row>
    <row r="20" spans="1:26" x14ac:dyDescent="0.45">
      <c r="A20" s="1" t="s">
        <v>476</v>
      </c>
      <c r="B20" s="2">
        <v>589519</v>
      </c>
      <c r="C20" s="1" t="s">
        <v>477</v>
      </c>
      <c r="D20" s="1">
        <v>33.473497799999997</v>
      </c>
      <c r="E20" s="1">
        <v>-82.010514799999996</v>
      </c>
      <c r="F20" s="2">
        <f>1000*SUMIFS(allNAICS!$O:$O,allNAICS!$C:$C,'Number of Firms per 1000 Capita'!$A20,allNAICS!$E:$E,'Number of Firms per 1000 Capita'!F$1)/$B20</f>
        <v>71.995983165936977</v>
      </c>
      <c r="G20" s="2">
        <f>1000*SUMIFS(allNAICS!$O:$O,allNAICS!$C:$C,'Number of Firms per 1000 Capita'!$A20,allNAICS!$E:$E,'Number of Firms per 1000 Capita'!G$1)/$B20</f>
        <v>0.66155628571767833</v>
      </c>
      <c r="H20" s="2">
        <f>1000*SUMIFS(allNAICS!$O:$O,allNAICS!$C:$C,'Number of Firms per 1000 Capita'!$A20,allNAICS!$E:$E,'Number of Firms per 1000 Capita'!H$1)/$B20</f>
        <v>0</v>
      </c>
      <c r="I20" s="2">
        <f>1000*SUMIFS(allNAICS!$O:$O,allNAICS!$C:$C,'Number of Firms per 1000 Capita'!$A20,allNAICS!$E:$E,'Number of Firms per 1000 Capita'!I$1)/$B20</f>
        <v>0</v>
      </c>
      <c r="J20" s="2">
        <f>1000*SUMIFS(allNAICS!$O:$O,allNAICS!$C:$C,'Number of Firms per 1000 Capita'!$A20,allNAICS!$E:$E,'Number of Firms per 1000 Capita'!J$1)/$B20</f>
        <v>7.6163787765958348</v>
      </c>
      <c r="K20" s="2">
        <f>1000*SUMIFS(allNAICS!$O:$O,allNAICS!$C:$C,'Number of Firms per 1000 Capita'!$A20,allNAICS!$E:$E,'Number of Firms per 1000 Capita'!K$1)/$B20</f>
        <v>1.12634198388856</v>
      </c>
      <c r="L20" s="2">
        <f>1000*SUMIFS(allNAICS!$O:$O,allNAICS!$C:$C,'Number of Firms per 1000 Capita'!$A20,allNAICS!$E:$E,'Number of Firms per 1000 Capita'!L$1)/$B20</f>
        <v>1.2230309794934515</v>
      </c>
      <c r="M20" s="2">
        <f>1000*SUMIFS(allNAICS!$O:$O,allNAICS!$C:$C,'Number of Firms per 1000 Capita'!$A20,allNAICS!$E:$E,'Number of Firms per 1000 Capita'!M$1)/$B20</f>
        <v>6.8598297934417722</v>
      </c>
      <c r="N20" s="2">
        <f>1000*SUMIFS(allNAICS!$O:$O,allNAICS!$C:$C,'Number of Firms per 1000 Capita'!$A20,allNAICS!$E:$E,'Number of Firms per 1000 Capita'!N$1)/$B20</f>
        <v>2.8446920285860169</v>
      </c>
      <c r="O20" s="2">
        <f>1000*SUMIFS(allNAICS!$O:$O,allNAICS!$C:$C,'Number of Firms per 1000 Capita'!$A20,allNAICS!$E:$E,'Number of Firms per 1000 Capita'!O$1)/$B20</f>
        <v>0.58691916630337615</v>
      </c>
      <c r="P20" s="2">
        <f>1000*SUMIFS(allNAICS!$O:$O,allNAICS!$C:$C,'Number of Firms per 1000 Capita'!$A20,allNAICS!$E:$E,'Number of Firms per 1000 Capita'!P$1)/$B20</f>
        <v>2.1627801648462559</v>
      </c>
      <c r="Q20" s="2">
        <f>1000*SUMIFS(allNAICS!$O:$O,allNAICS!$C:$C,'Number of Firms per 1000 Capita'!$A20,allNAICS!$E:$E,'Number of Firms per 1000 Capita'!Q$1)/$B20</f>
        <v>5.0312203677913692</v>
      </c>
      <c r="R20" s="2">
        <f>1000*SUMIFS(allNAICS!$O:$O,allNAICS!$C:$C,'Number of Firms per 1000 Capita'!$A20,allNAICS!$E:$E,'Number of Firms per 1000 Capita'!R$1)/$B20</f>
        <v>6.5103923707293569</v>
      </c>
      <c r="S20" s="2">
        <f>1000*SUMIFS(allNAICS!$O:$O,allNAICS!$C:$C,'Number of Firms per 1000 Capita'!$A20,allNAICS!$E:$E,'Number of Firms per 1000 Capita'!S$1)/$B20</f>
        <v>7.1787338491210635</v>
      </c>
      <c r="T20" s="2">
        <f>1000*SUMIFS(allNAICS!$O:$O,allNAICS!$C:$C,'Number of Firms per 1000 Capita'!$A20,allNAICS!$E:$E,'Number of Firms per 1000 Capita'!T$1)/$B20</f>
        <v>1.6912092740013469</v>
      </c>
      <c r="U20" s="2">
        <f>1000*SUMIFS(allNAICS!$O:$O,allNAICS!$C:$C,'Number of Firms per 1000 Capita'!$A20,allNAICS!$E:$E,'Number of Firms per 1000 Capita'!U$1)/$B20</f>
        <v>8.462831562680762</v>
      </c>
      <c r="V20" s="2">
        <f>1000*SUMIFS(allNAICS!$O:$O,allNAICS!$C:$C,'Number of Firms per 1000 Capita'!$A20,allNAICS!$E:$E,'Number of Firms per 1000 Capita'!V$1)/$B20</f>
        <v>3.4044704241932831</v>
      </c>
      <c r="W20" s="2">
        <f>1000*SUMIFS(allNAICS!$O:$O,allNAICS!$C:$C,'Number of Firms per 1000 Capita'!$A20,allNAICS!$E:$E,'Number of Firms per 1000 Capita'!W$1)/$B20</f>
        <v>2.7836252945197697</v>
      </c>
      <c r="X20" s="2">
        <f>1000*SUMIFS(allNAICS!$O:$O,allNAICS!$C:$C,'Number of Firms per 1000 Capita'!$A20,allNAICS!$E:$E,'Number of Firms per 1000 Capita'!X$1)/$B20</f>
        <v>13.904556087250793</v>
      </c>
      <c r="Y20" s="2">
        <f>1000*SUMIFS(allNAICS!$O:$O,allNAICS!$C:$C,'Number of Firms per 1000 Capita'!$A20,allNAICS!$E:$E,'Number of Firms per 1000 Capita'!Y$1)/$B20</f>
        <v>6.1066734066247227E-2</v>
      </c>
      <c r="Z20" s="2">
        <f>1000*SUMIFS(allNAICS!$O:$O,allNAICS!$C:$C,'Number of Firms per 1000 Capita'!$A20,allNAICS!$E:$E,'Number of Firms per 1000 Capita'!Z$1)/$B20</f>
        <v>0</v>
      </c>
    </row>
    <row r="21" spans="1:26" x14ac:dyDescent="0.45">
      <c r="A21" s="1" t="s">
        <v>478</v>
      </c>
      <c r="B21" s="2">
        <v>2000590</v>
      </c>
      <c r="C21" s="1" t="s">
        <v>445</v>
      </c>
      <c r="D21" s="1">
        <v>30.267153</v>
      </c>
      <c r="E21" s="1">
        <v>-97.743060799999995</v>
      </c>
      <c r="F21" s="2">
        <f>1000*SUMIFS(allNAICS!$O:$O,allNAICS!$C:$C,'Number of Firms per 1000 Capita'!$A21,allNAICS!$E:$E,'Number of Firms per 1000 Capita'!F$1)/$B21</f>
        <v>91.459519441764684</v>
      </c>
      <c r="G21" s="2">
        <f>1000*SUMIFS(allNAICS!$O:$O,allNAICS!$C:$C,'Number of Firms per 1000 Capita'!$A21,allNAICS!$E:$E,'Number of Firms per 1000 Capita'!G$1)/$B21</f>
        <v>0.28741521251230889</v>
      </c>
      <c r="H21" s="2">
        <f>1000*SUMIFS(allNAICS!$O:$O,allNAICS!$C:$C,'Number of Firms per 1000 Capita'!$A21,allNAICS!$E:$E,'Number of Firms per 1000 Capita'!H$1)/$B21</f>
        <v>1.4835623491070133</v>
      </c>
      <c r="I21" s="2">
        <f>1000*SUMIFS(allNAICS!$O:$O,allNAICS!$C:$C,'Number of Firms per 1000 Capita'!$A21,allNAICS!$E:$E,'Number of Firms per 1000 Capita'!I$1)/$B21</f>
        <v>8.0476259503446487E-2</v>
      </c>
      <c r="J21" s="2">
        <f>1000*SUMIFS(allNAICS!$O:$O,allNAICS!$C:$C,'Number of Firms per 1000 Capita'!$A21,allNAICS!$E:$E,'Number of Firms per 1000 Capita'!J$1)/$B21</f>
        <v>9.5856722266931254</v>
      </c>
      <c r="K21" s="2">
        <f>1000*SUMIFS(allNAICS!$O:$O,allNAICS!$C:$C,'Number of Firms per 1000 Capita'!$A21,allNAICS!$E:$E,'Number of Firms per 1000 Capita'!K$1)/$B21</f>
        <v>1.6115246002429284</v>
      </c>
      <c r="L21" s="2">
        <f>1000*SUMIFS(allNAICS!$O:$O,allNAICS!$C:$C,'Number of Firms per 1000 Capita'!$A21,allNAICS!$E:$E,'Number of Firms per 1000 Capita'!L$1)/$B21</f>
        <v>1.8929415822332412</v>
      </c>
      <c r="M21" s="2">
        <f>1000*SUMIFS(allNAICS!$O:$O,allNAICS!$C:$C,'Number of Firms per 1000 Capita'!$A21,allNAICS!$E:$E,'Number of Firms per 1000 Capita'!M$1)/$B21</f>
        <v>6.8559774866414411</v>
      </c>
      <c r="N21" s="2">
        <f>1000*SUMIFS(allNAICS!$O:$O,allNAICS!$C:$C,'Number of Firms per 1000 Capita'!$A21,allNAICS!$E:$E,'Number of Firms per 1000 Capita'!N$1)/$B21</f>
        <v>2.8796505031015851</v>
      </c>
      <c r="O21" s="2">
        <f>1000*SUMIFS(allNAICS!$O:$O,allNAICS!$C:$C,'Number of Firms per 1000 Capita'!$A21,allNAICS!$E:$E,'Number of Firms per 1000 Capita'!O$1)/$B21</f>
        <v>2.1388690336350775</v>
      </c>
      <c r="P21" s="2">
        <f>1000*SUMIFS(allNAICS!$O:$O,allNAICS!$C:$C,'Number of Firms per 1000 Capita'!$A21,allNAICS!$E:$E,'Number of Firms per 1000 Capita'!P$1)/$B21</f>
        <v>3.5114641180851649</v>
      </c>
      <c r="Q21" s="2">
        <f>1000*SUMIFS(allNAICS!$O:$O,allNAICS!$C:$C,'Number of Firms per 1000 Capita'!$A21,allNAICS!$E:$E,'Number of Firms per 1000 Capita'!Q$1)/$B21</f>
        <v>9.5566807791701454</v>
      </c>
      <c r="R21" s="2">
        <f>1000*SUMIFS(allNAICS!$O:$O,allNAICS!$C:$C,'Number of Firms per 1000 Capita'!$A21,allNAICS!$E:$E,'Number of Firms per 1000 Capita'!R$1)/$B21</f>
        <v>18.665993531908086</v>
      </c>
      <c r="S21" s="2">
        <f>1000*SUMIFS(allNAICS!$O:$O,allNAICS!$C:$C,'Number of Firms per 1000 Capita'!$A21,allNAICS!$E:$E,'Number of Firms per 1000 Capita'!S$1)/$B21</f>
        <v>6.8179886933354661</v>
      </c>
      <c r="T21" s="2">
        <f>1000*SUMIFS(allNAICS!$O:$O,allNAICS!$C:$C,'Number of Firms per 1000 Capita'!$A21,allNAICS!$E:$E,'Number of Firms per 1000 Capita'!T$1)/$B21</f>
        <v>2.8921468166890767</v>
      </c>
      <c r="U21" s="2">
        <f>1000*SUMIFS(allNAICS!$O:$O,allNAICS!$C:$C,'Number of Firms per 1000 Capita'!$A21,allNAICS!$E:$E,'Number of Firms per 1000 Capita'!U$1)/$B21</f>
        <v>6.2946430802913138</v>
      </c>
      <c r="V21" s="2">
        <f>1000*SUMIFS(allNAICS!$O:$O,allNAICS!$C:$C,'Number of Firms per 1000 Capita'!$A21,allNAICS!$E:$E,'Number of Firms per 1000 Capita'!V$1)/$B21</f>
        <v>5.4838822547348531</v>
      </c>
      <c r="W21" s="2">
        <f>1000*SUMIFS(allNAICS!$O:$O,allNAICS!$C:$C,'Number of Firms per 1000 Capita'!$A21,allNAICS!$E:$E,'Number of Firms per 1000 Capita'!W$1)/$B21</f>
        <v>2.3952933884504071</v>
      </c>
      <c r="X21" s="2">
        <f>1000*SUMIFS(allNAICS!$O:$O,allNAICS!$C:$C,'Number of Firms per 1000 Capita'!$A21,allNAICS!$E:$E,'Number of Firms per 1000 Capita'!X$1)/$B21</f>
        <v>9.1313062646519274</v>
      </c>
      <c r="Y21" s="2">
        <f>1000*SUMIFS(allNAICS!$O:$O,allNAICS!$C:$C,'Number of Firms per 1000 Capita'!$A21,allNAICS!$E:$E,'Number of Firms per 1000 Capita'!Y$1)/$B21</f>
        <v>0.12896195622291423</v>
      </c>
      <c r="Z21" s="2">
        <f>1000*SUMIFS(allNAICS!$O:$O,allNAICS!$C:$C,'Number of Firms per 1000 Capita'!$A21,allNAICS!$E:$E,'Number of Firms per 1000 Capita'!Z$1)/$B21</f>
        <v>4.4486876371470419E-2</v>
      </c>
    </row>
    <row r="22" spans="1:26" x14ac:dyDescent="0.45">
      <c r="A22" s="1" t="s">
        <v>479</v>
      </c>
      <c r="B22" s="2">
        <v>878744</v>
      </c>
      <c r="C22" s="1" t="s">
        <v>480</v>
      </c>
      <c r="D22" s="1">
        <v>35.3732921</v>
      </c>
      <c r="E22" s="1">
        <v>-119.01871250000001</v>
      </c>
      <c r="F22" s="2">
        <f>1000*SUMIFS(allNAICS!$O:$O,allNAICS!$C:$C,'Number of Firms per 1000 Capita'!$A22,allNAICS!$E:$E,'Number of Firms per 1000 Capita'!F$1)/$B22</f>
        <v>58.484609852243658</v>
      </c>
      <c r="G22" s="2">
        <f>1000*SUMIFS(allNAICS!$O:$O,allNAICS!$C:$C,'Number of Firms per 1000 Capita'!$A22,allNAICS!$E:$E,'Number of Firms per 1000 Capita'!G$1)/$B22</f>
        <v>0.59175368480467572</v>
      </c>
      <c r="H22" s="2">
        <f>1000*SUMIFS(allNAICS!$O:$O,allNAICS!$C:$C,'Number of Firms per 1000 Capita'!$A22,allNAICS!$E:$E,'Number of Firms per 1000 Capita'!H$1)/$B22</f>
        <v>0.46657502071137896</v>
      </c>
      <c r="I22" s="2">
        <f>1000*SUMIFS(allNAICS!$O:$O,allNAICS!$C:$C,'Number of Firms per 1000 Capita'!$A22,allNAICS!$E:$E,'Number of Firms per 1000 Capita'!I$1)/$B22</f>
        <v>5.9175368480467574E-2</v>
      </c>
      <c r="J22" s="2">
        <f>1000*SUMIFS(allNAICS!$O:$O,allNAICS!$C:$C,'Number of Firms per 1000 Capita'!$A22,allNAICS!$E:$E,'Number of Firms per 1000 Capita'!J$1)/$B22</f>
        <v>5.6136940906566641</v>
      </c>
      <c r="K22" s="2">
        <f>1000*SUMIFS(allNAICS!$O:$O,allNAICS!$C:$C,'Number of Firms per 1000 Capita'!$A22,allNAICS!$E:$E,'Number of Firms per 1000 Capita'!K$1)/$B22</f>
        <v>1.1345738918274264</v>
      </c>
      <c r="L22" s="2">
        <f>1000*SUMIFS(allNAICS!$O:$O,allNAICS!$C:$C,'Number of Firms per 1000 Capita'!$A22,allNAICS!$E:$E,'Number of Firms per 1000 Capita'!L$1)/$B22</f>
        <v>1.2369927988128511</v>
      </c>
      <c r="M22" s="2">
        <f>1000*SUMIFS(allNAICS!$O:$O,allNAICS!$C:$C,'Number of Firms per 1000 Capita'!$A22,allNAICS!$E:$E,'Number of Firms per 1000 Capita'!M$1)/$B22</f>
        <v>6.2851069253388925</v>
      </c>
      <c r="N22" s="2">
        <f>1000*SUMIFS(allNAICS!$O:$O,allNAICS!$C:$C,'Number of Firms per 1000 Capita'!$A22,allNAICS!$E:$E,'Number of Firms per 1000 Capita'!N$1)/$B22</f>
        <v>4.4916380652385675</v>
      </c>
      <c r="O22" s="2">
        <f>1000*SUMIFS(allNAICS!$O:$O,allNAICS!$C:$C,'Number of Firms per 1000 Capita'!$A22,allNAICS!$E:$E,'Number of Firms per 1000 Capita'!O$1)/$B22</f>
        <v>0.36757007729213514</v>
      </c>
      <c r="P22" s="2">
        <f>1000*SUMIFS(allNAICS!$O:$O,allNAICS!$C:$C,'Number of Firms per 1000 Capita'!$A22,allNAICS!$E:$E,'Number of Firms per 1000 Capita'!P$1)/$B22</f>
        <v>1.1971632238740748</v>
      </c>
      <c r="Q22" s="2">
        <f>1000*SUMIFS(allNAICS!$O:$O,allNAICS!$C:$C,'Number of Firms per 1000 Capita'!$A22,allNAICS!$E:$E,'Number of Firms per 1000 Capita'!Q$1)/$B22</f>
        <v>4.4495325145890039</v>
      </c>
      <c r="R22" s="2">
        <f>1000*SUMIFS(allNAICS!$O:$O,allNAICS!$C:$C,'Number of Firms per 1000 Capita'!$A22,allNAICS!$E:$E,'Number of Firms per 1000 Capita'!R$1)/$B22</f>
        <v>5.737734766894568</v>
      </c>
      <c r="S22" s="2">
        <f>1000*SUMIFS(allNAICS!$O:$O,allNAICS!$C:$C,'Number of Firms per 1000 Capita'!$A22,allNAICS!$E:$E,'Number of Firms per 1000 Capita'!S$1)/$B22</f>
        <v>5.7286308640514187</v>
      </c>
      <c r="T22" s="2">
        <f>1000*SUMIFS(allNAICS!$O:$O,allNAICS!$C:$C,'Number of Firms per 1000 Capita'!$A22,allNAICS!$E:$E,'Number of Firms per 1000 Capita'!T$1)/$B22</f>
        <v>0.92632211429039635</v>
      </c>
      <c r="U22" s="2">
        <f>1000*SUMIFS(allNAICS!$O:$O,allNAICS!$C:$C,'Number of Firms per 1000 Capita'!$A22,allNAICS!$E:$E,'Number of Firms per 1000 Capita'!U$1)/$B22</f>
        <v>7.6609342425097635</v>
      </c>
      <c r="V22" s="2">
        <f>1000*SUMIFS(allNAICS!$O:$O,allNAICS!$C:$C,'Number of Firms per 1000 Capita'!$A22,allNAICS!$E:$E,'Number of Firms per 1000 Capita'!V$1)/$B22</f>
        <v>1.5886310461294757</v>
      </c>
      <c r="W22" s="2">
        <f>1000*SUMIFS(allNAICS!$O:$O,allNAICS!$C:$C,'Number of Firms per 1000 Capita'!$A22,allNAICS!$E:$E,'Number of Firms per 1000 Capita'!W$1)/$B22</f>
        <v>1.9562011234216108</v>
      </c>
      <c r="X22" s="2">
        <f>1000*SUMIFS(allNAICS!$O:$O,allNAICS!$C:$C,'Number of Firms per 1000 Capita'!$A22,allNAICS!$E:$E,'Number of Firms per 1000 Capita'!X$1)/$B22</f>
        <v>9.1266626002567293</v>
      </c>
      <c r="Y22" s="2">
        <f>1000*SUMIFS(allNAICS!$O:$O,allNAICS!$C:$C,'Number of Firms per 1000 Capita'!$A22,allNAICS!$E:$E,'Number of Firms per 1000 Capita'!Y$1)/$B22</f>
        <v>5.4623417058893148E-2</v>
      </c>
      <c r="Z22" s="2">
        <f>1000*SUMIFS(allNAICS!$O:$O,allNAICS!$C:$C,'Number of Firms per 1000 Capita'!$A22,allNAICS!$E:$E,'Number of Firms per 1000 Capita'!Z$1)/$B22</f>
        <v>0</v>
      </c>
    </row>
    <row r="23" spans="1:26" x14ac:dyDescent="0.45">
      <c r="A23" s="1" t="s">
        <v>481</v>
      </c>
      <c r="B23" s="2">
        <v>2792050</v>
      </c>
      <c r="C23" s="1" t="s">
        <v>482</v>
      </c>
      <c r="D23" s="1">
        <v>39.290384799999998</v>
      </c>
      <c r="E23" s="1">
        <v>-76.612189299999997</v>
      </c>
      <c r="F23" s="2">
        <f>1000*SUMIFS(allNAICS!$O:$O,allNAICS!$C:$C,'Number of Firms per 1000 Capita'!$A23,allNAICS!$E:$E,'Number of Firms per 1000 Capita'!F$1)/$B23</f>
        <v>86.149961497824179</v>
      </c>
      <c r="G23" s="2">
        <f>1000*SUMIFS(allNAICS!$O:$O,allNAICS!$C:$C,'Number of Firms per 1000 Capita'!$A23,allNAICS!$E:$E,'Number of Firms per 1000 Capita'!G$1)/$B23</f>
        <v>0.39218495370784906</v>
      </c>
      <c r="H23" s="2">
        <f>1000*SUMIFS(allNAICS!$O:$O,allNAICS!$C:$C,'Number of Firms per 1000 Capita'!$A23,allNAICS!$E:$E,'Number of Firms per 1000 Capita'!H$1)/$B23</f>
        <v>2.3638545154993643E-2</v>
      </c>
      <c r="I23" s="2">
        <f>1000*SUMIFS(allNAICS!$O:$O,allNAICS!$C:$C,'Number of Firms per 1000 Capita'!$A23,allNAICS!$E:$E,'Number of Firms per 1000 Capita'!I$1)/$B23</f>
        <v>9.7419458820579855E-2</v>
      </c>
      <c r="J23" s="2">
        <f>1000*SUMIFS(allNAICS!$O:$O,allNAICS!$C:$C,'Number of Firms per 1000 Capita'!$A23,allNAICS!$E:$E,'Number of Firms per 1000 Capita'!J$1)/$B23</f>
        <v>8.047133826399957</v>
      </c>
      <c r="K23" s="2">
        <f>1000*SUMIFS(allNAICS!$O:$O,allNAICS!$C:$C,'Number of Firms per 1000 Capita'!$A23,allNAICS!$E:$E,'Number of Firms per 1000 Capita'!K$1)/$B23</f>
        <v>1.3244748482297952</v>
      </c>
      <c r="L23" s="2">
        <f>1000*SUMIFS(allNAICS!$O:$O,allNAICS!$C:$C,'Number of Firms per 1000 Capita'!$A23,allNAICS!$E:$E,'Number of Firms per 1000 Capita'!L$1)/$B23</f>
        <v>2.0046202610984762</v>
      </c>
      <c r="M23" s="2">
        <f>1000*SUMIFS(allNAICS!$O:$O,allNAICS!$C:$C,'Number of Firms per 1000 Capita'!$A23,allNAICS!$E:$E,'Number of Firms per 1000 Capita'!M$1)/$B23</f>
        <v>7.1449293529843665</v>
      </c>
      <c r="N23" s="2">
        <f>1000*SUMIFS(allNAICS!$O:$O,allNAICS!$C:$C,'Number of Firms per 1000 Capita'!$A23,allNAICS!$E:$E,'Number of Firms per 1000 Capita'!N$1)/$B23</f>
        <v>3.3287369495531958</v>
      </c>
      <c r="O23" s="2">
        <f>1000*SUMIFS(allNAICS!$O:$O,allNAICS!$C:$C,'Number of Firms per 1000 Capita'!$A23,allNAICS!$E:$E,'Number of Firms per 1000 Capita'!O$1)/$B23</f>
        <v>1.2019842051539191</v>
      </c>
      <c r="P23" s="2">
        <f>1000*SUMIFS(allNAICS!$O:$O,allNAICS!$C:$C,'Number of Firms per 1000 Capita'!$A23,allNAICS!$E:$E,'Number of Firms per 1000 Capita'!P$1)/$B23</f>
        <v>3.04937232499418</v>
      </c>
      <c r="Q23" s="2">
        <f>1000*SUMIFS(allNAICS!$O:$O,allNAICS!$C:$C,'Number of Firms per 1000 Capita'!$A23,allNAICS!$E:$E,'Number of Firms per 1000 Capita'!Q$1)/$B23</f>
        <v>8.3161118174817794</v>
      </c>
      <c r="R23" s="2">
        <f>1000*SUMIFS(allNAICS!$O:$O,allNAICS!$C:$C,'Number of Firms per 1000 Capita'!$A23,allNAICS!$E:$E,'Number of Firms per 1000 Capita'!R$1)/$B23</f>
        <v>14.112211457531204</v>
      </c>
      <c r="S23" s="2">
        <f>1000*SUMIFS(allNAICS!$O:$O,allNAICS!$C:$C,'Number of Firms per 1000 Capita'!$A23,allNAICS!$E:$E,'Number of Firms per 1000 Capita'!S$1)/$B23</f>
        <v>6.6284629573252625</v>
      </c>
      <c r="T23" s="2">
        <f>1000*SUMIFS(allNAICS!$O:$O,allNAICS!$C:$C,'Number of Firms per 1000 Capita'!$A23,allNAICS!$E:$E,'Number of Firms per 1000 Capita'!T$1)/$B23</f>
        <v>2.6120592396267974</v>
      </c>
      <c r="U23" s="2">
        <f>1000*SUMIFS(allNAICS!$O:$O,allNAICS!$C:$C,'Number of Firms per 1000 Capita'!$A23,allNAICS!$E:$E,'Number of Firms per 1000 Capita'!U$1)/$B23</f>
        <v>10.316076001504271</v>
      </c>
      <c r="V23" s="2">
        <f>1000*SUMIFS(allNAICS!$O:$O,allNAICS!$C:$C,'Number of Firms per 1000 Capita'!$A23,allNAICS!$E:$E,'Number of Firms per 1000 Capita'!V$1)/$B23</f>
        <v>4.7183968768467617</v>
      </c>
      <c r="W23" s="2">
        <f>1000*SUMIFS(allNAICS!$O:$O,allNAICS!$C:$C,'Number of Firms per 1000 Capita'!$A23,allNAICS!$E:$E,'Number of Firms per 1000 Capita'!W$1)/$B23</f>
        <v>2.6210132340036889</v>
      </c>
      <c r="X23" s="2">
        <f>1000*SUMIFS(allNAICS!$O:$O,allNAICS!$C:$C,'Number of Firms per 1000 Capita'!$A23,allNAICS!$E:$E,'Number of Firms per 1000 Capita'!X$1)/$B23</f>
        <v>10.384484518543722</v>
      </c>
      <c r="Y23" s="2">
        <f>1000*SUMIFS(allNAICS!$O:$O,allNAICS!$C:$C,'Number of Firms per 1000 Capita'!$A23,allNAICS!$E:$E,'Number of Firms per 1000 Capita'!Y$1)/$B23</f>
        <v>0.11604376712451425</v>
      </c>
      <c r="Z23" s="2">
        <f>1000*SUMIFS(allNAICS!$O:$O,allNAICS!$C:$C,'Number of Firms per 1000 Capita'!$A23,allNAICS!$E:$E,'Number of Firms per 1000 Capita'!Z$1)/$B23</f>
        <v>1.0386633477194176E-2</v>
      </c>
    </row>
    <row r="24" spans="1:26" x14ac:dyDescent="0.45">
      <c r="A24" s="1" t="s">
        <v>483</v>
      </c>
      <c r="B24" s="2">
        <v>152284</v>
      </c>
      <c r="C24" s="1" t="s">
        <v>484</v>
      </c>
      <c r="D24" s="1">
        <v>44.801182099999998</v>
      </c>
      <c r="E24" s="1">
        <v>-68.777813800000004</v>
      </c>
      <c r="F24" s="2">
        <f>1000*SUMIFS(allNAICS!$O:$O,allNAICS!$C:$C,'Number of Firms per 1000 Capita'!$A24,allNAICS!$E:$E,'Number of Firms per 1000 Capita'!F$1)/$B24</f>
        <v>78.878936723490327</v>
      </c>
      <c r="G24" s="2">
        <f>1000*SUMIFS(allNAICS!$O:$O,allNAICS!$C:$C,'Number of Firms per 1000 Capita'!$A24,allNAICS!$E:$E,'Number of Firms per 1000 Capita'!G$1)/$B24</f>
        <v>3.1717054976228627</v>
      </c>
      <c r="H24" s="2">
        <f>1000*SUMIFS(allNAICS!$O:$O,allNAICS!$C:$C,'Number of Firms per 1000 Capita'!$A24,allNAICS!$E:$E,'Number of Firms per 1000 Capita'!H$1)/$B24</f>
        <v>0</v>
      </c>
      <c r="I24" s="2">
        <f>1000*SUMIFS(allNAICS!$O:$O,allNAICS!$C:$C,'Number of Firms per 1000 Capita'!$A24,allNAICS!$E:$E,'Number of Firms per 1000 Capita'!I$1)/$B24</f>
        <v>0</v>
      </c>
      <c r="J24" s="2">
        <f>1000*SUMIFS(allNAICS!$O:$O,allNAICS!$C:$C,'Number of Firms per 1000 Capita'!$A24,allNAICS!$E:$E,'Number of Firms per 1000 Capita'!J$1)/$B24</f>
        <v>10.592051692889601</v>
      </c>
      <c r="K24" s="2">
        <f>1000*SUMIFS(allNAICS!$O:$O,allNAICS!$C:$C,'Number of Firms per 1000 Capita'!$A24,allNAICS!$E:$E,'Number of Firms per 1000 Capita'!K$1)/$B24</f>
        <v>1.7401696829607838</v>
      </c>
      <c r="L24" s="2">
        <f>1000*SUMIFS(allNAICS!$O:$O,allNAICS!$C:$C,'Number of Firms per 1000 Capita'!$A24,allNAICS!$E:$E,'Number of Firms per 1000 Capita'!L$1)/$B24</f>
        <v>2.18670379028657</v>
      </c>
      <c r="M24" s="2">
        <f>1000*SUMIFS(allNAICS!$O:$O,allNAICS!$C:$C,'Number of Firms per 1000 Capita'!$A24,allNAICS!$E:$E,'Number of Firms per 1000 Capita'!M$1)/$B24</f>
        <v>9.2393160148144258</v>
      </c>
      <c r="N24" s="2">
        <f>1000*SUMIFS(allNAICS!$O:$O,allNAICS!$C:$C,'Number of Firms per 1000 Capita'!$A24,allNAICS!$E:$E,'Number of Firms per 1000 Capita'!N$1)/$B24</f>
        <v>2.7777048146883456</v>
      </c>
      <c r="O24" s="2">
        <f>1000*SUMIFS(allNAICS!$O:$O,allNAICS!$C:$C,'Number of Firms per 1000 Capita'!$A24,allNAICS!$E:$E,'Number of Firms per 1000 Capita'!O$1)/$B24</f>
        <v>0.89963489270048069</v>
      </c>
      <c r="P24" s="2">
        <f>1000*SUMIFS(allNAICS!$O:$O,allNAICS!$C:$C,'Number of Firms per 1000 Capita'!$A24,allNAICS!$E:$E,'Number of Firms per 1000 Capita'!P$1)/$B24</f>
        <v>2.4756376244385492</v>
      </c>
      <c r="Q24" s="2">
        <f>1000*SUMIFS(allNAICS!$O:$O,allNAICS!$C:$C,'Number of Firms per 1000 Capita'!$A24,allNAICS!$E:$E,'Number of Firms per 1000 Capita'!Q$1)/$B24</f>
        <v>6.7111449659846079</v>
      </c>
      <c r="R24" s="2">
        <f>1000*SUMIFS(allNAICS!$O:$O,allNAICS!$C:$C,'Number of Firms per 1000 Capita'!$A24,allNAICS!$E:$E,'Number of Firms per 1000 Capita'!R$1)/$B24</f>
        <v>8.7599485172440961</v>
      </c>
      <c r="S24" s="2">
        <f>1000*SUMIFS(allNAICS!$O:$O,allNAICS!$C:$C,'Number of Firms per 1000 Capita'!$A24,allNAICS!$E:$E,'Number of Firms per 1000 Capita'!S$1)/$B24</f>
        <v>5.6670431562081376</v>
      </c>
      <c r="T24" s="2">
        <f>1000*SUMIFS(allNAICS!$O:$O,allNAICS!$C:$C,'Number of Firms per 1000 Capita'!$A24,allNAICS!$E:$E,'Number of Firms per 1000 Capita'!T$1)/$B24</f>
        <v>2.5281710488298179</v>
      </c>
      <c r="U24" s="2">
        <f>1000*SUMIFS(allNAICS!$O:$O,allNAICS!$C:$C,'Number of Firms per 1000 Capita'!$A24,allNAICS!$E:$E,'Number of Firms per 1000 Capita'!U$1)/$B24</f>
        <v>7.1248456830658506</v>
      </c>
      <c r="V24" s="2">
        <f>1000*SUMIFS(allNAICS!$O:$O,allNAICS!$C:$C,'Number of Firms per 1000 Capita'!$A24,allNAICS!$E:$E,'Number of Firms per 1000 Capita'!V$1)/$B24</f>
        <v>2.1801371122376612</v>
      </c>
      <c r="W24" s="2">
        <f>1000*SUMIFS(allNAICS!$O:$O,allNAICS!$C:$C,'Number of Firms per 1000 Capita'!$A24,allNAICS!$E:$E,'Number of Firms per 1000 Capita'!W$1)/$B24</f>
        <v>3.316172414698852</v>
      </c>
      <c r="X24" s="2">
        <f>1000*SUMIFS(allNAICS!$O:$O,allNAICS!$C:$C,'Number of Firms per 1000 Capita'!$A24,allNAICS!$E:$E,'Number of Firms per 1000 Capita'!X$1)/$B24</f>
        <v>9.6004833075043994</v>
      </c>
      <c r="Y24" s="2">
        <f>1000*SUMIFS(allNAICS!$O:$O,allNAICS!$C:$C,'Number of Firms per 1000 Capita'!$A24,allNAICS!$E:$E,'Number of Firms per 1000 Capita'!Y$1)/$B24</f>
        <v>0.16416695122271546</v>
      </c>
      <c r="Z24" s="2">
        <f>1000*SUMIFS(allNAICS!$O:$O,allNAICS!$C:$C,'Number of Firms per 1000 Capita'!$A24,allNAICS!$E:$E,'Number of Firms per 1000 Capita'!Z$1)/$B24</f>
        <v>0</v>
      </c>
    </row>
    <row r="25" spans="1:26" x14ac:dyDescent="0.45">
      <c r="A25" s="1" t="s">
        <v>485</v>
      </c>
      <c r="B25" s="2">
        <v>213900</v>
      </c>
      <c r="C25" s="1" t="s">
        <v>486</v>
      </c>
      <c r="D25" s="1">
        <v>41.7003208</v>
      </c>
      <c r="E25" s="1">
        <v>-70.300202400000003</v>
      </c>
      <c r="F25" s="2">
        <f>1000*SUMIFS(allNAICS!$O:$O,allNAICS!$C:$C,'Number of Firms per 1000 Capita'!$A25,allNAICS!$E:$E,'Number of Firms per 1000 Capita'!F$1)/$B25</f>
        <v>152.53856942496495</v>
      </c>
      <c r="G25" s="2">
        <f>1000*SUMIFS(allNAICS!$O:$O,allNAICS!$C:$C,'Number of Firms per 1000 Capita'!$A25,allNAICS!$E:$E,'Number of Firms per 1000 Capita'!G$1)/$B25</f>
        <v>4.1841982234689103</v>
      </c>
      <c r="H25" s="2">
        <f>1000*SUMIFS(allNAICS!$O:$O,allNAICS!$C:$C,'Number of Firms per 1000 Capita'!$A25,allNAICS!$E:$E,'Number of Firms per 1000 Capita'!H$1)/$B25</f>
        <v>0</v>
      </c>
      <c r="I25" s="2">
        <f>1000*SUMIFS(allNAICS!$O:$O,allNAICS!$C:$C,'Number of Firms per 1000 Capita'!$A25,allNAICS!$E:$E,'Number of Firms per 1000 Capita'!I$1)/$B25</f>
        <v>0</v>
      </c>
      <c r="J25" s="2">
        <f>1000*SUMIFS(allNAICS!$O:$O,allNAICS!$C:$C,'Number of Firms per 1000 Capita'!$A25,allNAICS!$E:$E,'Number of Firms per 1000 Capita'!J$1)/$B25</f>
        <v>26.624590930341281</v>
      </c>
      <c r="K25" s="2">
        <f>1000*SUMIFS(allNAICS!$O:$O,allNAICS!$C:$C,'Number of Firms per 1000 Capita'!$A25,allNAICS!$E:$E,'Number of Firms per 1000 Capita'!K$1)/$B25</f>
        <v>3.085553997194951</v>
      </c>
      <c r="L25" s="2">
        <f>1000*SUMIFS(allNAICS!$O:$O,allNAICS!$C:$C,'Number of Firms per 1000 Capita'!$A25,allNAICS!$E:$E,'Number of Firms per 1000 Capita'!L$1)/$B25</f>
        <v>3.4782608695652173</v>
      </c>
      <c r="M25" s="2">
        <f>1000*SUMIFS(allNAICS!$O:$O,allNAICS!$C:$C,'Number of Firms per 1000 Capita'!$A25,allNAICS!$E:$E,'Number of Firms per 1000 Capita'!M$1)/$B25</f>
        <v>13.020102851799907</v>
      </c>
      <c r="N25" s="2">
        <f>1000*SUMIFS(allNAICS!$O:$O,allNAICS!$C:$C,'Number of Firms per 1000 Capita'!$A25,allNAICS!$E:$E,'Number of Firms per 1000 Capita'!N$1)/$B25</f>
        <v>2.3048153342683495</v>
      </c>
      <c r="O25" s="2">
        <f>1000*SUMIFS(allNAICS!$O:$O,allNAICS!$C:$C,'Number of Firms per 1000 Capita'!$A25,allNAICS!$E:$E,'Number of Firms per 1000 Capita'!O$1)/$B25</f>
        <v>1.3370733987844787</v>
      </c>
      <c r="P25" s="2">
        <f>1000*SUMIFS(allNAICS!$O:$O,allNAICS!$C:$C,'Number of Firms per 1000 Capita'!$A25,allNAICS!$E:$E,'Number of Firms per 1000 Capita'!P$1)/$B25</f>
        <v>2.3702664796633943</v>
      </c>
      <c r="Q25" s="2">
        <f>1000*SUMIFS(allNAICS!$O:$O,allNAICS!$C:$C,'Number of Firms per 1000 Capita'!$A25,allNAICS!$E:$E,'Number of Firms per 1000 Capita'!Q$1)/$B25</f>
        <v>18.101916783543711</v>
      </c>
      <c r="R25" s="2">
        <f>1000*SUMIFS(allNAICS!$O:$O,allNAICS!$C:$C,'Number of Firms per 1000 Capita'!$A25,allNAICS!$E:$E,'Number of Firms per 1000 Capita'!R$1)/$B25</f>
        <v>21.10331930808789</v>
      </c>
      <c r="S25" s="2">
        <f>1000*SUMIFS(allNAICS!$O:$O,allNAICS!$C:$C,'Number of Firms per 1000 Capita'!$A25,allNAICS!$E:$E,'Number of Firms per 1000 Capita'!S$1)/$B25</f>
        <v>14.511453950444134</v>
      </c>
      <c r="T25" s="2">
        <f>1000*SUMIFS(allNAICS!$O:$O,allNAICS!$C:$C,'Number of Firms per 1000 Capita'!$A25,allNAICS!$E:$E,'Number of Firms per 1000 Capita'!T$1)/$B25</f>
        <v>3.7120149602618047</v>
      </c>
      <c r="U25" s="2">
        <f>1000*SUMIFS(allNAICS!$O:$O,allNAICS!$C:$C,'Number of Firms per 1000 Capita'!$A25,allNAICS!$E:$E,'Number of Firms per 1000 Capita'!U$1)/$B25</f>
        <v>10.53295932678822</v>
      </c>
      <c r="V25" s="2">
        <f>1000*SUMIFS(allNAICS!$O:$O,allNAICS!$C:$C,'Number of Firms per 1000 Capita'!$A25,allNAICS!$E:$E,'Number of Firms per 1000 Capita'!V$1)/$B25</f>
        <v>8.1393174380551656</v>
      </c>
      <c r="W25" s="2">
        <f>1000*SUMIFS(allNAICS!$O:$O,allNAICS!$C:$C,'Number of Firms per 1000 Capita'!$A25,allNAICS!$E:$E,'Number of Firms per 1000 Capita'!W$1)/$B25</f>
        <v>5.9420289855072461</v>
      </c>
      <c r="X25" s="2">
        <f>1000*SUMIFS(allNAICS!$O:$O,allNAICS!$C:$C,'Number of Firms per 1000 Capita'!$A25,allNAICS!$E:$E,'Number of Firms per 1000 Capita'!X$1)/$B25</f>
        <v>14.067321178120617</v>
      </c>
      <c r="Y25" s="2">
        <f>1000*SUMIFS(allNAICS!$O:$O,allNAICS!$C:$C,'Number of Firms per 1000 Capita'!$A25,allNAICS!$E:$E,'Number of Firms per 1000 Capita'!Y$1)/$B25</f>
        <v>0.18700327255726976</v>
      </c>
      <c r="Z25" s="2">
        <f>1000*SUMIFS(allNAICS!$O:$O,allNAICS!$C:$C,'Number of Firms per 1000 Capita'!$A25,allNAICS!$E:$E,'Number of Firms per 1000 Capita'!Z$1)/$B25</f>
        <v>0</v>
      </c>
    </row>
    <row r="26" spans="1:26" x14ac:dyDescent="0.45">
      <c r="A26" s="1" t="s">
        <v>487</v>
      </c>
      <c r="B26" s="2">
        <v>828741</v>
      </c>
      <c r="C26" s="1" t="s">
        <v>455</v>
      </c>
      <c r="D26" s="1">
        <v>30.4582829</v>
      </c>
      <c r="E26" s="1">
        <v>-91.140319599999998</v>
      </c>
      <c r="F26" s="2">
        <f>1000*SUMIFS(allNAICS!$O:$O,allNAICS!$C:$C,'Number of Firms per 1000 Capita'!$A26,allNAICS!$E:$E,'Number of Firms per 1000 Capita'!F$1)/$B26</f>
        <v>89.456175089684237</v>
      </c>
      <c r="G26" s="2">
        <f>1000*SUMIFS(allNAICS!$O:$O,allNAICS!$C:$C,'Number of Firms per 1000 Capita'!$A26,allNAICS!$E:$E,'Number of Firms per 1000 Capita'!G$1)/$B26</f>
        <v>0.73122966041260173</v>
      </c>
      <c r="H26" s="2">
        <f>1000*SUMIFS(allNAICS!$O:$O,allNAICS!$C:$C,'Number of Firms per 1000 Capita'!$A26,allNAICS!$E:$E,'Number of Firms per 1000 Capita'!H$1)/$B26</f>
        <v>0.69141022345944025</v>
      </c>
      <c r="I26" s="2">
        <f>1000*SUMIFS(allNAICS!$O:$O,allNAICS!$C:$C,'Number of Firms per 1000 Capita'!$A26,allNAICS!$E:$E,'Number of Firms per 1000 Capita'!I$1)/$B26</f>
        <v>3.981943695316148E-2</v>
      </c>
      <c r="J26" s="2">
        <f>1000*SUMIFS(allNAICS!$O:$O,allNAICS!$C:$C,'Number of Firms per 1000 Capita'!$A26,allNAICS!$E:$E,'Number of Firms per 1000 Capita'!J$1)/$B26</f>
        <v>9.9017666556861546</v>
      </c>
      <c r="K26" s="2">
        <f>1000*SUMIFS(allNAICS!$O:$O,allNAICS!$C:$C,'Number of Firms per 1000 Capita'!$A26,allNAICS!$E:$E,'Number of Firms per 1000 Capita'!K$1)/$B26</f>
        <v>1.6494900095445983</v>
      </c>
      <c r="L26" s="2">
        <f>1000*SUMIFS(allNAICS!$O:$O,allNAICS!$C:$C,'Number of Firms per 1000 Capita'!$A26,allNAICS!$E:$E,'Number of Firms per 1000 Capita'!L$1)/$B26</f>
        <v>2.0006250444952043</v>
      </c>
      <c r="M26" s="2">
        <f>1000*SUMIFS(allNAICS!$O:$O,allNAICS!$C:$C,'Number of Firms per 1000 Capita'!$A26,allNAICS!$E:$E,'Number of Firms per 1000 Capita'!M$1)/$B26</f>
        <v>7.2700638679635734</v>
      </c>
      <c r="N26" s="2">
        <f>1000*SUMIFS(allNAICS!$O:$O,allNAICS!$C:$C,'Number of Firms per 1000 Capita'!$A26,allNAICS!$E:$E,'Number of Firms per 1000 Capita'!N$1)/$B26</f>
        <v>3.2446807868803402</v>
      </c>
      <c r="O26" s="2">
        <f>1000*SUMIFS(allNAICS!$O:$O,allNAICS!$C:$C,'Number of Firms per 1000 Capita'!$A26,allNAICS!$E:$E,'Number of Firms per 1000 Capita'!O$1)/$B26</f>
        <v>0.90860715229486655</v>
      </c>
      <c r="P26" s="2">
        <f>1000*SUMIFS(allNAICS!$O:$O,allNAICS!$C:$C,'Number of Firms per 1000 Capita'!$A26,allNAICS!$E:$E,'Number of Firms per 1000 Capita'!P$1)/$B26</f>
        <v>3.3701723457630308</v>
      </c>
      <c r="Q26" s="2">
        <f>1000*SUMIFS(allNAICS!$O:$O,allNAICS!$C:$C,'Number of Firms per 1000 Capita'!$A26,allNAICS!$E:$E,'Number of Firms per 1000 Capita'!Q$1)/$B26</f>
        <v>7.8178827884707047</v>
      </c>
      <c r="R26" s="2">
        <f>1000*SUMIFS(allNAICS!$O:$O,allNAICS!$C:$C,'Number of Firms per 1000 Capita'!$A26,allNAICS!$E:$E,'Number of Firms per 1000 Capita'!R$1)/$B26</f>
        <v>10.979304752630798</v>
      </c>
      <c r="S26" s="2">
        <f>1000*SUMIFS(allNAICS!$O:$O,allNAICS!$C:$C,'Number of Firms per 1000 Capita'!$A26,allNAICS!$E:$E,'Number of Firms per 1000 Capita'!S$1)/$B26</f>
        <v>9.2875820069237562</v>
      </c>
      <c r="T26" s="2">
        <f>1000*SUMIFS(allNAICS!$O:$O,allNAICS!$C:$C,'Number of Firms per 1000 Capita'!$A26,allNAICS!$E:$E,'Number of Firms per 1000 Capita'!T$1)/$B26</f>
        <v>1.9161595721703162</v>
      </c>
      <c r="U26" s="2">
        <f>1000*SUMIFS(allNAICS!$O:$O,allNAICS!$C:$C,'Number of Firms per 1000 Capita'!$A26,allNAICS!$E:$E,'Number of Firms per 1000 Capita'!U$1)/$B26</f>
        <v>8.0966188471428353</v>
      </c>
      <c r="V26" s="2">
        <f>1000*SUMIFS(allNAICS!$O:$O,allNAICS!$C:$C,'Number of Firms per 1000 Capita'!$A26,allNAICS!$E:$E,'Number of Firms per 1000 Capita'!V$1)/$B26</f>
        <v>2.7740874410702498</v>
      </c>
      <c r="W26" s="2">
        <f>1000*SUMIFS(allNAICS!$O:$O,allNAICS!$C:$C,'Number of Firms per 1000 Capita'!$A26,allNAICS!$E:$E,'Number of Firms per 1000 Capita'!W$1)/$B26</f>
        <v>2.8295933228837478</v>
      </c>
      <c r="X26" s="2">
        <f>1000*SUMIFS(allNAICS!$O:$O,allNAICS!$C:$C,'Number of Firms per 1000 Capita'!$A26,allNAICS!$E:$E,'Number of Firms per 1000 Capita'!X$1)/$B26</f>
        <v>16.142558410890736</v>
      </c>
      <c r="Y26" s="2">
        <f>1000*SUMIFS(allNAICS!$O:$O,allNAICS!$C:$C,'Number of Firms per 1000 Capita'!$A26,allNAICS!$E:$E,'Number of Firms per 1000 Capita'!Y$1)/$B26</f>
        <v>0.15083120058015714</v>
      </c>
      <c r="Z26" s="2">
        <f>1000*SUMIFS(allNAICS!$O:$O,allNAICS!$C:$C,'Number of Firms per 1000 Capita'!$A26,allNAICS!$E:$E,'Number of Firms per 1000 Capita'!Z$1)/$B26</f>
        <v>0</v>
      </c>
    </row>
    <row r="27" spans="1:26" x14ac:dyDescent="0.45">
      <c r="A27" s="1" t="s">
        <v>488</v>
      </c>
      <c r="B27" s="2">
        <v>134327</v>
      </c>
      <c r="C27" s="1" t="s">
        <v>466</v>
      </c>
      <c r="D27" s="1">
        <v>42.3211522</v>
      </c>
      <c r="E27" s="1">
        <v>-85.179714200000006</v>
      </c>
      <c r="F27" s="2">
        <f>1000*SUMIFS(allNAICS!$O:$O,allNAICS!$C:$C,'Number of Firms per 1000 Capita'!$A27,allNAICS!$E:$E,'Number of Firms per 1000 Capita'!F$1)/$B27</f>
        <v>68.117355408815797</v>
      </c>
      <c r="G27" s="2">
        <f>1000*SUMIFS(allNAICS!$O:$O,allNAICS!$C:$C,'Number of Firms per 1000 Capita'!$A27,allNAICS!$E:$E,'Number of Firms per 1000 Capita'!G$1)/$B27</f>
        <v>0.58067253791121665</v>
      </c>
      <c r="H27" s="2">
        <f>1000*SUMIFS(allNAICS!$O:$O,allNAICS!$C:$C,'Number of Firms per 1000 Capita'!$A27,allNAICS!$E:$E,'Number of Firms per 1000 Capita'!H$1)/$B27</f>
        <v>0</v>
      </c>
      <c r="I27" s="2">
        <f>1000*SUMIFS(allNAICS!$O:$O,allNAICS!$C:$C,'Number of Firms per 1000 Capita'!$A27,allNAICS!$E:$E,'Number of Firms per 1000 Capita'!I$1)/$B27</f>
        <v>0</v>
      </c>
      <c r="J27" s="2">
        <f>1000*SUMIFS(allNAICS!$O:$O,allNAICS!$C:$C,'Number of Firms per 1000 Capita'!$A27,allNAICS!$E:$E,'Number of Firms per 1000 Capita'!J$1)/$B27</f>
        <v>7.578521071713058</v>
      </c>
      <c r="K27" s="2">
        <f>1000*SUMIFS(allNAICS!$O:$O,allNAICS!$C:$C,'Number of Firms per 1000 Capita'!$A27,allNAICS!$E:$E,'Number of Firms per 1000 Capita'!K$1)/$B27</f>
        <v>1.2879019110082113</v>
      </c>
      <c r="L27" s="2">
        <f>1000*SUMIFS(allNAICS!$O:$O,allNAICS!$C:$C,'Number of Firms per 1000 Capita'!$A27,allNAICS!$E:$E,'Number of Firms per 1000 Capita'!L$1)/$B27</f>
        <v>0.99012112233579253</v>
      </c>
      <c r="M27" s="2">
        <f>1000*SUMIFS(allNAICS!$O:$O,allNAICS!$C:$C,'Number of Firms per 1000 Capita'!$A27,allNAICS!$E:$E,'Number of Firms per 1000 Capita'!M$1)/$B27</f>
        <v>9.0897585742255842</v>
      </c>
      <c r="N27" s="2">
        <f>1000*SUMIFS(allNAICS!$O:$O,allNAICS!$C:$C,'Number of Firms per 1000 Capita'!$A27,allNAICS!$E:$E,'Number of Firms per 1000 Capita'!N$1)/$B27</f>
        <v>2.121688119290984</v>
      </c>
      <c r="O27" s="2">
        <f>1000*SUMIFS(allNAICS!$O:$O,allNAICS!$C:$C,'Number of Firms per 1000 Capita'!$A27,allNAICS!$E:$E,'Number of Firms per 1000 Capita'!O$1)/$B27</f>
        <v>0.5211163801767329</v>
      </c>
      <c r="P27" s="2">
        <f>1000*SUMIFS(allNAICS!$O:$O,allNAICS!$C:$C,'Number of Firms per 1000 Capita'!$A27,allNAICS!$E:$E,'Number of Firms per 1000 Capita'!P$1)/$B27</f>
        <v>1.9504641658043431</v>
      </c>
      <c r="Q27" s="2">
        <f>1000*SUMIFS(allNAICS!$O:$O,allNAICS!$C:$C,'Number of Firms per 1000 Capita'!$A27,allNAICS!$E:$E,'Number of Firms per 1000 Capita'!Q$1)/$B27</f>
        <v>4.950605611678963</v>
      </c>
      <c r="R27" s="2">
        <f>1000*SUMIFS(allNAICS!$O:$O,allNAICS!$C:$C,'Number of Firms per 1000 Capita'!$A27,allNAICS!$E:$E,'Number of Firms per 1000 Capita'!R$1)/$B27</f>
        <v>7.0946272901203775</v>
      </c>
      <c r="S27" s="2">
        <f>1000*SUMIFS(allNAICS!$O:$O,allNAICS!$C:$C,'Number of Firms per 1000 Capita'!$A27,allNAICS!$E:$E,'Number of Firms per 1000 Capita'!S$1)/$B27</f>
        <v>5.196274762333708</v>
      </c>
      <c r="T27" s="2">
        <f>1000*SUMIFS(allNAICS!$O:$O,allNAICS!$C:$C,'Number of Firms per 1000 Capita'!$A27,allNAICS!$E:$E,'Number of Firms per 1000 Capita'!T$1)/$B27</f>
        <v>0.91567592516768781</v>
      </c>
      <c r="U27" s="2">
        <f>1000*SUMIFS(allNAICS!$O:$O,allNAICS!$C:$C,'Number of Firms per 1000 Capita'!$A27,allNAICS!$E:$E,'Number of Firms per 1000 Capita'!U$1)/$B27</f>
        <v>9.0972030939423938</v>
      </c>
      <c r="V27" s="2">
        <f>1000*SUMIFS(allNAICS!$O:$O,allNAICS!$C:$C,'Number of Firms per 1000 Capita'!$A27,allNAICS!$E:$E,'Number of Firms per 1000 Capita'!V$1)/$B27</f>
        <v>3.2532551162461756</v>
      </c>
      <c r="W27" s="2">
        <f>1000*SUMIFS(allNAICS!$O:$O,allNAICS!$C:$C,'Number of Firms per 1000 Capita'!$A27,allNAICS!$E:$E,'Number of Firms per 1000 Capita'!W$1)/$B27</f>
        <v>2.0919100404237421</v>
      </c>
      <c r="X27" s="2">
        <f>1000*SUMIFS(allNAICS!$O:$O,allNAICS!$C:$C,'Number of Firms per 1000 Capita'!$A27,allNAICS!$E:$E,'Number of Firms per 1000 Capita'!X$1)/$B27</f>
        <v>11.419893245587261</v>
      </c>
      <c r="Y27" s="2">
        <f>1000*SUMIFS(allNAICS!$O:$O,allNAICS!$C:$C,'Number of Firms per 1000 Capita'!$A27,allNAICS!$E:$E,'Number of Firms per 1000 Capita'!Y$1)/$B27</f>
        <v>0</v>
      </c>
      <c r="Z27" s="2">
        <f>1000*SUMIFS(allNAICS!$O:$O,allNAICS!$C:$C,'Number of Firms per 1000 Capita'!$A27,allNAICS!$E:$E,'Number of Firms per 1000 Capita'!Z$1)/$B27</f>
        <v>0</v>
      </c>
    </row>
    <row r="28" spans="1:26" x14ac:dyDescent="0.45">
      <c r="A28" s="1" t="s">
        <v>489</v>
      </c>
      <c r="B28" s="2">
        <v>105350</v>
      </c>
      <c r="C28" s="1" t="s">
        <v>466</v>
      </c>
      <c r="D28" s="1">
        <v>43.594467700000003</v>
      </c>
      <c r="E28" s="1">
        <v>-83.888864699999999</v>
      </c>
      <c r="F28" s="2">
        <f>1000*SUMIFS(allNAICS!$O:$O,allNAICS!$C:$C,'Number of Firms per 1000 Capita'!$A28,allNAICS!$E:$E,'Number of Firms per 1000 Capita'!F$1)/$B28</f>
        <v>68.685334598955862</v>
      </c>
      <c r="G28" s="2">
        <f>1000*SUMIFS(allNAICS!$O:$O,allNAICS!$C:$C,'Number of Firms per 1000 Capita'!$A28,allNAICS!$E:$E,'Number of Firms per 1000 Capita'!G$1)/$B28</f>
        <v>0.41765543426672996</v>
      </c>
      <c r="H28" s="2">
        <f>1000*SUMIFS(allNAICS!$O:$O,allNAICS!$C:$C,'Number of Firms per 1000 Capita'!$A28,allNAICS!$E:$E,'Number of Firms per 1000 Capita'!H$1)/$B28</f>
        <v>0.29425723777883245</v>
      </c>
      <c r="I28" s="2">
        <f>1000*SUMIFS(allNAICS!$O:$O,allNAICS!$C:$C,'Number of Firms per 1000 Capita'!$A28,allNAICS!$E:$E,'Number of Firms per 1000 Capita'!I$1)/$B28</f>
        <v>0</v>
      </c>
      <c r="J28" s="2">
        <f>1000*SUMIFS(allNAICS!$O:$O,allNAICS!$C:$C,'Number of Firms per 1000 Capita'!$A28,allNAICS!$E:$E,'Number of Firms per 1000 Capita'!J$1)/$B28</f>
        <v>6.8153773137161844</v>
      </c>
      <c r="K28" s="2">
        <f>1000*SUMIFS(allNAICS!$O:$O,allNAICS!$C:$C,'Number of Firms per 1000 Capita'!$A28,allNAICS!$E:$E,'Number of Firms per 1000 Capita'!K$1)/$B28</f>
        <v>2.553393450403417</v>
      </c>
      <c r="L28" s="2">
        <f>1000*SUMIFS(allNAICS!$O:$O,allNAICS!$C:$C,'Number of Firms per 1000 Capita'!$A28,allNAICS!$E:$E,'Number of Firms per 1000 Capita'!L$1)/$B28</f>
        <v>1.7180825818699572</v>
      </c>
      <c r="M28" s="2">
        <f>1000*SUMIFS(allNAICS!$O:$O,allNAICS!$C:$C,'Number of Firms per 1000 Capita'!$A28,allNAICS!$E:$E,'Number of Firms per 1000 Capita'!M$1)/$B28</f>
        <v>8.5239677266255338</v>
      </c>
      <c r="N28" s="2">
        <f>1000*SUMIFS(allNAICS!$O:$O,allNAICS!$C:$C,'Number of Firms per 1000 Capita'!$A28,allNAICS!$E:$E,'Number of Firms per 1000 Capita'!N$1)/$B28</f>
        <v>2.7906976744186047</v>
      </c>
      <c r="O28" s="2">
        <f>1000*SUMIFS(allNAICS!$O:$O,allNAICS!$C:$C,'Number of Firms per 1000 Capita'!$A28,allNAICS!$E:$E,'Number of Firms per 1000 Capita'!O$1)/$B28</f>
        <v>0.89226388229710485</v>
      </c>
      <c r="P28" s="2">
        <f>1000*SUMIFS(allNAICS!$O:$O,allNAICS!$C:$C,'Number of Firms per 1000 Capita'!$A28,allNAICS!$E:$E,'Number of Firms per 1000 Capita'!P$1)/$B28</f>
        <v>2.6767916468913149</v>
      </c>
      <c r="Q28" s="2">
        <f>1000*SUMIFS(allNAICS!$O:$O,allNAICS!$C:$C,'Number of Firms per 1000 Capita'!$A28,allNAICS!$E:$E,'Number of Firms per 1000 Capita'!Q$1)/$B28</f>
        <v>6.3597532036070241</v>
      </c>
      <c r="R28" s="2">
        <f>1000*SUMIFS(allNAICS!$O:$O,allNAICS!$C:$C,'Number of Firms per 1000 Capita'!$A28,allNAICS!$E:$E,'Number of Firms per 1000 Capita'!R$1)/$B28</f>
        <v>6.3882297104888464</v>
      </c>
      <c r="S28" s="2">
        <f>1000*SUMIFS(allNAICS!$O:$O,allNAICS!$C:$C,'Number of Firms per 1000 Capita'!$A28,allNAICS!$E:$E,'Number of Firms per 1000 Capita'!S$1)/$B28</f>
        <v>3.5121025154247745</v>
      </c>
      <c r="T28" s="2">
        <f>1000*SUMIFS(allNAICS!$O:$O,allNAICS!$C:$C,'Number of Firms per 1000 Capita'!$A28,allNAICS!$E:$E,'Number of Firms per 1000 Capita'!T$1)/$B28</f>
        <v>2.2021831988609399</v>
      </c>
      <c r="U28" s="2">
        <f>1000*SUMIFS(allNAICS!$O:$O,allNAICS!$C:$C,'Number of Firms per 1000 Capita'!$A28,allNAICS!$E:$E,'Number of Firms per 1000 Capita'!U$1)/$B28</f>
        <v>8.9036544850498345</v>
      </c>
      <c r="V28" s="2">
        <f>1000*SUMIFS(allNAICS!$O:$O,allNAICS!$C:$C,'Number of Firms per 1000 Capita'!$A28,allNAICS!$E:$E,'Number of Firms per 1000 Capita'!V$1)/$B28</f>
        <v>3.4076886568580922</v>
      </c>
      <c r="W28" s="2">
        <f>1000*SUMIFS(allNAICS!$O:$O,allNAICS!$C:$C,'Number of Firms per 1000 Capita'!$A28,allNAICS!$E:$E,'Number of Firms per 1000 Capita'!W$1)/$B28</f>
        <v>1.3383958234456574</v>
      </c>
      <c r="X28" s="2">
        <f>1000*SUMIFS(allNAICS!$O:$O,allNAICS!$C:$C,'Number of Firms per 1000 Capita'!$A28,allNAICS!$E:$E,'Number of Firms per 1000 Capita'!X$1)/$B28</f>
        <v>10.336971998101566</v>
      </c>
      <c r="Y28" s="2">
        <f>1000*SUMIFS(allNAICS!$O:$O,allNAICS!$C:$C,'Number of Firms per 1000 Capita'!$A28,allNAICS!$E:$E,'Number of Firms per 1000 Capita'!Y$1)/$B28</f>
        <v>0</v>
      </c>
      <c r="Z28" s="2">
        <f>1000*SUMIFS(allNAICS!$O:$O,allNAICS!$C:$C,'Number of Firms per 1000 Capita'!$A28,allNAICS!$E:$E,'Number of Firms per 1000 Capita'!Z$1)/$B28</f>
        <v>0</v>
      </c>
    </row>
    <row r="29" spans="1:26" x14ac:dyDescent="0.45">
      <c r="A29" s="1" t="s">
        <v>490</v>
      </c>
      <c r="B29" s="2">
        <v>408663</v>
      </c>
      <c r="C29" s="1" t="s">
        <v>445</v>
      </c>
      <c r="D29" s="1">
        <v>30.080174</v>
      </c>
      <c r="E29" s="1">
        <v>-94.126556199999996</v>
      </c>
      <c r="F29" s="2">
        <f>1000*SUMIFS(allNAICS!$O:$O,allNAICS!$C:$C,'Number of Firms per 1000 Capita'!$A29,allNAICS!$E:$E,'Number of Firms per 1000 Capita'!F$1)/$B29</f>
        <v>65.496509348778829</v>
      </c>
      <c r="G29" s="2">
        <f>1000*SUMIFS(allNAICS!$O:$O,allNAICS!$C:$C,'Number of Firms per 1000 Capita'!$A29,allNAICS!$E:$E,'Number of Firms per 1000 Capita'!G$1)/$B29</f>
        <v>1.4975664545114189</v>
      </c>
      <c r="H29" s="2">
        <f>1000*SUMIFS(allNAICS!$O:$O,allNAICS!$C:$C,'Number of Firms per 1000 Capita'!$A29,allNAICS!$E:$E,'Number of Firms per 1000 Capita'!H$1)/$B29</f>
        <v>0.36215659357465685</v>
      </c>
      <c r="I29" s="2">
        <f>1000*SUMIFS(allNAICS!$O:$O,allNAICS!$C:$C,'Number of Firms per 1000 Capita'!$A29,allNAICS!$E:$E,'Number of Firms per 1000 Capita'!I$1)/$B29</f>
        <v>6.1175100265989338E-2</v>
      </c>
      <c r="J29" s="2">
        <f>1000*SUMIFS(allNAICS!$O:$O,allNAICS!$C:$C,'Number of Firms per 1000 Capita'!$A29,allNAICS!$E:$E,'Number of Firms per 1000 Capita'!J$1)/$B29</f>
        <v>7.1452517110675542</v>
      </c>
      <c r="K29" s="2">
        <f>1000*SUMIFS(allNAICS!$O:$O,allNAICS!$C:$C,'Number of Firms per 1000 Capita'!$A29,allNAICS!$E:$E,'Number of Firms per 1000 Capita'!K$1)/$B29</f>
        <v>1.7545018756285742</v>
      </c>
      <c r="L29" s="2">
        <f>1000*SUMIFS(allNAICS!$O:$O,allNAICS!$C:$C,'Number of Firms per 1000 Capita'!$A29,allNAICS!$E:$E,'Number of Firms per 1000 Capita'!L$1)/$B29</f>
        <v>1.3042531376708926</v>
      </c>
      <c r="M29" s="2">
        <f>1000*SUMIFS(allNAICS!$O:$O,allNAICS!$C:$C,'Number of Firms per 1000 Capita'!$A29,allNAICS!$E:$E,'Number of Firms per 1000 Capita'!M$1)/$B29</f>
        <v>7.2969659597272081</v>
      </c>
      <c r="N29" s="2">
        <f>1000*SUMIFS(allNAICS!$O:$O,allNAICS!$C:$C,'Number of Firms per 1000 Capita'!$A29,allNAICS!$E:$E,'Number of Firms per 1000 Capita'!N$1)/$B29</f>
        <v>2.2145386296288141</v>
      </c>
      <c r="O29" s="2">
        <f>1000*SUMIFS(allNAICS!$O:$O,allNAICS!$C:$C,'Number of Firms per 1000 Capita'!$A29,allNAICS!$E:$E,'Number of Firms per 1000 Capita'!O$1)/$B29</f>
        <v>0.6166450106811725</v>
      </c>
      <c r="P29" s="2">
        <f>1000*SUMIFS(allNAICS!$O:$O,allNAICS!$C:$C,'Number of Firms per 1000 Capita'!$A29,allNAICS!$E:$E,'Number of Firms per 1000 Capita'!P$1)/$B29</f>
        <v>3.5212387713103461</v>
      </c>
      <c r="Q29" s="2">
        <f>1000*SUMIFS(allNAICS!$O:$O,allNAICS!$C:$C,'Number of Firms per 1000 Capita'!$A29,allNAICS!$E:$E,'Number of Firms per 1000 Capita'!Q$1)/$B29</f>
        <v>3.5212387713103461</v>
      </c>
      <c r="R29" s="2">
        <f>1000*SUMIFS(allNAICS!$O:$O,allNAICS!$C:$C,'Number of Firms per 1000 Capita'!$A29,allNAICS!$E:$E,'Number of Firms per 1000 Capita'!R$1)/$B29</f>
        <v>6.0049478421095133</v>
      </c>
      <c r="S29" s="2">
        <f>1000*SUMIFS(allNAICS!$O:$O,allNAICS!$C:$C,'Number of Firms per 1000 Capita'!$A29,allNAICS!$E:$E,'Number of Firms per 1000 Capita'!S$1)/$B29</f>
        <v>7.0718415907483676</v>
      </c>
      <c r="T29" s="2">
        <f>1000*SUMIFS(allNAICS!$O:$O,allNAICS!$C:$C,'Number of Firms per 1000 Capita'!$A29,allNAICS!$E:$E,'Number of Firms per 1000 Capita'!T$1)/$B29</f>
        <v>1.2357370253729847</v>
      </c>
      <c r="U29" s="2">
        <f>1000*SUMIFS(allNAICS!$O:$O,allNAICS!$C:$C,'Number of Firms per 1000 Capita'!$A29,allNAICS!$E:$E,'Number of Firms per 1000 Capita'!U$1)/$B29</f>
        <v>6.0930399864925375</v>
      </c>
      <c r="V29" s="2">
        <f>1000*SUMIFS(allNAICS!$O:$O,allNAICS!$C:$C,'Number of Firms per 1000 Capita'!$A29,allNAICS!$E:$E,'Number of Firms per 1000 Capita'!V$1)/$B29</f>
        <v>2.0408013448734041</v>
      </c>
      <c r="W29" s="2">
        <f>1000*SUMIFS(allNAICS!$O:$O,allNAICS!$C:$C,'Number of Firms per 1000 Capita'!$A29,allNAICS!$E:$E,'Number of Firms per 1000 Capita'!W$1)/$B29</f>
        <v>2.3980639304267819</v>
      </c>
      <c r="X29" s="2">
        <f>1000*SUMIFS(allNAICS!$O:$O,allNAICS!$C:$C,'Number of Firms per 1000 Capita'!$A29,allNAICS!$E:$E,'Number of Firms per 1000 Capita'!X$1)/$B29</f>
        <v>11.540070914176228</v>
      </c>
      <c r="Y29" s="2">
        <f>1000*SUMIFS(allNAICS!$O:$O,allNAICS!$C:$C,'Number of Firms per 1000 Capita'!$A29,allNAICS!$E:$E,'Number of Firms per 1000 Capita'!Y$1)/$B29</f>
        <v>8.5645140372385076E-2</v>
      </c>
      <c r="Z29" s="2">
        <f>1000*SUMIFS(allNAICS!$O:$O,allNAICS!$C:$C,'Number of Firms per 1000 Capita'!$A29,allNAICS!$E:$E,'Number of Firms per 1000 Capita'!Z$1)/$B29</f>
        <v>0</v>
      </c>
    </row>
    <row r="30" spans="1:26" x14ac:dyDescent="0.45">
      <c r="A30" s="1" t="s">
        <v>491</v>
      </c>
      <c r="B30" s="2">
        <v>212738</v>
      </c>
      <c r="C30" s="1" t="s">
        <v>492</v>
      </c>
      <c r="D30" s="1">
        <v>48.749079999999999</v>
      </c>
      <c r="E30" s="1">
        <v>-122.4781473</v>
      </c>
      <c r="F30" s="2">
        <f>1000*SUMIFS(allNAICS!$O:$O,allNAICS!$C:$C,'Number of Firms per 1000 Capita'!$A30,allNAICS!$E:$E,'Number of Firms per 1000 Capita'!F$1)/$B30</f>
        <v>84.883753725239501</v>
      </c>
      <c r="G30" s="2">
        <f>1000*SUMIFS(allNAICS!$O:$O,allNAICS!$C:$C,'Number of Firms per 1000 Capita'!$A30,allNAICS!$E:$E,'Number of Firms per 1000 Capita'!G$1)/$B30</f>
        <v>3.6241762167548814</v>
      </c>
      <c r="H30" s="2">
        <f>1000*SUMIFS(allNAICS!$O:$O,allNAICS!$C:$C,'Number of Firms per 1000 Capita'!$A30,allNAICS!$E:$E,'Number of Firms per 1000 Capita'!H$1)/$B30</f>
        <v>0.19272532410758775</v>
      </c>
      <c r="I30" s="2">
        <f>1000*SUMIFS(allNAICS!$O:$O,allNAICS!$C:$C,'Number of Firms per 1000 Capita'!$A30,allNAICS!$E:$E,'Number of Firms per 1000 Capita'!I$1)/$B30</f>
        <v>0.26323458902499791</v>
      </c>
      <c r="J30" s="2">
        <f>1000*SUMIFS(allNAICS!$O:$O,allNAICS!$C:$C,'Number of Firms per 1000 Capita'!$A30,allNAICS!$E:$E,'Number of Firms per 1000 Capita'!J$1)/$B30</f>
        <v>8.9640778798334093</v>
      </c>
      <c r="K30" s="2">
        <f>1000*SUMIFS(allNAICS!$O:$O,allNAICS!$C:$C,'Number of Firms per 1000 Capita'!$A30,allNAICS!$E:$E,'Number of Firms per 1000 Capita'!K$1)/$B30</f>
        <v>3.1071082740272074</v>
      </c>
      <c r="L30" s="2">
        <f>1000*SUMIFS(allNAICS!$O:$O,allNAICS!$C:$C,'Number of Firms per 1000 Capita'!$A30,allNAICS!$E:$E,'Number of Firms per 1000 Capita'!L$1)/$B30</f>
        <v>2.4819261250928371</v>
      </c>
      <c r="M30" s="2">
        <f>1000*SUMIFS(allNAICS!$O:$O,allNAICS!$C:$C,'Number of Firms per 1000 Capita'!$A30,allNAICS!$E:$E,'Number of Firms per 1000 Capita'!M$1)/$B30</f>
        <v>8.221380289370023</v>
      </c>
      <c r="N30" s="2">
        <f>1000*SUMIFS(allNAICS!$O:$O,allNAICS!$C:$C,'Number of Firms per 1000 Capita'!$A30,allNAICS!$E:$E,'Number of Firms per 1000 Capita'!N$1)/$B30</f>
        <v>2.3174045069522133</v>
      </c>
      <c r="O30" s="2">
        <f>1000*SUMIFS(allNAICS!$O:$O,allNAICS!$C:$C,'Number of Firms per 1000 Capita'!$A30,allNAICS!$E:$E,'Number of Firms per 1000 Capita'!O$1)/$B30</f>
        <v>1.5277007398772198</v>
      </c>
      <c r="P30" s="2">
        <f>1000*SUMIFS(allNAICS!$O:$O,allNAICS!$C:$C,'Number of Firms per 1000 Capita'!$A30,allNAICS!$E:$E,'Number of Firms per 1000 Capita'!P$1)/$B30</f>
        <v>1.4900957985879344</v>
      </c>
      <c r="Q30" s="2">
        <f>1000*SUMIFS(allNAICS!$O:$O,allNAICS!$C:$C,'Number of Firms per 1000 Capita'!$A30,allNAICS!$E:$E,'Number of Firms per 1000 Capita'!Q$1)/$B30</f>
        <v>9.0956951743459094</v>
      </c>
      <c r="R30" s="2">
        <f>1000*SUMIFS(allNAICS!$O:$O,allNAICS!$C:$C,'Number of Firms per 1000 Capita'!$A30,allNAICS!$E:$E,'Number of Firms per 1000 Capita'!R$1)/$B30</f>
        <v>12.78097942069588</v>
      </c>
      <c r="S30" s="2">
        <f>1000*SUMIFS(allNAICS!$O:$O,allNAICS!$C:$C,'Number of Firms per 1000 Capita'!$A30,allNAICS!$E:$E,'Number of Firms per 1000 Capita'!S$1)/$B30</f>
        <v>5.5232257518637953</v>
      </c>
      <c r="T30" s="2">
        <f>1000*SUMIFS(allNAICS!$O:$O,allNAICS!$C:$C,'Number of Firms per 1000 Capita'!$A30,allNAICS!$E:$E,'Number of Firms per 1000 Capita'!T$1)/$B30</f>
        <v>2.1528828888115896</v>
      </c>
      <c r="U30" s="2">
        <f>1000*SUMIFS(allNAICS!$O:$O,allNAICS!$C:$C,'Number of Firms per 1000 Capita'!$A30,allNAICS!$E:$E,'Number of Firms per 1000 Capita'!U$1)/$B30</f>
        <v>8.1414697891302925</v>
      </c>
      <c r="V30" s="2">
        <f>1000*SUMIFS(allNAICS!$O:$O,allNAICS!$C:$C,'Number of Firms per 1000 Capita'!$A30,allNAICS!$E:$E,'Number of Firms per 1000 Capita'!V$1)/$B30</f>
        <v>5.4574171046075453</v>
      </c>
      <c r="W30" s="2">
        <f>1000*SUMIFS(allNAICS!$O:$O,allNAICS!$C:$C,'Number of Firms per 1000 Capita'!$A30,allNAICS!$E:$E,'Number of Firms per 1000 Capita'!W$1)/$B30</f>
        <v>2.4725248897705159</v>
      </c>
      <c r="X30" s="2">
        <f>1000*SUMIFS(allNAICS!$O:$O,allNAICS!$C:$C,'Number of Firms per 1000 Capita'!$A30,allNAICS!$E:$E,'Number of Firms per 1000 Capita'!X$1)/$B30</f>
        <v>7.1496394626253892</v>
      </c>
      <c r="Y30" s="2">
        <f>1000*SUMIFS(allNAICS!$O:$O,allNAICS!$C:$C,'Number of Firms per 1000 Capita'!$A30,allNAICS!$E:$E,'Number of Firms per 1000 Capita'!Y$1)/$B30</f>
        <v>0</v>
      </c>
      <c r="Z30" s="2">
        <f>1000*SUMIFS(allNAICS!$O:$O,allNAICS!$C:$C,'Number of Firms per 1000 Capita'!$A30,allNAICS!$E:$E,'Number of Firms per 1000 Capita'!Z$1)/$B30</f>
        <v>0</v>
      </c>
    </row>
    <row r="31" spans="1:26" x14ac:dyDescent="0.45">
      <c r="A31" s="1" t="s">
        <v>493</v>
      </c>
      <c r="B31" s="2">
        <v>175321</v>
      </c>
      <c r="C31" s="1" t="s">
        <v>494</v>
      </c>
      <c r="D31" s="1">
        <v>44.058172800000001</v>
      </c>
      <c r="E31" s="1">
        <v>-121.31530960000001</v>
      </c>
      <c r="F31" s="2">
        <f>1000*SUMIFS(allNAICS!$O:$O,allNAICS!$C:$C,'Number of Firms per 1000 Capita'!$A31,allNAICS!$E:$E,'Number of Firms per 1000 Capita'!F$1)/$B31</f>
        <v>115.29708363516065</v>
      </c>
      <c r="G31" s="2">
        <f>1000*SUMIFS(allNAICS!$O:$O,allNAICS!$C:$C,'Number of Firms per 1000 Capita'!$A31,allNAICS!$E:$E,'Number of Firms per 1000 Capita'!G$1)/$B31</f>
        <v>1.9849304989134218</v>
      </c>
      <c r="H31" s="2">
        <f>1000*SUMIFS(allNAICS!$O:$O,allNAICS!$C:$C,'Number of Firms per 1000 Capita'!$A31,allNAICS!$E:$E,'Number of Firms per 1000 Capita'!H$1)/$B31</f>
        <v>0</v>
      </c>
      <c r="I31" s="2">
        <f>1000*SUMIFS(allNAICS!$O:$O,allNAICS!$C:$C,'Number of Firms per 1000 Capita'!$A31,allNAICS!$E:$E,'Number of Firms per 1000 Capita'!I$1)/$B31</f>
        <v>0.33652557309164333</v>
      </c>
      <c r="J31" s="2">
        <f>1000*SUMIFS(allNAICS!$O:$O,allNAICS!$C:$C,'Number of Firms per 1000 Capita'!$A31,allNAICS!$E:$E,'Number of Firms per 1000 Capita'!J$1)/$B31</f>
        <v>13.865994376030253</v>
      </c>
      <c r="K31" s="2">
        <f>1000*SUMIFS(allNAICS!$O:$O,allNAICS!$C:$C,'Number of Firms per 1000 Capita'!$A31,allNAICS!$E:$E,'Number of Firms per 1000 Capita'!K$1)/$B31</f>
        <v>5.0992180058293073</v>
      </c>
      <c r="L31" s="2">
        <f>1000*SUMIFS(allNAICS!$O:$O,allNAICS!$C:$C,'Number of Firms per 1000 Capita'!$A31,allNAICS!$E:$E,'Number of Firms per 1000 Capita'!L$1)/$B31</f>
        <v>2.4526440072780784</v>
      </c>
      <c r="M31" s="2">
        <f>1000*SUMIFS(allNAICS!$O:$O,allNAICS!$C:$C,'Number of Firms per 1000 Capita'!$A31,allNAICS!$E:$E,'Number of Firms per 1000 Capita'!M$1)/$B31</f>
        <v>11.852544760753133</v>
      </c>
      <c r="N31" s="2">
        <f>1000*SUMIFS(allNAICS!$O:$O,allNAICS!$C:$C,'Number of Firms per 1000 Capita'!$A31,allNAICS!$E:$E,'Number of Firms per 1000 Capita'!N$1)/$B31</f>
        <v>2.9830995716428723</v>
      </c>
      <c r="O31" s="2">
        <f>1000*SUMIFS(allNAICS!$O:$O,allNAICS!$C:$C,'Number of Firms per 1000 Capita'!$A31,allNAICS!$E:$E,'Number of Firms per 1000 Capita'!O$1)/$B31</f>
        <v>1.7967043309130111</v>
      </c>
      <c r="P31" s="2">
        <f>1000*SUMIFS(allNAICS!$O:$O,allNAICS!$C:$C,'Number of Firms per 1000 Capita'!$A31,allNAICS!$E:$E,'Number of Firms per 1000 Capita'!P$1)/$B31</f>
        <v>3.610520131644241</v>
      </c>
      <c r="Q31" s="2">
        <f>1000*SUMIFS(allNAICS!$O:$O,allNAICS!$C:$C,'Number of Firms per 1000 Capita'!$A31,allNAICS!$E:$E,'Number of Firms per 1000 Capita'!Q$1)/$B31</f>
        <v>15.274838724396963</v>
      </c>
      <c r="R31" s="2">
        <f>1000*SUMIFS(allNAICS!$O:$O,allNAICS!$C:$C,'Number of Firms per 1000 Capita'!$A31,allNAICS!$E:$E,'Number of Firms per 1000 Capita'!R$1)/$B31</f>
        <v>16.894724533855044</v>
      </c>
      <c r="S31" s="2">
        <f>1000*SUMIFS(allNAICS!$O:$O,allNAICS!$C:$C,'Number of Firms per 1000 Capita'!$A31,allNAICS!$E:$E,'Number of Firms per 1000 Capita'!S$1)/$B31</f>
        <v>7.403562608016153</v>
      </c>
      <c r="T31" s="2">
        <f>1000*SUMIFS(allNAICS!$O:$O,allNAICS!$C:$C,'Number of Firms per 1000 Capita'!$A31,allNAICS!$E:$E,'Number of Firms per 1000 Capita'!T$1)/$B31</f>
        <v>2.0419687316408188</v>
      </c>
      <c r="U31" s="2">
        <f>1000*SUMIFS(allNAICS!$O:$O,allNAICS!$C:$C,'Number of Firms per 1000 Capita'!$A31,allNAICS!$E:$E,'Number of Firms per 1000 Capita'!U$1)/$B31</f>
        <v>8.6355884349279322</v>
      </c>
      <c r="V31" s="2">
        <f>1000*SUMIFS(allNAICS!$O:$O,allNAICS!$C:$C,'Number of Firms per 1000 Capita'!$A31,allNAICS!$E:$E,'Number of Firms per 1000 Capita'!V$1)/$B31</f>
        <v>6.1087947251042376</v>
      </c>
      <c r="W31" s="2">
        <f>1000*SUMIFS(allNAICS!$O:$O,allNAICS!$C:$C,'Number of Firms per 1000 Capita'!$A31,allNAICS!$E:$E,'Number of Firms per 1000 Capita'!W$1)/$B31</f>
        <v>4.192310105463692</v>
      </c>
      <c r="X31" s="2">
        <f>1000*SUMIFS(allNAICS!$O:$O,allNAICS!$C:$C,'Number of Firms per 1000 Capita'!$A31,allNAICS!$E:$E,'Number of Firms per 1000 Capita'!X$1)/$B31</f>
        <v>10.780225985478065</v>
      </c>
      <c r="Y31" s="2">
        <f>1000*SUMIFS(allNAICS!$O:$O,allNAICS!$C:$C,'Number of Firms per 1000 Capita'!$A31,allNAICS!$E:$E,'Number of Firms per 1000 Capita'!Y$1)/$B31</f>
        <v>0</v>
      </c>
      <c r="Z31" s="2">
        <f>1000*SUMIFS(allNAICS!$O:$O,allNAICS!$C:$C,'Number of Firms per 1000 Capita'!$A31,allNAICS!$E:$E,'Number of Firms per 1000 Capita'!Z$1)/$B31</f>
        <v>0</v>
      </c>
    </row>
    <row r="32" spans="1:26" x14ac:dyDescent="0.45">
      <c r="A32" s="1" t="s">
        <v>495</v>
      </c>
      <c r="B32" s="2">
        <v>167545</v>
      </c>
      <c r="C32" s="1" t="s">
        <v>496</v>
      </c>
      <c r="D32" s="1">
        <v>45.783285599999999</v>
      </c>
      <c r="E32" s="1">
        <v>-108.5006904</v>
      </c>
      <c r="F32" s="2">
        <f>1000*SUMIFS(allNAICS!$O:$O,allNAICS!$C:$C,'Number of Firms per 1000 Capita'!$A32,allNAICS!$E:$E,'Number of Firms per 1000 Capita'!F$1)/$B32</f>
        <v>102.78432659882419</v>
      </c>
      <c r="G32" s="2">
        <f>1000*SUMIFS(allNAICS!$O:$O,allNAICS!$C:$C,'Number of Firms per 1000 Capita'!$A32,allNAICS!$E:$E,'Number of Firms per 1000 Capita'!G$1)/$B32</f>
        <v>1.1340236951266824</v>
      </c>
      <c r="H32" s="2">
        <f>1000*SUMIFS(allNAICS!$O:$O,allNAICS!$C:$C,'Number of Firms per 1000 Capita'!$A32,allNAICS!$E:$E,'Number of Firms per 1000 Capita'!H$1)/$B32</f>
        <v>2.3933868512936822</v>
      </c>
      <c r="I32" s="2">
        <f>1000*SUMIFS(allNAICS!$O:$O,allNAICS!$C:$C,'Number of Firms per 1000 Capita'!$A32,allNAICS!$E:$E,'Number of Firms per 1000 Capita'!I$1)/$B32</f>
        <v>0.2029305559700379</v>
      </c>
      <c r="J32" s="2">
        <f>1000*SUMIFS(allNAICS!$O:$O,allNAICS!$C:$C,'Number of Firms per 1000 Capita'!$A32,allNAICS!$E:$E,'Number of Firms per 1000 Capita'!J$1)/$B32</f>
        <v>13.393416694022502</v>
      </c>
      <c r="K32" s="2">
        <f>1000*SUMIFS(allNAICS!$O:$O,allNAICS!$C:$C,'Number of Firms per 1000 Capita'!$A32,allNAICS!$E:$E,'Number of Firms per 1000 Capita'!K$1)/$B32</f>
        <v>2.4053239428213318</v>
      </c>
      <c r="L32" s="2">
        <f>1000*SUMIFS(allNAICS!$O:$O,allNAICS!$C:$C,'Number of Firms per 1000 Capita'!$A32,allNAICS!$E:$E,'Number of Firms per 1000 Capita'!L$1)/$B32</f>
        <v>3.5393476379480138</v>
      </c>
      <c r="M32" s="2">
        <f>1000*SUMIFS(allNAICS!$O:$O,allNAICS!$C:$C,'Number of Firms per 1000 Capita'!$A32,allNAICS!$E:$E,'Number of Firms per 1000 Capita'!M$1)/$B32</f>
        <v>10.415112357874005</v>
      </c>
      <c r="N32" s="2">
        <f>1000*SUMIFS(allNAICS!$O:$O,allNAICS!$C:$C,'Number of Firms per 1000 Capita'!$A32,allNAICS!$E:$E,'Number of Firms per 1000 Capita'!N$1)/$B32</f>
        <v>4.1600763973857768</v>
      </c>
      <c r="O32" s="2">
        <f>1000*SUMIFS(allNAICS!$O:$O,allNAICS!$C:$C,'Number of Firms per 1000 Capita'!$A32,allNAICS!$E:$E,'Number of Firms per 1000 Capita'!O$1)/$B32</f>
        <v>1.2295204273478766</v>
      </c>
      <c r="P32" s="2">
        <f>1000*SUMIFS(allNAICS!$O:$O,allNAICS!$C:$C,'Number of Firms per 1000 Capita'!$A32,allNAICS!$E:$E,'Number of Firms per 1000 Capita'!P$1)/$B32</f>
        <v>4.3570384075919906</v>
      </c>
      <c r="Q32" s="2">
        <f>1000*SUMIFS(allNAICS!$O:$O,allNAICS!$C:$C,'Number of Firms per 1000 Capita'!$A32,allNAICS!$E:$E,'Number of Firms per 1000 Capita'!Q$1)/$B32</f>
        <v>13.703781073741382</v>
      </c>
      <c r="R32" s="2">
        <f>1000*SUMIFS(allNAICS!$O:$O,allNAICS!$C:$C,'Number of Firms per 1000 Capita'!$A32,allNAICS!$E:$E,'Number of Firms per 1000 Capita'!R$1)/$B32</f>
        <v>12.307141365006416</v>
      </c>
      <c r="S32" s="2">
        <f>1000*SUMIFS(allNAICS!$O:$O,allNAICS!$C:$C,'Number of Firms per 1000 Capita'!$A32,allNAICS!$E:$E,'Number of Firms per 1000 Capita'!S$1)/$B32</f>
        <v>6.2013190486138052</v>
      </c>
      <c r="T32" s="2">
        <f>1000*SUMIFS(allNAICS!$O:$O,allNAICS!$C:$C,'Number of Firms per 1000 Capita'!$A32,allNAICS!$E:$E,'Number of Firms per 1000 Capita'!T$1)/$B32</f>
        <v>1.6532871765794264</v>
      </c>
      <c r="U32" s="2">
        <f>1000*SUMIFS(allNAICS!$O:$O,allNAICS!$C:$C,'Number of Firms per 1000 Capita'!$A32,allNAICS!$E:$E,'Number of Firms per 1000 Capita'!U$1)/$B32</f>
        <v>6.7325196215941983</v>
      </c>
      <c r="V32" s="2">
        <f>1000*SUMIFS(allNAICS!$O:$O,allNAICS!$C:$C,'Number of Firms per 1000 Capita'!$A32,allNAICS!$E:$E,'Number of Firms per 1000 Capita'!V$1)/$B32</f>
        <v>3.9810200244710376</v>
      </c>
      <c r="W32" s="2">
        <f>1000*SUMIFS(allNAICS!$O:$O,allNAICS!$C:$C,'Number of Firms per 1000 Capita'!$A32,allNAICS!$E:$E,'Number of Firms per 1000 Capita'!W$1)/$B32</f>
        <v>3.6109701871139097</v>
      </c>
      <c r="X32" s="2">
        <f>1000*SUMIFS(allNAICS!$O:$O,allNAICS!$C:$C,'Number of Firms per 1000 Capita'!$A32,allNAICS!$E:$E,'Number of Firms per 1000 Capita'!X$1)/$B32</f>
        <v>11.66850696827718</v>
      </c>
      <c r="Y32" s="2">
        <f>1000*SUMIFS(allNAICS!$O:$O,allNAICS!$C:$C,'Number of Firms per 1000 Capita'!$A32,allNAICS!$E:$E,'Number of Firms per 1000 Capita'!Y$1)/$B32</f>
        <v>0.1611507356232654</v>
      </c>
      <c r="Z32" s="2">
        <f>1000*SUMIFS(allNAICS!$O:$O,allNAICS!$C:$C,'Number of Firms per 1000 Capita'!$A32,allNAICS!$E:$E,'Number of Firms per 1000 Capita'!Z$1)/$B32</f>
        <v>0</v>
      </c>
    </row>
    <row r="33" spans="1:26" x14ac:dyDescent="0.45">
      <c r="A33" s="1" t="s">
        <v>497</v>
      </c>
      <c r="B33" s="2">
        <v>245446</v>
      </c>
      <c r="C33" s="1" t="s">
        <v>451</v>
      </c>
      <c r="D33" s="1">
        <v>42.098686700000002</v>
      </c>
      <c r="E33" s="1">
        <v>-75.917973799999999</v>
      </c>
      <c r="F33" s="2">
        <f>1000*SUMIFS(allNAICS!$O:$O,allNAICS!$C:$C,'Number of Firms per 1000 Capita'!$A33,allNAICS!$E:$E,'Number of Firms per 1000 Capita'!F$1)/$B33</f>
        <v>68.617944476585478</v>
      </c>
      <c r="G33" s="2">
        <f>1000*SUMIFS(allNAICS!$O:$O,allNAICS!$C:$C,'Number of Firms per 1000 Capita'!$A33,allNAICS!$E:$E,'Number of Firms per 1000 Capita'!G$1)/$B33</f>
        <v>0.52557385331193007</v>
      </c>
      <c r="H33" s="2">
        <f>1000*SUMIFS(allNAICS!$O:$O,allNAICS!$C:$C,'Number of Firms per 1000 Capita'!$A33,allNAICS!$E:$E,'Number of Firms per 1000 Capita'!H$1)/$B33</f>
        <v>0.51335120556048985</v>
      </c>
      <c r="I33" s="2">
        <f>1000*SUMIFS(allNAICS!$O:$O,allNAICS!$C:$C,'Number of Firms per 1000 Capita'!$A33,allNAICS!$E:$E,'Number of Firms per 1000 Capita'!I$1)/$B33</f>
        <v>0.22000765952592424</v>
      </c>
      <c r="J33" s="2">
        <f>1000*SUMIFS(allNAICS!$O:$O,allNAICS!$C:$C,'Number of Firms per 1000 Capita'!$A33,allNAICS!$E:$E,'Number of Firms per 1000 Capita'!J$1)/$B33</f>
        <v>9.3992161208575418</v>
      </c>
      <c r="K33" s="2">
        <f>1000*SUMIFS(allNAICS!$O:$O,allNAICS!$C:$C,'Number of Firms per 1000 Capita'!$A33,allNAICS!$E:$E,'Number of Firms per 1000 Capita'!K$1)/$B33</f>
        <v>1.3241201730726921</v>
      </c>
      <c r="L33" s="2">
        <f>1000*SUMIFS(allNAICS!$O:$O,allNAICS!$C:$C,'Number of Firms per 1000 Capita'!$A33,allNAICS!$E:$E,'Number of Firms per 1000 Capita'!L$1)/$B33</f>
        <v>1.7559870602902472</v>
      </c>
      <c r="M33" s="2">
        <f>1000*SUMIFS(allNAICS!$O:$O,allNAICS!$C:$C,'Number of Firms per 1000 Capita'!$A33,allNAICS!$E:$E,'Number of Firms per 1000 Capita'!M$1)/$B33</f>
        <v>8.8654938357113178</v>
      </c>
      <c r="N33" s="2">
        <f>1000*SUMIFS(allNAICS!$O:$O,allNAICS!$C:$C,'Number of Firms per 1000 Capita'!$A33,allNAICS!$E:$E,'Number of Firms per 1000 Capita'!N$1)/$B33</f>
        <v>1.9759947198161714</v>
      </c>
      <c r="O33" s="2">
        <f>1000*SUMIFS(allNAICS!$O:$O,allNAICS!$C:$C,'Number of Firms per 1000 Capita'!$A33,allNAICS!$E:$E,'Number of Firms per 1000 Capita'!O$1)/$B33</f>
        <v>0.68446827408065314</v>
      </c>
      <c r="P33" s="2">
        <f>1000*SUMIFS(allNAICS!$O:$O,allNAICS!$C:$C,'Number of Firms per 1000 Capita'!$A33,allNAICS!$E:$E,'Number of Firms per 1000 Capita'!P$1)/$B33</f>
        <v>2.1797055156735086</v>
      </c>
      <c r="Q33" s="2">
        <f>1000*SUMIFS(allNAICS!$O:$O,allNAICS!$C:$C,'Number of Firms per 1000 Capita'!$A33,allNAICS!$E:$E,'Number of Firms per 1000 Capita'!Q$1)/$B33</f>
        <v>6.2539214328202535</v>
      </c>
      <c r="R33" s="2">
        <f>1000*SUMIFS(allNAICS!$O:$O,allNAICS!$C:$C,'Number of Firms per 1000 Capita'!$A33,allNAICS!$E:$E,'Number of Firms per 1000 Capita'!R$1)/$B33</f>
        <v>6.9220928432323197</v>
      </c>
      <c r="S33" s="2">
        <f>1000*SUMIFS(allNAICS!$O:$O,allNAICS!$C:$C,'Number of Firms per 1000 Capita'!$A33,allNAICS!$E:$E,'Number of Firms per 1000 Capita'!S$1)/$B33</f>
        <v>4.575344474955795</v>
      </c>
      <c r="T33" s="2">
        <f>1000*SUMIFS(allNAICS!$O:$O,allNAICS!$C:$C,'Number of Firms per 1000 Capita'!$A33,allNAICS!$E:$E,'Number of Firms per 1000 Capita'!T$1)/$B33</f>
        <v>1.548202048515763</v>
      </c>
      <c r="U33" s="2">
        <f>1000*SUMIFS(allNAICS!$O:$O,allNAICS!$C:$C,'Number of Firms per 1000 Capita'!$A33,allNAICS!$E:$E,'Number of Firms per 1000 Capita'!U$1)/$B33</f>
        <v>6.6980109677892488</v>
      </c>
      <c r="V33" s="2">
        <f>1000*SUMIFS(allNAICS!$O:$O,allNAICS!$C:$C,'Number of Firms per 1000 Capita'!$A33,allNAICS!$E:$E,'Number of Firms per 1000 Capita'!V$1)/$B33</f>
        <v>3.7442044278578588</v>
      </c>
      <c r="W33" s="2">
        <f>1000*SUMIFS(allNAICS!$O:$O,allNAICS!$C:$C,'Number of Firms per 1000 Capita'!$A33,allNAICS!$E:$E,'Number of Firms per 1000 Capita'!W$1)/$B33</f>
        <v>3.6301263821777501</v>
      </c>
      <c r="X33" s="2">
        <f>1000*SUMIFS(allNAICS!$O:$O,allNAICS!$C:$C,'Number of Firms per 1000 Capita'!$A33,allNAICS!$E:$E,'Number of Firms per 1000 Capita'!X$1)/$B33</f>
        <v>7.9732405498561798</v>
      </c>
      <c r="Y33" s="2">
        <f>1000*SUMIFS(allNAICS!$O:$O,allNAICS!$C:$C,'Number of Firms per 1000 Capita'!$A33,allNAICS!$E:$E,'Number of Firms per 1000 Capita'!Y$1)/$B33</f>
        <v>0.11815226159725561</v>
      </c>
      <c r="Z33" s="2">
        <f>1000*SUMIFS(allNAICS!$O:$O,allNAICS!$C:$C,'Number of Firms per 1000 Capita'!$A33,allNAICS!$E:$E,'Number of Firms per 1000 Capita'!Z$1)/$B33</f>
        <v>0</v>
      </c>
    </row>
    <row r="34" spans="1:26" x14ac:dyDescent="0.45">
      <c r="A34" s="1" t="s">
        <v>498</v>
      </c>
      <c r="B34" s="2">
        <v>1144097</v>
      </c>
      <c r="C34" s="1" t="s">
        <v>475</v>
      </c>
      <c r="D34" s="1">
        <v>33.520660800000002</v>
      </c>
      <c r="E34" s="1">
        <v>-86.802490000000006</v>
      </c>
      <c r="F34" s="2">
        <f>1000*SUMIFS(allNAICS!$O:$O,allNAICS!$C:$C,'Number of Firms per 1000 Capita'!$A34,allNAICS!$E:$E,'Number of Firms per 1000 Capita'!F$1)/$B34</f>
        <v>83.161654999532388</v>
      </c>
      <c r="G34" s="2">
        <f>1000*SUMIFS(allNAICS!$O:$O,allNAICS!$C:$C,'Number of Firms per 1000 Capita'!$A34,allNAICS!$E:$E,'Number of Firms per 1000 Capita'!G$1)/$B34</f>
        <v>0.46849174501812346</v>
      </c>
      <c r="H34" s="2">
        <f>1000*SUMIFS(allNAICS!$O:$O,allNAICS!$C:$C,'Number of Firms per 1000 Capita'!$A34,allNAICS!$E:$E,'Number of Firms per 1000 Capita'!H$1)/$B34</f>
        <v>0.34787260171121853</v>
      </c>
      <c r="I34" s="2">
        <f>1000*SUMIFS(allNAICS!$O:$O,allNAICS!$C:$C,'Number of Firms per 1000 Capita'!$A34,allNAICS!$E:$E,'Number of Firms per 1000 Capita'!I$1)/$B34</f>
        <v>3.7584225813021101E-2</v>
      </c>
      <c r="J34" s="2">
        <f>1000*SUMIFS(allNAICS!$O:$O,allNAICS!$C:$C,'Number of Firms per 1000 Capita'!$A34,allNAICS!$E:$E,'Number of Firms per 1000 Capita'!J$1)/$B34</f>
        <v>9.5053129236419647</v>
      </c>
      <c r="K34" s="2">
        <f>1000*SUMIFS(allNAICS!$O:$O,allNAICS!$C:$C,'Number of Firms per 1000 Capita'!$A34,allNAICS!$E:$E,'Number of Firms per 1000 Capita'!K$1)/$B34</f>
        <v>1.6650686086931441</v>
      </c>
      <c r="L34" s="2">
        <f>1000*SUMIFS(allNAICS!$O:$O,allNAICS!$C:$C,'Number of Firms per 1000 Capita'!$A34,allNAICS!$E:$E,'Number of Firms per 1000 Capita'!L$1)/$B34</f>
        <v>2.8109504701087409</v>
      </c>
      <c r="M34" s="2">
        <f>1000*SUMIFS(allNAICS!$O:$O,allNAICS!$C:$C,'Number of Firms per 1000 Capita'!$A34,allNAICS!$E:$E,'Number of Firms per 1000 Capita'!M$1)/$B34</f>
        <v>7.59900602833501</v>
      </c>
      <c r="N34" s="2">
        <f>1000*SUMIFS(allNAICS!$O:$O,allNAICS!$C:$C,'Number of Firms per 1000 Capita'!$A34,allNAICS!$E:$E,'Number of Firms per 1000 Capita'!N$1)/$B34</f>
        <v>3.3528625632267195</v>
      </c>
      <c r="O34" s="2">
        <f>1000*SUMIFS(allNAICS!$O:$O,allNAICS!$C:$C,'Number of Firms per 1000 Capita'!$A34,allNAICS!$E:$E,'Number of Firms per 1000 Capita'!O$1)/$B34</f>
        <v>1.1659850519667476</v>
      </c>
      <c r="P34" s="2">
        <f>1000*SUMIFS(allNAICS!$O:$O,allNAICS!$C:$C,'Number of Firms per 1000 Capita'!$A34,allNAICS!$E:$E,'Number of Firms per 1000 Capita'!P$1)/$B34</f>
        <v>3.1605711753461465</v>
      </c>
      <c r="Q34" s="2">
        <f>1000*SUMIFS(allNAICS!$O:$O,allNAICS!$C:$C,'Number of Firms per 1000 Capita'!$A34,allNAICS!$E:$E,'Number of Firms per 1000 Capita'!Q$1)/$B34</f>
        <v>7.5386964566815573</v>
      </c>
      <c r="R34" s="2">
        <f>1000*SUMIFS(allNAICS!$O:$O,allNAICS!$C:$C,'Number of Firms per 1000 Capita'!$A34,allNAICS!$E:$E,'Number of Firms per 1000 Capita'!R$1)/$B34</f>
        <v>10.588263058114828</v>
      </c>
      <c r="S34" s="2">
        <f>1000*SUMIFS(allNAICS!$O:$O,allNAICS!$C:$C,'Number of Firms per 1000 Capita'!$A34,allNAICS!$E:$E,'Number of Firms per 1000 Capita'!S$1)/$B34</f>
        <v>8.5630851230271556</v>
      </c>
      <c r="T34" s="2">
        <f>1000*SUMIFS(allNAICS!$O:$O,allNAICS!$C:$C,'Number of Firms per 1000 Capita'!$A34,allNAICS!$E:$E,'Number of Firms per 1000 Capita'!T$1)/$B34</f>
        <v>1.9980823304317727</v>
      </c>
      <c r="U34" s="2">
        <f>1000*SUMIFS(allNAICS!$O:$O,allNAICS!$C:$C,'Number of Firms per 1000 Capita'!$A34,allNAICS!$E:$E,'Number of Firms per 1000 Capita'!U$1)/$B34</f>
        <v>6.9041348766756663</v>
      </c>
      <c r="V34" s="2">
        <f>1000*SUMIFS(allNAICS!$O:$O,allNAICS!$C:$C,'Number of Firms per 1000 Capita'!$A34,allNAICS!$E:$E,'Number of Firms per 1000 Capita'!V$1)/$B34</f>
        <v>3.1037578107450678</v>
      </c>
      <c r="W34" s="2">
        <f>1000*SUMIFS(allNAICS!$O:$O,allNAICS!$C:$C,'Number of Firms per 1000 Capita'!$A34,allNAICS!$E:$E,'Number of Firms per 1000 Capita'!W$1)/$B34</f>
        <v>2.0811172479256568</v>
      </c>
      <c r="X34" s="2">
        <f>1000*SUMIFS(allNAICS!$O:$O,allNAICS!$C:$C,'Number of Firms per 1000 Capita'!$A34,allNAICS!$E:$E,'Number of Firms per 1000 Capita'!X$1)/$B34</f>
        <v>12.446497106451638</v>
      </c>
      <c r="Y34" s="2">
        <f>1000*SUMIFS(allNAICS!$O:$O,allNAICS!$C:$C,'Number of Firms per 1000 Capita'!$A34,allNAICS!$E:$E,'Number of Firms per 1000 Capita'!Y$1)/$B34</f>
        <v>0.14858879972589736</v>
      </c>
      <c r="Z34" s="2">
        <f>1000*SUMIFS(allNAICS!$O:$O,allNAICS!$C:$C,'Number of Firms per 1000 Capita'!$A34,allNAICS!$E:$E,'Number of Firms per 1000 Capita'!Z$1)/$B34</f>
        <v>0</v>
      </c>
    </row>
    <row r="35" spans="1:26" x14ac:dyDescent="0.45">
      <c r="A35" s="1" t="s">
        <v>499</v>
      </c>
      <c r="B35" s="2">
        <v>128673</v>
      </c>
      <c r="C35" s="1" t="s">
        <v>500</v>
      </c>
      <c r="D35" s="1">
        <v>46.808326800000003</v>
      </c>
      <c r="E35" s="1">
        <v>-100.7837392</v>
      </c>
      <c r="F35" s="2">
        <f>1000*SUMIFS(allNAICS!$O:$O,allNAICS!$C:$C,'Number of Firms per 1000 Capita'!$A35,allNAICS!$E:$E,'Number of Firms per 1000 Capita'!F$1)/$B35</f>
        <v>91.542126164774274</v>
      </c>
      <c r="G35" s="2">
        <f>1000*SUMIFS(allNAICS!$O:$O,allNAICS!$C:$C,'Number of Firms per 1000 Capita'!$A35,allNAICS!$E:$E,'Number of Firms per 1000 Capita'!G$1)/$B35</f>
        <v>1.6709022094767356</v>
      </c>
      <c r="H35" s="2">
        <f>1000*SUMIFS(allNAICS!$O:$O,allNAICS!$C:$C,'Number of Firms per 1000 Capita'!$A35,allNAICS!$E:$E,'Number of Firms per 1000 Capita'!H$1)/$B35</f>
        <v>0.49738484375121433</v>
      </c>
      <c r="I35" s="2">
        <f>1000*SUMIFS(allNAICS!$O:$O,allNAICS!$C:$C,'Number of Firms per 1000 Capita'!$A35,allNAICS!$E:$E,'Number of Firms per 1000 Capita'!I$1)/$B35</f>
        <v>0</v>
      </c>
      <c r="J35" s="2">
        <f>1000*SUMIFS(allNAICS!$O:$O,allNAICS!$C:$C,'Number of Firms per 1000 Capita'!$A35,allNAICS!$E:$E,'Number of Firms per 1000 Capita'!J$1)/$B35</f>
        <v>11.634142360868248</v>
      </c>
      <c r="K35" s="2">
        <f>1000*SUMIFS(allNAICS!$O:$O,allNAICS!$C:$C,'Number of Firms per 1000 Capita'!$A35,allNAICS!$E:$E,'Number of Firms per 1000 Capita'!K$1)/$B35</f>
        <v>1.3911232348666775</v>
      </c>
      <c r="L35" s="2">
        <f>1000*SUMIFS(allNAICS!$O:$O,allNAICS!$C:$C,'Number of Firms per 1000 Capita'!$A35,allNAICS!$E:$E,'Number of Firms per 1000 Capita'!L$1)/$B35</f>
        <v>2.9765374243236731</v>
      </c>
      <c r="M35" s="2">
        <f>1000*SUMIFS(allNAICS!$O:$O,allNAICS!$C:$C,'Number of Firms per 1000 Capita'!$A35,allNAICS!$E:$E,'Number of Firms per 1000 Capita'!M$1)/$B35</f>
        <v>9.6601462622306151</v>
      </c>
      <c r="N35" s="2">
        <f>1000*SUMIFS(allNAICS!$O:$O,allNAICS!$C:$C,'Number of Firms per 1000 Capita'!$A35,allNAICS!$E:$E,'Number of Firms per 1000 Capita'!N$1)/$B35</f>
        <v>4.4920068701281544</v>
      </c>
      <c r="O35" s="2">
        <f>1000*SUMIFS(allNAICS!$O:$O,allNAICS!$C:$C,'Number of Firms per 1000 Capita'!$A35,allNAICS!$E:$E,'Number of Firms per 1000 Capita'!O$1)/$B35</f>
        <v>1.1346591748074577</v>
      </c>
      <c r="P35" s="2">
        <f>1000*SUMIFS(allNAICS!$O:$O,allNAICS!$C:$C,'Number of Firms per 1000 Capita'!$A35,allNAICS!$E:$E,'Number of Firms per 1000 Capita'!P$1)/$B35</f>
        <v>5.937531572280121</v>
      </c>
      <c r="Q35" s="2">
        <f>1000*SUMIFS(allNAICS!$O:$O,allNAICS!$C:$C,'Number of Firms per 1000 Capita'!$A35,allNAICS!$E:$E,'Number of Firms per 1000 Capita'!Q$1)/$B35</f>
        <v>8.7897227856659903</v>
      </c>
      <c r="R35" s="2">
        <f>1000*SUMIFS(allNAICS!$O:$O,allNAICS!$C:$C,'Number of Firms per 1000 Capita'!$A35,allNAICS!$E:$E,'Number of Firms per 1000 Capita'!R$1)/$B35</f>
        <v>11.04349785891368</v>
      </c>
      <c r="S35" s="2">
        <f>1000*SUMIFS(allNAICS!$O:$O,allNAICS!$C:$C,'Number of Firms per 1000 Capita'!$A35,allNAICS!$E:$E,'Number of Firms per 1000 Capita'!S$1)/$B35</f>
        <v>5.642209321302837</v>
      </c>
      <c r="T35" s="2">
        <f>1000*SUMIFS(allNAICS!$O:$O,allNAICS!$C:$C,'Number of Firms per 1000 Capita'!$A35,allNAICS!$E:$E,'Number of Firms per 1000 Capita'!T$1)/$B35</f>
        <v>1.6009574658242212</v>
      </c>
      <c r="U35" s="2">
        <f>1000*SUMIFS(allNAICS!$O:$O,allNAICS!$C:$C,'Number of Firms per 1000 Capita'!$A35,allNAICS!$E:$E,'Number of Firms per 1000 Capita'!U$1)/$B35</f>
        <v>8.6498332983609618</v>
      </c>
      <c r="V35" s="2">
        <f>1000*SUMIFS(allNAICS!$O:$O,allNAICS!$C:$C,'Number of Firms per 1000 Capita'!$A35,allNAICS!$E:$E,'Number of Firms per 1000 Capita'!V$1)/$B35</f>
        <v>3.5516386499110149</v>
      </c>
      <c r="W35" s="2">
        <f>1000*SUMIFS(allNAICS!$O:$O,allNAICS!$C:$C,'Number of Firms per 1000 Capita'!$A35,allNAICS!$E:$E,'Number of Firms per 1000 Capita'!W$1)/$B35</f>
        <v>2.1138855859426608</v>
      </c>
      <c r="X35" s="2">
        <f>1000*SUMIFS(allNAICS!$O:$O,allNAICS!$C:$C,'Number of Firms per 1000 Capita'!$A35,allNAICS!$E:$E,'Number of Firms per 1000 Capita'!X$1)/$B35</f>
        <v>10.825891989772524</v>
      </c>
      <c r="Y35" s="2">
        <f>1000*SUMIFS(allNAICS!$O:$O,allNAICS!$C:$C,'Number of Firms per 1000 Capita'!$A35,allNAICS!$E:$E,'Number of Firms per 1000 Capita'!Y$1)/$B35</f>
        <v>0</v>
      </c>
      <c r="Z35" s="2">
        <f>1000*SUMIFS(allNAICS!$O:$O,allNAICS!$C:$C,'Number of Firms per 1000 Capita'!$A35,allNAICS!$E:$E,'Number of Firms per 1000 Capita'!Z$1)/$B35</f>
        <v>0</v>
      </c>
    </row>
    <row r="36" spans="1:26" x14ac:dyDescent="0.45">
      <c r="A36" s="1" t="s">
        <v>501</v>
      </c>
      <c r="B36" s="2">
        <v>181863</v>
      </c>
      <c r="C36" s="1" t="s">
        <v>502</v>
      </c>
      <c r="D36" s="1">
        <v>37.229573299999998</v>
      </c>
      <c r="E36" s="1">
        <v>-80.413939299999996</v>
      </c>
      <c r="F36" s="2">
        <f>1000*SUMIFS(allNAICS!$O:$O,allNAICS!$C:$C,'Number of Firms per 1000 Capita'!$A36,allNAICS!$E:$E,'Number of Firms per 1000 Capita'!F$1)/$B36</f>
        <v>63.448859856045488</v>
      </c>
      <c r="G36" s="2">
        <f>1000*SUMIFS(allNAICS!$O:$O,allNAICS!$C:$C,'Number of Firms per 1000 Capita'!$A36,allNAICS!$E:$E,'Number of Firms per 1000 Capita'!G$1)/$B36</f>
        <v>0.75331430802307231</v>
      </c>
      <c r="H36" s="2">
        <f>1000*SUMIFS(allNAICS!$O:$O,allNAICS!$C:$C,'Number of Firms per 1000 Capita'!$A36,allNAICS!$E:$E,'Number of Firms per 1000 Capita'!H$1)/$B36</f>
        <v>0</v>
      </c>
      <c r="I36" s="2">
        <f>1000*SUMIFS(allNAICS!$O:$O,allNAICS!$C:$C,'Number of Firms per 1000 Capita'!$A36,allNAICS!$E:$E,'Number of Firms per 1000 Capita'!I$1)/$B36</f>
        <v>0</v>
      </c>
      <c r="J36" s="2">
        <f>1000*SUMIFS(allNAICS!$O:$O,allNAICS!$C:$C,'Number of Firms per 1000 Capita'!$A36,allNAICS!$E:$E,'Number of Firms per 1000 Capita'!J$1)/$B36</f>
        <v>6.37292907298351</v>
      </c>
      <c r="K36" s="2">
        <f>1000*SUMIFS(allNAICS!$O:$O,allNAICS!$C:$C,'Number of Firms per 1000 Capita'!$A36,allNAICS!$E:$E,'Number of Firms per 1000 Capita'!K$1)/$B36</f>
        <v>1.6550920198171151</v>
      </c>
      <c r="L36" s="2">
        <f>1000*SUMIFS(allNAICS!$O:$O,allNAICS!$C:$C,'Number of Firms per 1000 Capita'!$A36,allNAICS!$E:$E,'Number of Firms per 1000 Capita'!L$1)/$B36</f>
        <v>1.5286231943825848</v>
      </c>
      <c r="M36" s="2">
        <f>1000*SUMIFS(allNAICS!$O:$O,allNAICS!$C:$C,'Number of Firms per 1000 Capita'!$A36,allNAICS!$E:$E,'Number of Firms per 1000 Capita'!M$1)/$B36</f>
        <v>7.5936281706559337</v>
      </c>
      <c r="N36" s="2">
        <f>1000*SUMIFS(allNAICS!$O:$O,allNAICS!$C:$C,'Number of Firms per 1000 Capita'!$A36,allNAICS!$E:$E,'Number of Firms per 1000 Capita'!N$1)/$B36</f>
        <v>1.6715879535694451</v>
      </c>
      <c r="O36" s="2">
        <f>1000*SUMIFS(allNAICS!$O:$O,allNAICS!$C:$C,'Number of Firms per 1000 Capita'!$A36,allNAICS!$E:$E,'Number of Firms per 1000 Capita'!O$1)/$B36</f>
        <v>0.54436581382689164</v>
      </c>
      <c r="P36" s="2">
        <f>1000*SUMIFS(allNAICS!$O:$O,allNAICS!$C:$C,'Number of Firms per 1000 Capita'!$A36,allNAICS!$E:$E,'Number of Firms per 1000 Capita'!P$1)/$B36</f>
        <v>1.7430703331628754</v>
      </c>
      <c r="Q36" s="2">
        <f>1000*SUMIFS(allNAICS!$O:$O,allNAICS!$C:$C,'Number of Firms per 1000 Capita'!$A36,allNAICS!$E:$E,'Number of Firms per 1000 Capita'!Q$1)/$B36</f>
        <v>8.5009045270340859</v>
      </c>
      <c r="R36" s="2">
        <f>1000*SUMIFS(allNAICS!$O:$O,allNAICS!$C:$C,'Number of Firms per 1000 Capita'!$A36,allNAICS!$E:$E,'Number of Firms per 1000 Capita'!R$1)/$B36</f>
        <v>10.364945041047381</v>
      </c>
      <c r="S36" s="2">
        <f>1000*SUMIFS(allNAICS!$O:$O,allNAICS!$C:$C,'Number of Firms per 1000 Capita'!$A36,allNAICS!$E:$E,'Number of Firms per 1000 Capita'!S$1)/$B36</f>
        <v>4.6133628060683041</v>
      </c>
      <c r="T36" s="2">
        <f>1000*SUMIFS(allNAICS!$O:$O,allNAICS!$C:$C,'Number of Firms per 1000 Capita'!$A36,allNAICS!$E:$E,'Number of Firms per 1000 Capita'!T$1)/$B36</f>
        <v>2.2379483457327769</v>
      </c>
      <c r="U36" s="2">
        <f>1000*SUMIFS(allNAICS!$O:$O,allNAICS!$C:$C,'Number of Firms per 1000 Capita'!$A36,allNAICS!$E:$E,'Number of Firms per 1000 Capita'!U$1)/$B36</f>
        <v>4.3329319322786937</v>
      </c>
      <c r="V36" s="2">
        <f>1000*SUMIFS(allNAICS!$O:$O,allNAICS!$C:$C,'Number of Firms per 1000 Capita'!$A36,allNAICS!$E:$E,'Number of Firms per 1000 Capita'!V$1)/$B36</f>
        <v>3.22220572628847</v>
      </c>
      <c r="W36" s="2">
        <f>1000*SUMIFS(allNAICS!$O:$O,allNAICS!$C:$C,'Number of Firms per 1000 Capita'!$A36,allNAICS!$E:$E,'Number of Firms per 1000 Capita'!W$1)/$B36</f>
        <v>2.0949835865459163</v>
      </c>
      <c r="X36" s="2">
        <f>1000*SUMIFS(allNAICS!$O:$O,allNAICS!$C:$C,'Number of Firms per 1000 Capita'!$A36,allNAICS!$E:$E,'Number of Firms per 1000 Capita'!X$1)/$B36</f>
        <v>6.262956181301309</v>
      </c>
      <c r="Y36" s="2">
        <f>1000*SUMIFS(allNAICS!$O:$O,allNAICS!$C:$C,'Number of Firms per 1000 Capita'!$A36,allNAICS!$E:$E,'Number of Firms per 1000 Capita'!Y$1)/$B36</f>
        <v>0</v>
      </c>
      <c r="Z36" s="2">
        <f>1000*SUMIFS(allNAICS!$O:$O,allNAICS!$C:$C,'Number of Firms per 1000 Capita'!$A36,allNAICS!$E:$E,'Number of Firms per 1000 Capita'!Z$1)/$B36</f>
        <v>0</v>
      </c>
    </row>
    <row r="37" spans="1:26" x14ac:dyDescent="0.45">
      <c r="A37" s="1" t="s">
        <v>503</v>
      </c>
      <c r="B37" s="2">
        <v>189407</v>
      </c>
      <c r="C37" s="1" t="s">
        <v>504</v>
      </c>
      <c r="D37" s="1">
        <v>40.484202699999997</v>
      </c>
      <c r="E37" s="1">
        <v>-88.993687300000005</v>
      </c>
      <c r="F37" s="2">
        <f>1000*SUMIFS(allNAICS!$O:$O,allNAICS!$C:$C,'Number of Firms per 1000 Capita'!$A37,allNAICS!$E:$E,'Number of Firms per 1000 Capita'!F$1)/$B37</f>
        <v>69.19490831912232</v>
      </c>
      <c r="G37" s="2">
        <f>1000*SUMIFS(allNAICS!$O:$O,allNAICS!$C:$C,'Number of Firms per 1000 Capita'!$A37,allNAICS!$E:$E,'Number of Firms per 1000 Capita'!G$1)/$B37</f>
        <v>0.72858975645039514</v>
      </c>
      <c r="H37" s="2">
        <f>1000*SUMIFS(allNAICS!$O:$O,allNAICS!$C:$C,'Number of Firms per 1000 Capita'!$A37,allNAICS!$E:$E,'Number of Firms per 1000 Capita'!H$1)/$B37</f>
        <v>0</v>
      </c>
      <c r="I37" s="2">
        <f>1000*SUMIFS(allNAICS!$O:$O,allNAICS!$C:$C,'Number of Firms per 1000 Capita'!$A37,allNAICS!$E:$E,'Number of Firms per 1000 Capita'!I$1)/$B37</f>
        <v>0</v>
      </c>
      <c r="J37" s="2">
        <f>1000*SUMIFS(allNAICS!$O:$O,allNAICS!$C:$C,'Number of Firms per 1000 Capita'!$A37,allNAICS!$E:$E,'Number of Firms per 1000 Capita'!J$1)/$B37</f>
        <v>6.478113269308948</v>
      </c>
      <c r="K37" s="2">
        <f>1000*SUMIFS(allNAICS!$O:$O,allNAICS!$C:$C,'Number of Firms per 1000 Capita'!$A37,allNAICS!$E:$E,'Number of Firms per 1000 Capita'!K$1)/$B37</f>
        <v>0.93449555718637645</v>
      </c>
      <c r="L37" s="2">
        <f>1000*SUMIFS(allNAICS!$O:$O,allNAICS!$C:$C,'Number of Firms per 1000 Capita'!$A37,allNAICS!$E:$E,'Number of Firms per 1000 Capita'!L$1)/$B37</f>
        <v>2.074896915108734</v>
      </c>
      <c r="M37" s="2">
        <f>1000*SUMIFS(allNAICS!$O:$O,allNAICS!$C:$C,'Number of Firms per 1000 Capita'!$A37,allNAICS!$E:$E,'Number of Firms per 1000 Capita'!M$1)/$B37</f>
        <v>7.6237942631476132</v>
      </c>
      <c r="N37" s="2">
        <f>1000*SUMIFS(allNAICS!$O:$O,allNAICS!$C:$C,'Number of Firms per 1000 Capita'!$A37,allNAICS!$E:$E,'Number of Firms per 1000 Capita'!N$1)/$B37</f>
        <v>2.8879608462200448</v>
      </c>
      <c r="O37" s="2">
        <f>1000*SUMIFS(allNAICS!$O:$O,allNAICS!$C:$C,'Number of Firms per 1000 Capita'!$A37,allNAICS!$E:$E,'Number of Firms per 1000 Capita'!O$1)/$B37</f>
        <v>0.88169919802330432</v>
      </c>
      <c r="P37" s="2">
        <f>1000*SUMIFS(allNAICS!$O:$O,allNAICS!$C:$C,'Number of Firms per 1000 Capita'!$A37,allNAICS!$E:$E,'Number of Firms per 1000 Capita'!P$1)/$B37</f>
        <v>3.1941797293658629</v>
      </c>
      <c r="Q37" s="2">
        <f>1000*SUMIFS(allNAICS!$O:$O,allNAICS!$C:$C,'Number of Firms per 1000 Capita'!$A37,allNAICS!$E:$E,'Number of Firms per 1000 Capita'!Q$1)/$B37</f>
        <v>5.6333715226997949</v>
      </c>
      <c r="R37" s="2">
        <f>1000*SUMIFS(allNAICS!$O:$O,allNAICS!$C:$C,'Number of Firms per 1000 Capita'!$A37,allNAICS!$E:$E,'Number of Firms per 1000 Capita'!R$1)/$B37</f>
        <v>8.5054934611709179</v>
      </c>
      <c r="S37" s="2">
        <f>1000*SUMIFS(allNAICS!$O:$O,allNAICS!$C:$C,'Number of Firms per 1000 Capita'!$A37,allNAICS!$E:$E,'Number of Firms per 1000 Capita'!S$1)/$B37</f>
        <v>4.5035294366100516</v>
      </c>
      <c r="T37" s="2">
        <f>1000*SUMIFS(allNAICS!$O:$O,allNAICS!$C:$C,'Number of Firms per 1000 Capita'!$A37,allNAICS!$E:$E,'Number of Firms per 1000 Capita'!T$1)/$B37</f>
        <v>2.2174470848490286</v>
      </c>
      <c r="U37" s="2">
        <f>1000*SUMIFS(allNAICS!$O:$O,allNAICS!$C:$C,'Number of Firms per 1000 Capita'!$A37,allNAICS!$E:$E,'Number of Firms per 1000 Capita'!U$1)/$B37</f>
        <v>7.2436604771734938</v>
      </c>
      <c r="V37" s="2">
        <f>1000*SUMIFS(allNAICS!$O:$O,allNAICS!$C:$C,'Number of Firms per 1000 Capita'!$A37,allNAICS!$E:$E,'Number of Firms per 1000 Capita'!V$1)/$B37</f>
        <v>3.6851858695824338</v>
      </c>
      <c r="W37" s="2">
        <f>1000*SUMIFS(allNAICS!$O:$O,allNAICS!$C:$C,'Number of Firms per 1000 Capita'!$A37,allNAICS!$E:$E,'Number of Firms per 1000 Capita'!W$1)/$B37</f>
        <v>2.7031735891492921</v>
      </c>
      <c r="X37" s="2">
        <f>1000*SUMIFS(allNAICS!$O:$O,allNAICS!$C:$C,'Number of Firms per 1000 Capita'!$A37,allNAICS!$E:$E,'Number of Firms per 1000 Capita'!X$1)/$B37</f>
        <v>9.9996304254858579</v>
      </c>
      <c r="Y37" s="2">
        <f>1000*SUMIFS(allNAICS!$O:$O,allNAICS!$C:$C,'Number of Firms per 1000 Capita'!$A37,allNAICS!$E:$E,'Number of Firms per 1000 Capita'!Y$1)/$B37</f>
        <v>0.17950762115444518</v>
      </c>
      <c r="Z37" s="2">
        <f>1000*SUMIFS(allNAICS!$O:$O,allNAICS!$C:$C,'Number of Firms per 1000 Capita'!$A37,allNAICS!$E:$E,'Number of Firms per 1000 Capita'!Z$1)/$B37</f>
        <v>0</v>
      </c>
    </row>
    <row r="38" spans="1:26" x14ac:dyDescent="0.45">
      <c r="A38" s="1" t="s">
        <v>505</v>
      </c>
      <c r="B38" s="2">
        <v>165393</v>
      </c>
      <c r="C38" s="1" t="s">
        <v>506</v>
      </c>
      <c r="D38" s="1">
        <v>39.165325000000003</v>
      </c>
      <c r="E38" s="1">
        <v>-86.526385700000006</v>
      </c>
      <c r="F38" s="2">
        <f>1000*SUMIFS(allNAICS!$O:$O,allNAICS!$C:$C,'Number of Firms per 1000 Capita'!$A38,allNAICS!$E:$E,'Number of Firms per 1000 Capita'!F$1)/$B38</f>
        <v>77.723966552393392</v>
      </c>
      <c r="G38" s="2">
        <f>1000*SUMIFS(allNAICS!$O:$O,allNAICS!$C:$C,'Number of Firms per 1000 Capita'!$A38,allNAICS!$E:$E,'Number of Firms per 1000 Capita'!G$1)/$B38</f>
        <v>0.68926738132810939</v>
      </c>
      <c r="H38" s="2">
        <f>1000*SUMIFS(allNAICS!$O:$O,allNAICS!$C:$C,'Number of Firms per 1000 Capita'!$A38,allNAICS!$E:$E,'Number of Firms per 1000 Capita'!H$1)/$B38</f>
        <v>0.36277230596216287</v>
      </c>
      <c r="I38" s="2">
        <f>1000*SUMIFS(allNAICS!$O:$O,allNAICS!$C:$C,'Number of Firms per 1000 Capita'!$A38,allNAICS!$E:$E,'Number of Firms per 1000 Capita'!I$1)/$B38</f>
        <v>0</v>
      </c>
      <c r="J38" s="2">
        <f>1000*SUMIFS(allNAICS!$O:$O,allNAICS!$C:$C,'Number of Firms per 1000 Capita'!$A38,allNAICS!$E:$E,'Number of Firms per 1000 Capita'!J$1)/$B38</f>
        <v>8.0293603719625377</v>
      </c>
      <c r="K38" s="2">
        <f>1000*SUMIFS(allNAICS!$O:$O,allNAICS!$C:$C,'Number of Firms per 1000 Capita'!$A38,allNAICS!$E:$E,'Number of Firms per 1000 Capita'!K$1)/$B38</f>
        <v>1.493412659544237</v>
      </c>
      <c r="L38" s="2">
        <f>1000*SUMIFS(allNAICS!$O:$O,allNAICS!$C:$C,'Number of Firms per 1000 Capita'!$A38,allNAICS!$E:$E,'Number of Firms per 1000 Capita'!L$1)/$B38</f>
        <v>1.7352608635190123</v>
      </c>
      <c r="M38" s="2">
        <f>1000*SUMIFS(allNAICS!$O:$O,allNAICS!$C:$C,'Number of Firms per 1000 Capita'!$A38,allNAICS!$E:$E,'Number of Firms per 1000 Capita'!M$1)/$B38</f>
        <v>7.9507597056707358</v>
      </c>
      <c r="N38" s="2">
        <f>1000*SUMIFS(allNAICS!$O:$O,allNAICS!$C:$C,'Number of Firms per 1000 Capita'!$A38,allNAICS!$E:$E,'Number of Firms per 1000 Capita'!N$1)/$B38</f>
        <v>1.7836305043139673</v>
      </c>
      <c r="O38" s="2">
        <f>1000*SUMIFS(allNAICS!$O:$O,allNAICS!$C:$C,'Number of Firms per 1000 Capita'!$A38,allNAICS!$E:$E,'Number of Firms per 1000 Capita'!O$1)/$B38</f>
        <v>1.6324753768297329</v>
      </c>
      <c r="P38" s="2">
        <f>1000*SUMIFS(allNAICS!$O:$O,allNAICS!$C:$C,'Number of Firms per 1000 Capita'!$A38,allNAICS!$E:$E,'Number of Firms per 1000 Capita'!P$1)/$B38</f>
        <v>2.4608054754433382</v>
      </c>
      <c r="Q38" s="2">
        <f>1000*SUMIFS(allNAICS!$O:$O,allNAICS!$C:$C,'Number of Firms per 1000 Capita'!$A38,allNAICS!$E:$E,'Number of Firms per 1000 Capita'!Q$1)/$B38</f>
        <v>9.0632614439547012</v>
      </c>
      <c r="R38" s="2">
        <f>1000*SUMIFS(allNAICS!$O:$O,allNAICS!$C:$C,'Number of Firms per 1000 Capita'!$A38,allNAICS!$E:$E,'Number of Firms per 1000 Capita'!R$1)/$B38</f>
        <v>9.6860205691897487</v>
      </c>
      <c r="S38" s="2">
        <f>1000*SUMIFS(allNAICS!$O:$O,allNAICS!$C:$C,'Number of Firms per 1000 Capita'!$A38,allNAICS!$E:$E,'Number of Firms per 1000 Capita'!S$1)/$B38</f>
        <v>5.9736506381769479</v>
      </c>
      <c r="T38" s="2">
        <f>1000*SUMIFS(allNAICS!$O:$O,allNAICS!$C:$C,'Number of Firms per 1000 Capita'!$A38,allNAICS!$E:$E,'Number of Firms per 1000 Capita'!T$1)/$B38</f>
        <v>3.748647161609016</v>
      </c>
      <c r="U38" s="2">
        <f>1000*SUMIFS(allNAICS!$O:$O,allNAICS!$C:$C,'Number of Firms per 1000 Capita'!$A38,allNAICS!$E:$E,'Number of Firms per 1000 Capita'!U$1)/$B38</f>
        <v>5.635063152612263</v>
      </c>
      <c r="V38" s="2">
        <f>1000*SUMIFS(allNAICS!$O:$O,allNAICS!$C:$C,'Number of Firms per 1000 Capita'!$A38,allNAICS!$E:$E,'Number of Firms per 1000 Capita'!V$1)/$B38</f>
        <v>5.9373734075807318</v>
      </c>
      <c r="W38" s="2">
        <f>1000*SUMIFS(allNAICS!$O:$O,allNAICS!$C:$C,'Number of Firms per 1000 Capita'!$A38,allNAICS!$E:$E,'Number of Firms per 1000 Capita'!W$1)/$B38</f>
        <v>2.7691619355111765</v>
      </c>
      <c r="X38" s="2">
        <f>1000*SUMIFS(allNAICS!$O:$O,allNAICS!$C:$C,'Number of Firms per 1000 Capita'!$A38,allNAICS!$E:$E,'Number of Firms per 1000 Capita'!X$1)/$B38</f>
        <v>8.9665221623647913</v>
      </c>
      <c r="Y38" s="2">
        <f>1000*SUMIFS(allNAICS!$O:$O,allNAICS!$C:$C,'Number of Firms per 1000 Capita'!$A38,allNAICS!$E:$E,'Number of Firms per 1000 Capita'!Y$1)/$B38</f>
        <v>0</v>
      </c>
      <c r="Z38" s="2">
        <f>1000*SUMIFS(allNAICS!$O:$O,allNAICS!$C:$C,'Number of Firms per 1000 Capita'!$A38,allNAICS!$E:$E,'Number of Firms per 1000 Capita'!Z$1)/$B38</f>
        <v>0</v>
      </c>
    </row>
    <row r="39" spans="1:26" x14ac:dyDescent="0.45">
      <c r="A39" s="1" t="s">
        <v>507</v>
      </c>
      <c r="B39" s="2">
        <v>677346</v>
      </c>
      <c r="C39" s="1" t="s">
        <v>508</v>
      </c>
      <c r="D39" s="1">
        <v>43.618710200000002</v>
      </c>
      <c r="E39" s="1">
        <v>-116.2146068</v>
      </c>
      <c r="F39" s="2">
        <f>1000*SUMIFS(allNAICS!$O:$O,allNAICS!$C:$C,'Number of Firms per 1000 Capita'!$A39,allNAICS!$E:$E,'Number of Firms per 1000 Capita'!F$1)/$B39</f>
        <v>86.670623285588164</v>
      </c>
      <c r="G39" s="2">
        <f>1000*SUMIFS(allNAICS!$O:$O,allNAICS!$C:$C,'Number of Firms per 1000 Capita'!$A39,allNAICS!$E:$E,'Number of Firms per 1000 Capita'!G$1)/$B39</f>
        <v>0.83709064495841123</v>
      </c>
      <c r="H39" s="2">
        <f>1000*SUMIFS(allNAICS!$O:$O,allNAICS!$C:$C,'Number of Firms per 1000 Capita'!$A39,allNAICS!$E:$E,'Number of Firms per 1000 Capita'!H$1)/$B39</f>
        <v>6.200671444136379E-2</v>
      </c>
      <c r="I39" s="2">
        <f>1000*SUMIFS(allNAICS!$O:$O,allNAICS!$C:$C,'Number of Firms per 1000 Capita'!$A39,allNAICS!$E:$E,'Number of Firms per 1000 Capita'!I$1)/$B39</f>
        <v>0.17568569091719741</v>
      </c>
      <c r="J39" s="2">
        <f>1000*SUMIFS(allNAICS!$O:$O,allNAICS!$C:$C,'Number of Firms per 1000 Capita'!$A39,allNAICS!$E:$E,'Number of Firms per 1000 Capita'!J$1)/$B39</f>
        <v>9.126797825631213</v>
      </c>
      <c r="K39" s="2">
        <f>1000*SUMIFS(allNAICS!$O:$O,allNAICS!$C:$C,'Number of Firms per 1000 Capita'!$A39,allNAICS!$E:$E,'Number of Firms per 1000 Capita'!K$1)/$B39</f>
        <v>2.4950320810929716</v>
      </c>
      <c r="L39" s="2">
        <f>1000*SUMIFS(allNAICS!$O:$O,allNAICS!$C:$C,'Number of Firms per 1000 Capita'!$A39,allNAICS!$E:$E,'Number of Firms per 1000 Capita'!L$1)/$B39</f>
        <v>2.3001538357058284</v>
      </c>
      <c r="M39" s="2">
        <f>1000*SUMIFS(allNAICS!$O:$O,allNAICS!$C:$C,'Number of Firms per 1000 Capita'!$A39,allNAICS!$E:$E,'Number of Firms per 1000 Capita'!M$1)/$B39</f>
        <v>9.5800373811907065</v>
      </c>
      <c r="N39" s="2">
        <f>1000*SUMIFS(allNAICS!$O:$O,allNAICS!$C:$C,'Number of Firms per 1000 Capita'!$A39,allNAICS!$E:$E,'Number of Firms per 1000 Capita'!N$1)/$B39</f>
        <v>3.2627342598908093</v>
      </c>
      <c r="O39" s="2">
        <f>1000*SUMIFS(allNAICS!$O:$O,allNAICS!$C:$C,'Number of Firms per 1000 Capita'!$A39,allNAICS!$E:$E,'Number of Firms per 1000 Capita'!O$1)/$B39</f>
        <v>1.3390497618646895</v>
      </c>
      <c r="P39" s="2">
        <f>1000*SUMIFS(allNAICS!$O:$O,allNAICS!$C:$C,'Number of Firms per 1000 Capita'!$A39,allNAICS!$E:$E,'Number of Firms per 1000 Capita'!P$1)/$B39</f>
        <v>3.668730604447358</v>
      </c>
      <c r="Q39" s="2">
        <f>1000*SUMIFS(allNAICS!$O:$O,allNAICS!$C:$C,'Number of Firms per 1000 Capita'!$A39,allNAICS!$E:$E,'Number of Firms per 1000 Capita'!Q$1)/$B39</f>
        <v>9.6582839494143311</v>
      </c>
      <c r="R39" s="2">
        <f>1000*SUMIFS(allNAICS!$O:$O,allNAICS!$C:$C,'Number of Firms per 1000 Capita'!$A39,allNAICS!$E:$E,'Number of Firms per 1000 Capita'!R$1)/$B39</f>
        <v>12.106072819504361</v>
      </c>
      <c r="S39" s="2">
        <f>1000*SUMIFS(allNAICS!$O:$O,allNAICS!$C:$C,'Number of Firms per 1000 Capita'!$A39,allNAICS!$E:$E,'Number of Firms per 1000 Capita'!S$1)/$B39</f>
        <v>5.8729216678034568</v>
      </c>
      <c r="T39" s="2">
        <f>1000*SUMIFS(allNAICS!$O:$O,allNAICS!$C:$C,'Number of Firms per 1000 Capita'!$A39,allNAICS!$E:$E,'Number of Firms per 1000 Capita'!T$1)/$B39</f>
        <v>2.4566469721530799</v>
      </c>
      <c r="U39" s="2">
        <f>1000*SUMIFS(allNAICS!$O:$O,allNAICS!$C:$C,'Number of Firms per 1000 Capita'!$A39,allNAICS!$E:$E,'Number of Firms per 1000 Capita'!U$1)/$B39</f>
        <v>8.4624401709023154</v>
      </c>
      <c r="V39" s="2">
        <f>1000*SUMIFS(allNAICS!$O:$O,allNAICS!$C:$C,'Number of Firms per 1000 Capita'!$A39,allNAICS!$E:$E,'Number of Firms per 1000 Capita'!V$1)/$B39</f>
        <v>3.7942203836739274</v>
      </c>
      <c r="W39" s="2">
        <f>1000*SUMIFS(allNAICS!$O:$O,allNAICS!$C:$C,'Number of Firms per 1000 Capita'!$A39,allNAICS!$E:$E,'Number of Firms per 1000 Capita'!W$1)/$B39</f>
        <v>2.1554715020093127</v>
      </c>
      <c r="X39" s="2">
        <f>1000*SUMIFS(allNAICS!$O:$O,allNAICS!$C:$C,'Number of Firms per 1000 Capita'!$A39,allNAICS!$E:$E,'Number of Firms per 1000 Capita'!X$1)/$B39</f>
        <v>9.5386995715631304</v>
      </c>
      <c r="Y39" s="2">
        <f>1000*SUMIFS(allNAICS!$O:$O,allNAICS!$C:$C,'Number of Firms per 1000 Capita'!$A39,allNAICS!$E:$E,'Number of Firms per 1000 Capita'!Y$1)/$B39</f>
        <v>0.1786383916048814</v>
      </c>
      <c r="Z39" s="2">
        <f>1000*SUMIFS(allNAICS!$O:$O,allNAICS!$C:$C,'Number of Firms per 1000 Capita'!$A39,allNAICS!$E:$E,'Number of Firms per 1000 Capita'!Z$1)/$B39</f>
        <v>0</v>
      </c>
    </row>
    <row r="40" spans="1:26" x14ac:dyDescent="0.45">
      <c r="A40" s="1" t="s">
        <v>509</v>
      </c>
      <c r="B40" s="2">
        <v>4771936</v>
      </c>
      <c r="C40" s="1" t="s">
        <v>510</v>
      </c>
      <c r="D40" s="1">
        <v>42.358430800000001</v>
      </c>
      <c r="E40" s="1">
        <v>-71.059773199999995</v>
      </c>
      <c r="F40" s="2">
        <f>1000*SUMIFS(allNAICS!$O:$O,allNAICS!$C:$C,'Number of Firms per 1000 Capita'!$A40,allNAICS!$E:$E,'Number of Firms per 1000 Capita'!F$1)/$B40</f>
        <v>92.828151928273982</v>
      </c>
      <c r="G40" s="2">
        <f>1000*SUMIFS(allNAICS!$O:$O,allNAICS!$C:$C,'Number of Firms per 1000 Capita'!$A40,allNAICS!$E:$E,'Number of Firms per 1000 Capita'!G$1)/$B40</f>
        <v>0.51970520979325796</v>
      </c>
      <c r="H40" s="2">
        <f>1000*SUMIFS(allNAICS!$O:$O,allNAICS!$C:$C,'Number of Firms per 1000 Capita'!$A40,allNAICS!$E:$E,'Number of Firms per 1000 Capita'!H$1)/$B40</f>
        <v>1.9698503919583162E-2</v>
      </c>
      <c r="I40" s="2">
        <f>1000*SUMIFS(allNAICS!$O:$O,allNAICS!$C:$C,'Number of Firms per 1000 Capita'!$A40,allNAICS!$E:$E,'Number of Firms per 1000 Capita'!I$1)/$B40</f>
        <v>6.1400655834445393E-2</v>
      </c>
      <c r="J40" s="2">
        <f>1000*SUMIFS(allNAICS!$O:$O,allNAICS!$C:$C,'Number of Firms per 1000 Capita'!$A40,allNAICS!$E:$E,'Number of Firms per 1000 Capita'!J$1)/$B40</f>
        <v>9.8111123032664302</v>
      </c>
      <c r="K40" s="2">
        <f>1000*SUMIFS(allNAICS!$O:$O,allNAICS!$C:$C,'Number of Firms per 1000 Capita'!$A40,allNAICS!$E:$E,'Number of Firms per 1000 Capita'!K$1)/$B40</f>
        <v>1.6729059232982169</v>
      </c>
      <c r="L40" s="2">
        <f>1000*SUMIFS(allNAICS!$O:$O,allNAICS!$C:$C,'Number of Firms per 1000 Capita'!$A40,allNAICS!$E:$E,'Number of Firms per 1000 Capita'!L$1)/$B40</f>
        <v>2.2349419606633449</v>
      </c>
      <c r="M40" s="2">
        <f>1000*SUMIFS(allNAICS!$O:$O,allNAICS!$C:$C,'Number of Firms per 1000 Capita'!$A40,allNAICS!$E:$E,'Number of Firms per 1000 Capita'!M$1)/$B40</f>
        <v>6.6453112531266134</v>
      </c>
      <c r="N40" s="2">
        <f>1000*SUMIFS(allNAICS!$O:$O,allNAICS!$C:$C,'Number of Firms per 1000 Capita'!$A40,allNAICS!$E:$E,'Number of Firms per 1000 Capita'!N$1)/$B40</f>
        <v>3.0406945943952306</v>
      </c>
      <c r="O40" s="2">
        <f>1000*SUMIFS(allNAICS!$O:$O,allNAICS!$C:$C,'Number of Firms per 1000 Capita'!$A40,allNAICS!$E:$E,'Number of Firms per 1000 Capita'!O$1)/$B40</f>
        <v>1.6680860765944892</v>
      </c>
      <c r="P40" s="2">
        <f>1000*SUMIFS(allNAICS!$O:$O,allNAICS!$C:$C,'Number of Firms per 1000 Capita'!$A40,allNAICS!$E:$E,'Number of Firms per 1000 Capita'!P$1)/$B40</f>
        <v>3.3319809821422584</v>
      </c>
      <c r="Q40" s="2">
        <f>1000*SUMIFS(allNAICS!$O:$O,allNAICS!$C:$C,'Number of Firms per 1000 Capita'!$A40,allNAICS!$E:$E,'Number of Firms per 1000 Capita'!Q$1)/$B40</f>
        <v>9.1237602516043808</v>
      </c>
      <c r="R40" s="2">
        <f>1000*SUMIFS(allNAICS!$O:$O,allNAICS!$C:$C,'Number of Firms per 1000 Capita'!$A40,allNAICS!$E:$E,'Number of Firms per 1000 Capita'!R$1)/$B40</f>
        <v>19.286511805690605</v>
      </c>
      <c r="S40" s="2">
        <f>1000*SUMIFS(allNAICS!$O:$O,allNAICS!$C:$C,'Number of Firms per 1000 Capita'!$A40,allNAICS!$E:$E,'Number of Firms per 1000 Capita'!S$1)/$B40</f>
        <v>6.2108963741341041</v>
      </c>
      <c r="T40" s="2">
        <f>1000*SUMIFS(allNAICS!$O:$O,allNAICS!$C:$C,'Number of Firms per 1000 Capita'!$A40,allNAICS!$E:$E,'Number of Firms per 1000 Capita'!T$1)/$B40</f>
        <v>3.7087672592423706</v>
      </c>
      <c r="U40" s="2">
        <f>1000*SUMIFS(allNAICS!$O:$O,allNAICS!$C:$C,'Number of Firms per 1000 Capita'!$A40,allNAICS!$E:$E,'Number of Firms per 1000 Capita'!U$1)/$B40</f>
        <v>8.4076986782722987</v>
      </c>
      <c r="V40" s="2">
        <f>1000*SUMIFS(allNAICS!$O:$O,allNAICS!$C:$C,'Number of Firms per 1000 Capita'!$A40,allNAICS!$E:$E,'Number of Firms per 1000 Capita'!V$1)/$B40</f>
        <v>5.5556067809794598</v>
      </c>
      <c r="W40" s="2">
        <f>1000*SUMIFS(allNAICS!$O:$O,allNAICS!$C:$C,'Number of Firms per 1000 Capita'!$A40,allNAICS!$E:$E,'Number of Firms per 1000 Capita'!W$1)/$B40</f>
        <v>2.6970185685642054</v>
      </c>
      <c r="X40" s="2">
        <f>1000*SUMIFS(allNAICS!$O:$O,allNAICS!$C:$C,'Number of Firms per 1000 Capita'!$A40,allNAICS!$E:$E,'Number of Firms per 1000 Capita'!X$1)/$B40</f>
        <v>8.9542273827645626</v>
      </c>
      <c r="Y40" s="2">
        <f>1000*SUMIFS(allNAICS!$O:$O,allNAICS!$C:$C,'Number of Firms per 1000 Capita'!$A40,allNAICS!$E:$E,'Number of Firms per 1000 Capita'!Y$1)/$B40</f>
        <v>0.1272020412679466</v>
      </c>
      <c r="Z40" s="2">
        <f>1000*SUMIFS(allNAICS!$O:$O,allNAICS!$C:$C,'Number of Firms per 1000 Capita'!$A40,allNAICS!$E:$E,'Number of Firms per 1000 Capita'!Z$1)/$B40</f>
        <v>3.4367602583102543E-2</v>
      </c>
    </row>
    <row r="41" spans="1:26" x14ac:dyDescent="0.45">
      <c r="A41" s="1" t="s">
        <v>511</v>
      </c>
      <c r="B41" s="2">
        <v>316782</v>
      </c>
      <c r="C41" s="1" t="s">
        <v>512</v>
      </c>
      <c r="D41" s="1">
        <v>40.014985600000003</v>
      </c>
      <c r="E41" s="1">
        <v>-105.27054560000001</v>
      </c>
      <c r="F41" s="2">
        <f>1000*SUMIFS(allNAICS!$O:$O,allNAICS!$C:$C,'Number of Firms per 1000 Capita'!$A41,allNAICS!$E:$E,'Number of Firms per 1000 Capita'!F$1)/$B41</f>
        <v>139.47130834453978</v>
      </c>
      <c r="G41" s="2">
        <f>1000*SUMIFS(allNAICS!$O:$O,allNAICS!$C:$C,'Number of Firms per 1000 Capita'!$A41,allNAICS!$E:$E,'Number of Firms per 1000 Capita'!G$1)/$B41</f>
        <v>0.6187220233472861</v>
      </c>
      <c r="H41" s="2">
        <f>1000*SUMIFS(allNAICS!$O:$O,allNAICS!$C:$C,'Number of Firms per 1000 Capita'!$A41,allNAICS!$E:$E,'Number of Firms per 1000 Capita'!H$1)/$B41</f>
        <v>0.8018132343378096</v>
      </c>
      <c r="I41" s="2">
        <f>1000*SUMIFS(allNAICS!$O:$O,allNAICS!$C:$C,'Number of Firms per 1000 Capita'!$A41,allNAICS!$E:$E,'Number of Firms per 1000 Capita'!I$1)/$B41</f>
        <v>0.15783725085389952</v>
      </c>
      <c r="J41" s="2">
        <f>1000*SUMIFS(allNAICS!$O:$O,allNAICS!$C:$C,'Number of Firms per 1000 Capita'!$A41,allNAICS!$E:$E,'Number of Firms per 1000 Capita'!J$1)/$B41</f>
        <v>10.414101811340291</v>
      </c>
      <c r="K41" s="2">
        <f>1000*SUMIFS(allNAICS!$O:$O,allNAICS!$C:$C,'Number of Firms per 1000 Capita'!$A41,allNAICS!$E:$E,'Number of Firms per 1000 Capita'!K$1)/$B41</f>
        <v>3.7723102954081988</v>
      </c>
      <c r="L41" s="2">
        <f>1000*SUMIFS(allNAICS!$O:$O,allNAICS!$C:$C,'Number of Firms per 1000 Capita'!$A41,allNAICS!$E:$E,'Number of Firms per 1000 Capita'!L$1)/$B41</f>
        <v>3.1314910569413668</v>
      </c>
      <c r="M41" s="2">
        <f>1000*SUMIFS(allNAICS!$O:$O,allNAICS!$C:$C,'Number of Firms per 1000 Capita'!$A41,allNAICS!$E:$E,'Number of Firms per 1000 Capita'!M$1)/$B41</f>
        <v>9.8206337481296284</v>
      </c>
      <c r="N41" s="2">
        <f>1000*SUMIFS(allNAICS!$O:$O,allNAICS!$C:$C,'Number of Firms per 1000 Capita'!$A41,allNAICS!$E:$E,'Number of Firms per 1000 Capita'!N$1)/$B41</f>
        <v>1.4962971380949674</v>
      </c>
      <c r="O41" s="2">
        <f>1000*SUMIFS(allNAICS!$O:$O,allNAICS!$C:$C,'Number of Firms per 1000 Capita'!$A41,allNAICS!$E:$E,'Number of Firms per 1000 Capita'!O$1)/$B41</f>
        <v>3.2924850528123439</v>
      </c>
      <c r="P41" s="2">
        <f>1000*SUMIFS(allNAICS!$O:$O,allNAICS!$C:$C,'Number of Firms per 1000 Capita'!$A41,allNAICS!$E:$E,'Number of Firms per 1000 Capita'!P$1)/$B41</f>
        <v>4.2331950679015851</v>
      </c>
      <c r="Q41" s="2">
        <f>1000*SUMIFS(allNAICS!$O:$O,allNAICS!$C:$C,'Number of Firms per 1000 Capita'!$A41,allNAICS!$E:$E,'Number of Firms per 1000 Capita'!Q$1)/$B41</f>
        <v>16.882272351333093</v>
      </c>
      <c r="R41" s="2">
        <f>1000*SUMIFS(allNAICS!$O:$O,allNAICS!$C:$C,'Number of Firms per 1000 Capita'!$A41,allNAICS!$E:$E,'Number of Firms per 1000 Capita'!R$1)/$B41</f>
        <v>36.545637062711897</v>
      </c>
      <c r="S41" s="2">
        <f>1000*SUMIFS(allNAICS!$O:$O,allNAICS!$C:$C,'Number of Firms per 1000 Capita'!$A41,allNAICS!$E:$E,'Number of Firms per 1000 Capita'!S$1)/$B41</f>
        <v>7.8224141523192605</v>
      </c>
      <c r="T41" s="2">
        <f>1000*SUMIFS(allNAICS!$O:$O,allNAICS!$C:$C,'Number of Firms per 1000 Capita'!$A41,allNAICS!$E:$E,'Number of Firms per 1000 Capita'!T$1)/$B41</f>
        <v>5.5022065647669374</v>
      </c>
      <c r="U41" s="2">
        <f>1000*SUMIFS(allNAICS!$O:$O,allNAICS!$C:$C,'Number of Firms per 1000 Capita'!$A41,allNAICS!$E:$E,'Number of Firms per 1000 Capita'!U$1)/$B41</f>
        <v>12.12821435561364</v>
      </c>
      <c r="V41" s="2">
        <f>1000*SUMIFS(allNAICS!$O:$O,allNAICS!$C:$C,'Number of Firms per 1000 Capita'!$A41,allNAICS!$E:$E,'Number of Firms per 1000 Capita'!V$1)/$B41</f>
        <v>9.2524196450555909</v>
      </c>
      <c r="W41" s="2">
        <f>1000*SUMIFS(allNAICS!$O:$O,allNAICS!$C:$C,'Number of Firms per 1000 Capita'!$A41,allNAICS!$E:$E,'Number of Firms per 1000 Capita'!W$1)/$B41</f>
        <v>3.0336319614119489</v>
      </c>
      <c r="X41" s="2">
        <f>1000*SUMIFS(allNAICS!$O:$O,allNAICS!$C:$C,'Number of Firms per 1000 Capita'!$A41,allNAICS!$E:$E,'Number of Firms per 1000 Capita'!X$1)/$B41</f>
        <v>10.622446982467439</v>
      </c>
      <c r="Y41" s="2">
        <f>1000*SUMIFS(allNAICS!$O:$O,allNAICS!$C:$C,'Number of Firms per 1000 Capita'!$A41,allNAICS!$E:$E,'Number of Firms per 1000 Capita'!Y$1)/$B41</f>
        <v>0.16415074088805551</v>
      </c>
      <c r="Z41" s="2">
        <f>1000*SUMIFS(allNAICS!$O:$O,allNAICS!$C:$C,'Number of Firms per 1000 Capita'!$A41,allNAICS!$E:$E,'Number of Firms per 1000 Capita'!Z$1)/$B41</f>
        <v>0</v>
      </c>
    </row>
    <row r="42" spans="1:26" x14ac:dyDescent="0.45">
      <c r="A42" s="1" t="s">
        <v>513</v>
      </c>
      <c r="B42" s="2">
        <v>169250</v>
      </c>
      <c r="C42" s="1" t="s">
        <v>514</v>
      </c>
      <c r="D42" s="1">
        <v>36.968521899999999</v>
      </c>
      <c r="E42" s="1">
        <v>-86.480804300000003</v>
      </c>
      <c r="F42" s="2">
        <f>1000*SUMIFS(allNAICS!$O:$O,allNAICS!$C:$C,'Number of Firms per 1000 Capita'!$A42,allNAICS!$E:$E,'Number of Firms per 1000 Capita'!F$1)/$B42</f>
        <v>85.648449039881825</v>
      </c>
      <c r="G42" s="2">
        <f>1000*SUMIFS(allNAICS!$O:$O,allNAICS!$C:$C,'Number of Firms per 1000 Capita'!$A42,allNAICS!$E:$E,'Number of Firms per 1000 Capita'!G$1)/$B42</f>
        <v>0.84490398818316104</v>
      </c>
      <c r="H42" s="2">
        <f>1000*SUMIFS(allNAICS!$O:$O,allNAICS!$C:$C,'Number of Firms per 1000 Capita'!$A42,allNAICS!$E:$E,'Number of Firms per 1000 Capita'!H$1)/$B42</f>
        <v>0.99852289512555392</v>
      </c>
      <c r="I42" s="2">
        <f>1000*SUMIFS(allNAICS!$O:$O,allNAICS!$C:$C,'Number of Firms per 1000 Capita'!$A42,allNAICS!$E:$E,'Number of Firms per 1000 Capita'!I$1)/$B42</f>
        <v>0.15361890694239291</v>
      </c>
      <c r="J42" s="2">
        <f>1000*SUMIFS(allNAICS!$O:$O,allNAICS!$C:$C,'Number of Firms per 1000 Capita'!$A42,allNAICS!$E:$E,'Number of Firms per 1000 Capita'!J$1)/$B42</f>
        <v>14.481536189069423</v>
      </c>
      <c r="K42" s="2">
        <f>1000*SUMIFS(allNAICS!$O:$O,allNAICS!$C:$C,'Number of Firms per 1000 Capita'!$A42,allNAICS!$E:$E,'Number of Firms per 1000 Capita'!K$1)/$B42</f>
        <v>1.5420974889217134</v>
      </c>
      <c r="L42" s="2">
        <f>1000*SUMIFS(allNAICS!$O:$O,allNAICS!$C:$C,'Number of Firms per 1000 Capita'!$A42,allNAICS!$E:$E,'Number of Firms per 1000 Capita'!L$1)/$B42</f>
        <v>2.0797636632200884</v>
      </c>
      <c r="M42" s="2">
        <f>1000*SUMIFS(allNAICS!$O:$O,allNAICS!$C:$C,'Number of Firms per 1000 Capita'!$A42,allNAICS!$E:$E,'Number of Firms per 1000 Capita'!M$1)/$B42</f>
        <v>9.8847858197932048</v>
      </c>
      <c r="N42" s="2">
        <f>1000*SUMIFS(allNAICS!$O:$O,allNAICS!$C:$C,'Number of Firms per 1000 Capita'!$A42,allNAICS!$E:$E,'Number of Firms per 1000 Capita'!N$1)/$B42</f>
        <v>5.5243722304283605</v>
      </c>
      <c r="O42" s="2">
        <f>1000*SUMIFS(allNAICS!$O:$O,allNAICS!$C:$C,'Number of Firms per 1000 Capita'!$A42,allNAICS!$E:$E,'Number of Firms per 1000 Capita'!O$1)/$B42</f>
        <v>1.293943870014771</v>
      </c>
      <c r="P42" s="2">
        <f>1000*SUMIFS(allNAICS!$O:$O,allNAICS!$C:$C,'Number of Firms per 1000 Capita'!$A42,allNAICS!$E:$E,'Number of Firms per 1000 Capita'!P$1)/$B42</f>
        <v>2.9010339734121122</v>
      </c>
      <c r="Q42" s="2">
        <f>1000*SUMIFS(allNAICS!$O:$O,allNAICS!$C:$C,'Number of Firms per 1000 Capita'!$A42,allNAICS!$E:$E,'Number of Firms per 1000 Capita'!Q$1)/$B42</f>
        <v>6.3456425406203838</v>
      </c>
      <c r="R42" s="2">
        <f>1000*SUMIFS(allNAICS!$O:$O,allNAICS!$C:$C,'Number of Firms per 1000 Capita'!$A42,allNAICS!$E:$E,'Number of Firms per 1000 Capita'!R$1)/$B42</f>
        <v>6.859675036927622</v>
      </c>
      <c r="S42" s="2">
        <f>1000*SUMIFS(allNAICS!$O:$O,allNAICS!$C:$C,'Number of Firms per 1000 Capita'!$A42,allNAICS!$E:$E,'Number of Firms per 1000 Capita'!S$1)/$B42</f>
        <v>5.8788774002954209</v>
      </c>
      <c r="T42" s="2">
        <f>1000*SUMIFS(allNAICS!$O:$O,allNAICS!$C:$C,'Number of Firms per 1000 Capita'!$A42,allNAICS!$E:$E,'Number of Firms per 1000 Capita'!T$1)/$B42</f>
        <v>0.94534711964549478</v>
      </c>
      <c r="U42" s="2">
        <f>1000*SUMIFS(allNAICS!$O:$O,allNAICS!$C:$C,'Number of Firms per 1000 Capita'!$A42,allNAICS!$E:$E,'Number of Firms per 1000 Capita'!U$1)/$B42</f>
        <v>5.7370753323485966</v>
      </c>
      <c r="V42" s="2">
        <f>1000*SUMIFS(allNAICS!$O:$O,allNAICS!$C:$C,'Number of Firms per 1000 Capita'!$A42,allNAICS!$E:$E,'Number of Firms per 1000 Capita'!V$1)/$B42</f>
        <v>2.5937961595273262</v>
      </c>
      <c r="W42" s="2">
        <f>1000*SUMIFS(allNAICS!$O:$O,allNAICS!$C:$C,'Number of Firms per 1000 Capita'!$A42,allNAICS!$E:$E,'Number of Firms per 1000 Capita'!W$1)/$B42</f>
        <v>2.8419497784342687</v>
      </c>
      <c r="X42" s="2">
        <f>1000*SUMIFS(allNAICS!$O:$O,allNAICS!$C:$C,'Number of Firms per 1000 Capita'!$A42,allNAICS!$E:$E,'Number of Firms per 1000 Capita'!X$1)/$B42</f>
        <v>14.906942392909897</v>
      </c>
      <c r="Y42" s="2">
        <f>1000*SUMIFS(allNAICS!$O:$O,allNAICS!$C:$C,'Number of Firms per 1000 Capita'!$A42,allNAICS!$E:$E,'Number of Firms per 1000 Capita'!Y$1)/$B42</f>
        <v>0</v>
      </c>
      <c r="Z42" s="2">
        <f>1000*SUMIFS(allNAICS!$O:$O,allNAICS!$C:$C,'Number of Firms per 1000 Capita'!$A42,allNAICS!$E:$E,'Number of Firms per 1000 Capita'!Z$1)/$B42</f>
        <v>0</v>
      </c>
    </row>
    <row r="43" spans="1:26" x14ac:dyDescent="0.45">
      <c r="A43" s="1" t="s">
        <v>515</v>
      </c>
      <c r="B43" s="2">
        <v>258903</v>
      </c>
      <c r="C43" s="1" t="s">
        <v>492</v>
      </c>
      <c r="D43" s="1">
        <v>47.567320199999997</v>
      </c>
      <c r="E43" s="1">
        <v>-122.6329356</v>
      </c>
      <c r="F43" s="2">
        <f>1000*SUMIFS(allNAICS!$O:$O,allNAICS!$C:$C,'Number of Firms per 1000 Capita'!$A43,allNAICS!$E:$E,'Number of Firms per 1000 Capita'!F$1)/$B43</f>
        <v>70.323634720339271</v>
      </c>
      <c r="G43" s="2">
        <f>1000*SUMIFS(allNAICS!$O:$O,allNAICS!$C:$C,'Number of Firms per 1000 Capita'!$A43,allNAICS!$E:$E,'Number of Firms per 1000 Capita'!G$1)/$B43</f>
        <v>0.62571696735843152</v>
      </c>
      <c r="H43" s="2">
        <f>1000*SUMIFS(allNAICS!$O:$O,allNAICS!$C:$C,'Number of Firms per 1000 Capita'!$A43,allNAICS!$E:$E,'Number of Firms per 1000 Capita'!H$1)/$B43</f>
        <v>0</v>
      </c>
      <c r="I43" s="2">
        <f>1000*SUMIFS(allNAICS!$O:$O,allNAICS!$C:$C,'Number of Firms per 1000 Capita'!$A43,allNAICS!$E:$E,'Number of Firms per 1000 Capita'!I$1)/$B43</f>
        <v>0</v>
      </c>
      <c r="J43" s="2">
        <f>1000*SUMIFS(allNAICS!$O:$O,allNAICS!$C:$C,'Number of Firms per 1000 Capita'!$A43,allNAICS!$E:$E,'Number of Firms per 1000 Capita'!J$1)/$B43</f>
        <v>7.0991838642271432</v>
      </c>
      <c r="K43" s="2">
        <f>1000*SUMIFS(allNAICS!$O:$O,allNAICS!$C:$C,'Number of Firms per 1000 Capita'!$A43,allNAICS!$E:$E,'Number of Firms per 1000 Capita'!K$1)/$B43</f>
        <v>1.1741849264010074</v>
      </c>
      <c r="L43" s="2">
        <f>1000*SUMIFS(allNAICS!$O:$O,allNAICS!$C:$C,'Number of Firms per 1000 Capita'!$A43,allNAICS!$E:$E,'Number of Firms per 1000 Capita'!L$1)/$B43</f>
        <v>1.6569912283751058</v>
      </c>
      <c r="M43" s="2">
        <f>1000*SUMIFS(allNAICS!$O:$O,allNAICS!$C:$C,'Number of Firms per 1000 Capita'!$A43,allNAICS!$E:$E,'Number of Firms per 1000 Capita'!M$1)/$B43</f>
        <v>6.5198163018582251</v>
      </c>
      <c r="N43" s="2">
        <f>1000*SUMIFS(allNAICS!$O:$O,allNAICS!$C:$C,'Number of Firms per 1000 Capita'!$A43,allNAICS!$E:$E,'Number of Firms per 1000 Capita'!N$1)/$B43</f>
        <v>1.123973070995701</v>
      </c>
      <c r="O43" s="2">
        <f>1000*SUMIFS(allNAICS!$O:$O,allNAICS!$C:$C,'Number of Firms per 1000 Capita'!$A43,allNAICS!$E:$E,'Number of Firms per 1000 Capita'!O$1)/$B43</f>
        <v>0.73386557900062954</v>
      </c>
      <c r="P43" s="2">
        <f>1000*SUMIFS(allNAICS!$O:$O,allNAICS!$C:$C,'Number of Firms per 1000 Capita'!$A43,allNAICS!$E:$E,'Number of Firms per 1000 Capita'!P$1)/$B43</f>
        <v>1.9350876583121863</v>
      </c>
      <c r="Q43" s="2">
        <f>1000*SUMIFS(allNAICS!$O:$O,allNAICS!$C:$C,'Number of Firms per 1000 Capita'!$A43,allNAICS!$E:$E,'Number of Firms per 1000 Capita'!Q$1)/$B43</f>
        <v>8.451041509754619</v>
      </c>
      <c r="R43" s="2">
        <f>1000*SUMIFS(allNAICS!$O:$O,allNAICS!$C:$C,'Number of Firms per 1000 Capita'!$A43,allNAICS!$E:$E,'Number of Firms per 1000 Capita'!R$1)/$B43</f>
        <v>11.907934631889162</v>
      </c>
      <c r="S43" s="2">
        <f>1000*SUMIFS(allNAICS!$O:$O,allNAICS!$C:$C,'Number of Firms per 1000 Capita'!$A43,allNAICS!$E:$E,'Number of Firms per 1000 Capita'!S$1)/$B43</f>
        <v>5.6778021112153976</v>
      </c>
      <c r="T43" s="2">
        <f>1000*SUMIFS(allNAICS!$O:$O,allNAICS!$C:$C,'Number of Firms per 1000 Capita'!$A43,allNAICS!$E:$E,'Number of Firms per 1000 Capita'!T$1)/$B43</f>
        <v>2.0007493153806637</v>
      </c>
      <c r="U43" s="2">
        <f>1000*SUMIFS(allNAICS!$O:$O,allNAICS!$C:$C,'Number of Firms per 1000 Capita'!$A43,allNAICS!$E:$E,'Number of Firms per 1000 Capita'!U$1)/$B43</f>
        <v>7.8832612986330792</v>
      </c>
      <c r="V43" s="2">
        <f>1000*SUMIFS(allNAICS!$O:$O,allNAICS!$C:$C,'Number of Firms per 1000 Capita'!$A43,allNAICS!$E:$E,'Number of Firms per 1000 Capita'!V$1)/$B43</f>
        <v>4.5576914906354888</v>
      </c>
      <c r="W43" s="2">
        <f>1000*SUMIFS(allNAICS!$O:$O,allNAICS!$C:$C,'Number of Firms per 1000 Capita'!$A43,allNAICS!$E:$E,'Number of Firms per 1000 Capita'!W$1)/$B43</f>
        <v>2.7307524439655007</v>
      </c>
      <c r="X43" s="2">
        <f>1000*SUMIFS(allNAICS!$O:$O,allNAICS!$C:$C,'Number of Firms per 1000 Capita'!$A43,allNAICS!$E:$E,'Number of Firms per 1000 Capita'!X$1)/$B43</f>
        <v>6.2185451694263874</v>
      </c>
      <c r="Y43" s="2">
        <f>1000*SUMIFS(allNAICS!$O:$O,allNAICS!$C:$C,'Number of Firms per 1000 Capita'!$A43,allNAICS!$E:$E,'Number of Firms per 1000 Capita'!Y$1)/$B43</f>
        <v>0</v>
      </c>
      <c r="Z43" s="2">
        <f>1000*SUMIFS(allNAICS!$O:$O,allNAICS!$C:$C,'Number of Firms per 1000 Capita'!$A43,allNAICS!$E:$E,'Number of Firms per 1000 Capita'!Z$1)/$B43</f>
        <v>0</v>
      </c>
    </row>
    <row r="44" spans="1:26" x14ac:dyDescent="0.45">
      <c r="A44" s="1" t="s">
        <v>516</v>
      </c>
      <c r="B44" s="2">
        <v>947328</v>
      </c>
      <c r="C44" s="1" t="s">
        <v>517</v>
      </c>
      <c r="D44" s="1">
        <v>41.1865478</v>
      </c>
      <c r="E44" s="1">
        <v>-73.195176700000005</v>
      </c>
      <c r="F44" s="2">
        <f>1000*SUMIFS(allNAICS!$O:$O,allNAICS!$C:$C,'Number of Firms per 1000 Capita'!$A44,allNAICS!$E:$E,'Number of Firms per 1000 Capita'!F$1)/$B44</f>
        <v>113.55095595189839</v>
      </c>
      <c r="G44" s="2">
        <f>1000*SUMIFS(allNAICS!$O:$O,allNAICS!$C:$C,'Number of Firms per 1000 Capita'!$A44,allNAICS!$E:$E,'Number of Firms per 1000 Capita'!G$1)/$B44</f>
        <v>0.13617247669233887</v>
      </c>
      <c r="H44" s="2">
        <f>1000*SUMIFS(allNAICS!$O:$O,allNAICS!$C:$C,'Number of Firms per 1000 Capita'!$A44,allNAICS!$E:$E,'Number of Firms per 1000 Capita'!H$1)/$B44</f>
        <v>2.7445615457370627E-2</v>
      </c>
      <c r="I44" s="2">
        <f>1000*SUMIFS(allNAICS!$O:$O,allNAICS!$C:$C,'Number of Firms per 1000 Capita'!$A44,allNAICS!$E:$E,'Number of Firms per 1000 Capita'!I$1)/$B44</f>
        <v>0.12139406836913931</v>
      </c>
      <c r="J44" s="2">
        <f>1000*SUMIFS(allNAICS!$O:$O,allNAICS!$C:$C,'Number of Firms per 1000 Capita'!$A44,allNAICS!$E:$E,'Number of Firms per 1000 Capita'!J$1)/$B44</f>
        <v>12.741099175787056</v>
      </c>
      <c r="K44" s="2">
        <f>1000*SUMIFS(allNAICS!$O:$O,allNAICS!$C:$C,'Number of Firms per 1000 Capita'!$A44,allNAICS!$E:$E,'Number of Firms per 1000 Capita'!K$1)/$B44</f>
        <v>1.4145047966491016</v>
      </c>
      <c r="L44" s="2">
        <f>1000*SUMIFS(allNAICS!$O:$O,allNAICS!$C:$C,'Number of Firms per 1000 Capita'!$A44,allNAICS!$E:$E,'Number of Firms per 1000 Capita'!L$1)/$B44</f>
        <v>2.9113464396703148</v>
      </c>
      <c r="M44" s="2">
        <f>1000*SUMIFS(allNAICS!$O:$O,allNAICS!$C:$C,'Number of Firms per 1000 Capita'!$A44,allNAICS!$E:$E,'Number of Firms per 1000 Capita'!M$1)/$B44</f>
        <v>7.6604935143899473</v>
      </c>
      <c r="N44" s="2">
        <f>1000*SUMIFS(allNAICS!$O:$O,allNAICS!$C:$C,'Number of Firms per 1000 Capita'!$A44,allNAICS!$E:$E,'Number of Firms per 1000 Capita'!N$1)/$B44</f>
        <v>2.6368902850966087</v>
      </c>
      <c r="O44" s="2">
        <f>1000*SUMIFS(allNAICS!$O:$O,allNAICS!$C:$C,'Number of Firms per 1000 Capita'!$A44,allNAICS!$E:$E,'Number of Firms per 1000 Capita'!O$1)/$B44</f>
        <v>1.8092994189974327</v>
      </c>
      <c r="P44" s="2">
        <f>1000*SUMIFS(allNAICS!$O:$O,allNAICS!$C:$C,'Number of Firms per 1000 Capita'!$A44,allNAICS!$E:$E,'Number of Firms per 1000 Capita'!P$1)/$B44</f>
        <v>7.1126368058370488</v>
      </c>
      <c r="Q44" s="2">
        <f>1000*SUMIFS(allNAICS!$O:$O,allNAICS!$C:$C,'Number of Firms per 1000 Capita'!$A44,allNAICS!$E:$E,'Number of Firms per 1000 Capita'!Q$1)/$B44</f>
        <v>14.493396162680719</v>
      </c>
      <c r="R44" s="2">
        <f>1000*SUMIFS(allNAICS!$O:$O,allNAICS!$C:$C,'Number of Firms per 1000 Capita'!$A44,allNAICS!$E:$E,'Number of Firms per 1000 Capita'!R$1)/$B44</f>
        <v>21.268240778273206</v>
      </c>
      <c r="S44" s="2">
        <f>1000*SUMIFS(allNAICS!$O:$O,allNAICS!$C:$C,'Number of Firms per 1000 Capita'!$A44,allNAICS!$E:$E,'Number of Firms per 1000 Capita'!S$1)/$B44</f>
        <v>9.617577016619375</v>
      </c>
      <c r="T44" s="2">
        <f>1000*SUMIFS(allNAICS!$O:$O,allNAICS!$C:$C,'Number of Firms per 1000 Capita'!$A44,allNAICS!$E:$E,'Number of Firms per 1000 Capita'!T$1)/$B44</f>
        <v>3.4507583434670992</v>
      </c>
      <c r="U44" s="2">
        <f>1000*SUMIFS(allNAICS!$O:$O,allNAICS!$C:$C,'Number of Firms per 1000 Capita'!$A44,allNAICS!$E:$E,'Number of Firms per 1000 Capita'!U$1)/$B44</f>
        <v>9.7674723010403994</v>
      </c>
      <c r="V44" s="2">
        <f>1000*SUMIFS(allNAICS!$O:$O,allNAICS!$C:$C,'Number of Firms per 1000 Capita'!$A44,allNAICS!$E:$E,'Number of Firms per 1000 Capita'!V$1)/$B44</f>
        <v>5.7245220240508043</v>
      </c>
      <c r="W44" s="2">
        <f>1000*SUMIFS(allNAICS!$O:$O,allNAICS!$C:$C,'Number of Firms per 1000 Capita'!$A44,allNAICS!$E:$E,'Number of Firms per 1000 Capita'!W$1)/$B44</f>
        <v>3.2417494257532766</v>
      </c>
      <c r="X44" s="2">
        <f>1000*SUMIFS(allNAICS!$O:$O,allNAICS!$C:$C,'Number of Firms per 1000 Capita'!$A44,allNAICS!$E:$E,'Number of Firms per 1000 Capita'!X$1)/$B44</f>
        <v>9.4972385488447504</v>
      </c>
      <c r="Y44" s="2">
        <f>1000*SUMIFS(allNAICS!$O:$O,allNAICS!$C:$C,'Number of Firms per 1000 Capita'!$A44,allNAICS!$E:$E,'Number of Firms per 1000 Capita'!Y$1)/$B44</f>
        <v>0.2892345628969058</v>
      </c>
      <c r="Z44" s="2">
        <f>1000*SUMIFS(allNAICS!$O:$O,allNAICS!$C:$C,'Number of Firms per 1000 Capita'!$A44,allNAICS!$E:$E,'Number of Firms per 1000 Capita'!Z$1)/$B44</f>
        <v>5.0668828536684231E-2</v>
      </c>
    </row>
    <row r="45" spans="1:26" x14ac:dyDescent="0.45">
      <c r="A45" s="1" t="s">
        <v>518</v>
      </c>
      <c r="B45" s="2">
        <v>420201</v>
      </c>
      <c r="C45" s="1" t="s">
        <v>445</v>
      </c>
      <c r="D45" s="1">
        <v>25.901747199999999</v>
      </c>
      <c r="E45" s="1">
        <v>-97.497483799999998</v>
      </c>
      <c r="F45" s="2">
        <f>1000*SUMIFS(allNAICS!$O:$O,allNAICS!$C:$C,'Number of Firms per 1000 Capita'!$A45,allNAICS!$E:$E,'Number of Firms per 1000 Capita'!F$1)/$B45</f>
        <v>87.096413383119028</v>
      </c>
      <c r="G45" s="2">
        <f>1000*SUMIFS(allNAICS!$O:$O,allNAICS!$C:$C,'Number of Firms per 1000 Capita'!$A45,allNAICS!$E:$E,'Number of Firms per 1000 Capita'!G$1)/$B45</f>
        <v>1.9800048072232099</v>
      </c>
      <c r="H45" s="2">
        <f>1000*SUMIFS(allNAICS!$O:$O,allNAICS!$C:$C,'Number of Firms per 1000 Capita'!$A45,allNAICS!$E:$E,'Number of Firms per 1000 Capita'!H$1)/$B45</f>
        <v>0.18324563720695572</v>
      </c>
      <c r="I45" s="2">
        <f>1000*SUMIFS(allNAICS!$O:$O,allNAICS!$C:$C,'Number of Firms per 1000 Capita'!$A45,allNAICS!$E:$E,'Number of Firms per 1000 Capita'!I$1)/$B45</f>
        <v>0.22132265273047899</v>
      </c>
      <c r="J45" s="2">
        <f>1000*SUMIFS(allNAICS!$O:$O,allNAICS!$C:$C,'Number of Firms per 1000 Capita'!$A45,allNAICS!$E:$E,'Number of Firms per 1000 Capita'!J$1)/$B45</f>
        <v>12.058514853605775</v>
      </c>
      <c r="K45" s="2">
        <f>1000*SUMIFS(allNAICS!$O:$O,allNAICS!$C:$C,'Number of Firms per 1000 Capita'!$A45,allNAICS!$E:$E,'Number of Firms per 1000 Capita'!K$1)/$B45</f>
        <v>2.1727696983110465</v>
      </c>
      <c r="L45" s="2">
        <f>1000*SUMIFS(allNAICS!$O:$O,allNAICS!$C:$C,'Number of Firms per 1000 Capita'!$A45,allNAICS!$E:$E,'Number of Firms per 1000 Capita'!L$1)/$B45</f>
        <v>2.2965199987624971</v>
      </c>
      <c r="M45" s="2">
        <f>1000*SUMIFS(allNAICS!$O:$O,allNAICS!$C:$C,'Number of Firms per 1000 Capita'!$A45,allNAICS!$E:$E,'Number of Firms per 1000 Capita'!M$1)/$B45</f>
        <v>9.1837001815797681</v>
      </c>
      <c r="N45" s="2">
        <f>1000*SUMIFS(allNAICS!$O:$O,allNAICS!$C:$C,'Number of Firms per 1000 Capita'!$A45,allNAICS!$E:$E,'Number of Firms per 1000 Capita'!N$1)/$B45</f>
        <v>6.0613849086508598</v>
      </c>
      <c r="O45" s="2">
        <f>1000*SUMIFS(allNAICS!$O:$O,allNAICS!$C:$C,'Number of Firms per 1000 Capita'!$A45,allNAICS!$E:$E,'Number of Firms per 1000 Capita'!O$1)/$B45</f>
        <v>0.59733318102527122</v>
      </c>
      <c r="P45" s="2">
        <f>1000*SUMIFS(allNAICS!$O:$O,allNAICS!$C:$C,'Number of Firms per 1000 Capita'!$A45,allNAICS!$E:$E,'Number of Firms per 1000 Capita'!P$1)/$B45</f>
        <v>1.7206051389692076</v>
      </c>
      <c r="Q45" s="2">
        <f>1000*SUMIFS(allNAICS!$O:$O,allNAICS!$C:$C,'Number of Firms per 1000 Capita'!$A45,allNAICS!$E:$E,'Number of Firms per 1000 Capita'!Q$1)/$B45</f>
        <v>4.6763334689827012</v>
      </c>
      <c r="R45" s="2">
        <f>1000*SUMIFS(allNAICS!$O:$O,allNAICS!$C:$C,'Number of Firms per 1000 Capita'!$A45,allNAICS!$E:$E,'Number of Firms per 1000 Capita'!R$1)/$B45</f>
        <v>6.9847525350962991</v>
      </c>
      <c r="S45" s="2">
        <f>1000*SUMIFS(allNAICS!$O:$O,allNAICS!$C:$C,'Number of Firms per 1000 Capita'!$A45,allNAICS!$E:$E,'Number of Firms per 1000 Capita'!S$1)/$B45</f>
        <v>10.50211684408176</v>
      </c>
      <c r="T45" s="2">
        <f>1000*SUMIFS(allNAICS!$O:$O,allNAICS!$C:$C,'Number of Firms per 1000 Capita'!$A45,allNAICS!$E:$E,'Number of Firms per 1000 Capita'!T$1)/$B45</f>
        <v>2.0775771595022383</v>
      </c>
      <c r="U45" s="2">
        <f>1000*SUMIFS(allNAICS!$O:$O,allNAICS!$C:$C,'Number of Firms per 1000 Capita'!$A45,allNAICS!$E:$E,'Number of Firms per 1000 Capita'!U$1)/$B45</f>
        <v>9.4407200363635493</v>
      </c>
      <c r="V45" s="2">
        <f>1000*SUMIFS(allNAICS!$O:$O,allNAICS!$C:$C,'Number of Firms per 1000 Capita'!$A45,allNAICS!$E:$E,'Number of Firms per 1000 Capita'!V$1)/$B45</f>
        <v>2.227505408126111</v>
      </c>
      <c r="W45" s="2">
        <f>1000*SUMIFS(allNAICS!$O:$O,allNAICS!$C:$C,'Number of Firms per 1000 Capita'!$A45,allNAICS!$E:$E,'Number of Firms per 1000 Capita'!W$1)/$B45</f>
        <v>2.986665905126356</v>
      </c>
      <c r="X45" s="2">
        <f>1000*SUMIFS(allNAICS!$O:$O,allNAICS!$C:$C,'Number of Firms per 1000 Capita'!$A45,allNAICS!$E:$E,'Number of Firms per 1000 Capita'!X$1)/$B45</f>
        <v>11.811014252702874</v>
      </c>
      <c r="Y45" s="2">
        <f>1000*SUMIFS(allNAICS!$O:$O,allNAICS!$C:$C,'Number of Firms per 1000 Capita'!$A45,allNAICS!$E:$E,'Number of Firms per 1000 Capita'!Y$1)/$B45</f>
        <v>0</v>
      </c>
      <c r="Z45" s="2">
        <f>1000*SUMIFS(allNAICS!$O:$O,allNAICS!$C:$C,'Number of Firms per 1000 Capita'!$A45,allNAICS!$E:$E,'Number of Firms per 1000 Capita'!Z$1)/$B45</f>
        <v>0</v>
      </c>
    </row>
    <row r="46" spans="1:26" x14ac:dyDescent="0.45">
      <c r="A46" s="1" t="s">
        <v>519</v>
      </c>
      <c r="B46" s="2">
        <v>115939</v>
      </c>
      <c r="C46" s="1" t="s">
        <v>449</v>
      </c>
      <c r="D46" s="1">
        <v>31.149952800000001</v>
      </c>
      <c r="E46" s="1">
        <v>-81.491489400000006</v>
      </c>
      <c r="F46" s="2">
        <f>1000*SUMIFS(allNAICS!$O:$O,allNAICS!$C:$C,'Number of Firms per 1000 Capita'!$A46,allNAICS!$E:$E,'Number of Firms per 1000 Capita'!F$1)/$B46</f>
        <v>91.599893047205853</v>
      </c>
      <c r="G46" s="2">
        <f>1000*SUMIFS(allNAICS!$O:$O,allNAICS!$C:$C,'Number of Firms per 1000 Capita'!$A46,allNAICS!$E:$E,'Number of Firms per 1000 Capita'!G$1)/$B46</f>
        <v>1.9234252494846429</v>
      </c>
      <c r="H46" s="2">
        <f>1000*SUMIFS(allNAICS!$O:$O,allNAICS!$C:$C,'Number of Firms per 1000 Capita'!$A46,allNAICS!$E:$E,'Number of Firms per 1000 Capita'!H$1)/$B46</f>
        <v>0</v>
      </c>
      <c r="I46" s="2">
        <f>1000*SUMIFS(allNAICS!$O:$O,allNAICS!$C:$C,'Number of Firms per 1000 Capita'!$A46,allNAICS!$E:$E,'Number of Firms per 1000 Capita'!I$1)/$B46</f>
        <v>0</v>
      </c>
      <c r="J46" s="2">
        <f>1000*SUMIFS(allNAICS!$O:$O,allNAICS!$C:$C,'Number of Firms per 1000 Capita'!$A46,allNAICS!$E:$E,'Number of Firms per 1000 Capita'!J$1)/$B46</f>
        <v>10.186391119467997</v>
      </c>
      <c r="K46" s="2">
        <f>1000*SUMIFS(allNAICS!$O:$O,allNAICS!$C:$C,'Number of Firms per 1000 Capita'!$A46,allNAICS!$E:$E,'Number of Firms per 1000 Capita'!K$1)/$B46</f>
        <v>1.0695279414174694</v>
      </c>
      <c r="L46" s="2">
        <f>1000*SUMIFS(allNAICS!$O:$O,allNAICS!$C:$C,'Number of Firms per 1000 Capita'!$A46,allNAICS!$E:$E,'Number of Firms per 1000 Capita'!L$1)/$B46</f>
        <v>1.3024090254357894</v>
      </c>
      <c r="M46" s="2">
        <f>1000*SUMIFS(allNAICS!$O:$O,allNAICS!$C:$C,'Number of Firms per 1000 Capita'!$A46,allNAICS!$E:$E,'Number of Firms per 1000 Capita'!M$1)/$B46</f>
        <v>8.8236055166941245</v>
      </c>
      <c r="N46" s="2">
        <f>1000*SUMIFS(allNAICS!$O:$O,allNAICS!$C:$C,'Number of Firms per 1000 Capita'!$A46,allNAICS!$E:$E,'Number of Firms per 1000 Capita'!N$1)/$B46</f>
        <v>3.1740829229163614</v>
      </c>
      <c r="O46" s="2">
        <f>1000*SUMIFS(allNAICS!$O:$O,allNAICS!$C:$C,'Number of Firms per 1000 Capita'!$A46,allNAICS!$E:$E,'Number of Firms per 1000 Capita'!O$1)/$B46</f>
        <v>0.69001802672094803</v>
      </c>
      <c r="P46" s="2">
        <f>1000*SUMIFS(allNAICS!$O:$O,allNAICS!$C:$C,'Number of Firms per 1000 Capita'!$A46,allNAICS!$E:$E,'Number of Firms per 1000 Capita'!P$1)/$B46</f>
        <v>5.2958883550832763</v>
      </c>
      <c r="Q46" s="2">
        <f>1000*SUMIFS(allNAICS!$O:$O,allNAICS!$C:$C,'Number of Firms per 1000 Capita'!$A46,allNAICS!$E:$E,'Number of Firms per 1000 Capita'!Q$1)/$B46</f>
        <v>12.403074030309043</v>
      </c>
      <c r="R46" s="2">
        <f>1000*SUMIFS(allNAICS!$O:$O,allNAICS!$C:$C,'Number of Firms per 1000 Capita'!$A46,allNAICS!$E:$E,'Number of Firms per 1000 Capita'!R$1)/$B46</f>
        <v>7.54707216726037</v>
      </c>
      <c r="S46" s="2">
        <f>1000*SUMIFS(allNAICS!$O:$O,allNAICS!$C:$C,'Number of Firms per 1000 Capita'!$A46,allNAICS!$E:$E,'Number of Firms per 1000 Capita'!S$1)/$B46</f>
        <v>10.6262776115026</v>
      </c>
      <c r="T46" s="2">
        <f>1000*SUMIFS(allNAICS!$O:$O,allNAICS!$C:$C,'Number of Firms per 1000 Capita'!$A46,allNAICS!$E:$E,'Number of Firms per 1000 Capita'!T$1)/$B46</f>
        <v>1.2765333494337539</v>
      </c>
      <c r="U46" s="2">
        <f>1000*SUMIFS(allNAICS!$O:$O,allNAICS!$C:$C,'Number of Firms per 1000 Capita'!$A46,allNAICS!$E:$E,'Number of Firms per 1000 Capita'!U$1)/$B46</f>
        <v>6.1670361138184733</v>
      </c>
      <c r="V46" s="2">
        <f>1000*SUMIFS(allNAICS!$O:$O,allNAICS!$C:$C,'Number of Firms per 1000 Capita'!$A46,allNAICS!$E:$E,'Number of Firms per 1000 Capita'!V$1)/$B46</f>
        <v>3.8813514003053329</v>
      </c>
      <c r="W46" s="2">
        <f>1000*SUMIFS(allNAICS!$O:$O,allNAICS!$C:$C,'Number of Firms per 1000 Capita'!$A46,allNAICS!$E:$E,'Number of Firms per 1000 Capita'!W$1)/$B46</f>
        <v>3.4155892322686929</v>
      </c>
      <c r="X46" s="2">
        <f>1000*SUMIFS(allNAICS!$O:$O,allNAICS!$C:$C,'Number of Firms per 1000 Capita'!$A46,allNAICS!$E:$E,'Number of Firms per 1000 Capita'!X$1)/$B46</f>
        <v>13.696857830410819</v>
      </c>
      <c r="Y46" s="2">
        <f>1000*SUMIFS(allNAICS!$O:$O,allNAICS!$C:$C,'Number of Firms per 1000 Capita'!$A46,allNAICS!$E:$E,'Number of Firms per 1000 Capita'!Y$1)/$B46</f>
        <v>0</v>
      </c>
      <c r="Z46" s="2">
        <f>1000*SUMIFS(allNAICS!$O:$O,allNAICS!$C:$C,'Number of Firms per 1000 Capita'!$A46,allNAICS!$E:$E,'Number of Firms per 1000 Capita'!Z$1)/$B46</f>
        <v>0</v>
      </c>
    </row>
    <row r="47" spans="1:26" x14ac:dyDescent="0.45">
      <c r="A47" s="1" t="s">
        <v>520</v>
      </c>
      <c r="B47" s="2">
        <v>1136670</v>
      </c>
      <c r="C47" s="1" t="s">
        <v>451</v>
      </c>
      <c r="D47" s="1">
        <v>42.886446800000002</v>
      </c>
      <c r="E47" s="1">
        <v>-78.878368899999998</v>
      </c>
      <c r="F47" s="2">
        <f>1000*SUMIFS(allNAICS!$O:$O,allNAICS!$C:$C,'Number of Firms per 1000 Capita'!$A47,allNAICS!$E:$E,'Number of Firms per 1000 Capita'!F$1)/$B47</f>
        <v>64.358169037627462</v>
      </c>
      <c r="G47" s="2">
        <f>1000*SUMIFS(allNAICS!$O:$O,allNAICS!$C:$C,'Number of Firms per 1000 Capita'!$A47,allNAICS!$E:$E,'Number of Firms per 1000 Capita'!G$1)/$B47</f>
        <v>0.206744261747033</v>
      </c>
      <c r="H47" s="2">
        <f>1000*SUMIFS(allNAICS!$O:$O,allNAICS!$C:$C,'Number of Firms per 1000 Capita'!$A47,allNAICS!$E:$E,'Number of Firms per 1000 Capita'!H$1)/$B47</f>
        <v>6.9501262459640875E-2</v>
      </c>
      <c r="I47" s="2">
        <f>1000*SUMIFS(allNAICS!$O:$O,allNAICS!$C:$C,'Number of Firms per 1000 Capita'!$A47,allNAICS!$E:$E,'Number of Firms per 1000 Capita'!I$1)/$B47</f>
        <v>7.0381025275585707E-2</v>
      </c>
      <c r="J47" s="2">
        <f>1000*SUMIFS(allNAICS!$O:$O,allNAICS!$C:$C,'Number of Firms per 1000 Capita'!$A47,allNAICS!$E:$E,'Number of Firms per 1000 Capita'!J$1)/$B47</f>
        <v>5.5741772018263873</v>
      </c>
      <c r="K47" s="2">
        <f>1000*SUMIFS(allNAICS!$O:$O,allNAICS!$C:$C,'Number of Firms per 1000 Capita'!$A47,allNAICS!$E:$E,'Number of Firms per 1000 Capita'!K$1)/$B47</f>
        <v>1.589731408412292</v>
      </c>
      <c r="L47" s="2">
        <f>1000*SUMIFS(allNAICS!$O:$O,allNAICS!$C:$C,'Number of Firms per 1000 Capita'!$A47,allNAICS!$E:$E,'Number of Firms per 1000 Capita'!L$1)/$B47</f>
        <v>2.0744807199978887</v>
      </c>
      <c r="M47" s="2">
        <f>1000*SUMIFS(allNAICS!$O:$O,allNAICS!$C:$C,'Number of Firms per 1000 Capita'!$A47,allNAICS!$E:$E,'Number of Firms per 1000 Capita'!M$1)/$B47</f>
        <v>7.5817959478124699</v>
      </c>
      <c r="N47" s="2">
        <f>1000*SUMIFS(allNAICS!$O:$O,allNAICS!$C:$C,'Number of Firms per 1000 Capita'!$A47,allNAICS!$E:$E,'Number of Firms per 1000 Capita'!N$1)/$B47</f>
        <v>2.0454485470717096</v>
      </c>
      <c r="O47" s="2">
        <f>1000*SUMIFS(allNAICS!$O:$O,allNAICS!$C:$C,'Number of Firms per 1000 Capita'!$A47,allNAICS!$E:$E,'Number of Firms per 1000 Capita'!O$1)/$B47</f>
        <v>0.88680091847237985</v>
      </c>
      <c r="P47" s="2">
        <f>1000*SUMIFS(allNAICS!$O:$O,allNAICS!$C:$C,'Number of Firms per 1000 Capita'!$A47,allNAICS!$E:$E,'Number of Firms per 1000 Capita'!P$1)/$B47</f>
        <v>2.934008991175979</v>
      </c>
      <c r="Q47" s="2">
        <f>1000*SUMIFS(allNAICS!$O:$O,allNAICS!$C:$C,'Number of Firms per 1000 Capita'!$A47,allNAICS!$E:$E,'Number of Firms per 1000 Capita'!Q$1)/$B47</f>
        <v>6.3035005762446445</v>
      </c>
      <c r="R47" s="2">
        <f>1000*SUMIFS(allNAICS!$O:$O,allNAICS!$C:$C,'Number of Firms per 1000 Capita'!$A47,allNAICS!$E:$E,'Number of Firms per 1000 Capita'!R$1)/$B47</f>
        <v>9.5691801490318209</v>
      </c>
      <c r="S47" s="2">
        <f>1000*SUMIFS(allNAICS!$O:$O,allNAICS!$C:$C,'Number of Firms per 1000 Capita'!$A47,allNAICS!$E:$E,'Number of Firms per 1000 Capita'!S$1)/$B47</f>
        <v>4.3645033299022584</v>
      </c>
      <c r="T47" s="2">
        <f>1000*SUMIFS(allNAICS!$O:$O,allNAICS!$C:$C,'Number of Firms per 1000 Capita'!$A47,allNAICS!$E:$E,'Number of Firms per 1000 Capita'!T$1)/$B47</f>
        <v>1.9011674452567588</v>
      </c>
      <c r="U47" s="2">
        <f>1000*SUMIFS(allNAICS!$O:$O,allNAICS!$C:$C,'Number of Firms per 1000 Capita'!$A47,allNAICS!$E:$E,'Number of Firms per 1000 Capita'!U$1)/$B47</f>
        <v>5.8776953733273514</v>
      </c>
      <c r="V47" s="2">
        <f>1000*SUMIFS(allNAICS!$O:$O,allNAICS!$C:$C,'Number of Firms per 1000 Capita'!$A47,allNAICS!$E:$E,'Number of Firms per 1000 Capita'!V$1)/$B47</f>
        <v>3.0448591059850263</v>
      </c>
      <c r="W47" s="2">
        <f>1000*SUMIFS(allNAICS!$O:$O,allNAICS!$C:$C,'Number of Firms per 1000 Capita'!$A47,allNAICS!$E:$E,'Number of Firms per 1000 Capita'!W$1)/$B47</f>
        <v>2.7193468640854426</v>
      </c>
      <c r="X47" s="2">
        <f>1000*SUMIFS(allNAICS!$O:$O,allNAICS!$C:$C,'Number of Firms per 1000 Capita'!$A47,allNAICS!$E:$E,'Number of Firms per 1000 Capita'!X$1)/$B47</f>
        <v>7.7084817933085237</v>
      </c>
      <c r="Y47" s="2">
        <f>1000*SUMIFS(allNAICS!$O:$O,allNAICS!$C:$C,'Number of Firms per 1000 Capita'!$A47,allNAICS!$E:$E,'Number of Firms per 1000 Capita'!Y$1)/$B47</f>
        <v>0.1451608646308955</v>
      </c>
      <c r="Z47" s="2">
        <f>1000*SUMIFS(allNAICS!$O:$O,allNAICS!$C:$C,'Number of Firms per 1000 Capita'!$A47,allNAICS!$E:$E,'Number of Firms per 1000 Capita'!Z$1)/$B47</f>
        <v>0</v>
      </c>
    </row>
    <row r="48" spans="1:26" x14ac:dyDescent="0.45">
      <c r="A48" s="1" t="s">
        <v>521</v>
      </c>
      <c r="B48" s="2">
        <v>157844</v>
      </c>
      <c r="C48" s="1" t="s">
        <v>470</v>
      </c>
      <c r="D48" s="1">
        <v>36.095691799999997</v>
      </c>
      <c r="E48" s="1">
        <v>-79.437799100000007</v>
      </c>
      <c r="F48" s="2">
        <f>1000*SUMIFS(allNAICS!$O:$O,allNAICS!$C:$C,'Number of Firms per 1000 Capita'!$A48,allNAICS!$E:$E,'Number of Firms per 1000 Capita'!F$1)/$B48</f>
        <v>69.625706393654497</v>
      </c>
      <c r="G48" s="2">
        <f>1000*SUMIFS(allNAICS!$O:$O,allNAICS!$C:$C,'Number of Firms per 1000 Capita'!$A48,allNAICS!$E:$E,'Number of Firms per 1000 Capita'!G$1)/$B48</f>
        <v>0.3231038240287879</v>
      </c>
      <c r="H48" s="2">
        <f>1000*SUMIFS(allNAICS!$O:$O,allNAICS!$C:$C,'Number of Firms per 1000 Capita'!$A48,allNAICS!$E:$E,'Number of Firms per 1000 Capita'!H$1)/$B48</f>
        <v>0</v>
      </c>
      <c r="I48" s="2">
        <f>1000*SUMIFS(allNAICS!$O:$O,allNAICS!$C:$C,'Number of Firms per 1000 Capita'!$A48,allNAICS!$E:$E,'Number of Firms per 1000 Capita'!I$1)/$B48</f>
        <v>0</v>
      </c>
      <c r="J48" s="2">
        <f>1000*SUMIFS(allNAICS!$O:$O,allNAICS!$C:$C,'Number of Firms per 1000 Capita'!$A48,allNAICS!$E:$E,'Number of Firms per 1000 Capita'!J$1)/$B48</f>
        <v>7.4694001672537444</v>
      </c>
      <c r="K48" s="2">
        <f>1000*SUMIFS(allNAICS!$O:$O,allNAICS!$C:$C,'Number of Firms per 1000 Capita'!$A48,allNAICS!$E:$E,'Number of Firms per 1000 Capita'!K$1)/$B48</f>
        <v>1.9449583132713313</v>
      </c>
      <c r="L48" s="2">
        <f>1000*SUMIFS(allNAICS!$O:$O,allNAICS!$C:$C,'Number of Firms per 1000 Capita'!$A48,allNAICS!$E:$E,'Number of Firms per 1000 Capita'!L$1)/$B48</f>
        <v>1.3240921416081701</v>
      </c>
      <c r="M48" s="2">
        <f>1000*SUMIFS(allNAICS!$O:$O,allNAICS!$C:$C,'Number of Firms per 1000 Capita'!$A48,allNAICS!$E:$E,'Number of Firms per 1000 Capita'!M$1)/$B48</f>
        <v>9.5283951242999425</v>
      </c>
      <c r="N48" s="2">
        <f>1000*SUMIFS(allNAICS!$O:$O,allNAICS!$C:$C,'Number of Firms per 1000 Capita'!$A48,allNAICS!$E:$E,'Number of Firms per 1000 Capita'!N$1)/$B48</f>
        <v>2.4201109956666076</v>
      </c>
      <c r="O48" s="2">
        <f>1000*SUMIFS(allNAICS!$O:$O,allNAICS!$C:$C,'Number of Firms per 1000 Capita'!$A48,allNAICS!$E:$E,'Number of Firms per 1000 Capita'!O$1)/$B48</f>
        <v>1.146701806847267</v>
      </c>
      <c r="P48" s="2">
        <f>1000*SUMIFS(allNAICS!$O:$O,allNAICS!$C:$C,'Number of Firms per 1000 Capita'!$A48,allNAICS!$E:$E,'Number of Firms per 1000 Capita'!P$1)/$B48</f>
        <v>2.3567573046805705</v>
      </c>
      <c r="Q48" s="2">
        <f>1000*SUMIFS(allNAICS!$O:$O,allNAICS!$C:$C,'Number of Firms per 1000 Capita'!$A48,allNAICS!$E:$E,'Number of Firms per 1000 Capita'!Q$1)/$B48</f>
        <v>6.8612047337877904</v>
      </c>
      <c r="R48" s="2">
        <f>1000*SUMIFS(allNAICS!$O:$O,allNAICS!$C:$C,'Number of Firms per 1000 Capita'!$A48,allNAICS!$E:$E,'Number of Firms per 1000 Capita'!R$1)/$B48</f>
        <v>7.5771014419300071</v>
      </c>
      <c r="S48" s="2">
        <f>1000*SUMIFS(allNAICS!$O:$O,allNAICS!$C:$C,'Number of Firms per 1000 Capita'!$A48,allNAICS!$E:$E,'Number of Firms per 1000 Capita'!S$1)/$B48</f>
        <v>5.0936367552773625</v>
      </c>
      <c r="T48" s="2">
        <f>1000*SUMIFS(allNAICS!$O:$O,allNAICS!$C:$C,'Number of Firms per 1000 Capita'!$A48,allNAICS!$E:$E,'Number of Firms per 1000 Capita'!T$1)/$B48</f>
        <v>1.7992448240034464</v>
      </c>
      <c r="U48" s="2">
        <f>1000*SUMIFS(allNAICS!$O:$O,allNAICS!$C:$C,'Number of Firms per 1000 Capita'!$A48,allNAICS!$E:$E,'Number of Firms per 1000 Capita'!U$1)/$B48</f>
        <v>4.9605940042066852</v>
      </c>
      <c r="V48" s="2">
        <f>1000*SUMIFS(allNAICS!$O:$O,allNAICS!$C:$C,'Number of Firms per 1000 Capita'!$A48,allNAICS!$E:$E,'Number of Firms per 1000 Capita'!V$1)/$B48</f>
        <v>3.8075568282608145</v>
      </c>
      <c r="W48" s="2">
        <f>1000*SUMIFS(allNAICS!$O:$O,allNAICS!$C:$C,'Number of Firms per 1000 Capita'!$A48,allNAICS!$E:$E,'Number of Firms per 1000 Capita'!W$1)/$B48</f>
        <v>2.4834646866526442</v>
      </c>
      <c r="X48" s="2">
        <f>1000*SUMIFS(allNAICS!$O:$O,allNAICS!$C:$C,'Number of Firms per 1000 Capita'!$A48,allNAICS!$E:$E,'Number of Firms per 1000 Capita'!X$1)/$B48</f>
        <v>10.523048072780719</v>
      </c>
      <c r="Y48" s="2">
        <f>1000*SUMIFS(allNAICS!$O:$O,allNAICS!$C:$C,'Number of Firms per 1000 Capita'!$A48,allNAICS!$E:$E,'Number of Firms per 1000 Capita'!Y$1)/$B48</f>
        <v>0</v>
      </c>
      <c r="Z48" s="2">
        <f>1000*SUMIFS(allNAICS!$O:$O,allNAICS!$C:$C,'Number of Firms per 1000 Capita'!$A48,allNAICS!$E:$E,'Number of Firms per 1000 Capita'!Z$1)/$B48</f>
        <v>0</v>
      </c>
    </row>
    <row r="49" spans="1:26" x14ac:dyDescent="0.45">
      <c r="A49" s="1" t="s">
        <v>522</v>
      </c>
      <c r="B49" s="2">
        <v>216751</v>
      </c>
      <c r="C49" s="1" t="s">
        <v>523</v>
      </c>
      <c r="D49" s="1">
        <v>44.475882499999997</v>
      </c>
      <c r="E49" s="1">
        <v>-73.212072000000006</v>
      </c>
      <c r="F49" s="2">
        <f>1000*SUMIFS(allNAICS!$O:$O,allNAICS!$C:$C,'Number of Firms per 1000 Capita'!$A49,allNAICS!$E:$E,'Number of Firms per 1000 Capita'!F$1)/$B49</f>
        <v>109.90952752236437</v>
      </c>
      <c r="G49" s="2">
        <f>1000*SUMIFS(allNAICS!$O:$O,allNAICS!$C:$C,'Number of Firms per 1000 Capita'!$A49,allNAICS!$E:$E,'Number of Firms per 1000 Capita'!G$1)/$B49</f>
        <v>2.8465843294840623</v>
      </c>
      <c r="H49" s="2">
        <f>1000*SUMIFS(allNAICS!$O:$O,allNAICS!$C:$C,'Number of Firms per 1000 Capita'!$A49,allNAICS!$E:$E,'Number of Firms per 1000 Capita'!H$1)/$B49</f>
        <v>0.15686202139782515</v>
      </c>
      <c r="I49" s="2">
        <f>1000*SUMIFS(allNAICS!$O:$O,allNAICS!$C:$C,'Number of Firms per 1000 Capita'!$A49,allNAICS!$E:$E,'Number of Firms per 1000 Capita'!I$1)/$B49</f>
        <v>0</v>
      </c>
      <c r="J49" s="2">
        <f>1000*SUMIFS(allNAICS!$O:$O,allNAICS!$C:$C,'Number of Firms per 1000 Capita'!$A49,allNAICS!$E:$E,'Number of Firms per 1000 Capita'!J$1)/$B49</f>
        <v>12.44746275680389</v>
      </c>
      <c r="K49" s="2">
        <f>1000*SUMIFS(allNAICS!$O:$O,allNAICS!$C:$C,'Number of Firms per 1000 Capita'!$A49,allNAICS!$E:$E,'Number of Firms per 1000 Capita'!K$1)/$B49</f>
        <v>2.6897223080862371</v>
      </c>
      <c r="L49" s="2">
        <f>1000*SUMIFS(allNAICS!$O:$O,allNAICS!$C:$C,'Number of Firms per 1000 Capita'!$A49,allNAICS!$E:$E,'Number of Firms per 1000 Capita'!L$1)/$B49</f>
        <v>2.3944526207491545</v>
      </c>
      <c r="M49" s="2">
        <f>1000*SUMIFS(allNAICS!$O:$O,allNAICS!$C:$C,'Number of Firms per 1000 Capita'!$A49,allNAICS!$E:$E,'Number of Firms per 1000 Capita'!M$1)/$B49</f>
        <v>9.7669676264469363</v>
      </c>
      <c r="N49" s="2">
        <f>1000*SUMIFS(allNAICS!$O:$O,allNAICS!$C:$C,'Number of Firms per 1000 Capita'!$A49,allNAICS!$E:$E,'Number of Firms per 1000 Capita'!N$1)/$B49</f>
        <v>2.3806118541552288</v>
      </c>
      <c r="O49" s="2">
        <f>1000*SUMIFS(allNAICS!$O:$O,allNAICS!$C:$C,'Number of Firms per 1000 Capita'!$A49,allNAICS!$E:$E,'Number of Firms per 1000 Capita'!O$1)/$B49</f>
        <v>1.7485501796992864</v>
      </c>
      <c r="P49" s="2">
        <f>1000*SUMIFS(allNAICS!$O:$O,allNAICS!$C:$C,'Number of Firms per 1000 Capita'!$A49,allNAICS!$E:$E,'Number of Firms per 1000 Capita'!P$1)/$B49</f>
        <v>3.4648052373460789</v>
      </c>
      <c r="Q49" s="2">
        <f>1000*SUMIFS(allNAICS!$O:$O,allNAICS!$C:$C,'Number of Firms per 1000 Capita'!$A49,allNAICS!$E:$E,'Number of Firms per 1000 Capita'!Q$1)/$B49</f>
        <v>10.260621634963622</v>
      </c>
      <c r="R49" s="2">
        <f>1000*SUMIFS(allNAICS!$O:$O,allNAICS!$C:$C,'Number of Firms per 1000 Capita'!$A49,allNAICS!$E:$E,'Number of Firms per 1000 Capita'!R$1)/$B49</f>
        <v>18.989531766866129</v>
      </c>
      <c r="S49" s="2">
        <f>1000*SUMIFS(allNAICS!$O:$O,allNAICS!$C:$C,'Number of Firms per 1000 Capita'!$A49,allNAICS!$E:$E,'Number of Firms per 1000 Capita'!S$1)/$B49</f>
        <v>7.5063090827723977</v>
      </c>
      <c r="T49" s="2">
        <f>1000*SUMIFS(allNAICS!$O:$O,allNAICS!$C:$C,'Number of Firms per 1000 Capita'!$A49,allNAICS!$E:$E,'Number of Firms per 1000 Capita'!T$1)/$B49</f>
        <v>4.0691853786141703</v>
      </c>
      <c r="U49" s="2">
        <f>1000*SUMIFS(allNAICS!$O:$O,allNAICS!$C:$C,'Number of Firms per 1000 Capita'!$A49,allNAICS!$E:$E,'Number of Firms per 1000 Capita'!U$1)/$B49</f>
        <v>9.3563582174938063</v>
      </c>
      <c r="V49" s="2">
        <f>1000*SUMIFS(allNAICS!$O:$O,allNAICS!$C:$C,'Number of Firms per 1000 Capita'!$A49,allNAICS!$E:$E,'Number of Firms per 1000 Capita'!V$1)/$B49</f>
        <v>7.4001965388856341</v>
      </c>
      <c r="W49" s="2">
        <f>1000*SUMIFS(allNAICS!$O:$O,allNAICS!$C:$C,'Number of Firms per 1000 Capita'!$A49,allNAICS!$E:$E,'Number of Firms per 1000 Capita'!W$1)/$B49</f>
        <v>3.8385059353820745</v>
      </c>
      <c r="X49" s="2">
        <f>1000*SUMIFS(allNAICS!$O:$O,allNAICS!$C:$C,'Number of Firms per 1000 Capita'!$A49,allNAICS!$E:$E,'Number of Firms per 1000 Capita'!X$1)/$B49</f>
        <v>10.786570765532801</v>
      </c>
      <c r="Y49" s="2">
        <f>1000*SUMIFS(allNAICS!$O:$O,allNAICS!$C:$C,'Number of Firms per 1000 Capita'!$A49,allNAICS!$E:$E,'Number of Firms per 1000 Capita'!Y$1)/$B49</f>
        <v>0.16608919912710898</v>
      </c>
      <c r="Z49" s="2">
        <f>1000*SUMIFS(allNAICS!$O:$O,allNAICS!$C:$C,'Number of Firms per 1000 Capita'!$A49,allNAICS!$E:$E,'Number of Firms per 1000 Capita'!Z$1)/$B49</f>
        <v>0</v>
      </c>
    </row>
    <row r="50" spans="1:26" x14ac:dyDescent="0.45">
      <c r="A50" s="1" t="s">
        <v>524</v>
      </c>
      <c r="B50" s="2">
        <v>402098</v>
      </c>
      <c r="C50" s="1" t="s">
        <v>447</v>
      </c>
      <c r="D50" s="1">
        <v>40.798947300000002</v>
      </c>
      <c r="E50" s="1">
        <v>-81.378446999999994</v>
      </c>
      <c r="F50" s="2">
        <f>1000*SUMIFS(allNAICS!$O:$O,allNAICS!$C:$C,'Number of Firms per 1000 Capita'!$A50,allNAICS!$E:$E,'Number of Firms per 1000 Capita'!F$1)/$B50</f>
        <v>79.00064163462639</v>
      </c>
      <c r="G50" s="2">
        <f>1000*SUMIFS(allNAICS!$O:$O,allNAICS!$C:$C,'Number of Firms per 1000 Capita'!$A50,allNAICS!$E:$E,'Number of Firms per 1000 Capita'!G$1)/$B50</f>
        <v>0.41283468209242524</v>
      </c>
      <c r="H50" s="2">
        <f>1000*SUMIFS(allNAICS!$O:$O,allNAICS!$C:$C,'Number of Firms per 1000 Capita'!$A50,allNAICS!$E:$E,'Number of Firms per 1000 Capita'!H$1)/$B50</f>
        <v>0.718730259787415</v>
      </c>
      <c r="I50" s="2">
        <f>1000*SUMIFS(allNAICS!$O:$O,allNAICS!$C:$C,'Number of Firms per 1000 Capita'!$A50,allNAICS!$E:$E,'Number of Firms per 1000 Capita'!I$1)/$B50</f>
        <v>0</v>
      </c>
      <c r="J50" s="2">
        <f>1000*SUMIFS(allNAICS!$O:$O,allNAICS!$C:$C,'Number of Firms per 1000 Capita'!$A50,allNAICS!$E:$E,'Number of Firms per 1000 Capita'!J$1)/$B50</f>
        <v>11.139075548746822</v>
      </c>
      <c r="K50" s="2">
        <f>1000*SUMIFS(allNAICS!$O:$O,allNAICS!$C:$C,'Number of Firms per 1000 Capita'!$A50,allNAICS!$E:$E,'Number of Firms per 1000 Capita'!K$1)/$B50</f>
        <v>2.4546254893085764</v>
      </c>
      <c r="L50" s="2">
        <f>1000*SUMIFS(allNAICS!$O:$O,allNAICS!$C:$C,'Number of Firms per 1000 Capita'!$A50,allNAICS!$E:$E,'Number of Firms per 1000 Capita'!L$1)/$B50</f>
        <v>2.2307994568488279</v>
      </c>
      <c r="M50" s="2">
        <f>1000*SUMIFS(allNAICS!$O:$O,allNAICS!$C:$C,'Number of Firms per 1000 Capita'!$A50,allNAICS!$E:$E,'Number of Firms per 1000 Capita'!M$1)/$B50</f>
        <v>9.7911454421558926</v>
      </c>
      <c r="N50" s="2">
        <f>1000*SUMIFS(allNAICS!$O:$O,allNAICS!$C:$C,'Number of Firms per 1000 Capita'!$A50,allNAICS!$E:$E,'Number of Firms per 1000 Capita'!N$1)/$B50</f>
        <v>3.4220513407179345</v>
      </c>
      <c r="O50" s="2">
        <f>1000*SUMIFS(allNAICS!$O:$O,allNAICS!$C:$C,'Number of Firms per 1000 Capita'!$A50,allNAICS!$E:$E,'Number of Firms per 1000 Capita'!O$1)/$B50</f>
        <v>0.98234758690667445</v>
      </c>
      <c r="P50" s="2">
        <f>1000*SUMIFS(allNAICS!$O:$O,allNAICS!$C:$C,'Number of Firms per 1000 Capita'!$A50,allNAICS!$E:$E,'Number of Firms per 1000 Capita'!P$1)/$B50</f>
        <v>2.9196862456416097</v>
      </c>
      <c r="Q50" s="2">
        <f>1000*SUMIFS(allNAICS!$O:$O,allNAICS!$C:$C,'Number of Firms per 1000 Capita'!$A50,allNAICS!$E:$E,'Number of Firms per 1000 Capita'!Q$1)/$B50</f>
        <v>7.5877025003854781</v>
      </c>
      <c r="R50" s="2">
        <f>1000*SUMIFS(allNAICS!$O:$O,allNAICS!$C:$C,'Number of Firms per 1000 Capita'!$A50,allNAICS!$E:$E,'Number of Firms per 1000 Capita'!R$1)/$B50</f>
        <v>8.1398067137861911</v>
      </c>
      <c r="S50" s="2">
        <f>1000*SUMIFS(allNAICS!$O:$O,allNAICS!$C:$C,'Number of Firms per 1000 Capita'!$A50,allNAICS!$E:$E,'Number of Firms per 1000 Capita'!S$1)/$B50</f>
        <v>6.2422593497107668</v>
      </c>
      <c r="T50" s="2">
        <f>1000*SUMIFS(allNAICS!$O:$O,allNAICS!$C:$C,'Number of Firms per 1000 Capita'!$A50,allNAICS!$E:$E,'Number of Firms per 1000 Capita'!T$1)/$B50</f>
        <v>1.3777735775855637</v>
      </c>
      <c r="U50" s="2">
        <f>1000*SUMIFS(allNAICS!$O:$O,allNAICS!$C:$C,'Number of Firms per 1000 Capita'!$A50,allNAICS!$E:$E,'Number of Firms per 1000 Capita'!U$1)/$B50</f>
        <v>6.0209202731672375</v>
      </c>
      <c r="V50" s="2">
        <f>1000*SUMIFS(allNAICS!$O:$O,allNAICS!$C:$C,'Number of Firms per 1000 Capita'!$A50,allNAICS!$E:$E,'Number of Firms per 1000 Capita'!V$1)/$B50</f>
        <v>2.6883993454332029</v>
      </c>
      <c r="W50" s="2">
        <f>1000*SUMIFS(allNAICS!$O:$O,allNAICS!$C:$C,'Number of Firms per 1000 Capita'!$A50,allNAICS!$E:$E,'Number of Firms per 1000 Capita'!W$1)/$B50</f>
        <v>2.5889211087844255</v>
      </c>
      <c r="X50" s="2">
        <f>1000*SUMIFS(allNAICS!$O:$O,allNAICS!$C:$C,'Number of Firms per 1000 Capita'!$A50,allNAICS!$E:$E,'Number of Firms per 1000 Capita'!X$1)/$B50</f>
        <v>10.407910509378311</v>
      </c>
      <c r="Y50" s="2">
        <f>1000*SUMIFS(allNAICS!$O:$O,allNAICS!$C:$C,'Number of Firms per 1000 Capita'!$A50,allNAICS!$E:$E,'Number of Firms per 1000 Capita'!Y$1)/$B50</f>
        <v>0.10445214848121602</v>
      </c>
      <c r="Z50" s="2">
        <f>1000*SUMIFS(allNAICS!$O:$O,allNAICS!$C:$C,'Number of Firms per 1000 Capita'!$A50,allNAICS!$E:$E,'Number of Firms per 1000 Capita'!Z$1)/$B50</f>
        <v>0</v>
      </c>
    </row>
    <row r="51" spans="1:26" x14ac:dyDescent="0.45">
      <c r="A51" s="1" t="s">
        <v>525</v>
      </c>
      <c r="B51" s="2">
        <v>700165</v>
      </c>
      <c r="C51" s="1" t="s">
        <v>526</v>
      </c>
      <c r="D51" s="1">
        <v>26.562853700000002</v>
      </c>
      <c r="E51" s="1">
        <v>-81.949533099999996</v>
      </c>
      <c r="F51" s="2">
        <f>1000*SUMIFS(allNAICS!$O:$O,allNAICS!$C:$C,'Number of Firms per 1000 Capita'!$A51,allNAICS!$E:$E,'Number of Firms per 1000 Capita'!F$1)/$B51</f>
        <v>93.150900144965831</v>
      </c>
      <c r="G51" s="2">
        <f>1000*SUMIFS(allNAICS!$O:$O,allNAICS!$C:$C,'Number of Firms per 1000 Capita'!$A51,allNAICS!$E:$E,'Number of Firms per 1000 Capita'!G$1)/$B51</f>
        <v>0.78124442095791702</v>
      </c>
      <c r="H51" s="2">
        <f>1000*SUMIFS(allNAICS!$O:$O,allNAICS!$C:$C,'Number of Firms per 1000 Capita'!$A51,allNAICS!$E:$E,'Number of Firms per 1000 Capita'!H$1)/$B51</f>
        <v>0.34563281512214977</v>
      </c>
      <c r="I51" s="2">
        <f>1000*SUMIFS(allNAICS!$O:$O,allNAICS!$C:$C,'Number of Firms per 1000 Capita'!$A51,allNAICS!$E:$E,'Number of Firms per 1000 Capita'!I$1)/$B51</f>
        <v>0</v>
      </c>
      <c r="J51" s="2">
        <f>1000*SUMIFS(allNAICS!$O:$O,allNAICS!$C:$C,'Number of Firms per 1000 Capita'!$A51,allNAICS!$E:$E,'Number of Firms per 1000 Capita'!J$1)/$B51</f>
        <v>9.2221119307591781</v>
      </c>
      <c r="K51" s="2">
        <f>1000*SUMIFS(allNAICS!$O:$O,allNAICS!$C:$C,'Number of Firms per 1000 Capita'!$A51,allNAICS!$E:$E,'Number of Firms per 1000 Capita'!K$1)/$B51</f>
        <v>1.3611077388901187</v>
      </c>
      <c r="L51" s="2">
        <f>1000*SUMIFS(allNAICS!$O:$O,allNAICS!$C:$C,'Number of Firms per 1000 Capita'!$A51,allNAICS!$E:$E,'Number of Firms per 1000 Capita'!L$1)/$B51</f>
        <v>2.0652274820935066</v>
      </c>
      <c r="M51" s="2">
        <f>1000*SUMIFS(allNAICS!$O:$O,allNAICS!$C:$C,'Number of Firms per 1000 Capita'!$A51,allNAICS!$E:$E,'Number of Firms per 1000 Capita'!M$1)/$B51</f>
        <v>7.6953289581741444</v>
      </c>
      <c r="N51" s="2">
        <f>1000*SUMIFS(allNAICS!$O:$O,allNAICS!$C:$C,'Number of Firms per 1000 Capita'!$A51,allNAICS!$E:$E,'Number of Firms per 1000 Capita'!N$1)/$B51</f>
        <v>4.0904643905365168</v>
      </c>
      <c r="O51" s="2">
        <f>1000*SUMIFS(allNAICS!$O:$O,allNAICS!$C:$C,'Number of Firms per 1000 Capita'!$A51,allNAICS!$E:$E,'Number of Firms per 1000 Capita'!O$1)/$B51</f>
        <v>0.98833846307656048</v>
      </c>
      <c r="P51" s="2">
        <f>1000*SUMIFS(allNAICS!$O:$O,allNAICS!$C:$C,'Number of Firms per 1000 Capita'!$A51,allNAICS!$E:$E,'Number of Firms per 1000 Capita'!P$1)/$B51</f>
        <v>3.3492105432290962</v>
      </c>
      <c r="Q51" s="2">
        <f>1000*SUMIFS(allNAICS!$O:$O,allNAICS!$C:$C,'Number of Firms per 1000 Capita'!$A51,allNAICS!$E:$E,'Number of Firms per 1000 Capita'!Q$1)/$B51</f>
        <v>14.062399577242507</v>
      </c>
      <c r="R51" s="2">
        <f>1000*SUMIFS(allNAICS!$O:$O,allNAICS!$C:$C,'Number of Firms per 1000 Capita'!$A51,allNAICS!$E:$E,'Number of Firms per 1000 Capita'!R$1)/$B51</f>
        <v>11.443017003134976</v>
      </c>
      <c r="S51" s="2">
        <f>1000*SUMIFS(allNAICS!$O:$O,allNAICS!$C:$C,'Number of Firms per 1000 Capita'!$A51,allNAICS!$E:$E,'Number of Firms per 1000 Capita'!S$1)/$B51</f>
        <v>10.720330207879572</v>
      </c>
      <c r="T51" s="2">
        <f>1000*SUMIFS(allNAICS!$O:$O,allNAICS!$C:$C,'Number of Firms per 1000 Capita'!$A51,allNAICS!$E:$E,'Number of Firms per 1000 Capita'!T$1)/$B51</f>
        <v>1.6881735019602522</v>
      </c>
      <c r="U51" s="2">
        <f>1000*SUMIFS(allNAICS!$O:$O,allNAICS!$C:$C,'Number of Firms per 1000 Capita'!$A51,allNAICS!$E:$E,'Number of Firms per 1000 Capita'!U$1)/$B51</f>
        <v>6.2570965415294966</v>
      </c>
      <c r="V51" s="2">
        <f>1000*SUMIFS(allNAICS!$O:$O,allNAICS!$C:$C,'Number of Firms per 1000 Capita'!$A51,allNAICS!$E:$E,'Number of Firms per 1000 Capita'!V$1)/$B51</f>
        <v>3.6762763062992296</v>
      </c>
      <c r="W51" s="2">
        <f>1000*SUMIFS(allNAICS!$O:$O,allNAICS!$C:$C,'Number of Firms per 1000 Capita'!$A51,allNAICS!$E:$E,'Number of Firms per 1000 Capita'!W$1)/$B51</f>
        <v>2.3151685674091107</v>
      </c>
      <c r="X51" s="2">
        <f>1000*SUMIFS(allNAICS!$O:$O,allNAICS!$C:$C,'Number of Firms per 1000 Capita'!$A51,allNAICS!$E:$E,'Number of Firms per 1000 Capita'!X$1)/$B51</f>
        <v>13.17546578306542</v>
      </c>
      <c r="Y51" s="2">
        <f>1000*SUMIFS(allNAICS!$O:$O,allNAICS!$C:$C,'Number of Firms per 1000 Capita'!$A51,allNAICS!$E:$E,'Number of Firms per 1000 Capita'!Y$1)/$B51</f>
        <v>6.8555269115137152E-2</v>
      </c>
      <c r="Z51" s="2">
        <f>1000*SUMIFS(allNAICS!$O:$O,allNAICS!$C:$C,'Number of Firms per 1000 Capita'!$A51,allNAICS!$E:$E,'Number of Firms per 1000 Capita'!Z$1)/$B51</f>
        <v>0</v>
      </c>
    </row>
    <row r="52" spans="1:26" x14ac:dyDescent="0.45">
      <c r="A52" s="1" t="s">
        <v>527</v>
      </c>
      <c r="B52" s="2">
        <v>97136</v>
      </c>
      <c r="C52" s="1" t="s">
        <v>504</v>
      </c>
      <c r="D52" s="1">
        <v>37.305883899999998</v>
      </c>
      <c r="E52" s="1">
        <v>-89.518147600000006</v>
      </c>
      <c r="F52" s="2">
        <f>1000*SUMIFS(allNAICS!$O:$O,allNAICS!$C:$C,'Number of Firms per 1000 Capita'!$A52,allNAICS!$E:$E,'Number of Firms per 1000 Capita'!F$1)/$B52</f>
        <v>85.683989458079395</v>
      </c>
      <c r="G52" s="2">
        <f>1000*SUMIFS(allNAICS!$O:$O,allNAICS!$C:$C,'Number of Firms per 1000 Capita'!$A52,allNAICS!$E:$E,'Number of Firms per 1000 Capita'!G$1)/$B52</f>
        <v>1.0088947455114479</v>
      </c>
      <c r="H52" s="2">
        <f>1000*SUMIFS(allNAICS!$O:$O,allNAICS!$C:$C,'Number of Firms per 1000 Capita'!$A52,allNAICS!$E:$E,'Number of Firms per 1000 Capita'!H$1)/$B52</f>
        <v>0</v>
      </c>
      <c r="I52" s="2">
        <f>1000*SUMIFS(allNAICS!$O:$O,allNAICS!$C:$C,'Number of Firms per 1000 Capita'!$A52,allNAICS!$E:$E,'Number of Firms per 1000 Capita'!I$1)/$B52</f>
        <v>0</v>
      </c>
      <c r="J52" s="2">
        <f>1000*SUMIFS(allNAICS!$O:$O,allNAICS!$C:$C,'Number of Firms per 1000 Capita'!$A52,allNAICS!$E:$E,'Number of Firms per 1000 Capita'!J$1)/$B52</f>
        <v>12.961209026519519</v>
      </c>
      <c r="K52" s="2">
        <f>1000*SUMIFS(allNAICS!$O:$O,allNAICS!$C:$C,'Number of Firms per 1000 Capita'!$A52,allNAICS!$E:$E,'Number of Firms per 1000 Capita'!K$1)/$B52</f>
        <v>1.873661670235546</v>
      </c>
      <c r="L52" s="2">
        <f>1000*SUMIFS(allNAICS!$O:$O,allNAICS!$C:$C,'Number of Firms per 1000 Capita'!$A52,allNAICS!$E:$E,'Number of Firms per 1000 Capita'!L$1)/$B52</f>
        <v>2.007494646680942</v>
      </c>
      <c r="M52" s="2">
        <f>1000*SUMIFS(allNAICS!$O:$O,allNAICS!$C:$C,'Number of Firms per 1000 Capita'!$A52,allNAICS!$E:$E,'Number of Firms per 1000 Capita'!M$1)/$B52</f>
        <v>11.591994729039698</v>
      </c>
      <c r="N52" s="2">
        <f>1000*SUMIFS(allNAICS!$O:$O,allNAICS!$C:$C,'Number of Firms per 1000 Capita'!$A52,allNAICS!$E:$E,'Number of Firms per 1000 Capita'!N$1)/$B52</f>
        <v>1.1324328776148904</v>
      </c>
      <c r="O52" s="2">
        <f>1000*SUMIFS(allNAICS!$O:$O,allNAICS!$C:$C,'Number of Firms per 1000 Capita'!$A52,allNAICS!$E:$E,'Number of Firms per 1000 Capita'!O$1)/$B52</f>
        <v>1.3795091418217758</v>
      </c>
      <c r="P52" s="2">
        <f>1000*SUMIFS(allNAICS!$O:$O,allNAICS!$C:$C,'Number of Firms per 1000 Capita'!$A52,allNAICS!$E:$E,'Number of Firms per 1000 Capita'!P$1)/$B52</f>
        <v>4.5606160434854228</v>
      </c>
      <c r="Q52" s="2">
        <f>1000*SUMIFS(allNAICS!$O:$O,allNAICS!$C:$C,'Number of Firms per 1000 Capita'!$A52,allNAICS!$E:$E,'Number of Firms per 1000 Capita'!Q$1)/$B52</f>
        <v>7.3299291714709272</v>
      </c>
      <c r="R52" s="2">
        <f>1000*SUMIFS(allNAICS!$O:$O,allNAICS!$C:$C,'Number of Firms per 1000 Capita'!$A52,allNAICS!$E:$E,'Number of Firms per 1000 Capita'!R$1)/$B52</f>
        <v>7.3299291714709272</v>
      </c>
      <c r="S52" s="2">
        <f>1000*SUMIFS(allNAICS!$O:$O,allNAICS!$C:$C,'Number of Firms per 1000 Capita'!$A52,allNAICS!$E:$E,'Number of Firms per 1000 Capita'!S$1)/$B52</f>
        <v>6.0430736287267335</v>
      </c>
      <c r="T52" s="2">
        <f>1000*SUMIFS(allNAICS!$O:$O,allNAICS!$C:$C,'Number of Firms per 1000 Capita'!$A52,allNAICS!$E:$E,'Number of Firms per 1000 Capita'!T$1)/$B52</f>
        <v>1.4000988305056827</v>
      </c>
      <c r="U52" s="2">
        <f>1000*SUMIFS(allNAICS!$O:$O,allNAICS!$C:$C,'Number of Firms per 1000 Capita'!$A52,allNAICS!$E:$E,'Number of Firms per 1000 Capita'!U$1)/$B52</f>
        <v>9.2756547521001487</v>
      </c>
      <c r="V52" s="2">
        <f>1000*SUMIFS(allNAICS!$O:$O,allNAICS!$C:$C,'Number of Firms per 1000 Capita'!$A52,allNAICS!$E:$E,'Number of Firms per 1000 Capita'!V$1)/$B52</f>
        <v>2.5016471750947127</v>
      </c>
      <c r="W52" s="2">
        <f>1000*SUMIFS(allNAICS!$O:$O,allNAICS!$C:$C,'Number of Firms per 1000 Capita'!$A52,allNAICS!$E:$E,'Number of Firms per 1000 Capita'!W$1)/$B52</f>
        <v>2.6972492175918301</v>
      </c>
      <c r="X52" s="2">
        <f>1000*SUMIFS(allNAICS!$O:$O,allNAICS!$C:$C,'Number of Firms per 1000 Capita'!$A52,allNAICS!$E:$E,'Number of Firms per 1000 Capita'!X$1)/$B52</f>
        <v>12.333223521660353</v>
      </c>
      <c r="Y52" s="2">
        <f>1000*SUMIFS(allNAICS!$O:$O,allNAICS!$C:$C,'Number of Firms per 1000 Capita'!$A52,allNAICS!$E:$E,'Number of Firms per 1000 Capita'!Y$1)/$B52</f>
        <v>0</v>
      </c>
      <c r="Z52" s="2">
        <f>1000*SUMIFS(allNAICS!$O:$O,allNAICS!$C:$C,'Number of Firms per 1000 Capita'!$A52,allNAICS!$E:$E,'Number of Firms per 1000 Capita'!Z$1)/$B52</f>
        <v>0.46326799538790975</v>
      </c>
    </row>
    <row r="53" spans="1:26" x14ac:dyDescent="0.45">
      <c r="A53" s="1" t="s">
        <v>528</v>
      </c>
      <c r="B53" s="2">
        <v>54219</v>
      </c>
      <c r="C53" s="1" t="s">
        <v>529</v>
      </c>
      <c r="D53" s="1">
        <v>39.163798399999997</v>
      </c>
      <c r="E53" s="1">
        <v>-119.76740340000001</v>
      </c>
      <c r="F53" s="2">
        <f>1000*SUMIFS(allNAICS!$O:$O,allNAICS!$C:$C,'Number of Firms per 1000 Capita'!$A53,allNAICS!$E:$E,'Number of Firms per 1000 Capita'!F$1)/$B53</f>
        <v>122.28185691362806</v>
      </c>
      <c r="G53" s="2">
        <f>1000*SUMIFS(allNAICS!$O:$O,allNAICS!$C:$C,'Number of Firms per 1000 Capita'!$A53,allNAICS!$E:$E,'Number of Firms per 1000 Capita'!G$1)/$B53</f>
        <v>0.84841107360888246</v>
      </c>
      <c r="H53" s="2">
        <f>1000*SUMIFS(allNAICS!$O:$O,allNAICS!$C:$C,'Number of Firms per 1000 Capita'!$A53,allNAICS!$E:$E,'Number of Firms per 1000 Capita'!H$1)/$B53</f>
        <v>0.46109297478743616</v>
      </c>
      <c r="I53" s="2">
        <f>1000*SUMIFS(allNAICS!$O:$O,allNAICS!$C:$C,'Number of Firms per 1000 Capita'!$A53,allNAICS!$E:$E,'Number of Firms per 1000 Capita'!I$1)/$B53</f>
        <v>0</v>
      </c>
      <c r="J53" s="2">
        <f>1000*SUMIFS(allNAICS!$O:$O,allNAICS!$C:$C,'Number of Firms per 1000 Capita'!$A53,allNAICS!$E:$E,'Number of Firms per 1000 Capita'!J$1)/$B53</f>
        <v>9.4616278426381903</v>
      </c>
      <c r="K53" s="2">
        <f>1000*SUMIFS(allNAICS!$O:$O,allNAICS!$C:$C,'Number of Firms per 1000 Capita'!$A53,allNAICS!$E:$E,'Number of Firms per 1000 Capita'!K$1)/$B53</f>
        <v>4.2051679300614175</v>
      </c>
      <c r="L53" s="2">
        <f>1000*SUMIFS(allNAICS!$O:$O,allNAICS!$C:$C,'Number of Firms per 1000 Capita'!$A53,allNAICS!$E:$E,'Number of Firms per 1000 Capita'!L$1)/$B53</f>
        <v>3.9653995831719508</v>
      </c>
      <c r="M53" s="2">
        <f>1000*SUMIFS(allNAICS!$O:$O,allNAICS!$C:$C,'Number of Firms per 1000 Capita'!$A53,allNAICS!$E:$E,'Number of Firms per 1000 Capita'!M$1)/$B53</f>
        <v>7.6910308194544346</v>
      </c>
      <c r="N53" s="2">
        <f>1000*SUMIFS(allNAICS!$O:$O,allNAICS!$C:$C,'Number of Firms per 1000 Capita'!$A53,allNAICS!$E:$E,'Number of Firms per 1000 Capita'!N$1)/$B53</f>
        <v>2.3054648739371806</v>
      </c>
      <c r="O53" s="2">
        <f>1000*SUMIFS(allNAICS!$O:$O,allNAICS!$C:$C,'Number of Firms per 1000 Capita'!$A53,allNAICS!$E:$E,'Number of Firms per 1000 Capita'!O$1)/$B53</f>
        <v>2.5636769398181452</v>
      </c>
      <c r="P53" s="2">
        <f>1000*SUMIFS(allNAICS!$O:$O,allNAICS!$C:$C,'Number of Firms per 1000 Capita'!$A53,allNAICS!$E:$E,'Number of Firms per 1000 Capita'!P$1)/$B53</f>
        <v>9.6645087515446608</v>
      </c>
      <c r="Q53" s="2">
        <f>1000*SUMIFS(allNAICS!$O:$O,allNAICS!$C:$C,'Number of Firms per 1000 Capita'!$A53,allNAICS!$E:$E,'Number of Firms per 1000 Capita'!Q$1)/$B53</f>
        <v>32.073627326214059</v>
      </c>
      <c r="R53" s="2">
        <f>1000*SUMIFS(allNAICS!$O:$O,allNAICS!$C:$C,'Number of Firms per 1000 Capita'!$A53,allNAICS!$E:$E,'Number of Firms per 1000 Capita'!R$1)/$B53</f>
        <v>17.226433538058615</v>
      </c>
      <c r="S53" s="2">
        <f>1000*SUMIFS(allNAICS!$O:$O,allNAICS!$C:$C,'Number of Firms per 1000 Capita'!$A53,allNAICS!$E:$E,'Number of Firms per 1000 Capita'!S$1)/$B53</f>
        <v>7.4328187535734704</v>
      </c>
      <c r="T53" s="2">
        <f>1000*SUMIFS(allNAICS!$O:$O,allNAICS!$C:$C,'Number of Firms per 1000 Capita'!$A53,allNAICS!$E:$E,'Number of Firms per 1000 Capita'!T$1)/$B53</f>
        <v>0.99596082554086207</v>
      </c>
      <c r="U53" s="2">
        <f>1000*SUMIFS(allNAICS!$O:$O,allNAICS!$C:$C,'Number of Firms per 1000 Capita'!$A53,allNAICS!$E:$E,'Number of Firms per 1000 Capita'!U$1)/$B53</f>
        <v>7.2668252826499939</v>
      </c>
      <c r="V53" s="2">
        <f>1000*SUMIFS(allNAICS!$O:$O,allNAICS!$C:$C,'Number of Firms per 1000 Capita'!$A53,allNAICS!$E:$E,'Number of Firms per 1000 Capita'!V$1)/$B53</f>
        <v>3.2645382614950478</v>
      </c>
      <c r="W53" s="2">
        <f>1000*SUMIFS(allNAICS!$O:$O,allNAICS!$C:$C,'Number of Firms per 1000 Capita'!$A53,allNAICS!$E:$E,'Number of Firms per 1000 Capita'!W$1)/$B53</f>
        <v>2.1394714030137036</v>
      </c>
      <c r="X53" s="2">
        <f>1000*SUMIFS(allNAICS!$O:$O,allNAICS!$C:$C,'Number of Firms per 1000 Capita'!$A53,allNAICS!$E:$E,'Number of Firms per 1000 Capita'!X$1)/$B53</f>
        <v>10.789575610026006</v>
      </c>
      <c r="Y53" s="2">
        <f>1000*SUMIFS(allNAICS!$O:$O,allNAICS!$C:$C,'Number of Firms per 1000 Capita'!$A53,allNAICS!$E:$E,'Number of Firms per 1000 Capita'!Y$1)/$B53</f>
        <v>0</v>
      </c>
      <c r="Z53" s="2">
        <f>1000*SUMIFS(allNAICS!$O:$O,allNAICS!$C:$C,'Number of Firms per 1000 Capita'!$A53,allNAICS!$E:$E,'Number of Firms per 1000 Capita'!Z$1)/$B53</f>
        <v>0</v>
      </c>
    </row>
    <row r="54" spans="1:26" x14ac:dyDescent="0.45">
      <c r="A54" s="1" t="s">
        <v>530</v>
      </c>
      <c r="B54" s="2">
        <v>81023</v>
      </c>
      <c r="C54" s="1" t="s">
        <v>531</v>
      </c>
      <c r="D54" s="1">
        <v>42.866632000000003</v>
      </c>
      <c r="E54" s="1">
        <v>-106.313081</v>
      </c>
      <c r="F54" s="2">
        <f>1000*SUMIFS(allNAICS!$O:$O,allNAICS!$C:$C,'Number of Firms per 1000 Capita'!$A54,allNAICS!$E:$E,'Number of Firms per 1000 Capita'!F$1)/$B54</f>
        <v>99.675400812115072</v>
      </c>
      <c r="G54" s="2">
        <f>1000*SUMIFS(allNAICS!$O:$O,allNAICS!$C:$C,'Number of Firms per 1000 Capita'!$A54,allNAICS!$E:$E,'Number of Firms per 1000 Capita'!G$1)/$B54</f>
        <v>1.2342174444293597</v>
      </c>
      <c r="H54" s="2">
        <f>1000*SUMIFS(allNAICS!$O:$O,allNAICS!$C:$C,'Number of Firms per 1000 Capita'!$A54,allNAICS!$E:$E,'Number of Firms per 1000 Capita'!H$1)/$B54</f>
        <v>5.1466867432704291</v>
      </c>
      <c r="I54" s="2">
        <f>1000*SUMIFS(allNAICS!$O:$O,allNAICS!$C:$C,'Number of Firms per 1000 Capita'!$A54,allNAICS!$E:$E,'Number of Firms per 1000 Capita'!I$1)/$B54</f>
        <v>0.34558088444022067</v>
      </c>
      <c r="J54" s="2">
        <f>1000*SUMIFS(allNAICS!$O:$O,allNAICS!$C:$C,'Number of Firms per 1000 Capita'!$A54,allNAICS!$E:$E,'Number of Firms per 1000 Capita'!J$1)/$B54</f>
        <v>12.638386630956642</v>
      </c>
      <c r="K54" s="2">
        <f>1000*SUMIFS(allNAICS!$O:$O,allNAICS!$C:$C,'Number of Firms per 1000 Capita'!$A54,allNAICS!$E:$E,'Number of Firms per 1000 Capita'!K$1)/$B54</f>
        <v>2.3696974933043702</v>
      </c>
      <c r="L54" s="2">
        <f>1000*SUMIFS(allNAICS!$O:$O,allNAICS!$C:$C,'Number of Firms per 1000 Capita'!$A54,allNAICS!$E:$E,'Number of Firms per 1000 Capita'!L$1)/$B54</f>
        <v>2.295644446638609</v>
      </c>
      <c r="M54" s="2">
        <f>1000*SUMIFS(allNAICS!$O:$O,allNAICS!$C:$C,'Number of Firms per 1000 Capita'!$A54,allNAICS!$E:$E,'Number of Firms per 1000 Capita'!M$1)/$B54</f>
        <v>11.984251385409081</v>
      </c>
      <c r="N54" s="2">
        <f>1000*SUMIFS(allNAICS!$O:$O,allNAICS!$C:$C,'Number of Firms per 1000 Capita'!$A54,allNAICS!$E:$E,'Number of Firms per 1000 Capita'!N$1)/$B54</f>
        <v>3.7767053799538401</v>
      </c>
      <c r="O54" s="2">
        <f>1000*SUMIFS(allNAICS!$O:$O,allNAICS!$C:$C,'Number of Firms per 1000 Capita'!$A54,allNAICS!$E:$E,'Number of Firms per 1000 Capita'!O$1)/$B54</f>
        <v>1.2959283166508275</v>
      </c>
      <c r="P54" s="2">
        <f>1000*SUMIFS(allNAICS!$O:$O,allNAICS!$C:$C,'Number of Firms per 1000 Capita'!$A54,allNAICS!$E:$E,'Number of Firms per 1000 Capita'!P$1)/$B54</f>
        <v>3.7643632055095466</v>
      </c>
      <c r="Q54" s="2">
        <f>1000*SUMIFS(allNAICS!$O:$O,allNAICS!$C:$C,'Number of Firms per 1000 Capita'!$A54,allNAICS!$E:$E,'Number of Firms per 1000 Capita'!Q$1)/$B54</f>
        <v>12.971625340952569</v>
      </c>
      <c r="R54" s="2">
        <f>1000*SUMIFS(allNAICS!$O:$O,allNAICS!$C:$C,'Number of Firms per 1000 Capita'!$A54,allNAICS!$E:$E,'Number of Firms per 1000 Capita'!R$1)/$B54</f>
        <v>10.737691766535429</v>
      </c>
      <c r="S54" s="2">
        <f>1000*SUMIFS(allNAICS!$O:$O,allNAICS!$C:$C,'Number of Firms per 1000 Capita'!$A54,allNAICS!$E:$E,'Number of Firms per 1000 Capita'!S$1)/$B54</f>
        <v>5.8748750354837513</v>
      </c>
      <c r="T54" s="2">
        <f>1000*SUMIFS(allNAICS!$O:$O,allNAICS!$C:$C,'Number of Firms per 1000 Capita'!$A54,allNAICS!$E:$E,'Number of Firms per 1000 Capita'!T$1)/$B54</f>
        <v>1.3452970144280019</v>
      </c>
      <c r="U54" s="2">
        <f>1000*SUMIFS(allNAICS!$O:$O,allNAICS!$C:$C,'Number of Firms per 1000 Capita'!$A54,allNAICS!$E:$E,'Number of Firms per 1000 Capita'!U$1)/$B54</f>
        <v>9.7873443343248212</v>
      </c>
      <c r="V54" s="2">
        <f>1000*SUMIFS(allNAICS!$O:$O,allNAICS!$C:$C,'Number of Firms per 1000 Capita'!$A54,allNAICS!$E:$E,'Number of Firms per 1000 Capita'!V$1)/$B54</f>
        <v>3.9124692988410699</v>
      </c>
      <c r="W54" s="2">
        <f>1000*SUMIFS(allNAICS!$O:$O,allNAICS!$C:$C,'Number of Firms per 1000 Capita'!$A54,allNAICS!$E:$E,'Number of Firms per 1000 Capita'!W$1)/$B54</f>
        <v>2.4807770633030128</v>
      </c>
      <c r="X54" s="2">
        <f>1000*SUMIFS(allNAICS!$O:$O,allNAICS!$C:$C,'Number of Firms per 1000 Capita'!$A54,allNAICS!$E:$E,'Number of Firms per 1000 Capita'!X$1)/$B54</f>
        <v>8.1088086099008923</v>
      </c>
      <c r="Y54" s="2">
        <f>1000*SUMIFS(allNAICS!$O:$O,allNAICS!$C:$C,'Number of Firms per 1000 Capita'!$A54,allNAICS!$E:$E,'Number of Firms per 1000 Capita'!Y$1)/$B54</f>
        <v>0</v>
      </c>
      <c r="Z54" s="2">
        <f>1000*SUMIFS(allNAICS!$O:$O,allNAICS!$C:$C,'Number of Firms per 1000 Capita'!$A54,allNAICS!$E:$E,'Number of Firms per 1000 Capita'!Z$1)/$B54</f>
        <v>0</v>
      </c>
    </row>
    <row r="55" spans="1:26" x14ac:dyDescent="0.45">
      <c r="A55" s="1" t="s">
        <v>532</v>
      </c>
      <c r="B55" s="2">
        <v>266122</v>
      </c>
      <c r="C55" s="1" t="s">
        <v>462</v>
      </c>
      <c r="D55" s="1">
        <v>41.9778795</v>
      </c>
      <c r="E55" s="1">
        <v>-91.665623199999999</v>
      </c>
      <c r="F55" s="2">
        <f>1000*SUMIFS(allNAICS!$O:$O,allNAICS!$C:$C,'Number of Firms per 1000 Capita'!$A55,allNAICS!$E:$E,'Number of Firms per 1000 Capita'!F$1)/$B55</f>
        <v>75.82612486002661</v>
      </c>
      <c r="G55" s="2">
        <f>1000*SUMIFS(allNAICS!$O:$O,allNAICS!$C:$C,'Number of Firms per 1000 Capita'!$A55,allNAICS!$E:$E,'Number of Firms per 1000 Capita'!G$1)/$B55</f>
        <v>0.7966271108739601</v>
      </c>
      <c r="H55" s="2">
        <f>1000*SUMIFS(allNAICS!$O:$O,allNAICS!$C:$C,'Number of Firms per 1000 Capita'!$A55,allNAICS!$E:$E,'Number of Firms per 1000 Capita'!H$1)/$B55</f>
        <v>0</v>
      </c>
      <c r="I55" s="2">
        <f>1000*SUMIFS(allNAICS!$O:$O,allNAICS!$C:$C,'Number of Firms per 1000 Capita'!$A55,allNAICS!$E:$E,'Number of Firms per 1000 Capita'!I$1)/$B55</f>
        <v>0.19915677771849002</v>
      </c>
      <c r="J55" s="2">
        <f>1000*SUMIFS(allNAICS!$O:$O,allNAICS!$C:$C,'Number of Firms per 1000 Capita'!$A55,allNAICS!$E:$E,'Number of Firms per 1000 Capita'!J$1)/$B55</f>
        <v>8.6839870435364226</v>
      </c>
      <c r="K55" s="2">
        <f>1000*SUMIFS(allNAICS!$O:$O,allNAICS!$C:$C,'Number of Firms per 1000 Capita'!$A55,allNAICS!$E:$E,'Number of Firms per 1000 Capita'!K$1)/$B55</f>
        <v>1.8262300749280405</v>
      </c>
      <c r="L55" s="2">
        <f>1000*SUMIFS(allNAICS!$O:$O,allNAICS!$C:$C,'Number of Firms per 1000 Capita'!$A55,allNAICS!$E:$E,'Number of Firms per 1000 Capita'!L$1)/$B55</f>
        <v>2.5176422843658171</v>
      </c>
      <c r="M55" s="2">
        <f>1000*SUMIFS(allNAICS!$O:$O,allNAICS!$C:$C,'Number of Firms per 1000 Capita'!$A55,allNAICS!$E:$E,'Number of Firms per 1000 Capita'!M$1)/$B55</f>
        <v>9.2476383012302623</v>
      </c>
      <c r="N55" s="2">
        <f>1000*SUMIFS(allNAICS!$O:$O,allNAICS!$C:$C,'Number of Firms per 1000 Capita'!$A55,allNAICS!$E:$E,'Number of Firms per 1000 Capita'!N$1)/$B55</f>
        <v>2.2019975800572671</v>
      </c>
      <c r="O55" s="2">
        <f>1000*SUMIFS(allNAICS!$O:$O,allNAICS!$C:$C,'Number of Firms per 1000 Capita'!$A55,allNAICS!$E:$E,'Number of Firms per 1000 Capita'!O$1)/$B55</f>
        <v>1.0408759892079573</v>
      </c>
      <c r="P55" s="2">
        <f>1000*SUMIFS(allNAICS!$O:$O,allNAICS!$C:$C,'Number of Firms per 1000 Capita'!$A55,allNAICS!$E:$E,'Number of Firms per 1000 Capita'!P$1)/$B55</f>
        <v>4.0432583551904768</v>
      </c>
      <c r="Q55" s="2">
        <f>1000*SUMIFS(allNAICS!$O:$O,allNAICS!$C:$C,'Number of Firms per 1000 Capita'!$A55,allNAICS!$E:$E,'Number of Firms per 1000 Capita'!Q$1)/$B55</f>
        <v>8.0451822848167378</v>
      </c>
      <c r="R55" s="2">
        <f>1000*SUMIFS(allNAICS!$O:$O,allNAICS!$C:$C,'Number of Firms per 1000 Capita'!$A55,allNAICS!$E:$E,'Number of Firms per 1000 Capita'!R$1)/$B55</f>
        <v>7.0080639706600731</v>
      </c>
      <c r="S55" s="2">
        <f>1000*SUMIFS(allNAICS!$O:$O,allNAICS!$C:$C,'Number of Firms per 1000 Capita'!$A55,allNAICS!$E:$E,'Number of Firms per 1000 Capita'!S$1)/$B55</f>
        <v>5.268260421911755</v>
      </c>
      <c r="T55" s="2">
        <f>1000*SUMIFS(allNAICS!$O:$O,allNAICS!$C:$C,'Number of Firms per 1000 Capita'!$A55,allNAICS!$E:$E,'Number of Firms per 1000 Capita'!T$1)/$B55</f>
        <v>1.4467048947475218</v>
      </c>
      <c r="U55" s="2">
        <f>1000*SUMIFS(allNAICS!$O:$O,allNAICS!$C:$C,'Number of Firms per 1000 Capita'!$A55,allNAICS!$E:$E,'Number of Firms per 1000 Capita'!U$1)/$B55</f>
        <v>8.886901496306205</v>
      </c>
      <c r="V55" s="2">
        <f>1000*SUMIFS(allNAICS!$O:$O,allNAICS!$C:$C,'Number of Firms per 1000 Capita'!$A55,allNAICS!$E:$E,'Number of Firms per 1000 Capita'!V$1)/$B55</f>
        <v>2.7092837119817226</v>
      </c>
      <c r="W55" s="2">
        <f>1000*SUMIFS(allNAICS!$O:$O,allNAICS!$C:$C,'Number of Firms per 1000 Capita'!$A55,allNAICS!$E:$E,'Number of Firms per 1000 Capita'!W$1)/$B55</f>
        <v>2.2771510810831121</v>
      </c>
      <c r="X55" s="2">
        <f>1000*SUMIFS(allNAICS!$O:$O,allNAICS!$C:$C,'Number of Firms per 1000 Capita'!$A55,allNAICS!$E:$E,'Number of Firms per 1000 Capita'!X$1)/$B55</f>
        <v>9.7737128084111795</v>
      </c>
      <c r="Y55" s="2">
        <f>1000*SUMIFS(allNAICS!$O:$O,allNAICS!$C:$C,'Number of Firms per 1000 Capita'!$A55,allNAICS!$E:$E,'Number of Firms per 1000 Capita'!Y$1)/$B55</f>
        <v>0.16533770225685965</v>
      </c>
      <c r="Z55" s="2">
        <f>1000*SUMIFS(allNAICS!$O:$O,allNAICS!$C:$C,'Number of Firms per 1000 Capita'!$A55,allNAICS!$E:$E,'Number of Firms per 1000 Capita'!Z$1)/$B55</f>
        <v>0</v>
      </c>
    </row>
    <row r="56" spans="1:26" x14ac:dyDescent="0.45">
      <c r="A56" s="1" t="s">
        <v>533</v>
      </c>
      <c r="B56" s="2">
        <v>237849</v>
      </c>
      <c r="C56" s="1" t="s">
        <v>504</v>
      </c>
      <c r="D56" s="1">
        <v>40.116420400000003</v>
      </c>
      <c r="E56" s="1">
        <v>-88.2433829</v>
      </c>
      <c r="F56" s="2">
        <f>1000*SUMIFS(allNAICS!$O:$O,allNAICS!$C:$C,'Number of Firms per 1000 Capita'!$A56,allNAICS!$E:$E,'Number of Firms per 1000 Capita'!F$1)/$B56</f>
        <v>69.993987782164311</v>
      </c>
      <c r="G56" s="2">
        <f>1000*SUMIFS(allNAICS!$O:$O,allNAICS!$C:$C,'Number of Firms per 1000 Capita'!$A56,allNAICS!$E:$E,'Number of Firms per 1000 Capita'!G$1)/$B56</f>
        <v>0.60122178356856659</v>
      </c>
      <c r="H56" s="2">
        <f>1000*SUMIFS(allNAICS!$O:$O,allNAICS!$C:$C,'Number of Firms per 1000 Capita'!$A56,allNAICS!$E:$E,'Number of Firms per 1000 Capita'!H$1)/$B56</f>
        <v>0</v>
      </c>
      <c r="I56" s="2">
        <f>1000*SUMIFS(allNAICS!$O:$O,allNAICS!$C:$C,'Number of Firms per 1000 Capita'!$A56,allNAICS!$E:$E,'Number of Firms per 1000 Capita'!I$1)/$B56</f>
        <v>0</v>
      </c>
      <c r="J56" s="2">
        <f>1000*SUMIFS(allNAICS!$O:$O,allNAICS!$C:$C,'Number of Firms per 1000 Capita'!$A56,allNAICS!$E:$E,'Number of Firms per 1000 Capita'!J$1)/$B56</f>
        <v>7.2482961879175445</v>
      </c>
      <c r="K56" s="2">
        <f>1000*SUMIFS(allNAICS!$O:$O,allNAICS!$C:$C,'Number of Firms per 1000 Capita'!$A56,allNAICS!$E:$E,'Number of Firms per 1000 Capita'!K$1)/$B56</f>
        <v>1.2066479152739764</v>
      </c>
      <c r="L56" s="2">
        <f>1000*SUMIFS(allNAICS!$O:$O,allNAICS!$C:$C,'Number of Firms per 1000 Capita'!$A56,allNAICS!$E:$E,'Number of Firms per 1000 Capita'!L$1)/$B56</f>
        <v>1.6691262103267199</v>
      </c>
      <c r="M56" s="2">
        <f>1000*SUMIFS(allNAICS!$O:$O,allNAICS!$C:$C,'Number of Firms per 1000 Capita'!$A56,allNAICS!$E:$E,'Number of Firms per 1000 Capita'!M$1)/$B56</f>
        <v>6.7690005003174285</v>
      </c>
      <c r="N56" s="2">
        <f>1000*SUMIFS(allNAICS!$O:$O,allNAICS!$C:$C,'Number of Firms per 1000 Capita'!$A56,allNAICS!$E:$E,'Number of Firms per 1000 Capita'!N$1)/$B56</f>
        <v>2.081152327737346</v>
      </c>
      <c r="O56" s="2">
        <f>1000*SUMIFS(allNAICS!$O:$O,allNAICS!$C:$C,'Number of Firms per 1000 Capita'!$A56,allNAICS!$E:$E,'Number of Firms per 1000 Capita'!O$1)/$B56</f>
        <v>1.2192609596845057</v>
      </c>
      <c r="P56" s="2">
        <f>1000*SUMIFS(allNAICS!$O:$O,allNAICS!$C:$C,'Number of Firms per 1000 Capita'!$A56,allNAICS!$E:$E,'Number of Firms per 1000 Capita'!P$1)/$B56</f>
        <v>2.1400132016531499</v>
      </c>
      <c r="Q56" s="2">
        <f>1000*SUMIFS(allNAICS!$O:$O,allNAICS!$C:$C,'Number of Firms per 1000 Capita'!$A56,allNAICS!$E:$E,'Number of Firms per 1000 Capita'!Q$1)/$B56</f>
        <v>6.4662874344647232</v>
      </c>
      <c r="R56" s="2">
        <f>1000*SUMIFS(allNAICS!$O:$O,allNAICS!$C:$C,'Number of Firms per 1000 Capita'!$A56,allNAICS!$E:$E,'Number of Firms per 1000 Capita'!R$1)/$B56</f>
        <v>10.052596395191907</v>
      </c>
      <c r="S56" s="2">
        <f>1000*SUMIFS(allNAICS!$O:$O,allNAICS!$C:$C,'Number of Firms per 1000 Capita'!$A56,allNAICS!$E:$E,'Number of Firms per 1000 Capita'!S$1)/$B56</f>
        <v>4.9190873201064544</v>
      </c>
      <c r="T56" s="2">
        <f>1000*SUMIFS(allNAICS!$O:$O,allNAICS!$C:$C,'Number of Firms per 1000 Capita'!$A56,allNAICS!$E:$E,'Number of Firms per 1000 Capita'!T$1)/$B56</f>
        <v>2.7244175926743437</v>
      </c>
      <c r="U56" s="2">
        <f>1000*SUMIFS(allNAICS!$O:$O,allNAICS!$C:$C,'Number of Firms per 1000 Capita'!$A56,allNAICS!$E:$E,'Number of Firms per 1000 Capita'!U$1)/$B56</f>
        <v>7.1894353140017406</v>
      </c>
      <c r="V56" s="2">
        <f>1000*SUMIFS(allNAICS!$O:$O,allNAICS!$C:$C,'Number of Firms per 1000 Capita'!$A56,allNAICS!$E:$E,'Number of Firms per 1000 Capita'!V$1)/$B56</f>
        <v>3.9268611598114771</v>
      </c>
      <c r="W56" s="2">
        <f>1000*SUMIFS(allNAICS!$O:$O,allNAICS!$C:$C,'Number of Firms per 1000 Capita'!$A56,allNAICS!$E:$E,'Number of Firms per 1000 Capita'!W$1)/$B56</f>
        <v>1.9718392761794248</v>
      </c>
      <c r="X56" s="2">
        <f>1000*SUMIFS(allNAICS!$O:$O,allNAICS!$C:$C,'Number of Firms per 1000 Capita'!$A56,allNAICS!$E:$E,'Number of Firms per 1000 Capita'!X$1)/$B56</f>
        <v>9.9096485585392404</v>
      </c>
      <c r="Y56" s="2">
        <f>1000*SUMIFS(allNAICS!$O:$O,allNAICS!$C:$C,'Number of Firms per 1000 Capita'!$A56,allNAICS!$E:$E,'Number of Firms per 1000 Capita'!Y$1)/$B56</f>
        <v>0</v>
      </c>
      <c r="Z56" s="2">
        <f>1000*SUMIFS(allNAICS!$O:$O,allNAICS!$C:$C,'Number of Firms per 1000 Capita'!$A56,allNAICS!$E:$E,'Number of Firms per 1000 Capita'!Z$1)/$B56</f>
        <v>0</v>
      </c>
    </row>
    <row r="57" spans="1:26" x14ac:dyDescent="0.45">
      <c r="A57" s="1" t="s">
        <v>534</v>
      </c>
      <c r="B57" s="2">
        <v>219964</v>
      </c>
      <c r="C57" s="1" t="s">
        <v>535</v>
      </c>
      <c r="D57" s="1">
        <v>38.349819500000002</v>
      </c>
      <c r="E57" s="1">
        <v>-81.6326234</v>
      </c>
      <c r="F57" s="2">
        <f>1000*SUMIFS(allNAICS!$O:$O,allNAICS!$C:$C,'Number of Firms per 1000 Capita'!$A57,allNAICS!$E:$E,'Number of Firms per 1000 Capita'!F$1)/$B57</f>
        <v>67.888381735193036</v>
      </c>
      <c r="G57" s="2">
        <f>1000*SUMIFS(allNAICS!$O:$O,allNAICS!$C:$C,'Number of Firms per 1000 Capita'!$A57,allNAICS!$E:$E,'Number of Firms per 1000 Capita'!G$1)/$B57</f>
        <v>0.37278827444490914</v>
      </c>
      <c r="H57" s="2">
        <f>1000*SUMIFS(allNAICS!$O:$O,allNAICS!$C:$C,'Number of Firms per 1000 Capita'!$A57,allNAICS!$E:$E,'Number of Firms per 1000 Capita'!H$1)/$B57</f>
        <v>0.95015547998763439</v>
      </c>
      <c r="I57" s="2">
        <f>1000*SUMIFS(allNAICS!$O:$O,allNAICS!$C:$C,'Number of Firms per 1000 Capita'!$A57,allNAICS!$E:$E,'Number of Firms per 1000 Capita'!I$1)/$B57</f>
        <v>0</v>
      </c>
      <c r="J57" s="2">
        <f>1000*SUMIFS(allNAICS!$O:$O,allNAICS!$C:$C,'Number of Firms per 1000 Capita'!$A57,allNAICS!$E:$E,'Number of Firms per 1000 Capita'!J$1)/$B57</f>
        <v>5.7100252768634867</v>
      </c>
      <c r="K57" s="2">
        <f>1000*SUMIFS(allNAICS!$O:$O,allNAICS!$C:$C,'Number of Firms per 1000 Capita'!$A57,allNAICS!$E:$E,'Number of Firms per 1000 Capita'!K$1)/$B57</f>
        <v>1.1138186248658872</v>
      </c>
      <c r="L57" s="2">
        <f>1000*SUMIFS(allNAICS!$O:$O,allNAICS!$C:$C,'Number of Firms per 1000 Capita'!$A57,allNAICS!$E:$E,'Number of Firms per 1000 Capita'!L$1)/$B57</f>
        <v>2.6504337073339275</v>
      </c>
      <c r="M57" s="2">
        <f>1000*SUMIFS(allNAICS!$O:$O,allNAICS!$C:$C,'Number of Firms per 1000 Capita'!$A57,allNAICS!$E:$E,'Number of Firms per 1000 Capita'!M$1)/$B57</f>
        <v>7.8194613664054122</v>
      </c>
      <c r="N57" s="2">
        <f>1000*SUMIFS(allNAICS!$O:$O,allNAICS!$C:$C,'Number of Firms per 1000 Capita'!$A57,allNAICS!$E:$E,'Number of Firms per 1000 Capita'!N$1)/$B57</f>
        <v>3.2187085159389719</v>
      </c>
      <c r="O57" s="2">
        <f>1000*SUMIFS(allNAICS!$O:$O,allNAICS!$C:$C,'Number of Firms per 1000 Capita'!$A57,allNAICS!$E:$E,'Number of Firms per 1000 Capita'!O$1)/$B57</f>
        <v>0.87741630448618868</v>
      </c>
      <c r="P57" s="2">
        <f>1000*SUMIFS(allNAICS!$O:$O,allNAICS!$C:$C,'Number of Firms per 1000 Capita'!$A57,allNAICS!$E:$E,'Number of Firms per 1000 Capita'!P$1)/$B57</f>
        <v>2.6504337073339275</v>
      </c>
      <c r="Q57" s="2">
        <f>1000*SUMIFS(allNAICS!$O:$O,allNAICS!$C:$C,'Number of Firms per 1000 Capita'!$A57,allNAICS!$E:$E,'Number of Firms per 1000 Capita'!Q$1)/$B57</f>
        <v>5.8418650324598573</v>
      </c>
      <c r="R57" s="2">
        <f>1000*SUMIFS(allNAICS!$O:$O,allNAICS!$C:$C,'Number of Firms per 1000 Capita'!$A57,allNAICS!$E:$E,'Number of Firms per 1000 Capita'!R$1)/$B57</f>
        <v>9.7515957156625621</v>
      </c>
      <c r="S57" s="2">
        <f>1000*SUMIFS(allNAICS!$O:$O,allNAICS!$C:$C,'Number of Firms per 1000 Capita'!$A57,allNAICS!$E:$E,'Number of Firms per 1000 Capita'!S$1)/$B57</f>
        <v>4.7689621938135334</v>
      </c>
      <c r="T57" s="2">
        <f>1000*SUMIFS(allNAICS!$O:$O,allNAICS!$C:$C,'Number of Firms per 1000 Capita'!$A57,allNAICS!$E:$E,'Number of Firms per 1000 Capita'!T$1)/$B57</f>
        <v>1.9003109599752688</v>
      </c>
      <c r="U57" s="2">
        <f>1000*SUMIFS(allNAICS!$O:$O,allNAICS!$C:$C,'Number of Firms per 1000 Capita'!$A57,allNAICS!$E:$E,'Number of Firms per 1000 Capita'!U$1)/$B57</f>
        <v>7.8876543434380171</v>
      </c>
      <c r="V57" s="2">
        <f>1000*SUMIFS(allNAICS!$O:$O,allNAICS!$C:$C,'Number of Firms per 1000 Capita'!$A57,allNAICS!$E:$E,'Number of Firms per 1000 Capita'!V$1)/$B57</f>
        <v>2.0730665017912022</v>
      </c>
      <c r="W57" s="2">
        <f>1000*SUMIFS(allNAICS!$O:$O,allNAICS!$C:$C,'Number of Firms per 1000 Capita'!$A57,allNAICS!$E:$E,'Number of Firms per 1000 Capita'!W$1)/$B57</f>
        <v>2.6140641195832046</v>
      </c>
      <c r="X57" s="2">
        <f>1000*SUMIFS(allNAICS!$O:$O,allNAICS!$C:$C,'Number of Firms per 1000 Capita'!$A57,allNAICS!$E:$E,'Number of Firms per 1000 Capita'!X$1)/$B57</f>
        <v>7.8194613664054122</v>
      </c>
      <c r="Y57" s="2">
        <f>1000*SUMIFS(allNAICS!$O:$O,allNAICS!$C:$C,'Number of Firms per 1000 Capita'!$A57,allNAICS!$E:$E,'Number of Firms per 1000 Capita'!Y$1)/$B57</f>
        <v>0.204578931097816</v>
      </c>
      <c r="Z57" s="2">
        <f>1000*SUMIFS(allNAICS!$O:$O,allNAICS!$C:$C,'Number of Firms per 1000 Capita'!$A57,allNAICS!$E:$E,'Number of Firms per 1000 Capita'!Z$1)/$B57</f>
        <v>0</v>
      </c>
    </row>
    <row r="58" spans="1:26" x14ac:dyDescent="0.45">
      <c r="A58" s="1" t="s">
        <v>536</v>
      </c>
      <c r="B58" s="2">
        <v>744195</v>
      </c>
      <c r="C58" s="1" t="s">
        <v>477</v>
      </c>
      <c r="D58" s="1">
        <v>32.776474899999997</v>
      </c>
      <c r="E58" s="1">
        <v>-79.931051199999999</v>
      </c>
      <c r="F58" s="2">
        <f>1000*SUMIFS(allNAICS!$O:$O,allNAICS!$C:$C,'Number of Firms per 1000 Capita'!$A58,allNAICS!$E:$E,'Number of Firms per 1000 Capita'!F$1)/$B58</f>
        <v>84.625669347415666</v>
      </c>
      <c r="G58" s="2">
        <f>1000*SUMIFS(allNAICS!$O:$O,allNAICS!$C:$C,'Number of Firms per 1000 Capita'!$A58,allNAICS!$E:$E,'Number of Firms per 1000 Capita'!G$1)/$B58</f>
        <v>0.77802188942414285</v>
      </c>
      <c r="H58" s="2">
        <f>1000*SUMIFS(allNAICS!$O:$O,allNAICS!$C:$C,'Number of Firms per 1000 Capita'!$A58,allNAICS!$E:$E,'Number of Firms per 1000 Capita'!H$1)/$B58</f>
        <v>3.4937079663260304E-2</v>
      </c>
      <c r="I58" s="2">
        <f>1000*SUMIFS(allNAICS!$O:$O,allNAICS!$C:$C,'Number of Firms per 1000 Capita'!$A58,allNAICS!$E:$E,'Number of Firms per 1000 Capita'!I$1)/$B58</f>
        <v>0</v>
      </c>
      <c r="J58" s="2">
        <f>1000*SUMIFS(allNAICS!$O:$O,allNAICS!$C:$C,'Number of Firms per 1000 Capita'!$A58,allNAICS!$E:$E,'Number of Firms per 1000 Capita'!J$1)/$B58</f>
        <v>9.2139828942683035</v>
      </c>
      <c r="K58" s="2">
        <f>1000*SUMIFS(allNAICS!$O:$O,allNAICS!$C:$C,'Number of Firms per 1000 Capita'!$A58,allNAICS!$E:$E,'Number of Firms per 1000 Capita'!K$1)/$B58</f>
        <v>1.4713885473565396</v>
      </c>
      <c r="L58" s="2">
        <f>1000*SUMIFS(allNAICS!$O:$O,allNAICS!$C:$C,'Number of Firms per 1000 Capita'!$A58,allNAICS!$E:$E,'Number of Firms per 1000 Capita'!L$1)/$B58</f>
        <v>1.9134769784801027</v>
      </c>
      <c r="M58" s="2">
        <f>1000*SUMIFS(allNAICS!$O:$O,allNAICS!$C:$C,'Number of Firms per 1000 Capita'!$A58,allNAICS!$E:$E,'Number of Firms per 1000 Capita'!M$1)/$B58</f>
        <v>7.8850301332312096</v>
      </c>
      <c r="N58" s="2">
        <f>1000*SUMIFS(allNAICS!$O:$O,allNAICS!$C:$C,'Number of Firms per 1000 Capita'!$A58,allNAICS!$E:$E,'Number of Firms per 1000 Capita'!N$1)/$B58</f>
        <v>3.582394399317383</v>
      </c>
      <c r="O58" s="2">
        <f>1000*SUMIFS(allNAICS!$O:$O,allNAICS!$C:$C,'Number of Firms per 1000 Capita'!$A58,allNAICS!$E:$E,'Number of Firms per 1000 Capita'!O$1)/$B58</f>
        <v>1.3504525023683309</v>
      </c>
      <c r="P58" s="2">
        <f>1000*SUMIFS(allNAICS!$O:$O,allNAICS!$C:$C,'Number of Firms per 1000 Capita'!$A58,allNAICS!$E:$E,'Number of Firms per 1000 Capita'!P$1)/$B58</f>
        <v>2.471126519259065</v>
      </c>
      <c r="Q58" s="2">
        <f>1000*SUMIFS(allNAICS!$O:$O,allNAICS!$C:$C,'Number of Firms per 1000 Capita'!$A58,allNAICS!$E:$E,'Number of Firms per 1000 Capita'!Q$1)/$B58</f>
        <v>9.9946922513588508</v>
      </c>
      <c r="R58" s="2">
        <f>1000*SUMIFS(allNAICS!$O:$O,allNAICS!$C:$C,'Number of Firms per 1000 Capita'!$A58,allNAICS!$E:$E,'Number of Firms per 1000 Capita'!R$1)/$B58</f>
        <v>11.574923239204779</v>
      </c>
      <c r="S58" s="2">
        <f>1000*SUMIFS(allNAICS!$O:$O,allNAICS!$C:$C,'Number of Firms per 1000 Capita'!$A58,allNAICS!$E:$E,'Number of Firms per 1000 Capita'!S$1)/$B58</f>
        <v>7.8406869167355326</v>
      </c>
      <c r="T58" s="2">
        <f>1000*SUMIFS(allNAICS!$O:$O,allNAICS!$C:$C,'Number of Firms per 1000 Capita'!$A58,allNAICS!$E:$E,'Number of Firms per 1000 Capita'!T$1)/$B58</f>
        <v>1.9470703243101606</v>
      </c>
      <c r="U58" s="2">
        <f>1000*SUMIFS(allNAICS!$O:$O,allNAICS!$C:$C,'Number of Firms per 1000 Capita'!$A58,allNAICS!$E:$E,'Number of Firms per 1000 Capita'!U$1)/$B58</f>
        <v>6.5601085736937224</v>
      </c>
      <c r="V58" s="2">
        <f>1000*SUMIFS(allNAICS!$O:$O,allNAICS!$C:$C,'Number of Firms per 1000 Capita'!$A58,allNAICS!$E:$E,'Number of Firms per 1000 Capita'!V$1)/$B58</f>
        <v>3.8363600937926217</v>
      </c>
      <c r="W58" s="2">
        <f>1000*SUMIFS(allNAICS!$O:$O,allNAICS!$C:$C,'Number of Firms per 1000 Capita'!$A58,allNAICS!$E:$E,'Number of Firms per 1000 Capita'!W$1)/$B58</f>
        <v>3.333803640174954</v>
      </c>
      <c r="X58" s="2">
        <f>1000*SUMIFS(allNAICS!$O:$O,allNAICS!$C:$C,'Number of Firms per 1000 Capita'!$A58,allNAICS!$E:$E,'Number of Firms per 1000 Capita'!X$1)/$B58</f>
        <v>10.97293048193014</v>
      </c>
      <c r="Y58" s="2">
        <f>1000*SUMIFS(allNAICS!$O:$O,allNAICS!$C:$C,'Number of Firms per 1000 Capita'!$A58,allNAICS!$E:$E,'Number of Firms per 1000 Capita'!Y$1)/$B58</f>
        <v>0.10481123898978091</v>
      </c>
      <c r="Z58" s="2">
        <f>1000*SUMIFS(allNAICS!$O:$O,allNAICS!$C:$C,'Number of Firms per 1000 Capita'!$A58,allNAICS!$E:$E,'Number of Firms per 1000 Capita'!Z$1)/$B58</f>
        <v>0</v>
      </c>
    </row>
    <row r="59" spans="1:26" x14ac:dyDescent="0.45">
      <c r="A59" s="1" t="s">
        <v>537</v>
      </c>
      <c r="B59" s="2">
        <v>2427024</v>
      </c>
      <c r="C59" s="1" t="s">
        <v>477</v>
      </c>
      <c r="D59" s="1">
        <v>35.227086900000003</v>
      </c>
      <c r="E59" s="1">
        <v>-80.843126699999999</v>
      </c>
      <c r="F59" s="2">
        <f>1000*SUMIFS(allNAICS!$O:$O,allNAICS!$C:$C,'Number of Firms per 1000 Capita'!$A59,allNAICS!$E:$E,'Number of Firms per 1000 Capita'!F$1)/$B59</f>
        <v>84.082810882793083</v>
      </c>
      <c r="G59" s="2">
        <f>1000*SUMIFS(allNAICS!$O:$O,allNAICS!$C:$C,'Number of Firms per 1000 Capita'!$A59,allNAICS!$E:$E,'Number of Firms per 1000 Capita'!G$1)/$B59</f>
        <v>0.3283857102360751</v>
      </c>
      <c r="H59" s="2">
        <f>1000*SUMIFS(allNAICS!$O:$O,allNAICS!$C:$C,'Number of Firms per 1000 Capita'!$A59,allNAICS!$E:$E,'Number of Firms per 1000 Capita'!H$1)/$B59</f>
        <v>2.1013389237189248E-2</v>
      </c>
      <c r="I59" s="2">
        <f>1000*SUMIFS(allNAICS!$O:$O,allNAICS!$C:$C,'Number of Firms per 1000 Capita'!$A59,allNAICS!$E:$E,'Number of Firms per 1000 Capita'!I$1)/$B59</f>
        <v>3.5846369875205189E-2</v>
      </c>
      <c r="J59" s="2">
        <f>1000*SUMIFS(allNAICS!$O:$O,allNAICS!$C:$C,'Number of Firms per 1000 Capita'!$A59,allNAICS!$E:$E,'Number of Firms per 1000 Capita'!J$1)/$B59</f>
        <v>8.9265701534059811</v>
      </c>
      <c r="K59" s="2">
        <f>1000*SUMIFS(allNAICS!$O:$O,allNAICS!$C:$C,'Number of Firms per 1000 Capita'!$A59,allNAICS!$E:$E,'Number of Firms per 1000 Capita'!K$1)/$B59</f>
        <v>1.892441113066867</v>
      </c>
      <c r="L59" s="2">
        <f>1000*SUMIFS(allNAICS!$O:$O,allNAICS!$C:$C,'Number of Firms per 1000 Capita'!$A59,allNAICS!$E:$E,'Number of Firms per 1000 Capita'!L$1)/$B59</f>
        <v>2.8771862165351476</v>
      </c>
      <c r="M59" s="2">
        <f>1000*SUMIFS(allNAICS!$O:$O,allNAICS!$C:$C,'Number of Firms per 1000 Capita'!$A59,allNAICS!$E:$E,'Number of Firms per 1000 Capita'!M$1)/$B59</f>
        <v>7.5326820006724287</v>
      </c>
      <c r="N59" s="2">
        <f>1000*SUMIFS(allNAICS!$O:$O,allNAICS!$C:$C,'Number of Firms per 1000 Capita'!$A59,allNAICS!$E:$E,'Number of Firms per 1000 Capita'!N$1)/$B59</f>
        <v>3.4651490879365014</v>
      </c>
      <c r="O59" s="2">
        <f>1000*SUMIFS(allNAICS!$O:$O,allNAICS!$C:$C,'Number of Firms per 1000 Capita'!$A59,allNAICS!$E:$E,'Number of Firms per 1000 Capita'!O$1)/$B59</f>
        <v>1.1013488123726836</v>
      </c>
      <c r="P59" s="2">
        <f>1000*SUMIFS(allNAICS!$O:$O,allNAICS!$C:$C,'Number of Firms per 1000 Capita'!$A59,allNAICS!$E:$E,'Number of Firms per 1000 Capita'!P$1)/$B59</f>
        <v>3.2105162536505611</v>
      </c>
      <c r="Q59" s="2">
        <f>1000*SUMIFS(allNAICS!$O:$O,allNAICS!$C:$C,'Number of Firms per 1000 Capita'!$A59,allNAICS!$E:$E,'Number of Firms per 1000 Capita'!Q$1)/$B59</f>
        <v>8.3773378425594469</v>
      </c>
      <c r="R59" s="2">
        <f>1000*SUMIFS(allNAICS!$O:$O,allNAICS!$C:$C,'Number of Firms per 1000 Capita'!$A59,allNAICS!$E:$E,'Number of Firms per 1000 Capita'!R$1)/$B59</f>
        <v>11.227742288498177</v>
      </c>
      <c r="S59" s="2">
        <f>1000*SUMIFS(allNAICS!$O:$O,allNAICS!$C:$C,'Number of Firms per 1000 Capita'!$A59,allNAICS!$E:$E,'Number of Firms per 1000 Capita'!S$1)/$B59</f>
        <v>8.5503892833362993</v>
      </c>
      <c r="T59" s="2">
        <f>1000*SUMIFS(allNAICS!$O:$O,allNAICS!$C:$C,'Number of Firms per 1000 Capita'!$A59,allNAICS!$E:$E,'Number of Firms per 1000 Capita'!T$1)/$B59</f>
        <v>1.8413497353137012</v>
      </c>
      <c r="U59" s="2">
        <f>1000*SUMIFS(allNAICS!$O:$O,allNAICS!$C:$C,'Number of Firms per 1000 Capita'!$A59,allNAICS!$E:$E,'Number of Firms per 1000 Capita'!U$1)/$B59</f>
        <v>6.2673463468016797</v>
      </c>
      <c r="V59" s="2">
        <f>1000*SUMIFS(allNAICS!$O:$O,allNAICS!$C:$C,'Number of Firms per 1000 Capita'!$A59,allNAICS!$E:$E,'Number of Firms per 1000 Capita'!V$1)/$B59</f>
        <v>4.1969094660786217</v>
      </c>
      <c r="W59" s="2">
        <f>1000*SUMIFS(allNAICS!$O:$O,allNAICS!$C:$C,'Number of Firms per 1000 Capita'!$A59,allNAICS!$E:$E,'Number of Firms per 1000 Capita'!W$1)/$B59</f>
        <v>2.2760384734555572</v>
      </c>
      <c r="X59" s="2">
        <f>1000*SUMIFS(allNAICS!$O:$O,allNAICS!$C:$C,'Number of Firms per 1000 Capita'!$A59,allNAICS!$E:$E,'Number of Firms per 1000 Capita'!X$1)/$B59</f>
        <v>12.120193290218802</v>
      </c>
      <c r="Y59" s="2">
        <f>1000*SUMIFS(allNAICS!$O:$O,allNAICS!$C:$C,'Number of Firms per 1000 Capita'!$A59,allNAICS!$E:$E,'Number of Firms per 1000 Capita'!Y$1)/$B59</f>
        <v>0.14256142502093097</v>
      </c>
      <c r="Z59" s="2">
        <f>1000*SUMIFS(allNAICS!$O:$O,allNAICS!$C:$C,'Number of Firms per 1000 Capita'!$A59,allNAICS!$E:$E,'Number of Firms per 1000 Capita'!Z$1)/$B59</f>
        <v>1.3596898918181279E-2</v>
      </c>
    </row>
    <row r="60" spans="1:26" x14ac:dyDescent="0.45">
      <c r="A60" s="1" t="s">
        <v>538</v>
      </c>
      <c r="B60" s="2">
        <v>228825</v>
      </c>
      <c r="C60" s="1" t="s">
        <v>502</v>
      </c>
      <c r="D60" s="1">
        <v>38.029305899999997</v>
      </c>
      <c r="E60" s="1">
        <v>-78.476678100000001</v>
      </c>
      <c r="F60" s="2">
        <f>1000*SUMIFS(allNAICS!$O:$O,allNAICS!$C:$C,'Number of Firms per 1000 Capita'!$A60,allNAICS!$E:$E,'Number of Firms per 1000 Capita'!F$1)/$B60</f>
        <v>97.873921118758872</v>
      </c>
      <c r="G60" s="2">
        <f>1000*SUMIFS(allNAICS!$O:$O,allNAICS!$C:$C,'Number of Firms per 1000 Capita'!$A60,allNAICS!$E:$E,'Number of Firms per 1000 Capita'!G$1)/$B60</f>
        <v>1.3285261662842784</v>
      </c>
      <c r="H60" s="2">
        <f>1000*SUMIFS(allNAICS!$O:$O,allNAICS!$C:$C,'Number of Firms per 1000 Capita'!$A60,allNAICS!$E:$E,'Number of Firms per 1000 Capita'!H$1)/$B60</f>
        <v>0.13984485960887141</v>
      </c>
      <c r="I60" s="2">
        <f>1000*SUMIFS(allNAICS!$O:$O,allNAICS!$C:$C,'Number of Firms per 1000 Capita'!$A60,allNAICS!$E:$E,'Number of Firms per 1000 Capita'!I$1)/$B60</f>
        <v>0</v>
      </c>
      <c r="J60" s="2">
        <f>1000*SUMIFS(allNAICS!$O:$O,allNAICS!$C:$C,'Number of Firms per 1000 Capita'!$A60,allNAICS!$E:$E,'Number of Firms per 1000 Capita'!J$1)/$B60</f>
        <v>10.886048290178083</v>
      </c>
      <c r="K60" s="2">
        <f>1000*SUMIFS(allNAICS!$O:$O,allNAICS!$C:$C,'Number of Firms per 1000 Capita'!$A60,allNAICS!$E:$E,'Number of Firms per 1000 Capita'!K$1)/$B60</f>
        <v>1.6475472522670163</v>
      </c>
      <c r="L60" s="2">
        <f>1000*SUMIFS(allNAICS!$O:$O,allNAICS!$C:$C,'Number of Firms per 1000 Capita'!$A60,allNAICS!$E:$E,'Number of Firms per 1000 Capita'!L$1)/$B60</f>
        <v>2.1632251720747298</v>
      </c>
      <c r="M60" s="2">
        <f>1000*SUMIFS(allNAICS!$O:$O,allNAICS!$C:$C,'Number of Firms per 1000 Capita'!$A60,allNAICS!$E:$E,'Number of Firms per 1000 Capita'!M$1)/$B60</f>
        <v>8.0104883644706657</v>
      </c>
      <c r="N60" s="2">
        <f>1000*SUMIFS(allNAICS!$O:$O,allNAICS!$C:$C,'Number of Firms per 1000 Capita'!$A60,allNAICS!$E:$E,'Number of Firms per 1000 Capita'!N$1)/$B60</f>
        <v>2.0889325904075164</v>
      </c>
      <c r="O60" s="2">
        <f>1000*SUMIFS(allNAICS!$O:$O,allNAICS!$C:$C,'Number of Firms per 1000 Capita'!$A60,allNAICS!$E:$E,'Number of Firms per 1000 Capita'!O$1)/$B60</f>
        <v>2.1501147164863981</v>
      </c>
      <c r="P60" s="2">
        <f>1000*SUMIFS(allNAICS!$O:$O,allNAICS!$C:$C,'Number of Firms per 1000 Capita'!$A60,allNAICS!$E:$E,'Number of Firms per 1000 Capita'!P$1)/$B60</f>
        <v>4.1385338140500378</v>
      </c>
      <c r="Q60" s="2">
        <f>1000*SUMIFS(allNAICS!$O:$O,allNAICS!$C:$C,'Number of Firms per 1000 Capita'!$A60,allNAICS!$E:$E,'Number of Firms per 1000 Capita'!Q$1)/$B60</f>
        <v>10.820496012236426</v>
      </c>
      <c r="R60" s="2">
        <f>1000*SUMIFS(allNAICS!$O:$O,allNAICS!$C:$C,'Number of Firms per 1000 Capita'!$A60,allNAICS!$E:$E,'Number of Firms per 1000 Capita'!R$1)/$B60</f>
        <v>19.141265158964273</v>
      </c>
      <c r="S60" s="2">
        <f>1000*SUMIFS(allNAICS!$O:$O,allNAICS!$C:$C,'Number of Firms per 1000 Capita'!$A60,allNAICS!$E:$E,'Number of Firms per 1000 Capita'!S$1)/$B60</f>
        <v>6.3542008084780948</v>
      </c>
      <c r="T60" s="2">
        <f>1000*SUMIFS(allNAICS!$O:$O,allNAICS!$C:$C,'Number of Firms per 1000 Capita'!$A60,allNAICS!$E:$E,'Number of Firms per 1000 Capita'!T$1)/$B60</f>
        <v>4.7634655304271822</v>
      </c>
      <c r="U60" s="2">
        <f>1000*SUMIFS(allNAICS!$O:$O,allNAICS!$C:$C,'Number of Firms per 1000 Capita'!$A60,allNAICS!$E:$E,'Number of Firms per 1000 Capita'!U$1)/$B60</f>
        <v>7.2151207254452094</v>
      </c>
      <c r="V60" s="2">
        <f>1000*SUMIFS(allNAICS!$O:$O,allNAICS!$C:$C,'Number of Firms per 1000 Capita'!$A60,allNAICS!$E:$E,'Number of Firms per 1000 Capita'!V$1)/$B60</f>
        <v>6.1007320004370156</v>
      </c>
      <c r="W60" s="2">
        <f>1000*SUMIFS(allNAICS!$O:$O,allNAICS!$C:$C,'Number of Firms per 1000 Capita'!$A60,allNAICS!$E:$E,'Number of Firms per 1000 Capita'!W$1)/$B60</f>
        <v>3.1202884300229434</v>
      </c>
      <c r="X60" s="2">
        <f>1000*SUMIFS(allNAICS!$O:$O,allNAICS!$C:$C,'Number of Firms per 1000 Capita'!$A60,allNAICS!$E:$E,'Number of Firms per 1000 Capita'!X$1)/$B60</f>
        <v>7.8487927455479074</v>
      </c>
      <c r="Y60" s="2">
        <f>1000*SUMIFS(allNAICS!$O:$O,allNAICS!$C:$C,'Number of Firms per 1000 Capita'!$A60,allNAICS!$E:$E,'Number of Firms per 1000 Capita'!Y$1)/$B60</f>
        <v>0</v>
      </c>
      <c r="Z60" s="2">
        <f>1000*SUMIFS(allNAICS!$O:$O,allNAICS!$C:$C,'Number of Firms per 1000 Capita'!$A60,allNAICS!$E:$E,'Number of Firms per 1000 Capita'!Z$1)/$B60</f>
        <v>0</v>
      </c>
    </row>
    <row r="61" spans="1:26" x14ac:dyDescent="0.45">
      <c r="A61" s="1" t="s">
        <v>539</v>
      </c>
      <c r="B61" s="2">
        <v>548359</v>
      </c>
      <c r="C61" s="1" t="s">
        <v>449</v>
      </c>
      <c r="D61" s="1">
        <v>35.045629699999999</v>
      </c>
      <c r="E61" s="1">
        <v>-85.309680099999994</v>
      </c>
      <c r="F61" s="2">
        <f>1000*SUMIFS(allNAICS!$O:$O,allNAICS!$C:$C,'Number of Firms per 1000 Capita'!$A61,allNAICS!$E:$E,'Number of Firms per 1000 Capita'!F$1)/$B61</f>
        <v>79.123348025654721</v>
      </c>
      <c r="G61" s="2">
        <f>1000*SUMIFS(allNAICS!$O:$O,allNAICS!$C:$C,'Number of Firms per 1000 Capita'!$A61,allNAICS!$E:$E,'Number of Firms per 1000 Capita'!G$1)/$B61</f>
        <v>0.51790888815538727</v>
      </c>
      <c r="H61" s="2">
        <f>1000*SUMIFS(allNAICS!$O:$O,allNAICS!$C:$C,'Number of Firms per 1000 Capita'!$A61,allNAICS!$E:$E,'Number of Firms per 1000 Capita'!H$1)/$B61</f>
        <v>0.1021228793545834</v>
      </c>
      <c r="I61" s="2">
        <f>1000*SUMIFS(allNAICS!$O:$O,allNAICS!$C:$C,'Number of Firms per 1000 Capita'!$A61,allNAICS!$E:$E,'Number of Firms per 1000 Capita'!I$1)/$B61</f>
        <v>6.9297668133467313E-2</v>
      </c>
      <c r="J61" s="2">
        <f>1000*SUMIFS(allNAICS!$O:$O,allNAICS!$C:$C,'Number of Firms per 1000 Capita'!$A61,allNAICS!$E:$E,'Number of Firms per 1000 Capita'!J$1)/$B61</f>
        <v>11.253576580305968</v>
      </c>
      <c r="K61" s="2">
        <f>1000*SUMIFS(allNAICS!$O:$O,allNAICS!$C:$C,'Number of Firms per 1000 Capita'!$A61,allNAICS!$E:$E,'Number of Firms per 1000 Capita'!K$1)/$B61</f>
        <v>2.0752827983127839</v>
      </c>
      <c r="L61" s="2">
        <f>1000*SUMIFS(allNAICS!$O:$O,allNAICS!$C:$C,'Number of Firms per 1000 Capita'!$A61,allNAICS!$E:$E,'Number of Firms per 1000 Capita'!L$1)/$B61</f>
        <v>2.8393807706265419</v>
      </c>
      <c r="M61" s="2">
        <f>1000*SUMIFS(allNAICS!$O:$O,allNAICS!$C:$C,'Number of Firms per 1000 Capita'!$A61,allNAICS!$E:$E,'Number of Firms per 1000 Capita'!M$1)/$B61</f>
        <v>8.3503690100828099</v>
      </c>
      <c r="N61" s="2">
        <f>1000*SUMIFS(allNAICS!$O:$O,allNAICS!$C:$C,'Number of Firms per 1000 Capita'!$A61,allNAICS!$E:$E,'Number of Firms per 1000 Capita'!N$1)/$B61</f>
        <v>3.0454501521813264</v>
      </c>
      <c r="O61" s="2">
        <f>1000*SUMIFS(allNAICS!$O:$O,allNAICS!$C:$C,'Number of Firms per 1000 Capita'!$A61,allNAICS!$E:$E,'Number of Firms per 1000 Capita'!O$1)/$B61</f>
        <v>0.81698303483666723</v>
      </c>
      <c r="P61" s="2">
        <f>1000*SUMIFS(allNAICS!$O:$O,allNAICS!$C:$C,'Number of Firms per 1000 Capita'!$A61,allNAICS!$E:$E,'Number of Firms per 1000 Capita'!P$1)/$B61</f>
        <v>2.8977367016863043</v>
      </c>
      <c r="Q61" s="2">
        <f>1000*SUMIFS(allNAICS!$O:$O,allNAICS!$C:$C,'Number of Firms per 1000 Capita'!$A61,allNAICS!$E:$E,'Number of Firms per 1000 Capita'!Q$1)/$B61</f>
        <v>5.9814829336255997</v>
      </c>
      <c r="R61" s="2">
        <f>1000*SUMIFS(allNAICS!$O:$O,allNAICS!$C:$C,'Number of Firms per 1000 Capita'!$A61,allNAICS!$E:$E,'Number of Firms per 1000 Capita'!R$1)/$B61</f>
        <v>8.7077990878238527</v>
      </c>
      <c r="S61" s="2">
        <f>1000*SUMIFS(allNAICS!$O:$O,allNAICS!$C:$C,'Number of Firms per 1000 Capita'!$A61,allNAICS!$E:$E,'Number of Firms per 1000 Capita'!S$1)/$B61</f>
        <v>8.0786492060857942</v>
      </c>
      <c r="T61" s="2">
        <f>1000*SUMIFS(allNAICS!$O:$O,allNAICS!$C:$C,'Number of Firms per 1000 Capita'!$A61,allNAICS!$E:$E,'Number of Firms per 1000 Capita'!T$1)/$B61</f>
        <v>1.7762086516315041</v>
      </c>
      <c r="U61" s="2">
        <f>1000*SUMIFS(allNAICS!$O:$O,allNAICS!$C:$C,'Number of Firms per 1000 Capita'!$A61,allNAICS!$E:$E,'Number of Firms per 1000 Capita'!U$1)/$B61</f>
        <v>5.8100623861375489</v>
      </c>
      <c r="V61" s="2">
        <f>1000*SUMIFS(allNAICS!$O:$O,allNAICS!$C:$C,'Number of Firms per 1000 Capita'!$A61,allNAICS!$E:$E,'Number of Firms per 1000 Capita'!V$1)/$B61</f>
        <v>3.2661085165010513</v>
      </c>
      <c r="W61" s="2">
        <f>1000*SUMIFS(allNAICS!$O:$O,allNAICS!$C:$C,'Number of Firms per 1000 Capita'!$A61,allNAICS!$E:$E,'Number of Firms per 1000 Capita'!W$1)/$B61</f>
        <v>2.2321143630358944</v>
      </c>
      <c r="X61" s="2">
        <f>1000*SUMIFS(allNAICS!$O:$O,allNAICS!$C:$C,'Number of Firms per 1000 Capita'!$A61,allNAICS!$E:$E,'Number of Firms per 1000 Capita'!X$1)/$B61</f>
        <v>11.479705813162544</v>
      </c>
      <c r="Y61" s="2">
        <f>1000*SUMIFS(allNAICS!$O:$O,allNAICS!$C:$C,'Number of Firms per 1000 Capita'!$A61,allNAICS!$E:$E,'Number of Firms per 1000 Capita'!Y$1)/$B61</f>
        <v>0.12765359919322924</v>
      </c>
      <c r="Z61" s="2">
        <f>1000*SUMIFS(allNAICS!$O:$O,allNAICS!$C:$C,'Number of Firms per 1000 Capita'!$A61,allNAICS!$E:$E,'Number of Firms per 1000 Capita'!Z$1)/$B61</f>
        <v>0</v>
      </c>
    </row>
    <row r="62" spans="1:26" x14ac:dyDescent="0.45">
      <c r="A62" s="1" t="s">
        <v>540</v>
      </c>
      <c r="B62" s="2">
        <v>97031</v>
      </c>
      <c r="C62" s="1" t="s">
        <v>531</v>
      </c>
      <c r="D62" s="1">
        <v>41.139981400000003</v>
      </c>
      <c r="E62" s="1">
        <v>-104.8202462</v>
      </c>
      <c r="F62" s="2">
        <f>1000*SUMIFS(allNAICS!$O:$O,allNAICS!$C:$C,'Number of Firms per 1000 Capita'!$A62,allNAICS!$E:$E,'Number of Firms per 1000 Capita'!F$1)/$B62</f>
        <v>98.051138296008489</v>
      </c>
      <c r="G62" s="2">
        <f>1000*SUMIFS(allNAICS!$O:$O,allNAICS!$C:$C,'Number of Firms per 1000 Capita'!$A62,allNAICS!$E:$E,'Number of Firms per 1000 Capita'!G$1)/$B62</f>
        <v>0.50499324958003111</v>
      </c>
      <c r="H62" s="2">
        <f>1000*SUMIFS(allNAICS!$O:$O,allNAICS!$C:$C,'Number of Firms per 1000 Capita'!$A62,allNAICS!$E:$E,'Number of Firms per 1000 Capita'!H$1)/$B62</f>
        <v>0.53591120363595135</v>
      </c>
      <c r="I62" s="2">
        <f>1000*SUMIFS(allNAICS!$O:$O,allNAICS!$C:$C,'Number of Firms per 1000 Capita'!$A62,allNAICS!$E:$E,'Number of Firms per 1000 Capita'!I$1)/$B62</f>
        <v>0</v>
      </c>
      <c r="J62" s="2">
        <f>1000*SUMIFS(allNAICS!$O:$O,allNAICS!$C:$C,'Number of Firms per 1000 Capita'!$A62,allNAICS!$E:$E,'Number of Firms per 1000 Capita'!J$1)/$B62</f>
        <v>7.2451072337706508</v>
      </c>
      <c r="K62" s="2">
        <f>1000*SUMIFS(allNAICS!$O:$O,allNAICS!$C:$C,'Number of Firms per 1000 Capita'!$A62,allNAICS!$E:$E,'Number of Firms per 1000 Capita'!K$1)/$B62</f>
        <v>2.5043542785295423</v>
      </c>
      <c r="L62" s="2">
        <f>1000*SUMIFS(allNAICS!$O:$O,allNAICS!$C:$C,'Number of Firms per 1000 Capita'!$A62,allNAICS!$E:$E,'Number of Firms per 1000 Capita'!L$1)/$B62</f>
        <v>2.5043542785295423</v>
      </c>
      <c r="M62" s="2">
        <f>1000*SUMIFS(allNAICS!$O:$O,allNAICS!$C:$C,'Number of Firms per 1000 Capita'!$A62,allNAICS!$E:$E,'Number of Firms per 1000 Capita'!M$1)/$B62</f>
        <v>11.037709597963538</v>
      </c>
      <c r="N62" s="2">
        <f>1000*SUMIFS(allNAICS!$O:$O,allNAICS!$C:$C,'Number of Firms per 1000 Capita'!$A62,allNAICS!$E:$E,'Number of Firms per 1000 Capita'!N$1)/$B62</f>
        <v>3.0093475281095734</v>
      </c>
      <c r="O62" s="2">
        <f>1000*SUMIFS(allNAICS!$O:$O,allNAICS!$C:$C,'Number of Firms per 1000 Capita'!$A62,allNAICS!$E:$E,'Number of Firms per 1000 Capita'!O$1)/$B62</f>
        <v>1.9890550442642043</v>
      </c>
      <c r="P62" s="2">
        <f>1000*SUMIFS(allNAICS!$O:$O,allNAICS!$C:$C,'Number of Firms per 1000 Capita'!$A62,allNAICS!$E:$E,'Number of Firms per 1000 Capita'!P$1)/$B62</f>
        <v>4.5243272768496663</v>
      </c>
      <c r="Q62" s="2">
        <f>1000*SUMIFS(allNAICS!$O:$O,allNAICS!$C:$C,'Number of Firms per 1000 Capita'!$A62,allNAICS!$E:$E,'Number of Firms per 1000 Capita'!Q$1)/$B62</f>
        <v>15.706320660407499</v>
      </c>
      <c r="R62" s="2">
        <f>1000*SUMIFS(allNAICS!$O:$O,allNAICS!$C:$C,'Number of Firms per 1000 Capita'!$A62,allNAICS!$E:$E,'Number of Firms per 1000 Capita'!R$1)/$B62</f>
        <v>14.016139172017191</v>
      </c>
      <c r="S62" s="2">
        <f>1000*SUMIFS(allNAICS!$O:$O,allNAICS!$C:$C,'Number of Firms per 1000 Capita'!$A62,allNAICS!$E:$E,'Number of Firms per 1000 Capita'!S$1)/$B62</f>
        <v>7.585204728385774</v>
      </c>
      <c r="T62" s="2">
        <f>1000*SUMIFS(allNAICS!$O:$O,allNAICS!$C:$C,'Number of Firms per 1000 Capita'!$A62,allNAICS!$E:$E,'Number of Firms per 1000 Capita'!T$1)/$B62</f>
        <v>1.8344652739846028</v>
      </c>
      <c r="U62" s="2">
        <f>1000*SUMIFS(allNAICS!$O:$O,allNAICS!$C:$C,'Number of Firms per 1000 Capita'!$A62,allNAICS!$E:$E,'Number of Firms per 1000 Capita'!U$1)/$B62</f>
        <v>8.6570271356576765</v>
      </c>
      <c r="V62" s="2">
        <f>1000*SUMIFS(allNAICS!$O:$O,allNAICS!$C:$C,'Number of Firms per 1000 Capita'!$A62,allNAICS!$E:$E,'Number of Firms per 1000 Capita'!V$1)/$B62</f>
        <v>4.0296400119549425</v>
      </c>
      <c r="W62" s="2">
        <f>1000*SUMIFS(allNAICS!$O:$O,allNAICS!$C:$C,'Number of Firms per 1000 Capita'!$A62,allNAICS!$E:$E,'Number of Firms per 1000 Capita'!W$1)/$B62</f>
        <v>2.4322123857323947</v>
      </c>
      <c r="X62" s="2">
        <f>1000*SUMIFS(allNAICS!$O:$O,allNAICS!$C:$C,'Number of Firms per 1000 Capita'!$A62,allNAICS!$E:$E,'Number of Firms per 1000 Capita'!X$1)/$B62</f>
        <v>9.8628273438385676</v>
      </c>
      <c r="Y62" s="2">
        <f>1000*SUMIFS(allNAICS!$O:$O,allNAICS!$C:$C,'Number of Firms per 1000 Capita'!$A62,allNAICS!$E:$E,'Number of Firms per 1000 Capita'!Y$1)/$B62</f>
        <v>0</v>
      </c>
      <c r="Z62" s="2">
        <f>1000*SUMIFS(allNAICS!$O:$O,allNAICS!$C:$C,'Number of Firms per 1000 Capita'!$A62,allNAICS!$E:$E,'Number of Firms per 1000 Capita'!Z$1)/$B62</f>
        <v>0</v>
      </c>
    </row>
    <row r="63" spans="1:26" x14ac:dyDescent="0.45">
      <c r="A63" s="1" t="s">
        <v>541</v>
      </c>
      <c r="B63" s="2">
        <v>9549229</v>
      </c>
      <c r="C63" s="1" t="s">
        <v>468</v>
      </c>
      <c r="D63" s="1">
        <v>41.878113599999999</v>
      </c>
      <c r="E63" s="1">
        <v>-87.629798199999996</v>
      </c>
      <c r="F63" s="2">
        <f>1000*SUMIFS(allNAICS!$O:$O,allNAICS!$C:$C,'Number of Firms per 1000 Capita'!$A63,allNAICS!$E:$E,'Number of Firms per 1000 Capita'!F$1)/$B63</f>
        <v>94.673192987622357</v>
      </c>
      <c r="G63" s="2">
        <f>1000*SUMIFS(allNAICS!$O:$O,allNAICS!$C:$C,'Number of Firms per 1000 Capita'!$A63,allNAICS!$E:$E,'Number of Firms per 1000 Capita'!G$1)/$B63</f>
        <v>0.14985503018097063</v>
      </c>
      <c r="H63" s="2">
        <f>1000*SUMIFS(allNAICS!$O:$O,allNAICS!$C:$C,'Number of Firms per 1000 Capita'!$A63,allNAICS!$E:$E,'Number of Firms per 1000 Capita'!H$1)/$B63</f>
        <v>1.6336397420147742E-2</v>
      </c>
      <c r="I63" s="2">
        <f>1000*SUMIFS(allNAICS!$O:$O,allNAICS!$C:$C,'Number of Firms per 1000 Capita'!$A63,allNAICS!$E:$E,'Number of Firms per 1000 Capita'!I$1)/$B63</f>
        <v>5.0998881689820197E-2</v>
      </c>
      <c r="J63" s="2">
        <f>1000*SUMIFS(allNAICS!$O:$O,allNAICS!$C:$C,'Number of Firms per 1000 Capita'!$A63,allNAICS!$E:$E,'Number of Firms per 1000 Capita'!J$1)/$B63</f>
        <v>9.0114081461445732</v>
      </c>
      <c r="K63" s="2">
        <f>1000*SUMIFS(allNAICS!$O:$O,allNAICS!$C:$C,'Number of Firms per 1000 Capita'!$A63,allNAICS!$E:$E,'Number of Firms per 1000 Capita'!K$1)/$B63</f>
        <v>1.8521914177573917</v>
      </c>
      <c r="L63" s="2">
        <f>1000*SUMIFS(allNAICS!$O:$O,allNAICS!$C:$C,'Number of Firms per 1000 Capita'!$A63,allNAICS!$E:$E,'Number of Firms per 1000 Capita'!L$1)/$B63</f>
        <v>2.605550668017282</v>
      </c>
      <c r="M63" s="2">
        <f>1000*SUMIFS(allNAICS!$O:$O,allNAICS!$C:$C,'Number of Firms per 1000 Capita'!$A63,allNAICS!$E:$E,'Number of Firms per 1000 Capita'!M$1)/$B63</f>
        <v>6.6272366072695501</v>
      </c>
      <c r="N63" s="2">
        <f>1000*SUMIFS(allNAICS!$O:$O,allNAICS!$C:$C,'Number of Firms per 1000 Capita'!$A63,allNAICS!$E:$E,'Number of Firms per 1000 Capita'!N$1)/$B63</f>
        <v>6.7969885317442902</v>
      </c>
      <c r="O63" s="2">
        <f>1000*SUMIFS(allNAICS!$O:$O,allNAICS!$C:$C,'Number of Firms per 1000 Capita'!$A63,allNAICS!$E:$E,'Number of Firms per 1000 Capita'!O$1)/$B63</f>
        <v>1.2790561416005417</v>
      </c>
      <c r="P63" s="2">
        <f>1000*SUMIFS(allNAICS!$O:$O,allNAICS!$C:$C,'Number of Firms per 1000 Capita'!$A63,allNAICS!$E:$E,'Number of Firms per 1000 Capita'!P$1)/$B63</f>
        <v>3.6728619661336008</v>
      </c>
      <c r="Q63" s="2">
        <f>1000*SUMIFS(allNAICS!$O:$O,allNAICS!$C:$C,'Number of Firms per 1000 Capita'!$A63,allNAICS!$E:$E,'Number of Firms per 1000 Capita'!Q$1)/$B63</f>
        <v>8.4758675281533193</v>
      </c>
      <c r="R63" s="2">
        <f>1000*SUMIFS(allNAICS!$O:$O,allNAICS!$C:$C,'Number of Firms per 1000 Capita'!$A63,allNAICS!$E:$E,'Number of Firms per 1000 Capita'!R$1)/$B63</f>
        <v>14.162818799297828</v>
      </c>
      <c r="S63" s="2">
        <f>1000*SUMIFS(allNAICS!$O:$O,allNAICS!$C:$C,'Number of Firms per 1000 Capita'!$A63,allNAICS!$E:$E,'Number of Firms per 1000 Capita'!S$1)/$B63</f>
        <v>7.4703413228439697</v>
      </c>
      <c r="T63" s="2">
        <f>1000*SUMIFS(allNAICS!$O:$O,allNAICS!$C:$C,'Number of Firms per 1000 Capita'!$A63,allNAICS!$E:$E,'Number of Firms per 1000 Capita'!T$1)/$B63</f>
        <v>2.645868059086236</v>
      </c>
      <c r="U63" s="2">
        <f>1000*SUMIFS(allNAICS!$O:$O,allNAICS!$C:$C,'Number of Firms per 1000 Capita'!$A63,allNAICS!$E:$E,'Number of Firms per 1000 Capita'!U$1)/$B63</f>
        <v>10.31612080933445</v>
      </c>
      <c r="V63" s="2">
        <f>1000*SUMIFS(allNAICS!$O:$O,allNAICS!$C:$C,'Number of Firms per 1000 Capita'!$A63,allNAICS!$E:$E,'Number of Firms per 1000 Capita'!V$1)/$B63</f>
        <v>4.2990905339059307</v>
      </c>
      <c r="W63" s="2">
        <f>1000*SUMIFS(allNAICS!$O:$O,allNAICS!$C:$C,'Number of Firms per 1000 Capita'!$A63,allNAICS!$E:$E,'Number of Firms per 1000 Capita'!W$1)/$B63</f>
        <v>2.6053412270247156</v>
      </c>
      <c r="X63" s="2">
        <f>1000*SUMIFS(allNAICS!$O:$O,allNAICS!$C:$C,'Number of Firms per 1000 Capita'!$A63,allNAICS!$E:$E,'Number of Firms per 1000 Capita'!X$1)/$B63</f>
        <v>12.762286882009008</v>
      </c>
      <c r="Y63" s="2">
        <f>1000*SUMIFS(allNAICS!$O:$O,allNAICS!$C:$C,'Number of Firms per 1000 Capita'!$A63,allNAICS!$E:$E,'Number of Firms per 1000 Capita'!Y$1)/$B63</f>
        <v>0.11885776328120312</v>
      </c>
      <c r="Z63" s="2">
        <f>1000*SUMIFS(allNAICS!$O:$O,allNAICS!$C:$C,'Number of Firms per 1000 Capita'!$A63,allNAICS!$E:$E,'Number of Firms per 1000 Capita'!Z$1)/$B63</f>
        <v>9.7390061543188456E-3</v>
      </c>
    </row>
    <row r="64" spans="1:26" x14ac:dyDescent="0.45">
      <c r="A64" s="1" t="s">
        <v>542</v>
      </c>
      <c r="B64" s="2">
        <v>225207</v>
      </c>
      <c r="C64" s="1" t="s">
        <v>480</v>
      </c>
      <c r="D64" s="1">
        <v>39.728494400000002</v>
      </c>
      <c r="E64" s="1">
        <v>-121.83747769999999</v>
      </c>
      <c r="F64" s="2">
        <f>1000*SUMIFS(allNAICS!$O:$O,allNAICS!$C:$C,'Number of Firms per 1000 Capita'!$A64,allNAICS!$E:$E,'Number of Firms per 1000 Capita'!F$1)/$B64</f>
        <v>72.111435257341029</v>
      </c>
      <c r="G64" s="2">
        <f>1000*SUMIFS(allNAICS!$O:$O,allNAICS!$C:$C,'Number of Firms per 1000 Capita'!$A64,allNAICS!$E:$E,'Number of Firms per 1000 Capita'!G$1)/$B64</f>
        <v>0.88363150346126007</v>
      </c>
      <c r="H64" s="2">
        <f>1000*SUMIFS(allNAICS!$O:$O,allNAICS!$C:$C,'Number of Firms per 1000 Capita'!$A64,allNAICS!$E:$E,'Number of Firms per 1000 Capita'!H$1)/$B64</f>
        <v>0</v>
      </c>
      <c r="I64" s="2">
        <f>1000*SUMIFS(allNAICS!$O:$O,allNAICS!$C:$C,'Number of Firms per 1000 Capita'!$A64,allNAICS!$E:$E,'Number of Firms per 1000 Capita'!I$1)/$B64</f>
        <v>0</v>
      </c>
      <c r="J64" s="2">
        <f>1000*SUMIFS(allNAICS!$O:$O,allNAICS!$C:$C,'Number of Firms per 1000 Capita'!$A64,allNAICS!$E:$E,'Number of Firms per 1000 Capita'!J$1)/$B64</f>
        <v>8.8496361125542276</v>
      </c>
      <c r="K64" s="2">
        <f>1000*SUMIFS(allNAICS!$O:$O,allNAICS!$C:$C,'Number of Firms per 1000 Capita'!$A64,allNAICS!$E:$E,'Number of Firms per 1000 Capita'!K$1)/$B64</f>
        <v>2.2601428907627206</v>
      </c>
      <c r="L64" s="2">
        <f>1000*SUMIFS(allNAICS!$O:$O,allNAICS!$C:$C,'Number of Firms per 1000 Capita'!$A64,allNAICS!$E:$E,'Number of Firms per 1000 Capita'!L$1)/$B64</f>
        <v>1.4031535431847144</v>
      </c>
      <c r="M64" s="2">
        <f>1000*SUMIFS(allNAICS!$O:$O,allNAICS!$C:$C,'Number of Firms per 1000 Capita'!$A64,allNAICS!$E:$E,'Number of Firms per 1000 Capita'!M$1)/$B64</f>
        <v>8.0281696394872277</v>
      </c>
      <c r="N64" s="2">
        <f>1000*SUMIFS(allNAICS!$O:$O,allNAICS!$C:$C,'Number of Firms per 1000 Capita'!$A64,allNAICS!$E:$E,'Number of Firms per 1000 Capita'!N$1)/$B64</f>
        <v>1.935996660849796</v>
      </c>
      <c r="O64" s="2">
        <f>1000*SUMIFS(allNAICS!$O:$O,allNAICS!$C:$C,'Number of Firms per 1000 Capita'!$A64,allNAICS!$E:$E,'Number of Firms per 1000 Capita'!O$1)/$B64</f>
        <v>0.87475078483350877</v>
      </c>
      <c r="P64" s="2">
        <f>1000*SUMIFS(allNAICS!$O:$O,allNAICS!$C:$C,'Number of Firms per 1000 Capita'!$A64,allNAICS!$E:$E,'Number of Firms per 1000 Capita'!P$1)/$B64</f>
        <v>2.9483985844134506</v>
      </c>
      <c r="Q64" s="2">
        <f>1000*SUMIFS(allNAICS!$O:$O,allNAICS!$C:$C,'Number of Firms per 1000 Capita'!$A64,allNAICS!$E:$E,'Number of Firms per 1000 Capita'!Q$1)/$B64</f>
        <v>6.1632187276594426</v>
      </c>
      <c r="R64" s="2">
        <f>1000*SUMIFS(allNAICS!$O:$O,allNAICS!$C:$C,'Number of Firms per 1000 Capita'!$A64,allNAICS!$E:$E,'Number of Firms per 1000 Capita'!R$1)/$B64</f>
        <v>9.1471401865838988</v>
      </c>
      <c r="S64" s="2">
        <f>1000*SUMIFS(allNAICS!$O:$O,allNAICS!$C:$C,'Number of Firms per 1000 Capita'!$A64,allNAICS!$E:$E,'Number of Firms per 1000 Capita'!S$1)/$B64</f>
        <v>5.5815316575417286</v>
      </c>
      <c r="T64" s="2">
        <f>1000*SUMIFS(allNAICS!$O:$O,allNAICS!$C:$C,'Number of Firms per 1000 Capita'!$A64,allNAICS!$E:$E,'Number of Firms per 1000 Capita'!T$1)/$B64</f>
        <v>1.3898324652430876</v>
      </c>
      <c r="U64" s="2">
        <f>1000*SUMIFS(allNAICS!$O:$O,allNAICS!$C:$C,'Number of Firms per 1000 Capita'!$A64,allNAICS!$E:$E,'Number of Firms per 1000 Capita'!U$1)/$B64</f>
        <v>7.9615642497790917</v>
      </c>
      <c r="V64" s="2">
        <f>1000*SUMIFS(allNAICS!$O:$O,allNAICS!$C:$C,'Number of Firms per 1000 Capita'!$A64,allNAICS!$E:$E,'Number of Firms per 1000 Capita'!V$1)/$B64</f>
        <v>2.7885456491139262</v>
      </c>
      <c r="W64" s="2">
        <f>1000*SUMIFS(allNAICS!$O:$O,allNAICS!$C:$C,'Number of Firms per 1000 Capita'!$A64,allNAICS!$E:$E,'Number of Firms per 1000 Capita'!W$1)/$B64</f>
        <v>2.2201796569378396</v>
      </c>
      <c r="X64" s="2">
        <f>1000*SUMIFS(allNAICS!$O:$O,allNAICS!$C:$C,'Number of Firms per 1000 Capita'!$A64,allNAICS!$E:$E,'Number of Firms per 1000 Capita'!X$1)/$B64</f>
        <v>9.6089375552269694</v>
      </c>
      <c r="Y64" s="2">
        <f>1000*SUMIFS(allNAICS!$O:$O,allNAICS!$C:$C,'Number of Firms per 1000 Capita'!$A64,allNAICS!$E:$E,'Number of Firms per 1000 Capita'!Y$1)/$B64</f>
        <v>0</v>
      </c>
      <c r="Z64" s="2">
        <f>1000*SUMIFS(allNAICS!$O:$O,allNAICS!$C:$C,'Number of Firms per 1000 Capita'!$A64,allNAICS!$E:$E,'Number of Firms per 1000 Capita'!Z$1)/$B64</f>
        <v>0</v>
      </c>
    </row>
    <row r="65" spans="1:26" x14ac:dyDescent="0.45">
      <c r="A65" s="1" t="s">
        <v>543</v>
      </c>
      <c r="B65" s="2">
        <v>2156723</v>
      </c>
      <c r="C65" s="1" t="s">
        <v>506</v>
      </c>
      <c r="D65" s="1">
        <v>39.103118199999997</v>
      </c>
      <c r="E65" s="1">
        <v>-84.512019600000002</v>
      </c>
      <c r="F65" s="2">
        <f>1000*SUMIFS(allNAICS!$O:$O,allNAICS!$C:$C,'Number of Firms per 1000 Capita'!$A65,allNAICS!$E:$E,'Number of Firms per 1000 Capita'!F$1)/$B65</f>
        <v>75.446870089482985</v>
      </c>
      <c r="G65" s="2">
        <f>1000*SUMIFS(allNAICS!$O:$O,allNAICS!$C:$C,'Number of Firms per 1000 Capita'!$A65,allNAICS!$E:$E,'Number of Firms per 1000 Capita'!G$1)/$B65</f>
        <v>0.3083381593278321</v>
      </c>
      <c r="H65" s="2">
        <f>1000*SUMIFS(allNAICS!$O:$O,allNAICS!$C:$C,'Number of Firms per 1000 Capita'!$A65,allNAICS!$E:$E,'Number of Firms per 1000 Capita'!H$1)/$B65</f>
        <v>3.0601982730281078E-2</v>
      </c>
      <c r="I65" s="2">
        <f>1000*SUMIFS(allNAICS!$O:$O,allNAICS!$C:$C,'Number of Firms per 1000 Capita'!$A65,allNAICS!$E:$E,'Number of Firms per 1000 Capita'!I$1)/$B65</f>
        <v>5.9349299840545121E-2</v>
      </c>
      <c r="J65" s="2">
        <f>1000*SUMIFS(allNAICS!$O:$O,allNAICS!$C:$C,'Number of Firms per 1000 Capita'!$A65,allNAICS!$E:$E,'Number of Firms per 1000 Capita'!J$1)/$B65</f>
        <v>8.9942009242726115</v>
      </c>
      <c r="K65" s="2">
        <f>1000*SUMIFS(allNAICS!$O:$O,allNAICS!$C:$C,'Number of Firms per 1000 Capita'!$A65,allNAICS!$E:$E,'Number of Firms per 1000 Capita'!K$1)/$B65</f>
        <v>1.7429220164110086</v>
      </c>
      <c r="L65" s="2">
        <f>1000*SUMIFS(allNAICS!$O:$O,allNAICS!$C:$C,'Number of Firms per 1000 Capita'!$A65,allNAICS!$E:$E,'Number of Firms per 1000 Capita'!L$1)/$B65</f>
        <v>2.2710380517108595</v>
      </c>
      <c r="M65" s="2">
        <f>1000*SUMIFS(allNAICS!$O:$O,allNAICS!$C:$C,'Number of Firms per 1000 Capita'!$A65,allNAICS!$E:$E,'Number of Firms per 1000 Capita'!M$1)/$B65</f>
        <v>6.8084774910825363</v>
      </c>
      <c r="N65" s="2">
        <f>1000*SUMIFS(allNAICS!$O:$O,allNAICS!$C:$C,'Number of Firms per 1000 Capita'!$A65,allNAICS!$E:$E,'Number of Firms per 1000 Capita'!N$1)/$B65</f>
        <v>2.9461363373970602</v>
      </c>
      <c r="O65" s="2">
        <f>1000*SUMIFS(allNAICS!$O:$O,allNAICS!$C:$C,'Number of Firms per 1000 Capita'!$A65,allNAICS!$E:$E,'Number of Firms per 1000 Capita'!O$1)/$B65</f>
        <v>0.93567880529859426</v>
      </c>
      <c r="P65" s="2">
        <f>1000*SUMIFS(allNAICS!$O:$O,allNAICS!$C:$C,'Number of Firms per 1000 Capita'!$A65,allNAICS!$E:$E,'Number of Firms per 1000 Capita'!P$1)/$B65</f>
        <v>3.044433615257963</v>
      </c>
      <c r="Q65" s="2">
        <f>1000*SUMIFS(allNAICS!$O:$O,allNAICS!$C:$C,'Number of Firms per 1000 Capita'!$A65,allNAICS!$E:$E,'Number of Firms per 1000 Capita'!Q$1)/$B65</f>
        <v>7.1673552885558323</v>
      </c>
      <c r="R65" s="2">
        <f>1000*SUMIFS(allNAICS!$O:$O,allNAICS!$C:$C,'Number of Firms per 1000 Capita'!$A65,allNAICS!$E:$E,'Number of Firms per 1000 Capita'!R$1)/$B65</f>
        <v>11.221190667508067</v>
      </c>
      <c r="S65" s="2">
        <f>1000*SUMIFS(allNAICS!$O:$O,allNAICS!$C:$C,'Number of Firms per 1000 Capita'!$A65,allNAICS!$E:$E,'Number of Firms per 1000 Capita'!S$1)/$B65</f>
        <v>6.4681463498094098</v>
      </c>
      <c r="T65" s="2">
        <f>1000*SUMIFS(allNAICS!$O:$O,allNAICS!$C:$C,'Number of Firms per 1000 Capita'!$A65,allNAICS!$E:$E,'Number of Firms per 1000 Capita'!T$1)/$B65</f>
        <v>2.1820141019500419</v>
      </c>
      <c r="U65" s="2">
        <f>1000*SUMIFS(allNAICS!$O:$O,allNAICS!$C:$C,'Number of Firms per 1000 Capita'!$A65,allNAICS!$E:$E,'Number of Firms per 1000 Capita'!U$1)/$B65</f>
        <v>6.6763325656563222</v>
      </c>
      <c r="V65" s="2">
        <f>1000*SUMIFS(allNAICS!$O:$O,allNAICS!$C:$C,'Number of Firms per 1000 Capita'!$A65,allNAICS!$E:$E,'Number of Firms per 1000 Capita'!V$1)/$B65</f>
        <v>3.6782655908987847</v>
      </c>
      <c r="W65" s="2">
        <f>1000*SUMIFS(allNAICS!$O:$O,allNAICS!$C:$C,'Number of Firms per 1000 Capita'!$A65,allNAICS!$E:$E,'Number of Firms per 1000 Capita'!W$1)/$B65</f>
        <v>2.0215855258185682</v>
      </c>
      <c r="X65" s="2">
        <f>1000*SUMIFS(allNAICS!$O:$O,allNAICS!$C:$C,'Number of Firms per 1000 Capita'!$A65,allNAICS!$E:$E,'Number of Firms per 1000 Capita'!X$1)/$B65</f>
        <v>9.0934255349435222</v>
      </c>
      <c r="Y65" s="2">
        <f>1000*SUMIFS(allNAICS!$O:$O,allNAICS!$C:$C,'Number of Firms per 1000 Capita'!$A65,allNAICS!$E:$E,'Number of Firms per 1000 Capita'!Y$1)/$B65</f>
        <v>0.14651858398134576</v>
      </c>
      <c r="Z65" s="2">
        <f>1000*SUMIFS(allNAICS!$O:$O,allNAICS!$C:$C,'Number of Firms per 1000 Capita'!$A65,allNAICS!$E:$E,'Number of Firms per 1000 Capita'!Z$1)/$B65</f>
        <v>1.2982659340119246E-2</v>
      </c>
    </row>
    <row r="66" spans="1:26" x14ac:dyDescent="0.45">
      <c r="A66" s="1" t="s">
        <v>544</v>
      </c>
      <c r="B66" s="2">
        <v>278844</v>
      </c>
      <c r="C66" s="1" t="s">
        <v>514</v>
      </c>
      <c r="D66" s="1">
        <v>36.529770599999999</v>
      </c>
      <c r="E66" s="1">
        <v>-87.3594528</v>
      </c>
      <c r="F66" s="2">
        <f>1000*SUMIFS(allNAICS!$O:$O,allNAICS!$C:$C,'Number of Firms per 1000 Capita'!$A66,allNAICS!$E:$E,'Number of Firms per 1000 Capita'!F$1)/$B66</f>
        <v>56.336159286195866</v>
      </c>
      <c r="G66" s="2">
        <f>1000*SUMIFS(allNAICS!$O:$O,allNAICS!$C:$C,'Number of Firms per 1000 Capita'!$A66,allNAICS!$E:$E,'Number of Firms per 1000 Capita'!G$1)/$B66</f>
        <v>0.60607364691368648</v>
      </c>
      <c r="H66" s="2">
        <f>1000*SUMIFS(allNAICS!$O:$O,allNAICS!$C:$C,'Number of Firms per 1000 Capita'!$A66,allNAICS!$E:$E,'Number of Firms per 1000 Capita'!H$1)/$B66</f>
        <v>0</v>
      </c>
      <c r="I66" s="2">
        <f>1000*SUMIFS(allNAICS!$O:$O,allNAICS!$C:$C,'Number of Firms per 1000 Capita'!$A66,allNAICS!$E:$E,'Number of Firms per 1000 Capita'!I$1)/$B66</f>
        <v>0</v>
      </c>
      <c r="J66" s="2">
        <f>1000*SUMIFS(allNAICS!$O:$O,allNAICS!$C:$C,'Number of Firms per 1000 Capita'!$A66,allNAICS!$E:$E,'Number of Firms per 1000 Capita'!J$1)/$B66</f>
        <v>8.1228213624822487</v>
      </c>
      <c r="K66" s="2">
        <f>1000*SUMIFS(allNAICS!$O:$O,allNAICS!$C:$C,'Number of Firms per 1000 Capita'!$A66,allNAICS!$E:$E,'Number of Firms per 1000 Capita'!K$1)/$B66</f>
        <v>1.1296638980935576</v>
      </c>
      <c r="L66" s="2">
        <f>1000*SUMIFS(allNAICS!$O:$O,allNAICS!$C:$C,'Number of Firms per 1000 Capita'!$A66,allNAICS!$E:$E,'Number of Firms per 1000 Capita'!L$1)/$B66</f>
        <v>1.1009740213165784</v>
      </c>
      <c r="M66" s="2">
        <f>1000*SUMIFS(allNAICS!$O:$O,allNAICS!$C:$C,'Number of Firms per 1000 Capita'!$A66,allNAICS!$E:$E,'Number of Firms per 1000 Capita'!M$1)/$B66</f>
        <v>6.6237753008850824</v>
      </c>
      <c r="N66" s="2">
        <f>1000*SUMIFS(allNAICS!$O:$O,allNAICS!$C:$C,'Number of Firms per 1000 Capita'!$A66,allNAICS!$E:$E,'Number of Firms per 1000 Capita'!N$1)/$B66</f>
        <v>2.8618152085036797</v>
      </c>
      <c r="O66" s="2">
        <f>1000*SUMIFS(allNAICS!$O:$O,allNAICS!$C:$C,'Number of Firms per 1000 Capita'!$A66,allNAICS!$E:$E,'Number of Firms per 1000 Capita'!O$1)/$B66</f>
        <v>0.51283154738850401</v>
      </c>
      <c r="P66" s="2">
        <f>1000*SUMIFS(allNAICS!$O:$O,allNAICS!$C:$C,'Number of Firms per 1000 Capita'!$A66,allNAICS!$E:$E,'Number of Firms per 1000 Capita'!P$1)/$B66</f>
        <v>1.5635982843453686</v>
      </c>
      <c r="Q66" s="2">
        <f>1000*SUMIFS(allNAICS!$O:$O,allNAICS!$C:$C,'Number of Firms per 1000 Capita'!$A66,allNAICS!$E:$E,'Number of Firms per 1000 Capita'!Q$1)/$B66</f>
        <v>5.7738377013670723</v>
      </c>
      <c r="R66" s="2">
        <f>1000*SUMIFS(allNAICS!$O:$O,allNAICS!$C:$C,'Number of Firms per 1000 Capita'!$A66,allNAICS!$E:$E,'Number of Firms per 1000 Capita'!R$1)/$B66</f>
        <v>4.1994807132303364</v>
      </c>
      <c r="S66" s="2">
        <f>1000*SUMIFS(allNAICS!$O:$O,allNAICS!$C:$C,'Number of Firms per 1000 Capita'!$A66,allNAICS!$E:$E,'Number of Firms per 1000 Capita'!S$1)/$B66</f>
        <v>4.5867940497195567</v>
      </c>
      <c r="T66" s="2">
        <f>1000*SUMIFS(allNAICS!$O:$O,allNAICS!$C:$C,'Number of Firms per 1000 Capita'!$A66,allNAICS!$E:$E,'Number of Firms per 1000 Capita'!T$1)/$B66</f>
        <v>1.0077319217913958</v>
      </c>
      <c r="U66" s="2">
        <f>1000*SUMIFS(allNAICS!$O:$O,allNAICS!$C:$C,'Number of Firms per 1000 Capita'!$A66,allNAICS!$E:$E,'Number of Firms per 1000 Capita'!U$1)/$B66</f>
        <v>5.1067980663023054</v>
      </c>
      <c r="V66" s="2">
        <f>1000*SUMIFS(allNAICS!$O:$O,allNAICS!$C:$C,'Number of Firms per 1000 Capita'!$A66,allNAICS!$E:$E,'Number of Firms per 1000 Capita'!V$1)/$B66</f>
        <v>1.9760152630144454</v>
      </c>
      <c r="W66" s="2">
        <f>1000*SUMIFS(allNAICS!$O:$O,allNAICS!$C:$C,'Number of Firms per 1000 Capita'!$A66,allNAICS!$E:$E,'Number of Firms per 1000 Capita'!W$1)/$B66</f>
        <v>2.1445682890791984</v>
      </c>
      <c r="X66" s="2">
        <f>1000*SUMIFS(allNAICS!$O:$O,allNAICS!$C:$C,'Number of Firms per 1000 Capita'!$A66,allNAICS!$E:$E,'Number of Firms per 1000 Capita'!X$1)/$B66</f>
        <v>9.0480698885398283</v>
      </c>
      <c r="Y66" s="2">
        <f>1000*SUMIFS(allNAICS!$O:$O,allNAICS!$C:$C,'Number of Firms per 1000 Capita'!$A66,allNAICS!$E:$E,'Number of Firms per 1000 Capita'!Y$1)/$B66</f>
        <v>0</v>
      </c>
      <c r="Z66" s="2">
        <f>1000*SUMIFS(allNAICS!$O:$O,allNAICS!$C:$C,'Number of Firms per 1000 Capita'!$A66,allNAICS!$E:$E,'Number of Firms per 1000 Capita'!Z$1)/$B66</f>
        <v>0</v>
      </c>
    </row>
    <row r="67" spans="1:26" x14ac:dyDescent="0.45">
      <c r="A67" s="1" t="s">
        <v>545</v>
      </c>
      <c r="B67" s="2">
        <v>120388</v>
      </c>
      <c r="C67" s="1" t="s">
        <v>546</v>
      </c>
      <c r="D67" s="1">
        <v>35.159518200000001</v>
      </c>
      <c r="E67" s="1">
        <v>-84.876611499999996</v>
      </c>
      <c r="F67" s="2">
        <f>1000*SUMIFS(allNAICS!$O:$O,allNAICS!$C:$C,'Number of Firms per 1000 Capita'!$A67,allNAICS!$E:$E,'Number of Firms per 1000 Capita'!F$1)/$B67</f>
        <v>69.658105459015843</v>
      </c>
      <c r="G67" s="2">
        <f>1000*SUMIFS(allNAICS!$O:$O,allNAICS!$C:$C,'Number of Firms per 1000 Capita'!$A67,allNAICS!$E:$E,'Number of Firms per 1000 Capita'!G$1)/$B67</f>
        <v>0.37379140778150644</v>
      </c>
      <c r="H67" s="2">
        <f>1000*SUMIFS(allNAICS!$O:$O,allNAICS!$C:$C,'Number of Firms per 1000 Capita'!$A67,allNAICS!$E:$E,'Number of Firms per 1000 Capita'!H$1)/$B67</f>
        <v>0</v>
      </c>
      <c r="I67" s="2">
        <f>1000*SUMIFS(allNAICS!$O:$O,allNAICS!$C:$C,'Number of Firms per 1000 Capita'!$A67,allNAICS!$E:$E,'Number of Firms per 1000 Capita'!I$1)/$B67</f>
        <v>0</v>
      </c>
      <c r="J67" s="2">
        <f>1000*SUMIFS(allNAICS!$O:$O,allNAICS!$C:$C,'Number of Firms per 1000 Capita'!$A67,allNAICS!$E:$E,'Number of Firms per 1000 Capita'!J$1)/$B67</f>
        <v>8.6470412333455169</v>
      </c>
      <c r="K67" s="2">
        <f>1000*SUMIFS(allNAICS!$O:$O,allNAICS!$C:$C,'Number of Firms per 1000 Capita'!$A67,allNAICS!$E:$E,'Number of Firms per 1000 Capita'!K$1)/$B67</f>
        <v>1.5283915340399374</v>
      </c>
      <c r="L67" s="2">
        <f>1000*SUMIFS(allNAICS!$O:$O,allNAICS!$C:$C,'Number of Firms per 1000 Capita'!$A67,allNAICS!$E:$E,'Number of Firms per 1000 Capita'!L$1)/$B67</f>
        <v>2.0267800777486129</v>
      </c>
      <c r="M67" s="2">
        <f>1000*SUMIFS(allNAICS!$O:$O,allNAICS!$C:$C,'Number of Firms per 1000 Capita'!$A67,allNAICS!$E:$E,'Number of Firms per 1000 Capita'!M$1)/$B67</f>
        <v>9.5607535634780874</v>
      </c>
      <c r="N67" s="2">
        <f>1000*SUMIFS(allNAICS!$O:$O,allNAICS!$C:$C,'Number of Firms per 1000 Capita'!$A67,allNAICS!$E:$E,'Number of Firms per 1000 Capita'!N$1)/$B67</f>
        <v>5.0337242914576201</v>
      </c>
      <c r="O67" s="2">
        <f>1000*SUMIFS(allNAICS!$O:$O,allNAICS!$C:$C,'Number of Firms per 1000 Capita'!$A67,allNAICS!$E:$E,'Number of Firms per 1000 Capita'!O$1)/$B67</f>
        <v>0.96355118450343891</v>
      </c>
      <c r="P67" s="2">
        <f>1000*SUMIFS(allNAICS!$O:$O,allNAICS!$C:$C,'Number of Firms per 1000 Capita'!$A67,allNAICS!$E:$E,'Number of Firms per 1000 Capita'!P$1)/$B67</f>
        <v>2.8657341263248828</v>
      </c>
      <c r="Q67" s="2">
        <f>1000*SUMIFS(allNAICS!$O:$O,allNAICS!$C:$C,'Number of Firms per 1000 Capita'!$A67,allNAICS!$E:$E,'Number of Firms per 1000 Capita'!Q$1)/$B67</f>
        <v>3.3807356214905142</v>
      </c>
      <c r="R67" s="2">
        <f>1000*SUMIFS(allNAICS!$O:$O,allNAICS!$C:$C,'Number of Firms per 1000 Capita'!$A67,allNAICS!$E:$E,'Number of Firms per 1000 Capita'!R$1)/$B67</f>
        <v>5.3742897963252148</v>
      </c>
      <c r="S67" s="2">
        <f>1000*SUMIFS(allNAICS!$O:$O,allNAICS!$C:$C,'Number of Firms per 1000 Capita'!$A67,allNAICS!$E:$E,'Number of Firms per 1000 Capita'!S$1)/$B67</f>
        <v>7.9576037478818487</v>
      </c>
      <c r="T67" s="2">
        <f>1000*SUMIFS(allNAICS!$O:$O,allNAICS!$C:$C,'Number of Firms per 1000 Capita'!$A67,allNAICS!$E:$E,'Number of Firms per 1000 Capita'!T$1)/$B67</f>
        <v>1.6280692427816725</v>
      </c>
      <c r="U67" s="2">
        <f>1000*SUMIFS(allNAICS!$O:$O,allNAICS!$C:$C,'Number of Firms per 1000 Capita'!$A67,allNAICS!$E:$E,'Number of Firms per 1000 Capita'!U$1)/$B67</f>
        <v>5.5653387380802073</v>
      </c>
      <c r="V67" s="2">
        <f>1000*SUMIFS(allNAICS!$O:$O,allNAICS!$C:$C,'Number of Firms per 1000 Capita'!$A67,allNAICS!$E:$E,'Number of Firms per 1000 Capita'!V$1)/$B67</f>
        <v>2.1513772136757816</v>
      </c>
      <c r="W67" s="2">
        <f>1000*SUMIFS(allNAICS!$O:$O,allNAICS!$C:$C,'Number of Firms per 1000 Capita'!$A67,allNAICS!$E:$E,'Number of Firms per 1000 Capita'!W$1)/$B67</f>
        <v>1.7609728544373193</v>
      </c>
      <c r="X67" s="2">
        <f>1000*SUMIFS(allNAICS!$O:$O,allNAICS!$C:$C,'Number of Firms per 1000 Capita'!$A67,allNAICS!$E:$E,'Number of Firms per 1000 Capita'!X$1)/$B67</f>
        <v>10.881483204306077</v>
      </c>
      <c r="Y67" s="2">
        <f>1000*SUMIFS(allNAICS!$O:$O,allNAICS!$C:$C,'Number of Firms per 1000 Capita'!$A67,allNAICS!$E:$E,'Number of Firms per 1000 Capita'!Y$1)/$B67</f>
        <v>0</v>
      </c>
      <c r="Z67" s="2">
        <f>1000*SUMIFS(allNAICS!$O:$O,allNAICS!$C:$C,'Number of Firms per 1000 Capita'!$A67,allNAICS!$E:$E,'Number of Firms per 1000 Capita'!Z$1)/$B67</f>
        <v>0</v>
      </c>
    </row>
    <row r="68" spans="1:26" x14ac:dyDescent="0.45">
      <c r="A68" s="1" t="s">
        <v>547</v>
      </c>
      <c r="B68" s="2">
        <v>2062764</v>
      </c>
      <c r="C68" s="1" t="s">
        <v>447</v>
      </c>
      <c r="D68" s="1">
        <v>41.499319999999997</v>
      </c>
      <c r="E68" s="1">
        <v>-81.694360500000002</v>
      </c>
      <c r="F68" s="2">
        <f>1000*SUMIFS(allNAICS!$O:$O,allNAICS!$C:$C,'Number of Firms per 1000 Capita'!$A68,allNAICS!$E:$E,'Number of Firms per 1000 Capita'!F$1)/$B68</f>
        <v>87.465168094847499</v>
      </c>
      <c r="G68" s="2">
        <f>1000*SUMIFS(allNAICS!$O:$O,allNAICS!$C:$C,'Number of Firms per 1000 Capita'!$A68,allNAICS!$E:$E,'Number of Firms per 1000 Capita'!G$1)/$B68</f>
        <v>0.36940726132509583</v>
      </c>
      <c r="H68" s="2">
        <f>1000*SUMIFS(allNAICS!$O:$O,allNAICS!$C:$C,'Number of Firms per 1000 Capita'!$A68,allNAICS!$E:$E,'Number of Firms per 1000 Capita'!H$1)/$B68</f>
        <v>0.19633850503499189</v>
      </c>
      <c r="I68" s="2">
        <f>1000*SUMIFS(allNAICS!$O:$O,allNAICS!$C:$C,'Number of Firms per 1000 Capita'!$A68,allNAICS!$E:$E,'Number of Firms per 1000 Capita'!I$1)/$B68</f>
        <v>5.9143944726590146E-2</v>
      </c>
      <c r="J68" s="2">
        <f>1000*SUMIFS(allNAICS!$O:$O,allNAICS!$C:$C,'Number of Firms per 1000 Capita'!$A68,allNAICS!$E:$E,'Number of Firms per 1000 Capita'!J$1)/$B68</f>
        <v>8.6684661939029386</v>
      </c>
      <c r="K68" s="2">
        <f>1000*SUMIFS(allNAICS!$O:$O,allNAICS!$C:$C,'Number of Firms per 1000 Capita'!$A68,allNAICS!$E:$E,'Number of Firms per 1000 Capita'!K$1)/$B68</f>
        <v>2.7424368468714793</v>
      </c>
      <c r="L68" s="2">
        <f>1000*SUMIFS(allNAICS!$O:$O,allNAICS!$C:$C,'Number of Firms per 1000 Capita'!$A68,allNAICS!$E:$E,'Number of Firms per 1000 Capita'!L$1)/$B68</f>
        <v>2.7375889825496276</v>
      </c>
      <c r="M68" s="2">
        <f>1000*SUMIFS(allNAICS!$O:$O,allNAICS!$C:$C,'Number of Firms per 1000 Capita'!$A68,allNAICS!$E:$E,'Number of Firms per 1000 Capita'!M$1)/$B68</f>
        <v>7.3372426511224749</v>
      </c>
      <c r="N68" s="2">
        <f>1000*SUMIFS(allNAICS!$O:$O,allNAICS!$C:$C,'Number of Firms per 1000 Capita'!$A68,allNAICS!$E:$E,'Number of Firms per 1000 Capita'!N$1)/$B68</f>
        <v>3.3973833167536371</v>
      </c>
      <c r="O68" s="2">
        <f>1000*SUMIFS(allNAICS!$O:$O,allNAICS!$C:$C,'Number of Firms per 1000 Capita'!$A68,allNAICS!$E:$E,'Number of Firms per 1000 Capita'!O$1)/$B68</f>
        <v>1.0330798869865869</v>
      </c>
      <c r="P68" s="2">
        <f>1000*SUMIFS(allNAICS!$O:$O,allNAICS!$C:$C,'Number of Firms per 1000 Capita'!$A68,allNAICS!$E:$E,'Number of Firms per 1000 Capita'!P$1)/$B68</f>
        <v>3.1448095855851661</v>
      </c>
      <c r="Q68" s="2">
        <f>1000*SUMIFS(allNAICS!$O:$O,allNAICS!$C:$C,'Number of Firms per 1000 Capita'!$A68,allNAICS!$E:$E,'Number of Firms per 1000 Capita'!Q$1)/$B68</f>
        <v>8.7106426135030475</v>
      </c>
      <c r="R68" s="2">
        <f>1000*SUMIFS(allNAICS!$O:$O,allNAICS!$C:$C,'Number of Firms per 1000 Capita'!$A68,allNAICS!$E:$E,'Number of Firms per 1000 Capita'!R$1)/$B68</f>
        <v>12.770728983053806</v>
      </c>
      <c r="S68" s="2">
        <f>1000*SUMIFS(allNAICS!$O:$O,allNAICS!$C:$C,'Number of Firms per 1000 Capita'!$A68,allNAICS!$E:$E,'Number of Firms per 1000 Capita'!S$1)/$B68</f>
        <v>7.5301876511321701</v>
      </c>
      <c r="T68" s="2">
        <f>1000*SUMIFS(allNAICS!$O:$O,allNAICS!$C:$C,'Number of Firms per 1000 Capita'!$A68,allNAICS!$E:$E,'Number of Firms per 1000 Capita'!T$1)/$B68</f>
        <v>2.644994774002261</v>
      </c>
      <c r="U68" s="2">
        <f>1000*SUMIFS(allNAICS!$O:$O,allNAICS!$C:$C,'Number of Firms per 1000 Capita'!$A68,allNAICS!$E:$E,'Number of Firms per 1000 Capita'!U$1)/$B68</f>
        <v>8.9283117215541861</v>
      </c>
      <c r="V68" s="2">
        <f>1000*SUMIFS(allNAICS!$O:$O,allNAICS!$C:$C,'Number of Firms per 1000 Capita'!$A68,allNAICS!$E:$E,'Number of Firms per 1000 Capita'!V$1)/$B68</f>
        <v>4.2598183796110458</v>
      </c>
      <c r="W68" s="2">
        <f>1000*SUMIFS(allNAICS!$O:$O,allNAICS!$C:$C,'Number of Firms per 1000 Capita'!$A68,allNAICS!$E:$E,'Number of Firms per 1000 Capita'!W$1)/$B68</f>
        <v>2.6086357915883736</v>
      </c>
      <c r="X68" s="2">
        <f>1000*SUMIFS(allNAICS!$O:$O,allNAICS!$C:$C,'Number of Firms per 1000 Capita'!$A68,allNAICS!$E:$E,'Number of Firms per 1000 Capita'!X$1)/$B68</f>
        <v>10.4932023246479</v>
      </c>
      <c r="Y68" s="2">
        <f>1000*SUMIFS(allNAICS!$O:$O,allNAICS!$C:$C,'Number of Firms per 1000 Capita'!$A68,allNAICS!$E:$E,'Number of Firms per 1000 Capita'!Y$1)/$B68</f>
        <v>0.19876243719591771</v>
      </c>
      <c r="Z68" s="2">
        <f>1000*SUMIFS(allNAICS!$O:$O,allNAICS!$C:$C,'Number of Firms per 1000 Capita'!$A68,allNAICS!$E:$E,'Number of Firms per 1000 Capita'!Z$1)/$B68</f>
        <v>0</v>
      </c>
    </row>
    <row r="69" spans="1:26" x14ac:dyDescent="0.45">
      <c r="A69" s="1" t="s">
        <v>548</v>
      </c>
      <c r="B69" s="2">
        <v>150128</v>
      </c>
      <c r="C69" s="1" t="s">
        <v>508</v>
      </c>
      <c r="D69" s="1">
        <v>47.677683199999997</v>
      </c>
      <c r="E69" s="1">
        <v>-116.78046639999999</v>
      </c>
      <c r="F69" s="2">
        <f>1000*SUMIFS(allNAICS!$O:$O,allNAICS!$C:$C,'Number of Firms per 1000 Capita'!$A69,allNAICS!$E:$E,'Number of Firms per 1000 Capita'!F$1)/$B69</f>
        <v>100.9272087818395</v>
      </c>
      <c r="G69" s="2">
        <f>1000*SUMIFS(allNAICS!$O:$O,allNAICS!$C:$C,'Number of Firms per 1000 Capita'!$A69,allNAICS!$E:$E,'Number of Firms per 1000 Capita'!G$1)/$B69</f>
        <v>2.4046147287647872</v>
      </c>
      <c r="H69" s="2">
        <f>1000*SUMIFS(allNAICS!$O:$O,allNAICS!$C:$C,'Number of Firms per 1000 Capita'!$A69,allNAICS!$E:$E,'Number of Firms per 1000 Capita'!H$1)/$B69</f>
        <v>0.41964190557391029</v>
      </c>
      <c r="I69" s="2">
        <f>1000*SUMIFS(allNAICS!$O:$O,allNAICS!$C:$C,'Number of Firms per 1000 Capita'!$A69,allNAICS!$E:$E,'Number of Firms per 1000 Capita'!I$1)/$B69</f>
        <v>0</v>
      </c>
      <c r="J69" s="2">
        <f>1000*SUMIFS(allNAICS!$O:$O,allNAICS!$C:$C,'Number of Firms per 1000 Capita'!$A69,allNAICS!$E:$E,'Number of Firms per 1000 Capita'!J$1)/$B69</f>
        <v>14.107961206437174</v>
      </c>
      <c r="K69" s="2">
        <f>1000*SUMIFS(allNAICS!$O:$O,allNAICS!$C:$C,'Number of Firms per 1000 Capita'!$A69,allNAICS!$E:$E,'Number of Firms per 1000 Capita'!K$1)/$B69</f>
        <v>3.9433017158691248</v>
      </c>
      <c r="L69" s="2">
        <f>1000*SUMIFS(allNAICS!$O:$O,allNAICS!$C:$C,'Number of Firms per 1000 Capita'!$A69,allNAICS!$E:$E,'Number of Firms per 1000 Capita'!L$1)/$B69</f>
        <v>2.8908664606202708</v>
      </c>
      <c r="M69" s="2">
        <f>1000*SUMIFS(allNAICS!$O:$O,allNAICS!$C:$C,'Number of Firms per 1000 Capita'!$A69,allNAICS!$E:$E,'Number of Firms per 1000 Capita'!M$1)/$B69</f>
        <v>9.4186294362144309</v>
      </c>
      <c r="N69" s="2">
        <f>1000*SUMIFS(allNAICS!$O:$O,allNAICS!$C:$C,'Number of Firms per 1000 Capita'!$A69,allNAICS!$E:$E,'Number of Firms per 1000 Capita'!N$1)/$B69</f>
        <v>2.3246829372268998</v>
      </c>
      <c r="O69" s="2">
        <f>1000*SUMIFS(allNAICS!$O:$O,allNAICS!$C:$C,'Number of Firms per 1000 Capita'!$A69,allNAICS!$E:$E,'Number of Firms per 1000 Capita'!O$1)/$B69</f>
        <v>1.1257060641585848</v>
      </c>
      <c r="P69" s="2">
        <f>1000*SUMIFS(allNAICS!$O:$O,allNAICS!$C:$C,'Number of Firms per 1000 Capita'!$A69,allNAICS!$E:$E,'Number of Firms per 1000 Capita'!P$1)/$B69</f>
        <v>3.7101673238836193</v>
      </c>
      <c r="Q69" s="2">
        <f>1000*SUMIFS(allNAICS!$O:$O,allNAICS!$C:$C,'Number of Firms per 1000 Capita'!$A69,allNAICS!$E:$E,'Number of Firms per 1000 Capita'!Q$1)/$B69</f>
        <v>12.396088671000745</v>
      </c>
      <c r="R69" s="2">
        <f>1000*SUMIFS(allNAICS!$O:$O,allNAICS!$C:$C,'Number of Firms per 1000 Capita'!$A69,allNAICS!$E:$E,'Number of Firms per 1000 Capita'!R$1)/$B69</f>
        <v>13.834860918682724</v>
      </c>
      <c r="S69" s="2">
        <f>1000*SUMIFS(allNAICS!$O:$O,allNAICS!$C:$C,'Number of Firms per 1000 Capita'!$A69,allNAICS!$E:$E,'Number of Firms per 1000 Capita'!S$1)/$B69</f>
        <v>8.1796866673771707</v>
      </c>
      <c r="T69" s="2">
        <f>1000*SUMIFS(allNAICS!$O:$O,allNAICS!$C:$C,'Number of Firms per 1000 Capita'!$A69,allNAICS!$E:$E,'Number of Firms per 1000 Capita'!T$1)/$B69</f>
        <v>1.0857401683896408</v>
      </c>
      <c r="U69" s="2">
        <f>1000*SUMIFS(allNAICS!$O:$O,allNAICS!$C:$C,'Number of Firms per 1000 Capita'!$A69,allNAICS!$E:$E,'Number of Firms per 1000 Capita'!U$1)/$B69</f>
        <v>7.546893317702227</v>
      </c>
      <c r="V69" s="2">
        <f>1000*SUMIFS(allNAICS!$O:$O,allNAICS!$C:$C,'Number of Firms per 1000 Capita'!$A69,allNAICS!$E:$E,'Number of Firms per 1000 Capita'!V$1)/$B69</f>
        <v>3.7900991154215071</v>
      </c>
      <c r="W69" s="2">
        <f>1000*SUMIFS(allNAICS!$O:$O,allNAICS!$C:$C,'Number of Firms per 1000 Capita'!$A69,allNAICS!$E:$E,'Number of Firms per 1000 Capita'!W$1)/$B69</f>
        <v>2.6510710860066076</v>
      </c>
      <c r="X69" s="2">
        <f>1000*SUMIFS(allNAICS!$O:$O,allNAICS!$C:$C,'Number of Firms per 1000 Capita'!$A69,allNAICS!$E:$E,'Number of Firms per 1000 Capita'!X$1)/$B69</f>
        <v>11.157145902163487</v>
      </c>
      <c r="Y69" s="2">
        <f>1000*SUMIFS(allNAICS!$O:$O,allNAICS!$C:$C,'Number of Firms per 1000 Capita'!$A69,allNAICS!$E:$E,'Number of Firms per 1000 Capita'!Y$1)/$B69</f>
        <v>0.18650751358840456</v>
      </c>
      <c r="Z69" s="2">
        <f>1000*SUMIFS(allNAICS!$O:$O,allNAICS!$C:$C,'Number of Firms per 1000 Capita'!$A69,allNAICS!$E:$E,'Number of Firms per 1000 Capita'!Z$1)/$B69</f>
        <v>0</v>
      </c>
    </row>
    <row r="70" spans="1:26" x14ac:dyDescent="0.45">
      <c r="A70" s="1" t="s">
        <v>549</v>
      </c>
      <c r="B70" s="2">
        <v>248554</v>
      </c>
      <c r="C70" s="1" t="s">
        <v>445</v>
      </c>
      <c r="D70" s="1">
        <v>30.627977000000001</v>
      </c>
      <c r="E70" s="1">
        <v>-96.334406799999996</v>
      </c>
      <c r="F70" s="2">
        <f>1000*SUMIFS(allNAICS!$O:$O,allNAICS!$C:$C,'Number of Firms per 1000 Capita'!$A70,allNAICS!$E:$E,'Number of Firms per 1000 Capita'!F$1)/$B70</f>
        <v>72.990175173201806</v>
      </c>
      <c r="G70" s="2">
        <f>1000*SUMIFS(allNAICS!$O:$O,allNAICS!$C:$C,'Number of Firms per 1000 Capita'!$A70,allNAICS!$E:$E,'Number of Firms per 1000 Capita'!G$1)/$B70</f>
        <v>0.8207472018152997</v>
      </c>
      <c r="H70" s="2">
        <f>1000*SUMIFS(allNAICS!$O:$O,allNAICS!$C:$C,'Number of Firms per 1000 Capita'!$A70,allNAICS!$E:$E,'Number of Firms per 1000 Capita'!H$1)/$B70</f>
        <v>1.8547277452786919</v>
      </c>
      <c r="I70" s="2">
        <f>1000*SUMIFS(allNAICS!$O:$O,allNAICS!$C:$C,'Number of Firms per 1000 Capita'!$A70,allNAICS!$E:$E,'Number of Firms per 1000 Capita'!I$1)/$B70</f>
        <v>0</v>
      </c>
      <c r="J70" s="2">
        <f>1000*SUMIFS(allNAICS!$O:$O,allNAICS!$C:$C,'Number of Firms per 1000 Capita'!$A70,allNAICS!$E:$E,'Number of Firms per 1000 Capita'!J$1)/$B70</f>
        <v>8.3844959244268846</v>
      </c>
      <c r="K70" s="2">
        <f>1000*SUMIFS(allNAICS!$O:$O,allNAICS!$C:$C,'Number of Firms per 1000 Capita'!$A70,allNAICS!$E:$E,'Number of Firms per 1000 Capita'!K$1)/$B70</f>
        <v>1.3840050854140349</v>
      </c>
      <c r="L70" s="2">
        <f>1000*SUMIFS(allNAICS!$O:$O,allNAICS!$C:$C,'Number of Firms per 1000 Capita'!$A70,allNAICS!$E:$E,'Number of Firms per 1000 Capita'!L$1)/$B70</f>
        <v>1.7058667331847406</v>
      </c>
      <c r="M70" s="2">
        <f>1000*SUMIFS(allNAICS!$O:$O,allNAICS!$C:$C,'Number of Firms per 1000 Capita'!$A70,allNAICS!$E:$E,'Number of Firms per 1000 Capita'!M$1)/$B70</f>
        <v>7.4993763930574442</v>
      </c>
      <c r="N70" s="2">
        <f>1000*SUMIFS(allNAICS!$O:$O,allNAICS!$C:$C,'Number of Firms per 1000 Capita'!$A70,allNAICS!$E:$E,'Number of Firms per 1000 Capita'!N$1)/$B70</f>
        <v>2.1524497694665947</v>
      </c>
      <c r="O70" s="2">
        <f>1000*SUMIFS(allNAICS!$O:$O,allNAICS!$C:$C,'Number of Firms per 1000 Capita'!$A70,allNAICS!$E:$E,'Number of Firms per 1000 Capita'!O$1)/$B70</f>
        <v>1.0862830612261321</v>
      </c>
      <c r="P70" s="2">
        <f>1000*SUMIFS(allNAICS!$O:$O,allNAICS!$C:$C,'Number of Firms per 1000 Capita'!$A70,allNAICS!$E:$E,'Number of Firms per 1000 Capita'!P$1)/$B70</f>
        <v>2.5547768291799771</v>
      </c>
      <c r="Q70" s="2">
        <f>1000*SUMIFS(allNAICS!$O:$O,allNAICS!$C:$C,'Number of Firms per 1000 Capita'!$A70,allNAICS!$E:$E,'Number of Firms per 1000 Capita'!Q$1)/$B70</f>
        <v>6.0308826251035992</v>
      </c>
      <c r="R70" s="2">
        <f>1000*SUMIFS(allNAICS!$O:$O,allNAICS!$C:$C,'Number of Firms per 1000 Capita'!$A70,allNAICS!$E:$E,'Number of Firms per 1000 Capita'!R$1)/$B70</f>
        <v>9.0966148201195711</v>
      </c>
      <c r="S70" s="2">
        <f>1000*SUMIFS(allNAICS!$O:$O,allNAICS!$C:$C,'Number of Firms per 1000 Capita'!$A70,allNAICS!$E:$E,'Number of Firms per 1000 Capita'!S$1)/$B70</f>
        <v>7.1493518511068022</v>
      </c>
      <c r="T70" s="2">
        <f>1000*SUMIFS(allNAICS!$O:$O,allNAICS!$C:$C,'Number of Firms per 1000 Capita'!$A70,allNAICS!$E:$E,'Number of Firms per 1000 Capita'!T$1)/$B70</f>
        <v>2.2409617226035388</v>
      </c>
      <c r="U70" s="2">
        <f>1000*SUMIFS(allNAICS!$O:$O,allNAICS!$C:$C,'Number of Firms per 1000 Capita'!$A70,allNAICS!$E:$E,'Number of Firms per 1000 Capita'!U$1)/$B70</f>
        <v>6.574024155716665</v>
      </c>
      <c r="V70" s="2">
        <f>1000*SUMIFS(allNAICS!$O:$O,allNAICS!$C:$C,'Number of Firms per 1000 Capita'!$A70,allNAICS!$E:$E,'Number of Firms per 1000 Capita'!V$1)/$B70</f>
        <v>2.6915680294825268</v>
      </c>
      <c r="W70" s="2">
        <f>1000*SUMIFS(allNAICS!$O:$O,allNAICS!$C:$C,'Number of Firms per 1000 Capita'!$A70,allNAICS!$E:$E,'Number of Firms per 1000 Capita'!W$1)/$B70</f>
        <v>2.8766384769506828</v>
      </c>
      <c r="X70" s="2">
        <f>1000*SUMIFS(allNAICS!$O:$O,allNAICS!$C:$C,'Number of Firms per 1000 Capita'!$A70,allNAICS!$E:$E,'Number of Firms per 1000 Capita'!X$1)/$B70</f>
        <v>9.0402890317596984</v>
      </c>
      <c r="Y70" s="2">
        <f>1000*SUMIFS(allNAICS!$O:$O,allNAICS!$C:$C,'Number of Firms per 1000 Capita'!$A70,allNAICS!$E:$E,'Number of Firms per 1000 Capita'!Y$1)/$B70</f>
        <v>0</v>
      </c>
      <c r="Z70" s="2">
        <f>1000*SUMIFS(allNAICS!$O:$O,allNAICS!$C:$C,'Number of Firms per 1000 Capita'!$A70,allNAICS!$E:$E,'Number of Firms per 1000 Capita'!Z$1)/$B70</f>
        <v>0</v>
      </c>
    </row>
    <row r="71" spans="1:26" x14ac:dyDescent="0.45">
      <c r="A71" s="1" t="s">
        <v>550</v>
      </c>
      <c r="B71" s="2">
        <v>698595</v>
      </c>
      <c r="C71" s="1" t="s">
        <v>512</v>
      </c>
      <c r="D71" s="1">
        <v>38.833881599999998</v>
      </c>
      <c r="E71" s="1">
        <v>-104.8213634</v>
      </c>
      <c r="F71" s="2">
        <f>1000*SUMIFS(allNAICS!$O:$O,allNAICS!$C:$C,'Number of Firms per 1000 Capita'!$A71,allNAICS!$E:$E,'Number of Firms per 1000 Capita'!F$1)/$B71</f>
        <v>81.726894695782249</v>
      </c>
      <c r="G71" s="2">
        <f>1000*SUMIFS(allNAICS!$O:$O,allNAICS!$C:$C,'Number of Firms per 1000 Capita'!$A71,allNAICS!$E:$E,'Number of Firms per 1000 Capita'!G$1)/$B71</f>
        <v>0.36215546919173486</v>
      </c>
      <c r="H71" s="2">
        <f>1000*SUMIFS(allNAICS!$O:$O,allNAICS!$C:$C,'Number of Firms per 1000 Capita'!$A71,allNAICS!$E:$E,'Number of Firms per 1000 Capita'!H$1)/$B71</f>
        <v>7.1572227112991077E-2</v>
      </c>
      <c r="I71" s="2">
        <f>1000*SUMIFS(allNAICS!$O:$O,allNAICS!$C:$C,'Number of Firms per 1000 Capita'!$A71,allNAICS!$E:$E,'Number of Firms per 1000 Capita'!I$1)/$B71</f>
        <v>9.8769673415927683E-2</v>
      </c>
      <c r="J71" s="2">
        <f>1000*SUMIFS(allNAICS!$O:$O,allNAICS!$C:$C,'Number of Firms per 1000 Capita'!$A71,allNAICS!$E:$E,'Number of Firms per 1000 Capita'!J$1)/$B71</f>
        <v>8.7675978213414059</v>
      </c>
      <c r="K71" s="2">
        <f>1000*SUMIFS(allNAICS!$O:$O,allNAICS!$C:$C,'Number of Firms per 1000 Capita'!$A71,allNAICS!$E:$E,'Number of Firms per 1000 Capita'!K$1)/$B71</f>
        <v>1.4715249894430964</v>
      </c>
      <c r="L71" s="2">
        <f>1000*SUMIFS(allNAICS!$O:$O,allNAICS!$C:$C,'Number of Firms per 1000 Capita'!$A71,allNAICS!$E:$E,'Number of Firms per 1000 Capita'!L$1)/$B71</f>
        <v>1.7306164515921243</v>
      </c>
      <c r="M71" s="2">
        <f>1000*SUMIFS(allNAICS!$O:$O,allNAICS!$C:$C,'Number of Firms per 1000 Capita'!$A71,allNAICS!$E:$E,'Number of Firms per 1000 Capita'!M$1)/$B71</f>
        <v>8.4755831347204023</v>
      </c>
      <c r="N71" s="2">
        <f>1000*SUMIFS(allNAICS!$O:$O,allNAICS!$C:$C,'Number of Firms per 1000 Capita'!$A71,allNAICS!$E:$E,'Number of Firms per 1000 Capita'!N$1)/$B71</f>
        <v>1.8365433477193509</v>
      </c>
      <c r="O71" s="2">
        <f>1000*SUMIFS(allNAICS!$O:$O,allNAICS!$C:$C,'Number of Firms per 1000 Capita'!$A71,allNAICS!$E:$E,'Number of Firms per 1000 Capita'!O$1)/$B71</f>
        <v>1.2310423063434466</v>
      </c>
      <c r="P71" s="2">
        <f>1000*SUMIFS(allNAICS!$O:$O,allNAICS!$C:$C,'Number of Firms per 1000 Capita'!$A71,allNAICS!$E:$E,'Number of Firms per 1000 Capita'!P$1)/$B71</f>
        <v>3.6516150273048047</v>
      </c>
      <c r="Q71" s="2">
        <f>1000*SUMIFS(allNAICS!$O:$O,allNAICS!$C:$C,'Number of Firms per 1000 Capita'!$A71,allNAICS!$E:$E,'Number of Firms per 1000 Capita'!Q$1)/$B71</f>
        <v>9.2371116312026285</v>
      </c>
      <c r="R71" s="2">
        <f>1000*SUMIFS(allNAICS!$O:$O,allNAICS!$C:$C,'Number of Firms per 1000 Capita'!$A71,allNAICS!$E:$E,'Number of Firms per 1000 Capita'!R$1)/$B71</f>
        <v>13.225116125938492</v>
      </c>
      <c r="S71" s="2">
        <f>1000*SUMIFS(allNAICS!$O:$O,allNAICS!$C:$C,'Number of Firms per 1000 Capita'!$A71,allNAICS!$E:$E,'Number of Firms per 1000 Capita'!S$1)/$B71</f>
        <v>6.1280140854142955</v>
      </c>
      <c r="T71" s="2">
        <f>1000*SUMIFS(allNAICS!$O:$O,allNAICS!$C:$C,'Number of Firms per 1000 Capita'!$A71,allNAICS!$E:$E,'Number of Firms per 1000 Capita'!T$1)/$B71</f>
        <v>2.2430735977211405</v>
      </c>
      <c r="U71" s="2">
        <f>1000*SUMIFS(allNAICS!$O:$O,allNAICS!$C:$C,'Number of Firms per 1000 Capita'!$A71,allNAICS!$E:$E,'Number of Firms per 1000 Capita'!U$1)/$B71</f>
        <v>7.5809302958080149</v>
      </c>
      <c r="V71" s="2">
        <f>1000*SUMIFS(allNAICS!$O:$O,allNAICS!$C:$C,'Number of Firms per 1000 Capita'!$A71,allNAICS!$E:$E,'Number of Firms per 1000 Capita'!V$1)/$B71</f>
        <v>4.365905853892456</v>
      </c>
      <c r="W71" s="2">
        <f>1000*SUMIFS(allNAICS!$O:$O,allNAICS!$C:$C,'Number of Firms per 1000 Capita'!$A71,allNAICS!$E:$E,'Number of Firms per 1000 Capita'!W$1)/$B71</f>
        <v>1.9882764691988921</v>
      </c>
      <c r="X71" s="2">
        <f>1000*SUMIFS(allNAICS!$O:$O,allNAICS!$C:$C,'Number of Firms per 1000 Capita'!$A71,allNAICS!$E:$E,'Number of Firms per 1000 Capita'!X$1)/$B71</f>
        <v>9.3487643054988947</v>
      </c>
      <c r="Y71" s="2">
        <f>1000*SUMIFS(allNAICS!$O:$O,allNAICS!$C:$C,'Number of Firms per 1000 Capita'!$A71,allNAICS!$E:$E,'Number of Firms per 1000 Capita'!Y$1)/$B71</f>
        <v>0.10592689612722679</v>
      </c>
      <c r="Z71" s="2">
        <f>1000*SUMIFS(allNAICS!$O:$O,allNAICS!$C:$C,'Number of Firms per 1000 Capita'!$A71,allNAICS!$E:$E,'Number of Firms per 1000 Capita'!Z$1)/$B71</f>
        <v>0</v>
      </c>
    </row>
    <row r="72" spans="1:26" x14ac:dyDescent="0.45">
      <c r="A72" s="1" t="s">
        <v>551</v>
      </c>
      <c r="B72" s="2">
        <v>174589</v>
      </c>
      <c r="C72" s="1" t="s">
        <v>552</v>
      </c>
      <c r="D72" s="1">
        <v>38.9517053</v>
      </c>
      <c r="E72" s="1">
        <v>-92.334072399999997</v>
      </c>
      <c r="F72" s="2">
        <f>1000*SUMIFS(allNAICS!$O:$O,allNAICS!$C:$C,'Number of Firms per 1000 Capita'!$A72,allNAICS!$E:$E,'Number of Firms per 1000 Capita'!F$1)/$B72</f>
        <v>87.823402390757721</v>
      </c>
      <c r="G72" s="2">
        <f>1000*SUMIFS(allNAICS!$O:$O,allNAICS!$C:$C,'Number of Firms per 1000 Capita'!$A72,allNAICS!$E:$E,'Number of Firms per 1000 Capita'!G$1)/$B72</f>
        <v>0.49258544352736999</v>
      </c>
      <c r="H72" s="2">
        <f>1000*SUMIFS(allNAICS!$O:$O,allNAICS!$C:$C,'Number of Firms per 1000 Capita'!$A72,allNAICS!$E:$E,'Number of Firms per 1000 Capita'!H$1)/$B72</f>
        <v>0</v>
      </c>
      <c r="I72" s="2">
        <f>1000*SUMIFS(allNAICS!$O:$O,allNAICS!$C:$C,'Number of Firms per 1000 Capita'!$A72,allNAICS!$E:$E,'Number of Firms per 1000 Capita'!I$1)/$B72</f>
        <v>0.17755986917847058</v>
      </c>
      <c r="J72" s="2">
        <f>1000*SUMIFS(allNAICS!$O:$O,allNAICS!$C:$C,'Number of Firms per 1000 Capita'!$A72,allNAICS!$E:$E,'Number of Firms per 1000 Capita'!J$1)/$B72</f>
        <v>9.5252278207676309</v>
      </c>
      <c r="K72" s="2">
        <f>1000*SUMIFS(allNAICS!$O:$O,allNAICS!$C:$C,'Number of Firms per 1000 Capita'!$A72,allNAICS!$E:$E,'Number of Firms per 1000 Capita'!K$1)/$B72</f>
        <v>1.3746570517042884</v>
      </c>
      <c r="L72" s="2">
        <f>1000*SUMIFS(allNAICS!$O:$O,allNAICS!$C:$C,'Number of Firms per 1000 Capita'!$A72,allNAICS!$E:$E,'Number of Firms per 1000 Capita'!L$1)/$B72</f>
        <v>2.388466627336201</v>
      </c>
      <c r="M72" s="2">
        <f>1000*SUMIFS(allNAICS!$O:$O,allNAICS!$C:$C,'Number of Firms per 1000 Capita'!$A72,allNAICS!$E:$E,'Number of Firms per 1000 Capita'!M$1)/$B72</f>
        <v>7.6637130632514072</v>
      </c>
      <c r="N72" s="2">
        <f>1000*SUMIFS(allNAICS!$O:$O,allNAICS!$C:$C,'Number of Firms per 1000 Capita'!$A72,allNAICS!$E:$E,'Number of Firms per 1000 Capita'!N$1)/$B72</f>
        <v>1.7641432163538366</v>
      </c>
      <c r="O72" s="2">
        <f>1000*SUMIFS(allNAICS!$O:$O,allNAICS!$C:$C,'Number of Firms per 1000 Capita'!$A72,allNAICS!$E:$E,'Number of Firms per 1000 Capita'!O$1)/$B72</f>
        <v>1.6610439374760151</v>
      </c>
      <c r="P72" s="2">
        <f>1000*SUMIFS(allNAICS!$O:$O,allNAICS!$C:$C,'Number of Firms per 1000 Capita'!$A72,allNAICS!$E:$E,'Number of Firms per 1000 Capita'!P$1)/$B72</f>
        <v>3.7917623676176619</v>
      </c>
      <c r="Q72" s="2">
        <f>1000*SUMIFS(allNAICS!$O:$O,allNAICS!$C:$C,'Number of Firms per 1000 Capita'!$A72,allNAICS!$E:$E,'Number of Firms per 1000 Capita'!Q$1)/$B72</f>
        <v>11.730406841209927</v>
      </c>
      <c r="R72" s="2">
        <f>1000*SUMIFS(allNAICS!$O:$O,allNAICS!$C:$C,'Number of Firms per 1000 Capita'!$A72,allNAICS!$E:$E,'Number of Firms per 1000 Capita'!R$1)/$B72</f>
        <v>12.526562383655328</v>
      </c>
      <c r="S72" s="2">
        <f>1000*SUMIFS(allNAICS!$O:$O,allNAICS!$C:$C,'Number of Firms per 1000 Capita'!$A72,allNAICS!$E:$E,'Number of Firms per 1000 Capita'!S$1)/$B72</f>
        <v>7.222677259162948</v>
      </c>
      <c r="T72" s="2">
        <f>1000*SUMIFS(allNAICS!$O:$O,allNAICS!$C:$C,'Number of Firms per 1000 Capita'!$A72,allNAICS!$E:$E,'Number of Firms per 1000 Capita'!T$1)/$B72</f>
        <v>2.7550418411240112</v>
      </c>
      <c r="U72" s="2">
        <f>1000*SUMIFS(allNAICS!$O:$O,allNAICS!$C:$C,'Number of Firms per 1000 Capita'!$A72,allNAICS!$E:$E,'Number of Firms per 1000 Capita'!U$1)/$B72</f>
        <v>10.458849068383461</v>
      </c>
      <c r="V72" s="2">
        <f>1000*SUMIFS(allNAICS!$O:$O,allNAICS!$C:$C,'Number of Firms per 1000 Capita'!$A72,allNAICS!$E:$E,'Number of Firms per 1000 Capita'!V$1)/$B72</f>
        <v>3.6829353510244061</v>
      </c>
      <c r="W72" s="2">
        <f>1000*SUMIFS(allNAICS!$O:$O,allNAICS!$C:$C,'Number of Firms per 1000 Capita'!$A72,allNAICS!$E:$E,'Number of Firms per 1000 Capita'!W$1)/$B72</f>
        <v>2.95551266116422</v>
      </c>
      <c r="X72" s="2">
        <f>1000*SUMIFS(allNAICS!$O:$O,allNAICS!$C:$C,'Number of Firms per 1000 Capita'!$A72,allNAICS!$E:$E,'Number of Firms per 1000 Capita'!X$1)/$B72</f>
        <v>7.4918809317883719</v>
      </c>
      <c r="Y72" s="2">
        <f>1000*SUMIFS(allNAICS!$O:$O,allNAICS!$C:$C,'Number of Firms per 1000 Capita'!$A72,allNAICS!$E:$E,'Number of Firms per 1000 Capita'!Y$1)/$B72</f>
        <v>0</v>
      </c>
      <c r="Z72" s="2">
        <f>1000*SUMIFS(allNAICS!$O:$O,allNAICS!$C:$C,'Number of Firms per 1000 Capita'!$A72,allNAICS!$E:$E,'Number of Firms per 1000 Capita'!Z$1)/$B72</f>
        <v>0.22338177090194686</v>
      </c>
    </row>
    <row r="73" spans="1:26" x14ac:dyDescent="0.45">
      <c r="A73" s="1" t="s">
        <v>553</v>
      </c>
      <c r="B73" s="2">
        <v>808377</v>
      </c>
      <c r="C73" s="1" t="s">
        <v>477</v>
      </c>
      <c r="D73" s="1">
        <v>34.000710400000003</v>
      </c>
      <c r="E73" s="1">
        <v>-81.034814400000002</v>
      </c>
      <c r="F73" s="2">
        <f>1000*SUMIFS(allNAICS!$O:$O,allNAICS!$C:$C,'Number of Firms per 1000 Capita'!$A73,allNAICS!$E:$E,'Number of Firms per 1000 Capita'!F$1)/$B73</f>
        <v>76.085786705955272</v>
      </c>
      <c r="G73" s="2">
        <f>1000*SUMIFS(allNAICS!$O:$O,allNAICS!$C:$C,'Number of Firms per 1000 Capita'!$A73,allNAICS!$E:$E,'Number of Firms per 1000 Capita'!G$1)/$B73</f>
        <v>0.48368521123188807</v>
      </c>
      <c r="H73" s="2">
        <f>1000*SUMIFS(allNAICS!$O:$O,allNAICS!$C:$C,'Number of Firms per 1000 Capita'!$A73,allNAICS!$E:$E,'Number of Firms per 1000 Capita'!H$1)/$B73</f>
        <v>0</v>
      </c>
      <c r="I73" s="2">
        <f>1000*SUMIFS(allNAICS!$O:$O,allNAICS!$C:$C,'Number of Firms per 1000 Capita'!$A73,allNAICS!$E:$E,'Number of Firms per 1000 Capita'!I$1)/$B73</f>
        <v>6.0615282225991093E-2</v>
      </c>
      <c r="J73" s="2">
        <f>1000*SUMIFS(allNAICS!$O:$O,allNAICS!$C:$C,'Number of Firms per 1000 Capita'!$A73,allNAICS!$E:$E,'Number of Firms per 1000 Capita'!J$1)/$B73</f>
        <v>7.318367543856394</v>
      </c>
      <c r="K73" s="2">
        <f>1000*SUMIFS(allNAICS!$O:$O,allNAICS!$C:$C,'Number of Firms per 1000 Capita'!$A73,allNAICS!$E:$E,'Number of Firms per 1000 Capita'!K$1)/$B73</f>
        <v>1.4795077049445988</v>
      </c>
      <c r="L73" s="2">
        <f>1000*SUMIFS(allNAICS!$O:$O,allNAICS!$C:$C,'Number of Firms per 1000 Capita'!$A73,allNAICS!$E:$E,'Number of Firms per 1000 Capita'!L$1)/$B73</f>
        <v>1.8258807462359765</v>
      </c>
      <c r="M73" s="2">
        <f>1000*SUMIFS(allNAICS!$O:$O,allNAICS!$C:$C,'Number of Firms per 1000 Capita'!$A73,allNAICS!$E:$E,'Number of Firms per 1000 Capita'!M$1)/$B73</f>
        <v>7.7760747769914289</v>
      </c>
      <c r="N73" s="2">
        <f>1000*SUMIFS(allNAICS!$O:$O,allNAICS!$C:$C,'Number of Firms per 1000 Capita'!$A73,allNAICS!$E:$E,'Number of Firms per 1000 Capita'!N$1)/$B73</f>
        <v>2.9713858756496041</v>
      </c>
      <c r="O73" s="2">
        <f>1000*SUMIFS(allNAICS!$O:$O,allNAICS!$C:$C,'Number of Firms per 1000 Capita'!$A73,allNAICS!$E:$E,'Number of Firms per 1000 Capita'!O$1)/$B73</f>
        <v>0.82511006621910321</v>
      </c>
      <c r="P73" s="2">
        <f>1000*SUMIFS(allNAICS!$O:$O,allNAICS!$C:$C,'Number of Firms per 1000 Capita'!$A73,allNAICS!$E:$E,'Number of Firms per 1000 Capita'!P$1)/$B73</f>
        <v>3.2645659141712344</v>
      </c>
      <c r="Q73" s="2">
        <f>1000*SUMIFS(allNAICS!$O:$O,allNAICS!$C:$C,'Number of Firms per 1000 Capita'!$A73,allNAICS!$E:$E,'Number of Firms per 1000 Capita'!Q$1)/$B73</f>
        <v>7.6560812591154868</v>
      </c>
      <c r="R73" s="2">
        <f>1000*SUMIFS(allNAICS!$O:$O,allNAICS!$C:$C,'Number of Firms per 1000 Capita'!$A73,allNAICS!$E:$E,'Number of Firms per 1000 Capita'!R$1)/$B73</f>
        <v>9.9866770083760432</v>
      </c>
      <c r="S73" s="2">
        <f>1000*SUMIFS(allNAICS!$O:$O,allNAICS!$C:$C,'Number of Firms per 1000 Capita'!$A73,allNAICS!$E:$E,'Number of Firms per 1000 Capita'!S$1)/$B73</f>
        <v>7.7822600098716315</v>
      </c>
      <c r="T73" s="2">
        <f>1000*SUMIFS(allNAICS!$O:$O,allNAICS!$C:$C,'Number of Firms per 1000 Capita'!$A73,allNAICS!$E:$E,'Number of Firms per 1000 Capita'!T$1)/$B73</f>
        <v>1.9706151956327307</v>
      </c>
      <c r="U73" s="2">
        <f>1000*SUMIFS(allNAICS!$O:$O,allNAICS!$C:$C,'Number of Firms per 1000 Capita'!$A73,allNAICS!$E:$E,'Number of Firms per 1000 Capita'!U$1)/$B73</f>
        <v>5.9068974005940298</v>
      </c>
      <c r="V73" s="2">
        <f>1000*SUMIFS(allNAICS!$O:$O,allNAICS!$C:$C,'Number of Firms per 1000 Capita'!$A73,allNAICS!$E:$E,'Number of Firms per 1000 Capita'!V$1)/$B73</f>
        <v>3.4216708293283951</v>
      </c>
      <c r="W73" s="2">
        <f>1000*SUMIFS(allNAICS!$O:$O,allNAICS!$C:$C,'Number of Firms per 1000 Capita'!$A73,allNAICS!$E:$E,'Number of Firms per 1000 Capita'!W$1)/$B73</f>
        <v>2.2551359081220768</v>
      </c>
      <c r="X73" s="2">
        <f>1000*SUMIFS(allNAICS!$O:$O,allNAICS!$C:$C,'Number of Firms per 1000 Capita'!$A73,allNAICS!$E:$E,'Number of Firms per 1000 Capita'!X$1)/$B73</f>
        <v>11.239805189905205</v>
      </c>
      <c r="Y73" s="2">
        <f>1000*SUMIFS(allNAICS!$O:$O,allNAICS!$C:$C,'Number of Firms per 1000 Capita'!$A73,allNAICS!$E:$E,'Number of Firms per 1000 Capita'!Y$1)/$B73</f>
        <v>0.13236398363634788</v>
      </c>
      <c r="Z73" s="2">
        <f>1000*SUMIFS(allNAICS!$O:$O,allNAICS!$C:$C,'Number of Firms per 1000 Capita'!$A73,allNAICS!$E:$E,'Number of Firms per 1000 Capita'!Z$1)/$B73</f>
        <v>0</v>
      </c>
    </row>
    <row r="74" spans="1:26" x14ac:dyDescent="0.45">
      <c r="A74" s="1" t="s">
        <v>554</v>
      </c>
      <c r="B74" s="2">
        <v>309979</v>
      </c>
      <c r="C74" s="1" t="s">
        <v>475</v>
      </c>
      <c r="D74" s="1">
        <v>32.4609764</v>
      </c>
      <c r="E74" s="1">
        <v>-84.9877094</v>
      </c>
      <c r="F74" s="2">
        <f>1000*SUMIFS(allNAICS!$O:$O,allNAICS!$C:$C,'Number of Firms per 1000 Capita'!$A74,allNAICS!$E:$E,'Number of Firms per 1000 Capita'!F$1)/$B74</f>
        <v>78.998899925478824</v>
      </c>
      <c r="G74" s="2">
        <f>1000*SUMIFS(allNAICS!$O:$O,allNAICS!$C:$C,'Number of Firms per 1000 Capita'!$A74,allNAICS!$E:$E,'Number of Firms per 1000 Capita'!G$1)/$B74</f>
        <v>0.36776684872201021</v>
      </c>
      <c r="H74" s="2">
        <f>1000*SUMIFS(allNAICS!$O:$O,allNAICS!$C:$C,'Number of Firms per 1000 Capita'!$A74,allNAICS!$E:$E,'Number of Firms per 1000 Capita'!H$1)/$B74</f>
        <v>0</v>
      </c>
      <c r="I74" s="2">
        <f>1000*SUMIFS(allNAICS!$O:$O,allNAICS!$C:$C,'Number of Firms per 1000 Capita'!$A74,allNAICS!$E:$E,'Number of Firms per 1000 Capita'!I$1)/$B74</f>
        <v>0</v>
      </c>
      <c r="J74" s="2">
        <f>1000*SUMIFS(allNAICS!$O:$O,allNAICS!$C:$C,'Number of Firms per 1000 Capita'!$A74,allNAICS!$E:$E,'Number of Firms per 1000 Capita'!J$1)/$B74</f>
        <v>7.6553572983976332</v>
      </c>
      <c r="K74" s="2">
        <f>1000*SUMIFS(allNAICS!$O:$O,allNAICS!$C:$C,'Number of Firms per 1000 Capita'!$A74,allNAICS!$E:$E,'Number of Firms per 1000 Capita'!K$1)/$B74</f>
        <v>1.1839511708857697</v>
      </c>
      <c r="L74" s="2">
        <f>1000*SUMIFS(allNAICS!$O:$O,allNAICS!$C:$C,'Number of Firms per 1000 Capita'!$A74,allNAICS!$E:$E,'Number of Firms per 1000 Capita'!L$1)/$B74</f>
        <v>1.300088070482194</v>
      </c>
      <c r="M74" s="2">
        <f>1000*SUMIFS(allNAICS!$O:$O,allNAICS!$C:$C,'Number of Firms per 1000 Capita'!$A74,allNAICS!$E:$E,'Number of Firms per 1000 Capita'!M$1)/$B74</f>
        <v>7.8295626477922697</v>
      </c>
      <c r="N74" s="2">
        <f>1000*SUMIFS(allNAICS!$O:$O,allNAICS!$C:$C,'Number of Firms per 1000 Capita'!$A74,allNAICS!$E:$E,'Number of Firms per 1000 Capita'!N$1)/$B74</f>
        <v>2.3711283667603289</v>
      </c>
      <c r="O74" s="2">
        <f>1000*SUMIFS(allNAICS!$O:$O,allNAICS!$C:$C,'Number of Firms per 1000 Capita'!$A74,allNAICS!$E:$E,'Number of Firms per 1000 Capita'!O$1)/$B74</f>
        <v>0.55165027308301529</v>
      </c>
      <c r="P74" s="2">
        <f>1000*SUMIFS(allNAICS!$O:$O,allNAICS!$C:$C,'Number of Firms per 1000 Capita'!$A74,allNAICS!$E:$E,'Number of Firms per 1000 Capita'!P$1)/$B74</f>
        <v>2.0227176679710559</v>
      </c>
      <c r="Q74" s="2">
        <f>1000*SUMIFS(allNAICS!$O:$O,allNAICS!$C:$C,'Number of Firms per 1000 Capita'!$A74,allNAICS!$E:$E,'Number of Firms per 1000 Capita'!Q$1)/$B74</f>
        <v>5.7713587049445287</v>
      </c>
      <c r="R74" s="2">
        <f>1000*SUMIFS(allNAICS!$O:$O,allNAICS!$C:$C,'Number of Firms per 1000 Capita'!$A74,allNAICS!$E:$E,'Number of Firms per 1000 Capita'!R$1)/$B74</f>
        <v>6.6133512270186046</v>
      </c>
      <c r="S74" s="2">
        <f>1000*SUMIFS(allNAICS!$O:$O,allNAICS!$C:$C,'Number of Firms per 1000 Capita'!$A74,allNAICS!$E:$E,'Number of Firms per 1000 Capita'!S$1)/$B74</f>
        <v>9.2070753180054137</v>
      </c>
      <c r="T74" s="2">
        <f>1000*SUMIFS(allNAICS!$O:$O,allNAICS!$C:$C,'Number of Firms per 1000 Capita'!$A74,allNAICS!$E:$E,'Number of Firms per 1000 Capita'!T$1)/$B74</f>
        <v>1.3936427951570913</v>
      </c>
      <c r="U74" s="2">
        <f>1000*SUMIFS(allNAICS!$O:$O,allNAICS!$C:$C,'Number of Firms per 1000 Capita'!$A74,allNAICS!$E:$E,'Number of Firms per 1000 Capita'!U$1)/$B74</f>
        <v>9.8426022407969569</v>
      </c>
      <c r="V74" s="2">
        <f>1000*SUMIFS(allNAICS!$O:$O,allNAICS!$C:$C,'Number of Firms per 1000 Capita'!$A74,allNAICS!$E:$E,'Number of Firms per 1000 Capita'!V$1)/$B74</f>
        <v>2.9292306898209235</v>
      </c>
      <c r="W74" s="2">
        <f>1000*SUMIFS(allNAICS!$O:$O,allNAICS!$C:$C,'Number of Firms per 1000 Capita'!$A74,allNAICS!$E:$E,'Number of Firms per 1000 Capita'!W$1)/$B74</f>
        <v>2.8485800651011841</v>
      </c>
      <c r="X74" s="2">
        <f>1000*SUMIFS(allNAICS!$O:$O,allNAICS!$C:$C,'Number of Firms per 1000 Capita'!$A74,allNAICS!$E:$E,'Number of Firms per 1000 Capita'!X$1)/$B74</f>
        <v>17.230199465125057</v>
      </c>
      <c r="Y74" s="2">
        <f>1000*SUMIFS(allNAICS!$O:$O,allNAICS!$C:$C,'Number of Firms per 1000 Capita'!$A74,allNAICS!$E:$E,'Number of Firms per 1000 Capita'!Y$1)/$B74</f>
        <v>0.10645882463005558</v>
      </c>
      <c r="Z74" s="2">
        <f>1000*SUMIFS(allNAICS!$O:$O,allNAICS!$C:$C,'Number of Firms per 1000 Capita'!$A74,allNAICS!$E:$E,'Number of Firms per 1000 Capita'!Z$1)/$B74</f>
        <v>0</v>
      </c>
    </row>
    <row r="75" spans="1:26" x14ac:dyDescent="0.45">
      <c r="A75" s="1" t="s">
        <v>555</v>
      </c>
      <c r="B75" s="2">
        <v>81024</v>
      </c>
      <c r="C75" s="1" t="s">
        <v>506</v>
      </c>
      <c r="D75" s="1">
        <v>39.201440400000003</v>
      </c>
      <c r="E75" s="1">
        <v>-85.921379599999995</v>
      </c>
      <c r="F75" s="2">
        <f>1000*SUMIFS(allNAICS!$O:$O,allNAICS!$C:$C,'Number of Firms per 1000 Capita'!$A75,allNAICS!$E:$E,'Number of Firms per 1000 Capita'!F$1)/$B75</f>
        <v>60.475908372827803</v>
      </c>
      <c r="G75" s="2">
        <f>1000*SUMIFS(allNAICS!$O:$O,allNAICS!$C:$C,'Number of Firms per 1000 Capita'!$A75,allNAICS!$E:$E,'Number of Firms per 1000 Capita'!G$1)/$B75</f>
        <v>0.45665481832543442</v>
      </c>
      <c r="H75" s="2">
        <f>1000*SUMIFS(allNAICS!$O:$O,allNAICS!$C:$C,'Number of Firms per 1000 Capita'!$A75,allNAICS!$E:$E,'Number of Firms per 1000 Capita'!H$1)/$B75</f>
        <v>0</v>
      </c>
      <c r="I75" s="2">
        <f>1000*SUMIFS(allNAICS!$O:$O,allNAICS!$C:$C,'Number of Firms per 1000 Capita'!$A75,allNAICS!$E:$E,'Number of Firms per 1000 Capita'!I$1)/$B75</f>
        <v>0</v>
      </c>
      <c r="J75" s="2">
        <f>1000*SUMIFS(allNAICS!$O:$O,allNAICS!$C:$C,'Number of Firms per 1000 Capita'!$A75,allNAICS!$E:$E,'Number of Firms per 1000 Capita'!J$1)/$B75</f>
        <v>8.2074447077409154</v>
      </c>
      <c r="K75" s="2">
        <f>1000*SUMIFS(allNAICS!$O:$O,allNAICS!$C:$C,'Number of Firms per 1000 Capita'!$A75,allNAICS!$E:$E,'Number of Firms per 1000 Capita'!K$1)/$B75</f>
        <v>3.3446879936808847</v>
      </c>
      <c r="L75" s="2">
        <f>1000*SUMIFS(allNAICS!$O:$O,allNAICS!$C:$C,'Number of Firms per 1000 Capita'!$A75,allNAICS!$E:$E,'Number of Firms per 1000 Capita'!L$1)/$B75</f>
        <v>1.9253554502369667</v>
      </c>
      <c r="M75" s="2">
        <f>1000*SUMIFS(allNAICS!$O:$O,allNAICS!$C:$C,'Number of Firms per 1000 Capita'!$A75,allNAICS!$E:$E,'Number of Firms per 1000 Capita'!M$1)/$B75</f>
        <v>6.8251382306477097</v>
      </c>
      <c r="N75" s="2">
        <f>1000*SUMIFS(allNAICS!$O:$O,allNAICS!$C:$C,'Number of Firms per 1000 Capita'!$A75,allNAICS!$E:$E,'Number of Firms per 1000 Capita'!N$1)/$B75</f>
        <v>2.5424565560821484</v>
      </c>
      <c r="O75" s="2">
        <f>1000*SUMIFS(allNAICS!$O:$O,allNAICS!$C:$C,'Number of Firms per 1000 Capita'!$A75,allNAICS!$E:$E,'Number of Firms per 1000 Capita'!O$1)/$B75</f>
        <v>0.48133886255924169</v>
      </c>
      <c r="P75" s="2">
        <f>1000*SUMIFS(allNAICS!$O:$O,allNAICS!$C:$C,'Number of Firms per 1000 Capita'!$A75,allNAICS!$E:$E,'Number of Firms per 1000 Capita'!P$1)/$B75</f>
        <v>2.6041666666666665</v>
      </c>
      <c r="Q75" s="2">
        <f>1000*SUMIFS(allNAICS!$O:$O,allNAICS!$C:$C,'Number of Firms per 1000 Capita'!$A75,allNAICS!$E:$E,'Number of Firms per 1000 Capita'!Q$1)/$B75</f>
        <v>5.7266982622432856</v>
      </c>
      <c r="R75" s="2">
        <f>1000*SUMIFS(allNAICS!$O:$O,allNAICS!$C:$C,'Number of Firms per 1000 Capita'!$A75,allNAICS!$E:$E,'Number of Firms per 1000 Capita'!R$1)/$B75</f>
        <v>5.9611966824644549</v>
      </c>
      <c r="S75" s="2">
        <f>1000*SUMIFS(allNAICS!$O:$O,allNAICS!$C:$C,'Number of Firms per 1000 Capita'!$A75,allNAICS!$E:$E,'Number of Firms per 1000 Capita'!S$1)/$B75</f>
        <v>5.7143562401263823</v>
      </c>
      <c r="T75" s="2">
        <f>1000*SUMIFS(allNAICS!$O:$O,allNAICS!$C:$C,'Number of Firms per 1000 Capita'!$A75,allNAICS!$E:$E,'Number of Firms per 1000 Capita'!T$1)/$B75</f>
        <v>1.9376974723538705</v>
      </c>
      <c r="U75" s="2">
        <f>1000*SUMIFS(allNAICS!$O:$O,allNAICS!$C:$C,'Number of Firms per 1000 Capita'!$A75,allNAICS!$E:$E,'Number of Firms per 1000 Capita'!U$1)/$B75</f>
        <v>4.7763625592417061</v>
      </c>
      <c r="V75" s="2">
        <f>1000*SUMIFS(allNAICS!$O:$O,allNAICS!$C:$C,'Number of Firms per 1000 Capita'!$A75,allNAICS!$E:$E,'Number of Firms per 1000 Capita'!V$1)/$B75</f>
        <v>2.6782187993680884</v>
      </c>
      <c r="W75" s="2">
        <f>1000*SUMIFS(allNAICS!$O:$O,allNAICS!$C:$C,'Number of Firms per 1000 Capita'!$A75,allNAICS!$E:$E,'Number of Firms per 1000 Capita'!W$1)/$B75</f>
        <v>1.4069905213270142</v>
      </c>
      <c r="X75" s="2">
        <f>1000*SUMIFS(allNAICS!$O:$O,allNAICS!$C:$C,'Number of Firms per 1000 Capita'!$A75,allNAICS!$E:$E,'Number of Firms per 1000 Capita'!X$1)/$B75</f>
        <v>6.1093009478672986</v>
      </c>
      <c r="Y75" s="2">
        <f>1000*SUMIFS(allNAICS!$O:$O,allNAICS!$C:$C,'Number of Firms per 1000 Capita'!$A75,allNAICS!$E:$E,'Number of Firms per 1000 Capita'!Y$1)/$B75</f>
        <v>0</v>
      </c>
      <c r="Z75" s="2">
        <f>1000*SUMIFS(allNAICS!$O:$O,allNAICS!$C:$C,'Number of Firms per 1000 Capita'!$A75,allNAICS!$E:$E,'Number of Firms per 1000 Capita'!Z$1)/$B75</f>
        <v>0</v>
      </c>
    </row>
    <row r="76" spans="1:26" x14ac:dyDescent="0.45">
      <c r="A76" s="1" t="s">
        <v>556</v>
      </c>
      <c r="B76" s="2">
        <v>2023695</v>
      </c>
      <c r="C76" s="1" t="s">
        <v>447</v>
      </c>
      <c r="D76" s="1">
        <v>39.961175500000003</v>
      </c>
      <c r="E76" s="1">
        <v>-82.998794200000006</v>
      </c>
      <c r="F76" s="2">
        <f>1000*SUMIFS(allNAICS!$O:$O,allNAICS!$C:$C,'Number of Firms per 1000 Capita'!$A76,allNAICS!$E:$E,'Number of Firms per 1000 Capita'!F$1)/$B76</f>
        <v>82.158131536619891</v>
      </c>
      <c r="G76" s="2">
        <f>1000*SUMIFS(allNAICS!$O:$O,allNAICS!$C:$C,'Number of Firms per 1000 Capita'!$A76,allNAICS!$E:$E,'Number of Firms per 1000 Capita'!G$1)/$B76</f>
        <v>0.36616189692616724</v>
      </c>
      <c r="H76" s="2">
        <f>1000*SUMIFS(allNAICS!$O:$O,allNAICS!$C:$C,'Number of Firms per 1000 Capita'!$A76,allNAICS!$E:$E,'Number of Firms per 1000 Capita'!H$1)/$B76</f>
        <v>0.4640027276837666</v>
      </c>
      <c r="I76" s="2">
        <f>1000*SUMIFS(allNAICS!$O:$O,allNAICS!$C:$C,'Number of Firms per 1000 Capita'!$A76,allNAICS!$E:$E,'Number of Firms per 1000 Capita'!I$1)/$B76</f>
        <v>0.12155982003216888</v>
      </c>
      <c r="J76" s="2">
        <f>1000*SUMIFS(allNAICS!$O:$O,allNAICS!$C:$C,'Number of Firms per 1000 Capita'!$A76,allNAICS!$E:$E,'Number of Firms per 1000 Capita'!J$1)/$B76</f>
        <v>8.7315529267009104</v>
      </c>
      <c r="K76" s="2">
        <f>1000*SUMIFS(allNAICS!$O:$O,allNAICS!$C:$C,'Number of Firms per 1000 Capita'!$A76,allNAICS!$E:$E,'Number of Firms per 1000 Capita'!K$1)/$B76</f>
        <v>1.4740363542925194</v>
      </c>
      <c r="L76" s="2">
        <f>1000*SUMIFS(allNAICS!$O:$O,allNAICS!$C:$C,'Number of Firms per 1000 Capita'!$A76,allNAICS!$E:$E,'Number of Firms per 1000 Capita'!L$1)/$B76</f>
        <v>2.1100017542169152</v>
      </c>
      <c r="M76" s="2">
        <f>1000*SUMIFS(allNAICS!$O:$O,allNAICS!$C:$C,'Number of Firms per 1000 Capita'!$A76,allNAICS!$E:$E,'Number of Firms per 1000 Capita'!M$1)/$B76</f>
        <v>7.0964251035852737</v>
      </c>
      <c r="N76" s="2">
        <f>1000*SUMIFS(allNAICS!$O:$O,allNAICS!$C:$C,'Number of Firms per 1000 Capita'!$A76,allNAICS!$E:$E,'Number of Firms per 1000 Capita'!N$1)/$B76</f>
        <v>3.7535300527006292</v>
      </c>
      <c r="O76" s="2">
        <f>1000*SUMIFS(allNAICS!$O:$O,allNAICS!$C:$C,'Number of Firms per 1000 Capita'!$A76,allNAICS!$E:$E,'Number of Firms per 1000 Capita'!O$1)/$B76</f>
        <v>1.0841554680917826</v>
      </c>
      <c r="P76" s="2">
        <f>1000*SUMIFS(allNAICS!$O:$O,allNAICS!$C:$C,'Number of Firms per 1000 Capita'!$A76,allNAICS!$E:$E,'Number of Firms per 1000 Capita'!P$1)/$B76</f>
        <v>2.8783981775909906</v>
      </c>
      <c r="Q76" s="2">
        <f>1000*SUMIFS(allNAICS!$O:$O,allNAICS!$C:$C,'Number of Firms per 1000 Capita'!$A76,allNAICS!$E:$E,'Number of Firms per 1000 Capita'!Q$1)/$B76</f>
        <v>7.8747044391570862</v>
      </c>
      <c r="R76" s="2">
        <f>1000*SUMIFS(allNAICS!$O:$O,allNAICS!$C:$C,'Number of Firms per 1000 Capita'!$A76,allNAICS!$E:$E,'Number of Firms per 1000 Capita'!R$1)/$B76</f>
        <v>11.58178480452835</v>
      </c>
      <c r="S76" s="2">
        <f>1000*SUMIFS(allNAICS!$O:$O,allNAICS!$C:$C,'Number of Firms per 1000 Capita'!$A76,allNAICS!$E:$E,'Number of Firms per 1000 Capita'!S$1)/$B76</f>
        <v>7.4191021868413962</v>
      </c>
      <c r="T76" s="2">
        <f>1000*SUMIFS(allNAICS!$O:$O,allNAICS!$C:$C,'Number of Firms per 1000 Capita'!$A76,allNAICS!$E:$E,'Number of Firms per 1000 Capita'!T$1)/$B76</f>
        <v>2.374863801116275</v>
      </c>
      <c r="U76" s="2">
        <f>1000*SUMIFS(allNAICS!$O:$O,allNAICS!$C:$C,'Number of Firms per 1000 Capita'!$A76,allNAICS!$E:$E,'Number of Firms per 1000 Capita'!U$1)/$B76</f>
        <v>9.3126681639278655</v>
      </c>
      <c r="V76" s="2">
        <f>1000*SUMIFS(allNAICS!$O:$O,allNAICS!$C:$C,'Number of Firms per 1000 Capita'!$A76,allNAICS!$E:$E,'Number of Firms per 1000 Capita'!V$1)/$B76</f>
        <v>3.8345699327220752</v>
      </c>
      <c r="W76" s="2">
        <f>1000*SUMIFS(allNAICS!$O:$O,allNAICS!$C:$C,'Number of Firms per 1000 Capita'!$A76,allNAICS!$E:$E,'Number of Firms per 1000 Capita'!W$1)/$B76</f>
        <v>2.3956179167315232</v>
      </c>
      <c r="X76" s="2">
        <f>1000*SUMIFS(allNAICS!$O:$O,allNAICS!$C:$C,'Number of Firms per 1000 Capita'!$A76,allNAICS!$E:$E,'Number of Firms per 1000 Capita'!X$1)/$B76</f>
        <v>9.4831483993388339</v>
      </c>
      <c r="Y76" s="2">
        <f>1000*SUMIFS(allNAICS!$O:$O,allNAICS!$C:$C,'Number of Firms per 1000 Capita'!$A76,allNAICS!$E:$E,'Number of Firms per 1000 Capita'!Y$1)/$B76</f>
        <v>0.13243102344967991</v>
      </c>
      <c r="Z76" s="2">
        <f>1000*SUMIFS(allNAICS!$O:$O,allNAICS!$C:$C,'Number of Firms per 1000 Capita'!$A76,allNAICS!$E:$E,'Number of Firms per 1000 Capita'!Z$1)/$B76</f>
        <v>0</v>
      </c>
    </row>
    <row r="77" spans="1:26" x14ac:dyDescent="0.45">
      <c r="A77" s="1" t="s">
        <v>557</v>
      </c>
      <c r="B77" s="2">
        <v>450183</v>
      </c>
      <c r="C77" s="1" t="s">
        <v>445</v>
      </c>
      <c r="D77" s="1">
        <v>27.800582800000001</v>
      </c>
      <c r="E77" s="1">
        <v>-97.396381000000005</v>
      </c>
      <c r="F77" s="2">
        <f>1000*SUMIFS(allNAICS!$O:$O,allNAICS!$C:$C,'Number of Firms per 1000 Capita'!$A77,allNAICS!$E:$E,'Number of Firms per 1000 Capita'!F$1)/$B77</f>
        <v>84.085805105923598</v>
      </c>
      <c r="G77" s="2">
        <f>1000*SUMIFS(allNAICS!$O:$O,allNAICS!$C:$C,'Number of Firms per 1000 Capita'!$A77,allNAICS!$E:$E,'Number of Firms per 1000 Capita'!G$1)/$B77</f>
        <v>1.1772990095139089</v>
      </c>
      <c r="H77" s="2">
        <f>1000*SUMIFS(allNAICS!$O:$O,allNAICS!$C:$C,'Number of Firms per 1000 Capita'!$A77,allNAICS!$E:$E,'Number of Firms per 1000 Capita'!H$1)/$B77</f>
        <v>2.9543541182141486</v>
      </c>
      <c r="I77" s="2">
        <f>1000*SUMIFS(allNAICS!$O:$O,allNAICS!$C:$C,'Number of Firms per 1000 Capita'!$A77,allNAICS!$E:$E,'Number of Firms per 1000 Capita'!I$1)/$B77</f>
        <v>0.20658265638640286</v>
      </c>
      <c r="J77" s="2">
        <f>1000*SUMIFS(allNAICS!$O:$O,allNAICS!$C:$C,'Number of Firms per 1000 Capita'!$A77,allNAICS!$E:$E,'Number of Firms per 1000 Capita'!J$1)/$B77</f>
        <v>11.108815748262373</v>
      </c>
      <c r="K77" s="2">
        <f>1000*SUMIFS(allNAICS!$O:$O,allNAICS!$C:$C,'Number of Firms per 1000 Capita'!$A77,allNAICS!$E:$E,'Number of Firms per 1000 Capita'!K$1)/$B77</f>
        <v>1.3083568237805514</v>
      </c>
      <c r="L77" s="2">
        <f>1000*SUMIFS(allNAICS!$O:$O,allNAICS!$C:$C,'Number of Firms per 1000 Capita'!$A77,allNAICS!$E:$E,'Number of Firms per 1000 Capita'!L$1)/$B77</f>
        <v>1.6393333377759711</v>
      </c>
      <c r="M77" s="2">
        <f>1000*SUMIFS(allNAICS!$O:$O,allNAICS!$C:$C,'Number of Firms per 1000 Capita'!$A77,allNAICS!$E:$E,'Number of Firms per 1000 Capita'!M$1)/$B77</f>
        <v>8.1700108622493524</v>
      </c>
      <c r="N77" s="2">
        <f>1000*SUMIFS(allNAICS!$O:$O,allNAICS!$C:$C,'Number of Firms per 1000 Capita'!$A77,allNAICS!$E:$E,'Number of Firms per 1000 Capita'!N$1)/$B77</f>
        <v>3.4763640563948437</v>
      </c>
      <c r="O77" s="2">
        <f>1000*SUMIFS(allNAICS!$O:$O,allNAICS!$C:$C,'Number of Firms per 1000 Capita'!$A77,allNAICS!$E:$E,'Number of Firms per 1000 Capita'!O$1)/$B77</f>
        <v>1.068454384106019</v>
      </c>
      <c r="P77" s="2">
        <f>1000*SUMIFS(allNAICS!$O:$O,allNAICS!$C:$C,'Number of Firms per 1000 Capita'!$A77,allNAICS!$E:$E,'Number of Firms per 1000 Capita'!P$1)/$B77</f>
        <v>2.9388048860130214</v>
      </c>
      <c r="Q77" s="2">
        <f>1000*SUMIFS(allNAICS!$O:$O,allNAICS!$C:$C,'Number of Firms per 1000 Capita'!$A77,allNAICS!$E:$E,'Number of Firms per 1000 Capita'!Q$1)/$B77</f>
        <v>6.4018410290926138</v>
      </c>
      <c r="R77" s="2">
        <f>1000*SUMIFS(allNAICS!$O:$O,allNAICS!$C:$C,'Number of Firms per 1000 Capita'!$A77,allNAICS!$E:$E,'Number of Firms per 1000 Capita'!R$1)/$B77</f>
        <v>8.9874562122514625</v>
      </c>
      <c r="S77" s="2">
        <f>1000*SUMIFS(allNAICS!$O:$O,allNAICS!$C:$C,'Number of Firms per 1000 Capita'!$A77,allNAICS!$E:$E,'Number of Firms per 1000 Capita'!S$1)/$B77</f>
        <v>9.1895962308661137</v>
      </c>
      <c r="T77" s="2">
        <f>1000*SUMIFS(allNAICS!$O:$O,allNAICS!$C:$C,'Number of Firms per 1000 Capita'!$A77,allNAICS!$E:$E,'Number of Firms per 1000 Capita'!T$1)/$B77</f>
        <v>1.3661111148133092</v>
      </c>
      <c r="U77" s="2">
        <f>1000*SUMIFS(allNAICS!$O:$O,allNAICS!$C:$C,'Number of Firms per 1000 Capita'!$A77,allNAICS!$E:$E,'Number of Firms per 1000 Capita'!U$1)/$B77</f>
        <v>7.8479196237974334</v>
      </c>
      <c r="V77" s="2">
        <f>1000*SUMIFS(allNAICS!$O:$O,allNAICS!$C:$C,'Number of Firms per 1000 Capita'!$A77,allNAICS!$E:$E,'Number of Firms per 1000 Capita'!V$1)/$B77</f>
        <v>3.2231337034050598</v>
      </c>
      <c r="W77" s="2">
        <f>1000*SUMIFS(allNAICS!$O:$O,allNAICS!$C:$C,'Number of Firms per 1000 Capita'!$A77,allNAICS!$E:$E,'Number of Firms per 1000 Capita'!W$1)/$B77</f>
        <v>3.2586748055790644</v>
      </c>
      <c r="X77" s="2">
        <f>1000*SUMIFS(allNAICS!$O:$O,allNAICS!$C:$C,'Number of Firms per 1000 Capita'!$A77,allNAICS!$E:$E,'Number of Firms per 1000 Capita'!X$1)/$B77</f>
        <v>9.9315167387484653</v>
      </c>
      <c r="Y77" s="2">
        <f>1000*SUMIFS(allNAICS!$O:$O,allNAICS!$C:$C,'Number of Firms per 1000 Capita'!$A77,allNAICS!$E:$E,'Number of Firms per 1000 Capita'!Y$1)/$B77</f>
        <v>0</v>
      </c>
      <c r="Z77" s="2">
        <f>1000*SUMIFS(allNAICS!$O:$O,allNAICS!$C:$C,'Number of Firms per 1000 Capita'!$A77,allNAICS!$E:$E,'Number of Firms per 1000 Capita'!Z$1)/$B77</f>
        <v>0</v>
      </c>
    </row>
    <row r="78" spans="1:26" x14ac:dyDescent="0.45">
      <c r="A78" s="1" t="s">
        <v>558</v>
      </c>
      <c r="B78" s="2">
        <v>88249</v>
      </c>
      <c r="C78" s="1" t="s">
        <v>494</v>
      </c>
      <c r="D78" s="1">
        <v>44.564565899999998</v>
      </c>
      <c r="E78" s="1">
        <v>-123.2620435</v>
      </c>
      <c r="F78" s="2">
        <f>1000*SUMIFS(allNAICS!$O:$O,allNAICS!$C:$C,'Number of Firms per 1000 Capita'!$A78,allNAICS!$E:$E,'Number of Firms per 1000 Capita'!F$1)/$B78</f>
        <v>75.842219175288108</v>
      </c>
      <c r="G78" s="2">
        <f>1000*SUMIFS(allNAICS!$O:$O,allNAICS!$C:$C,'Number of Firms per 1000 Capita'!$A78,allNAICS!$E:$E,'Number of Firms per 1000 Capita'!G$1)/$B78</f>
        <v>2.0283515960520799</v>
      </c>
      <c r="H78" s="2">
        <f>1000*SUMIFS(allNAICS!$O:$O,allNAICS!$C:$C,'Number of Firms per 1000 Capita'!$A78,allNAICS!$E:$E,'Number of Firms per 1000 Capita'!H$1)/$B78</f>
        <v>0</v>
      </c>
      <c r="I78" s="2">
        <f>1000*SUMIFS(allNAICS!$O:$O,allNAICS!$C:$C,'Number of Firms per 1000 Capita'!$A78,allNAICS!$E:$E,'Number of Firms per 1000 Capita'!I$1)/$B78</f>
        <v>0</v>
      </c>
      <c r="J78" s="2">
        <f>1000*SUMIFS(allNAICS!$O:$O,allNAICS!$C:$C,'Number of Firms per 1000 Capita'!$A78,allNAICS!$E:$E,'Number of Firms per 1000 Capita'!J$1)/$B78</f>
        <v>6.4589967025122101</v>
      </c>
      <c r="K78" s="2">
        <f>1000*SUMIFS(allNAICS!$O:$O,allNAICS!$C:$C,'Number of Firms per 1000 Capita'!$A78,allNAICS!$E:$E,'Number of Firms per 1000 Capita'!K$1)/$B78</f>
        <v>3.6487665582612836</v>
      </c>
      <c r="L78" s="2">
        <f>1000*SUMIFS(allNAICS!$O:$O,allNAICS!$C:$C,'Number of Firms per 1000 Capita'!$A78,allNAICS!$E:$E,'Number of Firms per 1000 Capita'!L$1)/$B78</f>
        <v>0.87253113349726341</v>
      </c>
      <c r="M78" s="2">
        <f>1000*SUMIFS(allNAICS!$O:$O,allNAICS!$C:$C,'Number of Firms per 1000 Capita'!$A78,allNAICS!$E:$E,'Number of Firms per 1000 Capita'!M$1)/$B78</f>
        <v>6.1983705197792611</v>
      </c>
      <c r="N78" s="2">
        <f>1000*SUMIFS(allNAICS!$O:$O,allNAICS!$C:$C,'Number of Firms per 1000 Capita'!$A78,allNAICS!$E:$E,'Number of Firms per 1000 Capita'!N$1)/$B78</f>
        <v>0.95185214563337828</v>
      </c>
      <c r="O78" s="2">
        <f>1000*SUMIFS(allNAICS!$O:$O,allNAICS!$C:$C,'Number of Firms per 1000 Capita'!$A78,allNAICS!$E:$E,'Number of Firms per 1000 Capita'!O$1)/$B78</f>
        <v>1.3484572063139526</v>
      </c>
      <c r="P78" s="2">
        <f>1000*SUMIFS(allNAICS!$O:$O,allNAICS!$C:$C,'Number of Firms per 1000 Capita'!$A78,allNAICS!$E:$E,'Number of Firms per 1000 Capita'!P$1)/$B78</f>
        <v>2.3003093519473308</v>
      </c>
      <c r="Q78" s="2">
        <f>1000*SUMIFS(allNAICS!$O:$O,allNAICS!$C:$C,'Number of Firms per 1000 Capita'!$A78,allNAICS!$E:$E,'Number of Firms per 1000 Capita'!Q$1)/$B78</f>
        <v>8.6913166154857286</v>
      </c>
      <c r="R78" s="2">
        <f>1000*SUMIFS(allNAICS!$O:$O,allNAICS!$C:$C,'Number of Firms per 1000 Capita'!$A78,allNAICS!$E:$E,'Number of Firms per 1000 Capita'!R$1)/$B78</f>
        <v>12.419404185883126</v>
      </c>
      <c r="S78" s="2">
        <f>1000*SUMIFS(allNAICS!$O:$O,allNAICS!$C:$C,'Number of Firms per 1000 Capita'!$A78,allNAICS!$E:$E,'Number of Firms per 1000 Capita'!S$1)/$B78</f>
        <v>4.4419766796224316</v>
      </c>
      <c r="T78" s="2">
        <f>1000*SUMIFS(allNAICS!$O:$O,allNAICS!$C:$C,'Number of Firms per 1000 Capita'!$A78,allNAICS!$E:$E,'Number of Firms per 1000 Capita'!T$1)/$B78</f>
        <v>4.3966503869732234</v>
      </c>
      <c r="U78" s="2">
        <f>1000*SUMIFS(allNAICS!$O:$O,allNAICS!$C:$C,'Number of Firms per 1000 Capita'!$A78,allNAICS!$E:$E,'Number of Firms per 1000 Capita'!U$1)/$B78</f>
        <v>6.5949755804598356</v>
      </c>
      <c r="V78" s="2">
        <f>1000*SUMIFS(allNAICS!$O:$O,allNAICS!$C:$C,'Number of Firms per 1000 Capita'!$A78,allNAICS!$E:$E,'Number of Firms per 1000 Capita'!V$1)/$B78</f>
        <v>5.6771181543133631</v>
      </c>
      <c r="W78" s="2">
        <f>1000*SUMIFS(allNAICS!$O:$O,allNAICS!$C:$C,'Number of Firms per 1000 Capita'!$A78,allNAICS!$E:$E,'Number of Firms per 1000 Capita'!W$1)/$B78</f>
        <v>2.7535722784394157</v>
      </c>
      <c r="X78" s="2">
        <f>1000*SUMIFS(allNAICS!$O:$O,allNAICS!$C:$C,'Number of Firms per 1000 Capita'!$A78,allNAICS!$E:$E,'Number of Firms per 1000 Capita'!X$1)/$B78</f>
        <v>7.0255753606273155</v>
      </c>
      <c r="Y78" s="2">
        <f>1000*SUMIFS(allNAICS!$O:$O,allNAICS!$C:$C,'Number of Firms per 1000 Capita'!$A78,allNAICS!$E:$E,'Number of Firms per 1000 Capita'!Y$1)/$B78</f>
        <v>0</v>
      </c>
      <c r="Z78" s="2">
        <f>1000*SUMIFS(allNAICS!$O:$O,allNAICS!$C:$C,'Number of Firms per 1000 Capita'!$A78,allNAICS!$E:$E,'Number of Firms per 1000 Capita'!Z$1)/$B78</f>
        <v>0</v>
      </c>
    </row>
    <row r="79" spans="1:26" x14ac:dyDescent="0.45">
      <c r="A79" s="1" t="s">
        <v>559</v>
      </c>
      <c r="B79" s="2">
        <v>261048</v>
      </c>
      <c r="C79" s="1" t="s">
        <v>526</v>
      </c>
      <c r="D79" s="1">
        <v>30.7541808</v>
      </c>
      <c r="E79" s="1">
        <v>-86.572799500000002</v>
      </c>
      <c r="F79" s="2">
        <f>1000*SUMIFS(allNAICS!$O:$O,allNAICS!$C:$C,'Number of Firms per 1000 Capita'!$A79,allNAICS!$E:$E,'Number of Firms per 1000 Capita'!F$1)/$B79</f>
        <v>87.267475713278785</v>
      </c>
      <c r="G79" s="2">
        <f>1000*SUMIFS(allNAICS!$O:$O,allNAICS!$C:$C,'Number of Firms per 1000 Capita'!$A79,allNAICS!$E:$E,'Number of Firms per 1000 Capita'!G$1)/$B79</f>
        <v>0.59376053446109522</v>
      </c>
      <c r="H79" s="2">
        <f>1000*SUMIFS(allNAICS!$O:$O,allNAICS!$C:$C,'Number of Firms per 1000 Capita'!$A79,allNAICS!$E:$E,'Number of Firms per 1000 Capita'!H$1)/$B79</f>
        <v>0</v>
      </c>
      <c r="I79" s="2">
        <f>1000*SUMIFS(allNAICS!$O:$O,allNAICS!$C:$C,'Number of Firms per 1000 Capita'!$A79,allNAICS!$E:$E,'Number of Firms per 1000 Capita'!I$1)/$B79</f>
        <v>0</v>
      </c>
      <c r="J79" s="2">
        <f>1000*SUMIFS(allNAICS!$O:$O,allNAICS!$C:$C,'Number of Firms per 1000 Capita'!$A79,allNAICS!$E:$E,'Number of Firms per 1000 Capita'!J$1)/$B79</f>
        <v>10.668536054671938</v>
      </c>
      <c r="K79" s="2">
        <f>1000*SUMIFS(allNAICS!$O:$O,allNAICS!$C:$C,'Number of Firms per 1000 Capita'!$A79,allNAICS!$E:$E,'Number of Firms per 1000 Capita'!K$1)/$B79</f>
        <v>1.0649382489044161</v>
      </c>
      <c r="L79" s="2">
        <f>1000*SUMIFS(allNAICS!$O:$O,allNAICS!$C:$C,'Number of Firms per 1000 Capita'!$A79,allNAICS!$E:$E,'Number of Firms per 1000 Capita'!L$1)/$B79</f>
        <v>2.4478256872299347</v>
      </c>
      <c r="M79" s="2">
        <f>1000*SUMIFS(allNAICS!$O:$O,allNAICS!$C:$C,'Number of Firms per 1000 Capita'!$A79,allNAICS!$E:$E,'Number of Firms per 1000 Capita'!M$1)/$B79</f>
        <v>8.5616438356164384</v>
      </c>
      <c r="N79" s="2">
        <f>1000*SUMIFS(allNAICS!$O:$O,allNAICS!$C:$C,'Number of Firms per 1000 Capita'!$A79,allNAICS!$E:$E,'Number of Firms per 1000 Capita'!N$1)/$B79</f>
        <v>2.9649719591799211</v>
      </c>
      <c r="O79" s="2">
        <f>1000*SUMIFS(allNAICS!$O:$O,allNAICS!$C:$C,'Number of Firms per 1000 Capita'!$A79,allNAICS!$E:$E,'Number of Firms per 1000 Capita'!O$1)/$B79</f>
        <v>0.64739051821887161</v>
      </c>
      <c r="P79" s="2">
        <f>1000*SUMIFS(allNAICS!$O:$O,allNAICS!$C:$C,'Number of Firms per 1000 Capita'!$A79,allNAICS!$E:$E,'Number of Firms per 1000 Capita'!P$1)/$B79</f>
        <v>2.727467745395483</v>
      </c>
      <c r="Q79" s="2">
        <f>1000*SUMIFS(allNAICS!$O:$O,allNAICS!$C:$C,'Number of Firms per 1000 Capita'!$A79,allNAICS!$E:$E,'Number of Firms per 1000 Capita'!Q$1)/$B79</f>
        <v>13.032086053139652</v>
      </c>
      <c r="R79" s="2">
        <f>1000*SUMIFS(allNAICS!$O:$O,allNAICS!$C:$C,'Number of Firms per 1000 Capita'!$A79,allNAICS!$E:$E,'Number of Firms per 1000 Capita'!R$1)/$B79</f>
        <v>10.005822683950845</v>
      </c>
      <c r="S79" s="2">
        <f>1000*SUMIFS(allNAICS!$O:$O,allNAICS!$C:$C,'Number of Firms per 1000 Capita'!$A79,allNAICS!$E:$E,'Number of Firms per 1000 Capita'!S$1)/$B79</f>
        <v>9.6189206582697437</v>
      </c>
      <c r="T79" s="2">
        <f>1000*SUMIFS(allNAICS!$O:$O,allNAICS!$C:$C,'Number of Firms per 1000 Capita'!$A79,allNAICS!$E:$E,'Number of Firms per 1000 Capita'!T$1)/$B79</f>
        <v>1.2028439214244124</v>
      </c>
      <c r="U79" s="2">
        <f>1000*SUMIFS(allNAICS!$O:$O,allNAICS!$C:$C,'Number of Firms per 1000 Capita'!$A79,allNAICS!$E:$E,'Number of Firms per 1000 Capita'!U$1)/$B79</f>
        <v>5.0642027519843094</v>
      </c>
      <c r="V79" s="2">
        <f>1000*SUMIFS(allNAICS!$O:$O,allNAICS!$C:$C,'Number of Firms per 1000 Capita'!$A79,allNAICS!$E:$E,'Number of Firms per 1000 Capita'!V$1)/$B79</f>
        <v>3.313566853605467</v>
      </c>
      <c r="W79" s="2">
        <f>1000*SUMIFS(allNAICS!$O:$O,allNAICS!$C:$C,'Number of Firms per 1000 Capita'!$A79,allNAICS!$E:$E,'Number of Firms per 1000 Capita'!W$1)/$B79</f>
        <v>2.9611412460543654</v>
      </c>
      <c r="X79" s="2">
        <f>1000*SUMIFS(allNAICS!$O:$O,allNAICS!$C:$C,'Number of Firms per 1000 Capita'!$A79,allNAICS!$E:$E,'Number of Firms per 1000 Capita'!X$1)/$B79</f>
        <v>12.537924059942998</v>
      </c>
      <c r="Y79" s="2">
        <f>1000*SUMIFS(allNAICS!$O:$O,allNAICS!$C:$C,'Number of Firms per 1000 Capita'!$A79,allNAICS!$E:$E,'Number of Firms per 1000 Capita'!Y$1)/$B79</f>
        <v>0</v>
      </c>
      <c r="Z79" s="2">
        <f>1000*SUMIFS(allNAICS!$O:$O,allNAICS!$C:$C,'Number of Firms per 1000 Capita'!$A79,allNAICS!$E:$E,'Number of Firms per 1000 Capita'!Z$1)/$B79</f>
        <v>0</v>
      </c>
    </row>
    <row r="80" spans="1:26" x14ac:dyDescent="0.45">
      <c r="A80" s="1" t="s">
        <v>560</v>
      </c>
      <c r="B80" s="2">
        <v>100012</v>
      </c>
      <c r="C80" s="1" t="s">
        <v>535</v>
      </c>
      <c r="D80" s="1">
        <v>39.652865400000003</v>
      </c>
      <c r="E80" s="1">
        <v>-78.762518499999999</v>
      </c>
      <c r="F80" s="2">
        <f>1000*SUMIFS(allNAICS!$O:$O,allNAICS!$C:$C,'Number of Firms per 1000 Capita'!$A80,allNAICS!$E:$E,'Number of Firms per 1000 Capita'!F$1)/$B80</f>
        <v>59.21289445266568</v>
      </c>
      <c r="G80" s="2">
        <f>1000*SUMIFS(allNAICS!$O:$O,allNAICS!$C:$C,'Number of Firms per 1000 Capita'!$A80,allNAICS!$E:$E,'Number of Firms per 1000 Capita'!G$1)/$B80</f>
        <v>0</v>
      </c>
      <c r="H80" s="2">
        <f>1000*SUMIFS(allNAICS!$O:$O,allNAICS!$C:$C,'Number of Firms per 1000 Capita'!$A80,allNAICS!$E:$E,'Number of Firms per 1000 Capita'!H$1)/$B80</f>
        <v>0</v>
      </c>
      <c r="I80" s="2">
        <f>1000*SUMIFS(allNAICS!$O:$O,allNAICS!$C:$C,'Number of Firms per 1000 Capita'!$A80,allNAICS!$E:$E,'Number of Firms per 1000 Capita'!I$1)/$B80</f>
        <v>0.48994120705515337</v>
      </c>
      <c r="J80" s="2">
        <f>1000*SUMIFS(allNAICS!$O:$O,allNAICS!$C:$C,'Number of Firms per 1000 Capita'!$A80,allNAICS!$E:$E,'Number of Firms per 1000 Capita'!J$1)/$B80</f>
        <v>5.3893532776066868</v>
      </c>
      <c r="K80" s="2">
        <f>1000*SUMIFS(allNAICS!$O:$O,allNAICS!$C:$C,'Number of Firms per 1000 Capita'!$A80,allNAICS!$E:$E,'Number of Firms per 1000 Capita'!K$1)/$B80</f>
        <v>1.1598608167019957</v>
      </c>
      <c r="L80" s="2">
        <f>1000*SUMIFS(allNAICS!$O:$O,allNAICS!$C:$C,'Number of Firms per 1000 Capita'!$A80,allNAICS!$E:$E,'Number of Firms per 1000 Capita'!L$1)/$B80</f>
        <v>1.6897972243330801</v>
      </c>
      <c r="M80" s="2">
        <f>1000*SUMIFS(allNAICS!$O:$O,allNAICS!$C:$C,'Number of Firms per 1000 Capita'!$A80,allNAICS!$E:$E,'Number of Firms per 1000 Capita'!M$1)/$B80</f>
        <v>9.3988721353437583</v>
      </c>
      <c r="N80" s="2">
        <f>1000*SUMIFS(allNAICS!$O:$O,allNAICS!$C:$C,'Number of Firms per 1000 Capita'!$A80,allNAICS!$E:$E,'Number of Firms per 1000 Capita'!N$1)/$B80</f>
        <v>2.5396952365716112</v>
      </c>
      <c r="O80" s="2">
        <f>1000*SUMIFS(allNAICS!$O:$O,allNAICS!$C:$C,'Number of Firms per 1000 Capita'!$A80,allNAICS!$E:$E,'Number of Firms per 1000 Capita'!O$1)/$B80</f>
        <v>0.4499460064792225</v>
      </c>
      <c r="P80" s="2">
        <f>1000*SUMIFS(allNAICS!$O:$O,allNAICS!$C:$C,'Number of Firms per 1000 Capita'!$A80,allNAICS!$E:$E,'Number of Firms per 1000 Capita'!P$1)/$B80</f>
        <v>1.8497780266368036</v>
      </c>
      <c r="Q80" s="2">
        <f>1000*SUMIFS(allNAICS!$O:$O,allNAICS!$C:$C,'Number of Firms per 1000 Capita'!$A80,allNAICS!$E:$E,'Number of Firms per 1000 Capita'!Q$1)/$B80</f>
        <v>5.4593448786145666</v>
      </c>
      <c r="R80" s="2">
        <f>1000*SUMIFS(allNAICS!$O:$O,allNAICS!$C:$C,'Number of Firms per 1000 Capita'!$A80,allNAICS!$E:$E,'Number of Firms per 1000 Capita'!R$1)/$B80</f>
        <v>5.1293844738631362</v>
      </c>
      <c r="S80" s="2">
        <f>1000*SUMIFS(allNAICS!$O:$O,allNAICS!$C:$C,'Number of Firms per 1000 Capita'!$A80,allNAICS!$E:$E,'Number of Firms per 1000 Capita'!S$1)/$B80</f>
        <v>4.3194816622005359</v>
      </c>
      <c r="T80" s="2">
        <f>1000*SUMIFS(allNAICS!$O:$O,allNAICS!$C:$C,'Number of Firms per 1000 Capita'!$A80,allNAICS!$E:$E,'Number of Firms per 1000 Capita'!T$1)/$B80</f>
        <v>2.1697396312442505</v>
      </c>
      <c r="U80" s="2">
        <f>1000*SUMIFS(allNAICS!$O:$O,allNAICS!$C:$C,'Number of Firms per 1000 Capita'!$A80,allNAICS!$E:$E,'Number of Firms per 1000 Capita'!U$1)/$B80</f>
        <v>6.3892332920049597</v>
      </c>
      <c r="V80" s="2">
        <f>1000*SUMIFS(allNAICS!$O:$O,allNAICS!$C:$C,'Number of Firms per 1000 Capita'!$A80,allNAICS!$E:$E,'Number of Firms per 1000 Capita'!V$1)/$B80</f>
        <v>2.0397552293724752</v>
      </c>
      <c r="W80" s="2">
        <f>1000*SUMIFS(allNAICS!$O:$O,allNAICS!$C:$C,'Number of Firms per 1000 Capita'!$A80,allNAICS!$E:$E,'Number of Firms per 1000 Capita'!W$1)/$B80</f>
        <v>2.4597048354197497</v>
      </c>
      <c r="X80" s="2">
        <f>1000*SUMIFS(allNAICS!$O:$O,allNAICS!$C:$C,'Number of Firms per 1000 Capita'!$A80,allNAICS!$E:$E,'Number of Firms per 1000 Capita'!X$1)/$B80</f>
        <v>8.0790305163380403</v>
      </c>
      <c r="Y80" s="2">
        <f>1000*SUMIFS(allNAICS!$O:$O,allNAICS!$C:$C,'Number of Firms per 1000 Capita'!$A80,allNAICS!$E:$E,'Number of Firms per 1000 Capita'!Y$1)/$B80</f>
        <v>0</v>
      </c>
      <c r="Z80" s="2">
        <f>1000*SUMIFS(allNAICS!$O:$O,allNAICS!$C:$C,'Number of Firms per 1000 Capita'!$A80,allNAICS!$E:$E,'Number of Firms per 1000 Capita'!Z$1)/$B80</f>
        <v>0</v>
      </c>
    </row>
    <row r="81" spans="1:26" x14ac:dyDescent="0.45">
      <c r="A81" s="1" t="s">
        <v>561</v>
      </c>
      <c r="B81" s="2">
        <v>7104415</v>
      </c>
      <c r="C81" s="1" t="s">
        <v>445</v>
      </c>
      <c r="D81" s="1">
        <v>32.780139900000002</v>
      </c>
      <c r="E81" s="1">
        <v>-96.800451100000004</v>
      </c>
      <c r="F81" s="2">
        <f>1000*SUMIFS(allNAICS!$O:$O,allNAICS!$C:$C,'Number of Firms per 1000 Capita'!$A81,allNAICS!$E:$E,'Number of Firms per 1000 Capita'!F$1)/$B81</f>
        <v>90.407021549276052</v>
      </c>
      <c r="G81" s="2">
        <f>1000*SUMIFS(allNAICS!$O:$O,allNAICS!$C:$C,'Number of Firms per 1000 Capita'!$A81,allNAICS!$E:$E,'Number of Firms per 1000 Capita'!G$1)/$B81</f>
        <v>0.25012615394793236</v>
      </c>
      <c r="H81" s="2">
        <f>1000*SUMIFS(allNAICS!$O:$O,allNAICS!$C:$C,'Number of Firms per 1000 Capita'!$A81,allNAICS!$E:$E,'Number of Firms per 1000 Capita'!H$1)/$B81</f>
        <v>0.77515178941545504</v>
      </c>
      <c r="I81" s="2">
        <f>1000*SUMIFS(allNAICS!$O:$O,allNAICS!$C:$C,'Number of Firms per 1000 Capita'!$A81,allNAICS!$E:$E,'Number of Firms per 1000 Capita'!I$1)/$B81</f>
        <v>0.13315663569766123</v>
      </c>
      <c r="J81" s="2">
        <f>1000*SUMIFS(allNAICS!$O:$O,allNAICS!$C:$C,'Number of Firms per 1000 Capita'!$A81,allNAICS!$E:$E,'Number of Firms per 1000 Capita'!J$1)/$B81</f>
        <v>9.7784265136538338</v>
      </c>
      <c r="K81" s="2">
        <f>1000*SUMIFS(allNAICS!$O:$O,allNAICS!$C:$C,'Number of Firms per 1000 Capita'!$A81,allNAICS!$E:$E,'Number of Firms per 1000 Capita'!K$1)/$B81</f>
        <v>1.8437830560292439</v>
      </c>
      <c r="L81" s="2">
        <f>1000*SUMIFS(allNAICS!$O:$O,allNAICS!$C:$C,'Number of Firms per 1000 Capita'!$A81,allNAICS!$E:$E,'Number of Firms per 1000 Capita'!L$1)/$B81</f>
        <v>2.5223751709324413</v>
      </c>
      <c r="M81" s="2">
        <f>1000*SUMIFS(allNAICS!$O:$O,allNAICS!$C:$C,'Number of Firms per 1000 Capita'!$A81,allNAICS!$E:$E,'Number of Firms per 1000 Capita'!M$1)/$B81</f>
        <v>7.9337989123664654</v>
      </c>
      <c r="N81" s="2">
        <f>1000*SUMIFS(allNAICS!$O:$O,allNAICS!$C:$C,'Number of Firms per 1000 Capita'!$A81,allNAICS!$E:$E,'Number of Firms per 1000 Capita'!N$1)/$B81</f>
        <v>4.1523475191131149</v>
      </c>
      <c r="O81" s="2">
        <f>1000*SUMIFS(allNAICS!$O:$O,allNAICS!$C:$C,'Number of Firms per 1000 Capita'!$A81,allNAICS!$E:$E,'Number of Firms per 1000 Capita'!O$1)/$B81</f>
        <v>1.2147375962693621</v>
      </c>
      <c r="P81" s="2">
        <f>1000*SUMIFS(allNAICS!$O:$O,allNAICS!$C:$C,'Number of Firms per 1000 Capita'!$A81,allNAICS!$E:$E,'Number of Firms per 1000 Capita'!P$1)/$B81</f>
        <v>4.5635003022768235</v>
      </c>
      <c r="Q81" s="2">
        <f>1000*SUMIFS(allNAICS!$O:$O,allNAICS!$C:$C,'Number of Firms per 1000 Capita'!$A81,allNAICS!$E:$E,'Number of Firms per 1000 Capita'!Q$1)/$B81</f>
        <v>7.4866121981894356</v>
      </c>
      <c r="R81" s="2">
        <f>1000*SUMIFS(allNAICS!$O:$O,allNAICS!$C:$C,'Number of Firms per 1000 Capita'!$A81,allNAICS!$E:$E,'Number of Firms per 1000 Capita'!R$1)/$B81</f>
        <v>13.289482666764259</v>
      </c>
      <c r="S81" s="2">
        <f>1000*SUMIFS(allNAICS!$O:$O,allNAICS!$C:$C,'Number of Firms per 1000 Capita'!$A81,allNAICS!$E:$E,'Number of Firms per 1000 Capita'!S$1)/$B81</f>
        <v>8.667004953961726</v>
      </c>
      <c r="T81" s="2">
        <f>1000*SUMIFS(allNAICS!$O:$O,allNAICS!$C:$C,'Number of Firms per 1000 Capita'!$A81,allNAICS!$E:$E,'Number of Firms per 1000 Capita'!T$1)/$B81</f>
        <v>2.1606282853690275</v>
      </c>
      <c r="U81" s="2">
        <f>1000*SUMIFS(allNAICS!$O:$O,allNAICS!$C:$C,'Number of Firms per 1000 Capita'!$A81,allNAICS!$E:$E,'Number of Firms per 1000 Capita'!U$1)/$B81</f>
        <v>7.2837805786964864</v>
      </c>
      <c r="V81" s="2">
        <f>1000*SUMIFS(allNAICS!$O:$O,allNAICS!$C:$C,'Number of Firms per 1000 Capita'!$A81,allNAICS!$E:$E,'Number of Firms per 1000 Capita'!V$1)/$B81</f>
        <v>3.7928527542380337</v>
      </c>
      <c r="W81" s="2">
        <f>1000*SUMIFS(allNAICS!$O:$O,allNAICS!$C:$C,'Number of Firms per 1000 Capita'!$A81,allNAICS!$E:$E,'Number of Firms per 1000 Capita'!W$1)/$B81</f>
        <v>2.2954740115829382</v>
      </c>
      <c r="X81" s="2">
        <f>1000*SUMIFS(allNAICS!$O:$O,allNAICS!$C:$C,'Number of Firms per 1000 Capita'!$A81,allNAICS!$E:$E,'Number of Firms per 1000 Capita'!X$1)/$B81</f>
        <v>12.385678483027807</v>
      </c>
      <c r="Y81" s="2">
        <f>1000*SUMIFS(allNAICS!$O:$O,allNAICS!$C:$C,'Number of Firms per 1000 Capita'!$A81,allNAICS!$E:$E,'Number of Firms per 1000 Capita'!Y$1)/$B81</f>
        <v>0.13456421112786907</v>
      </c>
      <c r="Z81" s="2">
        <f>1000*SUMIFS(allNAICS!$O:$O,allNAICS!$C:$C,'Number of Firms per 1000 Capita'!$A81,allNAICS!$E:$E,'Number of Firms per 1000 Capita'!Z$1)/$B81</f>
        <v>2.1254388996138317E-2</v>
      </c>
    </row>
    <row r="82" spans="1:26" x14ac:dyDescent="0.45">
      <c r="A82" s="1" t="s">
        <v>562</v>
      </c>
      <c r="B82" s="2">
        <v>143407</v>
      </c>
      <c r="C82" s="1" t="s">
        <v>449</v>
      </c>
      <c r="D82" s="1">
        <v>34.7698021</v>
      </c>
      <c r="E82" s="1">
        <v>-84.970222800000002</v>
      </c>
      <c r="F82" s="2">
        <f>1000*SUMIFS(allNAICS!$O:$O,allNAICS!$C:$C,'Number of Firms per 1000 Capita'!$A82,allNAICS!$E:$E,'Number of Firms per 1000 Capita'!F$1)/$B82</f>
        <v>62.305187333951622</v>
      </c>
      <c r="G82" s="2">
        <f>1000*SUMIFS(allNAICS!$O:$O,allNAICS!$C:$C,'Number of Firms per 1000 Capita'!$A82,allNAICS!$E:$E,'Number of Firms per 1000 Capita'!G$1)/$B82</f>
        <v>0.70428919090420972</v>
      </c>
      <c r="H82" s="2">
        <f>1000*SUMIFS(allNAICS!$O:$O,allNAICS!$C:$C,'Number of Firms per 1000 Capita'!$A82,allNAICS!$E:$E,'Number of Firms per 1000 Capita'!H$1)/$B82</f>
        <v>0</v>
      </c>
      <c r="I82" s="2">
        <f>1000*SUMIFS(allNAICS!$O:$O,allNAICS!$C:$C,'Number of Firms per 1000 Capita'!$A82,allNAICS!$E:$E,'Number of Firms per 1000 Capita'!I$1)/$B82</f>
        <v>0</v>
      </c>
      <c r="J82" s="2">
        <f>1000*SUMIFS(allNAICS!$O:$O,allNAICS!$C:$C,'Number of Firms per 1000 Capita'!$A82,allNAICS!$E:$E,'Number of Firms per 1000 Capita'!J$1)/$B82</f>
        <v>8.9884036344111511</v>
      </c>
      <c r="K82" s="2">
        <f>1000*SUMIFS(allNAICS!$O:$O,allNAICS!$C:$C,'Number of Firms per 1000 Capita'!$A82,allNAICS!$E:$E,'Number of Firms per 1000 Capita'!K$1)/$B82</f>
        <v>3.1867342598338992</v>
      </c>
      <c r="L82" s="2">
        <f>1000*SUMIFS(allNAICS!$O:$O,allNAICS!$C:$C,'Number of Firms per 1000 Capita'!$A82,allNAICS!$E:$E,'Number of Firms per 1000 Capita'!L$1)/$B82</f>
        <v>3.5005264736031019</v>
      </c>
      <c r="M82" s="2">
        <f>1000*SUMIFS(allNAICS!$O:$O,allNAICS!$C:$C,'Number of Firms per 1000 Capita'!$A82,allNAICS!$E:$E,'Number of Firms per 1000 Capita'!M$1)/$B82</f>
        <v>6.8615897410865578</v>
      </c>
      <c r="N82" s="2">
        <f>1000*SUMIFS(allNAICS!$O:$O,allNAICS!$C:$C,'Number of Firms per 1000 Capita'!$A82,allNAICS!$E:$E,'Number of Firms per 1000 Capita'!N$1)/$B82</f>
        <v>2.9914857712663956</v>
      </c>
      <c r="O82" s="2">
        <f>1000*SUMIFS(allNAICS!$O:$O,allNAICS!$C:$C,'Number of Firms per 1000 Capita'!$A82,allNAICS!$E:$E,'Number of Firms per 1000 Capita'!O$1)/$B82</f>
        <v>0.51601386264268834</v>
      </c>
      <c r="P82" s="2">
        <f>1000*SUMIFS(allNAICS!$O:$O,allNAICS!$C:$C,'Number of Firms per 1000 Capita'!$A82,allNAICS!$E:$E,'Number of Firms per 1000 Capita'!P$1)/$B82</f>
        <v>2.3848208246459377</v>
      </c>
      <c r="Q82" s="2">
        <f>1000*SUMIFS(allNAICS!$O:$O,allNAICS!$C:$C,'Number of Firms per 1000 Capita'!$A82,allNAICS!$E:$E,'Number of Firms per 1000 Capita'!Q$1)/$B82</f>
        <v>4.3163862294030277</v>
      </c>
      <c r="R82" s="2">
        <f>1000*SUMIFS(allNAICS!$O:$O,allNAICS!$C:$C,'Number of Firms per 1000 Capita'!$A82,allNAICS!$E:$E,'Number of Firms per 1000 Capita'!R$1)/$B82</f>
        <v>4.3373057103209742</v>
      </c>
      <c r="S82" s="2">
        <f>1000*SUMIFS(allNAICS!$O:$O,allNAICS!$C:$C,'Number of Firms per 1000 Capita'!$A82,allNAICS!$E:$E,'Number of Firms per 1000 Capita'!S$1)/$B82</f>
        <v>7.5798252526027321</v>
      </c>
      <c r="T82" s="2">
        <f>1000*SUMIFS(allNAICS!$O:$O,allNAICS!$C:$C,'Number of Firms per 1000 Capita'!$A82,allNAICS!$E:$E,'Number of Firms per 1000 Capita'!T$1)/$B82</f>
        <v>0.93440348100162474</v>
      </c>
      <c r="U82" s="2">
        <f>1000*SUMIFS(allNAICS!$O:$O,allNAICS!$C:$C,'Number of Firms per 1000 Capita'!$A82,allNAICS!$E:$E,'Number of Firms per 1000 Capita'!U$1)/$B82</f>
        <v>4.1211377408355236</v>
      </c>
      <c r="V82" s="2">
        <f>1000*SUMIFS(allNAICS!$O:$O,allNAICS!$C:$C,'Number of Firms per 1000 Capita'!$A82,allNAICS!$E:$E,'Number of Firms per 1000 Capita'!V$1)/$B82</f>
        <v>1.2063567329349334</v>
      </c>
      <c r="W82" s="2">
        <f>1000*SUMIFS(allNAICS!$O:$O,allNAICS!$C:$C,'Number of Firms per 1000 Capita'!$A82,allNAICS!$E:$E,'Number of Firms per 1000 Capita'!W$1)/$B82</f>
        <v>1.4922563054802067</v>
      </c>
      <c r="X82" s="2">
        <f>1000*SUMIFS(allNAICS!$O:$O,allNAICS!$C:$C,'Number of Firms per 1000 Capita'!$A82,allNAICS!$E:$E,'Number of Firms per 1000 Capita'!X$1)/$B82</f>
        <v>9.1069473596128496</v>
      </c>
      <c r="Y82" s="2">
        <f>1000*SUMIFS(allNAICS!$O:$O,allNAICS!$C:$C,'Number of Firms per 1000 Capita'!$A82,allNAICS!$E:$E,'Number of Firms per 1000 Capita'!Y$1)/$B82</f>
        <v>0</v>
      </c>
      <c r="Z82" s="2">
        <f>1000*SUMIFS(allNAICS!$O:$O,allNAICS!$C:$C,'Number of Firms per 1000 Capita'!$A82,allNAICS!$E:$E,'Number of Firms per 1000 Capita'!Z$1)/$B82</f>
        <v>0</v>
      </c>
    </row>
    <row r="83" spans="1:26" x14ac:dyDescent="0.45">
      <c r="A83" s="1" t="s">
        <v>563</v>
      </c>
      <c r="B83" s="2">
        <v>79207</v>
      </c>
      <c r="C83" s="1" t="s">
        <v>504</v>
      </c>
      <c r="D83" s="1">
        <v>40.124481000000003</v>
      </c>
      <c r="E83" s="1">
        <v>-87.630020700000003</v>
      </c>
      <c r="F83" s="2">
        <f>1000*SUMIFS(allNAICS!$O:$O,allNAICS!$C:$C,'Number of Firms per 1000 Capita'!$A83,allNAICS!$E:$E,'Number of Firms per 1000 Capita'!F$1)/$B83</f>
        <v>69.324680899415455</v>
      </c>
      <c r="G83" s="2">
        <f>1000*SUMIFS(allNAICS!$O:$O,allNAICS!$C:$C,'Number of Firms per 1000 Capita'!$A83,allNAICS!$E:$E,'Number of Firms per 1000 Capita'!G$1)/$B83</f>
        <v>0.70700821897054555</v>
      </c>
      <c r="H83" s="2">
        <f>1000*SUMIFS(allNAICS!$O:$O,allNAICS!$C:$C,'Number of Firms per 1000 Capita'!$A83,allNAICS!$E:$E,'Number of Firms per 1000 Capita'!H$1)/$B83</f>
        <v>0</v>
      </c>
      <c r="I83" s="2">
        <f>1000*SUMIFS(allNAICS!$O:$O,allNAICS!$C:$C,'Number of Firms per 1000 Capita'!$A83,allNAICS!$E:$E,'Number of Firms per 1000 Capita'!I$1)/$B83</f>
        <v>0</v>
      </c>
      <c r="J83" s="2">
        <f>1000*SUMIFS(allNAICS!$O:$O,allNAICS!$C:$C,'Number of Firms per 1000 Capita'!$A83,allNAICS!$E:$E,'Number of Firms per 1000 Capita'!J$1)/$B83</f>
        <v>6.4514499981062281</v>
      </c>
      <c r="K83" s="2">
        <f>1000*SUMIFS(allNAICS!$O:$O,allNAICS!$C:$C,'Number of Firms per 1000 Capita'!$A83,allNAICS!$E:$E,'Number of Firms per 1000 Capita'!K$1)/$B83</f>
        <v>1.5781433459163963</v>
      </c>
      <c r="L83" s="2">
        <f>1000*SUMIFS(allNAICS!$O:$O,allNAICS!$C:$C,'Number of Firms per 1000 Capita'!$A83,allNAICS!$E:$E,'Number of Firms per 1000 Capita'!L$1)/$B83</f>
        <v>1.0226368881538248</v>
      </c>
      <c r="M83" s="2">
        <f>1000*SUMIFS(allNAICS!$O:$O,allNAICS!$C:$C,'Number of Firms per 1000 Capita'!$A83,allNAICS!$E:$E,'Number of Firms per 1000 Capita'!M$1)/$B83</f>
        <v>12.562021033494513</v>
      </c>
      <c r="N83" s="2">
        <f>1000*SUMIFS(allNAICS!$O:$O,allNAICS!$C:$C,'Number of Firms per 1000 Capita'!$A83,allNAICS!$E:$E,'Number of Firms per 1000 Capita'!N$1)/$B83</f>
        <v>2.4114030325602536</v>
      </c>
      <c r="O83" s="2">
        <f>1000*SUMIFS(allNAICS!$O:$O,allNAICS!$C:$C,'Number of Firms per 1000 Capita'!$A83,allNAICS!$E:$E,'Number of Firms per 1000 Capita'!O$1)/$B83</f>
        <v>1.5276427588470716</v>
      </c>
      <c r="P83" s="2">
        <f>1000*SUMIFS(allNAICS!$O:$O,allNAICS!$C:$C,'Number of Firms per 1000 Capita'!$A83,allNAICS!$E:$E,'Number of Firms per 1000 Capita'!P$1)/$B83</f>
        <v>0.88376027371318189</v>
      </c>
      <c r="Q83" s="2">
        <f>1000*SUMIFS(allNAICS!$O:$O,allNAICS!$C:$C,'Number of Firms per 1000 Capita'!$A83,allNAICS!$E:$E,'Number of Firms per 1000 Capita'!Q$1)/$B83</f>
        <v>4.1915487267539486</v>
      </c>
      <c r="R83" s="2">
        <f>1000*SUMIFS(allNAICS!$O:$O,allNAICS!$C:$C,'Number of Firms per 1000 Capita'!$A83,allNAICS!$E:$E,'Number of Firms per 1000 Capita'!R$1)/$B83</f>
        <v>5.1889353213731111</v>
      </c>
      <c r="S83" s="2">
        <f>1000*SUMIFS(allNAICS!$O:$O,allNAICS!$C:$C,'Number of Firms per 1000 Capita'!$A83,allNAICS!$E:$E,'Number of Firms per 1000 Capita'!S$1)/$B83</f>
        <v>3.7117931495953642</v>
      </c>
      <c r="T83" s="2">
        <f>1000*SUMIFS(allNAICS!$O:$O,allNAICS!$C:$C,'Number of Firms per 1000 Capita'!$A83,allNAICS!$E:$E,'Number of Firms per 1000 Capita'!T$1)/$B83</f>
        <v>0.88376027371318189</v>
      </c>
      <c r="U83" s="2">
        <f>1000*SUMIFS(allNAICS!$O:$O,allNAICS!$C:$C,'Number of Firms per 1000 Capita'!$A83,allNAICS!$E:$E,'Number of Firms per 1000 Capita'!U$1)/$B83</f>
        <v>8.8376027371318191</v>
      </c>
      <c r="V83" s="2">
        <f>1000*SUMIFS(allNAICS!$O:$O,allNAICS!$C:$C,'Number of Firms per 1000 Capita'!$A83,allNAICS!$E:$E,'Number of Firms per 1000 Capita'!V$1)/$B83</f>
        <v>3.9516709381746562</v>
      </c>
      <c r="W83" s="2">
        <f>1000*SUMIFS(allNAICS!$O:$O,allNAICS!$C:$C,'Number of Firms per 1000 Capita'!$A83,allNAICS!$E:$E,'Number of Firms per 1000 Capita'!W$1)/$B83</f>
        <v>2.4619036196295783</v>
      </c>
      <c r="X83" s="2">
        <f>1000*SUMIFS(allNAICS!$O:$O,allNAICS!$C:$C,'Number of Firms per 1000 Capita'!$A83,allNAICS!$E:$E,'Number of Firms per 1000 Capita'!X$1)/$B83</f>
        <v>13.029151463885768</v>
      </c>
      <c r="Y83" s="2">
        <f>1000*SUMIFS(allNAICS!$O:$O,allNAICS!$C:$C,'Number of Firms per 1000 Capita'!$A83,allNAICS!$E:$E,'Number of Firms per 1000 Capita'!Y$1)/$B83</f>
        <v>0</v>
      </c>
      <c r="Z83" s="2">
        <f>1000*SUMIFS(allNAICS!$O:$O,allNAICS!$C:$C,'Number of Firms per 1000 Capita'!$A83,allNAICS!$E:$E,'Number of Firms per 1000 Capita'!Z$1)/$B83</f>
        <v>0</v>
      </c>
    </row>
    <row r="84" spans="1:26" x14ac:dyDescent="0.45">
      <c r="A84" s="1" t="s">
        <v>564</v>
      </c>
      <c r="B84" s="2">
        <v>383141</v>
      </c>
      <c r="C84" s="1" t="s">
        <v>504</v>
      </c>
      <c r="D84" s="1">
        <v>41.523643700000001</v>
      </c>
      <c r="E84" s="1">
        <v>-90.577636699999999</v>
      </c>
      <c r="F84" s="2">
        <f>1000*SUMIFS(allNAICS!$O:$O,allNAICS!$C:$C,'Number of Firms per 1000 Capita'!$A84,allNAICS!$E:$E,'Number of Firms per 1000 Capita'!F$1)/$B84</f>
        <v>69.366108038554998</v>
      </c>
      <c r="G84" s="2">
        <f>1000*SUMIFS(allNAICS!$O:$O,allNAICS!$C:$C,'Number of Firms per 1000 Capita'!$A84,allNAICS!$E:$E,'Number of Firms per 1000 Capita'!G$1)/$B84</f>
        <v>0.50895101281251554</v>
      </c>
      <c r="H84" s="2">
        <f>1000*SUMIFS(allNAICS!$O:$O,allNAICS!$C:$C,'Number of Firms per 1000 Capita'!$A84,allNAICS!$E:$E,'Number of Firms per 1000 Capita'!H$1)/$B84</f>
        <v>0</v>
      </c>
      <c r="I84" s="2">
        <f>1000*SUMIFS(allNAICS!$O:$O,allNAICS!$C:$C,'Number of Firms per 1000 Capita'!$A84,allNAICS!$E:$E,'Number of Firms per 1000 Capita'!I$1)/$B84</f>
        <v>0</v>
      </c>
      <c r="J84" s="2">
        <f>1000*SUMIFS(allNAICS!$O:$O,allNAICS!$C:$C,'Number of Firms per 1000 Capita'!$A84,allNAICS!$E:$E,'Number of Firms per 1000 Capita'!J$1)/$B84</f>
        <v>8.098846116703772</v>
      </c>
      <c r="K84" s="2">
        <f>1000*SUMIFS(allNAICS!$O:$O,allNAICS!$C:$C,'Number of Firms per 1000 Capita'!$A84,allNAICS!$E:$E,'Number of Firms per 1000 Capita'!K$1)/$B84</f>
        <v>1.9287938382997383</v>
      </c>
      <c r="L84" s="2">
        <f>1000*SUMIFS(allNAICS!$O:$O,allNAICS!$C:$C,'Number of Firms per 1000 Capita'!$A84,allNAICS!$E:$E,'Number of Firms per 1000 Capita'!L$1)/$B84</f>
        <v>2.228944435599427</v>
      </c>
      <c r="M84" s="2">
        <f>1000*SUMIFS(allNAICS!$O:$O,allNAICS!$C:$C,'Number of Firms per 1000 Capita'!$A84,allNAICS!$E:$E,'Number of Firms per 1000 Capita'!M$1)/$B84</f>
        <v>8.1536562257758884</v>
      </c>
      <c r="N84" s="2">
        <f>1000*SUMIFS(allNAICS!$O:$O,allNAICS!$C:$C,'Number of Firms per 1000 Capita'!$A84,allNAICS!$E:$E,'Number of Firms per 1000 Capita'!N$1)/$B84</f>
        <v>3.1946463573462509</v>
      </c>
      <c r="O84" s="2">
        <f>1000*SUMIFS(allNAICS!$O:$O,allNAICS!$C:$C,'Number of Firms per 1000 Capita'!$A84,allNAICS!$E:$E,'Number of Firms per 1000 Capita'!O$1)/$B84</f>
        <v>0.77256153739745947</v>
      </c>
      <c r="P84" s="2">
        <f>1000*SUMIFS(allNAICS!$O:$O,allNAICS!$C:$C,'Number of Firms per 1000 Capita'!$A84,allNAICS!$E:$E,'Number of Firms per 1000 Capita'!P$1)/$B84</f>
        <v>2.570855116001681</v>
      </c>
      <c r="Q84" s="2">
        <f>1000*SUMIFS(allNAICS!$O:$O,allNAICS!$C:$C,'Number of Firms per 1000 Capita'!$A84,allNAICS!$E:$E,'Number of Firms per 1000 Capita'!Q$1)/$B84</f>
        <v>6.0839221070049927</v>
      </c>
      <c r="R84" s="2">
        <f>1000*SUMIFS(allNAICS!$O:$O,allNAICS!$C:$C,'Number of Firms per 1000 Capita'!$A84,allNAICS!$E:$E,'Number of Firms per 1000 Capita'!R$1)/$B84</f>
        <v>7.0130839560370726</v>
      </c>
      <c r="S84" s="2">
        <f>1000*SUMIFS(allNAICS!$O:$O,allNAICS!$C:$C,'Number of Firms per 1000 Capita'!$A84,allNAICS!$E:$E,'Number of Firms per 1000 Capita'!S$1)/$B84</f>
        <v>4.9355198216844451</v>
      </c>
      <c r="T84" s="2">
        <f>1000*SUMIFS(allNAICS!$O:$O,allNAICS!$C:$C,'Number of Firms per 1000 Capita'!$A84,allNAICS!$E:$E,'Number of Firms per 1000 Capita'!T$1)/$B84</f>
        <v>1.2971725813734369</v>
      </c>
      <c r="U84" s="2">
        <f>1000*SUMIFS(allNAICS!$O:$O,allNAICS!$C:$C,'Number of Firms per 1000 Capita'!$A84,allNAICS!$E:$E,'Number of Firms per 1000 Capita'!U$1)/$B84</f>
        <v>7.7960855142101737</v>
      </c>
      <c r="V84" s="2">
        <f>1000*SUMIFS(allNAICS!$O:$O,allNAICS!$C:$C,'Number of Firms per 1000 Capita'!$A84,allNAICS!$E:$E,'Number of Firms per 1000 Capita'!V$1)/$B84</f>
        <v>3.2103063885097129</v>
      </c>
      <c r="W84" s="2">
        <f>1000*SUMIFS(allNAICS!$O:$O,allNAICS!$C:$C,'Number of Firms per 1000 Capita'!$A84,allNAICS!$E:$E,'Number of Firms per 1000 Capita'!W$1)/$B84</f>
        <v>2.5891251523590531</v>
      </c>
      <c r="X84" s="2">
        <f>1000*SUMIFS(allNAICS!$O:$O,allNAICS!$C:$C,'Number of Firms per 1000 Capita'!$A84,allNAICS!$E:$E,'Number of Firms per 1000 Capita'!X$1)/$B84</f>
        <v>9.2420283916364987</v>
      </c>
      <c r="Y84" s="2">
        <f>1000*SUMIFS(allNAICS!$O:$O,allNAICS!$C:$C,'Number of Firms per 1000 Capita'!$A84,allNAICS!$E:$E,'Number of Firms per 1000 Capita'!Y$1)/$B84</f>
        <v>0.22446044667628889</v>
      </c>
      <c r="Z84" s="2">
        <f>1000*SUMIFS(allNAICS!$O:$O,allNAICS!$C:$C,'Number of Firms per 1000 Capita'!$A84,allNAICS!$E:$E,'Number of Firms per 1000 Capita'!Z$1)/$B84</f>
        <v>0</v>
      </c>
    </row>
    <row r="85" spans="1:26" x14ac:dyDescent="0.45">
      <c r="A85" s="1" t="s">
        <v>565</v>
      </c>
      <c r="B85" s="2">
        <v>800893</v>
      </c>
      <c r="C85" s="1" t="s">
        <v>447</v>
      </c>
      <c r="D85" s="1">
        <v>39.758947800000001</v>
      </c>
      <c r="E85" s="1">
        <v>-84.191606899999996</v>
      </c>
      <c r="F85" s="2">
        <f>1000*SUMIFS(allNAICS!$O:$O,allNAICS!$C:$C,'Number of Firms per 1000 Capita'!$A85,allNAICS!$E:$E,'Number of Firms per 1000 Capita'!F$1)/$B85</f>
        <v>74.183442732050352</v>
      </c>
      <c r="G85" s="2">
        <f>1000*SUMIFS(allNAICS!$O:$O,allNAICS!$C:$C,'Number of Firms per 1000 Capita'!$A85,allNAICS!$E:$E,'Number of Firms per 1000 Capita'!G$1)/$B85</f>
        <v>0.27219616103524441</v>
      </c>
      <c r="H85" s="2">
        <f>1000*SUMIFS(allNAICS!$O:$O,allNAICS!$C:$C,'Number of Firms per 1000 Capita'!$A85,allNAICS!$E:$E,'Number of Firms per 1000 Capita'!H$1)/$B85</f>
        <v>0</v>
      </c>
      <c r="I85" s="2">
        <f>1000*SUMIFS(allNAICS!$O:$O,allNAICS!$C:$C,'Number of Firms per 1000 Capita'!$A85,allNAICS!$E:$E,'Number of Firms per 1000 Capita'!I$1)/$B85</f>
        <v>4.3701218514832815E-2</v>
      </c>
      <c r="J85" s="2">
        <f>1000*SUMIFS(allNAICS!$O:$O,allNAICS!$C:$C,'Number of Firms per 1000 Capita'!$A85,allNAICS!$E:$E,'Number of Firms per 1000 Capita'!J$1)/$B85</f>
        <v>7.8100320517222652</v>
      </c>
      <c r="K85" s="2">
        <f>1000*SUMIFS(allNAICS!$O:$O,allNAICS!$C:$C,'Number of Firms per 1000 Capita'!$A85,allNAICS!$E:$E,'Number of Firms per 1000 Capita'!K$1)/$B85</f>
        <v>2.467245936723133</v>
      </c>
      <c r="L85" s="2">
        <f>1000*SUMIFS(allNAICS!$O:$O,allNAICS!$C:$C,'Number of Firms per 1000 Capita'!$A85,allNAICS!$E:$E,'Number of Firms per 1000 Capita'!L$1)/$B85</f>
        <v>1.663143516050209</v>
      </c>
      <c r="M85" s="2">
        <f>1000*SUMIFS(allNAICS!$O:$O,allNAICS!$C:$C,'Number of Firms per 1000 Capita'!$A85,allNAICS!$E:$E,'Number of Firms per 1000 Capita'!M$1)/$B85</f>
        <v>7.5453275281467063</v>
      </c>
      <c r="N85" s="2">
        <f>1000*SUMIFS(allNAICS!$O:$O,allNAICS!$C:$C,'Number of Firms per 1000 Capita'!$A85,allNAICS!$E:$E,'Number of Firms per 1000 Capita'!N$1)/$B85</f>
        <v>3.3987061942107122</v>
      </c>
      <c r="O85" s="2">
        <f>1000*SUMIFS(allNAICS!$O:$O,allNAICS!$C:$C,'Number of Firms per 1000 Capita'!$A85,allNAICS!$E:$E,'Number of Firms per 1000 Capita'!O$1)/$B85</f>
        <v>1.0513264568425496</v>
      </c>
      <c r="P85" s="2">
        <f>1000*SUMIFS(allNAICS!$O:$O,allNAICS!$C:$C,'Number of Firms per 1000 Capita'!$A85,allNAICS!$E:$E,'Number of Firms per 1000 Capita'!P$1)/$B85</f>
        <v>2.3848379246665909</v>
      </c>
      <c r="Q85" s="2">
        <f>1000*SUMIFS(allNAICS!$O:$O,allNAICS!$C:$C,'Number of Firms per 1000 Capita'!$A85,allNAICS!$E:$E,'Number of Firms per 1000 Capita'!Q$1)/$B85</f>
        <v>7.3193297981128564</v>
      </c>
      <c r="R85" s="2">
        <f>1000*SUMIFS(allNAICS!$O:$O,allNAICS!$C:$C,'Number of Firms per 1000 Capita'!$A85,allNAICS!$E:$E,'Number of Firms per 1000 Capita'!R$1)/$B85</f>
        <v>9.5992847983438487</v>
      </c>
      <c r="S85" s="2">
        <f>1000*SUMIFS(allNAICS!$O:$O,allNAICS!$C:$C,'Number of Firms per 1000 Capita'!$A85,allNAICS!$E:$E,'Number of Firms per 1000 Capita'!S$1)/$B85</f>
        <v>5.7860413313638652</v>
      </c>
      <c r="T85" s="2">
        <f>1000*SUMIFS(allNAICS!$O:$O,allNAICS!$C:$C,'Number of Firms per 1000 Capita'!$A85,allNAICS!$E:$E,'Number of Firms per 1000 Capita'!T$1)/$B85</f>
        <v>2.0776807888194804</v>
      </c>
      <c r="U85" s="2">
        <f>1000*SUMIFS(allNAICS!$O:$O,allNAICS!$C:$C,'Number of Firms per 1000 Capita'!$A85,allNAICS!$E:$E,'Number of Firms per 1000 Capita'!U$1)/$B85</f>
        <v>7.8662193326699068</v>
      </c>
      <c r="V85" s="2">
        <f>1000*SUMIFS(allNAICS!$O:$O,allNAICS!$C:$C,'Number of Firms per 1000 Capita'!$A85,allNAICS!$E:$E,'Number of Firms per 1000 Capita'!V$1)/$B85</f>
        <v>3.3974575879674314</v>
      </c>
      <c r="W85" s="2">
        <f>1000*SUMIFS(allNAICS!$O:$O,allNAICS!$C:$C,'Number of Firms per 1000 Capita'!$A85,allNAICS!$E:$E,'Number of Firms per 1000 Capita'!W$1)/$B85</f>
        <v>2.0202449016285571</v>
      </c>
      <c r="X85" s="2">
        <f>1000*SUMIFS(allNAICS!$O:$O,allNAICS!$C:$C,'Number of Firms per 1000 Capita'!$A85,allNAICS!$E:$E,'Number of Firms per 1000 Capita'!X$1)/$B85</f>
        <v>9.6142680732632204</v>
      </c>
      <c r="Y85" s="2">
        <f>1000*SUMIFS(allNAICS!$O:$O,allNAICS!$C:$C,'Number of Firms per 1000 Capita'!$A85,allNAICS!$E:$E,'Number of Firms per 1000 Capita'!Y$1)/$B85</f>
        <v>0.13734668676090314</v>
      </c>
      <c r="Z85" s="2">
        <f>1000*SUMIFS(allNAICS!$O:$O,allNAICS!$C:$C,'Number of Firms per 1000 Capita'!$A85,allNAICS!$E:$E,'Number of Firms per 1000 Capita'!Z$1)/$B85</f>
        <v>0</v>
      </c>
    </row>
    <row r="86" spans="1:26" x14ac:dyDescent="0.45">
      <c r="A86" s="1" t="s">
        <v>566</v>
      </c>
      <c r="B86" s="2">
        <v>152445</v>
      </c>
      <c r="C86" s="1" t="s">
        <v>475</v>
      </c>
      <c r="D86" s="1">
        <v>34.605925300000003</v>
      </c>
      <c r="E86" s="1">
        <v>-86.983341699999997</v>
      </c>
      <c r="F86" s="2">
        <f>1000*SUMIFS(allNAICS!$O:$O,allNAICS!$C:$C,'Number of Firms per 1000 Capita'!$A86,allNAICS!$E:$E,'Number of Firms per 1000 Capita'!F$1)/$B86</f>
        <v>77.614877496802123</v>
      </c>
      <c r="G86" s="2">
        <f>1000*SUMIFS(allNAICS!$O:$O,allNAICS!$C:$C,'Number of Firms per 1000 Capita'!$A86,allNAICS!$E:$E,'Number of Firms per 1000 Capita'!G$1)/$B86</f>
        <v>1.3381875430483126</v>
      </c>
      <c r="H86" s="2">
        <f>1000*SUMIFS(allNAICS!$O:$O,allNAICS!$C:$C,'Number of Firms per 1000 Capita'!$A86,allNAICS!$E:$E,'Number of Firms per 1000 Capita'!H$1)/$B86</f>
        <v>0</v>
      </c>
      <c r="I86" s="2">
        <f>1000*SUMIFS(allNAICS!$O:$O,allNAICS!$C:$C,'Number of Firms per 1000 Capita'!$A86,allNAICS!$E:$E,'Number of Firms per 1000 Capita'!I$1)/$B86</f>
        <v>0.27550920003935847</v>
      </c>
      <c r="J86" s="2">
        <f>1000*SUMIFS(allNAICS!$O:$O,allNAICS!$C:$C,'Number of Firms per 1000 Capita'!$A86,allNAICS!$E:$E,'Number of Firms per 1000 Capita'!J$1)/$B86</f>
        <v>12.207681458886812</v>
      </c>
      <c r="K86" s="2">
        <f>1000*SUMIFS(allNAICS!$O:$O,allNAICS!$C:$C,'Number of Firms per 1000 Capita'!$A86,allNAICS!$E:$E,'Number of Firms per 1000 Capita'!K$1)/$B86</f>
        <v>3.1224376004460623</v>
      </c>
      <c r="L86" s="2">
        <f>1000*SUMIFS(allNAICS!$O:$O,allNAICS!$C:$C,'Number of Firms per 1000 Capita'!$A86,allNAICS!$E:$E,'Number of Firms per 1000 Capita'!L$1)/$B86</f>
        <v>1.8564072288366296</v>
      </c>
      <c r="M86" s="2">
        <f>1000*SUMIFS(allNAICS!$O:$O,allNAICS!$C:$C,'Number of Firms per 1000 Capita'!$A86,allNAICS!$E:$E,'Number of Firms per 1000 Capita'!M$1)/$B86</f>
        <v>10.91541211584506</v>
      </c>
      <c r="N86" s="2">
        <f>1000*SUMIFS(allNAICS!$O:$O,allNAICS!$C:$C,'Number of Firms per 1000 Capita'!$A86,allNAICS!$E:$E,'Number of Firms per 1000 Capita'!N$1)/$B86</f>
        <v>3.2208337433172618</v>
      </c>
      <c r="O86" s="2">
        <f>1000*SUMIFS(allNAICS!$O:$O,allNAICS!$C:$C,'Number of Firms per 1000 Capita'!$A86,allNAICS!$E:$E,'Number of Firms per 1000 Capita'!O$1)/$B86</f>
        <v>0.42638328577519763</v>
      </c>
      <c r="P86" s="2">
        <f>1000*SUMIFS(allNAICS!$O:$O,allNAICS!$C:$C,'Number of Firms per 1000 Capita'!$A86,allNAICS!$E:$E,'Number of Firms per 1000 Capita'!P$1)/$B86</f>
        <v>2.3943061431991866</v>
      </c>
      <c r="Q86" s="2">
        <f>1000*SUMIFS(allNAICS!$O:$O,allNAICS!$C:$C,'Number of Firms per 1000 Capita'!$A86,allNAICS!$E:$E,'Number of Firms per 1000 Capita'!Q$1)/$B86</f>
        <v>4.7754928006822128</v>
      </c>
      <c r="R86" s="2">
        <f>1000*SUMIFS(allNAICS!$O:$O,allNAICS!$C:$C,'Number of Firms per 1000 Capita'!$A86,allNAICS!$E:$E,'Number of Firms per 1000 Capita'!R$1)/$B86</f>
        <v>6.100560858014366</v>
      </c>
      <c r="S86" s="2">
        <f>1000*SUMIFS(allNAICS!$O:$O,allNAICS!$C:$C,'Number of Firms per 1000 Capita'!$A86,allNAICS!$E:$E,'Number of Firms per 1000 Capita'!S$1)/$B86</f>
        <v>9.2164387156023491</v>
      </c>
      <c r="T86" s="2">
        <f>1000*SUMIFS(allNAICS!$O:$O,allNAICS!$C:$C,'Number of Firms per 1000 Capita'!$A86,allNAICS!$E:$E,'Number of Firms per 1000 Capita'!T$1)/$B86</f>
        <v>0.68877300009839615</v>
      </c>
      <c r="U86" s="2">
        <f>1000*SUMIFS(allNAICS!$O:$O,allNAICS!$C:$C,'Number of Firms per 1000 Capita'!$A86,allNAICS!$E:$E,'Number of Firms per 1000 Capita'!U$1)/$B86</f>
        <v>5.542982715077569</v>
      </c>
      <c r="V86" s="2">
        <f>1000*SUMIFS(allNAICS!$O:$O,allNAICS!$C:$C,'Number of Firms per 1000 Capita'!$A86,allNAICS!$E:$E,'Number of Firms per 1000 Capita'!V$1)/$B86</f>
        <v>2.2565515431795076</v>
      </c>
      <c r="W86" s="2">
        <f>1000*SUMIFS(allNAICS!$O:$O,allNAICS!$C:$C,'Number of Firms per 1000 Capita'!$A86,allNAICS!$E:$E,'Number of Firms per 1000 Capita'!W$1)/$B86</f>
        <v>1.6792941716684706</v>
      </c>
      <c r="X86" s="2">
        <f>1000*SUMIFS(allNAICS!$O:$O,allNAICS!$C:$C,'Number of Firms per 1000 Capita'!$A86,allNAICS!$E:$E,'Number of Firms per 1000 Capita'!X$1)/$B86</f>
        <v>11.715700744530814</v>
      </c>
      <c r="Y86" s="2">
        <f>1000*SUMIFS(allNAICS!$O:$O,allNAICS!$C:$C,'Number of Firms per 1000 Capita'!$A86,allNAICS!$E:$E,'Number of Firms per 1000 Capita'!Y$1)/$B86</f>
        <v>0</v>
      </c>
      <c r="Z86" s="2">
        <f>1000*SUMIFS(allNAICS!$O:$O,allNAICS!$C:$C,'Number of Firms per 1000 Capita'!$A86,allNAICS!$E:$E,'Number of Firms per 1000 Capita'!Z$1)/$B86</f>
        <v>0</v>
      </c>
    </row>
    <row r="87" spans="1:26" x14ac:dyDescent="0.45">
      <c r="A87" s="1" t="s">
        <v>567</v>
      </c>
      <c r="B87" s="2">
        <v>107587</v>
      </c>
      <c r="C87" s="1" t="s">
        <v>504</v>
      </c>
      <c r="D87" s="1">
        <v>39.8403147</v>
      </c>
      <c r="E87" s="1">
        <v>-88.9548001</v>
      </c>
      <c r="F87" s="2">
        <f>1000*SUMIFS(allNAICS!$O:$O,allNAICS!$C:$C,'Number of Firms per 1000 Capita'!$A87,allNAICS!$E:$E,'Number of Firms per 1000 Capita'!F$1)/$B87</f>
        <v>67.192132878507621</v>
      </c>
      <c r="G87" s="2">
        <f>1000*SUMIFS(allNAICS!$O:$O,allNAICS!$C:$C,'Number of Firms per 1000 Capita'!$A87,allNAICS!$E:$E,'Number of Firms per 1000 Capita'!G$1)/$B87</f>
        <v>0.45544536049894502</v>
      </c>
      <c r="H87" s="2">
        <f>1000*SUMIFS(allNAICS!$O:$O,allNAICS!$C:$C,'Number of Firms per 1000 Capita'!$A87,allNAICS!$E:$E,'Number of Firms per 1000 Capita'!H$1)/$B87</f>
        <v>0.23237008188721686</v>
      </c>
      <c r="I87" s="2">
        <f>1000*SUMIFS(allNAICS!$O:$O,allNAICS!$C:$C,'Number of Firms per 1000 Capita'!$A87,allNAICS!$E:$E,'Number of Firms per 1000 Capita'!I$1)/$B87</f>
        <v>0</v>
      </c>
      <c r="J87" s="2">
        <f>1000*SUMIFS(allNAICS!$O:$O,allNAICS!$C:$C,'Number of Firms per 1000 Capita'!$A87,allNAICS!$E:$E,'Number of Firms per 1000 Capita'!J$1)/$B87</f>
        <v>6.2554026044038782</v>
      </c>
      <c r="K87" s="2">
        <f>1000*SUMIFS(allNAICS!$O:$O,allNAICS!$C:$C,'Number of Firms per 1000 Capita'!$A87,allNAICS!$E:$E,'Number of Firms per 1000 Capita'!K$1)/$B87</f>
        <v>1.6637697863124727</v>
      </c>
      <c r="L87" s="2">
        <f>1000*SUMIFS(allNAICS!$O:$O,allNAICS!$C:$C,'Number of Firms per 1000 Capita'!$A87,allNAICS!$E:$E,'Number of Firms per 1000 Capita'!L$1)/$B87</f>
        <v>1.598706163384052</v>
      </c>
      <c r="M87" s="2">
        <f>1000*SUMIFS(allNAICS!$O:$O,allNAICS!$C:$C,'Number of Firms per 1000 Capita'!$A87,allNAICS!$E:$E,'Number of Firms per 1000 Capita'!M$1)/$B87</f>
        <v>8.8858319313671732</v>
      </c>
      <c r="N87" s="2">
        <f>1000*SUMIFS(allNAICS!$O:$O,allNAICS!$C:$C,'Number of Firms per 1000 Capita'!$A87,allNAICS!$E:$E,'Number of Firms per 1000 Capita'!N$1)/$B87</f>
        <v>1.5894113601085633</v>
      </c>
      <c r="O87" s="2">
        <f>1000*SUMIFS(allNAICS!$O:$O,allNAICS!$C:$C,'Number of Firms per 1000 Capita'!$A87,allNAICS!$E:$E,'Number of Firms per 1000 Capita'!O$1)/$B87</f>
        <v>1.1804400159870616</v>
      </c>
      <c r="P87" s="2">
        <f>1000*SUMIFS(allNAICS!$O:$O,allNAICS!$C:$C,'Number of Firms per 1000 Capita'!$A87,allNAICS!$E:$E,'Number of Firms per 1000 Capita'!P$1)/$B87</f>
        <v>2.2679319992192366</v>
      </c>
      <c r="Q87" s="2">
        <f>1000*SUMIFS(allNAICS!$O:$O,allNAICS!$C:$C,'Number of Firms per 1000 Capita'!$A87,allNAICS!$E:$E,'Number of Firms per 1000 Capita'!Q$1)/$B87</f>
        <v>3.429782408655321</v>
      </c>
      <c r="R87" s="2">
        <f>1000*SUMIFS(allNAICS!$O:$O,allNAICS!$C:$C,'Number of Firms per 1000 Capita'!$A87,allNAICS!$E:$E,'Number of Firms per 1000 Capita'!R$1)/$B87</f>
        <v>3.6249732774405832</v>
      </c>
      <c r="S87" s="2">
        <f>1000*SUMIFS(allNAICS!$O:$O,allNAICS!$C:$C,'Number of Firms per 1000 Capita'!$A87,allNAICS!$E:$E,'Number of Firms per 1000 Capita'!S$1)/$B87</f>
        <v>7.2127673417792115</v>
      </c>
      <c r="T87" s="2">
        <f>1000*SUMIFS(allNAICS!$O:$O,allNAICS!$C:$C,'Number of Firms per 1000 Capita'!$A87,allNAICS!$E:$E,'Number of Firms per 1000 Capita'!T$1)/$B87</f>
        <v>1.1804400159870616</v>
      </c>
      <c r="U87" s="2">
        <f>1000*SUMIFS(allNAICS!$O:$O,allNAICS!$C:$C,'Number of Firms per 1000 Capita'!$A87,allNAICS!$E:$E,'Number of Firms per 1000 Capita'!U$1)/$B87</f>
        <v>11.125879520759943</v>
      </c>
      <c r="V87" s="2">
        <f>1000*SUMIFS(allNAICS!$O:$O,allNAICS!$C:$C,'Number of Firms per 1000 Capita'!$A87,allNAICS!$E:$E,'Number of Firms per 1000 Capita'!V$1)/$B87</f>
        <v>2.6769033433407383</v>
      </c>
      <c r="W87" s="2">
        <f>1000*SUMIFS(allNAICS!$O:$O,allNAICS!$C:$C,'Number of Firms per 1000 Capita'!$A87,allNAICS!$E:$E,'Number of Firms per 1000 Capita'!W$1)/$B87</f>
        <v>3.0394006710847963</v>
      </c>
      <c r="X87" s="2">
        <f>1000*SUMIFS(allNAICS!$O:$O,allNAICS!$C:$C,'Number of Firms per 1000 Capita'!$A87,allNAICS!$E:$E,'Number of Firms per 1000 Capita'!X$1)/$B87</f>
        <v>10.93998345525017</v>
      </c>
      <c r="Y87" s="2">
        <f>1000*SUMIFS(allNAICS!$O:$O,allNAICS!$C:$C,'Number of Firms per 1000 Capita'!$A87,allNAICS!$E:$E,'Number of Firms per 1000 Capita'!Y$1)/$B87</f>
        <v>0</v>
      </c>
      <c r="Z87" s="2">
        <f>1000*SUMIFS(allNAICS!$O:$O,allNAICS!$C:$C,'Number of Firms per 1000 Capita'!$A87,allNAICS!$E:$E,'Number of Firms per 1000 Capita'!Z$1)/$B87</f>
        <v>0</v>
      </c>
    </row>
    <row r="88" spans="1:26" x14ac:dyDescent="0.45">
      <c r="A88" s="1" t="s">
        <v>568</v>
      </c>
      <c r="B88" s="2">
        <v>623675</v>
      </c>
      <c r="C88" s="1" t="s">
        <v>526</v>
      </c>
      <c r="D88" s="1">
        <v>28.9005446</v>
      </c>
      <c r="E88" s="1">
        <v>-81.263673800000007</v>
      </c>
      <c r="F88" s="2">
        <f>1000*SUMIFS(allNAICS!$O:$O,allNAICS!$C:$C,'Number of Firms per 1000 Capita'!$A88,allNAICS!$E:$E,'Number of Firms per 1000 Capita'!F$1)/$B88</f>
        <v>85.159738645929366</v>
      </c>
      <c r="G88" s="2">
        <f>1000*SUMIFS(allNAICS!$O:$O,allNAICS!$C:$C,'Number of Firms per 1000 Capita'!$A88,allNAICS!$E:$E,'Number of Firms per 1000 Capita'!G$1)/$B88</f>
        <v>0.61570529522587891</v>
      </c>
      <c r="H88" s="2">
        <f>1000*SUMIFS(allNAICS!$O:$O,allNAICS!$C:$C,'Number of Firms per 1000 Capita'!$A88,allNAICS!$E:$E,'Number of Firms per 1000 Capita'!H$1)/$B88</f>
        <v>0</v>
      </c>
      <c r="I88" s="2">
        <f>1000*SUMIFS(allNAICS!$O:$O,allNAICS!$C:$C,'Number of Firms per 1000 Capita'!$A88,allNAICS!$E:$E,'Number of Firms per 1000 Capita'!I$1)/$B88</f>
        <v>4.8101976189521785E-2</v>
      </c>
      <c r="J88" s="2">
        <f>1000*SUMIFS(allNAICS!$O:$O,allNAICS!$C:$C,'Number of Firms per 1000 Capita'!$A88,allNAICS!$E:$E,'Number of Firms per 1000 Capita'!J$1)/$B88</f>
        <v>8.6134605363370351</v>
      </c>
      <c r="K88" s="2">
        <f>1000*SUMIFS(allNAICS!$O:$O,allNAICS!$C:$C,'Number of Firms per 1000 Capita'!$A88,allNAICS!$E:$E,'Number of Firms per 1000 Capita'!K$1)/$B88</f>
        <v>1.6675351745700886</v>
      </c>
      <c r="L88" s="2">
        <f>1000*SUMIFS(allNAICS!$O:$O,allNAICS!$C:$C,'Number of Firms per 1000 Capita'!$A88,allNAICS!$E:$E,'Number of Firms per 1000 Capita'!L$1)/$B88</f>
        <v>1.7028099571090711</v>
      </c>
      <c r="M88" s="2">
        <f>1000*SUMIFS(allNAICS!$O:$O,allNAICS!$C:$C,'Number of Firms per 1000 Capita'!$A88,allNAICS!$E:$E,'Number of Firms per 1000 Capita'!M$1)/$B88</f>
        <v>9.4135567402894136</v>
      </c>
      <c r="N88" s="2">
        <f>1000*SUMIFS(allNAICS!$O:$O,allNAICS!$C:$C,'Number of Firms per 1000 Capita'!$A88,allNAICS!$E:$E,'Number of Firms per 1000 Capita'!N$1)/$B88</f>
        <v>3.0159939070830162</v>
      </c>
      <c r="O88" s="2">
        <f>1000*SUMIFS(allNAICS!$O:$O,allNAICS!$C:$C,'Number of Firms per 1000 Capita'!$A88,allNAICS!$E:$E,'Number of Firms per 1000 Capita'!O$1)/$B88</f>
        <v>1.3693029221950535</v>
      </c>
      <c r="P88" s="2">
        <f>1000*SUMIFS(allNAICS!$O:$O,allNAICS!$C:$C,'Number of Firms per 1000 Capita'!$A88,allNAICS!$E:$E,'Number of Firms per 1000 Capita'!P$1)/$B88</f>
        <v>2.4275463983645329</v>
      </c>
      <c r="Q88" s="2">
        <f>1000*SUMIFS(allNAICS!$O:$O,allNAICS!$C:$C,'Number of Firms per 1000 Capita'!$A88,allNAICS!$E:$E,'Number of Firms per 1000 Capita'!Q$1)/$B88</f>
        <v>9.0030865434721612</v>
      </c>
      <c r="R88" s="2">
        <f>1000*SUMIFS(allNAICS!$O:$O,allNAICS!$C:$C,'Number of Firms per 1000 Capita'!$A88,allNAICS!$E:$E,'Number of Firms per 1000 Capita'!R$1)/$B88</f>
        <v>10.28901270693871</v>
      </c>
      <c r="S88" s="2">
        <f>1000*SUMIFS(allNAICS!$O:$O,allNAICS!$C:$C,'Number of Firms per 1000 Capita'!$A88,allNAICS!$E:$E,'Number of Firms per 1000 Capita'!S$1)/$B88</f>
        <v>8.7112678879223946</v>
      </c>
      <c r="T88" s="2">
        <f>1000*SUMIFS(allNAICS!$O:$O,allNAICS!$C:$C,'Number of Firms per 1000 Capita'!$A88,allNAICS!$E:$E,'Number of Firms per 1000 Capita'!T$1)/$B88</f>
        <v>1.8823906682166192</v>
      </c>
      <c r="U88" s="2">
        <f>1000*SUMIFS(allNAICS!$O:$O,allNAICS!$C:$C,'Number of Firms per 1000 Capita'!$A88,allNAICS!$E:$E,'Number of Firms per 1000 Capita'!U$1)/$B88</f>
        <v>8.0987693911091512</v>
      </c>
      <c r="V88" s="2">
        <f>1000*SUMIFS(allNAICS!$O:$O,allNAICS!$C:$C,'Number of Firms per 1000 Capita'!$A88,allNAICS!$E:$E,'Number of Firms per 1000 Capita'!V$1)/$B88</f>
        <v>3.6605603880226081</v>
      </c>
      <c r="W88" s="2">
        <f>1000*SUMIFS(allNAICS!$O:$O,allNAICS!$C:$C,'Number of Firms per 1000 Capita'!$A88,allNAICS!$E:$E,'Number of Firms per 1000 Capita'!W$1)/$B88</f>
        <v>2.5686455285204635</v>
      </c>
      <c r="X88" s="2">
        <f>1000*SUMIFS(allNAICS!$O:$O,allNAICS!$C:$C,'Number of Firms per 1000 Capita'!$A88,allNAICS!$E:$E,'Number of Firms per 1000 Capita'!X$1)/$B88</f>
        <v>12.128111596584759</v>
      </c>
      <c r="Y88" s="2">
        <f>1000*SUMIFS(allNAICS!$O:$O,allNAICS!$C:$C,'Number of Firms per 1000 Capita'!$A88,allNAICS!$E:$E,'Number of Firms per 1000 Capita'!Y$1)/$B88</f>
        <v>0</v>
      </c>
      <c r="Z88" s="2">
        <f>1000*SUMIFS(allNAICS!$O:$O,allNAICS!$C:$C,'Number of Firms per 1000 Capita'!$A88,allNAICS!$E:$E,'Number of Firms per 1000 Capita'!Z$1)/$B88</f>
        <v>0</v>
      </c>
    </row>
    <row r="89" spans="1:26" x14ac:dyDescent="0.45">
      <c r="A89" s="1" t="s">
        <v>569</v>
      </c>
      <c r="B89" s="2">
        <v>2798684</v>
      </c>
      <c r="C89" s="1" t="s">
        <v>512</v>
      </c>
      <c r="D89" s="1">
        <v>39.737566999999999</v>
      </c>
      <c r="E89" s="1">
        <v>-104.98471790000001</v>
      </c>
      <c r="F89" s="2">
        <f>1000*SUMIFS(allNAICS!$O:$O,allNAICS!$C:$C,'Number of Firms per 1000 Capita'!$A89,allNAICS!$E:$E,'Number of Firms per 1000 Capita'!F$1)/$B89</f>
        <v>98.975804342326612</v>
      </c>
      <c r="G89" s="2">
        <f>1000*SUMIFS(allNAICS!$O:$O,allNAICS!$C:$C,'Number of Firms per 1000 Capita'!$A89,allNAICS!$E:$E,'Number of Firms per 1000 Capita'!G$1)/$B89</f>
        <v>0.30299955264688688</v>
      </c>
      <c r="H89" s="2">
        <f>1000*SUMIFS(allNAICS!$O:$O,allNAICS!$C:$C,'Number of Firms per 1000 Capita'!$A89,allNAICS!$E:$E,'Number of Firms per 1000 Capita'!H$1)/$B89</f>
        <v>0.83253414819250759</v>
      </c>
      <c r="I89" s="2">
        <f>1000*SUMIFS(allNAICS!$O:$O,allNAICS!$C:$C,'Number of Firms per 1000 Capita'!$A89,allNAICS!$E:$E,'Number of Firms per 1000 Capita'!I$1)/$B89</f>
        <v>4.7522335497683914E-2</v>
      </c>
      <c r="J89" s="2">
        <f>1000*SUMIFS(allNAICS!$O:$O,allNAICS!$C:$C,'Number of Firms per 1000 Capita'!$A89,allNAICS!$E:$E,'Number of Firms per 1000 Capita'!J$1)/$B89</f>
        <v>10.191218444097297</v>
      </c>
      <c r="K89" s="2">
        <f>1000*SUMIFS(allNAICS!$O:$O,allNAICS!$C:$C,'Number of Firms per 1000 Capita'!$A89,allNAICS!$E:$E,'Number of Firms per 1000 Capita'!K$1)/$B89</f>
        <v>1.883027880246573</v>
      </c>
      <c r="L89" s="2">
        <f>1000*SUMIFS(allNAICS!$O:$O,allNAICS!$C:$C,'Number of Firms per 1000 Capita'!$A89,allNAICS!$E:$E,'Number of Firms per 1000 Capita'!L$1)/$B89</f>
        <v>2.683761367842886</v>
      </c>
      <c r="M89" s="2">
        <f>1000*SUMIFS(allNAICS!$O:$O,allNAICS!$C:$C,'Number of Firms per 1000 Capita'!$A89,allNAICS!$E:$E,'Number of Firms per 1000 Capita'!M$1)/$B89</f>
        <v>8.0377062933864636</v>
      </c>
      <c r="N89" s="2">
        <f>1000*SUMIFS(allNAICS!$O:$O,allNAICS!$C:$C,'Number of Firms per 1000 Capita'!$A89,allNAICS!$E:$E,'Number of Firms per 1000 Capita'!N$1)/$B89</f>
        <v>3.2911897163095225</v>
      </c>
      <c r="O89" s="2">
        <f>1000*SUMIFS(allNAICS!$O:$O,allNAICS!$C:$C,'Number of Firms per 1000 Capita'!$A89,allNAICS!$E:$E,'Number of Firms per 1000 Capita'!O$1)/$B89</f>
        <v>1.8201411806406154</v>
      </c>
      <c r="P89" s="2">
        <f>1000*SUMIFS(allNAICS!$O:$O,allNAICS!$C:$C,'Number of Firms per 1000 Capita'!$A89,allNAICS!$E:$E,'Number of Firms per 1000 Capita'!P$1)/$B89</f>
        <v>4.6543303924272976</v>
      </c>
      <c r="Q89" s="2">
        <f>1000*SUMIFS(allNAICS!$O:$O,allNAICS!$C:$C,'Number of Firms per 1000 Capita'!$A89,allNAICS!$E:$E,'Number of Firms per 1000 Capita'!Q$1)/$B89</f>
        <v>10.960151271097416</v>
      </c>
      <c r="R89" s="2">
        <f>1000*SUMIFS(allNAICS!$O:$O,allNAICS!$C:$C,'Number of Firms per 1000 Capita'!$A89,allNAICS!$E:$E,'Number of Firms per 1000 Capita'!R$1)/$B89</f>
        <v>18.643047946820719</v>
      </c>
      <c r="S89" s="2">
        <f>1000*SUMIFS(allNAICS!$O:$O,allNAICS!$C:$C,'Number of Firms per 1000 Capita'!$A89,allNAICS!$E:$E,'Number of Firms per 1000 Capita'!S$1)/$B89</f>
        <v>7.311650761572225</v>
      </c>
      <c r="T89" s="2">
        <f>1000*SUMIFS(allNAICS!$O:$O,allNAICS!$C:$C,'Number of Firms per 1000 Capita'!$A89,allNAICS!$E:$E,'Number of Firms per 1000 Capita'!T$1)/$B89</f>
        <v>2.9538883275139316</v>
      </c>
      <c r="U89" s="2">
        <f>1000*SUMIFS(allNAICS!$O:$O,allNAICS!$C:$C,'Number of Firms per 1000 Capita'!$A89,allNAICS!$E:$E,'Number of Firms per 1000 Capita'!U$1)/$B89</f>
        <v>8.0534279682879522</v>
      </c>
      <c r="V89" s="2">
        <f>1000*SUMIFS(allNAICS!$O:$O,allNAICS!$C:$C,'Number of Firms per 1000 Capita'!$A89,allNAICS!$E:$E,'Number of Firms per 1000 Capita'!V$1)/$B89</f>
        <v>4.8044009255778786</v>
      </c>
      <c r="W89" s="2">
        <f>1000*SUMIFS(allNAICS!$O:$O,allNAICS!$C:$C,'Number of Firms per 1000 Capita'!$A89,allNAICS!$E:$E,'Number of Firms per 1000 Capita'!W$1)/$B89</f>
        <v>2.2346217007707909</v>
      </c>
      <c r="X89" s="2">
        <f>1000*SUMIFS(allNAICS!$O:$O,allNAICS!$C:$C,'Number of Firms per 1000 Capita'!$A89,allNAICS!$E:$E,'Number of Firms per 1000 Capita'!X$1)/$B89</f>
        <v>10.444551796487206</v>
      </c>
      <c r="Y89" s="2">
        <f>1000*SUMIFS(allNAICS!$O:$O,allNAICS!$C:$C,'Number of Firms per 1000 Capita'!$A89,allNAICS!$E:$E,'Number of Firms per 1000 Capita'!Y$1)/$B89</f>
        <v>0.1725811131231679</v>
      </c>
      <c r="Z89" s="2">
        <f>1000*SUMIFS(allNAICS!$O:$O,allNAICS!$C:$C,'Number of Firms per 1000 Capita'!$A89,allNAICS!$E:$E,'Number of Firms per 1000 Capita'!Z$1)/$B89</f>
        <v>1.6078985694705082E-2</v>
      </c>
    </row>
    <row r="90" spans="1:26" x14ac:dyDescent="0.45">
      <c r="A90" s="1" t="s">
        <v>570</v>
      </c>
      <c r="B90" s="2">
        <v>623113</v>
      </c>
      <c r="C90" s="1" t="s">
        <v>462</v>
      </c>
      <c r="D90" s="1">
        <v>41.600544800000002</v>
      </c>
      <c r="E90" s="1">
        <v>-93.609106400000002</v>
      </c>
      <c r="F90" s="2">
        <f>1000*SUMIFS(allNAICS!$O:$O,allNAICS!$C:$C,'Number of Firms per 1000 Capita'!$A90,allNAICS!$E:$E,'Number of Firms per 1000 Capita'!F$1)/$B90</f>
        <v>84.544857834774746</v>
      </c>
      <c r="G90" s="2">
        <f>1000*SUMIFS(allNAICS!$O:$O,allNAICS!$C:$C,'Number of Firms per 1000 Capita'!$A90,allNAICS!$E:$E,'Number of Firms per 1000 Capita'!G$1)/$B90</f>
        <v>0.65156721172564203</v>
      </c>
      <c r="H90" s="2">
        <f>1000*SUMIFS(allNAICS!$O:$O,allNAICS!$C:$C,'Number of Firms per 1000 Capita'!$A90,allNAICS!$E:$E,'Number of Firms per 1000 Capita'!H$1)/$B90</f>
        <v>0</v>
      </c>
      <c r="I90" s="2">
        <f>1000*SUMIFS(allNAICS!$O:$O,allNAICS!$C:$C,'Number of Firms per 1000 Capita'!$A90,allNAICS!$E:$E,'Number of Firms per 1000 Capita'!I$1)/$B90</f>
        <v>0</v>
      </c>
      <c r="J90" s="2">
        <f>1000*SUMIFS(allNAICS!$O:$O,allNAICS!$C:$C,'Number of Firms per 1000 Capita'!$A90,allNAICS!$E:$E,'Number of Firms per 1000 Capita'!J$1)/$B90</f>
        <v>10.693084560906287</v>
      </c>
      <c r="K90" s="2">
        <f>1000*SUMIFS(allNAICS!$O:$O,allNAICS!$C:$C,'Number of Firms per 1000 Capita'!$A90,allNAICS!$E:$E,'Number of Firms per 1000 Capita'!K$1)/$B90</f>
        <v>1.3352313304328429</v>
      </c>
      <c r="L90" s="2">
        <f>1000*SUMIFS(allNAICS!$O:$O,allNAICS!$C:$C,'Number of Firms per 1000 Capita'!$A90,allNAICS!$E:$E,'Number of Firms per 1000 Capita'!L$1)/$B90</f>
        <v>2.8774877108967396</v>
      </c>
      <c r="M90" s="2">
        <f>1000*SUMIFS(allNAICS!$O:$O,allNAICS!$C:$C,'Number of Firms per 1000 Capita'!$A90,allNAICS!$E:$E,'Number of Firms per 1000 Capita'!M$1)/$B90</f>
        <v>8.5682693187271006</v>
      </c>
      <c r="N90" s="2">
        <f>1000*SUMIFS(allNAICS!$O:$O,allNAICS!$C:$C,'Number of Firms per 1000 Capita'!$A90,allNAICS!$E:$E,'Number of Firms per 1000 Capita'!N$1)/$B90</f>
        <v>2.9272379167181555</v>
      </c>
      <c r="O90" s="2">
        <f>1000*SUMIFS(allNAICS!$O:$O,allNAICS!$C:$C,'Number of Firms per 1000 Capita'!$A90,allNAICS!$E:$E,'Number of Firms per 1000 Capita'!O$1)/$B90</f>
        <v>1.279061743215115</v>
      </c>
      <c r="P90" s="2">
        <f>1000*SUMIFS(allNAICS!$O:$O,allNAICS!$C:$C,'Number of Firms per 1000 Capita'!$A90,allNAICS!$E:$E,'Number of Firms per 1000 Capita'!P$1)/$B90</f>
        <v>4.5529462553341045</v>
      </c>
      <c r="Q90" s="2">
        <f>1000*SUMIFS(allNAICS!$O:$O,allNAICS!$C:$C,'Number of Firms per 1000 Capita'!$A90,allNAICS!$E:$E,'Number of Firms per 1000 Capita'!Q$1)/$B90</f>
        <v>8.053113961673084</v>
      </c>
      <c r="R90" s="2">
        <f>1000*SUMIFS(allNAICS!$O:$O,allNAICS!$C:$C,'Number of Firms per 1000 Capita'!$A90,allNAICS!$E:$E,'Number of Firms per 1000 Capita'!R$1)/$B90</f>
        <v>12.082880633207781</v>
      </c>
      <c r="S90" s="2">
        <f>1000*SUMIFS(allNAICS!$O:$O,allNAICS!$C:$C,'Number of Firms per 1000 Capita'!$A90,allNAICS!$E:$E,'Number of Firms per 1000 Capita'!S$1)/$B90</f>
        <v>5.5206680008280999</v>
      </c>
      <c r="T90" s="2">
        <f>1000*SUMIFS(allNAICS!$O:$O,allNAICS!$C:$C,'Number of Firms per 1000 Capita'!$A90,allNAICS!$E:$E,'Number of Firms per 1000 Capita'!T$1)/$B90</f>
        <v>1.8712496770248734</v>
      </c>
      <c r="U90" s="2">
        <f>1000*SUMIFS(allNAICS!$O:$O,allNAICS!$C:$C,'Number of Firms per 1000 Capita'!$A90,allNAICS!$E:$E,'Number of Firms per 1000 Capita'!U$1)/$B90</f>
        <v>8.9197304501751695</v>
      </c>
      <c r="V90" s="2">
        <f>1000*SUMIFS(allNAICS!$O:$O,allNAICS!$C:$C,'Number of Firms per 1000 Capita'!$A90,allNAICS!$E:$E,'Number of Firms per 1000 Capita'!V$1)/$B90</f>
        <v>4.0971701761959709</v>
      </c>
      <c r="W90" s="2">
        <f>1000*SUMIFS(allNAICS!$O:$O,allNAICS!$C:$C,'Number of Firms per 1000 Capita'!$A90,allNAICS!$E:$E,'Number of Firms per 1000 Capita'!W$1)/$B90</f>
        <v>2.0959280258957844</v>
      </c>
      <c r="X90" s="2">
        <f>1000*SUMIFS(allNAICS!$O:$O,allNAICS!$C:$C,'Number of Firms per 1000 Capita'!$A90,allNAICS!$E:$E,'Number of Firms per 1000 Capita'!X$1)/$B90</f>
        <v>9.2326752932453662</v>
      </c>
      <c r="Y90" s="2">
        <f>1000*SUMIFS(allNAICS!$O:$O,allNAICS!$C:$C,'Number of Firms per 1000 Capita'!$A90,allNAICS!$E:$E,'Number of Firms per 1000 Capita'!Y$1)/$B90</f>
        <v>0.17813783374765091</v>
      </c>
      <c r="Z90" s="2">
        <f>1000*SUMIFS(allNAICS!$O:$O,allNAICS!$C:$C,'Number of Firms per 1000 Capita'!$A90,allNAICS!$E:$E,'Number of Firms per 1000 Capita'!Z$1)/$B90</f>
        <v>0</v>
      </c>
    </row>
    <row r="91" spans="1:26" x14ac:dyDescent="0.45">
      <c r="A91" s="1" t="s">
        <v>571</v>
      </c>
      <c r="B91" s="2">
        <v>4304613</v>
      </c>
      <c r="C91" s="1" t="s">
        <v>466</v>
      </c>
      <c r="D91" s="1">
        <v>42.331426999999998</v>
      </c>
      <c r="E91" s="1">
        <v>-83.0457538</v>
      </c>
      <c r="F91" s="2">
        <f>1000*SUMIFS(allNAICS!$O:$O,allNAICS!$C:$C,'Number of Firms per 1000 Capita'!$A91,allNAICS!$E:$E,'Number of Firms per 1000 Capita'!F$1)/$B91</f>
        <v>92.294708026017673</v>
      </c>
      <c r="G91" s="2">
        <f>1000*SUMIFS(allNAICS!$O:$O,allNAICS!$C:$C,'Number of Firms per 1000 Capita'!$A91,allNAICS!$E:$E,'Number of Firms per 1000 Capita'!G$1)/$B91</f>
        <v>0.16865627641788009</v>
      </c>
      <c r="H91" s="2">
        <f>1000*SUMIFS(allNAICS!$O:$O,allNAICS!$C:$C,'Number of Firms per 1000 Capita'!$A91,allNAICS!$E:$E,'Number of Firms per 1000 Capita'!H$1)/$B91</f>
        <v>0.18840253467617182</v>
      </c>
      <c r="I91" s="2">
        <f>1000*SUMIFS(allNAICS!$O:$O,allNAICS!$C:$C,'Number of Firms per 1000 Capita'!$A91,allNAICS!$E:$E,'Number of Firms per 1000 Capita'!I$1)/$B91</f>
        <v>2.04431850203491E-2</v>
      </c>
      <c r="J91" s="2">
        <f>1000*SUMIFS(allNAICS!$O:$O,allNAICS!$C:$C,'Number of Firms per 1000 Capita'!$A91,allNAICS!$E:$E,'Number of Firms per 1000 Capita'!J$1)/$B91</f>
        <v>8.1563662052779193</v>
      </c>
      <c r="K91" s="2">
        <f>1000*SUMIFS(allNAICS!$O:$O,allNAICS!$C:$C,'Number of Firms per 1000 Capita'!$A91,allNAICS!$E:$E,'Number of Firms per 1000 Capita'!K$1)/$B91</f>
        <v>2.2659412123691491</v>
      </c>
      <c r="L91" s="2">
        <f>1000*SUMIFS(allNAICS!$O:$O,allNAICS!$C:$C,'Number of Firms per 1000 Capita'!$A91,allNAICS!$E:$E,'Number of Firms per 1000 Capita'!L$1)/$B91</f>
        <v>2.5238041143303707</v>
      </c>
      <c r="M91" s="2">
        <f>1000*SUMIFS(allNAICS!$O:$O,allNAICS!$C:$C,'Number of Firms per 1000 Capita'!$A91,allNAICS!$E:$E,'Number of Firms per 1000 Capita'!M$1)/$B91</f>
        <v>7.8724847041998895</v>
      </c>
      <c r="N91" s="2">
        <f>1000*SUMIFS(allNAICS!$O:$O,allNAICS!$C:$C,'Number of Firms per 1000 Capita'!$A91,allNAICS!$E:$E,'Number of Firms per 1000 Capita'!N$1)/$B91</f>
        <v>3.659097809721803</v>
      </c>
      <c r="O91" s="2">
        <f>1000*SUMIFS(allNAICS!$O:$O,allNAICS!$C:$C,'Number of Firms per 1000 Capita'!$A91,allNAICS!$E:$E,'Number of Firms per 1000 Capita'!O$1)/$B91</f>
        <v>1.1023058286540508</v>
      </c>
      <c r="P91" s="2">
        <f>1000*SUMIFS(allNAICS!$O:$O,allNAICS!$C:$C,'Number of Firms per 1000 Capita'!$A91,allNAICS!$E:$E,'Number of Firms per 1000 Capita'!P$1)/$B91</f>
        <v>2.9129215564790609</v>
      </c>
      <c r="Q91" s="2">
        <f>1000*SUMIFS(allNAICS!$O:$O,allNAICS!$C:$C,'Number of Firms per 1000 Capita'!$A91,allNAICS!$E:$E,'Number of Firms per 1000 Capita'!Q$1)/$B91</f>
        <v>8.7654801953160479</v>
      </c>
      <c r="R91" s="2">
        <f>1000*SUMIFS(allNAICS!$O:$O,allNAICS!$C:$C,'Number of Firms per 1000 Capita'!$A91,allNAICS!$E:$E,'Number of Firms per 1000 Capita'!R$1)/$B91</f>
        <v>11.9302246218185</v>
      </c>
      <c r="S91" s="2">
        <f>1000*SUMIFS(allNAICS!$O:$O,allNAICS!$C:$C,'Number of Firms per 1000 Capita'!$A91,allNAICS!$E:$E,'Number of Firms per 1000 Capita'!S$1)/$B91</f>
        <v>8.1122275103476209</v>
      </c>
      <c r="T91" s="2">
        <f>1000*SUMIFS(allNAICS!$O:$O,allNAICS!$C:$C,'Number of Firms per 1000 Capita'!$A91,allNAICS!$E:$E,'Number of Firms per 1000 Capita'!T$1)/$B91</f>
        <v>2.2197117371526778</v>
      </c>
      <c r="U91" s="2">
        <f>1000*SUMIFS(allNAICS!$O:$O,allNAICS!$C:$C,'Number of Firms per 1000 Capita'!$A91,allNAICS!$E:$E,'Number of Firms per 1000 Capita'!U$1)/$B91</f>
        <v>10.690391912118464</v>
      </c>
      <c r="V91" s="2">
        <f>1000*SUMIFS(allNAICS!$O:$O,allNAICS!$C:$C,'Number of Firms per 1000 Capita'!$A91,allNAICS!$E:$E,'Number of Firms per 1000 Capita'!V$1)/$B91</f>
        <v>3.562921916557888</v>
      </c>
      <c r="W91" s="2">
        <f>1000*SUMIFS(allNAICS!$O:$O,allNAICS!$C:$C,'Number of Firms per 1000 Capita'!$A91,allNAICS!$E:$E,'Number of Firms per 1000 Capita'!W$1)/$B91</f>
        <v>2.5663166468158694</v>
      </c>
      <c r="X91" s="2">
        <f>1000*SUMIFS(allNAICS!$O:$O,allNAICS!$C:$C,'Number of Firms per 1000 Capita'!$A91,allNAICS!$E:$E,'Number of Firms per 1000 Capita'!X$1)/$B91</f>
        <v>15.698043006421251</v>
      </c>
      <c r="Y91" s="2">
        <f>1000*SUMIFS(allNAICS!$O:$O,allNAICS!$C:$C,'Number of Firms per 1000 Capita'!$A91,allNAICS!$E:$E,'Number of Firms per 1000 Capita'!Y$1)/$B91</f>
        <v>0.1354361007598128</v>
      </c>
      <c r="Z91" s="2">
        <f>1000*SUMIFS(allNAICS!$O:$O,allNAICS!$C:$C,'Number of Firms per 1000 Capita'!$A91,allNAICS!$E:$E,'Number of Firms per 1000 Capita'!Z$1)/$B91</f>
        <v>2.6483216958179515E-2</v>
      </c>
    </row>
    <row r="92" spans="1:26" x14ac:dyDescent="0.45">
      <c r="A92" s="1" t="s">
        <v>572</v>
      </c>
      <c r="B92" s="2">
        <v>147790</v>
      </c>
      <c r="C92" s="1" t="s">
        <v>475</v>
      </c>
      <c r="D92" s="1">
        <v>31.223231299999998</v>
      </c>
      <c r="E92" s="1">
        <v>-85.3904888</v>
      </c>
      <c r="F92" s="2">
        <f>1000*SUMIFS(allNAICS!$O:$O,allNAICS!$C:$C,'Number of Firms per 1000 Capita'!$A92,allNAICS!$E:$E,'Number of Firms per 1000 Capita'!F$1)/$B92</f>
        <v>75.90500033831789</v>
      </c>
      <c r="G92" s="2">
        <f>1000*SUMIFS(allNAICS!$O:$O,allNAICS!$C:$C,'Number of Firms per 1000 Capita'!$A92,allNAICS!$E:$E,'Number of Firms per 1000 Capita'!G$1)/$B92</f>
        <v>1.1164490154949591</v>
      </c>
      <c r="H92" s="2">
        <f>1000*SUMIFS(allNAICS!$O:$O,allNAICS!$C:$C,'Number of Firms per 1000 Capita'!$A92,allNAICS!$E:$E,'Number of Firms per 1000 Capita'!H$1)/$B92</f>
        <v>0</v>
      </c>
      <c r="I92" s="2">
        <f>1000*SUMIFS(allNAICS!$O:$O,allNAICS!$C:$C,'Number of Firms per 1000 Capita'!$A92,allNAICS!$E:$E,'Number of Firms per 1000 Capita'!I$1)/$B92</f>
        <v>0</v>
      </c>
      <c r="J92" s="2">
        <f>1000*SUMIFS(allNAICS!$O:$O,allNAICS!$C:$C,'Number of Firms per 1000 Capita'!$A92,allNAICS!$E:$E,'Number of Firms per 1000 Capita'!J$1)/$B92</f>
        <v>9.1278164963799995</v>
      </c>
      <c r="K92" s="2">
        <f>1000*SUMIFS(allNAICS!$O:$O,allNAICS!$C:$C,'Number of Firms per 1000 Capita'!$A92,allNAICS!$E:$E,'Number of Firms per 1000 Capita'!K$1)/$B92</f>
        <v>1.4074023952906152</v>
      </c>
      <c r="L92" s="2">
        <f>1000*SUMIFS(allNAICS!$O:$O,allNAICS!$C:$C,'Number of Firms per 1000 Capita'!$A92,allNAICS!$E:$E,'Number of Firms per 1000 Capita'!L$1)/$B92</f>
        <v>1.8201502131402667</v>
      </c>
      <c r="M92" s="2">
        <f>1000*SUMIFS(allNAICS!$O:$O,allNAICS!$C:$C,'Number of Firms per 1000 Capita'!$A92,allNAICS!$E:$E,'Number of Firms per 1000 Capita'!M$1)/$B92</f>
        <v>8.9315921239596729</v>
      </c>
      <c r="N92" s="2">
        <f>1000*SUMIFS(allNAICS!$O:$O,allNAICS!$C:$C,'Number of Firms per 1000 Capita'!$A92,allNAICS!$E:$E,'Number of Firms per 1000 Capita'!N$1)/$B92</f>
        <v>3.8026930103525274</v>
      </c>
      <c r="O92" s="2">
        <f>1000*SUMIFS(allNAICS!$O:$O,allNAICS!$C:$C,'Number of Firms per 1000 Capita'!$A92,allNAICS!$E:$E,'Number of Firms per 1000 Capita'!O$1)/$B92</f>
        <v>0.44657960619798365</v>
      </c>
      <c r="P92" s="2">
        <f>1000*SUMIFS(allNAICS!$O:$O,allNAICS!$C:$C,'Number of Firms per 1000 Capita'!$A92,allNAICS!$E:$E,'Number of Firms per 1000 Capita'!P$1)/$B92</f>
        <v>2.7268421408755668</v>
      </c>
      <c r="Q92" s="2">
        <f>1000*SUMIFS(allNAICS!$O:$O,allNAICS!$C:$C,'Number of Firms per 1000 Capita'!$A92,allNAICS!$E:$E,'Number of Firms per 1000 Capita'!Q$1)/$B92</f>
        <v>7.4971242979903918</v>
      </c>
      <c r="R92" s="2">
        <f>1000*SUMIFS(allNAICS!$O:$O,allNAICS!$C:$C,'Number of Firms per 1000 Capita'!$A92,allNAICS!$E:$E,'Number of Firms per 1000 Capita'!R$1)/$B92</f>
        <v>7.4971242979903918</v>
      </c>
      <c r="S92" s="2">
        <f>1000*SUMIFS(allNAICS!$O:$O,allNAICS!$C:$C,'Number of Firms per 1000 Capita'!$A92,allNAICS!$E:$E,'Number of Firms per 1000 Capita'!S$1)/$B92</f>
        <v>8.2278909263143643</v>
      </c>
      <c r="T92" s="2">
        <f>1000*SUMIFS(allNAICS!$O:$O,allNAICS!$C:$C,'Number of Firms per 1000 Capita'!$A92,allNAICS!$E:$E,'Number of Firms per 1000 Capita'!T$1)/$B92</f>
        <v>0.71723391298464034</v>
      </c>
      <c r="U92" s="2">
        <f>1000*SUMIFS(allNAICS!$O:$O,allNAICS!$C:$C,'Number of Firms per 1000 Capita'!$A92,allNAICS!$E:$E,'Number of Firms per 1000 Capita'!U$1)/$B92</f>
        <v>7.0505446917924077</v>
      </c>
      <c r="V92" s="2">
        <f>1000*SUMIFS(allNAICS!$O:$O,allNAICS!$C:$C,'Number of Firms per 1000 Capita'!$A92,allNAICS!$E:$E,'Number of Firms per 1000 Capita'!V$1)/$B92</f>
        <v>1.9690100818729277</v>
      </c>
      <c r="W92" s="2">
        <f>1000*SUMIFS(allNAICS!$O:$O,allNAICS!$C:$C,'Number of Firms per 1000 Capita'!$A92,allNAICS!$E:$E,'Number of Firms per 1000 Capita'!W$1)/$B92</f>
        <v>2.2667298193382504</v>
      </c>
      <c r="X92" s="2">
        <f>1000*SUMIFS(allNAICS!$O:$O,allNAICS!$C:$C,'Number of Firms per 1000 Capita'!$A92,allNAICS!$E:$E,'Number of Firms per 1000 Capita'!X$1)/$B92</f>
        <v>11.360714527369916</v>
      </c>
      <c r="Y92" s="2">
        <f>1000*SUMIFS(allNAICS!$O:$O,allNAICS!$C:$C,'Number of Firms per 1000 Capita'!$A92,allNAICS!$E:$E,'Number of Firms per 1000 Capita'!Y$1)/$B92</f>
        <v>0</v>
      </c>
      <c r="Z92" s="2">
        <f>1000*SUMIFS(allNAICS!$O:$O,allNAICS!$C:$C,'Number of Firms per 1000 Capita'!$A92,allNAICS!$E:$E,'Number of Firms per 1000 Capita'!Z$1)/$B92</f>
        <v>0</v>
      </c>
    </row>
    <row r="93" spans="1:26" x14ac:dyDescent="0.45">
      <c r="A93" s="1" t="s">
        <v>573</v>
      </c>
      <c r="B93" s="2">
        <v>173145</v>
      </c>
      <c r="C93" s="1" t="s">
        <v>574</v>
      </c>
      <c r="D93" s="1">
        <v>39.158168000000003</v>
      </c>
      <c r="E93" s="1">
        <v>-75.524368199999998</v>
      </c>
      <c r="F93" s="2">
        <f>1000*SUMIFS(allNAICS!$O:$O,allNAICS!$C:$C,'Number of Firms per 1000 Capita'!$A93,allNAICS!$E:$E,'Number of Firms per 1000 Capita'!F$1)/$B93</f>
        <v>69.32917496895665</v>
      </c>
      <c r="G93" s="2">
        <f>1000*SUMIFS(allNAICS!$O:$O,allNAICS!$C:$C,'Number of Firms per 1000 Capita'!$A93,allNAICS!$E:$E,'Number of Firms per 1000 Capita'!G$1)/$B93</f>
        <v>0.74504028415489909</v>
      </c>
      <c r="H93" s="2">
        <f>1000*SUMIFS(allNAICS!$O:$O,allNAICS!$C:$C,'Number of Firms per 1000 Capita'!$A93,allNAICS!$E:$E,'Number of Firms per 1000 Capita'!H$1)/$B93</f>
        <v>0</v>
      </c>
      <c r="I93" s="2">
        <f>1000*SUMIFS(allNAICS!$O:$O,allNAICS!$C:$C,'Number of Firms per 1000 Capita'!$A93,allNAICS!$E:$E,'Number of Firms per 1000 Capita'!I$1)/$B93</f>
        <v>0</v>
      </c>
      <c r="J93" s="2">
        <f>1000*SUMIFS(allNAICS!$O:$O,allNAICS!$C:$C,'Number of Firms per 1000 Capita'!$A93,allNAICS!$E:$E,'Number of Firms per 1000 Capita'!J$1)/$B93</f>
        <v>8.5304224782696583</v>
      </c>
      <c r="K93" s="2">
        <f>1000*SUMIFS(allNAICS!$O:$O,allNAICS!$C:$C,'Number of Firms per 1000 Capita'!$A93,allNAICS!$E:$E,'Number of Firms per 1000 Capita'!K$1)/$B93</f>
        <v>0.80279534494210059</v>
      </c>
      <c r="L93" s="2">
        <f>1000*SUMIFS(allNAICS!$O:$O,allNAICS!$C:$C,'Number of Firms per 1000 Capita'!$A93,allNAICS!$E:$E,'Number of Firms per 1000 Capita'!L$1)/$B93</f>
        <v>1.3052643737907534</v>
      </c>
      <c r="M93" s="2">
        <f>1000*SUMIFS(allNAICS!$O:$O,allNAICS!$C:$C,'Number of Firms per 1000 Capita'!$A93,allNAICS!$E:$E,'Number of Firms per 1000 Capita'!M$1)/$B93</f>
        <v>7.1385255132981031</v>
      </c>
      <c r="N93" s="2">
        <f>1000*SUMIFS(allNAICS!$O:$O,allNAICS!$C:$C,'Number of Firms per 1000 Capita'!$A93,allNAICS!$E:$E,'Number of Firms per 1000 Capita'!N$1)/$B93</f>
        <v>2.9108550636749544</v>
      </c>
      <c r="O93" s="2">
        <f>1000*SUMIFS(allNAICS!$O:$O,allNAICS!$C:$C,'Number of Firms per 1000 Capita'!$A93,allNAICS!$E:$E,'Number of Firms per 1000 Capita'!O$1)/$B93</f>
        <v>0.92985647867394383</v>
      </c>
      <c r="P93" s="2">
        <f>1000*SUMIFS(allNAICS!$O:$O,allNAICS!$C:$C,'Number of Firms per 1000 Capita'!$A93,allNAICS!$E:$E,'Number of Firms per 1000 Capita'!P$1)/$B93</f>
        <v>2.847324496809033</v>
      </c>
      <c r="Q93" s="2">
        <f>1000*SUMIFS(allNAICS!$O:$O,allNAICS!$C:$C,'Number of Firms per 1000 Capita'!$A93,allNAICS!$E:$E,'Number of Firms per 1000 Capita'!Q$1)/$B93</f>
        <v>9.9569724797135351</v>
      </c>
      <c r="R93" s="2">
        <f>1000*SUMIFS(allNAICS!$O:$O,allNAICS!$C:$C,'Number of Firms per 1000 Capita'!$A93,allNAICS!$E:$E,'Number of Firms per 1000 Capita'!R$1)/$B93</f>
        <v>6.4050362413006443</v>
      </c>
      <c r="S93" s="2">
        <f>1000*SUMIFS(allNAICS!$O:$O,allNAICS!$C:$C,'Number of Firms per 1000 Capita'!$A93,allNAICS!$E:$E,'Number of Firms per 1000 Capita'!S$1)/$B93</f>
        <v>4.6435068872909993</v>
      </c>
      <c r="T93" s="2">
        <f>1000*SUMIFS(allNAICS!$O:$O,allNAICS!$C:$C,'Number of Firms per 1000 Capita'!$A93,allNAICS!$E:$E,'Number of Firms per 1000 Capita'!T$1)/$B93</f>
        <v>1.4958560743885183</v>
      </c>
      <c r="U93" s="2">
        <f>1000*SUMIFS(allNAICS!$O:$O,allNAICS!$C:$C,'Number of Firms per 1000 Capita'!$A93,allNAICS!$E:$E,'Number of Firms per 1000 Capita'!U$1)/$B93</f>
        <v>5.9603222732391927</v>
      </c>
      <c r="V93" s="2">
        <f>1000*SUMIFS(allNAICS!$O:$O,allNAICS!$C:$C,'Number of Firms per 1000 Capita'!$A93,allNAICS!$E:$E,'Number of Firms per 1000 Capita'!V$1)/$B93</f>
        <v>3.8118340119552974</v>
      </c>
      <c r="W93" s="2">
        <f>1000*SUMIFS(allNAICS!$O:$O,allNAICS!$C:$C,'Number of Firms per 1000 Capita'!$A93,allNAICS!$E:$E,'Number of Firms per 1000 Capita'!W$1)/$B93</f>
        <v>1.8135089087181264</v>
      </c>
      <c r="X93" s="2">
        <f>1000*SUMIFS(allNAICS!$O:$O,allNAICS!$C:$C,'Number of Firms per 1000 Capita'!$A93,allNAICS!$E:$E,'Number of Firms per 1000 Capita'!X$1)/$B93</f>
        <v>10.043605070894337</v>
      </c>
      <c r="Y93" s="2">
        <f>1000*SUMIFS(allNAICS!$O:$O,allNAICS!$C:$C,'Number of Firms per 1000 Capita'!$A93,allNAICS!$E:$E,'Number of Firms per 1000 Capita'!Y$1)/$B93</f>
        <v>0</v>
      </c>
      <c r="Z93" s="2">
        <f>1000*SUMIFS(allNAICS!$O:$O,allNAICS!$C:$C,'Number of Firms per 1000 Capita'!$A93,allNAICS!$E:$E,'Number of Firms per 1000 Capita'!Z$1)/$B93</f>
        <v>0</v>
      </c>
    </row>
    <row r="94" spans="1:26" x14ac:dyDescent="0.45">
      <c r="A94" s="1" t="s">
        <v>575</v>
      </c>
      <c r="B94" s="2">
        <v>96571</v>
      </c>
      <c r="C94" s="1" t="s">
        <v>462</v>
      </c>
      <c r="D94" s="1">
        <v>42.500558300000002</v>
      </c>
      <c r="E94" s="1">
        <v>-90.664571800000004</v>
      </c>
      <c r="F94" s="2">
        <f>1000*SUMIFS(allNAICS!$O:$O,allNAICS!$C:$C,'Number of Firms per 1000 Capita'!$A94,allNAICS!$E:$E,'Number of Firms per 1000 Capita'!F$1)/$B94</f>
        <v>86.288844477120463</v>
      </c>
      <c r="G94" s="2">
        <f>1000*SUMIFS(allNAICS!$O:$O,allNAICS!$C:$C,'Number of Firms per 1000 Capita'!$A94,allNAICS!$E:$E,'Number of Firms per 1000 Capita'!G$1)/$B94</f>
        <v>0.84911619430263741</v>
      </c>
      <c r="H94" s="2">
        <f>1000*SUMIFS(allNAICS!$O:$O,allNAICS!$C:$C,'Number of Firms per 1000 Capita'!$A94,allNAICS!$E:$E,'Number of Firms per 1000 Capita'!H$1)/$B94</f>
        <v>0</v>
      </c>
      <c r="I94" s="2">
        <f>1000*SUMIFS(allNAICS!$O:$O,allNAICS!$C:$C,'Number of Firms per 1000 Capita'!$A94,allNAICS!$E:$E,'Number of Firms per 1000 Capita'!I$1)/$B94</f>
        <v>0</v>
      </c>
      <c r="J94" s="2">
        <f>1000*SUMIFS(allNAICS!$O:$O,allNAICS!$C:$C,'Number of Firms per 1000 Capita'!$A94,allNAICS!$E:$E,'Number of Firms per 1000 Capita'!J$1)/$B94</f>
        <v>11.525199076327262</v>
      </c>
      <c r="K94" s="2">
        <f>1000*SUMIFS(allNAICS!$O:$O,allNAICS!$C:$C,'Number of Firms per 1000 Capita'!$A94,allNAICS!$E:$E,'Number of Firms per 1000 Capita'!K$1)/$B94</f>
        <v>2.5266384318273603</v>
      </c>
      <c r="L94" s="2">
        <f>1000*SUMIFS(allNAICS!$O:$O,allNAICS!$C:$C,'Number of Firms per 1000 Capita'!$A94,allNAICS!$E:$E,'Number of Firms per 1000 Capita'!L$1)/$B94</f>
        <v>2.3195369210218391</v>
      </c>
      <c r="M94" s="2">
        <f>1000*SUMIFS(allNAICS!$O:$O,allNAICS!$C:$C,'Number of Firms per 1000 Capita'!$A94,allNAICS!$E:$E,'Number of Firms per 1000 Capita'!M$1)/$B94</f>
        <v>10.624307504323244</v>
      </c>
      <c r="N94" s="2">
        <f>1000*SUMIFS(allNAICS!$O:$O,allNAICS!$C:$C,'Number of Firms per 1000 Capita'!$A94,allNAICS!$E:$E,'Number of Firms per 1000 Capita'!N$1)/$B94</f>
        <v>2.8580008491161943</v>
      </c>
      <c r="O94" s="2">
        <f>1000*SUMIFS(allNAICS!$O:$O,allNAICS!$C:$C,'Number of Firms per 1000 Capita'!$A94,allNAICS!$E:$E,'Number of Firms per 1000 Capita'!O$1)/$B94</f>
        <v>1.5325511799608578</v>
      </c>
      <c r="P94" s="2">
        <f>1000*SUMIFS(allNAICS!$O:$O,allNAICS!$C:$C,'Number of Firms per 1000 Capita'!$A94,allNAICS!$E:$E,'Number of Firms per 1000 Capita'!P$1)/$B94</f>
        <v>4.0591896117882182</v>
      </c>
      <c r="Q94" s="2">
        <f>1000*SUMIFS(allNAICS!$O:$O,allNAICS!$C:$C,'Number of Firms per 1000 Capita'!$A94,allNAICS!$E:$E,'Number of Firms per 1000 Capita'!Q$1)/$B94</f>
        <v>12.52964140373404</v>
      </c>
      <c r="R94" s="2">
        <f>1000*SUMIFS(allNAICS!$O:$O,allNAICS!$C:$C,'Number of Firms per 1000 Capita'!$A94,allNAICS!$E:$E,'Number of Firms per 1000 Capita'!R$1)/$B94</f>
        <v>6.7100889500988909</v>
      </c>
      <c r="S94" s="2">
        <f>1000*SUMIFS(allNAICS!$O:$O,allNAICS!$C:$C,'Number of Firms per 1000 Capita'!$A94,allNAICS!$E:$E,'Number of Firms per 1000 Capita'!S$1)/$B94</f>
        <v>4.6908492197450578</v>
      </c>
      <c r="T94" s="2">
        <f>1000*SUMIFS(allNAICS!$O:$O,allNAICS!$C:$C,'Number of Firms per 1000 Capita'!$A94,allNAICS!$E:$E,'Number of Firms per 1000 Capita'!T$1)/$B94</f>
        <v>1.4704207267192013</v>
      </c>
      <c r="U94" s="2">
        <f>1000*SUMIFS(allNAICS!$O:$O,allNAICS!$C:$C,'Number of Firms per 1000 Capita'!$A94,allNAICS!$E:$E,'Number of Firms per 1000 Capita'!U$1)/$B94</f>
        <v>6.1094945687628792</v>
      </c>
      <c r="V94" s="2">
        <f>1000*SUMIFS(allNAICS!$O:$O,allNAICS!$C:$C,'Number of Firms per 1000 Capita'!$A94,allNAICS!$E:$E,'Number of Firms per 1000 Capita'!V$1)/$B94</f>
        <v>4.2352258959729108</v>
      </c>
      <c r="W94" s="2">
        <f>1000*SUMIFS(allNAICS!$O:$O,allNAICS!$C:$C,'Number of Firms per 1000 Capita'!$A94,allNAICS!$E:$E,'Number of Firms per 1000 Capita'!W$1)/$B94</f>
        <v>2.7648051692537097</v>
      </c>
      <c r="X94" s="2">
        <f>1000*SUMIFS(allNAICS!$O:$O,allNAICS!$C:$C,'Number of Firms per 1000 Capita'!$A94,allNAICS!$E:$E,'Number of Firms per 1000 Capita'!X$1)/$B94</f>
        <v>11.753010738213336</v>
      </c>
      <c r="Y94" s="2">
        <f>1000*SUMIFS(allNAICS!$O:$O,allNAICS!$C:$C,'Number of Firms per 1000 Capita'!$A94,allNAICS!$E:$E,'Number of Firms per 1000 Capita'!Y$1)/$B94</f>
        <v>0</v>
      </c>
      <c r="Z94" s="2">
        <f>1000*SUMIFS(allNAICS!$O:$O,allNAICS!$C:$C,'Number of Firms per 1000 Capita'!$A94,allNAICS!$E:$E,'Number of Firms per 1000 Capita'!Z$1)/$B94</f>
        <v>0</v>
      </c>
    </row>
    <row r="95" spans="1:26" x14ac:dyDescent="0.45">
      <c r="A95" s="1" t="s">
        <v>576</v>
      </c>
      <c r="B95" s="2">
        <v>279205</v>
      </c>
      <c r="C95" s="1" t="s">
        <v>468</v>
      </c>
      <c r="D95" s="1">
        <v>46.786671900000002</v>
      </c>
      <c r="E95" s="1">
        <v>-92.100485199999994</v>
      </c>
      <c r="F95" s="2">
        <f>1000*SUMIFS(allNAICS!$O:$O,allNAICS!$C:$C,'Number of Firms per 1000 Capita'!$A95,allNAICS!$E:$E,'Number of Firms per 1000 Capita'!F$1)/$B95</f>
        <v>74.454254042728465</v>
      </c>
      <c r="G95" s="2">
        <f>1000*SUMIFS(allNAICS!$O:$O,allNAICS!$C:$C,'Number of Firms per 1000 Capita'!$A95,allNAICS!$E:$E,'Number of Firms per 1000 Capita'!G$1)/$B95</f>
        <v>1.3180279722784334</v>
      </c>
      <c r="H95" s="2">
        <f>1000*SUMIFS(allNAICS!$O:$O,allNAICS!$C:$C,'Number of Firms per 1000 Capita'!$A95,allNAICS!$E:$E,'Number of Firms per 1000 Capita'!H$1)/$B95</f>
        <v>9.6703139270428534E-2</v>
      </c>
      <c r="I95" s="2">
        <f>1000*SUMIFS(allNAICS!$O:$O,allNAICS!$C:$C,'Number of Firms per 1000 Capita'!$A95,allNAICS!$E:$E,'Number of Firms per 1000 Capita'!I$1)/$B95</f>
        <v>0</v>
      </c>
      <c r="J95" s="2">
        <f>1000*SUMIFS(allNAICS!$O:$O,allNAICS!$C:$C,'Number of Firms per 1000 Capita'!$A95,allNAICS!$E:$E,'Number of Firms per 1000 Capita'!J$1)/$B95</f>
        <v>9.7885066528178228</v>
      </c>
      <c r="K95" s="2">
        <f>1000*SUMIFS(allNAICS!$O:$O,allNAICS!$C:$C,'Number of Firms per 1000 Capita'!$A95,allNAICS!$E:$E,'Number of Firms per 1000 Capita'!K$1)/$B95</f>
        <v>2.145377052703211</v>
      </c>
      <c r="L95" s="2">
        <f>1000*SUMIFS(allNAICS!$O:$O,allNAICS!$C:$C,'Number of Firms per 1000 Capita'!$A95,allNAICS!$E:$E,'Number of Firms per 1000 Capita'!L$1)/$B95</f>
        <v>1.6905141383571212</v>
      </c>
      <c r="M95" s="2">
        <f>1000*SUMIFS(allNAICS!$O:$O,allNAICS!$C:$C,'Number of Firms per 1000 Capita'!$A95,allNAICS!$E:$E,'Number of Firms per 1000 Capita'!M$1)/$B95</f>
        <v>10.032055299869272</v>
      </c>
      <c r="N95" s="2">
        <f>1000*SUMIFS(allNAICS!$O:$O,allNAICS!$C:$C,'Number of Firms per 1000 Capita'!$A95,allNAICS!$E:$E,'Number of Firms per 1000 Capita'!N$1)/$B95</f>
        <v>3.4777314159846706</v>
      </c>
      <c r="O95" s="2">
        <f>1000*SUMIFS(allNAICS!$O:$O,allNAICS!$C:$C,'Number of Firms per 1000 Capita'!$A95,allNAICS!$E:$E,'Number of Firms per 1000 Capita'!O$1)/$B95</f>
        <v>1.0135921634641214</v>
      </c>
      <c r="P95" s="2">
        <f>1000*SUMIFS(allNAICS!$O:$O,allNAICS!$C:$C,'Number of Firms per 1000 Capita'!$A95,allNAICS!$E:$E,'Number of Firms per 1000 Capita'!P$1)/$B95</f>
        <v>2.2349169964721263</v>
      </c>
      <c r="Q95" s="2">
        <f>1000*SUMIFS(allNAICS!$O:$O,allNAICS!$C:$C,'Number of Firms per 1000 Capita'!$A95,allNAICS!$E:$E,'Number of Firms per 1000 Capita'!Q$1)/$B95</f>
        <v>6.3036120413316379</v>
      </c>
      <c r="R95" s="2">
        <f>1000*SUMIFS(allNAICS!$O:$O,allNAICS!$C:$C,'Number of Firms per 1000 Capita'!$A95,allNAICS!$E:$E,'Number of Firms per 1000 Capita'!R$1)/$B95</f>
        <v>7.8795150516645478</v>
      </c>
      <c r="S95" s="2">
        <f>1000*SUMIFS(allNAICS!$O:$O,allNAICS!$C:$C,'Number of Firms per 1000 Capita'!$A95,allNAICS!$E:$E,'Number of Firms per 1000 Capita'!S$1)/$B95</f>
        <v>3.9719919055890833</v>
      </c>
      <c r="T95" s="2">
        <f>1000*SUMIFS(allNAICS!$O:$O,allNAICS!$C:$C,'Number of Firms per 1000 Capita'!$A95,allNAICS!$E:$E,'Number of Firms per 1000 Capita'!T$1)/$B95</f>
        <v>2.1847746279615334</v>
      </c>
      <c r="U95" s="2">
        <f>1000*SUMIFS(allNAICS!$O:$O,allNAICS!$C:$C,'Number of Firms per 1000 Capita'!$A95,allNAICS!$E:$E,'Number of Firms per 1000 Capita'!U$1)/$B95</f>
        <v>6.9089020612095053</v>
      </c>
      <c r="V95" s="2">
        <f>1000*SUMIFS(allNAICS!$O:$O,allNAICS!$C:$C,'Number of Firms per 1000 Capita'!$A95,allNAICS!$E:$E,'Number of Firms per 1000 Capita'!V$1)/$B95</f>
        <v>3.8251463978080622</v>
      </c>
      <c r="W95" s="2">
        <f>1000*SUMIFS(allNAICS!$O:$O,allNAICS!$C:$C,'Number of Firms per 1000 Capita'!$A95,allNAICS!$E:$E,'Number of Firms per 1000 Capita'!W$1)/$B95</f>
        <v>3.345212299206676</v>
      </c>
      <c r="X95" s="2">
        <f>1000*SUMIFS(allNAICS!$O:$O,allNAICS!$C:$C,'Number of Firms per 1000 Capita'!$A95,allNAICS!$E:$E,'Number of Firms per 1000 Capita'!X$1)/$B95</f>
        <v>8.3701939435182027</v>
      </c>
      <c r="Y95" s="2">
        <f>1000*SUMIFS(allNAICS!$O:$O,allNAICS!$C:$C,'Number of Firms per 1000 Capita'!$A95,allNAICS!$E:$E,'Number of Firms per 1000 Capita'!Y$1)/$B95</f>
        <v>0.1146111280242116</v>
      </c>
      <c r="Z95" s="2">
        <f>1000*SUMIFS(allNAICS!$O:$O,allNAICS!$C:$C,'Number of Firms per 1000 Capita'!$A95,allNAICS!$E:$E,'Number of Firms per 1000 Capita'!Z$1)/$B95</f>
        <v>0</v>
      </c>
    </row>
    <row r="96" spans="1:26" x14ac:dyDescent="0.45">
      <c r="A96" s="1" t="s">
        <v>577</v>
      </c>
      <c r="B96" s="2">
        <v>550281</v>
      </c>
      <c r="C96" s="1" t="s">
        <v>470</v>
      </c>
      <c r="D96" s="1">
        <v>35.994032900000001</v>
      </c>
      <c r="E96" s="1">
        <v>-78.898618999999997</v>
      </c>
      <c r="F96" s="2">
        <f>1000*SUMIFS(allNAICS!$O:$O,allNAICS!$C:$C,'Number of Firms per 1000 Capita'!$A96,allNAICS!$E:$E,'Number of Firms per 1000 Capita'!F$1)/$B96</f>
        <v>86.415849356964898</v>
      </c>
      <c r="G96" s="2">
        <f>1000*SUMIFS(allNAICS!$O:$O,allNAICS!$C:$C,'Number of Firms per 1000 Capita'!$A96,allNAICS!$E:$E,'Number of Firms per 1000 Capita'!G$1)/$B96</f>
        <v>0.3798059536854807</v>
      </c>
      <c r="H96" s="2">
        <f>1000*SUMIFS(allNAICS!$O:$O,allNAICS!$C:$C,'Number of Firms per 1000 Capita'!$A96,allNAICS!$E:$E,'Number of Firms per 1000 Capita'!H$1)/$B96</f>
        <v>0</v>
      </c>
      <c r="I96" s="2">
        <f>1000*SUMIFS(allNAICS!$O:$O,allNAICS!$C:$C,'Number of Firms per 1000 Capita'!$A96,allNAICS!$E:$E,'Number of Firms per 1000 Capita'!I$1)/$B96</f>
        <v>0</v>
      </c>
      <c r="J96" s="2">
        <f>1000*SUMIFS(allNAICS!$O:$O,allNAICS!$C:$C,'Number of Firms per 1000 Capita'!$A96,allNAICS!$E:$E,'Number of Firms per 1000 Capita'!J$1)/$B96</f>
        <v>7.6615401949185964</v>
      </c>
      <c r="K96" s="2">
        <f>1000*SUMIFS(allNAICS!$O:$O,allNAICS!$C:$C,'Number of Firms per 1000 Capita'!$A96,allNAICS!$E:$E,'Number of Firms per 1000 Capita'!K$1)/$B96</f>
        <v>1.5065030411735096</v>
      </c>
      <c r="L96" s="2">
        <f>1000*SUMIFS(allNAICS!$O:$O,allNAICS!$C:$C,'Number of Firms per 1000 Capita'!$A96,allNAICS!$E:$E,'Number of Firms per 1000 Capita'!L$1)/$B96</f>
        <v>1.2266460226684186</v>
      </c>
      <c r="M96" s="2">
        <f>1000*SUMIFS(allNAICS!$O:$O,allNAICS!$C:$C,'Number of Firms per 1000 Capita'!$A96,allNAICS!$E:$E,'Number of Firms per 1000 Capita'!M$1)/$B96</f>
        <v>6.2858793961630512</v>
      </c>
      <c r="N96" s="2">
        <f>1000*SUMIFS(allNAICS!$O:$O,allNAICS!$C:$C,'Number of Firms per 1000 Capita'!$A96,allNAICS!$E:$E,'Number of Firms per 1000 Capita'!N$1)/$B96</f>
        <v>2.1189174258242609</v>
      </c>
      <c r="O96" s="2">
        <f>1000*SUMIFS(allNAICS!$O:$O,allNAICS!$C:$C,'Number of Firms per 1000 Capita'!$A96,allNAICS!$E:$E,'Number of Firms per 1000 Capita'!O$1)/$B96</f>
        <v>1.7518322457071933</v>
      </c>
      <c r="P96" s="2">
        <f>1000*SUMIFS(allNAICS!$O:$O,allNAICS!$C:$C,'Number of Firms per 1000 Capita'!$A96,allNAICS!$E:$E,'Number of Firms per 1000 Capita'!P$1)/$B96</f>
        <v>2.8639913062598925</v>
      </c>
      <c r="Q96" s="2">
        <f>1000*SUMIFS(allNAICS!$O:$O,allNAICS!$C:$C,'Number of Firms per 1000 Capita'!$A96,allNAICS!$E:$E,'Number of Firms per 1000 Capita'!Q$1)/$B96</f>
        <v>5.6934547985483777</v>
      </c>
      <c r="R96" s="2">
        <f>1000*SUMIFS(allNAICS!$O:$O,allNAICS!$C:$C,'Number of Firms per 1000 Capita'!$A96,allNAICS!$E:$E,'Number of Firms per 1000 Capita'!R$1)/$B96</f>
        <v>17.927204464628073</v>
      </c>
      <c r="S96" s="2">
        <f>1000*SUMIFS(allNAICS!$O:$O,allNAICS!$C:$C,'Number of Firms per 1000 Capita'!$A96,allNAICS!$E:$E,'Number of Firms per 1000 Capita'!S$1)/$B96</f>
        <v>7.285368747966948</v>
      </c>
      <c r="T96" s="2">
        <f>1000*SUMIFS(allNAICS!$O:$O,allNAICS!$C:$C,'Number of Firms per 1000 Capita'!$A96,allNAICS!$E:$E,'Number of Firms per 1000 Capita'!T$1)/$B96</f>
        <v>4.9629189450480755</v>
      </c>
      <c r="U96" s="2">
        <f>1000*SUMIFS(allNAICS!$O:$O,allNAICS!$C:$C,'Number of Firms per 1000 Capita'!$A96,allNAICS!$E:$E,'Number of Firms per 1000 Capita'!U$1)/$B96</f>
        <v>9.0390182470410565</v>
      </c>
      <c r="V96" s="2">
        <f>1000*SUMIFS(allNAICS!$O:$O,allNAICS!$C:$C,'Number of Firms per 1000 Capita'!$A96,allNAICS!$E:$E,'Number of Firms per 1000 Capita'!V$1)/$B96</f>
        <v>5.5208157286913417</v>
      </c>
      <c r="W96" s="2">
        <f>1000*SUMIFS(allNAICS!$O:$O,allNAICS!$C:$C,'Number of Firms per 1000 Capita'!$A96,allNAICS!$E:$E,'Number of Firms per 1000 Capita'!W$1)/$B96</f>
        <v>2.6059413281577957</v>
      </c>
      <c r="X96" s="2">
        <f>1000*SUMIFS(allNAICS!$O:$O,allNAICS!$C:$C,'Number of Firms per 1000 Capita'!$A96,allNAICS!$E:$E,'Number of Firms per 1000 Capita'!X$1)/$B96</f>
        <v>9.6496153783248921</v>
      </c>
      <c r="Y96" s="2">
        <f>1000*SUMIFS(allNAICS!$O:$O,allNAICS!$C:$C,'Number of Firms per 1000 Capita'!$A96,allNAICS!$E:$E,'Number of Firms per 1000 Capita'!Y$1)/$B96</f>
        <v>0.11266970874880289</v>
      </c>
      <c r="Z96" s="2">
        <f>1000*SUMIFS(allNAICS!$O:$O,allNAICS!$C:$C,'Number of Firms per 1000 Capita'!$A96,allNAICS!$E:$E,'Number of Firms per 1000 Capita'!Z$1)/$B96</f>
        <v>0</v>
      </c>
    </row>
    <row r="97" spans="1:26" x14ac:dyDescent="0.45">
      <c r="A97" s="1" t="s">
        <v>578</v>
      </c>
      <c r="B97" s="2">
        <v>165833</v>
      </c>
      <c r="C97" s="1" t="s">
        <v>468</v>
      </c>
      <c r="D97" s="1">
        <v>44.811349</v>
      </c>
      <c r="E97" s="1">
        <v>-91.498494100000002</v>
      </c>
      <c r="F97" s="2">
        <f>1000*SUMIFS(allNAICS!$O:$O,allNAICS!$C:$C,'Number of Firms per 1000 Capita'!$A97,allNAICS!$E:$E,'Number of Firms per 1000 Capita'!F$1)/$B97</f>
        <v>79.489607014285454</v>
      </c>
      <c r="G97" s="2">
        <f>1000*SUMIFS(allNAICS!$O:$O,allNAICS!$C:$C,'Number of Firms per 1000 Capita'!$A97,allNAICS!$E:$E,'Number of Firms per 1000 Capita'!G$1)/$B97</f>
        <v>1.2844246923109393</v>
      </c>
      <c r="H97" s="2">
        <f>1000*SUMIFS(allNAICS!$O:$O,allNAICS!$C:$C,'Number of Firms per 1000 Capita'!$A97,allNAICS!$E:$E,'Number of Firms per 1000 Capita'!H$1)/$B97</f>
        <v>0</v>
      </c>
      <c r="I97" s="2">
        <f>1000*SUMIFS(allNAICS!$O:$O,allNAICS!$C:$C,'Number of Firms per 1000 Capita'!$A97,allNAICS!$E:$E,'Number of Firms per 1000 Capita'!I$1)/$B97</f>
        <v>0</v>
      </c>
      <c r="J97" s="2">
        <f>1000*SUMIFS(allNAICS!$O:$O,allNAICS!$C:$C,'Number of Firms per 1000 Capita'!$A97,allNAICS!$E:$E,'Number of Firms per 1000 Capita'!J$1)/$B97</f>
        <v>11.855300211658717</v>
      </c>
      <c r="K97" s="2">
        <f>1000*SUMIFS(allNAICS!$O:$O,allNAICS!$C:$C,'Number of Firms per 1000 Capita'!$A97,allNAICS!$E:$E,'Number of Firms per 1000 Capita'!K$1)/$B97</f>
        <v>3.0331719259737207</v>
      </c>
      <c r="L97" s="2">
        <f>1000*SUMIFS(allNAICS!$O:$O,allNAICS!$C:$C,'Number of Firms per 1000 Capita'!$A97,allNAICS!$E:$E,'Number of Firms per 1000 Capita'!L$1)/$B97</f>
        <v>1.9417124456531571</v>
      </c>
      <c r="M97" s="2">
        <f>1000*SUMIFS(allNAICS!$O:$O,allNAICS!$C:$C,'Number of Firms per 1000 Capita'!$A97,allNAICS!$E:$E,'Number of Firms per 1000 Capita'!M$1)/$B97</f>
        <v>10.679418451092364</v>
      </c>
      <c r="N97" s="2">
        <f>1000*SUMIFS(allNAICS!$O:$O,allNAICS!$C:$C,'Number of Firms per 1000 Capita'!$A97,allNAICS!$E:$E,'Number of Firms per 1000 Capita'!N$1)/$B97</f>
        <v>3.5939770733207506</v>
      </c>
      <c r="O97" s="2">
        <f>1000*SUMIFS(allNAICS!$O:$O,allNAICS!$C:$C,'Number of Firms per 1000 Capita'!$A97,allNAICS!$E:$E,'Number of Firms per 1000 Capita'!O$1)/$B97</f>
        <v>0.57286547309642832</v>
      </c>
      <c r="P97" s="2">
        <f>1000*SUMIFS(allNAICS!$O:$O,allNAICS!$C:$C,'Number of Firms per 1000 Capita'!$A97,allNAICS!$E:$E,'Number of Firms per 1000 Capita'!P$1)/$B97</f>
        <v>3.4371928385785702</v>
      </c>
      <c r="Q97" s="2">
        <f>1000*SUMIFS(allNAICS!$O:$O,allNAICS!$C:$C,'Number of Firms per 1000 Capita'!$A97,allNAICS!$E:$E,'Number of Firms per 1000 Capita'!Q$1)/$B97</f>
        <v>6.8261443741595462</v>
      </c>
      <c r="R97" s="2">
        <f>1000*SUMIFS(allNAICS!$O:$O,allNAICS!$C:$C,'Number of Firms per 1000 Capita'!$A97,allNAICS!$E:$E,'Number of Firms per 1000 Capita'!R$1)/$B97</f>
        <v>7.1879541466415011</v>
      </c>
      <c r="S97" s="2">
        <f>1000*SUMIFS(allNAICS!$O:$O,allNAICS!$C:$C,'Number of Firms per 1000 Capita'!$A97,allNAICS!$E:$E,'Number of Firms per 1000 Capita'!S$1)/$B97</f>
        <v>4.8241302997593962</v>
      </c>
      <c r="T97" s="2">
        <f>1000*SUMIFS(allNAICS!$O:$O,allNAICS!$C:$C,'Number of Firms per 1000 Capita'!$A97,allNAICS!$E:$E,'Number of Firms per 1000 Capita'!T$1)/$B97</f>
        <v>1.374877135431428</v>
      </c>
      <c r="U97" s="2">
        <f>1000*SUMIFS(allNAICS!$O:$O,allNAICS!$C:$C,'Number of Firms per 1000 Capita'!$A97,allNAICS!$E:$E,'Number of Firms per 1000 Capita'!U$1)/$B97</f>
        <v>7.3748891957571772</v>
      </c>
      <c r="V97" s="2">
        <f>1000*SUMIFS(allNAICS!$O:$O,allNAICS!$C:$C,'Number of Firms per 1000 Capita'!$A97,allNAICS!$E:$E,'Number of Firms per 1000 Capita'!V$1)/$B97</f>
        <v>3.75679147093763</v>
      </c>
      <c r="W97" s="2">
        <f>1000*SUMIFS(allNAICS!$O:$O,allNAICS!$C:$C,'Number of Firms per 1000 Capita'!$A97,allNAICS!$E:$E,'Number of Firms per 1000 Capita'!W$1)/$B97</f>
        <v>3.7266406565641339</v>
      </c>
      <c r="X97" s="2">
        <f>1000*SUMIFS(allNAICS!$O:$O,allNAICS!$C:$C,'Number of Firms per 1000 Capita'!$A97,allNAICS!$E:$E,'Number of Firms per 1000 Capita'!X$1)/$B97</f>
        <v>7.5316734304993576</v>
      </c>
      <c r="Y97" s="2">
        <f>1000*SUMIFS(allNAICS!$O:$O,allNAICS!$C:$C,'Number of Firms per 1000 Capita'!$A97,allNAICS!$E:$E,'Number of Firms per 1000 Capita'!Y$1)/$B97</f>
        <v>0</v>
      </c>
      <c r="Z97" s="2">
        <f>1000*SUMIFS(allNAICS!$O:$O,allNAICS!$C:$C,'Number of Firms per 1000 Capita'!$A97,allNAICS!$E:$E,'Number of Firms per 1000 Capita'!Z$1)/$B97</f>
        <v>0.68743856771571399</v>
      </c>
    </row>
    <row r="98" spans="1:26" x14ac:dyDescent="0.45">
      <c r="A98" s="1" t="s">
        <v>579</v>
      </c>
      <c r="B98" s="2">
        <v>179957</v>
      </c>
      <c r="C98" s="1" t="s">
        <v>480</v>
      </c>
      <c r="D98" s="1">
        <v>32.792000000000002</v>
      </c>
      <c r="E98" s="1">
        <v>-115.56305140000001</v>
      </c>
      <c r="F98" s="2">
        <f>1000*SUMIFS(allNAICS!$O:$O,allNAICS!$C:$C,'Number of Firms per 1000 Capita'!$A98,allNAICS!$E:$E,'Number of Firms per 1000 Capita'!F$1)/$B98</f>
        <v>62.248203737559528</v>
      </c>
      <c r="G98" s="2">
        <f>1000*SUMIFS(allNAICS!$O:$O,allNAICS!$C:$C,'Number of Firms per 1000 Capita'!$A98,allNAICS!$E:$E,'Number of Firms per 1000 Capita'!G$1)/$B98</f>
        <v>1.2669693315625399</v>
      </c>
      <c r="H98" s="2">
        <f>1000*SUMIFS(allNAICS!$O:$O,allNAICS!$C:$C,'Number of Firms per 1000 Capita'!$A98,allNAICS!$E:$E,'Number of Firms per 1000 Capita'!H$1)/$B98</f>
        <v>0</v>
      </c>
      <c r="I98" s="2">
        <f>1000*SUMIFS(allNAICS!$O:$O,allNAICS!$C:$C,'Number of Firms per 1000 Capita'!$A98,allNAICS!$E:$E,'Number of Firms per 1000 Capita'!I$1)/$B98</f>
        <v>0</v>
      </c>
      <c r="J98" s="2">
        <f>1000*SUMIFS(allNAICS!$O:$O,allNAICS!$C:$C,'Number of Firms per 1000 Capita'!$A98,allNAICS!$E:$E,'Number of Firms per 1000 Capita'!J$1)/$B98</f>
        <v>3.3952555332662802</v>
      </c>
      <c r="K98" s="2">
        <f>1000*SUMIFS(allNAICS!$O:$O,allNAICS!$C:$C,'Number of Firms per 1000 Capita'!$A98,allNAICS!$E:$E,'Number of Firms per 1000 Capita'!K$1)/$B98</f>
        <v>1.1947298521313425</v>
      </c>
      <c r="L98" s="2">
        <f>1000*SUMIFS(allNAICS!$O:$O,allNAICS!$C:$C,'Number of Firms per 1000 Capita'!$A98,allNAICS!$E:$E,'Number of Firms per 1000 Capita'!L$1)/$B98</f>
        <v>2.2838789266324735</v>
      </c>
      <c r="M98" s="2">
        <f>1000*SUMIFS(allNAICS!$O:$O,allNAICS!$C:$C,'Number of Firms per 1000 Capita'!$A98,allNAICS!$E:$E,'Number of Firms per 1000 Capita'!M$1)/$B98</f>
        <v>9.3188928466244718</v>
      </c>
      <c r="N98" s="2">
        <f>1000*SUMIFS(allNAICS!$O:$O,allNAICS!$C:$C,'Number of Firms per 1000 Capita'!$A98,allNAICS!$E:$E,'Number of Firms per 1000 Capita'!N$1)/$B98</f>
        <v>5.2901526475769209</v>
      </c>
      <c r="O98" s="2">
        <f>1000*SUMIFS(allNAICS!$O:$O,allNAICS!$C:$C,'Number of Firms per 1000 Capita'!$A98,allNAICS!$E:$E,'Number of Firms per 1000 Capita'!O$1)/$B98</f>
        <v>0.55568830331690344</v>
      </c>
      <c r="P98" s="2">
        <f>1000*SUMIFS(allNAICS!$O:$O,allNAICS!$C:$C,'Number of Firms per 1000 Capita'!$A98,allNAICS!$E:$E,'Number of Firms per 1000 Capita'!P$1)/$B98</f>
        <v>1.6948493251165557</v>
      </c>
      <c r="Q98" s="2">
        <f>1000*SUMIFS(allNAICS!$O:$O,allNAICS!$C:$C,'Number of Firms per 1000 Capita'!$A98,allNAICS!$E:$E,'Number of Firms per 1000 Capita'!Q$1)/$B98</f>
        <v>4.012069549948043</v>
      </c>
      <c r="R98" s="2">
        <f>1000*SUMIFS(allNAICS!$O:$O,allNAICS!$C:$C,'Number of Firms per 1000 Capita'!$A98,allNAICS!$E:$E,'Number of Firms per 1000 Capita'!R$1)/$B98</f>
        <v>3.3341298199014209</v>
      </c>
      <c r="S98" s="2">
        <f>1000*SUMIFS(allNAICS!$O:$O,allNAICS!$C:$C,'Number of Firms per 1000 Capita'!$A98,allNAICS!$E:$E,'Number of Firms per 1000 Capita'!S$1)/$B98</f>
        <v>8.3964502631184121</v>
      </c>
      <c r="T98" s="2">
        <f>1000*SUMIFS(allNAICS!$O:$O,allNAICS!$C:$C,'Number of Firms per 1000 Capita'!$A98,allNAICS!$E:$E,'Number of Firms per 1000 Capita'!T$1)/$B98</f>
        <v>1.0724784254016237</v>
      </c>
      <c r="U98" s="2">
        <f>1000*SUMIFS(allNAICS!$O:$O,allNAICS!$C:$C,'Number of Firms per 1000 Capita'!$A98,allNAICS!$E:$E,'Number of Firms per 1000 Capita'!U$1)/$B98</f>
        <v>6.7738404174330533</v>
      </c>
      <c r="V98" s="2">
        <f>1000*SUMIFS(allNAICS!$O:$O,allNAICS!$C:$C,'Number of Firms per 1000 Capita'!$A98,allNAICS!$E:$E,'Number of Firms per 1000 Capita'!V$1)/$B98</f>
        <v>1.0224664781031023</v>
      </c>
      <c r="W98" s="2">
        <f>1000*SUMIFS(allNAICS!$O:$O,allNAICS!$C:$C,'Number of Firms per 1000 Capita'!$A98,allNAICS!$E:$E,'Number of Firms per 1000 Capita'!W$1)/$B98</f>
        <v>2.1116155526042331</v>
      </c>
      <c r="X98" s="2">
        <f>1000*SUMIFS(allNAICS!$O:$O,allNAICS!$C:$C,'Number of Firms per 1000 Capita'!$A98,allNAICS!$E:$E,'Number of Firms per 1000 Capita'!X$1)/$B98</f>
        <v>10.385814388992927</v>
      </c>
      <c r="Y98" s="2">
        <f>1000*SUMIFS(allNAICS!$O:$O,allNAICS!$C:$C,'Number of Firms per 1000 Capita'!$A98,allNAICS!$E:$E,'Number of Firms per 1000 Capita'!Y$1)/$B98</f>
        <v>0</v>
      </c>
      <c r="Z98" s="2">
        <f>1000*SUMIFS(allNAICS!$O:$O,allNAICS!$C:$C,'Number of Firms per 1000 Capita'!$A98,allNAICS!$E:$E,'Number of Firms per 1000 Capita'!Z$1)/$B98</f>
        <v>0</v>
      </c>
    </row>
    <row r="99" spans="1:26" x14ac:dyDescent="0.45">
      <c r="A99" s="1" t="s">
        <v>580</v>
      </c>
      <c r="B99" s="2">
        <v>150253</v>
      </c>
      <c r="C99" s="1" t="s">
        <v>514</v>
      </c>
      <c r="D99" s="1">
        <v>37.703064599999998</v>
      </c>
      <c r="E99" s="1">
        <v>-85.864940799999999</v>
      </c>
      <c r="F99" s="2">
        <f>1000*SUMIFS(allNAICS!$O:$O,allNAICS!$C:$C,'Number of Firms per 1000 Capita'!$A99,allNAICS!$E:$E,'Number of Firms per 1000 Capita'!F$1)/$B99</f>
        <v>66.474546265299196</v>
      </c>
      <c r="G99" s="2">
        <f>1000*SUMIFS(allNAICS!$O:$O,allNAICS!$C:$C,'Number of Firms per 1000 Capita'!$A99,allNAICS!$E:$E,'Number of Firms per 1000 Capita'!G$1)/$B99</f>
        <v>0.74540940946270628</v>
      </c>
      <c r="H99" s="2">
        <f>1000*SUMIFS(allNAICS!$O:$O,allNAICS!$C:$C,'Number of Firms per 1000 Capita'!$A99,allNAICS!$E:$E,'Number of Firms per 1000 Capita'!H$1)/$B99</f>
        <v>0</v>
      </c>
      <c r="I99" s="2">
        <f>1000*SUMIFS(allNAICS!$O:$O,allNAICS!$C:$C,'Number of Firms per 1000 Capita'!$A99,allNAICS!$E:$E,'Number of Firms per 1000 Capita'!I$1)/$B99</f>
        <v>0</v>
      </c>
      <c r="J99" s="2">
        <f>1000*SUMIFS(allNAICS!$O:$O,allNAICS!$C:$C,'Number of Firms per 1000 Capita'!$A99,allNAICS!$E:$E,'Number of Firms per 1000 Capita'!J$1)/$B99</f>
        <v>12.305910697290569</v>
      </c>
      <c r="K99" s="2">
        <f>1000*SUMIFS(allNAICS!$O:$O,allNAICS!$C:$C,'Number of Firms per 1000 Capita'!$A99,allNAICS!$E:$E,'Number of Firms per 1000 Capita'!K$1)/$B99</f>
        <v>1.6172722008878357</v>
      </c>
      <c r="L99" s="2">
        <f>1000*SUMIFS(allNAICS!$O:$O,allNAICS!$C:$C,'Number of Firms per 1000 Capita'!$A99,allNAICS!$E:$E,'Number of Firms per 1000 Capita'!L$1)/$B99</f>
        <v>1.4775079366135784</v>
      </c>
      <c r="M99" s="2">
        <f>1000*SUMIFS(allNAICS!$O:$O,allNAICS!$C:$C,'Number of Firms per 1000 Capita'!$A99,allNAICS!$E:$E,'Number of Firms per 1000 Capita'!M$1)/$B99</f>
        <v>8.4058221799231969</v>
      </c>
      <c r="N99" s="2">
        <f>1000*SUMIFS(allNAICS!$O:$O,allNAICS!$C:$C,'Number of Firms per 1000 Capita'!$A99,allNAICS!$E:$E,'Number of Firms per 1000 Capita'!N$1)/$B99</f>
        <v>3.1080910198132483</v>
      </c>
      <c r="O99" s="2">
        <f>1000*SUMIFS(allNAICS!$O:$O,allNAICS!$C:$C,'Number of Firms per 1000 Capita'!$A99,allNAICS!$E:$E,'Number of Firms per 1000 Capita'!O$1)/$B99</f>
        <v>0.61895602750028289</v>
      </c>
      <c r="P99" s="2">
        <f>1000*SUMIFS(allNAICS!$O:$O,allNAICS!$C:$C,'Number of Firms per 1000 Capita'!$A99,allNAICS!$E:$E,'Number of Firms per 1000 Capita'!P$1)/$B99</f>
        <v>1.4309198485221593</v>
      </c>
      <c r="Q99" s="2">
        <f>1000*SUMIFS(allNAICS!$O:$O,allNAICS!$C:$C,'Number of Firms per 1000 Capita'!$A99,allNAICS!$E:$E,'Number of Firms per 1000 Capita'!Q$1)/$B99</f>
        <v>6.5556095385782642</v>
      </c>
      <c r="R99" s="2">
        <f>1000*SUMIFS(allNAICS!$O:$O,allNAICS!$C:$C,'Number of Firms per 1000 Capita'!$A99,allNAICS!$E:$E,'Number of Firms per 1000 Capita'!R$1)/$B99</f>
        <v>4.9316818965345117</v>
      </c>
      <c r="S99" s="2">
        <f>1000*SUMIFS(allNAICS!$O:$O,allNAICS!$C:$C,'Number of Firms per 1000 Capita'!$A99,allNAICS!$E:$E,'Number of Firms per 1000 Capita'!S$1)/$B99</f>
        <v>6.1962157161587452</v>
      </c>
      <c r="T99" s="2">
        <f>1000*SUMIFS(allNAICS!$O:$O,allNAICS!$C:$C,'Number of Firms per 1000 Capita'!$A99,allNAICS!$E:$E,'Number of Firms per 1000 Capita'!T$1)/$B99</f>
        <v>1.2911555842479019</v>
      </c>
      <c r="U99" s="2">
        <f>1000*SUMIFS(allNAICS!$O:$O,allNAICS!$C:$C,'Number of Firms per 1000 Capita'!$A99,allNAICS!$E:$E,'Number of Firms per 1000 Capita'!U$1)/$B99</f>
        <v>5.6438141002176332</v>
      </c>
      <c r="V99" s="2">
        <f>1000*SUMIFS(allNAICS!$O:$O,allNAICS!$C:$C,'Number of Firms per 1000 Capita'!$A99,allNAICS!$E:$E,'Number of Firms per 1000 Capita'!V$1)/$B99</f>
        <v>1.8036245532535125</v>
      </c>
      <c r="W99" s="2">
        <f>1000*SUMIFS(allNAICS!$O:$O,allNAICS!$C:$C,'Number of Firms per 1000 Capita'!$A99,allNAICS!$E:$E,'Number of Firms per 1000 Capita'!W$1)/$B99</f>
        <v>2.0498758760224423</v>
      </c>
      <c r="X99" s="2">
        <f>1000*SUMIFS(allNAICS!$O:$O,allNAICS!$C:$C,'Number of Firms per 1000 Capita'!$A99,allNAICS!$E:$E,'Number of Firms per 1000 Capita'!X$1)/$B99</f>
        <v>7.7336226231755774</v>
      </c>
      <c r="Y99" s="2">
        <f>1000*SUMIFS(allNAICS!$O:$O,allNAICS!$C:$C,'Number of Firms per 1000 Capita'!$A99,allNAICS!$E:$E,'Number of Firms per 1000 Capita'!Y$1)/$B99</f>
        <v>0.18635235236567657</v>
      </c>
      <c r="Z99" s="2">
        <f>1000*SUMIFS(allNAICS!$O:$O,allNAICS!$C:$C,'Number of Firms per 1000 Capita'!$A99,allNAICS!$E:$E,'Number of Firms per 1000 Capita'!Z$1)/$B99</f>
        <v>0.58567882172069774</v>
      </c>
    </row>
    <row r="100" spans="1:26" x14ac:dyDescent="0.45">
      <c r="A100" s="1" t="s">
        <v>581</v>
      </c>
      <c r="B100" s="2">
        <v>202924</v>
      </c>
      <c r="C100" s="1" t="s">
        <v>506</v>
      </c>
      <c r="D100" s="1">
        <v>41.681993499999997</v>
      </c>
      <c r="E100" s="1">
        <v>-85.9766671</v>
      </c>
      <c r="F100" s="2">
        <f>1000*SUMIFS(allNAICS!$O:$O,allNAICS!$C:$C,'Number of Firms per 1000 Capita'!$A100,allNAICS!$E:$E,'Number of Firms per 1000 Capita'!F$1)/$B100</f>
        <v>76.969702942973726</v>
      </c>
      <c r="G100" s="2">
        <f>1000*SUMIFS(allNAICS!$O:$O,allNAICS!$C:$C,'Number of Firms per 1000 Capita'!$A100,allNAICS!$E:$E,'Number of Firms per 1000 Capita'!G$1)/$B100</f>
        <v>0.90181545800398177</v>
      </c>
      <c r="H100" s="2">
        <f>1000*SUMIFS(allNAICS!$O:$O,allNAICS!$C:$C,'Number of Firms per 1000 Capita'!$A100,allNAICS!$E:$E,'Number of Firms per 1000 Capita'!H$1)/$B100</f>
        <v>0</v>
      </c>
      <c r="I100" s="2">
        <f>1000*SUMIFS(allNAICS!$O:$O,allNAICS!$C:$C,'Number of Firms per 1000 Capita'!$A100,allNAICS!$E:$E,'Number of Firms per 1000 Capita'!I$1)/$B100</f>
        <v>0</v>
      </c>
      <c r="J100" s="2">
        <f>1000*SUMIFS(allNAICS!$O:$O,allNAICS!$C:$C,'Number of Firms per 1000 Capita'!$A100,allNAICS!$E:$E,'Number of Firms per 1000 Capita'!J$1)/$B100</f>
        <v>8.0818434487788533</v>
      </c>
      <c r="K100" s="2">
        <f>1000*SUMIFS(allNAICS!$O:$O,allNAICS!$C:$C,'Number of Firms per 1000 Capita'!$A100,allNAICS!$E:$E,'Number of Firms per 1000 Capita'!K$1)/$B100</f>
        <v>5.8346967337525379</v>
      </c>
      <c r="L100" s="2">
        <f>1000*SUMIFS(allNAICS!$O:$O,allNAICS!$C:$C,'Number of Firms per 1000 Capita'!$A100,allNAICS!$E:$E,'Number of Firms per 1000 Capita'!L$1)/$B100</f>
        <v>3.3510082592497685</v>
      </c>
      <c r="M100" s="2">
        <f>1000*SUMIFS(allNAICS!$O:$O,allNAICS!$C:$C,'Number of Firms per 1000 Capita'!$A100,allNAICS!$E:$E,'Number of Firms per 1000 Capita'!M$1)/$B100</f>
        <v>9.5651573988291183</v>
      </c>
      <c r="N100" s="2">
        <f>1000*SUMIFS(allNAICS!$O:$O,allNAICS!$C:$C,'Number of Firms per 1000 Capita'!$A100,allNAICS!$E:$E,'Number of Firms per 1000 Capita'!N$1)/$B100</f>
        <v>6.1796534663223666</v>
      </c>
      <c r="O100" s="2">
        <f>1000*SUMIFS(allNAICS!$O:$O,allNAICS!$C:$C,'Number of Firms per 1000 Capita'!$A100,allNAICS!$E:$E,'Number of Firms per 1000 Capita'!O$1)/$B100</f>
        <v>0.54700281878930046</v>
      </c>
      <c r="P100" s="2">
        <f>1000*SUMIFS(allNAICS!$O:$O,allNAICS!$C:$C,'Number of Firms per 1000 Capita'!$A100,allNAICS!$E:$E,'Number of Firms per 1000 Capita'!P$1)/$B100</f>
        <v>2.4294809879560821</v>
      </c>
      <c r="Q100" s="2">
        <f>1000*SUMIFS(allNAICS!$O:$O,allNAICS!$C:$C,'Number of Firms per 1000 Capita'!$A100,allNAICS!$E:$E,'Number of Firms per 1000 Capita'!Q$1)/$B100</f>
        <v>8.027635962232166</v>
      </c>
      <c r="R100" s="2">
        <f>1000*SUMIFS(allNAICS!$O:$O,allNAICS!$C:$C,'Number of Firms per 1000 Capita'!$A100,allNAICS!$E:$E,'Number of Firms per 1000 Capita'!R$1)/$B100</f>
        <v>5.7459935739488674</v>
      </c>
      <c r="S100" s="2">
        <f>1000*SUMIFS(allNAICS!$O:$O,allNAICS!$C:$C,'Number of Firms per 1000 Capita'!$A100,allNAICS!$E:$E,'Number of Firms per 1000 Capita'!S$1)/$B100</f>
        <v>5.2778380083183851</v>
      </c>
      <c r="T100" s="2">
        <f>1000*SUMIFS(allNAICS!$O:$O,allNAICS!$C:$C,'Number of Firms per 1000 Capita'!$A100,allNAICS!$E:$E,'Number of Firms per 1000 Capita'!T$1)/$B100</f>
        <v>1.5720171098539355</v>
      </c>
      <c r="U100" s="2">
        <f>1000*SUMIFS(allNAICS!$O:$O,allNAICS!$C:$C,'Number of Firms per 1000 Capita'!$A100,allNAICS!$E:$E,'Number of Firms per 1000 Capita'!U$1)/$B100</f>
        <v>5.4453884212808736</v>
      </c>
      <c r="V100" s="2">
        <f>1000*SUMIFS(allNAICS!$O:$O,allNAICS!$C:$C,'Number of Firms per 1000 Capita'!$A100,allNAICS!$E:$E,'Number of Firms per 1000 Capita'!V$1)/$B100</f>
        <v>1.8381265892649465</v>
      </c>
      <c r="W100" s="2">
        <f>1000*SUMIFS(allNAICS!$O:$O,allNAICS!$C:$C,'Number of Firms per 1000 Capita'!$A100,allNAICS!$E:$E,'Number of Firms per 1000 Capita'!W$1)/$B100</f>
        <v>2.2126510417693326</v>
      </c>
      <c r="X100" s="2">
        <f>1000*SUMIFS(allNAICS!$O:$O,allNAICS!$C:$C,'Number of Firms per 1000 Capita'!$A100,allNAICS!$E:$E,'Number of Firms per 1000 Capita'!X$1)/$B100</f>
        <v>10.043168871104452</v>
      </c>
      <c r="Y100" s="2">
        <f>1000*SUMIFS(allNAICS!$O:$O,allNAICS!$C:$C,'Number of Firms per 1000 Capita'!$A100,allNAICS!$E:$E,'Number of Firms per 1000 Capita'!Y$1)/$B100</f>
        <v>0.13798269302793165</v>
      </c>
      <c r="Z100" s="2">
        <f>1000*SUMIFS(allNAICS!$O:$O,allNAICS!$C:$C,'Number of Firms per 1000 Capita'!$A100,allNAICS!$E:$E,'Number of Firms per 1000 Capita'!Z$1)/$B100</f>
        <v>0</v>
      </c>
    </row>
    <row r="101" spans="1:26" x14ac:dyDescent="0.45">
      <c r="A101" s="1" t="s">
        <v>582</v>
      </c>
      <c r="B101" s="2">
        <v>86883</v>
      </c>
      <c r="C101" s="1" t="s">
        <v>451</v>
      </c>
      <c r="D101" s="1">
        <v>42.089796499999999</v>
      </c>
      <c r="E101" s="1">
        <v>-76.807733799999994</v>
      </c>
      <c r="F101" s="2">
        <f>1000*SUMIFS(allNAICS!$O:$O,allNAICS!$C:$C,'Number of Firms per 1000 Capita'!$A101,allNAICS!$E:$E,'Number of Firms per 1000 Capita'!F$1)/$B101</f>
        <v>53.70440707618291</v>
      </c>
      <c r="G101" s="2">
        <f>1000*SUMIFS(allNAICS!$O:$O,allNAICS!$C:$C,'Number of Firms per 1000 Capita'!$A101,allNAICS!$E:$E,'Number of Firms per 1000 Capita'!G$1)/$B101</f>
        <v>0</v>
      </c>
      <c r="H101" s="2">
        <f>1000*SUMIFS(allNAICS!$O:$O,allNAICS!$C:$C,'Number of Firms per 1000 Capita'!$A101,allNAICS!$E:$E,'Number of Firms per 1000 Capita'!H$1)/$B101</f>
        <v>0</v>
      </c>
      <c r="I101" s="2">
        <f>1000*SUMIFS(allNAICS!$O:$O,allNAICS!$C:$C,'Number of Firms per 1000 Capita'!$A101,allNAICS!$E:$E,'Number of Firms per 1000 Capita'!I$1)/$B101</f>
        <v>0</v>
      </c>
      <c r="J101" s="2">
        <f>1000*SUMIFS(allNAICS!$O:$O,allNAICS!$C:$C,'Number of Firms per 1000 Capita'!$A101,allNAICS!$E:$E,'Number of Firms per 1000 Capita'!J$1)/$B101</f>
        <v>6.4914885535720455</v>
      </c>
      <c r="K101" s="2">
        <f>1000*SUMIFS(allNAICS!$O:$O,allNAICS!$C:$C,'Number of Firms per 1000 Capita'!$A101,allNAICS!$E:$E,'Number of Firms per 1000 Capita'!K$1)/$B101</f>
        <v>1.2200315366642496</v>
      </c>
      <c r="L101" s="2">
        <f>1000*SUMIFS(allNAICS!$O:$O,allNAICS!$C:$C,'Number of Firms per 1000 Capita'!$A101,allNAICS!$E:$E,'Number of Firms per 1000 Capita'!L$1)/$B101</f>
        <v>1.2430509996201788</v>
      </c>
      <c r="M101" s="2">
        <f>1000*SUMIFS(allNAICS!$O:$O,allNAICS!$C:$C,'Number of Firms per 1000 Capita'!$A101,allNAICS!$E:$E,'Number of Firms per 1000 Capita'!M$1)/$B101</f>
        <v>8.4481429048260299</v>
      </c>
      <c r="N101" s="2">
        <f>1000*SUMIFS(allNAICS!$O:$O,allNAICS!$C:$C,'Number of Firms per 1000 Capita'!$A101,allNAICS!$E:$E,'Number of Firms per 1000 Capita'!N$1)/$B101</f>
        <v>1.3696580458777896</v>
      </c>
      <c r="O101" s="2">
        <f>1000*SUMIFS(allNAICS!$O:$O,allNAICS!$C:$C,'Number of Firms per 1000 Capita'!$A101,allNAICS!$E:$E,'Number of Firms per 1000 Capita'!O$1)/$B101</f>
        <v>0.75964227754566482</v>
      </c>
      <c r="P101" s="2">
        <f>1000*SUMIFS(allNAICS!$O:$O,allNAICS!$C:$C,'Number of Firms per 1000 Capita'!$A101,allNAICS!$E:$E,'Number of Firms per 1000 Capita'!P$1)/$B101</f>
        <v>1.5653234810031882</v>
      </c>
      <c r="Q101" s="2">
        <f>1000*SUMIFS(allNAICS!$O:$O,allNAICS!$C:$C,'Number of Firms per 1000 Capita'!$A101,allNAICS!$E:$E,'Number of Firms per 1000 Capita'!Q$1)/$B101</f>
        <v>3.5219778322571735</v>
      </c>
      <c r="R101" s="2">
        <f>1000*SUMIFS(allNAICS!$O:$O,allNAICS!$C:$C,'Number of Firms per 1000 Capita'!$A101,allNAICS!$E:$E,'Number of Firms per 1000 Capita'!R$1)/$B101</f>
        <v>4.8455969522231044</v>
      </c>
      <c r="S101" s="2">
        <f>1000*SUMIFS(allNAICS!$O:$O,allNAICS!$C:$C,'Number of Firms per 1000 Capita'!$A101,allNAICS!$E:$E,'Number of Firms per 1000 Capita'!S$1)/$B101</f>
        <v>3.2227248138300935</v>
      </c>
      <c r="T101" s="2">
        <f>1000*SUMIFS(allNAICS!$O:$O,allNAICS!$C:$C,'Number of Firms per 1000 Capita'!$A101,allNAICS!$E:$E,'Number of Firms per 1000 Capita'!T$1)/$B101</f>
        <v>1.0358758330168156</v>
      </c>
      <c r="U101" s="2">
        <f>1000*SUMIFS(allNAICS!$O:$O,allNAICS!$C:$C,'Number of Firms per 1000 Capita'!$A101,allNAICS!$E:$E,'Number of Firms per 1000 Capita'!U$1)/$B101</f>
        <v>8.793434849164969</v>
      </c>
      <c r="V101" s="2">
        <f>1000*SUMIFS(allNAICS!$O:$O,allNAICS!$C:$C,'Number of Firms per 1000 Capita'!$A101,allNAICS!$E:$E,'Number of Firms per 1000 Capita'!V$1)/$B101</f>
        <v>1.9221251568200914</v>
      </c>
      <c r="W101" s="2">
        <f>1000*SUMIFS(allNAICS!$O:$O,allNAICS!$C:$C,'Number of Firms per 1000 Capita'!$A101,allNAICS!$E:$E,'Number of Firms per 1000 Capita'!W$1)/$B101</f>
        <v>2.6242187769759333</v>
      </c>
      <c r="X101" s="2">
        <f>1000*SUMIFS(allNAICS!$O:$O,allNAICS!$C:$C,'Number of Firms per 1000 Capita'!$A101,allNAICS!$E:$E,'Number of Firms per 1000 Capita'!X$1)/$B101</f>
        <v>6.6526247942635495</v>
      </c>
      <c r="Y101" s="2">
        <f>1000*SUMIFS(allNAICS!$O:$O,allNAICS!$C:$C,'Number of Firms per 1000 Capita'!$A101,allNAICS!$E:$E,'Number of Firms per 1000 Capita'!Y$1)/$B101</f>
        <v>0</v>
      </c>
      <c r="Z101" s="2">
        <f>1000*SUMIFS(allNAICS!$O:$O,allNAICS!$C:$C,'Number of Firms per 1000 Capita'!$A101,allNAICS!$E:$E,'Number of Firms per 1000 Capita'!Z$1)/$B101</f>
        <v>0</v>
      </c>
    </row>
    <row r="102" spans="1:26" x14ac:dyDescent="0.45">
      <c r="A102" s="1" t="s">
        <v>583</v>
      </c>
      <c r="B102" s="2">
        <v>838527</v>
      </c>
      <c r="C102" s="1" t="s">
        <v>445</v>
      </c>
      <c r="D102" s="1">
        <v>31.7775757</v>
      </c>
      <c r="E102" s="1">
        <v>-106.4424559</v>
      </c>
      <c r="F102" s="2">
        <f>1000*SUMIFS(allNAICS!$O:$O,allNAICS!$C:$C,'Number of Firms per 1000 Capita'!$A102,allNAICS!$E:$E,'Number of Firms per 1000 Capita'!F$1)/$B102</f>
        <v>80.562701022149554</v>
      </c>
      <c r="G102" s="2">
        <f>1000*SUMIFS(allNAICS!$O:$O,allNAICS!$C:$C,'Number of Firms per 1000 Capita'!$A102,allNAICS!$E:$E,'Number of Firms per 1000 Capita'!G$1)/$B102</f>
        <v>0.12641214892305197</v>
      </c>
      <c r="H102" s="2">
        <f>1000*SUMIFS(allNAICS!$O:$O,allNAICS!$C:$C,'Number of Firms per 1000 Capita'!$A102,allNAICS!$E:$E,'Number of Firms per 1000 Capita'!H$1)/$B102</f>
        <v>5.4858102362833873E-2</v>
      </c>
      <c r="I102" s="2">
        <f>1000*SUMIFS(allNAICS!$O:$O,allNAICS!$C:$C,'Number of Firms per 1000 Capita'!$A102,allNAICS!$E:$E,'Number of Firms per 1000 Capita'!I$1)/$B102</f>
        <v>0</v>
      </c>
      <c r="J102" s="2">
        <f>1000*SUMIFS(allNAICS!$O:$O,allNAICS!$C:$C,'Number of Firms per 1000 Capita'!$A102,allNAICS!$E:$E,'Number of Firms per 1000 Capita'!J$1)/$B102</f>
        <v>12.957245264612826</v>
      </c>
      <c r="K102" s="2">
        <f>1000*SUMIFS(allNAICS!$O:$O,allNAICS!$C:$C,'Number of Firms per 1000 Capita'!$A102,allNAICS!$E:$E,'Number of Firms per 1000 Capita'!K$1)/$B102</f>
        <v>1.85802007568033</v>
      </c>
      <c r="L102" s="2">
        <f>1000*SUMIFS(allNAICS!$O:$O,allNAICS!$C:$C,'Number of Firms per 1000 Capita'!$A102,allNAICS!$E:$E,'Number of Firms per 1000 Capita'!L$1)/$B102</f>
        <v>2.6653882343681241</v>
      </c>
      <c r="M102" s="2">
        <f>1000*SUMIFS(allNAICS!$O:$O,allNAICS!$C:$C,'Number of Firms per 1000 Capita'!$A102,allNAICS!$E:$E,'Number of Firms per 1000 Capita'!M$1)/$B102</f>
        <v>8.253759270721158</v>
      </c>
      <c r="N102" s="2">
        <f>1000*SUMIFS(allNAICS!$O:$O,allNAICS!$C:$C,'Number of Firms per 1000 Capita'!$A102,allNAICS!$E:$E,'Number of Firms per 1000 Capita'!N$1)/$B102</f>
        <v>6.2204317809682932</v>
      </c>
      <c r="O102" s="2">
        <f>1000*SUMIFS(allNAICS!$O:$O,allNAICS!$C:$C,'Number of Firms per 1000 Capita'!$A102,allNAICS!$E:$E,'Number of Firms per 1000 Capita'!O$1)/$B102</f>
        <v>0.60820939576185384</v>
      </c>
      <c r="P102" s="2">
        <f>1000*SUMIFS(allNAICS!$O:$O,allNAICS!$C:$C,'Number of Firms per 1000 Capita'!$A102,allNAICS!$E:$E,'Number of Firms per 1000 Capita'!P$1)/$B102</f>
        <v>2.3052328666816928</v>
      </c>
      <c r="Q102" s="2">
        <f>1000*SUMIFS(allNAICS!$O:$O,allNAICS!$C:$C,'Number of Firms per 1000 Capita'!$A102,allNAICS!$E:$E,'Number of Firms per 1000 Capita'!Q$1)/$B102</f>
        <v>5.5919487386810447</v>
      </c>
      <c r="R102" s="2">
        <f>1000*SUMIFS(allNAICS!$O:$O,allNAICS!$C:$C,'Number of Firms per 1000 Capita'!$A102,allNAICS!$E:$E,'Number of Firms per 1000 Capita'!R$1)/$B102</f>
        <v>6.8131377999754328</v>
      </c>
      <c r="S102" s="2">
        <f>1000*SUMIFS(allNAICS!$O:$O,allNAICS!$C:$C,'Number of Firms per 1000 Capita'!$A102,allNAICS!$E:$E,'Number of Firms per 1000 Capita'!S$1)/$B102</f>
        <v>9.2352422760388162</v>
      </c>
      <c r="T102" s="2">
        <f>1000*SUMIFS(allNAICS!$O:$O,allNAICS!$C:$C,'Number of Firms per 1000 Capita'!$A102,allNAICS!$E:$E,'Number of Firms per 1000 Capita'!T$1)/$B102</f>
        <v>1.4382363358603838</v>
      </c>
      <c r="U102" s="2">
        <f>1000*SUMIFS(allNAICS!$O:$O,allNAICS!$C:$C,'Number of Firms per 1000 Capita'!$A102,allNAICS!$E:$E,'Number of Firms per 1000 Capita'!U$1)/$B102</f>
        <v>7.2782391026168511</v>
      </c>
      <c r="V102" s="2">
        <f>1000*SUMIFS(allNAICS!$O:$O,allNAICS!$C:$C,'Number of Firms per 1000 Capita'!$A102,allNAICS!$E:$E,'Number of Firms per 1000 Capita'!V$1)/$B102</f>
        <v>2.7381348483710126</v>
      </c>
      <c r="W102" s="2">
        <f>1000*SUMIFS(allNAICS!$O:$O,allNAICS!$C:$C,'Number of Firms per 1000 Capita'!$A102,allNAICS!$E:$E,'Number of Firms per 1000 Capita'!W$1)/$B102</f>
        <v>3.0613206253346643</v>
      </c>
      <c r="X102" s="2">
        <f>1000*SUMIFS(allNAICS!$O:$O,allNAICS!$C:$C,'Number of Firms per 1000 Capita'!$A102,allNAICS!$E:$E,'Number of Firms per 1000 Capita'!X$1)/$B102</f>
        <v>9.4212827970953832</v>
      </c>
      <c r="Y102" s="2">
        <f>1000*SUMIFS(allNAICS!$O:$O,allNAICS!$C:$C,'Number of Firms per 1000 Capita'!$A102,allNAICS!$E:$E,'Number of Firms per 1000 Capita'!Y$1)/$B102</f>
        <v>6.2013507018855683E-2</v>
      </c>
      <c r="Z102" s="2">
        <f>1000*SUMIFS(allNAICS!$O:$O,allNAICS!$C:$C,'Number of Firms per 1000 Capita'!$A102,allNAICS!$E:$E,'Number of Firms per 1000 Capita'!Z$1)/$B102</f>
        <v>3.8162158165449649E-2</v>
      </c>
    </row>
    <row r="103" spans="1:26" x14ac:dyDescent="0.45">
      <c r="A103" s="1" t="s">
        <v>584</v>
      </c>
      <c r="B103" s="2">
        <v>277794</v>
      </c>
      <c r="C103" s="1" t="s">
        <v>459</v>
      </c>
      <c r="D103" s="1">
        <v>42.129224100000002</v>
      </c>
      <c r="E103" s="1">
        <v>-80.085059000000001</v>
      </c>
      <c r="F103" s="2">
        <f>1000*SUMIFS(allNAICS!$O:$O,allNAICS!$C:$C,'Number of Firms per 1000 Capita'!$A103,allNAICS!$E:$E,'Number of Firms per 1000 Capita'!F$1)/$B103</f>
        <v>67.197275679100343</v>
      </c>
      <c r="G103" s="2">
        <f>1000*SUMIFS(allNAICS!$O:$O,allNAICS!$C:$C,'Number of Firms per 1000 Capita'!$A103,allNAICS!$E:$E,'Number of Firms per 1000 Capita'!G$1)/$B103</f>
        <v>0.5039705681188219</v>
      </c>
      <c r="H103" s="2">
        <f>1000*SUMIFS(allNAICS!$O:$O,allNAICS!$C:$C,'Number of Firms per 1000 Capita'!$A103,allNAICS!$E:$E,'Number of Firms per 1000 Capita'!H$1)/$B103</f>
        <v>0.46077309085149426</v>
      </c>
      <c r="I103" s="2">
        <f>1000*SUMIFS(allNAICS!$O:$O,allNAICS!$C:$C,'Number of Firms per 1000 Capita'!$A103,allNAICS!$E:$E,'Number of Firms per 1000 Capita'!I$1)/$B103</f>
        <v>0</v>
      </c>
      <c r="J103" s="2">
        <f>1000*SUMIFS(allNAICS!$O:$O,allNAICS!$C:$C,'Number of Firms per 1000 Capita'!$A103,allNAICS!$E:$E,'Number of Firms per 1000 Capita'!J$1)/$B103</f>
        <v>7.3507707149902446</v>
      </c>
      <c r="K103" s="2">
        <f>1000*SUMIFS(allNAICS!$O:$O,allNAICS!$C:$C,'Number of Firms per 1000 Capita'!$A103,allNAICS!$E:$E,'Number of Firms per 1000 Capita'!K$1)/$B103</f>
        <v>2.5270524201386637</v>
      </c>
      <c r="L103" s="2">
        <f>1000*SUMIFS(allNAICS!$O:$O,allNAICS!$C:$C,'Number of Firms per 1000 Capita'!$A103,allNAICS!$E:$E,'Number of Firms per 1000 Capita'!L$1)/$B103</f>
        <v>2.0338812213366739</v>
      </c>
      <c r="M103" s="2">
        <f>1000*SUMIFS(allNAICS!$O:$O,allNAICS!$C:$C,'Number of Firms per 1000 Capita'!$A103,allNAICS!$E:$E,'Number of Firms per 1000 Capita'!M$1)/$B103</f>
        <v>8.711491248911063</v>
      </c>
      <c r="N103" s="2">
        <f>1000*SUMIFS(allNAICS!$O:$O,allNAICS!$C:$C,'Number of Firms per 1000 Capita'!$A103,allNAICS!$E:$E,'Number of Firms per 1000 Capita'!N$1)/$B103</f>
        <v>2.9194295053168893</v>
      </c>
      <c r="O103" s="2">
        <f>1000*SUMIFS(allNAICS!$O:$O,allNAICS!$C:$C,'Number of Firms per 1000 Capita'!$A103,allNAICS!$E:$E,'Number of Firms per 1000 Capita'!O$1)/$B103</f>
        <v>0.9971417669208118</v>
      </c>
      <c r="P103" s="2">
        <f>1000*SUMIFS(allNAICS!$O:$O,allNAICS!$C:$C,'Number of Firms per 1000 Capita'!$A103,allNAICS!$E:$E,'Number of Firms per 1000 Capita'!P$1)/$B103</f>
        <v>2.3758612497030174</v>
      </c>
      <c r="Q103" s="2">
        <f>1000*SUMIFS(allNAICS!$O:$O,allNAICS!$C:$C,'Number of Firms per 1000 Capita'!$A103,allNAICS!$E:$E,'Number of Firms per 1000 Capita'!Q$1)/$B103</f>
        <v>5.8820564879011066</v>
      </c>
      <c r="R103" s="2">
        <f>1000*SUMIFS(allNAICS!$O:$O,allNAICS!$C:$C,'Number of Firms per 1000 Capita'!$A103,allNAICS!$E:$E,'Number of Firms per 1000 Capita'!R$1)/$B103</f>
        <v>7.3075732377229166</v>
      </c>
      <c r="S103" s="2">
        <f>1000*SUMIFS(allNAICS!$O:$O,allNAICS!$C:$C,'Number of Firms per 1000 Capita'!$A103,allNAICS!$E:$E,'Number of Firms per 1000 Capita'!S$1)/$B103</f>
        <v>4.6329294369208842</v>
      </c>
      <c r="T103" s="2">
        <f>1000*SUMIFS(allNAICS!$O:$O,allNAICS!$C:$C,'Number of Firms per 1000 Capita'!$A103,allNAICS!$E:$E,'Number of Firms per 1000 Capita'!T$1)/$B103</f>
        <v>1.4651144373168608</v>
      </c>
      <c r="U103" s="2">
        <f>1000*SUMIFS(allNAICS!$O:$O,allNAICS!$C:$C,'Number of Firms per 1000 Capita'!$A103,allNAICS!$E:$E,'Number of Firms per 1000 Capita'!U$1)/$B103</f>
        <v>6.9295953116338005</v>
      </c>
      <c r="V103" s="2">
        <f>1000*SUMIFS(allNAICS!$O:$O,allNAICS!$C:$C,'Number of Firms per 1000 Capita'!$A103,allNAICS!$E:$E,'Number of Firms per 1000 Capita'!V$1)/$B103</f>
        <v>2.7682383348812429</v>
      </c>
      <c r="W103" s="2">
        <f>1000*SUMIFS(allNAICS!$O:$O,allNAICS!$C:$C,'Number of Firms per 1000 Capita'!$A103,allNAICS!$E:$E,'Number of Firms per 1000 Capita'!W$1)/$B103</f>
        <v>2.4910545224158911</v>
      </c>
      <c r="X103" s="2">
        <f>1000*SUMIFS(allNAICS!$O:$O,allNAICS!$C:$C,'Number of Firms per 1000 Capita'!$A103,allNAICS!$E:$E,'Number of Firms per 1000 Capita'!X$1)/$B103</f>
        <v>7.9771341353664944</v>
      </c>
      <c r="Y103" s="2">
        <f>1000*SUMIFS(allNAICS!$O:$O,allNAICS!$C:$C,'Number of Firms per 1000 Capita'!$A103,allNAICS!$E:$E,'Number of Firms per 1000 Capita'!Y$1)/$B103</f>
        <v>0</v>
      </c>
      <c r="Z103" s="2">
        <f>1000*SUMIFS(allNAICS!$O:$O,allNAICS!$C:$C,'Number of Firms per 1000 Capita'!$A103,allNAICS!$E:$E,'Number of Firms per 1000 Capita'!Z$1)/$B103</f>
        <v>0</v>
      </c>
    </row>
    <row r="104" spans="1:26" x14ac:dyDescent="0.45">
      <c r="A104" s="1" t="s">
        <v>585</v>
      </c>
      <c r="B104" s="2">
        <v>363471</v>
      </c>
      <c r="C104" s="1" t="s">
        <v>494</v>
      </c>
      <c r="D104" s="1">
        <v>44.052069099999997</v>
      </c>
      <c r="E104" s="1">
        <v>-123.08675359999999</v>
      </c>
      <c r="F104" s="2">
        <f>1000*SUMIFS(allNAICS!$O:$O,allNAICS!$C:$C,'Number of Firms per 1000 Capita'!$A104,allNAICS!$E:$E,'Number of Firms per 1000 Capita'!F$1)/$B104</f>
        <v>81.043604579182386</v>
      </c>
      <c r="G104" s="2">
        <f>1000*SUMIFS(allNAICS!$O:$O,allNAICS!$C:$C,'Number of Firms per 1000 Capita'!$A104,allNAICS!$E:$E,'Number of Firms per 1000 Capita'!G$1)/$B104</f>
        <v>1.5186906245615193</v>
      </c>
      <c r="H104" s="2">
        <f>1000*SUMIFS(allNAICS!$O:$O,allNAICS!$C:$C,'Number of Firms per 1000 Capita'!$A104,allNAICS!$E:$E,'Number of Firms per 1000 Capita'!H$1)/$B104</f>
        <v>7.9786282812108811E-2</v>
      </c>
      <c r="I104" s="2">
        <f>1000*SUMIFS(allNAICS!$O:$O,allNAICS!$C:$C,'Number of Firms per 1000 Capita'!$A104,allNAICS!$E:$E,'Number of Firms per 1000 Capita'!I$1)/$B104</f>
        <v>0</v>
      </c>
      <c r="J104" s="2">
        <f>1000*SUMIFS(allNAICS!$O:$O,allNAICS!$C:$C,'Number of Firms per 1000 Capita'!$A104,allNAICS!$E:$E,'Number of Firms per 1000 Capita'!J$1)/$B104</f>
        <v>6.6800377471655237</v>
      </c>
      <c r="K104" s="2">
        <f>1000*SUMIFS(allNAICS!$O:$O,allNAICS!$C:$C,'Number of Firms per 1000 Capita'!$A104,allNAICS!$E:$E,'Number of Firms per 1000 Capita'!K$1)/$B104</f>
        <v>3.6151439867279644</v>
      </c>
      <c r="L104" s="2">
        <f>1000*SUMIFS(allNAICS!$O:$O,allNAICS!$C:$C,'Number of Firms per 1000 Capita'!$A104,allNAICS!$E:$E,'Number of Firms per 1000 Capita'!L$1)/$B104</f>
        <v>2.3715784753116478</v>
      </c>
      <c r="M104" s="2">
        <f>1000*SUMIFS(allNAICS!$O:$O,allNAICS!$C:$C,'Number of Firms per 1000 Capita'!$A104,allNAICS!$E:$E,'Number of Firms per 1000 Capita'!M$1)/$B104</f>
        <v>8.4738534848722455</v>
      </c>
      <c r="N104" s="2">
        <f>1000*SUMIFS(allNAICS!$O:$O,allNAICS!$C:$C,'Number of Firms per 1000 Capita'!$A104,allNAICS!$E:$E,'Number of Firms per 1000 Capita'!N$1)/$B104</f>
        <v>2.074443353114829</v>
      </c>
      <c r="O104" s="2">
        <f>1000*SUMIFS(allNAICS!$O:$O,allNAICS!$C:$C,'Number of Firms per 1000 Capita'!$A104,allNAICS!$E:$E,'Number of Firms per 1000 Capita'!O$1)/$B104</f>
        <v>1.6369944232139566</v>
      </c>
      <c r="P104" s="2">
        <f>1000*SUMIFS(allNAICS!$O:$O,allNAICS!$C:$C,'Number of Firms per 1000 Capita'!$A104,allNAICS!$E:$E,'Number of Firms per 1000 Capita'!P$1)/$B104</f>
        <v>2.9713512219681899</v>
      </c>
      <c r="Q104" s="2">
        <f>1000*SUMIFS(allNAICS!$O:$O,allNAICS!$C:$C,'Number of Firms per 1000 Capita'!$A104,allNAICS!$E:$E,'Number of Firms per 1000 Capita'!Q$1)/$B104</f>
        <v>8.5481372654214507</v>
      </c>
      <c r="R104" s="2">
        <f>1000*SUMIFS(allNAICS!$O:$O,allNAICS!$C:$C,'Number of Firms per 1000 Capita'!$A104,allNAICS!$E:$E,'Number of Firms per 1000 Capita'!R$1)/$B104</f>
        <v>12.141271243097799</v>
      </c>
      <c r="S104" s="2">
        <f>1000*SUMIFS(allNAICS!$O:$O,allNAICS!$C:$C,'Number of Firms per 1000 Capita'!$A104,allNAICS!$E:$E,'Number of Firms per 1000 Capita'!S$1)/$B104</f>
        <v>4.9384957809563899</v>
      </c>
      <c r="T104" s="2">
        <f>1000*SUMIFS(allNAICS!$O:$O,allNAICS!$C:$C,'Number of Firms per 1000 Capita'!$A104,allNAICS!$E:$E,'Number of Firms per 1000 Capita'!T$1)/$B104</f>
        <v>2.3880859821003599</v>
      </c>
      <c r="U104" s="2">
        <f>1000*SUMIFS(allNAICS!$O:$O,allNAICS!$C:$C,'Number of Firms per 1000 Capita'!$A104,allNAICS!$E:$E,'Number of Firms per 1000 Capita'!U$1)/$B104</f>
        <v>6.9414066046534666</v>
      </c>
      <c r="V104" s="2">
        <f>1000*SUMIFS(allNAICS!$O:$O,allNAICS!$C:$C,'Number of Firms per 1000 Capita'!$A104,allNAICS!$E:$E,'Number of Firms per 1000 Capita'!V$1)/$B104</f>
        <v>5.1310833601580317</v>
      </c>
      <c r="W104" s="2">
        <f>1000*SUMIFS(allNAICS!$O:$O,allNAICS!$C:$C,'Number of Firms per 1000 Capita'!$A104,allNAICS!$E:$E,'Number of Firms per 1000 Capita'!W$1)/$B104</f>
        <v>2.8255349120012325</v>
      </c>
      <c r="X104" s="2">
        <f>1000*SUMIFS(allNAICS!$O:$O,allNAICS!$C:$C,'Number of Firms per 1000 Capita'!$A104,allNAICS!$E:$E,'Number of Firms per 1000 Capita'!X$1)/$B104</f>
        <v>8.8095061229093936</v>
      </c>
      <c r="Y104" s="2">
        <f>1000*SUMIFS(allNAICS!$O:$O,allNAICS!$C:$C,'Number of Firms per 1000 Capita'!$A104,allNAICS!$E:$E,'Number of Firms per 1000 Capita'!Y$1)/$B104</f>
        <v>0.1788313235443818</v>
      </c>
      <c r="Z104" s="2">
        <f>1000*SUMIFS(allNAICS!$O:$O,allNAICS!$C:$C,'Number of Firms per 1000 Capita'!$A104,allNAICS!$E:$E,'Number of Firms per 1000 Capita'!Z$1)/$B104</f>
        <v>0</v>
      </c>
    </row>
    <row r="105" spans="1:26" x14ac:dyDescent="0.45">
      <c r="A105" s="1" t="s">
        <v>586</v>
      </c>
      <c r="B105" s="2">
        <v>315263</v>
      </c>
      <c r="C105" s="1" t="s">
        <v>504</v>
      </c>
      <c r="D105" s="1">
        <v>37.971559200000002</v>
      </c>
      <c r="E105" s="1">
        <v>-87.571089799999996</v>
      </c>
      <c r="F105" s="2">
        <f>1000*SUMIFS(allNAICS!$O:$O,allNAICS!$C:$C,'Number of Firms per 1000 Capita'!$A105,allNAICS!$E:$E,'Number of Firms per 1000 Capita'!F$1)/$B105</f>
        <v>69.056628909830835</v>
      </c>
      <c r="G105" s="2">
        <f>1000*SUMIFS(allNAICS!$O:$O,allNAICS!$C:$C,'Number of Firms per 1000 Capita'!$A105,allNAICS!$E:$E,'Number of Firms per 1000 Capita'!G$1)/$B105</f>
        <v>0.3013357101848298</v>
      </c>
      <c r="H105" s="2">
        <f>1000*SUMIFS(allNAICS!$O:$O,allNAICS!$C:$C,'Number of Firms per 1000 Capita'!$A105,allNAICS!$E:$E,'Number of Firms per 1000 Capita'!H$1)/$B105</f>
        <v>1.4527553185752848</v>
      </c>
      <c r="I105" s="2">
        <f>1000*SUMIFS(allNAICS!$O:$O,allNAICS!$C:$C,'Number of Firms per 1000 Capita'!$A105,allNAICS!$E:$E,'Number of Firms per 1000 Capita'!I$1)/$B105</f>
        <v>0</v>
      </c>
      <c r="J105" s="2">
        <f>1000*SUMIFS(allNAICS!$O:$O,allNAICS!$C:$C,'Number of Firms per 1000 Capita'!$A105,allNAICS!$E:$E,'Number of Firms per 1000 Capita'!J$1)/$B105</f>
        <v>8.8656137891220972</v>
      </c>
      <c r="K105" s="2">
        <f>1000*SUMIFS(allNAICS!$O:$O,allNAICS!$C:$C,'Number of Firms per 1000 Capita'!$A105,allNAICS!$E:$E,'Number of Firms per 1000 Capita'!K$1)/$B105</f>
        <v>1.389316221694268</v>
      </c>
      <c r="L105" s="2">
        <f>1000*SUMIFS(allNAICS!$O:$O,allNAICS!$C:$C,'Number of Firms per 1000 Capita'!$A105,allNAICS!$E:$E,'Number of Firms per 1000 Capita'!L$1)/$B105</f>
        <v>1.9317205000269617</v>
      </c>
      <c r="M105" s="2">
        <f>1000*SUMIFS(allNAICS!$O:$O,allNAICS!$C:$C,'Number of Firms per 1000 Capita'!$A105,allNAICS!$E:$E,'Number of Firms per 1000 Capita'!M$1)/$B105</f>
        <v>8.6340610855063868</v>
      </c>
      <c r="N105" s="2">
        <f>1000*SUMIFS(allNAICS!$O:$O,allNAICS!$C:$C,'Number of Firms per 1000 Capita'!$A105,allNAICS!$E:$E,'Number of Firms per 1000 Capita'!N$1)/$B105</f>
        <v>2.518532146176367</v>
      </c>
      <c r="O105" s="2">
        <f>1000*SUMIFS(allNAICS!$O:$O,allNAICS!$C:$C,'Number of Firms per 1000 Capita'!$A105,allNAICS!$E:$E,'Number of Firms per 1000 Capita'!O$1)/$B105</f>
        <v>0.89449126602233686</v>
      </c>
      <c r="P105" s="2">
        <f>1000*SUMIFS(allNAICS!$O:$O,allNAICS!$C:$C,'Number of Firms per 1000 Capita'!$A105,allNAICS!$E:$E,'Number of Firms per 1000 Capita'!P$1)/$B105</f>
        <v>3.0609364245090607</v>
      </c>
      <c r="Q105" s="2">
        <f>1000*SUMIFS(allNAICS!$O:$O,allNAICS!$C:$C,'Number of Firms per 1000 Capita'!$A105,allNAICS!$E:$E,'Number of Firms per 1000 Capita'!Q$1)/$B105</f>
        <v>7.2764644122526274</v>
      </c>
      <c r="R105" s="2">
        <f>1000*SUMIFS(allNAICS!$O:$O,allNAICS!$C:$C,'Number of Firms per 1000 Capita'!$A105,allNAICS!$E:$E,'Number of Firms per 1000 Capita'!R$1)/$B105</f>
        <v>6.6166978046900526</v>
      </c>
      <c r="S105" s="2">
        <f>1000*SUMIFS(allNAICS!$O:$O,allNAICS!$C:$C,'Number of Firms per 1000 Capita'!$A105,allNAICS!$E:$E,'Number of Firms per 1000 Capita'!S$1)/$B105</f>
        <v>5.9378994680631729</v>
      </c>
      <c r="T105" s="2">
        <f>1000*SUMIFS(allNAICS!$O:$O,allNAICS!$C:$C,'Number of Firms per 1000 Capita'!$A105,allNAICS!$E:$E,'Number of Firms per 1000 Capita'!T$1)/$B105</f>
        <v>1.5035065960800982</v>
      </c>
      <c r="U105" s="2">
        <f>1000*SUMIFS(allNAICS!$O:$O,allNAICS!$C:$C,'Number of Firms per 1000 Capita'!$A105,allNAICS!$E:$E,'Number of Firms per 1000 Capita'!U$1)/$B105</f>
        <v>5.4303866930150386</v>
      </c>
      <c r="V105" s="2">
        <f>1000*SUMIFS(allNAICS!$O:$O,allNAICS!$C:$C,'Number of Firms per 1000 Capita'!$A105,allNAICS!$E:$E,'Number of Firms per 1000 Capita'!V$1)/$B105</f>
        <v>3.0514205599769082</v>
      </c>
      <c r="W105" s="2">
        <f>1000*SUMIFS(allNAICS!$O:$O,allNAICS!$C:$C,'Number of Firms per 1000 Capita'!$A105,allNAICS!$E:$E,'Number of Firms per 1000 Capita'!W$1)/$B105</f>
        <v>1.5954932865575726</v>
      </c>
      <c r="X105" s="2">
        <f>1000*SUMIFS(allNAICS!$O:$O,allNAICS!$C:$C,'Number of Firms per 1000 Capita'!$A105,allNAICS!$E:$E,'Number of Firms per 1000 Capita'!X$1)/$B105</f>
        <v>8.8148625116172852</v>
      </c>
      <c r="Y105" s="2">
        <f>1000*SUMIFS(allNAICS!$O:$O,allNAICS!$C:$C,'Number of Firms per 1000 Capita'!$A105,allNAICS!$E:$E,'Number of Firms per 1000 Capita'!Y$1)/$B105</f>
        <v>0.15542578735849116</v>
      </c>
      <c r="Z105" s="2">
        <f>1000*SUMIFS(allNAICS!$O:$O,allNAICS!$C:$C,'Number of Firms per 1000 Capita'!$A105,allNAICS!$E:$E,'Number of Firms per 1000 Capita'!Z$1)/$B105</f>
        <v>0</v>
      </c>
    </row>
    <row r="106" spans="1:26" x14ac:dyDescent="0.45">
      <c r="A106" s="1" t="s">
        <v>587</v>
      </c>
      <c r="B106" s="2">
        <v>100031</v>
      </c>
      <c r="C106" s="1" t="s">
        <v>464</v>
      </c>
      <c r="D106" s="1">
        <v>64.837777799999998</v>
      </c>
      <c r="E106" s="1">
        <v>-147.7163889</v>
      </c>
      <c r="F106" s="2">
        <f>1000*SUMIFS(allNAICS!$O:$O,allNAICS!$C:$C,'Number of Firms per 1000 Capita'!$A106,allNAICS!$E:$E,'Number of Firms per 1000 Capita'!F$1)/$B106</f>
        <v>72.987373914086632</v>
      </c>
      <c r="G106" s="2">
        <f>1000*SUMIFS(allNAICS!$O:$O,allNAICS!$C:$C,'Number of Firms per 1000 Capita'!$A106,allNAICS!$E:$E,'Number of Firms per 1000 Capita'!G$1)/$B106</f>
        <v>1.1796343133628575</v>
      </c>
      <c r="H106" s="2">
        <f>1000*SUMIFS(allNAICS!$O:$O,allNAICS!$C:$C,'Number of Firms per 1000 Capita'!$A106,allNAICS!$E:$E,'Number of Firms per 1000 Capita'!H$1)/$B106</f>
        <v>0.88972418550249421</v>
      </c>
      <c r="I106" s="2">
        <f>1000*SUMIFS(allNAICS!$O:$O,allNAICS!$C:$C,'Number of Firms per 1000 Capita'!$A106,allNAICS!$E:$E,'Number of Firms per 1000 Capita'!I$1)/$B106</f>
        <v>0</v>
      </c>
      <c r="J106" s="2">
        <f>1000*SUMIFS(allNAICS!$O:$O,allNAICS!$C:$C,'Number of Firms per 1000 Capita'!$A106,allNAICS!$E:$E,'Number of Firms per 1000 Capita'!J$1)/$B106</f>
        <v>9.6470094270776059</v>
      </c>
      <c r="K106" s="2">
        <f>1000*SUMIFS(allNAICS!$O:$O,allNAICS!$C:$C,'Number of Firms per 1000 Capita'!$A106,allNAICS!$E:$E,'Number of Firms per 1000 Capita'!K$1)/$B106</f>
        <v>1.9593925882976277</v>
      </c>
      <c r="L106" s="2">
        <f>1000*SUMIFS(allNAICS!$O:$O,allNAICS!$C:$C,'Number of Firms per 1000 Capita'!$A106,allNAICS!$E:$E,'Number of Firms per 1000 Capita'!L$1)/$B106</f>
        <v>1.6095010546730513</v>
      </c>
      <c r="M106" s="2">
        <f>1000*SUMIFS(allNAICS!$O:$O,allNAICS!$C:$C,'Number of Firms per 1000 Capita'!$A106,allNAICS!$E:$E,'Number of Firms per 1000 Capita'!M$1)/$B106</f>
        <v>6.9378492667273148</v>
      </c>
      <c r="N106" s="2">
        <f>1000*SUMIFS(allNAICS!$O:$O,allNAICS!$C:$C,'Number of Firms per 1000 Capita'!$A106,allNAICS!$E:$E,'Number of Firms per 1000 Capita'!N$1)/$B106</f>
        <v>3.6488688506562967</v>
      </c>
      <c r="O106" s="2">
        <f>1000*SUMIFS(allNAICS!$O:$O,allNAICS!$C:$C,'Number of Firms per 1000 Capita'!$A106,allNAICS!$E:$E,'Number of Firms per 1000 Capita'!O$1)/$B106</f>
        <v>0.62980476052423751</v>
      </c>
      <c r="P106" s="2">
        <f>1000*SUMIFS(allNAICS!$O:$O,allNAICS!$C:$C,'Number of Firms per 1000 Capita'!$A106,allNAICS!$E:$E,'Number of Firms per 1000 Capita'!P$1)/$B106</f>
        <v>1.2396157191270707</v>
      </c>
      <c r="Q106" s="2">
        <f>1000*SUMIFS(allNAICS!$O:$O,allNAICS!$C:$C,'Number of Firms per 1000 Capita'!$A106,allNAICS!$E:$E,'Number of Firms per 1000 Capita'!Q$1)/$B106</f>
        <v>6.1580909917925446</v>
      </c>
      <c r="R106" s="2">
        <f>1000*SUMIFS(allNAICS!$O:$O,allNAICS!$C:$C,'Number of Firms per 1000 Capita'!$A106,allNAICS!$E:$E,'Number of Firms per 1000 Capita'!R$1)/$B106</f>
        <v>10.906618948126081</v>
      </c>
      <c r="S106" s="2">
        <f>1000*SUMIFS(allNAICS!$O:$O,allNAICS!$C:$C,'Number of Firms per 1000 Capita'!$A106,allNAICS!$E:$E,'Number of Firms per 1000 Capita'!S$1)/$B106</f>
        <v>3.3389649208745289</v>
      </c>
      <c r="T106" s="2">
        <f>1000*SUMIFS(allNAICS!$O:$O,allNAICS!$C:$C,'Number of Firms per 1000 Capita'!$A106,allNAICS!$E:$E,'Number of Firms per 1000 Capita'!T$1)/$B106</f>
        <v>2.3892593296078215</v>
      </c>
      <c r="U106" s="2">
        <f>1000*SUMIFS(allNAICS!$O:$O,allNAICS!$C:$C,'Number of Firms per 1000 Capita'!$A106,allNAICS!$E:$E,'Number of Firms per 1000 Capita'!U$1)/$B106</f>
        <v>7.0078275734522295</v>
      </c>
      <c r="V106" s="2">
        <f>1000*SUMIFS(allNAICS!$O:$O,allNAICS!$C:$C,'Number of Firms per 1000 Capita'!$A106,allNAICS!$E:$E,'Number of Firms per 1000 Capita'!V$1)/$B106</f>
        <v>4.3086643140626402</v>
      </c>
      <c r="W106" s="2">
        <f>1000*SUMIFS(allNAICS!$O:$O,allNAICS!$C:$C,'Number of Firms per 1000 Capita'!$A106,allNAICS!$E:$E,'Number of Firms per 1000 Capita'!W$1)/$B106</f>
        <v>3.0290609910927611</v>
      </c>
      <c r="X106" s="2">
        <f>1000*SUMIFS(allNAICS!$O:$O,allNAICS!$C:$C,'Number of Firms per 1000 Capita'!$A106,allNAICS!$E:$E,'Number of Firms per 1000 Capita'!X$1)/$B106</f>
        <v>8.3574092031470251</v>
      </c>
      <c r="Y106" s="2">
        <f>1000*SUMIFS(allNAICS!$O:$O,allNAICS!$C:$C,'Number of Firms per 1000 Capita'!$A106,allNAICS!$E:$E,'Number of Firms per 1000 Capita'!Y$1)/$B106</f>
        <v>0</v>
      </c>
      <c r="Z106" s="2">
        <f>1000*SUMIFS(allNAICS!$O:$O,allNAICS!$C:$C,'Number of Firms per 1000 Capita'!$A106,allNAICS!$E:$E,'Number of Firms per 1000 Capita'!Z$1)/$B106</f>
        <v>0</v>
      </c>
    </row>
    <row r="107" spans="1:26" x14ac:dyDescent="0.45">
      <c r="A107" s="1" t="s">
        <v>588</v>
      </c>
      <c r="B107" s="2">
        <v>232660</v>
      </c>
      <c r="C107" s="1" t="s">
        <v>589</v>
      </c>
      <c r="D107" s="1">
        <v>46.877186299999998</v>
      </c>
      <c r="E107" s="1">
        <v>-96.789803399999997</v>
      </c>
      <c r="F107" s="2">
        <f>1000*SUMIFS(allNAICS!$O:$O,allNAICS!$C:$C,'Number of Firms per 1000 Capita'!$A107,allNAICS!$E:$E,'Number of Firms per 1000 Capita'!F$1)/$B107</f>
        <v>88.051233559700847</v>
      </c>
      <c r="G107" s="2">
        <f>1000*SUMIFS(allNAICS!$O:$O,allNAICS!$C:$C,'Number of Firms per 1000 Capita'!$A107,allNAICS!$E:$E,'Number of Firms per 1000 Capita'!G$1)/$B107</f>
        <v>0.69629502278002231</v>
      </c>
      <c r="H107" s="2">
        <f>1000*SUMIFS(allNAICS!$O:$O,allNAICS!$C:$C,'Number of Firms per 1000 Capita'!$A107,allNAICS!$E:$E,'Number of Firms per 1000 Capita'!H$1)/$B107</f>
        <v>0</v>
      </c>
      <c r="I107" s="2">
        <f>1000*SUMIFS(allNAICS!$O:$O,allNAICS!$C:$C,'Number of Firms per 1000 Capita'!$A107,allNAICS!$E:$E,'Number of Firms per 1000 Capita'!I$1)/$B107</f>
        <v>0.13324164016160922</v>
      </c>
      <c r="J107" s="2">
        <f>1000*SUMIFS(allNAICS!$O:$O,allNAICS!$C:$C,'Number of Firms per 1000 Capita'!$A107,allNAICS!$E:$E,'Number of Firms per 1000 Capita'!J$1)/$B107</f>
        <v>10.031806068941803</v>
      </c>
      <c r="K107" s="2">
        <f>1000*SUMIFS(allNAICS!$O:$O,allNAICS!$C:$C,'Number of Firms per 1000 Capita'!$A107,allNAICS!$E:$E,'Number of Firms per 1000 Capita'!K$1)/$B107</f>
        <v>2.101779420613771</v>
      </c>
      <c r="L107" s="2">
        <f>1000*SUMIFS(allNAICS!$O:$O,allNAICS!$C:$C,'Number of Firms per 1000 Capita'!$A107,allNAICS!$E:$E,'Number of Firms per 1000 Capita'!L$1)/$B107</f>
        <v>3.28805982979455</v>
      </c>
      <c r="M107" s="2">
        <f>1000*SUMIFS(allNAICS!$O:$O,allNAICS!$C:$C,'Number of Firms per 1000 Capita'!$A107,allNAICS!$E:$E,'Number of Firms per 1000 Capita'!M$1)/$B107</f>
        <v>10.397146050030086</v>
      </c>
      <c r="N107" s="2">
        <f>1000*SUMIFS(allNAICS!$O:$O,allNAICS!$C:$C,'Number of Firms per 1000 Capita'!$A107,allNAICS!$E:$E,'Number of Firms per 1000 Capita'!N$1)/$B107</f>
        <v>3.5502449926932003</v>
      </c>
      <c r="O107" s="2">
        <f>1000*SUMIFS(allNAICS!$O:$O,allNAICS!$C:$C,'Number of Firms per 1000 Capita'!$A107,allNAICS!$E:$E,'Number of Firms per 1000 Capita'!O$1)/$B107</f>
        <v>1.4570618069285652</v>
      </c>
      <c r="P107" s="2">
        <f>1000*SUMIFS(allNAICS!$O:$O,allNAICS!$C:$C,'Number of Firms per 1000 Capita'!$A107,allNAICS!$E:$E,'Number of Firms per 1000 Capita'!P$1)/$B107</f>
        <v>4.0187397919711163</v>
      </c>
      <c r="Q107" s="2">
        <f>1000*SUMIFS(allNAICS!$O:$O,allNAICS!$C:$C,'Number of Firms per 1000 Capita'!$A107,allNAICS!$E:$E,'Number of Firms per 1000 Capita'!Q$1)/$B107</f>
        <v>11.123527894782086</v>
      </c>
      <c r="R107" s="2">
        <f>1000*SUMIFS(allNAICS!$O:$O,allNAICS!$C:$C,'Number of Firms per 1000 Capita'!$A107,allNAICS!$E:$E,'Number of Firms per 1000 Capita'!R$1)/$B107</f>
        <v>9.3441072810109169</v>
      </c>
      <c r="S107" s="2">
        <f>1000*SUMIFS(allNAICS!$O:$O,allNAICS!$C:$C,'Number of Firms per 1000 Capita'!$A107,allNAICS!$E:$E,'Number of Firms per 1000 Capita'!S$1)/$B107</f>
        <v>4.6634574056563229</v>
      </c>
      <c r="T107" s="2">
        <f>1000*SUMIFS(allNAICS!$O:$O,allNAICS!$C:$C,'Number of Firms per 1000 Capita'!$A107,allNAICS!$E:$E,'Number of Firms per 1000 Capita'!T$1)/$B107</f>
        <v>1.3281182841915242</v>
      </c>
      <c r="U107" s="2">
        <f>1000*SUMIFS(allNAICS!$O:$O,allNAICS!$C:$C,'Number of Firms per 1000 Capita'!$A107,allNAICS!$E:$E,'Number of Firms per 1000 Capita'!U$1)/$B107</f>
        <v>9.1506919969053548</v>
      </c>
      <c r="V107" s="2">
        <f>1000*SUMIFS(allNAICS!$O:$O,allNAICS!$C:$C,'Number of Firms per 1000 Capita'!$A107,allNAICS!$E:$E,'Number of Firms per 1000 Capita'!V$1)/$B107</f>
        <v>4.3153098942663117</v>
      </c>
      <c r="W107" s="2">
        <f>1000*SUMIFS(allNAICS!$O:$O,allNAICS!$C:$C,'Number of Firms per 1000 Capita'!$A107,allNAICS!$E:$E,'Number of Firms per 1000 Capita'!W$1)/$B107</f>
        <v>1.964239663027594</v>
      </c>
      <c r="X107" s="2">
        <f>1000*SUMIFS(allNAICS!$O:$O,allNAICS!$C:$C,'Number of Firms per 1000 Capita'!$A107,allNAICS!$E:$E,'Number of Firms per 1000 Capita'!X$1)/$B107</f>
        <v>10.749591678844666</v>
      </c>
      <c r="Y107" s="2">
        <f>1000*SUMIFS(allNAICS!$O:$O,allNAICS!$C:$C,'Number of Firms per 1000 Capita'!$A107,allNAICS!$E:$E,'Number of Firms per 1000 Capita'!Y$1)/$B107</f>
        <v>0.20201151895469785</v>
      </c>
      <c r="Z107" s="2">
        <f>1000*SUMIFS(allNAICS!$O:$O,allNAICS!$C:$C,'Number of Firms per 1000 Capita'!$A107,allNAICS!$E:$E,'Number of Firms per 1000 Capita'!Z$1)/$B107</f>
        <v>0</v>
      </c>
    </row>
    <row r="108" spans="1:26" x14ac:dyDescent="0.45">
      <c r="A108" s="1" t="s">
        <v>590</v>
      </c>
      <c r="B108" s="2">
        <v>128221</v>
      </c>
      <c r="C108" s="1" t="s">
        <v>453</v>
      </c>
      <c r="D108" s="1">
        <v>36.728058300000001</v>
      </c>
      <c r="E108" s="1">
        <v>-108.2186856</v>
      </c>
      <c r="F108" s="2">
        <f>1000*SUMIFS(allNAICS!$O:$O,allNAICS!$C:$C,'Number of Firms per 1000 Capita'!$A108,allNAICS!$E:$E,'Number of Firms per 1000 Capita'!F$1)/$B108</f>
        <v>63.78050397360807</v>
      </c>
      <c r="G108" s="2">
        <f>1000*SUMIFS(allNAICS!$O:$O,allNAICS!$C:$C,'Number of Firms per 1000 Capita'!$A108,allNAICS!$E:$E,'Number of Firms per 1000 Capita'!G$1)/$B108</f>
        <v>1.1464580684911208</v>
      </c>
      <c r="H108" s="2">
        <f>1000*SUMIFS(allNAICS!$O:$O,allNAICS!$C:$C,'Number of Firms per 1000 Capita'!$A108,allNAICS!$E:$E,'Number of Firms per 1000 Capita'!H$1)/$B108</f>
        <v>3.3535848261985168</v>
      </c>
      <c r="I108" s="2">
        <f>1000*SUMIFS(allNAICS!$O:$O,allNAICS!$C:$C,'Number of Firms per 1000 Capita'!$A108,allNAICS!$E:$E,'Number of Firms per 1000 Capita'!I$1)/$B108</f>
        <v>0</v>
      </c>
      <c r="J108" s="2">
        <f>1000*SUMIFS(allNAICS!$O:$O,allNAICS!$C:$C,'Number of Firms per 1000 Capita'!$A108,allNAICS!$E:$E,'Number of Firms per 1000 Capita'!J$1)/$B108</f>
        <v>5.7166922734965411</v>
      </c>
      <c r="K108" s="2">
        <f>1000*SUMIFS(allNAICS!$O:$O,allNAICS!$C:$C,'Number of Firms per 1000 Capita'!$A108,allNAICS!$E:$E,'Number of Firms per 1000 Capita'!K$1)/$B108</f>
        <v>3.5641587571458655</v>
      </c>
      <c r="L108" s="2">
        <f>1000*SUMIFS(allNAICS!$O:$O,allNAICS!$C:$C,'Number of Firms per 1000 Capita'!$A108,allNAICS!$E:$E,'Number of Firms per 1000 Capita'!L$1)/$B108</f>
        <v>2.3943035852161501</v>
      </c>
      <c r="M108" s="2">
        <f>1000*SUMIFS(allNAICS!$O:$O,allNAICS!$C:$C,'Number of Firms per 1000 Capita'!$A108,allNAICS!$E:$E,'Number of Firms per 1000 Capita'!M$1)/$B108</f>
        <v>8.0330055139173773</v>
      </c>
      <c r="N108" s="2">
        <f>1000*SUMIFS(allNAICS!$O:$O,allNAICS!$C:$C,'Number of Firms per 1000 Capita'!$A108,allNAICS!$E:$E,'Number of Firms per 1000 Capita'!N$1)/$B108</f>
        <v>2.3085142059413046</v>
      </c>
      <c r="O108" s="2">
        <f>1000*SUMIFS(allNAICS!$O:$O,allNAICS!$C:$C,'Number of Firms per 1000 Capita'!$A108,allNAICS!$E:$E,'Number of Firms per 1000 Capita'!O$1)/$B108</f>
        <v>0.5069372411695432</v>
      </c>
      <c r="P108" s="2">
        <f>1000*SUMIFS(allNAICS!$O:$O,allNAICS!$C:$C,'Number of Firms per 1000 Capita'!$A108,allNAICS!$E:$E,'Number of Firms per 1000 Capita'!P$1)/$B108</f>
        <v>1.9965528267600472</v>
      </c>
      <c r="Q108" s="2">
        <f>1000*SUMIFS(allNAICS!$O:$O,allNAICS!$C:$C,'Number of Firms per 1000 Capita'!$A108,allNAICS!$E:$E,'Number of Firms per 1000 Capita'!Q$1)/$B108</f>
        <v>5.5919077218240378</v>
      </c>
      <c r="R108" s="2">
        <f>1000*SUMIFS(allNAICS!$O:$O,allNAICS!$C:$C,'Number of Firms per 1000 Capita'!$A108,allNAICS!$E:$E,'Number of Firms per 1000 Capita'!R$1)/$B108</f>
        <v>5.5607115839059125</v>
      </c>
      <c r="S108" s="2">
        <f>1000*SUMIFS(allNAICS!$O:$O,allNAICS!$C:$C,'Number of Firms per 1000 Capita'!$A108,allNAICS!$E:$E,'Number of Firms per 1000 Capita'!S$1)/$B108</f>
        <v>3.322388688280391</v>
      </c>
      <c r="T108" s="2">
        <f>1000*SUMIFS(allNAICS!$O:$O,allNAICS!$C:$C,'Number of Firms per 1000 Capita'!$A108,allNAICS!$E:$E,'Number of Firms per 1000 Capita'!T$1)/$B108</f>
        <v>1.2166493788069037</v>
      </c>
      <c r="U108" s="2">
        <f>1000*SUMIFS(allNAICS!$O:$O,allNAICS!$C:$C,'Number of Firms per 1000 Capita'!$A108,allNAICS!$E:$E,'Number of Firms per 1000 Capita'!U$1)/$B108</f>
        <v>5.0537743427363688</v>
      </c>
      <c r="V108" s="2">
        <f>1000*SUMIFS(allNAICS!$O:$O,allNAICS!$C:$C,'Number of Firms per 1000 Capita'!$A108,allNAICS!$E:$E,'Number of Firms per 1000 Capita'!V$1)/$B108</f>
        <v>3.4471732399528938</v>
      </c>
      <c r="W108" s="2">
        <f>1000*SUMIFS(allNAICS!$O:$O,allNAICS!$C:$C,'Number of Firms per 1000 Capita'!$A108,allNAICS!$E:$E,'Number of Firms per 1000 Capita'!W$1)/$B108</f>
        <v>2.3085142059413046</v>
      </c>
      <c r="X108" s="2">
        <f>1000*SUMIFS(allNAICS!$O:$O,allNAICS!$C:$C,'Number of Firms per 1000 Capita'!$A108,allNAICS!$E:$E,'Number of Firms per 1000 Capita'!X$1)/$B108</f>
        <v>8.2279813759056637</v>
      </c>
      <c r="Y108" s="2">
        <f>1000*SUMIFS(allNAICS!$O:$O,allNAICS!$C:$C,'Number of Firms per 1000 Capita'!$A108,allNAICS!$E:$E,'Number of Firms per 1000 Capita'!Y$1)/$B108</f>
        <v>0</v>
      </c>
      <c r="Z108" s="2">
        <f>1000*SUMIFS(allNAICS!$O:$O,allNAICS!$C:$C,'Number of Firms per 1000 Capita'!$A108,allNAICS!$E:$E,'Number of Firms per 1000 Capita'!Z$1)/$B108</f>
        <v>0</v>
      </c>
    </row>
    <row r="109" spans="1:26" x14ac:dyDescent="0.45">
      <c r="A109" s="1" t="s">
        <v>591</v>
      </c>
      <c r="B109" s="2">
        <v>385337</v>
      </c>
      <c r="C109" s="1" t="s">
        <v>470</v>
      </c>
      <c r="D109" s="1">
        <v>35.052664100000001</v>
      </c>
      <c r="E109" s="1">
        <v>-78.878358500000004</v>
      </c>
      <c r="F109" s="2">
        <f>1000*SUMIFS(allNAICS!$O:$O,allNAICS!$C:$C,'Number of Firms per 1000 Capita'!$A109,allNAICS!$E:$E,'Number of Firms per 1000 Capita'!F$1)/$B109</f>
        <v>60.954437284766321</v>
      </c>
      <c r="G109" s="2">
        <f>1000*SUMIFS(allNAICS!$O:$O,allNAICS!$C:$C,'Number of Firms per 1000 Capita'!$A109,allNAICS!$E:$E,'Number of Firms per 1000 Capita'!G$1)/$B109</f>
        <v>0.29324980471639112</v>
      </c>
      <c r="H109" s="2">
        <f>1000*SUMIFS(allNAICS!$O:$O,allNAICS!$C:$C,'Number of Firms per 1000 Capita'!$A109,allNAICS!$E:$E,'Number of Firms per 1000 Capita'!H$1)/$B109</f>
        <v>0</v>
      </c>
      <c r="I109" s="2">
        <f>1000*SUMIFS(allNAICS!$O:$O,allNAICS!$C:$C,'Number of Firms per 1000 Capita'!$A109,allNAICS!$E:$E,'Number of Firms per 1000 Capita'!I$1)/$B109</f>
        <v>6.487827537973255E-2</v>
      </c>
      <c r="J109" s="2">
        <f>1000*SUMIFS(allNAICS!$O:$O,allNAICS!$C:$C,'Number of Firms per 1000 Capita'!$A109,allNAICS!$E:$E,'Number of Firms per 1000 Capita'!J$1)/$B109</f>
        <v>6.3918076904112509</v>
      </c>
      <c r="K109" s="2">
        <f>1000*SUMIFS(allNAICS!$O:$O,allNAICS!$C:$C,'Number of Firms per 1000 Capita'!$A109,allNAICS!$E:$E,'Number of Firms per 1000 Capita'!K$1)/$B109</f>
        <v>1.0017205718630704</v>
      </c>
      <c r="L109" s="2">
        <f>1000*SUMIFS(allNAICS!$O:$O,allNAICS!$C:$C,'Number of Firms per 1000 Capita'!$A109,allNAICS!$E:$E,'Number of Firms per 1000 Capita'!L$1)/$B109</f>
        <v>0.9757692617111775</v>
      </c>
      <c r="M109" s="2">
        <f>1000*SUMIFS(allNAICS!$O:$O,allNAICS!$C:$C,'Number of Firms per 1000 Capita'!$A109,allNAICS!$E:$E,'Number of Firms per 1000 Capita'!M$1)/$B109</f>
        <v>5.8624009633126333</v>
      </c>
      <c r="N109" s="2">
        <f>1000*SUMIFS(allNAICS!$O:$O,allNAICS!$C:$C,'Number of Firms per 1000 Capita'!$A109,allNAICS!$E:$E,'Number of Firms per 1000 Capita'!N$1)/$B109</f>
        <v>1.8944456410881902</v>
      </c>
      <c r="O109" s="2">
        <f>1000*SUMIFS(allNAICS!$O:$O,allNAICS!$C:$C,'Number of Firms per 1000 Capita'!$A109,allNAICS!$E:$E,'Number of Firms per 1000 Capita'!O$1)/$B109</f>
        <v>0.57871421638721432</v>
      </c>
      <c r="P109" s="2">
        <f>1000*SUMIFS(allNAICS!$O:$O,allNAICS!$C:$C,'Number of Firms per 1000 Capita'!$A109,allNAICS!$E:$E,'Number of Firms per 1000 Capita'!P$1)/$B109</f>
        <v>1.538912692007256</v>
      </c>
      <c r="Q109" s="2">
        <f>1000*SUMIFS(allNAICS!$O:$O,allNAICS!$C:$C,'Number of Firms per 1000 Capita'!$A109,allNAICS!$E:$E,'Number of Firms per 1000 Capita'!Q$1)/$B109</f>
        <v>5.5016777522013198</v>
      </c>
      <c r="R109" s="2">
        <f>1000*SUMIFS(allNAICS!$O:$O,allNAICS!$C:$C,'Number of Firms per 1000 Capita'!$A109,allNAICS!$E:$E,'Number of Firms per 1000 Capita'!R$1)/$B109</f>
        <v>5.0968373138317888</v>
      </c>
      <c r="S109" s="2">
        <f>1000*SUMIFS(allNAICS!$O:$O,allNAICS!$C:$C,'Number of Firms per 1000 Capita'!$A109,allNAICS!$E:$E,'Number of Firms per 1000 Capita'!S$1)/$B109</f>
        <v>7.074327147406037</v>
      </c>
      <c r="T109" s="2">
        <f>1000*SUMIFS(allNAICS!$O:$O,allNAICS!$C:$C,'Number of Firms per 1000 Capita'!$A109,allNAICS!$E:$E,'Number of Firms per 1000 Capita'!T$1)/$B109</f>
        <v>1.5337224299768775</v>
      </c>
      <c r="U109" s="2">
        <f>1000*SUMIFS(allNAICS!$O:$O,allNAICS!$C:$C,'Number of Firms per 1000 Capita'!$A109,allNAICS!$E:$E,'Number of Firms per 1000 Capita'!U$1)/$B109</f>
        <v>7.3935282622743212</v>
      </c>
      <c r="V109" s="2">
        <f>1000*SUMIFS(allNAICS!$O:$O,allNAICS!$C:$C,'Number of Firms per 1000 Capita'!$A109,allNAICS!$E:$E,'Number of Firms per 1000 Capita'!V$1)/$B109</f>
        <v>2.4913257745817297</v>
      </c>
      <c r="W109" s="2">
        <f>1000*SUMIFS(allNAICS!$O:$O,allNAICS!$C:$C,'Number of Firms per 1000 Capita'!$A109,allNAICS!$E:$E,'Number of Firms per 1000 Capita'!W$1)/$B109</f>
        <v>2.1435782185463634</v>
      </c>
      <c r="X109" s="2">
        <f>1000*SUMIFS(allNAICS!$O:$O,allNAICS!$C:$C,'Number of Firms per 1000 Capita'!$A109,allNAICS!$E:$E,'Number of Firms per 1000 Capita'!X$1)/$B109</f>
        <v>11.172039020389944</v>
      </c>
      <c r="Y109" s="2">
        <f>1000*SUMIFS(allNAICS!$O:$O,allNAICS!$C:$C,'Number of Firms per 1000 Capita'!$A109,allNAICS!$E:$E,'Number of Firms per 1000 Capita'!Y$1)/$B109</f>
        <v>9.8614978577193466E-2</v>
      </c>
      <c r="Z109" s="2">
        <f>1000*SUMIFS(allNAICS!$O:$O,allNAICS!$C:$C,'Number of Firms per 1000 Capita'!$A109,allNAICS!$E:$E,'Number of Firms per 1000 Capita'!Z$1)/$B109</f>
        <v>0</v>
      </c>
    </row>
    <row r="110" spans="1:26" x14ac:dyDescent="0.45">
      <c r="A110" s="1" t="s">
        <v>592</v>
      </c>
      <c r="B110" s="2">
        <v>514166</v>
      </c>
      <c r="C110" s="1" t="s">
        <v>593</v>
      </c>
      <c r="D110" s="1">
        <v>36.062579499999998</v>
      </c>
      <c r="E110" s="1">
        <v>-94.157426299999997</v>
      </c>
      <c r="F110" s="2">
        <f>1000*SUMIFS(allNAICS!$O:$O,allNAICS!$C:$C,'Number of Firms per 1000 Capita'!$A110,allNAICS!$E:$E,'Number of Firms per 1000 Capita'!F$1)/$B110</f>
        <v>76.932352586518746</v>
      </c>
      <c r="G110" s="2">
        <f>1000*SUMIFS(allNAICS!$O:$O,allNAICS!$C:$C,'Number of Firms per 1000 Capita'!$A110,allNAICS!$E:$E,'Number of Firms per 1000 Capita'!G$1)/$B110</f>
        <v>0.86742413928575601</v>
      </c>
      <c r="H110" s="2">
        <f>1000*SUMIFS(allNAICS!$O:$O,allNAICS!$C:$C,'Number of Firms per 1000 Capita'!$A110,allNAICS!$E:$E,'Number of Firms per 1000 Capita'!H$1)/$B110</f>
        <v>0.15170197951634298</v>
      </c>
      <c r="I110" s="2">
        <f>1000*SUMIFS(allNAICS!$O:$O,allNAICS!$C:$C,'Number of Firms per 1000 Capita'!$A110,allNAICS!$E:$E,'Number of Firms per 1000 Capita'!I$1)/$B110</f>
        <v>0</v>
      </c>
      <c r="J110" s="2">
        <f>1000*SUMIFS(allNAICS!$O:$O,allNAICS!$C:$C,'Number of Firms per 1000 Capita'!$A110,allNAICS!$E:$E,'Number of Firms per 1000 Capita'!J$1)/$B110</f>
        <v>10.399365185562639</v>
      </c>
      <c r="K110" s="2">
        <f>1000*SUMIFS(allNAICS!$O:$O,allNAICS!$C:$C,'Number of Firms per 1000 Capita'!$A110,allNAICS!$E:$E,'Number of Firms per 1000 Capita'!K$1)/$B110</f>
        <v>1.5539728414558722</v>
      </c>
      <c r="L110" s="2">
        <f>1000*SUMIFS(allNAICS!$O:$O,allNAICS!$C:$C,'Number of Firms per 1000 Capita'!$A110,allNAICS!$E:$E,'Number of Firms per 1000 Capita'!L$1)/$B110</f>
        <v>2.3280419164238788</v>
      </c>
      <c r="M110" s="2">
        <f>1000*SUMIFS(allNAICS!$O:$O,allNAICS!$C:$C,'Number of Firms per 1000 Capita'!$A110,allNAICS!$E:$E,'Number of Firms per 1000 Capita'!M$1)/$B110</f>
        <v>8.2988762384132748</v>
      </c>
      <c r="N110" s="2">
        <f>1000*SUMIFS(allNAICS!$O:$O,allNAICS!$C:$C,'Number of Firms per 1000 Capita'!$A110,allNAICS!$E:$E,'Number of Firms per 1000 Capita'!N$1)/$B110</f>
        <v>3.0048661327275625</v>
      </c>
      <c r="O110" s="2">
        <f>1000*SUMIFS(allNAICS!$O:$O,allNAICS!$C:$C,'Number of Firms per 1000 Capita'!$A110,allNAICS!$E:$E,'Number of Firms per 1000 Capita'!O$1)/$B110</f>
        <v>0.77017928062143359</v>
      </c>
      <c r="P110" s="2">
        <f>1000*SUMIFS(allNAICS!$O:$O,allNAICS!$C:$C,'Number of Firms per 1000 Capita'!$A110,allNAICS!$E:$E,'Number of Firms per 1000 Capita'!P$1)/$B110</f>
        <v>2.1627256566945308</v>
      </c>
      <c r="Q110" s="2">
        <f>1000*SUMIFS(allNAICS!$O:$O,allNAICS!$C:$C,'Number of Firms per 1000 Capita'!$A110,allNAICS!$E:$E,'Number of Firms per 1000 Capita'!Q$1)/$B110</f>
        <v>7.9721335133011522</v>
      </c>
      <c r="R110" s="2">
        <f>1000*SUMIFS(allNAICS!$O:$O,allNAICS!$C:$C,'Number of Firms per 1000 Capita'!$A110,allNAICS!$E:$E,'Number of Firms per 1000 Capita'!R$1)/$B110</f>
        <v>9.4716492339050031</v>
      </c>
      <c r="S110" s="2">
        <f>1000*SUMIFS(allNAICS!$O:$O,allNAICS!$C:$C,'Number of Firms per 1000 Capita'!$A110,allNAICS!$E:$E,'Number of Firms per 1000 Capita'!S$1)/$B110</f>
        <v>6.9043849651668916</v>
      </c>
      <c r="T110" s="2">
        <f>1000*SUMIFS(allNAICS!$O:$O,allNAICS!$C:$C,'Number of Firms per 1000 Capita'!$A110,allNAICS!$E:$E,'Number of Firms per 1000 Capita'!T$1)/$B110</f>
        <v>1.6142646538277521</v>
      </c>
      <c r="U110" s="2">
        <f>1000*SUMIFS(allNAICS!$O:$O,allNAICS!$C:$C,'Number of Firms per 1000 Capita'!$A110,allNAICS!$E:$E,'Number of Firms per 1000 Capita'!U$1)/$B110</f>
        <v>6.0914179467331566</v>
      </c>
      <c r="V110" s="2">
        <f>1000*SUMIFS(allNAICS!$O:$O,allNAICS!$C:$C,'Number of Firms per 1000 Capita'!$A110,allNAICS!$E:$E,'Number of Firms per 1000 Capita'!V$1)/$B110</f>
        <v>2.1705052453876763</v>
      </c>
      <c r="W110" s="2">
        <f>1000*SUMIFS(allNAICS!$O:$O,allNAICS!$C:$C,'Number of Firms per 1000 Capita'!$A110,allNAICS!$E:$E,'Number of Firms per 1000 Capita'!W$1)/$B110</f>
        <v>2.1880093199472546</v>
      </c>
      <c r="X110" s="2">
        <f>1000*SUMIFS(allNAICS!$O:$O,allNAICS!$C:$C,'Number of Firms per 1000 Capita'!$A110,allNAICS!$E:$E,'Number of Firms per 1000 Capita'!X$1)/$B110</f>
        <v>11.033401664054022</v>
      </c>
      <c r="Y110" s="2">
        <f>1000*SUMIFS(allNAICS!$O:$O,allNAICS!$C:$C,'Number of Firms per 1000 Capita'!$A110,allNAICS!$E:$E,'Number of Firms per 1000 Capita'!Y$1)/$B110</f>
        <v>0.10696934453075466</v>
      </c>
      <c r="Z110" s="2">
        <f>1000*SUMIFS(allNAICS!$O:$O,allNAICS!$C:$C,'Number of Firms per 1000 Capita'!$A110,allNAICS!$E:$E,'Number of Firms per 1000 Capita'!Z$1)/$B110</f>
        <v>6.0291812371879902E-2</v>
      </c>
    </row>
    <row r="111" spans="1:26" x14ac:dyDescent="0.45">
      <c r="A111" s="1" t="s">
        <v>594</v>
      </c>
      <c r="B111" s="2">
        <v>138639</v>
      </c>
      <c r="C111" s="1" t="s">
        <v>595</v>
      </c>
      <c r="D111" s="1">
        <v>35.198283600000003</v>
      </c>
      <c r="E111" s="1">
        <v>-111.651302</v>
      </c>
      <c r="F111" s="2">
        <f>1000*SUMIFS(allNAICS!$O:$O,allNAICS!$C:$C,'Number of Firms per 1000 Capita'!$A111,allNAICS!$E:$E,'Number of Firms per 1000 Capita'!F$1)/$B111</f>
        <v>78.866696961172536</v>
      </c>
      <c r="G111" s="2">
        <f>1000*SUMIFS(allNAICS!$O:$O,allNAICS!$C:$C,'Number of Firms per 1000 Capita'!$A111,allNAICS!$E:$E,'Number of Firms per 1000 Capita'!G$1)/$B111</f>
        <v>0.92326113142766464</v>
      </c>
      <c r="H111" s="2">
        <f>1000*SUMIFS(allNAICS!$O:$O,allNAICS!$C:$C,'Number of Firms per 1000 Capita'!$A111,allNAICS!$E:$E,'Number of Firms per 1000 Capita'!H$1)/$B111</f>
        <v>0</v>
      </c>
      <c r="I111" s="2">
        <f>1000*SUMIFS(allNAICS!$O:$O,allNAICS!$C:$C,'Number of Firms per 1000 Capita'!$A111,allNAICS!$E:$E,'Number of Firms per 1000 Capita'!I$1)/$B111</f>
        <v>0</v>
      </c>
      <c r="J111" s="2">
        <f>1000*SUMIFS(allNAICS!$O:$O,allNAICS!$C:$C,'Number of Firms per 1000 Capita'!$A111,allNAICS!$E:$E,'Number of Firms per 1000 Capita'!J$1)/$B111</f>
        <v>7.6890341101710193</v>
      </c>
      <c r="K111" s="2">
        <f>1000*SUMIFS(allNAICS!$O:$O,allNAICS!$C:$C,'Number of Firms per 1000 Capita'!$A111,allNAICS!$E:$E,'Number of Firms per 1000 Capita'!K$1)/$B111</f>
        <v>2.2360230526763751</v>
      </c>
      <c r="L111" s="2">
        <f>1000*SUMIFS(allNAICS!$O:$O,allNAICS!$C:$C,'Number of Firms per 1000 Capita'!$A111,allNAICS!$E:$E,'Number of Firms per 1000 Capita'!L$1)/$B111</f>
        <v>2.0701245681229667</v>
      </c>
      <c r="M111" s="2">
        <f>1000*SUMIFS(allNAICS!$O:$O,allNAICS!$C:$C,'Number of Firms per 1000 Capita'!$A111,allNAICS!$E:$E,'Number of Firms per 1000 Capita'!M$1)/$B111</f>
        <v>8.9585181658840582</v>
      </c>
      <c r="N111" s="2">
        <f>1000*SUMIFS(allNAICS!$O:$O,allNAICS!$C:$C,'Number of Firms per 1000 Capita'!$A111,allNAICS!$E:$E,'Number of Firms per 1000 Capita'!N$1)/$B111</f>
        <v>2.243236030265654</v>
      </c>
      <c r="O111" s="2">
        <f>1000*SUMIFS(allNAICS!$O:$O,allNAICS!$C:$C,'Number of Firms per 1000 Capita'!$A111,allNAICS!$E:$E,'Number of Firms per 1000 Capita'!O$1)/$B111</f>
        <v>0.81506646758848522</v>
      </c>
      <c r="P111" s="2">
        <f>1000*SUMIFS(allNAICS!$O:$O,allNAICS!$C:$C,'Number of Firms per 1000 Capita'!$A111,allNAICS!$E:$E,'Number of Firms per 1000 Capita'!P$1)/$B111</f>
        <v>2.8707650805328946</v>
      </c>
      <c r="Q111" s="2">
        <f>1000*SUMIFS(allNAICS!$O:$O,allNAICS!$C:$C,'Number of Firms per 1000 Capita'!$A111,allNAICS!$E:$E,'Number of Firms per 1000 Capita'!Q$1)/$B111</f>
        <v>10.148659468115033</v>
      </c>
      <c r="R111" s="2">
        <f>1000*SUMIFS(allNAICS!$O:$O,allNAICS!$C:$C,'Number of Firms per 1000 Capita'!$A111,allNAICS!$E:$E,'Number of Firms per 1000 Capita'!R$1)/$B111</f>
        <v>10.689632787310931</v>
      </c>
      <c r="S111" s="2">
        <f>1000*SUMIFS(allNAICS!$O:$O,allNAICS!$C:$C,'Number of Firms per 1000 Capita'!$A111,allNAICS!$E:$E,'Number of Firms per 1000 Capita'!S$1)/$B111</f>
        <v>4.169101046603048</v>
      </c>
      <c r="T111" s="2">
        <f>1000*SUMIFS(allNAICS!$O:$O,allNAICS!$C:$C,'Number of Firms per 1000 Capita'!$A111,allNAICS!$E:$E,'Number of Firms per 1000 Capita'!T$1)/$B111</f>
        <v>2.6038849097295853</v>
      </c>
      <c r="U111" s="2">
        <f>1000*SUMIFS(allNAICS!$O:$O,allNAICS!$C:$C,'Number of Firms per 1000 Capita'!$A111,allNAICS!$E:$E,'Number of Firms per 1000 Capita'!U$1)/$B111</f>
        <v>6.3834851665115879</v>
      </c>
      <c r="V111" s="2">
        <f>1000*SUMIFS(allNAICS!$O:$O,allNAICS!$C:$C,'Number of Firms per 1000 Capita'!$A111,allNAICS!$E:$E,'Number of Firms per 1000 Capita'!V$1)/$B111</f>
        <v>4.861546895173797</v>
      </c>
      <c r="W111" s="2">
        <f>1000*SUMIFS(allNAICS!$O:$O,allNAICS!$C:$C,'Number of Firms per 1000 Capita'!$A111,allNAICS!$E:$E,'Number of Firms per 1000 Capita'!W$1)/$B111</f>
        <v>3.6497666601749867</v>
      </c>
      <c r="X111" s="2">
        <f>1000*SUMIFS(allNAICS!$O:$O,allNAICS!$C:$C,'Number of Firms per 1000 Capita'!$A111,allNAICS!$E:$E,'Number of Firms per 1000 Capita'!X$1)/$B111</f>
        <v>8.532952488116619</v>
      </c>
      <c r="Y111" s="2">
        <f>1000*SUMIFS(allNAICS!$O:$O,allNAICS!$C:$C,'Number of Firms per 1000 Capita'!$A111,allNAICS!$E:$E,'Number of Firms per 1000 Capita'!Y$1)/$B111</f>
        <v>0</v>
      </c>
      <c r="Z111" s="2">
        <f>1000*SUMIFS(allNAICS!$O:$O,allNAICS!$C:$C,'Number of Firms per 1000 Capita'!$A111,allNAICS!$E:$E,'Number of Firms per 1000 Capita'!Z$1)/$B111</f>
        <v>0</v>
      </c>
    </row>
    <row r="112" spans="1:26" x14ac:dyDescent="0.45">
      <c r="A112" s="1" t="s">
        <v>596</v>
      </c>
      <c r="B112" s="2">
        <v>410881</v>
      </c>
      <c r="C112" s="1" t="s">
        <v>466</v>
      </c>
      <c r="D112" s="1">
        <v>43.012527400000003</v>
      </c>
      <c r="E112" s="1">
        <v>-83.6874562</v>
      </c>
      <c r="F112" s="2">
        <f>1000*SUMIFS(allNAICS!$O:$O,allNAICS!$C:$C,'Number of Firms per 1000 Capita'!$A112,allNAICS!$E:$E,'Number of Firms per 1000 Capita'!F$1)/$B112</f>
        <v>84.87128876730732</v>
      </c>
      <c r="G112" s="2">
        <f>1000*SUMIFS(allNAICS!$O:$O,allNAICS!$C:$C,'Number of Firms per 1000 Capita'!$A112,allNAICS!$E:$E,'Number of Firms per 1000 Capita'!G$1)/$B112</f>
        <v>0.34559884735483021</v>
      </c>
      <c r="H112" s="2">
        <f>1000*SUMIFS(allNAICS!$O:$O,allNAICS!$C:$C,'Number of Firms per 1000 Capita'!$A112,allNAICS!$E:$E,'Number of Firms per 1000 Capita'!H$1)/$B112</f>
        <v>0</v>
      </c>
      <c r="I112" s="2">
        <f>1000*SUMIFS(allNAICS!$O:$O,allNAICS!$C:$C,'Number of Firms per 1000 Capita'!$A112,allNAICS!$E:$E,'Number of Firms per 1000 Capita'!I$1)/$B112</f>
        <v>0</v>
      </c>
      <c r="J112" s="2">
        <f>1000*SUMIFS(allNAICS!$O:$O,allNAICS!$C:$C,'Number of Firms per 1000 Capita'!$A112,allNAICS!$E:$E,'Number of Firms per 1000 Capita'!J$1)/$B112</f>
        <v>8.5426193958834791</v>
      </c>
      <c r="K112" s="2">
        <f>1000*SUMIFS(allNAICS!$O:$O,allNAICS!$C:$C,'Number of Firms per 1000 Capita'!$A112,allNAICS!$E:$E,'Number of Firms per 1000 Capita'!K$1)/$B112</f>
        <v>1.5576286077964179</v>
      </c>
      <c r="L112" s="2">
        <f>1000*SUMIFS(allNAICS!$O:$O,allNAICS!$C:$C,'Number of Firms per 1000 Capita'!$A112,allNAICS!$E:$E,'Number of Firms per 1000 Capita'!L$1)/$B112</f>
        <v>1.7718025413684253</v>
      </c>
      <c r="M112" s="2">
        <f>1000*SUMIFS(allNAICS!$O:$O,allNAICS!$C:$C,'Number of Firms per 1000 Capita'!$A112,allNAICS!$E:$E,'Number of Firms per 1000 Capita'!M$1)/$B112</f>
        <v>7.9828466149566424</v>
      </c>
      <c r="N112" s="2">
        <f>1000*SUMIFS(allNAICS!$O:$O,allNAICS!$C:$C,'Number of Firms per 1000 Capita'!$A112,allNAICS!$E:$E,'Number of Firms per 1000 Capita'!N$1)/$B112</f>
        <v>3.0690151162988797</v>
      </c>
      <c r="O112" s="2">
        <f>1000*SUMIFS(allNAICS!$O:$O,allNAICS!$C:$C,'Number of Firms per 1000 Capita'!$A112,allNAICS!$E:$E,'Number of Firms per 1000 Capita'!O$1)/$B112</f>
        <v>0.79828466149566424</v>
      </c>
      <c r="P112" s="2">
        <f>1000*SUMIFS(allNAICS!$O:$O,allNAICS!$C:$C,'Number of Firms per 1000 Capita'!$A112,allNAICS!$E:$E,'Number of Firms per 1000 Capita'!P$1)/$B112</f>
        <v>3.0763165003979256</v>
      </c>
      <c r="Q112" s="2">
        <f>1000*SUMIFS(allNAICS!$O:$O,allNAICS!$C:$C,'Number of Firms per 1000 Capita'!$A112,allNAICS!$E:$E,'Number of Firms per 1000 Capita'!Q$1)/$B112</f>
        <v>5.9652308089203441</v>
      </c>
      <c r="R112" s="2">
        <f>1000*SUMIFS(allNAICS!$O:$O,allNAICS!$C:$C,'Number of Firms per 1000 Capita'!$A112,allNAICS!$E:$E,'Number of Firms per 1000 Capita'!R$1)/$B112</f>
        <v>7.3695303506368024</v>
      </c>
      <c r="S112" s="2">
        <f>1000*SUMIFS(allNAICS!$O:$O,allNAICS!$C:$C,'Number of Firms per 1000 Capita'!$A112,allNAICS!$E:$E,'Number of Firms per 1000 Capita'!S$1)/$B112</f>
        <v>6.887639000099786</v>
      </c>
      <c r="T112" s="2">
        <f>1000*SUMIFS(allNAICS!$O:$O,allNAICS!$C:$C,'Number of Firms per 1000 Capita'!$A112,allNAICS!$E:$E,'Number of Firms per 1000 Capita'!T$1)/$B112</f>
        <v>1.8326474088604729</v>
      </c>
      <c r="U112" s="2">
        <f>1000*SUMIFS(allNAICS!$O:$O,allNAICS!$C:$C,'Number of Firms per 1000 Capita'!$A112,allNAICS!$E:$E,'Number of Firms per 1000 Capita'!U$1)/$B112</f>
        <v>11.918292644342278</v>
      </c>
      <c r="V112" s="2">
        <f>1000*SUMIFS(allNAICS!$O:$O,allNAICS!$C:$C,'Number of Firms per 1000 Capita'!$A112,allNAICS!$E:$E,'Number of Firms per 1000 Capita'!V$1)/$B112</f>
        <v>3.4608560629476659</v>
      </c>
      <c r="W112" s="2">
        <f>1000*SUMIFS(allNAICS!$O:$O,allNAICS!$C:$C,'Number of Firms per 1000 Capita'!$A112,allNAICS!$E:$E,'Number of Firms per 1000 Capita'!W$1)/$B112</f>
        <v>2.1782462562153033</v>
      </c>
      <c r="X112" s="2">
        <f>1000*SUMIFS(allNAICS!$O:$O,allNAICS!$C:$C,'Number of Firms per 1000 Capita'!$A112,allNAICS!$E:$E,'Number of Firms per 1000 Capita'!X$1)/$B112</f>
        <v>18.10743256563336</v>
      </c>
      <c r="Y112" s="2">
        <f>1000*SUMIFS(allNAICS!$O:$O,allNAICS!$C:$C,'Number of Firms per 1000 Capita'!$A112,allNAICS!$E:$E,'Number of Firms per 1000 Capita'!Y$1)/$B112</f>
        <v>0.18496839717582464</v>
      </c>
      <c r="Z112" s="2">
        <f>1000*SUMIFS(allNAICS!$O:$O,allNAICS!$C:$C,'Number of Firms per 1000 Capita'!$A112,allNAICS!$E:$E,'Number of Firms per 1000 Capita'!Z$1)/$B112</f>
        <v>0</v>
      </c>
    </row>
    <row r="113" spans="1:26" x14ac:dyDescent="0.45">
      <c r="A113" s="1" t="s">
        <v>597</v>
      </c>
      <c r="B113" s="2">
        <v>206109</v>
      </c>
      <c r="C113" s="1" t="s">
        <v>477</v>
      </c>
      <c r="D113" s="1">
        <v>34.195433100000002</v>
      </c>
      <c r="E113" s="1">
        <v>-79.762562500000001</v>
      </c>
      <c r="F113" s="2">
        <f>1000*SUMIFS(allNAICS!$O:$O,allNAICS!$C:$C,'Number of Firms per 1000 Capita'!$A113,allNAICS!$E:$E,'Number of Firms per 1000 Capita'!F$1)/$B113</f>
        <v>72.117180715058538</v>
      </c>
      <c r="G113" s="2">
        <f>1000*SUMIFS(allNAICS!$O:$O,allNAICS!$C:$C,'Number of Firms per 1000 Capita'!$A113,allNAICS!$E:$E,'Number of Firms per 1000 Capita'!G$1)/$B113</f>
        <v>0.39784774075853069</v>
      </c>
      <c r="H113" s="2">
        <f>1000*SUMIFS(allNAICS!$O:$O,allNAICS!$C:$C,'Number of Firms per 1000 Capita'!$A113,allNAICS!$E:$E,'Number of Firms per 1000 Capita'!H$1)/$B113</f>
        <v>0</v>
      </c>
      <c r="I113" s="2">
        <f>1000*SUMIFS(allNAICS!$O:$O,allNAICS!$C:$C,'Number of Firms per 1000 Capita'!$A113,allNAICS!$E:$E,'Number of Firms per 1000 Capita'!I$1)/$B113</f>
        <v>0</v>
      </c>
      <c r="J113" s="2">
        <f>1000*SUMIFS(allNAICS!$O:$O,allNAICS!$C:$C,'Number of Firms per 1000 Capita'!$A113,allNAICS!$E:$E,'Number of Firms per 1000 Capita'!J$1)/$B113</f>
        <v>6.8022260066275608</v>
      </c>
      <c r="K113" s="2">
        <f>1000*SUMIFS(allNAICS!$O:$O,allNAICS!$C:$C,'Number of Firms per 1000 Capita'!$A113,allNAICS!$E:$E,'Number of Firms per 1000 Capita'!K$1)/$B113</f>
        <v>1.7223896093814437</v>
      </c>
      <c r="L113" s="2">
        <f>1000*SUMIFS(allNAICS!$O:$O,allNAICS!$C:$C,'Number of Firms per 1000 Capita'!$A113,allNAICS!$E:$E,'Number of Firms per 1000 Capita'!L$1)/$B113</f>
        <v>2.168755367305649</v>
      </c>
      <c r="M113" s="2">
        <f>1000*SUMIFS(allNAICS!$O:$O,allNAICS!$C:$C,'Number of Firms per 1000 Capita'!$A113,allNAICS!$E:$E,'Number of Firms per 1000 Capita'!M$1)/$B113</f>
        <v>9.2135714597615817</v>
      </c>
      <c r="N113" s="2">
        <f>1000*SUMIFS(allNAICS!$O:$O,allNAICS!$C:$C,'Number of Firms per 1000 Capita'!$A113,allNAICS!$E:$E,'Number of Firms per 1000 Capita'!N$1)/$B113</f>
        <v>3.949366597285902</v>
      </c>
      <c r="O113" s="2">
        <f>1000*SUMIFS(allNAICS!$O:$O,allNAICS!$C:$C,'Number of Firms per 1000 Capita'!$A113,allNAICS!$E:$E,'Number of Firms per 1000 Capita'!O$1)/$B113</f>
        <v>0.66469683516974032</v>
      </c>
      <c r="P113" s="2">
        <f>1000*SUMIFS(allNAICS!$O:$O,allNAICS!$C:$C,'Number of Firms per 1000 Capita'!$A113,allNAICS!$E:$E,'Number of Firms per 1000 Capita'!P$1)/$B113</f>
        <v>2.406493651417454</v>
      </c>
      <c r="Q113" s="2">
        <f>1000*SUMIFS(allNAICS!$O:$O,allNAICS!$C:$C,'Number of Firms per 1000 Capita'!$A113,allNAICS!$E:$E,'Number of Firms per 1000 Capita'!Q$1)/$B113</f>
        <v>4.9003197337331219</v>
      </c>
      <c r="R113" s="2">
        <f>1000*SUMIFS(allNAICS!$O:$O,allNAICS!$C:$C,'Number of Firms per 1000 Capita'!$A113,allNAICS!$E:$E,'Number of Firms per 1000 Capita'!R$1)/$B113</f>
        <v>5.1380580178449264</v>
      </c>
      <c r="S113" s="2">
        <f>1000*SUMIFS(allNAICS!$O:$O,allNAICS!$C:$C,'Number of Firms per 1000 Capita'!$A113,allNAICS!$E:$E,'Number of Firms per 1000 Capita'!S$1)/$B113</f>
        <v>7.1321485233541475</v>
      </c>
      <c r="T113" s="2">
        <f>1000*SUMIFS(allNAICS!$O:$O,allNAICS!$C:$C,'Number of Firms per 1000 Capita'!$A113,allNAICS!$E:$E,'Number of Firms per 1000 Capita'!T$1)/$B113</f>
        <v>1.343949075489183</v>
      </c>
      <c r="U113" s="2">
        <f>1000*SUMIFS(allNAICS!$O:$O,allNAICS!$C:$C,'Number of Firms per 1000 Capita'!$A113,allNAICS!$E:$E,'Number of Firms per 1000 Capita'!U$1)/$B113</f>
        <v>9.2378304683444199</v>
      </c>
      <c r="V113" s="2">
        <f>1000*SUMIFS(allNAICS!$O:$O,allNAICS!$C:$C,'Number of Firms per 1000 Capita'!$A113,allNAICS!$E:$E,'Number of Firms per 1000 Capita'!V$1)/$B113</f>
        <v>1.7951666351299556</v>
      </c>
      <c r="W113" s="2">
        <f>1000*SUMIFS(allNAICS!$O:$O,allNAICS!$C:$C,'Number of Firms per 1000 Capita'!$A113,allNAICS!$E:$E,'Number of Firms per 1000 Capita'!W$1)/$B113</f>
        <v>2.1347927552896766</v>
      </c>
      <c r="X113" s="2">
        <f>1000*SUMIFS(allNAICS!$O:$O,allNAICS!$C:$C,'Number of Firms per 1000 Capita'!$A113,allNAICS!$E:$E,'Number of Firms per 1000 Capita'!X$1)/$B113</f>
        <v>13.177493462197187</v>
      </c>
      <c r="Y113" s="2">
        <f>1000*SUMIFS(allNAICS!$O:$O,allNAICS!$C:$C,'Number of Firms per 1000 Capita'!$A113,allNAICS!$E:$E,'Number of Firms per 1000 Capita'!Y$1)/$B113</f>
        <v>0</v>
      </c>
      <c r="Z113" s="2">
        <f>1000*SUMIFS(allNAICS!$O:$O,allNAICS!$C:$C,'Number of Firms per 1000 Capita'!$A113,allNAICS!$E:$E,'Number of Firms per 1000 Capita'!Z$1)/$B113</f>
        <v>0</v>
      </c>
    </row>
    <row r="114" spans="1:26" x14ac:dyDescent="0.45">
      <c r="A114" s="1" t="s">
        <v>598</v>
      </c>
      <c r="B114" s="2">
        <v>147025</v>
      </c>
      <c r="C114" s="1" t="s">
        <v>475</v>
      </c>
      <c r="D114" s="1">
        <v>34.799810000000001</v>
      </c>
      <c r="E114" s="1">
        <v>-87.677250999999998</v>
      </c>
      <c r="F114" s="2">
        <f>1000*SUMIFS(allNAICS!$O:$O,allNAICS!$C:$C,'Number of Firms per 1000 Capita'!$A114,allNAICS!$E:$E,'Number of Firms per 1000 Capita'!F$1)/$B114</f>
        <v>92.113586124808705</v>
      </c>
      <c r="G114" s="2">
        <f>1000*SUMIFS(allNAICS!$O:$O,allNAICS!$C:$C,'Number of Firms per 1000 Capita'!$A114,allNAICS!$E:$E,'Number of Firms per 1000 Capita'!G$1)/$B114</f>
        <v>0.95221901037238565</v>
      </c>
      <c r="H114" s="2">
        <f>1000*SUMIFS(allNAICS!$O:$O,allNAICS!$C:$C,'Number of Firms per 1000 Capita'!$A114,allNAICS!$E:$E,'Number of Firms per 1000 Capita'!H$1)/$B114</f>
        <v>0</v>
      </c>
      <c r="I114" s="2">
        <f>1000*SUMIFS(allNAICS!$O:$O,allNAICS!$C:$C,'Number of Firms per 1000 Capita'!$A114,allNAICS!$E:$E,'Number of Firms per 1000 Capita'!I$1)/$B114</f>
        <v>0</v>
      </c>
      <c r="J114" s="2">
        <f>1000*SUMIFS(allNAICS!$O:$O,allNAICS!$C:$C,'Number of Firms per 1000 Capita'!$A114,allNAICS!$E:$E,'Number of Firms per 1000 Capita'!J$1)/$B114</f>
        <v>14.222071076347559</v>
      </c>
      <c r="K114" s="2">
        <f>1000*SUMIFS(allNAICS!$O:$O,allNAICS!$C:$C,'Number of Firms per 1000 Capita'!$A114,allNAICS!$E:$E,'Number of Firms per 1000 Capita'!K$1)/$B114</f>
        <v>2.0404693079408265</v>
      </c>
      <c r="L114" s="2">
        <f>1000*SUMIFS(allNAICS!$O:$O,allNAICS!$C:$C,'Number of Firms per 1000 Capita'!$A114,allNAICS!$E:$E,'Number of Firms per 1000 Capita'!L$1)/$B114</f>
        <v>2.1220880802584596</v>
      </c>
      <c r="M114" s="2">
        <f>1000*SUMIFS(allNAICS!$O:$O,allNAICS!$C:$C,'Number of Firms per 1000 Capita'!$A114,allNAICS!$E:$E,'Number of Firms per 1000 Capita'!M$1)/$B114</f>
        <v>12.031967352491073</v>
      </c>
      <c r="N114" s="2">
        <f>1000*SUMIFS(allNAICS!$O:$O,allNAICS!$C:$C,'Number of Firms per 1000 Capita'!$A114,allNAICS!$E:$E,'Number of Firms per 1000 Capita'!N$1)/$B114</f>
        <v>2.8702601598367625</v>
      </c>
      <c r="O114" s="2">
        <f>1000*SUMIFS(allNAICS!$O:$O,allNAICS!$C:$C,'Number of Firms per 1000 Capita'!$A114,allNAICS!$E:$E,'Number of Firms per 1000 Capita'!O$1)/$B114</f>
        <v>0.6257439211018534</v>
      </c>
      <c r="P114" s="2">
        <f>1000*SUMIFS(allNAICS!$O:$O,allNAICS!$C:$C,'Number of Firms per 1000 Capita'!$A114,allNAICS!$E:$E,'Number of Firms per 1000 Capita'!P$1)/$B114</f>
        <v>3.6388369324944736</v>
      </c>
      <c r="Q114" s="2">
        <f>1000*SUMIFS(allNAICS!$O:$O,allNAICS!$C:$C,'Number of Firms per 1000 Capita'!$A114,allNAICS!$E:$E,'Number of Firms per 1000 Capita'!Q$1)/$B114</f>
        <v>7.427308280904608</v>
      </c>
      <c r="R114" s="2">
        <f>1000*SUMIFS(allNAICS!$O:$O,allNAICS!$C:$C,'Number of Firms per 1000 Capita'!$A114,allNAICS!$E:$E,'Number of Firms per 1000 Capita'!R$1)/$B114</f>
        <v>7.5361333106614525</v>
      </c>
      <c r="S114" s="2">
        <f>1000*SUMIFS(allNAICS!$O:$O,allNAICS!$C:$C,'Number of Firms per 1000 Capita'!$A114,allNAICS!$E:$E,'Number of Firms per 1000 Capita'!S$1)/$B114</f>
        <v>9.7126339057983344</v>
      </c>
      <c r="T114" s="2">
        <f>1000*SUMIFS(allNAICS!$O:$O,allNAICS!$C:$C,'Number of Firms per 1000 Capita'!$A114,allNAICS!$E:$E,'Number of Firms per 1000 Capita'!T$1)/$B114</f>
        <v>1.3331066145213399</v>
      </c>
      <c r="U114" s="2">
        <f>1000*SUMIFS(allNAICS!$O:$O,allNAICS!$C:$C,'Number of Firms per 1000 Capita'!$A114,allNAICS!$E:$E,'Number of Firms per 1000 Capita'!U$1)/$B114</f>
        <v>5.6589015473558915</v>
      </c>
      <c r="V114" s="2">
        <f>1000*SUMIFS(allNAICS!$O:$O,allNAICS!$C:$C,'Number of Firms per 1000 Capita'!$A114,allNAICS!$E:$E,'Number of Firms per 1000 Capita'!V$1)/$B114</f>
        <v>2.4757694269682027</v>
      </c>
      <c r="W114" s="2">
        <f>1000*SUMIFS(allNAICS!$O:$O,allNAICS!$C:$C,'Number of Firms per 1000 Capita'!$A114,allNAICS!$E:$E,'Number of Firms per 1000 Capita'!W$1)/$B114</f>
        <v>2.9246726747151843</v>
      </c>
      <c r="X114" s="2">
        <f>1000*SUMIFS(allNAICS!$O:$O,allNAICS!$C:$C,'Number of Firms per 1000 Capita'!$A114,allNAICS!$E:$E,'Number of Firms per 1000 Capita'!X$1)/$B114</f>
        <v>16.480190443802073</v>
      </c>
      <c r="Y114" s="2">
        <f>1000*SUMIFS(allNAICS!$O:$O,allNAICS!$C:$C,'Number of Firms per 1000 Capita'!$A114,allNAICS!$E:$E,'Number of Firms per 1000 Capita'!Y$1)/$B114</f>
        <v>0</v>
      </c>
      <c r="Z114" s="2">
        <f>1000*SUMIFS(allNAICS!$O:$O,allNAICS!$C:$C,'Number of Firms per 1000 Capita'!$A114,allNAICS!$E:$E,'Number of Firms per 1000 Capita'!Z$1)/$B114</f>
        <v>0</v>
      </c>
    </row>
    <row r="115" spans="1:26" x14ac:dyDescent="0.45">
      <c r="A115" s="1" t="s">
        <v>599</v>
      </c>
      <c r="B115" s="2">
        <v>102082</v>
      </c>
      <c r="C115" s="1" t="s">
        <v>468</v>
      </c>
      <c r="D115" s="1">
        <v>43.773044800000001</v>
      </c>
      <c r="E115" s="1">
        <v>-88.4470508</v>
      </c>
      <c r="F115" s="2">
        <f>1000*SUMIFS(allNAICS!$O:$O,allNAICS!$C:$C,'Number of Firms per 1000 Capita'!$A115,allNAICS!$E:$E,'Number of Firms per 1000 Capita'!F$1)/$B115</f>
        <v>75.19445151936678</v>
      </c>
      <c r="G115" s="2">
        <f>1000*SUMIFS(allNAICS!$O:$O,allNAICS!$C:$C,'Number of Firms per 1000 Capita'!$A115,allNAICS!$E:$E,'Number of Firms per 1000 Capita'!G$1)/$B115</f>
        <v>0.98940067788640507</v>
      </c>
      <c r="H115" s="2">
        <f>1000*SUMIFS(allNAICS!$O:$O,allNAICS!$C:$C,'Number of Firms per 1000 Capita'!$A115,allNAICS!$E:$E,'Number of Firms per 1000 Capita'!H$1)/$B115</f>
        <v>0</v>
      </c>
      <c r="I115" s="2">
        <f>1000*SUMIFS(allNAICS!$O:$O,allNAICS!$C:$C,'Number of Firms per 1000 Capita'!$A115,allNAICS!$E:$E,'Number of Firms per 1000 Capita'!I$1)/$B115</f>
        <v>0</v>
      </c>
      <c r="J115" s="2">
        <f>1000*SUMIFS(allNAICS!$O:$O,allNAICS!$C:$C,'Number of Firms per 1000 Capita'!$A115,allNAICS!$E:$E,'Number of Firms per 1000 Capita'!J$1)/$B115</f>
        <v>7.180501949413217</v>
      </c>
      <c r="K115" s="2">
        <f>1000*SUMIFS(allNAICS!$O:$O,allNAICS!$C:$C,'Number of Firms per 1000 Capita'!$A115,allNAICS!$E:$E,'Number of Firms per 1000 Capita'!K$1)/$B115</f>
        <v>3.3404517936560802</v>
      </c>
      <c r="L115" s="2">
        <f>1000*SUMIFS(allNAICS!$O:$O,allNAICS!$C:$C,'Number of Firms per 1000 Capita'!$A115,allNAICS!$E:$E,'Number of Firms per 1000 Capita'!L$1)/$B115</f>
        <v>2.4783997178738661</v>
      </c>
      <c r="M115" s="2">
        <f>1000*SUMIFS(allNAICS!$O:$O,allNAICS!$C:$C,'Number of Firms per 1000 Capita'!$A115,allNAICS!$E:$E,'Number of Firms per 1000 Capita'!M$1)/$B115</f>
        <v>10.344624909386571</v>
      </c>
      <c r="N115" s="2">
        <f>1000*SUMIFS(allNAICS!$O:$O,allNAICS!$C:$C,'Number of Firms per 1000 Capita'!$A115,allNAICS!$E:$E,'Number of Firms per 1000 Capita'!N$1)/$B115</f>
        <v>3.9576027115456203</v>
      </c>
      <c r="O115" s="2">
        <f>1000*SUMIFS(allNAICS!$O:$O,allNAICS!$C:$C,'Number of Firms per 1000 Capita'!$A115,allNAICS!$E:$E,'Number of Firms per 1000 Capita'!O$1)/$B115</f>
        <v>1.1853216042005446</v>
      </c>
      <c r="P115" s="2">
        <f>1000*SUMIFS(allNAICS!$O:$O,allNAICS!$C:$C,'Number of Firms per 1000 Capita'!$A115,allNAICS!$E:$E,'Number of Firms per 1000 Capita'!P$1)/$B115</f>
        <v>2.7526890147136616</v>
      </c>
      <c r="Q115" s="2">
        <f>1000*SUMIFS(allNAICS!$O:$O,allNAICS!$C:$C,'Number of Firms per 1000 Capita'!$A115,allNAICS!$E:$E,'Number of Firms per 1000 Capita'!Q$1)/$B115</f>
        <v>7.8074489136184635</v>
      </c>
      <c r="R115" s="2">
        <f>1000*SUMIFS(allNAICS!$O:$O,allNAICS!$C:$C,'Number of Firms per 1000 Capita'!$A115,allNAICS!$E:$E,'Number of Firms per 1000 Capita'!R$1)/$B115</f>
        <v>6.0049763915283796</v>
      </c>
      <c r="S115" s="2">
        <f>1000*SUMIFS(allNAICS!$O:$O,allNAICS!$C:$C,'Number of Firms per 1000 Capita'!$A115,allNAICS!$E:$E,'Number of Firms per 1000 Capita'!S$1)/$B115</f>
        <v>4.1045434062812252</v>
      </c>
      <c r="T115" s="2">
        <f>1000*SUMIFS(allNAICS!$O:$O,allNAICS!$C:$C,'Number of Firms per 1000 Capita'!$A115,allNAICS!$E:$E,'Number of Firms per 1000 Capita'!T$1)/$B115</f>
        <v>1.2930781136733214</v>
      </c>
      <c r="U115" s="2">
        <f>1000*SUMIFS(allNAICS!$O:$O,allNAICS!$C:$C,'Number of Firms per 1000 Capita'!$A115,allNAICS!$E:$E,'Number of Firms per 1000 Capita'!U$1)/$B115</f>
        <v>6.1421210399482771</v>
      </c>
      <c r="V115" s="2">
        <f>1000*SUMIFS(allNAICS!$O:$O,allNAICS!$C:$C,'Number of Firms per 1000 Capita'!$A115,allNAICS!$E:$E,'Number of Firms per 1000 Capita'!V$1)/$B115</f>
        <v>2.7037087831351267</v>
      </c>
      <c r="W115" s="2">
        <f>1000*SUMIFS(allNAICS!$O:$O,allNAICS!$C:$C,'Number of Firms per 1000 Capita'!$A115,allNAICS!$E:$E,'Number of Firms per 1000 Capita'!W$1)/$B115</f>
        <v>3.2914715620775454</v>
      </c>
      <c r="X115" s="2">
        <f>1000*SUMIFS(allNAICS!$O:$O,allNAICS!$C:$C,'Number of Firms per 1000 Capita'!$A115,allNAICS!$E:$E,'Number of Firms per 1000 Capita'!X$1)/$B115</f>
        <v>11.990360690425344</v>
      </c>
      <c r="Y115" s="2">
        <f>1000*SUMIFS(allNAICS!$O:$O,allNAICS!$C:$C,'Number of Firms per 1000 Capita'!$A115,allNAICS!$E:$E,'Number of Firms per 1000 Capita'!Y$1)/$B115</f>
        <v>0</v>
      </c>
      <c r="Z115" s="2">
        <f>1000*SUMIFS(allNAICS!$O:$O,allNAICS!$C:$C,'Number of Firms per 1000 Capita'!$A115,allNAICS!$E:$E,'Number of Firms per 1000 Capita'!Z$1)/$B115</f>
        <v>0</v>
      </c>
    </row>
    <row r="116" spans="1:26" x14ac:dyDescent="0.45">
      <c r="A116" s="1" t="s">
        <v>600</v>
      </c>
      <c r="B116" s="2">
        <v>330976</v>
      </c>
      <c r="C116" s="1" t="s">
        <v>512</v>
      </c>
      <c r="D116" s="1">
        <v>40.5852602</v>
      </c>
      <c r="E116" s="1">
        <v>-105.084423</v>
      </c>
      <c r="F116" s="2">
        <f>1000*SUMIFS(allNAICS!$O:$O,allNAICS!$C:$C,'Number of Firms per 1000 Capita'!$A116,allNAICS!$E:$E,'Number of Firms per 1000 Capita'!F$1)/$B116</f>
        <v>105.59375906410132</v>
      </c>
      <c r="G116" s="2">
        <f>1000*SUMIFS(allNAICS!$O:$O,allNAICS!$C:$C,'Number of Firms per 1000 Capita'!$A116,allNAICS!$E:$E,'Number of Firms per 1000 Capita'!G$1)/$B116</f>
        <v>0.55895291501498601</v>
      </c>
      <c r="H116" s="2">
        <f>1000*SUMIFS(allNAICS!$O:$O,allNAICS!$C:$C,'Number of Firms per 1000 Capita'!$A116,allNAICS!$E:$E,'Number of Firms per 1000 Capita'!H$1)/$B116</f>
        <v>0.72814947307357636</v>
      </c>
      <c r="I116" s="2">
        <f>1000*SUMIFS(allNAICS!$O:$O,allNAICS!$C:$C,'Number of Firms per 1000 Capita'!$A116,allNAICS!$E:$E,'Number of Firms per 1000 Capita'!I$1)/$B116</f>
        <v>0</v>
      </c>
      <c r="J116" s="2">
        <f>1000*SUMIFS(allNAICS!$O:$O,allNAICS!$C:$C,'Number of Firms per 1000 Capita'!$A116,allNAICS!$E:$E,'Number of Firms per 1000 Capita'!J$1)/$B116</f>
        <v>11.263656579329014</v>
      </c>
      <c r="K116" s="2">
        <f>1000*SUMIFS(allNAICS!$O:$O,allNAICS!$C:$C,'Number of Firms per 1000 Capita'!$A116,allNAICS!$E:$E,'Number of Firms per 1000 Capita'!K$1)/$B116</f>
        <v>3.1754568307067581</v>
      </c>
      <c r="L116" s="2">
        <f>1000*SUMIFS(allNAICS!$O:$O,allNAICS!$C:$C,'Number of Firms per 1000 Capita'!$A116,allNAICS!$E:$E,'Number of Firms per 1000 Capita'!L$1)/$B116</f>
        <v>2.136106545489703</v>
      </c>
      <c r="M116" s="2">
        <f>1000*SUMIFS(allNAICS!$O:$O,allNAICS!$C:$C,'Number of Firms per 1000 Capita'!$A116,allNAICS!$E:$E,'Number of Firms per 1000 Capita'!M$1)/$B116</f>
        <v>9.7167166199361894</v>
      </c>
      <c r="N116" s="2">
        <f>1000*SUMIFS(allNAICS!$O:$O,allNAICS!$C:$C,'Number of Firms per 1000 Capita'!$A116,allNAICS!$E:$E,'Number of Firms per 1000 Capita'!N$1)/$B116</f>
        <v>1.7493715556414966</v>
      </c>
      <c r="O116" s="2">
        <f>1000*SUMIFS(allNAICS!$O:$O,allNAICS!$C:$C,'Number of Firms per 1000 Capita'!$A116,allNAICS!$E:$E,'Number of Firms per 1000 Capita'!O$1)/$B116</f>
        <v>1.574132263366528</v>
      </c>
      <c r="P116" s="2">
        <f>1000*SUMIFS(allNAICS!$O:$O,allNAICS!$C:$C,'Number of Firms per 1000 Capita'!$A116,allNAICS!$E:$E,'Number of Firms per 1000 Capita'!P$1)/$B116</f>
        <v>3.5078072126075606</v>
      </c>
      <c r="Q116" s="2">
        <f>1000*SUMIFS(allNAICS!$O:$O,allNAICS!$C:$C,'Number of Firms per 1000 Capita'!$A116,allNAICS!$E:$E,'Number of Firms per 1000 Capita'!Q$1)/$B116</f>
        <v>12.562844435850334</v>
      </c>
      <c r="R116" s="2">
        <f>1000*SUMIFS(allNAICS!$O:$O,allNAICS!$C:$C,'Number of Firms per 1000 Capita'!$A116,allNAICS!$E:$E,'Number of Firms per 1000 Capita'!R$1)/$B116</f>
        <v>20.104176737890359</v>
      </c>
      <c r="S116" s="2">
        <f>1000*SUMIFS(allNAICS!$O:$O,allNAICS!$C:$C,'Number of Firms per 1000 Capita'!$A116,allNAICS!$E:$E,'Number of Firms per 1000 Capita'!S$1)/$B116</f>
        <v>6.6590931064488057</v>
      </c>
      <c r="T116" s="2">
        <f>1000*SUMIFS(allNAICS!$O:$O,allNAICS!$C:$C,'Number of Firms per 1000 Capita'!$A116,allNAICS!$E:$E,'Number of Firms per 1000 Capita'!T$1)/$B116</f>
        <v>2.8310209803731992</v>
      </c>
      <c r="U116" s="2">
        <f>1000*SUMIFS(allNAICS!$O:$O,allNAICS!$C:$C,'Number of Firms per 1000 Capita'!$A116,allNAICS!$E:$E,'Number of Firms per 1000 Capita'!U$1)/$B116</f>
        <v>8.9432466402397761</v>
      </c>
      <c r="V116" s="2">
        <f>1000*SUMIFS(allNAICS!$O:$O,allNAICS!$C:$C,'Number of Firms per 1000 Capita'!$A116,allNAICS!$E:$E,'Number of Firms per 1000 Capita'!V$1)/$B116</f>
        <v>5.8161316832640431</v>
      </c>
      <c r="W116" s="2">
        <f>1000*SUMIFS(allNAICS!$O:$O,allNAICS!$C:$C,'Number of Firms per 1000 Capita'!$A116,allNAICS!$E:$E,'Number of Firms per 1000 Capita'!W$1)/$B116</f>
        <v>2.9971961713236004</v>
      </c>
      <c r="X116" s="2">
        <f>1000*SUMIFS(allNAICS!$O:$O,allNAICS!$C:$C,'Number of Firms per 1000 Capita'!$A116,allNAICS!$E:$E,'Number of Firms per 1000 Capita'!X$1)/$B116</f>
        <v>11.351276225466499</v>
      </c>
      <c r="Y116" s="2">
        <f>1000*SUMIFS(allNAICS!$O:$O,allNAICS!$C:$C,'Number of Firms per 1000 Capita'!$A116,allNAICS!$E:$E,'Number of Firms per 1000 Capita'!Y$1)/$B116</f>
        <v>8.1576911921106068E-2</v>
      </c>
      <c r="Z116" s="2">
        <f>1000*SUMIFS(allNAICS!$O:$O,allNAICS!$C:$C,'Number of Firms per 1000 Capita'!$A116,allNAICS!$E:$E,'Number of Firms per 1000 Capita'!Z$1)/$B116</f>
        <v>0</v>
      </c>
    </row>
    <row r="117" spans="1:26" x14ac:dyDescent="0.45">
      <c r="A117" s="1" t="s">
        <v>601</v>
      </c>
      <c r="B117" s="2">
        <v>280705</v>
      </c>
      <c r="C117" s="1" t="s">
        <v>602</v>
      </c>
      <c r="D117" s="1">
        <v>35.385924199999998</v>
      </c>
      <c r="E117" s="1">
        <v>-94.398547500000006</v>
      </c>
      <c r="F117" s="2">
        <f>1000*SUMIFS(allNAICS!$O:$O,allNAICS!$C:$C,'Number of Firms per 1000 Capita'!$A117,allNAICS!$E:$E,'Number of Firms per 1000 Capita'!F$1)/$B117</f>
        <v>79.043836055645613</v>
      </c>
      <c r="G117" s="2">
        <f>1000*SUMIFS(allNAICS!$O:$O,allNAICS!$C:$C,'Number of Firms per 1000 Capita'!$A117,allNAICS!$E:$E,'Number of Firms per 1000 Capita'!G$1)/$B117</f>
        <v>0.85499011417680482</v>
      </c>
      <c r="H117" s="2">
        <f>1000*SUMIFS(allNAICS!$O:$O,allNAICS!$C:$C,'Number of Firms per 1000 Capita'!$A117,allNAICS!$E:$E,'Number of Firms per 1000 Capita'!H$1)/$B117</f>
        <v>1.5354197467091786</v>
      </c>
      <c r="I117" s="2">
        <f>1000*SUMIFS(allNAICS!$O:$O,allNAICS!$C:$C,'Number of Firms per 1000 Capita'!$A117,allNAICS!$E:$E,'Number of Firms per 1000 Capita'!I$1)/$B117</f>
        <v>0.11756114069931066</v>
      </c>
      <c r="J117" s="2">
        <f>1000*SUMIFS(allNAICS!$O:$O,allNAICS!$C:$C,'Number of Firms per 1000 Capita'!$A117,allNAICS!$E:$E,'Number of Firms per 1000 Capita'!J$1)/$B117</f>
        <v>12.172921750592259</v>
      </c>
      <c r="K117" s="2">
        <f>1000*SUMIFS(allNAICS!$O:$O,allNAICS!$C:$C,'Number of Firms per 1000 Capita'!$A117,allNAICS!$E:$E,'Number of Firms per 1000 Capita'!K$1)/$B117</f>
        <v>1.9201652980887409</v>
      </c>
      <c r="L117" s="2">
        <f>1000*SUMIFS(allNAICS!$O:$O,allNAICS!$C:$C,'Number of Firms per 1000 Capita'!$A117,allNAICS!$E:$E,'Number of Firms per 1000 Capita'!L$1)/$B117</f>
        <v>2.5720952601485547</v>
      </c>
      <c r="M117" s="2">
        <f>1000*SUMIFS(allNAICS!$O:$O,allNAICS!$C:$C,'Number of Firms per 1000 Capita'!$A117,allNAICS!$E:$E,'Number of Firms per 1000 Capita'!M$1)/$B117</f>
        <v>8.4109652482143176</v>
      </c>
      <c r="N117" s="2">
        <f>1000*SUMIFS(allNAICS!$O:$O,allNAICS!$C:$C,'Number of Firms per 1000 Capita'!$A117,allNAICS!$E:$E,'Number of Firms per 1000 Capita'!N$1)/$B117</f>
        <v>4.0113286190128425</v>
      </c>
      <c r="O117" s="2">
        <f>1000*SUMIFS(allNAICS!$O:$O,allNAICS!$C:$C,'Number of Firms per 1000 Capita'!$A117,allNAICS!$E:$E,'Number of Firms per 1000 Capita'!O$1)/$B117</f>
        <v>0.60561799754190337</v>
      </c>
      <c r="P117" s="2">
        <f>1000*SUMIFS(allNAICS!$O:$O,allNAICS!$C:$C,'Number of Firms per 1000 Capita'!$A117,allNAICS!$E:$E,'Number of Firms per 1000 Capita'!P$1)/$B117</f>
        <v>2.810780000356246</v>
      </c>
      <c r="Q117" s="2">
        <f>1000*SUMIFS(allNAICS!$O:$O,allNAICS!$C:$C,'Number of Firms per 1000 Capita'!$A117,allNAICS!$E:$E,'Number of Firms per 1000 Capita'!Q$1)/$B117</f>
        <v>8.1509057551522055</v>
      </c>
      <c r="R117" s="2">
        <f>1000*SUMIFS(allNAICS!$O:$O,allNAICS!$C:$C,'Number of Firms per 1000 Capita'!$A117,allNAICS!$E:$E,'Number of Firms per 1000 Capita'!R$1)/$B117</f>
        <v>6.6653604317700079</v>
      </c>
      <c r="S117" s="2">
        <f>1000*SUMIFS(allNAICS!$O:$O,allNAICS!$C:$C,'Number of Firms per 1000 Capita'!$A117,allNAICS!$E:$E,'Number of Firms per 1000 Capita'!S$1)/$B117</f>
        <v>7.4170392404837822</v>
      </c>
      <c r="T117" s="2">
        <f>1000*SUMIFS(allNAICS!$O:$O,allNAICS!$C:$C,'Number of Firms per 1000 Capita'!$A117,allNAICS!$E:$E,'Number of Firms per 1000 Capita'!T$1)/$B117</f>
        <v>0.76592864395005433</v>
      </c>
      <c r="U117" s="2">
        <f>1000*SUMIFS(allNAICS!$O:$O,allNAICS!$C:$C,'Number of Firms per 1000 Capita'!$A117,allNAICS!$E:$E,'Number of Firms per 1000 Capita'!U$1)/$B117</f>
        <v>6.2485527511088153</v>
      </c>
      <c r="V117" s="2">
        <f>1000*SUMIFS(allNAICS!$O:$O,allNAICS!$C:$C,'Number of Firms per 1000 Capita'!$A117,allNAICS!$E:$E,'Number of Firms per 1000 Capita'!V$1)/$B117</f>
        <v>1.9415400509431611</v>
      </c>
      <c r="W117" s="2">
        <f>1000*SUMIFS(allNAICS!$O:$O,allNAICS!$C:$C,'Number of Firms per 1000 Capita'!$A117,allNAICS!$E:$E,'Number of Firms per 1000 Capita'!W$1)/$B117</f>
        <v>2.0056643095064213</v>
      </c>
      <c r="X117" s="2">
        <f>1000*SUMIFS(allNAICS!$O:$O,allNAICS!$C:$C,'Number of Firms per 1000 Capita'!$A117,allNAICS!$E:$E,'Number of Firms per 1000 Capita'!X$1)/$B117</f>
        <v>11.000872802408223</v>
      </c>
      <c r="Y117" s="2">
        <f>1000*SUMIFS(allNAICS!$O:$O,allNAICS!$C:$C,'Number of Firms per 1000 Capita'!$A117,allNAICS!$E:$E,'Number of Firms per 1000 Capita'!Y$1)/$B117</f>
        <v>0.12468605831745071</v>
      </c>
      <c r="Z117" s="2">
        <f>1000*SUMIFS(allNAICS!$O:$O,allNAICS!$C:$C,'Number of Firms per 1000 Capita'!$A117,allNAICS!$E:$E,'Number of Firms per 1000 Capita'!Z$1)/$B117</f>
        <v>0</v>
      </c>
    </row>
    <row r="118" spans="1:26" x14ac:dyDescent="0.45">
      <c r="A118" s="1" t="s">
        <v>603</v>
      </c>
      <c r="B118" s="2">
        <v>429060</v>
      </c>
      <c r="C118" s="1" t="s">
        <v>506</v>
      </c>
      <c r="D118" s="1">
        <v>41.079273000000001</v>
      </c>
      <c r="E118" s="1">
        <v>-85.139351300000001</v>
      </c>
      <c r="F118" s="2">
        <f>1000*SUMIFS(allNAICS!$O:$O,allNAICS!$C:$C,'Number of Firms per 1000 Capita'!$A118,allNAICS!$E:$E,'Number of Firms per 1000 Capita'!F$1)/$B118</f>
        <v>76.683913671747547</v>
      </c>
      <c r="G118" s="2">
        <f>1000*SUMIFS(allNAICS!$O:$O,allNAICS!$C:$C,'Number of Firms per 1000 Capita'!$A118,allNAICS!$E:$E,'Number of Firms per 1000 Capita'!G$1)/$B118</f>
        <v>0.37756957068941405</v>
      </c>
      <c r="H118" s="2">
        <f>1000*SUMIFS(allNAICS!$O:$O,allNAICS!$C:$C,'Number of Firms per 1000 Capita'!$A118,allNAICS!$E:$E,'Number of Firms per 1000 Capita'!H$1)/$B118</f>
        <v>0.19111546170698737</v>
      </c>
      <c r="I118" s="2">
        <f>1000*SUMIFS(allNAICS!$O:$O,allNAICS!$C:$C,'Number of Firms per 1000 Capita'!$A118,allNAICS!$E:$E,'Number of Firms per 1000 Capita'!I$1)/$B118</f>
        <v>0</v>
      </c>
      <c r="J118" s="2">
        <f>1000*SUMIFS(allNAICS!$O:$O,allNAICS!$C:$C,'Number of Firms per 1000 Capita'!$A118,allNAICS!$E:$E,'Number of Firms per 1000 Capita'!J$1)/$B118</f>
        <v>8.2692397333706236</v>
      </c>
      <c r="K118" s="2">
        <f>1000*SUMIFS(allNAICS!$O:$O,allNAICS!$C:$C,'Number of Firms per 1000 Capita'!$A118,allNAICS!$E:$E,'Number of Firms per 1000 Capita'!K$1)/$B118</f>
        <v>2.4029273295110243</v>
      </c>
      <c r="L118" s="2">
        <f>1000*SUMIFS(allNAICS!$O:$O,allNAICS!$C:$C,'Number of Firms per 1000 Capita'!$A118,allNAICS!$E:$E,'Number of Firms per 1000 Capita'!L$1)/$B118</f>
        <v>2.4961543840022373</v>
      </c>
      <c r="M118" s="2">
        <f>1000*SUMIFS(allNAICS!$O:$O,allNAICS!$C:$C,'Number of Firms per 1000 Capita'!$A118,allNAICS!$E:$E,'Number of Firms per 1000 Capita'!M$1)/$B118</f>
        <v>7.3369691884584904</v>
      </c>
      <c r="N118" s="2">
        <f>1000*SUMIFS(allNAICS!$O:$O,allNAICS!$C:$C,'Number of Firms per 1000 Capita'!$A118,allNAICS!$E:$E,'Number of Firms per 1000 Capita'!N$1)/$B118</f>
        <v>4.2395003029879268</v>
      </c>
      <c r="O118" s="2">
        <f>1000*SUMIFS(allNAICS!$O:$O,allNAICS!$C:$C,'Number of Firms per 1000 Capita'!$A118,allNAICS!$E:$E,'Number of Firms per 1000 Capita'!O$1)/$B118</f>
        <v>1.0161748939542254</v>
      </c>
      <c r="P118" s="2">
        <f>1000*SUMIFS(allNAICS!$O:$O,allNAICS!$C:$C,'Number of Firms per 1000 Capita'!$A118,allNAICS!$E:$E,'Number of Firms per 1000 Capita'!P$1)/$B118</f>
        <v>2.9203374819372581</v>
      </c>
      <c r="Q118" s="2">
        <f>1000*SUMIFS(allNAICS!$O:$O,allNAICS!$C:$C,'Number of Firms per 1000 Capita'!$A118,allNAICS!$E:$E,'Number of Firms per 1000 Capita'!Q$1)/$B118</f>
        <v>7.1365310213023818</v>
      </c>
      <c r="R118" s="2">
        <f>1000*SUMIFS(allNAICS!$O:$O,allNAICS!$C:$C,'Number of Firms per 1000 Capita'!$A118,allNAICS!$E:$E,'Number of Firms per 1000 Capita'!R$1)/$B118</f>
        <v>8.9008530275485942</v>
      </c>
      <c r="S118" s="2">
        <f>1000*SUMIFS(allNAICS!$O:$O,allNAICS!$C:$C,'Number of Firms per 1000 Capita'!$A118,allNAICS!$E:$E,'Number of Firms per 1000 Capita'!S$1)/$B118</f>
        <v>5.9315713420034495</v>
      </c>
      <c r="T118" s="2">
        <f>1000*SUMIFS(allNAICS!$O:$O,allNAICS!$C:$C,'Number of Firms per 1000 Capita'!$A118,allNAICS!$E:$E,'Number of Firms per 1000 Capita'!T$1)/$B118</f>
        <v>1.7013937444646436</v>
      </c>
      <c r="U118" s="2">
        <f>1000*SUMIFS(allNAICS!$O:$O,allNAICS!$C:$C,'Number of Firms per 1000 Capita'!$A118,allNAICS!$E:$E,'Number of Firms per 1000 Capita'!U$1)/$B118</f>
        <v>6.8754952687269846</v>
      </c>
      <c r="V118" s="2">
        <f>1000*SUMIFS(allNAICS!$O:$O,allNAICS!$C:$C,'Number of Firms per 1000 Capita'!$A118,allNAICS!$E:$E,'Number of Firms per 1000 Capita'!V$1)/$B118</f>
        <v>3.3398592271477181</v>
      </c>
      <c r="W118" s="2">
        <f>1000*SUMIFS(allNAICS!$O:$O,allNAICS!$C:$C,'Number of Firms per 1000 Capita'!$A118,allNAICS!$E:$E,'Number of Firms per 1000 Capita'!W$1)/$B118</f>
        <v>2.1185848133128236</v>
      </c>
      <c r="X118" s="2">
        <f>1000*SUMIFS(allNAICS!$O:$O,allNAICS!$C:$C,'Number of Firms per 1000 Capita'!$A118,allNAICS!$E:$E,'Number of Firms per 1000 Capita'!X$1)/$B118</f>
        <v>11.506549200578007</v>
      </c>
      <c r="Y118" s="2">
        <f>1000*SUMIFS(allNAICS!$O:$O,allNAICS!$C:$C,'Number of Firms per 1000 Capita'!$A118,allNAICS!$E:$E,'Number of Firms per 1000 Capita'!Y$1)/$B118</f>
        <v>0.15848599263506269</v>
      </c>
      <c r="Z118" s="2">
        <f>1000*SUMIFS(allNAICS!$O:$O,allNAICS!$C:$C,'Number of Firms per 1000 Capita'!$A118,allNAICS!$E:$E,'Number of Firms per 1000 Capita'!Z$1)/$B118</f>
        <v>0</v>
      </c>
    </row>
    <row r="119" spans="1:26" x14ac:dyDescent="0.45">
      <c r="A119" s="1" t="s">
        <v>604</v>
      </c>
      <c r="B119" s="2">
        <v>971616</v>
      </c>
      <c r="C119" s="1" t="s">
        <v>480</v>
      </c>
      <c r="D119" s="1">
        <v>36.746842200000003</v>
      </c>
      <c r="E119" s="1">
        <v>-119.7725868</v>
      </c>
      <c r="F119" s="2">
        <f>1000*SUMIFS(allNAICS!$O:$O,allNAICS!$C:$C,'Number of Firms per 1000 Capita'!$A119,allNAICS!$E:$E,'Number of Firms per 1000 Capita'!F$1)/$B119</f>
        <v>61.309200342522146</v>
      </c>
      <c r="G119" s="2">
        <f>1000*SUMIFS(allNAICS!$O:$O,allNAICS!$C:$C,'Number of Firms per 1000 Capita'!$A119,allNAICS!$E:$E,'Number of Firms per 1000 Capita'!G$1)/$B119</f>
        <v>0.64634588150051053</v>
      </c>
      <c r="H119" s="2">
        <f>1000*SUMIFS(allNAICS!$O:$O,allNAICS!$C:$C,'Number of Firms per 1000 Capita'!$A119,allNAICS!$E:$E,'Number of Firms per 1000 Capita'!H$1)/$B119</f>
        <v>5.6606725290649806E-2</v>
      </c>
      <c r="I119" s="2">
        <f>1000*SUMIFS(allNAICS!$O:$O,allNAICS!$C:$C,'Number of Firms per 1000 Capita'!$A119,allNAICS!$E:$E,'Number of Firms per 1000 Capita'!I$1)/$B119</f>
        <v>3.4993248361492604E-2</v>
      </c>
      <c r="J119" s="2">
        <f>1000*SUMIFS(allNAICS!$O:$O,allNAICS!$C:$C,'Number of Firms per 1000 Capita'!$A119,allNAICS!$E:$E,'Number of Firms per 1000 Capita'!J$1)/$B119</f>
        <v>4.743643579356454</v>
      </c>
      <c r="K119" s="2">
        <f>1000*SUMIFS(allNAICS!$O:$O,allNAICS!$C:$C,'Number of Firms per 1000 Capita'!$A119,allNAICS!$E:$E,'Number of Firms per 1000 Capita'!K$1)/$B119</f>
        <v>1.1084626025096334</v>
      </c>
      <c r="L119" s="2">
        <f>1000*SUMIFS(allNAICS!$O:$O,allNAICS!$C:$C,'Number of Firms per 1000 Capita'!$A119,allNAICS!$E:$E,'Number of Firms per 1000 Capita'!L$1)/$B119</f>
        <v>1.6168939169383789</v>
      </c>
      <c r="M119" s="2">
        <f>1000*SUMIFS(allNAICS!$O:$O,allNAICS!$C:$C,'Number of Firms per 1000 Capita'!$A119,allNAICS!$E:$E,'Number of Firms per 1000 Capita'!M$1)/$B119</f>
        <v>6.4994812765537002</v>
      </c>
      <c r="N119" s="2">
        <f>1000*SUMIFS(allNAICS!$O:$O,allNAICS!$C:$C,'Number of Firms per 1000 Capita'!$A119,allNAICS!$E:$E,'Number of Firms per 1000 Capita'!N$1)/$B119</f>
        <v>4.2990234825280771</v>
      </c>
      <c r="O119" s="2">
        <f>1000*SUMIFS(allNAICS!$O:$O,allNAICS!$C:$C,'Number of Firms per 1000 Capita'!$A119,allNAICS!$E:$E,'Number of Firms per 1000 Capita'!O$1)/$B119</f>
        <v>0.71942001778480391</v>
      </c>
      <c r="P119" s="2">
        <f>1000*SUMIFS(allNAICS!$O:$O,allNAICS!$C:$C,'Number of Firms per 1000 Capita'!$A119,allNAICS!$E:$E,'Number of Firms per 1000 Capita'!P$1)/$B119</f>
        <v>2.1047409676250699</v>
      </c>
      <c r="Q119" s="2">
        <f>1000*SUMIFS(allNAICS!$O:$O,allNAICS!$C:$C,'Number of Firms per 1000 Capita'!$A119,allNAICS!$E:$E,'Number of Firms per 1000 Capita'!Q$1)/$B119</f>
        <v>5.0678457332938116</v>
      </c>
      <c r="R119" s="2">
        <f>1000*SUMIFS(allNAICS!$O:$O,allNAICS!$C:$C,'Number of Firms per 1000 Capita'!$A119,allNAICS!$E:$E,'Number of Firms per 1000 Capita'!R$1)/$B119</f>
        <v>6.7372295227744292</v>
      </c>
      <c r="S119" s="2">
        <f>1000*SUMIFS(allNAICS!$O:$O,allNAICS!$C:$C,'Number of Firms per 1000 Capita'!$A119,allNAICS!$E:$E,'Number of Firms per 1000 Capita'!S$1)/$B119</f>
        <v>5.4949692059414419</v>
      </c>
      <c r="T119" s="2">
        <f>1000*SUMIFS(allNAICS!$O:$O,allNAICS!$C:$C,'Number of Firms per 1000 Capita'!$A119,allNAICS!$E:$E,'Number of Firms per 1000 Capita'!T$1)/$B119</f>
        <v>0.93349636070217046</v>
      </c>
      <c r="U119" s="2">
        <f>1000*SUMIFS(allNAICS!$O:$O,allNAICS!$C:$C,'Number of Firms per 1000 Capita'!$A119,allNAICS!$E:$E,'Number of Firms per 1000 Capita'!U$1)/$B119</f>
        <v>8.1462223759180574</v>
      </c>
      <c r="V119" s="2">
        <f>1000*SUMIFS(allNAICS!$O:$O,allNAICS!$C:$C,'Number of Firms per 1000 Capita'!$A119,allNAICS!$E:$E,'Number of Firms per 1000 Capita'!V$1)/$B119</f>
        <v>1.7959770114942528</v>
      </c>
      <c r="W119" s="2">
        <f>1000*SUMIFS(allNAICS!$O:$O,allNAICS!$C:$C,'Number of Firms per 1000 Capita'!$A119,allNAICS!$E:$E,'Number of Firms per 1000 Capita'!W$1)/$B119</f>
        <v>1.9606511214306888</v>
      </c>
      <c r="X119" s="2">
        <f>1000*SUMIFS(allNAICS!$O:$O,allNAICS!$C:$C,'Number of Firms per 1000 Capita'!$A119,allNAICS!$E:$E,'Number of Firms per 1000 Capita'!X$1)/$B119</f>
        <v>9.4769950268418803</v>
      </c>
      <c r="Y119" s="2">
        <f>1000*SUMIFS(allNAICS!$O:$O,allNAICS!$C:$C,'Number of Firms per 1000 Capita'!$A119,allNAICS!$E:$E,'Number of Firms per 1000 Capita'!Y$1)/$B119</f>
        <v>6.7928070348779762E-2</v>
      </c>
      <c r="Z119" s="2">
        <f>1000*SUMIFS(allNAICS!$O:$O,allNAICS!$C:$C,'Number of Firms per 1000 Capita'!$A119,allNAICS!$E:$E,'Number of Firms per 1000 Capita'!Z$1)/$B119</f>
        <v>0</v>
      </c>
    </row>
    <row r="120" spans="1:26" x14ac:dyDescent="0.45">
      <c r="A120" s="1" t="s">
        <v>605</v>
      </c>
      <c r="B120" s="2">
        <v>103132</v>
      </c>
      <c r="C120" s="1" t="s">
        <v>475</v>
      </c>
      <c r="D120" s="1">
        <v>34.014263999999997</v>
      </c>
      <c r="E120" s="1">
        <v>-86.006638600000002</v>
      </c>
      <c r="F120" s="2">
        <f>1000*SUMIFS(allNAICS!$O:$O,allNAICS!$C:$C,'Number of Firms per 1000 Capita'!$A120,allNAICS!$E:$E,'Number of Firms per 1000 Capita'!F$1)/$B120</f>
        <v>83.543420083000427</v>
      </c>
      <c r="G120" s="2">
        <f>1000*SUMIFS(allNAICS!$O:$O,allNAICS!$C:$C,'Number of Firms per 1000 Capita'!$A120,allNAICS!$E:$E,'Number of Firms per 1000 Capita'!G$1)/$B120</f>
        <v>0.76600861032463252</v>
      </c>
      <c r="H120" s="2">
        <f>1000*SUMIFS(allNAICS!$O:$O,allNAICS!$C:$C,'Number of Firms per 1000 Capita'!$A120,allNAICS!$E:$E,'Number of Firms per 1000 Capita'!H$1)/$B120</f>
        <v>0</v>
      </c>
      <c r="I120" s="2">
        <f>1000*SUMIFS(allNAICS!$O:$O,allNAICS!$C:$C,'Number of Firms per 1000 Capita'!$A120,allNAICS!$E:$E,'Number of Firms per 1000 Capita'!I$1)/$B120</f>
        <v>0</v>
      </c>
      <c r="J120" s="2">
        <f>1000*SUMIFS(allNAICS!$O:$O,allNAICS!$C:$C,'Number of Firms per 1000 Capita'!$A120,allNAICS!$E:$E,'Number of Firms per 1000 Capita'!J$1)/$B120</f>
        <v>13.390606213396424</v>
      </c>
      <c r="K120" s="2">
        <f>1000*SUMIFS(allNAICS!$O:$O,allNAICS!$C:$C,'Number of Firms per 1000 Capita'!$A120,allNAICS!$E:$E,'Number of Firms per 1000 Capita'!K$1)/$B120</f>
        <v>1.8422991893883567</v>
      </c>
      <c r="L120" s="2">
        <f>1000*SUMIFS(allNAICS!$O:$O,allNAICS!$C:$C,'Number of Firms per 1000 Capita'!$A120,allNAICS!$E:$E,'Number of Firms per 1000 Capita'!L$1)/$B120</f>
        <v>1.9489586161424195</v>
      </c>
      <c r="M120" s="2">
        <f>1000*SUMIFS(allNAICS!$O:$O,allNAICS!$C:$C,'Number of Firms per 1000 Capita'!$A120,allNAICS!$E:$E,'Number of Firms per 1000 Capita'!M$1)/$B120</f>
        <v>10.316875460574797</v>
      </c>
      <c r="N120" s="2">
        <f>1000*SUMIFS(allNAICS!$O:$O,allNAICS!$C:$C,'Number of Firms per 1000 Capita'!$A120,allNAICS!$E:$E,'Number of Firms per 1000 Capita'!N$1)/$B120</f>
        <v>2.5016483729589263</v>
      </c>
      <c r="O120" s="2">
        <f>1000*SUMIFS(allNAICS!$O:$O,allNAICS!$C:$C,'Number of Firms per 1000 Capita'!$A120,allNAICS!$E:$E,'Number of Firms per 1000 Capita'!O$1)/$B120</f>
        <v>0.70783074118605283</v>
      </c>
      <c r="P120" s="2">
        <f>1000*SUMIFS(allNAICS!$O:$O,allNAICS!$C:$C,'Number of Firms per 1000 Capita'!$A120,allNAICS!$E:$E,'Number of Firms per 1000 Capita'!P$1)/$B120</f>
        <v>3.4809758367916843</v>
      </c>
      <c r="Q120" s="2">
        <f>1000*SUMIFS(allNAICS!$O:$O,allNAICS!$C:$C,'Number of Firms per 1000 Capita'!$A120,allNAICS!$E:$E,'Number of Firms per 1000 Capita'!Q$1)/$B120</f>
        <v>4.8869410076406936</v>
      </c>
      <c r="R120" s="2">
        <f>1000*SUMIFS(allNAICS!$O:$O,allNAICS!$C:$C,'Number of Firms per 1000 Capita'!$A120,allNAICS!$E:$E,'Number of Firms per 1000 Capita'!R$1)/$B120</f>
        <v>6.9425590505371755</v>
      </c>
      <c r="S120" s="2">
        <f>1000*SUMIFS(allNAICS!$O:$O,allNAICS!$C:$C,'Number of Firms per 1000 Capita'!$A120,allNAICS!$E:$E,'Number of Firms per 1000 Capita'!S$1)/$B120</f>
        <v>8.8430361090641121</v>
      </c>
      <c r="T120" s="2">
        <f>1000*SUMIFS(allNAICS!$O:$O,allNAICS!$C:$C,'Number of Firms per 1000 Capita'!$A120,allNAICS!$E:$E,'Number of Firms per 1000 Capita'!T$1)/$B120</f>
        <v>0.97932746383275804</v>
      </c>
      <c r="U120" s="2">
        <f>1000*SUMIFS(allNAICS!$O:$O,allNAICS!$C:$C,'Number of Firms per 1000 Capita'!$A120,allNAICS!$E:$E,'Number of Firms per 1000 Capita'!U$1)/$B120</f>
        <v>7.0880037233836246</v>
      </c>
      <c r="V120" s="2">
        <f>1000*SUMIFS(allNAICS!$O:$O,allNAICS!$C:$C,'Number of Firms per 1000 Capita'!$A120,allNAICS!$E:$E,'Number of Firms per 1000 Capita'!V$1)/$B120</f>
        <v>2.8313229647442113</v>
      </c>
      <c r="W120" s="2">
        <f>1000*SUMIFS(allNAICS!$O:$O,allNAICS!$C:$C,'Number of Firms per 1000 Capita'!$A120,allNAICS!$E:$E,'Number of Firms per 1000 Capita'!W$1)/$B120</f>
        <v>1.8713881239576464</v>
      </c>
      <c r="X120" s="2">
        <f>1000*SUMIFS(allNAICS!$O:$O,allNAICS!$C:$C,'Number of Firms per 1000 Capita'!$A120,allNAICS!$E:$E,'Number of Firms per 1000 Capita'!X$1)/$B120</f>
        <v>15.26199433735407</v>
      </c>
      <c r="Y120" s="2">
        <f>1000*SUMIFS(allNAICS!$O:$O,allNAICS!$C:$C,'Number of Firms per 1000 Capita'!$A120,allNAICS!$E:$E,'Number of Firms per 1000 Capita'!Y$1)/$B120</f>
        <v>0</v>
      </c>
      <c r="Z120" s="2">
        <f>1000*SUMIFS(allNAICS!$O:$O,allNAICS!$C:$C,'Number of Firms per 1000 Capita'!$A120,allNAICS!$E:$E,'Number of Firms per 1000 Capita'!Z$1)/$B120</f>
        <v>0</v>
      </c>
    </row>
    <row r="121" spans="1:26" x14ac:dyDescent="0.45">
      <c r="A121" s="1" t="s">
        <v>606</v>
      </c>
      <c r="B121" s="2">
        <v>277056</v>
      </c>
      <c r="C121" s="1" t="s">
        <v>526</v>
      </c>
      <c r="D121" s="1">
        <v>29.651634399999999</v>
      </c>
      <c r="E121" s="1">
        <v>-82.324826200000004</v>
      </c>
      <c r="F121" s="2">
        <f>1000*SUMIFS(allNAICS!$O:$O,allNAICS!$C:$C,'Number of Firms per 1000 Capita'!$A121,allNAICS!$E:$E,'Number of Firms per 1000 Capita'!F$1)/$B121</f>
        <v>75.208622083622089</v>
      </c>
      <c r="G121" s="2">
        <f>1000*SUMIFS(allNAICS!$O:$O,allNAICS!$C:$C,'Number of Firms per 1000 Capita'!$A121,allNAICS!$E:$E,'Number of Firms per 1000 Capita'!G$1)/$B121</f>
        <v>0.90956340956340953</v>
      </c>
      <c r="H121" s="2">
        <f>1000*SUMIFS(allNAICS!$O:$O,allNAICS!$C:$C,'Number of Firms per 1000 Capita'!$A121,allNAICS!$E:$E,'Number of Firms per 1000 Capita'!H$1)/$B121</f>
        <v>0</v>
      </c>
      <c r="I121" s="2">
        <f>1000*SUMIFS(allNAICS!$O:$O,allNAICS!$C:$C,'Number of Firms per 1000 Capita'!$A121,allNAICS!$E:$E,'Number of Firms per 1000 Capita'!I$1)/$B121</f>
        <v>0</v>
      </c>
      <c r="J121" s="2">
        <f>1000*SUMIFS(allNAICS!$O:$O,allNAICS!$C:$C,'Number of Firms per 1000 Capita'!$A121,allNAICS!$E:$E,'Number of Firms per 1000 Capita'!J$1)/$B121</f>
        <v>4.6308327558327562</v>
      </c>
      <c r="K121" s="2">
        <f>1000*SUMIFS(allNAICS!$O:$O,allNAICS!$C:$C,'Number of Firms per 1000 Capita'!$A121,allNAICS!$E:$E,'Number of Firms per 1000 Capita'!K$1)/$B121</f>
        <v>1.118907368907369</v>
      </c>
      <c r="L121" s="2">
        <f>1000*SUMIFS(allNAICS!$O:$O,allNAICS!$C:$C,'Number of Firms per 1000 Capita'!$A121,allNAICS!$E:$E,'Number of Firms per 1000 Capita'!L$1)/$B121</f>
        <v>1.3679544929544929</v>
      </c>
      <c r="M121" s="2">
        <f>1000*SUMIFS(allNAICS!$O:$O,allNAICS!$C:$C,'Number of Firms per 1000 Capita'!$A121,allNAICS!$E:$E,'Number of Firms per 1000 Capita'!M$1)/$B121</f>
        <v>7.3703511203511205</v>
      </c>
      <c r="N121" s="2">
        <f>1000*SUMIFS(allNAICS!$O:$O,allNAICS!$C:$C,'Number of Firms per 1000 Capita'!$A121,allNAICS!$E:$E,'Number of Firms per 1000 Capita'!N$1)/$B121</f>
        <v>1.5195483945483945</v>
      </c>
      <c r="O121" s="2">
        <f>1000*SUMIFS(allNAICS!$O:$O,allNAICS!$C:$C,'Number of Firms per 1000 Capita'!$A121,allNAICS!$E:$E,'Number of Firms per 1000 Capita'!O$1)/$B121</f>
        <v>1.6819704319704321</v>
      </c>
      <c r="P121" s="2">
        <f>1000*SUMIFS(allNAICS!$O:$O,allNAICS!$C:$C,'Number of Firms per 1000 Capita'!$A121,allNAICS!$E:$E,'Number of Firms per 1000 Capita'!P$1)/$B121</f>
        <v>2.8947216447216446</v>
      </c>
      <c r="Q121" s="2">
        <f>1000*SUMIFS(allNAICS!$O:$O,allNAICS!$C:$C,'Number of Firms per 1000 Capita'!$A121,allNAICS!$E:$E,'Number of Firms per 1000 Capita'!Q$1)/$B121</f>
        <v>6.8181161931161931</v>
      </c>
      <c r="R121" s="2">
        <f>1000*SUMIFS(allNAICS!$O:$O,allNAICS!$C:$C,'Number of Firms per 1000 Capita'!$A121,allNAICS!$E:$E,'Number of Firms per 1000 Capita'!R$1)/$B121</f>
        <v>13.932201432201433</v>
      </c>
      <c r="S121" s="2">
        <f>1000*SUMIFS(allNAICS!$O:$O,allNAICS!$C:$C,'Number of Firms per 1000 Capita'!$A121,allNAICS!$E:$E,'Number of Firms per 1000 Capita'!S$1)/$B121</f>
        <v>6.0565373065373063</v>
      </c>
      <c r="T121" s="2">
        <f>1000*SUMIFS(allNAICS!$O:$O,allNAICS!$C:$C,'Number of Firms per 1000 Capita'!$A121,allNAICS!$E:$E,'Number of Firms per 1000 Capita'!T$1)/$B121</f>
        <v>2.9560810810810811</v>
      </c>
      <c r="U121" s="2">
        <f>1000*SUMIFS(allNAICS!$O:$O,allNAICS!$C:$C,'Number of Firms per 1000 Capita'!$A121,allNAICS!$E:$E,'Number of Firms per 1000 Capita'!U$1)/$B121</f>
        <v>8.9765246015246021</v>
      </c>
      <c r="V121" s="2">
        <f>1000*SUMIFS(allNAICS!$O:$O,allNAICS!$C:$C,'Number of Firms per 1000 Capita'!$A121,allNAICS!$E:$E,'Number of Firms per 1000 Capita'!V$1)/$B121</f>
        <v>3.8367694617694617</v>
      </c>
      <c r="W121" s="2">
        <f>1000*SUMIFS(allNAICS!$O:$O,allNAICS!$C:$C,'Number of Firms per 1000 Capita'!$A121,allNAICS!$E:$E,'Number of Firms per 1000 Capita'!W$1)/$B121</f>
        <v>2.7503465003465002</v>
      </c>
      <c r="X121" s="2">
        <f>1000*SUMIFS(allNAICS!$O:$O,allNAICS!$C:$C,'Number of Firms per 1000 Capita'!$A121,allNAICS!$E:$E,'Number of Firms per 1000 Capita'!X$1)/$B121</f>
        <v>8.3629302379302377</v>
      </c>
      <c r="Y121" s="2">
        <f>1000*SUMIFS(allNAICS!$O:$O,allNAICS!$C:$C,'Number of Firms per 1000 Capita'!$A121,allNAICS!$E:$E,'Number of Firms per 1000 Capita'!Y$1)/$B121</f>
        <v>0</v>
      </c>
      <c r="Z121" s="2">
        <f>1000*SUMIFS(allNAICS!$O:$O,allNAICS!$C:$C,'Number of Firms per 1000 Capita'!$A121,allNAICS!$E:$E,'Number of Firms per 1000 Capita'!Z$1)/$B121</f>
        <v>0</v>
      </c>
    </row>
    <row r="122" spans="1:26" x14ac:dyDescent="0.45">
      <c r="A122" s="1" t="s">
        <v>607</v>
      </c>
      <c r="B122" s="2">
        <v>192865</v>
      </c>
      <c r="C122" s="1" t="s">
        <v>449</v>
      </c>
      <c r="D122" s="1">
        <v>34.297879399999999</v>
      </c>
      <c r="E122" s="1">
        <v>-83.824066299999998</v>
      </c>
      <c r="F122" s="2">
        <f>1000*SUMIFS(allNAICS!$O:$O,allNAICS!$C:$C,'Number of Firms per 1000 Capita'!$A122,allNAICS!$E:$E,'Number of Firms per 1000 Capita'!F$1)/$B122</f>
        <v>81.466310631789071</v>
      </c>
      <c r="G122" s="2">
        <f>1000*SUMIFS(allNAICS!$O:$O,allNAICS!$C:$C,'Number of Firms per 1000 Capita'!$A122,allNAICS!$E:$E,'Number of Firms per 1000 Capita'!G$1)/$B122</f>
        <v>0.43035283747699166</v>
      </c>
      <c r="H122" s="2">
        <f>1000*SUMIFS(allNAICS!$O:$O,allNAICS!$C:$C,'Number of Firms per 1000 Capita'!$A122,allNAICS!$E:$E,'Number of Firms per 1000 Capita'!H$1)/$B122</f>
        <v>0</v>
      </c>
      <c r="I122" s="2">
        <f>1000*SUMIFS(allNAICS!$O:$O,allNAICS!$C:$C,'Number of Firms per 1000 Capita'!$A122,allNAICS!$E:$E,'Number of Firms per 1000 Capita'!I$1)/$B122</f>
        <v>0.21258393176574289</v>
      </c>
      <c r="J122" s="2">
        <f>1000*SUMIFS(allNAICS!$O:$O,allNAICS!$C:$C,'Number of Firms per 1000 Capita'!$A122,allNAICS!$E:$E,'Number of Firms per 1000 Capita'!J$1)/$B122</f>
        <v>11.552121950587198</v>
      </c>
      <c r="K122" s="2">
        <f>1000*SUMIFS(allNAICS!$O:$O,allNAICS!$C:$C,'Number of Firms per 1000 Capita'!$A122,allNAICS!$E:$E,'Number of Firms per 1000 Capita'!K$1)/$B122</f>
        <v>1.6903015062349311</v>
      </c>
      <c r="L122" s="2">
        <f>1000*SUMIFS(allNAICS!$O:$O,allNAICS!$C:$C,'Number of Firms per 1000 Capita'!$A122,allNAICS!$E:$E,'Number of Firms per 1000 Capita'!L$1)/$B122</f>
        <v>2.986544992611412</v>
      </c>
      <c r="M122" s="2">
        <f>1000*SUMIFS(allNAICS!$O:$O,allNAICS!$C:$C,'Number of Firms per 1000 Capita'!$A122,allNAICS!$E:$E,'Number of Firms per 1000 Capita'!M$1)/$B122</f>
        <v>8.0470795634251946</v>
      </c>
      <c r="N122" s="2">
        <f>1000*SUMIFS(allNAICS!$O:$O,allNAICS!$C:$C,'Number of Firms per 1000 Capita'!$A122,allNAICS!$E:$E,'Number of Firms per 1000 Capita'!N$1)/$B122</f>
        <v>3.6709615534181941</v>
      </c>
      <c r="O122" s="2">
        <f>1000*SUMIFS(allNAICS!$O:$O,allNAICS!$C:$C,'Number of Firms per 1000 Capita'!$A122,allNAICS!$E:$E,'Number of Firms per 1000 Capita'!O$1)/$B122</f>
        <v>0.52886734244160427</v>
      </c>
      <c r="P122" s="2">
        <f>1000*SUMIFS(allNAICS!$O:$O,allNAICS!$C:$C,'Number of Firms per 1000 Capita'!$A122,allNAICS!$E:$E,'Number of Firms per 1000 Capita'!P$1)/$B122</f>
        <v>2.5665621030254324</v>
      </c>
      <c r="Q122" s="2">
        <f>1000*SUMIFS(allNAICS!$O:$O,allNAICS!$C:$C,'Number of Firms per 1000 Capita'!$A122,allNAICS!$E:$E,'Number of Firms per 1000 Capita'!Q$1)/$B122</f>
        <v>8.2700334430819478</v>
      </c>
      <c r="R122" s="2">
        <f>1000*SUMIFS(allNAICS!$O:$O,allNAICS!$C:$C,'Number of Firms per 1000 Capita'!$A122,allNAICS!$E:$E,'Number of Firms per 1000 Capita'!R$1)/$B122</f>
        <v>7.4456225857465066</v>
      </c>
      <c r="S122" s="2">
        <f>1000*SUMIFS(allNAICS!$O:$O,allNAICS!$C:$C,'Number of Firms per 1000 Capita'!$A122,allNAICS!$E:$E,'Number of Firms per 1000 Capita'!S$1)/$B122</f>
        <v>7.0515645658880564</v>
      </c>
      <c r="T122" s="2">
        <f>1000*SUMIFS(allNAICS!$O:$O,allNAICS!$C:$C,'Number of Firms per 1000 Capita'!$A122,allNAICS!$E:$E,'Number of Firms per 1000 Capita'!T$1)/$B122</f>
        <v>1.5917870012703186</v>
      </c>
      <c r="U122" s="2">
        <f>1000*SUMIFS(allNAICS!$O:$O,allNAICS!$C:$C,'Number of Firms per 1000 Capita'!$A122,allNAICS!$E:$E,'Number of Firms per 1000 Capita'!U$1)/$B122</f>
        <v>6.6575065460296061</v>
      </c>
      <c r="V122" s="2">
        <f>1000*SUMIFS(allNAICS!$O:$O,allNAICS!$C:$C,'Number of Firms per 1000 Capita'!$A122,allNAICS!$E:$E,'Number of Firms per 1000 Capita'!V$1)/$B122</f>
        <v>2.6598916340445391</v>
      </c>
      <c r="W122" s="2">
        <f>1000*SUMIFS(allNAICS!$O:$O,allNAICS!$C:$C,'Number of Firms per 1000 Capita'!$A122,allNAICS!$E:$E,'Number of Firms per 1000 Capita'!W$1)/$B122</f>
        <v>2.5354522593523967</v>
      </c>
      <c r="X122" s="2">
        <f>1000*SUMIFS(allNAICS!$O:$O,allNAICS!$C:$C,'Number of Firms per 1000 Capita'!$A122,allNAICS!$E:$E,'Number of Firms per 1000 Capita'!X$1)/$B122</f>
        <v>13.626111528789568</v>
      </c>
      <c r="Y122" s="2">
        <f>1000*SUMIFS(allNAICS!$O:$O,allNAICS!$C:$C,'Number of Firms per 1000 Capita'!$A122,allNAICS!$E:$E,'Number of Firms per 1000 Capita'!Y$1)/$B122</f>
        <v>0</v>
      </c>
      <c r="Z122" s="2">
        <f>1000*SUMIFS(allNAICS!$O:$O,allNAICS!$C:$C,'Number of Firms per 1000 Capita'!$A122,allNAICS!$E:$E,'Number of Firms per 1000 Capita'!Z$1)/$B122</f>
        <v>0</v>
      </c>
    </row>
    <row r="123" spans="1:26" x14ac:dyDescent="0.45">
      <c r="A123" s="1" t="s">
        <v>608</v>
      </c>
      <c r="B123" s="2">
        <v>126884</v>
      </c>
      <c r="C123" s="1" t="s">
        <v>451</v>
      </c>
      <c r="D123" s="1">
        <v>42.254809700000003</v>
      </c>
      <c r="E123" s="1">
        <v>-74.027078599999996</v>
      </c>
      <c r="F123" s="2">
        <f>1000*SUMIFS(allNAICS!$O:$O,allNAICS!$C:$C,'Number of Firms per 1000 Capita'!$A123,allNAICS!$E:$E,'Number of Firms per 1000 Capita'!F$1)/$B123</f>
        <v>83.840358122379499</v>
      </c>
      <c r="G123" s="2">
        <f>1000*SUMIFS(allNAICS!$O:$O,allNAICS!$C:$C,'Number of Firms per 1000 Capita'!$A123,allNAICS!$E:$E,'Number of Firms per 1000 Capita'!G$1)/$B123</f>
        <v>2.0254720847388166</v>
      </c>
      <c r="H123" s="2">
        <f>1000*SUMIFS(allNAICS!$O:$O,allNAICS!$C:$C,'Number of Firms per 1000 Capita'!$A123,allNAICS!$E:$E,'Number of Firms per 1000 Capita'!H$1)/$B123</f>
        <v>0</v>
      </c>
      <c r="I123" s="2">
        <f>1000*SUMIFS(allNAICS!$O:$O,allNAICS!$C:$C,'Number of Firms per 1000 Capita'!$A123,allNAICS!$E:$E,'Number of Firms per 1000 Capita'!I$1)/$B123</f>
        <v>0.3073673591626998</v>
      </c>
      <c r="J123" s="2">
        <f>1000*SUMIFS(allNAICS!$O:$O,allNAICS!$C:$C,'Number of Firms per 1000 Capita'!$A123,allNAICS!$E:$E,'Number of Firms per 1000 Capita'!J$1)/$B123</f>
        <v>13.658144446896378</v>
      </c>
      <c r="K123" s="2">
        <f>1000*SUMIFS(allNAICS!$O:$O,allNAICS!$C:$C,'Number of Firms per 1000 Capita'!$A123,allNAICS!$E:$E,'Number of Firms per 1000 Capita'!K$1)/$B123</f>
        <v>1.6235301535260553</v>
      </c>
      <c r="L123" s="2">
        <f>1000*SUMIFS(allNAICS!$O:$O,allNAICS!$C:$C,'Number of Firms per 1000 Capita'!$A123,allNAICS!$E:$E,'Number of Firms per 1000 Capita'!L$1)/$B123</f>
        <v>1.5841240818385296</v>
      </c>
      <c r="M123" s="2">
        <f>1000*SUMIFS(allNAICS!$O:$O,allNAICS!$C:$C,'Number of Firms per 1000 Capita'!$A123,allNAICS!$E:$E,'Number of Firms per 1000 Capita'!M$1)/$B123</f>
        <v>8.9215346300557989</v>
      </c>
      <c r="N123" s="2">
        <f>1000*SUMIFS(allNAICS!$O:$O,allNAICS!$C:$C,'Number of Firms per 1000 Capita'!$A123,allNAICS!$E:$E,'Number of Firms per 1000 Capita'!N$1)/$B123</f>
        <v>2.4352952302890829</v>
      </c>
      <c r="O123" s="2">
        <f>1000*SUMIFS(allNAICS!$O:$O,allNAICS!$C:$C,'Number of Firms per 1000 Capita'!$A123,allNAICS!$E:$E,'Number of Firms per 1000 Capita'!O$1)/$B123</f>
        <v>1.1427760789382428</v>
      </c>
      <c r="P123" s="2">
        <f>1000*SUMIFS(allNAICS!$O:$O,allNAICS!$C:$C,'Number of Firms per 1000 Capita'!$A123,allNAICS!$E:$E,'Number of Firms per 1000 Capita'!P$1)/$B123</f>
        <v>1.4186185807509222</v>
      </c>
      <c r="Q123" s="2">
        <f>1000*SUMIFS(allNAICS!$O:$O,allNAICS!$C:$C,'Number of Firms per 1000 Capita'!$A123,allNAICS!$E:$E,'Number of Firms per 1000 Capita'!Q$1)/$B123</f>
        <v>7.8260458371425869</v>
      </c>
      <c r="R123" s="2">
        <f>1000*SUMIFS(allNAICS!$O:$O,allNAICS!$C:$C,'Number of Firms per 1000 Capita'!$A123,allNAICS!$E:$E,'Number of Firms per 1000 Capita'!R$1)/$B123</f>
        <v>9.8672803505564133</v>
      </c>
      <c r="S123" s="2">
        <f>1000*SUMIFS(allNAICS!$O:$O,allNAICS!$C:$C,'Number of Firms per 1000 Capita'!$A123,allNAICS!$E:$E,'Number of Firms per 1000 Capita'!S$1)/$B123</f>
        <v>5.2410075344409064</v>
      </c>
      <c r="T123" s="2">
        <f>1000*SUMIFS(allNAICS!$O:$O,allNAICS!$C:$C,'Number of Firms per 1000 Capita'!$A123,allNAICS!$E:$E,'Number of Firms per 1000 Capita'!T$1)/$B123</f>
        <v>1.3082815800258505</v>
      </c>
      <c r="U123" s="2">
        <f>1000*SUMIFS(allNAICS!$O:$O,allNAICS!$C:$C,'Number of Firms per 1000 Capita'!$A123,allNAICS!$E:$E,'Number of Firms per 1000 Capita'!U$1)/$B123</f>
        <v>5.9109107531288423</v>
      </c>
      <c r="V123" s="2">
        <f>1000*SUMIFS(allNAICS!$O:$O,allNAICS!$C:$C,'Number of Firms per 1000 Capita'!$A123,allNAICS!$E:$E,'Number of Firms per 1000 Capita'!V$1)/$B123</f>
        <v>6.6123388291667977</v>
      </c>
      <c r="W123" s="2">
        <f>1000*SUMIFS(allNAICS!$O:$O,allNAICS!$C:$C,'Number of Firms per 1000 Capita'!$A123,allNAICS!$E:$E,'Number of Firms per 1000 Capita'!W$1)/$B123</f>
        <v>4.673560102140538</v>
      </c>
      <c r="X123" s="2">
        <f>1000*SUMIFS(allNAICS!$O:$O,allNAICS!$C:$C,'Number of Firms per 1000 Capita'!$A123,allNAICS!$E:$E,'Number of Firms per 1000 Capita'!X$1)/$B123</f>
        <v>9.2683080609060244</v>
      </c>
      <c r="Y123" s="2">
        <f>1000*SUMIFS(allNAICS!$O:$O,allNAICS!$C:$C,'Number of Firms per 1000 Capita'!$A123,allNAICS!$E:$E,'Number of Firms per 1000 Capita'!Y$1)/$B123</f>
        <v>0</v>
      </c>
      <c r="Z123" s="2">
        <f>1000*SUMIFS(allNAICS!$O:$O,allNAICS!$C:$C,'Number of Firms per 1000 Capita'!$A123,allNAICS!$E:$E,'Number of Firms per 1000 Capita'!Z$1)/$B123</f>
        <v>0</v>
      </c>
    </row>
    <row r="124" spans="1:26" x14ac:dyDescent="0.45">
      <c r="A124" s="1" t="s">
        <v>609</v>
      </c>
      <c r="B124" s="2">
        <v>124496</v>
      </c>
      <c r="C124" s="1" t="s">
        <v>470</v>
      </c>
      <c r="D124" s="1">
        <v>35.384884100000001</v>
      </c>
      <c r="E124" s="1">
        <v>-77.9927651</v>
      </c>
      <c r="F124" s="2">
        <f>1000*SUMIFS(allNAICS!$O:$O,allNAICS!$C:$C,'Number of Firms per 1000 Capita'!$A124,allNAICS!$E:$E,'Number of Firms per 1000 Capita'!F$1)/$B124</f>
        <v>57.29501349440946</v>
      </c>
      <c r="G124" s="2">
        <f>1000*SUMIFS(allNAICS!$O:$O,allNAICS!$C:$C,'Number of Firms per 1000 Capita'!$A124,allNAICS!$E:$E,'Number of Firms per 1000 Capita'!G$1)/$B124</f>
        <v>0.65062331319881761</v>
      </c>
      <c r="H124" s="2">
        <f>1000*SUMIFS(allNAICS!$O:$O,allNAICS!$C:$C,'Number of Firms per 1000 Capita'!$A124,allNAICS!$E:$E,'Number of Firms per 1000 Capita'!H$1)/$B124</f>
        <v>0</v>
      </c>
      <c r="I124" s="2">
        <f>1000*SUMIFS(allNAICS!$O:$O,allNAICS!$C:$C,'Number of Firms per 1000 Capita'!$A124,allNAICS!$E:$E,'Number of Firms per 1000 Capita'!I$1)/$B124</f>
        <v>0</v>
      </c>
      <c r="J124" s="2">
        <f>1000*SUMIFS(allNAICS!$O:$O,allNAICS!$C:$C,'Number of Firms per 1000 Capita'!$A124,allNAICS!$E:$E,'Number of Firms per 1000 Capita'!J$1)/$B124</f>
        <v>7.3897956560853357</v>
      </c>
      <c r="K124" s="2">
        <f>1000*SUMIFS(allNAICS!$O:$O,allNAICS!$C:$C,'Number of Firms per 1000 Capita'!$A124,allNAICS!$E:$E,'Number of Firms per 1000 Capita'!K$1)/$B124</f>
        <v>1.1405988947436063</v>
      </c>
      <c r="L124" s="2">
        <f>1000*SUMIFS(allNAICS!$O:$O,allNAICS!$C:$C,'Number of Firms per 1000 Capita'!$A124,allNAICS!$E:$E,'Number of Firms per 1000 Capita'!L$1)/$B124</f>
        <v>1.3655057190592468</v>
      </c>
      <c r="M124" s="2">
        <f>1000*SUMIFS(allNAICS!$O:$O,allNAICS!$C:$C,'Number of Firms per 1000 Capita'!$A124,allNAICS!$E:$E,'Number of Firms per 1000 Capita'!M$1)/$B124</f>
        <v>7.3817632695026347</v>
      </c>
      <c r="N124" s="2">
        <f>1000*SUMIFS(allNAICS!$O:$O,allNAICS!$C:$C,'Number of Firms per 1000 Capita'!$A124,allNAICS!$E:$E,'Number of Firms per 1000 Capita'!N$1)/$B124</f>
        <v>2.4900398406374502</v>
      </c>
      <c r="O124" s="2">
        <f>1000*SUMIFS(allNAICS!$O:$O,allNAICS!$C:$C,'Number of Firms per 1000 Capita'!$A124,allNAICS!$E:$E,'Number of Firms per 1000 Capita'!O$1)/$B124</f>
        <v>0.30523069014265519</v>
      </c>
      <c r="P124" s="2">
        <f>1000*SUMIFS(allNAICS!$O:$O,allNAICS!$C:$C,'Number of Firms per 1000 Capita'!$A124,allNAICS!$E:$E,'Number of Firms per 1000 Capita'!P$1)/$B124</f>
        <v>1.8876108469348414</v>
      </c>
      <c r="Q124" s="2">
        <f>1000*SUMIFS(allNAICS!$O:$O,allNAICS!$C:$C,'Number of Firms per 1000 Capita'!$A124,allNAICS!$E:$E,'Number of Firms per 1000 Capita'!Q$1)/$B124</f>
        <v>4.2089705693355608</v>
      </c>
      <c r="R124" s="2">
        <f>1000*SUMIFS(allNAICS!$O:$O,allNAICS!$C:$C,'Number of Firms per 1000 Capita'!$A124,allNAICS!$E:$E,'Number of Firms per 1000 Capita'!R$1)/$B124</f>
        <v>3.9920961316026218</v>
      </c>
      <c r="S124" s="2">
        <f>1000*SUMIFS(allNAICS!$O:$O,allNAICS!$C:$C,'Number of Firms per 1000 Capita'!$A124,allNAICS!$E:$E,'Number of Firms per 1000 Capita'!S$1)/$B124</f>
        <v>6.345585400334147</v>
      </c>
      <c r="T124" s="2">
        <f>1000*SUMIFS(allNAICS!$O:$O,allNAICS!$C:$C,'Number of Firms per 1000 Capita'!$A124,allNAICS!$E:$E,'Number of Firms per 1000 Capita'!T$1)/$B124</f>
        <v>1.0763398020819945</v>
      </c>
      <c r="U124" s="2">
        <f>1000*SUMIFS(allNAICS!$O:$O,allNAICS!$C:$C,'Number of Firms per 1000 Capita'!$A124,allNAICS!$E:$E,'Number of Firms per 1000 Capita'!U$1)/$B124</f>
        <v>5.4620228762369871</v>
      </c>
      <c r="V124" s="2">
        <f>1000*SUMIFS(allNAICS!$O:$O,allNAICS!$C:$C,'Number of Firms per 1000 Capita'!$A124,allNAICS!$E:$E,'Number of Firms per 1000 Capita'!V$1)/$B124</f>
        <v>1.5984449299575889</v>
      </c>
      <c r="W124" s="2">
        <f>1000*SUMIFS(allNAICS!$O:$O,allNAICS!$C:$C,'Number of Firms per 1000 Capita'!$A124,allNAICS!$E:$E,'Number of Firms per 1000 Capita'!W$1)/$B124</f>
        <v>1.4056676519727542</v>
      </c>
      <c r="X124" s="2">
        <f>1000*SUMIFS(allNAICS!$O:$O,allNAICS!$C:$C,'Number of Firms per 1000 Capita'!$A124,allNAICS!$E:$E,'Number of Firms per 1000 Capita'!X$1)/$B124</f>
        <v>10.658976995244828</v>
      </c>
      <c r="Y124" s="2">
        <f>1000*SUMIFS(allNAICS!$O:$O,allNAICS!$C:$C,'Number of Firms per 1000 Capita'!$A124,allNAICS!$E:$E,'Number of Firms per 1000 Capita'!Y$1)/$B124</f>
        <v>0</v>
      </c>
      <c r="Z124" s="2">
        <f>1000*SUMIFS(allNAICS!$O:$O,allNAICS!$C:$C,'Number of Firms per 1000 Capita'!$A124,allNAICS!$E:$E,'Number of Firms per 1000 Capita'!Z$1)/$B124</f>
        <v>0</v>
      </c>
    </row>
    <row r="125" spans="1:26" x14ac:dyDescent="0.45">
      <c r="A125" s="1" t="s">
        <v>610</v>
      </c>
      <c r="B125" s="2">
        <v>101694</v>
      </c>
      <c r="C125" s="1" t="s">
        <v>500</v>
      </c>
      <c r="D125" s="1">
        <v>47.9252568</v>
      </c>
      <c r="E125" s="1">
        <v>-97.032854700000001</v>
      </c>
      <c r="F125" s="2">
        <f>1000*SUMIFS(allNAICS!$O:$O,allNAICS!$C:$C,'Number of Firms per 1000 Capita'!$A125,allNAICS!$E:$E,'Number of Firms per 1000 Capita'!F$1)/$B125</f>
        <v>83.898755088795795</v>
      </c>
      <c r="G125" s="2">
        <f>1000*SUMIFS(allNAICS!$O:$O,allNAICS!$C:$C,'Number of Firms per 1000 Capita'!$A125,allNAICS!$E:$E,'Number of Firms per 1000 Capita'!G$1)/$B125</f>
        <v>1.1996774637638405</v>
      </c>
      <c r="H125" s="2">
        <f>1000*SUMIFS(allNAICS!$O:$O,allNAICS!$C:$C,'Number of Firms per 1000 Capita'!$A125,allNAICS!$E:$E,'Number of Firms per 1000 Capita'!H$1)/$B125</f>
        <v>0</v>
      </c>
      <c r="I125" s="2">
        <f>1000*SUMIFS(allNAICS!$O:$O,allNAICS!$C:$C,'Number of Firms per 1000 Capita'!$A125,allNAICS!$E:$E,'Number of Firms per 1000 Capita'!I$1)/$B125</f>
        <v>0</v>
      </c>
      <c r="J125" s="2">
        <f>1000*SUMIFS(allNAICS!$O:$O,allNAICS!$C:$C,'Number of Firms per 1000 Capita'!$A125,allNAICS!$E:$E,'Number of Firms per 1000 Capita'!J$1)/$B125</f>
        <v>8.9484138690581556</v>
      </c>
      <c r="K125" s="2">
        <f>1000*SUMIFS(allNAICS!$O:$O,allNAICS!$C:$C,'Number of Firms per 1000 Capita'!$A125,allNAICS!$E:$E,'Number of Firms per 1000 Capita'!K$1)/$B125</f>
        <v>1.4356795877829567</v>
      </c>
      <c r="L125" s="2">
        <f>1000*SUMIFS(allNAICS!$O:$O,allNAICS!$C:$C,'Number of Firms per 1000 Capita'!$A125,allNAICS!$E:$E,'Number of Firms per 1000 Capita'!L$1)/$B125</f>
        <v>2.0945188506696559</v>
      </c>
      <c r="M125" s="2">
        <f>1000*SUMIFS(allNAICS!$O:$O,allNAICS!$C:$C,'Number of Firms per 1000 Capita'!$A125,allNAICS!$E:$E,'Number of Firms per 1000 Capita'!M$1)/$B125</f>
        <v>8.9189136035557652</v>
      </c>
      <c r="N125" s="2">
        <f>1000*SUMIFS(allNAICS!$O:$O,allNAICS!$C:$C,'Number of Firms per 1000 Capita'!$A125,allNAICS!$E:$E,'Number of Firms per 1000 Capita'!N$1)/$B125</f>
        <v>4.4447066690266883</v>
      </c>
      <c r="O125" s="2">
        <f>1000*SUMIFS(allNAICS!$O:$O,allNAICS!$C:$C,'Number of Firms per 1000 Capita'!$A125,allNAICS!$E:$E,'Number of Firms per 1000 Capita'!O$1)/$B125</f>
        <v>0.77684032489625743</v>
      </c>
      <c r="P125" s="2">
        <f>1000*SUMIFS(allNAICS!$O:$O,allNAICS!$C:$C,'Number of Firms per 1000 Capita'!$A125,allNAICS!$E:$E,'Number of Firms per 1000 Capita'!P$1)/$B125</f>
        <v>3.8743682026471573</v>
      </c>
      <c r="Q125" s="2">
        <f>1000*SUMIFS(allNAICS!$O:$O,allNAICS!$C:$C,'Number of Firms per 1000 Capita'!$A125,allNAICS!$E:$E,'Number of Firms per 1000 Capita'!Q$1)/$B125</f>
        <v>10.364426613172851</v>
      </c>
      <c r="R125" s="2">
        <f>1000*SUMIFS(allNAICS!$O:$O,allNAICS!$C:$C,'Number of Firms per 1000 Capita'!$A125,allNAICS!$E:$E,'Number of Firms per 1000 Capita'!R$1)/$B125</f>
        <v>7.443900328436289</v>
      </c>
      <c r="S125" s="2">
        <f>1000*SUMIFS(allNAICS!$O:$O,allNAICS!$C:$C,'Number of Firms per 1000 Capita'!$A125,allNAICS!$E:$E,'Number of Firms per 1000 Capita'!S$1)/$B125</f>
        <v>6.0868881153263716</v>
      </c>
      <c r="T125" s="2">
        <f>1000*SUMIFS(allNAICS!$O:$O,allNAICS!$C:$C,'Number of Firms per 1000 Capita'!$A125,allNAICS!$E:$E,'Number of Firms per 1000 Capita'!T$1)/$B125</f>
        <v>1.8093496174798906</v>
      </c>
      <c r="U125" s="2">
        <f>1000*SUMIFS(allNAICS!$O:$O,allNAICS!$C:$C,'Number of Firms per 1000 Capita'!$A125,allNAICS!$E:$E,'Number of Firms per 1000 Capita'!U$1)/$B125</f>
        <v>9.4695852262670357</v>
      </c>
      <c r="V125" s="2">
        <f>1000*SUMIFS(allNAICS!$O:$O,allNAICS!$C:$C,'Number of Firms per 1000 Capita'!$A125,allNAICS!$E:$E,'Number of Firms per 1000 Capita'!V$1)/$B125</f>
        <v>3.1565284087556789</v>
      </c>
      <c r="W125" s="2">
        <f>1000*SUMIFS(allNAICS!$O:$O,allNAICS!$C:$C,'Number of Firms per 1000 Capita'!$A125,allNAICS!$E:$E,'Number of Firms per 1000 Capita'!W$1)/$B125</f>
        <v>3.4908647511160935</v>
      </c>
      <c r="X125" s="2">
        <f>1000*SUMIFS(allNAICS!$O:$O,allNAICS!$C:$C,'Number of Firms per 1000 Capita'!$A125,allNAICS!$E:$E,'Number of Firms per 1000 Capita'!X$1)/$B125</f>
        <v>10.462760831514151</v>
      </c>
      <c r="Y125" s="2">
        <f>1000*SUMIFS(allNAICS!$O:$O,allNAICS!$C:$C,'Number of Firms per 1000 Capita'!$A125,allNAICS!$E:$E,'Number of Firms per 1000 Capita'!Y$1)/$B125</f>
        <v>0</v>
      </c>
      <c r="Z125" s="2">
        <f>1000*SUMIFS(allNAICS!$O:$O,allNAICS!$C:$C,'Number of Firms per 1000 Capita'!$A125,allNAICS!$E:$E,'Number of Firms per 1000 Capita'!Z$1)/$B125</f>
        <v>0</v>
      </c>
    </row>
    <row r="126" spans="1:26" x14ac:dyDescent="0.45">
      <c r="A126" s="1" t="s">
        <v>611</v>
      </c>
      <c r="B126" s="2">
        <v>148798</v>
      </c>
      <c r="C126" s="1" t="s">
        <v>512</v>
      </c>
      <c r="D126" s="1">
        <v>39.0638705</v>
      </c>
      <c r="E126" s="1">
        <v>-108.5506486</v>
      </c>
      <c r="F126" s="2">
        <f>1000*SUMIFS(allNAICS!$O:$O,allNAICS!$C:$C,'Number of Firms per 1000 Capita'!$A126,allNAICS!$E:$E,'Number of Firms per 1000 Capita'!F$1)/$B126</f>
        <v>98.334655035685969</v>
      </c>
      <c r="G126" s="2">
        <f>1000*SUMIFS(allNAICS!$O:$O,allNAICS!$C:$C,'Number of Firms per 1000 Capita'!$A126,allNAICS!$E:$E,'Number of Firms per 1000 Capita'!G$1)/$B126</f>
        <v>0.45027486928587751</v>
      </c>
      <c r="H126" s="2">
        <f>1000*SUMIFS(allNAICS!$O:$O,allNAICS!$C:$C,'Number of Firms per 1000 Capita'!$A126,allNAICS!$E:$E,'Number of Firms per 1000 Capita'!H$1)/$B126</f>
        <v>2.6277234909071359</v>
      </c>
      <c r="I126" s="2">
        <f>1000*SUMIFS(allNAICS!$O:$O,allNAICS!$C:$C,'Number of Firms per 1000 Capita'!$A126,allNAICS!$E:$E,'Number of Firms per 1000 Capita'!I$1)/$B126</f>
        <v>0</v>
      </c>
      <c r="J126" s="2">
        <f>1000*SUMIFS(allNAICS!$O:$O,allNAICS!$C:$C,'Number of Firms per 1000 Capita'!$A126,allNAICS!$E:$E,'Number of Firms per 1000 Capita'!J$1)/$B126</f>
        <v>11.39128214088899</v>
      </c>
      <c r="K126" s="2">
        <f>1000*SUMIFS(allNAICS!$O:$O,allNAICS!$C:$C,'Number of Firms per 1000 Capita'!$A126,allNAICS!$E:$E,'Number of Firms per 1000 Capita'!K$1)/$B126</f>
        <v>1.9153483245742551</v>
      </c>
      <c r="L126" s="2">
        <f>1000*SUMIFS(allNAICS!$O:$O,allNAICS!$C:$C,'Number of Firms per 1000 Capita'!$A126,allNAICS!$E:$E,'Number of Firms per 1000 Capita'!L$1)/$B126</f>
        <v>2.3656231938601326</v>
      </c>
      <c r="M126" s="2">
        <f>1000*SUMIFS(allNAICS!$O:$O,allNAICS!$C:$C,'Number of Firms per 1000 Capita'!$A126,allNAICS!$E:$E,'Number of Firms per 1000 Capita'!M$1)/$B126</f>
        <v>11.49208994744553</v>
      </c>
      <c r="N126" s="2">
        <f>1000*SUMIFS(allNAICS!$O:$O,allNAICS!$C:$C,'Number of Firms per 1000 Capita'!$A126,allNAICS!$E:$E,'Number of Firms per 1000 Capita'!N$1)/$B126</f>
        <v>4.7715695103428812</v>
      </c>
      <c r="O126" s="2">
        <f>1000*SUMIFS(allNAICS!$O:$O,allNAICS!$C:$C,'Number of Firms per 1000 Capita'!$A126,allNAICS!$E:$E,'Number of Firms per 1000 Capita'!O$1)/$B126</f>
        <v>0.79974193201521526</v>
      </c>
      <c r="P126" s="2">
        <f>1000*SUMIFS(allNAICS!$O:$O,allNAICS!$C:$C,'Number of Firms per 1000 Capita'!$A126,allNAICS!$E:$E,'Number of Firms per 1000 Capita'!P$1)/$B126</f>
        <v>3.7702119652145862</v>
      </c>
      <c r="Q126" s="2">
        <f>1000*SUMIFS(allNAICS!$O:$O,allNAICS!$C:$C,'Number of Firms per 1000 Capita'!$A126,allNAICS!$E:$E,'Number of Firms per 1000 Capita'!Q$1)/$B126</f>
        <v>11.061976639470961</v>
      </c>
      <c r="R126" s="2">
        <f>1000*SUMIFS(allNAICS!$O:$O,allNAICS!$C:$C,'Number of Firms per 1000 Capita'!$A126,allNAICS!$E:$E,'Number of Firms per 1000 Capita'!R$1)/$B126</f>
        <v>12.412801247328593</v>
      </c>
      <c r="S126" s="2">
        <f>1000*SUMIFS(allNAICS!$O:$O,allNAICS!$C:$C,'Number of Firms per 1000 Capita'!$A126,allNAICS!$E:$E,'Number of Firms per 1000 Capita'!S$1)/$B126</f>
        <v>6.9557386524012417</v>
      </c>
      <c r="T126" s="2">
        <f>1000*SUMIFS(allNAICS!$O:$O,allNAICS!$C:$C,'Number of Firms per 1000 Capita'!$A126,allNAICS!$E:$E,'Number of Firms per 1000 Capita'!T$1)/$B126</f>
        <v>1.4785144961625829</v>
      </c>
      <c r="U126" s="2">
        <f>1000*SUMIFS(allNAICS!$O:$O,allNAICS!$C:$C,'Number of Firms per 1000 Capita'!$A126,allNAICS!$E:$E,'Number of Firms per 1000 Capita'!U$1)/$B126</f>
        <v>9.0525410287772683</v>
      </c>
      <c r="V126" s="2">
        <f>1000*SUMIFS(allNAICS!$O:$O,allNAICS!$C:$C,'Number of Firms per 1000 Capita'!$A126,allNAICS!$E:$E,'Number of Firms per 1000 Capita'!V$1)/$B126</f>
        <v>3.5148321886046854</v>
      </c>
      <c r="W126" s="2">
        <f>1000*SUMIFS(allNAICS!$O:$O,allNAICS!$C:$C,'Number of Firms per 1000 Capita'!$A126,allNAICS!$E:$E,'Number of Firms per 1000 Capita'!W$1)/$B126</f>
        <v>2.392505275608543</v>
      </c>
      <c r="X126" s="2">
        <f>1000*SUMIFS(allNAICS!$O:$O,allNAICS!$C:$C,'Number of Firms per 1000 Capita'!$A126,allNAICS!$E:$E,'Number of Firms per 1000 Capita'!X$1)/$B126</f>
        <v>12.04989314372505</v>
      </c>
      <c r="Y126" s="2">
        <f>1000*SUMIFS(allNAICS!$O:$O,allNAICS!$C:$C,'Number of Firms per 1000 Capita'!$A126,allNAICS!$E:$E,'Number of Firms per 1000 Capita'!Y$1)/$B126</f>
        <v>0</v>
      </c>
      <c r="Z126" s="2">
        <f>1000*SUMIFS(allNAICS!$O:$O,allNAICS!$C:$C,'Number of Firms per 1000 Capita'!$A126,allNAICS!$E:$E,'Number of Firms per 1000 Capita'!Z$1)/$B126</f>
        <v>0</v>
      </c>
    </row>
    <row r="127" spans="1:26" x14ac:dyDescent="0.45">
      <c r="A127" s="1" t="s">
        <v>612</v>
      </c>
      <c r="B127" s="2">
        <v>1039182</v>
      </c>
      <c r="C127" s="1" t="s">
        <v>466</v>
      </c>
      <c r="D127" s="1">
        <v>42.9633599</v>
      </c>
      <c r="E127" s="1">
        <v>-85.668086299999999</v>
      </c>
      <c r="F127" s="2">
        <f>1000*SUMIFS(allNAICS!$O:$O,allNAICS!$C:$C,'Number of Firms per 1000 Capita'!$A127,allNAICS!$E:$E,'Number of Firms per 1000 Capita'!F$1)/$B127</f>
        <v>79.116073988964402</v>
      </c>
      <c r="G127" s="2">
        <f>1000*SUMIFS(allNAICS!$O:$O,allNAICS!$C:$C,'Number of Firms per 1000 Capita'!$A127,allNAICS!$E:$E,'Number of Firms per 1000 Capita'!G$1)/$B127</f>
        <v>0.52156407636006008</v>
      </c>
      <c r="H127" s="2">
        <f>1000*SUMIFS(allNAICS!$O:$O,allNAICS!$C:$C,'Number of Firms per 1000 Capita'!$A127,allNAICS!$E:$E,'Number of Firms per 1000 Capita'!H$1)/$B127</f>
        <v>0.1914967734237121</v>
      </c>
      <c r="I127" s="2">
        <f>1000*SUMIFS(allNAICS!$O:$O,allNAICS!$C:$C,'Number of Firms per 1000 Capita'!$A127,allNAICS!$E:$E,'Number of Firms per 1000 Capita'!I$1)/$B127</f>
        <v>2.598197428361923E-2</v>
      </c>
      <c r="J127" s="2">
        <f>1000*SUMIFS(allNAICS!$O:$O,allNAICS!$C:$C,'Number of Firms per 1000 Capita'!$A127,allNAICS!$E:$E,'Number of Firms per 1000 Capita'!J$1)/$B127</f>
        <v>9.0292172112296019</v>
      </c>
      <c r="K127" s="2">
        <f>1000*SUMIFS(allNAICS!$O:$O,allNAICS!$C:$C,'Number of Firms per 1000 Capita'!$A127,allNAICS!$E:$E,'Number of Firms per 1000 Capita'!K$1)/$B127</f>
        <v>2.5885744749235458</v>
      </c>
      <c r="L127" s="2">
        <f>1000*SUMIFS(allNAICS!$O:$O,allNAICS!$C:$C,'Number of Firms per 1000 Capita'!$A127,allNAICS!$E:$E,'Number of Firms per 1000 Capita'!L$1)/$B127</f>
        <v>2.9205663685475693</v>
      </c>
      <c r="M127" s="2">
        <f>1000*SUMIFS(allNAICS!$O:$O,allNAICS!$C:$C,'Number of Firms per 1000 Capita'!$A127,allNAICS!$E:$E,'Number of Firms per 1000 Capita'!M$1)/$B127</f>
        <v>7.8436693476214945</v>
      </c>
      <c r="N127" s="2">
        <f>1000*SUMIFS(allNAICS!$O:$O,allNAICS!$C:$C,'Number of Firms per 1000 Capita'!$A127,allNAICS!$E:$E,'Number of Firms per 1000 Capita'!N$1)/$B127</f>
        <v>3.0812696909684734</v>
      </c>
      <c r="O127" s="2">
        <f>1000*SUMIFS(allNAICS!$O:$O,allNAICS!$C:$C,'Number of Firms per 1000 Capita'!$A127,allNAICS!$E:$E,'Number of Firms per 1000 Capita'!O$1)/$B127</f>
        <v>1.071034717691415</v>
      </c>
      <c r="P127" s="2">
        <f>1000*SUMIFS(allNAICS!$O:$O,allNAICS!$C:$C,'Number of Firms per 1000 Capita'!$A127,allNAICS!$E:$E,'Number of Firms per 1000 Capita'!P$1)/$B127</f>
        <v>2.805090927287039</v>
      </c>
      <c r="Q127" s="2">
        <f>1000*SUMIFS(allNAICS!$O:$O,allNAICS!$C:$C,'Number of Firms per 1000 Capita'!$A127,allNAICS!$E:$E,'Number of Firms per 1000 Capita'!Q$1)/$B127</f>
        <v>8.5884859437519125</v>
      </c>
      <c r="R127" s="2">
        <f>1000*SUMIFS(allNAICS!$O:$O,allNAICS!$C:$C,'Number of Firms per 1000 Capita'!$A127,allNAICS!$E:$E,'Number of Firms per 1000 Capita'!R$1)/$B127</f>
        <v>10.691101270037395</v>
      </c>
      <c r="S127" s="2">
        <f>1000*SUMIFS(allNAICS!$O:$O,allNAICS!$C:$C,'Number of Firms per 1000 Capita'!$A127,allNAICS!$E:$E,'Number of Firms per 1000 Capita'!S$1)/$B127</f>
        <v>5.6987130262071517</v>
      </c>
      <c r="T127" s="2">
        <f>1000*SUMIFS(allNAICS!$O:$O,allNAICS!$C:$C,'Number of Firms per 1000 Capita'!$A127,allNAICS!$E:$E,'Number of Firms per 1000 Capita'!T$1)/$B127</f>
        <v>2.2065432234199593</v>
      </c>
      <c r="U127" s="2">
        <f>1000*SUMIFS(allNAICS!$O:$O,allNAICS!$C:$C,'Number of Firms per 1000 Capita'!$A127,allNAICS!$E:$E,'Number of Firms per 1000 Capita'!U$1)/$B127</f>
        <v>6.5878739239132313</v>
      </c>
      <c r="V127" s="2">
        <f>1000*SUMIFS(allNAICS!$O:$O,allNAICS!$C:$C,'Number of Firms per 1000 Capita'!$A127,allNAICS!$E:$E,'Number of Firms per 1000 Capita'!V$1)/$B127</f>
        <v>3.8434076032879707</v>
      </c>
      <c r="W127" s="2">
        <f>1000*SUMIFS(allNAICS!$O:$O,allNAICS!$C:$C,'Number of Firms per 1000 Capita'!$A127,allNAICS!$E:$E,'Number of Firms per 1000 Capita'!W$1)/$B127</f>
        <v>2.038141538248353</v>
      </c>
      <c r="X127" s="2">
        <f>1000*SUMIFS(allNAICS!$O:$O,allNAICS!$C:$C,'Number of Firms per 1000 Capita'!$A127,allNAICS!$E:$E,'Number of Firms per 1000 Capita'!X$1)/$B127</f>
        <v>9.5469321062143102</v>
      </c>
      <c r="Y127" s="2">
        <f>1000*SUMIFS(allNAICS!$O:$O,allNAICS!$C:$C,'Number of Firms per 1000 Capita'!$A127,allNAICS!$E:$E,'Number of Firms per 1000 Capita'!Y$1)/$B127</f>
        <v>0.1366459388249604</v>
      </c>
      <c r="Z127" s="2">
        <f>1000*SUMIFS(allNAICS!$O:$O,allNAICS!$C:$C,'Number of Firms per 1000 Capita'!$A127,allNAICS!$E:$E,'Number of Firms per 1000 Capita'!Z$1)/$B127</f>
        <v>0</v>
      </c>
    </row>
    <row r="128" spans="1:26" x14ac:dyDescent="0.45">
      <c r="A128" s="1" t="s">
        <v>613</v>
      </c>
      <c r="B128" s="2">
        <v>81816</v>
      </c>
      <c r="C128" s="1" t="s">
        <v>496</v>
      </c>
      <c r="D128" s="1">
        <v>47.4941836</v>
      </c>
      <c r="E128" s="1">
        <v>-111.2833449</v>
      </c>
      <c r="F128" s="2">
        <f>1000*SUMIFS(allNAICS!$O:$O,allNAICS!$C:$C,'Number of Firms per 1000 Capita'!$A128,allNAICS!$E:$E,'Number of Firms per 1000 Capita'!F$1)/$B128</f>
        <v>89.407939767282684</v>
      </c>
      <c r="G128" s="2">
        <f>1000*SUMIFS(allNAICS!$O:$O,allNAICS!$C:$C,'Number of Firms per 1000 Capita'!$A128,allNAICS!$E:$E,'Number of Firms per 1000 Capita'!G$1)/$B128</f>
        <v>0.99002640070401882</v>
      </c>
      <c r="H128" s="2">
        <f>1000*SUMIFS(allNAICS!$O:$O,allNAICS!$C:$C,'Number of Firms per 1000 Capita'!$A128,allNAICS!$E:$E,'Number of Firms per 1000 Capita'!H$1)/$B128</f>
        <v>0</v>
      </c>
      <c r="I128" s="2">
        <f>1000*SUMIFS(allNAICS!$O:$O,allNAICS!$C:$C,'Number of Firms per 1000 Capita'!$A128,allNAICS!$E:$E,'Number of Firms per 1000 Capita'!I$1)/$B128</f>
        <v>0.30556370392099347</v>
      </c>
      <c r="J128" s="2">
        <f>1000*SUMIFS(allNAICS!$O:$O,allNAICS!$C:$C,'Number of Firms per 1000 Capita'!$A128,allNAICS!$E:$E,'Number of Firms per 1000 Capita'!J$1)/$B128</f>
        <v>11.085851178253643</v>
      </c>
      <c r="K128" s="2">
        <f>1000*SUMIFS(allNAICS!$O:$O,allNAICS!$C:$C,'Number of Firms per 1000 Capita'!$A128,allNAICS!$E:$E,'Number of Firms per 1000 Capita'!K$1)/$B128</f>
        <v>1.7478243864280825</v>
      </c>
      <c r="L128" s="2">
        <f>1000*SUMIFS(allNAICS!$O:$O,allNAICS!$C:$C,'Number of Firms per 1000 Capita'!$A128,allNAICS!$E:$E,'Number of Firms per 1000 Capita'!L$1)/$B128</f>
        <v>3.1900850689351716</v>
      </c>
      <c r="M128" s="2">
        <f>1000*SUMIFS(allNAICS!$O:$O,allNAICS!$C:$C,'Number of Firms per 1000 Capita'!$A128,allNAICS!$E:$E,'Number of Firms per 1000 Capita'!M$1)/$B128</f>
        <v>11.489195267429354</v>
      </c>
      <c r="N128" s="2">
        <f>1000*SUMIFS(allNAICS!$O:$O,allNAICS!$C:$C,'Number of Firms per 1000 Capita'!$A128,allNAICS!$E:$E,'Number of Firms per 1000 Capita'!N$1)/$B128</f>
        <v>2.468954727681627</v>
      </c>
      <c r="O128" s="2">
        <f>1000*SUMIFS(allNAICS!$O:$O,allNAICS!$C:$C,'Number of Firms per 1000 Capita'!$A128,allNAICS!$E:$E,'Number of Firms per 1000 Capita'!O$1)/$B128</f>
        <v>0.64779505231250611</v>
      </c>
      <c r="P128" s="2">
        <f>1000*SUMIFS(allNAICS!$O:$O,allNAICS!$C:$C,'Number of Firms per 1000 Capita'!$A128,allNAICS!$E:$E,'Number of Firms per 1000 Capita'!P$1)/$B128</f>
        <v>4.840129070108536</v>
      </c>
      <c r="Q128" s="2">
        <f>1000*SUMIFS(allNAICS!$O:$O,allNAICS!$C:$C,'Number of Firms per 1000 Capita'!$A128,allNAICS!$E:$E,'Number of Firms per 1000 Capita'!Q$1)/$B128</f>
        <v>7.9202112056321505</v>
      </c>
      <c r="R128" s="2">
        <f>1000*SUMIFS(allNAICS!$O:$O,allNAICS!$C:$C,'Number of Firms per 1000 Capita'!$A128,allNAICS!$E:$E,'Number of Firms per 1000 Capita'!R$1)/$B128</f>
        <v>9.7902610736286295</v>
      </c>
      <c r="S128" s="2">
        <f>1000*SUMIFS(allNAICS!$O:$O,allNAICS!$C:$C,'Number of Firms per 1000 Capita'!$A128,allNAICS!$E:$E,'Number of Firms per 1000 Capita'!S$1)/$B128</f>
        <v>4.1801114696391908</v>
      </c>
      <c r="T128" s="2">
        <f>1000*SUMIFS(allNAICS!$O:$O,allNAICS!$C:$C,'Number of Firms per 1000 Capita'!$A128,allNAICS!$E:$E,'Number of Firms per 1000 Capita'!T$1)/$B128</f>
        <v>1.2589224601544931</v>
      </c>
      <c r="U128" s="2">
        <f>1000*SUMIFS(allNAICS!$O:$O,allNAICS!$C:$C,'Number of Firms per 1000 Capita'!$A128,allNAICS!$E:$E,'Number of Firms per 1000 Capita'!U$1)/$B128</f>
        <v>9.9369316515107062</v>
      </c>
      <c r="V128" s="2">
        <f>1000*SUMIFS(allNAICS!$O:$O,allNAICS!$C:$C,'Number of Firms per 1000 Capita'!$A128,allNAICS!$E:$E,'Number of Firms per 1000 Capita'!V$1)/$B128</f>
        <v>6.7101789381050159</v>
      </c>
      <c r="W128" s="2">
        <f>1000*SUMIFS(allNAICS!$O:$O,allNAICS!$C:$C,'Number of Firms per 1000 Capita'!$A128,allNAICS!$E:$E,'Number of Firms per 1000 Capita'!W$1)/$B128</f>
        <v>2.9578566539552167</v>
      </c>
      <c r="X128" s="2">
        <f>1000*SUMIFS(allNAICS!$O:$O,allNAICS!$C:$C,'Number of Firms per 1000 Capita'!$A128,allNAICS!$E:$E,'Number of Firms per 1000 Capita'!X$1)/$B128</f>
        <v>10.071379681235944</v>
      </c>
      <c r="Y128" s="2">
        <f>1000*SUMIFS(allNAICS!$O:$O,allNAICS!$C:$C,'Number of Firms per 1000 Capita'!$A128,allNAICS!$E:$E,'Number of Firms per 1000 Capita'!Y$1)/$B128</f>
        <v>0</v>
      </c>
      <c r="Z128" s="2">
        <f>1000*SUMIFS(allNAICS!$O:$O,allNAICS!$C:$C,'Number of Firms per 1000 Capita'!$A128,allNAICS!$E:$E,'Number of Firms per 1000 Capita'!Z$1)/$B128</f>
        <v>0</v>
      </c>
    </row>
    <row r="129" spans="1:26" x14ac:dyDescent="0.45">
      <c r="A129" s="1" t="s">
        <v>614</v>
      </c>
      <c r="B129" s="2">
        <v>285729</v>
      </c>
      <c r="C129" s="1" t="s">
        <v>512</v>
      </c>
      <c r="D129" s="1">
        <v>40.4233142</v>
      </c>
      <c r="E129" s="1">
        <v>-104.7091322</v>
      </c>
      <c r="F129" s="2">
        <f>1000*SUMIFS(allNAICS!$O:$O,allNAICS!$C:$C,'Number of Firms per 1000 Capita'!$A129,allNAICS!$E:$E,'Number of Firms per 1000 Capita'!F$1)/$B129</f>
        <v>78.304967294184351</v>
      </c>
      <c r="G129" s="2">
        <f>1000*SUMIFS(allNAICS!$O:$O,allNAICS!$C:$C,'Number of Firms per 1000 Capita'!$A129,allNAICS!$E:$E,'Number of Firms per 1000 Capita'!G$1)/$B129</f>
        <v>1.3509304270830051</v>
      </c>
      <c r="H129" s="2">
        <f>1000*SUMIFS(allNAICS!$O:$O,allNAICS!$C:$C,'Number of Firms per 1000 Capita'!$A129,allNAICS!$E:$E,'Number of Firms per 1000 Capita'!H$1)/$B129</f>
        <v>1.3474306073237228</v>
      </c>
      <c r="I129" s="2">
        <f>1000*SUMIFS(allNAICS!$O:$O,allNAICS!$C:$C,'Number of Firms per 1000 Capita'!$A129,allNAICS!$E:$E,'Number of Firms per 1000 Capita'!I$1)/$B129</f>
        <v>0</v>
      </c>
      <c r="J129" s="2">
        <f>1000*SUMIFS(allNAICS!$O:$O,allNAICS!$C:$C,'Number of Firms per 1000 Capita'!$A129,allNAICS!$E:$E,'Number of Firms per 1000 Capita'!J$1)/$B129</f>
        <v>10.247472255178858</v>
      </c>
      <c r="K129" s="2">
        <f>1000*SUMIFS(allNAICS!$O:$O,allNAICS!$C:$C,'Number of Firms per 1000 Capita'!$A129,allNAICS!$E:$E,'Number of Firms per 1000 Capita'!K$1)/$B129</f>
        <v>2.0403949196616376</v>
      </c>
      <c r="L129" s="2">
        <f>1000*SUMIFS(allNAICS!$O:$O,allNAICS!$C:$C,'Number of Firms per 1000 Capita'!$A129,allNAICS!$E:$E,'Number of Firms per 1000 Capita'!L$1)/$B129</f>
        <v>1.9249008676053183</v>
      </c>
      <c r="M129" s="2">
        <f>1000*SUMIFS(allNAICS!$O:$O,allNAICS!$C:$C,'Number of Firms per 1000 Capita'!$A129,allNAICS!$E:$E,'Number of Firms per 1000 Capita'!M$1)/$B129</f>
        <v>9.026035159189302</v>
      </c>
      <c r="N129" s="2">
        <f>1000*SUMIFS(allNAICS!$O:$O,allNAICS!$C:$C,'Number of Firms per 1000 Capita'!$A129,allNAICS!$E:$E,'Number of Firms per 1000 Capita'!N$1)/$B129</f>
        <v>3.9442968687112612</v>
      </c>
      <c r="O129" s="2">
        <f>1000*SUMIFS(allNAICS!$O:$O,allNAICS!$C:$C,'Number of Firms per 1000 Capita'!$A129,allNAICS!$E:$E,'Number of Firms per 1000 Capita'!O$1)/$B129</f>
        <v>0.80845836439423369</v>
      </c>
      <c r="P129" s="2">
        <f>1000*SUMIFS(allNAICS!$O:$O,allNAICS!$C:$C,'Number of Firms per 1000 Capita'!$A129,allNAICS!$E:$E,'Number of Firms per 1000 Capita'!P$1)/$B129</f>
        <v>2.6668626565731866</v>
      </c>
      <c r="Q129" s="2">
        <f>1000*SUMIFS(allNAICS!$O:$O,allNAICS!$C:$C,'Number of Firms per 1000 Capita'!$A129,allNAICS!$E:$E,'Number of Firms per 1000 Capita'!Q$1)/$B129</f>
        <v>7.8080978829590277</v>
      </c>
      <c r="R129" s="2">
        <f>1000*SUMIFS(allNAICS!$O:$O,allNAICS!$C:$C,'Number of Firms per 1000 Capita'!$A129,allNAICS!$E:$E,'Number of Firms per 1000 Capita'!R$1)/$B129</f>
        <v>9.8204942445464063</v>
      </c>
      <c r="S129" s="2">
        <f>1000*SUMIFS(allNAICS!$O:$O,allNAICS!$C:$C,'Number of Firms per 1000 Capita'!$A129,allNAICS!$E:$E,'Number of Firms per 1000 Capita'!S$1)/$B129</f>
        <v>6.8071494318042625</v>
      </c>
      <c r="T129" s="2">
        <f>1000*SUMIFS(allNAICS!$O:$O,allNAICS!$C:$C,'Number of Firms per 1000 Capita'!$A129,allNAICS!$E:$E,'Number of Firms per 1000 Capita'!T$1)/$B129</f>
        <v>1.1479408810446261</v>
      </c>
      <c r="U129" s="2">
        <f>1000*SUMIFS(allNAICS!$O:$O,allNAICS!$C:$C,'Number of Firms per 1000 Capita'!$A129,allNAICS!$E:$E,'Number of Firms per 1000 Capita'!U$1)/$B129</f>
        <v>6.0756871021142409</v>
      </c>
      <c r="V129" s="2">
        <f>1000*SUMIFS(allNAICS!$O:$O,allNAICS!$C:$C,'Number of Firms per 1000 Capita'!$A129,allNAICS!$E:$E,'Number of Firms per 1000 Capita'!V$1)/$B129</f>
        <v>2.5128705871647612</v>
      </c>
      <c r="W129" s="2">
        <f>1000*SUMIFS(allNAICS!$O:$O,allNAICS!$C:$C,'Number of Firms per 1000 Capita'!$A129,allNAICS!$E:$E,'Number of Firms per 1000 Capita'!W$1)/$B129</f>
        <v>1.5049224964914307</v>
      </c>
      <c r="X129" s="2">
        <f>1000*SUMIFS(allNAICS!$O:$O,allNAICS!$C:$C,'Number of Firms per 1000 Capita'!$A129,allNAICS!$E:$E,'Number of Firms per 1000 Capita'!X$1)/$B129</f>
        <v>9.2850218213761995</v>
      </c>
      <c r="Y129" s="2">
        <f>1000*SUMIFS(allNAICS!$O:$O,allNAICS!$C:$C,'Number of Firms per 1000 Capita'!$A129,allNAICS!$E:$E,'Number of Firms per 1000 Capita'!Y$1)/$B129</f>
        <v>0.11899387181560149</v>
      </c>
      <c r="Z129" s="2">
        <f>1000*SUMIFS(allNAICS!$O:$O,allNAICS!$C:$C,'Number of Firms per 1000 Capita'!$A129,allNAICS!$E:$E,'Number of Firms per 1000 Capita'!Z$1)/$B129</f>
        <v>0</v>
      </c>
    </row>
    <row r="130" spans="1:26" x14ac:dyDescent="0.45">
      <c r="A130" s="1" t="s">
        <v>615</v>
      </c>
      <c r="B130" s="2">
        <v>315847</v>
      </c>
      <c r="C130" s="1" t="s">
        <v>468</v>
      </c>
      <c r="D130" s="1">
        <v>44.519159000000002</v>
      </c>
      <c r="E130" s="1">
        <v>-88.019825999999995</v>
      </c>
      <c r="F130" s="2">
        <f>1000*SUMIFS(allNAICS!$O:$O,allNAICS!$C:$C,'Number of Firms per 1000 Capita'!$A130,allNAICS!$E:$E,'Number of Firms per 1000 Capita'!F$1)/$B130</f>
        <v>71.195863820140758</v>
      </c>
      <c r="G130" s="2">
        <f>1000*SUMIFS(allNAICS!$O:$O,allNAICS!$C:$C,'Number of Firms per 1000 Capita'!$A130,allNAICS!$E:$E,'Number of Firms per 1000 Capita'!G$1)/$B130</f>
        <v>0.95299306309700582</v>
      </c>
      <c r="H130" s="2">
        <f>1000*SUMIFS(allNAICS!$O:$O,allNAICS!$C:$C,'Number of Firms per 1000 Capita'!$A130,allNAICS!$E:$E,'Number of Firms per 1000 Capita'!H$1)/$B130</f>
        <v>0</v>
      </c>
      <c r="I130" s="2">
        <f>1000*SUMIFS(allNAICS!$O:$O,allNAICS!$C:$C,'Number of Firms per 1000 Capita'!$A130,allNAICS!$E:$E,'Number of Firms per 1000 Capita'!I$1)/$B130</f>
        <v>0</v>
      </c>
      <c r="J130" s="2">
        <f>1000*SUMIFS(allNAICS!$O:$O,allNAICS!$C:$C,'Number of Firms per 1000 Capita'!$A130,allNAICS!$E:$E,'Number of Firms per 1000 Capita'!J$1)/$B130</f>
        <v>8.602266287158022</v>
      </c>
      <c r="K130" s="2">
        <f>1000*SUMIFS(allNAICS!$O:$O,allNAICS!$C:$C,'Number of Firms per 1000 Capita'!$A130,allNAICS!$E:$E,'Number of Firms per 1000 Capita'!K$1)/$B130</f>
        <v>2.2764186457367015</v>
      </c>
      <c r="L130" s="2">
        <f>1000*SUMIFS(allNAICS!$O:$O,allNAICS!$C:$C,'Number of Firms per 1000 Capita'!$A130,allNAICS!$E:$E,'Number of Firms per 1000 Capita'!L$1)/$B130</f>
        <v>2.5043771193014339</v>
      </c>
      <c r="M130" s="2">
        <f>1000*SUMIFS(allNAICS!$O:$O,allNAICS!$C:$C,'Number of Firms per 1000 Capita'!$A130,allNAICS!$E:$E,'Number of Firms per 1000 Capita'!M$1)/$B130</f>
        <v>10.156816433273072</v>
      </c>
      <c r="N130" s="2">
        <f>1000*SUMIFS(allNAICS!$O:$O,allNAICS!$C:$C,'Number of Firms per 1000 Capita'!$A130,allNAICS!$E:$E,'Number of Firms per 1000 Capita'!N$1)/$B130</f>
        <v>2.8431487397379112</v>
      </c>
      <c r="O130" s="2">
        <f>1000*SUMIFS(allNAICS!$O:$O,allNAICS!$C:$C,'Number of Firms per 1000 Capita'!$A130,allNAICS!$E:$E,'Number of Firms per 1000 Capita'!O$1)/$B130</f>
        <v>0.64588234176674153</v>
      </c>
      <c r="P130" s="2">
        <f>1000*SUMIFS(allNAICS!$O:$O,allNAICS!$C:$C,'Number of Firms per 1000 Capita'!$A130,allNAICS!$E:$E,'Number of Firms per 1000 Capita'!P$1)/$B130</f>
        <v>3.438373642934712</v>
      </c>
      <c r="Q130" s="2">
        <f>1000*SUMIFS(allNAICS!$O:$O,allNAICS!$C:$C,'Number of Firms per 1000 Capita'!$A130,allNAICS!$E:$E,'Number of Firms per 1000 Capita'!Q$1)/$B130</f>
        <v>7.2566780751439781</v>
      </c>
      <c r="R130" s="2">
        <f>1000*SUMIFS(allNAICS!$O:$O,allNAICS!$C:$C,'Number of Firms per 1000 Capita'!$A130,allNAICS!$E:$E,'Number of Firms per 1000 Capita'!R$1)/$B130</f>
        <v>8.2033389584197405</v>
      </c>
      <c r="S130" s="2">
        <f>1000*SUMIFS(allNAICS!$O:$O,allNAICS!$C:$C,'Number of Firms per 1000 Capita'!$A130,allNAICS!$E:$E,'Number of Firms per 1000 Capita'!S$1)/$B130</f>
        <v>3.786643533103053</v>
      </c>
      <c r="T130" s="2">
        <f>1000*SUMIFS(allNAICS!$O:$O,allNAICS!$C:$C,'Number of Firms per 1000 Capita'!$A130,allNAICS!$E:$E,'Number of Firms per 1000 Capita'!T$1)/$B130</f>
        <v>1.1302940980917977</v>
      </c>
      <c r="U130" s="2">
        <f>1000*SUMIFS(allNAICS!$O:$O,allNAICS!$C:$C,'Number of Firms per 1000 Capita'!$A130,allNAICS!$E:$E,'Number of Firms per 1000 Capita'!U$1)/$B130</f>
        <v>4.56866774102651</v>
      </c>
      <c r="V130" s="2">
        <f>1000*SUMIFS(allNAICS!$O:$O,allNAICS!$C:$C,'Number of Firms per 1000 Capita'!$A130,allNAICS!$E:$E,'Number of Firms per 1000 Capita'!V$1)/$B130</f>
        <v>3.8056400725667809</v>
      </c>
      <c r="W130" s="2">
        <f>1000*SUMIFS(allNAICS!$O:$O,allNAICS!$C:$C,'Number of Firms per 1000 Capita'!$A130,allNAICS!$E:$E,'Number of Firms per 1000 Capita'!W$1)/$B130</f>
        <v>3.1850864500850093</v>
      </c>
      <c r="X130" s="2">
        <f>1000*SUMIFS(allNAICS!$O:$O,allNAICS!$C:$C,'Number of Firms per 1000 Capita'!$A130,allNAICS!$E:$E,'Number of Firms per 1000 Capita'!X$1)/$B130</f>
        <v>8.0197057436037067</v>
      </c>
      <c r="Y130" s="2">
        <f>1000*SUMIFS(allNAICS!$O:$O,allNAICS!$C:$C,'Number of Firms per 1000 Capita'!$A130,allNAICS!$E:$E,'Number of Firms per 1000 Capita'!Y$1)/$B130</f>
        <v>0.12980968633547255</v>
      </c>
      <c r="Z130" s="2">
        <f>1000*SUMIFS(allNAICS!$O:$O,allNAICS!$C:$C,'Number of Firms per 1000 Capita'!$A130,allNAICS!$E:$E,'Number of Firms per 1000 Capita'!Z$1)/$B130</f>
        <v>0</v>
      </c>
    </row>
    <row r="131" spans="1:26" x14ac:dyDescent="0.45">
      <c r="A131" s="1" t="s">
        <v>616</v>
      </c>
      <c r="B131" s="2">
        <v>751590</v>
      </c>
      <c r="C131" s="1" t="s">
        <v>470</v>
      </c>
      <c r="D131" s="1">
        <v>36.072635400000003</v>
      </c>
      <c r="E131" s="1">
        <v>-79.791975399999998</v>
      </c>
      <c r="F131" s="2">
        <f>1000*SUMIFS(allNAICS!$O:$O,allNAICS!$C:$C,'Number of Firms per 1000 Capita'!$A131,allNAICS!$E:$E,'Number of Firms per 1000 Capita'!F$1)/$B131</f>
        <v>83.564177277505024</v>
      </c>
      <c r="G131" s="2">
        <f>1000*SUMIFS(allNAICS!$O:$O,allNAICS!$C:$C,'Number of Firms per 1000 Capita'!$A131,allNAICS!$E:$E,'Number of Firms per 1000 Capita'!G$1)/$B131</f>
        <v>0.4324166101198792</v>
      </c>
      <c r="H131" s="2">
        <f>1000*SUMIFS(allNAICS!$O:$O,allNAICS!$C:$C,'Number of Firms per 1000 Capita'!$A131,allNAICS!$E:$E,'Number of Firms per 1000 Capita'!H$1)/$B131</f>
        <v>0</v>
      </c>
      <c r="I131" s="2">
        <f>1000*SUMIFS(allNAICS!$O:$O,allNAICS!$C:$C,'Number of Firms per 1000 Capita'!$A131,allNAICS!$E:$E,'Number of Firms per 1000 Capita'!I$1)/$B131</f>
        <v>0</v>
      </c>
      <c r="J131" s="2">
        <f>1000*SUMIFS(allNAICS!$O:$O,allNAICS!$C:$C,'Number of Firms per 1000 Capita'!$A131,allNAICS!$E:$E,'Number of Firms per 1000 Capita'!J$1)/$B131</f>
        <v>7.2406498223765619</v>
      </c>
      <c r="K131" s="2">
        <f>1000*SUMIFS(allNAICS!$O:$O,allNAICS!$C:$C,'Number of Firms per 1000 Capita'!$A131,allNAICS!$E:$E,'Number of Firms per 1000 Capita'!K$1)/$B131</f>
        <v>2.567889407788821</v>
      </c>
      <c r="L131" s="2">
        <f>1000*SUMIFS(allNAICS!$O:$O,allNAICS!$C:$C,'Number of Firms per 1000 Capita'!$A131,allNAICS!$E:$E,'Number of Firms per 1000 Capita'!L$1)/$B131</f>
        <v>3.2451203448688779</v>
      </c>
      <c r="M131" s="2">
        <f>1000*SUMIFS(allNAICS!$O:$O,allNAICS!$C:$C,'Number of Firms per 1000 Capita'!$A131,allNAICS!$E:$E,'Number of Firms per 1000 Capita'!M$1)/$B131</f>
        <v>8.863875251134262</v>
      </c>
      <c r="N131" s="2">
        <f>1000*SUMIFS(allNAICS!$O:$O,allNAICS!$C:$C,'Number of Firms per 1000 Capita'!$A131,allNAICS!$E:$E,'Number of Firms per 1000 Capita'!N$1)/$B131</f>
        <v>3.72809643555662</v>
      </c>
      <c r="O131" s="2">
        <f>1000*SUMIFS(allNAICS!$O:$O,allNAICS!$C:$C,'Number of Firms per 1000 Capita'!$A131,allNAICS!$E:$E,'Number of Firms per 1000 Capita'!O$1)/$B131</f>
        <v>0.9805878204872337</v>
      </c>
      <c r="P131" s="2">
        <f>1000*SUMIFS(allNAICS!$O:$O,allNAICS!$C:$C,'Number of Firms per 1000 Capita'!$A131,allNAICS!$E:$E,'Number of Firms per 1000 Capita'!P$1)/$B131</f>
        <v>2.9949839673226095</v>
      </c>
      <c r="Q131" s="2">
        <f>1000*SUMIFS(allNAICS!$O:$O,allNAICS!$C:$C,'Number of Firms per 1000 Capita'!$A131,allNAICS!$E:$E,'Number of Firms per 1000 Capita'!Q$1)/$B131</f>
        <v>8.112135605848934</v>
      </c>
      <c r="R131" s="2">
        <f>1000*SUMIFS(allNAICS!$O:$O,allNAICS!$C:$C,'Number of Firms per 1000 Capita'!$A131,allNAICS!$E:$E,'Number of Firms per 1000 Capita'!R$1)/$B131</f>
        <v>9.2390798174536641</v>
      </c>
      <c r="S131" s="2">
        <f>1000*SUMIFS(allNAICS!$O:$O,allNAICS!$C:$C,'Number of Firms per 1000 Capita'!$A131,allNAICS!$E:$E,'Number of Firms per 1000 Capita'!S$1)/$B131</f>
        <v>7.6198459266355325</v>
      </c>
      <c r="T131" s="2">
        <f>1000*SUMIFS(allNAICS!$O:$O,allNAICS!$C:$C,'Number of Firms per 1000 Capita'!$A131,allNAICS!$E:$E,'Number of Firms per 1000 Capita'!T$1)/$B131</f>
        <v>2.3204140555355979</v>
      </c>
      <c r="U131" s="2">
        <f>1000*SUMIFS(allNAICS!$O:$O,allNAICS!$C:$C,'Number of Firms per 1000 Capita'!$A131,allNAICS!$E:$E,'Number of Firms per 1000 Capita'!U$1)/$B131</f>
        <v>6.1908753442701476</v>
      </c>
      <c r="V131" s="2">
        <f>1000*SUMIFS(allNAICS!$O:$O,allNAICS!$C:$C,'Number of Firms per 1000 Capita'!$A131,allNAICS!$E:$E,'Number of Firms per 1000 Capita'!V$1)/$B131</f>
        <v>4.1192671536342953</v>
      </c>
      <c r="W131" s="2">
        <f>1000*SUMIFS(allNAICS!$O:$O,allNAICS!$C:$C,'Number of Firms per 1000 Capita'!$A131,allNAICS!$E:$E,'Number of Firms per 1000 Capita'!W$1)/$B131</f>
        <v>2.3709735361034605</v>
      </c>
      <c r="X131" s="2">
        <f>1000*SUMIFS(allNAICS!$O:$O,allNAICS!$C:$C,'Number of Firms per 1000 Capita'!$A131,allNAICS!$E:$E,'Number of Firms per 1000 Capita'!X$1)/$B131</f>
        <v>13.676339493606887</v>
      </c>
      <c r="Y131" s="2">
        <f>1000*SUMIFS(allNAICS!$O:$O,allNAICS!$C:$C,'Number of Firms per 1000 Capita'!$A131,allNAICS!$E:$E,'Number of Firms per 1000 Capita'!Y$1)/$B131</f>
        <v>0.18094971992708792</v>
      </c>
      <c r="Z131" s="2">
        <f>1000*SUMIFS(allNAICS!$O:$O,allNAICS!$C:$C,'Number of Firms per 1000 Capita'!$A131,allNAICS!$E:$E,'Number of Firms per 1000 Capita'!Z$1)/$B131</f>
        <v>0</v>
      </c>
    </row>
    <row r="132" spans="1:26" x14ac:dyDescent="0.45">
      <c r="A132" s="1" t="s">
        <v>617</v>
      </c>
      <c r="B132" s="2">
        <v>176484</v>
      </c>
      <c r="C132" s="1" t="s">
        <v>470</v>
      </c>
      <c r="D132" s="1">
        <v>35.612661000000003</v>
      </c>
      <c r="E132" s="1">
        <v>-77.366353799999999</v>
      </c>
      <c r="F132" s="2">
        <f>1000*SUMIFS(allNAICS!$O:$O,allNAICS!$C:$C,'Number of Firms per 1000 Capita'!$A132,allNAICS!$E:$E,'Number of Firms per 1000 Capita'!F$1)/$B132</f>
        <v>73.972711407266388</v>
      </c>
      <c r="G132" s="2">
        <f>1000*SUMIFS(allNAICS!$O:$O,allNAICS!$C:$C,'Number of Firms per 1000 Capita'!$A132,allNAICS!$E:$E,'Number of Firms per 1000 Capita'!G$1)/$B132</f>
        <v>0.9179302373019651</v>
      </c>
      <c r="H132" s="2">
        <f>1000*SUMIFS(allNAICS!$O:$O,allNAICS!$C:$C,'Number of Firms per 1000 Capita'!$A132,allNAICS!$E:$E,'Number of Firms per 1000 Capita'!H$1)/$B132</f>
        <v>0</v>
      </c>
      <c r="I132" s="2">
        <f>1000*SUMIFS(allNAICS!$O:$O,allNAICS!$C:$C,'Number of Firms per 1000 Capita'!$A132,allNAICS!$E:$E,'Number of Firms per 1000 Capita'!I$1)/$B132</f>
        <v>0</v>
      </c>
      <c r="J132" s="2">
        <f>1000*SUMIFS(allNAICS!$O:$O,allNAICS!$C:$C,'Number of Firms per 1000 Capita'!$A132,allNAICS!$E:$E,'Number of Firms per 1000 Capita'!J$1)/$B132</f>
        <v>7.6947485324448675</v>
      </c>
      <c r="K132" s="2">
        <f>1000*SUMIFS(allNAICS!$O:$O,allNAICS!$C:$C,'Number of Firms per 1000 Capita'!$A132,allNAICS!$E:$E,'Number of Firms per 1000 Capita'!K$1)/$B132</f>
        <v>0.80460551664740143</v>
      </c>
      <c r="L132" s="2">
        <f>1000*SUMIFS(allNAICS!$O:$O,allNAICS!$C:$C,'Number of Firms per 1000 Capita'!$A132,allNAICS!$E:$E,'Number of Firms per 1000 Capita'!L$1)/$B132</f>
        <v>1.263570635298384</v>
      </c>
      <c r="M132" s="2">
        <f>1000*SUMIFS(allNAICS!$O:$O,allNAICS!$C:$C,'Number of Firms per 1000 Capita'!$A132,allNAICS!$E:$E,'Number of Firms per 1000 Capita'!M$1)/$B132</f>
        <v>8.5050202851249974</v>
      </c>
      <c r="N132" s="2">
        <f>1000*SUMIFS(allNAICS!$O:$O,allNAICS!$C:$C,'Number of Firms per 1000 Capita'!$A132,allNAICS!$E:$E,'Number of Firms per 1000 Capita'!N$1)/$B132</f>
        <v>2.430815258040389</v>
      </c>
      <c r="O132" s="2">
        <f>1000*SUMIFS(allNAICS!$O:$O,allNAICS!$C:$C,'Number of Firms per 1000 Capita'!$A132,allNAICS!$E:$E,'Number of Firms per 1000 Capita'!O$1)/$B132</f>
        <v>0.50996124294553613</v>
      </c>
      <c r="P132" s="2">
        <f>1000*SUMIFS(allNAICS!$O:$O,allNAICS!$C:$C,'Number of Firms per 1000 Capita'!$A132,allNAICS!$E:$E,'Number of Firms per 1000 Capita'!P$1)/$B132</f>
        <v>2.4761451463022142</v>
      </c>
      <c r="Q132" s="2">
        <f>1000*SUMIFS(allNAICS!$O:$O,allNAICS!$C:$C,'Number of Firms per 1000 Capita'!$A132,allNAICS!$E:$E,'Number of Firms per 1000 Capita'!Q$1)/$B132</f>
        <v>7.7457446567394213</v>
      </c>
      <c r="R132" s="2">
        <f>1000*SUMIFS(allNAICS!$O:$O,allNAICS!$C:$C,'Number of Firms per 1000 Capita'!$A132,allNAICS!$E:$E,'Number of Firms per 1000 Capita'!R$1)/$B132</f>
        <v>6.8504793635683692</v>
      </c>
      <c r="S132" s="2">
        <f>1000*SUMIFS(allNAICS!$O:$O,allNAICS!$C:$C,'Number of Firms per 1000 Capita'!$A132,allNAICS!$E:$E,'Number of Firms per 1000 Capita'!S$1)/$B132</f>
        <v>6.091203735182793</v>
      </c>
      <c r="T132" s="2">
        <f>1000*SUMIFS(allNAICS!$O:$O,allNAICS!$C:$C,'Number of Firms per 1000 Capita'!$A132,allNAICS!$E:$E,'Number of Firms per 1000 Capita'!T$1)/$B132</f>
        <v>2.7764556560368079</v>
      </c>
      <c r="U132" s="2">
        <f>1000*SUMIFS(allNAICS!$O:$O,allNAICS!$C:$C,'Number of Firms per 1000 Capita'!$A132,allNAICS!$E:$E,'Number of Firms per 1000 Capita'!U$1)/$B132</f>
        <v>8.210376011423131</v>
      </c>
      <c r="V132" s="2">
        <f>1000*SUMIFS(allNAICS!$O:$O,allNAICS!$C:$C,'Number of Firms per 1000 Capita'!$A132,allNAICS!$E:$E,'Number of Firms per 1000 Capita'!V$1)/$B132</f>
        <v>3.535731284422384</v>
      </c>
      <c r="W132" s="2">
        <f>1000*SUMIFS(allNAICS!$O:$O,allNAICS!$C:$C,'Number of Firms per 1000 Capita'!$A132,allNAICS!$E:$E,'Number of Firms per 1000 Capita'!W$1)/$B132</f>
        <v>2.4478139661385736</v>
      </c>
      <c r="X132" s="2">
        <f>1000*SUMIFS(allNAICS!$O:$O,allNAICS!$C:$C,'Number of Firms per 1000 Capita'!$A132,allNAICS!$E:$E,'Number of Firms per 1000 Capita'!X$1)/$B132</f>
        <v>11.836767072369167</v>
      </c>
      <c r="Y132" s="2">
        <f>1000*SUMIFS(allNAICS!$O:$O,allNAICS!$C:$C,'Number of Firms per 1000 Capita'!$A132,allNAICS!$E:$E,'Number of Firms per 1000 Capita'!Y$1)/$B132</f>
        <v>0</v>
      </c>
      <c r="Z132" s="2">
        <f>1000*SUMIFS(allNAICS!$O:$O,allNAICS!$C:$C,'Number of Firms per 1000 Capita'!$A132,allNAICS!$E:$E,'Number of Firms per 1000 Capita'!Z$1)/$B132</f>
        <v>0</v>
      </c>
    </row>
    <row r="133" spans="1:26" x14ac:dyDescent="0.45">
      <c r="A133" s="1" t="s">
        <v>618</v>
      </c>
      <c r="B133" s="2">
        <v>872463</v>
      </c>
      <c r="C133" s="1" t="s">
        <v>477</v>
      </c>
      <c r="D133" s="1">
        <v>34.852617600000002</v>
      </c>
      <c r="E133" s="1">
        <v>-82.394010399999999</v>
      </c>
      <c r="F133" s="2">
        <f>1000*SUMIFS(allNAICS!$O:$O,allNAICS!$C:$C,'Number of Firms per 1000 Capita'!$A133,allNAICS!$E:$E,'Number of Firms per 1000 Capita'!F$1)/$B133</f>
        <v>79.340900416407337</v>
      </c>
      <c r="G133" s="2">
        <f>1000*SUMIFS(allNAICS!$O:$O,allNAICS!$C:$C,'Number of Firms per 1000 Capita'!$A133,allNAICS!$E:$E,'Number of Firms per 1000 Capita'!G$1)/$B133</f>
        <v>0.26132913372830713</v>
      </c>
      <c r="H133" s="2">
        <f>1000*SUMIFS(allNAICS!$O:$O,allNAICS!$C:$C,'Number of Firms per 1000 Capita'!$A133,allNAICS!$E:$E,'Number of Firms per 1000 Capita'!H$1)/$B133</f>
        <v>0</v>
      </c>
      <c r="I133" s="2">
        <f>1000*SUMIFS(allNAICS!$O:$O,allNAICS!$C:$C,'Number of Firms per 1000 Capita'!$A133,allNAICS!$E:$E,'Number of Firms per 1000 Capita'!I$1)/$B133</f>
        <v>7.1063185487522107E-2</v>
      </c>
      <c r="J133" s="2">
        <f>1000*SUMIFS(allNAICS!$O:$O,allNAICS!$C:$C,'Number of Firms per 1000 Capita'!$A133,allNAICS!$E:$E,'Number of Firms per 1000 Capita'!J$1)/$B133</f>
        <v>9.4869352625842005</v>
      </c>
      <c r="K133" s="2">
        <f>1000*SUMIFS(allNAICS!$O:$O,allNAICS!$C:$C,'Number of Firms per 1000 Capita'!$A133,allNAICS!$E:$E,'Number of Firms per 1000 Capita'!K$1)/$B133</f>
        <v>2.1811813223024932</v>
      </c>
      <c r="L133" s="2">
        <f>1000*SUMIFS(allNAICS!$O:$O,allNAICS!$C:$C,'Number of Firms per 1000 Capita'!$A133,allNAICS!$E:$E,'Number of Firms per 1000 Capita'!L$1)/$B133</f>
        <v>2.2614139510787279</v>
      </c>
      <c r="M133" s="2">
        <f>1000*SUMIFS(allNAICS!$O:$O,allNAICS!$C:$C,'Number of Firms per 1000 Capita'!$A133,allNAICS!$E:$E,'Number of Firms per 1000 Capita'!M$1)/$B133</f>
        <v>7.8719670633597065</v>
      </c>
      <c r="N133" s="2">
        <f>1000*SUMIFS(allNAICS!$O:$O,allNAICS!$C:$C,'Number of Firms per 1000 Capita'!$A133,allNAICS!$E:$E,'Number of Firms per 1000 Capita'!N$1)/$B133</f>
        <v>2.2808990180672417</v>
      </c>
      <c r="O133" s="2">
        <f>1000*SUMIFS(allNAICS!$O:$O,allNAICS!$C:$C,'Number of Firms per 1000 Capita'!$A133,allNAICS!$E:$E,'Number of Firms per 1000 Capita'!O$1)/$B133</f>
        <v>0.80347246817343543</v>
      </c>
      <c r="P133" s="2">
        <f>1000*SUMIFS(allNAICS!$O:$O,allNAICS!$C:$C,'Number of Firms per 1000 Capita'!$A133,allNAICS!$E:$E,'Number of Firms per 1000 Capita'!P$1)/$B133</f>
        <v>3.6654849546628339</v>
      </c>
      <c r="Q133" s="2">
        <f>1000*SUMIFS(allNAICS!$O:$O,allNAICS!$C:$C,'Number of Firms per 1000 Capita'!$A133,allNAICS!$E:$E,'Number of Firms per 1000 Capita'!Q$1)/$B133</f>
        <v>8.5252898976804747</v>
      </c>
      <c r="R133" s="2">
        <f>1000*SUMIFS(allNAICS!$O:$O,allNAICS!$C:$C,'Number of Firms per 1000 Capita'!$A133,allNAICS!$E:$E,'Number of Firms per 1000 Capita'!R$1)/$B133</f>
        <v>9.5465366439608328</v>
      </c>
      <c r="S133" s="2">
        <f>1000*SUMIFS(allNAICS!$O:$O,allNAICS!$C:$C,'Number of Firms per 1000 Capita'!$A133,allNAICS!$E:$E,'Number of Firms per 1000 Capita'!S$1)/$B133</f>
        <v>7.8226813056828775</v>
      </c>
      <c r="T133" s="2">
        <f>1000*SUMIFS(allNAICS!$O:$O,allNAICS!$C:$C,'Number of Firms per 1000 Capita'!$A133,allNAICS!$E:$E,'Number of Firms per 1000 Capita'!T$1)/$B133</f>
        <v>1.8086726886985465</v>
      </c>
      <c r="U133" s="2">
        <f>1000*SUMIFS(allNAICS!$O:$O,allNAICS!$C:$C,'Number of Firms per 1000 Capita'!$A133,allNAICS!$E:$E,'Number of Firms per 1000 Capita'!U$1)/$B133</f>
        <v>5.994523549995816</v>
      </c>
      <c r="V133" s="2">
        <f>1000*SUMIFS(allNAICS!$O:$O,allNAICS!$C:$C,'Number of Firms per 1000 Capita'!$A133,allNAICS!$E:$E,'Number of Firms per 1000 Capita'!V$1)/$B133</f>
        <v>3.2654679911927498</v>
      </c>
      <c r="W133" s="2">
        <f>1000*SUMIFS(allNAICS!$O:$O,allNAICS!$C:$C,'Number of Firms per 1000 Capita'!$A133,allNAICS!$E:$E,'Number of Firms per 1000 Capita'!W$1)/$B133</f>
        <v>2.5869291878280225</v>
      </c>
      <c r="X133" s="2">
        <f>1000*SUMIFS(allNAICS!$O:$O,allNAICS!$C:$C,'Number of Firms per 1000 Capita'!$A133,allNAICS!$E:$E,'Number of Firms per 1000 Capita'!X$1)/$B133</f>
        <v>10.991870142344146</v>
      </c>
      <c r="Y133" s="2">
        <f>1000*SUMIFS(allNAICS!$O:$O,allNAICS!$C:$C,'Number of Firms per 1000 Capita'!$A133,allNAICS!$E:$E,'Number of Firms per 1000 Capita'!Y$1)/$B133</f>
        <v>0.11920276275326289</v>
      </c>
      <c r="Z133" s="2">
        <f>1000*SUMIFS(allNAICS!$O:$O,allNAICS!$C:$C,'Number of Firms per 1000 Capita'!$A133,allNAICS!$E:$E,'Number of Firms per 1000 Capita'!Z$1)/$B133</f>
        <v>2.8654510277226656E-2</v>
      </c>
    </row>
    <row r="134" spans="1:26" x14ac:dyDescent="0.45">
      <c r="A134" s="1" t="s">
        <v>619</v>
      </c>
      <c r="B134" s="2">
        <v>388082</v>
      </c>
      <c r="C134" s="1" t="s">
        <v>620</v>
      </c>
      <c r="D134" s="1">
        <v>30.3674198</v>
      </c>
      <c r="E134" s="1">
        <v>-89.0928155</v>
      </c>
      <c r="F134" s="2">
        <f>1000*SUMIFS(allNAICS!$O:$O,allNAICS!$C:$C,'Number of Firms per 1000 Capita'!$A134,allNAICS!$E:$E,'Number of Firms per 1000 Capita'!F$1)/$B134</f>
        <v>77.558351070134663</v>
      </c>
      <c r="G134" s="2">
        <f>1000*SUMIFS(allNAICS!$O:$O,allNAICS!$C:$C,'Number of Firms per 1000 Capita'!$A134,allNAICS!$E:$E,'Number of Firms per 1000 Capita'!G$1)/$B134</f>
        <v>2.4195917357671832</v>
      </c>
      <c r="H134" s="2">
        <f>1000*SUMIFS(allNAICS!$O:$O,allNAICS!$C:$C,'Number of Firms per 1000 Capita'!$A134,allNAICS!$E:$E,'Number of Firms per 1000 Capita'!H$1)/$B134</f>
        <v>0</v>
      </c>
      <c r="I134" s="2">
        <f>1000*SUMIFS(allNAICS!$O:$O,allNAICS!$C:$C,'Number of Firms per 1000 Capita'!$A134,allNAICS!$E:$E,'Number of Firms per 1000 Capita'!I$1)/$B134</f>
        <v>7.2149700321066171E-2</v>
      </c>
      <c r="J134" s="2">
        <f>1000*SUMIFS(allNAICS!$O:$O,allNAICS!$C:$C,'Number of Firms per 1000 Capita'!$A134,allNAICS!$E:$E,'Number of Firms per 1000 Capita'!J$1)/$B134</f>
        <v>10.497781396715126</v>
      </c>
      <c r="K134" s="2">
        <f>1000*SUMIFS(allNAICS!$O:$O,allNAICS!$C:$C,'Number of Firms per 1000 Capita'!$A134,allNAICS!$E:$E,'Number of Firms per 1000 Capita'!K$1)/$B134</f>
        <v>1.2162378054122582</v>
      </c>
      <c r="L134" s="2">
        <f>1000*SUMIFS(allNAICS!$O:$O,allNAICS!$C:$C,'Number of Firms per 1000 Capita'!$A134,allNAICS!$E:$E,'Number of Firms per 1000 Capita'!L$1)/$B134</f>
        <v>1.2780804056874577</v>
      </c>
      <c r="M134" s="2">
        <f>1000*SUMIFS(allNAICS!$O:$O,allNAICS!$C:$C,'Number of Firms per 1000 Capita'!$A134,allNAICS!$E:$E,'Number of Firms per 1000 Capita'!M$1)/$B134</f>
        <v>8.2224890615900765</v>
      </c>
      <c r="N134" s="2">
        <f>1000*SUMIFS(allNAICS!$O:$O,allNAICS!$C:$C,'Number of Firms per 1000 Capita'!$A134,allNAICS!$E:$E,'Number of Firms per 1000 Capita'!N$1)/$B134</f>
        <v>2.3242510603429172</v>
      </c>
      <c r="O134" s="2">
        <f>1000*SUMIFS(allNAICS!$O:$O,allNAICS!$C:$C,'Number of Firms per 1000 Capita'!$A134,allNAICS!$E:$E,'Number of Firms per 1000 Capita'!O$1)/$B134</f>
        <v>0.70861312815332844</v>
      </c>
      <c r="P134" s="2">
        <f>1000*SUMIFS(allNAICS!$O:$O,allNAICS!$C:$C,'Number of Firms per 1000 Capita'!$A134,allNAICS!$E:$E,'Number of Firms per 1000 Capita'!P$1)/$B134</f>
        <v>2.236640709953051</v>
      </c>
      <c r="Q134" s="2">
        <f>1000*SUMIFS(allNAICS!$O:$O,allNAICS!$C:$C,'Number of Firms per 1000 Capita'!$A134,allNAICS!$E:$E,'Number of Firms per 1000 Capita'!Q$1)/$B134</f>
        <v>4.6381950206399676</v>
      </c>
      <c r="R134" s="2">
        <f>1000*SUMIFS(allNAICS!$O:$O,allNAICS!$C:$C,'Number of Firms per 1000 Capita'!$A134,allNAICS!$E:$E,'Number of Firms per 1000 Capita'!R$1)/$B134</f>
        <v>7.3412320076684825</v>
      </c>
      <c r="S134" s="2">
        <f>1000*SUMIFS(allNAICS!$O:$O,allNAICS!$C:$C,'Number of Firms per 1000 Capita'!$A134,allNAICS!$E:$E,'Number of Firms per 1000 Capita'!S$1)/$B134</f>
        <v>8.3204065120258086</v>
      </c>
      <c r="T134" s="2">
        <f>1000*SUMIFS(allNAICS!$O:$O,allNAICS!$C:$C,'Number of Firms per 1000 Capita'!$A134,allNAICS!$E:$E,'Number of Firms per 1000 Capita'!T$1)/$B134</f>
        <v>1.1775861802402585</v>
      </c>
      <c r="U134" s="2">
        <f>1000*SUMIFS(allNAICS!$O:$O,allNAICS!$C:$C,'Number of Firms per 1000 Capita'!$A134,allNAICS!$E:$E,'Number of Firms per 1000 Capita'!U$1)/$B134</f>
        <v>8.9671770399039374</v>
      </c>
      <c r="V134" s="2">
        <f>1000*SUMIFS(allNAICS!$O:$O,allNAICS!$C:$C,'Number of Firms per 1000 Capita'!$A134,allNAICS!$E:$E,'Number of Firms per 1000 Capita'!V$1)/$B134</f>
        <v>2.6515014867991815</v>
      </c>
      <c r="W134" s="2">
        <f>1000*SUMIFS(allNAICS!$O:$O,allNAICS!$C:$C,'Number of Firms per 1000 Capita'!$A134,allNAICS!$E:$E,'Number of Firms per 1000 Capita'!W$1)/$B134</f>
        <v>3.1333584139434447</v>
      </c>
      <c r="X134" s="2">
        <f>1000*SUMIFS(allNAICS!$O:$O,allNAICS!$C:$C,'Number of Firms per 1000 Capita'!$A134,allNAICS!$E:$E,'Number of Firms per 1000 Capita'!X$1)/$B134</f>
        <v>12.414902005246313</v>
      </c>
      <c r="Y134" s="2">
        <f>1000*SUMIFS(allNAICS!$O:$O,allNAICS!$C:$C,'Number of Firms per 1000 Capita'!$A134,allNAICS!$E:$E,'Number of Firms per 1000 Capita'!Y$1)/$B134</f>
        <v>7.7303250343999458E-2</v>
      </c>
      <c r="Z134" s="2">
        <f>1000*SUMIFS(allNAICS!$O:$O,allNAICS!$C:$C,'Number of Firms per 1000 Capita'!$A134,allNAICS!$E:$E,'Number of Firms per 1000 Capita'!Z$1)/$B134</f>
        <v>0</v>
      </c>
    </row>
    <row r="135" spans="1:26" x14ac:dyDescent="0.45">
      <c r="A135" s="1" t="s">
        <v>621</v>
      </c>
      <c r="B135" s="2">
        <v>261156</v>
      </c>
      <c r="C135" s="1" t="s">
        <v>535</v>
      </c>
      <c r="D135" s="1">
        <v>39.641762900000003</v>
      </c>
      <c r="E135" s="1">
        <v>-77.719993200000005</v>
      </c>
      <c r="F135" s="2">
        <f>1000*SUMIFS(allNAICS!$O:$O,allNAICS!$C:$C,'Number of Firms per 1000 Capita'!$A135,allNAICS!$E:$E,'Number of Firms per 1000 Capita'!F$1)/$B135</f>
        <v>66.171177380569475</v>
      </c>
      <c r="G135" s="2">
        <f>1000*SUMIFS(allNAICS!$O:$O,allNAICS!$C:$C,'Number of Firms per 1000 Capita'!$A135,allNAICS!$E:$E,'Number of Firms per 1000 Capita'!G$1)/$B135</f>
        <v>0.42886244237160931</v>
      </c>
      <c r="H135" s="2">
        <f>1000*SUMIFS(allNAICS!$O:$O,allNAICS!$C:$C,'Number of Firms per 1000 Capita'!$A135,allNAICS!$E:$E,'Number of Firms per 1000 Capita'!H$1)/$B135</f>
        <v>0</v>
      </c>
      <c r="I135" s="2">
        <f>1000*SUMIFS(allNAICS!$O:$O,allNAICS!$C:$C,'Number of Firms per 1000 Capita'!$A135,allNAICS!$E:$E,'Number of Firms per 1000 Capita'!I$1)/$B135</f>
        <v>0</v>
      </c>
      <c r="J135" s="2">
        <f>1000*SUMIFS(allNAICS!$O:$O,allNAICS!$C:$C,'Number of Firms per 1000 Capita'!$A135,allNAICS!$E:$E,'Number of Firms per 1000 Capita'!J$1)/$B135</f>
        <v>7.1796167807747091</v>
      </c>
      <c r="K135" s="2">
        <f>1000*SUMIFS(allNAICS!$O:$O,allNAICS!$C:$C,'Number of Firms per 1000 Capita'!$A135,allNAICS!$E:$E,'Number of Firms per 1000 Capita'!K$1)/$B135</f>
        <v>1.0989600085772488</v>
      </c>
      <c r="L135" s="2">
        <f>1000*SUMIFS(allNAICS!$O:$O,allNAICS!$C:$C,'Number of Firms per 1000 Capita'!$A135,allNAICS!$E:$E,'Number of Firms per 1000 Capita'!L$1)/$B135</f>
        <v>1.5086768062001257</v>
      </c>
      <c r="M135" s="2">
        <f>1000*SUMIFS(allNAICS!$O:$O,allNAICS!$C:$C,'Number of Firms per 1000 Capita'!$A135,allNAICS!$E:$E,'Number of Firms per 1000 Capita'!M$1)/$B135</f>
        <v>7.4017062598600072</v>
      </c>
      <c r="N135" s="2">
        <f>1000*SUMIFS(allNAICS!$O:$O,allNAICS!$C:$C,'Number of Firms per 1000 Capita'!$A135,allNAICS!$E:$E,'Number of Firms per 1000 Capita'!N$1)/$B135</f>
        <v>3.3007091546814928</v>
      </c>
      <c r="O135" s="2">
        <f>1000*SUMIFS(allNAICS!$O:$O,allNAICS!$C:$C,'Number of Firms per 1000 Capita'!$A135,allNAICS!$E:$E,'Number of Firms per 1000 Capita'!O$1)/$B135</f>
        <v>0.77731317679854184</v>
      </c>
      <c r="P135" s="2">
        <f>1000*SUMIFS(allNAICS!$O:$O,allNAICS!$C:$C,'Number of Firms per 1000 Capita'!$A135,allNAICS!$E:$E,'Number of Firms per 1000 Capita'!P$1)/$B135</f>
        <v>2.6765611358728116</v>
      </c>
      <c r="Q135" s="2">
        <f>1000*SUMIFS(allNAICS!$O:$O,allNAICS!$C:$C,'Number of Firms per 1000 Capita'!$A135,allNAICS!$E:$E,'Number of Firms per 1000 Capita'!Q$1)/$B135</f>
        <v>7.0264516227848492</v>
      </c>
      <c r="R135" s="2">
        <f>1000*SUMIFS(allNAICS!$O:$O,allNAICS!$C:$C,'Number of Firms per 1000 Capita'!$A135,allNAICS!$E:$E,'Number of Firms per 1000 Capita'!R$1)/$B135</f>
        <v>7.0877176859807927</v>
      </c>
      <c r="S135" s="2">
        <f>1000*SUMIFS(allNAICS!$O:$O,allNAICS!$C:$C,'Number of Firms per 1000 Capita'!$A135,allNAICS!$E:$E,'Number of Firms per 1000 Capita'!S$1)/$B135</f>
        <v>5.9887576774035445</v>
      </c>
      <c r="T135" s="2">
        <f>1000*SUMIFS(allNAICS!$O:$O,allNAICS!$C:$C,'Number of Firms per 1000 Capita'!$A135,allNAICS!$E:$E,'Number of Firms per 1000 Capita'!T$1)/$B135</f>
        <v>1.0798143638285163</v>
      </c>
      <c r="U135" s="2">
        <f>1000*SUMIFS(allNAICS!$O:$O,allNAICS!$C:$C,'Number of Firms per 1000 Capita'!$A135,allNAICS!$E:$E,'Number of Firms per 1000 Capita'!U$1)/$B135</f>
        <v>6.66268437255893</v>
      </c>
      <c r="V135" s="2">
        <f>1000*SUMIFS(allNAICS!$O:$O,allNAICS!$C:$C,'Number of Firms per 1000 Capita'!$A135,allNAICS!$E:$E,'Number of Firms per 1000 Capita'!V$1)/$B135</f>
        <v>3.7142550812541164</v>
      </c>
      <c r="W135" s="2">
        <f>1000*SUMIFS(allNAICS!$O:$O,allNAICS!$C:$C,'Number of Firms per 1000 Capita'!$A135,allNAICS!$E:$E,'Number of Firms per 1000 Capita'!W$1)/$B135</f>
        <v>1.9451975064712279</v>
      </c>
      <c r="X135" s="2">
        <f>1000*SUMIFS(allNAICS!$O:$O,allNAICS!$C:$C,'Number of Firms per 1000 Capita'!$A135,allNAICS!$E:$E,'Number of Firms per 1000 Capita'!X$1)/$B135</f>
        <v>8.4049380446935924</v>
      </c>
      <c r="Y135" s="2">
        <f>1000*SUMIFS(allNAICS!$O:$O,allNAICS!$C:$C,'Number of Firms per 1000 Capita'!$A135,allNAICS!$E:$E,'Number of Firms per 1000 Capita'!Y$1)/$B135</f>
        <v>0.10721561059290233</v>
      </c>
      <c r="Z135" s="2">
        <f>1000*SUMIFS(allNAICS!$O:$O,allNAICS!$C:$C,'Number of Firms per 1000 Capita'!$A135,allNAICS!$E:$E,'Number of Firms per 1000 Capita'!Z$1)/$B135</f>
        <v>0</v>
      </c>
    </row>
    <row r="136" spans="1:26" x14ac:dyDescent="0.45">
      <c r="A136" s="1" t="s">
        <v>622</v>
      </c>
      <c r="B136" s="2">
        <v>150183</v>
      </c>
      <c r="C136" s="1" t="s">
        <v>480</v>
      </c>
      <c r="D136" s="1">
        <v>36.327450200000001</v>
      </c>
      <c r="E136" s="1">
        <v>-119.64568439999999</v>
      </c>
      <c r="F136" s="2">
        <f>1000*SUMIFS(allNAICS!$O:$O,allNAICS!$C:$C,'Number of Firms per 1000 Capita'!$A136,allNAICS!$E:$E,'Number of Firms per 1000 Capita'!F$1)/$B136</f>
        <v>40.557186898650315</v>
      </c>
      <c r="G136" s="2">
        <f>1000*SUMIFS(allNAICS!$O:$O,allNAICS!$C:$C,'Number of Firms per 1000 Capita'!$A136,allNAICS!$E:$E,'Number of Firms per 1000 Capita'!G$1)/$B136</f>
        <v>0.8656106217081827</v>
      </c>
      <c r="H136" s="2">
        <f>1000*SUMIFS(allNAICS!$O:$O,allNAICS!$C:$C,'Number of Firms per 1000 Capita'!$A136,allNAICS!$E:$E,'Number of Firms per 1000 Capita'!H$1)/$B136</f>
        <v>0</v>
      </c>
      <c r="I136" s="2">
        <f>1000*SUMIFS(allNAICS!$O:$O,allNAICS!$C:$C,'Number of Firms per 1000 Capita'!$A136,allNAICS!$E:$E,'Number of Firms per 1000 Capita'!I$1)/$B136</f>
        <v>0</v>
      </c>
      <c r="J136" s="2">
        <f>1000*SUMIFS(allNAICS!$O:$O,allNAICS!$C:$C,'Number of Firms per 1000 Capita'!$A136,allNAICS!$E:$E,'Number of Firms per 1000 Capita'!J$1)/$B136</f>
        <v>2.3770999380755478</v>
      </c>
      <c r="K136" s="2">
        <f>1000*SUMIFS(allNAICS!$O:$O,allNAICS!$C:$C,'Number of Firms per 1000 Capita'!$A136,allNAICS!$E:$E,'Number of Firms per 1000 Capita'!K$1)/$B136</f>
        <v>1.0453912892937283</v>
      </c>
      <c r="L136" s="2">
        <f>1000*SUMIFS(allNAICS!$O:$O,allNAICS!$C:$C,'Number of Firms per 1000 Capita'!$A136,allNAICS!$E:$E,'Number of Firms per 1000 Capita'!L$1)/$B136</f>
        <v>0.98546440009854641</v>
      </c>
      <c r="M136" s="2">
        <f>1000*SUMIFS(allNAICS!$O:$O,allNAICS!$C:$C,'Number of Firms per 1000 Capita'!$A136,allNAICS!$E:$E,'Number of Firms per 1000 Capita'!M$1)/$B136</f>
        <v>5.6397861275910053</v>
      </c>
      <c r="N136" s="2">
        <f>1000*SUMIFS(allNAICS!$O:$O,allNAICS!$C:$C,'Number of Firms per 1000 Capita'!$A136,allNAICS!$E:$E,'Number of Firms per 1000 Capita'!N$1)/$B136</f>
        <v>2.1507094677826384</v>
      </c>
      <c r="O136" s="2">
        <f>1000*SUMIFS(allNAICS!$O:$O,allNAICS!$C:$C,'Number of Firms per 1000 Capita'!$A136,allNAICS!$E:$E,'Number of Firms per 1000 Capita'!O$1)/$B136</f>
        <v>0</v>
      </c>
      <c r="P136" s="2">
        <f>1000*SUMIFS(allNAICS!$O:$O,allNAICS!$C:$C,'Number of Firms per 1000 Capita'!$A136,allNAICS!$E:$E,'Number of Firms per 1000 Capita'!P$1)/$B136</f>
        <v>1.0720254622693648</v>
      </c>
      <c r="Q136" s="2">
        <f>1000*SUMIFS(allNAICS!$O:$O,allNAICS!$C:$C,'Number of Firms per 1000 Capita'!$A136,allNAICS!$E:$E,'Number of Firms per 1000 Capita'!Q$1)/$B136</f>
        <v>2.9830273732712755</v>
      </c>
      <c r="R136" s="2">
        <f>1000*SUMIFS(allNAICS!$O:$O,allNAICS!$C:$C,'Number of Firms per 1000 Capita'!$A136,allNAICS!$E:$E,'Number of Firms per 1000 Capita'!R$1)/$B136</f>
        <v>3.888589254442913</v>
      </c>
      <c r="S136" s="2">
        <f>1000*SUMIFS(allNAICS!$O:$O,allNAICS!$C:$C,'Number of Firms per 1000 Capita'!$A136,allNAICS!$E:$E,'Number of Firms per 1000 Capita'!S$1)/$B136</f>
        <v>3.6022718949548218</v>
      </c>
      <c r="T136" s="2">
        <f>1000*SUMIFS(allNAICS!$O:$O,allNAICS!$C:$C,'Number of Firms per 1000 Capita'!$A136,allNAICS!$E:$E,'Number of Firms per 1000 Capita'!T$1)/$B136</f>
        <v>0.67251286763481888</v>
      </c>
      <c r="U136" s="2">
        <f>1000*SUMIFS(allNAICS!$O:$O,allNAICS!$C:$C,'Number of Firms per 1000 Capita'!$A136,allNAICS!$E:$E,'Number of Firms per 1000 Capita'!U$1)/$B136</f>
        <v>5.9926889195181881</v>
      </c>
      <c r="V136" s="2">
        <f>1000*SUMIFS(allNAICS!$O:$O,allNAICS!$C:$C,'Number of Firms per 1000 Capita'!$A136,allNAICS!$E:$E,'Number of Firms per 1000 Capita'!V$1)/$B136</f>
        <v>0.57263471897618234</v>
      </c>
      <c r="W136" s="2">
        <f>1000*SUMIFS(allNAICS!$O:$O,allNAICS!$C:$C,'Number of Firms per 1000 Capita'!$A136,allNAICS!$E:$E,'Number of Firms per 1000 Capita'!W$1)/$B136</f>
        <v>1.77117250287982</v>
      </c>
      <c r="X136" s="2">
        <f>1000*SUMIFS(allNAICS!$O:$O,allNAICS!$C:$C,'Number of Firms per 1000 Capita'!$A136,allNAICS!$E:$E,'Number of Firms per 1000 Capita'!X$1)/$B136</f>
        <v>6.8383239114946432</v>
      </c>
      <c r="Y136" s="2">
        <f>1000*SUMIFS(allNAICS!$O:$O,allNAICS!$C:$C,'Number of Firms per 1000 Capita'!$A136,allNAICS!$E:$E,'Number of Firms per 1000 Capita'!Y$1)/$B136</f>
        <v>0</v>
      </c>
      <c r="Z136" s="2">
        <f>1000*SUMIFS(allNAICS!$O:$O,allNAICS!$C:$C,'Number of Firms per 1000 Capita'!$A136,allNAICS!$E:$E,'Number of Firms per 1000 Capita'!Z$1)/$B136</f>
        <v>0</v>
      </c>
    </row>
    <row r="137" spans="1:26" x14ac:dyDescent="0.45">
      <c r="A137" s="1" t="s">
        <v>623</v>
      </c>
      <c r="B137" s="2">
        <v>565008</v>
      </c>
      <c r="C137" s="1" t="s">
        <v>459</v>
      </c>
      <c r="D137" s="1">
        <v>40.273191099999998</v>
      </c>
      <c r="E137" s="1">
        <v>-76.8867008</v>
      </c>
      <c r="F137" s="2">
        <f>1000*SUMIFS(allNAICS!$O:$O,allNAICS!$C:$C,'Number of Firms per 1000 Capita'!$A137,allNAICS!$E:$E,'Number of Firms per 1000 Capita'!F$1)/$B137</f>
        <v>72.126412369382379</v>
      </c>
      <c r="G137" s="2">
        <f>1000*SUMIFS(allNAICS!$O:$O,allNAICS!$C:$C,'Number of Firms per 1000 Capita'!$A137,allNAICS!$E:$E,'Number of Firms per 1000 Capita'!G$1)/$B137</f>
        <v>0.77344037606547167</v>
      </c>
      <c r="H137" s="2">
        <f>1000*SUMIFS(allNAICS!$O:$O,allNAICS!$C:$C,'Number of Firms per 1000 Capita'!$A137,allNAICS!$E:$E,'Number of Firms per 1000 Capita'!H$1)/$B137</f>
        <v>0</v>
      </c>
      <c r="I137" s="2">
        <f>1000*SUMIFS(allNAICS!$O:$O,allNAICS!$C:$C,'Number of Firms per 1000 Capita'!$A137,allNAICS!$E:$E,'Number of Firms per 1000 Capita'!I$1)/$B137</f>
        <v>0.13628125619460255</v>
      </c>
      <c r="J137" s="2">
        <f>1000*SUMIFS(allNAICS!$O:$O,allNAICS!$C:$C,'Number of Firms per 1000 Capita'!$A137,allNAICS!$E:$E,'Number of Firms per 1000 Capita'!J$1)/$B137</f>
        <v>8.0689122985869233</v>
      </c>
      <c r="K137" s="2">
        <f>1000*SUMIFS(allNAICS!$O:$O,allNAICS!$C:$C,'Number of Firms per 1000 Capita'!$A137,allNAICS!$E:$E,'Number of Firms per 1000 Capita'!K$1)/$B137</f>
        <v>1.2778580126299097</v>
      </c>
      <c r="L137" s="2">
        <f>1000*SUMIFS(allNAICS!$O:$O,allNAICS!$C:$C,'Number of Firms per 1000 Capita'!$A137,allNAICS!$E:$E,'Number of Firms per 1000 Capita'!L$1)/$B137</f>
        <v>1.9026279273921785</v>
      </c>
      <c r="M137" s="2">
        <f>1000*SUMIFS(allNAICS!$O:$O,allNAICS!$C:$C,'Number of Firms per 1000 Capita'!$A137,allNAICS!$E:$E,'Number of Firms per 1000 Capita'!M$1)/$B137</f>
        <v>9.1414634837028856</v>
      </c>
      <c r="N137" s="2">
        <f>1000*SUMIFS(allNAICS!$O:$O,allNAICS!$C:$C,'Number of Firms per 1000 Capita'!$A137,allNAICS!$E:$E,'Number of Firms per 1000 Capita'!N$1)/$B137</f>
        <v>3.0937615042618867</v>
      </c>
      <c r="O137" s="2">
        <f>1000*SUMIFS(allNAICS!$O:$O,allNAICS!$C:$C,'Number of Firms per 1000 Capita'!$A137,allNAICS!$E:$E,'Number of Firms per 1000 Capita'!O$1)/$B137</f>
        <v>1.1185682326621924</v>
      </c>
      <c r="P137" s="2">
        <f>1000*SUMIFS(allNAICS!$O:$O,allNAICS!$C:$C,'Number of Firms per 1000 Capita'!$A137,allNAICS!$E:$E,'Number of Firms per 1000 Capita'!P$1)/$B137</f>
        <v>3.0495143431597427</v>
      </c>
      <c r="Q137" s="2">
        <f>1000*SUMIFS(allNAICS!$O:$O,allNAICS!$C:$C,'Number of Firms per 1000 Capita'!$A137,allNAICS!$E:$E,'Number of Firms per 1000 Capita'!Q$1)/$B137</f>
        <v>5.9379690199076824</v>
      </c>
      <c r="R137" s="2">
        <f>1000*SUMIFS(allNAICS!$O:$O,allNAICS!$C:$C,'Number of Firms per 1000 Capita'!$A137,allNAICS!$E:$E,'Number of Firms per 1000 Capita'!R$1)/$B137</f>
        <v>10.73790105626823</v>
      </c>
      <c r="S137" s="2">
        <f>1000*SUMIFS(allNAICS!$O:$O,allNAICS!$C:$C,'Number of Firms per 1000 Capita'!$A137,allNAICS!$E:$E,'Number of Firms per 1000 Capita'!S$1)/$B137</f>
        <v>5.6972644635120213</v>
      </c>
      <c r="T137" s="2">
        <f>1000*SUMIFS(allNAICS!$O:$O,allNAICS!$C:$C,'Number of Firms per 1000 Capita'!$A137,allNAICS!$E:$E,'Number of Firms per 1000 Capita'!T$1)/$B137</f>
        <v>1.3752017670546257</v>
      </c>
      <c r="U137" s="2">
        <f>1000*SUMIFS(allNAICS!$O:$O,allNAICS!$C:$C,'Number of Firms per 1000 Capita'!$A137,allNAICS!$E:$E,'Number of Firms per 1000 Capita'!U$1)/$B137</f>
        <v>5.7379718517259937</v>
      </c>
      <c r="V137" s="2">
        <f>1000*SUMIFS(allNAICS!$O:$O,allNAICS!$C:$C,'Number of Firms per 1000 Capita'!$A137,allNAICS!$E:$E,'Number of Firms per 1000 Capita'!V$1)/$B137</f>
        <v>3.4831365219607511</v>
      </c>
      <c r="W137" s="2">
        <f>1000*SUMIFS(allNAICS!$O:$O,allNAICS!$C:$C,'Number of Firms per 1000 Capita'!$A137,allNAICS!$E:$E,'Number of Firms per 1000 Capita'!W$1)/$B137</f>
        <v>2.5132387506017615</v>
      </c>
      <c r="X137" s="2">
        <f>1000*SUMIFS(allNAICS!$O:$O,allNAICS!$C:$C,'Number of Firms per 1000 Capita'!$A137,allNAICS!$E:$E,'Number of Firms per 1000 Capita'!X$1)/$B137</f>
        <v>8.4228895874040717</v>
      </c>
      <c r="Y137" s="2">
        <f>1000*SUMIFS(allNAICS!$O:$O,allNAICS!$C:$C,'Number of Firms per 1000 Capita'!$A137,allNAICS!$E:$E,'Number of Firms per 1000 Capita'!Y$1)/$B137</f>
        <v>0.14336080197094556</v>
      </c>
      <c r="Z137" s="2">
        <f>1000*SUMIFS(allNAICS!$O:$O,allNAICS!$C:$C,'Number of Firms per 1000 Capita'!$A137,allNAICS!$E:$E,'Number of Firms per 1000 Capita'!Z$1)/$B137</f>
        <v>0</v>
      </c>
    </row>
    <row r="138" spans="1:26" x14ac:dyDescent="0.45">
      <c r="A138" s="1" t="s">
        <v>624</v>
      </c>
      <c r="B138" s="2">
        <v>131717</v>
      </c>
      <c r="C138" s="1" t="s">
        <v>502</v>
      </c>
      <c r="D138" s="1">
        <v>38.449568800000002</v>
      </c>
      <c r="E138" s="1">
        <v>-78.8689155</v>
      </c>
      <c r="F138" s="2">
        <f>1000*SUMIFS(allNAICS!$O:$O,allNAICS!$C:$C,'Number of Firms per 1000 Capita'!$A138,allNAICS!$E:$E,'Number of Firms per 1000 Capita'!F$1)/$B138</f>
        <v>68.092956869652355</v>
      </c>
      <c r="G138" s="2">
        <f>1000*SUMIFS(allNAICS!$O:$O,allNAICS!$C:$C,'Number of Firms per 1000 Capita'!$A138,allNAICS!$E:$E,'Number of Firms per 1000 Capita'!G$1)/$B138</f>
        <v>1.2071334755574452</v>
      </c>
      <c r="H138" s="2">
        <f>1000*SUMIFS(allNAICS!$O:$O,allNAICS!$C:$C,'Number of Firms per 1000 Capita'!$A138,allNAICS!$E:$E,'Number of Firms per 1000 Capita'!H$1)/$B138</f>
        <v>0</v>
      </c>
      <c r="I138" s="2">
        <f>1000*SUMIFS(allNAICS!$O:$O,allNAICS!$C:$C,'Number of Firms per 1000 Capita'!$A138,allNAICS!$E:$E,'Number of Firms per 1000 Capita'!I$1)/$B138</f>
        <v>0</v>
      </c>
      <c r="J138" s="2">
        <f>1000*SUMIFS(allNAICS!$O:$O,allNAICS!$C:$C,'Number of Firms per 1000 Capita'!$A138,allNAICS!$E:$E,'Number of Firms per 1000 Capita'!J$1)/$B138</f>
        <v>10.355534972706636</v>
      </c>
      <c r="K138" s="2">
        <f>1000*SUMIFS(allNAICS!$O:$O,allNAICS!$C:$C,'Number of Firms per 1000 Capita'!$A138,allNAICS!$E:$E,'Number of Firms per 1000 Capita'!K$1)/$B138</f>
        <v>1.5943272318683237</v>
      </c>
      <c r="L138" s="2">
        <f>1000*SUMIFS(allNAICS!$O:$O,allNAICS!$C:$C,'Number of Firms per 1000 Capita'!$A138,allNAICS!$E:$E,'Number of Firms per 1000 Capita'!L$1)/$B138</f>
        <v>1.5563670596809827</v>
      </c>
      <c r="M138" s="2">
        <f>1000*SUMIFS(allNAICS!$O:$O,allNAICS!$C:$C,'Number of Firms per 1000 Capita'!$A138,allNAICS!$E:$E,'Number of Firms per 1000 Capita'!M$1)/$B138</f>
        <v>8.2601334679654101</v>
      </c>
      <c r="N138" s="2">
        <f>1000*SUMIFS(allNAICS!$O:$O,allNAICS!$C:$C,'Number of Firms per 1000 Capita'!$A138,allNAICS!$E:$E,'Number of Firms per 1000 Capita'!N$1)/$B138</f>
        <v>2.9457093617376646</v>
      </c>
      <c r="O138" s="2">
        <f>1000*SUMIFS(allNAICS!$O:$O,allNAICS!$C:$C,'Number of Firms per 1000 Capita'!$A138,allNAICS!$E:$E,'Number of Firms per 1000 Capita'!O$1)/$B138</f>
        <v>0.66050699605973417</v>
      </c>
      <c r="P138" s="2">
        <f>1000*SUMIFS(allNAICS!$O:$O,allNAICS!$C:$C,'Number of Firms per 1000 Capita'!$A138,allNAICS!$E:$E,'Number of Firms per 1000 Capita'!P$1)/$B138</f>
        <v>2.7103562941761505</v>
      </c>
      <c r="Q138" s="2">
        <f>1000*SUMIFS(allNAICS!$O:$O,allNAICS!$C:$C,'Number of Firms per 1000 Capita'!$A138,allNAICS!$E:$E,'Number of Firms per 1000 Capita'!Q$1)/$B138</f>
        <v>7.0150398202206246</v>
      </c>
      <c r="R138" s="2">
        <f>1000*SUMIFS(allNAICS!$O:$O,allNAICS!$C:$C,'Number of Firms per 1000 Capita'!$A138,allNAICS!$E:$E,'Number of Firms per 1000 Capita'!R$1)/$B138</f>
        <v>6.0660355155370986</v>
      </c>
      <c r="S138" s="2">
        <f>1000*SUMIFS(allNAICS!$O:$O,allNAICS!$C:$C,'Number of Firms per 1000 Capita'!$A138,allNAICS!$E:$E,'Number of Firms per 1000 Capita'!S$1)/$B138</f>
        <v>5.0335188320414224</v>
      </c>
      <c r="T138" s="2">
        <f>1000*SUMIFS(allNAICS!$O:$O,allNAICS!$C:$C,'Number of Firms per 1000 Capita'!$A138,allNAICS!$E:$E,'Number of Firms per 1000 Capita'!T$1)/$B138</f>
        <v>1.9663369193042659</v>
      </c>
      <c r="U138" s="2">
        <f>1000*SUMIFS(allNAICS!$O:$O,allNAICS!$C:$C,'Number of Firms per 1000 Capita'!$A138,allNAICS!$E:$E,'Number of Firms per 1000 Capita'!U$1)/$B138</f>
        <v>5.6408815870388791</v>
      </c>
      <c r="V138" s="2">
        <f>1000*SUMIFS(allNAICS!$O:$O,allNAICS!$C:$C,'Number of Firms per 1000 Capita'!$A138,allNAICS!$E:$E,'Number of Firms per 1000 Capita'!V$1)/$B138</f>
        <v>4.1224746995452373</v>
      </c>
      <c r="W138" s="2">
        <f>1000*SUMIFS(allNAICS!$O:$O,allNAICS!$C:$C,'Number of Firms per 1000 Capita'!$A138,allNAICS!$E:$E,'Number of Firms per 1000 Capita'!W$1)/$B138</f>
        <v>1.5715511285559192</v>
      </c>
      <c r="X138" s="2">
        <f>1000*SUMIFS(allNAICS!$O:$O,allNAICS!$C:$C,'Number of Firms per 1000 Capita'!$A138,allNAICS!$E:$E,'Number of Firms per 1000 Capita'!X$1)/$B138</f>
        <v>7.4553778175937806</v>
      </c>
      <c r="Y138" s="2">
        <f>1000*SUMIFS(allNAICS!$O:$O,allNAICS!$C:$C,'Number of Firms per 1000 Capita'!$A138,allNAICS!$E:$E,'Number of Firms per 1000 Capita'!Y$1)/$B138</f>
        <v>0.23535306756151445</v>
      </c>
      <c r="Z138" s="2">
        <f>1000*SUMIFS(allNAICS!$O:$O,allNAICS!$C:$C,'Number of Firms per 1000 Capita'!$A138,allNAICS!$E:$E,'Number of Firms per 1000 Capita'!Z$1)/$B138</f>
        <v>0</v>
      </c>
    </row>
    <row r="139" spans="1:26" x14ac:dyDescent="0.45">
      <c r="A139" s="1" t="s">
        <v>625</v>
      </c>
      <c r="B139" s="2">
        <v>1213123</v>
      </c>
      <c r="C139" s="1" t="s">
        <v>517</v>
      </c>
      <c r="D139" s="1">
        <v>41.763711100000002</v>
      </c>
      <c r="E139" s="1">
        <v>-72.685093199999997</v>
      </c>
      <c r="F139" s="2">
        <f>1000*SUMIFS(allNAICS!$O:$O,allNAICS!$C:$C,'Number of Firms per 1000 Capita'!$A139,allNAICS!$E:$E,'Number of Firms per 1000 Capita'!F$1)/$B139</f>
        <v>82.559641520274525</v>
      </c>
      <c r="G139" s="2">
        <f>1000*SUMIFS(allNAICS!$O:$O,allNAICS!$C:$C,'Number of Firms per 1000 Capita'!$A139,allNAICS!$E:$E,'Number of Firms per 1000 Capita'!G$1)/$B139</f>
        <v>0.33879499440699745</v>
      </c>
      <c r="H139" s="2">
        <f>1000*SUMIFS(allNAICS!$O:$O,allNAICS!$C:$C,'Number of Firms per 1000 Capita'!$A139,allNAICS!$E:$E,'Number of Firms per 1000 Capita'!H$1)/$B139</f>
        <v>0</v>
      </c>
      <c r="I139" s="2">
        <f>1000*SUMIFS(allNAICS!$O:$O,allNAICS!$C:$C,'Number of Firms per 1000 Capita'!$A139,allNAICS!$E:$E,'Number of Firms per 1000 Capita'!I$1)/$B139</f>
        <v>6.6769816415977609E-2</v>
      </c>
      <c r="J139" s="2">
        <f>1000*SUMIFS(allNAICS!$O:$O,allNAICS!$C:$C,'Number of Firms per 1000 Capita'!$A139,allNAICS!$E:$E,'Number of Firms per 1000 Capita'!J$1)/$B139</f>
        <v>9.2496803704158612</v>
      </c>
      <c r="K139" s="2">
        <f>1000*SUMIFS(allNAICS!$O:$O,allNAICS!$C:$C,'Number of Firms per 1000 Capita'!$A139,allNAICS!$E:$E,'Number of Firms per 1000 Capita'!K$1)/$B139</f>
        <v>2.4045377096963785</v>
      </c>
      <c r="L139" s="2">
        <f>1000*SUMIFS(allNAICS!$O:$O,allNAICS!$C:$C,'Number of Firms per 1000 Capita'!$A139,allNAICS!$E:$E,'Number of Firms per 1000 Capita'!L$1)/$B139</f>
        <v>1.9618785564200827</v>
      </c>
      <c r="M139" s="2">
        <f>1000*SUMIFS(allNAICS!$O:$O,allNAICS!$C:$C,'Number of Firms per 1000 Capita'!$A139,allNAICS!$E:$E,'Number of Firms per 1000 Capita'!M$1)/$B139</f>
        <v>7.5037733189462239</v>
      </c>
      <c r="N139" s="2">
        <f>1000*SUMIFS(allNAICS!$O:$O,allNAICS!$C:$C,'Number of Firms per 1000 Capita'!$A139,allNAICS!$E:$E,'Number of Firms per 1000 Capita'!N$1)/$B139</f>
        <v>2.2742953517491631</v>
      </c>
      <c r="O139" s="2">
        <f>1000*SUMIFS(allNAICS!$O:$O,allNAICS!$C:$C,'Number of Firms per 1000 Capita'!$A139,allNAICS!$E:$E,'Number of Firms per 1000 Capita'!O$1)/$B139</f>
        <v>1.2496671813163216</v>
      </c>
      <c r="P139" s="2">
        <f>1000*SUMIFS(allNAICS!$O:$O,allNAICS!$C:$C,'Number of Firms per 1000 Capita'!$A139,allNAICS!$E:$E,'Number of Firms per 1000 Capita'!P$1)/$B139</f>
        <v>3.7803256553539915</v>
      </c>
      <c r="Q139" s="2">
        <f>1000*SUMIFS(allNAICS!$O:$O,allNAICS!$C:$C,'Number of Firms per 1000 Capita'!$A139,allNAICS!$E:$E,'Number of Firms per 1000 Capita'!Q$1)/$B139</f>
        <v>9.0790463951305842</v>
      </c>
      <c r="R139" s="2">
        <f>1000*SUMIFS(allNAICS!$O:$O,allNAICS!$C:$C,'Number of Firms per 1000 Capita'!$A139,allNAICS!$E:$E,'Number of Firms per 1000 Capita'!R$1)/$B139</f>
        <v>12.439793821401457</v>
      </c>
      <c r="S139" s="2">
        <f>1000*SUMIFS(allNAICS!$O:$O,allNAICS!$C:$C,'Number of Firms per 1000 Capita'!$A139,allNAICS!$E:$E,'Number of Firms per 1000 Capita'!S$1)/$B139</f>
        <v>5.4363819662144728</v>
      </c>
      <c r="T139" s="2">
        <f>1000*SUMIFS(allNAICS!$O:$O,allNAICS!$C:$C,'Number of Firms per 1000 Capita'!$A139,allNAICS!$E:$E,'Number of Firms per 1000 Capita'!T$1)/$B139</f>
        <v>2.5347800676435943</v>
      </c>
      <c r="U139" s="2">
        <f>1000*SUMIFS(allNAICS!$O:$O,allNAICS!$C:$C,'Number of Firms per 1000 Capita'!$A139,allNAICS!$E:$E,'Number of Firms per 1000 Capita'!U$1)/$B139</f>
        <v>8.1104718977383161</v>
      </c>
      <c r="V139" s="2">
        <f>1000*SUMIFS(allNAICS!$O:$O,allNAICS!$C:$C,'Number of Firms per 1000 Capita'!$A139,allNAICS!$E:$E,'Number of Firms per 1000 Capita'!V$1)/$B139</f>
        <v>4.3614703537893522</v>
      </c>
      <c r="W139" s="2">
        <f>1000*SUMIFS(allNAICS!$O:$O,allNAICS!$C:$C,'Number of Firms per 1000 Capita'!$A139,allNAICS!$E:$E,'Number of Firms per 1000 Capita'!W$1)/$B139</f>
        <v>2.6914006246687268</v>
      </c>
      <c r="X139" s="2">
        <f>1000*SUMIFS(allNAICS!$O:$O,allNAICS!$C:$C,'Number of Firms per 1000 Capita'!$A139,allNAICS!$E:$E,'Number of Firms per 1000 Capita'!X$1)/$B139</f>
        <v>9.222477852616759</v>
      </c>
      <c r="Y139" s="2">
        <f>1000*SUMIFS(allNAICS!$O:$O,allNAICS!$C:$C,'Number of Firms per 1000 Capita'!$A139,allNAICS!$E:$E,'Number of Firms per 1000 Capita'!Y$1)/$B139</f>
        <v>0.14343145748617411</v>
      </c>
      <c r="Z139" s="2">
        <f>1000*SUMIFS(allNAICS!$O:$O,allNAICS!$C:$C,'Number of Firms per 1000 Capita'!$A139,allNAICS!$E:$E,'Number of Firms per 1000 Capita'!Z$1)/$B139</f>
        <v>0</v>
      </c>
    </row>
    <row r="140" spans="1:26" x14ac:dyDescent="0.45">
      <c r="A140" s="1" t="s">
        <v>626</v>
      </c>
      <c r="B140" s="2">
        <v>148399</v>
      </c>
      <c r="C140" s="1" t="s">
        <v>620</v>
      </c>
      <c r="D140" s="1">
        <v>31.327118899999999</v>
      </c>
      <c r="E140" s="1">
        <v>-89.290339200000005</v>
      </c>
      <c r="F140" s="2">
        <f>1000*SUMIFS(allNAICS!$O:$O,allNAICS!$C:$C,'Number of Firms per 1000 Capita'!$A140,allNAICS!$E:$E,'Number of Firms per 1000 Capita'!F$1)/$B140</f>
        <v>83.814580960788149</v>
      </c>
      <c r="G140" s="2">
        <f>1000*SUMIFS(allNAICS!$O:$O,allNAICS!$C:$C,'Number of Firms per 1000 Capita'!$A140,allNAICS!$E:$E,'Number of Firms per 1000 Capita'!G$1)/$B140</f>
        <v>1.3679337461842735</v>
      </c>
      <c r="H140" s="2">
        <f>1000*SUMIFS(allNAICS!$O:$O,allNAICS!$C:$C,'Number of Firms per 1000 Capita'!$A140,allNAICS!$E:$E,'Number of Firms per 1000 Capita'!H$1)/$B140</f>
        <v>1.0444814318155782</v>
      </c>
      <c r="I140" s="2">
        <f>1000*SUMIFS(allNAICS!$O:$O,allNAICS!$C:$C,'Number of Firms per 1000 Capita'!$A140,allNAICS!$E:$E,'Number of Firms per 1000 Capita'!I$1)/$B140</f>
        <v>0</v>
      </c>
      <c r="J140" s="2">
        <f>1000*SUMIFS(allNAICS!$O:$O,allNAICS!$C:$C,'Number of Firms per 1000 Capita'!$A140,allNAICS!$E:$E,'Number of Firms per 1000 Capita'!J$1)/$B140</f>
        <v>10.080930464491001</v>
      </c>
      <c r="K140" s="2">
        <f>1000*SUMIFS(allNAICS!$O:$O,allNAICS!$C:$C,'Number of Firms per 1000 Capita'!$A140,allNAICS!$E:$E,'Number of Firms per 1000 Capita'!K$1)/$B140</f>
        <v>1.3409793866535489</v>
      </c>
      <c r="L140" s="2">
        <f>1000*SUMIFS(allNAICS!$O:$O,allNAICS!$C:$C,'Number of Firms per 1000 Capita'!$A140,allNAICS!$E:$E,'Number of Firms per 1000 Capita'!L$1)/$B140</f>
        <v>1.6240001617261572</v>
      </c>
      <c r="M140" s="2">
        <f>1000*SUMIFS(allNAICS!$O:$O,allNAICS!$C:$C,'Number of Firms per 1000 Capita'!$A140,allNAICS!$E:$E,'Number of Firms per 1000 Capita'!M$1)/$B140</f>
        <v>10.107884824021726</v>
      </c>
      <c r="N140" s="2">
        <f>1000*SUMIFS(allNAICS!$O:$O,allNAICS!$C:$C,'Number of Firms per 1000 Capita'!$A140,allNAICS!$E:$E,'Number of Firms per 1000 Capita'!N$1)/$B140</f>
        <v>3.2749546829830392</v>
      </c>
      <c r="O140" s="2">
        <f>1000*SUMIFS(allNAICS!$O:$O,allNAICS!$C:$C,'Number of Firms per 1000 Capita'!$A140,allNAICS!$E:$E,'Number of Firms per 1000 Capita'!O$1)/$B140</f>
        <v>0.7075519376815208</v>
      </c>
      <c r="P140" s="2">
        <f>1000*SUMIFS(allNAICS!$O:$O,allNAICS!$C:$C,'Number of Firms per 1000 Capita'!$A140,allNAICS!$E:$E,'Number of Firms per 1000 Capita'!P$1)/$B140</f>
        <v>2.4191537678825328</v>
      </c>
      <c r="Q140" s="2">
        <f>1000*SUMIFS(allNAICS!$O:$O,allNAICS!$C:$C,'Number of Firms per 1000 Capita'!$A140,allNAICS!$E:$E,'Number of Firms per 1000 Capita'!Q$1)/$B140</f>
        <v>6.7857600118599182</v>
      </c>
      <c r="R140" s="2">
        <f>1000*SUMIFS(allNAICS!$O:$O,allNAICS!$C:$C,'Number of Firms per 1000 Capita'!$A140,allNAICS!$E:$E,'Number of Firms per 1000 Capita'!R$1)/$B140</f>
        <v>9.0094946731446974</v>
      </c>
      <c r="S140" s="2">
        <f>1000*SUMIFS(allNAICS!$O:$O,allNAICS!$C:$C,'Number of Firms per 1000 Capita'!$A140,allNAICS!$E:$E,'Number of Firms per 1000 Capita'!S$1)/$B140</f>
        <v>7.8437186234408589</v>
      </c>
      <c r="T140" s="2">
        <f>1000*SUMIFS(allNAICS!$O:$O,allNAICS!$C:$C,'Number of Firms per 1000 Capita'!$A140,allNAICS!$E:$E,'Number of Firms per 1000 Capita'!T$1)/$B140</f>
        <v>1.6846474706702876</v>
      </c>
      <c r="U140" s="2">
        <f>1000*SUMIFS(allNAICS!$O:$O,allNAICS!$C:$C,'Number of Firms per 1000 Capita'!$A140,allNAICS!$E:$E,'Number of Firms per 1000 Capita'!U$1)/$B140</f>
        <v>8.1469551681615098</v>
      </c>
      <c r="V140" s="2">
        <f>1000*SUMIFS(allNAICS!$O:$O,allNAICS!$C:$C,'Number of Firms per 1000 Capita'!$A140,allNAICS!$E:$E,'Number of Firms per 1000 Capita'!V$1)/$B140</f>
        <v>3.052581216854561</v>
      </c>
      <c r="W140" s="2">
        <f>1000*SUMIFS(allNAICS!$O:$O,allNAICS!$C:$C,'Number of Firms per 1000 Capita'!$A140,allNAICS!$E:$E,'Number of Firms per 1000 Capita'!W$1)/$B140</f>
        <v>2.4393695375305762</v>
      </c>
      <c r="X140" s="2">
        <f>1000*SUMIFS(allNAICS!$O:$O,allNAICS!$C:$C,'Number of Firms per 1000 Capita'!$A140,allNAICS!$E:$E,'Number of Firms per 1000 Capita'!X$1)/$B140</f>
        <v>12.917876805099764</v>
      </c>
      <c r="Y140" s="2">
        <f>1000*SUMIFS(allNAICS!$O:$O,allNAICS!$C:$C,'Number of Firms per 1000 Capita'!$A140,allNAICS!$E:$E,'Number of Firms per 1000 Capita'!Y$1)/$B140</f>
        <v>0</v>
      </c>
      <c r="Z140" s="2">
        <f>1000*SUMIFS(allNAICS!$O:$O,allNAICS!$C:$C,'Number of Firms per 1000 Capita'!$A140,allNAICS!$E:$E,'Number of Firms per 1000 Capita'!Z$1)/$B140</f>
        <v>0</v>
      </c>
    </row>
    <row r="141" spans="1:26" x14ac:dyDescent="0.45">
      <c r="A141" s="1" t="s">
        <v>627</v>
      </c>
      <c r="B141" s="2">
        <v>364044</v>
      </c>
      <c r="C141" s="1" t="s">
        <v>470</v>
      </c>
      <c r="D141" s="1">
        <v>35.734453799999997</v>
      </c>
      <c r="E141" s="1">
        <v>-81.344457300000002</v>
      </c>
      <c r="F141" s="2">
        <f>1000*SUMIFS(allNAICS!$O:$O,allNAICS!$C:$C,'Number of Firms per 1000 Capita'!$A141,allNAICS!$E:$E,'Number of Firms per 1000 Capita'!F$1)/$B141</f>
        <v>80.959993846897632</v>
      </c>
      <c r="G141" s="2">
        <f>1000*SUMIFS(allNAICS!$O:$O,allNAICS!$C:$C,'Number of Firms per 1000 Capita'!$A141,allNAICS!$E:$E,'Number of Firms per 1000 Capita'!G$1)/$B141</f>
        <v>0.65102020634868307</v>
      </c>
      <c r="H141" s="2">
        <f>1000*SUMIFS(allNAICS!$O:$O,allNAICS!$C:$C,'Number of Firms per 1000 Capita'!$A141,allNAICS!$E:$E,'Number of Firms per 1000 Capita'!H$1)/$B141</f>
        <v>0</v>
      </c>
      <c r="I141" s="2">
        <f>1000*SUMIFS(allNAICS!$O:$O,allNAICS!$C:$C,'Number of Firms per 1000 Capita'!$A141,allNAICS!$E:$E,'Number of Firms per 1000 Capita'!I$1)/$B141</f>
        <v>0</v>
      </c>
      <c r="J141" s="2">
        <f>1000*SUMIFS(allNAICS!$O:$O,allNAICS!$C:$C,'Number of Firms per 1000 Capita'!$A141,allNAICS!$E:$E,'Number of Firms per 1000 Capita'!J$1)/$B141</f>
        <v>10.960213600553779</v>
      </c>
      <c r="K141" s="2">
        <f>1000*SUMIFS(allNAICS!$O:$O,allNAICS!$C:$C,'Number of Firms per 1000 Capita'!$A141,allNAICS!$E:$E,'Number of Firms per 1000 Capita'!K$1)/$B141</f>
        <v>2.8595444506707981</v>
      </c>
      <c r="L141" s="2">
        <f>1000*SUMIFS(allNAICS!$O:$O,allNAICS!$C:$C,'Number of Firms per 1000 Capita'!$A141,allNAICS!$E:$E,'Number of Firms per 1000 Capita'!L$1)/$B141</f>
        <v>1.8816406807968267</v>
      </c>
      <c r="M141" s="2">
        <f>1000*SUMIFS(allNAICS!$O:$O,allNAICS!$C:$C,'Number of Firms per 1000 Capita'!$A141,allNAICS!$E:$E,'Number of Firms per 1000 Capita'!M$1)/$B141</f>
        <v>10.666293085451208</v>
      </c>
      <c r="N141" s="2">
        <f>1000*SUMIFS(allNAICS!$O:$O,allNAICS!$C:$C,'Number of Firms per 1000 Capita'!$A141,allNAICS!$E:$E,'Number of Firms per 1000 Capita'!N$1)/$B141</f>
        <v>2.8870136576897298</v>
      </c>
      <c r="O141" s="2">
        <f>1000*SUMIFS(allNAICS!$O:$O,allNAICS!$C:$C,'Number of Firms per 1000 Capita'!$A141,allNAICS!$E:$E,'Number of Firms per 1000 Capita'!O$1)/$B141</f>
        <v>0.67299557196382853</v>
      </c>
      <c r="P141" s="2">
        <f>1000*SUMIFS(allNAICS!$O:$O,allNAICS!$C:$C,'Number of Firms per 1000 Capita'!$A141,allNAICS!$E:$E,'Number of Firms per 1000 Capita'!P$1)/$B141</f>
        <v>2.7716429882102163</v>
      </c>
      <c r="Q141" s="2">
        <f>1000*SUMIFS(allNAICS!$O:$O,allNAICS!$C:$C,'Number of Firms per 1000 Capita'!$A141,allNAICS!$E:$E,'Number of Firms per 1000 Capita'!Q$1)/$B141</f>
        <v>8.4385403962158421</v>
      </c>
      <c r="R141" s="2">
        <f>1000*SUMIFS(allNAICS!$O:$O,allNAICS!$C:$C,'Number of Firms per 1000 Capita'!$A141,allNAICS!$E:$E,'Number of Firms per 1000 Capita'!R$1)/$B141</f>
        <v>8.174836008834097</v>
      </c>
      <c r="S141" s="2">
        <f>1000*SUMIFS(allNAICS!$O:$O,allNAICS!$C:$C,'Number of Firms per 1000 Capita'!$A141,allNAICS!$E:$E,'Number of Firms per 1000 Capita'!S$1)/$B141</f>
        <v>8.3973365856874445</v>
      </c>
      <c r="T141" s="2">
        <f>1000*SUMIFS(allNAICS!$O:$O,allNAICS!$C:$C,'Number of Firms per 1000 Capita'!$A141,allNAICS!$E:$E,'Number of Firms per 1000 Capita'!T$1)/$B141</f>
        <v>0.91747151443232133</v>
      </c>
      <c r="U141" s="2">
        <f>1000*SUMIFS(allNAICS!$O:$O,allNAICS!$C:$C,'Number of Firms per 1000 Capita'!$A141,allNAICS!$E:$E,'Number of Firms per 1000 Capita'!U$1)/$B141</f>
        <v>5.0048895188493701</v>
      </c>
      <c r="V141" s="2">
        <f>1000*SUMIFS(allNAICS!$O:$O,allNAICS!$C:$C,'Number of Firms per 1000 Capita'!$A141,allNAICS!$E:$E,'Number of Firms per 1000 Capita'!V$1)/$B141</f>
        <v>2.5106855215303643</v>
      </c>
      <c r="W141" s="2">
        <f>1000*SUMIFS(allNAICS!$O:$O,allNAICS!$C:$C,'Number of Firms per 1000 Capita'!$A141,allNAICS!$E:$E,'Number of Firms per 1000 Capita'!W$1)/$B141</f>
        <v>2.425530979771676</v>
      </c>
      <c r="X141" s="2">
        <f>1000*SUMIFS(allNAICS!$O:$O,allNAICS!$C:$C,'Number of Firms per 1000 Capita'!$A141,allNAICS!$E:$E,'Number of Firms per 1000 Capita'!X$1)/$B141</f>
        <v>11.76506136620848</v>
      </c>
      <c r="Y141" s="2">
        <f>1000*SUMIFS(allNAICS!$O:$O,allNAICS!$C:$C,'Number of Firms per 1000 Capita'!$A141,allNAICS!$E:$E,'Number of Firms per 1000 Capita'!Y$1)/$B141</f>
        <v>8.5154541758688515E-2</v>
      </c>
      <c r="Z141" s="2">
        <f>1000*SUMIFS(allNAICS!$O:$O,allNAICS!$C:$C,'Number of Firms per 1000 Capita'!$A141,allNAICS!$E:$E,'Number of Firms per 1000 Capita'!Z$1)/$B141</f>
        <v>0</v>
      </c>
    </row>
    <row r="142" spans="1:26" x14ac:dyDescent="0.45">
      <c r="A142" s="1" t="s">
        <v>628</v>
      </c>
      <c r="B142" s="2">
        <v>79977</v>
      </c>
      <c r="C142" s="1" t="s">
        <v>449</v>
      </c>
      <c r="D142" s="1">
        <v>31.846876999999999</v>
      </c>
      <c r="E142" s="1">
        <v>-81.595945299999997</v>
      </c>
      <c r="F142" s="2">
        <f>1000*SUMIFS(allNAICS!$O:$O,allNAICS!$C:$C,'Number of Firms per 1000 Capita'!$A142,allNAICS!$E:$E,'Number of Firms per 1000 Capita'!F$1)/$B142</f>
        <v>47.438638608599973</v>
      </c>
      <c r="G142" s="2">
        <f>1000*SUMIFS(allNAICS!$O:$O,allNAICS!$C:$C,'Number of Firms per 1000 Capita'!$A142,allNAICS!$E:$E,'Number of Firms per 1000 Capita'!G$1)/$B142</f>
        <v>1.1503307200820236</v>
      </c>
      <c r="H142" s="2">
        <f>1000*SUMIFS(allNAICS!$O:$O,allNAICS!$C:$C,'Number of Firms per 1000 Capita'!$A142,allNAICS!$E:$E,'Number of Firms per 1000 Capita'!H$1)/$B142</f>
        <v>0</v>
      </c>
      <c r="I142" s="2">
        <f>1000*SUMIFS(allNAICS!$O:$O,allNAICS!$C:$C,'Number of Firms per 1000 Capita'!$A142,allNAICS!$E:$E,'Number of Firms per 1000 Capita'!I$1)/$B142</f>
        <v>0</v>
      </c>
      <c r="J142" s="2">
        <f>1000*SUMIFS(allNAICS!$O:$O,allNAICS!$C:$C,'Number of Firms per 1000 Capita'!$A142,allNAICS!$E:$E,'Number of Firms per 1000 Capita'!J$1)/$B142</f>
        <v>3.325956212411068</v>
      </c>
      <c r="K142" s="2">
        <f>1000*SUMIFS(allNAICS!$O:$O,allNAICS!$C:$C,'Number of Firms per 1000 Capita'!$A142,allNAICS!$E:$E,'Number of Firms per 1000 Capita'!K$1)/$B142</f>
        <v>0.70020130787601431</v>
      </c>
      <c r="L142" s="2">
        <f>1000*SUMIFS(allNAICS!$O:$O,allNAICS!$C:$C,'Number of Firms per 1000 Capita'!$A142,allNAICS!$E:$E,'Number of Firms per 1000 Capita'!L$1)/$B142</f>
        <v>0</v>
      </c>
      <c r="M142" s="2">
        <f>1000*SUMIFS(allNAICS!$O:$O,allNAICS!$C:$C,'Number of Firms per 1000 Capita'!$A142,allNAICS!$E:$E,'Number of Firms per 1000 Capita'!M$1)/$B142</f>
        <v>6.0017254960801232</v>
      </c>
      <c r="N142" s="2">
        <f>1000*SUMIFS(allNAICS!$O:$O,allNAICS!$C:$C,'Number of Firms per 1000 Capita'!$A142,allNAICS!$E:$E,'Number of Firms per 1000 Capita'!N$1)/$B142</f>
        <v>2.7007764732360555</v>
      </c>
      <c r="O142" s="2">
        <f>1000*SUMIFS(allNAICS!$O:$O,allNAICS!$C:$C,'Number of Firms per 1000 Capita'!$A142,allNAICS!$E:$E,'Number of Firms per 1000 Capita'!O$1)/$B142</f>
        <v>0</v>
      </c>
      <c r="P142" s="2">
        <f>1000*SUMIFS(allNAICS!$O:$O,allNAICS!$C:$C,'Number of Firms per 1000 Capita'!$A142,allNAICS!$E:$E,'Number of Firms per 1000 Capita'!P$1)/$B142</f>
        <v>1.2378558835665254</v>
      </c>
      <c r="Q142" s="2">
        <f>1000*SUMIFS(allNAICS!$O:$O,allNAICS!$C:$C,'Number of Firms per 1000 Capita'!$A142,allNAICS!$E:$E,'Number of Firms per 1000 Capita'!Q$1)/$B142</f>
        <v>5.2265026195031075</v>
      </c>
      <c r="R142" s="2">
        <f>1000*SUMIFS(allNAICS!$O:$O,allNAICS!$C:$C,'Number of Firms per 1000 Capita'!$A142,allNAICS!$E:$E,'Number of Firms per 1000 Capita'!R$1)/$B142</f>
        <v>2.8508196106380583</v>
      </c>
      <c r="S142" s="2">
        <f>1000*SUMIFS(allNAICS!$O:$O,allNAICS!$C:$C,'Number of Firms per 1000 Capita'!$A142,allNAICS!$E:$E,'Number of Firms per 1000 Capita'!S$1)/$B142</f>
        <v>4.7638696125135978</v>
      </c>
      <c r="T142" s="2">
        <f>1000*SUMIFS(allNAICS!$O:$O,allNAICS!$C:$C,'Number of Firms per 1000 Capita'!$A142,allNAICS!$E:$E,'Number of Firms per 1000 Capita'!T$1)/$B142</f>
        <v>0.40011503307200819</v>
      </c>
      <c r="U142" s="2">
        <f>1000*SUMIFS(allNAICS!$O:$O,allNAICS!$C:$C,'Number of Firms per 1000 Capita'!$A142,allNAICS!$E:$E,'Number of Firms per 1000 Capita'!U$1)/$B142</f>
        <v>5.7516536004101182</v>
      </c>
      <c r="V142" s="2">
        <f>1000*SUMIFS(allNAICS!$O:$O,allNAICS!$C:$C,'Number of Firms per 1000 Capita'!$A142,allNAICS!$E:$E,'Number of Firms per 1000 Capita'!V$1)/$B142</f>
        <v>2.825812421071058</v>
      </c>
      <c r="W142" s="2">
        <f>1000*SUMIFS(allNAICS!$O:$O,allNAICS!$C:$C,'Number of Firms per 1000 Capita'!$A142,allNAICS!$E:$E,'Number of Firms per 1000 Capita'!W$1)/$B142</f>
        <v>2.1006039236280429</v>
      </c>
      <c r="X142" s="2">
        <f>1000*SUMIFS(allNAICS!$O:$O,allNAICS!$C:$C,'Number of Firms per 1000 Capita'!$A142,allNAICS!$E:$E,'Number of Firms per 1000 Capita'!X$1)/$B142</f>
        <v>7.9647898770896637</v>
      </c>
      <c r="Y142" s="2">
        <f>1000*SUMIFS(allNAICS!$O:$O,allNAICS!$C:$C,'Number of Firms per 1000 Capita'!$A142,allNAICS!$E:$E,'Number of Firms per 1000 Capita'!Y$1)/$B142</f>
        <v>0</v>
      </c>
      <c r="Z142" s="2">
        <f>1000*SUMIFS(allNAICS!$O:$O,allNAICS!$C:$C,'Number of Firms per 1000 Capita'!$A142,allNAICS!$E:$E,'Number of Firms per 1000 Capita'!Z$1)/$B142</f>
        <v>0</v>
      </c>
    </row>
    <row r="143" spans="1:26" x14ac:dyDescent="0.45">
      <c r="A143" s="1" t="s">
        <v>629</v>
      </c>
      <c r="B143" s="2">
        <v>97994</v>
      </c>
      <c r="C143" s="1" t="s">
        <v>593</v>
      </c>
      <c r="D143" s="1">
        <v>34.5037004</v>
      </c>
      <c r="E143" s="1">
        <v>-93.055179499999994</v>
      </c>
      <c r="F143" s="2">
        <f>1000*SUMIFS(allNAICS!$O:$O,allNAICS!$C:$C,'Number of Firms per 1000 Capita'!$A143,allNAICS!$E:$E,'Number of Firms per 1000 Capita'!F$1)/$B143</f>
        <v>101.47560054697226</v>
      </c>
      <c r="G143" s="2">
        <f>1000*SUMIFS(allNAICS!$O:$O,allNAICS!$C:$C,'Number of Firms per 1000 Capita'!$A143,allNAICS!$E:$E,'Number of Firms per 1000 Capita'!G$1)/$B143</f>
        <v>1.0204706410596567</v>
      </c>
      <c r="H143" s="2">
        <f>1000*SUMIFS(allNAICS!$O:$O,allNAICS!$C:$C,'Number of Firms per 1000 Capita'!$A143,allNAICS!$E:$E,'Number of Firms per 1000 Capita'!H$1)/$B143</f>
        <v>0.28573177949670386</v>
      </c>
      <c r="I143" s="2">
        <f>1000*SUMIFS(allNAICS!$O:$O,allNAICS!$C:$C,'Number of Firms per 1000 Capita'!$A143,allNAICS!$E:$E,'Number of Firms per 1000 Capita'!I$1)/$B143</f>
        <v>0</v>
      </c>
      <c r="J143" s="2">
        <f>1000*SUMIFS(allNAICS!$O:$O,allNAICS!$C:$C,'Number of Firms per 1000 Capita'!$A143,allNAICS!$E:$E,'Number of Firms per 1000 Capita'!J$1)/$B143</f>
        <v>16.756127926199564</v>
      </c>
      <c r="K143" s="2">
        <f>1000*SUMIFS(allNAICS!$O:$O,allNAICS!$C:$C,'Number of Firms per 1000 Capita'!$A143,allNAICS!$E:$E,'Number of Firms per 1000 Capita'!K$1)/$B143</f>
        <v>2.1123742269934893</v>
      </c>
      <c r="L143" s="2">
        <f>1000*SUMIFS(allNAICS!$O:$O,allNAICS!$C:$C,'Number of Firms per 1000 Capita'!$A143,allNAICS!$E:$E,'Number of Firms per 1000 Capita'!L$1)/$B143</f>
        <v>2.377696593669</v>
      </c>
      <c r="M143" s="2">
        <f>1000*SUMIFS(allNAICS!$O:$O,allNAICS!$C:$C,'Number of Firms per 1000 Capita'!$A143,allNAICS!$E:$E,'Number of Firms per 1000 Capita'!M$1)/$B143</f>
        <v>9.6230381451925631</v>
      </c>
      <c r="N143" s="2">
        <f>1000*SUMIFS(allNAICS!$O:$O,allNAICS!$C:$C,'Number of Firms per 1000 Capita'!$A143,allNAICS!$E:$E,'Number of Firms per 1000 Capita'!N$1)/$B143</f>
        <v>4.2553625732187683</v>
      </c>
      <c r="O143" s="2">
        <f>1000*SUMIFS(allNAICS!$O:$O,allNAICS!$C:$C,'Number of Firms per 1000 Capita'!$A143,allNAICS!$E:$E,'Number of Firms per 1000 Capita'!O$1)/$B143</f>
        <v>0.59187297181460086</v>
      </c>
      <c r="P143" s="2">
        <f>1000*SUMIFS(allNAICS!$O:$O,allNAICS!$C:$C,'Number of Firms per 1000 Capita'!$A143,allNAICS!$E:$E,'Number of Firms per 1000 Capita'!P$1)/$B143</f>
        <v>4.6329367104108412</v>
      </c>
      <c r="Q143" s="2">
        <f>1000*SUMIFS(allNAICS!$O:$O,allNAICS!$C:$C,'Number of Firms per 1000 Capita'!$A143,allNAICS!$E:$E,'Number of Firms per 1000 Capita'!Q$1)/$B143</f>
        <v>10.449619364450884</v>
      </c>
      <c r="R143" s="2">
        <f>1000*SUMIFS(allNAICS!$O:$O,allNAICS!$C:$C,'Number of Firms per 1000 Capita'!$A143,allNAICS!$E:$E,'Number of Firms per 1000 Capita'!R$1)/$B143</f>
        <v>8.3066310182256053</v>
      </c>
      <c r="S143" s="2">
        <f>1000*SUMIFS(allNAICS!$O:$O,allNAICS!$C:$C,'Number of Firms per 1000 Capita'!$A143,allNAICS!$E:$E,'Number of Firms per 1000 Capita'!S$1)/$B143</f>
        <v>8.4597016143845547</v>
      </c>
      <c r="T143" s="2">
        <f>1000*SUMIFS(allNAICS!$O:$O,allNAICS!$C:$C,'Number of Firms per 1000 Capita'!$A143,allNAICS!$E:$E,'Number of Firms per 1000 Capita'!T$1)/$B143</f>
        <v>2.3164683552054206</v>
      </c>
      <c r="U143" s="2">
        <f>1000*SUMIFS(allNAICS!$O:$O,allNAICS!$C:$C,'Number of Firms per 1000 Capita'!$A143,allNAICS!$E:$E,'Number of Firms per 1000 Capita'!U$1)/$B143</f>
        <v>8.9291181092719967</v>
      </c>
      <c r="V143" s="2">
        <f>1000*SUMIFS(allNAICS!$O:$O,allNAICS!$C:$C,'Number of Firms per 1000 Capita'!$A143,allNAICS!$E:$E,'Number of Firms per 1000 Capita'!V$1)/$B143</f>
        <v>4.2349531603975752</v>
      </c>
      <c r="W143" s="2">
        <f>1000*SUMIFS(allNAICS!$O:$O,allNAICS!$C:$C,'Number of Firms per 1000 Capita'!$A143,allNAICS!$E:$E,'Number of Firms per 1000 Capita'!W$1)/$B143</f>
        <v>3.5818519501193951</v>
      </c>
      <c r="X143" s="2">
        <f>1000*SUMIFS(allNAICS!$O:$O,allNAICS!$C:$C,'Number of Firms per 1000 Capita'!$A143,allNAICS!$E:$E,'Number of Firms per 1000 Capita'!X$1)/$B143</f>
        <v>13.653897177378207</v>
      </c>
      <c r="Y143" s="2">
        <f>1000*SUMIFS(allNAICS!$O:$O,allNAICS!$C:$C,'Number of Firms per 1000 Capita'!$A143,allNAICS!$E:$E,'Number of Firms per 1000 Capita'!Y$1)/$B143</f>
        <v>0</v>
      </c>
      <c r="Z143" s="2">
        <f>1000*SUMIFS(allNAICS!$O:$O,allNAICS!$C:$C,'Number of Firms per 1000 Capita'!$A143,allNAICS!$E:$E,'Number of Firms per 1000 Capita'!Z$1)/$B143</f>
        <v>0</v>
      </c>
    </row>
    <row r="144" spans="1:26" x14ac:dyDescent="0.45">
      <c r="A144" s="1" t="s">
        <v>630</v>
      </c>
      <c r="B144" s="2">
        <v>211179</v>
      </c>
      <c r="C144" s="1" t="s">
        <v>455</v>
      </c>
      <c r="D144" s="1">
        <v>29.595769600000001</v>
      </c>
      <c r="E144" s="1">
        <v>-90.719534800000005</v>
      </c>
      <c r="F144" s="2">
        <f>1000*SUMIFS(allNAICS!$O:$O,allNAICS!$C:$C,'Number of Firms per 1000 Capita'!$A144,allNAICS!$E:$E,'Number of Firms per 1000 Capita'!F$1)/$B144</f>
        <v>87.788084989511262</v>
      </c>
      <c r="G144" s="2">
        <f>1000*SUMIFS(allNAICS!$O:$O,allNAICS!$C:$C,'Number of Firms per 1000 Capita'!$A144,allNAICS!$E:$E,'Number of Firms per 1000 Capita'!G$1)/$B144</f>
        <v>8.2110437117327013</v>
      </c>
      <c r="H144" s="2">
        <f>1000*SUMIFS(allNAICS!$O:$O,allNAICS!$C:$C,'Number of Firms per 1000 Capita'!$A144,allNAICS!$E:$E,'Number of Firms per 1000 Capita'!H$1)/$B144</f>
        <v>1.7283915540844497</v>
      </c>
      <c r="I144" s="2">
        <f>1000*SUMIFS(allNAICS!$O:$O,allNAICS!$C:$C,'Number of Firms per 1000 Capita'!$A144,allNAICS!$E:$E,'Number of Firms per 1000 Capita'!I$1)/$B144</f>
        <v>0.12311830248272793</v>
      </c>
      <c r="J144" s="2">
        <f>1000*SUMIFS(allNAICS!$O:$O,allNAICS!$C:$C,'Number of Firms per 1000 Capita'!$A144,allNAICS!$E:$E,'Number of Firms per 1000 Capita'!J$1)/$B144</f>
        <v>9.087077787090573</v>
      </c>
      <c r="K144" s="2">
        <f>1000*SUMIFS(allNAICS!$O:$O,allNAICS!$C:$C,'Number of Firms per 1000 Capita'!$A144,allNAICS!$E:$E,'Number of Firms per 1000 Capita'!K$1)/$B144</f>
        <v>2.5286605202221812</v>
      </c>
      <c r="L144" s="2">
        <f>1000*SUMIFS(allNAICS!$O:$O,allNAICS!$C:$C,'Number of Firms per 1000 Capita'!$A144,allNAICS!$E:$E,'Number of Firms per 1000 Capita'!L$1)/$B144</f>
        <v>2.6896613773149793</v>
      </c>
      <c r="M144" s="2">
        <f>1000*SUMIFS(allNAICS!$O:$O,allNAICS!$C:$C,'Number of Firms per 1000 Capita'!$A144,allNAICS!$E:$E,'Number of Firms per 1000 Capita'!M$1)/$B144</f>
        <v>7.7659236950643766</v>
      </c>
      <c r="N144" s="2">
        <f>1000*SUMIFS(allNAICS!$O:$O,allNAICS!$C:$C,'Number of Firms per 1000 Capita'!$A144,allNAICS!$E:$E,'Number of Firms per 1000 Capita'!N$1)/$B144</f>
        <v>5.6160887209428969</v>
      </c>
      <c r="O144" s="2">
        <f>1000*SUMIFS(allNAICS!$O:$O,allNAICS!$C:$C,'Number of Firms per 1000 Capita'!$A144,allNAICS!$E:$E,'Number of Firms per 1000 Capita'!O$1)/$B144</f>
        <v>0.43091405868954774</v>
      </c>
      <c r="P144" s="2">
        <f>1000*SUMIFS(allNAICS!$O:$O,allNAICS!$C:$C,'Number of Firms per 1000 Capita'!$A144,allNAICS!$E:$E,'Number of Firms per 1000 Capita'!P$1)/$B144</f>
        <v>1.8183626212833663</v>
      </c>
      <c r="Q144" s="2">
        <f>1000*SUMIFS(allNAICS!$O:$O,allNAICS!$C:$C,'Number of Firms per 1000 Capita'!$A144,allNAICS!$E:$E,'Number of Firms per 1000 Capita'!Q$1)/$B144</f>
        <v>7.4865398548151099</v>
      </c>
      <c r="R144" s="2">
        <f>1000*SUMIFS(allNAICS!$O:$O,allNAICS!$C:$C,'Number of Firms per 1000 Capita'!$A144,allNAICS!$E:$E,'Number of Firms per 1000 Capita'!R$1)/$B144</f>
        <v>10.446114433726839</v>
      </c>
      <c r="S144" s="2">
        <f>1000*SUMIFS(allNAICS!$O:$O,allNAICS!$C:$C,'Number of Firms per 1000 Capita'!$A144,allNAICS!$E:$E,'Number of Firms per 1000 Capita'!S$1)/$B144</f>
        <v>6.4826521576482508</v>
      </c>
      <c r="T144" s="2">
        <f>1000*SUMIFS(allNAICS!$O:$O,allNAICS!$C:$C,'Number of Firms per 1000 Capita'!$A144,allNAICS!$E:$E,'Number of Firms per 1000 Capita'!T$1)/$B144</f>
        <v>1.2217123861747616</v>
      </c>
      <c r="U144" s="2">
        <f>1000*SUMIFS(allNAICS!$O:$O,allNAICS!$C:$C,'Number of Firms per 1000 Capita'!$A144,allNAICS!$E:$E,'Number of Firms per 1000 Capita'!U$1)/$B144</f>
        <v>5.440881905871322</v>
      </c>
      <c r="V144" s="2">
        <f>1000*SUMIFS(allNAICS!$O:$O,allNAICS!$C:$C,'Number of Firms per 1000 Capita'!$A144,allNAICS!$E:$E,'Number of Firms per 1000 Capita'!V$1)/$B144</f>
        <v>2.1024817808588923</v>
      </c>
      <c r="W144" s="2">
        <f>1000*SUMIFS(allNAICS!$O:$O,allNAICS!$C:$C,'Number of Firms per 1000 Capita'!$A144,allNAICS!$E:$E,'Number of Firms per 1000 Capita'!W$1)/$B144</f>
        <v>3.144252032635821</v>
      </c>
      <c r="X144" s="2">
        <f>1000*SUMIFS(allNAICS!$O:$O,allNAICS!$C:$C,'Number of Firms per 1000 Capita'!$A144,allNAICS!$E:$E,'Number of Firms per 1000 Capita'!X$1)/$B144</f>
        <v>11.634679584617789</v>
      </c>
      <c r="Y144" s="2">
        <f>1000*SUMIFS(allNAICS!$O:$O,allNAICS!$C:$C,'Number of Firms per 1000 Capita'!$A144,allNAICS!$E:$E,'Number of Firms per 1000 Capita'!Y$1)/$B144</f>
        <v>0</v>
      </c>
      <c r="Z144" s="2">
        <f>1000*SUMIFS(allNAICS!$O:$O,allNAICS!$C:$C,'Number of Firms per 1000 Capita'!$A144,allNAICS!$E:$E,'Number of Firms per 1000 Capita'!Z$1)/$B144</f>
        <v>0</v>
      </c>
    </row>
    <row r="145" spans="1:26" x14ac:dyDescent="0.45">
      <c r="A145" s="1" t="s">
        <v>631</v>
      </c>
      <c r="B145" s="2">
        <v>6636208</v>
      </c>
      <c r="C145" s="1" t="s">
        <v>445</v>
      </c>
      <c r="D145" s="1">
        <v>29.760192700000001</v>
      </c>
      <c r="E145" s="1">
        <v>-95.369389600000005</v>
      </c>
      <c r="F145" s="2">
        <f>1000*SUMIFS(allNAICS!$O:$O,allNAICS!$C:$C,'Number of Firms per 1000 Capita'!$A145,allNAICS!$E:$E,'Number of Firms per 1000 Capita'!F$1)/$B145</f>
        <v>91.447856968919595</v>
      </c>
      <c r="G145" s="2">
        <f>1000*SUMIFS(allNAICS!$O:$O,allNAICS!$C:$C,'Number of Firms per 1000 Capita'!$A145,allNAICS!$E:$E,'Number of Firms per 1000 Capita'!G$1)/$B145</f>
        <v>0.43518828825136285</v>
      </c>
      <c r="H145" s="2">
        <f>1000*SUMIFS(allNAICS!$O:$O,allNAICS!$C:$C,'Number of Firms per 1000 Capita'!$A145,allNAICS!$E:$E,'Number of Firms per 1000 Capita'!H$1)/$B145</f>
        <v>1.1684383611845801</v>
      </c>
      <c r="I145" s="2">
        <f>1000*SUMIFS(allNAICS!$O:$O,allNAICS!$C:$C,'Number of Firms per 1000 Capita'!$A145,allNAICS!$E:$E,'Number of Firms per 1000 Capita'!I$1)/$B145</f>
        <v>0.14451023837709728</v>
      </c>
      <c r="J145" s="2">
        <f>1000*SUMIFS(allNAICS!$O:$O,allNAICS!$C:$C,'Number of Firms per 1000 Capita'!$A145,allNAICS!$E:$E,'Number of Firms per 1000 Capita'!J$1)/$B145</f>
        <v>9.9315753816034693</v>
      </c>
      <c r="K145" s="2">
        <f>1000*SUMIFS(allNAICS!$O:$O,allNAICS!$C:$C,'Number of Firms per 1000 Capita'!$A145,allNAICS!$E:$E,'Number of Firms per 1000 Capita'!K$1)/$B145</f>
        <v>1.9708544397643957</v>
      </c>
      <c r="L145" s="2">
        <f>1000*SUMIFS(allNAICS!$O:$O,allNAICS!$C:$C,'Number of Firms per 1000 Capita'!$A145,allNAICS!$E:$E,'Number of Firms per 1000 Capita'!L$1)/$B145</f>
        <v>2.4853048608482435</v>
      </c>
      <c r="M145" s="2">
        <f>1000*SUMIFS(allNAICS!$O:$O,allNAICS!$C:$C,'Number of Firms per 1000 Capita'!$A145,allNAICS!$E:$E,'Number of Firms per 1000 Capita'!M$1)/$B145</f>
        <v>7.26258128135827</v>
      </c>
      <c r="N145" s="2">
        <f>1000*SUMIFS(allNAICS!$O:$O,allNAICS!$C:$C,'Number of Firms per 1000 Capita'!$A145,allNAICS!$E:$E,'Number of Firms per 1000 Capita'!N$1)/$B145</f>
        <v>5.4077569599988431</v>
      </c>
      <c r="O145" s="2">
        <f>1000*SUMIFS(allNAICS!$O:$O,allNAICS!$C:$C,'Number of Firms per 1000 Capita'!$A145,allNAICS!$E:$E,'Number of Firms per 1000 Capita'!O$1)/$B145</f>
        <v>0.99605075669719811</v>
      </c>
      <c r="P145" s="2">
        <f>1000*SUMIFS(allNAICS!$O:$O,allNAICS!$C:$C,'Number of Firms per 1000 Capita'!$A145,allNAICS!$E:$E,'Number of Firms per 1000 Capita'!P$1)/$B145</f>
        <v>3.1350735239160676</v>
      </c>
      <c r="Q145" s="2">
        <f>1000*SUMIFS(allNAICS!$O:$O,allNAICS!$C:$C,'Number of Firms per 1000 Capita'!$A145,allNAICS!$E:$E,'Number of Firms per 1000 Capita'!Q$1)/$B145</f>
        <v>7.0638231954152131</v>
      </c>
      <c r="R145" s="2">
        <f>1000*SUMIFS(allNAICS!$O:$O,allNAICS!$C:$C,'Number of Firms per 1000 Capita'!$A145,allNAICS!$E:$E,'Number of Firms per 1000 Capita'!R$1)/$B145</f>
        <v>13.026264396775991</v>
      </c>
      <c r="S145" s="2">
        <f>1000*SUMIFS(allNAICS!$O:$O,allNAICS!$C:$C,'Number of Firms per 1000 Capita'!$A145,allNAICS!$E:$E,'Number of Firms per 1000 Capita'!S$1)/$B145</f>
        <v>9.8737110108664474</v>
      </c>
      <c r="T145" s="2">
        <f>1000*SUMIFS(allNAICS!$O:$O,allNAICS!$C:$C,'Number of Firms per 1000 Capita'!$A145,allNAICS!$E:$E,'Number of Firms per 1000 Capita'!T$1)/$B145</f>
        <v>1.9141955767510603</v>
      </c>
      <c r="U145" s="2">
        <f>1000*SUMIFS(allNAICS!$O:$O,allNAICS!$C:$C,'Number of Firms per 1000 Capita'!$A145,allNAICS!$E:$E,'Number of Firms per 1000 Capita'!U$1)/$B145</f>
        <v>8.4448829813652608</v>
      </c>
      <c r="V145" s="2">
        <f>1000*SUMIFS(allNAICS!$O:$O,allNAICS!$C:$C,'Number of Firms per 1000 Capita'!$A145,allNAICS!$E:$E,'Number of Firms per 1000 Capita'!V$1)/$B145</f>
        <v>3.0674144029240797</v>
      </c>
      <c r="W145" s="2">
        <f>1000*SUMIFS(allNAICS!$O:$O,allNAICS!$C:$C,'Number of Firms per 1000 Capita'!$A145,allNAICS!$E:$E,'Number of Firms per 1000 Capita'!W$1)/$B145</f>
        <v>2.614143498817397</v>
      </c>
      <c r="X145" s="2">
        <f>1000*SUMIFS(allNAICS!$O:$O,allNAICS!$C:$C,'Number of Firms per 1000 Capita'!$A145,allNAICS!$E:$E,'Number of Firms per 1000 Capita'!X$1)/$B145</f>
        <v>12.624227570926047</v>
      </c>
      <c r="Y145" s="2">
        <f>1000*SUMIFS(allNAICS!$O:$O,allNAICS!$C:$C,'Number of Firms per 1000 Capita'!$A145,allNAICS!$E:$E,'Number of Firms per 1000 Capita'!Y$1)/$B145</f>
        <v>0.11407116835397564</v>
      </c>
      <c r="Z145" s="2">
        <f>1000*SUMIFS(allNAICS!$O:$O,allNAICS!$C:$C,'Number of Firms per 1000 Capita'!$A145,allNAICS!$E:$E,'Number of Firms per 1000 Capita'!Z$1)/$B145</f>
        <v>1.8383992786241782E-2</v>
      </c>
    </row>
    <row r="146" spans="1:26" x14ac:dyDescent="0.45">
      <c r="A146" s="1" t="s">
        <v>632</v>
      </c>
      <c r="B146" s="2">
        <v>360603</v>
      </c>
      <c r="C146" s="1" t="s">
        <v>447</v>
      </c>
      <c r="D146" s="1">
        <v>38.419249600000001</v>
      </c>
      <c r="E146" s="1">
        <v>-82.445154000000002</v>
      </c>
      <c r="F146" s="2">
        <f>1000*SUMIFS(allNAICS!$O:$O,allNAICS!$C:$C,'Number of Firms per 1000 Capita'!$A146,allNAICS!$E:$E,'Number of Firms per 1000 Capita'!F$1)/$B146</f>
        <v>61.069930089322604</v>
      </c>
      <c r="G146" s="2">
        <f>1000*SUMIFS(allNAICS!$O:$O,allNAICS!$C:$C,'Number of Firms per 1000 Capita'!$A146,allNAICS!$E:$E,'Number of Firms per 1000 Capita'!G$1)/$B146</f>
        <v>0.50471016602745955</v>
      </c>
      <c r="H146" s="2">
        <f>1000*SUMIFS(allNAICS!$O:$O,allNAICS!$C:$C,'Number of Firms per 1000 Capita'!$A146,allNAICS!$E:$E,'Number of Firms per 1000 Capita'!H$1)/$B146</f>
        <v>1.5085842325216374</v>
      </c>
      <c r="I146" s="2">
        <f>1000*SUMIFS(allNAICS!$O:$O,allNAICS!$C:$C,'Number of Firms per 1000 Capita'!$A146,allNAICS!$E:$E,'Number of Firms per 1000 Capita'!I$1)/$B146</f>
        <v>9.9832780093343648E-2</v>
      </c>
      <c r="J146" s="2">
        <f>1000*SUMIFS(allNAICS!$O:$O,allNAICS!$C:$C,'Number of Firms per 1000 Capita'!$A146,allNAICS!$E:$E,'Number of Firms per 1000 Capita'!J$1)/$B146</f>
        <v>6.9383782164873837</v>
      </c>
      <c r="K146" s="2">
        <f>1000*SUMIFS(allNAICS!$O:$O,allNAICS!$C:$C,'Number of Firms per 1000 Capita'!$A146,allNAICS!$E:$E,'Number of Firms per 1000 Capita'!K$1)/$B146</f>
        <v>1.3116918051153208</v>
      </c>
      <c r="L146" s="2">
        <f>1000*SUMIFS(allNAICS!$O:$O,allNAICS!$C:$C,'Number of Firms per 1000 Capita'!$A146,allNAICS!$E:$E,'Number of Firms per 1000 Capita'!L$1)/$B146</f>
        <v>1.4420290457927416</v>
      </c>
      <c r="M146" s="2">
        <f>1000*SUMIFS(allNAICS!$O:$O,allNAICS!$C:$C,'Number of Firms per 1000 Capita'!$A146,allNAICS!$E:$E,'Number of Firms per 1000 Capita'!M$1)/$B146</f>
        <v>7.4458615152952135</v>
      </c>
      <c r="N146" s="2">
        <f>1000*SUMIFS(allNAICS!$O:$O,allNAICS!$C:$C,'Number of Firms per 1000 Capita'!$A146,allNAICS!$E:$E,'Number of Firms per 1000 Capita'!N$1)/$B146</f>
        <v>2.2517838176609732</v>
      </c>
      <c r="O146" s="2">
        <f>1000*SUMIFS(allNAICS!$O:$O,allNAICS!$C:$C,'Number of Firms per 1000 Capita'!$A146,allNAICS!$E:$E,'Number of Firms per 1000 Capita'!O$1)/$B146</f>
        <v>0.87076369303638623</v>
      </c>
      <c r="P146" s="2">
        <f>1000*SUMIFS(allNAICS!$O:$O,allNAICS!$C:$C,'Number of Firms per 1000 Capita'!$A146,allNAICS!$E:$E,'Number of Firms per 1000 Capita'!P$1)/$B146</f>
        <v>2.426491182824325</v>
      </c>
      <c r="Q146" s="2">
        <f>1000*SUMIFS(allNAICS!$O:$O,allNAICS!$C:$C,'Number of Firms per 1000 Capita'!$A146,allNAICS!$E:$E,'Number of Firms per 1000 Capita'!Q$1)/$B146</f>
        <v>5.0110509341297771</v>
      </c>
      <c r="R146" s="2">
        <f>1000*SUMIFS(allNAICS!$O:$O,allNAICS!$C:$C,'Number of Firms per 1000 Capita'!$A146,allNAICS!$E:$E,'Number of Firms per 1000 Capita'!R$1)/$B146</f>
        <v>6.2645069508573137</v>
      </c>
      <c r="S146" s="2">
        <f>1000*SUMIFS(allNAICS!$O:$O,allNAICS!$C:$C,'Number of Firms per 1000 Capita'!$A146,allNAICS!$E:$E,'Number of Firms per 1000 Capita'!S$1)/$B146</f>
        <v>5.2578597515827656</v>
      </c>
      <c r="T146" s="2">
        <f>1000*SUMIFS(allNAICS!$O:$O,allNAICS!$C:$C,'Number of Firms per 1000 Capita'!$A146,allNAICS!$E:$E,'Number of Firms per 1000 Capita'!T$1)/$B146</f>
        <v>1.4725335063768188</v>
      </c>
      <c r="U146" s="2">
        <f>1000*SUMIFS(allNAICS!$O:$O,allNAICS!$C:$C,'Number of Firms per 1000 Capita'!$A146,allNAICS!$E:$E,'Number of Firms per 1000 Capita'!U$1)/$B146</f>
        <v>6.0093787350632137</v>
      </c>
      <c r="V146" s="2">
        <f>1000*SUMIFS(allNAICS!$O:$O,allNAICS!$C:$C,'Number of Firms per 1000 Capita'!$A146,allNAICS!$E:$E,'Number of Firms per 1000 Capita'!V$1)/$B146</f>
        <v>1.8552258300679696</v>
      </c>
      <c r="W146" s="2">
        <f>1000*SUMIFS(allNAICS!$O:$O,allNAICS!$C:$C,'Number of Firms per 1000 Capita'!$A146,allNAICS!$E:$E,'Number of Firms per 1000 Capita'!W$1)/$B146</f>
        <v>1.6056438798346104</v>
      </c>
      <c r="X146" s="2">
        <f>1000*SUMIFS(allNAICS!$O:$O,allNAICS!$C:$C,'Number of Firms per 1000 Capita'!$A146,allNAICS!$E:$E,'Number of Firms per 1000 Capita'!X$1)/$B146</f>
        <v>8.9599920133775921</v>
      </c>
      <c r="Y146" s="2">
        <f>1000*SUMIFS(allNAICS!$O:$O,allNAICS!$C:$C,'Number of Firms per 1000 Capita'!$A146,allNAICS!$E:$E,'Number of Firms per 1000 Capita'!Y$1)/$B146</f>
        <v>0.11369844399519694</v>
      </c>
      <c r="Z146" s="2">
        <f>1000*SUMIFS(allNAICS!$O:$O,allNAICS!$C:$C,'Number of Firms per 1000 Capita'!$A146,allNAICS!$E:$E,'Number of Firms per 1000 Capita'!Z$1)/$B146</f>
        <v>0</v>
      </c>
    </row>
    <row r="147" spans="1:26" x14ac:dyDescent="0.45">
      <c r="A147" s="1" t="s">
        <v>633</v>
      </c>
      <c r="B147" s="2">
        <v>444908</v>
      </c>
      <c r="C147" s="1" t="s">
        <v>475</v>
      </c>
      <c r="D147" s="1">
        <v>34.730368800000001</v>
      </c>
      <c r="E147" s="1">
        <v>-86.586103699999995</v>
      </c>
      <c r="F147" s="2">
        <f>1000*SUMIFS(allNAICS!$O:$O,allNAICS!$C:$C,'Number of Firms per 1000 Capita'!$A147,allNAICS!$E:$E,'Number of Firms per 1000 Capita'!F$1)/$B147</f>
        <v>76.833862281640251</v>
      </c>
      <c r="G147" s="2">
        <f>1000*SUMIFS(allNAICS!$O:$O,allNAICS!$C:$C,'Number of Firms per 1000 Capita'!$A147,allNAICS!$E:$E,'Number of Firms per 1000 Capita'!G$1)/$B147</f>
        <v>0.23150853659633003</v>
      </c>
      <c r="H147" s="2">
        <f>1000*SUMIFS(allNAICS!$O:$O,allNAICS!$C:$C,'Number of Firms per 1000 Capita'!$A147,allNAICS!$E:$E,'Number of Firms per 1000 Capita'!H$1)/$B147</f>
        <v>6.2934359463080014E-2</v>
      </c>
      <c r="I147" s="2">
        <f>1000*SUMIFS(allNAICS!$O:$O,allNAICS!$C:$C,'Number of Firms per 1000 Capita'!$A147,allNAICS!$E:$E,'Number of Firms per 1000 Capita'!I$1)/$B147</f>
        <v>0</v>
      </c>
      <c r="J147" s="2">
        <f>1000*SUMIFS(allNAICS!$O:$O,allNAICS!$C:$C,'Number of Firms per 1000 Capita'!$A147,allNAICS!$E:$E,'Number of Firms per 1000 Capita'!J$1)/$B147</f>
        <v>7.2936427306319507</v>
      </c>
      <c r="K147" s="2">
        <f>1000*SUMIFS(allNAICS!$O:$O,allNAICS!$C:$C,'Number of Firms per 1000 Capita'!$A147,allNAICS!$E:$E,'Number of Firms per 1000 Capita'!K$1)/$B147</f>
        <v>1.4564808904312803</v>
      </c>
      <c r="L147" s="2">
        <f>1000*SUMIFS(allNAICS!$O:$O,allNAICS!$C:$C,'Number of Firms per 1000 Capita'!$A147,allNAICS!$E:$E,'Number of Firms per 1000 Capita'!L$1)/$B147</f>
        <v>1.4946910372481501</v>
      </c>
      <c r="M147" s="2">
        <f>1000*SUMIFS(allNAICS!$O:$O,allNAICS!$C:$C,'Number of Firms per 1000 Capita'!$A147,allNAICS!$E:$E,'Number of Firms per 1000 Capita'!M$1)/$B147</f>
        <v>9.2153883499510005</v>
      </c>
      <c r="N147" s="2">
        <f>1000*SUMIFS(allNAICS!$O:$O,allNAICS!$C:$C,'Number of Firms per 1000 Capita'!$A147,allNAICS!$E:$E,'Number of Firms per 1000 Capita'!N$1)/$B147</f>
        <v>1.7734003434417902</v>
      </c>
      <c r="O147" s="2">
        <f>1000*SUMIFS(allNAICS!$O:$O,allNAICS!$C:$C,'Number of Firms per 1000 Capita'!$A147,allNAICS!$E:$E,'Number of Firms per 1000 Capita'!O$1)/$B147</f>
        <v>0.75521231355696006</v>
      </c>
      <c r="P147" s="2">
        <f>1000*SUMIFS(allNAICS!$O:$O,allNAICS!$C:$C,'Number of Firms per 1000 Capita'!$A147,allNAICS!$E:$E,'Number of Firms per 1000 Capita'!P$1)/$B147</f>
        <v>2.4948978215721005</v>
      </c>
      <c r="Q147" s="2">
        <f>1000*SUMIFS(allNAICS!$O:$O,allNAICS!$C:$C,'Number of Firms per 1000 Capita'!$A147,allNAICS!$E:$E,'Number of Firms per 1000 Capita'!Q$1)/$B147</f>
        <v>8.5770541325397609</v>
      </c>
      <c r="R147" s="2">
        <f>1000*SUMIFS(allNAICS!$O:$O,allNAICS!$C:$C,'Number of Firms per 1000 Capita'!$A147,allNAICS!$E:$E,'Number of Firms per 1000 Capita'!R$1)/$B147</f>
        <v>10.604439569528981</v>
      </c>
      <c r="S147" s="2">
        <f>1000*SUMIFS(allNAICS!$O:$O,allNAICS!$C:$C,'Number of Firms per 1000 Capita'!$A147,allNAICS!$E:$E,'Number of Firms per 1000 Capita'!S$1)/$B147</f>
        <v>8.3612791858092006</v>
      </c>
      <c r="T147" s="2">
        <f>1000*SUMIFS(allNAICS!$O:$O,allNAICS!$C:$C,'Number of Firms per 1000 Capita'!$A147,allNAICS!$E:$E,'Number of Firms per 1000 Capita'!T$1)/$B147</f>
        <v>1.9891752901723503</v>
      </c>
      <c r="U147" s="2">
        <f>1000*SUMIFS(allNAICS!$O:$O,allNAICS!$C:$C,'Number of Firms per 1000 Capita'!$A147,allNAICS!$E:$E,'Number of Firms per 1000 Capita'!U$1)/$B147</f>
        <v>5.7472556123962706</v>
      </c>
      <c r="V147" s="2">
        <f>1000*SUMIFS(allNAICS!$O:$O,allNAICS!$C:$C,'Number of Firms per 1000 Capita'!$A147,allNAICS!$E:$E,'Number of Firms per 1000 Capita'!V$1)/$B147</f>
        <v>3.2658437249948302</v>
      </c>
      <c r="W147" s="2">
        <f>1000*SUMIFS(allNAICS!$O:$O,allNAICS!$C:$C,'Number of Firms per 1000 Capita'!$A147,allNAICS!$E:$E,'Number of Firms per 1000 Capita'!W$1)/$B147</f>
        <v>2.0094041914283403</v>
      </c>
      <c r="X147" s="2">
        <f>1000*SUMIFS(allNAICS!$O:$O,allNAICS!$C:$C,'Number of Firms per 1000 Capita'!$A147,allNAICS!$E:$E,'Number of Firms per 1000 Capita'!X$1)/$B147</f>
        <v>11.600151042462711</v>
      </c>
      <c r="Y147" s="2">
        <f>1000*SUMIFS(allNAICS!$O:$O,allNAICS!$C:$C,'Number of Firms per 1000 Capita'!$A147,allNAICS!$E:$E,'Number of Firms per 1000 Capita'!Y$1)/$B147</f>
        <v>6.7429670853300011E-2</v>
      </c>
      <c r="Z147" s="2">
        <f>1000*SUMIFS(allNAICS!$O:$O,allNAICS!$C:$C,'Number of Firms per 1000 Capita'!$A147,allNAICS!$E:$E,'Number of Firms per 1000 Capita'!Z$1)/$B147</f>
        <v>0</v>
      </c>
    </row>
    <row r="148" spans="1:26" x14ac:dyDescent="0.45">
      <c r="A148" s="1" t="s">
        <v>634</v>
      </c>
      <c r="B148" s="2">
        <v>140427</v>
      </c>
      <c r="C148" s="1" t="s">
        <v>508</v>
      </c>
      <c r="D148" s="1">
        <v>43.491651400000002</v>
      </c>
      <c r="E148" s="1">
        <v>-112.0339645</v>
      </c>
      <c r="F148" s="2">
        <f>1000*SUMIFS(allNAICS!$O:$O,allNAICS!$C:$C,'Number of Firms per 1000 Capita'!$A148,allNAICS!$E:$E,'Number of Firms per 1000 Capita'!F$1)/$B148</f>
        <v>93.73553518910181</v>
      </c>
      <c r="G148" s="2">
        <f>1000*SUMIFS(allNAICS!$O:$O,allNAICS!$C:$C,'Number of Firms per 1000 Capita'!$A148,allNAICS!$E:$E,'Number of Firms per 1000 Capita'!G$1)/$B148</f>
        <v>1.0183226872325122</v>
      </c>
      <c r="H148" s="2">
        <f>1000*SUMIFS(allNAICS!$O:$O,allNAICS!$C:$C,'Number of Firms per 1000 Capita'!$A148,allNAICS!$E:$E,'Number of Firms per 1000 Capita'!H$1)/$B148</f>
        <v>0.1851495794968204</v>
      </c>
      <c r="I148" s="2">
        <f>1000*SUMIFS(allNAICS!$O:$O,allNAICS!$C:$C,'Number of Firms per 1000 Capita'!$A148,allNAICS!$E:$E,'Number of Firms per 1000 Capita'!I$1)/$B148</f>
        <v>0</v>
      </c>
      <c r="J148" s="2">
        <f>1000*SUMIFS(allNAICS!$O:$O,allNAICS!$C:$C,'Number of Firms per 1000 Capita'!$A148,allNAICS!$E:$E,'Number of Firms per 1000 Capita'!J$1)/$B148</f>
        <v>9.755958611947845</v>
      </c>
      <c r="K148" s="2">
        <f>1000*SUMIFS(allNAICS!$O:$O,allNAICS!$C:$C,'Number of Firms per 1000 Capita'!$A148,allNAICS!$E:$E,'Number of Firms per 1000 Capita'!K$1)/$B148</f>
        <v>2.5280038738988941</v>
      </c>
      <c r="L148" s="2">
        <f>1000*SUMIFS(allNAICS!$O:$O,allNAICS!$C:$C,'Number of Firms per 1000 Capita'!$A148,allNAICS!$E:$E,'Number of Firms per 1000 Capita'!L$1)/$B148</f>
        <v>2.5636095622636672</v>
      </c>
      <c r="M148" s="2">
        <f>1000*SUMIFS(allNAICS!$O:$O,allNAICS!$C:$C,'Number of Firms per 1000 Capita'!$A148,allNAICS!$E:$E,'Number of Firms per 1000 Capita'!M$1)/$B148</f>
        <v>13.245316071695614</v>
      </c>
      <c r="N148" s="2">
        <f>1000*SUMIFS(allNAICS!$O:$O,allNAICS!$C:$C,'Number of Firms per 1000 Capita'!$A148,allNAICS!$E:$E,'Number of Firms per 1000 Capita'!N$1)/$B148</f>
        <v>4.4364687702507348</v>
      </c>
      <c r="O148" s="2">
        <f>1000*SUMIFS(allNAICS!$O:$O,allNAICS!$C:$C,'Number of Firms per 1000 Capita'!$A148,allNAICS!$E:$E,'Number of Firms per 1000 Capita'!O$1)/$B148</f>
        <v>1.7304364545279753</v>
      </c>
      <c r="P148" s="2">
        <f>1000*SUMIFS(allNAICS!$O:$O,allNAICS!$C:$C,'Number of Firms per 1000 Capita'!$A148,allNAICS!$E:$E,'Number of Firms per 1000 Capita'!P$1)/$B148</f>
        <v>4.6572240381123287</v>
      </c>
      <c r="Q148" s="2">
        <f>1000*SUMIFS(allNAICS!$O:$O,allNAICS!$C:$C,'Number of Firms per 1000 Capita'!$A148,allNAICS!$E:$E,'Number of Firms per 1000 Capita'!Q$1)/$B148</f>
        <v>10.425345553205581</v>
      </c>
      <c r="R148" s="2">
        <f>1000*SUMIFS(allNAICS!$O:$O,allNAICS!$C:$C,'Number of Firms per 1000 Capita'!$A148,allNAICS!$E:$E,'Number of Firms per 1000 Capita'!R$1)/$B148</f>
        <v>10.90246177729354</v>
      </c>
      <c r="S148" s="2">
        <f>1000*SUMIFS(allNAICS!$O:$O,allNAICS!$C:$C,'Number of Firms per 1000 Capita'!$A148,allNAICS!$E:$E,'Number of Firms per 1000 Capita'!S$1)/$B148</f>
        <v>5.8250906164768885</v>
      </c>
      <c r="T148" s="2">
        <f>1000*SUMIFS(allNAICS!$O:$O,allNAICS!$C:$C,'Number of Firms per 1000 Capita'!$A148,allNAICS!$E:$E,'Number of Firms per 1000 Capita'!T$1)/$B148</f>
        <v>1.4313486722638809</v>
      </c>
      <c r="U148" s="2">
        <f>1000*SUMIFS(allNAICS!$O:$O,allNAICS!$C:$C,'Number of Firms per 1000 Capita'!$A148,allNAICS!$E:$E,'Number of Firms per 1000 Capita'!U$1)/$B148</f>
        <v>9.2289944241492012</v>
      </c>
      <c r="V148" s="2">
        <f>1000*SUMIFS(allNAICS!$O:$O,allNAICS!$C:$C,'Number of Firms per 1000 Capita'!$A148,allNAICS!$E:$E,'Number of Firms per 1000 Capita'!V$1)/$B148</f>
        <v>2.9837566849679904</v>
      </c>
      <c r="W148" s="2">
        <f>1000*SUMIFS(allNAICS!$O:$O,allNAICS!$C:$C,'Number of Firms per 1000 Capita'!$A148,allNAICS!$E:$E,'Number of Firms per 1000 Capita'!W$1)/$B148</f>
        <v>2.2858851930184367</v>
      </c>
      <c r="X148" s="2">
        <f>1000*SUMIFS(allNAICS!$O:$O,allNAICS!$C:$C,'Number of Firms per 1000 Capita'!$A148,allNAICS!$E:$E,'Number of Firms per 1000 Capita'!X$1)/$B148</f>
        <v>10.539283755972853</v>
      </c>
      <c r="Y148" s="2">
        <f>1000*SUMIFS(allNAICS!$O:$O,allNAICS!$C:$C,'Number of Firms per 1000 Capita'!$A148,allNAICS!$E:$E,'Number of Firms per 1000 Capita'!Y$1)/$B148</f>
        <v>0</v>
      </c>
      <c r="Z148" s="2">
        <f>1000*SUMIFS(allNAICS!$O:$O,allNAICS!$C:$C,'Number of Firms per 1000 Capita'!$A148,allNAICS!$E:$E,'Number of Firms per 1000 Capita'!Z$1)/$B148</f>
        <v>0</v>
      </c>
    </row>
    <row r="149" spans="1:26" x14ac:dyDescent="0.45">
      <c r="A149" s="1" t="s">
        <v>635</v>
      </c>
      <c r="B149" s="2">
        <v>1989032</v>
      </c>
      <c r="C149" s="1" t="s">
        <v>506</v>
      </c>
      <c r="D149" s="1">
        <v>39.768402999999999</v>
      </c>
      <c r="E149" s="1">
        <v>-86.158068</v>
      </c>
      <c r="F149" s="2">
        <f>1000*SUMIFS(allNAICS!$O:$O,allNAICS!$C:$C,'Number of Firms per 1000 Capita'!$A149,allNAICS!$E:$E,'Number of Firms per 1000 Capita'!F$1)/$B149</f>
        <v>80.058038281938153</v>
      </c>
      <c r="G149" s="2">
        <f>1000*SUMIFS(allNAICS!$O:$O,allNAICS!$C:$C,'Number of Firms per 1000 Capita'!$A149,allNAICS!$E:$E,'Number of Firms per 1000 Capita'!G$1)/$B149</f>
        <v>0.2624392166641864</v>
      </c>
      <c r="H149" s="2">
        <f>1000*SUMIFS(allNAICS!$O:$O,allNAICS!$C:$C,'Number of Firms per 1000 Capita'!$A149,allNAICS!$E:$E,'Number of Firms per 1000 Capita'!H$1)/$B149</f>
        <v>9.4015581448664481E-2</v>
      </c>
      <c r="I149" s="2">
        <f>1000*SUMIFS(allNAICS!$O:$O,allNAICS!$C:$C,'Number of Firms per 1000 Capita'!$A149,allNAICS!$E:$E,'Number of Firms per 1000 Capita'!I$1)/$B149</f>
        <v>8.1949410567552464E-2</v>
      </c>
      <c r="J149" s="2">
        <f>1000*SUMIFS(allNAICS!$O:$O,allNAICS!$C:$C,'Number of Firms per 1000 Capita'!$A149,allNAICS!$E:$E,'Number of Firms per 1000 Capita'!J$1)/$B149</f>
        <v>9.069738445635867</v>
      </c>
      <c r="K149" s="2">
        <f>1000*SUMIFS(allNAICS!$O:$O,allNAICS!$C:$C,'Number of Firms per 1000 Capita'!$A149,allNAICS!$E:$E,'Number of Firms per 1000 Capita'!K$1)/$B149</f>
        <v>1.4941941607777049</v>
      </c>
      <c r="L149" s="2">
        <f>1000*SUMIFS(allNAICS!$O:$O,allNAICS!$C:$C,'Number of Firms per 1000 Capita'!$A149,allNAICS!$E:$E,'Number of Firms per 1000 Capita'!L$1)/$B149</f>
        <v>2.313185509333183</v>
      </c>
      <c r="M149" s="2">
        <f>1000*SUMIFS(allNAICS!$O:$O,allNAICS!$C:$C,'Number of Firms per 1000 Capita'!$A149,allNAICS!$E:$E,'Number of Firms per 1000 Capita'!M$1)/$B149</f>
        <v>7.3508118521974506</v>
      </c>
      <c r="N149" s="2">
        <f>1000*SUMIFS(allNAICS!$O:$O,allNAICS!$C:$C,'Number of Firms per 1000 Capita'!$A149,allNAICS!$E:$E,'Number of Firms per 1000 Capita'!N$1)/$B149</f>
        <v>3.5680672809688332</v>
      </c>
      <c r="O149" s="2">
        <f>1000*SUMIFS(allNAICS!$O:$O,allNAICS!$C:$C,'Number of Firms per 1000 Capita'!$A149,allNAICS!$E:$E,'Number of Firms per 1000 Capita'!O$1)/$B149</f>
        <v>1.0980215501811936</v>
      </c>
      <c r="P149" s="2">
        <f>1000*SUMIFS(allNAICS!$O:$O,allNAICS!$C:$C,'Number of Firms per 1000 Capita'!$A149,allNAICS!$E:$E,'Number of Firms per 1000 Capita'!P$1)/$B149</f>
        <v>3.4574607145586396</v>
      </c>
      <c r="Q149" s="2">
        <f>1000*SUMIFS(allNAICS!$O:$O,allNAICS!$C:$C,'Number of Firms per 1000 Capita'!$A149,allNAICS!$E:$E,'Number of Firms per 1000 Capita'!Q$1)/$B149</f>
        <v>8.0657324769033387</v>
      </c>
      <c r="R149" s="2">
        <f>1000*SUMIFS(allNAICS!$O:$O,allNAICS!$C:$C,'Number of Firms per 1000 Capita'!$A149,allNAICS!$E:$E,'Number of Firms per 1000 Capita'!R$1)/$B149</f>
        <v>11.435210695453868</v>
      </c>
      <c r="S149" s="2">
        <f>1000*SUMIFS(allNAICS!$O:$O,allNAICS!$C:$C,'Number of Firms per 1000 Capita'!$A149,allNAICS!$E:$E,'Number of Firms per 1000 Capita'!S$1)/$B149</f>
        <v>6.9018497439960749</v>
      </c>
      <c r="T149" s="2">
        <f>1000*SUMIFS(allNAICS!$O:$O,allNAICS!$C:$C,'Number of Firms per 1000 Capita'!$A149,allNAICS!$E:$E,'Number of Firms per 1000 Capita'!T$1)/$B149</f>
        <v>2.2463188123670208</v>
      </c>
      <c r="U149" s="2">
        <f>1000*SUMIFS(allNAICS!$O:$O,allNAICS!$C:$C,'Number of Firms per 1000 Capita'!$A149,allNAICS!$E:$E,'Number of Firms per 1000 Capita'!U$1)/$B149</f>
        <v>6.6243278137304982</v>
      </c>
      <c r="V149" s="2">
        <f>1000*SUMIFS(allNAICS!$O:$O,allNAICS!$C:$C,'Number of Firms per 1000 Capita'!$A149,allNAICS!$E:$E,'Number of Firms per 1000 Capita'!V$1)/$B149</f>
        <v>3.8088879414710273</v>
      </c>
      <c r="W149" s="2">
        <f>1000*SUMIFS(allNAICS!$O:$O,allNAICS!$C:$C,'Number of Firms per 1000 Capita'!$A149,allNAICS!$E:$E,'Number of Firms per 1000 Capita'!W$1)/$B149</f>
        <v>2.0165588085058461</v>
      </c>
      <c r="X149" s="2">
        <f>1000*SUMIFS(allNAICS!$O:$O,allNAICS!$C:$C,'Number of Firms per 1000 Capita'!$A149,allNAICS!$E:$E,'Number of Firms per 1000 Capita'!X$1)/$B149</f>
        <v>10.331658816952165</v>
      </c>
      <c r="Y149" s="2">
        <f>1000*SUMIFS(allNAICS!$O:$O,allNAICS!$C:$C,'Number of Firms per 1000 Capita'!$A149,allNAICS!$E:$E,'Number of Firms per 1000 Capita'!Y$1)/$B149</f>
        <v>0.13071685121204688</v>
      </c>
      <c r="Z149" s="2">
        <f>1000*SUMIFS(allNAICS!$O:$O,allNAICS!$C:$C,'Number of Firms per 1000 Capita'!$A149,allNAICS!$E:$E,'Number of Firms per 1000 Capita'!Z$1)/$B149</f>
        <v>3.1170941442872715E-2</v>
      </c>
    </row>
    <row r="150" spans="1:26" x14ac:dyDescent="0.45">
      <c r="A150" s="1" t="s">
        <v>636</v>
      </c>
      <c r="B150" s="2">
        <v>166520</v>
      </c>
      <c r="C150" s="1" t="s">
        <v>462</v>
      </c>
      <c r="D150" s="1">
        <v>41.661127700000002</v>
      </c>
      <c r="E150" s="1">
        <v>-91.5301683</v>
      </c>
      <c r="F150" s="2">
        <f>1000*SUMIFS(allNAICS!$O:$O,allNAICS!$C:$C,'Number of Firms per 1000 Capita'!$A150,allNAICS!$E:$E,'Number of Firms per 1000 Capita'!F$1)/$B150</f>
        <v>81.948114340619739</v>
      </c>
      <c r="G150" s="2">
        <f>1000*SUMIFS(allNAICS!$O:$O,allNAICS!$C:$C,'Number of Firms per 1000 Capita'!$A150,allNAICS!$E:$E,'Number of Firms per 1000 Capita'!G$1)/$B150</f>
        <v>1.4893105933221236</v>
      </c>
      <c r="H150" s="2">
        <f>1000*SUMIFS(allNAICS!$O:$O,allNAICS!$C:$C,'Number of Firms per 1000 Capita'!$A150,allNAICS!$E:$E,'Number of Firms per 1000 Capita'!H$1)/$B150</f>
        <v>0</v>
      </c>
      <c r="I150" s="2">
        <f>1000*SUMIFS(allNAICS!$O:$O,allNAICS!$C:$C,'Number of Firms per 1000 Capita'!$A150,allNAICS!$E:$E,'Number of Firms per 1000 Capita'!I$1)/$B150</f>
        <v>0.24621667067018976</v>
      </c>
      <c r="J150" s="2">
        <f>1000*SUMIFS(allNAICS!$O:$O,allNAICS!$C:$C,'Number of Firms per 1000 Capita'!$A150,allNAICS!$E:$E,'Number of Firms per 1000 Capita'!J$1)/$B150</f>
        <v>8.2932981023300503</v>
      </c>
      <c r="K150" s="2">
        <f>1000*SUMIFS(allNAICS!$O:$O,allNAICS!$C:$C,'Number of Firms per 1000 Capita'!$A150,allNAICS!$E:$E,'Number of Firms per 1000 Capita'!K$1)/$B150</f>
        <v>1.7595484025942829</v>
      </c>
      <c r="L150" s="2">
        <f>1000*SUMIFS(allNAICS!$O:$O,allNAICS!$C:$C,'Number of Firms per 1000 Capita'!$A150,allNAICS!$E:$E,'Number of Firms per 1000 Capita'!L$1)/$B150</f>
        <v>0.94883497477780443</v>
      </c>
      <c r="M150" s="2">
        <f>1000*SUMIFS(allNAICS!$O:$O,allNAICS!$C:$C,'Number of Firms per 1000 Capita'!$A150,allNAICS!$E:$E,'Number of Firms per 1000 Capita'!M$1)/$B150</f>
        <v>7.8789334614460724</v>
      </c>
      <c r="N150" s="2">
        <f>1000*SUMIFS(allNAICS!$O:$O,allNAICS!$C:$C,'Number of Firms per 1000 Capita'!$A150,allNAICS!$E:$E,'Number of Firms per 1000 Capita'!N$1)/$B150</f>
        <v>3.4170069661301947</v>
      </c>
      <c r="O150" s="2">
        <f>1000*SUMIFS(allNAICS!$O:$O,allNAICS!$C:$C,'Number of Firms per 1000 Capita'!$A150,allNAICS!$E:$E,'Number of Firms per 1000 Capita'!O$1)/$B150</f>
        <v>1.219072784049964</v>
      </c>
      <c r="P150" s="2">
        <f>1000*SUMIFS(allNAICS!$O:$O,allNAICS!$C:$C,'Number of Firms per 1000 Capita'!$A150,allNAICS!$E:$E,'Number of Firms per 1000 Capita'!P$1)/$B150</f>
        <v>3.4650492433341342</v>
      </c>
      <c r="Q150" s="2">
        <f>1000*SUMIFS(allNAICS!$O:$O,allNAICS!$C:$C,'Number of Firms per 1000 Capita'!$A150,allNAICS!$E:$E,'Number of Firms per 1000 Capita'!Q$1)/$B150</f>
        <v>10.245015613740092</v>
      </c>
      <c r="R150" s="2">
        <f>1000*SUMIFS(allNAICS!$O:$O,allNAICS!$C:$C,'Number of Firms per 1000 Capita'!$A150,allNAICS!$E:$E,'Number of Firms per 1000 Capita'!R$1)/$B150</f>
        <v>9.8126351189046357</v>
      </c>
      <c r="S150" s="2">
        <f>1000*SUMIFS(allNAICS!$O:$O,allNAICS!$C:$C,'Number of Firms per 1000 Capita'!$A150,allNAICS!$E:$E,'Number of Firms per 1000 Capita'!S$1)/$B150</f>
        <v>4.8462647129473941</v>
      </c>
      <c r="T150" s="2">
        <f>1000*SUMIFS(allNAICS!$O:$O,allNAICS!$C:$C,'Number of Firms per 1000 Capita'!$A150,allNAICS!$E:$E,'Number of Firms per 1000 Capita'!T$1)/$B150</f>
        <v>2.8164785010809514</v>
      </c>
      <c r="U150" s="2">
        <f>1000*SUMIFS(allNAICS!$O:$O,allNAICS!$C:$C,'Number of Firms per 1000 Capita'!$A150,allNAICS!$E:$E,'Number of Firms per 1000 Capita'!U$1)/$B150</f>
        <v>8.0230602930578918</v>
      </c>
      <c r="V150" s="2">
        <f>1000*SUMIFS(allNAICS!$O:$O,allNAICS!$C:$C,'Number of Firms per 1000 Capita'!$A150,allNAICS!$E:$E,'Number of Firms per 1000 Capita'!V$1)/$B150</f>
        <v>4.2697573865001202</v>
      </c>
      <c r="W150" s="2">
        <f>1000*SUMIFS(allNAICS!$O:$O,allNAICS!$C:$C,'Number of Firms per 1000 Capita'!$A150,allNAICS!$E:$E,'Number of Firms per 1000 Capita'!W$1)/$B150</f>
        <v>3.104732164304588</v>
      </c>
      <c r="X150" s="2">
        <f>1000*SUMIFS(allNAICS!$O:$O,allNAICS!$C:$C,'Number of Firms per 1000 Capita'!$A150,allNAICS!$E:$E,'Number of Firms per 1000 Capita'!X$1)/$B150</f>
        <v>10.196973336536152</v>
      </c>
      <c r="Y150" s="2">
        <f>1000*SUMIFS(allNAICS!$O:$O,allNAICS!$C:$C,'Number of Firms per 1000 Capita'!$A150,allNAICS!$E:$E,'Number of Firms per 1000 Capita'!Y$1)/$B150</f>
        <v>0</v>
      </c>
      <c r="Z150" s="2">
        <f>1000*SUMIFS(allNAICS!$O:$O,allNAICS!$C:$C,'Number of Firms per 1000 Capita'!$A150,allNAICS!$E:$E,'Number of Firms per 1000 Capita'!Z$1)/$B150</f>
        <v>0</v>
      </c>
    </row>
    <row r="151" spans="1:26" x14ac:dyDescent="0.45">
      <c r="A151" s="1" t="s">
        <v>637</v>
      </c>
      <c r="B151" s="2">
        <v>104415</v>
      </c>
      <c r="C151" s="1" t="s">
        <v>451</v>
      </c>
      <c r="D151" s="1">
        <v>42.443961399999999</v>
      </c>
      <c r="E151" s="1">
        <v>-76.501880700000001</v>
      </c>
      <c r="F151" s="2">
        <f>1000*SUMIFS(allNAICS!$O:$O,allNAICS!$C:$C,'Number of Firms per 1000 Capita'!$A151,allNAICS!$E:$E,'Number of Firms per 1000 Capita'!F$1)/$B151</f>
        <v>86.797873868697025</v>
      </c>
      <c r="G151" s="2">
        <f>1000*SUMIFS(allNAICS!$O:$O,allNAICS!$C:$C,'Number of Firms per 1000 Capita'!$A151,allNAICS!$E:$E,'Number of Firms per 1000 Capita'!G$1)/$B151</f>
        <v>0.71828760235598332</v>
      </c>
      <c r="H151" s="2">
        <f>1000*SUMIFS(allNAICS!$O:$O,allNAICS!$C:$C,'Number of Firms per 1000 Capita'!$A151,allNAICS!$E:$E,'Number of Firms per 1000 Capita'!H$1)/$B151</f>
        <v>0</v>
      </c>
      <c r="I151" s="2">
        <f>1000*SUMIFS(allNAICS!$O:$O,allNAICS!$C:$C,'Number of Firms per 1000 Capita'!$A151,allNAICS!$E:$E,'Number of Firms per 1000 Capita'!I$1)/$B151</f>
        <v>0</v>
      </c>
      <c r="J151" s="2">
        <f>1000*SUMIFS(allNAICS!$O:$O,allNAICS!$C:$C,'Number of Firms per 1000 Capita'!$A151,allNAICS!$E:$E,'Number of Firms per 1000 Capita'!J$1)/$B151</f>
        <v>5.8133409950677581</v>
      </c>
      <c r="K151" s="2">
        <f>1000*SUMIFS(allNAICS!$O:$O,allNAICS!$C:$C,'Number of Firms per 1000 Capita'!$A151,allNAICS!$E:$E,'Number of Firms per 1000 Capita'!K$1)/$B151</f>
        <v>1.982473782502514</v>
      </c>
      <c r="L151" s="2">
        <f>1000*SUMIFS(allNAICS!$O:$O,allNAICS!$C:$C,'Number of Firms per 1000 Capita'!$A151,allNAICS!$E:$E,'Number of Firms per 1000 Capita'!L$1)/$B151</f>
        <v>1.0917971555810946</v>
      </c>
      <c r="M151" s="2">
        <f>1000*SUMIFS(allNAICS!$O:$O,allNAICS!$C:$C,'Number of Firms per 1000 Capita'!$A151,allNAICS!$E:$E,'Number of Firms per 1000 Capita'!M$1)/$B151</f>
        <v>8.5907197241775606</v>
      </c>
      <c r="N151" s="2">
        <f>1000*SUMIFS(allNAICS!$O:$O,allNAICS!$C:$C,'Number of Firms per 1000 Capita'!$A151,allNAICS!$E:$E,'Number of Firms per 1000 Capita'!N$1)/$B151</f>
        <v>1.8579705980941437</v>
      </c>
      <c r="O151" s="2">
        <f>1000*SUMIFS(allNAICS!$O:$O,allNAICS!$C:$C,'Number of Firms per 1000 Capita'!$A151,allNAICS!$E:$E,'Number of Firms per 1000 Capita'!O$1)/$B151</f>
        <v>2.1452856390365369</v>
      </c>
      <c r="P151" s="2">
        <f>1000*SUMIFS(allNAICS!$O:$O,allNAICS!$C:$C,'Number of Firms per 1000 Capita'!$A151,allNAICS!$E:$E,'Number of Firms per 1000 Capita'!P$1)/$B151</f>
        <v>1.8292390939999041</v>
      </c>
      <c r="Q151" s="2">
        <f>1000*SUMIFS(allNAICS!$O:$O,allNAICS!$C:$C,'Number of Firms per 1000 Capita'!$A151,allNAICS!$E:$E,'Number of Firms per 1000 Capita'!Q$1)/$B151</f>
        <v>5.5068716180625392</v>
      </c>
      <c r="R151" s="2">
        <f>1000*SUMIFS(allNAICS!$O:$O,allNAICS!$C:$C,'Number of Firms per 1000 Capita'!$A151,allNAICS!$E:$E,'Number of Firms per 1000 Capita'!R$1)/$B151</f>
        <v>17.526217497485995</v>
      </c>
      <c r="S151" s="2">
        <f>1000*SUMIFS(allNAICS!$O:$O,allNAICS!$C:$C,'Number of Firms per 1000 Capita'!$A151,allNAICS!$E:$E,'Number of Firms per 1000 Capita'!S$1)/$B151</f>
        <v>4.6161949911411195</v>
      </c>
      <c r="T151" s="2">
        <f>1000*SUMIFS(allNAICS!$O:$O,allNAICS!$C:$C,'Number of Firms per 1000 Capita'!$A151,allNAICS!$E:$E,'Number of Firms per 1000 Capita'!T$1)/$B151</f>
        <v>4.8747785279892737</v>
      </c>
      <c r="U151" s="2">
        <f>1000*SUMIFS(allNAICS!$O:$O,allNAICS!$C:$C,'Number of Firms per 1000 Capita'!$A151,allNAICS!$E:$E,'Number of Firms per 1000 Capita'!U$1)/$B151</f>
        <v>8.7056457405545178</v>
      </c>
      <c r="V151" s="2">
        <f>1000*SUMIFS(allNAICS!$O:$O,allNAICS!$C:$C,'Number of Firms per 1000 Capita'!$A151,allNAICS!$E:$E,'Number of Firms per 1000 Capita'!V$1)/$B151</f>
        <v>8.9642292774026728</v>
      </c>
      <c r="W151" s="2">
        <f>1000*SUMIFS(allNAICS!$O:$O,allNAICS!$C:$C,'Number of Firms per 1000 Capita'!$A151,allNAICS!$E:$E,'Number of Firms per 1000 Capita'!W$1)/$B151</f>
        <v>4.2905712780730738</v>
      </c>
      <c r="X151" s="2">
        <f>1000*SUMIFS(allNAICS!$O:$O,allNAICS!$C:$C,'Number of Firms per 1000 Capita'!$A151,allNAICS!$E:$E,'Number of Firms per 1000 Capita'!X$1)/$B151</f>
        <v>7.9777809701671218</v>
      </c>
      <c r="Y151" s="2">
        <f>1000*SUMIFS(allNAICS!$O:$O,allNAICS!$C:$C,'Number of Firms per 1000 Capita'!$A151,allNAICS!$E:$E,'Number of Firms per 1000 Capita'!Y$1)/$B151</f>
        <v>0</v>
      </c>
      <c r="Z151" s="2">
        <f>1000*SUMIFS(allNAICS!$O:$O,allNAICS!$C:$C,'Number of Firms per 1000 Capita'!$A151,allNAICS!$E:$E,'Number of Firms per 1000 Capita'!Z$1)/$B151</f>
        <v>0</v>
      </c>
    </row>
    <row r="152" spans="1:26" x14ac:dyDescent="0.45">
      <c r="A152" s="1" t="s">
        <v>638</v>
      </c>
      <c r="B152" s="2">
        <v>158989</v>
      </c>
      <c r="C152" s="1" t="s">
        <v>466</v>
      </c>
      <c r="D152" s="1">
        <v>42.245868999999999</v>
      </c>
      <c r="E152" s="1">
        <v>-84.401346200000006</v>
      </c>
      <c r="F152" s="2">
        <f>1000*SUMIFS(allNAICS!$O:$O,allNAICS!$C:$C,'Number of Firms per 1000 Capita'!$A152,allNAICS!$E:$E,'Number of Firms per 1000 Capita'!F$1)/$B152</f>
        <v>68.02357395794678</v>
      </c>
      <c r="G152" s="2">
        <f>1000*SUMIFS(allNAICS!$O:$O,allNAICS!$C:$C,'Number of Firms per 1000 Capita'!$A152,allNAICS!$E:$E,'Number of Firms per 1000 Capita'!G$1)/$B152</f>
        <v>0.55978715508620092</v>
      </c>
      <c r="H152" s="2">
        <f>1000*SUMIFS(allNAICS!$O:$O,allNAICS!$C:$C,'Number of Firms per 1000 Capita'!$A152,allNAICS!$E:$E,'Number of Firms per 1000 Capita'!H$1)/$B152</f>
        <v>0.37738459893451748</v>
      </c>
      <c r="I152" s="2">
        <f>1000*SUMIFS(allNAICS!$O:$O,allNAICS!$C:$C,'Number of Firms per 1000 Capita'!$A152,allNAICS!$E:$E,'Number of Firms per 1000 Capita'!I$1)/$B152</f>
        <v>0</v>
      </c>
      <c r="J152" s="2">
        <f>1000*SUMIFS(allNAICS!$O:$O,allNAICS!$C:$C,'Number of Firms per 1000 Capita'!$A152,allNAICS!$E:$E,'Number of Firms per 1000 Capita'!J$1)/$B152</f>
        <v>9.811999572297454</v>
      </c>
      <c r="K152" s="2">
        <f>1000*SUMIFS(allNAICS!$O:$O,allNAICS!$C:$C,'Number of Firms per 1000 Capita'!$A152,allNAICS!$E:$E,'Number of Firms per 1000 Capita'!K$1)/$B152</f>
        <v>2.7737768021687037</v>
      </c>
      <c r="L152" s="2">
        <f>1000*SUMIFS(allNAICS!$O:$O,allNAICS!$C:$C,'Number of Firms per 1000 Capita'!$A152,allNAICS!$E:$E,'Number of Firms per 1000 Capita'!L$1)/$B152</f>
        <v>1.5284076256847958</v>
      </c>
      <c r="M152" s="2">
        <f>1000*SUMIFS(allNAICS!$O:$O,allNAICS!$C:$C,'Number of Firms per 1000 Capita'!$A152,allNAICS!$E:$E,'Number of Firms per 1000 Capita'!M$1)/$B152</f>
        <v>8.8559585883300098</v>
      </c>
      <c r="N152" s="2">
        <f>1000*SUMIFS(allNAICS!$O:$O,allNAICS!$C:$C,'Number of Firms per 1000 Capita'!$A152,allNAICS!$E:$E,'Number of Firms per 1000 Capita'!N$1)/$B152</f>
        <v>2.7486178289064025</v>
      </c>
      <c r="O152" s="2">
        <f>1000*SUMIFS(allNAICS!$O:$O,allNAICS!$C:$C,'Number of Firms per 1000 Capita'!$A152,allNAICS!$E:$E,'Number of Firms per 1000 Capita'!O$1)/$B152</f>
        <v>0.46544100535257155</v>
      </c>
      <c r="P152" s="2">
        <f>1000*SUMIFS(allNAICS!$O:$O,allNAICS!$C:$C,'Number of Firms per 1000 Capita'!$A152,allNAICS!$E:$E,'Number of Firms per 1000 Capita'!P$1)/$B152</f>
        <v>1.0126486738076219</v>
      </c>
      <c r="Q152" s="2">
        <f>1000*SUMIFS(allNAICS!$O:$O,allNAICS!$C:$C,'Number of Firms per 1000 Capita'!$A152,allNAICS!$E:$E,'Number of Firms per 1000 Capita'!Q$1)/$B152</f>
        <v>7.5036637754813222</v>
      </c>
      <c r="R152" s="2">
        <f>1000*SUMIFS(allNAICS!$O:$O,allNAICS!$C:$C,'Number of Firms per 1000 Capita'!$A152,allNAICS!$E:$E,'Number of Firms per 1000 Capita'!R$1)/$B152</f>
        <v>4.9500279893577543</v>
      </c>
      <c r="S152" s="2">
        <f>1000*SUMIFS(allNAICS!$O:$O,allNAICS!$C:$C,'Number of Firms per 1000 Capita'!$A152,allNAICS!$E:$E,'Number of Firms per 1000 Capita'!S$1)/$B152</f>
        <v>5.8117228235915697</v>
      </c>
      <c r="T152" s="2">
        <f>1000*SUMIFS(allNAICS!$O:$O,allNAICS!$C:$C,'Number of Firms per 1000 Capita'!$A152,allNAICS!$E:$E,'Number of Firms per 1000 Capita'!T$1)/$B152</f>
        <v>1.6856512085741782</v>
      </c>
      <c r="U152" s="2">
        <f>1000*SUMIFS(allNAICS!$O:$O,allNAICS!$C:$C,'Number of Firms per 1000 Capita'!$A152,allNAICS!$E:$E,'Number of Firms per 1000 Capita'!U$1)/$B152</f>
        <v>7.0004843102352989</v>
      </c>
      <c r="V152" s="2">
        <f>1000*SUMIFS(allNAICS!$O:$O,allNAICS!$C:$C,'Number of Firms per 1000 Capita'!$A152,allNAICS!$E:$E,'Number of Firms per 1000 Capita'!V$1)/$B152</f>
        <v>2.6668511658039233</v>
      </c>
      <c r="W152" s="2">
        <f>1000*SUMIFS(allNAICS!$O:$O,allNAICS!$C:$C,'Number of Firms per 1000 Capita'!$A152,allNAICS!$E:$E,'Number of Firms per 1000 Capita'!W$1)/$B152</f>
        <v>1.8051563315701087</v>
      </c>
      <c r="X152" s="2">
        <f>1000*SUMIFS(allNAICS!$O:$O,allNAICS!$C:$C,'Number of Firms per 1000 Capita'!$A152,allNAICS!$E:$E,'Number of Firms per 1000 Capita'!X$1)/$B152</f>
        <v>8.6735560321783272</v>
      </c>
      <c r="Y152" s="2">
        <f>1000*SUMIFS(allNAICS!$O:$O,allNAICS!$C:$C,'Number of Firms per 1000 Capita'!$A152,allNAICS!$E:$E,'Number of Firms per 1000 Capita'!Y$1)/$B152</f>
        <v>0</v>
      </c>
      <c r="Z152" s="2">
        <f>1000*SUMIFS(allNAICS!$O:$O,allNAICS!$C:$C,'Number of Firms per 1000 Capita'!$A152,allNAICS!$E:$E,'Number of Firms per 1000 Capita'!Z$1)/$B152</f>
        <v>0</v>
      </c>
    </row>
    <row r="153" spans="1:26" x14ac:dyDescent="0.45">
      <c r="A153" s="1" t="s">
        <v>639</v>
      </c>
      <c r="B153" s="2">
        <v>578565</v>
      </c>
      <c r="C153" s="1" t="s">
        <v>620</v>
      </c>
      <c r="D153" s="1">
        <v>32.298757299999998</v>
      </c>
      <c r="E153" s="1">
        <v>-90.184810299999995</v>
      </c>
      <c r="F153" s="2">
        <f>1000*SUMIFS(allNAICS!$O:$O,allNAICS!$C:$C,'Number of Firms per 1000 Capita'!$A153,allNAICS!$E:$E,'Number of Firms per 1000 Capita'!F$1)/$B153</f>
        <v>94.319566513702</v>
      </c>
      <c r="G153" s="2">
        <f>1000*SUMIFS(allNAICS!$O:$O,allNAICS!$C:$C,'Number of Firms per 1000 Capita'!$A153,allNAICS!$E:$E,'Number of Firms per 1000 Capita'!G$1)/$B153</f>
        <v>0.71729192052751201</v>
      </c>
      <c r="H153" s="2">
        <f>1000*SUMIFS(allNAICS!$O:$O,allNAICS!$C:$C,'Number of Firms per 1000 Capita'!$A153,allNAICS!$E:$E,'Number of Firms per 1000 Capita'!H$1)/$B153</f>
        <v>1.5019919974419469</v>
      </c>
      <c r="I153" s="2">
        <f>1000*SUMIFS(allNAICS!$O:$O,allNAICS!$C:$C,'Number of Firms per 1000 Capita'!$A153,allNAICS!$E:$E,'Number of Firms per 1000 Capita'!I$1)/$B153</f>
        <v>0.16074252676881595</v>
      </c>
      <c r="J153" s="2">
        <f>1000*SUMIFS(allNAICS!$O:$O,allNAICS!$C:$C,'Number of Firms per 1000 Capita'!$A153,allNAICS!$E:$E,'Number of Firms per 1000 Capita'!J$1)/$B153</f>
        <v>10.63147615220416</v>
      </c>
      <c r="K153" s="2">
        <f>1000*SUMIFS(allNAICS!$O:$O,allNAICS!$C:$C,'Number of Firms per 1000 Capita'!$A153,allNAICS!$E:$E,'Number of Firms per 1000 Capita'!K$1)/$B153</f>
        <v>1.5313750399695798</v>
      </c>
      <c r="L153" s="2">
        <f>1000*SUMIFS(allNAICS!$O:$O,allNAICS!$C:$C,'Number of Firms per 1000 Capita'!$A153,allNAICS!$E:$E,'Number of Firms per 1000 Capita'!L$1)/$B153</f>
        <v>2.5701520140347238</v>
      </c>
      <c r="M153" s="2">
        <f>1000*SUMIFS(allNAICS!$O:$O,allNAICS!$C:$C,'Number of Firms per 1000 Capita'!$A153,allNAICS!$E:$E,'Number of Firms per 1000 Capita'!M$1)/$B153</f>
        <v>8.3033021354558265</v>
      </c>
      <c r="N153" s="2">
        <f>1000*SUMIFS(allNAICS!$O:$O,allNAICS!$C:$C,'Number of Firms per 1000 Capita'!$A153,allNAICS!$E:$E,'Number of Firms per 1000 Capita'!N$1)/$B153</f>
        <v>3.0143544804818818</v>
      </c>
      <c r="O153" s="2">
        <f>1000*SUMIFS(allNAICS!$O:$O,allNAICS!$C:$C,'Number of Firms per 1000 Capita'!$A153,allNAICS!$E:$E,'Number of Firms per 1000 Capita'!O$1)/$B153</f>
        <v>0.98865296034153471</v>
      </c>
      <c r="P153" s="2">
        <f>1000*SUMIFS(allNAICS!$O:$O,allNAICS!$C:$C,'Number of Firms per 1000 Capita'!$A153,allNAICS!$E:$E,'Number of Firms per 1000 Capita'!P$1)/$B153</f>
        <v>4.3919006507479716</v>
      </c>
      <c r="Q153" s="2">
        <f>1000*SUMIFS(allNAICS!$O:$O,allNAICS!$C:$C,'Number of Firms per 1000 Capita'!$A153,allNAICS!$E:$E,'Number of Firms per 1000 Capita'!Q$1)/$B153</f>
        <v>7.4218108596268353</v>
      </c>
      <c r="R153" s="2">
        <f>1000*SUMIFS(allNAICS!$O:$O,allNAICS!$C:$C,'Number of Firms per 1000 Capita'!$A153,allNAICS!$E:$E,'Number of Firms per 1000 Capita'!R$1)/$B153</f>
        <v>11.670253126269305</v>
      </c>
      <c r="S153" s="2">
        <f>1000*SUMIFS(allNAICS!$O:$O,allNAICS!$C:$C,'Number of Firms per 1000 Capita'!$A153,allNAICS!$E:$E,'Number of Firms per 1000 Capita'!S$1)/$B153</f>
        <v>10.508758739294635</v>
      </c>
      <c r="T153" s="2">
        <f>1000*SUMIFS(allNAICS!$O:$O,allNAICS!$C:$C,'Number of Firms per 1000 Capita'!$A153,allNAICS!$E:$E,'Number of Firms per 1000 Capita'!T$1)/$B153</f>
        <v>2.2763215887583934</v>
      </c>
      <c r="U153" s="2">
        <f>1000*SUMIFS(allNAICS!$O:$O,allNAICS!$C:$C,'Number of Firms per 1000 Capita'!$A153,allNAICS!$E:$E,'Number of Firms per 1000 Capita'!U$1)/$B153</f>
        <v>10.289250127470552</v>
      </c>
      <c r="V153" s="2">
        <f>1000*SUMIFS(allNAICS!$O:$O,allNAICS!$C:$C,'Number of Firms per 1000 Capita'!$A153,allNAICS!$E:$E,'Number of Firms per 1000 Capita'!V$1)/$B153</f>
        <v>3.3600373337481528</v>
      </c>
      <c r="W153" s="2">
        <f>1000*SUMIFS(allNAICS!$O:$O,allNAICS!$C:$C,'Number of Firms per 1000 Capita'!$A153,allNAICS!$E:$E,'Number of Firms per 1000 Capita'!W$1)/$B153</f>
        <v>2.5995350565623569</v>
      </c>
      <c r="X153" s="2">
        <f>1000*SUMIFS(allNAICS!$O:$O,allNAICS!$C:$C,'Number of Firms per 1000 Capita'!$A153,allNAICS!$E:$E,'Number of Firms per 1000 Capita'!X$1)/$B153</f>
        <v>12.550015987831964</v>
      </c>
      <c r="Y153" s="2">
        <f>1000*SUMIFS(allNAICS!$O:$O,allNAICS!$C:$C,'Number of Firms per 1000 Capita'!$A153,allNAICS!$E:$E,'Number of Firms per 1000 Capita'!Y$1)/$B153</f>
        <v>0.16765618383414135</v>
      </c>
      <c r="Z153" s="2">
        <f>1000*SUMIFS(allNAICS!$O:$O,allNAICS!$C:$C,'Number of Firms per 1000 Capita'!$A153,allNAICS!$E:$E,'Number of Firms per 1000 Capita'!Z$1)/$B153</f>
        <v>0</v>
      </c>
    </row>
    <row r="154" spans="1:26" x14ac:dyDescent="0.45">
      <c r="A154" s="1" t="s">
        <v>640</v>
      </c>
      <c r="B154" s="2">
        <v>129538</v>
      </c>
      <c r="C154" s="1" t="s">
        <v>546</v>
      </c>
      <c r="D154" s="1">
        <v>35.614516899999998</v>
      </c>
      <c r="E154" s="1">
        <v>-88.813946900000005</v>
      </c>
      <c r="F154" s="2">
        <f>1000*SUMIFS(allNAICS!$O:$O,allNAICS!$C:$C,'Number of Firms per 1000 Capita'!$A154,allNAICS!$E:$E,'Number of Firms per 1000 Capita'!F$1)/$B154</f>
        <v>78.177831987524897</v>
      </c>
      <c r="G154" s="2">
        <f>1000*SUMIFS(allNAICS!$O:$O,allNAICS!$C:$C,'Number of Firms per 1000 Capita'!$A154,allNAICS!$E:$E,'Number of Firms per 1000 Capita'!G$1)/$B154</f>
        <v>1.1965600827556393</v>
      </c>
      <c r="H154" s="2">
        <f>1000*SUMIFS(allNAICS!$O:$O,allNAICS!$C:$C,'Number of Firms per 1000 Capita'!$A154,allNAICS!$E:$E,'Number of Firms per 1000 Capita'!H$1)/$B154</f>
        <v>0</v>
      </c>
      <c r="I154" s="2">
        <f>1000*SUMIFS(allNAICS!$O:$O,allNAICS!$C:$C,'Number of Firms per 1000 Capita'!$A154,allNAICS!$E:$E,'Number of Firms per 1000 Capita'!I$1)/$B154</f>
        <v>0</v>
      </c>
      <c r="J154" s="2">
        <f>1000*SUMIFS(allNAICS!$O:$O,allNAICS!$C:$C,'Number of Firms per 1000 Capita'!$A154,allNAICS!$E:$E,'Number of Firms per 1000 Capita'!J$1)/$B154</f>
        <v>7.1098828143093149</v>
      </c>
      <c r="K154" s="2">
        <f>1000*SUMIFS(allNAICS!$O:$O,allNAICS!$C:$C,'Number of Firms per 1000 Capita'!$A154,allNAICS!$E:$E,'Number of Firms per 1000 Capita'!K$1)/$B154</f>
        <v>1.7832605104293722</v>
      </c>
      <c r="L154" s="2">
        <f>1000*SUMIFS(allNAICS!$O:$O,allNAICS!$C:$C,'Number of Firms per 1000 Capita'!$A154,allNAICS!$E:$E,'Number of Firms per 1000 Capita'!L$1)/$B154</f>
        <v>2.6864703793481448</v>
      </c>
      <c r="M154" s="2">
        <f>1000*SUMIFS(allNAICS!$O:$O,allNAICS!$C:$C,'Number of Firms per 1000 Capita'!$A154,allNAICS!$E:$E,'Number of Firms per 1000 Capita'!M$1)/$B154</f>
        <v>8.7773471876978189</v>
      </c>
      <c r="N154" s="2">
        <f>1000*SUMIFS(allNAICS!$O:$O,allNAICS!$C:$C,'Number of Firms per 1000 Capita'!$A154,allNAICS!$E:$E,'Number of Firms per 1000 Capita'!N$1)/$B154</f>
        <v>3.9216291744507403</v>
      </c>
      <c r="O154" s="2">
        <f>1000*SUMIFS(allNAICS!$O:$O,allNAICS!$C:$C,'Number of Firms per 1000 Capita'!$A154,allNAICS!$E:$E,'Number of Firms per 1000 Capita'!O$1)/$B154</f>
        <v>1.2042798252250304</v>
      </c>
      <c r="P154" s="2">
        <f>1000*SUMIFS(allNAICS!$O:$O,allNAICS!$C:$C,'Number of Firms per 1000 Capita'!$A154,allNAICS!$E:$E,'Number of Firms per 1000 Capita'!P$1)/$B154</f>
        <v>3.0724575028177061</v>
      </c>
      <c r="Q154" s="2">
        <f>1000*SUMIFS(allNAICS!$O:$O,allNAICS!$C:$C,'Number of Firms per 1000 Capita'!$A154,allNAICS!$E:$E,'Number of Firms per 1000 Capita'!Q$1)/$B154</f>
        <v>7.2025197239420091</v>
      </c>
      <c r="R154" s="2">
        <f>1000*SUMIFS(allNAICS!$O:$O,allNAICS!$C:$C,'Number of Firms per 1000 Capita'!$A154,allNAICS!$E:$E,'Number of Firms per 1000 Capita'!R$1)/$B154</f>
        <v>7.2719974061665305</v>
      </c>
      <c r="S154" s="2">
        <f>1000*SUMIFS(allNAICS!$O:$O,allNAICS!$C:$C,'Number of Firms per 1000 Capita'!$A154,allNAICS!$E:$E,'Number of Firms per 1000 Capita'!S$1)/$B154</f>
        <v>7.1098828143093149</v>
      </c>
      <c r="T154" s="2">
        <f>1000*SUMIFS(allNAICS!$O:$O,allNAICS!$C:$C,'Number of Firms per 1000 Capita'!$A154,allNAICS!$E:$E,'Number of Firms per 1000 Capita'!T$1)/$B154</f>
        <v>2.2078463462458893</v>
      </c>
      <c r="U154" s="2">
        <f>1000*SUMIFS(allNAICS!$O:$O,allNAICS!$C:$C,'Number of Firms per 1000 Capita'!$A154,allNAICS!$E:$E,'Number of Firms per 1000 Capita'!U$1)/$B154</f>
        <v>7.9436150010035664</v>
      </c>
      <c r="V154" s="2">
        <f>1000*SUMIFS(allNAICS!$O:$O,allNAICS!$C:$C,'Number of Firms per 1000 Capita'!$A154,allNAICS!$E:$E,'Number of Firms per 1000 Capita'!V$1)/$B154</f>
        <v>2.308202998347975</v>
      </c>
      <c r="W154" s="2">
        <f>1000*SUMIFS(allNAICS!$O:$O,allNAICS!$C:$C,'Number of Firms per 1000 Capita'!$A154,allNAICS!$E:$E,'Number of Firms per 1000 Capita'!W$1)/$B154</f>
        <v>2.4471583627970173</v>
      </c>
      <c r="X154" s="2">
        <f>1000*SUMIFS(allNAICS!$O:$O,allNAICS!$C:$C,'Number of Firms per 1000 Capita'!$A154,allNAICS!$E:$E,'Number of Firms per 1000 Capita'!X$1)/$B154</f>
        <v>12.011919282372739</v>
      </c>
      <c r="Y154" s="2">
        <f>1000*SUMIFS(allNAICS!$O:$O,allNAICS!$C:$C,'Number of Firms per 1000 Capita'!$A154,allNAICS!$E:$E,'Number of Firms per 1000 Capita'!Y$1)/$B154</f>
        <v>0</v>
      </c>
      <c r="Z154" s="2">
        <f>1000*SUMIFS(allNAICS!$O:$O,allNAICS!$C:$C,'Number of Firms per 1000 Capita'!$A154,allNAICS!$E:$E,'Number of Firms per 1000 Capita'!Z$1)/$B154</f>
        <v>0</v>
      </c>
    </row>
    <row r="155" spans="1:26" x14ac:dyDescent="0.45">
      <c r="A155" s="1" t="s">
        <v>641</v>
      </c>
      <c r="B155" s="2">
        <v>1447884</v>
      </c>
      <c r="C155" s="1" t="s">
        <v>526</v>
      </c>
      <c r="D155" s="1">
        <v>30.332183799999999</v>
      </c>
      <c r="E155" s="1">
        <v>-81.655651000000006</v>
      </c>
      <c r="F155" s="2">
        <f>1000*SUMIFS(allNAICS!$O:$O,allNAICS!$C:$C,'Number of Firms per 1000 Capita'!$A155,allNAICS!$E:$E,'Number of Firms per 1000 Capita'!F$1)/$B155</f>
        <v>78.174080243997452</v>
      </c>
      <c r="G155" s="2">
        <f>1000*SUMIFS(allNAICS!$O:$O,allNAICS!$C:$C,'Number of Firms per 1000 Capita'!$A155,allNAICS!$E:$E,'Number of Firms per 1000 Capita'!G$1)/$B155</f>
        <v>0.40610988173085688</v>
      </c>
      <c r="H155" s="2">
        <f>1000*SUMIFS(allNAICS!$O:$O,allNAICS!$C:$C,'Number of Firms per 1000 Capita'!$A155,allNAICS!$E:$E,'Number of Firms per 1000 Capita'!H$1)/$B155</f>
        <v>2.8317185630893082E-2</v>
      </c>
      <c r="I155" s="2">
        <f>1000*SUMIFS(allNAICS!$O:$O,allNAICS!$C:$C,'Number of Firms per 1000 Capita'!$A155,allNAICS!$E:$E,'Number of Firms per 1000 Capita'!I$1)/$B155</f>
        <v>6.5612991095971782E-2</v>
      </c>
      <c r="J155" s="2">
        <f>1000*SUMIFS(allNAICS!$O:$O,allNAICS!$C:$C,'Number of Firms per 1000 Capita'!$A155,allNAICS!$E:$E,'Number of Firms per 1000 Capita'!J$1)/$B155</f>
        <v>6.89558003265455</v>
      </c>
      <c r="K155" s="2">
        <f>1000*SUMIFS(allNAICS!$O:$O,allNAICS!$C:$C,'Number of Firms per 1000 Capita'!$A155,allNAICS!$E:$E,'Number of Firms per 1000 Capita'!K$1)/$B155</f>
        <v>1.2756546795185251</v>
      </c>
      <c r="L155" s="2">
        <f>1000*SUMIFS(allNAICS!$O:$O,allNAICS!$C:$C,'Number of Firms per 1000 Capita'!$A155,allNAICS!$E:$E,'Number of Firms per 1000 Capita'!L$1)/$B155</f>
        <v>2.1790419674504311</v>
      </c>
      <c r="M155" s="2">
        <f>1000*SUMIFS(allNAICS!$O:$O,allNAICS!$C:$C,'Number of Firms per 1000 Capita'!$A155,allNAICS!$E:$E,'Number of Firms per 1000 Capita'!M$1)/$B155</f>
        <v>6.9459984363388223</v>
      </c>
      <c r="N155" s="2">
        <f>1000*SUMIFS(allNAICS!$O:$O,allNAICS!$C:$C,'Number of Firms per 1000 Capita'!$A155,allNAICS!$E:$E,'Number of Firms per 1000 Capita'!N$1)/$B155</f>
        <v>4.0300189794210031</v>
      </c>
      <c r="O155" s="2">
        <f>1000*SUMIFS(allNAICS!$O:$O,allNAICS!$C:$C,'Number of Firms per 1000 Capita'!$A155,allNAICS!$E:$E,'Number of Firms per 1000 Capita'!O$1)/$B155</f>
        <v>1.0760530539739372</v>
      </c>
      <c r="P155" s="2">
        <f>1000*SUMIFS(allNAICS!$O:$O,allNAICS!$C:$C,'Number of Firms per 1000 Capita'!$A155,allNAICS!$E:$E,'Number of Firms per 1000 Capita'!P$1)/$B155</f>
        <v>2.947749957869553</v>
      </c>
      <c r="Q155" s="2">
        <f>1000*SUMIFS(allNAICS!$O:$O,allNAICS!$C:$C,'Number of Firms per 1000 Capita'!$A155,allNAICS!$E:$E,'Number of Firms per 1000 Capita'!Q$1)/$B155</f>
        <v>7.3921667757914307</v>
      </c>
      <c r="R155" s="2">
        <f>1000*SUMIFS(allNAICS!$O:$O,allNAICS!$C:$C,'Number of Firms per 1000 Capita'!$A155,allNAICS!$E:$E,'Number of Firms per 1000 Capita'!R$1)/$B155</f>
        <v>10.00287315834694</v>
      </c>
      <c r="S155" s="2">
        <f>1000*SUMIFS(allNAICS!$O:$O,allNAICS!$C:$C,'Number of Firms per 1000 Capita'!$A155,allNAICS!$E:$E,'Number of Firms per 1000 Capita'!S$1)/$B155</f>
        <v>7.8176152233189953</v>
      </c>
      <c r="T155" s="2">
        <f>1000*SUMIFS(allNAICS!$O:$O,allNAICS!$C:$C,'Number of Firms per 1000 Capita'!$A155,allNAICS!$E:$E,'Number of Firms per 1000 Capita'!T$1)/$B155</f>
        <v>1.8281851308530241</v>
      </c>
      <c r="U155" s="2">
        <f>1000*SUMIFS(allNAICS!$O:$O,allNAICS!$C:$C,'Number of Firms per 1000 Capita'!$A155,allNAICS!$E:$E,'Number of Firms per 1000 Capita'!U$1)/$B155</f>
        <v>6.9708623066488755</v>
      </c>
      <c r="V155" s="2">
        <f>1000*SUMIFS(allNAICS!$O:$O,allNAICS!$C:$C,'Number of Firms per 1000 Capita'!$A155,allNAICS!$E:$E,'Number of Firms per 1000 Capita'!V$1)/$B155</f>
        <v>2.981592448013791</v>
      </c>
      <c r="W155" s="2">
        <f>1000*SUMIFS(allNAICS!$O:$O,allNAICS!$C:$C,'Number of Firms per 1000 Capita'!$A155,allNAICS!$E:$E,'Number of Firms per 1000 Capita'!W$1)/$B155</f>
        <v>2.4926029985827594</v>
      </c>
      <c r="X155" s="2">
        <f>1000*SUMIFS(allNAICS!$O:$O,allNAICS!$C:$C,'Number of Firms per 1000 Capita'!$A155,allNAICS!$E:$E,'Number of Firms per 1000 Capita'!X$1)/$B155</f>
        <v>13.024524064082481</v>
      </c>
      <c r="Y155" s="2">
        <f>1000*SUMIFS(allNAICS!$O:$O,allNAICS!$C:$C,'Number of Firms per 1000 Capita'!$A155,allNAICS!$E:$E,'Number of Firms per 1000 Capita'!Y$1)/$B155</f>
        <v>0.11948471010108544</v>
      </c>
      <c r="Z155" s="2">
        <f>1000*SUMIFS(allNAICS!$O:$O,allNAICS!$C:$C,'Number of Firms per 1000 Capita'!$A155,allNAICS!$E:$E,'Number of Firms per 1000 Capita'!Z$1)/$B155</f>
        <v>0</v>
      </c>
    </row>
    <row r="156" spans="1:26" x14ac:dyDescent="0.45">
      <c r="A156" s="1" t="s">
        <v>642</v>
      </c>
      <c r="B156" s="2">
        <v>192685</v>
      </c>
      <c r="C156" s="1" t="s">
        <v>470</v>
      </c>
      <c r="D156" s="1">
        <v>34.754052399999999</v>
      </c>
      <c r="E156" s="1">
        <v>-77.4302414</v>
      </c>
      <c r="F156" s="2">
        <f>1000*SUMIFS(allNAICS!$O:$O,allNAICS!$C:$C,'Number of Firms per 1000 Capita'!$A156,allNAICS!$E:$E,'Number of Firms per 1000 Capita'!F$1)/$B156</f>
        <v>55.063964501647767</v>
      </c>
      <c r="G156" s="2">
        <f>1000*SUMIFS(allNAICS!$O:$O,allNAICS!$C:$C,'Number of Firms per 1000 Capita'!$A156,allNAICS!$E:$E,'Number of Firms per 1000 Capita'!G$1)/$B156</f>
        <v>1.6244129018864988</v>
      </c>
      <c r="H156" s="2">
        <f>1000*SUMIFS(allNAICS!$O:$O,allNAICS!$C:$C,'Number of Firms per 1000 Capita'!$A156,allNAICS!$E:$E,'Number of Firms per 1000 Capita'!H$1)/$B156</f>
        <v>0</v>
      </c>
      <c r="I156" s="2">
        <f>1000*SUMIFS(allNAICS!$O:$O,allNAICS!$C:$C,'Number of Firms per 1000 Capita'!$A156,allNAICS!$E:$E,'Number of Firms per 1000 Capita'!I$1)/$B156</f>
        <v>0</v>
      </c>
      <c r="J156" s="2">
        <f>1000*SUMIFS(allNAICS!$O:$O,allNAICS!$C:$C,'Number of Firms per 1000 Capita'!$A156,allNAICS!$E:$E,'Number of Firms per 1000 Capita'!J$1)/$B156</f>
        <v>8.0338376106079874</v>
      </c>
      <c r="K156" s="2">
        <f>1000*SUMIFS(allNAICS!$O:$O,allNAICS!$C:$C,'Number of Firms per 1000 Capita'!$A156,allNAICS!$E:$E,'Number of Firms per 1000 Capita'!K$1)/$B156</f>
        <v>0.50341230505747725</v>
      </c>
      <c r="L156" s="2">
        <f>1000*SUMIFS(allNAICS!$O:$O,allNAICS!$C:$C,'Number of Firms per 1000 Capita'!$A156,allNAICS!$E:$E,'Number of Firms per 1000 Capita'!L$1)/$B156</f>
        <v>0.39442613592132236</v>
      </c>
      <c r="M156" s="2">
        <f>1000*SUMIFS(allNAICS!$O:$O,allNAICS!$C:$C,'Number of Firms per 1000 Capita'!$A156,allNAICS!$E:$E,'Number of Firms per 1000 Capita'!M$1)/$B156</f>
        <v>7.0633417235384179</v>
      </c>
      <c r="N156" s="2">
        <f>1000*SUMIFS(allNAICS!$O:$O,allNAICS!$C:$C,'Number of Firms per 1000 Capita'!$A156,allNAICS!$E:$E,'Number of Firms per 1000 Capita'!N$1)/$B156</f>
        <v>1.9254223214054027</v>
      </c>
      <c r="O156" s="2">
        <f>1000*SUMIFS(allNAICS!$O:$O,allNAICS!$C:$C,'Number of Firms per 1000 Capita'!$A156,allNAICS!$E:$E,'Number of Firms per 1000 Capita'!O$1)/$B156</f>
        <v>0.26468069647351894</v>
      </c>
      <c r="P156" s="2">
        <f>1000*SUMIFS(allNAICS!$O:$O,allNAICS!$C:$C,'Number of Firms per 1000 Capita'!$A156,allNAICS!$E:$E,'Number of Firms per 1000 Capita'!P$1)/$B156</f>
        <v>1.4894776448607832</v>
      </c>
      <c r="Q156" s="2">
        <f>1000*SUMIFS(allNAICS!$O:$O,allNAICS!$C:$C,'Number of Firms per 1000 Capita'!$A156,allNAICS!$E:$E,'Number of Firms per 1000 Capita'!Q$1)/$B156</f>
        <v>6.4405636141889611</v>
      </c>
      <c r="R156" s="2">
        <f>1000*SUMIFS(allNAICS!$O:$O,allNAICS!$C:$C,'Number of Firms per 1000 Capita'!$A156,allNAICS!$E:$E,'Number of Firms per 1000 Capita'!R$1)/$B156</f>
        <v>3.3214832498637672</v>
      </c>
      <c r="S156" s="2">
        <f>1000*SUMIFS(allNAICS!$O:$O,allNAICS!$C:$C,'Number of Firms per 1000 Capita'!$A156,allNAICS!$E:$E,'Number of Firms per 1000 Capita'!S$1)/$B156</f>
        <v>5.9475309442873083</v>
      </c>
      <c r="T156" s="2">
        <f>1000*SUMIFS(allNAICS!$O:$O,allNAICS!$C:$C,'Number of Firms per 1000 Capita'!$A156,allNAICS!$E:$E,'Number of Firms per 1000 Capita'!T$1)/$B156</f>
        <v>0.69024573786231413</v>
      </c>
      <c r="U156" s="2">
        <f>1000*SUMIFS(allNAICS!$O:$O,allNAICS!$C:$C,'Number of Firms per 1000 Capita'!$A156,allNAICS!$E:$E,'Number of Firms per 1000 Capita'!U$1)/$B156</f>
        <v>4.2245115084204787</v>
      </c>
      <c r="V156" s="2">
        <f>1000*SUMIFS(allNAICS!$O:$O,allNAICS!$C:$C,'Number of Firms per 1000 Capita'!$A156,allNAICS!$E:$E,'Number of Firms per 1000 Capita'!V$1)/$B156</f>
        <v>2.3457975452162856</v>
      </c>
      <c r="W156" s="2">
        <f>1000*SUMIFS(allNAICS!$O:$O,allNAICS!$C:$C,'Number of Firms per 1000 Capita'!$A156,allNAICS!$E:$E,'Number of Firms per 1000 Capita'!W$1)/$B156</f>
        <v>2.2212419233463945</v>
      </c>
      <c r="X156" s="2">
        <f>1000*SUMIFS(allNAICS!$O:$O,allNAICS!$C:$C,'Number of Firms per 1000 Capita'!$A156,allNAICS!$E:$E,'Number of Firms per 1000 Capita'!X$1)/$B156</f>
        <v>8.558009185977113</v>
      </c>
      <c r="Y156" s="2">
        <f>1000*SUMIFS(allNAICS!$O:$O,allNAICS!$C:$C,'Number of Firms per 1000 Capita'!$A156,allNAICS!$E:$E,'Number of Firms per 1000 Capita'!Y$1)/$B156</f>
        <v>0</v>
      </c>
      <c r="Z156" s="2">
        <f>1000*SUMIFS(allNAICS!$O:$O,allNAICS!$C:$C,'Number of Firms per 1000 Capita'!$A156,allNAICS!$E:$E,'Number of Firms per 1000 Capita'!Z$1)/$B156</f>
        <v>0</v>
      </c>
    </row>
    <row r="157" spans="1:26" x14ac:dyDescent="0.45">
      <c r="A157" s="1" t="s">
        <v>643</v>
      </c>
      <c r="B157" s="2">
        <v>151056</v>
      </c>
      <c r="C157" s="1" t="s">
        <v>552</v>
      </c>
      <c r="D157" s="1">
        <v>38.576701700000001</v>
      </c>
      <c r="E157" s="1">
        <v>-92.173516399999997</v>
      </c>
      <c r="F157" s="2">
        <f>1000*SUMIFS(allNAICS!$O:$O,allNAICS!$C:$C,'Number of Firms per 1000 Capita'!$A157,allNAICS!$E:$E,'Number of Firms per 1000 Capita'!F$1)/$B157</f>
        <v>75.468700349539247</v>
      </c>
      <c r="G157" s="2">
        <f>1000*SUMIFS(allNAICS!$O:$O,allNAICS!$C:$C,'Number of Firms per 1000 Capita'!$A157,allNAICS!$E:$E,'Number of Firms per 1000 Capita'!G$1)/$B157</f>
        <v>0.68848638915369131</v>
      </c>
      <c r="H157" s="2">
        <f>1000*SUMIFS(allNAICS!$O:$O,allNAICS!$C:$C,'Number of Firms per 1000 Capita'!$A157,allNAICS!$E:$E,'Number of Firms per 1000 Capita'!H$1)/$B157</f>
        <v>0</v>
      </c>
      <c r="I157" s="2">
        <f>1000*SUMIFS(allNAICS!$O:$O,allNAICS!$C:$C,'Number of Firms per 1000 Capita'!$A157,allNAICS!$E:$E,'Number of Firms per 1000 Capita'!I$1)/$B157</f>
        <v>0</v>
      </c>
      <c r="J157" s="2">
        <f>1000*SUMIFS(allNAICS!$O:$O,allNAICS!$C:$C,'Number of Firms per 1000 Capita'!$A157,allNAICS!$E:$E,'Number of Firms per 1000 Capita'!J$1)/$B157</f>
        <v>10.108833809977757</v>
      </c>
      <c r="K157" s="2">
        <f>1000*SUMIFS(allNAICS!$O:$O,allNAICS!$C:$C,'Number of Firms per 1000 Capita'!$A157,allNAICS!$E:$E,'Number of Firms per 1000 Capita'!K$1)/$B157</f>
        <v>1.9264378773435018</v>
      </c>
      <c r="L157" s="2">
        <f>1000*SUMIFS(allNAICS!$O:$O,allNAICS!$C:$C,'Number of Firms per 1000 Capita'!$A157,allNAICS!$E:$E,'Number of Firms per 1000 Capita'!L$1)/$B157</f>
        <v>1.6947357271475478</v>
      </c>
      <c r="M157" s="2">
        <f>1000*SUMIFS(allNAICS!$O:$O,allNAICS!$C:$C,'Number of Firms per 1000 Capita'!$A157,allNAICS!$E:$E,'Number of Firms per 1000 Capita'!M$1)/$B157</f>
        <v>9.2945662535748337</v>
      </c>
      <c r="N157" s="2">
        <f>1000*SUMIFS(allNAICS!$O:$O,allNAICS!$C:$C,'Number of Firms per 1000 Capita'!$A157,allNAICS!$E:$E,'Number of Firms per 1000 Capita'!N$1)/$B157</f>
        <v>2.9724075839423789</v>
      </c>
      <c r="O157" s="2">
        <f>1000*SUMIFS(allNAICS!$O:$O,allNAICS!$C:$C,'Number of Firms per 1000 Capita'!$A157,allNAICS!$E:$E,'Number of Firms per 1000 Capita'!O$1)/$B157</f>
        <v>0.98638915369134628</v>
      </c>
      <c r="P157" s="2">
        <f>1000*SUMIFS(allNAICS!$O:$O,allNAICS!$C:$C,'Number of Firms per 1000 Capita'!$A157,allNAICS!$E:$E,'Number of Firms per 1000 Capita'!P$1)/$B157</f>
        <v>3.9521766761995551</v>
      </c>
      <c r="Q157" s="2">
        <f>1000*SUMIFS(allNAICS!$O:$O,allNAICS!$C:$C,'Number of Firms per 1000 Capita'!$A157,allNAICS!$E:$E,'Number of Firms per 1000 Capita'!Q$1)/$B157</f>
        <v>6.626681495604279</v>
      </c>
      <c r="R157" s="2">
        <f>1000*SUMIFS(allNAICS!$O:$O,allNAICS!$C:$C,'Number of Firms per 1000 Capita'!$A157,allNAICS!$E:$E,'Number of Firms per 1000 Capita'!R$1)/$B157</f>
        <v>8.7120008473678627</v>
      </c>
      <c r="S157" s="2">
        <f>1000*SUMIFS(allNAICS!$O:$O,allNAICS!$C:$C,'Number of Firms per 1000 Capita'!$A157,allNAICS!$E:$E,'Number of Firms per 1000 Capita'!S$1)/$B157</f>
        <v>4.9385658298909014</v>
      </c>
      <c r="T157" s="2">
        <f>1000*SUMIFS(allNAICS!$O:$O,allNAICS!$C:$C,'Number of Firms per 1000 Capita'!$A157,allNAICS!$E:$E,'Number of Firms per 1000 Capita'!T$1)/$B157</f>
        <v>1.456413515517424</v>
      </c>
      <c r="U157" s="2">
        <f>1000*SUMIFS(allNAICS!$O:$O,allNAICS!$C:$C,'Number of Firms per 1000 Capita'!$A157,allNAICS!$E:$E,'Number of Firms per 1000 Capita'!U$1)/$B157</f>
        <v>6.6531617413409601</v>
      </c>
      <c r="V157" s="2">
        <f>1000*SUMIFS(allNAICS!$O:$O,allNAICS!$C:$C,'Number of Firms per 1000 Capita'!$A157,allNAICS!$E:$E,'Number of Firms per 1000 Capita'!V$1)/$B157</f>
        <v>2.0853193517635842</v>
      </c>
      <c r="W157" s="2">
        <f>1000*SUMIFS(allNAICS!$O:$O,allNAICS!$C:$C,'Number of Firms per 1000 Capita'!$A157,allNAICS!$E:$E,'Number of Firms per 1000 Capita'!W$1)/$B157</f>
        <v>2.6016841436288529</v>
      </c>
      <c r="X157" s="2">
        <f>1000*SUMIFS(allNAICS!$O:$O,allNAICS!$C:$C,'Number of Firms per 1000 Capita'!$A157,allNAICS!$E:$E,'Number of Firms per 1000 Capita'!X$1)/$B157</f>
        <v>10.817180383433959</v>
      </c>
      <c r="Y157" s="2">
        <f>1000*SUMIFS(allNAICS!$O:$O,allNAICS!$C:$C,'Number of Firms per 1000 Capita'!$A157,allNAICS!$E:$E,'Number of Firms per 1000 Capita'!Y$1)/$B157</f>
        <v>0</v>
      </c>
      <c r="Z157" s="2">
        <f>1000*SUMIFS(allNAICS!$O:$O,allNAICS!$C:$C,'Number of Firms per 1000 Capita'!$A157,allNAICS!$E:$E,'Number of Firms per 1000 Capita'!Z$1)/$B157</f>
        <v>0</v>
      </c>
    </row>
    <row r="158" spans="1:26" x14ac:dyDescent="0.45">
      <c r="A158" s="1" t="s">
        <v>644</v>
      </c>
      <c r="B158" s="2">
        <v>200767</v>
      </c>
      <c r="C158" s="1" t="s">
        <v>546</v>
      </c>
      <c r="D158" s="1">
        <v>36.313439700000004</v>
      </c>
      <c r="E158" s="1">
        <v>-82.353472699999998</v>
      </c>
      <c r="F158" s="2">
        <f>1000*SUMIFS(allNAICS!$O:$O,allNAICS!$C:$C,'Number of Firms per 1000 Capita'!$A158,allNAICS!$E:$E,'Number of Firms per 1000 Capita'!F$1)/$B158</f>
        <v>67.919528607789132</v>
      </c>
      <c r="G158" s="2">
        <f>1000*SUMIFS(allNAICS!$O:$O,allNAICS!$C:$C,'Number of Firms per 1000 Capita'!$A158,allNAICS!$E:$E,'Number of Firms per 1000 Capita'!G$1)/$B158</f>
        <v>0.30881569182186314</v>
      </c>
      <c r="H158" s="2">
        <f>1000*SUMIFS(allNAICS!$O:$O,allNAICS!$C:$C,'Number of Firms per 1000 Capita'!$A158,allNAICS!$E:$E,'Number of Firms per 1000 Capita'!H$1)/$B158</f>
        <v>0</v>
      </c>
      <c r="I158" s="2">
        <f>1000*SUMIFS(allNAICS!$O:$O,allNAICS!$C:$C,'Number of Firms per 1000 Capita'!$A158,allNAICS!$E:$E,'Number of Firms per 1000 Capita'!I$1)/$B158</f>
        <v>0</v>
      </c>
      <c r="J158" s="2">
        <f>1000*SUMIFS(allNAICS!$O:$O,allNAICS!$C:$C,'Number of Firms per 1000 Capita'!$A158,allNAICS!$E:$E,'Number of Firms per 1000 Capita'!J$1)/$B158</f>
        <v>9.8422549522580898</v>
      </c>
      <c r="K158" s="2">
        <f>1000*SUMIFS(allNAICS!$O:$O,allNAICS!$C:$C,'Number of Firms per 1000 Capita'!$A158,allNAICS!$E:$E,'Number of Firms per 1000 Capita'!K$1)/$B158</f>
        <v>1.7831615753585002</v>
      </c>
      <c r="L158" s="2">
        <f>1000*SUMIFS(allNAICS!$O:$O,allNAICS!$C:$C,'Number of Firms per 1000 Capita'!$A158,allNAICS!$E:$E,'Number of Firms per 1000 Capita'!L$1)/$B158</f>
        <v>1.3548043254120448</v>
      </c>
      <c r="M158" s="2">
        <f>1000*SUMIFS(allNAICS!$O:$O,allNAICS!$C:$C,'Number of Firms per 1000 Capita'!$A158,allNAICS!$E:$E,'Number of Firms per 1000 Capita'!M$1)/$B158</f>
        <v>9.2993370424422341</v>
      </c>
      <c r="N158" s="2">
        <f>1000*SUMIFS(allNAICS!$O:$O,allNAICS!$C:$C,'Number of Firms per 1000 Capita'!$A158,allNAICS!$E:$E,'Number of Firms per 1000 Capita'!N$1)/$B158</f>
        <v>2.221480621815338</v>
      </c>
      <c r="O158" s="2">
        <f>1000*SUMIFS(allNAICS!$O:$O,allNAICS!$C:$C,'Number of Firms per 1000 Capita'!$A158,allNAICS!$E:$E,'Number of Firms per 1000 Capita'!O$1)/$B158</f>
        <v>0.37356736913935057</v>
      </c>
      <c r="P158" s="2">
        <f>1000*SUMIFS(allNAICS!$O:$O,allNAICS!$C:$C,'Number of Firms per 1000 Capita'!$A158,allNAICS!$E:$E,'Number of Firms per 1000 Capita'!P$1)/$B158</f>
        <v>2.639876075251411</v>
      </c>
      <c r="Q158" s="2">
        <f>1000*SUMIFS(allNAICS!$O:$O,allNAICS!$C:$C,'Number of Firms per 1000 Capita'!$A158,allNAICS!$E:$E,'Number of Firms per 1000 Capita'!Q$1)/$B158</f>
        <v>4.7617387319629225</v>
      </c>
      <c r="R158" s="2">
        <f>1000*SUMIFS(allNAICS!$O:$O,allNAICS!$C:$C,'Number of Firms per 1000 Capita'!$A158,allNAICS!$E:$E,'Number of Firms per 1000 Capita'!R$1)/$B158</f>
        <v>6.5050531212798912</v>
      </c>
      <c r="S158" s="2">
        <f>1000*SUMIFS(allNAICS!$O:$O,allNAICS!$C:$C,'Number of Firms per 1000 Capita'!$A158,allNAICS!$E:$E,'Number of Firms per 1000 Capita'!S$1)/$B158</f>
        <v>7.1276654031788089</v>
      </c>
      <c r="T158" s="2">
        <f>1000*SUMIFS(allNAICS!$O:$O,allNAICS!$C:$C,'Number of Firms per 1000 Capita'!$A158,allNAICS!$E:$E,'Number of Firms per 1000 Capita'!T$1)/$B158</f>
        <v>1.5839256451508466</v>
      </c>
      <c r="U158" s="2">
        <f>1000*SUMIFS(allNAICS!$O:$O,allNAICS!$C:$C,'Number of Firms per 1000 Capita'!$A158,allNAICS!$E:$E,'Number of Firms per 1000 Capita'!U$1)/$B158</f>
        <v>6.2111801242236027</v>
      </c>
      <c r="V158" s="2">
        <f>1000*SUMIFS(allNAICS!$O:$O,allNAICS!$C:$C,'Number of Firms per 1000 Capita'!$A158,allNAICS!$E:$E,'Number of Firms per 1000 Capita'!V$1)/$B158</f>
        <v>1.8180278631448394</v>
      </c>
      <c r="W158" s="2">
        <f>1000*SUMIFS(allNAICS!$O:$O,allNAICS!$C:$C,'Number of Firms per 1000 Capita'!$A158,allNAICS!$E:$E,'Number of Firms per 1000 Capita'!W$1)/$B158</f>
        <v>1.7582570840825436</v>
      </c>
      <c r="X158" s="2">
        <f>1000*SUMIFS(allNAICS!$O:$O,allNAICS!$C:$C,'Number of Firms per 1000 Capita'!$A158,allNAICS!$E:$E,'Number of Firms per 1000 Capita'!X$1)/$B158</f>
        <v>10.390153760329138</v>
      </c>
      <c r="Y158" s="2">
        <f>1000*SUMIFS(allNAICS!$O:$O,allNAICS!$C:$C,'Number of Firms per 1000 Capita'!$A158,allNAICS!$E:$E,'Number of Firms per 1000 Capita'!Y$1)/$B158</f>
        <v>0</v>
      </c>
      <c r="Z158" s="2">
        <f>1000*SUMIFS(allNAICS!$O:$O,allNAICS!$C:$C,'Number of Firms per 1000 Capita'!$A158,allNAICS!$E:$E,'Number of Firms per 1000 Capita'!Z$1)/$B158</f>
        <v>0</v>
      </c>
    </row>
    <row r="159" spans="1:26" x14ac:dyDescent="0.45">
      <c r="A159" s="1" t="s">
        <v>645</v>
      </c>
      <c r="B159" s="2">
        <v>135871</v>
      </c>
      <c r="C159" s="1" t="s">
        <v>459</v>
      </c>
      <c r="D159" s="1">
        <v>40.326740700000002</v>
      </c>
      <c r="E159" s="1">
        <v>-78.921969799999999</v>
      </c>
      <c r="F159" s="2">
        <f>1000*SUMIFS(allNAICS!$O:$O,allNAICS!$C:$C,'Number of Firms per 1000 Capita'!$A159,allNAICS!$E:$E,'Number of Firms per 1000 Capita'!F$1)/$B159</f>
        <v>65.208911393895676</v>
      </c>
      <c r="G159" s="2">
        <f>1000*SUMIFS(allNAICS!$O:$O,allNAICS!$C:$C,'Number of Firms per 1000 Capita'!$A159,allNAICS!$E:$E,'Number of Firms per 1000 Capita'!G$1)/$B159</f>
        <v>0.4710350258701268</v>
      </c>
      <c r="H159" s="2">
        <f>1000*SUMIFS(allNAICS!$O:$O,allNAICS!$C:$C,'Number of Firms per 1000 Capita'!$A159,allNAICS!$E:$E,'Number of Firms per 1000 Capita'!H$1)/$B159</f>
        <v>0</v>
      </c>
      <c r="I159" s="2">
        <f>1000*SUMIFS(allNAICS!$O:$O,allNAICS!$C:$C,'Number of Firms per 1000 Capita'!$A159,allNAICS!$E:$E,'Number of Firms per 1000 Capita'!I$1)/$B159</f>
        <v>0</v>
      </c>
      <c r="J159" s="2">
        <f>1000*SUMIFS(allNAICS!$O:$O,allNAICS!$C:$C,'Number of Firms per 1000 Capita'!$A159,allNAICS!$E:$E,'Number of Firms per 1000 Capita'!J$1)/$B159</f>
        <v>7.7573580822986505</v>
      </c>
      <c r="K159" s="2">
        <f>1000*SUMIFS(allNAICS!$O:$O,allNAICS!$C:$C,'Number of Firms per 1000 Capita'!$A159,allNAICS!$E:$E,'Number of Firms per 1000 Capita'!K$1)/$B159</f>
        <v>1.0451089636493438</v>
      </c>
      <c r="L159" s="2">
        <f>1000*SUMIFS(allNAICS!$O:$O,allNAICS!$C:$C,'Number of Firms per 1000 Capita'!$A159,allNAICS!$E:$E,'Number of Firms per 1000 Capita'!L$1)/$B159</f>
        <v>1.6265428237077817</v>
      </c>
      <c r="M159" s="2">
        <f>1000*SUMIFS(allNAICS!$O:$O,allNAICS!$C:$C,'Number of Firms per 1000 Capita'!$A159,allNAICS!$E:$E,'Number of Firms per 1000 Capita'!M$1)/$B159</f>
        <v>11.827395102707715</v>
      </c>
      <c r="N159" s="2">
        <f>1000*SUMIFS(allNAICS!$O:$O,allNAICS!$C:$C,'Number of Firms per 1000 Capita'!$A159,allNAICS!$E:$E,'Number of Firms per 1000 Capita'!N$1)/$B159</f>
        <v>2.0460583936233632</v>
      </c>
      <c r="O159" s="2">
        <f>1000*SUMIFS(allNAICS!$O:$O,allNAICS!$C:$C,'Number of Firms per 1000 Capita'!$A159,allNAICS!$E:$E,'Number of Firms per 1000 Capita'!O$1)/$B159</f>
        <v>1.0598288082077854</v>
      </c>
      <c r="P159" s="2">
        <f>1000*SUMIFS(allNAICS!$O:$O,allNAICS!$C:$C,'Number of Firms per 1000 Capita'!$A159,allNAICS!$E:$E,'Number of Firms per 1000 Capita'!P$1)/$B159</f>
        <v>2.0386984713441425</v>
      </c>
      <c r="Q159" s="2">
        <f>1000*SUMIFS(allNAICS!$O:$O,allNAICS!$C:$C,'Number of Firms per 1000 Capita'!$A159,allNAICS!$E:$E,'Number of Firms per 1000 Capita'!Q$1)/$B159</f>
        <v>5.5641012430908727</v>
      </c>
      <c r="R159" s="2">
        <f>1000*SUMIFS(allNAICS!$O:$O,allNAICS!$C:$C,'Number of Firms per 1000 Capita'!$A159,allNAICS!$E:$E,'Number of Firms per 1000 Capita'!R$1)/$B159</f>
        <v>5.0268269167077593</v>
      </c>
      <c r="S159" s="2">
        <f>1000*SUMIFS(allNAICS!$O:$O,allNAICS!$C:$C,'Number of Firms per 1000 Capita'!$A159,allNAICS!$E:$E,'Number of Firms per 1000 Capita'!S$1)/$B159</f>
        <v>4.4085934452532181</v>
      </c>
      <c r="T159" s="2">
        <f>1000*SUMIFS(allNAICS!$O:$O,allNAICS!$C:$C,'Number of Firms per 1000 Capita'!$A159,allNAICS!$E:$E,'Number of Firms per 1000 Capita'!T$1)/$B159</f>
        <v>1.6191829014285608</v>
      </c>
      <c r="U159" s="2">
        <f>1000*SUMIFS(allNAICS!$O:$O,allNAICS!$C:$C,'Number of Firms per 1000 Capita'!$A159,allNAICS!$E:$E,'Number of Firms per 1000 Capita'!U$1)/$B159</f>
        <v>6.6607296626947621</v>
      </c>
      <c r="V159" s="2">
        <f>1000*SUMIFS(allNAICS!$O:$O,allNAICS!$C:$C,'Number of Firms per 1000 Capita'!$A159,allNAICS!$E:$E,'Number of Firms per 1000 Capita'!V$1)/$B159</f>
        <v>2.3993346630259587</v>
      </c>
      <c r="W159" s="2">
        <f>1000*SUMIFS(allNAICS!$O:$O,allNAICS!$C:$C,'Number of Firms per 1000 Capita'!$A159,allNAICS!$E:$E,'Number of Firms per 1000 Capita'!W$1)/$B159</f>
        <v>2.4729338858181658</v>
      </c>
      <c r="X159" s="2">
        <f>1000*SUMIFS(allNAICS!$O:$O,allNAICS!$C:$C,'Number of Firms per 1000 Capita'!$A159,allNAICS!$E:$E,'Number of Firms per 1000 Capita'!X$1)/$B159</f>
        <v>9.1778230821882527</v>
      </c>
      <c r="Y159" s="2">
        <f>1000*SUMIFS(allNAICS!$O:$O,allNAICS!$C:$C,'Number of Firms per 1000 Capita'!$A159,allNAICS!$E:$E,'Number of Firms per 1000 Capita'!Y$1)/$B159</f>
        <v>0</v>
      </c>
      <c r="Z159" s="2">
        <f>1000*SUMIFS(allNAICS!$O:$O,allNAICS!$C:$C,'Number of Firms per 1000 Capita'!$A159,allNAICS!$E:$E,'Number of Firms per 1000 Capita'!Z$1)/$B159</f>
        <v>0</v>
      </c>
    </row>
    <row r="160" spans="1:26" x14ac:dyDescent="0.45">
      <c r="A160" s="1" t="s">
        <v>646</v>
      </c>
      <c r="B160" s="2">
        <v>128344</v>
      </c>
      <c r="C160" s="1" t="s">
        <v>593</v>
      </c>
      <c r="D160" s="1">
        <v>35.842296699999999</v>
      </c>
      <c r="E160" s="1">
        <v>-90.704279</v>
      </c>
      <c r="F160" s="2">
        <f>1000*SUMIFS(allNAICS!$O:$O,allNAICS!$C:$C,'Number of Firms per 1000 Capita'!$A160,allNAICS!$E:$E,'Number of Firms per 1000 Capita'!F$1)/$B160</f>
        <v>80.619273203266218</v>
      </c>
      <c r="G160" s="2">
        <f>1000*SUMIFS(allNAICS!$O:$O,allNAICS!$C:$C,'Number of Firms per 1000 Capita'!$A160,allNAICS!$E:$E,'Number of Firms per 1000 Capita'!G$1)/$B160</f>
        <v>2.1348874898709718</v>
      </c>
      <c r="H160" s="2">
        <f>1000*SUMIFS(allNAICS!$O:$O,allNAICS!$C:$C,'Number of Firms per 1000 Capita'!$A160,allNAICS!$E:$E,'Number of Firms per 1000 Capita'!H$1)/$B160</f>
        <v>0</v>
      </c>
      <c r="I160" s="2">
        <f>1000*SUMIFS(allNAICS!$O:$O,allNAICS!$C:$C,'Number of Firms per 1000 Capita'!$A160,allNAICS!$E:$E,'Number of Firms per 1000 Capita'!I$1)/$B160</f>
        <v>0</v>
      </c>
      <c r="J160" s="2">
        <f>1000*SUMIFS(allNAICS!$O:$O,allNAICS!$C:$C,'Number of Firms per 1000 Capita'!$A160,allNAICS!$E:$E,'Number of Firms per 1000 Capita'!J$1)/$B160</f>
        <v>9.0460013713145919</v>
      </c>
      <c r="K160" s="2">
        <f>1000*SUMIFS(allNAICS!$O:$O,allNAICS!$C:$C,'Number of Firms per 1000 Capita'!$A160,allNAICS!$E:$E,'Number of Firms per 1000 Capita'!K$1)/$B160</f>
        <v>1.8543913233185814</v>
      </c>
      <c r="L160" s="2">
        <f>1000*SUMIFS(allNAICS!$O:$O,allNAICS!$C:$C,'Number of Firms per 1000 Capita'!$A160,allNAICS!$E:$E,'Number of Firms per 1000 Capita'!L$1)/$B160</f>
        <v>1.8465997631365705</v>
      </c>
      <c r="M160" s="2">
        <f>1000*SUMIFS(allNAICS!$O:$O,allNAICS!$C:$C,'Number of Firms per 1000 Capita'!$A160,allNAICS!$E:$E,'Number of Firms per 1000 Capita'!M$1)/$B160</f>
        <v>8.4304681169357352</v>
      </c>
      <c r="N160" s="2">
        <f>1000*SUMIFS(allNAICS!$O:$O,allNAICS!$C:$C,'Number of Firms per 1000 Capita'!$A160,allNAICS!$E:$E,'Number of Firms per 1000 Capita'!N$1)/$B160</f>
        <v>4.8541419933927568</v>
      </c>
      <c r="O160" s="2">
        <f>1000*SUMIFS(allNAICS!$O:$O,allNAICS!$C:$C,'Number of Firms per 1000 Capita'!$A160,allNAICS!$E:$E,'Number of Firms per 1000 Capita'!O$1)/$B160</f>
        <v>0.75578133765505207</v>
      </c>
      <c r="P160" s="2">
        <f>1000*SUMIFS(allNAICS!$O:$O,allNAICS!$C:$C,'Number of Firms per 1000 Capita'!$A160,allNAICS!$E:$E,'Number of Firms per 1000 Capita'!P$1)/$B160</f>
        <v>2.9997506700741758</v>
      </c>
      <c r="Q160" s="2">
        <f>1000*SUMIFS(allNAICS!$O:$O,allNAICS!$C:$C,'Number of Firms per 1000 Capita'!$A160,allNAICS!$E:$E,'Number of Firms per 1000 Capita'!Q$1)/$B160</f>
        <v>6.8409898398055224</v>
      </c>
      <c r="R160" s="2">
        <f>1000*SUMIFS(allNAICS!$O:$O,allNAICS!$C:$C,'Number of Firms per 1000 Capita'!$A160,allNAICS!$E:$E,'Number of Firms per 1000 Capita'!R$1)/$B160</f>
        <v>8.5785077603939417</v>
      </c>
      <c r="S160" s="2">
        <f>1000*SUMIFS(allNAICS!$O:$O,allNAICS!$C:$C,'Number of Firms per 1000 Capita'!$A160,allNAICS!$E:$E,'Number of Firms per 1000 Capita'!S$1)/$B160</f>
        <v>7.6279374181886181</v>
      </c>
      <c r="T160" s="2">
        <f>1000*SUMIFS(allNAICS!$O:$O,allNAICS!$C:$C,'Number of Firms per 1000 Capita'!$A160,allNAICS!$E:$E,'Number of Firms per 1000 Capita'!T$1)/$B160</f>
        <v>1.1531509069376051</v>
      </c>
      <c r="U160" s="2">
        <f>1000*SUMIFS(allNAICS!$O:$O,allNAICS!$C:$C,'Number of Firms per 1000 Capita'!$A160,allNAICS!$E:$E,'Number of Firms per 1000 Capita'!U$1)/$B160</f>
        <v>7.5811880570965533</v>
      </c>
      <c r="V160" s="2">
        <f>1000*SUMIFS(allNAICS!$O:$O,allNAICS!$C:$C,'Number of Firms per 1000 Capita'!$A160,allNAICS!$E:$E,'Number of Firms per 1000 Capita'!V$1)/$B160</f>
        <v>2.7270460637037961</v>
      </c>
      <c r="W160" s="2">
        <f>1000*SUMIFS(allNAICS!$O:$O,allNAICS!$C:$C,'Number of Firms per 1000 Capita'!$A160,allNAICS!$E:$E,'Number of Firms per 1000 Capita'!W$1)/$B160</f>
        <v>2.2751355731471672</v>
      </c>
      <c r="X160" s="2">
        <f>1000*SUMIFS(allNAICS!$O:$O,allNAICS!$C:$C,'Number of Firms per 1000 Capita'!$A160,allNAICS!$E:$E,'Number of Firms per 1000 Capita'!X$1)/$B160</f>
        <v>12.045752041388768</v>
      </c>
      <c r="Y160" s="2">
        <f>1000*SUMIFS(allNAICS!$O:$O,allNAICS!$C:$C,'Number of Firms per 1000 Capita'!$A160,allNAICS!$E:$E,'Number of Firms per 1000 Capita'!Y$1)/$B160</f>
        <v>0.23374680546032536</v>
      </c>
      <c r="Z160" s="2">
        <f>1000*SUMIFS(allNAICS!$O:$O,allNAICS!$C:$C,'Number of Firms per 1000 Capita'!$A160,allNAICS!$E:$E,'Number of Firms per 1000 Capita'!Z$1)/$B160</f>
        <v>0</v>
      </c>
    </row>
    <row r="161" spans="1:26" x14ac:dyDescent="0.45">
      <c r="A161" s="1" t="s">
        <v>647</v>
      </c>
      <c r="B161" s="2">
        <v>176759</v>
      </c>
      <c r="C161" s="1" t="s">
        <v>552</v>
      </c>
      <c r="D161" s="1">
        <v>37.0842271</v>
      </c>
      <c r="E161" s="1">
        <v>-94.513281000000006</v>
      </c>
      <c r="F161" s="2">
        <f>1000*SUMIFS(allNAICS!$O:$O,allNAICS!$C:$C,'Number of Firms per 1000 Capita'!$A161,allNAICS!$E:$E,'Number of Firms per 1000 Capita'!F$1)/$B161</f>
        <v>69.903088385881347</v>
      </c>
      <c r="G161" s="2">
        <f>1000*SUMIFS(allNAICS!$O:$O,allNAICS!$C:$C,'Number of Firms per 1000 Capita'!$A161,allNAICS!$E:$E,'Number of Firms per 1000 Capita'!G$1)/$B161</f>
        <v>0.71849241057032454</v>
      </c>
      <c r="H161" s="2">
        <f>1000*SUMIFS(allNAICS!$O:$O,allNAICS!$C:$C,'Number of Firms per 1000 Capita'!$A161,allNAICS!$E:$E,'Number of Firms per 1000 Capita'!H$1)/$B161</f>
        <v>0</v>
      </c>
      <c r="I161" s="2">
        <f>1000*SUMIFS(allNAICS!$O:$O,allNAICS!$C:$C,'Number of Firms per 1000 Capita'!$A161,allNAICS!$E:$E,'Number of Firms per 1000 Capita'!I$1)/$B161</f>
        <v>0</v>
      </c>
      <c r="J161" s="2">
        <f>1000*SUMIFS(allNAICS!$O:$O,allNAICS!$C:$C,'Number of Firms per 1000 Capita'!$A161,allNAICS!$E:$E,'Number of Firms per 1000 Capita'!J$1)/$B161</f>
        <v>11.190377859118913</v>
      </c>
      <c r="K161" s="2">
        <f>1000*SUMIFS(allNAICS!$O:$O,allNAICS!$C:$C,'Number of Firms per 1000 Capita'!$A161,allNAICS!$E:$E,'Number of Firms per 1000 Capita'!K$1)/$B161</f>
        <v>1.7651152133696162</v>
      </c>
      <c r="L161" s="2">
        <f>1000*SUMIFS(allNAICS!$O:$O,allNAICS!$C:$C,'Number of Firms per 1000 Capita'!$A161,allNAICS!$E:$E,'Number of Firms per 1000 Capita'!L$1)/$B161</f>
        <v>1.7085410078128977</v>
      </c>
      <c r="M161" s="2">
        <f>1000*SUMIFS(allNAICS!$O:$O,allNAICS!$C:$C,'Number of Firms per 1000 Capita'!$A161,allNAICS!$E:$E,'Number of Firms per 1000 Capita'!M$1)/$B161</f>
        <v>8.7633444407356915</v>
      </c>
      <c r="N161" s="2">
        <f>1000*SUMIFS(allNAICS!$O:$O,allNAICS!$C:$C,'Number of Firms per 1000 Capita'!$A161,allNAICS!$E:$E,'Number of Firms per 1000 Capita'!N$1)/$B161</f>
        <v>3.847045977856856</v>
      </c>
      <c r="O161" s="2">
        <f>1000*SUMIFS(allNAICS!$O:$O,allNAICS!$C:$C,'Number of Firms per 1000 Capita'!$A161,allNAICS!$E:$E,'Number of Firms per 1000 Capita'!O$1)/$B161</f>
        <v>0.39036201834135742</v>
      </c>
      <c r="P161" s="2">
        <f>1000*SUMIFS(allNAICS!$O:$O,allNAICS!$C:$C,'Number of Firms per 1000 Capita'!$A161,allNAICS!$E:$E,'Number of Firms per 1000 Capita'!P$1)/$B161</f>
        <v>2.579783773386362</v>
      </c>
      <c r="Q161" s="2">
        <f>1000*SUMIFS(allNAICS!$O:$O,allNAICS!$C:$C,'Number of Firms per 1000 Capita'!$A161,allNAICS!$E:$E,'Number of Firms per 1000 Capita'!Q$1)/$B161</f>
        <v>5.1708823878840677</v>
      </c>
      <c r="R161" s="2">
        <f>1000*SUMIFS(allNAICS!$O:$O,allNAICS!$C:$C,'Number of Firms per 1000 Capita'!$A161,allNAICS!$E:$E,'Number of Firms per 1000 Capita'!R$1)/$B161</f>
        <v>4.469362238980759</v>
      </c>
      <c r="S161" s="2">
        <f>1000*SUMIFS(allNAICS!$O:$O,allNAICS!$C:$C,'Number of Firms per 1000 Capita'!$A161,allNAICS!$E:$E,'Number of Firms per 1000 Capita'!S$1)/$B161</f>
        <v>5.6461057145605036</v>
      </c>
      <c r="T161" s="2">
        <f>1000*SUMIFS(allNAICS!$O:$O,allNAICS!$C:$C,'Number of Firms per 1000 Capita'!$A161,allNAICS!$E:$E,'Number of Firms per 1000 Capita'!T$1)/$B161</f>
        <v>1.4879016061416959</v>
      </c>
      <c r="U161" s="2">
        <f>1000*SUMIFS(allNAICS!$O:$O,allNAICS!$C:$C,'Number of Firms per 1000 Capita'!$A161,allNAICS!$E:$E,'Number of Firms per 1000 Capita'!U$1)/$B161</f>
        <v>6.6135246295803896</v>
      </c>
      <c r="V161" s="2">
        <f>1000*SUMIFS(allNAICS!$O:$O,allNAICS!$C:$C,'Number of Firms per 1000 Capita'!$A161,allNAICS!$E:$E,'Number of Firms per 1000 Capita'!V$1)/$B161</f>
        <v>2.6872747639441275</v>
      </c>
      <c r="W161" s="2">
        <f>1000*SUMIFS(allNAICS!$O:$O,allNAICS!$C:$C,'Number of Firms per 1000 Capita'!$A161,allNAICS!$E:$E,'Number of Firms per 1000 Capita'!W$1)/$B161</f>
        <v>2.6759599228327837</v>
      </c>
      <c r="X161" s="2">
        <f>1000*SUMIFS(allNAICS!$O:$O,allNAICS!$C:$C,'Number of Firms per 1000 Capita'!$A161,allNAICS!$E:$E,'Number of Firms per 1000 Capita'!X$1)/$B161</f>
        <v>10.217301523543355</v>
      </c>
      <c r="Y161" s="2">
        <f>1000*SUMIFS(allNAICS!$O:$O,allNAICS!$C:$C,'Number of Firms per 1000 Capita'!$A161,allNAICS!$E:$E,'Number of Firms per 1000 Capita'!Y$1)/$B161</f>
        <v>0</v>
      </c>
      <c r="Z161" s="2">
        <f>1000*SUMIFS(allNAICS!$O:$O,allNAICS!$C:$C,'Number of Firms per 1000 Capita'!$A161,allNAICS!$E:$E,'Number of Firms per 1000 Capita'!Z$1)/$B161</f>
        <v>0</v>
      </c>
    </row>
    <row r="162" spans="1:26" x14ac:dyDescent="0.45">
      <c r="A162" s="1" t="s">
        <v>648</v>
      </c>
      <c r="B162" s="2">
        <v>335020</v>
      </c>
      <c r="C162" s="1" t="s">
        <v>466</v>
      </c>
      <c r="D162" s="1">
        <v>42.291706900000001</v>
      </c>
      <c r="E162" s="1">
        <v>-85.587228600000003</v>
      </c>
      <c r="F162" s="2">
        <f>1000*SUMIFS(allNAICS!$O:$O,allNAICS!$C:$C,'Number of Firms per 1000 Capita'!$A162,allNAICS!$E:$E,'Number of Firms per 1000 Capita'!F$1)/$B162</f>
        <v>76.88496209181541</v>
      </c>
      <c r="G162" s="2">
        <f>1000*SUMIFS(allNAICS!$O:$O,allNAICS!$C:$C,'Number of Firms per 1000 Capita'!$A162,allNAICS!$E:$E,'Number of Firms per 1000 Capita'!G$1)/$B162</f>
        <v>0.39997612082860723</v>
      </c>
      <c r="H162" s="2">
        <f>1000*SUMIFS(allNAICS!$O:$O,allNAICS!$C:$C,'Number of Firms per 1000 Capita'!$A162,allNAICS!$E:$E,'Number of Firms per 1000 Capita'!H$1)/$B162</f>
        <v>0.1104411676914811</v>
      </c>
      <c r="I162" s="2">
        <f>1000*SUMIFS(allNAICS!$O:$O,allNAICS!$C:$C,'Number of Firms per 1000 Capita'!$A162,allNAICS!$E:$E,'Number of Firms per 1000 Capita'!I$1)/$B162</f>
        <v>0</v>
      </c>
      <c r="J162" s="2">
        <f>1000*SUMIFS(allNAICS!$O:$O,allNAICS!$C:$C,'Number of Firms per 1000 Capita'!$A162,allNAICS!$E:$E,'Number of Firms per 1000 Capita'!J$1)/$B162</f>
        <v>9.4352575965613994</v>
      </c>
      <c r="K162" s="2">
        <f>1000*SUMIFS(allNAICS!$O:$O,allNAICS!$C:$C,'Number of Firms per 1000 Capita'!$A162,allNAICS!$E:$E,'Number of Firms per 1000 Capita'!K$1)/$B162</f>
        <v>2.3640379678825143</v>
      </c>
      <c r="L162" s="2">
        <f>1000*SUMIFS(allNAICS!$O:$O,allNAICS!$C:$C,'Number of Firms per 1000 Capita'!$A162,allNAICS!$E:$E,'Number of Firms per 1000 Capita'!L$1)/$B162</f>
        <v>2.0356993612321652</v>
      </c>
      <c r="M162" s="2">
        <f>1000*SUMIFS(allNAICS!$O:$O,allNAICS!$C:$C,'Number of Firms per 1000 Capita'!$A162,allNAICS!$E:$E,'Number of Firms per 1000 Capita'!M$1)/$B162</f>
        <v>9.0203569936123209</v>
      </c>
      <c r="N162" s="2">
        <f>1000*SUMIFS(allNAICS!$O:$O,allNAICS!$C:$C,'Number of Firms per 1000 Capita'!$A162,allNAICS!$E:$E,'Number of Firms per 1000 Capita'!N$1)/$B162</f>
        <v>1.4297653871410663</v>
      </c>
      <c r="O162" s="2">
        <f>1000*SUMIFS(allNAICS!$O:$O,allNAICS!$C:$C,'Number of Firms per 1000 Capita'!$A162,allNAICS!$E:$E,'Number of Firms per 1000 Capita'!O$1)/$B162</f>
        <v>0.70145065966210973</v>
      </c>
      <c r="P162" s="2">
        <f>1000*SUMIFS(allNAICS!$O:$O,allNAICS!$C:$C,'Number of Firms per 1000 Capita'!$A162,allNAICS!$E:$E,'Number of Firms per 1000 Capita'!P$1)/$B162</f>
        <v>2.70431616022924</v>
      </c>
      <c r="Q162" s="2">
        <f>1000*SUMIFS(allNAICS!$O:$O,allNAICS!$C:$C,'Number of Firms per 1000 Capita'!$A162,allNAICS!$E:$E,'Number of Firms per 1000 Capita'!Q$1)/$B162</f>
        <v>6.5846815115515493</v>
      </c>
      <c r="R162" s="2">
        <f>1000*SUMIFS(allNAICS!$O:$O,allNAICS!$C:$C,'Number of Firms per 1000 Capita'!$A162,allNAICS!$E:$E,'Number of Firms per 1000 Capita'!R$1)/$B162</f>
        <v>9.3815294609277053</v>
      </c>
      <c r="S162" s="2">
        <f>1000*SUMIFS(allNAICS!$O:$O,allNAICS!$C:$C,'Number of Firms per 1000 Capita'!$A162,allNAICS!$E:$E,'Number of Firms per 1000 Capita'!S$1)/$B162</f>
        <v>5.7727896841979582</v>
      </c>
      <c r="T162" s="2">
        <f>1000*SUMIFS(allNAICS!$O:$O,allNAICS!$C:$C,'Number of Firms per 1000 Capita'!$A162,allNAICS!$E:$E,'Number of Firms per 1000 Capita'!T$1)/$B162</f>
        <v>2.0804728075935763</v>
      </c>
      <c r="U162" s="2">
        <f>1000*SUMIFS(allNAICS!$O:$O,allNAICS!$C:$C,'Number of Firms per 1000 Capita'!$A162,allNAICS!$E:$E,'Number of Firms per 1000 Capita'!U$1)/$B162</f>
        <v>8.014446898692615</v>
      </c>
      <c r="V162" s="2">
        <f>1000*SUMIFS(allNAICS!$O:$O,allNAICS!$C:$C,'Number of Firms per 1000 Capita'!$A162,allNAICS!$E:$E,'Number of Firms per 1000 Capita'!V$1)/$B162</f>
        <v>3.7102262551489464</v>
      </c>
      <c r="W162" s="2">
        <f>1000*SUMIFS(allNAICS!$O:$O,allNAICS!$C:$C,'Number of Firms per 1000 Capita'!$A162,allNAICS!$E:$E,'Number of Firms per 1000 Capita'!W$1)/$B162</f>
        <v>2.3341890036415736</v>
      </c>
      <c r="X162" s="2">
        <f>1000*SUMIFS(allNAICS!$O:$O,allNAICS!$C:$C,'Number of Firms per 1000 Capita'!$A162,allNAICS!$E:$E,'Number of Firms per 1000 Capita'!X$1)/$B162</f>
        <v>10.912781326487972</v>
      </c>
      <c r="Y162" s="2">
        <f>1000*SUMIFS(allNAICS!$O:$O,allNAICS!$C:$C,'Number of Firms per 1000 Capita'!$A162,allNAICS!$E:$E,'Number of Firms per 1000 Capita'!Y$1)/$B162</f>
        <v>8.0592203450540273E-2</v>
      </c>
      <c r="Z162" s="2">
        <f>1000*SUMIFS(allNAICS!$O:$O,allNAICS!$C:$C,'Number of Firms per 1000 Capita'!$A162,allNAICS!$E:$E,'Number of Firms per 1000 Capita'!Z$1)/$B162</f>
        <v>0</v>
      </c>
    </row>
    <row r="163" spans="1:26" x14ac:dyDescent="0.45">
      <c r="A163" s="1" t="s">
        <v>649</v>
      </c>
      <c r="B163" s="2">
        <v>110801</v>
      </c>
      <c r="C163" s="1" t="s">
        <v>504</v>
      </c>
      <c r="D163" s="1">
        <v>41.120032500000001</v>
      </c>
      <c r="E163" s="1">
        <v>-87.861153099999996</v>
      </c>
      <c r="F163" s="2">
        <f>1000*SUMIFS(allNAICS!$O:$O,allNAICS!$C:$C,'Number of Firms per 1000 Capita'!$A163,allNAICS!$E:$E,'Number of Firms per 1000 Capita'!F$1)/$B163</f>
        <v>74.800768946128642</v>
      </c>
      <c r="G163" s="2">
        <f>1000*SUMIFS(allNAICS!$O:$O,allNAICS!$C:$C,'Number of Firms per 1000 Capita'!$A163,allNAICS!$E:$E,'Number of Firms per 1000 Capita'!G$1)/$B163</f>
        <v>0.29783124701040603</v>
      </c>
      <c r="H163" s="2">
        <f>1000*SUMIFS(allNAICS!$O:$O,allNAICS!$C:$C,'Number of Firms per 1000 Capita'!$A163,allNAICS!$E:$E,'Number of Firms per 1000 Capita'!H$1)/$B163</f>
        <v>0</v>
      </c>
      <c r="I163" s="2">
        <f>1000*SUMIFS(allNAICS!$O:$O,allNAICS!$C:$C,'Number of Firms per 1000 Capita'!$A163,allNAICS!$E:$E,'Number of Firms per 1000 Capita'!I$1)/$B163</f>
        <v>0</v>
      </c>
      <c r="J163" s="2">
        <f>1000*SUMIFS(allNAICS!$O:$O,allNAICS!$C:$C,'Number of Firms per 1000 Capita'!$A163,allNAICS!$E:$E,'Number of Firms per 1000 Capita'!J$1)/$B163</f>
        <v>7.978267344157544</v>
      </c>
      <c r="K163" s="2">
        <f>1000*SUMIFS(allNAICS!$O:$O,allNAICS!$C:$C,'Number of Firms per 1000 Capita'!$A163,allNAICS!$E:$E,'Number of Firms per 1000 Capita'!K$1)/$B163</f>
        <v>1.7508867248490536</v>
      </c>
      <c r="L163" s="2">
        <f>1000*SUMIFS(allNAICS!$O:$O,allNAICS!$C:$C,'Number of Firms per 1000 Capita'!$A163,allNAICS!$E:$E,'Number of Firms per 1000 Capita'!L$1)/$B163</f>
        <v>2.1840958114096445</v>
      </c>
      <c r="M163" s="2">
        <f>1000*SUMIFS(allNAICS!$O:$O,allNAICS!$C:$C,'Number of Firms per 1000 Capita'!$A163,allNAICS!$E:$E,'Number of Firms per 1000 Capita'!M$1)/$B163</f>
        <v>10.73997527098131</v>
      </c>
      <c r="N163" s="2">
        <f>1000*SUMIFS(allNAICS!$O:$O,allNAICS!$C:$C,'Number of Firms per 1000 Capita'!$A163,allNAICS!$E:$E,'Number of Firms per 1000 Capita'!N$1)/$B163</f>
        <v>2.6895064123969998</v>
      </c>
      <c r="O163" s="2">
        <f>1000*SUMIFS(allNAICS!$O:$O,allNAICS!$C:$C,'Number of Firms per 1000 Capita'!$A163,allNAICS!$E:$E,'Number of Firms per 1000 Capita'!O$1)/$B163</f>
        <v>0.59566249402081206</v>
      </c>
      <c r="P163" s="2">
        <f>1000*SUMIFS(allNAICS!$O:$O,allNAICS!$C:$C,'Number of Firms per 1000 Capita'!$A163,allNAICS!$E:$E,'Number of Firms per 1000 Capita'!P$1)/$B163</f>
        <v>2.0035920253427317</v>
      </c>
      <c r="Q163" s="2">
        <f>1000*SUMIFS(allNAICS!$O:$O,allNAICS!$C:$C,'Number of Firms per 1000 Capita'!$A163,allNAICS!$E:$E,'Number of Firms per 1000 Capita'!Q$1)/$B163</f>
        <v>3.989133672078772</v>
      </c>
      <c r="R163" s="2">
        <f>1000*SUMIFS(allNAICS!$O:$O,allNAICS!$C:$C,'Number of Firms per 1000 Capita'!$A163,allNAICS!$E:$E,'Number of Firms per 1000 Capita'!R$1)/$B163</f>
        <v>5.848322668567973</v>
      </c>
      <c r="S163" s="2">
        <f>1000*SUMIFS(allNAICS!$O:$O,allNAICS!$C:$C,'Number of Firms per 1000 Capita'!$A163,allNAICS!$E:$E,'Number of Firms per 1000 Capita'!S$1)/$B163</f>
        <v>7.0486728459129431</v>
      </c>
      <c r="T163" s="2">
        <f>1000*SUMIFS(allNAICS!$O:$O,allNAICS!$C:$C,'Number of Firms per 1000 Capita'!$A163,allNAICS!$E:$E,'Number of Firms per 1000 Capita'!T$1)/$B163</f>
        <v>1.4620806671419933</v>
      </c>
      <c r="U163" s="2">
        <f>1000*SUMIFS(allNAICS!$O:$O,allNAICS!$C:$C,'Number of Firms per 1000 Capita'!$A163,allNAICS!$E:$E,'Number of Firms per 1000 Capita'!U$1)/$B163</f>
        <v>11.317587386395429</v>
      </c>
      <c r="V163" s="2">
        <f>1000*SUMIFS(allNAICS!$O:$O,allNAICS!$C:$C,'Number of Firms per 1000 Capita'!$A163,allNAICS!$E:$E,'Number of Firms per 1000 Capita'!V$1)/$B163</f>
        <v>2.5902293300601982</v>
      </c>
      <c r="W163" s="2">
        <f>1000*SUMIFS(allNAICS!$O:$O,allNAICS!$C:$C,'Number of Firms per 1000 Capita'!$A163,allNAICS!$E:$E,'Number of Firms per 1000 Capita'!W$1)/$B163</f>
        <v>2.6082797086668892</v>
      </c>
      <c r="X163" s="2">
        <f>1000*SUMIFS(allNAICS!$O:$O,allNAICS!$C:$C,'Number of Firms per 1000 Capita'!$A163,allNAICS!$E:$E,'Number of Firms per 1000 Capita'!X$1)/$B163</f>
        <v>11.777872040866058</v>
      </c>
      <c r="Y163" s="2">
        <f>1000*SUMIFS(allNAICS!$O:$O,allNAICS!$C:$C,'Number of Firms per 1000 Capita'!$A163,allNAICS!$E:$E,'Number of Firms per 1000 Capita'!Y$1)/$B163</f>
        <v>0</v>
      </c>
      <c r="Z163" s="2">
        <f>1000*SUMIFS(allNAICS!$O:$O,allNAICS!$C:$C,'Number of Firms per 1000 Capita'!$A163,allNAICS!$E:$E,'Number of Firms per 1000 Capita'!Z$1)/$B163</f>
        <v>0</v>
      </c>
    </row>
    <row r="164" spans="1:26" x14ac:dyDescent="0.45">
      <c r="A164" s="1" t="s">
        <v>650</v>
      </c>
      <c r="B164" s="2">
        <v>2088830</v>
      </c>
      <c r="C164" s="1" t="s">
        <v>552</v>
      </c>
      <c r="D164" s="1">
        <v>39.099726500000003</v>
      </c>
      <c r="E164" s="1">
        <v>-94.578566699999996</v>
      </c>
      <c r="F164" s="2">
        <f>1000*SUMIFS(allNAICS!$O:$O,allNAICS!$C:$C,'Number of Firms per 1000 Capita'!$A164,allNAICS!$E:$E,'Number of Firms per 1000 Capita'!F$1)/$B164</f>
        <v>81.401071413183459</v>
      </c>
      <c r="G164" s="2">
        <f>1000*SUMIFS(allNAICS!$O:$O,allNAICS!$C:$C,'Number of Firms per 1000 Capita'!$A164,allNAICS!$E:$E,'Number of Firms per 1000 Capita'!G$1)/$B164</f>
        <v>0.30639161635939738</v>
      </c>
      <c r="H164" s="2">
        <f>1000*SUMIFS(allNAICS!$O:$O,allNAICS!$C:$C,'Number of Firms per 1000 Capita'!$A164,allNAICS!$E:$E,'Number of Firms per 1000 Capita'!H$1)/$B164</f>
        <v>0.28532719273468882</v>
      </c>
      <c r="I164" s="2">
        <f>1000*SUMIFS(allNAICS!$O:$O,allNAICS!$C:$C,'Number of Firms per 1000 Capita'!$A164,allNAICS!$E:$E,'Number of Firms per 1000 Capita'!I$1)/$B164</f>
        <v>5.0267374558963629E-2</v>
      </c>
      <c r="J164" s="2">
        <f>1000*SUMIFS(allNAICS!$O:$O,allNAICS!$C:$C,'Number of Firms per 1000 Capita'!$A164,allNAICS!$E:$E,'Number of Firms per 1000 Capita'!J$1)/$B164</f>
        <v>8.7805134931995426</v>
      </c>
      <c r="K164" s="2">
        <f>1000*SUMIFS(allNAICS!$O:$O,allNAICS!$C:$C,'Number of Firms per 1000 Capita'!$A164,allNAICS!$E:$E,'Number of Firms per 1000 Capita'!K$1)/$B164</f>
        <v>1.5659484017368575</v>
      </c>
      <c r="L164" s="2">
        <f>1000*SUMIFS(allNAICS!$O:$O,allNAICS!$C:$C,'Number of Firms per 1000 Capita'!$A164,allNAICS!$E:$E,'Number of Firms per 1000 Capita'!L$1)/$B164</f>
        <v>2.5779982095239919</v>
      </c>
      <c r="M164" s="2">
        <f>1000*SUMIFS(allNAICS!$O:$O,allNAICS!$C:$C,'Number of Firms per 1000 Capita'!$A164,allNAICS!$E:$E,'Number of Firms per 1000 Capita'!M$1)/$B164</f>
        <v>7.4280817491131401</v>
      </c>
      <c r="N164" s="2">
        <f>1000*SUMIFS(allNAICS!$O:$O,allNAICS!$C:$C,'Number of Firms per 1000 Capita'!$A164,allNAICS!$E:$E,'Number of Firms per 1000 Capita'!N$1)/$B164</f>
        <v>2.8226327657109485</v>
      </c>
      <c r="O164" s="2">
        <f>1000*SUMIFS(allNAICS!$O:$O,allNAICS!$C:$C,'Number of Firms per 1000 Capita'!$A164,allNAICS!$E:$E,'Number of Firms per 1000 Capita'!O$1)/$B164</f>
        <v>1.1255104532202238</v>
      </c>
      <c r="P164" s="2">
        <f>1000*SUMIFS(allNAICS!$O:$O,allNAICS!$C:$C,'Number of Firms per 1000 Capita'!$A164,allNAICS!$E:$E,'Number of Firms per 1000 Capita'!P$1)/$B164</f>
        <v>3.719306980462747</v>
      </c>
      <c r="Q164" s="2">
        <f>1000*SUMIFS(allNAICS!$O:$O,allNAICS!$C:$C,'Number of Firms per 1000 Capita'!$A164,allNAICS!$E:$E,'Number of Firms per 1000 Capita'!Q$1)/$B164</f>
        <v>8.3496502826941406</v>
      </c>
      <c r="R164" s="2">
        <f>1000*SUMIFS(allNAICS!$O:$O,allNAICS!$C:$C,'Number of Firms per 1000 Capita'!$A164,allNAICS!$E:$E,'Number of Firms per 1000 Capita'!R$1)/$B164</f>
        <v>12.255664654375895</v>
      </c>
      <c r="S164" s="2">
        <f>1000*SUMIFS(allNAICS!$O:$O,allNAICS!$C:$C,'Number of Firms per 1000 Capita'!$A164,allNAICS!$E:$E,'Number of Firms per 1000 Capita'!S$1)/$B164</f>
        <v>6.9354614784352959</v>
      </c>
      <c r="T164" s="2">
        <f>1000*SUMIFS(allNAICS!$O:$O,allNAICS!$C:$C,'Number of Firms per 1000 Capita'!$A164,allNAICS!$E:$E,'Number of Firms per 1000 Capita'!T$1)/$B164</f>
        <v>1.9250010771580262</v>
      </c>
      <c r="U164" s="2">
        <f>1000*SUMIFS(allNAICS!$O:$O,allNAICS!$C:$C,'Number of Firms per 1000 Capita'!$A164,allNAICS!$E:$E,'Number of Firms per 1000 Capita'!U$1)/$B164</f>
        <v>6.8526399946381469</v>
      </c>
      <c r="V164" s="2">
        <f>1000*SUMIFS(allNAICS!$O:$O,allNAICS!$C:$C,'Number of Firms per 1000 Capita'!$A164,allNAICS!$E:$E,'Number of Firms per 1000 Capita'!V$1)/$B164</f>
        <v>3.9376110071188175</v>
      </c>
      <c r="W164" s="2">
        <f>1000*SUMIFS(allNAICS!$O:$O,allNAICS!$C:$C,'Number of Firms per 1000 Capita'!$A164,allNAICS!$E:$E,'Number of Firms per 1000 Capita'!W$1)/$B164</f>
        <v>2.1519223680242048</v>
      </c>
      <c r="X164" s="2">
        <f>1000*SUMIFS(allNAICS!$O:$O,allNAICS!$C:$C,'Number of Firms per 1000 Capita'!$A164,allNAICS!$E:$E,'Number of Firms per 1000 Capita'!X$1)/$B164</f>
        <v>10.49726401861329</v>
      </c>
      <c r="Y164" s="2">
        <f>1000*SUMIFS(allNAICS!$O:$O,allNAICS!$C:$C,'Number of Firms per 1000 Capita'!$A164,allNAICS!$E:$E,'Number of Firms per 1000 Capita'!Y$1)/$B164</f>
        <v>0.18910107572181556</v>
      </c>
      <c r="Z164" s="2">
        <f>1000*SUMIFS(allNAICS!$O:$O,allNAICS!$C:$C,'Number of Firms per 1000 Capita'!$A164,allNAICS!$E:$E,'Number of Firms per 1000 Capita'!Z$1)/$B164</f>
        <v>6.0320849470756353E-2</v>
      </c>
    </row>
    <row r="165" spans="1:26" x14ac:dyDescent="0.45">
      <c r="A165" s="1" t="s">
        <v>651</v>
      </c>
      <c r="B165" s="2">
        <v>279653</v>
      </c>
      <c r="C165" s="1" t="s">
        <v>492</v>
      </c>
      <c r="D165" s="1">
        <v>46.2112458</v>
      </c>
      <c r="E165" s="1">
        <v>-119.1372338</v>
      </c>
      <c r="F165" s="2">
        <f>1000*SUMIFS(allNAICS!$O:$O,allNAICS!$C:$C,'Number of Firms per 1000 Capita'!$A165,allNAICS!$E:$E,'Number of Firms per 1000 Capita'!F$1)/$B165</f>
        <v>53.022853321795225</v>
      </c>
      <c r="G165" s="2">
        <f>1000*SUMIFS(allNAICS!$O:$O,allNAICS!$C:$C,'Number of Firms per 1000 Capita'!$A165,allNAICS!$E:$E,'Number of Firms per 1000 Capita'!G$1)/$B165</f>
        <v>0.5900169138181961</v>
      </c>
      <c r="H165" s="2">
        <f>1000*SUMIFS(allNAICS!$O:$O,allNAICS!$C:$C,'Number of Firms per 1000 Capita'!$A165,allNAICS!$E:$E,'Number of Firms per 1000 Capita'!H$1)/$B165</f>
        <v>0</v>
      </c>
      <c r="I165" s="2">
        <f>1000*SUMIFS(allNAICS!$O:$O,allNAICS!$C:$C,'Number of Firms per 1000 Capita'!$A165,allNAICS!$E:$E,'Number of Firms per 1000 Capita'!I$1)/$B165</f>
        <v>0</v>
      </c>
      <c r="J165" s="2">
        <f>1000*SUMIFS(allNAICS!$O:$O,allNAICS!$C:$C,'Number of Firms per 1000 Capita'!$A165,allNAICS!$E:$E,'Number of Firms per 1000 Capita'!J$1)/$B165</f>
        <v>4.8667455739791814</v>
      </c>
      <c r="K165" s="2">
        <f>1000*SUMIFS(allNAICS!$O:$O,allNAICS!$C:$C,'Number of Firms per 1000 Capita'!$A165,allNAICS!$E:$E,'Number of Firms per 1000 Capita'!K$1)/$B165</f>
        <v>1.4017371528286842</v>
      </c>
      <c r="L165" s="2">
        <f>1000*SUMIFS(allNAICS!$O:$O,allNAICS!$C:$C,'Number of Firms per 1000 Capita'!$A165,allNAICS!$E:$E,'Number of Firms per 1000 Capita'!L$1)/$B165</f>
        <v>1.4553750540848838</v>
      </c>
      <c r="M165" s="2">
        <f>1000*SUMIFS(allNAICS!$O:$O,allNAICS!$C:$C,'Number of Firms per 1000 Capita'!$A165,allNAICS!$E:$E,'Number of Firms per 1000 Capita'!M$1)/$B165</f>
        <v>7.5879750977103768</v>
      </c>
      <c r="N165" s="2">
        <f>1000*SUMIFS(allNAICS!$O:$O,allNAICS!$C:$C,'Number of Firms per 1000 Capita'!$A165,allNAICS!$E:$E,'Number of Firms per 1000 Capita'!N$1)/$B165</f>
        <v>3.0895431123570996</v>
      </c>
      <c r="O165" s="2">
        <f>1000*SUMIFS(allNAICS!$O:$O,allNAICS!$C:$C,'Number of Firms per 1000 Capita'!$A165,allNAICS!$E:$E,'Number of Firms per 1000 Capita'!O$1)/$B165</f>
        <v>0.65438239532563569</v>
      </c>
      <c r="P165" s="2">
        <f>1000*SUMIFS(allNAICS!$O:$O,allNAICS!$C:$C,'Number of Firms per 1000 Capita'!$A165,allNAICS!$E:$E,'Number of Firms per 1000 Capita'!P$1)/$B165</f>
        <v>1.5769542969322696</v>
      </c>
      <c r="Q165" s="2">
        <f>1000*SUMIFS(allNAICS!$O:$O,allNAICS!$C:$C,'Number of Firms per 1000 Capita'!$A165,allNAICS!$E:$E,'Number of Firms per 1000 Capita'!Q$1)/$B165</f>
        <v>4.3089114009147051</v>
      </c>
      <c r="R165" s="2">
        <f>1000*SUMIFS(allNAICS!$O:$O,allNAICS!$C:$C,'Number of Firms per 1000 Capita'!$A165,allNAICS!$E:$E,'Number of Firms per 1000 Capita'!R$1)/$B165</f>
        <v>6.8513479204585686</v>
      </c>
      <c r="S165" s="2">
        <f>1000*SUMIFS(allNAICS!$O:$O,allNAICS!$C:$C,'Number of Firms per 1000 Capita'!$A165,allNAICS!$E:$E,'Number of Firms per 1000 Capita'!S$1)/$B165</f>
        <v>3.3863394993080709</v>
      </c>
      <c r="T165" s="2">
        <f>1000*SUMIFS(allNAICS!$O:$O,allNAICS!$C:$C,'Number of Firms per 1000 Capita'!$A165,allNAICS!$E:$E,'Number of Firms per 1000 Capita'!T$1)/$B165</f>
        <v>0.84747883984795447</v>
      </c>
      <c r="U165" s="2">
        <f>1000*SUMIFS(allNAICS!$O:$O,allNAICS!$C:$C,'Number of Firms per 1000 Capita'!$A165,allNAICS!$E:$E,'Number of Firms per 1000 Capita'!U$1)/$B165</f>
        <v>5.7928933356695618</v>
      </c>
      <c r="V165" s="2">
        <f>1000*SUMIFS(allNAICS!$O:$O,allNAICS!$C:$C,'Number of Firms per 1000 Capita'!$A165,allNAICS!$E:$E,'Number of Firms per 1000 Capita'!V$1)/$B165</f>
        <v>2.4995261985389035</v>
      </c>
      <c r="W165" s="2">
        <f>1000*SUMIFS(allNAICS!$O:$O,allNAICS!$C:$C,'Number of Firms per 1000 Capita'!$A165,allNAICS!$E:$E,'Number of Firms per 1000 Capita'!W$1)/$B165</f>
        <v>1.9702989061444003</v>
      </c>
      <c r="X165" s="2">
        <f>1000*SUMIFS(allNAICS!$O:$O,allNAICS!$C:$C,'Number of Firms per 1000 Capita'!$A165,allNAICS!$E:$E,'Number of Firms per 1000 Capita'!X$1)/$B165</f>
        <v>6.2219965457191595</v>
      </c>
      <c r="Y165" s="2">
        <f>1000*SUMIFS(allNAICS!$O:$O,allNAICS!$C:$C,'Number of Firms per 1000 Capita'!$A165,allNAICS!$E:$E,'Number of Firms per 1000 Capita'!Y$1)/$B165</f>
        <v>0</v>
      </c>
      <c r="Z165" s="2">
        <f>1000*SUMIFS(allNAICS!$O:$O,allNAICS!$C:$C,'Number of Firms per 1000 Capita'!$A165,allNAICS!$E:$E,'Number of Firms per 1000 Capita'!Z$1)/$B165</f>
        <v>0</v>
      </c>
    </row>
    <row r="166" spans="1:26" x14ac:dyDescent="0.45">
      <c r="A166" s="1" t="s">
        <v>652</v>
      </c>
      <c r="B166" s="2">
        <v>432797</v>
      </c>
      <c r="C166" s="1" t="s">
        <v>445</v>
      </c>
      <c r="D166" s="1">
        <v>31.1171194</v>
      </c>
      <c r="E166" s="1">
        <v>-97.727795900000004</v>
      </c>
      <c r="F166" s="2">
        <f>1000*SUMIFS(allNAICS!$O:$O,allNAICS!$C:$C,'Number of Firms per 1000 Capita'!$A166,allNAICS!$E:$E,'Number of Firms per 1000 Capita'!F$1)/$B166</f>
        <v>49.411155807457078</v>
      </c>
      <c r="G166" s="2">
        <f>1000*SUMIFS(allNAICS!$O:$O,allNAICS!$C:$C,'Number of Firms per 1000 Capita'!$A166,allNAICS!$E:$E,'Number of Firms per 1000 Capita'!G$1)/$B166</f>
        <v>0.28188735134485682</v>
      </c>
      <c r="H166" s="2">
        <f>1000*SUMIFS(allNAICS!$O:$O,allNAICS!$C:$C,'Number of Firms per 1000 Capita'!$A166,allNAICS!$E:$E,'Number of Firms per 1000 Capita'!H$1)/$B166</f>
        <v>0</v>
      </c>
      <c r="I166" s="2">
        <f>1000*SUMIFS(allNAICS!$O:$O,allNAICS!$C:$C,'Number of Firms per 1000 Capita'!$A166,allNAICS!$E:$E,'Number of Firms per 1000 Capita'!I$1)/$B166</f>
        <v>8.780097828774229E-2</v>
      </c>
      <c r="J166" s="2">
        <f>1000*SUMIFS(allNAICS!$O:$O,allNAICS!$C:$C,'Number of Firms per 1000 Capita'!$A166,allNAICS!$E:$E,'Number of Firms per 1000 Capita'!J$1)/$B166</f>
        <v>6.9154823161898076</v>
      </c>
      <c r="K166" s="2">
        <f>1000*SUMIFS(allNAICS!$O:$O,allNAICS!$C:$C,'Number of Firms per 1000 Capita'!$A166,allNAICS!$E:$E,'Number of Firms per 1000 Capita'!K$1)/$B166</f>
        <v>1.1853132068845209</v>
      </c>
      <c r="L166" s="2">
        <f>1000*SUMIFS(allNAICS!$O:$O,allNAICS!$C:$C,'Number of Firms per 1000 Capita'!$A166,allNAICS!$E:$E,'Number of Firms per 1000 Capita'!L$1)/$B166</f>
        <v>1.0328167709110738</v>
      </c>
      <c r="M166" s="2">
        <f>1000*SUMIFS(allNAICS!$O:$O,allNAICS!$C:$C,'Number of Firms per 1000 Capita'!$A166,allNAICS!$E:$E,'Number of Firms per 1000 Capita'!M$1)/$B166</f>
        <v>6.4025397588245756</v>
      </c>
      <c r="N166" s="2">
        <f>1000*SUMIFS(allNAICS!$O:$O,allNAICS!$C:$C,'Number of Firms per 1000 Capita'!$A166,allNAICS!$E:$E,'Number of Firms per 1000 Capita'!N$1)/$B166</f>
        <v>1.691324108069141</v>
      </c>
      <c r="O166" s="2">
        <f>1000*SUMIFS(allNAICS!$O:$O,allNAICS!$C:$C,'Number of Firms per 1000 Capita'!$A166,allNAICS!$E:$E,'Number of Firms per 1000 Capita'!O$1)/$B166</f>
        <v>0.51294255736523131</v>
      </c>
      <c r="P166" s="2">
        <f>1000*SUMIFS(allNAICS!$O:$O,allNAICS!$C:$C,'Number of Firms per 1000 Capita'!$A166,allNAICS!$E:$E,'Number of Firms per 1000 Capita'!P$1)/$B166</f>
        <v>1.8091622631395319</v>
      </c>
      <c r="Q166" s="2">
        <f>1000*SUMIFS(allNAICS!$O:$O,allNAICS!$C:$C,'Number of Firms per 1000 Capita'!$A166,allNAICS!$E:$E,'Number of Firms per 1000 Capita'!Q$1)/$B166</f>
        <v>4.128956531584091</v>
      </c>
      <c r="R166" s="2">
        <f>1000*SUMIFS(allNAICS!$O:$O,allNAICS!$C:$C,'Number of Firms per 1000 Capita'!$A166,allNAICS!$E:$E,'Number of Firms per 1000 Capita'!R$1)/$B166</f>
        <v>4.2745213113769269</v>
      </c>
      <c r="S166" s="2">
        <f>1000*SUMIFS(allNAICS!$O:$O,allNAICS!$C:$C,'Number of Firms per 1000 Capita'!$A166,allNAICS!$E:$E,'Number of Firms per 1000 Capita'!S$1)/$B166</f>
        <v>4.2075153016310187</v>
      </c>
      <c r="T166" s="2">
        <f>1000*SUMIFS(allNAICS!$O:$O,allNAICS!$C:$C,'Number of Firms per 1000 Capita'!$A166,allNAICS!$E:$E,'Number of Firms per 1000 Capita'!T$1)/$B166</f>
        <v>0.90573640759986784</v>
      </c>
      <c r="U166" s="2">
        <f>1000*SUMIFS(allNAICS!$O:$O,allNAICS!$C:$C,'Number of Firms per 1000 Capita'!$A166,allNAICS!$E:$E,'Number of Firms per 1000 Capita'!U$1)/$B166</f>
        <v>4.3253534567014098</v>
      </c>
      <c r="V166" s="2">
        <f>1000*SUMIFS(allNAICS!$O:$O,allNAICS!$C:$C,'Number of Firms per 1000 Capita'!$A166,allNAICS!$E:$E,'Number of Firms per 1000 Capita'!V$1)/$B166</f>
        <v>2.1950244571935573</v>
      </c>
      <c r="W166" s="2">
        <f>1000*SUMIFS(allNAICS!$O:$O,allNAICS!$C:$C,'Number of Firms per 1000 Capita'!$A166,allNAICS!$E:$E,'Number of Firms per 1000 Capita'!W$1)/$B166</f>
        <v>1.7814356384170871</v>
      </c>
      <c r="X166" s="2">
        <f>1000*SUMIFS(allNAICS!$O:$O,allNAICS!$C:$C,'Number of Firms per 1000 Capita'!$A166,allNAICS!$E:$E,'Number of Firms per 1000 Capita'!X$1)/$B166</f>
        <v>7.7033805687192842</v>
      </c>
      <c r="Y166" s="2">
        <f>1000*SUMIFS(allNAICS!$O:$O,allNAICS!$C:$C,'Number of Firms per 1000 Capita'!$A166,allNAICS!$E:$E,'Number of Firms per 1000 Capita'!Y$1)/$B166</f>
        <v>5.7763801505093609E-2</v>
      </c>
      <c r="Z166" s="2">
        <f>1000*SUMIFS(allNAICS!$O:$O,allNAICS!$C:$C,'Number of Firms per 1000 Capita'!$A166,allNAICS!$E:$E,'Number of Firms per 1000 Capita'!Z$1)/$B166</f>
        <v>0</v>
      </c>
    </row>
    <row r="167" spans="1:26" x14ac:dyDescent="0.45">
      <c r="A167" s="1" t="s">
        <v>653</v>
      </c>
      <c r="B167" s="2">
        <v>306745</v>
      </c>
      <c r="C167" s="1" t="s">
        <v>502</v>
      </c>
      <c r="D167" s="1">
        <v>36.548434</v>
      </c>
      <c r="E167" s="1">
        <v>-82.561818599999995</v>
      </c>
      <c r="F167" s="2">
        <f>1000*SUMIFS(allNAICS!$O:$O,allNAICS!$C:$C,'Number of Firms per 1000 Capita'!$A167,allNAICS!$E:$E,'Number of Firms per 1000 Capita'!F$1)/$B167</f>
        <v>71.394806761316403</v>
      </c>
      <c r="G167" s="2">
        <f>1000*SUMIFS(allNAICS!$O:$O,allNAICS!$C:$C,'Number of Firms per 1000 Capita'!$A167,allNAICS!$E:$E,'Number of Firms per 1000 Capita'!G$1)/$B167</f>
        <v>0.67808766239058504</v>
      </c>
      <c r="H167" s="2">
        <f>1000*SUMIFS(allNAICS!$O:$O,allNAICS!$C:$C,'Number of Firms per 1000 Capita'!$A167,allNAICS!$E:$E,'Number of Firms per 1000 Capita'!H$1)/$B167</f>
        <v>0.16626187875922999</v>
      </c>
      <c r="I167" s="2">
        <f>1000*SUMIFS(allNAICS!$O:$O,allNAICS!$C:$C,'Number of Firms per 1000 Capita'!$A167,allNAICS!$E:$E,'Number of Firms per 1000 Capita'!I$1)/$B167</f>
        <v>0</v>
      </c>
      <c r="J167" s="2">
        <f>1000*SUMIFS(allNAICS!$O:$O,allNAICS!$C:$C,'Number of Firms per 1000 Capita'!$A167,allNAICS!$E:$E,'Number of Firms per 1000 Capita'!J$1)/$B167</f>
        <v>11.214526724151982</v>
      </c>
      <c r="K167" s="2">
        <f>1000*SUMIFS(allNAICS!$O:$O,allNAICS!$C:$C,'Number of Firms per 1000 Capita'!$A167,allNAICS!$E:$E,'Number of Firms per 1000 Capita'!K$1)/$B167</f>
        <v>1.2257738512445191</v>
      </c>
      <c r="L167" s="2">
        <f>1000*SUMIFS(allNAICS!$O:$O,allNAICS!$C:$C,'Number of Firms per 1000 Capita'!$A167,allNAICS!$E:$E,'Number of Firms per 1000 Capita'!L$1)/$B167</f>
        <v>2.3048460447603056</v>
      </c>
      <c r="M167" s="2">
        <f>1000*SUMIFS(allNAICS!$O:$O,allNAICS!$C:$C,'Number of Firms per 1000 Capita'!$A167,allNAICS!$E:$E,'Number of Firms per 1000 Capita'!M$1)/$B167</f>
        <v>8.3424342695072458</v>
      </c>
      <c r="N167" s="2">
        <f>1000*SUMIFS(allNAICS!$O:$O,allNAICS!$C:$C,'Number of Firms per 1000 Capita'!$A167,allNAICS!$E:$E,'Number of Firms per 1000 Capita'!N$1)/$B167</f>
        <v>2.542828733964694</v>
      </c>
      <c r="O167" s="2">
        <f>1000*SUMIFS(allNAICS!$O:$O,allNAICS!$C:$C,'Number of Firms per 1000 Capita'!$A167,allNAICS!$E:$E,'Number of Firms per 1000 Capita'!O$1)/$B167</f>
        <v>0.61940699929909204</v>
      </c>
      <c r="P167" s="2">
        <f>1000*SUMIFS(allNAICS!$O:$O,allNAICS!$C:$C,'Number of Firms per 1000 Capita'!$A167,allNAICS!$E:$E,'Number of Firms per 1000 Capita'!P$1)/$B167</f>
        <v>3.2828570962851882</v>
      </c>
      <c r="Q167" s="2">
        <f>1000*SUMIFS(allNAICS!$O:$O,allNAICS!$C:$C,'Number of Firms per 1000 Capita'!$A167,allNAICS!$E:$E,'Number of Firms per 1000 Capita'!Q$1)/$B167</f>
        <v>5.6398637304601538</v>
      </c>
      <c r="R167" s="2">
        <f>1000*SUMIFS(allNAICS!$O:$O,allNAICS!$C:$C,'Number of Firms per 1000 Capita'!$A167,allNAICS!$E:$E,'Number of Firms per 1000 Capita'!R$1)/$B167</f>
        <v>6.601574597792955</v>
      </c>
      <c r="S167" s="2">
        <f>1000*SUMIFS(allNAICS!$O:$O,allNAICS!$C:$C,'Number of Firms per 1000 Capita'!$A167,allNAICS!$E:$E,'Number of Firms per 1000 Capita'!S$1)/$B167</f>
        <v>6.4092324243263947</v>
      </c>
      <c r="T167" s="2">
        <f>1000*SUMIFS(allNAICS!$O:$O,allNAICS!$C:$C,'Number of Firms per 1000 Capita'!$A167,allNAICS!$E:$E,'Number of Firms per 1000 Capita'!T$1)/$B167</f>
        <v>1.2225138144061027</v>
      </c>
      <c r="U167" s="2">
        <f>1000*SUMIFS(allNAICS!$O:$O,allNAICS!$C:$C,'Number of Firms per 1000 Capita'!$A167,allNAICS!$E:$E,'Number of Firms per 1000 Capita'!U$1)/$B167</f>
        <v>6.3146913560123226</v>
      </c>
      <c r="V167" s="2">
        <f>1000*SUMIFS(allNAICS!$O:$O,allNAICS!$C:$C,'Number of Firms per 1000 Capita'!$A167,allNAICS!$E:$E,'Number of Firms per 1000 Capita'!V$1)/$B167</f>
        <v>2.891652675675235</v>
      </c>
      <c r="W167" s="2">
        <f>1000*SUMIFS(allNAICS!$O:$O,allNAICS!$C:$C,'Number of Firms per 1000 Capita'!$A167,allNAICS!$E:$E,'Number of Firms per 1000 Capita'!W$1)/$B167</f>
        <v>1.9103815873119365</v>
      </c>
      <c r="X167" s="2">
        <f>1000*SUMIFS(allNAICS!$O:$O,allNAICS!$C:$C,'Number of Firms per 1000 Capita'!$A167,allNAICS!$E:$E,'Number of Firms per 1000 Capita'!X$1)/$B167</f>
        <v>10.161534825343526</v>
      </c>
      <c r="Y167" s="2">
        <f>1000*SUMIFS(allNAICS!$O:$O,allNAICS!$C:$C,'Number of Firms per 1000 Capita'!$A167,allNAICS!$E:$E,'Number of Firms per 1000 Capita'!Y$1)/$B167</f>
        <v>0.13692154721348351</v>
      </c>
      <c r="Z167" s="2">
        <f>1000*SUMIFS(allNAICS!$O:$O,allNAICS!$C:$C,'Number of Firms per 1000 Capita'!$A167,allNAICS!$E:$E,'Number of Firms per 1000 Capita'!Z$1)/$B167</f>
        <v>0</v>
      </c>
    </row>
    <row r="168" spans="1:26" x14ac:dyDescent="0.45">
      <c r="A168" s="1" t="s">
        <v>654</v>
      </c>
      <c r="B168" s="2">
        <v>180129</v>
      </c>
      <c r="C168" s="1" t="s">
        <v>451</v>
      </c>
      <c r="D168" s="1">
        <v>41.927036700000002</v>
      </c>
      <c r="E168" s="1">
        <v>-73.997360799999996</v>
      </c>
      <c r="F168" s="2">
        <f>1000*SUMIFS(allNAICS!$O:$O,allNAICS!$C:$C,'Number of Firms per 1000 Capita'!$A168,allNAICS!$E:$E,'Number of Firms per 1000 Capita'!F$1)/$B168</f>
        <v>101.9380555046661</v>
      </c>
      <c r="G168" s="2">
        <f>1000*SUMIFS(allNAICS!$O:$O,allNAICS!$C:$C,'Number of Firms per 1000 Capita'!$A168,allNAICS!$E:$E,'Number of Firms per 1000 Capita'!G$1)/$B168</f>
        <v>0.41636826940692506</v>
      </c>
      <c r="H168" s="2">
        <f>1000*SUMIFS(allNAICS!$O:$O,allNAICS!$C:$C,'Number of Firms per 1000 Capita'!$A168,allNAICS!$E:$E,'Number of Firms per 1000 Capita'!H$1)/$B168</f>
        <v>0</v>
      </c>
      <c r="I168" s="2">
        <f>1000*SUMIFS(allNAICS!$O:$O,allNAICS!$C:$C,'Number of Firms per 1000 Capita'!$A168,allNAICS!$E:$E,'Number of Firms per 1000 Capita'!I$1)/$B168</f>
        <v>0</v>
      </c>
      <c r="J168" s="2">
        <f>1000*SUMIFS(allNAICS!$O:$O,allNAICS!$C:$C,'Number of Firms per 1000 Capita'!$A168,allNAICS!$E:$E,'Number of Firms per 1000 Capita'!J$1)/$B168</f>
        <v>13.268268851767344</v>
      </c>
      <c r="K168" s="2">
        <f>1000*SUMIFS(allNAICS!$O:$O,allNAICS!$C:$C,'Number of Firms per 1000 Capita'!$A168,allNAICS!$E:$E,'Number of Firms per 1000 Capita'!K$1)/$B168</f>
        <v>2.4315906933364424</v>
      </c>
      <c r="L168" s="2">
        <f>1000*SUMIFS(allNAICS!$O:$O,allNAICS!$C:$C,'Number of Firms per 1000 Capita'!$A168,allNAICS!$E:$E,'Number of Firms per 1000 Capita'!L$1)/$B168</f>
        <v>3.2587756552248668</v>
      </c>
      <c r="M168" s="2">
        <f>1000*SUMIFS(allNAICS!$O:$O,allNAICS!$C:$C,'Number of Firms per 1000 Capita'!$A168,allNAICS!$E:$E,'Number of Firms per 1000 Capita'!M$1)/$B168</f>
        <v>9.0768282730709657</v>
      </c>
      <c r="N168" s="2">
        <f>1000*SUMIFS(allNAICS!$O:$O,allNAICS!$C:$C,'Number of Firms per 1000 Capita'!$A168,allNAICS!$E:$E,'Number of Firms per 1000 Capita'!N$1)/$B168</f>
        <v>2.33166230867878</v>
      </c>
      <c r="O168" s="2">
        <f>1000*SUMIFS(allNAICS!$O:$O,allNAICS!$C:$C,'Number of Firms per 1000 Capita'!$A168,allNAICS!$E:$E,'Number of Firms per 1000 Capita'!O$1)/$B168</f>
        <v>1.7709530392107877</v>
      </c>
      <c r="P168" s="2">
        <f>1000*SUMIFS(allNAICS!$O:$O,allNAICS!$C:$C,'Number of Firms per 1000 Capita'!$A168,allNAICS!$E:$E,'Number of Firms per 1000 Capita'!P$1)/$B168</f>
        <v>2.4093843856347394</v>
      </c>
      <c r="Q168" s="2">
        <f>1000*SUMIFS(allNAICS!$O:$O,allNAICS!$C:$C,'Number of Firms per 1000 Capita'!$A168,allNAICS!$E:$E,'Number of Firms per 1000 Capita'!Q$1)/$B168</f>
        <v>9.2322724269828846</v>
      </c>
      <c r="R168" s="2">
        <f>1000*SUMIFS(allNAICS!$O:$O,allNAICS!$C:$C,'Number of Firms per 1000 Capita'!$A168,allNAICS!$E:$E,'Number of Firms per 1000 Capita'!R$1)/$B168</f>
        <v>14.60619889079493</v>
      </c>
      <c r="S168" s="2">
        <f>1000*SUMIFS(allNAICS!$O:$O,allNAICS!$C:$C,'Number of Firms per 1000 Capita'!$A168,allNAICS!$E:$E,'Number of Firms per 1000 Capita'!S$1)/$B168</f>
        <v>6.5619639258531386</v>
      </c>
      <c r="T168" s="2">
        <f>1000*SUMIFS(allNAICS!$O:$O,allNAICS!$C:$C,'Number of Firms per 1000 Capita'!$A168,allNAICS!$E:$E,'Number of Firms per 1000 Capita'!T$1)/$B168</f>
        <v>2.4815548856652732</v>
      </c>
      <c r="U168" s="2">
        <f>1000*SUMIFS(allNAICS!$O:$O,allNAICS!$C:$C,'Number of Firms per 1000 Capita'!$A168,allNAICS!$E:$E,'Number of Firms per 1000 Capita'!U$1)/$B168</f>
        <v>11.236391697061551</v>
      </c>
      <c r="V168" s="2">
        <f>1000*SUMIFS(allNAICS!$O:$O,allNAICS!$C:$C,'Number of Firms per 1000 Capita'!$A168,allNAICS!$E:$E,'Number of Firms per 1000 Capita'!V$1)/$B168</f>
        <v>10.470274081352809</v>
      </c>
      <c r="W168" s="2">
        <f>1000*SUMIFS(allNAICS!$O:$O,allNAICS!$C:$C,'Number of Firms per 1000 Capita'!$A168,allNAICS!$E:$E,'Number of Firms per 1000 Capita'!W$1)/$B168</f>
        <v>3.5141481937944472</v>
      </c>
      <c r="X168" s="2">
        <f>1000*SUMIFS(allNAICS!$O:$O,allNAICS!$C:$C,'Number of Firms per 1000 Capita'!$A168,allNAICS!$E:$E,'Number of Firms per 1000 Capita'!X$1)/$B168</f>
        <v>8.9491420037861751</v>
      </c>
      <c r="Y168" s="2">
        <f>1000*SUMIFS(allNAICS!$O:$O,allNAICS!$C:$C,'Number of Firms per 1000 Capita'!$A168,allNAICS!$E:$E,'Number of Firms per 1000 Capita'!Y$1)/$B168</f>
        <v>0</v>
      </c>
      <c r="Z168" s="2">
        <f>1000*SUMIFS(allNAICS!$O:$O,allNAICS!$C:$C,'Number of Firms per 1000 Capita'!$A168,allNAICS!$E:$E,'Number of Firms per 1000 Capita'!Z$1)/$B168</f>
        <v>0</v>
      </c>
    </row>
    <row r="169" spans="1:26" x14ac:dyDescent="0.45">
      <c r="A169" s="1" t="s">
        <v>655</v>
      </c>
      <c r="B169" s="2">
        <v>862490</v>
      </c>
      <c r="C169" s="1" t="s">
        <v>546</v>
      </c>
      <c r="D169" s="1">
        <v>35.960638400000001</v>
      </c>
      <c r="E169" s="1">
        <v>-83.9207392</v>
      </c>
      <c r="F169" s="2">
        <f>1000*SUMIFS(allNAICS!$O:$O,allNAICS!$C:$C,'Number of Firms per 1000 Capita'!$A169,allNAICS!$E:$E,'Number of Firms per 1000 Capita'!F$1)/$B169</f>
        <v>83.920972996788365</v>
      </c>
      <c r="G169" s="2">
        <f>1000*SUMIFS(allNAICS!$O:$O,allNAICS!$C:$C,'Number of Firms per 1000 Capita'!$A169,allNAICS!$E:$E,'Number of Firms per 1000 Capita'!G$1)/$B169</f>
        <v>0.30840937286229403</v>
      </c>
      <c r="H169" s="2">
        <f>1000*SUMIFS(allNAICS!$O:$O,allNAICS!$C:$C,'Number of Firms per 1000 Capita'!$A169,allNAICS!$E:$E,'Number of Firms per 1000 Capita'!H$1)/$B169</f>
        <v>0.10318960219828635</v>
      </c>
      <c r="I169" s="2">
        <f>1000*SUMIFS(allNAICS!$O:$O,allNAICS!$C:$C,'Number of Firms per 1000 Capita'!$A169,allNAICS!$E:$E,'Number of Firms per 1000 Capita'!I$1)/$B169</f>
        <v>3.5942445709515471E-2</v>
      </c>
      <c r="J169" s="2">
        <f>1000*SUMIFS(allNAICS!$O:$O,allNAICS!$C:$C,'Number of Firms per 1000 Capita'!$A169,allNAICS!$E:$E,'Number of Firms per 1000 Capita'!J$1)/$B169</f>
        <v>12.018690071768948</v>
      </c>
      <c r="K169" s="2">
        <f>1000*SUMIFS(allNAICS!$O:$O,allNAICS!$C:$C,'Number of Firms per 1000 Capita'!$A169,allNAICS!$E:$E,'Number of Firms per 1000 Capita'!K$1)/$B169</f>
        <v>1.755382671103433</v>
      </c>
      <c r="L169" s="2">
        <f>1000*SUMIFS(allNAICS!$O:$O,allNAICS!$C:$C,'Number of Firms per 1000 Capita'!$A169,allNAICS!$E:$E,'Number of Firms per 1000 Capita'!L$1)/$B169</f>
        <v>2.3235052000602905</v>
      </c>
      <c r="M169" s="2">
        <f>1000*SUMIFS(allNAICS!$O:$O,allNAICS!$C:$C,'Number of Firms per 1000 Capita'!$A169,allNAICS!$E:$E,'Number of Firms per 1000 Capita'!M$1)/$B169</f>
        <v>8.2319795012116082</v>
      </c>
      <c r="N169" s="2">
        <f>1000*SUMIFS(allNAICS!$O:$O,allNAICS!$C:$C,'Number of Firms per 1000 Capita'!$A169,allNAICS!$E:$E,'Number of Firms per 1000 Capita'!N$1)/$B169</f>
        <v>3.0214843070644299</v>
      </c>
      <c r="O169" s="2">
        <f>1000*SUMIFS(allNAICS!$O:$O,allNAICS!$C:$C,'Number of Firms per 1000 Capita'!$A169,allNAICS!$E:$E,'Number of Firms per 1000 Capita'!O$1)/$B169</f>
        <v>1.1756658048209254</v>
      </c>
      <c r="P169" s="2">
        <f>1000*SUMIFS(allNAICS!$O:$O,allNAICS!$C:$C,'Number of Firms per 1000 Capita'!$A169,allNAICS!$E:$E,'Number of Firms per 1000 Capita'!P$1)/$B169</f>
        <v>3.1107607044719359</v>
      </c>
      <c r="Q169" s="2">
        <f>1000*SUMIFS(allNAICS!$O:$O,allNAICS!$C:$C,'Number of Firms per 1000 Capita'!$A169,allNAICS!$E:$E,'Number of Firms per 1000 Capita'!Q$1)/$B169</f>
        <v>6.4835534325035651</v>
      </c>
      <c r="R169" s="2">
        <f>1000*SUMIFS(allNAICS!$O:$O,allNAICS!$C:$C,'Number of Firms per 1000 Capita'!$A169,allNAICS!$E:$E,'Number of Firms per 1000 Capita'!R$1)/$B169</f>
        <v>11.473756217463391</v>
      </c>
      <c r="S169" s="2">
        <f>1000*SUMIFS(allNAICS!$O:$O,allNAICS!$C:$C,'Number of Firms per 1000 Capita'!$A169,allNAICS!$E:$E,'Number of Firms per 1000 Capita'!S$1)/$B169</f>
        <v>9.294020800241162</v>
      </c>
      <c r="T169" s="2">
        <f>1000*SUMIFS(allNAICS!$O:$O,allNAICS!$C:$C,'Number of Firms per 1000 Capita'!$A169,allNAICS!$E:$E,'Number of Firms per 1000 Capita'!T$1)/$B169</f>
        <v>1.6834977796844022</v>
      </c>
      <c r="U169" s="2">
        <f>1000*SUMIFS(allNAICS!$O:$O,allNAICS!$C:$C,'Number of Firms per 1000 Capita'!$A169,allNAICS!$E:$E,'Number of Firms per 1000 Capita'!U$1)/$B169</f>
        <v>6.2296374450718268</v>
      </c>
      <c r="V169" s="2">
        <f>1000*SUMIFS(allNAICS!$O:$O,allNAICS!$C:$C,'Number of Firms per 1000 Capita'!$A169,allNAICS!$E:$E,'Number of Firms per 1000 Capita'!V$1)/$B169</f>
        <v>3.2058342705422671</v>
      </c>
      <c r="W169" s="2">
        <f>1000*SUMIFS(allNAICS!$O:$O,allNAICS!$C:$C,'Number of Firms per 1000 Capita'!$A169,allNAICS!$E:$E,'Number of Firms per 1000 Capita'!W$1)/$B169</f>
        <v>2.0058203573374764</v>
      </c>
      <c r="X169" s="2">
        <f>1000*SUMIFS(allNAICS!$O:$O,allNAICS!$C:$C,'Number of Firms per 1000 Capita'!$A169,allNAICS!$E:$E,'Number of Firms per 1000 Capita'!X$1)/$B169</f>
        <v>11.623323168964278</v>
      </c>
      <c r="Y169" s="2">
        <f>1000*SUMIFS(allNAICS!$O:$O,allNAICS!$C:$C,'Number of Firms per 1000 Capita'!$A169,allNAICS!$E:$E,'Number of Firms per 1000 Capita'!Y$1)/$B169</f>
        <v>0.13333487924497675</v>
      </c>
      <c r="Z169" s="2">
        <f>1000*SUMIFS(allNAICS!$O:$O,allNAICS!$C:$C,'Number of Firms per 1000 Capita'!$A169,allNAICS!$E:$E,'Number of Firms per 1000 Capita'!Z$1)/$B169</f>
        <v>0</v>
      </c>
    </row>
    <row r="170" spans="1:26" x14ac:dyDescent="0.45">
      <c r="A170" s="1" t="s">
        <v>656</v>
      </c>
      <c r="B170" s="2">
        <v>82457</v>
      </c>
      <c r="C170" s="1" t="s">
        <v>506</v>
      </c>
      <c r="D170" s="1">
        <v>40.486426999999999</v>
      </c>
      <c r="E170" s="1">
        <v>-86.133603300000004</v>
      </c>
      <c r="F170" s="2">
        <f>1000*SUMIFS(allNAICS!$O:$O,allNAICS!$C:$C,'Number of Firms per 1000 Capita'!$A170,allNAICS!$E:$E,'Number of Firms per 1000 Capita'!F$1)/$B170</f>
        <v>65.500806480953713</v>
      </c>
      <c r="G170" s="2">
        <f>1000*SUMIFS(allNAICS!$O:$O,allNAICS!$C:$C,'Number of Firms per 1000 Capita'!$A170,allNAICS!$E:$E,'Number of Firms per 1000 Capita'!G$1)/$B170</f>
        <v>0.43659119298543481</v>
      </c>
      <c r="H170" s="2">
        <f>1000*SUMIFS(allNAICS!$O:$O,allNAICS!$C:$C,'Number of Firms per 1000 Capita'!$A170,allNAICS!$E:$E,'Number of Firms per 1000 Capita'!H$1)/$B170</f>
        <v>0</v>
      </c>
      <c r="I170" s="2">
        <f>1000*SUMIFS(allNAICS!$O:$O,allNAICS!$C:$C,'Number of Firms per 1000 Capita'!$A170,allNAICS!$E:$E,'Number of Firms per 1000 Capita'!I$1)/$B170</f>
        <v>0</v>
      </c>
      <c r="J170" s="2">
        <f>1000*SUMIFS(allNAICS!$O:$O,allNAICS!$C:$C,'Number of Firms per 1000 Capita'!$A170,allNAICS!$E:$E,'Number of Firms per 1000 Capita'!J$1)/$B170</f>
        <v>7.8950240731532801</v>
      </c>
      <c r="K170" s="2">
        <f>1000*SUMIFS(allNAICS!$O:$O,allNAICS!$C:$C,'Number of Firms per 1000 Capita'!$A170,allNAICS!$E:$E,'Number of Firms per 1000 Capita'!K$1)/$B170</f>
        <v>1.7584923050802237</v>
      </c>
      <c r="L170" s="2">
        <f>1000*SUMIFS(allNAICS!$O:$O,allNAICS!$C:$C,'Number of Firms per 1000 Capita'!$A170,allNAICS!$E:$E,'Number of Firms per 1000 Capita'!L$1)/$B170</f>
        <v>0.9823301842172284</v>
      </c>
      <c r="M170" s="2">
        <f>1000*SUMIFS(allNAICS!$O:$O,allNAICS!$C:$C,'Number of Firms per 1000 Capita'!$A170,allNAICS!$E:$E,'Number of Firms per 1000 Capita'!M$1)/$B170</f>
        <v>9.1441599864171632</v>
      </c>
      <c r="N170" s="2">
        <f>1000*SUMIFS(allNAICS!$O:$O,allNAICS!$C:$C,'Number of Firms per 1000 Capita'!$A170,allNAICS!$E:$E,'Number of Firms per 1000 Capita'!N$1)/$B170</f>
        <v>2.7893326218513894</v>
      </c>
      <c r="O170" s="2">
        <f>1000*SUMIFS(allNAICS!$O:$O,allNAICS!$C:$C,'Number of Firms per 1000 Capita'!$A170,allNAICS!$E:$E,'Number of Firms per 1000 Capita'!O$1)/$B170</f>
        <v>0.46084625926240341</v>
      </c>
      <c r="P170" s="2">
        <f>1000*SUMIFS(allNAICS!$O:$O,allNAICS!$C:$C,'Number of Firms per 1000 Capita'!$A170,allNAICS!$E:$E,'Number of Firms per 1000 Capita'!P$1)/$B170</f>
        <v>2.1223182992347525</v>
      </c>
      <c r="Q170" s="2">
        <f>1000*SUMIFS(allNAICS!$O:$O,allNAICS!$C:$C,'Number of Firms per 1000 Capita'!$A170,allNAICS!$E:$E,'Number of Firms per 1000 Capita'!Q$1)/$B170</f>
        <v>4.9116509210861414</v>
      </c>
      <c r="R170" s="2">
        <f>1000*SUMIFS(allNAICS!$O:$O,allNAICS!$C:$C,'Number of Firms per 1000 Capita'!$A170,allNAICS!$E:$E,'Number of Firms per 1000 Capita'!R$1)/$B170</f>
        <v>5.3724971803485451</v>
      </c>
      <c r="S170" s="2">
        <f>1000*SUMIFS(allNAICS!$O:$O,allNAICS!$C:$C,'Number of Firms per 1000 Capita'!$A170,allNAICS!$E:$E,'Number of Firms per 1000 Capita'!S$1)/$B170</f>
        <v>6.0031289035497286</v>
      </c>
      <c r="T170" s="2">
        <f>1000*SUMIFS(allNAICS!$O:$O,allNAICS!$C:$C,'Number of Firms per 1000 Capita'!$A170,allNAICS!$E:$E,'Number of Firms per 1000 Capita'!T$1)/$B170</f>
        <v>1.2248808469869144</v>
      </c>
      <c r="U170" s="2">
        <f>1000*SUMIFS(allNAICS!$O:$O,allNAICS!$C:$C,'Number of Firms per 1000 Capita'!$A170,allNAICS!$E:$E,'Number of Firms per 1000 Capita'!U$1)/$B170</f>
        <v>4.6084625926240346</v>
      </c>
      <c r="V170" s="2">
        <f>1000*SUMIFS(allNAICS!$O:$O,allNAICS!$C:$C,'Number of Firms per 1000 Capita'!$A170,allNAICS!$E:$E,'Number of Firms per 1000 Capita'!V$1)/$B170</f>
        <v>2.9348630195132008</v>
      </c>
      <c r="W170" s="2">
        <f>1000*SUMIFS(allNAICS!$O:$O,allNAICS!$C:$C,'Number of Firms per 1000 Capita'!$A170,allNAICS!$E:$E,'Number of Firms per 1000 Capita'!W$1)/$B170</f>
        <v>2.668057290466546</v>
      </c>
      <c r="X170" s="2">
        <f>1000*SUMIFS(allNAICS!$O:$O,allNAICS!$C:$C,'Number of Firms per 1000 Capita'!$A170,allNAICS!$E:$E,'Number of Firms per 1000 Capita'!X$1)/$B170</f>
        <v>12.151788204761269</v>
      </c>
      <c r="Y170" s="2">
        <f>1000*SUMIFS(allNAICS!$O:$O,allNAICS!$C:$C,'Number of Firms per 1000 Capita'!$A170,allNAICS!$E:$E,'Number of Firms per 1000 Capita'!Y$1)/$B170</f>
        <v>0</v>
      </c>
      <c r="Z170" s="2">
        <f>1000*SUMIFS(allNAICS!$O:$O,allNAICS!$C:$C,'Number of Firms per 1000 Capita'!$A170,allNAICS!$E:$E,'Number of Firms per 1000 Capita'!Z$1)/$B170</f>
        <v>0</v>
      </c>
    </row>
    <row r="171" spans="1:26" x14ac:dyDescent="0.45">
      <c r="A171" s="1" t="s">
        <v>657</v>
      </c>
      <c r="B171" s="2">
        <v>136291</v>
      </c>
      <c r="C171" s="1" t="s">
        <v>589</v>
      </c>
      <c r="D171" s="1">
        <v>43.801355600000001</v>
      </c>
      <c r="E171" s="1">
        <v>-91.239580700000005</v>
      </c>
      <c r="F171" s="2">
        <f>1000*SUMIFS(allNAICS!$O:$O,allNAICS!$C:$C,'Number of Firms per 1000 Capita'!$A171,allNAICS!$E:$E,'Number of Firms per 1000 Capita'!F$1)/$B171</f>
        <v>75.786368872486079</v>
      </c>
      <c r="G171" s="2">
        <f>1000*SUMIFS(allNAICS!$O:$O,allNAICS!$C:$C,'Number of Firms per 1000 Capita'!$A171,allNAICS!$E:$E,'Number of Firms per 1000 Capita'!G$1)/$B171</f>
        <v>0.66035174736409596</v>
      </c>
      <c r="H171" s="2">
        <f>1000*SUMIFS(allNAICS!$O:$O,allNAICS!$C:$C,'Number of Firms per 1000 Capita'!$A171,allNAICS!$E:$E,'Number of Firms per 1000 Capita'!H$1)/$B171</f>
        <v>0</v>
      </c>
      <c r="I171" s="2">
        <f>1000*SUMIFS(allNAICS!$O:$O,allNAICS!$C:$C,'Number of Firms per 1000 Capita'!$A171,allNAICS!$E:$E,'Number of Firms per 1000 Capita'!I$1)/$B171</f>
        <v>0</v>
      </c>
      <c r="J171" s="2">
        <f>1000*SUMIFS(allNAICS!$O:$O,allNAICS!$C:$C,'Number of Firms per 1000 Capita'!$A171,allNAICS!$E:$E,'Number of Firms per 1000 Capita'!J$1)/$B171</f>
        <v>9.9126134520988174</v>
      </c>
      <c r="K171" s="2">
        <f>1000*SUMIFS(allNAICS!$O:$O,allNAICS!$C:$C,'Number of Firms per 1000 Capita'!$A171,allNAICS!$E:$E,'Number of Firms per 1000 Capita'!K$1)/$B171</f>
        <v>1.7169145431466495</v>
      </c>
      <c r="L171" s="2">
        <f>1000*SUMIFS(allNAICS!$O:$O,allNAICS!$C:$C,'Number of Firms per 1000 Capita'!$A171,allNAICS!$E:$E,'Number of Firms per 1000 Capita'!L$1)/$B171</f>
        <v>2.6193952645442473</v>
      </c>
      <c r="M171" s="2">
        <f>1000*SUMIFS(allNAICS!$O:$O,allNAICS!$C:$C,'Number of Firms per 1000 Capita'!$A171,allNAICS!$E:$E,'Number of Firms per 1000 Capita'!M$1)/$B171</f>
        <v>9.0101327307012209</v>
      </c>
      <c r="N171" s="2">
        <f>1000*SUMIFS(allNAICS!$O:$O,allNAICS!$C:$C,'Number of Firms per 1000 Capita'!$A171,allNAICS!$E:$E,'Number of Firms per 1000 Capita'!N$1)/$B171</f>
        <v>2.9862573464131894</v>
      </c>
      <c r="O171" s="2">
        <f>1000*SUMIFS(allNAICS!$O:$O,allNAICS!$C:$C,'Number of Firms per 1000 Capita'!$A171,allNAICS!$E:$E,'Number of Firms per 1000 Capita'!O$1)/$B171</f>
        <v>0.99052762104614389</v>
      </c>
      <c r="P171" s="2">
        <f>1000*SUMIFS(allNAICS!$O:$O,allNAICS!$C:$C,'Number of Firms per 1000 Capita'!$A171,allNAICS!$E:$E,'Number of Firms per 1000 Capita'!P$1)/$B171</f>
        <v>3.3898056364690259</v>
      </c>
      <c r="Q171" s="2">
        <f>1000*SUMIFS(allNAICS!$O:$O,allNAICS!$C:$C,'Number of Firms per 1000 Capita'!$A171,allNAICS!$E:$E,'Number of Firms per 1000 Capita'!Q$1)/$B171</f>
        <v>5.5249429529462697</v>
      </c>
      <c r="R171" s="2">
        <f>1000*SUMIFS(allNAICS!$O:$O,allNAICS!$C:$C,'Number of Firms per 1000 Capita'!$A171,allNAICS!$E:$E,'Number of Firms per 1000 Capita'!R$1)/$B171</f>
        <v>8.6799568570191727</v>
      </c>
      <c r="S171" s="2">
        <f>1000*SUMIFS(allNAICS!$O:$O,allNAICS!$C:$C,'Number of Firms per 1000 Capita'!$A171,allNAICS!$E:$E,'Number of Firms per 1000 Capita'!S$1)/$B171</f>
        <v>3.5805739190408756</v>
      </c>
      <c r="T171" s="2">
        <f>1000*SUMIFS(allNAICS!$O:$O,allNAICS!$C:$C,'Number of Firms per 1000 Capita'!$A171,allNAICS!$E:$E,'Number of Firms per 1000 Capita'!T$1)/$B171</f>
        <v>1.6508793684102399</v>
      </c>
      <c r="U171" s="2">
        <f>1000*SUMIFS(allNAICS!$O:$O,allNAICS!$C:$C,'Number of Firms per 1000 Capita'!$A171,allNAICS!$E:$E,'Number of Firms per 1000 Capita'!U$1)/$B171</f>
        <v>7.3372416373788436</v>
      </c>
      <c r="V171" s="2">
        <f>1000*SUMIFS(allNAICS!$O:$O,allNAICS!$C:$C,'Number of Firms per 1000 Capita'!$A171,allNAICS!$E:$E,'Number of Firms per 1000 Capita'!V$1)/$B171</f>
        <v>3.8300401347117563</v>
      </c>
      <c r="W171" s="2">
        <f>1000*SUMIFS(allNAICS!$O:$O,allNAICS!$C:$C,'Number of Firms per 1000 Capita'!$A171,allNAICS!$E:$E,'Number of Firms per 1000 Capita'!W$1)/$B171</f>
        <v>3.7786794432501045</v>
      </c>
      <c r="X171" s="2">
        <f>1000*SUMIFS(allNAICS!$O:$O,allNAICS!$C:$C,'Number of Firms per 1000 Capita'!$A171,allNAICS!$E:$E,'Number of Firms per 1000 Capita'!X$1)/$B171</f>
        <v>10.154742426132319</v>
      </c>
      <c r="Y171" s="2">
        <f>1000*SUMIFS(allNAICS!$O:$O,allNAICS!$C:$C,'Number of Firms per 1000 Capita'!$A171,allNAICS!$E:$E,'Number of Firms per 1000 Capita'!Y$1)/$B171</f>
        <v>0</v>
      </c>
      <c r="Z171" s="2">
        <f>1000*SUMIFS(allNAICS!$O:$O,allNAICS!$C:$C,'Number of Firms per 1000 Capita'!$A171,allNAICS!$E:$E,'Number of Firms per 1000 Capita'!Z$1)/$B171</f>
        <v>0</v>
      </c>
    </row>
    <row r="172" spans="1:26" x14ac:dyDescent="0.45">
      <c r="A172" s="1" t="s">
        <v>658</v>
      </c>
      <c r="B172" s="2">
        <v>487633</v>
      </c>
      <c r="C172" s="1" t="s">
        <v>455</v>
      </c>
      <c r="D172" s="1">
        <v>30.2240897</v>
      </c>
      <c r="E172" s="1">
        <v>-92.019842699999998</v>
      </c>
      <c r="F172" s="2">
        <f>1000*SUMIFS(allNAICS!$O:$O,allNAICS!$C:$C,'Number of Firms per 1000 Capita'!$A172,allNAICS!$E:$E,'Number of Firms per 1000 Capita'!F$1)/$B172</f>
        <v>100.61050010971366</v>
      </c>
      <c r="G172" s="2">
        <f>1000*SUMIFS(allNAICS!$O:$O,allNAICS!$C:$C,'Number of Firms per 1000 Capita'!$A172,allNAICS!$E:$E,'Number of Firms per 1000 Capita'!G$1)/$B172</f>
        <v>1.7082519025578662</v>
      </c>
      <c r="H172" s="2">
        <f>1000*SUMIFS(allNAICS!$O:$O,allNAICS!$C:$C,'Number of Firms per 1000 Capita'!$A172,allNAICS!$E:$E,'Number of Firms per 1000 Capita'!H$1)/$B172</f>
        <v>3.8328004872516832</v>
      </c>
      <c r="I172" s="2">
        <f>1000*SUMIFS(allNAICS!$O:$O,allNAICS!$C:$C,'Number of Firms per 1000 Capita'!$A172,allNAICS!$E:$E,'Number of Firms per 1000 Capita'!I$1)/$B172</f>
        <v>0.10048540603281567</v>
      </c>
      <c r="J172" s="2">
        <f>1000*SUMIFS(allNAICS!$O:$O,allNAICS!$C:$C,'Number of Firms per 1000 Capita'!$A172,allNAICS!$E:$E,'Number of Firms per 1000 Capita'!J$1)/$B172</f>
        <v>9.630193198573517</v>
      </c>
      <c r="K172" s="2">
        <f>1000*SUMIFS(allNAICS!$O:$O,allNAICS!$C:$C,'Number of Firms per 1000 Capita'!$A172,allNAICS!$E:$E,'Number of Firms per 1000 Capita'!K$1)/$B172</f>
        <v>2.3788381836340036</v>
      </c>
      <c r="L172" s="2">
        <f>1000*SUMIFS(allNAICS!$O:$O,allNAICS!$C:$C,'Number of Firms per 1000 Capita'!$A172,allNAICS!$E:$E,'Number of Firms per 1000 Capita'!L$1)/$B172</f>
        <v>2.6905480145929417</v>
      </c>
      <c r="M172" s="2">
        <f>1000*SUMIFS(allNAICS!$O:$O,allNAICS!$C:$C,'Number of Firms per 1000 Capita'!$A172,allNAICS!$E:$E,'Number of Firms per 1000 Capita'!M$1)/$B172</f>
        <v>7.8501660059922109</v>
      </c>
      <c r="N172" s="2">
        <f>1000*SUMIFS(allNAICS!$O:$O,allNAICS!$C:$C,'Number of Firms per 1000 Capita'!$A172,allNAICS!$E:$E,'Number of Firms per 1000 Capita'!N$1)/$B172</f>
        <v>4.8048429864262676</v>
      </c>
      <c r="O172" s="2">
        <f>1000*SUMIFS(allNAICS!$O:$O,allNAICS!$C:$C,'Number of Firms per 1000 Capita'!$A172,allNAICS!$E:$E,'Number of Firms per 1000 Capita'!O$1)/$B172</f>
        <v>0.65828194564354747</v>
      </c>
      <c r="P172" s="2">
        <f>1000*SUMIFS(allNAICS!$O:$O,allNAICS!$C:$C,'Number of Firms per 1000 Capita'!$A172,allNAICS!$E:$E,'Number of Firms per 1000 Capita'!P$1)/$B172</f>
        <v>3.5128877660043516</v>
      </c>
      <c r="Q172" s="2">
        <f>1000*SUMIFS(allNAICS!$O:$O,allNAICS!$C:$C,'Number of Firms per 1000 Capita'!$A172,allNAICS!$E:$E,'Number of Firms per 1000 Capita'!Q$1)/$B172</f>
        <v>8.3505423135841905</v>
      </c>
      <c r="R172" s="2">
        <f>1000*SUMIFS(allNAICS!$O:$O,allNAICS!$C:$C,'Number of Firms per 1000 Capita'!$A172,allNAICS!$E:$E,'Number of Firms per 1000 Capita'!R$1)/$B172</f>
        <v>12.870334862488798</v>
      </c>
      <c r="S172" s="2">
        <f>1000*SUMIFS(allNAICS!$O:$O,allNAICS!$C:$C,'Number of Firms per 1000 Capita'!$A172,allNAICS!$E:$E,'Number of Firms per 1000 Capita'!S$1)/$B172</f>
        <v>9.5502150182616852</v>
      </c>
      <c r="T172" s="2">
        <f>1000*SUMIFS(allNAICS!$O:$O,allNAICS!$C:$C,'Number of Firms per 1000 Capita'!$A172,allNAICS!$E:$E,'Number of Firms per 1000 Capita'!T$1)/$B172</f>
        <v>1.478570974482859</v>
      </c>
      <c r="U172" s="2">
        <f>1000*SUMIFS(allNAICS!$O:$O,allNAICS!$C:$C,'Number of Firms per 1000 Capita'!$A172,allNAICS!$E:$E,'Number of Firms per 1000 Capita'!U$1)/$B172</f>
        <v>10.77039494866016</v>
      </c>
      <c r="V172" s="2">
        <f>1000*SUMIFS(allNAICS!$O:$O,allNAICS!$C:$C,'Number of Firms per 1000 Capita'!$A172,allNAICS!$E:$E,'Number of Firms per 1000 Capita'!V$1)/$B172</f>
        <v>3.162214206175546</v>
      </c>
      <c r="W172" s="2">
        <f>1000*SUMIFS(allNAICS!$O:$O,allNAICS!$C:$C,'Number of Firms per 1000 Capita'!$A172,allNAICS!$E:$E,'Number of Firms per 1000 Capita'!W$1)/$B172</f>
        <v>3.0637795227148286</v>
      </c>
      <c r="X172" s="2">
        <f>1000*SUMIFS(allNAICS!$O:$O,allNAICS!$C:$C,'Number of Firms per 1000 Capita'!$A172,allNAICS!$E:$E,'Number of Firms per 1000 Capita'!X$1)/$B172</f>
        <v>14.30994210810179</v>
      </c>
      <c r="Y172" s="2">
        <f>1000*SUMIFS(allNAICS!$O:$O,allNAICS!$C:$C,'Number of Firms per 1000 Capita'!$A172,allNAICS!$E:$E,'Number of Firms per 1000 Capita'!Y$1)/$B172</f>
        <v>0.17841286377255025</v>
      </c>
      <c r="Z172" s="2">
        <f>1000*SUMIFS(allNAICS!$O:$O,allNAICS!$C:$C,'Number of Firms per 1000 Capita'!$A172,allNAICS!$E:$E,'Number of Firms per 1000 Capita'!Z$1)/$B172</f>
        <v>0</v>
      </c>
    </row>
    <row r="173" spans="1:26" x14ac:dyDescent="0.45">
      <c r="A173" s="1" t="s">
        <v>659</v>
      </c>
      <c r="B173" s="2">
        <v>214760</v>
      </c>
      <c r="C173" s="1" t="s">
        <v>506</v>
      </c>
      <c r="D173" s="1">
        <v>40.416702200000003</v>
      </c>
      <c r="E173" s="1">
        <v>-86.875286900000006</v>
      </c>
      <c r="F173" s="2">
        <f>1000*SUMIFS(allNAICS!$O:$O,allNAICS!$C:$C,'Number of Firms per 1000 Capita'!$A173,allNAICS!$E:$E,'Number of Firms per 1000 Capita'!F$1)/$B173</f>
        <v>60.467498603091826</v>
      </c>
      <c r="G173" s="2">
        <f>1000*SUMIFS(allNAICS!$O:$O,allNAICS!$C:$C,'Number of Firms per 1000 Capita'!$A173,allNAICS!$E:$E,'Number of Firms per 1000 Capita'!G$1)/$B173</f>
        <v>0.86608306947290004</v>
      </c>
      <c r="H173" s="2">
        <f>1000*SUMIFS(allNAICS!$O:$O,allNAICS!$C:$C,'Number of Firms per 1000 Capita'!$A173,allNAICS!$E:$E,'Number of Firms per 1000 Capita'!H$1)/$B173</f>
        <v>0</v>
      </c>
      <c r="I173" s="2">
        <f>1000*SUMIFS(allNAICS!$O:$O,allNAICS!$C:$C,'Number of Firms per 1000 Capita'!$A173,allNAICS!$E:$E,'Number of Firms per 1000 Capita'!I$1)/$B173</f>
        <v>0</v>
      </c>
      <c r="J173" s="2">
        <f>1000*SUMIFS(allNAICS!$O:$O,allNAICS!$C:$C,'Number of Firms per 1000 Capita'!$A173,allNAICS!$E:$E,'Number of Firms per 1000 Capita'!J$1)/$B173</f>
        <v>6.5142484634010058</v>
      </c>
      <c r="K173" s="2">
        <f>1000*SUMIFS(allNAICS!$O:$O,allNAICS!$C:$C,'Number of Firms per 1000 Capita'!$A173,allNAICS!$E:$E,'Number of Firms per 1000 Capita'!K$1)/$B173</f>
        <v>1.2385919165580181</v>
      </c>
      <c r="L173" s="2">
        <f>1000*SUMIFS(allNAICS!$O:$O,allNAICS!$C:$C,'Number of Firms per 1000 Capita'!$A173,allNAICS!$E:$E,'Number of Firms per 1000 Capita'!L$1)/$B173</f>
        <v>1.4620972248090893</v>
      </c>
      <c r="M173" s="2">
        <f>1000*SUMIFS(allNAICS!$O:$O,allNAICS!$C:$C,'Number of Firms per 1000 Capita'!$A173,allNAICS!$E:$E,'Number of Firms per 1000 Capita'!M$1)/$B173</f>
        <v>6.8867573104861242</v>
      </c>
      <c r="N173" s="2">
        <f>1000*SUMIFS(allNAICS!$O:$O,allNAICS!$C:$C,'Number of Firms per 1000 Capita'!$A173,allNAICS!$E:$E,'Number of Firms per 1000 Capita'!N$1)/$B173</f>
        <v>2.0674241013224064</v>
      </c>
      <c r="O173" s="2">
        <f>1000*SUMIFS(allNAICS!$O:$O,allNAICS!$C:$C,'Number of Firms per 1000 Capita'!$A173,allNAICS!$E:$E,'Number of Firms per 1000 Capita'!O$1)/$B173</f>
        <v>0.55410691003911339</v>
      </c>
      <c r="P173" s="2">
        <f>1000*SUMIFS(allNAICS!$O:$O,allNAICS!$C:$C,'Number of Firms per 1000 Capita'!$A173,allNAICS!$E:$E,'Number of Firms per 1000 Capita'!P$1)/$B173</f>
        <v>1.6017880424660085</v>
      </c>
      <c r="Q173" s="2">
        <f>1000*SUMIFS(allNAICS!$O:$O,allNAICS!$C:$C,'Number of Firms per 1000 Capita'!$A173,allNAICS!$E:$E,'Number of Firms per 1000 Capita'!Q$1)/$B173</f>
        <v>7.5805550381821565</v>
      </c>
      <c r="R173" s="2">
        <f>1000*SUMIFS(allNAICS!$O:$O,allNAICS!$C:$C,'Number of Firms per 1000 Capita'!$A173,allNAICS!$E:$E,'Number of Firms per 1000 Capita'!R$1)/$B173</f>
        <v>9.1078413112311409</v>
      </c>
      <c r="S173" s="2">
        <f>1000*SUMIFS(allNAICS!$O:$O,allNAICS!$C:$C,'Number of Firms per 1000 Capita'!$A173,allNAICS!$E:$E,'Number of Firms per 1000 Capita'!S$1)/$B173</f>
        <v>3.3432669025889363</v>
      </c>
      <c r="T173" s="2">
        <f>1000*SUMIFS(allNAICS!$O:$O,allNAICS!$C:$C,'Number of Firms per 1000 Capita'!$A173,allNAICS!$E:$E,'Number of Firms per 1000 Capita'!T$1)/$B173</f>
        <v>1.727509778357236</v>
      </c>
      <c r="U173" s="2">
        <f>1000*SUMIFS(allNAICS!$O:$O,allNAICS!$C:$C,'Number of Firms per 1000 Capita'!$A173,allNAICS!$E:$E,'Number of Firms per 1000 Capita'!U$1)/$B173</f>
        <v>4.6842987520953621</v>
      </c>
      <c r="V173" s="2">
        <f>1000*SUMIFS(allNAICS!$O:$O,allNAICS!$C:$C,'Number of Firms per 1000 Capita'!$A173,allNAICS!$E:$E,'Number of Firms per 1000 Capita'!V$1)/$B173</f>
        <v>2.1931458372136339</v>
      </c>
      <c r="W173" s="2">
        <f>1000*SUMIFS(allNAICS!$O:$O,allNAICS!$C:$C,'Number of Firms per 1000 Capita'!$A173,allNAICS!$E:$E,'Number of Firms per 1000 Capita'!W$1)/$B173</f>
        <v>2.2769603278077852</v>
      </c>
      <c r="X173" s="2">
        <f>1000*SUMIFS(allNAICS!$O:$O,allNAICS!$C:$C,'Number of Firms per 1000 Capita'!$A173,allNAICS!$E:$E,'Number of Firms per 1000 Capita'!X$1)/$B173</f>
        <v>8.4932017135406959</v>
      </c>
      <c r="Y173" s="2">
        <f>1000*SUMIFS(allNAICS!$O:$O,allNAICS!$C:$C,'Number of Firms per 1000 Capita'!$A173,allNAICS!$E:$E,'Number of Firms per 1000 Capita'!Y$1)/$B173</f>
        <v>0</v>
      </c>
      <c r="Z173" s="2">
        <f>1000*SUMIFS(allNAICS!$O:$O,allNAICS!$C:$C,'Number of Firms per 1000 Capita'!$A173,allNAICS!$E:$E,'Number of Firms per 1000 Capita'!Z$1)/$B173</f>
        <v>0</v>
      </c>
    </row>
    <row r="174" spans="1:26" x14ac:dyDescent="0.45">
      <c r="A174" s="1" t="s">
        <v>660</v>
      </c>
      <c r="B174" s="2">
        <v>205559</v>
      </c>
      <c r="C174" s="1" t="s">
        <v>455</v>
      </c>
      <c r="D174" s="1">
        <v>30.226594899999998</v>
      </c>
      <c r="E174" s="1">
        <v>-93.217375799999999</v>
      </c>
      <c r="F174" s="2">
        <f>1000*SUMIFS(allNAICS!$O:$O,allNAICS!$C:$C,'Number of Firms per 1000 Capita'!$A174,allNAICS!$E:$E,'Number of Firms per 1000 Capita'!F$1)/$B174</f>
        <v>73.550659421382662</v>
      </c>
      <c r="G174" s="2">
        <f>1000*SUMIFS(allNAICS!$O:$O,allNAICS!$C:$C,'Number of Firms per 1000 Capita'!$A174,allNAICS!$E:$E,'Number of Firms per 1000 Capita'!G$1)/$B174</f>
        <v>2.0334794389931843</v>
      </c>
      <c r="H174" s="2">
        <f>1000*SUMIFS(allNAICS!$O:$O,allNAICS!$C:$C,'Number of Firms per 1000 Capita'!$A174,allNAICS!$E:$E,'Number of Firms per 1000 Capita'!H$1)/$B174</f>
        <v>0.94863275264036118</v>
      </c>
      <c r="I174" s="2">
        <f>1000*SUMIFS(allNAICS!$O:$O,allNAICS!$C:$C,'Number of Firms per 1000 Capita'!$A174,allNAICS!$E:$E,'Number of Firms per 1000 Capita'!I$1)/$B174</f>
        <v>0</v>
      </c>
      <c r="J174" s="2">
        <f>1000*SUMIFS(allNAICS!$O:$O,allNAICS!$C:$C,'Number of Firms per 1000 Capita'!$A174,allNAICS!$E:$E,'Number of Firms per 1000 Capita'!J$1)/$B174</f>
        <v>8.3479682232351777</v>
      </c>
      <c r="K174" s="2">
        <f>1000*SUMIFS(allNAICS!$O:$O,allNAICS!$C:$C,'Number of Firms per 1000 Capita'!$A174,allNAICS!$E:$E,'Number of Firms per 1000 Capita'!K$1)/$B174</f>
        <v>1.5372715376120725</v>
      </c>
      <c r="L174" s="2">
        <f>1000*SUMIFS(allNAICS!$O:$O,allNAICS!$C:$C,'Number of Firms per 1000 Capita'!$A174,allNAICS!$E:$E,'Number of Firms per 1000 Capita'!L$1)/$B174</f>
        <v>1.5275419709183251</v>
      </c>
      <c r="M174" s="2">
        <f>1000*SUMIFS(allNAICS!$O:$O,allNAICS!$C:$C,'Number of Firms per 1000 Capita'!$A174,allNAICS!$E:$E,'Number of Firms per 1000 Capita'!M$1)/$B174</f>
        <v>8.5717482571913663</v>
      </c>
      <c r="N174" s="2">
        <f>1000*SUMIFS(allNAICS!$O:$O,allNAICS!$C:$C,'Number of Firms per 1000 Capita'!$A174,allNAICS!$E:$E,'Number of Firms per 1000 Capita'!N$1)/$B174</f>
        <v>2.8410334745742096</v>
      </c>
      <c r="O174" s="2">
        <f>1000*SUMIFS(allNAICS!$O:$O,allNAICS!$C:$C,'Number of Firms per 1000 Capita'!$A174,allNAICS!$E:$E,'Number of Firms per 1000 Capita'!O$1)/$B174</f>
        <v>0.38431788440301812</v>
      </c>
      <c r="P174" s="2">
        <f>1000*SUMIFS(allNAICS!$O:$O,allNAICS!$C:$C,'Number of Firms per 1000 Capita'!$A174,allNAICS!$E:$E,'Number of Firms per 1000 Capita'!P$1)/$B174</f>
        <v>3.1280556920397551</v>
      </c>
      <c r="Q174" s="2">
        <f>1000*SUMIFS(allNAICS!$O:$O,allNAICS!$C:$C,'Number of Firms per 1000 Capita'!$A174,allNAICS!$E:$E,'Number of Firms per 1000 Capita'!Q$1)/$B174</f>
        <v>5.5361234487422104</v>
      </c>
      <c r="R174" s="2">
        <f>1000*SUMIFS(allNAICS!$O:$O,allNAICS!$C:$C,'Number of Firms per 1000 Capita'!$A174,allNAICS!$E:$E,'Number of Firms per 1000 Capita'!R$1)/$B174</f>
        <v>7.8323011884665714</v>
      </c>
      <c r="S174" s="2">
        <f>1000*SUMIFS(allNAICS!$O:$O,allNAICS!$C:$C,'Number of Firms per 1000 Capita'!$A174,allNAICS!$E:$E,'Number of Firms per 1000 Capita'!S$1)/$B174</f>
        <v>7.8323011884665714</v>
      </c>
      <c r="T174" s="2">
        <f>1000*SUMIFS(allNAICS!$O:$O,allNAICS!$C:$C,'Number of Firms per 1000 Capita'!$A174,allNAICS!$E:$E,'Number of Firms per 1000 Capita'!T$1)/$B174</f>
        <v>0.89998491917162471</v>
      </c>
      <c r="U174" s="2">
        <f>1000*SUMIFS(allNAICS!$O:$O,allNAICS!$C:$C,'Number of Firms per 1000 Capita'!$A174,allNAICS!$E:$E,'Number of Firms per 1000 Capita'!U$1)/$B174</f>
        <v>6.9420458359886945</v>
      </c>
      <c r="V174" s="2">
        <f>1000*SUMIFS(allNAICS!$O:$O,allNAICS!$C:$C,'Number of Firms per 1000 Capita'!$A174,allNAICS!$E:$E,'Number of Firms per 1000 Capita'!V$1)/$B174</f>
        <v>2.383743839968087</v>
      </c>
      <c r="W174" s="2">
        <f>1000*SUMIFS(allNAICS!$O:$O,allNAICS!$C:$C,'Number of Firms per 1000 Capita'!$A174,allNAICS!$E:$E,'Number of Firms per 1000 Capita'!W$1)/$B174</f>
        <v>2.1842877227462676</v>
      </c>
      <c r="X174" s="2">
        <f>1000*SUMIFS(allNAICS!$O:$O,allNAICS!$C:$C,'Number of Firms per 1000 Capita'!$A174,allNAICS!$E:$E,'Number of Firms per 1000 Capita'!X$1)/$B174</f>
        <v>10.76576554663138</v>
      </c>
      <c r="Y174" s="2">
        <f>1000*SUMIFS(allNAICS!$O:$O,allNAICS!$C:$C,'Number of Firms per 1000 Capita'!$A174,allNAICS!$E:$E,'Number of Firms per 1000 Capita'!Y$1)/$B174</f>
        <v>0</v>
      </c>
      <c r="Z174" s="2">
        <f>1000*SUMIFS(allNAICS!$O:$O,allNAICS!$C:$C,'Number of Firms per 1000 Capita'!$A174,allNAICS!$E:$E,'Number of Firms per 1000 Capita'!Z$1)/$B174</f>
        <v>0</v>
      </c>
    </row>
    <row r="175" spans="1:26" x14ac:dyDescent="0.45">
      <c r="A175" s="1" t="s">
        <v>661</v>
      </c>
      <c r="B175" s="2">
        <v>204691</v>
      </c>
      <c r="C175" s="1" t="s">
        <v>595</v>
      </c>
      <c r="D175" s="1">
        <v>34.483901000000003</v>
      </c>
      <c r="E175" s="1">
        <v>-114.3224548</v>
      </c>
      <c r="F175" s="2">
        <f>1000*SUMIFS(allNAICS!$O:$O,allNAICS!$C:$C,'Number of Firms per 1000 Capita'!$A175,allNAICS!$E:$E,'Number of Firms per 1000 Capita'!F$1)/$B175</f>
        <v>60.862470748591782</v>
      </c>
      <c r="G175" s="2">
        <f>1000*SUMIFS(allNAICS!$O:$O,allNAICS!$C:$C,'Number of Firms per 1000 Capita'!$A175,allNAICS!$E:$E,'Number of Firms per 1000 Capita'!G$1)/$B175</f>
        <v>0.30778099672188813</v>
      </c>
      <c r="H175" s="2">
        <f>1000*SUMIFS(allNAICS!$O:$O,allNAICS!$C:$C,'Number of Firms per 1000 Capita'!$A175,allNAICS!$E:$E,'Number of Firms per 1000 Capita'!H$1)/$B175</f>
        <v>0.22472898173344211</v>
      </c>
      <c r="I175" s="2">
        <f>1000*SUMIFS(allNAICS!$O:$O,allNAICS!$C:$C,'Number of Firms per 1000 Capita'!$A175,allNAICS!$E:$E,'Number of Firms per 1000 Capita'!I$1)/$B175</f>
        <v>0.21984356908706293</v>
      </c>
      <c r="J175" s="2">
        <f>1000*SUMIFS(allNAICS!$O:$O,allNAICS!$C:$C,'Number of Firms per 1000 Capita'!$A175,allNAICS!$E:$E,'Number of Firms per 1000 Capita'!J$1)/$B175</f>
        <v>6.9030880693337764</v>
      </c>
      <c r="K175" s="2">
        <f>1000*SUMIFS(allNAICS!$O:$O,allNAICS!$C:$C,'Number of Firms per 1000 Capita'!$A175,allNAICS!$E:$E,'Number of Firms per 1000 Capita'!K$1)/$B175</f>
        <v>1.5389049836094406</v>
      </c>
      <c r="L175" s="2">
        <f>1000*SUMIFS(allNAICS!$O:$O,allNAICS!$C:$C,'Number of Firms per 1000 Capita'!$A175,allNAICS!$E:$E,'Number of Firms per 1000 Capita'!L$1)/$B175</f>
        <v>1.3972280168644444</v>
      </c>
      <c r="M175" s="2">
        <f>1000*SUMIFS(allNAICS!$O:$O,allNAICS!$C:$C,'Number of Firms per 1000 Capita'!$A175,allNAICS!$E:$E,'Number of Firms per 1000 Capita'!M$1)/$B175</f>
        <v>6.9812546716758428</v>
      </c>
      <c r="N175" s="2">
        <f>1000*SUMIFS(allNAICS!$O:$O,allNAICS!$C:$C,'Number of Firms per 1000 Capita'!$A175,allNAICS!$E:$E,'Number of Firms per 1000 Capita'!N$1)/$B175</f>
        <v>3.38070555129439</v>
      </c>
      <c r="O175" s="2">
        <f>1000*SUMIFS(allNAICS!$O:$O,allNAICS!$C:$C,'Number of Firms per 1000 Capita'!$A175,allNAICS!$E:$E,'Number of Firms per 1000 Capita'!O$1)/$B175</f>
        <v>0.60579116815101786</v>
      </c>
      <c r="P175" s="2">
        <f>1000*SUMIFS(allNAICS!$O:$O,allNAICS!$C:$C,'Number of Firms per 1000 Capita'!$A175,allNAICS!$E:$E,'Number of Firms per 1000 Capita'!P$1)/$B175</f>
        <v>1.548675808902199</v>
      </c>
      <c r="Q175" s="2">
        <f>1000*SUMIFS(allNAICS!$O:$O,allNAICS!$C:$C,'Number of Firms per 1000 Capita'!$A175,allNAICS!$E:$E,'Number of Firms per 1000 Capita'!Q$1)/$B175</f>
        <v>8.8279406520071717</v>
      </c>
      <c r="R175" s="2">
        <f>1000*SUMIFS(allNAICS!$O:$O,allNAICS!$C:$C,'Number of Firms per 1000 Capita'!$A175,allNAICS!$E:$E,'Number of Firms per 1000 Capita'!R$1)/$B175</f>
        <v>5.0417458510633102</v>
      </c>
      <c r="S175" s="2">
        <f>1000*SUMIFS(allNAICS!$O:$O,allNAICS!$C:$C,'Number of Firms per 1000 Capita'!$A175,allNAICS!$E:$E,'Number of Firms per 1000 Capita'!S$1)/$B175</f>
        <v>5.3788393236634731</v>
      </c>
      <c r="T175" s="2">
        <f>1000*SUMIFS(allNAICS!$O:$O,allNAICS!$C:$C,'Number of Firms per 1000 Capita'!$A175,allNAICS!$E:$E,'Number of Firms per 1000 Capita'!T$1)/$B175</f>
        <v>0.69861400843222221</v>
      </c>
      <c r="U175" s="2">
        <f>1000*SUMIFS(allNAICS!$O:$O,allNAICS!$C:$C,'Number of Firms per 1000 Capita'!$A175,allNAICS!$E:$E,'Number of Firms per 1000 Capita'!U$1)/$B175</f>
        <v>4.9293813601965892</v>
      </c>
      <c r="V175" s="2">
        <f>1000*SUMIFS(allNAICS!$O:$O,allNAICS!$C:$C,'Number of Firms per 1000 Capita'!$A175,allNAICS!$E:$E,'Number of Firms per 1000 Capita'!V$1)/$B175</f>
        <v>1.3923426042180653</v>
      </c>
      <c r="W175" s="2">
        <f>1000*SUMIFS(allNAICS!$O:$O,allNAICS!$C:$C,'Number of Firms per 1000 Capita'!$A175,allNAICS!$E:$E,'Number of Firms per 1000 Capita'!W$1)/$B175</f>
        <v>2.0372170735401167</v>
      </c>
      <c r="X175" s="2">
        <f>1000*SUMIFS(allNAICS!$O:$O,allNAICS!$C:$C,'Number of Firms per 1000 Capita'!$A175,allNAICS!$E:$E,'Number of Firms per 1000 Capita'!X$1)/$B175</f>
        <v>9.5314400730857738</v>
      </c>
      <c r="Y175" s="2">
        <f>1000*SUMIFS(allNAICS!$O:$O,allNAICS!$C:$C,'Number of Firms per 1000 Capita'!$A175,allNAICS!$E:$E,'Number of Firms per 1000 Capita'!Y$1)/$B175</f>
        <v>0</v>
      </c>
      <c r="Z175" s="2">
        <f>1000*SUMIFS(allNAICS!$O:$O,allNAICS!$C:$C,'Number of Firms per 1000 Capita'!$A175,allNAICS!$E:$E,'Number of Firms per 1000 Capita'!Z$1)/$B175</f>
        <v>0</v>
      </c>
    </row>
    <row r="176" spans="1:26" x14ac:dyDescent="0.45">
      <c r="A176" s="1" t="s">
        <v>662</v>
      </c>
      <c r="B176" s="2">
        <v>652256</v>
      </c>
      <c r="C176" s="1" t="s">
        <v>526</v>
      </c>
      <c r="D176" s="1">
        <v>28.039465400000001</v>
      </c>
      <c r="E176" s="1">
        <v>-81.949804200000003</v>
      </c>
      <c r="F176" s="2">
        <f>1000*SUMIFS(allNAICS!$O:$O,allNAICS!$C:$C,'Number of Firms per 1000 Capita'!$A176,allNAICS!$E:$E,'Number of Firms per 1000 Capita'!F$1)/$B176</f>
        <v>68.445518324093612</v>
      </c>
      <c r="G176" s="2">
        <f>1000*SUMIFS(allNAICS!$O:$O,allNAICS!$C:$C,'Number of Firms per 1000 Capita'!$A176,allNAICS!$E:$E,'Number of Firms per 1000 Capita'!G$1)/$B176</f>
        <v>1.053267428739636</v>
      </c>
      <c r="H176" s="2">
        <f>1000*SUMIFS(allNAICS!$O:$O,allNAICS!$C:$C,'Number of Firms per 1000 Capita'!$A176,allNAICS!$E:$E,'Number of Firms per 1000 Capita'!H$1)/$B176</f>
        <v>8.2789579551587111E-2</v>
      </c>
      <c r="I176" s="2">
        <f>1000*SUMIFS(allNAICS!$O:$O,allNAICS!$C:$C,'Number of Firms per 1000 Capita'!$A176,allNAICS!$E:$E,'Number of Firms per 1000 Capita'!I$1)/$B176</f>
        <v>0.10272040425845066</v>
      </c>
      <c r="J176" s="2">
        <f>1000*SUMIFS(allNAICS!$O:$O,allNAICS!$C:$C,'Number of Firms per 1000 Capita'!$A176,allNAICS!$E:$E,'Number of Firms per 1000 Capita'!J$1)/$B176</f>
        <v>7.2655521758328021</v>
      </c>
      <c r="K176" s="2">
        <f>1000*SUMIFS(allNAICS!$O:$O,allNAICS!$C:$C,'Number of Firms per 1000 Capita'!$A176,allNAICS!$E:$E,'Number of Firms per 1000 Capita'!K$1)/$B176</f>
        <v>1.2295785703772752</v>
      </c>
      <c r="L176" s="2">
        <f>1000*SUMIFS(allNAICS!$O:$O,allNAICS!$C:$C,'Number of Firms per 1000 Capita'!$A176,allNAICS!$E:$E,'Number of Firms per 1000 Capita'!L$1)/$B176</f>
        <v>1.956287101996762</v>
      </c>
      <c r="M176" s="2">
        <f>1000*SUMIFS(allNAICS!$O:$O,allNAICS!$C:$C,'Number of Firms per 1000 Capita'!$A176,allNAICS!$E:$E,'Number of Firms per 1000 Capita'!M$1)/$B176</f>
        <v>5.8841927096109501</v>
      </c>
      <c r="N176" s="2">
        <f>1000*SUMIFS(allNAICS!$O:$O,allNAICS!$C:$C,'Number of Firms per 1000 Capita'!$A176,allNAICS!$E:$E,'Number of Firms per 1000 Capita'!N$1)/$B176</f>
        <v>4.0152946082519749</v>
      </c>
      <c r="O176" s="2">
        <f>1000*SUMIFS(allNAICS!$O:$O,allNAICS!$C:$C,'Number of Firms per 1000 Capita'!$A176,allNAICS!$E:$E,'Number of Firms per 1000 Capita'!O$1)/$B176</f>
        <v>0.85395918167100038</v>
      </c>
      <c r="P176" s="2">
        <f>1000*SUMIFS(allNAICS!$O:$O,allNAICS!$C:$C,'Number of Firms per 1000 Capita'!$A176,allNAICS!$E:$E,'Number of Firms per 1000 Capita'!P$1)/$B176</f>
        <v>2.3733012804788305</v>
      </c>
      <c r="Q176" s="2">
        <f>1000*SUMIFS(allNAICS!$O:$O,allNAICS!$C:$C,'Number of Firms per 1000 Capita'!$A176,allNAICS!$E:$E,'Number of Firms per 1000 Capita'!Q$1)/$B176</f>
        <v>5.5239047245253401</v>
      </c>
      <c r="R176" s="2">
        <f>1000*SUMIFS(allNAICS!$O:$O,allNAICS!$C:$C,'Number of Firms per 1000 Capita'!$A176,allNAICS!$E:$E,'Number of Firms per 1000 Capita'!R$1)/$B176</f>
        <v>6.8086763479370065</v>
      </c>
      <c r="S176" s="2">
        <f>1000*SUMIFS(allNAICS!$O:$O,allNAICS!$C:$C,'Number of Firms per 1000 Capita'!$A176,allNAICS!$E:$E,'Number of Firms per 1000 Capita'!S$1)/$B176</f>
        <v>8.4399376931756862</v>
      </c>
      <c r="T176" s="2">
        <f>1000*SUMIFS(allNAICS!$O:$O,allNAICS!$C:$C,'Number of Firms per 1000 Capita'!$A176,allNAICS!$E:$E,'Number of Firms per 1000 Capita'!T$1)/$B176</f>
        <v>1.7830422410832556</v>
      </c>
      <c r="U176" s="2">
        <f>1000*SUMIFS(allNAICS!$O:$O,allNAICS!$C:$C,'Number of Firms per 1000 Capita'!$A176,allNAICS!$E:$E,'Number of Firms per 1000 Capita'!U$1)/$B176</f>
        <v>6.0881003777657856</v>
      </c>
      <c r="V176" s="2">
        <f>1000*SUMIFS(allNAICS!$O:$O,allNAICS!$C:$C,'Number of Firms per 1000 Capita'!$A176,allNAICS!$E:$E,'Number of Firms per 1000 Capita'!V$1)/$B176</f>
        <v>2.4622234214786833</v>
      </c>
      <c r="W176" s="2">
        <f>1000*SUMIFS(allNAICS!$O:$O,allNAICS!$C:$C,'Number of Firms per 1000 Capita'!$A176,allNAICS!$E:$E,'Number of Firms per 1000 Capita'!W$1)/$B176</f>
        <v>1.8566329784624442</v>
      </c>
      <c r="X176" s="2">
        <f>1000*SUMIFS(allNAICS!$O:$O,allNAICS!$C:$C,'Number of Firms per 1000 Capita'!$A176,allNAICS!$E:$E,'Number of Firms per 1000 Capita'!X$1)/$B176</f>
        <v>10.777976745326988</v>
      </c>
      <c r="Y176" s="2">
        <f>1000*SUMIFS(allNAICS!$O:$O,allNAICS!$C:$C,'Number of Firms per 1000 Capita'!$A176,allNAICS!$E:$E,'Number of Firms per 1000 Capita'!Y$1)/$B176</f>
        <v>8.8922140999852822E-2</v>
      </c>
      <c r="Z176" s="2">
        <f>1000*SUMIFS(allNAICS!$O:$O,allNAICS!$C:$C,'Number of Firms per 1000 Capita'!$A176,allNAICS!$E:$E,'Number of Firms per 1000 Capita'!Z$1)/$B176</f>
        <v>0</v>
      </c>
    </row>
    <row r="177" spans="1:26" x14ac:dyDescent="0.45">
      <c r="A177" s="1" t="s">
        <v>663</v>
      </c>
      <c r="B177" s="2">
        <v>536494</v>
      </c>
      <c r="C177" s="1" t="s">
        <v>459</v>
      </c>
      <c r="D177" s="1">
        <v>40.037875499999998</v>
      </c>
      <c r="E177" s="1">
        <v>-76.305514400000007</v>
      </c>
      <c r="F177" s="2">
        <f>1000*SUMIFS(allNAICS!$O:$O,allNAICS!$C:$C,'Number of Firms per 1000 Capita'!$A177,allNAICS!$E:$E,'Number of Firms per 1000 Capita'!F$1)/$B177</f>
        <v>89.236785499931031</v>
      </c>
      <c r="G177" s="2">
        <f>1000*SUMIFS(allNAICS!$O:$O,allNAICS!$C:$C,'Number of Firms per 1000 Capita'!$A177,allNAICS!$E:$E,'Number of Firms per 1000 Capita'!G$1)/$B177</f>
        <v>1.370006001931056</v>
      </c>
      <c r="H177" s="2">
        <f>1000*SUMIFS(allNAICS!$O:$O,allNAICS!$C:$C,'Number of Firms per 1000 Capita'!$A177,allNAICS!$E:$E,'Number of Firms per 1000 Capita'!H$1)/$B177</f>
        <v>0</v>
      </c>
      <c r="I177" s="2">
        <f>1000*SUMIFS(allNAICS!$O:$O,allNAICS!$C:$C,'Number of Firms per 1000 Capita'!$A177,allNAICS!$E:$E,'Number of Firms per 1000 Capita'!I$1)/$B177</f>
        <v>0</v>
      </c>
      <c r="J177" s="2">
        <f>1000*SUMIFS(allNAICS!$O:$O,allNAICS!$C:$C,'Number of Firms per 1000 Capita'!$A177,allNAICS!$E:$E,'Number of Firms per 1000 Capita'!J$1)/$B177</f>
        <v>13.716835603007675</v>
      </c>
      <c r="K177" s="2">
        <f>1000*SUMIFS(allNAICS!$O:$O,allNAICS!$C:$C,'Number of Firms per 1000 Capita'!$A177,allNAICS!$E:$E,'Number of Firms per 1000 Capita'!K$1)/$B177</f>
        <v>4.404522697364742</v>
      </c>
      <c r="L177" s="2">
        <f>1000*SUMIFS(allNAICS!$O:$O,allNAICS!$C:$C,'Number of Firms per 1000 Capita'!$A177,allNAICS!$E:$E,'Number of Firms per 1000 Capita'!L$1)/$B177</f>
        <v>2.5871677968439535</v>
      </c>
      <c r="M177" s="2">
        <f>1000*SUMIFS(allNAICS!$O:$O,allNAICS!$C:$C,'Number of Firms per 1000 Capita'!$A177,allNAICS!$E:$E,'Number of Firms per 1000 Capita'!M$1)/$B177</f>
        <v>11.221001539625792</v>
      </c>
      <c r="N177" s="2">
        <f>1000*SUMIFS(allNAICS!$O:$O,allNAICS!$C:$C,'Number of Firms per 1000 Capita'!$A177,allNAICS!$E:$E,'Number of Firms per 1000 Capita'!N$1)/$B177</f>
        <v>3.9720854287280005</v>
      </c>
      <c r="O177" s="2">
        <f>1000*SUMIFS(allNAICS!$O:$O,allNAICS!$C:$C,'Number of Firms per 1000 Capita'!$A177,allNAICS!$E:$E,'Number of Firms per 1000 Capita'!O$1)/$B177</f>
        <v>1.0438140967093761</v>
      </c>
      <c r="P177" s="2">
        <f>1000*SUMIFS(allNAICS!$O:$O,allNAICS!$C:$C,'Number of Firms per 1000 Capita'!$A177,allNAICS!$E:$E,'Number of Firms per 1000 Capita'!P$1)/$B177</f>
        <v>2.2740235678311409</v>
      </c>
      <c r="Q177" s="2">
        <f>1000*SUMIFS(allNAICS!$O:$O,allNAICS!$C:$C,'Number of Firms per 1000 Capita'!$A177,allNAICS!$E:$E,'Number of Firms per 1000 Capita'!Q$1)/$B177</f>
        <v>7.5751080161194722</v>
      </c>
      <c r="R177" s="2">
        <f>1000*SUMIFS(allNAICS!$O:$O,allNAICS!$C:$C,'Number of Firms per 1000 Capita'!$A177,allNAICS!$E:$E,'Number of Firms per 1000 Capita'!R$1)/$B177</f>
        <v>9.5676745685879059</v>
      </c>
      <c r="S177" s="2">
        <f>1000*SUMIFS(allNAICS!$O:$O,allNAICS!$C:$C,'Number of Firms per 1000 Capita'!$A177,allNAICS!$E:$E,'Number of Firms per 1000 Capita'!S$1)/$B177</f>
        <v>6.1790066617706811</v>
      </c>
      <c r="T177" s="2">
        <f>1000*SUMIFS(allNAICS!$O:$O,allNAICS!$C:$C,'Number of Firms per 1000 Capita'!$A177,allNAICS!$E:$E,'Number of Firms per 1000 Capita'!T$1)/$B177</f>
        <v>2.1640502969278312</v>
      </c>
      <c r="U177" s="2">
        <f>1000*SUMIFS(allNAICS!$O:$O,allNAICS!$C:$C,'Number of Firms per 1000 Capita'!$A177,allNAICS!$E:$E,'Number of Firms per 1000 Capita'!U$1)/$B177</f>
        <v>4.9021983470458199</v>
      </c>
      <c r="V177" s="2">
        <f>1000*SUMIFS(allNAICS!$O:$O,allNAICS!$C:$C,'Number of Firms per 1000 Capita'!$A177,allNAICS!$E:$E,'Number of Firms per 1000 Capita'!V$1)/$B177</f>
        <v>3.2749667284256674</v>
      </c>
      <c r="W177" s="2">
        <f>1000*SUMIFS(allNAICS!$O:$O,allNAICS!$C:$C,'Number of Firms per 1000 Capita'!$A177,allNAICS!$E:$E,'Number of Firms per 1000 Capita'!W$1)/$B177</f>
        <v>3.3849399993289766</v>
      </c>
      <c r="X177" s="2">
        <f>1000*SUMIFS(allNAICS!$O:$O,allNAICS!$C:$C,'Number of Firms per 1000 Capita'!$A177,allNAICS!$E:$E,'Number of Firms per 1000 Capita'!X$1)/$B177</f>
        <v>11.741044634236356</v>
      </c>
      <c r="Y177" s="2">
        <f>1000*SUMIFS(allNAICS!$O:$O,allNAICS!$C:$C,'Number of Firms per 1000 Capita'!$A177,allNAICS!$E:$E,'Number of Firms per 1000 Capita'!Y$1)/$B177</f>
        <v>0.10438140967093761</v>
      </c>
      <c r="Z177" s="2">
        <f>1000*SUMIFS(allNAICS!$O:$O,allNAICS!$C:$C,'Number of Firms per 1000 Capita'!$A177,allNAICS!$E:$E,'Number of Firms per 1000 Capita'!Z$1)/$B177</f>
        <v>0</v>
      </c>
    </row>
    <row r="178" spans="1:26" x14ac:dyDescent="0.45">
      <c r="A178" s="1" t="s">
        <v>664</v>
      </c>
      <c r="B178" s="2">
        <v>472092</v>
      </c>
      <c r="C178" s="1" t="s">
        <v>466</v>
      </c>
      <c r="D178" s="1">
        <v>42.732534999999999</v>
      </c>
      <c r="E178" s="1">
        <v>-84.555534699999995</v>
      </c>
      <c r="F178" s="2">
        <f>1000*SUMIFS(allNAICS!$O:$O,allNAICS!$C:$C,'Number of Firms per 1000 Capita'!$A178,allNAICS!$E:$E,'Number of Firms per 1000 Capita'!F$1)/$B178</f>
        <v>78.715589334282299</v>
      </c>
      <c r="G178" s="2">
        <f>1000*SUMIFS(allNAICS!$O:$O,allNAICS!$C:$C,'Number of Firms per 1000 Capita'!$A178,allNAICS!$E:$E,'Number of Firms per 1000 Capita'!G$1)/$B178</f>
        <v>0.52108487328741004</v>
      </c>
      <c r="H178" s="2">
        <f>1000*SUMIFS(allNAICS!$O:$O,allNAICS!$C:$C,'Number of Firms per 1000 Capita'!$A178,allNAICS!$E:$E,'Number of Firms per 1000 Capita'!H$1)/$B178</f>
        <v>0.29231590452708373</v>
      </c>
      <c r="I178" s="2">
        <f>1000*SUMIFS(allNAICS!$O:$O,allNAICS!$C:$C,'Number of Firms per 1000 Capita'!$A178,allNAICS!$E:$E,'Number of Firms per 1000 Capita'!I$1)/$B178</f>
        <v>6.3546935766757323E-2</v>
      </c>
      <c r="J178" s="2">
        <f>1000*SUMIFS(allNAICS!$O:$O,allNAICS!$C:$C,'Number of Firms per 1000 Capita'!$A178,allNAICS!$E:$E,'Number of Firms per 1000 Capita'!J$1)/$B178</f>
        <v>8.1170619286071357</v>
      </c>
      <c r="K178" s="2">
        <f>1000*SUMIFS(allNAICS!$O:$O,allNAICS!$C:$C,'Number of Firms per 1000 Capita'!$A178,allNAICS!$E:$E,'Number of Firms per 1000 Capita'!K$1)/$B178</f>
        <v>1.3535497318319312</v>
      </c>
      <c r="L178" s="2">
        <f>1000*SUMIFS(allNAICS!$O:$O,allNAICS!$C:$C,'Number of Firms per 1000 Capita'!$A178,allNAICS!$E:$E,'Number of Firms per 1000 Capita'!L$1)/$B178</f>
        <v>1.5124170712488243</v>
      </c>
      <c r="M178" s="2">
        <f>1000*SUMIFS(allNAICS!$O:$O,allNAICS!$C:$C,'Number of Firms per 1000 Capita'!$A178,allNAICS!$E:$E,'Number of Firms per 1000 Capita'!M$1)/$B178</f>
        <v>7.8014454809655742</v>
      </c>
      <c r="N178" s="2">
        <f>1000*SUMIFS(allNAICS!$O:$O,allNAICS!$C:$C,'Number of Firms per 1000 Capita'!$A178,allNAICS!$E:$E,'Number of Firms per 1000 Capita'!N$1)/$B178</f>
        <v>2.0631571812273877</v>
      </c>
      <c r="O178" s="2">
        <f>1000*SUMIFS(allNAICS!$O:$O,allNAICS!$C:$C,'Number of Firms per 1000 Capita'!$A178,allNAICS!$E:$E,'Number of Firms per 1000 Capita'!O$1)/$B178</f>
        <v>1.0993619887649018</v>
      </c>
      <c r="P178" s="2">
        <f>1000*SUMIFS(allNAICS!$O:$O,allNAICS!$C:$C,'Number of Firms per 1000 Capita'!$A178,allNAICS!$E:$E,'Number of Firms per 1000 Capita'!P$1)/$B178</f>
        <v>3.113799852571109</v>
      </c>
      <c r="Q178" s="2">
        <f>1000*SUMIFS(allNAICS!$O:$O,allNAICS!$C:$C,'Number of Firms per 1000 Capita'!$A178,allNAICS!$E:$E,'Number of Firms per 1000 Capita'!Q$1)/$B178</f>
        <v>8.7588859798513852</v>
      </c>
      <c r="R178" s="2">
        <f>1000*SUMIFS(allNAICS!$O:$O,allNAICS!$C:$C,'Number of Firms per 1000 Capita'!$A178,allNAICS!$E:$E,'Number of Firms per 1000 Capita'!R$1)/$B178</f>
        <v>10.574210111588419</v>
      </c>
      <c r="S178" s="2">
        <f>1000*SUMIFS(allNAICS!$O:$O,allNAICS!$C:$C,'Number of Firms per 1000 Capita'!$A178,allNAICS!$E:$E,'Number of Firms per 1000 Capita'!S$1)/$B178</f>
        <v>6.164052769375461</v>
      </c>
      <c r="T178" s="2">
        <f>1000*SUMIFS(allNAICS!$O:$O,allNAICS!$C:$C,'Number of Firms per 1000 Capita'!$A178,allNAICS!$E:$E,'Number of Firms per 1000 Capita'!T$1)/$B178</f>
        <v>2.4020741719834269</v>
      </c>
      <c r="U178" s="2">
        <f>1000*SUMIFS(allNAICS!$O:$O,allNAICS!$C:$C,'Number of Firms per 1000 Capita'!$A178,allNAICS!$E:$E,'Number of Firms per 1000 Capita'!U$1)/$B178</f>
        <v>8.9346991688060804</v>
      </c>
      <c r="V178" s="2">
        <f>1000*SUMIFS(allNAICS!$O:$O,allNAICS!$C:$C,'Number of Firms per 1000 Capita'!$A178,allNAICS!$E:$E,'Number of Firms per 1000 Capita'!V$1)/$B178</f>
        <v>3.6073477203595909</v>
      </c>
      <c r="W178" s="2">
        <f>1000*SUMIFS(allNAICS!$O:$O,allNAICS!$C:$C,'Number of Firms per 1000 Capita'!$A178,allNAICS!$E:$E,'Number of Firms per 1000 Capita'!W$1)/$B178</f>
        <v>1.9275903849249723</v>
      </c>
      <c r="X178" s="2">
        <f>1000*SUMIFS(allNAICS!$O:$O,allNAICS!$C:$C,'Number of Firms per 1000 Capita'!$A178,allNAICS!$E:$E,'Number of Firms per 1000 Capita'!X$1)/$B178</f>
        <v>10.523372562975013</v>
      </c>
      <c r="Y178" s="2">
        <f>1000*SUMIFS(allNAICS!$O:$O,allNAICS!$C:$C,'Number of Firms per 1000 Capita'!$A178,allNAICS!$E:$E,'Number of Firms per 1000 Capita'!Y$1)/$B178</f>
        <v>0.10802979080348746</v>
      </c>
      <c r="Z178" s="2">
        <f>1000*SUMIFS(allNAICS!$O:$O,allNAICS!$C:$C,'Number of Firms per 1000 Capita'!$A178,allNAICS!$E:$E,'Number of Firms per 1000 Capita'!Z$1)/$B178</f>
        <v>0</v>
      </c>
    </row>
    <row r="179" spans="1:26" x14ac:dyDescent="0.45">
      <c r="A179" s="1" t="s">
        <v>665</v>
      </c>
      <c r="B179" s="2">
        <v>269624</v>
      </c>
      <c r="C179" s="1" t="s">
        <v>445</v>
      </c>
      <c r="D179" s="1">
        <v>27.530567099999999</v>
      </c>
      <c r="E179" s="1">
        <v>-99.480324100000004</v>
      </c>
      <c r="F179" s="2">
        <f>1000*SUMIFS(allNAICS!$O:$O,allNAICS!$C:$C,'Number of Firms per 1000 Capita'!$A179,allNAICS!$E:$E,'Number of Firms per 1000 Capita'!F$1)/$B179</f>
        <v>105.5506928166632</v>
      </c>
      <c r="G179" s="2">
        <f>1000*SUMIFS(allNAICS!$O:$O,allNAICS!$C:$C,'Number of Firms per 1000 Capita'!$A179,allNAICS!$E:$E,'Number of Firms per 1000 Capita'!G$1)/$B179</f>
        <v>0.33750704685042876</v>
      </c>
      <c r="H179" s="2">
        <f>1000*SUMIFS(allNAICS!$O:$O,allNAICS!$C:$C,'Number of Firms per 1000 Capita'!$A179,allNAICS!$E:$E,'Number of Firms per 1000 Capita'!H$1)/$B179</f>
        <v>1.5577248316173635</v>
      </c>
      <c r="I179" s="2">
        <f>1000*SUMIFS(allNAICS!$O:$O,allNAICS!$C:$C,'Number of Firms per 1000 Capita'!$A179,allNAICS!$E:$E,'Number of Firms per 1000 Capita'!I$1)/$B179</f>
        <v>0.1335192712814883</v>
      </c>
      <c r="J179" s="2">
        <f>1000*SUMIFS(allNAICS!$O:$O,allNAICS!$C:$C,'Number of Firms per 1000 Capita'!$A179,allNAICS!$E:$E,'Number of Firms per 1000 Capita'!J$1)/$B179</f>
        <v>14.809512506305076</v>
      </c>
      <c r="K179" s="2">
        <f>1000*SUMIFS(allNAICS!$O:$O,allNAICS!$C:$C,'Number of Firms per 1000 Capita'!$A179,allNAICS!$E:$E,'Number of Firms per 1000 Capita'!K$1)/$B179</f>
        <v>1.6281933359048155</v>
      </c>
      <c r="L179" s="2">
        <f>1000*SUMIFS(allNAICS!$O:$O,allNAICS!$C:$C,'Number of Firms per 1000 Capita'!$A179,allNAICS!$E:$E,'Number of Firms per 1000 Capita'!L$1)/$B179</f>
        <v>3.7941726255822923</v>
      </c>
      <c r="M179" s="2">
        <f>1000*SUMIFS(allNAICS!$O:$O,allNAICS!$C:$C,'Number of Firms per 1000 Capita'!$A179,allNAICS!$E:$E,'Number of Firms per 1000 Capita'!M$1)/$B179</f>
        <v>11.93513930510637</v>
      </c>
      <c r="N179" s="2">
        <f>1000*SUMIFS(allNAICS!$O:$O,allNAICS!$C:$C,'Number of Firms per 1000 Capita'!$A179,allNAICS!$E:$E,'Number of Firms per 1000 Capita'!N$1)/$B179</f>
        <v>13.48173753078361</v>
      </c>
      <c r="O179" s="2">
        <f>1000*SUMIFS(allNAICS!$O:$O,allNAICS!$C:$C,'Number of Firms per 1000 Capita'!$A179,allNAICS!$E:$E,'Number of Firms per 1000 Capita'!O$1)/$B179</f>
        <v>0.73435599204818558</v>
      </c>
      <c r="P179" s="2">
        <f>1000*SUMIFS(allNAICS!$O:$O,allNAICS!$C:$C,'Number of Firms per 1000 Capita'!$A179,allNAICS!$E:$E,'Number of Firms per 1000 Capita'!P$1)/$B179</f>
        <v>1.9286116962881643</v>
      </c>
      <c r="Q179" s="2">
        <f>1000*SUMIFS(allNAICS!$O:$O,allNAICS!$C:$C,'Number of Firms per 1000 Capita'!$A179,allNAICS!$E:$E,'Number of Firms per 1000 Capita'!Q$1)/$B179</f>
        <v>6.51648221226597</v>
      </c>
      <c r="R179" s="2">
        <f>1000*SUMIFS(allNAICS!$O:$O,allNAICS!$C:$C,'Number of Firms per 1000 Capita'!$A179,allNAICS!$E:$E,'Number of Firms per 1000 Capita'!R$1)/$B179</f>
        <v>8.1446755481707864</v>
      </c>
      <c r="S179" s="2">
        <f>1000*SUMIFS(allNAICS!$O:$O,allNAICS!$C:$C,'Number of Firms per 1000 Capita'!$A179,allNAICS!$E:$E,'Number of Firms per 1000 Capita'!S$1)/$B179</f>
        <v>12.484051864819156</v>
      </c>
      <c r="T179" s="2">
        <f>1000*SUMIFS(allNAICS!$O:$O,allNAICS!$C:$C,'Number of Firms per 1000 Capita'!$A179,allNAICS!$E:$E,'Number of Firms per 1000 Capita'!T$1)/$B179</f>
        <v>1.353737056048423</v>
      </c>
      <c r="U179" s="2">
        <f>1000*SUMIFS(allNAICS!$O:$O,allNAICS!$C:$C,'Number of Firms per 1000 Capita'!$A179,allNAICS!$E:$E,'Number of Firms per 1000 Capita'!U$1)/$B179</f>
        <v>9.4019820194048016</v>
      </c>
      <c r="V179" s="2">
        <f>1000*SUMIFS(allNAICS!$O:$O,allNAICS!$C:$C,'Number of Firms per 1000 Capita'!$A179,allNAICS!$E:$E,'Number of Firms per 1000 Capita'!V$1)/$B179</f>
        <v>1.4501676408628312</v>
      </c>
      <c r="W179" s="2">
        <f>1000*SUMIFS(allNAICS!$O:$O,allNAICS!$C:$C,'Number of Firms per 1000 Capita'!$A179,allNAICS!$E:$E,'Number of Firms per 1000 Capita'!W$1)/$B179</f>
        <v>3.4084502863246597</v>
      </c>
      <c r="X179" s="2">
        <f>1000*SUMIFS(allNAICS!$O:$O,allNAICS!$C:$C,'Number of Firms per 1000 Capita'!$A179,allNAICS!$E:$E,'Number of Firms per 1000 Capita'!X$1)/$B179</f>
        <v>12.524849419932943</v>
      </c>
      <c r="Y179" s="2">
        <f>1000*SUMIFS(allNAICS!$O:$O,allNAICS!$C:$C,'Number of Firms per 1000 Capita'!$A179,allNAICS!$E:$E,'Number of Firms per 1000 Capita'!Y$1)/$B179</f>
        <v>0</v>
      </c>
      <c r="Z179" s="2">
        <f>1000*SUMIFS(allNAICS!$O:$O,allNAICS!$C:$C,'Number of Firms per 1000 Capita'!$A179,allNAICS!$E:$E,'Number of Firms per 1000 Capita'!Z$1)/$B179</f>
        <v>0</v>
      </c>
    </row>
    <row r="180" spans="1:26" x14ac:dyDescent="0.45">
      <c r="A180" s="1" t="s">
        <v>666</v>
      </c>
      <c r="B180" s="2">
        <v>213849</v>
      </c>
      <c r="C180" s="1" t="s">
        <v>453</v>
      </c>
      <c r="D180" s="1">
        <v>32.319939599999998</v>
      </c>
      <c r="E180" s="1">
        <v>-106.7636538</v>
      </c>
      <c r="F180" s="2">
        <f>1000*SUMIFS(allNAICS!$O:$O,allNAICS!$C:$C,'Number of Firms per 1000 Capita'!$A180,allNAICS!$E:$E,'Number of Firms per 1000 Capita'!F$1)/$B180</f>
        <v>76.217330920415804</v>
      </c>
      <c r="G180" s="2">
        <f>1000*SUMIFS(allNAICS!$O:$O,allNAICS!$C:$C,'Number of Firms per 1000 Capita'!$A180,allNAICS!$E:$E,'Number of Firms per 1000 Capita'!G$1)/$B180</f>
        <v>1.1643729921580181</v>
      </c>
      <c r="H180" s="2">
        <f>1000*SUMIFS(allNAICS!$O:$O,allNAICS!$C:$C,'Number of Firms per 1000 Capita'!$A180,allNAICS!$E:$E,'Number of Firms per 1000 Capita'!H$1)/$B180</f>
        <v>0</v>
      </c>
      <c r="I180" s="2">
        <f>1000*SUMIFS(allNAICS!$O:$O,allNAICS!$C:$C,'Number of Firms per 1000 Capita'!$A180,allNAICS!$E:$E,'Number of Firms per 1000 Capita'!I$1)/$B180</f>
        <v>0.18704787022618763</v>
      </c>
      <c r="J180" s="2">
        <f>1000*SUMIFS(allNAICS!$O:$O,allNAICS!$C:$C,'Number of Firms per 1000 Capita'!$A180,allNAICS!$E:$E,'Number of Firms per 1000 Capita'!J$1)/$B180</f>
        <v>10.081880205191514</v>
      </c>
      <c r="K180" s="2">
        <f>1000*SUMIFS(allNAICS!$O:$O,allNAICS!$C:$C,'Number of Firms per 1000 Capita'!$A180,allNAICS!$E:$E,'Number of Firms per 1000 Capita'!K$1)/$B180</f>
        <v>1.3093350915833135</v>
      </c>
      <c r="L180" s="2">
        <f>1000*SUMIFS(allNAICS!$O:$O,allNAICS!$C:$C,'Number of Firms per 1000 Capita'!$A180,allNAICS!$E:$E,'Number of Firms per 1000 Capita'!L$1)/$B180</f>
        <v>1.6834308320356888</v>
      </c>
      <c r="M180" s="2">
        <f>1000*SUMIFS(allNAICS!$O:$O,allNAICS!$C:$C,'Number of Firms per 1000 Capita'!$A180,allNAICS!$E:$E,'Number of Firms per 1000 Capita'!M$1)/$B180</f>
        <v>7.5006195960701243</v>
      </c>
      <c r="N180" s="2">
        <f>1000*SUMIFS(allNAICS!$O:$O,allNAICS!$C:$C,'Number of Firms per 1000 Capita'!$A180,allNAICS!$E:$E,'Number of Firms per 1000 Capita'!N$1)/$B180</f>
        <v>3.6895192402115513</v>
      </c>
      <c r="O180" s="2">
        <f>1000*SUMIFS(allNAICS!$O:$O,allNAICS!$C:$C,'Number of Firms per 1000 Capita'!$A180,allNAICS!$E:$E,'Number of Firms per 1000 Capita'!O$1)/$B180</f>
        <v>0.72481049712647705</v>
      </c>
      <c r="P180" s="2">
        <f>1000*SUMIFS(allNAICS!$O:$O,allNAICS!$C:$C,'Number of Firms per 1000 Capita'!$A180,allNAICS!$E:$E,'Number of Firms per 1000 Capita'!P$1)/$B180</f>
        <v>1.8798310957731859</v>
      </c>
      <c r="Q180" s="2">
        <f>1000*SUMIFS(allNAICS!$O:$O,allNAICS!$C:$C,'Number of Firms per 1000 Capita'!$A180,allNAICS!$E:$E,'Number of Firms per 1000 Capita'!Q$1)/$B180</f>
        <v>6.8132186729888851</v>
      </c>
      <c r="R180" s="2">
        <f>1000*SUMIFS(allNAICS!$O:$O,allNAICS!$C:$C,'Number of Firms per 1000 Capita'!$A180,allNAICS!$E:$E,'Number of Firms per 1000 Capita'!R$1)/$B180</f>
        <v>7.1265238556177488</v>
      </c>
      <c r="S180" s="2">
        <f>1000*SUMIFS(allNAICS!$O:$O,allNAICS!$C:$C,'Number of Firms per 1000 Capita'!$A180,allNAICS!$E:$E,'Number of Firms per 1000 Capita'!S$1)/$B180</f>
        <v>8.2721920607531487</v>
      </c>
      <c r="T180" s="2">
        <f>1000*SUMIFS(allNAICS!$O:$O,allNAICS!$C:$C,'Number of Firms per 1000 Capita'!$A180,allNAICS!$E:$E,'Number of Firms per 1000 Capita'!T$1)/$B180</f>
        <v>1.2625731240267666</v>
      </c>
      <c r="U180" s="2">
        <f>1000*SUMIFS(allNAICS!$O:$O,allNAICS!$C:$C,'Number of Firms per 1000 Capita'!$A180,allNAICS!$E:$E,'Number of Firms per 1000 Capita'!U$1)/$B180</f>
        <v>10.652376209381385</v>
      </c>
      <c r="V180" s="2">
        <f>1000*SUMIFS(allNAICS!$O:$O,allNAICS!$C:$C,'Number of Firms per 1000 Capita'!$A180,allNAICS!$E:$E,'Number of Firms per 1000 Capita'!V$1)/$B180</f>
        <v>3.4557094024288166</v>
      </c>
      <c r="W180" s="2">
        <f>1000*SUMIFS(allNAICS!$O:$O,allNAICS!$C:$C,'Number of Firms per 1000 Capita'!$A180,allNAICS!$E:$E,'Number of Firms per 1000 Capita'!W$1)/$B180</f>
        <v>2.4222699194291297</v>
      </c>
      <c r="X180" s="2">
        <f>1000*SUMIFS(allNAICS!$O:$O,allNAICS!$C:$C,'Number of Firms per 1000 Capita'!$A180,allNAICS!$E:$E,'Number of Firms per 1000 Capita'!X$1)/$B180</f>
        <v>7.9542106813686289</v>
      </c>
      <c r="Y180" s="2">
        <f>1000*SUMIFS(allNAICS!$O:$O,allNAICS!$C:$C,'Number of Firms per 1000 Capita'!$A180,allNAICS!$E:$E,'Number of Firms per 1000 Capita'!Y$1)/$B180</f>
        <v>0</v>
      </c>
      <c r="Z180" s="2">
        <f>1000*SUMIFS(allNAICS!$O:$O,allNAICS!$C:$C,'Number of Firms per 1000 Capita'!$A180,allNAICS!$E:$E,'Number of Firms per 1000 Capita'!Z$1)/$B180</f>
        <v>0</v>
      </c>
    </row>
    <row r="181" spans="1:26" x14ac:dyDescent="0.45">
      <c r="A181" s="1" t="s">
        <v>667</v>
      </c>
      <c r="B181" s="2">
        <v>2112436</v>
      </c>
      <c r="C181" s="1" t="s">
        <v>529</v>
      </c>
      <c r="D181" s="1">
        <v>36.169941199999997</v>
      </c>
      <c r="E181" s="1">
        <v>-115.1398296</v>
      </c>
      <c r="F181" s="2">
        <f>1000*SUMIFS(allNAICS!$O:$O,allNAICS!$C:$C,'Number of Firms per 1000 Capita'!$A181,allNAICS!$E:$E,'Number of Firms per 1000 Capita'!F$1)/$B181</f>
        <v>78.709603509881489</v>
      </c>
      <c r="G181" s="2">
        <f>1000*SUMIFS(allNAICS!$O:$O,allNAICS!$C:$C,'Number of Firms per 1000 Capita'!$A181,allNAICS!$E:$E,'Number of Firms per 1000 Capita'!G$1)/$B181</f>
        <v>0.11550645794712834</v>
      </c>
      <c r="H181" s="2">
        <f>1000*SUMIFS(allNAICS!$O:$O,allNAICS!$C:$C,'Number of Firms per 1000 Capita'!$A181,allNAICS!$E:$E,'Number of Firms per 1000 Capita'!H$1)/$B181</f>
        <v>4.4971776659742592E-2</v>
      </c>
      <c r="I181" s="2">
        <f>1000*SUMIFS(allNAICS!$O:$O,allNAICS!$C:$C,'Number of Firms per 1000 Capita'!$A181,allNAICS!$E:$E,'Number of Firms per 1000 Capita'!I$1)/$B181</f>
        <v>4.9705647887083919E-2</v>
      </c>
      <c r="J181" s="2">
        <f>1000*SUMIFS(allNAICS!$O:$O,allNAICS!$C:$C,'Number of Firms per 1000 Capita'!$A181,allNAICS!$E:$E,'Number of Firms per 1000 Capita'!J$1)/$B181</f>
        <v>4.45835992191006</v>
      </c>
      <c r="K181" s="2">
        <f>1000*SUMIFS(allNAICS!$O:$O,allNAICS!$C:$C,'Number of Firms per 1000 Capita'!$A181,allNAICS!$E:$E,'Number of Firms per 1000 Capita'!K$1)/$B181</f>
        <v>1.0670145746427346</v>
      </c>
      <c r="L181" s="2">
        <f>1000*SUMIFS(allNAICS!$O:$O,allNAICS!$C:$C,'Number of Firms per 1000 Capita'!$A181,allNAICS!$E:$E,'Number of Firms per 1000 Capita'!L$1)/$B181</f>
        <v>2.0260968853020871</v>
      </c>
      <c r="M181" s="2">
        <f>1000*SUMIFS(allNAICS!$O:$O,allNAICS!$C:$C,'Number of Firms per 1000 Capita'!$A181,allNAICS!$E:$E,'Number of Firms per 1000 Capita'!M$1)/$B181</f>
        <v>7.1434116820580602</v>
      </c>
      <c r="N181" s="2">
        <f>1000*SUMIFS(allNAICS!$O:$O,allNAICS!$C:$C,'Number of Firms per 1000 Capita'!$A181,allNAICS!$E:$E,'Number of Firms per 1000 Capita'!N$1)/$B181</f>
        <v>2.5728590120600106</v>
      </c>
      <c r="O181" s="2">
        <f>1000*SUMIFS(allNAICS!$O:$O,allNAICS!$C:$C,'Number of Firms per 1000 Capita'!$A181,allNAICS!$E:$E,'Number of Firms per 1000 Capita'!O$1)/$B181</f>
        <v>1.3543605581423532</v>
      </c>
      <c r="P181" s="2">
        <f>1000*SUMIFS(allNAICS!$O:$O,allNAICS!$C:$C,'Number of Firms per 1000 Capita'!$A181,allNAICS!$E:$E,'Number of Firms per 1000 Capita'!P$1)/$B181</f>
        <v>3.5220001931419462</v>
      </c>
      <c r="Q181" s="2">
        <f>1000*SUMIFS(allNAICS!$O:$O,allNAICS!$C:$C,'Number of Firms per 1000 Capita'!$A181,allNAICS!$E:$E,'Number of Firms per 1000 Capita'!Q$1)/$B181</f>
        <v>10.672986069163752</v>
      </c>
      <c r="R181" s="2">
        <f>1000*SUMIFS(allNAICS!$O:$O,allNAICS!$C:$C,'Number of Firms per 1000 Capita'!$A181,allNAICS!$E:$E,'Number of Firms per 1000 Capita'!R$1)/$B181</f>
        <v>11.73810709531555</v>
      </c>
      <c r="S181" s="2">
        <f>1000*SUMIFS(allNAICS!$O:$O,allNAICS!$C:$C,'Number of Firms per 1000 Capita'!$A181,allNAICS!$E:$E,'Number of Firms per 1000 Capita'!S$1)/$B181</f>
        <v>6.9772528019783797</v>
      </c>
      <c r="T181" s="2">
        <f>1000*SUMIFS(allNAICS!$O:$O,allNAICS!$C:$C,'Number of Firms per 1000 Capita'!$A181,allNAICS!$E:$E,'Number of Firms per 1000 Capita'!T$1)/$B181</f>
        <v>1.2005097432537601</v>
      </c>
      <c r="U181" s="2">
        <f>1000*SUMIFS(allNAICS!$O:$O,allNAICS!$C:$C,'Number of Firms per 1000 Capita'!$A181,allNAICS!$E:$E,'Number of Firms per 1000 Capita'!U$1)/$B181</f>
        <v>6.6738116563058005</v>
      </c>
      <c r="V181" s="2">
        <f>1000*SUMIFS(allNAICS!$O:$O,allNAICS!$C:$C,'Number of Firms per 1000 Capita'!$A181,allNAICS!$E:$E,'Number of Firms per 1000 Capita'!V$1)/$B181</f>
        <v>5.9372212933314898</v>
      </c>
      <c r="W181" s="2">
        <f>1000*SUMIFS(allNAICS!$O:$O,allNAICS!$C:$C,'Number of Firms per 1000 Capita'!$A181,allNAICS!$E:$E,'Number of Firms per 1000 Capita'!W$1)/$B181</f>
        <v>2.0701218877163616</v>
      </c>
      <c r="X181" s="2">
        <f>1000*SUMIFS(allNAICS!$O:$O,allNAICS!$C:$C,'Number of Firms per 1000 Capita'!$A181,allNAICS!$E:$E,'Number of Firms per 1000 Capita'!X$1)/$B181</f>
        <v>11.143059482038746</v>
      </c>
      <c r="Y181" s="2">
        <f>1000*SUMIFS(allNAICS!$O:$O,allNAICS!$C:$C,'Number of Firms per 1000 Capita'!$A181,allNAICS!$E:$E,'Number of Firms per 1000 Capita'!Y$1)/$B181</f>
        <v>0.17325968692069252</v>
      </c>
      <c r="Z181" s="2">
        <f>1000*SUMIFS(allNAICS!$O:$O,allNAICS!$C:$C,'Number of Firms per 1000 Capita'!$A181,allNAICS!$E:$E,'Number of Firms per 1000 Capita'!Z$1)/$B181</f>
        <v>1.3254839436555711E-2</v>
      </c>
    </row>
    <row r="182" spans="1:26" x14ac:dyDescent="0.45">
      <c r="A182" s="1" t="s">
        <v>668</v>
      </c>
      <c r="B182" s="2">
        <v>117806</v>
      </c>
      <c r="C182" s="1" t="s">
        <v>669</v>
      </c>
      <c r="D182" s="1">
        <v>38.971668899999997</v>
      </c>
      <c r="E182" s="1">
        <v>-95.235250100000002</v>
      </c>
      <c r="F182" s="2">
        <f>1000*SUMIFS(allNAICS!$O:$O,allNAICS!$C:$C,'Number of Firms per 1000 Capita'!$A182,allNAICS!$E:$E,'Number of Firms per 1000 Capita'!F$1)/$B182</f>
        <v>85.91243230395736</v>
      </c>
      <c r="G182" s="2">
        <f>1000*SUMIFS(allNAICS!$O:$O,allNAICS!$C:$C,'Number of Firms per 1000 Capita'!$A182,allNAICS!$E:$E,'Number of Firms per 1000 Capita'!G$1)/$B182</f>
        <v>0.47535779162351666</v>
      </c>
      <c r="H182" s="2">
        <f>1000*SUMIFS(allNAICS!$O:$O,allNAICS!$C:$C,'Number of Firms per 1000 Capita'!$A182,allNAICS!$E:$E,'Number of Firms per 1000 Capita'!H$1)/$B182</f>
        <v>0.77245641138821453</v>
      </c>
      <c r="I182" s="2">
        <f>1000*SUMIFS(allNAICS!$O:$O,allNAICS!$C:$C,'Number of Firms per 1000 Capita'!$A182,allNAICS!$E:$E,'Number of Firms per 1000 Capita'!I$1)/$B182</f>
        <v>0</v>
      </c>
      <c r="J182" s="2">
        <f>1000*SUMIFS(allNAICS!$O:$O,allNAICS!$C:$C,'Number of Firms per 1000 Capita'!$A182,allNAICS!$E:$E,'Number of Firms per 1000 Capita'!J$1)/$B182</f>
        <v>8.0131742016535661</v>
      </c>
      <c r="K182" s="2">
        <f>1000*SUMIFS(allNAICS!$O:$O,allNAICS!$C:$C,'Number of Firms per 1000 Capita'!$A182,allNAICS!$E:$E,'Number of Firms per 1000 Capita'!K$1)/$B182</f>
        <v>1.2053715430453458</v>
      </c>
      <c r="L182" s="2">
        <f>1000*SUMIFS(allNAICS!$O:$O,allNAICS!$C:$C,'Number of Firms per 1000 Capita'!$A182,allNAICS!$E:$E,'Number of Firms per 1000 Capita'!L$1)/$B182</f>
        <v>1.8080573145680185</v>
      </c>
      <c r="M182" s="2">
        <f>1000*SUMIFS(allNAICS!$O:$O,allNAICS!$C:$C,'Number of Firms per 1000 Capita'!$A182,allNAICS!$E:$E,'Number of Firms per 1000 Capita'!M$1)/$B182</f>
        <v>8.751676485068673</v>
      </c>
      <c r="N182" s="2">
        <f>1000*SUMIFS(allNAICS!$O:$O,allNAICS!$C:$C,'Number of Firms per 1000 Capita'!$A182,allNAICS!$E:$E,'Number of Firms per 1000 Capita'!N$1)/$B182</f>
        <v>1.2563027350050082</v>
      </c>
      <c r="O182" s="2">
        <f>1000*SUMIFS(allNAICS!$O:$O,allNAICS!$C:$C,'Number of Firms per 1000 Capita'!$A182,allNAICS!$E:$E,'Number of Firms per 1000 Capita'!O$1)/$B182</f>
        <v>1.7061949306486937</v>
      </c>
      <c r="P182" s="2">
        <f>1000*SUMIFS(allNAICS!$O:$O,allNAICS!$C:$C,'Number of Firms per 1000 Capita'!$A182,allNAICS!$E:$E,'Number of Firms per 1000 Capita'!P$1)/$B182</f>
        <v>2.860635281734377</v>
      </c>
      <c r="Q182" s="2">
        <f>1000*SUMIFS(allNAICS!$O:$O,allNAICS!$C:$C,'Number of Firms per 1000 Capita'!$A182,allNAICS!$E:$E,'Number of Firms per 1000 Capita'!Q$1)/$B182</f>
        <v>10.695550311529123</v>
      </c>
      <c r="R182" s="2">
        <f>1000*SUMIFS(allNAICS!$O:$O,allNAICS!$C:$C,'Number of Firms per 1000 Capita'!$A182,allNAICS!$E:$E,'Number of Firms per 1000 Capita'!R$1)/$B182</f>
        <v>15.550990611683616</v>
      </c>
      <c r="S182" s="2">
        <f>1000*SUMIFS(allNAICS!$O:$O,allNAICS!$C:$C,'Number of Firms per 1000 Capita'!$A182,allNAICS!$E:$E,'Number of Firms per 1000 Capita'!S$1)/$B182</f>
        <v>5.6278967115427054</v>
      </c>
      <c r="T182" s="2">
        <f>1000*SUMIFS(allNAICS!$O:$O,allNAICS!$C:$C,'Number of Firms per 1000 Capita'!$A182,allNAICS!$E:$E,'Number of Firms per 1000 Capita'!T$1)/$B182</f>
        <v>3.4293669252839414</v>
      </c>
      <c r="U182" s="2">
        <f>1000*SUMIFS(allNAICS!$O:$O,allNAICS!$C:$C,'Number of Firms per 1000 Capita'!$A182,allNAICS!$E:$E,'Number of Firms per 1000 Capita'!U$1)/$B182</f>
        <v>6.4852384428636913</v>
      </c>
      <c r="V182" s="2">
        <f>1000*SUMIFS(allNAICS!$O:$O,allNAICS!$C:$C,'Number of Firms per 1000 Capita'!$A182,allNAICS!$E:$E,'Number of Firms per 1000 Capita'!V$1)/$B182</f>
        <v>6.8247797225947746</v>
      </c>
      <c r="W182" s="2">
        <f>1000*SUMIFS(allNAICS!$O:$O,allNAICS!$C:$C,'Number of Firms per 1000 Capita'!$A182,allNAICS!$E:$E,'Number of Firms per 1000 Capita'!W$1)/$B182</f>
        <v>2.3003921701780894</v>
      </c>
      <c r="X182" s="2">
        <f>1000*SUMIFS(allNAICS!$O:$O,allNAICS!$C:$C,'Number of Firms per 1000 Capita'!$A182,allNAICS!$E:$E,'Number of Firms per 1000 Capita'!X$1)/$B182</f>
        <v>8.1235251175661674</v>
      </c>
      <c r="Y182" s="2">
        <f>1000*SUMIFS(allNAICS!$O:$O,allNAICS!$C:$C,'Number of Firms per 1000 Capita'!$A182,allNAICS!$E:$E,'Number of Firms per 1000 Capita'!Y$1)/$B182</f>
        <v>0</v>
      </c>
      <c r="Z182" s="2">
        <f>1000*SUMIFS(allNAICS!$O:$O,allNAICS!$C:$C,'Number of Firms per 1000 Capita'!$A182,allNAICS!$E:$E,'Number of Firms per 1000 Capita'!Z$1)/$B182</f>
        <v>0</v>
      </c>
    </row>
    <row r="183" spans="1:26" x14ac:dyDescent="0.45">
      <c r="A183" s="1" t="s">
        <v>670</v>
      </c>
      <c r="B183" s="2">
        <v>129066</v>
      </c>
      <c r="C183" s="1" t="s">
        <v>602</v>
      </c>
      <c r="D183" s="1">
        <v>34.603566899999997</v>
      </c>
      <c r="E183" s="1">
        <v>-98.395929100000004</v>
      </c>
      <c r="F183" s="2">
        <f>1000*SUMIFS(allNAICS!$O:$O,allNAICS!$C:$C,'Number of Firms per 1000 Capita'!$A183,allNAICS!$E:$E,'Number of Firms per 1000 Capita'!F$1)/$B183</f>
        <v>52.32206777927572</v>
      </c>
      <c r="G183" s="2">
        <f>1000*SUMIFS(allNAICS!$O:$O,allNAICS!$C:$C,'Number of Firms per 1000 Capita'!$A183,allNAICS!$E:$E,'Number of Firms per 1000 Capita'!G$1)/$B183</f>
        <v>1.107960268389816</v>
      </c>
      <c r="H183" s="2">
        <f>1000*SUMIFS(allNAICS!$O:$O,allNAICS!$C:$C,'Number of Firms per 1000 Capita'!$A183,allNAICS!$E:$E,'Number of Firms per 1000 Capita'!H$1)/$B183</f>
        <v>0.48812235600390497</v>
      </c>
      <c r="I183" s="2">
        <f>1000*SUMIFS(allNAICS!$O:$O,allNAICS!$C:$C,'Number of Firms per 1000 Capita'!$A183,allNAICS!$E:$E,'Number of Firms per 1000 Capita'!I$1)/$B183</f>
        <v>0</v>
      </c>
      <c r="J183" s="2">
        <f>1000*SUMIFS(allNAICS!$O:$O,allNAICS!$C:$C,'Number of Firms per 1000 Capita'!$A183,allNAICS!$E:$E,'Number of Firms per 1000 Capita'!J$1)/$B183</f>
        <v>7.1978677575813927</v>
      </c>
      <c r="K183" s="2">
        <f>1000*SUMIFS(allNAICS!$O:$O,allNAICS!$C:$C,'Number of Firms per 1000 Capita'!$A183,allNAICS!$E:$E,'Number of Firms per 1000 Capita'!K$1)/$B183</f>
        <v>1.2319278508669982</v>
      </c>
      <c r="L183" s="2">
        <f>1000*SUMIFS(allNAICS!$O:$O,allNAICS!$C:$C,'Number of Firms per 1000 Capita'!$A183,allNAICS!$E:$E,'Number of Firms per 1000 Capita'!L$1)/$B183</f>
        <v>1.4411231462972434</v>
      </c>
      <c r="M183" s="2">
        <f>1000*SUMIFS(allNAICS!$O:$O,allNAICS!$C:$C,'Number of Firms per 1000 Capita'!$A183,allNAICS!$E:$E,'Number of Firms per 1000 Capita'!M$1)/$B183</f>
        <v>7.817705669967304</v>
      </c>
      <c r="N183" s="2">
        <f>1000*SUMIFS(allNAICS!$O:$O,allNAICS!$C:$C,'Number of Firms per 1000 Capita'!$A183,allNAICS!$E:$E,'Number of Firms per 1000 Capita'!N$1)/$B183</f>
        <v>2.6343111276401223</v>
      </c>
      <c r="O183" s="2">
        <f>1000*SUMIFS(allNAICS!$O:$O,allNAICS!$C:$C,'Number of Firms per 1000 Capita'!$A183,allNAICS!$E:$E,'Number of Firms per 1000 Capita'!O$1)/$B183</f>
        <v>0.37965072133637057</v>
      </c>
      <c r="P183" s="2">
        <f>1000*SUMIFS(allNAICS!$O:$O,allNAICS!$C:$C,'Number of Firms per 1000 Capita'!$A183,allNAICS!$E:$E,'Number of Firms per 1000 Capita'!P$1)/$B183</f>
        <v>2.6110672059256506</v>
      </c>
      <c r="Q183" s="2">
        <f>1000*SUMIFS(allNAICS!$O:$O,allNAICS!$C:$C,'Number of Firms per 1000 Capita'!$A183,allNAICS!$E:$E,'Number of Firms per 1000 Capita'!Q$1)/$B183</f>
        <v>4.0211984566035985</v>
      </c>
      <c r="R183" s="2">
        <f>1000*SUMIFS(allNAICS!$O:$O,allNAICS!$C:$C,'Number of Firms per 1000 Capita'!$A183,allNAICS!$E:$E,'Number of Firms per 1000 Capita'!R$1)/$B183</f>
        <v>2.6110672059256506</v>
      </c>
      <c r="S183" s="2">
        <f>1000*SUMIFS(allNAICS!$O:$O,allNAICS!$C:$C,'Number of Firms per 1000 Capita'!$A183,allNAICS!$E:$E,'Number of Firms per 1000 Capita'!S$1)/$B183</f>
        <v>3.2309051183115614</v>
      </c>
      <c r="T183" s="2">
        <f>1000*SUMIFS(allNAICS!$O:$O,allNAICS!$C:$C,'Number of Firms per 1000 Capita'!$A183,allNAICS!$E:$E,'Number of Firms per 1000 Capita'!T$1)/$B183</f>
        <v>1.1467001379139354</v>
      </c>
      <c r="U183" s="2">
        <f>1000*SUMIFS(allNAICS!$O:$O,allNAICS!$C:$C,'Number of Firms per 1000 Capita'!$A183,allNAICS!$E:$E,'Number of Firms per 1000 Capita'!U$1)/$B183</f>
        <v>5.2143864379464766</v>
      </c>
      <c r="V183" s="2">
        <f>1000*SUMIFS(allNAICS!$O:$O,allNAICS!$C:$C,'Number of Firms per 1000 Capita'!$A183,allNAICS!$E:$E,'Number of Firms per 1000 Capita'!V$1)/$B183</f>
        <v>1.596082624393721</v>
      </c>
      <c r="W183" s="2">
        <f>1000*SUMIFS(allNAICS!$O:$O,allNAICS!$C:$C,'Number of Firms per 1000 Capita'!$A183,allNAICS!$E:$E,'Number of Firms per 1000 Capita'!W$1)/$B183</f>
        <v>2.0377171369686828</v>
      </c>
      <c r="X183" s="2">
        <f>1000*SUMIFS(allNAICS!$O:$O,allNAICS!$C:$C,'Number of Firms per 1000 Capita'!$A183,allNAICS!$E:$E,'Number of Firms per 1000 Capita'!X$1)/$B183</f>
        <v>7.6627461918708262</v>
      </c>
      <c r="Y183" s="2">
        <f>1000*SUMIFS(allNAICS!$O:$O,allNAICS!$C:$C,'Number of Firms per 1000 Capita'!$A183,allNAICS!$E:$E,'Number of Firms per 1000 Capita'!Y$1)/$B183</f>
        <v>0</v>
      </c>
      <c r="Z183" s="2">
        <f>1000*SUMIFS(allNAICS!$O:$O,allNAICS!$C:$C,'Number of Firms per 1000 Capita'!$A183,allNAICS!$E:$E,'Number of Firms per 1000 Capita'!Z$1)/$B183</f>
        <v>0</v>
      </c>
    </row>
    <row r="184" spans="1:26" x14ac:dyDescent="0.45">
      <c r="A184" s="1" t="s">
        <v>671</v>
      </c>
      <c r="B184" s="2">
        <v>137616</v>
      </c>
      <c r="C184" s="1" t="s">
        <v>459</v>
      </c>
      <c r="D184" s="1">
        <v>40.3409251</v>
      </c>
      <c r="E184" s="1">
        <v>-76.411349700000002</v>
      </c>
      <c r="F184" s="2">
        <f>1000*SUMIFS(allNAICS!$O:$O,allNAICS!$C:$C,'Number of Firms per 1000 Capita'!$A184,allNAICS!$E:$E,'Number of Firms per 1000 Capita'!F$1)/$B184</f>
        <v>66.227764213463544</v>
      </c>
      <c r="G184" s="2">
        <f>1000*SUMIFS(allNAICS!$O:$O,allNAICS!$C:$C,'Number of Firms per 1000 Capita'!$A184,allNAICS!$E:$E,'Number of Firms per 1000 Capita'!G$1)/$B184</f>
        <v>1.1335891175444717</v>
      </c>
      <c r="H184" s="2">
        <f>1000*SUMIFS(allNAICS!$O:$O,allNAICS!$C:$C,'Number of Firms per 1000 Capita'!$A184,allNAICS!$E:$E,'Number of Firms per 1000 Capita'!H$1)/$B184</f>
        <v>0</v>
      </c>
      <c r="I184" s="2">
        <f>1000*SUMIFS(allNAICS!$O:$O,allNAICS!$C:$C,'Number of Firms per 1000 Capita'!$A184,allNAICS!$E:$E,'Number of Firms per 1000 Capita'!I$1)/$B184</f>
        <v>0</v>
      </c>
      <c r="J184" s="2">
        <f>1000*SUMIFS(allNAICS!$O:$O,allNAICS!$C:$C,'Number of Firms per 1000 Capita'!$A184,allNAICS!$E:$E,'Number of Firms per 1000 Capita'!J$1)/$B184</f>
        <v>6.6344029763980936</v>
      </c>
      <c r="K184" s="2">
        <f>1000*SUMIFS(allNAICS!$O:$O,allNAICS!$C:$C,'Number of Firms per 1000 Capita'!$A184,allNAICS!$E:$E,'Number of Firms per 1000 Capita'!K$1)/$B184</f>
        <v>3.4516335309847692</v>
      </c>
      <c r="L184" s="2">
        <f>1000*SUMIFS(allNAICS!$O:$O,allNAICS!$C:$C,'Number of Firms per 1000 Capita'!$A184,allNAICS!$E:$E,'Number of Firms per 1000 Capita'!L$1)/$B184</f>
        <v>2.2526450412742705</v>
      </c>
      <c r="M184" s="2">
        <f>1000*SUMIFS(allNAICS!$O:$O,allNAICS!$C:$C,'Number of Firms per 1000 Capita'!$A184,allNAICS!$E:$E,'Number of Firms per 1000 Capita'!M$1)/$B184</f>
        <v>10.12963608882688</v>
      </c>
      <c r="N184" s="2">
        <f>1000*SUMIFS(allNAICS!$O:$O,allNAICS!$C:$C,'Number of Firms per 1000 Capita'!$A184,allNAICS!$E:$E,'Number of Firms per 1000 Capita'!N$1)/$B184</f>
        <v>2.6450412742704335</v>
      </c>
      <c r="O184" s="2">
        <f>1000*SUMIFS(allNAICS!$O:$O,allNAICS!$C:$C,'Number of Firms per 1000 Capita'!$A184,allNAICS!$E:$E,'Number of Firms per 1000 Capita'!O$1)/$B184</f>
        <v>1.1699221020811534</v>
      </c>
      <c r="P184" s="2">
        <f>1000*SUMIFS(allNAICS!$O:$O,allNAICS!$C:$C,'Number of Firms per 1000 Capita'!$A184,allNAICS!$E:$E,'Number of Firms per 1000 Capita'!P$1)/$B184</f>
        <v>0.66852691547494481</v>
      </c>
      <c r="Q184" s="2">
        <f>1000*SUMIFS(allNAICS!$O:$O,allNAICS!$C:$C,'Number of Firms per 1000 Capita'!$A184,allNAICS!$E:$E,'Number of Firms per 1000 Capita'!Q$1)/$B184</f>
        <v>5.3482153237995584</v>
      </c>
      <c r="R184" s="2">
        <f>1000*SUMIFS(allNAICS!$O:$O,allNAICS!$C:$C,'Number of Firms per 1000 Capita'!$A184,allNAICS!$E:$E,'Number of Firms per 1000 Capita'!R$1)/$B184</f>
        <v>7.4264620392977561</v>
      </c>
      <c r="S184" s="2">
        <f>1000*SUMIFS(allNAICS!$O:$O,allNAICS!$C:$C,'Number of Firms per 1000 Capita'!$A184,allNAICS!$E:$E,'Number of Firms per 1000 Capita'!S$1)/$B184</f>
        <v>5.2900825485408669</v>
      </c>
      <c r="T184" s="2">
        <f>1000*SUMIFS(allNAICS!$O:$O,allNAICS!$C:$C,'Number of Firms per 1000 Capita'!$A184,allNAICS!$E:$E,'Number of Firms per 1000 Capita'!T$1)/$B184</f>
        <v>1.3588536216718987</v>
      </c>
      <c r="U184" s="2">
        <f>1000*SUMIFS(allNAICS!$O:$O,allNAICS!$C:$C,'Number of Firms per 1000 Capita'!$A184,allNAICS!$E:$E,'Number of Firms per 1000 Capita'!U$1)/$B184</f>
        <v>4.185559818625741</v>
      </c>
      <c r="V184" s="2">
        <f>1000*SUMIFS(allNAICS!$O:$O,allNAICS!$C:$C,'Number of Firms per 1000 Capita'!$A184,allNAICS!$E:$E,'Number of Firms per 1000 Capita'!V$1)/$B184</f>
        <v>3.5170329031507963</v>
      </c>
      <c r="W184" s="2">
        <f>1000*SUMIFS(allNAICS!$O:$O,allNAICS!$C:$C,'Number of Firms per 1000 Capita'!$A184,allNAICS!$E:$E,'Number of Firms per 1000 Capita'!W$1)/$B184</f>
        <v>2.5142425299383793</v>
      </c>
      <c r="X184" s="2">
        <f>1000*SUMIFS(allNAICS!$O:$O,allNAICS!$C:$C,'Number of Firms per 1000 Capita'!$A184,allNAICS!$E:$E,'Number of Firms per 1000 Capita'!X$1)/$B184</f>
        <v>8.7417160795256361</v>
      </c>
      <c r="Y184" s="2">
        <f>1000*SUMIFS(allNAICS!$O:$O,allNAICS!$C:$C,'Number of Firms per 1000 Capita'!$A184,allNAICS!$E:$E,'Number of Firms per 1000 Capita'!Y$1)/$B184</f>
        <v>0.21799790722009069</v>
      </c>
      <c r="Z184" s="2">
        <f>1000*SUMIFS(allNAICS!$O:$O,allNAICS!$C:$C,'Number of Firms per 1000 Capita'!$A184,allNAICS!$E:$E,'Number of Firms per 1000 Capita'!Z$1)/$B184</f>
        <v>0</v>
      </c>
    </row>
    <row r="185" spans="1:26" x14ac:dyDescent="0.45">
      <c r="A185" s="1" t="s">
        <v>672</v>
      </c>
      <c r="B185" s="2">
        <v>62273</v>
      </c>
      <c r="C185" s="1" t="s">
        <v>492</v>
      </c>
      <c r="D185" s="1">
        <v>46.400408900000002</v>
      </c>
      <c r="E185" s="1">
        <v>-117.0011889</v>
      </c>
      <c r="F185" s="2">
        <f>1000*SUMIFS(allNAICS!$O:$O,allNAICS!$C:$C,'Number of Firms per 1000 Capita'!$A185,allNAICS!$E:$E,'Number of Firms per 1000 Capita'!F$1)/$B185</f>
        <v>68.151526343680246</v>
      </c>
      <c r="G185" s="2">
        <f>1000*SUMIFS(allNAICS!$O:$O,allNAICS!$C:$C,'Number of Firms per 1000 Capita'!$A185,allNAICS!$E:$E,'Number of Firms per 1000 Capita'!G$1)/$B185</f>
        <v>0.93138278226518711</v>
      </c>
      <c r="H185" s="2">
        <f>1000*SUMIFS(allNAICS!$O:$O,allNAICS!$C:$C,'Number of Firms per 1000 Capita'!$A185,allNAICS!$E:$E,'Number of Firms per 1000 Capita'!H$1)/$B185</f>
        <v>0.481749714964752</v>
      </c>
      <c r="I185" s="2">
        <f>1000*SUMIFS(allNAICS!$O:$O,allNAICS!$C:$C,'Number of Firms per 1000 Capita'!$A185,allNAICS!$E:$E,'Number of Firms per 1000 Capita'!I$1)/$B185</f>
        <v>0</v>
      </c>
      <c r="J185" s="2">
        <f>1000*SUMIFS(allNAICS!$O:$O,allNAICS!$C:$C,'Number of Firms per 1000 Capita'!$A185,allNAICS!$E:$E,'Number of Firms per 1000 Capita'!J$1)/$B185</f>
        <v>7.1780707529748042</v>
      </c>
      <c r="K185" s="2">
        <f>1000*SUMIFS(allNAICS!$O:$O,allNAICS!$C:$C,'Number of Firms per 1000 Capita'!$A185,allNAICS!$E:$E,'Number of Firms per 1000 Capita'!K$1)/$B185</f>
        <v>2.456923546320235</v>
      </c>
      <c r="L185" s="2">
        <f>1000*SUMIFS(allNAICS!$O:$O,allNAICS!$C:$C,'Number of Firms per 1000 Capita'!$A185,allNAICS!$E:$E,'Number of Firms per 1000 Capita'!L$1)/$B185</f>
        <v>1.814590593033899</v>
      </c>
      <c r="M185" s="2">
        <f>1000*SUMIFS(allNAICS!$O:$O,allNAICS!$C:$C,'Number of Firms per 1000 Capita'!$A185,allNAICS!$E:$E,'Number of Firms per 1000 Capita'!M$1)/$B185</f>
        <v>9.7474025661201491</v>
      </c>
      <c r="N185" s="2">
        <f>1000*SUMIFS(allNAICS!$O:$O,allNAICS!$C:$C,'Number of Firms per 1000 Capita'!$A185,allNAICS!$E:$E,'Number of Firms per 1000 Capita'!N$1)/$B185</f>
        <v>2.6014484608096606</v>
      </c>
      <c r="O185" s="2">
        <f>1000*SUMIFS(allNAICS!$O:$O,allNAICS!$C:$C,'Number of Firms per 1000 Capita'!$A185,allNAICS!$E:$E,'Number of Firms per 1000 Capita'!O$1)/$B185</f>
        <v>1.0277327252581376</v>
      </c>
      <c r="P185" s="2">
        <f>1000*SUMIFS(allNAICS!$O:$O,allNAICS!$C:$C,'Number of Firms per 1000 Capita'!$A185,allNAICS!$E:$E,'Number of Firms per 1000 Capita'!P$1)/$B185</f>
        <v>2.8904982897885119</v>
      </c>
      <c r="Q185" s="2">
        <f>1000*SUMIFS(allNAICS!$O:$O,allNAICS!$C:$C,'Number of Firms per 1000 Capita'!$A185,allNAICS!$E:$E,'Number of Firms per 1000 Capita'!Q$1)/$B185</f>
        <v>6.5999710950171018</v>
      </c>
      <c r="R185" s="2">
        <f>1000*SUMIFS(allNAICS!$O:$O,allNAICS!$C:$C,'Number of Firms per 1000 Capita'!$A185,allNAICS!$E:$E,'Number of Firms per 1000 Capita'!R$1)/$B185</f>
        <v>8.3182117450580506</v>
      </c>
      <c r="S185" s="2">
        <f>1000*SUMIFS(allNAICS!$O:$O,allNAICS!$C:$C,'Number of Firms per 1000 Capita'!$A185,allNAICS!$E:$E,'Number of Firms per 1000 Capita'!S$1)/$B185</f>
        <v>4.7532638543188863</v>
      </c>
      <c r="T185" s="2">
        <f>1000*SUMIFS(allNAICS!$O:$O,allNAICS!$C:$C,'Number of Firms per 1000 Capita'!$A185,allNAICS!$E:$E,'Number of Firms per 1000 Capita'!T$1)/$B185</f>
        <v>1.3328408780691472</v>
      </c>
      <c r="U185" s="2">
        <f>1000*SUMIFS(allNAICS!$O:$O,allNAICS!$C:$C,'Number of Firms per 1000 Capita'!$A185,allNAICS!$E:$E,'Number of Firms per 1000 Capita'!U$1)/$B185</f>
        <v>5.4598301029338554</v>
      </c>
      <c r="V185" s="2">
        <f>1000*SUMIFS(allNAICS!$O:$O,allNAICS!$C:$C,'Number of Firms per 1000 Capita'!$A185,allNAICS!$E:$E,'Number of Firms per 1000 Capita'!V$1)/$B185</f>
        <v>2.1357570696770671</v>
      </c>
      <c r="W185" s="2">
        <f>1000*SUMIFS(allNAICS!$O:$O,allNAICS!$C:$C,'Number of Firms per 1000 Capita'!$A185,allNAICS!$E:$E,'Number of Firms per 1000 Capita'!W$1)/$B185</f>
        <v>1.3488992019013055</v>
      </c>
      <c r="X185" s="2">
        <f>1000*SUMIFS(allNAICS!$O:$O,allNAICS!$C:$C,'Number of Firms per 1000 Capita'!$A185,allNAICS!$E:$E,'Number of Firms per 1000 Capita'!X$1)/$B185</f>
        <v>9.1693029081624466</v>
      </c>
      <c r="Y185" s="2">
        <f>1000*SUMIFS(allNAICS!$O:$O,allNAICS!$C:$C,'Number of Firms per 1000 Capita'!$A185,allNAICS!$E:$E,'Number of Firms per 1000 Capita'!Y$1)/$B185</f>
        <v>0</v>
      </c>
      <c r="Z185" s="2">
        <f>1000*SUMIFS(allNAICS!$O:$O,allNAICS!$C:$C,'Number of Firms per 1000 Capita'!$A185,allNAICS!$E:$E,'Number of Firms per 1000 Capita'!Z$1)/$B185</f>
        <v>0</v>
      </c>
    </row>
    <row r="186" spans="1:26" x14ac:dyDescent="0.45">
      <c r="A186" s="1" t="s">
        <v>673</v>
      </c>
      <c r="B186" s="2">
        <v>107317</v>
      </c>
      <c r="C186" s="1" t="s">
        <v>484</v>
      </c>
      <c r="D186" s="1">
        <v>44.100351000000003</v>
      </c>
      <c r="E186" s="1">
        <v>-70.214776400000005</v>
      </c>
      <c r="F186" s="2">
        <f>1000*SUMIFS(allNAICS!$O:$O,allNAICS!$C:$C,'Number of Firms per 1000 Capita'!$A186,allNAICS!$E:$E,'Number of Firms per 1000 Capita'!F$1)/$B186</f>
        <v>69.821183968989075</v>
      </c>
      <c r="G186" s="2">
        <f>1000*SUMIFS(allNAICS!$O:$O,allNAICS!$C:$C,'Number of Firms per 1000 Capita'!$A186,allNAICS!$E:$E,'Number of Firms per 1000 Capita'!G$1)/$B186</f>
        <v>1.5375010482961693</v>
      </c>
      <c r="H186" s="2">
        <f>1000*SUMIFS(allNAICS!$O:$O,allNAICS!$C:$C,'Number of Firms per 1000 Capita'!$A186,allNAICS!$E:$E,'Number of Firms per 1000 Capita'!H$1)/$B186</f>
        <v>0</v>
      </c>
      <c r="I186" s="2">
        <f>1000*SUMIFS(allNAICS!$O:$O,allNAICS!$C:$C,'Number of Firms per 1000 Capita'!$A186,allNAICS!$E:$E,'Number of Firms per 1000 Capita'!I$1)/$B186</f>
        <v>0</v>
      </c>
      <c r="J186" s="2">
        <f>1000*SUMIFS(allNAICS!$O:$O,allNAICS!$C:$C,'Number of Firms per 1000 Capita'!$A186,allNAICS!$E:$E,'Number of Firms per 1000 Capita'!J$1)/$B186</f>
        <v>13.147963509975121</v>
      </c>
      <c r="K186" s="2">
        <f>1000*SUMIFS(allNAICS!$O:$O,allNAICS!$C:$C,'Number of Firms per 1000 Capita'!$A186,allNAICS!$E:$E,'Number of Firms per 1000 Capita'!K$1)/$B186</f>
        <v>2.4972744299598384</v>
      </c>
      <c r="L186" s="2">
        <f>1000*SUMIFS(allNAICS!$O:$O,allNAICS!$C:$C,'Number of Firms per 1000 Capita'!$A186,allNAICS!$E:$E,'Number of Firms per 1000 Capita'!L$1)/$B186</f>
        <v>1.8077285052694354</v>
      </c>
      <c r="M186" s="2">
        <f>1000*SUMIFS(allNAICS!$O:$O,allNAICS!$C:$C,'Number of Firms per 1000 Capita'!$A186,allNAICS!$E:$E,'Number of Firms per 1000 Capita'!M$1)/$B186</f>
        <v>8.1068237091979842</v>
      </c>
      <c r="N186" s="2">
        <f>1000*SUMIFS(allNAICS!$O:$O,allNAICS!$C:$C,'Number of Firms per 1000 Capita'!$A186,allNAICS!$E:$E,'Number of Firms per 1000 Capita'!N$1)/$B186</f>
        <v>1.5281828601246774</v>
      </c>
      <c r="O186" s="2">
        <f>1000*SUMIFS(allNAICS!$O:$O,allNAICS!$C:$C,'Number of Firms per 1000 Capita'!$A186,allNAICS!$E:$E,'Number of Firms per 1000 Capita'!O$1)/$B186</f>
        <v>0.61500041931846772</v>
      </c>
      <c r="P186" s="2">
        <f>1000*SUMIFS(allNAICS!$O:$O,allNAICS!$C:$C,'Number of Firms per 1000 Capita'!$A186,allNAICS!$E:$E,'Number of Firms per 1000 Capita'!P$1)/$B186</f>
        <v>1.3697736612093145</v>
      </c>
      <c r="Q186" s="2">
        <f>1000*SUMIFS(allNAICS!$O:$O,allNAICS!$C:$C,'Number of Firms per 1000 Capita'!$A186,allNAICS!$E:$E,'Number of Firms per 1000 Capita'!Q$1)/$B186</f>
        <v>6.9140956232470154</v>
      </c>
      <c r="R186" s="2">
        <f>1000*SUMIFS(allNAICS!$O:$O,allNAICS!$C:$C,'Number of Firms per 1000 Capita'!$A186,allNAICS!$E:$E,'Number of Firms per 1000 Capita'!R$1)/$B186</f>
        <v>6.0102313706122983</v>
      </c>
      <c r="S186" s="2">
        <f>1000*SUMIFS(allNAICS!$O:$O,allNAICS!$C:$C,'Number of Firms per 1000 Capita'!$A186,allNAICS!$E:$E,'Number of Firms per 1000 Capita'!S$1)/$B186</f>
        <v>5.1156853061490724</v>
      </c>
      <c r="T186" s="2">
        <f>1000*SUMIFS(allNAICS!$O:$O,allNAICS!$C:$C,'Number of Firms per 1000 Capita'!$A186,allNAICS!$E:$E,'Number of Firms per 1000 Capita'!T$1)/$B186</f>
        <v>1.0156825106926208</v>
      </c>
      <c r="U186" s="2">
        <f>1000*SUMIFS(allNAICS!$O:$O,allNAICS!$C:$C,'Number of Firms per 1000 Capita'!$A186,allNAICS!$E:$E,'Number of Firms per 1000 Capita'!U$1)/$B186</f>
        <v>7.4918232898795161</v>
      </c>
      <c r="V186" s="2">
        <f>1000*SUMIFS(allNAICS!$O:$O,allNAICS!$C:$C,'Number of Firms per 1000 Capita'!$A186,allNAICS!$E:$E,'Number of Firms per 1000 Capita'!V$1)/$B186</f>
        <v>2.9818202148774193</v>
      </c>
      <c r="W186" s="2">
        <f>1000*SUMIFS(allNAICS!$O:$O,allNAICS!$C:$C,'Number of Firms per 1000 Capita'!$A186,allNAICS!$E:$E,'Number of Firms per 1000 Capita'!W$1)/$B186</f>
        <v>2.8700019568195159</v>
      </c>
      <c r="X186" s="2">
        <f>1000*SUMIFS(allNAICS!$O:$O,allNAICS!$C:$C,'Number of Firms per 1000 Capita'!$A186,allNAICS!$E:$E,'Number of Firms per 1000 Capita'!X$1)/$B186</f>
        <v>6.7929591770176208</v>
      </c>
      <c r="Y186" s="2">
        <f>1000*SUMIFS(allNAICS!$O:$O,allNAICS!$C:$C,'Number of Firms per 1000 Capita'!$A186,allNAICS!$E:$E,'Number of Firms per 1000 Capita'!Y$1)/$B186</f>
        <v>0</v>
      </c>
      <c r="Z186" s="2">
        <f>1000*SUMIFS(allNAICS!$O:$O,allNAICS!$C:$C,'Number of Firms per 1000 Capita'!$A186,allNAICS!$E:$E,'Number of Firms per 1000 Capita'!Z$1)/$B186</f>
        <v>0</v>
      </c>
    </row>
    <row r="187" spans="1:26" x14ac:dyDescent="0.45">
      <c r="A187" s="1" t="s">
        <v>674</v>
      </c>
      <c r="B187" s="2">
        <v>500689</v>
      </c>
      <c r="C187" s="1" t="s">
        <v>514</v>
      </c>
      <c r="D187" s="1">
        <v>38.040583699999999</v>
      </c>
      <c r="E187" s="1">
        <v>-84.503716400000002</v>
      </c>
      <c r="F187" s="2">
        <f>1000*SUMIFS(allNAICS!$O:$O,allNAICS!$C:$C,'Number of Firms per 1000 Capita'!$A187,allNAICS!$E:$E,'Number of Firms per 1000 Capita'!F$1)/$B187</f>
        <v>86.884273471156746</v>
      </c>
      <c r="G187" s="2">
        <f>1000*SUMIFS(allNAICS!$O:$O,allNAICS!$C:$C,'Number of Firms per 1000 Capita'!$A187,allNAICS!$E:$E,'Number of Firms per 1000 Capita'!G$1)/$B187</f>
        <v>1.1084725248607419</v>
      </c>
      <c r="H187" s="2">
        <f>1000*SUMIFS(allNAICS!$O:$O,allNAICS!$C:$C,'Number of Firms per 1000 Capita'!$A187,allNAICS!$E:$E,'Number of Firms per 1000 Capita'!H$1)/$B187</f>
        <v>0.13980734547793142</v>
      </c>
      <c r="I187" s="2">
        <f>1000*SUMIFS(allNAICS!$O:$O,allNAICS!$C:$C,'Number of Firms per 1000 Capita'!$A187,allNAICS!$E:$E,'Number of Firms per 1000 Capita'!I$1)/$B187</f>
        <v>9.9862389627093859E-2</v>
      </c>
      <c r="J187" s="2">
        <f>1000*SUMIFS(allNAICS!$O:$O,allNAICS!$C:$C,'Number of Firms per 1000 Capita'!$A187,allNAICS!$E:$E,'Number of Firms per 1000 Capita'!J$1)/$B187</f>
        <v>9.7945031746253655</v>
      </c>
      <c r="K187" s="2">
        <f>1000*SUMIFS(allNAICS!$O:$O,allNAICS!$C:$C,'Number of Firms per 1000 Capita'!$A187,allNAICS!$E:$E,'Number of Firms per 1000 Capita'!K$1)/$B187</f>
        <v>1.6417376854694232</v>
      </c>
      <c r="L187" s="2">
        <f>1000*SUMIFS(allNAICS!$O:$O,allNAICS!$C:$C,'Number of Firms per 1000 Capita'!$A187,allNAICS!$E:$E,'Number of Firms per 1000 Capita'!L$1)/$B187</f>
        <v>1.9413248543507047</v>
      </c>
      <c r="M187" s="2">
        <f>1000*SUMIFS(allNAICS!$O:$O,allNAICS!$C:$C,'Number of Firms per 1000 Capita'!$A187,allNAICS!$E:$E,'Number of Firms per 1000 Capita'!M$1)/$B187</f>
        <v>8.7579315702961313</v>
      </c>
      <c r="N187" s="2">
        <f>1000*SUMIFS(allNAICS!$O:$O,allNAICS!$C:$C,'Number of Firms per 1000 Capita'!$A187,allNAICS!$E:$E,'Number of Firms per 1000 Capita'!N$1)/$B187</f>
        <v>2.5584744222461446</v>
      </c>
      <c r="O187" s="2">
        <f>1000*SUMIFS(allNAICS!$O:$O,allNAICS!$C:$C,'Number of Firms per 1000 Capita'!$A187,allNAICS!$E:$E,'Number of Firms per 1000 Capita'!O$1)/$B187</f>
        <v>1.0225908697814412</v>
      </c>
      <c r="P187" s="2">
        <f>1000*SUMIFS(allNAICS!$O:$O,allNAICS!$C:$C,'Number of Firms per 1000 Capita'!$A187,allNAICS!$E:$E,'Number of Firms per 1000 Capita'!P$1)/$B187</f>
        <v>3.421285468624236</v>
      </c>
      <c r="Q187" s="2">
        <f>1000*SUMIFS(allNAICS!$O:$O,allNAICS!$C:$C,'Number of Firms per 1000 Capita'!$A187,allNAICS!$E:$E,'Number of Firms per 1000 Capita'!Q$1)/$B187</f>
        <v>9.434998571967828</v>
      </c>
      <c r="R187" s="2">
        <f>1000*SUMIFS(allNAICS!$O:$O,allNAICS!$C:$C,'Number of Firms per 1000 Capita'!$A187,allNAICS!$E:$E,'Number of Firms per 1000 Capita'!R$1)/$B187</f>
        <v>13.439480396014293</v>
      </c>
      <c r="S187" s="2">
        <f>1000*SUMIFS(allNAICS!$O:$O,allNAICS!$C:$C,'Number of Firms per 1000 Capita'!$A187,allNAICS!$E:$E,'Number of Firms per 1000 Capita'!S$1)/$B187</f>
        <v>7.6115113373770944</v>
      </c>
      <c r="T187" s="2">
        <f>1000*SUMIFS(allNAICS!$O:$O,allNAICS!$C:$C,'Number of Firms per 1000 Capita'!$A187,allNAICS!$E:$E,'Number of Firms per 1000 Capita'!T$1)/$B187</f>
        <v>2.4046863422204203</v>
      </c>
      <c r="U187" s="2">
        <f>1000*SUMIFS(allNAICS!$O:$O,allNAICS!$C:$C,'Number of Firms per 1000 Capita'!$A187,allNAICS!$E:$E,'Number of Firms per 1000 Capita'!U$1)/$B187</f>
        <v>7.5436049124306708</v>
      </c>
      <c r="V187" s="2">
        <f>1000*SUMIFS(allNAICS!$O:$O,allNAICS!$C:$C,'Number of Firms per 1000 Capita'!$A187,allNAICS!$E:$E,'Number of Firms per 1000 Capita'!V$1)/$B187</f>
        <v>4.4738350552938053</v>
      </c>
      <c r="W187" s="2">
        <f>1000*SUMIFS(allNAICS!$O:$O,allNAICS!$C:$C,'Number of Firms per 1000 Capita'!$A187,allNAICS!$E:$E,'Number of Firms per 1000 Capita'!W$1)/$B187</f>
        <v>2.3986945988427948</v>
      </c>
      <c r="X187" s="2">
        <f>1000*SUMIFS(allNAICS!$O:$O,allNAICS!$C:$C,'Number of Firms per 1000 Capita'!$A187,allNAICS!$E:$E,'Number of Firms per 1000 Capita'!X$1)/$B187</f>
        <v>9.1034554384058772</v>
      </c>
      <c r="Y187" s="2">
        <f>1000*SUMIFS(allNAICS!$O:$O,allNAICS!$C:$C,'Number of Firms per 1000 Capita'!$A187,allNAICS!$E:$E,'Number of Firms per 1000 Capita'!Y$1)/$B187</f>
        <v>0.18574404470639458</v>
      </c>
      <c r="Z187" s="2">
        <f>1000*SUMIFS(allNAICS!$O:$O,allNAICS!$C:$C,'Number of Firms per 1000 Capita'!$A187,allNAICS!$E:$E,'Number of Firms per 1000 Capita'!Z$1)/$B187</f>
        <v>9.7865141834551986E-2</v>
      </c>
    </row>
    <row r="188" spans="1:26" x14ac:dyDescent="0.45">
      <c r="A188" s="1" t="s">
        <v>675</v>
      </c>
      <c r="B188" s="2">
        <v>104157</v>
      </c>
      <c r="C188" s="1" t="s">
        <v>447</v>
      </c>
      <c r="D188" s="1">
        <v>40.742550999999999</v>
      </c>
      <c r="E188" s="1">
        <v>-84.105225599999997</v>
      </c>
      <c r="F188" s="2">
        <f>1000*SUMIFS(allNAICS!$O:$O,allNAICS!$C:$C,'Number of Firms per 1000 Capita'!$A188,allNAICS!$E:$E,'Number of Firms per 1000 Capita'!F$1)/$B188</f>
        <v>69.625661261365053</v>
      </c>
      <c r="G188" s="2">
        <f>1000*SUMIFS(allNAICS!$O:$O,allNAICS!$C:$C,'Number of Firms per 1000 Capita'!$A188,allNAICS!$E:$E,'Number of Firms per 1000 Capita'!G$1)/$B188</f>
        <v>0.49924633005942953</v>
      </c>
      <c r="H188" s="2">
        <f>1000*SUMIFS(allNAICS!$O:$O,allNAICS!$C:$C,'Number of Firms per 1000 Capita'!$A188,allNAICS!$E:$E,'Number of Firms per 1000 Capita'!H$1)/$B188</f>
        <v>0</v>
      </c>
      <c r="I188" s="2">
        <f>1000*SUMIFS(allNAICS!$O:$O,allNAICS!$C:$C,'Number of Firms per 1000 Capita'!$A188,allNAICS!$E:$E,'Number of Firms per 1000 Capita'!I$1)/$B188</f>
        <v>0</v>
      </c>
      <c r="J188" s="2">
        <f>1000*SUMIFS(allNAICS!$O:$O,allNAICS!$C:$C,'Number of Firms per 1000 Capita'!$A188,allNAICS!$E:$E,'Number of Firms per 1000 Capita'!J$1)/$B188</f>
        <v>8.6023983025624773</v>
      </c>
      <c r="K188" s="2">
        <f>1000*SUMIFS(allNAICS!$O:$O,allNAICS!$C:$C,'Number of Firms per 1000 Capita'!$A188,allNAICS!$E:$E,'Number of Firms per 1000 Capita'!K$1)/$B188</f>
        <v>1.737761264245322</v>
      </c>
      <c r="L188" s="2">
        <f>1000*SUMIFS(allNAICS!$O:$O,allNAICS!$C:$C,'Number of Firms per 1000 Capita'!$A188,allNAICS!$E:$E,'Number of Firms per 1000 Capita'!L$1)/$B188</f>
        <v>2.1217969027525756</v>
      </c>
      <c r="M188" s="2">
        <f>1000*SUMIFS(allNAICS!$O:$O,allNAICS!$C:$C,'Number of Firms per 1000 Capita'!$A188,allNAICS!$E:$E,'Number of Firms per 1000 Capita'!M$1)/$B188</f>
        <v>9.1880526512860392</v>
      </c>
      <c r="N188" s="2">
        <f>1000*SUMIFS(allNAICS!$O:$O,allNAICS!$C:$C,'Number of Firms per 1000 Capita'!$A188,allNAICS!$E:$E,'Number of Firms per 1000 Capita'!N$1)/$B188</f>
        <v>3.1394913447967969</v>
      </c>
      <c r="O188" s="2">
        <f>1000*SUMIFS(allNAICS!$O:$O,allNAICS!$C:$C,'Number of Firms per 1000 Capita'!$A188,allNAICS!$E:$E,'Number of Firms per 1000 Capita'!O$1)/$B188</f>
        <v>1.1809095884098044</v>
      </c>
      <c r="P188" s="2">
        <f>1000*SUMIFS(allNAICS!$O:$O,allNAICS!$C:$C,'Number of Firms per 1000 Capita'!$A188,allNAICS!$E:$E,'Number of Firms per 1000 Capita'!P$1)/$B188</f>
        <v>1.7665639371333659</v>
      </c>
      <c r="Q188" s="2">
        <f>1000*SUMIFS(allNAICS!$O:$O,allNAICS!$C:$C,'Number of Firms per 1000 Capita'!$A188,allNAICS!$E:$E,'Number of Firms per 1000 Capita'!Q$1)/$B188</f>
        <v>5.7893372504968461</v>
      </c>
      <c r="R188" s="2">
        <f>1000*SUMIFS(allNAICS!$O:$O,allNAICS!$C:$C,'Number of Firms per 1000 Capita'!$A188,allNAICS!$E:$E,'Number of Firms per 1000 Capita'!R$1)/$B188</f>
        <v>7.0374530756454199</v>
      </c>
      <c r="S188" s="2">
        <f>1000*SUMIFS(allNAICS!$O:$O,allNAICS!$C:$C,'Number of Firms per 1000 Capita'!$A188,allNAICS!$E:$E,'Number of Firms per 1000 Capita'!S$1)/$B188</f>
        <v>7.1526637671975957</v>
      </c>
      <c r="T188" s="2">
        <f>1000*SUMIFS(allNAICS!$O:$O,allNAICS!$C:$C,'Number of Firms per 1000 Capita'!$A188,allNAICS!$E:$E,'Number of Firms per 1000 Capita'!T$1)/$B188</f>
        <v>1.0464971149322657</v>
      </c>
      <c r="U188" s="2">
        <f>1000*SUMIFS(allNAICS!$O:$O,allNAICS!$C:$C,'Number of Firms per 1000 Capita'!$A188,allNAICS!$E:$E,'Number of Firms per 1000 Capita'!U$1)/$B188</f>
        <v>7.0182512937200574</v>
      </c>
      <c r="V188" s="2">
        <f>1000*SUMIFS(allNAICS!$O:$O,allNAICS!$C:$C,'Number of Firms per 1000 Capita'!$A188,allNAICS!$E:$E,'Number of Firms per 1000 Capita'!V$1)/$B188</f>
        <v>1.5745461178797393</v>
      </c>
      <c r="W188" s="2">
        <f>1000*SUMIFS(allNAICS!$O:$O,allNAICS!$C:$C,'Number of Firms per 1000 Capita'!$A188,allNAICS!$E:$E,'Number of Firms per 1000 Capita'!W$1)/$B188</f>
        <v>2.765056597252225</v>
      </c>
      <c r="X188" s="2">
        <f>1000*SUMIFS(allNAICS!$O:$O,allNAICS!$C:$C,'Number of Firms per 1000 Capita'!$A188,allNAICS!$E:$E,'Number of Firms per 1000 Capita'!X$1)/$B188</f>
        <v>9.1592499783979946</v>
      </c>
      <c r="Y188" s="2">
        <f>1000*SUMIFS(allNAICS!$O:$O,allNAICS!$C:$C,'Number of Firms per 1000 Capita'!$A188,allNAICS!$E:$E,'Number of Firms per 1000 Capita'!Y$1)/$B188</f>
        <v>0</v>
      </c>
      <c r="Z188" s="2">
        <f>1000*SUMIFS(allNAICS!$O:$O,allNAICS!$C:$C,'Number of Firms per 1000 Capita'!$A188,allNAICS!$E:$E,'Number of Firms per 1000 Capita'!Z$1)/$B188</f>
        <v>0</v>
      </c>
    </row>
    <row r="189" spans="1:26" x14ac:dyDescent="0.45">
      <c r="A189" s="1" t="s">
        <v>676</v>
      </c>
      <c r="B189" s="2">
        <v>323402</v>
      </c>
      <c r="C189" s="1" t="s">
        <v>677</v>
      </c>
      <c r="D189" s="1">
        <v>40.809722000000001</v>
      </c>
      <c r="E189" s="1">
        <v>-96.675278000000006</v>
      </c>
      <c r="F189" s="2">
        <f>1000*SUMIFS(allNAICS!$O:$O,allNAICS!$C:$C,'Number of Firms per 1000 Capita'!$A189,allNAICS!$E:$E,'Number of Firms per 1000 Capita'!F$1)/$B189</f>
        <v>83.694596817583076</v>
      </c>
      <c r="G189" s="2">
        <f>1000*SUMIFS(allNAICS!$O:$O,allNAICS!$C:$C,'Number of Firms per 1000 Capita'!$A189,allNAICS!$E:$E,'Number of Firms per 1000 Capita'!G$1)/$B189</f>
        <v>0.60914898485476277</v>
      </c>
      <c r="H189" s="2">
        <f>1000*SUMIFS(allNAICS!$O:$O,allNAICS!$C:$C,'Number of Firms per 1000 Capita'!$A189,allNAICS!$E:$E,'Number of Firms per 1000 Capita'!H$1)/$B189</f>
        <v>0</v>
      </c>
      <c r="I189" s="2">
        <f>1000*SUMIFS(allNAICS!$O:$O,allNAICS!$C:$C,'Number of Firms per 1000 Capita'!$A189,allNAICS!$E:$E,'Number of Firms per 1000 Capita'!I$1)/$B189</f>
        <v>0</v>
      </c>
      <c r="J189" s="2">
        <f>1000*SUMIFS(allNAICS!$O:$O,allNAICS!$C:$C,'Number of Firms per 1000 Capita'!$A189,allNAICS!$E:$E,'Number of Firms per 1000 Capita'!J$1)/$B189</f>
        <v>9.2021694361815936</v>
      </c>
      <c r="K189" s="2">
        <f>1000*SUMIFS(allNAICS!$O:$O,allNAICS!$C:$C,'Number of Firms per 1000 Capita'!$A189,allNAICS!$E:$E,'Number of Firms per 1000 Capita'!K$1)/$B189</f>
        <v>1.5738925547770268</v>
      </c>
      <c r="L189" s="2">
        <f>1000*SUMIFS(allNAICS!$O:$O,allNAICS!$C:$C,'Number of Firms per 1000 Capita'!$A189,allNAICS!$E:$E,'Number of Firms per 1000 Capita'!L$1)/$B189</f>
        <v>1.7965256862975492</v>
      </c>
      <c r="M189" s="2">
        <f>1000*SUMIFS(allNAICS!$O:$O,allNAICS!$C:$C,'Number of Firms per 1000 Capita'!$A189,allNAICS!$E:$E,'Number of Firms per 1000 Capita'!M$1)/$B189</f>
        <v>9.6288829382625956</v>
      </c>
      <c r="N189" s="2">
        <f>1000*SUMIFS(allNAICS!$O:$O,allNAICS!$C:$C,'Number of Firms per 1000 Capita'!$A189,allNAICS!$E:$E,'Number of Firms per 1000 Capita'!N$1)/$B189</f>
        <v>2.4922542222991817</v>
      </c>
      <c r="O189" s="2">
        <f>1000*SUMIFS(allNAICS!$O:$O,allNAICS!$C:$C,'Number of Firms per 1000 Capita'!$A189,allNAICS!$E:$E,'Number of Firms per 1000 Capita'!O$1)/$B189</f>
        <v>1.1688239404827427</v>
      </c>
      <c r="P189" s="2">
        <f>1000*SUMIFS(allNAICS!$O:$O,allNAICS!$C:$C,'Number of Firms per 1000 Capita'!$A189,allNAICS!$E:$E,'Number of Firms per 1000 Capita'!P$1)/$B189</f>
        <v>4.5052287864639053</v>
      </c>
      <c r="Q189" s="2">
        <f>1000*SUMIFS(allNAICS!$O:$O,allNAICS!$C:$C,'Number of Firms per 1000 Capita'!$A189,allNAICS!$E:$E,'Number of Firms per 1000 Capita'!Q$1)/$B189</f>
        <v>7.2232082671102837</v>
      </c>
      <c r="R189" s="2">
        <f>1000*SUMIFS(allNAICS!$O:$O,allNAICS!$C:$C,'Number of Firms per 1000 Capita'!$A189,allNAICS!$E:$E,'Number of Firms per 1000 Capita'!R$1)/$B189</f>
        <v>9.8669767039164871</v>
      </c>
      <c r="S189" s="2">
        <f>1000*SUMIFS(allNAICS!$O:$O,allNAICS!$C:$C,'Number of Firms per 1000 Capita'!$A189,allNAICS!$E:$E,'Number of Firms per 1000 Capita'!S$1)/$B189</f>
        <v>6.6109671554288472</v>
      </c>
      <c r="T189" s="2">
        <f>1000*SUMIFS(allNAICS!$O:$O,allNAICS!$C:$C,'Number of Firms per 1000 Capita'!$A189,allNAICS!$E:$E,'Number of Firms per 1000 Capita'!T$1)/$B189</f>
        <v>2.046987959258137</v>
      </c>
      <c r="U189" s="2">
        <f>1000*SUMIFS(allNAICS!$O:$O,allNAICS!$C:$C,'Number of Firms per 1000 Capita'!$A189,allNAICS!$E:$E,'Number of Firms per 1000 Capita'!U$1)/$B189</f>
        <v>8.7507189194872019</v>
      </c>
      <c r="V189" s="2">
        <f>1000*SUMIFS(allNAICS!$O:$O,allNAICS!$C:$C,'Number of Firms per 1000 Capita'!$A189,allNAICS!$E:$E,'Number of Firms per 1000 Capita'!V$1)/$B189</f>
        <v>4.4743075181971665</v>
      </c>
      <c r="W189" s="2">
        <f>1000*SUMIFS(allNAICS!$O:$O,allNAICS!$C:$C,'Number of Firms per 1000 Capita'!$A189,allNAICS!$E:$E,'Number of Firms per 1000 Capita'!W$1)/$B189</f>
        <v>2.2541604566452897</v>
      </c>
      <c r="X189" s="2">
        <f>1000*SUMIFS(allNAICS!$O:$O,allNAICS!$C:$C,'Number of Firms per 1000 Capita'!$A189,allNAICS!$E:$E,'Number of Firms per 1000 Capita'!X$1)/$B189</f>
        <v>11.688239404827428</v>
      </c>
      <c r="Y189" s="2">
        <f>1000*SUMIFS(allNAICS!$O:$O,allNAICS!$C:$C,'Number of Firms per 1000 Capita'!$A189,allNAICS!$E:$E,'Number of Firms per 1000 Capita'!Y$1)/$B189</f>
        <v>0.13605358037365262</v>
      </c>
      <c r="Z189" s="2">
        <f>1000*SUMIFS(allNAICS!$O:$O,allNAICS!$C:$C,'Number of Firms per 1000 Capita'!$A189,allNAICS!$E:$E,'Number of Firms per 1000 Capita'!Z$1)/$B189</f>
        <v>0</v>
      </c>
    </row>
    <row r="190" spans="1:26" x14ac:dyDescent="0.45">
      <c r="A190" s="1" t="s">
        <v>678</v>
      </c>
      <c r="B190" s="2">
        <v>730346</v>
      </c>
      <c r="C190" s="1" t="s">
        <v>593</v>
      </c>
      <c r="D190" s="1">
        <v>34.746480900000002</v>
      </c>
      <c r="E190" s="1">
        <v>-92.289594800000003</v>
      </c>
      <c r="F190" s="2">
        <f>1000*SUMIFS(allNAICS!$O:$O,allNAICS!$C:$C,'Number of Firms per 1000 Capita'!$A190,allNAICS!$E:$E,'Number of Firms per 1000 Capita'!F$1)/$B190</f>
        <v>82.790896369665887</v>
      </c>
      <c r="G190" s="2">
        <f>1000*SUMIFS(allNAICS!$O:$O,allNAICS!$C:$C,'Number of Firms per 1000 Capita'!$A190,allNAICS!$E:$E,'Number of Firms per 1000 Capita'!G$1)/$B190</f>
        <v>0.61340789160206255</v>
      </c>
      <c r="H190" s="2">
        <f>1000*SUMIFS(allNAICS!$O:$O,allNAICS!$C:$C,'Number of Firms per 1000 Capita'!$A190,allNAICS!$E:$E,'Number of Firms per 1000 Capita'!H$1)/$B190</f>
        <v>0.18210546781936232</v>
      </c>
      <c r="I190" s="2">
        <f>1000*SUMIFS(allNAICS!$O:$O,allNAICS!$C:$C,'Number of Firms per 1000 Capita'!$A190,allNAICS!$E:$E,'Number of Firms per 1000 Capita'!I$1)/$B190</f>
        <v>5.0660919618920344E-2</v>
      </c>
      <c r="J190" s="2">
        <f>1000*SUMIFS(allNAICS!$O:$O,allNAICS!$C:$C,'Number of Firms per 1000 Capita'!$A190,allNAICS!$E:$E,'Number of Firms per 1000 Capita'!J$1)/$B190</f>
        <v>10.69766932385472</v>
      </c>
      <c r="K190" s="2">
        <f>1000*SUMIFS(allNAICS!$O:$O,allNAICS!$C:$C,'Number of Firms per 1000 Capita'!$A190,allNAICS!$E:$E,'Number of Firms per 1000 Capita'!K$1)/$B190</f>
        <v>1.1939546461540147</v>
      </c>
      <c r="L190" s="2">
        <f>1000*SUMIFS(allNAICS!$O:$O,allNAICS!$C:$C,'Number of Firms per 1000 Capita'!$A190,allNAICS!$E:$E,'Number of Firms per 1000 Capita'!L$1)/$B190</f>
        <v>2.1551429048697468</v>
      </c>
      <c r="M190" s="2">
        <f>1000*SUMIFS(allNAICS!$O:$O,allNAICS!$C:$C,'Number of Firms per 1000 Capita'!$A190,allNAICS!$E:$E,'Number of Firms per 1000 Capita'!M$1)/$B190</f>
        <v>8.521988208328656</v>
      </c>
      <c r="N190" s="2">
        <f>1000*SUMIFS(allNAICS!$O:$O,allNAICS!$C:$C,'Number of Firms per 1000 Capita'!$A190,allNAICS!$E:$E,'Number of Firms per 1000 Capita'!N$1)/$B190</f>
        <v>3.0341783209602022</v>
      </c>
      <c r="O190" s="2">
        <f>1000*SUMIFS(allNAICS!$O:$O,allNAICS!$C:$C,'Number of Firms per 1000 Capita'!$A190,allNAICS!$E:$E,'Number of Firms per 1000 Capita'!O$1)/$B190</f>
        <v>1.0228028906846891</v>
      </c>
      <c r="P190" s="2">
        <f>1000*SUMIFS(allNAICS!$O:$O,allNAICS!$C:$C,'Number of Firms per 1000 Capita'!$A190,allNAICS!$E:$E,'Number of Firms per 1000 Capita'!P$1)/$B190</f>
        <v>4.2404558935080088</v>
      </c>
      <c r="Q190" s="2">
        <f>1000*SUMIFS(allNAICS!$O:$O,allNAICS!$C:$C,'Number of Firms per 1000 Capita'!$A190,allNAICS!$E:$E,'Number of Firms per 1000 Capita'!Q$1)/$B190</f>
        <v>7.2814802846869844</v>
      </c>
      <c r="R190" s="2">
        <f>1000*SUMIFS(allNAICS!$O:$O,allNAICS!$C:$C,'Number of Firms per 1000 Capita'!$A190,allNAICS!$E:$E,'Number of Firms per 1000 Capita'!R$1)/$B190</f>
        <v>10.141768422090351</v>
      </c>
      <c r="S190" s="2">
        <f>1000*SUMIFS(allNAICS!$O:$O,allNAICS!$C:$C,'Number of Firms per 1000 Capita'!$A190,allNAICS!$E:$E,'Number of Firms per 1000 Capita'!S$1)/$B190</f>
        <v>8.0455017211020525</v>
      </c>
      <c r="T190" s="2">
        <f>1000*SUMIFS(allNAICS!$O:$O,allNAICS!$C:$C,'Number of Firms per 1000 Capita'!$A190,allNAICS!$E:$E,'Number of Firms per 1000 Capita'!T$1)/$B190</f>
        <v>1.9867295774879303</v>
      </c>
      <c r="U190" s="2">
        <f>1000*SUMIFS(allNAICS!$O:$O,allNAICS!$C:$C,'Number of Firms per 1000 Capita'!$A190,allNAICS!$E:$E,'Number of Firms per 1000 Capita'!U$1)/$B190</f>
        <v>7.2760034285119657</v>
      </c>
      <c r="V190" s="2">
        <f>1000*SUMIFS(allNAICS!$O:$O,allNAICS!$C:$C,'Number of Firms per 1000 Capita'!$A190,allNAICS!$E:$E,'Number of Firms per 1000 Capita'!V$1)/$B190</f>
        <v>3.2436680696546567</v>
      </c>
      <c r="W190" s="2">
        <f>1000*SUMIFS(allNAICS!$O:$O,allNAICS!$C:$C,'Number of Firms per 1000 Capita'!$A190,allNAICS!$E:$E,'Number of Firms per 1000 Capita'!W$1)/$B190</f>
        <v>2.1647274031760291</v>
      </c>
      <c r="X190" s="2">
        <f>1000*SUMIFS(allNAICS!$O:$O,allNAICS!$C:$C,'Number of Firms per 1000 Capita'!$A190,allNAICS!$E:$E,'Number of Firms per 1000 Capita'!X$1)/$B190</f>
        <v>11.172786597037568</v>
      </c>
      <c r="Y190" s="2">
        <f>1000*SUMIFS(allNAICS!$O:$O,allNAICS!$C:$C,'Number of Firms per 1000 Capita'!$A190,allNAICS!$E:$E,'Number of Firms per 1000 Capita'!Y$1)/$B190</f>
        <v>0.16430568525055247</v>
      </c>
      <c r="Z190" s="2">
        <f>1000*SUMIFS(allNAICS!$O:$O,allNAICS!$C:$C,'Number of Firms per 1000 Capita'!$A190,allNAICS!$E:$E,'Number of Firms per 1000 Capita'!Z$1)/$B190</f>
        <v>0</v>
      </c>
    </row>
    <row r="191" spans="1:26" x14ac:dyDescent="0.45">
      <c r="A191" s="1" t="s">
        <v>679</v>
      </c>
      <c r="B191" s="2">
        <v>133408</v>
      </c>
      <c r="C191" s="1" t="s">
        <v>508</v>
      </c>
      <c r="D191" s="1">
        <v>41.736980299999999</v>
      </c>
      <c r="E191" s="1">
        <v>-111.8338359</v>
      </c>
      <c r="F191" s="2">
        <f>1000*SUMIFS(allNAICS!$O:$O,allNAICS!$C:$C,'Number of Firms per 1000 Capita'!$A191,allNAICS!$E:$E,'Number of Firms per 1000 Capita'!F$1)/$B191</f>
        <v>86.524046533940989</v>
      </c>
      <c r="G191" s="2">
        <f>1000*SUMIFS(allNAICS!$O:$O,allNAICS!$C:$C,'Number of Firms per 1000 Capita'!$A191,allNAICS!$E:$E,'Number of Firms per 1000 Capita'!G$1)/$B191</f>
        <v>0.74958023506836169</v>
      </c>
      <c r="H191" s="2">
        <f>1000*SUMIFS(allNAICS!$O:$O,allNAICS!$C:$C,'Number of Firms per 1000 Capita'!$A191,allNAICS!$E:$E,'Number of Firms per 1000 Capita'!H$1)/$B191</f>
        <v>0.27734468697529385</v>
      </c>
      <c r="I191" s="2">
        <f>1000*SUMIFS(allNAICS!$O:$O,allNAICS!$C:$C,'Number of Firms per 1000 Capita'!$A191,allNAICS!$E:$E,'Number of Firms per 1000 Capita'!I$1)/$B191</f>
        <v>0.21737826816982489</v>
      </c>
      <c r="J191" s="2">
        <f>1000*SUMIFS(allNAICS!$O:$O,allNAICS!$C:$C,'Number of Firms per 1000 Capita'!$A191,allNAICS!$E:$E,'Number of Firms per 1000 Capita'!J$1)/$B191</f>
        <v>9.999400335811945</v>
      </c>
      <c r="K191" s="2">
        <f>1000*SUMIFS(allNAICS!$O:$O,allNAICS!$C:$C,'Number of Firms per 1000 Capita'!$A191,allNAICS!$E:$E,'Number of Firms per 1000 Capita'!K$1)/$B191</f>
        <v>3.2231950107939555</v>
      </c>
      <c r="L191" s="2">
        <f>1000*SUMIFS(allNAICS!$O:$O,allNAICS!$C:$C,'Number of Firms per 1000 Capita'!$A191,allNAICS!$E:$E,'Number of Firms per 1000 Capita'!L$1)/$B191</f>
        <v>1.7315303430079156</v>
      </c>
      <c r="M191" s="2">
        <f>1000*SUMIFS(allNAICS!$O:$O,allNAICS!$C:$C,'Number of Firms per 1000 Capita'!$A191,allNAICS!$E:$E,'Number of Firms per 1000 Capita'!M$1)/$B191</f>
        <v>10.801451187335092</v>
      </c>
      <c r="N191" s="2">
        <f>1000*SUMIFS(allNAICS!$O:$O,allNAICS!$C:$C,'Number of Firms per 1000 Capita'!$A191,allNAICS!$E:$E,'Number of Firms per 1000 Capita'!N$1)/$B191</f>
        <v>2.6760014391940512</v>
      </c>
      <c r="O191" s="2">
        <f>1000*SUMIFS(allNAICS!$O:$O,allNAICS!$C:$C,'Number of Firms per 1000 Capita'!$A191,allNAICS!$E:$E,'Number of Firms per 1000 Capita'!O$1)/$B191</f>
        <v>1.0344207243943391</v>
      </c>
      <c r="P191" s="2">
        <f>1000*SUMIFS(allNAICS!$O:$O,allNAICS!$C:$C,'Number of Firms per 1000 Capita'!$A191,allNAICS!$E:$E,'Number of Firms per 1000 Capita'!P$1)/$B191</f>
        <v>4.5949268409690571</v>
      </c>
      <c r="Q191" s="2">
        <f>1000*SUMIFS(allNAICS!$O:$O,allNAICS!$C:$C,'Number of Firms per 1000 Capita'!$A191,allNAICS!$E:$E,'Number of Firms per 1000 Capita'!Q$1)/$B191</f>
        <v>11.078795874310385</v>
      </c>
      <c r="R191" s="2">
        <f>1000*SUMIFS(allNAICS!$O:$O,allNAICS!$C:$C,'Number of Firms per 1000 Capita'!$A191,allNAICS!$E:$E,'Number of Firms per 1000 Capita'!R$1)/$B191</f>
        <v>10.89889661789398</v>
      </c>
      <c r="S191" s="2">
        <f>1000*SUMIFS(allNAICS!$O:$O,allNAICS!$C:$C,'Number of Firms per 1000 Capita'!$A191,allNAICS!$E:$E,'Number of Firms per 1000 Capita'!S$1)/$B191</f>
        <v>5.516910530103142</v>
      </c>
      <c r="T191" s="2">
        <f>1000*SUMIFS(allNAICS!$O:$O,allNAICS!$C:$C,'Number of Firms per 1000 Capita'!$A191,allNAICS!$E:$E,'Number of Firms per 1000 Capita'!T$1)/$B191</f>
        <v>2.4586231710242266</v>
      </c>
      <c r="U191" s="2">
        <f>1000*SUMIFS(allNAICS!$O:$O,allNAICS!$C:$C,'Number of Firms per 1000 Capita'!$A191,allNAICS!$E:$E,'Number of Firms per 1000 Capita'!U$1)/$B191</f>
        <v>6.4463900215879111</v>
      </c>
      <c r="V191" s="2">
        <f>1000*SUMIFS(allNAICS!$O:$O,allNAICS!$C:$C,'Number of Firms per 1000 Capita'!$A191,allNAICS!$E:$E,'Number of Firms per 1000 Capita'!V$1)/$B191</f>
        <v>3.7778843847445431</v>
      </c>
      <c r="W191" s="2">
        <f>1000*SUMIFS(allNAICS!$O:$O,allNAICS!$C:$C,'Number of Firms per 1000 Capita'!$A191,allNAICS!$E:$E,'Number of Firms per 1000 Capita'!W$1)/$B191</f>
        <v>1.7315303430079156</v>
      </c>
      <c r="X191" s="2">
        <f>1000*SUMIFS(allNAICS!$O:$O,allNAICS!$C:$C,'Number of Firms per 1000 Capita'!$A191,allNAICS!$E:$E,'Number of Firms per 1000 Capita'!X$1)/$B191</f>
        <v>9.3622571360038371</v>
      </c>
      <c r="Y191" s="2">
        <f>1000*SUMIFS(allNAICS!$O:$O,allNAICS!$C:$C,'Number of Firms per 1000 Capita'!$A191,allNAICS!$E:$E,'Number of Firms per 1000 Capita'!Y$1)/$B191</f>
        <v>0</v>
      </c>
      <c r="Z191" s="2">
        <f>1000*SUMIFS(allNAICS!$O:$O,allNAICS!$C:$C,'Number of Firms per 1000 Capita'!$A191,allNAICS!$E:$E,'Number of Firms per 1000 Capita'!Z$1)/$B191</f>
        <v>0</v>
      </c>
    </row>
    <row r="192" spans="1:26" x14ac:dyDescent="0.45">
      <c r="A192" s="1" t="s">
        <v>680</v>
      </c>
      <c r="B192" s="2">
        <v>216934</v>
      </c>
      <c r="C192" s="1" t="s">
        <v>445</v>
      </c>
      <c r="D192" s="1">
        <v>32.500703700000003</v>
      </c>
      <c r="E192" s="1">
        <v>-94.740489100000005</v>
      </c>
      <c r="F192" s="2">
        <f>1000*SUMIFS(allNAICS!$O:$O,allNAICS!$C:$C,'Number of Firms per 1000 Capita'!$A192,allNAICS!$E:$E,'Number of Firms per 1000 Capita'!F$1)/$B192</f>
        <v>79.614076170632543</v>
      </c>
      <c r="G192" s="2">
        <f>1000*SUMIFS(allNAICS!$O:$O,allNAICS!$C:$C,'Number of Firms per 1000 Capita'!$A192,allNAICS!$E:$E,'Number of Firms per 1000 Capita'!G$1)/$B192</f>
        <v>0.61769939244194083</v>
      </c>
      <c r="H192" s="2">
        <f>1000*SUMIFS(allNAICS!$O:$O,allNAICS!$C:$C,'Number of Firms per 1000 Capita'!$A192,allNAICS!$E:$E,'Number of Firms per 1000 Capita'!H$1)/$B192</f>
        <v>6.2092618031290625</v>
      </c>
      <c r="I192" s="2">
        <f>1000*SUMIFS(allNAICS!$O:$O,allNAICS!$C:$C,'Number of Firms per 1000 Capita'!$A192,allNAICS!$E:$E,'Number of Firms per 1000 Capita'!I$1)/$B192</f>
        <v>0.25353333271870709</v>
      </c>
      <c r="J192" s="2">
        <f>1000*SUMIFS(allNAICS!$O:$O,allNAICS!$C:$C,'Number of Firms per 1000 Capita'!$A192,allNAICS!$E:$E,'Number of Firms per 1000 Capita'!J$1)/$B192</f>
        <v>8.1868217983349769</v>
      </c>
      <c r="K192" s="2">
        <f>1000*SUMIFS(allNAICS!$O:$O,allNAICS!$C:$C,'Number of Firms per 1000 Capita'!$A192,allNAICS!$E:$E,'Number of Firms per 1000 Capita'!K$1)/$B192</f>
        <v>2.595259387647856</v>
      </c>
      <c r="L192" s="2">
        <f>1000*SUMIFS(allNAICS!$O:$O,allNAICS!$C:$C,'Number of Firms per 1000 Capita'!$A192,allNAICS!$E:$E,'Number of Firms per 1000 Capita'!L$1)/$B192</f>
        <v>2.9317672656199583</v>
      </c>
      <c r="M192" s="2">
        <f>1000*SUMIFS(allNAICS!$O:$O,allNAICS!$C:$C,'Number of Firms per 1000 Capita'!$A192,allNAICS!$E:$E,'Number of Firms per 1000 Capita'!M$1)/$B192</f>
        <v>8.2098702831275876</v>
      </c>
      <c r="N192" s="2">
        <f>1000*SUMIFS(allNAICS!$O:$O,allNAICS!$C:$C,'Number of Firms per 1000 Capita'!$A192,allNAICS!$E:$E,'Number of Firms per 1000 Capita'!N$1)/$B192</f>
        <v>3.8813648390754794</v>
      </c>
      <c r="O192" s="2">
        <f>1000*SUMIFS(allNAICS!$O:$O,allNAICS!$C:$C,'Number of Firms per 1000 Capita'!$A192,allNAICS!$E:$E,'Number of Firms per 1000 Capita'!O$1)/$B192</f>
        <v>0.85279393732656017</v>
      </c>
      <c r="P192" s="2">
        <f>1000*SUMIFS(allNAICS!$O:$O,allNAICS!$C:$C,'Number of Firms per 1000 Capita'!$A192,allNAICS!$E:$E,'Number of Firms per 1000 Capita'!P$1)/$B192</f>
        <v>3.2175684770483191</v>
      </c>
      <c r="Q192" s="2">
        <f>1000*SUMIFS(allNAICS!$O:$O,allNAICS!$C:$C,'Number of Firms per 1000 Capita'!$A192,allNAICS!$E:$E,'Number of Firms per 1000 Capita'!Q$1)/$B192</f>
        <v>6.0340933187052279</v>
      </c>
      <c r="R192" s="2">
        <f>1000*SUMIFS(allNAICS!$O:$O,allNAICS!$C:$C,'Number of Firms per 1000 Capita'!$A192,allNAICS!$E:$E,'Number of Firms per 1000 Capita'!R$1)/$B192</f>
        <v>8.0946278591645378</v>
      </c>
      <c r="S192" s="2">
        <f>1000*SUMIFS(allNAICS!$O:$O,allNAICS!$C:$C,'Number of Firms per 1000 Capita'!$A192,allNAICS!$E:$E,'Number of Firms per 1000 Capita'!S$1)/$B192</f>
        <v>7.3017599822987638</v>
      </c>
      <c r="T192" s="2">
        <f>1000*SUMIFS(allNAICS!$O:$O,allNAICS!$C:$C,'Number of Firms per 1000 Capita'!$A192,allNAICS!$E:$E,'Number of Firms per 1000 Capita'!T$1)/$B192</f>
        <v>0.8066969677413407</v>
      </c>
      <c r="U192" s="2">
        <f>1000*SUMIFS(allNAICS!$O:$O,allNAICS!$C:$C,'Number of Firms per 1000 Capita'!$A192,allNAICS!$E:$E,'Number of Firms per 1000 Capita'!U$1)/$B192</f>
        <v>5.1490315026690148</v>
      </c>
      <c r="V192" s="2">
        <f>1000*SUMIFS(allNAICS!$O:$O,allNAICS!$C:$C,'Number of Firms per 1000 Capita'!$A192,allNAICS!$E:$E,'Number of Firms per 1000 Capita'!V$1)/$B192</f>
        <v>1.6825393898605105</v>
      </c>
      <c r="W192" s="2">
        <f>1000*SUMIFS(allNAICS!$O:$O,allNAICS!$C:$C,'Number of Firms per 1000 Capita'!$A192,allNAICS!$E:$E,'Number of Firms per 1000 Capita'!W$1)/$B192</f>
        <v>3.4757115067255477</v>
      </c>
      <c r="X192" s="2">
        <f>1000*SUMIFS(allNAICS!$O:$O,allNAICS!$C:$C,'Number of Firms per 1000 Capita'!$A192,allNAICS!$E:$E,'Number of Firms per 1000 Capita'!X$1)/$B192</f>
        <v>10.404086035384033</v>
      </c>
      <c r="Y192" s="2">
        <f>1000*SUMIFS(allNAICS!$O:$O,allNAICS!$C:$C,'Number of Firms per 1000 Capita'!$A192,allNAICS!$E:$E,'Number of Firms per 1000 Capita'!Y$1)/$B192</f>
        <v>0</v>
      </c>
      <c r="Z192" s="2">
        <f>1000*SUMIFS(allNAICS!$O:$O,allNAICS!$C:$C,'Number of Firms per 1000 Capita'!$A192,allNAICS!$E:$E,'Number of Firms per 1000 Capita'!Z$1)/$B192</f>
        <v>0</v>
      </c>
    </row>
    <row r="193" spans="1:26" x14ac:dyDescent="0.45">
      <c r="A193" s="1" t="s">
        <v>681</v>
      </c>
      <c r="B193" s="2">
        <v>103590</v>
      </c>
      <c r="C193" s="1" t="s">
        <v>492</v>
      </c>
      <c r="D193" s="1">
        <v>46.138167600000003</v>
      </c>
      <c r="E193" s="1">
        <v>-122.9381672</v>
      </c>
      <c r="F193" s="2">
        <f>1000*SUMIFS(allNAICS!$O:$O,allNAICS!$C:$C,'Number of Firms per 1000 Capita'!$A193,allNAICS!$E:$E,'Number of Firms per 1000 Capita'!F$1)/$B193</f>
        <v>56.453325610580173</v>
      </c>
      <c r="G193" s="2">
        <f>1000*SUMIFS(allNAICS!$O:$O,allNAICS!$C:$C,'Number of Firms per 1000 Capita'!$A193,allNAICS!$E:$E,'Number of Firms per 1000 Capita'!G$1)/$B193</f>
        <v>3.0311806158895647</v>
      </c>
      <c r="H193" s="2">
        <f>1000*SUMIFS(allNAICS!$O:$O,allNAICS!$C:$C,'Number of Firms per 1000 Capita'!$A193,allNAICS!$E:$E,'Number of Firms per 1000 Capita'!H$1)/$B193</f>
        <v>0</v>
      </c>
      <c r="I193" s="2">
        <f>1000*SUMIFS(allNAICS!$O:$O,allNAICS!$C:$C,'Number of Firms per 1000 Capita'!$A193,allNAICS!$E:$E,'Number of Firms per 1000 Capita'!I$1)/$B193</f>
        <v>0</v>
      </c>
      <c r="J193" s="2">
        <f>1000*SUMIFS(allNAICS!$O:$O,allNAICS!$C:$C,'Number of Firms per 1000 Capita'!$A193,allNAICS!$E:$E,'Number of Firms per 1000 Capita'!J$1)/$B193</f>
        <v>5.3576600057920647</v>
      </c>
      <c r="K193" s="2">
        <f>1000*SUMIFS(allNAICS!$O:$O,allNAICS!$C:$C,'Number of Firms per 1000 Capita'!$A193,allNAICS!$E:$E,'Number of Firms per 1000 Capita'!K$1)/$B193</f>
        <v>3.2918235350902596</v>
      </c>
      <c r="L193" s="2">
        <f>1000*SUMIFS(allNAICS!$O:$O,allNAICS!$C:$C,'Number of Firms per 1000 Capita'!$A193,allNAICS!$E:$E,'Number of Firms per 1000 Capita'!L$1)/$B193</f>
        <v>1.1970267400328216</v>
      </c>
      <c r="M193" s="2">
        <f>1000*SUMIFS(allNAICS!$O:$O,allNAICS!$C:$C,'Number of Firms per 1000 Capita'!$A193,allNAICS!$E:$E,'Number of Firms per 1000 Capita'!M$1)/$B193</f>
        <v>9.3059175596100001</v>
      </c>
      <c r="N193" s="2">
        <f>1000*SUMIFS(allNAICS!$O:$O,allNAICS!$C:$C,'Number of Firms per 1000 Capita'!$A193,allNAICS!$E:$E,'Number of Firms per 1000 Capita'!N$1)/$B193</f>
        <v>2.7126170479776039</v>
      </c>
      <c r="O193" s="2">
        <f>1000*SUMIFS(allNAICS!$O:$O,allNAICS!$C:$C,'Number of Firms per 1000 Capita'!$A193,allNAICS!$E:$E,'Number of Firms per 1000 Capita'!O$1)/$B193</f>
        <v>1.2452939472922098</v>
      </c>
      <c r="P193" s="2">
        <f>1000*SUMIFS(allNAICS!$O:$O,allNAICS!$C:$C,'Number of Firms per 1000 Capita'!$A193,allNAICS!$E:$E,'Number of Firms per 1000 Capita'!P$1)/$B193</f>
        <v>1.4094024519741288</v>
      </c>
      <c r="Q193" s="2">
        <f>1000*SUMIFS(allNAICS!$O:$O,allNAICS!$C:$C,'Number of Firms per 1000 Capita'!$A193,allNAICS!$E:$E,'Number of Firms per 1000 Capita'!Q$1)/$B193</f>
        <v>4.6722656627087558</v>
      </c>
      <c r="R193" s="2">
        <f>1000*SUMIFS(allNAICS!$O:$O,allNAICS!$C:$C,'Number of Firms per 1000 Capita'!$A193,allNAICS!$E:$E,'Number of Firms per 1000 Capita'!R$1)/$B193</f>
        <v>5.2611255912732888</v>
      </c>
      <c r="S193" s="2">
        <f>1000*SUMIFS(allNAICS!$O:$O,allNAICS!$C:$C,'Number of Firms per 1000 Capita'!$A193,allNAICS!$E:$E,'Number of Firms per 1000 Capita'!S$1)/$B193</f>
        <v>4.0158316439810795</v>
      </c>
      <c r="T193" s="2">
        <f>1000*SUMIFS(allNAICS!$O:$O,allNAICS!$C:$C,'Number of Firms per 1000 Capita'!$A193,allNAICS!$E:$E,'Number of Firms per 1000 Capita'!T$1)/$B193</f>
        <v>1.2646008301959648</v>
      </c>
      <c r="U193" s="2">
        <f>1000*SUMIFS(allNAICS!$O:$O,allNAICS!$C:$C,'Number of Firms per 1000 Capita'!$A193,allNAICS!$E:$E,'Number of Firms per 1000 Capita'!U$1)/$B193</f>
        <v>3.3304373008977701</v>
      </c>
      <c r="V193" s="2">
        <f>1000*SUMIFS(allNAICS!$O:$O,allNAICS!$C:$C,'Number of Firms per 1000 Capita'!$A193,allNAICS!$E:$E,'Number of Firms per 1000 Capita'!V$1)/$B193</f>
        <v>1.6314316053673135</v>
      </c>
      <c r="W193" s="2">
        <f>1000*SUMIFS(allNAICS!$O:$O,allNAICS!$C:$C,'Number of Firms per 1000 Capita'!$A193,allNAICS!$E:$E,'Number of Firms per 1000 Capita'!W$1)/$B193</f>
        <v>2.239598416835602</v>
      </c>
      <c r="X193" s="2">
        <f>1000*SUMIFS(allNAICS!$O:$O,allNAICS!$C:$C,'Number of Firms per 1000 Capita'!$A193,allNAICS!$E:$E,'Number of Firms per 1000 Capita'!X$1)/$B193</f>
        <v>6.5546867458248865</v>
      </c>
      <c r="Y193" s="2">
        <f>1000*SUMIFS(allNAICS!$O:$O,allNAICS!$C:$C,'Number of Firms per 1000 Capita'!$A193,allNAICS!$E:$E,'Number of Firms per 1000 Capita'!Y$1)/$B193</f>
        <v>0</v>
      </c>
      <c r="Z193" s="2">
        <f>1000*SUMIFS(allNAICS!$O:$O,allNAICS!$C:$C,'Number of Firms per 1000 Capita'!$A193,allNAICS!$E:$E,'Number of Firms per 1000 Capita'!Z$1)/$B193</f>
        <v>0</v>
      </c>
    </row>
    <row r="194" spans="1:26" x14ac:dyDescent="0.45">
      <c r="A194" s="1" t="s">
        <v>682</v>
      </c>
      <c r="B194" s="2">
        <v>13261538</v>
      </c>
      <c r="C194" s="1" t="s">
        <v>480</v>
      </c>
      <c r="D194" s="1">
        <v>34.052234200000001</v>
      </c>
      <c r="E194" s="1">
        <v>-118.24368490000001</v>
      </c>
      <c r="F194" s="2">
        <f>1000*SUMIFS(allNAICS!$O:$O,allNAICS!$C:$C,'Number of Firms per 1000 Capita'!$A194,allNAICS!$E:$E,'Number of Firms per 1000 Capita'!F$1)/$B194</f>
        <v>111.9128867255065</v>
      </c>
      <c r="G194" s="2">
        <f>1000*SUMIFS(allNAICS!$O:$O,allNAICS!$C:$C,'Number of Firms per 1000 Capita'!$A194,allNAICS!$E:$E,'Number of Firms per 1000 Capita'!G$1)/$B194</f>
        <v>0.13588167526270331</v>
      </c>
      <c r="H194" s="2">
        <f>1000*SUMIFS(allNAICS!$O:$O,allNAICS!$C:$C,'Number of Firms per 1000 Capita'!$A194,allNAICS!$E:$E,'Number of Firms per 1000 Capita'!H$1)/$B194</f>
        <v>0.20495360342065905</v>
      </c>
      <c r="I194" s="2">
        <f>1000*SUMIFS(allNAICS!$O:$O,allNAICS!$C:$C,'Number of Firms per 1000 Capita'!$A194,allNAICS!$E:$E,'Number of Firms per 1000 Capita'!I$1)/$B194</f>
        <v>4.9541765065258647E-2</v>
      </c>
      <c r="J194" s="2">
        <f>1000*SUMIFS(allNAICS!$O:$O,allNAICS!$C:$C,'Number of Firms per 1000 Capita'!$A194,allNAICS!$E:$E,'Number of Firms per 1000 Capita'!J$1)/$B194</f>
        <v>7.3811951524777895</v>
      </c>
      <c r="K194" s="2">
        <f>1000*SUMIFS(allNAICS!$O:$O,allNAICS!$C:$C,'Number of Firms per 1000 Capita'!$A194,allNAICS!$E:$E,'Number of Firms per 1000 Capita'!K$1)/$B194</f>
        <v>2.6171926664916243</v>
      </c>
      <c r="L194" s="2">
        <f>1000*SUMIFS(allNAICS!$O:$O,allNAICS!$C:$C,'Number of Firms per 1000 Capita'!$A194,allNAICS!$E:$E,'Number of Firms per 1000 Capita'!L$1)/$B194</f>
        <v>4.2752205664229894</v>
      </c>
      <c r="M194" s="2">
        <f>1000*SUMIFS(allNAICS!$O:$O,allNAICS!$C:$C,'Number of Firms per 1000 Capita'!$A194,allNAICS!$E:$E,'Number of Firms per 1000 Capita'!M$1)/$B194</f>
        <v>8.6731267519649684</v>
      </c>
      <c r="N194" s="2">
        <f>1000*SUMIFS(allNAICS!$O:$O,allNAICS!$C:$C,'Number of Firms per 1000 Capita'!$A194,allNAICS!$E:$E,'Number of Firms per 1000 Capita'!N$1)/$B194</f>
        <v>4.4257310124964393</v>
      </c>
      <c r="O194" s="2">
        <f>1000*SUMIFS(allNAICS!$O:$O,allNAICS!$C:$C,'Number of Firms per 1000 Capita'!$A194,allNAICS!$E:$E,'Number of Firms per 1000 Capita'!O$1)/$B194</f>
        <v>2.9728829340910532</v>
      </c>
      <c r="P194" s="2">
        <f>1000*SUMIFS(allNAICS!$O:$O,allNAICS!$C:$C,'Number of Firms per 1000 Capita'!$A194,allNAICS!$E:$E,'Number of Firms per 1000 Capita'!P$1)/$B194</f>
        <v>3.4968794720491694</v>
      </c>
      <c r="Q194" s="2">
        <f>1000*SUMIFS(allNAICS!$O:$O,allNAICS!$C:$C,'Number of Firms per 1000 Capita'!$A194,allNAICS!$E:$E,'Number of Firms per 1000 Capita'!Q$1)/$B194</f>
        <v>10.835394808656432</v>
      </c>
      <c r="R194" s="2">
        <f>1000*SUMIFS(allNAICS!$O:$O,allNAICS!$C:$C,'Number of Firms per 1000 Capita'!$A194,allNAICS!$E:$E,'Number of Firms per 1000 Capita'!R$1)/$B194</f>
        <v>17.890232641191393</v>
      </c>
      <c r="S194" s="2">
        <f>1000*SUMIFS(allNAICS!$O:$O,allNAICS!$C:$C,'Number of Firms per 1000 Capita'!$A194,allNAICS!$E:$E,'Number of Firms per 1000 Capita'!S$1)/$B194</f>
        <v>8.7491360353527625</v>
      </c>
      <c r="T194" s="2">
        <f>1000*SUMIFS(allNAICS!$O:$O,allNAICS!$C:$C,'Number of Firms per 1000 Capita'!$A194,allNAICS!$E:$E,'Number of Firms per 1000 Capita'!T$1)/$B194</f>
        <v>2.3819258369579757</v>
      </c>
      <c r="U194" s="2">
        <f>1000*SUMIFS(allNAICS!$O:$O,allNAICS!$C:$C,'Number of Firms per 1000 Capita'!$A194,allNAICS!$E:$E,'Number of Firms per 1000 Capita'!U$1)/$B194</f>
        <v>11.11379389027125</v>
      </c>
      <c r="V194" s="2">
        <f>1000*SUMIFS(allNAICS!$O:$O,allNAICS!$C:$C,'Number of Firms per 1000 Capita'!$A194,allNAICS!$E:$E,'Number of Firms per 1000 Capita'!V$1)/$B194</f>
        <v>8.0180745249909933</v>
      </c>
      <c r="W194" s="2">
        <f>1000*SUMIFS(allNAICS!$O:$O,allNAICS!$C:$C,'Number of Firms per 1000 Capita'!$A194,allNAICS!$E:$E,'Number of Firms per 1000 Capita'!W$1)/$B194</f>
        <v>2.849518660656102</v>
      </c>
      <c r="X194" s="2">
        <f>1000*SUMIFS(allNAICS!$O:$O,allNAICS!$C:$C,'Number of Firms per 1000 Capita'!$A194,allNAICS!$E:$E,'Number of Firms per 1000 Capita'!X$1)/$B194</f>
        <v>15.924171087848181</v>
      </c>
      <c r="Y194" s="2">
        <f>1000*SUMIFS(allNAICS!$O:$O,allNAICS!$C:$C,'Number of Firms per 1000 Capita'!$A194,allNAICS!$E:$E,'Number of Firms per 1000 Capita'!Y$1)/$B194</f>
        <v>0.1036078922369336</v>
      </c>
      <c r="Z194" s="2">
        <f>1000*SUMIFS(allNAICS!$O:$O,allNAICS!$C:$C,'Number of Firms per 1000 Capita'!$A194,allNAICS!$E:$E,'Number of Firms per 1000 Capita'!Z$1)/$B194</f>
        <v>3.4988400289619498E-2</v>
      </c>
    </row>
    <row r="195" spans="1:26" x14ac:dyDescent="0.45">
      <c r="A195" s="1" t="s">
        <v>683</v>
      </c>
      <c r="B195" s="2">
        <v>1278203</v>
      </c>
      <c r="C195" s="1" t="s">
        <v>514</v>
      </c>
      <c r="D195" s="1">
        <v>38.252664699999997</v>
      </c>
      <c r="E195" s="1">
        <v>-85.758455699999999</v>
      </c>
      <c r="F195" s="2">
        <f>1000*SUMIFS(allNAICS!$O:$O,allNAICS!$C:$C,'Number of Firms per 1000 Capita'!$A195,allNAICS!$E:$E,'Number of Firms per 1000 Capita'!F$1)/$B195</f>
        <v>78.446850774094571</v>
      </c>
      <c r="G195" s="2">
        <f>1000*SUMIFS(allNAICS!$O:$O,allNAICS!$C:$C,'Number of Firms per 1000 Capita'!$A195,allNAICS!$E:$E,'Number of Firms per 1000 Capita'!G$1)/$B195</f>
        <v>0.28477479711751574</v>
      </c>
      <c r="H195" s="2">
        <f>1000*SUMIFS(allNAICS!$O:$O,allNAICS!$C:$C,'Number of Firms per 1000 Capita'!$A195,allNAICS!$E:$E,'Number of Firms per 1000 Capita'!H$1)/$B195</f>
        <v>6.1805519154625677E-2</v>
      </c>
      <c r="I195" s="2">
        <f>1000*SUMIFS(allNAICS!$O:$O,allNAICS!$C:$C,'Number of Firms per 1000 Capita'!$A195,allNAICS!$E:$E,'Number of Firms per 1000 Capita'!I$1)/$B195</f>
        <v>5.2417339029872403E-2</v>
      </c>
      <c r="J195" s="2">
        <f>1000*SUMIFS(allNAICS!$O:$O,allNAICS!$C:$C,'Number of Firms per 1000 Capita'!$A195,allNAICS!$E:$E,'Number of Firms per 1000 Capita'!J$1)/$B195</f>
        <v>8.5901848141492394</v>
      </c>
      <c r="K195" s="2">
        <f>1000*SUMIFS(allNAICS!$O:$O,allNAICS!$C:$C,'Number of Firms per 1000 Capita'!$A195,allNAICS!$E:$E,'Number of Firms per 1000 Capita'!K$1)/$B195</f>
        <v>1.9582179043547856</v>
      </c>
      <c r="L195" s="2">
        <f>1000*SUMIFS(allNAICS!$O:$O,allNAICS!$C:$C,'Number of Firms per 1000 Capita'!$A195,allNAICS!$E:$E,'Number of Firms per 1000 Capita'!L$1)/$B195</f>
        <v>2.1451991585061214</v>
      </c>
      <c r="M195" s="2">
        <f>1000*SUMIFS(allNAICS!$O:$O,allNAICS!$C:$C,'Number of Firms per 1000 Capita'!$A195,allNAICS!$E:$E,'Number of Firms per 1000 Capita'!M$1)/$B195</f>
        <v>6.9097005718184041</v>
      </c>
      <c r="N195" s="2">
        <f>1000*SUMIFS(allNAICS!$O:$O,allNAICS!$C:$C,'Number of Firms per 1000 Capita'!$A195,allNAICS!$E:$E,'Number of Firms per 1000 Capita'!N$1)/$B195</f>
        <v>3.4407680157220724</v>
      </c>
      <c r="O195" s="2">
        <f>1000*SUMIFS(allNAICS!$O:$O,allNAICS!$C:$C,'Number of Firms per 1000 Capita'!$A195,allNAICS!$E:$E,'Number of Firms per 1000 Capita'!O$1)/$B195</f>
        <v>1.0663407925032253</v>
      </c>
      <c r="P195" s="2">
        <f>1000*SUMIFS(allNAICS!$O:$O,allNAICS!$C:$C,'Number of Firms per 1000 Capita'!$A195,allNAICS!$E:$E,'Number of Firms per 1000 Capita'!P$1)/$B195</f>
        <v>3.2475279748209007</v>
      </c>
      <c r="Q195" s="2">
        <f>1000*SUMIFS(allNAICS!$O:$O,allNAICS!$C:$C,'Number of Firms per 1000 Capita'!$A195,allNAICS!$E:$E,'Number of Firms per 1000 Capita'!Q$1)/$B195</f>
        <v>8.7294428193330802</v>
      </c>
      <c r="R195" s="2">
        <f>1000*SUMIFS(allNAICS!$O:$O,allNAICS!$C:$C,'Number of Firms per 1000 Capita'!$A195,allNAICS!$E:$E,'Number of Firms per 1000 Capita'!R$1)/$B195</f>
        <v>9.9632061573944046</v>
      </c>
      <c r="S195" s="2">
        <f>1000*SUMIFS(allNAICS!$O:$O,allNAICS!$C:$C,'Number of Firms per 1000 Capita'!$A195,allNAICS!$E:$E,'Number of Firms per 1000 Capita'!S$1)/$B195</f>
        <v>6.7414956779165749</v>
      </c>
      <c r="T195" s="2">
        <f>1000*SUMIFS(allNAICS!$O:$O,allNAICS!$C:$C,'Number of Firms per 1000 Capita'!$A195,allNAICS!$E:$E,'Number of Firms per 1000 Capita'!T$1)/$B195</f>
        <v>1.9957706248537987</v>
      </c>
      <c r="U195" s="2">
        <f>1000*SUMIFS(allNAICS!$O:$O,allNAICS!$C:$C,'Number of Firms per 1000 Capita'!$A195,allNAICS!$E:$E,'Number of Firms per 1000 Capita'!U$1)/$B195</f>
        <v>6.8964006499750043</v>
      </c>
      <c r="V195" s="2">
        <f>1000*SUMIFS(allNAICS!$O:$O,allNAICS!$C:$C,'Number of Firms per 1000 Capita'!$A195,allNAICS!$E:$E,'Number of Firms per 1000 Capita'!V$1)/$B195</f>
        <v>4.4476503341018603</v>
      </c>
      <c r="W195" s="2">
        <f>1000*SUMIFS(allNAICS!$O:$O,allNAICS!$C:$C,'Number of Firms per 1000 Capita'!$A195,allNAICS!$E:$E,'Number of Firms per 1000 Capita'!W$1)/$B195</f>
        <v>1.9331827573554436</v>
      </c>
      <c r="X195" s="2">
        <f>1000*SUMIFS(allNAICS!$O:$O,allNAICS!$C:$C,'Number of Firms per 1000 Capita'!$A195,allNAICS!$E:$E,'Number of Firms per 1000 Capita'!X$1)/$B195</f>
        <v>10.191651873763401</v>
      </c>
      <c r="Y195" s="2">
        <f>1000*SUMIFS(allNAICS!$O:$O,allNAICS!$C:$C,'Number of Firms per 1000 Capita'!$A195,allNAICS!$E:$E,'Number of Firms per 1000 Capita'!Y$1)/$B195</f>
        <v>0.15255792702724058</v>
      </c>
      <c r="Z195" s="2">
        <f>1000*SUMIFS(allNAICS!$O:$O,allNAICS!$C:$C,'Number of Firms per 1000 Capita'!$A195,allNAICS!$E:$E,'Number of Firms per 1000 Capita'!Z$1)/$B195</f>
        <v>0</v>
      </c>
    </row>
    <row r="196" spans="1:26" x14ac:dyDescent="0.45">
      <c r="A196" s="1" t="s">
        <v>684</v>
      </c>
      <c r="B196" s="2">
        <v>309722</v>
      </c>
      <c r="C196" s="1" t="s">
        <v>445</v>
      </c>
      <c r="D196" s="1">
        <v>33.577863100000002</v>
      </c>
      <c r="E196" s="1">
        <v>-101.8551665</v>
      </c>
      <c r="F196" s="2">
        <f>1000*SUMIFS(allNAICS!$O:$O,allNAICS!$C:$C,'Number of Firms per 1000 Capita'!$A196,allNAICS!$E:$E,'Number of Firms per 1000 Capita'!F$1)/$B196</f>
        <v>79.736021335261938</v>
      </c>
      <c r="G196" s="2">
        <f>1000*SUMIFS(allNAICS!$O:$O,allNAICS!$C:$C,'Number of Firms per 1000 Capita'!$A196,allNAICS!$E:$E,'Number of Firms per 1000 Capita'!G$1)/$B196</f>
        <v>0.71677181472417195</v>
      </c>
      <c r="H196" s="2">
        <f>1000*SUMIFS(allNAICS!$O:$O,allNAICS!$C:$C,'Number of Firms per 1000 Capita'!$A196,allNAICS!$E:$E,'Number of Firms per 1000 Capita'!H$1)/$B196</f>
        <v>1.7531851143929071</v>
      </c>
      <c r="I196" s="2">
        <f>1000*SUMIFS(allNAICS!$O:$O,allNAICS!$C:$C,'Number of Firms per 1000 Capita'!$A196,allNAICS!$E:$E,'Number of Firms per 1000 Capita'!I$1)/$B196</f>
        <v>0</v>
      </c>
      <c r="J196" s="2">
        <f>1000*SUMIFS(allNAICS!$O:$O,allNAICS!$C:$C,'Number of Firms per 1000 Capita'!$A196,allNAICS!$E:$E,'Number of Firms per 1000 Capita'!J$1)/$B196</f>
        <v>10.919469718005178</v>
      </c>
      <c r="K196" s="2">
        <f>1000*SUMIFS(allNAICS!$O:$O,allNAICS!$C:$C,'Number of Firms per 1000 Capita'!$A196,allNAICS!$E:$E,'Number of Firms per 1000 Capita'!K$1)/$B196</f>
        <v>2.0211673694474399</v>
      </c>
      <c r="L196" s="2">
        <f>1000*SUMIFS(allNAICS!$O:$O,allNAICS!$C:$C,'Number of Firms per 1000 Capita'!$A196,allNAICS!$E:$E,'Number of Firms per 1000 Capita'!L$1)/$B196</f>
        <v>2.5151587552708556</v>
      </c>
      <c r="M196" s="2">
        <f>1000*SUMIFS(allNAICS!$O:$O,allNAICS!$C:$C,'Number of Firms per 1000 Capita'!$A196,allNAICS!$E:$E,'Number of Firms per 1000 Capita'!M$1)/$B196</f>
        <v>8.6819793233932359</v>
      </c>
      <c r="N196" s="2">
        <f>1000*SUMIFS(allNAICS!$O:$O,allNAICS!$C:$C,'Number of Firms per 1000 Capita'!$A196,allNAICS!$E:$E,'Number of Firms per 1000 Capita'!N$1)/$B196</f>
        <v>2.4344412085676832</v>
      </c>
      <c r="O196" s="2">
        <f>1000*SUMIFS(allNAICS!$O:$O,allNAICS!$C:$C,'Number of Firms per 1000 Capita'!$A196,allNAICS!$E:$E,'Number of Firms per 1000 Capita'!O$1)/$B196</f>
        <v>0.49076268395528894</v>
      </c>
      <c r="P196" s="2">
        <f>1000*SUMIFS(allNAICS!$O:$O,allNAICS!$C:$C,'Number of Firms per 1000 Capita'!$A196,allNAICS!$E:$E,'Number of Firms per 1000 Capita'!P$1)/$B196</f>
        <v>4.5524696340589301</v>
      </c>
      <c r="Q196" s="2">
        <f>1000*SUMIFS(allNAICS!$O:$O,allNAICS!$C:$C,'Number of Firms per 1000 Capita'!$A196,allNAICS!$E:$E,'Number of Firms per 1000 Capita'!Q$1)/$B196</f>
        <v>5.8730086981228329</v>
      </c>
      <c r="R196" s="2">
        <f>1000*SUMIFS(allNAICS!$O:$O,allNAICS!$C:$C,'Number of Firms per 1000 Capita'!$A196,allNAICS!$E:$E,'Number of Firms per 1000 Capita'!R$1)/$B196</f>
        <v>9.0887957587772252</v>
      </c>
      <c r="S196" s="2">
        <f>1000*SUMIFS(allNAICS!$O:$O,allNAICS!$C:$C,'Number of Firms per 1000 Capita'!$A196,allNAICS!$E:$E,'Number of Firms per 1000 Capita'!S$1)/$B196</f>
        <v>6.3896009970231367</v>
      </c>
      <c r="T196" s="2">
        <f>1000*SUMIFS(allNAICS!$O:$O,allNAICS!$C:$C,'Number of Firms per 1000 Capita'!$A196,allNAICS!$E:$E,'Number of Firms per 1000 Capita'!T$1)/$B196</f>
        <v>2.0114812638430593</v>
      </c>
      <c r="U196" s="2">
        <f>1000*SUMIFS(allNAICS!$O:$O,allNAICS!$C:$C,'Number of Firms per 1000 Capita'!$A196,allNAICS!$E:$E,'Number of Firms per 1000 Capita'!U$1)/$B196</f>
        <v>7.6068216013069785</v>
      </c>
      <c r="V196" s="2">
        <f>1000*SUMIFS(allNAICS!$O:$O,allNAICS!$C:$C,'Number of Firms per 1000 Capita'!$A196,allNAICS!$E:$E,'Number of Firms per 1000 Capita'!V$1)/$B196</f>
        <v>3.1027824952699516</v>
      </c>
      <c r="W196" s="2">
        <f>1000*SUMIFS(allNAICS!$O:$O,allNAICS!$C:$C,'Number of Firms per 1000 Capita'!$A196,allNAICS!$E:$E,'Number of Firms per 1000 Capita'!W$1)/$B196</f>
        <v>2.2019746740625465</v>
      </c>
      <c r="X196" s="2">
        <f>1000*SUMIFS(allNAICS!$O:$O,allNAICS!$C:$C,'Number of Firms per 1000 Capita'!$A196,allNAICS!$E:$E,'Number of Firms per 1000 Capita'!X$1)/$B196</f>
        <v>9.5860158464687686</v>
      </c>
      <c r="Y196" s="2">
        <f>1000*SUMIFS(allNAICS!$O:$O,allNAICS!$C:$C,'Number of Firms per 1000 Capita'!$A196,allNAICS!$E:$E,'Number of Firms per 1000 Capita'!Y$1)/$B196</f>
        <v>0.12914807472507603</v>
      </c>
      <c r="Z196" s="2">
        <f>1000*SUMIFS(allNAICS!$O:$O,allNAICS!$C:$C,'Number of Firms per 1000 Capita'!$A196,allNAICS!$E:$E,'Number of Firms per 1000 Capita'!Z$1)/$B196</f>
        <v>0</v>
      </c>
    </row>
    <row r="197" spans="1:26" x14ac:dyDescent="0.45">
      <c r="A197" s="1" t="s">
        <v>685</v>
      </c>
      <c r="B197" s="2">
        <v>258995</v>
      </c>
      <c r="C197" s="1" t="s">
        <v>502</v>
      </c>
      <c r="D197" s="1">
        <v>37.4137536</v>
      </c>
      <c r="E197" s="1">
        <v>-79.142246400000005</v>
      </c>
      <c r="F197" s="2">
        <f>1000*SUMIFS(allNAICS!$O:$O,allNAICS!$C:$C,'Number of Firms per 1000 Capita'!$A197,allNAICS!$E:$E,'Number of Firms per 1000 Capita'!F$1)/$B197</f>
        <v>67.341068360393052</v>
      </c>
      <c r="G197" s="2">
        <f>1000*SUMIFS(allNAICS!$O:$O,allNAICS!$C:$C,'Number of Firms per 1000 Capita'!$A197,allNAICS!$E:$E,'Number of Firms per 1000 Capita'!G$1)/$B197</f>
        <v>1.1544624413598719</v>
      </c>
      <c r="H197" s="2">
        <f>1000*SUMIFS(allNAICS!$O:$O,allNAICS!$C:$C,'Number of Firms per 1000 Capita'!$A197,allNAICS!$E:$E,'Number of Firms per 1000 Capita'!H$1)/$B197</f>
        <v>0</v>
      </c>
      <c r="I197" s="2">
        <f>1000*SUMIFS(allNAICS!$O:$O,allNAICS!$C:$C,'Number of Firms per 1000 Capita'!$A197,allNAICS!$E:$E,'Number of Firms per 1000 Capita'!I$1)/$B197</f>
        <v>0</v>
      </c>
      <c r="J197" s="2">
        <f>1000*SUMIFS(allNAICS!$O:$O,allNAICS!$C:$C,'Number of Firms per 1000 Capita'!$A197,allNAICS!$E:$E,'Number of Firms per 1000 Capita'!J$1)/$B197</f>
        <v>9.0967007085078855</v>
      </c>
      <c r="K197" s="2">
        <f>1000*SUMIFS(allNAICS!$O:$O,allNAICS!$C:$C,'Number of Firms per 1000 Capita'!$A197,allNAICS!$E:$E,'Number of Firms per 1000 Capita'!K$1)/$B197</f>
        <v>2.0965655707639144</v>
      </c>
      <c r="L197" s="2">
        <f>1000*SUMIFS(allNAICS!$O:$O,allNAICS!$C:$C,'Number of Firms per 1000 Capita'!$A197,allNAICS!$E:$E,'Number of Firms per 1000 Capita'!L$1)/$B197</f>
        <v>1.4324600861020482</v>
      </c>
      <c r="M197" s="2">
        <f>1000*SUMIFS(allNAICS!$O:$O,allNAICS!$C:$C,'Number of Firms per 1000 Capita'!$A197,allNAICS!$E:$E,'Number of Firms per 1000 Capita'!M$1)/$B197</f>
        <v>6.9190524913608371</v>
      </c>
      <c r="N197" s="2">
        <f>1000*SUMIFS(allNAICS!$O:$O,allNAICS!$C:$C,'Number of Firms per 1000 Capita'!$A197,allNAICS!$E:$E,'Number of Firms per 1000 Capita'!N$1)/$B197</f>
        <v>2.5058398810787854</v>
      </c>
      <c r="O197" s="2">
        <f>1000*SUMIFS(allNAICS!$O:$O,allNAICS!$C:$C,'Number of Firms per 1000 Capita'!$A197,allNAICS!$E:$E,'Number of Firms per 1000 Capita'!O$1)/$B197</f>
        <v>0.71429950385142571</v>
      </c>
      <c r="P197" s="2">
        <f>1000*SUMIFS(allNAICS!$O:$O,allNAICS!$C:$C,'Number of Firms per 1000 Capita'!$A197,allNAICS!$E:$E,'Number of Firms per 1000 Capita'!P$1)/$B197</f>
        <v>2.5637560570667386</v>
      </c>
      <c r="Q197" s="2">
        <f>1000*SUMIFS(allNAICS!$O:$O,allNAICS!$C:$C,'Number of Firms per 1000 Capita'!$A197,allNAICS!$E:$E,'Number of Firms per 1000 Capita'!Q$1)/$B197</f>
        <v>8.0542095407247238</v>
      </c>
      <c r="R197" s="2">
        <f>1000*SUMIFS(allNAICS!$O:$O,allNAICS!$C:$C,'Number of Firms per 1000 Capita'!$A197,allNAICS!$E:$E,'Number of Firms per 1000 Capita'!R$1)/$B197</f>
        <v>7.5947412112202937</v>
      </c>
      <c r="S197" s="2">
        <f>1000*SUMIFS(allNAICS!$O:$O,allNAICS!$C:$C,'Number of Firms per 1000 Capita'!$A197,allNAICS!$E:$E,'Number of Firms per 1000 Capita'!S$1)/$B197</f>
        <v>5.4827313268595921</v>
      </c>
      <c r="T197" s="2">
        <f>1000*SUMIFS(allNAICS!$O:$O,allNAICS!$C:$C,'Number of Firms per 1000 Capita'!$A197,allNAICS!$E:$E,'Number of Firms per 1000 Capita'!T$1)/$B197</f>
        <v>1.7529295932353905</v>
      </c>
      <c r="U197" s="2">
        <f>1000*SUMIFS(allNAICS!$O:$O,allNAICS!$C:$C,'Number of Firms per 1000 Capita'!$A197,allNAICS!$E:$E,'Number of Firms per 1000 Capita'!U$1)/$B197</f>
        <v>4.4556844726732177</v>
      </c>
      <c r="V197" s="2">
        <f>1000*SUMIFS(allNAICS!$O:$O,allNAICS!$C:$C,'Number of Firms per 1000 Capita'!$A197,allNAICS!$E:$E,'Number of Firms per 1000 Capita'!V$1)/$B197</f>
        <v>2.6371165466514799</v>
      </c>
      <c r="W197" s="2">
        <f>1000*SUMIFS(allNAICS!$O:$O,allNAICS!$C:$C,'Number of Firms per 1000 Capita'!$A197,allNAICS!$E:$E,'Number of Firms per 1000 Capita'!W$1)/$B197</f>
        <v>2.2239811579374118</v>
      </c>
      <c r="X197" s="2">
        <f>1000*SUMIFS(allNAICS!$O:$O,allNAICS!$C:$C,'Number of Firms per 1000 Capita'!$A197,allNAICS!$E:$E,'Number of Firms per 1000 Capita'!X$1)/$B197</f>
        <v>8.78009227977374</v>
      </c>
      <c r="Y197" s="2">
        <f>1000*SUMIFS(allNAICS!$O:$O,allNAICS!$C:$C,'Number of Firms per 1000 Capita'!$A197,allNAICS!$E:$E,'Number of Firms per 1000 Capita'!Y$1)/$B197</f>
        <v>0</v>
      </c>
      <c r="Z197" s="2">
        <f>1000*SUMIFS(allNAICS!$O:$O,allNAICS!$C:$C,'Number of Firms per 1000 Capita'!$A197,allNAICS!$E:$E,'Number of Firms per 1000 Capita'!Z$1)/$B197</f>
        <v>0</v>
      </c>
    </row>
    <row r="198" spans="1:26" x14ac:dyDescent="0.45">
      <c r="A198" s="1" t="s">
        <v>686</v>
      </c>
      <c r="B198" s="2">
        <v>229966</v>
      </c>
      <c r="C198" s="1" t="s">
        <v>449</v>
      </c>
      <c r="D198" s="1">
        <v>32.840694599999999</v>
      </c>
      <c r="E198" s="1">
        <v>-83.632402200000001</v>
      </c>
      <c r="F198" s="2">
        <f>1000*SUMIFS(allNAICS!$O:$O,allNAICS!$C:$C,'Number of Firms per 1000 Capita'!$A198,allNAICS!$E:$E,'Number of Firms per 1000 Capita'!F$1)/$B198</f>
        <v>93.800822730316654</v>
      </c>
      <c r="G198" s="2">
        <f>1000*SUMIFS(allNAICS!$O:$O,allNAICS!$C:$C,'Number of Firms per 1000 Capita'!$A198,allNAICS!$E:$E,'Number of Firms per 1000 Capita'!G$1)/$B198</f>
        <v>0.64357339780663225</v>
      </c>
      <c r="H198" s="2">
        <f>1000*SUMIFS(allNAICS!$O:$O,allNAICS!$C:$C,'Number of Firms per 1000 Capita'!$A198,allNAICS!$E:$E,'Number of Firms per 1000 Capita'!H$1)/$B198</f>
        <v>0</v>
      </c>
      <c r="I198" s="2">
        <f>1000*SUMIFS(allNAICS!$O:$O,allNAICS!$C:$C,'Number of Firms per 1000 Capita'!$A198,allNAICS!$E:$E,'Number of Firms per 1000 Capita'!I$1)/$B198</f>
        <v>0</v>
      </c>
      <c r="J198" s="2">
        <f>1000*SUMIFS(allNAICS!$O:$O,allNAICS!$C:$C,'Number of Firms per 1000 Capita'!$A198,allNAICS!$E:$E,'Number of Firms per 1000 Capita'!J$1)/$B198</f>
        <v>7.6663506779263022</v>
      </c>
      <c r="K198" s="2">
        <f>1000*SUMIFS(allNAICS!$O:$O,allNAICS!$C:$C,'Number of Firms per 1000 Capita'!$A198,allNAICS!$E:$E,'Number of Firms per 1000 Capita'!K$1)/$B198</f>
        <v>1.4436916761608238</v>
      </c>
      <c r="L198" s="2">
        <f>1000*SUMIFS(allNAICS!$O:$O,allNAICS!$C:$C,'Number of Firms per 1000 Capita'!$A198,allNAICS!$E:$E,'Number of Firms per 1000 Capita'!L$1)/$B198</f>
        <v>1.6828574658862614</v>
      </c>
      <c r="M198" s="2">
        <f>1000*SUMIFS(allNAICS!$O:$O,allNAICS!$C:$C,'Number of Firms per 1000 Capita'!$A198,allNAICS!$E:$E,'Number of Firms per 1000 Capita'!M$1)/$B198</f>
        <v>7.6011236443648196</v>
      </c>
      <c r="N198" s="2">
        <f>1000*SUMIFS(allNAICS!$O:$O,allNAICS!$C:$C,'Number of Firms per 1000 Capita'!$A198,allNAICS!$E:$E,'Number of Firms per 1000 Capita'!N$1)/$B198</f>
        <v>4.3789081864275587</v>
      </c>
      <c r="O198" s="2">
        <f>1000*SUMIFS(allNAICS!$O:$O,allNAICS!$C:$C,'Number of Firms per 1000 Capita'!$A198,allNAICS!$E:$E,'Number of Firms per 1000 Capita'!O$1)/$B198</f>
        <v>1.274101388900968</v>
      </c>
      <c r="P198" s="2">
        <f>1000*SUMIFS(allNAICS!$O:$O,allNAICS!$C:$C,'Number of Firms per 1000 Capita'!$A198,allNAICS!$E:$E,'Number of Firms per 1000 Capita'!P$1)/$B198</f>
        <v>3.5266082812241808</v>
      </c>
      <c r="Q198" s="2">
        <f>1000*SUMIFS(allNAICS!$O:$O,allNAICS!$C:$C,'Number of Firms per 1000 Capita'!$A198,allNAICS!$E:$E,'Number of Firms per 1000 Capita'!Q$1)/$B198</f>
        <v>7.1880190984754266</v>
      </c>
      <c r="R198" s="2">
        <f>1000*SUMIFS(allNAICS!$O:$O,allNAICS!$C:$C,'Number of Firms per 1000 Capita'!$A198,allNAICS!$E:$E,'Number of Firms per 1000 Capita'!R$1)/$B198</f>
        <v>6.9749441221745823</v>
      </c>
      <c r="S198" s="2">
        <f>1000*SUMIFS(allNAICS!$O:$O,allNAICS!$C:$C,'Number of Firms per 1000 Capita'!$A198,allNAICS!$E:$E,'Number of Firms per 1000 Capita'!S$1)/$B198</f>
        <v>11.340806901889845</v>
      </c>
      <c r="T198" s="2">
        <f>1000*SUMIFS(allNAICS!$O:$O,allNAICS!$C:$C,'Number of Firms per 1000 Capita'!$A198,allNAICS!$E:$E,'Number of Firms per 1000 Capita'!T$1)/$B198</f>
        <v>2.3786124905420802</v>
      </c>
      <c r="U198" s="2">
        <f>1000*SUMIFS(allNAICS!$O:$O,allNAICS!$C:$C,'Number of Firms per 1000 Capita'!$A198,allNAICS!$E:$E,'Number of Firms per 1000 Capita'!U$1)/$B198</f>
        <v>11.184262021342285</v>
      </c>
      <c r="V198" s="2">
        <f>1000*SUMIFS(allNAICS!$O:$O,allNAICS!$C:$C,'Number of Firms per 1000 Capita'!$A198,allNAICS!$E:$E,'Number of Firms per 1000 Capita'!V$1)/$B198</f>
        <v>3.265700146978249</v>
      </c>
      <c r="W198" s="2">
        <f>1000*SUMIFS(allNAICS!$O:$O,allNAICS!$C:$C,'Number of Firms per 1000 Capita'!$A198,allNAICS!$E:$E,'Number of Firms per 1000 Capita'!W$1)/$B198</f>
        <v>2.8960802901298455</v>
      </c>
      <c r="X198" s="2">
        <f>1000*SUMIFS(allNAICS!$O:$O,allNAICS!$C:$C,'Number of Firms per 1000 Capita'!$A198,allNAICS!$E:$E,'Number of Firms per 1000 Capita'!X$1)/$B198</f>
        <v>20.394319160223684</v>
      </c>
      <c r="Y198" s="2">
        <f>1000*SUMIFS(allNAICS!$O:$O,allNAICS!$C:$C,'Number of Firms per 1000 Capita'!$A198,allNAICS!$E:$E,'Number of Firms per 1000 Capita'!Y$1)/$B198</f>
        <v>0.14784794273936147</v>
      </c>
      <c r="Z198" s="2">
        <f>1000*SUMIFS(allNAICS!$O:$O,allNAICS!$C:$C,'Number of Firms per 1000 Capita'!$A198,allNAICS!$E:$E,'Number of Firms per 1000 Capita'!Z$1)/$B198</f>
        <v>0</v>
      </c>
    </row>
    <row r="199" spans="1:26" x14ac:dyDescent="0.45">
      <c r="A199" s="1" t="s">
        <v>687</v>
      </c>
      <c r="B199" s="2">
        <v>154440</v>
      </c>
      <c r="C199" s="1" t="s">
        <v>480</v>
      </c>
      <c r="D199" s="1">
        <v>36.961335599999998</v>
      </c>
      <c r="E199" s="1">
        <v>-120.0607176</v>
      </c>
      <c r="F199" s="2">
        <f>1000*SUMIFS(allNAICS!$O:$O,allNAICS!$C:$C,'Number of Firms per 1000 Capita'!$A199,allNAICS!$E:$E,'Number of Firms per 1000 Capita'!F$1)/$B199</f>
        <v>52.40870240870241</v>
      </c>
      <c r="G199" s="2">
        <f>1000*SUMIFS(allNAICS!$O:$O,allNAICS!$C:$C,'Number of Firms per 1000 Capita'!$A199,allNAICS!$E:$E,'Number of Firms per 1000 Capita'!G$1)/$B199</f>
        <v>1.1460761460761462</v>
      </c>
      <c r="H199" s="2">
        <f>1000*SUMIFS(allNAICS!$O:$O,allNAICS!$C:$C,'Number of Firms per 1000 Capita'!$A199,allNAICS!$E:$E,'Number of Firms per 1000 Capita'!H$1)/$B199</f>
        <v>0</v>
      </c>
      <c r="I199" s="2">
        <f>1000*SUMIFS(allNAICS!$O:$O,allNAICS!$C:$C,'Number of Firms per 1000 Capita'!$A199,allNAICS!$E:$E,'Number of Firms per 1000 Capita'!I$1)/$B199</f>
        <v>0</v>
      </c>
      <c r="J199" s="2">
        <f>1000*SUMIFS(allNAICS!$O:$O,allNAICS!$C:$C,'Number of Firms per 1000 Capita'!$A199,allNAICS!$E:$E,'Number of Firms per 1000 Capita'!J$1)/$B199</f>
        <v>6.1771561771561769</v>
      </c>
      <c r="K199" s="2">
        <f>1000*SUMIFS(allNAICS!$O:$O,allNAICS!$C:$C,'Number of Firms per 1000 Capita'!$A199,allNAICS!$E:$E,'Number of Firms per 1000 Capita'!K$1)/$B199</f>
        <v>1.5086765086765086</v>
      </c>
      <c r="L199" s="2">
        <f>1000*SUMIFS(allNAICS!$O:$O,allNAICS!$C:$C,'Number of Firms per 1000 Capita'!$A199,allNAICS!$E:$E,'Number of Firms per 1000 Capita'!L$1)/$B199</f>
        <v>1.2043512043512044</v>
      </c>
      <c r="M199" s="2">
        <f>1000*SUMIFS(allNAICS!$O:$O,allNAICS!$C:$C,'Number of Firms per 1000 Capita'!$A199,allNAICS!$E:$E,'Number of Firms per 1000 Capita'!M$1)/$B199</f>
        <v>6.157731157731158</v>
      </c>
      <c r="N199" s="2">
        <f>1000*SUMIFS(allNAICS!$O:$O,allNAICS!$C:$C,'Number of Firms per 1000 Capita'!$A199,allNAICS!$E:$E,'Number of Firms per 1000 Capita'!N$1)/$B199</f>
        <v>2.9137529137529139</v>
      </c>
      <c r="O199" s="2">
        <f>1000*SUMIFS(allNAICS!$O:$O,allNAICS!$C:$C,'Number of Firms per 1000 Capita'!$A199,allNAICS!$E:$E,'Number of Firms per 1000 Capita'!O$1)/$B199</f>
        <v>0.45972545972545975</v>
      </c>
      <c r="P199" s="2">
        <f>1000*SUMIFS(allNAICS!$O:$O,allNAICS!$C:$C,'Number of Firms per 1000 Capita'!$A199,allNAICS!$E:$E,'Number of Firms per 1000 Capita'!P$1)/$B199</f>
        <v>1.1978761978761978</v>
      </c>
      <c r="Q199" s="2">
        <f>1000*SUMIFS(allNAICS!$O:$O,allNAICS!$C:$C,'Number of Firms per 1000 Capita'!$A199,allNAICS!$E:$E,'Number of Firms per 1000 Capita'!Q$1)/$B199</f>
        <v>4.5713545713545711</v>
      </c>
      <c r="R199" s="2">
        <f>1000*SUMIFS(allNAICS!$O:$O,allNAICS!$C:$C,'Number of Firms per 1000 Capita'!$A199,allNAICS!$E:$E,'Number of Firms per 1000 Capita'!R$1)/$B199</f>
        <v>4.7138047138047137</v>
      </c>
      <c r="S199" s="2">
        <f>1000*SUMIFS(allNAICS!$O:$O,allNAICS!$C:$C,'Number of Firms per 1000 Capita'!$A199,allNAICS!$E:$E,'Number of Firms per 1000 Capita'!S$1)/$B199</f>
        <v>4.72027972027972</v>
      </c>
      <c r="T199" s="2">
        <f>1000*SUMIFS(allNAICS!$O:$O,allNAICS!$C:$C,'Number of Firms per 1000 Capita'!$A199,allNAICS!$E:$E,'Number of Firms per 1000 Capita'!T$1)/$B199</f>
        <v>1.159026159026159</v>
      </c>
      <c r="U199" s="2">
        <f>1000*SUMIFS(allNAICS!$O:$O,allNAICS!$C:$C,'Number of Firms per 1000 Capita'!$A199,allNAICS!$E:$E,'Number of Firms per 1000 Capita'!U$1)/$B199</f>
        <v>5.9246309246309243</v>
      </c>
      <c r="V199" s="2">
        <f>1000*SUMIFS(allNAICS!$O:$O,allNAICS!$C:$C,'Number of Firms per 1000 Capita'!$A199,allNAICS!$E:$E,'Number of Firms per 1000 Capita'!V$1)/$B199</f>
        <v>1.7676767676767677</v>
      </c>
      <c r="W199" s="2">
        <f>1000*SUMIFS(allNAICS!$O:$O,allNAICS!$C:$C,'Number of Firms per 1000 Capita'!$A199,allNAICS!$E:$E,'Number of Firms per 1000 Capita'!W$1)/$B199</f>
        <v>2.0655270655270654</v>
      </c>
      <c r="X199" s="2">
        <f>1000*SUMIFS(allNAICS!$O:$O,allNAICS!$C:$C,'Number of Firms per 1000 Capita'!$A199,allNAICS!$E:$E,'Number of Firms per 1000 Capita'!X$1)/$B199</f>
        <v>6.5527065527065531</v>
      </c>
      <c r="Y199" s="2">
        <f>1000*SUMIFS(allNAICS!$O:$O,allNAICS!$C:$C,'Number of Firms per 1000 Capita'!$A199,allNAICS!$E:$E,'Number of Firms per 1000 Capita'!Y$1)/$B199</f>
        <v>0</v>
      </c>
      <c r="Z199" s="2">
        <f>1000*SUMIFS(allNAICS!$O:$O,allNAICS!$C:$C,'Number of Firms per 1000 Capita'!$A199,allNAICS!$E:$E,'Number of Firms per 1000 Capita'!Z$1)/$B199</f>
        <v>0</v>
      </c>
    </row>
    <row r="200" spans="1:26" x14ac:dyDescent="0.45">
      <c r="A200" s="1" t="s">
        <v>688</v>
      </c>
      <c r="B200" s="2">
        <v>640072</v>
      </c>
      <c r="C200" s="1" t="s">
        <v>468</v>
      </c>
      <c r="D200" s="1">
        <v>43.073051700000001</v>
      </c>
      <c r="E200" s="1">
        <v>-89.401230200000001</v>
      </c>
      <c r="F200" s="2">
        <f>1000*SUMIFS(allNAICS!$O:$O,allNAICS!$C:$C,'Number of Firms per 1000 Capita'!$A200,allNAICS!$E:$E,'Number of Firms per 1000 Capita'!F$1)/$B200</f>
        <v>86.7949230711545</v>
      </c>
      <c r="G200" s="2">
        <f>1000*SUMIFS(allNAICS!$O:$O,allNAICS!$C:$C,'Number of Firms per 1000 Capita'!$A200,allNAICS!$E:$E,'Number of Firms per 1000 Capita'!G$1)/$B200</f>
        <v>1.0420702670949518</v>
      </c>
      <c r="H200" s="2">
        <f>1000*SUMIFS(allNAICS!$O:$O,allNAICS!$C:$C,'Number of Firms per 1000 Capita'!$A200,allNAICS!$E:$E,'Number of Firms per 1000 Capita'!H$1)/$B200</f>
        <v>4.2182754440125488E-2</v>
      </c>
      <c r="I200" s="2">
        <f>1000*SUMIFS(allNAICS!$O:$O,allNAICS!$C:$C,'Number of Firms per 1000 Capita'!$A200,allNAICS!$E:$E,'Number of Firms per 1000 Capita'!I$1)/$B200</f>
        <v>0</v>
      </c>
      <c r="J200" s="2">
        <f>1000*SUMIFS(allNAICS!$O:$O,allNAICS!$C:$C,'Number of Firms per 1000 Capita'!$A200,allNAICS!$E:$E,'Number of Firms per 1000 Capita'!J$1)/$B200</f>
        <v>8.7849491932157626</v>
      </c>
      <c r="K200" s="2">
        <f>1000*SUMIFS(allNAICS!$O:$O,allNAICS!$C:$C,'Number of Firms per 1000 Capita'!$A200,allNAICS!$E:$E,'Number of Firms per 1000 Capita'!K$1)/$B200</f>
        <v>2.1841292854553864</v>
      </c>
      <c r="L200" s="2">
        <f>1000*SUMIFS(allNAICS!$O:$O,allNAICS!$C:$C,'Number of Firms per 1000 Capita'!$A200,allNAICS!$E:$E,'Number of Firms per 1000 Capita'!L$1)/$B200</f>
        <v>2.2966166306290541</v>
      </c>
      <c r="M200" s="2">
        <f>1000*SUMIFS(allNAICS!$O:$O,allNAICS!$C:$C,'Number of Firms per 1000 Capita'!$A200,allNAICS!$E:$E,'Number of Firms per 1000 Capita'!M$1)/$B200</f>
        <v>8.7115199540051744</v>
      </c>
      <c r="N200" s="2">
        <f>1000*SUMIFS(allNAICS!$O:$O,allNAICS!$C:$C,'Number of Firms per 1000 Capita'!$A200,allNAICS!$E:$E,'Number of Firms per 1000 Capita'!N$1)/$B200</f>
        <v>2.3559849516929345</v>
      </c>
      <c r="O200" s="2">
        <f>1000*SUMIFS(allNAICS!$O:$O,allNAICS!$C:$C,'Number of Firms per 1000 Capita'!$A200,allNAICS!$E:$E,'Number of Firms per 1000 Capita'!O$1)/$B200</f>
        <v>1.4295266782486971</v>
      </c>
      <c r="P200" s="2">
        <f>1000*SUMIFS(allNAICS!$O:$O,allNAICS!$C:$C,'Number of Firms per 1000 Capita'!$A200,allNAICS!$E:$E,'Number of Firms per 1000 Capita'!P$1)/$B200</f>
        <v>3.5855341274106665</v>
      </c>
      <c r="Q200" s="2">
        <f>1000*SUMIFS(allNAICS!$O:$O,allNAICS!$C:$C,'Number of Firms per 1000 Capita'!$A200,allNAICS!$E:$E,'Number of Firms per 1000 Capita'!Q$1)/$B200</f>
        <v>9.8098338936869602</v>
      </c>
      <c r="R200" s="2">
        <f>1000*SUMIFS(allNAICS!$O:$O,allNAICS!$C:$C,'Number of Firms per 1000 Capita'!$A200,allNAICS!$E:$E,'Number of Firms per 1000 Capita'!R$1)/$B200</f>
        <v>15.604494494369384</v>
      </c>
      <c r="S200" s="2">
        <f>1000*SUMIFS(allNAICS!$O:$O,allNAICS!$C:$C,'Number of Firms per 1000 Capita'!$A200,allNAICS!$E:$E,'Number of Firms per 1000 Capita'!S$1)/$B200</f>
        <v>5.2259745778599909</v>
      </c>
      <c r="T200" s="2">
        <f>1000*SUMIFS(allNAICS!$O:$O,allNAICS!$C:$C,'Number of Firms per 1000 Capita'!$A200,allNAICS!$E:$E,'Number of Firms per 1000 Capita'!T$1)/$B200</f>
        <v>3.3277506280543441</v>
      </c>
      <c r="U200" s="2">
        <f>1000*SUMIFS(allNAICS!$O:$O,allNAICS!$C:$C,'Number of Firms per 1000 Capita'!$A200,allNAICS!$E:$E,'Number of Firms per 1000 Capita'!U$1)/$B200</f>
        <v>7.2195003062155507</v>
      </c>
      <c r="V200" s="2">
        <f>1000*SUMIFS(allNAICS!$O:$O,allNAICS!$C:$C,'Number of Firms per 1000 Capita'!$A200,allNAICS!$E:$E,'Number of Firms per 1000 Capita'!V$1)/$B200</f>
        <v>5.0947393418240452</v>
      </c>
      <c r="W200" s="2">
        <f>1000*SUMIFS(allNAICS!$O:$O,allNAICS!$C:$C,'Number of Firms per 1000 Capita'!$A200,allNAICS!$E:$E,'Number of Firms per 1000 Capita'!W$1)/$B200</f>
        <v>2.5497131572698071</v>
      </c>
      <c r="X200" s="2">
        <f>1000*SUMIFS(allNAICS!$O:$O,allNAICS!$C:$C,'Number of Firms per 1000 Capita'!$A200,allNAICS!$E:$E,'Number of Firms per 1000 Capita'!X$1)/$B200</f>
        <v>7.7694384381757056</v>
      </c>
      <c r="Y200" s="2">
        <f>1000*SUMIFS(allNAICS!$O:$O,allNAICS!$C:$C,'Number of Firms per 1000 Capita'!$A200,allNAICS!$E:$E,'Number of Firms per 1000 Capita'!Y$1)/$B200</f>
        <v>0.14529615418265446</v>
      </c>
      <c r="Z200" s="2">
        <f>1000*SUMIFS(allNAICS!$O:$O,allNAICS!$C:$C,'Number of Firms per 1000 Capita'!$A200,allNAICS!$E:$E,'Number of Firms per 1000 Capita'!Z$1)/$B200</f>
        <v>0</v>
      </c>
    </row>
    <row r="201" spans="1:26" x14ac:dyDescent="0.45">
      <c r="A201" s="1" t="s">
        <v>689</v>
      </c>
      <c r="B201" s="2">
        <v>406371</v>
      </c>
      <c r="C201" s="1" t="s">
        <v>510</v>
      </c>
      <c r="D201" s="1">
        <v>42.995639699999998</v>
      </c>
      <c r="E201" s="1">
        <v>-71.454789099999999</v>
      </c>
      <c r="F201" s="2">
        <f>1000*SUMIFS(allNAICS!$O:$O,allNAICS!$C:$C,'Number of Firms per 1000 Capita'!$A201,allNAICS!$E:$E,'Number of Firms per 1000 Capita'!F$1)/$B201</f>
        <v>87.747403234974939</v>
      </c>
      <c r="G201" s="2">
        <f>1000*SUMIFS(allNAICS!$O:$O,allNAICS!$C:$C,'Number of Firms per 1000 Capita'!$A201,allNAICS!$E:$E,'Number of Firms per 1000 Capita'!G$1)/$B201</f>
        <v>0.63734862970044615</v>
      </c>
      <c r="H201" s="2">
        <f>1000*SUMIFS(allNAICS!$O:$O,allNAICS!$C:$C,'Number of Firms per 1000 Capita'!$A201,allNAICS!$E:$E,'Number of Firms per 1000 Capita'!H$1)/$B201</f>
        <v>0</v>
      </c>
      <c r="I201" s="2">
        <f>1000*SUMIFS(allNAICS!$O:$O,allNAICS!$C:$C,'Number of Firms per 1000 Capita'!$A201,allNAICS!$E:$E,'Number of Firms per 1000 Capita'!I$1)/$B201</f>
        <v>0.17717799744568388</v>
      </c>
      <c r="J201" s="2">
        <f>1000*SUMIFS(allNAICS!$O:$O,allNAICS!$C:$C,'Number of Firms per 1000 Capita'!$A201,allNAICS!$E:$E,'Number of Firms per 1000 Capita'!J$1)/$B201</f>
        <v>12.852787231372318</v>
      </c>
      <c r="K201" s="2">
        <f>1000*SUMIFS(allNAICS!$O:$O,allNAICS!$C:$C,'Number of Firms per 1000 Capita'!$A201,allNAICS!$E:$E,'Number of Firms per 1000 Capita'!K$1)/$B201</f>
        <v>2.283627522633259</v>
      </c>
      <c r="L201" s="2">
        <f>1000*SUMIFS(allNAICS!$O:$O,allNAICS!$C:$C,'Number of Firms per 1000 Capita'!$A201,allNAICS!$E:$E,'Number of Firms per 1000 Capita'!L$1)/$B201</f>
        <v>2.8422303756911789</v>
      </c>
      <c r="M201" s="2">
        <f>1000*SUMIFS(allNAICS!$O:$O,allNAICS!$C:$C,'Number of Firms per 1000 Capita'!$A201,allNAICS!$E:$E,'Number of Firms per 1000 Capita'!M$1)/$B201</f>
        <v>8.5193087105133003</v>
      </c>
      <c r="N201" s="2">
        <f>1000*SUMIFS(allNAICS!$O:$O,allNAICS!$C:$C,'Number of Firms per 1000 Capita'!$A201,allNAICS!$E:$E,'Number of Firms per 1000 Capita'!N$1)/$B201</f>
        <v>2.3476084661553114</v>
      </c>
      <c r="O201" s="2">
        <f>1000*SUMIFS(allNAICS!$O:$O,allNAICS!$C:$C,'Number of Firms per 1000 Capita'!$A201,allNAICS!$E:$E,'Number of Firms per 1000 Capita'!O$1)/$B201</f>
        <v>1.6905733922942336</v>
      </c>
      <c r="P201" s="2">
        <f>1000*SUMIFS(allNAICS!$O:$O,allNAICS!$C:$C,'Number of Firms per 1000 Capita'!$A201,allNAICS!$E:$E,'Number of Firms per 1000 Capita'!P$1)/$B201</f>
        <v>2.0769198589466278</v>
      </c>
      <c r="Q201" s="2">
        <f>1000*SUMIFS(allNAICS!$O:$O,allNAICS!$C:$C,'Number of Firms per 1000 Capita'!$A201,allNAICS!$E:$E,'Number of Firms per 1000 Capita'!Q$1)/$B201</f>
        <v>8.6521922085975618</v>
      </c>
      <c r="R201" s="2">
        <f>1000*SUMIFS(allNAICS!$O:$O,allNAICS!$C:$C,'Number of Firms per 1000 Capita'!$A201,allNAICS!$E:$E,'Number of Firms per 1000 Capita'!R$1)/$B201</f>
        <v>14.826353258475629</v>
      </c>
      <c r="S201" s="2">
        <f>1000*SUMIFS(allNAICS!$O:$O,allNAICS!$C:$C,'Number of Firms per 1000 Capita'!$A201,allNAICS!$E:$E,'Number of Firms per 1000 Capita'!S$1)/$B201</f>
        <v>6.2184555492394882</v>
      </c>
      <c r="T201" s="2">
        <f>1000*SUMIFS(allNAICS!$O:$O,allNAICS!$C:$C,'Number of Firms per 1000 Capita'!$A201,allNAICS!$E:$E,'Number of Firms per 1000 Capita'!T$1)/$B201</f>
        <v>2.7364157383277843</v>
      </c>
      <c r="U201" s="2">
        <f>1000*SUMIFS(allNAICS!$O:$O,allNAICS!$C:$C,'Number of Firms per 1000 Capita'!$A201,allNAICS!$E:$E,'Number of Firms per 1000 Capita'!U$1)/$B201</f>
        <v>6.506369795088724</v>
      </c>
      <c r="V201" s="2">
        <f>1000*SUMIFS(allNAICS!$O:$O,allNAICS!$C:$C,'Number of Firms per 1000 Capita'!$A201,allNAICS!$E:$E,'Number of Firms per 1000 Capita'!V$1)/$B201</f>
        <v>4.3113312711783074</v>
      </c>
      <c r="W201" s="2">
        <f>1000*SUMIFS(allNAICS!$O:$O,allNAICS!$C:$C,'Number of Firms per 1000 Capita'!$A201,allNAICS!$E:$E,'Number of Firms per 1000 Capita'!W$1)/$B201</f>
        <v>2.4608055200789427</v>
      </c>
      <c r="X201" s="2">
        <f>1000*SUMIFS(allNAICS!$O:$O,allNAICS!$C:$C,'Number of Firms per 1000 Capita'!$A201,allNAICS!$E:$E,'Number of Firms per 1000 Capita'!X$1)/$B201</f>
        <v>8.7678500680412732</v>
      </c>
      <c r="Y201" s="2">
        <f>1000*SUMIFS(allNAICS!$O:$O,allNAICS!$C:$C,'Number of Firms per 1000 Capita'!$A201,allNAICS!$E:$E,'Number of Firms per 1000 Capita'!Y$1)/$B201</f>
        <v>0.15503074776497339</v>
      </c>
      <c r="Z201" s="2">
        <f>1000*SUMIFS(allNAICS!$O:$O,allNAICS!$C:$C,'Number of Firms per 1000 Capita'!$A201,allNAICS!$E:$E,'Number of Firms per 1000 Capita'!Z$1)/$B201</f>
        <v>0</v>
      </c>
    </row>
    <row r="202" spans="1:26" x14ac:dyDescent="0.45">
      <c r="A202" s="1" t="s">
        <v>690</v>
      </c>
      <c r="B202" s="2">
        <v>98884</v>
      </c>
      <c r="C202" s="1" t="s">
        <v>669</v>
      </c>
      <c r="D202" s="1">
        <v>39.183608200000002</v>
      </c>
      <c r="E202" s="1">
        <v>-96.571669400000005</v>
      </c>
      <c r="F202" s="2">
        <f>1000*SUMIFS(allNAICS!$O:$O,allNAICS!$C:$C,'Number of Firms per 1000 Capita'!$A202,allNAICS!$E:$E,'Number of Firms per 1000 Capita'!F$1)/$B202</f>
        <v>70.274260749969656</v>
      </c>
      <c r="G202" s="2">
        <f>1000*SUMIFS(allNAICS!$O:$O,allNAICS!$C:$C,'Number of Firms per 1000 Capita'!$A202,allNAICS!$E:$E,'Number of Firms per 1000 Capita'!G$1)/$B202</f>
        <v>1.4764774887747258</v>
      </c>
      <c r="H202" s="2">
        <f>1000*SUMIFS(allNAICS!$O:$O,allNAICS!$C:$C,'Number of Firms per 1000 Capita'!$A202,allNAICS!$E:$E,'Number of Firms per 1000 Capita'!H$1)/$B202</f>
        <v>0.48541725658347157</v>
      </c>
      <c r="I202" s="2">
        <f>1000*SUMIFS(allNAICS!$O:$O,allNAICS!$C:$C,'Number of Firms per 1000 Capita'!$A202,allNAICS!$E:$E,'Number of Firms per 1000 Capita'!I$1)/$B202</f>
        <v>0</v>
      </c>
      <c r="J202" s="2">
        <f>1000*SUMIFS(allNAICS!$O:$O,allNAICS!$C:$C,'Number of Firms per 1000 Capita'!$A202,allNAICS!$E:$E,'Number of Firms per 1000 Capita'!J$1)/$B202</f>
        <v>10.173536669228591</v>
      </c>
      <c r="K202" s="2">
        <f>1000*SUMIFS(allNAICS!$O:$O,allNAICS!$C:$C,'Number of Firms per 1000 Capita'!$A202,allNAICS!$E:$E,'Number of Firms per 1000 Capita'!K$1)/$B202</f>
        <v>1.3652360341410137</v>
      </c>
      <c r="L202" s="2">
        <f>1000*SUMIFS(allNAICS!$O:$O,allNAICS!$C:$C,'Number of Firms per 1000 Capita'!$A202,allNAICS!$E:$E,'Number of Firms per 1000 Capita'!L$1)/$B202</f>
        <v>1.1124145463371222</v>
      </c>
      <c r="M202" s="2">
        <f>1000*SUMIFS(allNAICS!$O:$O,allNAICS!$C:$C,'Number of Firms per 1000 Capita'!$A202,allNAICS!$E:$E,'Number of Firms per 1000 Capita'!M$1)/$B202</f>
        <v>7.5239674770438087</v>
      </c>
      <c r="N202" s="2">
        <f>1000*SUMIFS(allNAICS!$O:$O,allNAICS!$C:$C,'Number of Firms per 1000 Capita'!$A202,allNAICS!$E:$E,'Number of Firms per 1000 Capita'!N$1)/$B202</f>
        <v>1.1528659843857449</v>
      </c>
      <c r="O202" s="2">
        <f>1000*SUMIFS(allNAICS!$O:$O,allNAICS!$C:$C,'Number of Firms per 1000 Capita'!$A202,allNAICS!$E:$E,'Number of Firms per 1000 Capita'!O$1)/$B202</f>
        <v>1.0416245297520328</v>
      </c>
      <c r="P202" s="2">
        <f>1000*SUMIFS(allNAICS!$O:$O,allNAICS!$C:$C,'Number of Firms per 1000 Capita'!$A202,allNAICS!$E:$E,'Number of Firms per 1000 Capita'!P$1)/$B202</f>
        <v>3.448485093645079</v>
      </c>
      <c r="Q202" s="2">
        <f>1000*SUMIFS(allNAICS!$O:$O,allNAICS!$C:$C,'Number of Firms per 1000 Capita'!$A202,allNAICS!$E:$E,'Number of Firms per 1000 Capita'!Q$1)/$B202</f>
        <v>8.1206261882609923</v>
      </c>
      <c r="R202" s="2">
        <f>1000*SUMIFS(allNAICS!$O:$O,allNAICS!$C:$C,'Number of Firms per 1000 Capita'!$A202,allNAICS!$E:$E,'Number of Firms per 1000 Capita'!R$1)/$B202</f>
        <v>9.1622507180130253</v>
      </c>
      <c r="S202" s="2">
        <f>1000*SUMIFS(allNAICS!$O:$O,allNAICS!$C:$C,'Number of Firms per 1000 Capita'!$A202,allNAICS!$E:$E,'Number of Firms per 1000 Capita'!S$1)/$B202</f>
        <v>3.6102908458395695</v>
      </c>
      <c r="T202" s="2">
        <f>1000*SUMIFS(allNAICS!$O:$O,allNAICS!$C:$C,'Number of Firms per 1000 Capita'!$A202,allNAICS!$E:$E,'Number of Firms per 1000 Capita'!T$1)/$B202</f>
        <v>3.1653250273047209</v>
      </c>
      <c r="U202" s="2">
        <f>1000*SUMIFS(allNAICS!$O:$O,allNAICS!$C:$C,'Number of Firms per 1000 Capita'!$A202,allNAICS!$E:$E,'Number of Firms per 1000 Capita'!U$1)/$B202</f>
        <v>6.3913272116823752</v>
      </c>
      <c r="V202" s="2">
        <f>1000*SUMIFS(allNAICS!$O:$O,allNAICS!$C:$C,'Number of Firms per 1000 Capita'!$A202,allNAICS!$E:$E,'Number of Firms per 1000 Capita'!V$1)/$B202</f>
        <v>3.3473564985235225</v>
      </c>
      <c r="W202" s="2">
        <f>1000*SUMIFS(allNAICS!$O:$O,allNAICS!$C:$C,'Number of Firms per 1000 Capita'!$A202,allNAICS!$E:$E,'Number of Firms per 1000 Capita'!W$1)/$B202</f>
        <v>1.6585089599935279</v>
      </c>
      <c r="X202" s="2">
        <f>1000*SUMIFS(allNAICS!$O:$O,allNAICS!$C:$C,'Number of Firms per 1000 Capita'!$A202,allNAICS!$E:$E,'Number of Firms per 1000 Capita'!X$1)/$B202</f>
        <v>7.058775939484649</v>
      </c>
      <c r="Y202" s="2">
        <f>1000*SUMIFS(allNAICS!$O:$O,allNAICS!$C:$C,'Number of Firms per 1000 Capita'!$A202,allNAICS!$E:$E,'Number of Firms per 1000 Capita'!Y$1)/$B202</f>
        <v>0</v>
      </c>
      <c r="Z202" s="2">
        <f>1000*SUMIFS(allNAICS!$O:$O,allNAICS!$C:$C,'Number of Firms per 1000 Capita'!$A202,allNAICS!$E:$E,'Number of Firms per 1000 Capita'!Z$1)/$B202</f>
        <v>0</v>
      </c>
    </row>
    <row r="203" spans="1:26" x14ac:dyDescent="0.45">
      <c r="A203" s="1" t="s">
        <v>691</v>
      </c>
      <c r="B203" s="2">
        <v>99244</v>
      </c>
      <c r="C203" s="1" t="s">
        <v>589</v>
      </c>
      <c r="D203" s="1">
        <v>44.163577500000002</v>
      </c>
      <c r="E203" s="1">
        <v>-93.999399600000004</v>
      </c>
      <c r="F203" s="2">
        <f>1000*SUMIFS(allNAICS!$O:$O,allNAICS!$C:$C,'Number of Firms per 1000 Capita'!$A203,allNAICS!$E:$E,'Number of Firms per 1000 Capita'!F$1)/$B203</f>
        <v>81.889081455805893</v>
      </c>
      <c r="G203" s="2">
        <f>1000*SUMIFS(allNAICS!$O:$O,allNAICS!$C:$C,'Number of Firms per 1000 Capita'!$A203,allNAICS!$E:$E,'Number of Firms per 1000 Capita'!G$1)/$B203</f>
        <v>1.279674337995244</v>
      </c>
      <c r="H203" s="2">
        <f>1000*SUMIFS(allNAICS!$O:$O,allNAICS!$C:$C,'Number of Firms per 1000 Capita'!$A203,allNAICS!$E:$E,'Number of Firms per 1000 Capita'!H$1)/$B203</f>
        <v>0</v>
      </c>
      <c r="I203" s="2">
        <f>1000*SUMIFS(allNAICS!$O:$O,allNAICS!$C:$C,'Number of Firms per 1000 Capita'!$A203,allNAICS!$E:$E,'Number of Firms per 1000 Capita'!I$1)/$B203</f>
        <v>0</v>
      </c>
      <c r="J203" s="2">
        <f>1000*SUMIFS(allNAICS!$O:$O,allNAICS!$C:$C,'Number of Firms per 1000 Capita'!$A203,allNAICS!$E:$E,'Number of Firms per 1000 Capita'!J$1)/$B203</f>
        <v>9.2801579944379515</v>
      </c>
      <c r="K203" s="2">
        <f>1000*SUMIFS(allNAICS!$O:$O,allNAICS!$C:$C,'Number of Firms per 1000 Capita'!$A203,allNAICS!$E:$E,'Number of Firms per 1000 Capita'!K$1)/$B203</f>
        <v>2.559348675990488</v>
      </c>
      <c r="L203" s="2">
        <f>1000*SUMIFS(allNAICS!$O:$O,allNAICS!$C:$C,'Number of Firms per 1000 Capita'!$A203,allNAICS!$E:$E,'Number of Firms per 1000 Capita'!L$1)/$B203</f>
        <v>3.3352142194994157</v>
      </c>
      <c r="M203" s="2">
        <f>1000*SUMIFS(allNAICS!$O:$O,allNAICS!$C:$C,'Number of Firms per 1000 Capita'!$A203,allNAICS!$E:$E,'Number of Firms per 1000 Capita'!M$1)/$B203</f>
        <v>10.197090000403048</v>
      </c>
      <c r="N203" s="2">
        <f>1000*SUMIFS(allNAICS!$O:$O,allNAICS!$C:$C,'Number of Firms per 1000 Capita'!$A203,allNAICS!$E:$E,'Number of Firms per 1000 Capita'!N$1)/$B203</f>
        <v>5.4109064527830402</v>
      </c>
      <c r="O203" s="2">
        <f>1000*SUMIFS(allNAICS!$O:$O,allNAICS!$C:$C,'Number of Firms per 1000 Capita'!$A203,allNAICS!$E:$E,'Number of Firms per 1000 Capita'!O$1)/$B203</f>
        <v>0.92700818185482248</v>
      </c>
      <c r="P203" s="2">
        <f>1000*SUMIFS(allNAICS!$O:$O,allNAICS!$C:$C,'Number of Firms per 1000 Capita'!$A203,allNAICS!$E:$E,'Number of Firms per 1000 Capita'!P$1)/$B203</f>
        <v>4.0405465317802589</v>
      </c>
      <c r="Q203" s="2">
        <f>1000*SUMIFS(allNAICS!$O:$O,allNAICS!$C:$C,'Number of Firms per 1000 Capita'!$A203,allNAICS!$E:$E,'Number of Firms per 1000 Capita'!Q$1)/$B203</f>
        <v>10.51952762887429</v>
      </c>
      <c r="R203" s="2">
        <f>1000*SUMIFS(allNAICS!$O:$O,allNAICS!$C:$C,'Number of Firms per 1000 Capita'!$A203,allNAICS!$E:$E,'Number of Firms per 1000 Capita'!R$1)/$B203</f>
        <v>6.4890572729837572</v>
      </c>
      <c r="S203" s="2">
        <f>1000*SUMIFS(allNAICS!$O:$O,allNAICS!$C:$C,'Number of Firms per 1000 Capita'!$A203,allNAICS!$E:$E,'Number of Firms per 1000 Capita'!S$1)/$B203</f>
        <v>4.5846600298254803</v>
      </c>
      <c r="T203" s="2">
        <f>1000*SUMIFS(allNAICS!$O:$O,allNAICS!$C:$C,'Number of Firms per 1000 Capita'!$A203,allNAICS!$E:$E,'Number of Firms per 1000 Capita'!T$1)/$B203</f>
        <v>1.9144734190480028</v>
      </c>
      <c r="U203" s="2">
        <f>1000*SUMIFS(allNAICS!$O:$O,allNAICS!$C:$C,'Number of Firms per 1000 Capita'!$A203,allNAICS!$E:$E,'Number of Firms per 1000 Capita'!U$1)/$B203</f>
        <v>7.6175889726331061</v>
      </c>
      <c r="V203" s="2">
        <f>1000*SUMIFS(allNAICS!$O:$O,allNAICS!$C:$C,'Number of Firms per 1000 Capita'!$A203,allNAICS!$E:$E,'Number of Firms per 1000 Capita'!V$1)/$B203</f>
        <v>3.4561283301761314</v>
      </c>
      <c r="W203" s="2">
        <f>1000*SUMIFS(allNAICS!$O:$O,allNAICS!$C:$C,'Number of Firms per 1000 Capita'!$A203,allNAICS!$E:$E,'Number of Firms per 1000 Capita'!W$1)/$B203</f>
        <v>1.5819596146870341</v>
      </c>
      <c r="X203" s="2">
        <f>1000*SUMIFS(allNAICS!$O:$O,allNAICS!$C:$C,'Number of Firms per 1000 Capita'!$A203,allNAICS!$E:$E,'Number of Firms per 1000 Capita'!X$1)/$B203</f>
        <v>8.6755874410543719</v>
      </c>
      <c r="Y203" s="2">
        <f>1000*SUMIFS(allNAICS!$O:$O,allNAICS!$C:$C,'Number of Firms per 1000 Capita'!$A203,allNAICS!$E:$E,'Number of Firms per 1000 Capita'!Y$1)/$B203</f>
        <v>0</v>
      </c>
      <c r="Z203" s="2">
        <f>1000*SUMIFS(allNAICS!$O:$O,allNAICS!$C:$C,'Number of Firms per 1000 Capita'!$A203,allNAICS!$E:$E,'Number of Firms per 1000 Capita'!Z$1)/$B203</f>
        <v>0</v>
      </c>
    </row>
    <row r="204" spans="1:26" x14ac:dyDescent="0.45">
      <c r="A204" s="1" t="s">
        <v>692</v>
      </c>
      <c r="B204" s="2">
        <v>121533</v>
      </c>
      <c r="C204" s="1" t="s">
        <v>447</v>
      </c>
      <c r="D204" s="1">
        <v>40.758389999999999</v>
      </c>
      <c r="E204" s="1">
        <v>-82.515447100000003</v>
      </c>
      <c r="F204" s="2">
        <f>1000*SUMIFS(allNAICS!$O:$O,allNAICS!$C:$C,'Number of Firms per 1000 Capita'!$A204,allNAICS!$E:$E,'Number of Firms per 1000 Capita'!F$1)/$B204</f>
        <v>70.63925024478948</v>
      </c>
      <c r="G204" s="2">
        <f>1000*SUMIFS(allNAICS!$O:$O,allNAICS!$C:$C,'Number of Firms per 1000 Capita'!$A204,allNAICS!$E:$E,'Number of Firms per 1000 Capita'!G$1)/$B204</f>
        <v>0.5595188138201147</v>
      </c>
      <c r="H204" s="2">
        <f>1000*SUMIFS(allNAICS!$O:$O,allNAICS!$C:$C,'Number of Firms per 1000 Capita'!$A204,allNAICS!$E:$E,'Number of Firms per 1000 Capita'!H$1)/$B204</f>
        <v>0</v>
      </c>
      <c r="I204" s="2">
        <f>1000*SUMIFS(allNAICS!$O:$O,allNAICS!$C:$C,'Number of Firms per 1000 Capita'!$A204,allNAICS!$E:$E,'Number of Firms per 1000 Capita'!I$1)/$B204</f>
        <v>0</v>
      </c>
      <c r="J204" s="2">
        <f>1000*SUMIFS(allNAICS!$O:$O,allNAICS!$C:$C,'Number of Firms per 1000 Capita'!$A204,allNAICS!$E:$E,'Number of Firms per 1000 Capita'!J$1)/$B204</f>
        <v>9.1909193387804127</v>
      </c>
      <c r="K204" s="2">
        <f>1000*SUMIFS(allNAICS!$O:$O,allNAICS!$C:$C,'Number of Firms per 1000 Capita'!$A204,allNAICS!$E:$E,'Number of Firms per 1000 Capita'!K$1)/$B204</f>
        <v>2.1722495124780923</v>
      </c>
      <c r="L204" s="2">
        <f>1000*SUMIFS(allNAICS!$O:$O,allNAICS!$C:$C,'Number of Firms per 1000 Capita'!$A204,allNAICS!$E:$E,'Number of Firms per 1000 Capita'!L$1)/$B204</f>
        <v>2.1311084232266135</v>
      </c>
      <c r="M204" s="2">
        <f>1000*SUMIFS(allNAICS!$O:$O,allNAICS!$C:$C,'Number of Firms per 1000 Capita'!$A204,allNAICS!$E:$E,'Number of Firms per 1000 Capita'!M$1)/$B204</f>
        <v>8.6972262677626659</v>
      </c>
      <c r="N204" s="2">
        <f>1000*SUMIFS(allNAICS!$O:$O,allNAICS!$C:$C,'Number of Firms per 1000 Capita'!$A204,allNAICS!$E:$E,'Number of Firms per 1000 Capita'!N$1)/$B204</f>
        <v>3.0608970403100391</v>
      </c>
      <c r="O204" s="2">
        <f>1000*SUMIFS(allNAICS!$O:$O,allNAICS!$C:$C,'Number of Firms per 1000 Capita'!$A204,allNAICS!$E:$E,'Number of Firms per 1000 Capita'!O$1)/$B204</f>
        <v>1.3741123809993994</v>
      </c>
      <c r="P204" s="2">
        <f>1000*SUMIFS(allNAICS!$O:$O,allNAICS!$C:$C,'Number of Firms per 1000 Capita'!$A204,allNAICS!$E:$E,'Number of Firms per 1000 Capita'!P$1)/$B204</f>
        <v>2.9703866439567852</v>
      </c>
      <c r="Q204" s="2">
        <f>1000*SUMIFS(allNAICS!$O:$O,allNAICS!$C:$C,'Number of Firms per 1000 Capita'!$A204,allNAICS!$E:$E,'Number of Firms per 1000 Capita'!Q$1)/$B204</f>
        <v>5.134407938584582</v>
      </c>
      <c r="R204" s="2">
        <f>1000*SUMIFS(allNAICS!$O:$O,allNAICS!$C:$C,'Number of Firms per 1000 Capita'!$A204,allNAICS!$E:$E,'Number of Firms per 1000 Capita'!R$1)/$B204</f>
        <v>6.0148272485662329</v>
      </c>
      <c r="S204" s="2">
        <f>1000*SUMIFS(allNAICS!$O:$O,allNAICS!$C:$C,'Number of Firms per 1000 Capita'!$A204,allNAICS!$E:$E,'Number of Firms per 1000 Capita'!S$1)/$B204</f>
        <v>4.8628767495248209</v>
      </c>
      <c r="T204" s="2">
        <f>1000*SUMIFS(allNAICS!$O:$O,allNAICS!$C:$C,'Number of Firms per 1000 Capita'!$A204,allNAICS!$E:$E,'Number of Firms per 1000 Capita'!T$1)/$B204</f>
        <v>0.99561435988579239</v>
      </c>
      <c r="U204" s="2">
        <f>1000*SUMIFS(allNAICS!$O:$O,allNAICS!$C:$C,'Number of Firms per 1000 Capita'!$A204,allNAICS!$E:$E,'Number of Firms per 1000 Capita'!U$1)/$B204</f>
        <v>7.1667777476076457</v>
      </c>
      <c r="V204" s="2">
        <f>1000*SUMIFS(allNAICS!$O:$O,allNAICS!$C:$C,'Number of Firms per 1000 Capita'!$A204,allNAICS!$E:$E,'Number of Firms per 1000 Capita'!V$1)/$B204</f>
        <v>2.5013782264899245</v>
      </c>
      <c r="W204" s="2">
        <f>1000*SUMIFS(allNAICS!$O:$O,allNAICS!$C:$C,'Number of Firms per 1000 Capita'!$A204,allNAICS!$E:$E,'Number of Firms per 1000 Capita'!W$1)/$B204</f>
        <v>3.0526688224597436</v>
      </c>
      <c r="X204" s="2">
        <f>1000*SUMIFS(allNAICS!$O:$O,allNAICS!$C:$C,'Number of Firms per 1000 Capita'!$A204,allNAICS!$E:$E,'Number of Firms per 1000 Capita'!X$1)/$B204</f>
        <v>10.836562908839575</v>
      </c>
      <c r="Y204" s="2">
        <f>1000*SUMIFS(allNAICS!$O:$O,allNAICS!$C:$C,'Number of Firms per 1000 Capita'!$A204,allNAICS!$E:$E,'Number of Firms per 1000 Capita'!Y$1)/$B204</f>
        <v>0</v>
      </c>
      <c r="Z204" s="2">
        <f>1000*SUMIFS(allNAICS!$O:$O,allNAICS!$C:$C,'Number of Firms per 1000 Capita'!$A204,allNAICS!$E:$E,'Number of Firms per 1000 Capita'!Z$1)/$B204</f>
        <v>0</v>
      </c>
    </row>
    <row r="205" spans="1:26" x14ac:dyDescent="0.45">
      <c r="A205" s="1" t="s">
        <v>693</v>
      </c>
      <c r="B205" s="2">
        <v>839539</v>
      </c>
      <c r="C205" s="1" t="s">
        <v>445</v>
      </c>
      <c r="D205" s="1">
        <v>26.2034071</v>
      </c>
      <c r="E205" s="1">
        <v>-98.230012400000007</v>
      </c>
      <c r="F205" s="2">
        <f>1000*SUMIFS(allNAICS!$O:$O,allNAICS!$C:$C,'Number of Firms per 1000 Capita'!$A205,allNAICS!$E:$E,'Number of Firms per 1000 Capita'!F$1)/$B205</f>
        <v>98.019270099423608</v>
      </c>
      <c r="G205" s="2">
        <f>1000*SUMIFS(allNAICS!$O:$O,allNAICS!$C:$C,'Number of Firms per 1000 Capita'!$A205,allNAICS!$E:$E,'Number of Firms per 1000 Capita'!G$1)/$B205</f>
        <v>1.679493150407545</v>
      </c>
      <c r="H205" s="2">
        <f>1000*SUMIFS(allNAICS!$O:$O,allNAICS!$C:$C,'Number of Firms per 1000 Capita'!$A205,allNAICS!$E:$E,'Number of Firms per 1000 Capita'!H$1)/$B205</f>
        <v>0.50623020491007564</v>
      </c>
      <c r="I205" s="2">
        <f>1000*SUMIFS(allNAICS!$O:$O,allNAICS!$C:$C,'Number of Firms per 1000 Capita'!$A205,allNAICS!$E:$E,'Number of Firms per 1000 Capita'!I$1)/$B205</f>
        <v>9.7672651300296953E-2</v>
      </c>
      <c r="J205" s="2">
        <f>1000*SUMIFS(allNAICS!$O:$O,allNAICS!$C:$C,'Number of Firms per 1000 Capita'!$A205,allNAICS!$E:$E,'Number of Firms per 1000 Capita'!J$1)/$B205</f>
        <v>15.158319029848524</v>
      </c>
      <c r="K205" s="2">
        <f>1000*SUMIFS(allNAICS!$O:$O,allNAICS!$C:$C,'Number of Firms per 1000 Capita'!$A205,allNAICS!$E:$E,'Number of Firms per 1000 Capita'!K$1)/$B205</f>
        <v>1.6425681236964573</v>
      </c>
      <c r="L205" s="2">
        <f>1000*SUMIFS(allNAICS!$O:$O,allNAICS!$C:$C,'Number of Firms per 1000 Capita'!$A205,allNAICS!$E:$E,'Number of Firms per 1000 Capita'!L$1)/$B205</f>
        <v>3.3899556780566478</v>
      </c>
      <c r="M205" s="2">
        <f>1000*SUMIFS(allNAICS!$O:$O,allNAICS!$C:$C,'Number of Firms per 1000 Capita'!$A205,allNAICS!$E:$E,'Number of Firms per 1000 Capita'!M$1)/$B205</f>
        <v>13.036916688801831</v>
      </c>
      <c r="N205" s="2">
        <f>1000*SUMIFS(allNAICS!$O:$O,allNAICS!$C:$C,'Number of Firms per 1000 Capita'!$A205,allNAICS!$E:$E,'Number of Firms per 1000 Capita'!N$1)/$B205</f>
        <v>6.5857571834066073</v>
      </c>
      <c r="O205" s="2">
        <f>1000*SUMIFS(allNAICS!$O:$O,allNAICS!$C:$C,'Number of Firms per 1000 Capita'!$A205,allNAICS!$E:$E,'Number of Firms per 1000 Capita'!O$1)/$B205</f>
        <v>0.59913833663474836</v>
      </c>
      <c r="P205" s="2">
        <f>1000*SUMIFS(allNAICS!$O:$O,allNAICS!$C:$C,'Number of Firms per 1000 Capita'!$A205,allNAICS!$E:$E,'Number of Firms per 1000 Capita'!P$1)/$B205</f>
        <v>1.8879408818411056</v>
      </c>
      <c r="Q205" s="2">
        <f>1000*SUMIFS(allNAICS!$O:$O,allNAICS!$C:$C,'Number of Firms per 1000 Capita'!$A205,allNAICS!$E:$E,'Number of Firms per 1000 Capita'!Q$1)/$B205</f>
        <v>4.0164900022512358</v>
      </c>
      <c r="R205" s="2">
        <f>1000*SUMIFS(allNAICS!$O:$O,allNAICS!$C:$C,'Number of Firms per 1000 Capita'!$A205,allNAICS!$E:$E,'Number of Firms per 1000 Capita'!R$1)/$B205</f>
        <v>5.8960929748349988</v>
      </c>
      <c r="S205" s="2">
        <f>1000*SUMIFS(allNAICS!$O:$O,allNAICS!$C:$C,'Number of Firms per 1000 Capita'!$A205,allNAICS!$E:$E,'Number of Firms per 1000 Capita'!S$1)/$B205</f>
        <v>12.092350682934324</v>
      </c>
      <c r="T205" s="2">
        <f>1000*SUMIFS(allNAICS!$O:$O,allNAICS!$C:$C,'Number of Firms per 1000 Capita'!$A205,allNAICS!$E:$E,'Number of Firms per 1000 Capita'!T$1)/$B205</f>
        <v>1.2935670647819815</v>
      </c>
      <c r="U205" s="2">
        <f>1000*SUMIFS(allNAICS!$O:$O,allNAICS!$C:$C,'Number of Firms per 1000 Capita'!$A205,allNAICS!$E:$E,'Number of Firms per 1000 Capita'!U$1)/$B205</f>
        <v>11.070361233962926</v>
      </c>
      <c r="V205" s="2">
        <f>1000*SUMIFS(allNAICS!$O:$O,allNAICS!$C:$C,'Number of Firms per 1000 Capita'!$A205,allNAICS!$E:$E,'Number of Firms per 1000 Capita'!V$1)/$B205</f>
        <v>1.8343400366153328</v>
      </c>
      <c r="W205" s="2">
        <f>1000*SUMIFS(allNAICS!$O:$O,allNAICS!$C:$C,'Number of Firms per 1000 Capita'!$A205,allNAICS!$E:$E,'Number of Firms per 1000 Capita'!W$1)/$B205</f>
        <v>3.6984583205783172</v>
      </c>
      <c r="X205" s="2">
        <f>1000*SUMIFS(allNAICS!$O:$O,allNAICS!$C:$C,'Number of Firms per 1000 Capita'!$A205,allNAICS!$E:$E,'Number of Firms per 1000 Capita'!X$1)/$B205</f>
        <v>13.58721869978643</v>
      </c>
      <c r="Y205" s="2">
        <f>1000*SUMIFS(allNAICS!$O:$O,allNAICS!$C:$C,'Number of Firms per 1000 Capita'!$A205,allNAICS!$E:$E,'Number of Firms per 1000 Capita'!Y$1)/$B205</f>
        <v>0</v>
      </c>
      <c r="Z205" s="2">
        <f>1000*SUMIFS(allNAICS!$O:$O,allNAICS!$C:$C,'Number of Firms per 1000 Capita'!$A205,allNAICS!$E:$E,'Number of Firms per 1000 Capita'!Z$1)/$B205</f>
        <v>3.9307286498899995E-2</v>
      </c>
    </row>
    <row r="206" spans="1:26" x14ac:dyDescent="0.45">
      <c r="A206" s="1" t="s">
        <v>694</v>
      </c>
      <c r="B206" s="2">
        <v>212070</v>
      </c>
      <c r="C206" s="1" t="s">
        <v>494</v>
      </c>
      <c r="D206" s="1">
        <v>42.326515200000003</v>
      </c>
      <c r="E206" s="1">
        <v>-122.8755949</v>
      </c>
      <c r="F206" s="2">
        <f>1000*SUMIFS(allNAICS!$O:$O,allNAICS!$C:$C,'Number of Firms per 1000 Capita'!$A206,allNAICS!$E:$E,'Number of Firms per 1000 Capita'!F$1)/$B206</f>
        <v>95.374168906493139</v>
      </c>
      <c r="G206" s="2">
        <f>1000*SUMIFS(allNAICS!$O:$O,allNAICS!$C:$C,'Number of Firms per 1000 Capita'!$A206,allNAICS!$E:$E,'Number of Firms per 1000 Capita'!G$1)/$B206</f>
        <v>1.4476352147875702</v>
      </c>
      <c r="H206" s="2">
        <f>1000*SUMIFS(allNAICS!$O:$O,allNAICS!$C:$C,'Number of Firms per 1000 Capita'!$A206,allNAICS!$E:$E,'Number of Firms per 1000 Capita'!H$1)/$B206</f>
        <v>0</v>
      </c>
      <c r="I206" s="2">
        <f>1000*SUMIFS(allNAICS!$O:$O,allNAICS!$C:$C,'Number of Firms per 1000 Capita'!$A206,allNAICS!$E:$E,'Number of Firms per 1000 Capita'!I$1)/$B206</f>
        <v>0</v>
      </c>
      <c r="J206" s="2">
        <f>1000*SUMIFS(allNAICS!$O:$O,allNAICS!$C:$C,'Number of Firms per 1000 Capita'!$A206,allNAICS!$E:$E,'Number of Firms per 1000 Capita'!J$1)/$B206</f>
        <v>8.9923138586315847</v>
      </c>
      <c r="K206" s="2">
        <f>1000*SUMIFS(allNAICS!$O:$O,allNAICS!$C:$C,'Number of Firms per 1000 Capita'!$A206,allNAICS!$E:$E,'Number of Firms per 1000 Capita'!K$1)/$B206</f>
        <v>2.4614514075541094</v>
      </c>
      <c r="L206" s="2">
        <f>1000*SUMIFS(allNAICS!$O:$O,allNAICS!$C:$C,'Number of Firms per 1000 Capita'!$A206,allNAICS!$E:$E,'Number of Firms per 1000 Capita'!L$1)/$B206</f>
        <v>1.6786909982552931</v>
      </c>
      <c r="M206" s="2">
        <f>1000*SUMIFS(allNAICS!$O:$O,allNAICS!$C:$C,'Number of Firms per 1000 Capita'!$A206,allNAICS!$E:$E,'Number of Firms per 1000 Capita'!M$1)/$B206</f>
        <v>9.5204413637006642</v>
      </c>
      <c r="N206" s="2">
        <f>1000*SUMIFS(allNAICS!$O:$O,allNAICS!$C:$C,'Number of Firms per 1000 Capita'!$A206,allNAICS!$E:$E,'Number of Firms per 1000 Capita'!N$1)/$B206</f>
        <v>2.6783609185646249</v>
      </c>
      <c r="O206" s="2">
        <f>1000*SUMIFS(allNAICS!$O:$O,allNAICS!$C:$C,'Number of Firms per 1000 Capita'!$A206,allNAICS!$E:$E,'Number of Firms per 1000 Capita'!O$1)/$B206</f>
        <v>1.8578771160465883</v>
      </c>
      <c r="P206" s="2">
        <f>1000*SUMIFS(allNAICS!$O:$O,allNAICS!$C:$C,'Number of Firms per 1000 Capita'!$A206,allNAICS!$E:$E,'Number of Firms per 1000 Capita'!P$1)/$B206</f>
        <v>2.6594992219550146</v>
      </c>
      <c r="Q206" s="2">
        <f>1000*SUMIFS(allNAICS!$O:$O,allNAICS!$C:$C,'Number of Firms per 1000 Capita'!$A206,allNAICS!$E:$E,'Number of Firms per 1000 Capita'!Q$1)/$B206</f>
        <v>10.157023624275004</v>
      </c>
      <c r="R206" s="2">
        <f>1000*SUMIFS(allNAICS!$O:$O,allNAICS!$C:$C,'Number of Firms per 1000 Capita'!$A206,allNAICS!$E:$E,'Number of Firms per 1000 Capita'!R$1)/$B206</f>
        <v>14.330173999151224</v>
      </c>
      <c r="S206" s="2">
        <f>1000*SUMIFS(allNAICS!$O:$O,allNAICS!$C:$C,'Number of Firms per 1000 Capita'!$A206,allNAICS!$E:$E,'Number of Firms per 1000 Capita'!S$1)/$B206</f>
        <v>7.8794737586645915</v>
      </c>
      <c r="T206" s="2">
        <f>1000*SUMIFS(allNAICS!$O:$O,allNAICS!$C:$C,'Number of Firms per 1000 Capita'!$A206,allNAICS!$E:$E,'Number of Firms per 1000 Capita'!T$1)/$B206</f>
        <v>2.6029141321261848</v>
      </c>
      <c r="U206" s="2">
        <f>1000*SUMIFS(allNAICS!$O:$O,allNAICS!$C:$C,'Number of Firms per 1000 Capita'!$A206,allNAICS!$E:$E,'Number of Firms per 1000 Capita'!U$1)/$B206</f>
        <v>10.708728250106097</v>
      </c>
      <c r="V206" s="2">
        <f>1000*SUMIFS(allNAICS!$O:$O,allNAICS!$C:$C,'Number of Firms per 1000 Capita'!$A206,allNAICS!$E:$E,'Number of Firms per 1000 Capita'!V$1)/$B206</f>
        <v>4.6022539727448484</v>
      </c>
      <c r="W206" s="2">
        <f>1000*SUMIFS(allNAICS!$O:$O,allNAICS!$C:$C,'Number of Firms per 1000 Capita'!$A206,allNAICS!$E:$E,'Number of Firms per 1000 Capita'!W$1)/$B206</f>
        <v>3.2017729994813036</v>
      </c>
      <c r="X206" s="2">
        <f>1000*SUMIFS(allNAICS!$O:$O,allNAICS!$C:$C,'Number of Firms per 1000 Capita'!$A206,allNAICS!$E:$E,'Number of Firms per 1000 Capita'!X$1)/$B206</f>
        <v>10.628566039515254</v>
      </c>
      <c r="Y206" s="2">
        <f>1000*SUMIFS(allNAICS!$O:$O,allNAICS!$C:$C,'Number of Firms per 1000 Capita'!$A206,allNAICS!$E:$E,'Number of Firms per 1000 Capita'!Y$1)/$B206</f>
        <v>0.1603244211816853</v>
      </c>
      <c r="Z206" s="2">
        <f>1000*SUMIFS(allNAICS!$O:$O,allNAICS!$C:$C,'Number of Firms per 1000 Capita'!$A206,allNAICS!$E:$E,'Number of Firms per 1000 Capita'!Z$1)/$B206</f>
        <v>0</v>
      </c>
    </row>
    <row r="207" spans="1:26" x14ac:dyDescent="0.45">
      <c r="A207" s="1" t="s">
        <v>695</v>
      </c>
      <c r="B207" s="2">
        <v>1344058</v>
      </c>
      <c r="C207" s="1" t="s">
        <v>593</v>
      </c>
      <c r="D207" s="1">
        <v>35.149534299999999</v>
      </c>
      <c r="E207" s="1">
        <v>-90.048980099999994</v>
      </c>
      <c r="F207" s="2">
        <f>1000*SUMIFS(allNAICS!$O:$O,allNAICS!$C:$C,'Number of Firms per 1000 Capita'!$A207,allNAICS!$E:$E,'Number of Firms per 1000 Capita'!F$1)/$B207</f>
        <v>94.697550254527712</v>
      </c>
      <c r="G207" s="2">
        <f>1000*SUMIFS(allNAICS!$O:$O,allNAICS!$C:$C,'Number of Firms per 1000 Capita'!$A207,allNAICS!$E:$E,'Number of Firms per 1000 Capita'!G$1)/$B207</f>
        <v>0.30653439062897581</v>
      </c>
      <c r="H207" s="2">
        <f>1000*SUMIFS(allNAICS!$O:$O,allNAICS!$C:$C,'Number of Firms per 1000 Capita'!$A207,allNAICS!$E:$E,'Number of Firms per 1000 Capita'!H$1)/$B207</f>
        <v>2.083243431459059E-2</v>
      </c>
      <c r="I207" s="2">
        <f>1000*SUMIFS(allNAICS!$O:$O,allNAICS!$C:$C,'Number of Firms per 1000 Capita'!$A207,allNAICS!$E:$E,'Number of Firms per 1000 Capita'!I$1)/$B207</f>
        <v>7.5145566634773203E-2</v>
      </c>
      <c r="J207" s="2">
        <f>1000*SUMIFS(allNAICS!$O:$O,allNAICS!$C:$C,'Number of Firms per 1000 Capita'!$A207,allNAICS!$E:$E,'Number of Firms per 1000 Capita'!J$1)/$B207</f>
        <v>9.0167239806615491</v>
      </c>
      <c r="K207" s="2">
        <f>1000*SUMIFS(allNAICS!$O:$O,allNAICS!$C:$C,'Number of Firms per 1000 Capita'!$A207,allNAICS!$E:$E,'Number of Firms per 1000 Capita'!K$1)/$B207</f>
        <v>1.601121380178534</v>
      </c>
      <c r="L207" s="2">
        <f>1000*SUMIFS(allNAICS!$O:$O,allNAICS!$C:$C,'Number of Firms per 1000 Capita'!$A207,allNAICS!$E:$E,'Number of Firms per 1000 Capita'!L$1)/$B207</f>
        <v>2.2923117901162002</v>
      </c>
      <c r="M207" s="2">
        <f>1000*SUMIFS(allNAICS!$O:$O,allNAICS!$C:$C,'Number of Firms per 1000 Capita'!$A207,allNAICS!$E:$E,'Number of Firms per 1000 Capita'!M$1)/$B207</f>
        <v>8.014535087027495</v>
      </c>
      <c r="N207" s="2">
        <f>1000*SUMIFS(allNAICS!$O:$O,allNAICS!$C:$C,'Number of Firms per 1000 Capita'!$A207,allNAICS!$E:$E,'Number of Firms per 1000 Capita'!N$1)/$B207</f>
        <v>3.723797633733068</v>
      </c>
      <c r="O207" s="2">
        <f>1000*SUMIFS(allNAICS!$O:$O,allNAICS!$C:$C,'Number of Firms per 1000 Capita'!$A207,allNAICS!$E:$E,'Number of Firms per 1000 Capita'!O$1)/$B207</f>
        <v>0.82734524849374058</v>
      </c>
      <c r="P207" s="2">
        <f>1000*SUMIFS(allNAICS!$O:$O,allNAICS!$C:$C,'Number of Firms per 1000 Capita'!$A207,allNAICS!$E:$E,'Number of Firms per 1000 Capita'!P$1)/$B207</f>
        <v>2.7610415621944888</v>
      </c>
      <c r="Q207" s="2">
        <f>1000*SUMIFS(allNAICS!$O:$O,allNAICS!$C:$C,'Number of Firms per 1000 Capita'!$A207,allNAICS!$E:$E,'Number of Firms per 1000 Capita'!Q$1)/$B207</f>
        <v>6.2921391785175933</v>
      </c>
      <c r="R207" s="2">
        <f>1000*SUMIFS(allNAICS!$O:$O,allNAICS!$C:$C,'Number of Firms per 1000 Capita'!$A207,allNAICS!$E:$E,'Number of Firms per 1000 Capita'!R$1)/$B207</f>
        <v>9.173711253532213</v>
      </c>
      <c r="S207" s="2">
        <f>1000*SUMIFS(allNAICS!$O:$O,allNAICS!$C:$C,'Number of Firms per 1000 Capita'!$A207,allNAICS!$E:$E,'Number of Firms per 1000 Capita'!S$1)/$B207</f>
        <v>9.8180286862620516</v>
      </c>
      <c r="T207" s="2">
        <f>1000*SUMIFS(allNAICS!$O:$O,allNAICS!$C:$C,'Number of Firms per 1000 Capita'!$A207,allNAICS!$E:$E,'Number of Firms per 1000 Capita'!T$1)/$B207</f>
        <v>2.2893357280712587</v>
      </c>
      <c r="U207" s="2">
        <f>1000*SUMIFS(allNAICS!$O:$O,allNAICS!$C:$C,'Number of Firms per 1000 Capita'!$A207,allNAICS!$E:$E,'Number of Firms per 1000 Capita'!U$1)/$B207</f>
        <v>10.673646524182736</v>
      </c>
      <c r="V207" s="2">
        <f>1000*SUMIFS(allNAICS!$O:$O,allNAICS!$C:$C,'Number of Firms per 1000 Capita'!$A207,allNAICS!$E:$E,'Number of Firms per 1000 Capita'!V$1)/$B207</f>
        <v>4.2632088793787171</v>
      </c>
      <c r="W207" s="2">
        <f>1000*SUMIFS(allNAICS!$O:$O,allNAICS!$C:$C,'Number of Firms per 1000 Capita'!$A207,allNAICS!$E:$E,'Number of Firms per 1000 Capita'!W$1)/$B207</f>
        <v>2.8466033459865572</v>
      </c>
      <c r="X207" s="2">
        <f>1000*SUMIFS(allNAICS!$O:$O,allNAICS!$C:$C,'Number of Firms per 1000 Capita'!$A207,allNAICS!$E:$E,'Number of Firms per 1000 Capita'!X$1)/$B207</f>
        <v>20.910555943270307</v>
      </c>
      <c r="Y207" s="2">
        <f>1000*SUMIFS(allNAICS!$O:$O,allNAICS!$C:$C,'Number of Firms per 1000 Capita'!$A207,allNAICS!$E:$E,'Number of Firms per 1000 Capita'!Y$1)/$B207</f>
        <v>0.12350657486507279</v>
      </c>
      <c r="Z207" s="2">
        <f>1000*SUMIFS(allNAICS!$O:$O,allNAICS!$C:$C,'Number of Firms per 1000 Capita'!$A207,allNAICS!$E:$E,'Number of Firms per 1000 Capita'!Z$1)/$B207</f>
        <v>0</v>
      </c>
    </row>
    <row r="208" spans="1:26" x14ac:dyDescent="0.45">
      <c r="A208" s="1" t="s">
        <v>696</v>
      </c>
      <c r="B208" s="2">
        <v>267390</v>
      </c>
      <c r="C208" s="1" t="s">
        <v>480</v>
      </c>
      <c r="D208" s="1">
        <v>37.302163200000003</v>
      </c>
      <c r="E208" s="1">
        <v>-120.4829677</v>
      </c>
      <c r="F208" s="2">
        <f>1000*SUMIFS(allNAICS!$O:$O,allNAICS!$C:$C,'Number of Firms per 1000 Capita'!$A208,allNAICS!$E:$E,'Number of Firms per 1000 Capita'!F$1)/$B208</f>
        <v>48.068364561127943</v>
      </c>
      <c r="G208" s="2">
        <f>1000*SUMIFS(allNAICS!$O:$O,allNAICS!$C:$C,'Number of Firms per 1000 Capita'!$A208,allNAICS!$E:$E,'Number of Firms per 1000 Capita'!G$1)/$B208</f>
        <v>1.4286248550805938</v>
      </c>
      <c r="H208" s="2">
        <f>1000*SUMIFS(allNAICS!$O:$O,allNAICS!$C:$C,'Number of Firms per 1000 Capita'!$A208,allNAICS!$E:$E,'Number of Firms per 1000 Capita'!H$1)/$B208</f>
        <v>0</v>
      </c>
      <c r="I208" s="2">
        <f>1000*SUMIFS(allNAICS!$O:$O,allNAICS!$C:$C,'Number of Firms per 1000 Capita'!$A208,allNAICS!$E:$E,'Number of Firms per 1000 Capita'!I$1)/$B208</f>
        <v>0</v>
      </c>
      <c r="J208" s="2">
        <f>1000*SUMIFS(allNAICS!$O:$O,allNAICS!$C:$C,'Number of Firms per 1000 Capita'!$A208,allNAICS!$E:$E,'Number of Firms per 1000 Capita'!J$1)/$B208</f>
        <v>4.9066906017427732</v>
      </c>
      <c r="K208" s="2">
        <f>1000*SUMIFS(allNAICS!$O:$O,allNAICS!$C:$C,'Number of Firms per 1000 Capita'!$A208,allNAICS!$E:$E,'Number of Firms per 1000 Capita'!K$1)/$B208</f>
        <v>1.5333408130446164</v>
      </c>
      <c r="L208" s="2">
        <f>1000*SUMIFS(allNAICS!$O:$O,allNAICS!$C:$C,'Number of Firms per 1000 Capita'!$A208,allNAICS!$E:$E,'Number of Firms per 1000 Capita'!L$1)/$B208</f>
        <v>1.017240734507648</v>
      </c>
      <c r="M208" s="2">
        <f>1000*SUMIFS(allNAICS!$O:$O,allNAICS!$C:$C,'Number of Firms per 1000 Capita'!$A208,allNAICS!$E:$E,'Number of Firms per 1000 Capita'!M$1)/$B208</f>
        <v>5.7444182654549536</v>
      </c>
      <c r="N208" s="2">
        <f>1000*SUMIFS(allNAICS!$O:$O,allNAICS!$C:$C,'Number of Firms per 1000 Capita'!$A208,allNAICS!$E:$E,'Number of Firms per 1000 Capita'!N$1)/$B208</f>
        <v>5.0712442499719508</v>
      </c>
      <c r="O208" s="2">
        <f>1000*SUMIFS(allNAICS!$O:$O,allNAICS!$C:$C,'Number of Firms per 1000 Capita'!$A208,allNAICS!$E:$E,'Number of Firms per 1000 Capita'!O$1)/$B208</f>
        <v>0.51983993417854069</v>
      </c>
      <c r="P208" s="2">
        <f>1000*SUMIFS(allNAICS!$O:$O,allNAICS!$C:$C,'Number of Firms per 1000 Capita'!$A208,allNAICS!$E:$E,'Number of Firms per 1000 Capita'!P$1)/$B208</f>
        <v>1.0209805901492202</v>
      </c>
      <c r="Q208" s="2">
        <f>1000*SUMIFS(allNAICS!$O:$O,allNAICS!$C:$C,'Number of Firms per 1000 Capita'!$A208,allNAICS!$E:$E,'Number of Firms per 1000 Capita'!Q$1)/$B208</f>
        <v>3.6949773738733684</v>
      </c>
      <c r="R208" s="2">
        <f>1000*SUMIFS(allNAICS!$O:$O,allNAICS!$C:$C,'Number of Firms per 1000 Capita'!$A208,allNAICS!$E:$E,'Number of Firms per 1000 Capita'!R$1)/$B208</f>
        <v>2.7525337521971651</v>
      </c>
      <c r="S208" s="2">
        <f>1000*SUMIFS(allNAICS!$O:$O,allNAICS!$C:$C,'Number of Firms per 1000 Capita'!$A208,allNAICS!$E:$E,'Number of Firms per 1000 Capita'!S$1)/$B208</f>
        <v>4.7907550768540332</v>
      </c>
      <c r="T208" s="2">
        <f>1000*SUMIFS(allNAICS!$O:$O,allNAICS!$C:$C,'Number of Firms per 1000 Capita'!$A208,allNAICS!$E:$E,'Number of Firms per 1000 Capita'!T$1)/$B208</f>
        <v>1.1967538053031153</v>
      </c>
      <c r="U208" s="2">
        <f>1000*SUMIFS(allNAICS!$O:$O,allNAICS!$C:$C,'Number of Firms per 1000 Capita'!$A208,allNAICS!$E:$E,'Number of Firms per 1000 Capita'!U$1)/$B208</f>
        <v>4.9478290138000673</v>
      </c>
      <c r="V208" s="2">
        <f>1000*SUMIFS(allNAICS!$O:$O,allNAICS!$C:$C,'Number of Firms per 1000 Capita'!$A208,allNAICS!$E:$E,'Number of Firms per 1000 Capita'!V$1)/$B208</f>
        <v>1.9709039231085681</v>
      </c>
      <c r="W208" s="2">
        <f>1000*SUMIFS(allNAICS!$O:$O,allNAICS!$C:$C,'Number of Firms per 1000 Capita'!$A208,allNAICS!$E:$E,'Number of Firms per 1000 Capita'!W$1)/$B208</f>
        <v>1.5595198025356221</v>
      </c>
      <c r="X208" s="2">
        <f>1000*SUMIFS(allNAICS!$O:$O,allNAICS!$C:$C,'Number of Firms per 1000 Capita'!$A208,allNAICS!$E:$E,'Number of Firms per 1000 Capita'!X$1)/$B208</f>
        <v>5.886532779834698</v>
      </c>
      <c r="Y208" s="2">
        <f>1000*SUMIFS(allNAICS!$O:$O,allNAICS!$C:$C,'Number of Firms per 1000 Capita'!$A208,allNAICS!$E:$E,'Number of Firms per 1000 Capita'!Y$1)/$B208</f>
        <v>0</v>
      </c>
      <c r="Z208" s="2">
        <f>1000*SUMIFS(allNAICS!$O:$O,allNAICS!$C:$C,'Number of Firms per 1000 Capita'!$A208,allNAICS!$E:$E,'Number of Firms per 1000 Capita'!Z$1)/$B208</f>
        <v>0</v>
      </c>
    </row>
    <row r="209" spans="1:26" x14ac:dyDescent="0.45">
      <c r="A209" s="1" t="s">
        <v>697</v>
      </c>
      <c r="B209" s="2">
        <v>6019790</v>
      </c>
      <c r="C209" s="1" t="s">
        <v>526</v>
      </c>
      <c r="D209" s="1">
        <v>25.7890972</v>
      </c>
      <c r="E209" s="1">
        <v>-80.204043499999997</v>
      </c>
      <c r="F209" s="2">
        <f>1000*SUMIFS(allNAICS!$O:$O,allNAICS!$C:$C,'Number of Firms per 1000 Capita'!$A209,allNAICS!$E:$E,'Number of Firms per 1000 Capita'!F$1)/$B209</f>
        <v>149.67748044366996</v>
      </c>
      <c r="G209" s="2">
        <f>1000*SUMIFS(allNAICS!$O:$O,allNAICS!$C:$C,'Number of Firms per 1000 Capita'!$A209,allNAICS!$E:$E,'Number of Firms per 1000 Capita'!G$1)/$B209</f>
        <v>0.45483314201990432</v>
      </c>
      <c r="H209" s="2">
        <f>1000*SUMIFS(allNAICS!$O:$O,allNAICS!$C:$C,'Number of Firms per 1000 Capita'!$A209,allNAICS!$E:$E,'Number of Firms per 1000 Capita'!H$1)/$B209</f>
        <v>2.4585575244319154E-2</v>
      </c>
      <c r="I209" s="2">
        <f>1000*SUMIFS(allNAICS!$O:$O,allNAICS!$C:$C,'Number of Firms per 1000 Capita'!$A209,allNAICS!$E:$E,'Number of Firms per 1000 Capita'!I$1)/$B209</f>
        <v>0.15864340782651887</v>
      </c>
      <c r="J209" s="2">
        <f>1000*SUMIFS(allNAICS!$O:$O,allNAICS!$C:$C,'Number of Firms per 1000 Capita'!$A209,allNAICS!$E:$E,'Number of Firms per 1000 Capita'!J$1)/$B209</f>
        <v>12.114708320389914</v>
      </c>
      <c r="K209" s="2">
        <f>1000*SUMIFS(allNAICS!$O:$O,allNAICS!$C:$C,'Number of Firms per 1000 Capita'!$A209,allNAICS!$E:$E,'Number of Firms per 1000 Capita'!K$1)/$B209</f>
        <v>2.0847903332176041</v>
      </c>
      <c r="L209" s="2">
        <f>1000*SUMIFS(allNAICS!$O:$O,allNAICS!$C:$C,'Number of Firms per 1000 Capita'!$A209,allNAICS!$E:$E,'Number of Firms per 1000 Capita'!L$1)/$B209</f>
        <v>5.6619915312660405</v>
      </c>
      <c r="M209" s="2">
        <f>1000*SUMIFS(allNAICS!$O:$O,allNAICS!$C:$C,'Number of Firms per 1000 Capita'!$A209,allNAICS!$E:$E,'Number of Firms per 1000 Capita'!M$1)/$B209</f>
        <v>10.894732208266401</v>
      </c>
      <c r="N209" s="2">
        <f>1000*SUMIFS(allNAICS!$O:$O,allNAICS!$C:$C,'Number of Firms per 1000 Capita'!$A209,allNAICS!$E:$E,'Number of Firms per 1000 Capita'!N$1)/$B209</f>
        <v>8.1758665999976738</v>
      </c>
      <c r="O209" s="2">
        <f>1000*SUMIFS(allNAICS!$O:$O,allNAICS!$C:$C,'Number of Firms per 1000 Capita'!$A209,allNAICS!$E:$E,'Number of Firms per 1000 Capita'!O$1)/$B209</f>
        <v>1.7550446111907558</v>
      </c>
      <c r="P209" s="2">
        <f>1000*SUMIFS(allNAICS!$O:$O,allNAICS!$C:$C,'Number of Firms per 1000 Capita'!$A209,allNAICS!$E:$E,'Number of Firms per 1000 Capita'!P$1)/$B209</f>
        <v>5.0991812006731134</v>
      </c>
      <c r="Q209" s="2">
        <f>1000*SUMIFS(allNAICS!$O:$O,allNAICS!$C:$C,'Number of Firms per 1000 Capita'!$A209,allNAICS!$E:$E,'Number of Firms per 1000 Capita'!Q$1)/$B209</f>
        <v>16.225815186244038</v>
      </c>
      <c r="R209" s="2">
        <f>1000*SUMIFS(allNAICS!$O:$O,allNAICS!$C:$C,'Number of Firms per 1000 Capita'!$A209,allNAICS!$E:$E,'Number of Firms per 1000 Capita'!R$1)/$B209</f>
        <v>19.749193908757615</v>
      </c>
      <c r="S209" s="2">
        <f>1000*SUMIFS(allNAICS!$O:$O,allNAICS!$C:$C,'Number of Firms per 1000 Capita'!$A209,allNAICS!$E:$E,'Number of Firms per 1000 Capita'!S$1)/$B209</f>
        <v>17.250269527674554</v>
      </c>
      <c r="T209" s="2">
        <f>1000*SUMIFS(allNAICS!$O:$O,allNAICS!$C:$C,'Number of Firms per 1000 Capita'!$A209,allNAICS!$E:$E,'Number of Firms per 1000 Capita'!T$1)/$B209</f>
        <v>2.8788379661084522</v>
      </c>
      <c r="U209" s="2">
        <f>1000*SUMIFS(allNAICS!$O:$O,allNAICS!$C:$C,'Number of Firms per 1000 Capita'!$A209,allNAICS!$E:$E,'Number of Firms per 1000 Capita'!U$1)/$B209</f>
        <v>15.00268281783916</v>
      </c>
      <c r="V209" s="2">
        <f>1000*SUMIFS(allNAICS!$O:$O,allNAICS!$C:$C,'Number of Firms per 1000 Capita'!$A209,allNAICS!$E:$E,'Number of Firms per 1000 Capita'!V$1)/$B209</f>
        <v>5.0870545318026048</v>
      </c>
      <c r="W209" s="2">
        <f>1000*SUMIFS(allNAICS!$O:$O,allNAICS!$C:$C,'Number of Firms per 1000 Capita'!$A209,allNAICS!$E:$E,'Number of Firms per 1000 Capita'!W$1)/$B209</f>
        <v>3.4625792594093814</v>
      </c>
      <c r="X209" s="2">
        <f>1000*SUMIFS(allNAICS!$O:$O,allNAICS!$C:$C,'Number of Firms per 1000 Capita'!$A209,allNAICS!$E:$E,'Number of Firms per 1000 Capita'!X$1)/$B209</f>
        <v>23.660459916375821</v>
      </c>
      <c r="Y209" s="2">
        <f>1000*SUMIFS(allNAICS!$O:$O,allNAICS!$C:$C,'Number of Firms per 1000 Capita'!$A209,allNAICS!$E:$E,'Number of Firms per 1000 Capita'!Y$1)/$B209</f>
        <v>9.3358738427752469E-2</v>
      </c>
      <c r="Z209" s="2">
        <f>1000*SUMIFS(allNAICS!$O:$O,allNAICS!$C:$C,'Number of Firms per 1000 Capita'!$A209,allNAICS!$E:$E,'Number of Firms per 1000 Capita'!Z$1)/$B209</f>
        <v>1.760858767498534E-2</v>
      </c>
    </row>
    <row r="210" spans="1:26" x14ac:dyDescent="0.45">
      <c r="A210" s="1" t="s">
        <v>698</v>
      </c>
      <c r="B210" s="2">
        <v>110839</v>
      </c>
      <c r="C210" s="1" t="s">
        <v>506</v>
      </c>
      <c r="D210" s="1">
        <v>41.707539400000002</v>
      </c>
      <c r="E210" s="1">
        <v>-86.895029699999995</v>
      </c>
      <c r="F210" s="2">
        <f>1000*SUMIFS(allNAICS!$O:$O,allNAICS!$C:$C,'Number of Firms per 1000 Capita'!$A210,allNAICS!$E:$E,'Number of Firms per 1000 Capita'!F$1)/$B210</f>
        <v>62.171257409395608</v>
      </c>
      <c r="G210" s="2">
        <f>1000*SUMIFS(allNAICS!$O:$O,allNAICS!$C:$C,'Number of Firms per 1000 Capita'!$A210,allNAICS!$E:$E,'Number of Firms per 1000 Capita'!G$1)/$B210</f>
        <v>0.2435965679950198</v>
      </c>
      <c r="H210" s="2">
        <f>1000*SUMIFS(allNAICS!$O:$O,allNAICS!$C:$C,'Number of Firms per 1000 Capita'!$A210,allNAICS!$E:$E,'Number of Firms per 1000 Capita'!H$1)/$B210</f>
        <v>0</v>
      </c>
      <c r="I210" s="2">
        <f>1000*SUMIFS(allNAICS!$O:$O,allNAICS!$C:$C,'Number of Firms per 1000 Capita'!$A210,allNAICS!$E:$E,'Number of Firms per 1000 Capita'!I$1)/$B210</f>
        <v>0</v>
      </c>
      <c r="J210" s="2">
        <f>1000*SUMIFS(allNAICS!$O:$O,allNAICS!$C:$C,'Number of Firms per 1000 Capita'!$A210,allNAICS!$E:$E,'Number of Firms per 1000 Capita'!J$1)/$B210</f>
        <v>8.0657530291684338</v>
      </c>
      <c r="K210" s="2">
        <f>1000*SUMIFS(allNAICS!$O:$O,allNAICS!$C:$C,'Number of Firms per 1000 Capita'!$A210,allNAICS!$E:$E,'Number of Firms per 1000 Capita'!K$1)/$B210</f>
        <v>2.1382365412896185</v>
      </c>
      <c r="L210" s="2">
        <f>1000*SUMIFS(allNAICS!$O:$O,allNAICS!$C:$C,'Number of Firms per 1000 Capita'!$A210,allNAICS!$E:$E,'Number of Firms per 1000 Capita'!L$1)/$B210</f>
        <v>1.4164689324154855</v>
      </c>
      <c r="M210" s="2">
        <f>1000*SUMIFS(allNAICS!$O:$O,allNAICS!$C:$C,'Number of Firms per 1000 Capita'!$A210,allNAICS!$E:$E,'Number of Firms per 1000 Capita'!M$1)/$B210</f>
        <v>7.6868250345095142</v>
      </c>
      <c r="N210" s="2">
        <f>1000*SUMIFS(allNAICS!$O:$O,allNAICS!$C:$C,'Number of Firms per 1000 Capita'!$A210,allNAICS!$E:$E,'Number of Firms per 1000 Capita'!N$1)/$B210</f>
        <v>3.6268822345925171</v>
      </c>
      <c r="O210" s="2">
        <f>1000*SUMIFS(allNAICS!$O:$O,allNAICS!$C:$C,'Number of Firms per 1000 Capita'!$A210,allNAICS!$E:$E,'Number of Firms per 1000 Capita'!O$1)/$B210</f>
        <v>0.69470132354135272</v>
      </c>
      <c r="P210" s="2">
        <f>1000*SUMIFS(allNAICS!$O:$O,allNAICS!$C:$C,'Number of Firms per 1000 Capita'!$A210,allNAICS!$E:$E,'Number of Firms per 1000 Capita'!P$1)/$B210</f>
        <v>1.2811375057515857</v>
      </c>
      <c r="Q210" s="2">
        <f>1000*SUMIFS(allNAICS!$O:$O,allNAICS!$C:$C,'Number of Firms per 1000 Capita'!$A210,allNAICS!$E:$E,'Number of Firms per 1000 Capita'!Q$1)/$B210</f>
        <v>5.620765254107309</v>
      </c>
      <c r="R210" s="2">
        <f>1000*SUMIFS(allNAICS!$O:$O,allNAICS!$C:$C,'Number of Firms per 1000 Capita'!$A210,allNAICS!$E:$E,'Number of Firms per 1000 Capita'!R$1)/$B210</f>
        <v>5.4403233518887752</v>
      </c>
      <c r="S210" s="2">
        <f>1000*SUMIFS(allNAICS!$O:$O,allNAICS!$C:$C,'Number of Firms per 1000 Capita'!$A210,allNAICS!$E:$E,'Number of Firms per 1000 Capita'!S$1)/$B210</f>
        <v>6.3425328629814413</v>
      </c>
      <c r="T210" s="2">
        <f>1000*SUMIFS(allNAICS!$O:$O,allNAICS!$C:$C,'Number of Firms per 1000 Capita'!$A210,allNAICS!$E:$E,'Number of Firms per 1000 Capita'!T$1)/$B210</f>
        <v>0.8029664648724727</v>
      </c>
      <c r="U210" s="2">
        <f>1000*SUMIFS(allNAICS!$O:$O,allNAICS!$C:$C,'Number of Firms per 1000 Capita'!$A210,allNAICS!$E:$E,'Number of Firms per 1000 Capita'!U$1)/$B210</f>
        <v>6.2072014363175416</v>
      </c>
      <c r="V210" s="2">
        <f>1000*SUMIFS(allNAICS!$O:$O,allNAICS!$C:$C,'Number of Firms per 1000 Capita'!$A210,allNAICS!$E:$E,'Number of Firms per 1000 Capita'!V$1)/$B210</f>
        <v>1.6239771199667987</v>
      </c>
      <c r="W210" s="2">
        <f>1000*SUMIFS(allNAICS!$O:$O,allNAICS!$C:$C,'Number of Firms per 1000 Capita'!$A210,allNAICS!$E:$E,'Number of Firms per 1000 Capita'!W$1)/$B210</f>
        <v>2.6795622479452179</v>
      </c>
      <c r="X210" s="2">
        <f>1000*SUMIFS(allNAICS!$O:$O,allNAICS!$C:$C,'Number of Firms per 1000 Capita'!$A210,allNAICS!$E:$E,'Number of Firms per 1000 Capita'!X$1)/$B210</f>
        <v>8.3364158824962331</v>
      </c>
      <c r="Y210" s="2">
        <f>1000*SUMIFS(allNAICS!$O:$O,allNAICS!$C:$C,'Number of Firms per 1000 Capita'!$A210,allNAICS!$E:$E,'Number of Firms per 1000 Capita'!Y$1)/$B210</f>
        <v>0</v>
      </c>
      <c r="Z210" s="2">
        <f>1000*SUMIFS(allNAICS!$O:$O,allNAICS!$C:$C,'Number of Firms per 1000 Capita'!$A210,allNAICS!$E:$E,'Number of Firms per 1000 Capita'!Z$1)/$B210</f>
        <v>0</v>
      </c>
    </row>
    <row r="211" spans="1:26" x14ac:dyDescent="0.45">
      <c r="A211" s="1" t="s">
        <v>699</v>
      </c>
      <c r="B211" s="2">
        <v>165430</v>
      </c>
      <c r="C211" s="1" t="s">
        <v>445</v>
      </c>
      <c r="D211" s="1">
        <v>31.997345599999999</v>
      </c>
      <c r="E211" s="1">
        <v>-102.0779146</v>
      </c>
      <c r="F211" s="2">
        <f>1000*SUMIFS(allNAICS!$O:$O,allNAICS!$C:$C,'Number of Firms per 1000 Capita'!$A211,allNAICS!$E:$E,'Number of Firms per 1000 Capita'!F$1)/$B211</f>
        <v>114.27189747929638</v>
      </c>
      <c r="G211" s="2">
        <f>1000*SUMIFS(allNAICS!$O:$O,allNAICS!$C:$C,'Number of Firms per 1000 Capita'!$A211,allNAICS!$E:$E,'Number of Firms per 1000 Capita'!G$1)/$B211</f>
        <v>0.89463821555945111</v>
      </c>
      <c r="H211" s="2">
        <f>1000*SUMIFS(allNAICS!$O:$O,allNAICS!$C:$C,'Number of Firms per 1000 Capita'!$A211,allNAICS!$E:$E,'Number of Firms per 1000 Capita'!H$1)/$B211</f>
        <v>23.097382578734209</v>
      </c>
      <c r="I211" s="2">
        <f>1000*SUMIFS(allNAICS!$O:$O,allNAICS!$C:$C,'Number of Firms per 1000 Capita'!$A211,allNAICS!$E:$E,'Number of Firms per 1000 Capita'!I$1)/$B211</f>
        <v>0.21156984827419453</v>
      </c>
      <c r="J211" s="2">
        <f>1000*SUMIFS(allNAICS!$O:$O,allNAICS!$C:$C,'Number of Firms per 1000 Capita'!$A211,allNAICS!$E:$E,'Number of Firms per 1000 Capita'!J$1)/$B211</f>
        <v>14.447198210723569</v>
      </c>
      <c r="K211" s="2">
        <f>1000*SUMIFS(allNAICS!$O:$O,allNAICS!$C:$C,'Number of Firms per 1000 Capita'!$A211,allNAICS!$E:$E,'Number of Firms per 1000 Capita'!K$1)/$B211</f>
        <v>2.7806322916036996</v>
      </c>
      <c r="L211" s="2">
        <f>1000*SUMIFS(allNAICS!$O:$O,allNAICS!$C:$C,'Number of Firms per 1000 Capita'!$A211,allNAICS!$E:$E,'Number of Firms per 1000 Capita'!L$1)/$B211</f>
        <v>3.1312337544580791</v>
      </c>
      <c r="M211" s="2">
        <f>1000*SUMIFS(allNAICS!$O:$O,allNAICS!$C:$C,'Number of Firms per 1000 Capita'!$A211,allNAICS!$E:$E,'Number of Firms per 1000 Capita'!M$1)/$B211</f>
        <v>9.6415402284954368</v>
      </c>
      <c r="N211" s="2">
        <f>1000*SUMIFS(allNAICS!$O:$O,allNAICS!$C:$C,'Number of Firms per 1000 Capita'!$A211,allNAICS!$E:$E,'Number of Firms per 1000 Capita'!N$1)/$B211</f>
        <v>6.0932116302968025</v>
      </c>
      <c r="O211" s="2">
        <f>1000*SUMIFS(allNAICS!$O:$O,allNAICS!$C:$C,'Number of Firms per 1000 Capita'!$A211,allNAICS!$E:$E,'Number of Firms per 1000 Capita'!O$1)/$B211</f>
        <v>0.42313969654838907</v>
      </c>
      <c r="P211" s="2">
        <f>1000*SUMIFS(allNAICS!$O:$O,allNAICS!$C:$C,'Number of Firms per 1000 Capita'!$A211,allNAICS!$E:$E,'Number of Firms per 1000 Capita'!P$1)/$B211</f>
        <v>4.2555763767152266</v>
      </c>
      <c r="Q211" s="2">
        <f>1000*SUMIFS(allNAICS!$O:$O,allNAICS!$C:$C,'Number of Firms per 1000 Capita'!$A211,allNAICS!$E:$E,'Number of Firms per 1000 Capita'!Q$1)/$B211</f>
        <v>6.6553829414253762</v>
      </c>
      <c r="R211" s="2">
        <f>1000*SUMIFS(allNAICS!$O:$O,allNAICS!$C:$C,'Number of Firms per 1000 Capita'!$A211,allNAICS!$E:$E,'Number of Firms per 1000 Capita'!R$1)/$B211</f>
        <v>11.303874750649822</v>
      </c>
      <c r="S211" s="2">
        <f>1000*SUMIFS(allNAICS!$O:$O,allNAICS!$C:$C,'Number of Firms per 1000 Capita'!$A211,allNAICS!$E:$E,'Number of Firms per 1000 Capita'!S$1)/$B211</f>
        <v>8.432569666928611</v>
      </c>
      <c r="T211" s="2">
        <f>1000*SUMIFS(allNAICS!$O:$O,allNAICS!$C:$C,'Number of Firms per 1000 Capita'!$A211,allNAICS!$E:$E,'Number of Firms per 1000 Capita'!T$1)/$B211</f>
        <v>1.1182977694493139</v>
      </c>
      <c r="U211" s="2">
        <f>1000*SUMIFS(allNAICS!$O:$O,allNAICS!$C:$C,'Number of Firms per 1000 Capita'!$A211,allNAICS!$E:$E,'Number of Firms per 1000 Capita'!U$1)/$B211</f>
        <v>6.0206733966027928</v>
      </c>
      <c r="V211" s="2">
        <f>1000*SUMIFS(allNAICS!$O:$O,allNAICS!$C:$C,'Number of Firms per 1000 Capita'!$A211,allNAICS!$E:$E,'Number of Firms per 1000 Capita'!V$1)/$B211</f>
        <v>2.7020492051018556</v>
      </c>
      <c r="W211" s="2">
        <f>1000*SUMIFS(allNAICS!$O:$O,allNAICS!$C:$C,'Number of Firms per 1000 Capita'!$A211,allNAICS!$E:$E,'Number of Firms per 1000 Capita'!W$1)/$B211</f>
        <v>2.248685244514296</v>
      </c>
      <c r="X211" s="2">
        <f>1000*SUMIFS(allNAICS!$O:$O,allNAICS!$C:$C,'Number of Firms per 1000 Capita'!$A211,allNAICS!$E:$E,'Number of Firms per 1000 Capita'!X$1)/$B211</f>
        <v>10.977452699026779</v>
      </c>
      <c r="Y211" s="2">
        <f>1000*SUMIFS(allNAICS!$O:$O,allNAICS!$C:$C,'Number of Firms per 1000 Capita'!$A211,allNAICS!$E:$E,'Number of Firms per 1000 Capita'!Y$1)/$B211</f>
        <v>0.24179411231336517</v>
      </c>
      <c r="Z211" s="2">
        <f>1000*SUMIFS(allNAICS!$O:$O,allNAICS!$C:$C,'Number of Firms per 1000 Capita'!$A211,allNAICS!$E:$E,'Number of Firms per 1000 Capita'!Z$1)/$B211</f>
        <v>0</v>
      </c>
    </row>
    <row r="212" spans="1:26" x14ac:dyDescent="0.45">
      <c r="A212" s="1" t="s">
        <v>700</v>
      </c>
      <c r="B212" s="2">
        <v>1575101</v>
      </c>
      <c r="C212" s="1" t="s">
        <v>468</v>
      </c>
      <c r="D212" s="1">
        <v>43.038902499999999</v>
      </c>
      <c r="E212" s="1">
        <v>-87.906473599999998</v>
      </c>
      <c r="F212" s="2">
        <f>1000*SUMIFS(allNAICS!$O:$O,allNAICS!$C:$C,'Number of Firms per 1000 Capita'!$A212,allNAICS!$E:$E,'Number of Firms per 1000 Capita'!F$1)/$B212</f>
        <v>74.48855660684616</v>
      </c>
      <c r="G212" s="2">
        <f>1000*SUMIFS(allNAICS!$O:$O,allNAICS!$C:$C,'Number of Firms per 1000 Capita'!$A212,allNAICS!$E:$E,'Number of Firms per 1000 Capita'!G$1)/$B212</f>
        <v>0.14919678166669947</v>
      </c>
      <c r="H212" s="2">
        <f>1000*SUMIFS(allNAICS!$O:$O,allNAICS!$C:$C,'Number of Firms per 1000 Capita'!$A212,allNAICS!$E:$E,'Number of Firms per 1000 Capita'!H$1)/$B212</f>
        <v>3.8727675241143268E-2</v>
      </c>
      <c r="I212" s="2">
        <f>1000*SUMIFS(allNAICS!$O:$O,allNAICS!$C:$C,'Number of Firms per 1000 Capita'!$A212,allNAICS!$E:$E,'Number of Firms per 1000 Capita'!I$1)/$B212</f>
        <v>4.3806714617030909E-2</v>
      </c>
      <c r="J212" s="2">
        <f>1000*SUMIFS(allNAICS!$O:$O,allNAICS!$C:$C,'Number of Firms per 1000 Capita'!$A212,allNAICS!$E:$E,'Number of Firms per 1000 Capita'!J$1)/$B212</f>
        <v>6.0008850226112482</v>
      </c>
      <c r="K212" s="2">
        <f>1000*SUMIFS(allNAICS!$O:$O,allNAICS!$C:$C,'Number of Firms per 1000 Capita'!$A212,allNAICS!$E:$E,'Number of Firms per 1000 Capita'!K$1)/$B212</f>
        <v>2.4138134633906017</v>
      </c>
      <c r="L212" s="2">
        <f>1000*SUMIFS(allNAICS!$O:$O,allNAICS!$C:$C,'Number of Firms per 1000 Capita'!$A212,allNAICS!$E:$E,'Number of Firms per 1000 Capita'!L$1)/$B212</f>
        <v>2.8760060465963768</v>
      </c>
      <c r="M212" s="2">
        <f>1000*SUMIFS(allNAICS!$O:$O,allNAICS!$C:$C,'Number of Firms per 1000 Capita'!$A212,allNAICS!$E:$E,'Number of Firms per 1000 Capita'!M$1)/$B212</f>
        <v>7.3969859710583643</v>
      </c>
      <c r="N212" s="2">
        <f>1000*SUMIFS(allNAICS!$O:$O,allNAICS!$C:$C,'Number of Firms per 1000 Capita'!$A212,allNAICS!$E:$E,'Number of Firms per 1000 Capita'!N$1)/$B212</f>
        <v>2.3877833865891773</v>
      </c>
      <c r="O212" s="2">
        <f>1000*SUMIFS(allNAICS!$O:$O,allNAICS!$C:$C,'Number of Firms per 1000 Capita'!$A212,allNAICS!$E:$E,'Number of Firms per 1000 Capita'!O$1)/$B212</f>
        <v>1.0177125149434862</v>
      </c>
      <c r="P212" s="2">
        <f>1000*SUMIFS(allNAICS!$O:$O,allNAICS!$C:$C,'Number of Firms per 1000 Capita'!$A212,allNAICS!$E:$E,'Number of Firms per 1000 Capita'!P$1)/$B212</f>
        <v>3.5419950847596442</v>
      </c>
      <c r="Q212" s="2">
        <f>1000*SUMIFS(allNAICS!$O:$O,allNAICS!$C:$C,'Number of Firms per 1000 Capita'!$A212,allNAICS!$E:$E,'Number of Firms per 1000 Capita'!Q$1)/$B212</f>
        <v>7.9893289382712602</v>
      </c>
      <c r="R212" s="2">
        <f>1000*SUMIFS(allNAICS!$O:$O,allNAICS!$C:$C,'Number of Firms per 1000 Capita'!$A212,allNAICS!$E:$E,'Number of Firms per 1000 Capita'!R$1)/$B212</f>
        <v>10.925013697534316</v>
      </c>
      <c r="S212" s="2">
        <f>1000*SUMIFS(allNAICS!$O:$O,allNAICS!$C:$C,'Number of Firms per 1000 Capita'!$A212,allNAICS!$E:$E,'Number of Firms per 1000 Capita'!S$1)/$B212</f>
        <v>4.7177927002776334</v>
      </c>
      <c r="T212" s="2">
        <f>1000*SUMIFS(allNAICS!$O:$O,allNAICS!$C:$C,'Number of Firms per 1000 Capita'!$A212,allNAICS!$E:$E,'Number of Firms per 1000 Capita'!T$1)/$B212</f>
        <v>1.8938468072841044</v>
      </c>
      <c r="U212" s="2">
        <f>1000*SUMIFS(allNAICS!$O:$O,allNAICS!$C:$C,'Number of Firms per 1000 Capita'!$A212,allNAICS!$E:$E,'Number of Firms per 1000 Capita'!U$1)/$B212</f>
        <v>6.4713310448028416</v>
      </c>
      <c r="V212" s="2">
        <f>1000*SUMIFS(allNAICS!$O:$O,allNAICS!$C:$C,'Number of Firms per 1000 Capita'!$A212,allNAICS!$E:$E,'Number of Firms per 1000 Capita'!V$1)/$B212</f>
        <v>4.0606919810221695</v>
      </c>
      <c r="W212" s="2">
        <f>1000*SUMIFS(allNAICS!$O:$O,allNAICS!$C:$C,'Number of Firms per 1000 Capita'!$A212,allNAICS!$E:$E,'Number of Firms per 1000 Capita'!W$1)/$B212</f>
        <v>2.3693718688515846</v>
      </c>
      <c r="X212" s="2">
        <f>1000*SUMIFS(allNAICS!$O:$O,allNAICS!$C:$C,'Number of Firms per 1000 Capita'!$A212,allNAICS!$E:$E,'Number of Firms per 1000 Capita'!X$1)/$B212</f>
        <v>10.455837435186696</v>
      </c>
      <c r="Y212" s="2">
        <f>1000*SUMIFS(allNAICS!$O:$O,allNAICS!$C:$C,'Number of Firms per 1000 Capita'!$A212,allNAICS!$E:$E,'Number of Firms per 1000 Capita'!Y$1)/$B212</f>
        <v>0.17459197854613767</v>
      </c>
      <c r="Z212" s="2">
        <f>1000*SUMIFS(allNAICS!$O:$O,allNAICS!$C:$C,'Number of Firms per 1000 Capita'!$A212,allNAICS!$E:$E,'Number of Firms per 1000 Capita'!Z$1)/$B212</f>
        <v>0</v>
      </c>
    </row>
    <row r="213" spans="1:26" x14ac:dyDescent="0.45">
      <c r="A213" s="1" t="s">
        <v>701</v>
      </c>
      <c r="B213" s="2">
        <v>3526149</v>
      </c>
      <c r="C213" s="1" t="s">
        <v>468</v>
      </c>
      <c r="D213" s="1">
        <v>44.983333999999999</v>
      </c>
      <c r="E213" s="1">
        <v>-93.266670000000005</v>
      </c>
      <c r="F213" s="2">
        <f>1000*SUMIFS(allNAICS!$O:$O,allNAICS!$C:$C,'Number of Firms per 1000 Capita'!$A213,allNAICS!$E:$E,'Number of Firms per 1000 Capita'!F$1)/$B213</f>
        <v>91.244017198365697</v>
      </c>
      <c r="G213" s="2">
        <f>1000*SUMIFS(allNAICS!$O:$O,allNAICS!$C:$C,'Number of Firms per 1000 Capita'!$A213,allNAICS!$E:$E,'Number of Firms per 1000 Capita'!G$1)/$B213</f>
        <v>0.41660179419531052</v>
      </c>
      <c r="H213" s="2">
        <f>1000*SUMIFS(allNAICS!$O:$O,allNAICS!$C:$C,'Number of Firms per 1000 Capita'!$A213,allNAICS!$E:$E,'Number of Firms per 1000 Capita'!H$1)/$B213</f>
        <v>1.900089871414963E-2</v>
      </c>
      <c r="I213" s="2">
        <f>1000*SUMIFS(allNAICS!$O:$O,allNAICS!$C:$C,'Number of Firms per 1000 Capita'!$A213,allNAICS!$E:$E,'Number of Firms per 1000 Capita'!I$1)/$B213</f>
        <v>6.579415674153305E-2</v>
      </c>
      <c r="J213" s="2">
        <f>1000*SUMIFS(allNAICS!$O:$O,allNAICS!$C:$C,'Number of Firms per 1000 Capita'!$A213,allNAICS!$E:$E,'Number of Firms per 1000 Capita'!J$1)/$B213</f>
        <v>9.2988129543022708</v>
      </c>
      <c r="K213" s="2">
        <f>1000*SUMIFS(allNAICS!$O:$O,allNAICS!$C:$C,'Number of Firms per 1000 Capita'!$A213,allNAICS!$E:$E,'Number of Firms per 1000 Capita'!K$1)/$B213</f>
        <v>2.5239999784467417</v>
      </c>
      <c r="L213" s="2">
        <f>1000*SUMIFS(allNAICS!$O:$O,allNAICS!$C:$C,'Number of Firms per 1000 Capita'!$A213,allNAICS!$E:$E,'Number of Firms per 1000 Capita'!L$1)/$B213</f>
        <v>2.8146853692229112</v>
      </c>
      <c r="M213" s="2">
        <f>1000*SUMIFS(allNAICS!$O:$O,allNAICS!$C:$C,'Number of Firms per 1000 Capita'!$A213,allNAICS!$E:$E,'Number of Firms per 1000 Capita'!M$1)/$B213</f>
        <v>8.1408925147519291</v>
      </c>
      <c r="N213" s="2">
        <f>1000*SUMIFS(allNAICS!$O:$O,allNAICS!$C:$C,'Number of Firms per 1000 Capita'!$A213,allNAICS!$E:$E,'Number of Firms per 1000 Capita'!N$1)/$B213</f>
        <v>3.6881595190674017</v>
      </c>
      <c r="O213" s="2">
        <f>1000*SUMIFS(allNAICS!$O:$O,allNAICS!$C:$C,'Number of Firms per 1000 Capita'!$A213,allNAICS!$E:$E,'Number of Firms per 1000 Capita'!O$1)/$B213</f>
        <v>1.5124148185456712</v>
      </c>
      <c r="P213" s="2">
        <f>1000*SUMIFS(allNAICS!$O:$O,allNAICS!$C:$C,'Number of Firms per 1000 Capita'!$A213,allNAICS!$E:$E,'Number of Firms per 1000 Capita'!P$1)/$B213</f>
        <v>3.8251361471111971</v>
      </c>
      <c r="Q213" s="2">
        <f>1000*SUMIFS(allNAICS!$O:$O,allNAICS!$C:$C,'Number of Firms per 1000 Capita'!$A213,allNAICS!$E:$E,'Number of Firms per 1000 Capita'!Q$1)/$B213</f>
        <v>8.58783902778924</v>
      </c>
      <c r="R213" s="2">
        <f>1000*SUMIFS(allNAICS!$O:$O,allNAICS!$C:$C,'Number of Firms per 1000 Capita'!$A213,allNAICS!$E:$E,'Number of Firms per 1000 Capita'!R$1)/$B213</f>
        <v>16.216841659271914</v>
      </c>
      <c r="S213" s="2">
        <f>1000*SUMIFS(allNAICS!$O:$O,allNAICS!$C:$C,'Number of Firms per 1000 Capita'!$A213,allNAICS!$E:$E,'Number of Firms per 1000 Capita'!S$1)/$B213</f>
        <v>6.2717145531853591</v>
      </c>
      <c r="T213" s="2">
        <f>1000*SUMIFS(allNAICS!$O:$O,allNAICS!$C:$C,'Number of Firms per 1000 Capita'!$A213,allNAICS!$E:$E,'Number of Firms per 1000 Capita'!T$1)/$B213</f>
        <v>2.8989132336722014</v>
      </c>
      <c r="U213" s="2">
        <f>1000*SUMIFS(allNAICS!$O:$O,allNAICS!$C:$C,'Number of Firms per 1000 Capita'!$A213,allNAICS!$E:$E,'Number of Firms per 1000 Capita'!U$1)/$B213</f>
        <v>7.6735271254844877</v>
      </c>
      <c r="V213" s="2">
        <f>1000*SUMIFS(allNAICS!$O:$O,allNAICS!$C:$C,'Number of Firms per 1000 Capita'!$A213,allNAICS!$E:$E,'Number of Firms per 1000 Capita'!V$1)/$B213</f>
        <v>6.0621374763233202</v>
      </c>
      <c r="W213" s="2">
        <f>1000*SUMIFS(allNAICS!$O:$O,allNAICS!$C:$C,'Number of Firms per 1000 Capita'!$A213,allNAICS!$E:$E,'Number of Firms per 1000 Capita'!W$1)/$B213</f>
        <v>1.8907312198094861</v>
      </c>
      <c r="X213" s="2">
        <f>1000*SUMIFS(allNAICS!$O:$O,allNAICS!$C:$C,'Number of Firms per 1000 Capita'!$A213,allNAICS!$E:$E,'Number of Firms per 1000 Capita'!X$1)/$B213</f>
        <v>9.533913626451973</v>
      </c>
      <c r="Y213" s="2">
        <f>1000*SUMIFS(allNAICS!$O:$O,allNAICS!$C:$C,'Number of Firms per 1000 Capita'!$A213,allNAICS!$E:$E,'Number of Firms per 1000 Capita'!Y$1)/$B213</f>
        <v>0.16760494238899151</v>
      </c>
      <c r="Z213" s="2">
        <f>1000*SUMIFS(allNAICS!$O:$O,allNAICS!$C:$C,'Number of Firms per 1000 Capita'!$A213,allNAICS!$E:$E,'Number of Firms per 1000 Capita'!Z$1)/$B213</f>
        <v>1.4179775159813156E-2</v>
      </c>
    </row>
    <row r="214" spans="1:26" x14ac:dyDescent="0.45">
      <c r="A214" s="1" t="s">
        <v>702</v>
      </c>
      <c r="B214" s="2">
        <v>114231</v>
      </c>
      <c r="C214" s="1" t="s">
        <v>496</v>
      </c>
      <c r="D214" s="1">
        <v>46.862499999999997</v>
      </c>
      <c r="E214" s="1">
        <v>-114.011667</v>
      </c>
      <c r="F214" s="2">
        <f>1000*SUMIFS(allNAICS!$O:$O,allNAICS!$C:$C,'Number of Firms per 1000 Capita'!$A214,allNAICS!$E:$E,'Number of Firms per 1000 Capita'!F$1)/$B214</f>
        <v>115.72165174077089</v>
      </c>
      <c r="G214" s="2">
        <f>1000*SUMIFS(allNAICS!$O:$O,allNAICS!$C:$C,'Number of Firms per 1000 Capita'!$A214,allNAICS!$E:$E,'Number of Firms per 1000 Capita'!G$1)/$B214</f>
        <v>1.9171678441053654</v>
      </c>
      <c r="H214" s="2">
        <f>1000*SUMIFS(allNAICS!$O:$O,allNAICS!$C:$C,'Number of Firms per 1000 Capita'!$A214,allNAICS!$E:$E,'Number of Firms per 1000 Capita'!H$1)/$B214</f>
        <v>0.24511734993127959</v>
      </c>
      <c r="I214" s="2">
        <f>1000*SUMIFS(allNAICS!$O:$O,allNAICS!$C:$C,'Number of Firms per 1000 Capita'!$A214,allNAICS!$E:$E,'Number of Firms per 1000 Capita'!I$1)/$B214</f>
        <v>0</v>
      </c>
      <c r="J214" s="2">
        <f>1000*SUMIFS(allNAICS!$O:$O,allNAICS!$C:$C,'Number of Firms per 1000 Capita'!$A214,allNAICS!$E:$E,'Number of Firms per 1000 Capita'!J$1)/$B214</f>
        <v>14.181789531738319</v>
      </c>
      <c r="K214" s="2">
        <f>1000*SUMIFS(allNAICS!$O:$O,allNAICS!$C:$C,'Number of Firms per 1000 Capita'!$A214,allNAICS!$E:$E,'Number of Firms per 1000 Capita'!K$1)/$B214</f>
        <v>2.9063914348994579</v>
      </c>
      <c r="L214" s="2">
        <f>1000*SUMIFS(allNAICS!$O:$O,allNAICS!$C:$C,'Number of Firms per 1000 Capita'!$A214,allNAICS!$E:$E,'Number of Firms per 1000 Capita'!L$1)/$B214</f>
        <v>2.0572349012089539</v>
      </c>
      <c r="M214" s="2">
        <f>1000*SUMIFS(allNAICS!$O:$O,allNAICS!$C:$C,'Number of Firms per 1000 Capita'!$A214,allNAICS!$E:$E,'Number of Firms per 1000 Capita'!M$1)/$B214</f>
        <v>12.492230655426285</v>
      </c>
      <c r="N214" s="2">
        <f>1000*SUMIFS(allNAICS!$O:$O,allNAICS!$C:$C,'Number of Firms per 1000 Capita'!$A214,allNAICS!$E:$E,'Number of Firms per 1000 Capita'!N$1)/$B214</f>
        <v>4.4121122987630326</v>
      </c>
      <c r="O214" s="2">
        <f>1000*SUMIFS(allNAICS!$O:$O,allNAICS!$C:$C,'Number of Firms per 1000 Capita'!$A214,allNAICS!$E:$E,'Number of Firms per 1000 Capita'!O$1)/$B214</f>
        <v>1.9521846083812626</v>
      </c>
      <c r="P214" s="2">
        <f>1000*SUMIFS(allNAICS!$O:$O,allNAICS!$C:$C,'Number of Firms per 1000 Capita'!$A214,allNAICS!$E:$E,'Number of Firms per 1000 Capita'!P$1)/$B214</f>
        <v>3.4929222365207342</v>
      </c>
      <c r="Q214" s="2">
        <f>1000*SUMIFS(allNAICS!$O:$O,allNAICS!$C:$C,'Number of Firms per 1000 Capita'!$A214,allNAICS!$E:$E,'Number of Firms per 1000 Capita'!Q$1)/$B214</f>
        <v>13.44643748194448</v>
      </c>
      <c r="R214" s="2">
        <f>1000*SUMIFS(allNAICS!$O:$O,allNAICS!$C:$C,'Number of Firms per 1000 Capita'!$A214,allNAICS!$E:$E,'Number of Firms per 1000 Capita'!R$1)/$B214</f>
        <v>18.716460505466991</v>
      </c>
      <c r="S214" s="2">
        <f>1000*SUMIFS(allNAICS!$O:$O,allNAICS!$C:$C,'Number of Firms per 1000 Capita'!$A214,allNAICS!$E:$E,'Number of Firms per 1000 Capita'!S$1)/$B214</f>
        <v>6.2154756589717328</v>
      </c>
      <c r="T214" s="2">
        <f>1000*SUMIFS(allNAICS!$O:$O,allNAICS!$C:$C,'Number of Firms per 1000 Capita'!$A214,allNAICS!$E:$E,'Number of Firms per 1000 Capita'!T$1)/$B214</f>
        <v>2.2848438690022848</v>
      </c>
      <c r="U214" s="2">
        <f>1000*SUMIFS(allNAICS!$O:$O,allNAICS!$C:$C,'Number of Firms per 1000 Capita'!$A214,allNAICS!$E:$E,'Number of Firms per 1000 Capita'!U$1)/$B214</f>
        <v>11.415465153942449</v>
      </c>
      <c r="V214" s="2">
        <f>1000*SUMIFS(allNAICS!$O:$O,allNAICS!$C:$C,'Number of Firms per 1000 Capita'!$A214,allNAICS!$E:$E,'Number of Firms per 1000 Capita'!V$1)/$B214</f>
        <v>5.9178331626266072</v>
      </c>
      <c r="W214" s="2">
        <f>1000*SUMIFS(allNAICS!$O:$O,allNAICS!$C:$C,'Number of Firms per 1000 Capita'!$A214,allNAICS!$E:$E,'Number of Firms per 1000 Capita'!W$1)/$B214</f>
        <v>3.3353467972791973</v>
      </c>
      <c r="X214" s="2">
        <f>1000*SUMIFS(allNAICS!$O:$O,allNAICS!$C:$C,'Number of Firms per 1000 Capita'!$A214,allNAICS!$E:$E,'Number of Firms per 1000 Capita'!X$1)/$B214</f>
        <v>10.977755600493737</v>
      </c>
      <c r="Y214" s="2">
        <f>1000*SUMIFS(allNAICS!$O:$O,allNAICS!$C:$C,'Number of Firms per 1000 Capita'!$A214,allNAICS!$E:$E,'Number of Firms per 1000 Capita'!Y$1)/$B214</f>
        <v>0.22760896779333106</v>
      </c>
      <c r="Z214" s="2">
        <f>1000*SUMIFS(allNAICS!$O:$O,allNAICS!$C:$C,'Number of Firms per 1000 Capita'!$A214,allNAICS!$E:$E,'Number of Firms per 1000 Capita'!Z$1)/$B214</f>
        <v>0</v>
      </c>
    </row>
    <row r="215" spans="1:26" x14ac:dyDescent="0.45">
      <c r="A215" s="1" t="s">
        <v>703</v>
      </c>
      <c r="B215" s="2">
        <v>414328</v>
      </c>
      <c r="C215" s="1" t="s">
        <v>475</v>
      </c>
      <c r="D215" s="1">
        <v>30.6953657</v>
      </c>
      <c r="E215" s="1">
        <v>-88.0398912</v>
      </c>
      <c r="F215" s="2">
        <f>1000*SUMIFS(allNAICS!$O:$O,allNAICS!$C:$C,'Number of Firms per 1000 Capita'!$A215,allNAICS!$E:$E,'Number of Firms per 1000 Capita'!F$1)/$B215</f>
        <v>86.675291073738677</v>
      </c>
      <c r="G215" s="2">
        <f>1000*SUMIFS(allNAICS!$O:$O,allNAICS!$C:$C,'Number of Firms per 1000 Capita'!$A215,allNAICS!$E:$E,'Number of Firms per 1000 Capita'!G$1)/$B215</f>
        <v>1.8680851885462726</v>
      </c>
      <c r="H215" s="2">
        <f>1000*SUMIFS(allNAICS!$O:$O,allNAICS!$C:$C,'Number of Firms per 1000 Capita'!$A215,allNAICS!$E:$E,'Number of Firms per 1000 Capita'!H$1)/$B215</f>
        <v>0.22687339499140777</v>
      </c>
      <c r="I215" s="2">
        <f>1000*SUMIFS(allNAICS!$O:$O,allNAICS!$C:$C,'Number of Firms per 1000 Capita'!$A215,allNAICS!$E:$E,'Number of Firms per 1000 Capita'!I$1)/$B215</f>
        <v>0</v>
      </c>
      <c r="J215" s="2">
        <f>1000*SUMIFS(allNAICS!$O:$O,allNAICS!$C:$C,'Number of Firms per 1000 Capita'!$A215,allNAICS!$E:$E,'Number of Firms per 1000 Capita'!J$1)/$B215</f>
        <v>9.0363190515726668</v>
      </c>
      <c r="K215" s="2">
        <f>1000*SUMIFS(allNAICS!$O:$O,allNAICS!$C:$C,'Number of Firms per 1000 Capita'!$A215,allNAICS!$E:$E,'Number of Firms per 1000 Capita'!K$1)/$B215</f>
        <v>1.8246413469521732</v>
      </c>
      <c r="L215" s="2">
        <f>1000*SUMIFS(allNAICS!$O:$O,allNAICS!$C:$C,'Number of Firms per 1000 Capita'!$A215,allNAICS!$E:$E,'Number of Firms per 1000 Capita'!L$1)/$B215</f>
        <v>2.8141955165955475</v>
      </c>
      <c r="M215" s="2">
        <f>1000*SUMIFS(allNAICS!$O:$O,allNAICS!$C:$C,'Number of Firms per 1000 Capita'!$A215,allNAICS!$E:$E,'Number of Firms per 1000 Capita'!M$1)/$B215</f>
        <v>6.7482767276167674</v>
      </c>
      <c r="N215" s="2">
        <f>1000*SUMIFS(allNAICS!$O:$O,allNAICS!$C:$C,'Number of Firms per 1000 Capita'!$A215,allNAICS!$E:$E,'Number of Firms per 1000 Capita'!N$1)/$B215</f>
        <v>3.1665733428587979</v>
      </c>
      <c r="O215" s="2">
        <f>1000*SUMIFS(allNAICS!$O:$O,allNAICS!$C:$C,'Number of Firms per 1000 Capita'!$A215,allNAICS!$E:$E,'Number of Firms per 1000 Capita'!O$1)/$B215</f>
        <v>0.52615319263964777</v>
      </c>
      <c r="P215" s="2">
        <f>1000*SUMIFS(allNAICS!$O:$O,allNAICS!$C:$C,'Number of Firms per 1000 Capita'!$A215,allNAICS!$E:$E,'Number of Firms per 1000 Capita'!P$1)/$B215</f>
        <v>2.338726805815682</v>
      </c>
      <c r="Q215" s="2">
        <f>1000*SUMIFS(allNAICS!$O:$O,allNAICS!$C:$C,'Number of Firms per 1000 Capita'!$A215,allNAICS!$E:$E,'Number of Firms per 1000 Capita'!Q$1)/$B215</f>
        <v>7.2599486397250486</v>
      </c>
      <c r="R215" s="2">
        <f>1000*SUMIFS(allNAICS!$O:$O,allNAICS!$C:$C,'Number of Firms per 1000 Capita'!$A215,allNAICS!$E:$E,'Number of Firms per 1000 Capita'!R$1)/$B215</f>
        <v>8.0395242416636101</v>
      </c>
      <c r="S215" s="2">
        <f>1000*SUMIFS(allNAICS!$O:$O,allNAICS!$C:$C,'Number of Firms per 1000 Capita'!$A215,allNAICS!$E:$E,'Number of Firms per 1000 Capita'!S$1)/$B215</f>
        <v>10.421694889073391</v>
      </c>
      <c r="T215" s="2">
        <f>1000*SUMIFS(allNAICS!$O:$O,allNAICS!$C:$C,'Number of Firms per 1000 Capita'!$A215,allNAICS!$E:$E,'Number of Firms per 1000 Capita'!T$1)/$B215</f>
        <v>1.3226236218648029</v>
      </c>
      <c r="U215" s="2">
        <f>1000*SUMIFS(allNAICS!$O:$O,allNAICS!$C:$C,'Number of Firms per 1000 Capita'!$A215,allNAICS!$E:$E,'Number of Firms per 1000 Capita'!U$1)/$B215</f>
        <v>8.379834334150722</v>
      </c>
      <c r="V215" s="2">
        <f>1000*SUMIFS(allNAICS!$O:$O,allNAICS!$C:$C,'Number of Firms per 1000 Capita'!$A215,allNAICS!$E:$E,'Number of Firms per 1000 Capita'!V$1)/$B215</f>
        <v>2.93969994786739</v>
      </c>
      <c r="W215" s="2">
        <f>1000*SUMIFS(allNAICS!$O:$O,allNAICS!$C:$C,'Number of Firms per 1000 Capita'!$A215,allNAICS!$E:$E,'Number of Firms per 1000 Capita'!W$1)/$B215</f>
        <v>2.7683381282462203</v>
      </c>
      <c r="X215" s="2">
        <f>1000*SUMIFS(allNAICS!$O:$O,allNAICS!$C:$C,'Number of Firms per 1000 Capita'!$A215,allNAICS!$E:$E,'Number of Firms per 1000 Capita'!X$1)/$B215</f>
        <v>17.109632947809466</v>
      </c>
      <c r="Y215" s="2">
        <f>1000*SUMIFS(allNAICS!$O:$O,allNAICS!$C:$C,'Number of Firms per 1000 Capita'!$A215,allNAICS!$E:$E,'Number of Firms per 1000 Capita'!Y$1)/$B215</f>
        <v>0.18101600664208067</v>
      </c>
      <c r="Z215" s="2">
        <f>1000*SUMIFS(allNAICS!$O:$O,allNAICS!$C:$C,'Number of Firms per 1000 Capita'!$A215,allNAICS!$E:$E,'Number of Firms per 1000 Capita'!Z$1)/$B215</f>
        <v>0</v>
      </c>
    </row>
    <row r="216" spans="1:26" x14ac:dyDescent="0.45">
      <c r="A216" s="1" t="s">
        <v>704</v>
      </c>
      <c r="B216" s="2">
        <v>535684</v>
      </c>
      <c r="C216" s="1" t="s">
        <v>480</v>
      </c>
      <c r="D216" s="1">
        <v>37.639097200000002</v>
      </c>
      <c r="E216" s="1">
        <v>-120.9968782</v>
      </c>
      <c r="F216" s="2">
        <f>1000*SUMIFS(allNAICS!$O:$O,allNAICS!$C:$C,'Number of Firms per 1000 Capita'!$A216,allNAICS!$E:$E,'Number of Firms per 1000 Capita'!F$1)/$B216</f>
        <v>61.670686449473941</v>
      </c>
      <c r="G216" s="2">
        <f>1000*SUMIFS(allNAICS!$O:$O,allNAICS!$C:$C,'Number of Firms per 1000 Capita'!$A216,allNAICS!$E:$E,'Number of Firms per 1000 Capita'!G$1)/$B216</f>
        <v>0.67390476474936711</v>
      </c>
      <c r="H216" s="2">
        <f>1000*SUMIFS(allNAICS!$O:$O,allNAICS!$C:$C,'Number of Firms per 1000 Capita'!$A216,allNAICS!$E:$E,'Number of Firms per 1000 Capita'!H$1)/$B216</f>
        <v>5.4136393844131991E-2</v>
      </c>
      <c r="I216" s="2">
        <f>1000*SUMIFS(allNAICS!$O:$O,allNAICS!$C:$C,'Number of Firms per 1000 Capita'!$A216,allNAICS!$E:$E,'Number of Firms per 1000 Capita'!I$1)/$B216</f>
        <v>0</v>
      </c>
      <c r="J216" s="2">
        <f>1000*SUMIFS(allNAICS!$O:$O,allNAICS!$C:$C,'Number of Firms per 1000 Capita'!$A216,allNAICS!$E:$E,'Number of Firms per 1000 Capita'!J$1)/$B216</f>
        <v>5.4976441334816792</v>
      </c>
      <c r="K216" s="2">
        <f>1000*SUMIFS(allNAICS!$O:$O,allNAICS!$C:$C,'Number of Firms per 1000 Capita'!$A216,allNAICS!$E:$E,'Number of Firms per 1000 Capita'!K$1)/$B216</f>
        <v>1.3982123789398226</v>
      </c>
      <c r="L216" s="2">
        <f>1000*SUMIFS(allNAICS!$O:$O,allNAICS!$C:$C,'Number of Firms per 1000 Capita'!$A216,allNAICS!$E:$E,'Number of Firms per 1000 Capita'!L$1)/$B216</f>
        <v>1.891040240141576</v>
      </c>
      <c r="M216" s="2">
        <f>1000*SUMIFS(allNAICS!$O:$O,allNAICS!$C:$C,'Number of Firms per 1000 Capita'!$A216,allNAICS!$E:$E,'Number of Firms per 1000 Capita'!M$1)/$B216</f>
        <v>7.9244479954600102</v>
      </c>
      <c r="N216" s="2">
        <f>1000*SUMIFS(allNAICS!$O:$O,allNAICS!$C:$C,'Number of Firms per 1000 Capita'!$A216,allNAICS!$E:$E,'Number of Firms per 1000 Capita'!N$1)/$B216</f>
        <v>4.1965039090209899</v>
      </c>
      <c r="O216" s="2">
        <f>1000*SUMIFS(allNAICS!$O:$O,allNAICS!$C:$C,'Number of Firms per 1000 Capita'!$A216,allNAICS!$E:$E,'Number of Firms per 1000 Capita'!O$1)/$B216</f>
        <v>0.73550824739958631</v>
      </c>
      <c r="P216" s="2">
        <f>1000*SUMIFS(allNAICS!$O:$O,allNAICS!$C:$C,'Number of Firms per 1000 Capita'!$A216,allNAICS!$E:$E,'Number of Firms per 1000 Capita'!P$1)/$B216</f>
        <v>1.9619775837994042</v>
      </c>
      <c r="Q216" s="2">
        <f>1000*SUMIFS(allNAICS!$O:$O,allNAICS!$C:$C,'Number of Firms per 1000 Capita'!$A216,allNAICS!$E:$E,'Number of Firms per 1000 Capita'!Q$1)/$B216</f>
        <v>5.6525862262079887</v>
      </c>
      <c r="R216" s="2">
        <f>1000*SUMIFS(allNAICS!$O:$O,allNAICS!$C:$C,'Number of Firms per 1000 Capita'!$A216,allNAICS!$E:$E,'Number of Firms per 1000 Capita'!R$1)/$B216</f>
        <v>6.4889001724897515</v>
      </c>
      <c r="S216" s="2">
        <f>1000*SUMIFS(allNAICS!$O:$O,allNAICS!$C:$C,'Number of Firms per 1000 Capita'!$A216,allNAICS!$E:$E,'Number of Firms per 1000 Capita'!S$1)/$B216</f>
        <v>5.2250953920594974</v>
      </c>
      <c r="T216" s="2">
        <f>1000*SUMIFS(allNAICS!$O:$O,allNAICS!$C:$C,'Number of Firms per 1000 Capita'!$A216,allNAICS!$E:$E,'Number of Firms per 1000 Capita'!T$1)/$B216</f>
        <v>1.125663637517641</v>
      </c>
      <c r="U216" s="2">
        <f>1000*SUMIFS(allNAICS!$O:$O,allNAICS!$C:$C,'Number of Firms per 1000 Capita'!$A216,allNAICS!$E:$E,'Number of Firms per 1000 Capita'!U$1)/$B216</f>
        <v>5.0440184885118837</v>
      </c>
      <c r="V216" s="2">
        <f>1000*SUMIFS(allNAICS!$O:$O,allNAICS!$C:$C,'Number of Firms per 1000 Capita'!$A216,allNAICS!$E:$E,'Number of Firms per 1000 Capita'!V$1)/$B216</f>
        <v>2.0422487884648413</v>
      </c>
      <c r="W216" s="2">
        <f>1000*SUMIFS(allNAICS!$O:$O,allNAICS!$C:$C,'Number of Firms per 1000 Capita'!$A216,allNAICS!$E:$E,'Number of Firms per 1000 Capita'!W$1)/$B216</f>
        <v>2.0310481552557103</v>
      </c>
      <c r="X216" s="2">
        <f>1000*SUMIFS(allNAICS!$O:$O,allNAICS!$C:$C,'Number of Firms per 1000 Capita'!$A216,allNAICS!$E:$E,'Number of Firms per 1000 Capita'!X$1)/$B216</f>
        <v>9.8584239962365867</v>
      </c>
      <c r="Y216" s="2">
        <f>1000*SUMIFS(allNAICS!$O:$O,allNAICS!$C:$C,'Number of Firms per 1000 Capita'!$A216,allNAICS!$E:$E,'Number of Firms per 1000 Capita'!Y$1)/$B216</f>
        <v>5.2269621642610196E-2</v>
      </c>
      <c r="Z216" s="2">
        <f>1000*SUMIFS(allNAICS!$O:$O,allNAICS!$C:$C,'Number of Firms per 1000 Capita'!$A216,allNAICS!$E:$E,'Number of Firms per 1000 Capita'!Z$1)/$B216</f>
        <v>0</v>
      </c>
    </row>
    <row r="217" spans="1:26" x14ac:dyDescent="0.45">
      <c r="A217" s="1" t="s">
        <v>705</v>
      </c>
      <c r="B217" s="2">
        <v>178970</v>
      </c>
      <c r="C217" s="1" t="s">
        <v>455</v>
      </c>
      <c r="D217" s="1">
        <v>32.509310900000003</v>
      </c>
      <c r="E217" s="1">
        <v>-92.119301199999995</v>
      </c>
      <c r="F217" s="2">
        <f>1000*SUMIFS(allNAICS!$O:$O,allNAICS!$C:$C,'Number of Firms per 1000 Capita'!$A217,allNAICS!$E:$E,'Number of Firms per 1000 Capita'!F$1)/$B217</f>
        <v>90.529138961837177</v>
      </c>
      <c r="G217" s="2">
        <f>1000*SUMIFS(allNAICS!$O:$O,allNAICS!$C:$C,'Number of Firms per 1000 Capita'!$A217,allNAICS!$E:$E,'Number of Firms per 1000 Capita'!G$1)/$B217</f>
        <v>1.1286807844890205</v>
      </c>
      <c r="H217" s="2">
        <f>1000*SUMIFS(allNAICS!$O:$O,allNAICS!$C:$C,'Number of Firms per 1000 Capita'!$A217,allNAICS!$E:$E,'Number of Firms per 1000 Capita'!H$1)/$B217</f>
        <v>0.96664245404257698</v>
      </c>
      <c r="I217" s="2">
        <f>1000*SUMIFS(allNAICS!$O:$O,allNAICS!$C:$C,'Number of Firms per 1000 Capita'!$A217,allNAICS!$E:$E,'Number of Firms per 1000 Capita'!I$1)/$B217</f>
        <v>0.36877688998156116</v>
      </c>
      <c r="J217" s="2">
        <f>1000*SUMIFS(allNAICS!$O:$O,allNAICS!$C:$C,'Number of Firms per 1000 Capita'!$A217,allNAICS!$E:$E,'Number of Firms per 1000 Capita'!J$1)/$B217</f>
        <v>10.163714589037269</v>
      </c>
      <c r="K217" s="2">
        <f>1000*SUMIFS(allNAICS!$O:$O,allNAICS!$C:$C,'Number of Firms per 1000 Capita'!$A217,allNAICS!$E:$E,'Number of Firms per 1000 Capita'!K$1)/$B217</f>
        <v>1.6371458903726881</v>
      </c>
      <c r="L217" s="2">
        <f>1000*SUMIFS(allNAICS!$O:$O,allNAICS!$C:$C,'Number of Firms per 1000 Capita'!$A217,allNAICS!$E:$E,'Number of Firms per 1000 Capita'!L$1)/$B217</f>
        <v>1.5198077890149186</v>
      </c>
      <c r="M217" s="2">
        <f>1000*SUMIFS(allNAICS!$O:$O,allNAICS!$C:$C,'Number of Firms per 1000 Capita'!$A217,allNAICS!$E:$E,'Number of Firms per 1000 Capita'!M$1)/$B217</f>
        <v>8.6718444432027706</v>
      </c>
      <c r="N217" s="2">
        <f>1000*SUMIFS(allNAICS!$O:$O,allNAICS!$C:$C,'Number of Firms per 1000 Capita'!$A217,allNAICS!$E:$E,'Number of Firms per 1000 Capita'!N$1)/$B217</f>
        <v>2.469687657149243</v>
      </c>
      <c r="O217" s="2">
        <f>1000*SUMIFS(allNAICS!$O:$O,allNAICS!$C:$C,'Number of Firms per 1000 Capita'!$A217,allNAICS!$E:$E,'Number of Firms per 1000 Capita'!O$1)/$B217</f>
        <v>0.56992792088059452</v>
      </c>
      <c r="P217" s="2">
        <f>1000*SUMIFS(allNAICS!$O:$O,allNAICS!$C:$C,'Number of Firms per 1000 Capita'!$A217,allNAICS!$E:$E,'Number of Firms per 1000 Capita'!P$1)/$B217</f>
        <v>2.9055148907638153</v>
      </c>
      <c r="Q217" s="2">
        <f>1000*SUMIFS(allNAICS!$O:$O,allNAICS!$C:$C,'Number of Firms per 1000 Capita'!$A217,allNAICS!$E:$E,'Number of Firms per 1000 Capita'!Q$1)/$B217</f>
        <v>9.0964966195451744</v>
      </c>
      <c r="R217" s="2">
        <f>1000*SUMIFS(allNAICS!$O:$O,allNAICS!$C:$C,'Number of Firms per 1000 Capita'!$A217,allNAICS!$E:$E,'Number of Firms per 1000 Capita'!R$1)/$B217</f>
        <v>8.3924680113985577</v>
      </c>
      <c r="S217" s="2">
        <f>1000*SUMIFS(allNAICS!$O:$O,allNAICS!$C:$C,'Number of Firms per 1000 Capita'!$A217,allNAICS!$E:$E,'Number of Firms per 1000 Capita'!S$1)/$B217</f>
        <v>10.141364474492931</v>
      </c>
      <c r="T217" s="2">
        <f>1000*SUMIFS(allNAICS!$O:$O,allNAICS!$C:$C,'Number of Firms per 1000 Capita'!$A217,allNAICS!$E:$E,'Number of Firms per 1000 Capita'!T$1)/$B217</f>
        <v>1.4415823881097392</v>
      </c>
      <c r="U217" s="2">
        <f>1000*SUMIFS(allNAICS!$O:$O,allNAICS!$C:$C,'Number of Firms per 1000 Capita'!$A217,allNAICS!$E:$E,'Number of Firms per 1000 Capita'!U$1)/$B217</f>
        <v>11.225345029893278</v>
      </c>
      <c r="V217" s="2">
        <f>1000*SUMIFS(allNAICS!$O:$O,allNAICS!$C:$C,'Number of Firms per 1000 Capita'!$A217,allNAICS!$E:$E,'Number of Firms per 1000 Capita'!V$1)/$B217</f>
        <v>2.1567860535285241</v>
      </c>
      <c r="W217" s="2">
        <f>1000*SUMIFS(allNAICS!$O:$O,allNAICS!$C:$C,'Number of Firms per 1000 Capita'!$A217,allNAICS!$E:$E,'Number of Firms per 1000 Capita'!W$1)/$B217</f>
        <v>2.559088115326591</v>
      </c>
      <c r="X217" s="2">
        <f>1000*SUMIFS(allNAICS!$O:$O,allNAICS!$C:$C,'Number of Firms per 1000 Capita'!$A217,allNAICS!$E:$E,'Number of Firms per 1000 Capita'!X$1)/$B217</f>
        <v>15.276303291054367</v>
      </c>
      <c r="Y217" s="2">
        <f>1000*SUMIFS(allNAICS!$O:$O,allNAICS!$C:$C,'Number of Firms per 1000 Capita'!$A217,allNAICS!$E:$E,'Number of Firms per 1000 Capita'!Y$1)/$B217</f>
        <v>0</v>
      </c>
      <c r="Z217" s="2">
        <f>1000*SUMIFS(allNAICS!$O:$O,allNAICS!$C:$C,'Number of Firms per 1000 Capita'!$A217,allNAICS!$E:$E,'Number of Firms per 1000 Capita'!Z$1)/$B217</f>
        <v>0</v>
      </c>
    </row>
    <row r="218" spans="1:26" x14ac:dyDescent="0.45">
      <c r="A218" s="1" t="s">
        <v>706</v>
      </c>
      <c r="B218" s="2">
        <v>149619</v>
      </c>
      <c r="C218" s="1" t="s">
        <v>466</v>
      </c>
      <c r="D218" s="1">
        <v>41.916434299999999</v>
      </c>
      <c r="E218" s="1">
        <v>-83.397710099999998</v>
      </c>
      <c r="F218" s="2">
        <f>1000*SUMIFS(allNAICS!$O:$O,allNAICS!$C:$C,'Number of Firms per 1000 Capita'!$A218,allNAICS!$E:$E,'Number of Firms per 1000 Capita'!F$1)/$B218</f>
        <v>69.763866888563612</v>
      </c>
      <c r="G218" s="2">
        <f>1000*SUMIFS(allNAICS!$O:$O,allNAICS!$C:$C,'Number of Firms per 1000 Capita'!$A218,allNAICS!$E:$E,'Number of Firms per 1000 Capita'!G$1)/$B218</f>
        <v>0.41438587345190114</v>
      </c>
      <c r="H218" s="2">
        <f>1000*SUMIFS(allNAICS!$O:$O,allNAICS!$C:$C,'Number of Firms per 1000 Capita'!$A218,allNAICS!$E:$E,'Number of Firms per 1000 Capita'!H$1)/$B218</f>
        <v>0</v>
      </c>
      <c r="I218" s="2">
        <f>1000*SUMIFS(allNAICS!$O:$O,allNAICS!$C:$C,'Number of Firms per 1000 Capita'!$A218,allNAICS!$E:$E,'Number of Firms per 1000 Capita'!I$1)/$B218</f>
        <v>0</v>
      </c>
      <c r="J218" s="2">
        <f>1000*SUMIFS(allNAICS!$O:$O,allNAICS!$C:$C,'Number of Firms per 1000 Capita'!$A218,allNAICS!$E:$E,'Number of Firms per 1000 Capita'!J$1)/$B218</f>
        <v>8.1072591047928402</v>
      </c>
      <c r="K218" s="2">
        <f>1000*SUMIFS(allNAICS!$O:$O,allNAICS!$C:$C,'Number of Firms per 1000 Capita'!$A218,allNAICS!$E:$E,'Number of Firms per 1000 Capita'!K$1)/$B218</f>
        <v>2.8338646829613885</v>
      </c>
      <c r="L218" s="2">
        <f>1000*SUMIFS(allNAICS!$O:$O,allNAICS!$C:$C,'Number of Firms per 1000 Capita'!$A218,allNAICS!$E:$E,'Number of Firms per 1000 Capita'!L$1)/$B218</f>
        <v>1.3701468396393506</v>
      </c>
      <c r="M218" s="2">
        <f>1000*SUMIFS(allNAICS!$O:$O,allNAICS!$C:$C,'Number of Firms per 1000 Capita'!$A218,allNAICS!$E:$E,'Number of Firms per 1000 Capita'!M$1)/$B218</f>
        <v>8.1941464653553364</v>
      </c>
      <c r="N218" s="2">
        <f>1000*SUMIFS(allNAICS!$O:$O,allNAICS!$C:$C,'Number of Firms per 1000 Capita'!$A218,allNAICS!$E:$E,'Number of Firms per 1000 Capita'!N$1)/$B218</f>
        <v>5.2600271355910682</v>
      </c>
      <c r="O218" s="2">
        <f>1000*SUMIFS(allNAICS!$O:$O,allNAICS!$C:$C,'Number of Firms per 1000 Capita'!$A218,allNAICS!$E:$E,'Number of Firms per 1000 Capita'!O$1)/$B218</f>
        <v>0.70178252762015514</v>
      </c>
      <c r="P218" s="2">
        <f>1000*SUMIFS(allNAICS!$O:$O,allNAICS!$C:$C,'Number of Firms per 1000 Capita'!$A218,allNAICS!$E:$E,'Number of Firms per 1000 Capita'!P$1)/$B218</f>
        <v>1.0760665423509046</v>
      </c>
      <c r="Q218" s="2">
        <f>1000*SUMIFS(allNAICS!$O:$O,allNAICS!$C:$C,'Number of Firms per 1000 Capita'!$A218,allNAICS!$E:$E,'Number of Firms per 1000 Capita'!Q$1)/$B218</f>
        <v>5.3201799236727956</v>
      </c>
      <c r="R218" s="2">
        <f>1000*SUMIFS(allNAICS!$O:$O,allNAICS!$C:$C,'Number of Firms per 1000 Capita'!$A218,allNAICS!$E:$E,'Number of Firms per 1000 Capita'!R$1)/$B218</f>
        <v>7.6661386588601719</v>
      </c>
      <c r="S218" s="2">
        <f>1000*SUMIFS(allNAICS!$O:$O,allNAICS!$C:$C,'Number of Firms per 1000 Capita'!$A218,allNAICS!$E:$E,'Number of Firms per 1000 Capita'!S$1)/$B218</f>
        <v>6.7772141238746419</v>
      </c>
      <c r="T218" s="2">
        <f>1000*SUMIFS(allNAICS!$O:$O,allNAICS!$C:$C,'Number of Firms per 1000 Capita'!$A218,allNAICS!$E:$E,'Number of Firms per 1000 Capita'!T$1)/$B218</f>
        <v>1.3300449809181989</v>
      </c>
      <c r="U218" s="2">
        <f>1000*SUMIFS(allNAICS!$O:$O,allNAICS!$C:$C,'Number of Firms per 1000 Capita'!$A218,allNAICS!$E:$E,'Number of Firms per 1000 Capita'!U$1)/$B218</f>
        <v>5.1397215594276124</v>
      </c>
      <c r="V218" s="2">
        <f>1000*SUMIFS(allNAICS!$O:$O,allNAICS!$C:$C,'Number of Firms per 1000 Capita'!$A218,allNAICS!$E:$E,'Number of Firms per 1000 Capita'!V$1)/$B218</f>
        <v>3.2415669132930978</v>
      </c>
      <c r="W218" s="2">
        <f>1000*SUMIFS(allNAICS!$O:$O,allNAICS!$C:$C,'Number of Firms per 1000 Capita'!$A218,allNAICS!$E:$E,'Number of Firms per 1000 Capita'!W$1)/$B218</f>
        <v>2.7803955379998531</v>
      </c>
      <c r="X218" s="2">
        <f>1000*SUMIFS(allNAICS!$O:$O,allNAICS!$C:$C,'Number of Firms per 1000 Capita'!$A218,allNAICS!$E:$E,'Number of Firms per 1000 Capita'!X$1)/$B218</f>
        <v>9.5041405169129582</v>
      </c>
      <c r="Y218" s="2">
        <f>1000*SUMIFS(allNAICS!$O:$O,allNAICS!$C:$C,'Number of Firms per 1000 Capita'!$A218,allNAICS!$E:$E,'Number of Firms per 1000 Capita'!Y$1)/$B218</f>
        <v>0</v>
      </c>
      <c r="Z218" s="2">
        <f>1000*SUMIFS(allNAICS!$O:$O,allNAICS!$C:$C,'Number of Firms per 1000 Capita'!$A218,allNAICS!$E:$E,'Number of Firms per 1000 Capita'!Z$1)/$B218</f>
        <v>0</v>
      </c>
    </row>
    <row r="219" spans="1:26" x14ac:dyDescent="0.45">
      <c r="A219" s="1" t="s">
        <v>707</v>
      </c>
      <c r="B219" s="2">
        <v>373507</v>
      </c>
      <c r="C219" s="1" t="s">
        <v>475</v>
      </c>
      <c r="D219" s="1">
        <v>32.366805200000002</v>
      </c>
      <c r="E219" s="1">
        <v>-86.299968899999996</v>
      </c>
      <c r="F219" s="2">
        <f>1000*SUMIFS(allNAICS!$O:$O,allNAICS!$C:$C,'Number of Firms per 1000 Capita'!$A219,allNAICS!$E:$E,'Number of Firms per 1000 Capita'!F$1)/$B219</f>
        <v>77.005250236274023</v>
      </c>
      <c r="G219" s="2">
        <f>1000*SUMIFS(allNAICS!$O:$O,allNAICS!$C:$C,'Number of Firms per 1000 Capita'!$A219,allNAICS!$E:$E,'Number of Firms per 1000 Capita'!G$1)/$B219</f>
        <v>0.62113963058255939</v>
      </c>
      <c r="H219" s="2">
        <f>1000*SUMIFS(allNAICS!$O:$O,allNAICS!$C:$C,'Number of Firms per 1000 Capita'!$A219,allNAICS!$E:$E,'Number of Firms per 1000 Capita'!H$1)/$B219</f>
        <v>0</v>
      </c>
      <c r="I219" s="2">
        <f>1000*SUMIFS(allNAICS!$O:$O,allNAICS!$C:$C,'Number of Firms per 1000 Capita'!$A219,allNAICS!$E:$E,'Number of Firms per 1000 Capita'!I$1)/$B219</f>
        <v>8.0319779816710263E-2</v>
      </c>
      <c r="J219" s="2">
        <f>1000*SUMIFS(allNAICS!$O:$O,allNAICS!$C:$C,'Number of Firms per 1000 Capita'!$A219,allNAICS!$E:$E,'Number of Firms per 1000 Capita'!J$1)/$B219</f>
        <v>6.953015606133218</v>
      </c>
      <c r="K219" s="2">
        <f>1000*SUMIFS(allNAICS!$O:$O,allNAICS!$C:$C,'Number of Firms per 1000 Capita'!$A219,allNAICS!$E:$E,'Number of Firms per 1000 Capita'!K$1)/$B219</f>
        <v>1.6144275743158762</v>
      </c>
      <c r="L219" s="2">
        <f>1000*SUMIFS(allNAICS!$O:$O,allNAICS!$C:$C,'Number of Firms per 1000 Capita'!$A219,allNAICS!$E:$E,'Number of Firms per 1000 Capita'!L$1)/$B219</f>
        <v>2.0481543853261117</v>
      </c>
      <c r="M219" s="2">
        <f>1000*SUMIFS(allNAICS!$O:$O,allNAICS!$C:$C,'Number of Firms per 1000 Capita'!$A219,allNAICS!$E:$E,'Number of Firms per 1000 Capita'!M$1)/$B219</f>
        <v>7.2662627474183887</v>
      </c>
      <c r="N219" s="2">
        <f>1000*SUMIFS(allNAICS!$O:$O,allNAICS!$C:$C,'Number of Firms per 1000 Capita'!$A219,allNAICS!$E:$E,'Number of Firms per 1000 Capita'!N$1)/$B219</f>
        <v>2.042799733338331</v>
      </c>
      <c r="O219" s="2">
        <f>1000*SUMIFS(allNAICS!$O:$O,allNAICS!$C:$C,'Number of Firms per 1000 Capita'!$A219,allNAICS!$E:$E,'Number of Firms per 1000 Capita'!O$1)/$B219</f>
        <v>0.81122977614877367</v>
      </c>
      <c r="P219" s="2">
        <f>1000*SUMIFS(allNAICS!$O:$O,allNAICS!$C:$C,'Number of Firms per 1000 Capita'!$A219,allNAICS!$E:$E,'Number of Firms per 1000 Capita'!P$1)/$B219</f>
        <v>2.5140091082630311</v>
      </c>
      <c r="Q219" s="2">
        <f>1000*SUMIFS(allNAICS!$O:$O,allNAICS!$C:$C,'Number of Firms per 1000 Capita'!$A219,allNAICS!$E:$E,'Number of Firms per 1000 Capita'!Q$1)/$B219</f>
        <v>6.4309370373246013</v>
      </c>
      <c r="R219" s="2">
        <f>1000*SUMIFS(allNAICS!$O:$O,allNAICS!$C:$C,'Number of Firms per 1000 Capita'!$A219,allNAICS!$E:$E,'Number of Firms per 1000 Capita'!R$1)/$B219</f>
        <v>8.6102803963513406</v>
      </c>
      <c r="S219" s="2">
        <f>1000*SUMIFS(allNAICS!$O:$O,allNAICS!$C:$C,'Number of Firms per 1000 Capita'!$A219,allNAICS!$E:$E,'Number of Firms per 1000 Capita'!S$1)/$B219</f>
        <v>8.9583327755570838</v>
      </c>
      <c r="T219" s="2">
        <f>1000*SUMIFS(allNAICS!$O:$O,allNAICS!$C:$C,'Number of Firms per 1000 Capita'!$A219,allNAICS!$E:$E,'Number of Firms per 1000 Capita'!T$1)/$B219</f>
        <v>1.9544479755399498</v>
      </c>
      <c r="U219" s="2">
        <f>1000*SUMIFS(allNAICS!$O:$O,allNAICS!$C:$C,'Number of Firms per 1000 Capita'!$A219,allNAICS!$E:$E,'Number of Firms per 1000 Capita'!U$1)/$B219</f>
        <v>7.6571523425263788</v>
      </c>
      <c r="V219" s="2">
        <f>1000*SUMIFS(allNAICS!$O:$O,allNAICS!$C:$C,'Number of Firms per 1000 Capita'!$A219,allNAICS!$E:$E,'Number of Firms per 1000 Capita'!V$1)/$B219</f>
        <v>2.1606020770695062</v>
      </c>
      <c r="W219" s="2">
        <f>1000*SUMIFS(allNAICS!$O:$O,allNAICS!$C:$C,'Number of Firms per 1000 Capita'!$A219,allNAICS!$E:$E,'Number of Firms per 1000 Capita'!W$1)/$B219</f>
        <v>2.5729102801286188</v>
      </c>
      <c r="X219" s="2">
        <f>1000*SUMIFS(allNAICS!$O:$O,allNAICS!$C:$C,'Number of Firms per 1000 Capita'!$A219,allNAICS!$E:$E,'Number of Firms per 1000 Capita'!X$1)/$B219</f>
        <v>14.867191244073069</v>
      </c>
      <c r="Y219" s="2">
        <f>1000*SUMIFS(allNAICS!$O:$O,allNAICS!$C:$C,'Number of Firms per 1000 Capita'!$A219,allNAICS!$E:$E,'Number of Firms per 1000 Capita'!Y$1)/$B219</f>
        <v>9.3706409786161973E-2</v>
      </c>
      <c r="Z219" s="2">
        <f>1000*SUMIFS(allNAICS!$O:$O,allNAICS!$C:$C,'Number of Firms per 1000 Capita'!$A219,allNAICS!$E:$E,'Number of Firms per 1000 Capita'!Z$1)/$B219</f>
        <v>0</v>
      </c>
    </row>
    <row r="220" spans="1:26" x14ac:dyDescent="0.45">
      <c r="A220" s="1" t="s">
        <v>708</v>
      </c>
      <c r="B220" s="2">
        <v>137475</v>
      </c>
      <c r="C220" s="1" t="s">
        <v>535</v>
      </c>
      <c r="D220" s="1">
        <v>39.629525999999998</v>
      </c>
      <c r="E220" s="1">
        <v>-79.955896800000005</v>
      </c>
      <c r="F220" s="2">
        <f>1000*SUMIFS(allNAICS!$O:$O,allNAICS!$C:$C,'Number of Firms per 1000 Capita'!$A220,allNAICS!$E:$E,'Number of Firms per 1000 Capita'!F$1)/$B220</f>
        <v>65.160938352427721</v>
      </c>
      <c r="G220" s="2">
        <f>1000*SUMIFS(allNAICS!$O:$O,allNAICS!$C:$C,'Number of Firms per 1000 Capita'!$A220,allNAICS!$E:$E,'Number of Firms per 1000 Capita'!G$1)/$B220</f>
        <v>0.27641389343517003</v>
      </c>
      <c r="H220" s="2">
        <f>1000*SUMIFS(allNAICS!$O:$O,allNAICS!$C:$C,'Number of Firms per 1000 Capita'!$A220,allNAICS!$E:$E,'Number of Firms per 1000 Capita'!H$1)/$B220</f>
        <v>1.4548099654482634</v>
      </c>
      <c r="I220" s="2">
        <f>1000*SUMIFS(allNAICS!$O:$O,allNAICS!$C:$C,'Number of Firms per 1000 Capita'!$A220,allNAICS!$E:$E,'Number of Firms per 1000 Capita'!I$1)/$B220</f>
        <v>0</v>
      </c>
      <c r="J220" s="2">
        <f>1000*SUMIFS(allNAICS!$O:$O,allNAICS!$C:$C,'Number of Firms per 1000 Capita'!$A220,allNAICS!$E:$E,'Number of Firms per 1000 Capita'!J$1)/$B220</f>
        <v>7.4340789234406257</v>
      </c>
      <c r="K220" s="2">
        <f>1000*SUMIFS(allNAICS!$O:$O,allNAICS!$C:$C,'Number of Firms per 1000 Capita'!$A220,allNAICS!$E:$E,'Number of Firms per 1000 Capita'!K$1)/$B220</f>
        <v>1.5784688125113657</v>
      </c>
      <c r="L220" s="2">
        <f>1000*SUMIFS(allNAICS!$O:$O,allNAICS!$C:$C,'Number of Firms per 1000 Capita'!$A220,allNAICS!$E:$E,'Number of Firms per 1000 Capita'!L$1)/$B220</f>
        <v>1.0256410256410255</v>
      </c>
      <c r="M220" s="2">
        <f>1000*SUMIFS(allNAICS!$O:$O,allNAICS!$C:$C,'Number of Firms per 1000 Capita'!$A220,allNAICS!$E:$E,'Number of Firms per 1000 Capita'!M$1)/$B220</f>
        <v>7.2304055282778688</v>
      </c>
      <c r="N220" s="2">
        <f>1000*SUMIFS(allNAICS!$O:$O,allNAICS!$C:$C,'Number of Firms per 1000 Capita'!$A220,allNAICS!$E:$E,'Number of Firms per 1000 Capita'!N$1)/$B220</f>
        <v>2.6477541371158391</v>
      </c>
      <c r="O220" s="2">
        <f>1000*SUMIFS(allNAICS!$O:$O,allNAICS!$C:$C,'Number of Firms per 1000 Capita'!$A220,allNAICS!$E:$E,'Number of Firms per 1000 Capita'!O$1)/$B220</f>
        <v>1.1129296235679214</v>
      </c>
      <c r="P220" s="2">
        <f>1000*SUMIFS(allNAICS!$O:$O,allNAICS!$C:$C,'Number of Firms per 1000 Capita'!$A220,allNAICS!$E:$E,'Number of Firms per 1000 Capita'!P$1)/$B220</f>
        <v>1.862156755773777</v>
      </c>
      <c r="Q220" s="2">
        <f>1000*SUMIFS(allNAICS!$O:$O,allNAICS!$C:$C,'Number of Firms per 1000 Capita'!$A220,allNAICS!$E:$E,'Number of Firms per 1000 Capita'!Q$1)/$B220</f>
        <v>8.9543553373340607</v>
      </c>
      <c r="R220" s="2">
        <f>1000*SUMIFS(allNAICS!$O:$O,allNAICS!$C:$C,'Number of Firms per 1000 Capita'!$A220,allNAICS!$E:$E,'Number of Firms per 1000 Capita'!R$1)/$B220</f>
        <v>8.9034369885433708</v>
      </c>
      <c r="S220" s="2">
        <f>1000*SUMIFS(allNAICS!$O:$O,allNAICS!$C:$C,'Number of Firms per 1000 Capita'!$A220,allNAICS!$E:$E,'Number of Firms per 1000 Capita'!S$1)/$B220</f>
        <v>3.6006546644844519</v>
      </c>
      <c r="T220" s="2">
        <f>1000*SUMIFS(allNAICS!$O:$O,allNAICS!$C:$C,'Number of Firms per 1000 Capita'!$A220,allNAICS!$E:$E,'Number of Firms per 1000 Capita'!T$1)/$B220</f>
        <v>1.4038916166575741</v>
      </c>
      <c r="U220" s="2">
        <f>1000*SUMIFS(allNAICS!$O:$O,allNAICS!$C:$C,'Number of Firms per 1000 Capita'!$A220,allNAICS!$E:$E,'Number of Firms per 1000 Capita'!U$1)/$B220</f>
        <v>5.6228405164575381</v>
      </c>
      <c r="V220" s="2">
        <f>1000*SUMIFS(allNAICS!$O:$O,allNAICS!$C:$C,'Number of Firms per 1000 Capita'!$A220,allNAICS!$E:$E,'Number of Firms per 1000 Capita'!V$1)/$B220</f>
        <v>3.5788325150027278</v>
      </c>
      <c r="W220" s="2">
        <f>1000*SUMIFS(allNAICS!$O:$O,allNAICS!$C:$C,'Number of Firms per 1000 Capita'!$A220,allNAICS!$E:$E,'Number of Firms per 1000 Capita'!W$1)/$B220</f>
        <v>2.3713402436806694</v>
      </c>
      <c r="X220" s="2">
        <f>1000*SUMIFS(allNAICS!$O:$O,allNAICS!$C:$C,'Number of Firms per 1000 Capita'!$A220,allNAICS!$E:$E,'Number of Firms per 1000 Capita'!X$1)/$B220</f>
        <v>6.1974904528096015</v>
      </c>
      <c r="Y220" s="2">
        <f>1000*SUMIFS(allNAICS!$O:$O,allNAICS!$C:$C,'Number of Firms per 1000 Capita'!$A220,allNAICS!$E:$E,'Number of Firms per 1000 Capita'!Y$1)/$B220</f>
        <v>0</v>
      </c>
      <c r="Z220" s="2">
        <f>1000*SUMIFS(allNAICS!$O:$O,allNAICS!$C:$C,'Number of Firms per 1000 Capita'!$A220,allNAICS!$E:$E,'Number of Firms per 1000 Capita'!Z$1)/$B220</f>
        <v>0</v>
      </c>
    </row>
    <row r="221" spans="1:26" x14ac:dyDescent="0.45">
      <c r="A221" s="1" t="s">
        <v>709</v>
      </c>
      <c r="B221" s="2">
        <v>116352</v>
      </c>
      <c r="C221" s="1" t="s">
        <v>546</v>
      </c>
      <c r="D221" s="1">
        <v>36.213981400000002</v>
      </c>
      <c r="E221" s="1">
        <v>-83.294892200000007</v>
      </c>
      <c r="F221" s="2">
        <f>1000*SUMIFS(allNAICS!$O:$O,allNAICS!$C:$C,'Number of Firms per 1000 Capita'!$A221,allNAICS!$E:$E,'Number of Firms per 1000 Capita'!F$1)/$B221</f>
        <v>66.625412541254121</v>
      </c>
      <c r="G221" s="2">
        <f>1000*SUMIFS(allNAICS!$O:$O,allNAICS!$C:$C,'Number of Firms per 1000 Capita'!$A221,allNAICS!$E:$E,'Number of Firms per 1000 Capita'!G$1)/$B221</f>
        <v>0.54146039603960394</v>
      </c>
      <c r="H221" s="2">
        <f>1000*SUMIFS(allNAICS!$O:$O,allNAICS!$C:$C,'Number of Firms per 1000 Capita'!$A221,allNAICS!$E:$E,'Number of Firms per 1000 Capita'!H$1)/$B221</f>
        <v>0</v>
      </c>
      <c r="I221" s="2">
        <f>1000*SUMIFS(allNAICS!$O:$O,allNAICS!$C:$C,'Number of Firms per 1000 Capita'!$A221,allNAICS!$E:$E,'Number of Firms per 1000 Capita'!I$1)/$B221</f>
        <v>0</v>
      </c>
      <c r="J221" s="2">
        <f>1000*SUMIFS(allNAICS!$O:$O,allNAICS!$C:$C,'Number of Firms per 1000 Capita'!$A221,allNAICS!$E:$E,'Number of Firms per 1000 Capita'!J$1)/$B221</f>
        <v>8.5000687568756881</v>
      </c>
      <c r="K221" s="2">
        <f>1000*SUMIFS(allNAICS!$O:$O,allNAICS!$C:$C,'Number of Firms per 1000 Capita'!$A221,allNAICS!$E:$E,'Number of Firms per 1000 Capita'!K$1)/$B221</f>
        <v>1.4095159515951594</v>
      </c>
      <c r="L221" s="2">
        <f>1000*SUMIFS(allNAICS!$O:$O,allNAICS!$C:$C,'Number of Firms per 1000 Capita'!$A221,allNAICS!$E:$E,'Number of Firms per 1000 Capita'!L$1)/$B221</f>
        <v>1.443894389438944</v>
      </c>
      <c r="M221" s="2">
        <f>1000*SUMIFS(allNAICS!$O:$O,allNAICS!$C:$C,'Number of Firms per 1000 Capita'!$A221,allNAICS!$E:$E,'Number of Firms per 1000 Capita'!M$1)/$B221</f>
        <v>8.8008800880088014</v>
      </c>
      <c r="N221" s="2">
        <f>1000*SUMIFS(allNAICS!$O:$O,allNAICS!$C:$C,'Number of Firms per 1000 Capita'!$A221,allNAICS!$E:$E,'Number of Firms per 1000 Capita'!N$1)/$B221</f>
        <v>2.4752475247524752</v>
      </c>
      <c r="O221" s="2">
        <f>1000*SUMIFS(allNAICS!$O:$O,allNAICS!$C:$C,'Number of Firms per 1000 Capita'!$A221,allNAICS!$E:$E,'Number of Firms per 1000 Capita'!O$1)/$B221</f>
        <v>1.0657315731573158</v>
      </c>
      <c r="P221" s="2">
        <f>1000*SUMIFS(allNAICS!$O:$O,allNAICS!$C:$C,'Number of Firms per 1000 Capita'!$A221,allNAICS!$E:$E,'Number of Firms per 1000 Capita'!P$1)/$B221</f>
        <v>2.6729235423542352</v>
      </c>
      <c r="Q221" s="2">
        <f>1000*SUMIFS(allNAICS!$O:$O,allNAICS!$C:$C,'Number of Firms per 1000 Capita'!$A221,allNAICS!$E:$E,'Number of Firms per 1000 Capita'!Q$1)/$B221</f>
        <v>4.6582783278327833</v>
      </c>
      <c r="R221" s="2">
        <f>1000*SUMIFS(allNAICS!$O:$O,allNAICS!$C:$C,'Number of Firms per 1000 Capita'!$A221,allNAICS!$E:$E,'Number of Firms per 1000 Capita'!R$1)/$B221</f>
        <v>3.9535203520352034</v>
      </c>
      <c r="S221" s="2">
        <f>1000*SUMIFS(allNAICS!$O:$O,allNAICS!$C:$C,'Number of Firms per 1000 Capita'!$A221,allNAICS!$E:$E,'Number of Firms per 1000 Capita'!S$1)/$B221</f>
        <v>7.8039053905390539</v>
      </c>
      <c r="T221" s="2">
        <f>1000*SUMIFS(allNAICS!$O:$O,allNAICS!$C:$C,'Number of Firms per 1000 Capita'!$A221,allNAICS!$E:$E,'Number of Firms per 1000 Capita'!T$1)/$B221</f>
        <v>0.5758388338833883</v>
      </c>
      <c r="U221" s="2">
        <f>1000*SUMIFS(allNAICS!$O:$O,allNAICS!$C:$C,'Number of Firms per 1000 Capita'!$A221,allNAICS!$E:$E,'Number of Firms per 1000 Capita'!U$1)/$B221</f>
        <v>4.4777915291529151</v>
      </c>
      <c r="V221" s="2">
        <f>1000*SUMIFS(allNAICS!$O:$O,allNAICS!$C:$C,'Number of Firms per 1000 Capita'!$A221,allNAICS!$E:$E,'Number of Firms per 1000 Capita'!V$1)/$B221</f>
        <v>2.4408690869086911</v>
      </c>
      <c r="W221" s="2">
        <f>1000*SUMIFS(allNAICS!$O:$O,allNAICS!$C:$C,'Number of Firms per 1000 Capita'!$A221,allNAICS!$E:$E,'Number of Firms per 1000 Capita'!W$1)/$B221</f>
        <v>2.827626512651265</v>
      </c>
      <c r="X221" s="2">
        <f>1000*SUMIFS(allNAICS!$O:$O,allNAICS!$C:$C,'Number of Firms per 1000 Capita'!$A221,allNAICS!$E:$E,'Number of Firms per 1000 Capita'!X$1)/$B221</f>
        <v>12.995049504950495</v>
      </c>
      <c r="Y221" s="2">
        <f>1000*SUMIFS(allNAICS!$O:$O,allNAICS!$C:$C,'Number of Firms per 1000 Capita'!$A221,allNAICS!$E:$E,'Number of Firms per 1000 Capita'!Y$1)/$B221</f>
        <v>0</v>
      </c>
      <c r="Z221" s="2">
        <f>1000*SUMIFS(allNAICS!$O:$O,allNAICS!$C:$C,'Number of Firms per 1000 Capita'!$A221,allNAICS!$E:$E,'Number of Firms per 1000 Capita'!Z$1)/$B221</f>
        <v>0</v>
      </c>
    </row>
    <row r="222" spans="1:26" x14ac:dyDescent="0.45">
      <c r="A222" s="1" t="s">
        <v>710</v>
      </c>
      <c r="B222" s="2">
        <v>121725</v>
      </c>
      <c r="C222" s="1" t="s">
        <v>492</v>
      </c>
      <c r="D222" s="1">
        <v>48.421216000000001</v>
      </c>
      <c r="E222" s="1">
        <v>-122.3340474</v>
      </c>
      <c r="F222" s="2">
        <f>1000*SUMIFS(allNAICS!$O:$O,allNAICS!$C:$C,'Number of Firms per 1000 Capita'!$A222,allNAICS!$E:$E,'Number of Firms per 1000 Capita'!F$1)/$B222</f>
        <v>78.052988293284045</v>
      </c>
      <c r="G222" s="2">
        <f>1000*SUMIFS(allNAICS!$O:$O,allNAICS!$C:$C,'Number of Firms per 1000 Capita'!$A222,allNAICS!$E:$E,'Number of Firms per 1000 Capita'!G$1)/$B222</f>
        <v>4.3622920517560075</v>
      </c>
      <c r="H222" s="2">
        <f>1000*SUMIFS(allNAICS!$O:$O,allNAICS!$C:$C,'Number of Firms per 1000 Capita'!$A222,allNAICS!$E:$E,'Number of Firms per 1000 Capita'!H$1)/$B222</f>
        <v>0</v>
      </c>
      <c r="I222" s="2">
        <f>1000*SUMIFS(allNAICS!$O:$O,allNAICS!$C:$C,'Number of Firms per 1000 Capita'!$A222,allNAICS!$E:$E,'Number of Firms per 1000 Capita'!I$1)/$B222</f>
        <v>0.31217909221606077</v>
      </c>
      <c r="J222" s="2">
        <f>1000*SUMIFS(allNAICS!$O:$O,allNAICS!$C:$C,'Number of Firms per 1000 Capita'!$A222,allNAICS!$E:$E,'Number of Firms per 1000 Capita'!J$1)/$B222</f>
        <v>8.8971041281577321</v>
      </c>
      <c r="K222" s="2">
        <f>1000*SUMIFS(allNAICS!$O:$O,allNAICS!$C:$C,'Number of Firms per 1000 Capita'!$A222,allNAICS!$E:$E,'Number of Firms per 1000 Capita'!K$1)/$B222</f>
        <v>2.5549394126103921</v>
      </c>
      <c r="L222" s="2">
        <f>1000*SUMIFS(allNAICS!$O:$O,allNAICS!$C:$C,'Number of Firms per 1000 Capita'!$A222,allNAICS!$E:$E,'Number of Firms per 1000 Capita'!L$1)/$B222</f>
        <v>1.6676935715752721</v>
      </c>
      <c r="M222" s="2">
        <f>1000*SUMIFS(allNAICS!$O:$O,allNAICS!$C:$C,'Number of Firms per 1000 Capita'!$A222,allNAICS!$E:$E,'Number of Firms per 1000 Capita'!M$1)/$B222</f>
        <v>8.6342164715547334</v>
      </c>
      <c r="N222" s="2">
        <f>1000*SUMIFS(allNAICS!$O:$O,allNAICS!$C:$C,'Number of Firms per 1000 Capita'!$A222,allNAICS!$E:$E,'Number of Firms per 1000 Capita'!N$1)/$B222</f>
        <v>2.4645717806531113</v>
      </c>
      <c r="O222" s="2">
        <f>1000*SUMIFS(allNAICS!$O:$O,allNAICS!$C:$C,'Number of Firms per 1000 Capita'!$A222,allNAICS!$E:$E,'Number of Firms per 1000 Capita'!O$1)/$B222</f>
        <v>0.39433148490449782</v>
      </c>
      <c r="P222" s="2">
        <f>1000*SUMIFS(allNAICS!$O:$O,allNAICS!$C:$C,'Number of Firms per 1000 Capita'!$A222,allNAICS!$E:$E,'Number of Firms per 1000 Capita'!P$1)/$B222</f>
        <v>2.6124460874922981</v>
      </c>
      <c r="Q222" s="2">
        <f>1000*SUMIFS(allNAICS!$O:$O,allNAICS!$C:$C,'Number of Firms per 1000 Capita'!$A222,allNAICS!$E:$E,'Number of Firms per 1000 Capita'!Q$1)/$B222</f>
        <v>9.4228794413637296</v>
      </c>
      <c r="R222" s="2">
        <f>1000*SUMIFS(allNAICS!$O:$O,allNAICS!$C:$C,'Number of Firms per 1000 Capita'!$A222,allNAICS!$E:$E,'Number of Firms per 1000 Capita'!R$1)/$B222</f>
        <v>10.630519613883754</v>
      </c>
      <c r="S222" s="2">
        <f>1000*SUMIFS(allNAICS!$O:$O,allNAICS!$C:$C,'Number of Firms per 1000 Capita'!$A222,allNAICS!$E:$E,'Number of Firms per 1000 Capita'!S$1)/$B222</f>
        <v>4.321215855411789</v>
      </c>
      <c r="T222" s="2">
        <f>1000*SUMIFS(allNAICS!$O:$O,allNAICS!$C:$C,'Number of Firms per 1000 Capita'!$A222,allNAICS!$E:$E,'Number of Firms per 1000 Capita'!T$1)/$B222</f>
        <v>0.95296775518586974</v>
      </c>
      <c r="U222" s="2">
        <f>1000*SUMIFS(allNAICS!$O:$O,allNAICS!$C:$C,'Number of Firms per 1000 Capita'!$A222,allNAICS!$E:$E,'Number of Firms per 1000 Capita'!U$1)/$B222</f>
        <v>6.5639761758061201</v>
      </c>
      <c r="V222" s="2">
        <f>1000*SUMIFS(allNAICS!$O:$O,allNAICS!$C:$C,'Number of Firms per 1000 Capita'!$A222,allNAICS!$E:$E,'Number of Firms per 1000 Capita'!V$1)/$B222</f>
        <v>3.7461491065927297</v>
      </c>
      <c r="W222" s="2">
        <f>1000*SUMIFS(allNAICS!$O:$O,allNAICS!$C:$C,'Number of Firms per 1000 Capita'!$A222,allNAICS!$E:$E,'Number of Firms per 1000 Capita'!W$1)/$B222</f>
        <v>2.7685356336003286</v>
      </c>
      <c r="X222" s="2">
        <f>1000*SUMIFS(allNAICS!$O:$O,allNAICS!$C:$C,'Number of Firms per 1000 Capita'!$A222,allNAICS!$E:$E,'Number of Firms per 1000 Capita'!X$1)/$B222</f>
        <v>7.763401109057301</v>
      </c>
      <c r="Y222" s="2">
        <f>1000*SUMIFS(allNAICS!$O:$O,allNAICS!$C:$C,'Number of Firms per 1000 Capita'!$A222,allNAICS!$E:$E,'Number of Firms per 1000 Capita'!Y$1)/$B222</f>
        <v>0</v>
      </c>
      <c r="Z222" s="2">
        <f>1000*SUMIFS(allNAICS!$O:$O,allNAICS!$C:$C,'Number of Firms per 1000 Capita'!$A222,allNAICS!$E:$E,'Number of Firms per 1000 Capita'!Z$1)/$B222</f>
        <v>0</v>
      </c>
    </row>
    <row r="223" spans="1:26" x14ac:dyDescent="0.45">
      <c r="A223" s="1" t="s">
        <v>711</v>
      </c>
      <c r="B223" s="2">
        <v>115938</v>
      </c>
      <c r="C223" s="1" t="s">
        <v>506</v>
      </c>
      <c r="D223" s="1">
        <v>40.193376700000002</v>
      </c>
      <c r="E223" s="1">
        <v>-85.386359900000002</v>
      </c>
      <c r="F223" s="2">
        <f>1000*SUMIFS(allNAICS!$O:$O,allNAICS!$C:$C,'Number of Firms per 1000 Capita'!$A223,allNAICS!$E:$E,'Number of Firms per 1000 Capita'!F$1)/$B223</f>
        <v>61.0584967827632</v>
      </c>
      <c r="G223" s="2">
        <f>1000*SUMIFS(allNAICS!$O:$O,allNAICS!$C:$C,'Number of Firms per 1000 Capita'!$A223,allNAICS!$E:$E,'Number of Firms per 1000 Capita'!G$1)/$B223</f>
        <v>0.5088926840207697</v>
      </c>
      <c r="H223" s="2">
        <f>1000*SUMIFS(allNAICS!$O:$O,allNAICS!$C:$C,'Number of Firms per 1000 Capita'!$A223,allNAICS!$E:$E,'Number of Firms per 1000 Capita'!H$1)/$B223</f>
        <v>0</v>
      </c>
      <c r="I223" s="2">
        <f>1000*SUMIFS(allNAICS!$O:$O,allNAICS!$C:$C,'Number of Firms per 1000 Capita'!$A223,allNAICS!$E:$E,'Number of Firms per 1000 Capita'!I$1)/$B223</f>
        <v>0</v>
      </c>
      <c r="J223" s="2">
        <f>1000*SUMIFS(allNAICS!$O:$O,allNAICS!$C:$C,'Number of Firms per 1000 Capita'!$A223,allNAICS!$E:$E,'Number of Firms per 1000 Capita'!J$1)/$B223</f>
        <v>8.1336576446031508</v>
      </c>
      <c r="K223" s="2">
        <f>1000*SUMIFS(allNAICS!$O:$O,allNAICS!$C:$C,'Number of Firms per 1000 Capita'!$A223,allNAICS!$E:$E,'Number of Firms per 1000 Capita'!K$1)/$B223</f>
        <v>1.8630647414997672</v>
      </c>
      <c r="L223" s="2">
        <f>1000*SUMIFS(allNAICS!$O:$O,allNAICS!$C:$C,'Number of Firms per 1000 Capita'!$A223,allNAICS!$E:$E,'Number of Firms per 1000 Capita'!L$1)/$B223</f>
        <v>1.4576756542289844</v>
      </c>
      <c r="M223" s="2">
        <f>1000*SUMIFS(allNAICS!$O:$O,allNAICS!$C:$C,'Number of Firms per 1000 Capita'!$A223,allNAICS!$E:$E,'Number of Firms per 1000 Capita'!M$1)/$B223</f>
        <v>7.2107505735824322</v>
      </c>
      <c r="N223" s="2">
        <f>1000*SUMIFS(allNAICS!$O:$O,allNAICS!$C:$C,'Number of Firms per 1000 Capita'!$A223,allNAICS!$E:$E,'Number of Firms per 1000 Capita'!N$1)/$B223</f>
        <v>2.432334523624696</v>
      </c>
      <c r="O223" s="2">
        <f>1000*SUMIFS(allNAICS!$O:$O,allNAICS!$C:$C,'Number of Firms per 1000 Capita'!$A223,allNAICS!$E:$E,'Number of Firms per 1000 Capita'!O$1)/$B223</f>
        <v>0.3536372888957891</v>
      </c>
      <c r="P223" s="2">
        <f>1000*SUMIFS(allNAICS!$O:$O,allNAICS!$C:$C,'Number of Firms per 1000 Capita'!$A223,allNAICS!$E:$E,'Number of Firms per 1000 Capita'!P$1)/$B223</f>
        <v>2.0010695371664164</v>
      </c>
      <c r="Q223" s="2">
        <f>1000*SUMIFS(allNAICS!$O:$O,allNAICS!$C:$C,'Number of Firms per 1000 Capita'!$A223,allNAICS!$E:$E,'Number of Firms per 1000 Capita'!Q$1)/$B223</f>
        <v>5.41668822991599</v>
      </c>
      <c r="R223" s="2">
        <f>1000*SUMIFS(allNAICS!$O:$O,allNAICS!$C:$C,'Number of Firms per 1000 Capita'!$A223,allNAICS!$E:$E,'Number of Firms per 1000 Capita'!R$1)/$B223</f>
        <v>4.0711414721661576</v>
      </c>
      <c r="S223" s="2">
        <f>1000*SUMIFS(allNAICS!$O:$O,allNAICS!$C:$C,'Number of Firms per 1000 Capita'!$A223,allNAICS!$E:$E,'Number of Firms per 1000 Capita'!S$1)/$B223</f>
        <v>6.5121012955200195</v>
      </c>
      <c r="T223" s="2">
        <f>1000*SUMIFS(allNAICS!$O:$O,allNAICS!$C:$C,'Number of Firms per 1000 Capita'!$A223,allNAICS!$E:$E,'Number of Firms per 1000 Capita'!T$1)/$B223</f>
        <v>1.6905587469164554</v>
      </c>
      <c r="U223" s="2">
        <f>1000*SUMIFS(allNAICS!$O:$O,allNAICS!$C:$C,'Number of Firms per 1000 Capita'!$A223,allNAICS!$E:$E,'Number of Firms per 1000 Capita'!U$1)/$B223</f>
        <v>6.1412134071658988</v>
      </c>
      <c r="V223" s="2">
        <f>1000*SUMIFS(allNAICS!$O:$O,allNAICS!$C:$C,'Number of Firms per 1000 Capita'!$A223,allNAICS!$E:$E,'Number of Firms per 1000 Capita'!V$1)/$B223</f>
        <v>2.242577929583053</v>
      </c>
      <c r="W223" s="2">
        <f>1000*SUMIFS(allNAICS!$O:$O,allNAICS!$C:$C,'Number of Firms per 1000 Capita'!$A223,allNAICS!$E:$E,'Number of Firms per 1000 Capita'!W$1)/$B223</f>
        <v>1.6388069485414618</v>
      </c>
      <c r="X223" s="2">
        <f>1000*SUMIFS(allNAICS!$O:$O,allNAICS!$C:$C,'Number of Firms per 1000 Capita'!$A223,allNAICS!$E:$E,'Number of Firms per 1000 Capita'!X$1)/$B223</f>
        <v>9.4619538028946497</v>
      </c>
      <c r="Y223" s="2">
        <f>1000*SUMIFS(allNAICS!$O:$O,allNAICS!$C:$C,'Number of Firms per 1000 Capita'!$A223,allNAICS!$E:$E,'Number of Firms per 1000 Capita'!Y$1)/$B223</f>
        <v>0</v>
      </c>
      <c r="Z223" s="2">
        <f>1000*SUMIFS(allNAICS!$O:$O,allNAICS!$C:$C,'Number of Firms per 1000 Capita'!$A223,allNAICS!$E:$E,'Number of Firms per 1000 Capita'!Z$1)/$B223</f>
        <v>0</v>
      </c>
    </row>
    <row r="224" spans="1:26" x14ac:dyDescent="0.45">
      <c r="A224" s="1" t="s">
        <v>712</v>
      </c>
      <c r="B224" s="2">
        <v>172707</v>
      </c>
      <c r="C224" s="1" t="s">
        <v>466</v>
      </c>
      <c r="D224" s="1">
        <v>43.234181300000003</v>
      </c>
      <c r="E224" s="1">
        <v>-86.248392100000004</v>
      </c>
      <c r="F224" s="2">
        <f>1000*SUMIFS(allNAICS!$O:$O,allNAICS!$C:$C,'Number of Firms per 1000 Capita'!$A224,allNAICS!$E:$E,'Number of Firms per 1000 Capita'!F$1)/$B224</f>
        <v>66.951542207322234</v>
      </c>
      <c r="G224" s="2">
        <f>1000*SUMIFS(allNAICS!$O:$O,allNAICS!$C:$C,'Number of Firms per 1000 Capita'!$A224,allNAICS!$E:$E,'Number of Firms per 1000 Capita'!G$1)/$B224</f>
        <v>0.49795318082069634</v>
      </c>
      <c r="H224" s="2">
        <f>1000*SUMIFS(allNAICS!$O:$O,allNAICS!$C:$C,'Number of Firms per 1000 Capita'!$A224,allNAICS!$E:$E,'Number of Firms per 1000 Capita'!H$1)/$B224</f>
        <v>0</v>
      </c>
      <c r="I224" s="2">
        <f>1000*SUMIFS(allNAICS!$O:$O,allNAICS!$C:$C,'Number of Firms per 1000 Capita'!$A224,allNAICS!$E:$E,'Number of Firms per 1000 Capita'!I$1)/$B224</f>
        <v>0</v>
      </c>
      <c r="J224" s="2">
        <f>1000*SUMIFS(allNAICS!$O:$O,allNAICS!$C:$C,'Number of Firms per 1000 Capita'!$A224,allNAICS!$E:$E,'Number of Firms per 1000 Capita'!J$1)/$B224</f>
        <v>7.0755672902661733</v>
      </c>
      <c r="K224" s="2">
        <f>1000*SUMIFS(allNAICS!$O:$O,allNAICS!$C:$C,'Number of Firms per 1000 Capita'!$A224,allNAICS!$E:$E,'Number of Firms per 1000 Capita'!K$1)/$B224</f>
        <v>3.4625116526834465</v>
      </c>
      <c r="L224" s="2">
        <f>1000*SUMIFS(allNAICS!$O:$O,allNAICS!$C:$C,'Number of Firms per 1000 Capita'!$A224,allNAICS!$E:$E,'Number of Firms per 1000 Capita'!L$1)/$B224</f>
        <v>1.2969943314399532</v>
      </c>
      <c r="M224" s="2">
        <f>1000*SUMIFS(allNAICS!$O:$O,allNAICS!$C:$C,'Number of Firms per 1000 Capita'!$A224,allNAICS!$E:$E,'Number of Firms per 1000 Capita'!M$1)/$B224</f>
        <v>7.3824454133300907</v>
      </c>
      <c r="N224" s="2">
        <f>1000*SUMIFS(allNAICS!$O:$O,allNAICS!$C:$C,'Number of Firms per 1000 Capita'!$A224,allNAICS!$E:$E,'Number of Firms per 1000 Capita'!N$1)/$B224</f>
        <v>2.1597271679781365</v>
      </c>
      <c r="O224" s="2">
        <f>1000*SUMIFS(allNAICS!$O:$O,allNAICS!$C:$C,'Number of Firms per 1000 Capita'!$A224,allNAICS!$E:$E,'Number of Firms per 1000 Capita'!O$1)/$B224</f>
        <v>0.8337820702113985</v>
      </c>
      <c r="P224" s="2">
        <f>1000*SUMIFS(allNAICS!$O:$O,allNAICS!$C:$C,'Number of Firms per 1000 Capita'!$A224,allNAICS!$E:$E,'Number of Firms per 1000 Capita'!P$1)/$B224</f>
        <v>0.94379498225318026</v>
      </c>
      <c r="Q224" s="2">
        <f>1000*SUMIFS(allNAICS!$O:$O,allNAICS!$C:$C,'Number of Firms per 1000 Capita'!$A224,allNAICS!$E:$E,'Number of Firms per 1000 Capita'!Q$1)/$B224</f>
        <v>4.8463582831037542</v>
      </c>
      <c r="R224" s="2">
        <f>1000*SUMIFS(allNAICS!$O:$O,allNAICS!$C:$C,'Number of Firms per 1000 Capita'!$A224,allNAICS!$E:$E,'Number of Firms per 1000 Capita'!R$1)/$B224</f>
        <v>6.2707359863815597</v>
      </c>
      <c r="S224" s="2">
        <f>1000*SUMIFS(allNAICS!$O:$O,allNAICS!$C:$C,'Number of Firms per 1000 Capita'!$A224,allNAICS!$E:$E,'Number of Firms per 1000 Capita'!S$1)/$B224</f>
        <v>5.1590265594330278</v>
      </c>
      <c r="T224" s="2">
        <f>1000*SUMIFS(allNAICS!$O:$O,allNAICS!$C:$C,'Number of Firms per 1000 Capita'!$A224,allNAICS!$E:$E,'Number of Firms per 1000 Capita'!T$1)/$B224</f>
        <v>1.0132768214374634</v>
      </c>
      <c r="U224" s="2">
        <f>1000*SUMIFS(allNAICS!$O:$O,allNAICS!$C:$C,'Number of Firms per 1000 Capita'!$A224,allNAICS!$E:$E,'Number of Firms per 1000 Capita'!U$1)/$B224</f>
        <v>8.7952428100771822</v>
      </c>
      <c r="V224" s="2">
        <f>1000*SUMIFS(allNAICS!$O:$O,allNAICS!$C:$C,'Number of Firms per 1000 Capita'!$A224,allNAICS!$E:$E,'Number of Firms per 1000 Capita'!V$1)/$B224</f>
        <v>3.5319934918677296</v>
      </c>
      <c r="W224" s="2">
        <f>1000*SUMIFS(allNAICS!$O:$O,allNAICS!$C:$C,'Number of Firms per 1000 Capita'!$A224,allNAICS!$E:$E,'Number of Firms per 1000 Capita'!W$1)/$B224</f>
        <v>2.2407893136931336</v>
      </c>
      <c r="X224" s="2">
        <f>1000*SUMIFS(allNAICS!$O:$O,allNAICS!$C:$C,'Number of Firms per 1000 Capita'!$A224,allNAICS!$E:$E,'Number of Firms per 1000 Capita'!X$1)/$B224</f>
        <v>11.470293618672086</v>
      </c>
      <c r="Y224" s="2">
        <f>1000*SUMIFS(allNAICS!$O:$O,allNAICS!$C:$C,'Number of Firms per 1000 Capita'!$A224,allNAICS!$E:$E,'Number of Firms per 1000 Capita'!Y$1)/$B224</f>
        <v>0</v>
      </c>
      <c r="Z224" s="2">
        <f>1000*SUMIFS(allNAICS!$O:$O,allNAICS!$C:$C,'Number of Firms per 1000 Capita'!$A224,allNAICS!$E:$E,'Number of Firms per 1000 Capita'!Z$1)/$B224</f>
        <v>0</v>
      </c>
    </row>
    <row r="225" spans="1:26" x14ac:dyDescent="0.45">
      <c r="A225" s="1" t="s">
        <v>713</v>
      </c>
      <c r="B225" s="2">
        <v>432772</v>
      </c>
      <c r="C225" s="1" t="s">
        <v>470</v>
      </c>
      <c r="D225" s="1">
        <v>33.689060300000001</v>
      </c>
      <c r="E225" s="1">
        <v>-78.886694300000002</v>
      </c>
      <c r="F225" s="2">
        <f>1000*SUMIFS(allNAICS!$O:$O,allNAICS!$C:$C,'Number of Firms per 1000 Capita'!$A225,allNAICS!$E:$E,'Number of Firms per 1000 Capita'!F$1)/$B225</f>
        <v>88.804266449770324</v>
      </c>
      <c r="G225" s="2">
        <f>1000*SUMIFS(allNAICS!$O:$O,allNAICS!$C:$C,'Number of Firms per 1000 Capita'!$A225,allNAICS!$E:$E,'Number of Firms per 1000 Capita'!G$1)/$B225</f>
        <v>0.91272078600279127</v>
      </c>
      <c r="H225" s="2">
        <f>1000*SUMIFS(allNAICS!$O:$O,allNAICS!$C:$C,'Number of Firms per 1000 Capita'!$A225,allNAICS!$E:$E,'Number of Firms per 1000 Capita'!H$1)/$B225</f>
        <v>0</v>
      </c>
      <c r="I225" s="2">
        <f>1000*SUMIFS(allNAICS!$O:$O,allNAICS!$C:$C,'Number of Firms per 1000 Capita'!$A225,allNAICS!$E:$E,'Number of Firms per 1000 Capita'!I$1)/$B225</f>
        <v>0.10860222010666125</v>
      </c>
      <c r="J225" s="2">
        <f>1000*SUMIFS(allNAICS!$O:$O,allNAICS!$C:$C,'Number of Firms per 1000 Capita'!$A225,allNAICS!$E:$E,'Number of Firms per 1000 Capita'!J$1)/$B225</f>
        <v>12.214283733698114</v>
      </c>
      <c r="K225" s="2">
        <f>1000*SUMIFS(allNAICS!$O:$O,allNAICS!$C:$C,'Number of Firms per 1000 Capita'!$A225,allNAICS!$E:$E,'Number of Firms per 1000 Capita'!K$1)/$B225</f>
        <v>0.98666272309668834</v>
      </c>
      <c r="L225" s="2">
        <f>1000*SUMIFS(allNAICS!$O:$O,allNAICS!$C:$C,'Number of Firms per 1000 Capita'!$A225,allNAICS!$E:$E,'Number of Firms per 1000 Capita'!L$1)/$B225</f>
        <v>1.5389165657667316</v>
      </c>
      <c r="M225" s="2">
        <f>1000*SUMIFS(allNAICS!$O:$O,allNAICS!$C:$C,'Number of Firms per 1000 Capita'!$A225,allNAICS!$E:$E,'Number of Firms per 1000 Capita'!M$1)/$B225</f>
        <v>9.977540136607729</v>
      </c>
      <c r="N225" s="2">
        <f>1000*SUMIFS(allNAICS!$O:$O,allNAICS!$C:$C,'Number of Firms per 1000 Capita'!$A225,allNAICS!$E:$E,'Number of Firms per 1000 Capita'!N$1)/$B225</f>
        <v>2.3846274712781788</v>
      </c>
      <c r="O225" s="2">
        <f>1000*SUMIFS(allNAICS!$O:$O,allNAICS!$C:$C,'Number of Firms per 1000 Capita'!$A225,allNAICS!$E:$E,'Number of Firms per 1000 Capita'!O$1)/$B225</f>
        <v>0.71631251559712739</v>
      </c>
      <c r="P225" s="2">
        <f>1000*SUMIFS(allNAICS!$O:$O,allNAICS!$C:$C,'Number of Firms per 1000 Capita'!$A225,allNAICS!$E:$E,'Number of Firms per 1000 Capita'!P$1)/$B225</f>
        <v>2.7219875592690839</v>
      </c>
      <c r="Q225" s="2">
        <f>1000*SUMIFS(allNAICS!$O:$O,allNAICS!$C:$C,'Number of Firms per 1000 Capita'!$A225,allNAICS!$E:$E,'Number of Firms per 1000 Capita'!Q$1)/$B225</f>
        <v>13.076169437948851</v>
      </c>
      <c r="R225" s="2">
        <f>1000*SUMIFS(allNAICS!$O:$O,allNAICS!$C:$C,'Number of Firms per 1000 Capita'!$A225,allNAICS!$E:$E,'Number of Firms per 1000 Capita'!R$1)/$B225</f>
        <v>10.05379275923581</v>
      </c>
      <c r="S225" s="2">
        <f>1000*SUMIFS(allNAICS!$O:$O,allNAICS!$C:$C,'Number of Firms per 1000 Capita'!$A225,allNAICS!$E:$E,'Number of Firms per 1000 Capita'!S$1)/$B225</f>
        <v>8.4178274010333389</v>
      </c>
      <c r="T225" s="2">
        <f>1000*SUMIFS(allNAICS!$O:$O,allNAICS!$C:$C,'Number of Firms per 1000 Capita'!$A225,allNAICS!$E:$E,'Number of Firms per 1000 Capita'!T$1)/$B225</f>
        <v>1.2408381318569592</v>
      </c>
      <c r="U225" s="2">
        <f>1000*SUMIFS(allNAICS!$O:$O,allNAICS!$C:$C,'Number of Firms per 1000 Capita'!$A225,allNAICS!$E:$E,'Number of Firms per 1000 Capita'!U$1)/$B225</f>
        <v>4.9078960746074145</v>
      </c>
      <c r="V225" s="2">
        <f>1000*SUMIFS(allNAICS!$O:$O,allNAICS!$C:$C,'Number of Firms per 1000 Capita'!$A225,allNAICS!$E:$E,'Number of Firms per 1000 Capita'!V$1)/$B225</f>
        <v>3.9143012949081735</v>
      </c>
      <c r="W225" s="2">
        <f>1000*SUMIFS(allNAICS!$O:$O,allNAICS!$C:$C,'Number of Firms per 1000 Capita'!$A225,allNAICS!$E:$E,'Number of Firms per 1000 Capita'!W$1)/$B225</f>
        <v>3.6763006848871922</v>
      </c>
      <c r="X225" s="2">
        <f>1000*SUMIFS(allNAICS!$O:$O,allNAICS!$C:$C,'Number of Firms per 1000 Capita'!$A225,allNAICS!$E:$E,'Number of Firms per 1000 Capita'!X$1)/$B225</f>
        <v>12.020186148826633</v>
      </c>
      <c r="Y225" s="2">
        <f>1000*SUMIFS(allNAICS!$O:$O,allNAICS!$C:$C,'Number of Firms per 1000 Capita'!$A225,allNAICS!$E:$E,'Number of Firms per 1000 Capita'!Y$1)/$B225</f>
        <v>9.7048792435739842E-2</v>
      </c>
      <c r="Z225" s="2">
        <f>1000*SUMIFS(allNAICS!$O:$O,allNAICS!$C:$C,'Number of Firms per 1000 Capita'!$A225,allNAICS!$E:$E,'Number of Firms per 1000 Capita'!Z$1)/$B225</f>
        <v>0</v>
      </c>
    </row>
    <row r="226" spans="1:26" x14ac:dyDescent="0.45">
      <c r="A226" s="1" t="s">
        <v>714</v>
      </c>
      <c r="B226" s="2">
        <v>141005</v>
      </c>
      <c r="C226" s="1" t="s">
        <v>480</v>
      </c>
      <c r="D226" s="1">
        <v>38.297538099999997</v>
      </c>
      <c r="E226" s="1">
        <v>-122.28686500000001</v>
      </c>
      <c r="F226" s="2">
        <f>1000*SUMIFS(allNAICS!$O:$O,allNAICS!$C:$C,'Number of Firms per 1000 Capita'!$A226,allNAICS!$E:$E,'Number of Firms per 1000 Capita'!F$1)/$B226</f>
        <v>101.09570582603453</v>
      </c>
      <c r="G226" s="2">
        <f>1000*SUMIFS(allNAICS!$O:$O,allNAICS!$C:$C,'Number of Firms per 1000 Capita'!$A226,allNAICS!$E:$E,'Number of Firms per 1000 Capita'!G$1)/$B226</f>
        <v>1.7871706677068189</v>
      </c>
      <c r="H226" s="2">
        <f>1000*SUMIFS(allNAICS!$O:$O,allNAICS!$C:$C,'Number of Firms per 1000 Capita'!$A226,allNAICS!$E:$E,'Number of Firms per 1000 Capita'!H$1)/$B226</f>
        <v>0</v>
      </c>
      <c r="I226" s="2">
        <f>1000*SUMIFS(allNAICS!$O:$O,allNAICS!$C:$C,'Number of Firms per 1000 Capita'!$A226,allNAICS!$E:$E,'Number of Firms per 1000 Capita'!I$1)/$B226</f>
        <v>0</v>
      </c>
      <c r="J226" s="2">
        <f>1000*SUMIFS(allNAICS!$O:$O,allNAICS!$C:$C,'Number of Firms per 1000 Capita'!$A226,allNAICS!$E:$E,'Number of Firms per 1000 Capita'!J$1)/$B226</f>
        <v>9.9074500904223246</v>
      </c>
      <c r="K226" s="2">
        <f>1000*SUMIFS(allNAICS!$O:$O,allNAICS!$C:$C,'Number of Firms per 1000 Capita'!$A226,allNAICS!$E:$E,'Number of Firms per 1000 Capita'!K$1)/$B226</f>
        <v>5.8934080351760576</v>
      </c>
      <c r="L226" s="2">
        <f>1000*SUMIFS(allNAICS!$O:$O,allNAICS!$C:$C,'Number of Firms per 1000 Capita'!$A226,allNAICS!$E:$E,'Number of Firms per 1000 Capita'!L$1)/$B226</f>
        <v>3.0920889330165595</v>
      </c>
      <c r="M226" s="2">
        <f>1000*SUMIFS(allNAICS!$O:$O,allNAICS!$C:$C,'Number of Firms per 1000 Capita'!$A226,allNAICS!$E:$E,'Number of Firms per 1000 Capita'!M$1)/$B226</f>
        <v>8.0990035814332817</v>
      </c>
      <c r="N226" s="2">
        <f>1000*SUMIFS(allNAICS!$O:$O,allNAICS!$C:$C,'Number of Firms per 1000 Capita'!$A226,allNAICS!$E:$E,'Number of Firms per 1000 Capita'!N$1)/$B226</f>
        <v>2.0921243927520301</v>
      </c>
      <c r="O226" s="2">
        <f>1000*SUMIFS(allNAICS!$O:$O,allNAICS!$C:$C,'Number of Firms per 1000 Capita'!$A226,allNAICS!$E:$E,'Number of Firms per 1000 Capita'!O$1)/$B226</f>
        <v>1.2552746356512181</v>
      </c>
      <c r="P226" s="2">
        <f>1000*SUMIFS(allNAICS!$O:$O,allNAICS!$C:$C,'Number of Firms per 1000 Capita'!$A226,allNAICS!$E:$E,'Number of Firms per 1000 Capita'!P$1)/$B226</f>
        <v>3.3544909754973227</v>
      </c>
      <c r="Q226" s="2">
        <f>1000*SUMIFS(allNAICS!$O:$O,allNAICS!$C:$C,'Number of Firms per 1000 Capita'!$A226,allNAICS!$E:$E,'Number of Firms per 1000 Capita'!Q$1)/$B226</f>
        <v>7.8082337505762203</v>
      </c>
      <c r="R226" s="2">
        <f>1000*SUMIFS(allNAICS!$O:$O,allNAICS!$C:$C,'Number of Firms per 1000 Capita'!$A226,allNAICS!$E:$E,'Number of Firms per 1000 Capita'!R$1)/$B226</f>
        <v>19.226268572036453</v>
      </c>
      <c r="S226" s="2">
        <f>1000*SUMIFS(allNAICS!$O:$O,allNAICS!$C:$C,'Number of Firms per 1000 Capita'!$A226,allNAICS!$E:$E,'Number of Firms per 1000 Capita'!S$1)/$B226</f>
        <v>7.7727740151058473</v>
      </c>
      <c r="T226" s="2">
        <f>1000*SUMIFS(allNAICS!$O:$O,allNAICS!$C:$C,'Number of Firms per 1000 Capita'!$A226,allNAICS!$E:$E,'Number of Firms per 1000 Capita'!T$1)/$B226</f>
        <v>2.5247331654905856</v>
      </c>
      <c r="U226" s="2">
        <f>1000*SUMIFS(allNAICS!$O:$O,allNAICS!$C:$C,'Number of Firms per 1000 Capita'!$A226,allNAICS!$E:$E,'Number of Firms per 1000 Capita'!U$1)/$B226</f>
        <v>8.1841069465621779</v>
      </c>
      <c r="V226" s="2">
        <f>1000*SUMIFS(allNAICS!$O:$O,allNAICS!$C:$C,'Number of Firms per 1000 Capita'!$A226,allNAICS!$E:$E,'Number of Firms per 1000 Capita'!V$1)/$B226</f>
        <v>5.2905925321797103</v>
      </c>
      <c r="W226" s="2">
        <f>1000*SUMIFS(allNAICS!$O:$O,allNAICS!$C:$C,'Number of Firms per 1000 Capita'!$A226,allNAICS!$E:$E,'Number of Firms per 1000 Capita'!W$1)/$B226</f>
        <v>4.1204212616573876</v>
      </c>
      <c r="X226" s="2">
        <f>1000*SUMIFS(allNAICS!$O:$O,allNAICS!$C:$C,'Number of Firms per 1000 Capita'!$A226,allNAICS!$E:$E,'Number of Firms per 1000 Capita'!X$1)/$B226</f>
        <v>10.801035424275735</v>
      </c>
      <c r="Y226" s="2">
        <f>1000*SUMIFS(allNAICS!$O:$O,allNAICS!$C:$C,'Number of Firms per 1000 Capita'!$A226,allNAICS!$E:$E,'Number of Firms per 1000 Capita'!Y$1)/$B226</f>
        <v>0.24112620119853906</v>
      </c>
      <c r="Z226" s="2">
        <f>1000*SUMIFS(allNAICS!$O:$O,allNAICS!$C:$C,'Number of Firms per 1000 Capita'!$A226,allNAICS!$E:$E,'Number of Firms per 1000 Capita'!Z$1)/$B226</f>
        <v>0</v>
      </c>
    </row>
    <row r="227" spans="1:26" x14ac:dyDescent="0.45">
      <c r="A227" s="1" t="s">
        <v>715</v>
      </c>
      <c r="B227" s="2">
        <v>356774</v>
      </c>
      <c r="C227" s="1" t="s">
        <v>526</v>
      </c>
      <c r="D227" s="1">
        <v>26.142035799999999</v>
      </c>
      <c r="E227" s="1">
        <v>-81.794810299999995</v>
      </c>
      <c r="F227" s="2">
        <f>1000*SUMIFS(allNAICS!$O:$O,allNAICS!$C:$C,'Number of Firms per 1000 Capita'!$A227,allNAICS!$E:$E,'Number of Firms per 1000 Capita'!F$1)/$B227</f>
        <v>113.99092983233083</v>
      </c>
      <c r="G227" s="2">
        <f>1000*SUMIFS(allNAICS!$O:$O,allNAICS!$C:$C,'Number of Firms per 1000 Capita'!$A227,allNAICS!$E:$E,'Number of Firms per 1000 Capita'!G$1)/$B227</f>
        <v>2.2787534966113001</v>
      </c>
      <c r="H227" s="2">
        <f>1000*SUMIFS(allNAICS!$O:$O,allNAICS!$C:$C,'Number of Firms per 1000 Capita'!$A227,allNAICS!$E:$E,'Number of Firms per 1000 Capita'!H$1)/$B227</f>
        <v>0.8548829230829601</v>
      </c>
      <c r="I227" s="2">
        <f>1000*SUMIFS(allNAICS!$O:$O,allNAICS!$C:$C,'Number of Firms per 1000 Capita'!$A227,allNAICS!$E:$E,'Number of Firms per 1000 Capita'!I$1)/$B227</f>
        <v>0.10090421387208709</v>
      </c>
      <c r="J227" s="2">
        <f>1000*SUMIFS(allNAICS!$O:$O,allNAICS!$C:$C,'Number of Firms per 1000 Capita'!$A227,allNAICS!$E:$E,'Number of Firms per 1000 Capita'!J$1)/$B227</f>
        <v>10.208142970059477</v>
      </c>
      <c r="K227" s="2">
        <f>1000*SUMIFS(allNAICS!$O:$O,allNAICS!$C:$C,'Number of Firms per 1000 Capita'!$A227,allNAICS!$E:$E,'Number of Firms per 1000 Capita'!K$1)/$B227</f>
        <v>1.3678126769327361</v>
      </c>
      <c r="L227" s="2">
        <f>1000*SUMIFS(allNAICS!$O:$O,allNAICS!$C:$C,'Number of Firms per 1000 Capita'!$A227,allNAICS!$E:$E,'Number of Firms per 1000 Capita'!L$1)/$B227</f>
        <v>2.4441242915683317</v>
      </c>
      <c r="M227" s="2">
        <f>1000*SUMIFS(allNAICS!$O:$O,allNAICS!$C:$C,'Number of Firms per 1000 Capita'!$A227,allNAICS!$E:$E,'Number of Firms per 1000 Capita'!M$1)/$B227</f>
        <v>8.3694439617236682</v>
      </c>
      <c r="N227" s="2">
        <f>1000*SUMIFS(allNAICS!$O:$O,allNAICS!$C:$C,'Number of Firms per 1000 Capita'!$A227,allNAICS!$E:$E,'Number of Firms per 1000 Capita'!N$1)/$B227</f>
        <v>3.758681966735244</v>
      </c>
      <c r="O227" s="2">
        <f>1000*SUMIFS(allNAICS!$O:$O,allNAICS!$C:$C,'Number of Firms per 1000 Capita'!$A227,allNAICS!$E:$E,'Number of Firms per 1000 Capita'!O$1)/$B227</f>
        <v>0.91934950416790462</v>
      </c>
      <c r="P227" s="2">
        <f>1000*SUMIFS(allNAICS!$O:$O,allNAICS!$C:$C,'Number of Firms per 1000 Capita'!$A227,allNAICS!$E:$E,'Number of Firms per 1000 Capita'!P$1)/$B227</f>
        <v>5.5889722905817125</v>
      </c>
      <c r="Q227" s="2">
        <f>1000*SUMIFS(allNAICS!$O:$O,allNAICS!$C:$C,'Number of Firms per 1000 Capita'!$A227,allNAICS!$E:$E,'Number of Firms per 1000 Capita'!Q$1)/$B227</f>
        <v>19.810860656886433</v>
      </c>
      <c r="R227" s="2">
        <f>1000*SUMIFS(allNAICS!$O:$O,allNAICS!$C:$C,'Number of Firms per 1000 Capita'!$A227,allNAICS!$E:$E,'Number of Firms per 1000 Capita'!R$1)/$B227</f>
        <v>16.158688693682837</v>
      </c>
      <c r="S227" s="2">
        <f>1000*SUMIFS(allNAICS!$O:$O,allNAICS!$C:$C,'Number of Firms per 1000 Capita'!$A227,allNAICS!$E:$E,'Number of Firms per 1000 Capita'!S$1)/$B227</f>
        <v>12.554165942585502</v>
      </c>
      <c r="T227" s="2">
        <f>1000*SUMIFS(allNAICS!$O:$O,allNAICS!$C:$C,'Number of Firms per 1000 Capita'!$A227,allNAICS!$E:$E,'Number of Firms per 1000 Capita'!T$1)/$B227</f>
        <v>1.5219718925706469</v>
      </c>
      <c r="U227" s="2">
        <f>1000*SUMIFS(allNAICS!$O:$O,allNAICS!$C:$C,'Number of Firms per 1000 Capita'!$A227,allNAICS!$E:$E,'Number of Firms per 1000 Capita'!U$1)/$B227</f>
        <v>6.8334575950041199</v>
      </c>
      <c r="V227" s="2">
        <f>1000*SUMIFS(allNAICS!$O:$O,allNAICS!$C:$C,'Number of Firms per 1000 Capita'!$A227,allNAICS!$E:$E,'Number of Firms per 1000 Capita'!V$1)/$B227</f>
        <v>4.1931306653511751</v>
      </c>
      <c r="W227" s="2">
        <f>1000*SUMIFS(allNAICS!$O:$O,allNAICS!$C:$C,'Number of Firms per 1000 Capita'!$A227,allNAICS!$E:$E,'Number of Firms per 1000 Capita'!W$1)/$B227</f>
        <v>3.4027143233531589</v>
      </c>
      <c r="X227" s="2">
        <f>1000*SUMIFS(allNAICS!$O:$O,allNAICS!$C:$C,'Number of Firms per 1000 Capita'!$A227,allNAICS!$E:$E,'Number of Firms per 1000 Capita'!X$1)/$B227</f>
        <v>13.809862826327031</v>
      </c>
      <c r="Y227" s="2">
        <f>1000*SUMIFS(allNAICS!$O:$O,allNAICS!$C:$C,'Number of Firms per 1000 Capita'!$A227,allNAICS!$E:$E,'Number of Firms per 1000 Capita'!Y$1)/$B227</f>
        <v>7.848105523384552E-2</v>
      </c>
      <c r="Z227" s="2">
        <f>1000*SUMIFS(allNAICS!$O:$O,allNAICS!$C:$C,'Number of Firms per 1000 Capita'!$A227,allNAICS!$E:$E,'Number of Firms per 1000 Capita'!Z$1)/$B227</f>
        <v>0</v>
      </c>
    </row>
    <row r="228" spans="1:26" x14ac:dyDescent="0.45">
      <c r="A228" s="1" t="s">
        <v>716</v>
      </c>
      <c r="B228" s="2">
        <v>1830410</v>
      </c>
      <c r="C228" s="1" t="s">
        <v>546</v>
      </c>
      <c r="D228" s="1">
        <v>36.166666999999997</v>
      </c>
      <c r="E228" s="1">
        <v>-86.783332999999999</v>
      </c>
      <c r="F228" s="2">
        <f>1000*SUMIFS(allNAICS!$O:$O,allNAICS!$C:$C,'Number of Firms per 1000 Capita'!$A228,allNAICS!$E:$E,'Number of Firms per 1000 Capita'!F$1)/$B228</f>
        <v>91.588769729186353</v>
      </c>
      <c r="G228" s="2">
        <f>1000*SUMIFS(allNAICS!$O:$O,allNAICS!$C:$C,'Number of Firms per 1000 Capita'!$A228,allNAICS!$E:$E,'Number of Firms per 1000 Capita'!G$1)/$B228</f>
        <v>0.47366437027769737</v>
      </c>
      <c r="H228" s="2">
        <f>1000*SUMIFS(allNAICS!$O:$O,allNAICS!$C:$C,'Number of Firms per 1000 Capita'!$A228,allNAICS!$E:$E,'Number of Firms per 1000 Capita'!H$1)/$B228</f>
        <v>1.748242197103381E-2</v>
      </c>
      <c r="I228" s="2">
        <f>1000*SUMIFS(allNAICS!$O:$O,allNAICS!$C:$C,'Number of Firms per 1000 Capita'!$A228,allNAICS!$E:$E,'Number of Firms per 1000 Capita'!I$1)/$B228</f>
        <v>6.8290710824350828E-2</v>
      </c>
      <c r="J228" s="2">
        <f>1000*SUMIFS(allNAICS!$O:$O,allNAICS!$C:$C,'Number of Firms per 1000 Capita'!$A228,allNAICS!$E:$E,'Number of Firms per 1000 Capita'!J$1)/$B228</f>
        <v>10.726558530602434</v>
      </c>
      <c r="K228" s="2">
        <f>1000*SUMIFS(allNAICS!$O:$O,allNAICS!$C:$C,'Number of Firms per 1000 Capita'!$A228,allNAICS!$E:$E,'Number of Firms per 1000 Capita'!K$1)/$B228</f>
        <v>1.7296671237591579</v>
      </c>
      <c r="L228" s="2">
        <f>1000*SUMIFS(allNAICS!$O:$O,allNAICS!$C:$C,'Number of Firms per 1000 Capita'!$A228,allNAICS!$E:$E,'Number of Firms per 1000 Capita'!L$1)/$B228</f>
        <v>2.0793155631798341</v>
      </c>
      <c r="M228" s="2">
        <f>1000*SUMIFS(allNAICS!$O:$O,allNAICS!$C:$C,'Number of Firms per 1000 Capita'!$A228,allNAICS!$E:$E,'Number of Firms per 1000 Capita'!M$1)/$B228</f>
        <v>7.9206298042515062</v>
      </c>
      <c r="N228" s="2">
        <f>1000*SUMIFS(allNAICS!$O:$O,allNAICS!$C:$C,'Number of Firms per 1000 Capita'!$A228,allNAICS!$E:$E,'Number of Firms per 1000 Capita'!N$1)/$B228</f>
        <v>3.8089826869389918</v>
      </c>
      <c r="O228" s="2">
        <f>1000*SUMIFS(allNAICS!$O:$O,allNAICS!$C:$C,'Number of Firms per 1000 Capita'!$A228,allNAICS!$E:$E,'Number of Firms per 1000 Capita'!O$1)/$B228</f>
        <v>2.2055167967832343</v>
      </c>
      <c r="P228" s="2">
        <f>1000*SUMIFS(allNAICS!$O:$O,allNAICS!$C:$C,'Number of Firms per 1000 Capita'!$A228,allNAICS!$E:$E,'Number of Firms per 1000 Capita'!P$1)/$B228</f>
        <v>3.4626122016378842</v>
      </c>
      <c r="Q228" s="2">
        <f>1000*SUMIFS(allNAICS!$O:$O,allNAICS!$C:$C,'Number of Firms per 1000 Capita'!$A228,allNAICS!$E:$E,'Number of Firms per 1000 Capita'!Q$1)/$B228</f>
        <v>8.2407766565960632</v>
      </c>
      <c r="R228" s="2">
        <f>1000*SUMIFS(allNAICS!$O:$O,allNAICS!$C:$C,'Number of Firms per 1000 Capita'!$A228,allNAICS!$E:$E,'Number of Firms per 1000 Capita'!R$1)/$B228</f>
        <v>12.609196846608137</v>
      </c>
      <c r="S228" s="2">
        <f>1000*SUMIFS(allNAICS!$O:$O,allNAICS!$C:$C,'Number of Firms per 1000 Capita'!$A228,allNAICS!$E:$E,'Number of Firms per 1000 Capita'!S$1)/$B228</f>
        <v>8.0812495561103788</v>
      </c>
      <c r="T228" s="2">
        <f>1000*SUMIFS(allNAICS!$O:$O,allNAICS!$C:$C,'Number of Firms per 1000 Capita'!$A228,allNAICS!$E:$E,'Number of Firms per 1000 Capita'!T$1)/$B228</f>
        <v>1.943826792904322</v>
      </c>
      <c r="U228" s="2">
        <f>1000*SUMIFS(allNAICS!$O:$O,allNAICS!$C:$C,'Number of Firms per 1000 Capita'!$A228,allNAICS!$E:$E,'Number of Firms per 1000 Capita'!U$1)/$B228</f>
        <v>6.6400423948732801</v>
      </c>
      <c r="V228" s="2">
        <f>1000*SUMIFS(allNAICS!$O:$O,allNAICS!$C:$C,'Number of Firms per 1000 Capita'!$A228,allNAICS!$E:$E,'Number of Firms per 1000 Capita'!V$1)/$B228</f>
        <v>8.5363388530438531</v>
      </c>
      <c r="W228" s="2">
        <f>1000*SUMIFS(allNAICS!$O:$O,allNAICS!$C:$C,'Number of Firms per 1000 Capita'!$A228,allNAICS!$E:$E,'Number of Firms per 1000 Capita'!W$1)/$B228</f>
        <v>2.5376828142328769</v>
      </c>
      <c r="X228" s="2">
        <f>1000*SUMIFS(allNAICS!$O:$O,allNAICS!$C:$C,'Number of Firms per 1000 Capita'!$A228,allNAICS!$E:$E,'Number of Firms per 1000 Capita'!X$1)/$B228</f>
        <v>10.682306149988253</v>
      </c>
      <c r="Y228" s="2">
        <f>1000*SUMIFS(allNAICS!$O:$O,allNAICS!$C:$C,'Number of Firms per 1000 Capita'!$A228,allNAICS!$E:$E,'Number of Firms per 1000 Capita'!Y$1)/$B228</f>
        <v>0.14641528400740816</v>
      </c>
      <c r="Z228" s="2">
        <f>1000*SUMIFS(allNAICS!$O:$O,allNAICS!$C:$C,'Number of Firms per 1000 Capita'!$A228,allNAICS!$E:$E,'Number of Firms per 1000 Capita'!Z$1)/$B228</f>
        <v>1.6936096284439005E-2</v>
      </c>
    </row>
    <row r="229" spans="1:26" x14ac:dyDescent="0.45">
      <c r="A229" s="1" t="s">
        <v>717</v>
      </c>
      <c r="B229" s="2">
        <v>862127</v>
      </c>
      <c r="C229" s="1" t="s">
        <v>517</v>
      </c>
      <c r="D229" s="1">
        <v>41.308273999999997</v>
      </c>
      <c r="E229" s="1">
        <v>-72.927883499999993</v>
      </c>
      <c r="F229" s="2">
        <f>1000*SUMIFS(allNAICS!$O:$O,allNAICS!$C:$C,'Number of Firms per 1000 Capita'!$A229,allNAICS!$E:$E,'Number of Firms per 1000 Capita'!F$1)/$B229</f>
        <v>84.714896993134417</v>
      </c>
      <c r="G229" s="2">
        <f>1000*SUMIFS(allNAICS!$O:$O,allNAICS!$C:$C,'Number of Firms per 1000 Capita'!$A229,allNAICS!$E:$E,'Number of Firms per 1000 Capita'!G$1)/$B229</f>
        <v>0.25054313343625706</v>
      </c>
      <c r="H229" s="2">
        <f>1000*SUMIFS(allNAICS!$O:$O,allNAICS!$C:$C,'Number of Firms per 1000 Capita'!$A229,allNAICS!$E:$E,'Number of Firms per 1000 Capita'!H$1)/$B229</f>
        <v>0</v>
      </c>
      <c r="I229" s="2">
        <f>1000*SUMIFS(allNAICS!$O:$O,allNAICS!$C:$C,'Number of Firms per 1000 Capita'!$A229,allNAICS!$E:$E,'Number of Firms per 1000 Capita'!I$1)/$B229</f>
        <v>7.3075080585574978E-2</v>
      </c>
      <c r="J229" s="2">
        <f>1000*SUMIFS(allNAICS!$O:$O,allNAICS!$C:$C,'Number of Firms per 1000 Capita'!$A229,allNAICS!$E:$E,'Number of Firms per 1000 Capita'!J$1)/$B229</f>
        <v>9.7410242342485507</v>
      </c>
      <c r="K229" s="2">
        <f>1000*SUMIFS(allNAICS!$O:$O,allNAICS!$C:$C,'Number of Firms per 1000 Capita'!$A229,allNAICS!$E:$E,'Number of Firms per 1000 Capita'!K$1)/$B229</f>
        <v>2.2363294503014055</v>
      </c>
      <c r="L229" s="2">
        <f>1000*SUMIFS(allNAICS!$O:$O,allNAICS!$C:$C,'Number of Firms per 1000 Capita'!$A229,allNAICS!$E:$E,'Number of Firms per 1000 Capita'!L$1)/$B229</f>
        <v>2.4149574250661447</v>
      </c>
      <c r="M229" s="2">
        <f>1000*SUMIFS(allNAICS!$O:$O,allNAICS!$C:$C,'Number of Firms per 1000 Capita'!$A229,allNAICS!$E:$E,'Number of Firms per 1000 Capita'!M$1)/$B229</f>
        <v>7.5255733784001659</v>
      </c>
      <c r="N229" s="2">
        <f>1000*SUMIFS(allNAICS!$O:$O,allNAICS!$C:$C,'Number of Firms per 1000 Capita'!$A229,allNAICS!$E:$E,'Number of Firms per 1000 Capita'!N$1)/$B229</f>
        <v>2.0124645208884537</v>
      </c>
      <c r="O229" s="2">
        <f>1000*SUMIFS(allNAICS!$O:$O,allNAICS!$C:$C,'Number of Firms per 1000 Capita'!$A229,allNAICS!$E:$E,'Number of Firms per 1000 Capita'!O$1)/$B229</f>
        <v>1.1065655060101354</v>
      </c>
      <c r="P229" s="2">
        <f>1000*SUMIFS(allNAICS!$O:$O,allNAICS!$C:$C,'Number of Firms per 1000 Capita'!$A229,allNAICS!$E:$E,'Number of Firms per 1000 Capita'!P$1)/$B229</f>
        <v>3.2350222183042638</v>
      </c>
      <c r="Q229" s="2">
        <f>1000*SUMIFS(allNAICS!$O:$O,allNAICS!$C:$C,'Number of Firms per 1000 Capita'!$A229,allNAICS!$E:$E,'Number of Firms per 1000 Capita'!Q$1)/$B229</f>
        <v>8.8977610027292968</v>
      </c>
      <c r="R229" s="2">
        <f>1000*SUMIFS(allNAICS!$O:$O,allNAICS!$C:$C,'Number of Firms per 1000 Capita'!$A229,allNAICS!$E:$E,'Number of Firms per 1000 Capita'!R$1)/$B229</f>
        <v>12.878613011772048</v>
      </c>
      <c r="S229" s="2">
        <f>1000*SUMIFS(allNAICS!$O:$O,allNAICS!$C:$C,'Number of Firms per 1000 Capita'!$A229,allNAICS!$E:$E,'Number of Firms per 1000 Capita'!S$1)/$B229</f>
        <v>6.0559523132902697</v>
      </c>
      <c r="T229" s="2">
        <f>1000*SUMIFS(allNAICS!$O:$O,allNAICS!$C:$C,'Number of Firms per 1000 Capita'!$A229,allNAICS!$E:$E,'Number of Firms per 1000 Capita'!T$1)/$B229</f>
        <v>2.9288028329932829</v>
      </c>
      <c r="U229" s="2">
        <f>1000*SUMIFS(allNAICS!$O:$O,allNAICS!$C:$C,'Number of Firms per 1000 Capita'!$A229,allNAICS!$E:$E,'Number of Firms per 1000 Capita'!U$1)/$B229</f>
        <v>9.1181461664000771</v>
      </c>
      <c r="V229" s="2">
        <f>1000*SUMIFS(allNAICS!$O:$O,allNAICS!$C:$C,'Number of Firms per 1000 Capita'!$A229,allNAICS!$E:$E,'Number of Firms per 1000 Capita'!V$1)/$B229</f>
        <v>4.4796184320871522</v>
      </c>
      <c r="W229" s="2">
        <f>1000*SUMIFS(allNAICS!$O:$O,allNAICS!$C:$C,'Number of Firms per 1000 Capita'!$A229,allNAICS!$E:$E,'Number of Firms per 1000 Capita'!W$1)/$B229</f>
        <v>2.8916853317434672</v>
      </c>
      <c r="X229" s="2">
        <f>1000*SUMIFS(allNAICS!$O:$O,allNAICS!$C:$C,'Number of Firms per 1000 Capita'!$A229,allNAICS!$E:$E,'Number of Firms per 1000 Capita'!X$1)/$B229</f>
        <v>8.9627166299164749</v>
      </c>
      <c r="Y229" s="2">
        <f>1000*SUMIFS(allNAICS!$O:$O,allNAICS!$C:$C,'Number of Firms per 1000 Capita'!$A229,allNAICS!$E:$E,'Number of Firms per 1000 Capita'!Y$1)/$B229</f>
        <v>9.7433440780766642E-2</v>
      </c>
      <c r="Z229" s="2">
        <f>1000*SUMIFS(allNAICS!$O:$O,allNAICS!$C:$C,'Number of Firms per 1000 Capita'!$A229,allNAICS!$E:$E,'Number of Firms per 1000 Capita'!Z$1)/$B229</f>
        <v>0</v>
      </c>
    </row>
    <row r="230" spans="1:26" x14ac:dyDescent="0.45">
      <c r="A230" s="1" t="s">
        <v>718</v>
      </c>
      <c r="B230" s="2">
        <v>1260660</v>
      </c>
      <c r="C230" s="1" t="s">
        <v>455</v>
      </c>
      <c r="D230" s="1">
        <v>29.951065799999999</v>
      </c>
      <c r="E230" s="1">
        <v>-90.071532300000001</v>
      </c>
      <c r="F230" s="2">
        <f>1000*SUMIFS(allNAICS!$O:$O,allNAICS!$C:$C,'Number of Firms per 1000 Capita'!$A230,allNAICS!$E:$E,'Number of Firms per 1000 Capita'!F$1)/$B230</f>
        <v>104.99341614709755</v>
      </c>
      <c r="G230" s="2">
        <f>1000*SUMIFS(allNAICS!$O:$O,allNAICS!$C:$C,'Number of Firms per 1000 Capita'!$A230,allNAICS!$E:$E,'Number of Firms per 1000 Capita'!G$1)/$B230</f>
        <v>2.2821379277521299</v>
      </c>
      <c r="H230" s="2">
        <f>1000*SUMIFS(allNAICS!$O:$O,allNAICS!$C:$C,'Number of Firms per 1000 Capita'!$A230,allNAICS!$E:$E,'Number of Firms per 1000 Capita'!H$1)/$B230</f>
        <v>0.65997176082369557</v>
      </c>
      <c r="I230" s="2">
        <f>1000*SUMIFS(allNAICS!$O:$O,allNAICS!$C:$C,'Number of Firms per 1000 Capita'!$A230,allNAICS!$E:$E,'Number of Firms per 1000 Capita'!I$1)/$B230</f>
        <v>8.4082940681865059E-2</v>
      </c>
      <c r="J230" s="2">
        <f>1000*SUMIFS(allNAICS!$O:$O,allNAICS!$C:$C,'Number of Firms per 1000 Capita'!$A230,allNAICS!$E:$E,'Number of Firms per 1000 Capita'!J$1)/$B230</f>
        <v>11.221899639871179</v>
      </c>
      <c r="K230" s="2">
        <f>1000*SUMIFS(allNAICS!$O:$O,allNAICS!$C:$C,'Number of Firms per 1000 Capita'!$A230,allNAICS!$E:$E,'Number of Firms per 1000 Capita'!K$1)/$B230</f>
        <v>1.3381879333047768</v>
      </c>
      <c r="L230" s="2">
        <f>1000*SUMIFS(allNAICS!$O:$O,allNAICS!$C:$C,'Number of Firms per 1000 Capita'!$A230,allNAICS!$E:$E,'Number of Firms per 1000 Capita'!L$1)/$B230</f>
        <v>2.2147129281487477</v>
      </c>
      <c r="M230" s="2">
        <f>1000*SUMIFS(allNAICS!$O:$O,allNAICS!$C:$C,'Number of Firms per 1000 Capita'!$A230,allNAICS!$E:$E,'Number of Firms per 1000 Capita'!M$1)/$B230</f>
        <v>7.8601684831754799</v>
      </c>
      <c r="N230" s="2">
        <f>1000*SUMIFS(allNAICS!$O:$O,allNAICS!$C:$C,'Number of Firms per 1000 Capita'!$A230,allNAICS!$E:$E,'Number of Firms per 1000 Capita'!N$1)/$B230</f>
        <v>4.7681373248933099</v>
      </c>
      <c r="O230" s="2">
        <f>1000*SUMIFS(allNAICS!$O:$O,allNAICS!$C:$C,'Number of Firms per 1000 Capita'!$A230,allNAICS!$E:$E,'Number of Firms per 1000 Capita'!O$1)/$B230</f>
        <v>1.2834546983326194</v>
      </c>
      <c r="P230" s="2">
        <f>1000*SUMIFS(allNAICS!$O:$O,allNAICS!$C:$C,'Number of Firms per 1000 Capita'!$A230,allNAICS!$E:$E,'Number of Firms per 1000 Capita'!P$1)/$B230</f>
        <v>3.2498849808830297</v>
      </c>
      <c r="Q230" s="2">
        <f>1000*SUMIFS(allNAICS!$O:$O,allNAICS!$C:$C,'Number of Firms per 1000 Capita'!$A230,allNAICS!$E:$E,'Number of Firms per 1000 Capita'!Q$1)/$B230</f>
        <v>9.7560008249647012</v>
      </c>
      <c r="R230" s="2">
        <f>1000*SUMIFS(allNAICS!$O:$O,allNAICS!$C:$C,'Number of Firms per 1000 Capita'!$A230,allNAICS!$E:$E,'Number of Firms per 1000 Capita'!R$1)/$B230</f>
        <v>13.162946393159139</v>
      </c>
      <c r="S230" s="2">
        <f>1000*SUMIFS(allNAICS!$O:$O,allNAICS!$C:$C,'Number of Firms per 1000 Capita'!$A230,allNAICS!$E:$E,'Number of Firms per 1000 Capita'!S$1)/$B230</f>
        <v>10.189107293005252</v>
      </c>
      <c r="T230" s="2">
        <f>1000*SUMIFS(allNAICS!$O:$O,allNAICS!$C:$C,'Number of Firms per 1000 Capita'!$A230,allNAICS!$E:$E,'Number of Firms per 1000 Capita'!T$1)/$B230</f>
        <v>2.0981073405993684</v>
      </c>
      <c r="U230" s="2">
        <f>1000*SUMIFS(allNAICS!$O:$O,allNAICS!$C:$C,'Number of Firms per 1000 Capita'!$A230,allNAICS!$E:$E,'Number of Firms per 1000 Capita'!U$1)/$B230</f>
        <v>9.2776799454254117</v>
      </c>
      <c r="V230" s="2">
        <f>1000*SUMIFS(allNAICS!$O:$O,allNAICS!$C:$C,'Number of Firms per 1000 Capita'!$A230,allNAICS!$E:$E,'Number of Firms per 1000 Capita'!V$1)/$B230</f>
        <v>5.5843764377389622</v>
      </c>
      <c r="W230" s="2">
        <f>1000*SUMIFS(allNAICS!$O:$O,allNAICS!$C:$C,'Number of Firms per 1000 Capita'!$A230,allNAICS!$E:$E,'Number of Firms per 1000 Capita'!W$1)/$B230</f>
        <v>4.3762790919042409</v>
      </c>
      <c r="X230" s="2">
        <f>1000*SUMIFS(allNAICS!$O:$O,allNAICS!$C:$C,'Number of Firms per 1000 Capita'!$A230,allNAICS!$E:$E,'Number of Firms per 1000 Capita'!X$1)/$B230</f>
        <v>15.754446083797376</v>
      </c>
      <c r="Y230" s="2">
        <f>1000*SUMIFS(allNAICS!$O:$O,allNAICS!$C:$C,'Number of Firms per 1000 Capita'!$A230,allNAICS!$E:$E,'Number of Firms per 1000 Capita'!Y$1)/$B230</f>
        <v>0.11343264639157268</v>
      </c>
      <c r="Z230" s="2">
        <f>1000*SUMIFS(allNAICS!$O:$O,allNAICS!$C:$C,'Number of Firms per 1000 Capita'!$A230,allNAICS!$E:$E,'Number of Firms per 1000 Capita'!Z$1)/$B230</f>
        <v>0</v>
      </c>
    </row>
    <row r="231" spans="1:26" x14ac:dyDescent="0.45">
      <c r="A231" s="1" t="s">
        <v>719</v>
      </c>
      <c r="B231" s="2">
        <v>20192042</v>
      </c>
      <c r="C231" s="1" t="s">
        <v>451</v>
      </c>
      <c r="D231" s="1">
        <v>40.712783700000003</v>
      </c>
      <c r="E231" s="1">
        <v>-74.005941300000003</v>
      </c>
      <c r="F231" s="2">
        <f>1000*SUMIFS(allNAICS!$O:$O,allNAICS!$C:$C,'Number of Firms per 1000 Capita'!$A231,allNAICS!$E:$E,'Number of Firms per 1000 Capita'!F$1)/$B231</f>
        <v>109.05593401598512</v>
      </c>
      <c r="G231" s="2">
        <f>1000*SUMIFS(allNAICS!$O:$O,allNAICS!$C:$C,'Number of Firms per 1000 Capita'!$A231,allNAICS!$E:$E,'Number of Firms per 1000 Capita'!G$1)/$B231</f>
        <v>0.16669933630288605</v>
      </c>
      <c r="H231" s="2">
        <f>1000*SUMIFS(allNAICS!$O:$O,allNAICS!$C:$C,'Number of Firms per 1000 Capita'!$A231,allNAICS!$E:$E,'Number of Firms per 1000 Capita'!H$1)/$B231</f>
        <v>1.5946876497186367E-2</v>
      </c>
      <c r="I231" s="2">
        <f>1000*SUMIFS(allNAICS!$O:$O,allNAICS!$C:$C,'Number of Firms per 1000 Capita'!$A231,allNAICS!$E:$E,'Number of Firms per 1000 Capita'!I$1)/$B231</f>
        <v>7.5475278825192615E-2</v>
      </c>
      <c r="J231" s="2">
        <f>1000*SUMIFS(allNAICS!$O:$O,allNAICS!$C:$C,'Number of Firms per 1000 Capita'!$A231,allNAICS!$E:$E,'Number of Firms per 1000 Capita'!J$1)/$B231</f>
        <v>8.6688112079006174</v>
      </c>
      <c r="K231" s="2">
        <f>1000*SUMIFS(allNAICS!$O:$O,allNAICS!$C:$C,'Number of Firms per 1000 Capita'!$A231,allNAICS!$E:$E,'Number of Firms per 1000 Capita'!K$1)/$B231</f>
        <v>1.6088021211524817</v>
      </c>
      <c r="L231" s="2">
        <f>1000*SUMIFS(allNAICS!$O:$O,allNAICS!$C:$C,'Number of Firms per 1000 Capita'!$A231,allNAICS!$E:$E,'Number of Firms per 1000 Capita'!L$1)/$B231</f>
        <v>3.5247549504899007</v>
      </c>
      <c r="M231" s="2">
        <f>1000*SUMIFS(allNAICS!$O:$O,allNAICS!$C:$C,'Number of Firms per 1000 Capita'!$A231,allNAICS!$E:$E,'Number of Firms per 1000 Capita'!M$1)/$B231</f>
        <v>8.607252302664584</v>
      </c>
      <c r="N231" s="2">
        <f>1000*SUMIFS(allNAICS!$O:$O,allNAICS!$C:$C,'Number of Firms per 1000 Capita'!$A231,allNAICS!$E:$E,'Number of Firms per 1000 Capita'!N$1)/$B231</f>
        <v>6.5204400822858828</v>
      </c>
      <c r="O231" s="2">
        <f>1000*SUMIFS(allNAICS!$O:$O,allNAICS!$C:$C,'Number of Firms per 1000 Capita'!$A231,allNAICS!$E:$E,'Number of Firms per 1000 Capita'!O$1)/$B231</f>
        <v>1.9913785837014404</v>
      </c>
      <c r="P231" s="2">
        <f>1000*SUMIFS(allNAICS!$O:$O,allNAICS!$C:$C,'Number of Firms per 1000 Capita'!$A231,allNAICS!$E:$E,'Number of Firms per 1000 Capita'!P$1)/$B231</f>
        <v>3.9099066850197715</v>
      </c>
      <c r="Q231" s="2">
        <f>1000*SUMIFS(allNAICS!$O:$O,allNAICS!$C:$C,'Number of Firms per 1000 Capita'!$A231,allNAICS!$E:$E,'Number of Firms per 1000 Capita'!Q$1)/$B231</f>
        <v>12.266812836462998</v>
      </c>
      <c r="R231" s="2">
        <f>1000*SUMIFS(allNAICS!$O:$O,allNAICS!$C:$C,'Number of Firms per 1000 Capita'!$A231,allNAICS!$E:$E,'Number of Firms per 1000 Capita'!R$1)/$B231</f>
        <v>16.960246021675271</v>
      </c>
      <c r="S231" s="2">
        <f>1000*SUMIFS(allNAICS!$O:$O,allNAICS!$C:$C,'Number of Firms per 1000 Capita'!$A231,allNAICS!$E:$E,'Number of Firms per 1000 Capita'!S$1)/$B231</f>
        <v>7.0978952995442466</v>
      </c>
      <c r="T231" s="2">
        <f>1000*SUMIFS(allNAICS!$O:$O,allNAICS!$C:$C,'Number of Firms per 1000 Capita'!$A231,allNAICS!$E:$E,'Number of Firms per 1000 Capita'!T$1)/$B231</f>
        <v>3.1252906466814996</v>
      </c>
      <c r="U231" s="2">
        <f>1000*SUMIFS(allNAICS!$O:$O,allNAICS!$C:$C,'Number of Firms per 1000 Capita'!$A231,allNAICS!$E:$E,'Number of Firms per 1000 Capita'!U$1)/$B231</f>
        <v>11.550045309929526</v>
      </c>
      <c r="V231" s="2">
        <f>1000*SUMIFS(allNAICS!$O:$O,allNAICS!$C:$C,'Number of Firms per 1000 Capita'!$A231,allNAICS!$E:$E,'Number of Firms per 1000 Capita'!V$1)/$B231</f>
        <v>6.7064539584456098</v>
      </c>
      <c r="W231" s="2">
        <f>1000*SUMIFS(allNAICS!$O:$O,allNAICS!$C:$C,'Number of Firms per 1000 Capita'!$A231,allNAICS!$E:$E,'Number of Firms per 1000 Capita'!W$1)/$B231</f>
        <v>3.6472289429667391</v>
      </c>
      <c r="X231" s="2">
        <f>1000*SUMIFS(allNAICS!$O:$O,allNAICS!$C:$C,'Number of Firms per 1000 Capita'!$A231,allNAICS!$E:$E,'Number of Firms per 1000 Capita'!X$1)/$B231</f>
        <v>12.690692699628894</v>
      </c>
      <c r="Y231" s="2">
        <f>1000*SUMIFS(allNAICS!$O:$O,allNAICS!$C:$C,'Number of Firms per 1000 Capita'!$A231,allNAICS!$E:$E,'Number of Firms per 1000 Capita'!Y$1)/$B231</f>
        <v>9.4344098531490769E-2</v>
      </c>
      <c r="Z231" s="2">
        <f>1000*SUMIFS(allNAICS!$O:$O,allNAICS!$C:$C,'Number of Firms per 1000 Capita'!$A231,allNAICS!$E:$E,'Number of Firms per 1000 Capita'!Z$1)/$B231</f>
        <v>2.4811755046864503E-2</v>
      </c>
    </row>
    <row r="232" spans="1:26" x14ac:dyDescent="0.45">
      <c r="A232" s="1" t="s">
        <v>720</v>
      </c>
      <c r="B232" s="2">
        <v>154948</v>
      </c>
      <c r="C232" s="1" t="s">
        <v>466</v>
      </c>
      <c r="D232" s="1">
        <v>41.829769400000004</v>
      </c>
      <c r="E232" s="1">
        <v>-86.254176799999996</v>
      </c>
      <c r="F232" s="2">
        <f>1000*SUMIFS(allNAICS!$O:$O,allNAICS!$C:$C,'Number of Firms per 1000 Capita'!$A232,allNAICS!$E:$E,'Number of Firms per 1000 Capita'!F$1)/$B232</f>
        <v>86.441903090068919</v>
      </c>
      <c r="G232" s="2">
        <f>1000*SUMIFS(allNAICS!$O:$O,allNAICS!$C:$C,'Number of Firms per 1000 Capita'!$A232,allNAICS!$E:$E,'Number of Firms per 1000 Capita'!G$1)/$B232</f>
        <v>0.76799958695820536</v>
      </c>
      <c r="H232" s="2">
        <f>1000*SUMIFS(allNAICS!$O:$O,allNAICS!$C:$C,'Number of Firms per 1000 Capita'!$A232,allNAICS!$E:$E,'Number of Firms per 1000 Capita'!H$1)/$B232</f>
        <v>0</v>
      </c>
      <c r="I232" s="2">
        <f>1000*SUMIFS(allNAICS!$O:$O,allNAICS!$C:$C,'Number of Firms per 1000 Capita'!$A232,allNAICS!$E:$E,'Number of Firms per 1000 Capita'!I$1)/$B232</f>
        <v>0</v>
      </c>
      <c r="J232" s="2">
        <f>1000*SUMIFS(allNAICS!$O:$O,allNAICS!$C:$C,'Number of Firms per 1000 Capita'!$A232,allNAICS!$E:$E,'Number of Firms per 1000 Capita'!J$1)/$B232</f>
        <v>11.319926685081446</v>
      </c>
      <c r="K232" s="2">
        <f>1000*SUMIFS(allNAICS!$O:$O,allNAICS!$C:$C,'Number of Firms per 1000 Capita'!$A232,allNAICS!$E:$E,'Number of Firms per 1000 Capita'!K$1)/$B232</f>
        <v>3.9819810517076695</v>
      </c>
      <c r="L232" s="2">
        <f>1000*SUMIFS(allNAICS!$O:$O,allNAICS!$C:$C,'Number of Firms per 1000 Capita'!$A232,allNAICS!$E:$E,'Number of Firms per 1000 Capita'!L$1)/$B232</f>
        <v>1.6715285127913881</v>
      </c>
      <c r="M232" s="2">
        <f>1000*SUMIFS(allNAICS!$O:$O,allNAICS!$C:$C,'Number of Firms per 1000 Capita'!$A232,allNAICS!$E:$E,'Number of Firms per 1000 Capita'!M$1)/$B232</f>
        <v>9.8871879598316852</v>
      </c>
      <c r="N232" s="2">
        <f>1000*SUMIFS(allNAICS!$O:$O,allNAICS!$C:$C,'Number of Firms per 1000 Capita'!$A232,allNAICS!$E:$E,'Number of Firms per 1000 Capita'!N$1)/$B232</f>
        <v>3.1817125745411365</v>
      </c>
      <c r="O232" s="2">
        <f>1000*SUMIFS(allNAICS!$O:$O,allNAICS!$C:$C,'Number of Firms per 1000 Capita'!$A232,allNAICS!$E:$E,'Number of Firms per 1000 Capita'!O$1)/$B232</f>
        <v>0.96161292820817301</v>
      </c>
      <c r="P232" s="2">
        <f>1000*SUMIFS(allNAICS!$O:$O,allNAICS!$C:$C,'Number of Firms per 1000 Capita'!$A232,allNAICS!$E:$E,'Number of Firms per 1000 Capita'!P$1)/$B232</f>
        <v>2.3556289852079408</v>
      </c>
      <c r="Q232" s="2">
        <f>1000*SUMIFS(allNAICS!$O:$O,allNAICS!$C:$C,'Number of Firms per 1000 Capita'!$A232,allNAICS!$E:$E,'Number of Firms per 1000 Capita'!Q$1)/$B232</f>
        <v>7.2863154090404523</v>
      </c>
      <c r="R232" s="2">
        <f>1000*SUMIFS(allNAICS!$O:$O,allNAICS!$C:$C,'Number of Firms per 1000 Capita'!$A232,allNAICS!$E:$E,'Number of Firms per 1000 Capita'!R$1)/$B232</f>
        <v>9.0288354802901623</v>
      </c>
      <c r="S232" s="2">
        <f>1000*SUMIFS(allNAICS!$O:$O,allNAICS!$C:$C,'Number of Firms per 1000 Capita'!$A232,allNAICS!$E:$E,'Number of Firms per 1000 Capita'!S$1)/$B232</f>
        <v>8.4286341224152626</v>
      </c>
      <c r="T232" s="2">
        <f>1000*SUMIFS(allNAICS!$O:$O,allNAICS!$C:$C,'Number of Firms per 1000 Capita'!$A232,allNAICS!$E:$E,'Number of Firms per 1000 Capita'!T$1)/$B232</f>
        <v>1.3036631644164494</v>
      </c>
      <c r="U232" s="2">
        <f>1000*SUMIFS(allNAICS!$O:$O,allNAICS!$C:$C,'Number of Firms per 1000 Capita'!$A232,allNAICS!$E:$E,'Number of Firms per 1000 Capita'!U$1)/$B232</f>
        <v>7.7187185378320473</v>
      </c>
      <c r="V232" s="2">
        <f>1000*SUMIFS(allNAICS!$O:$O,allNAICS!$C:$C,'Number of Firms per 1000 Capita'!$A232,allNAICS!$E:$E,'Number of Firms per 1000 Capita'!V$1)/$B232</f>
        <v>3.562485478999406</v>
      </c>
      <c r="W232" s="2">
        <f>1000*SUMIFS(allNAICS!$O:$O,allNAICS!$C:$C,'Number of Firms per 1000 Capita'!$A232,allNAICS!$E:$E,'Number of Firms per 1000 Capita'!W$1)/$B232</f>
        <v>3.22043524279113</v>
      </c>
      <c r="X232" s="2">
        <f>1000*SUMIFS(allNAICS!$O:$O,allNAICS!$C:$C,'Number of Firms per 1000 Capita'!$A232,allNAICS!$E:$E,'Number of Firms per 1000 Capita'!X$1)/$B232</f>
        <v>11.739422257789711</v>
      </c>
      <c r="Y232" s="2">
        <f>1000*SUMIFS(allNAICS!$O:$O,allNAICS!$C:$C,'Number of Firms per 1000 Capita'!$A232,allNAICS!$E:$E,'Number of Firms per 1000 Capita'!Y$1)/$B232</f>
        <v>0</v>
      </c>
      <c r="Z232" s="2">
        <f>1000*SUMIFS(allNAICS!$O:$O,allNAICS!$C:$C,'Number of Firms per 1000 Capita'!$A232,allNAICS!$E:$E,'Number of Firms per 1000 Capita'!Z$1)/$B232</f>
        <v>0</v>
      </c>
    </row>
    <row r="233" spans="1:26" x14ac:dyDescent="0.45">
      <c r="A233" s="1" t="s">
        <v>721</v>
      </c>
      <c r="B233" s="2">
        <v>768381</v>
      </c>
      <c r="C233" s="1" t="s">
        <v>526</v>
      </c>
      <c r="D233" s="1">
        <v>27.044224</v>
      </c>
      <c r="E233" s="1">
        <v>-82.235925399999999</v>
      </c>
      <c r="F233" s="2">
        <f>1000*SUMIFS(allNAICS!$O:$O,allNAICS!$C:$C,'Number of Firms per 1000 Capita'!$A233,allNAICS!$E:$E,'Number of Firms per 1000 Capita'!F$1)/$B233</f>
        <v>95.279555324767273</v>
      </c>
      <c r="G233" s="2">
        <f>1000*SUMIFS(allNAICS!$O:$O,allNAICS!$C:$C,'Number of Firms per 1000 Capita'!$A233,allNAICS!$E:$E,'Number of Firms per 1000 Capita'!G$1)/$B233</f>
        <v>0.54269952015992062</v>
      </c>
      <c r="H233" s="2">
        <f>1000*SUMIFS(allNAICS!$O:$O,allNAICS!$C:$C,'Number of Firms per 1000 Capita'!$A233,allNAICS!$E:$E,'Number of Firms per 1000 Capita'!H$1)/$B233</f>
        <v>5.5961821023684861E-2</v>
      </c>
      <c r="I233" s="2">
        <f>1000*SUMIFS(allNAICS!$O:$O,allNAICS!$C:$C,'Number of Firms per 1000 Capita'!$A233,allNAICS!$E:$E,'Number of Firms per 1000 Capita'!I$1)/$B233</f>
        <v>0</v>
      </c>
      <c r="J233" s="2">
        <f>1000*SUMIFS(allNAICS!$O:$O,allNAICS!$C:$C,'Number of Firms per 1000 Capita'!$A233,allNAICS!$E:$E,'Number of Firms per 1000 Capita'!J$1)/$B233</f>
        <v>9.3872701172985789</v>
      </c>
      <c r="K233" s="2">
        <f>1000*SUMIFS(allNAICS!$O:$O,allNAICS!$C:$C,'Number of Firms per 1000 Capita'!$A233,allNAICS!$E:$E,'Number of Firms per 1000 Capita'!K$1)/$B233</f>
        <v>1.7842710842667895</v>
      </c>
      <c r="L233" s="2">
        <f>1000*SUMIFS(allNAICS!$O:$O,allNAICS!$C:$C,'Number of Firms per 1000 Capita'!$A233,allNAICS!$E:$E,'Number of Firms per 1000 Capita'!L$1)/$B233</f>
        <v>2.3165591028409085</v>
      </c>
      <c r="M233" s="2">
        <f>1000*SUMIFS(allNAICS!$O:$O,allNAICS!$C:$C,'Number of Firms per 1000 Capita'!$A233,allNAICS!$E:$E,'Number of Firms per 1000 Capita'!M$1)/$B233</f>
        <v>7.94137283457035</v>
      </c>
      <c r="N233" s="2">
        <f>1000*SUMIFS(allNAICS!$O:$O,allNAICS!$C:$C,'Number of Firms per 1000 Capita'!$A233,allNAICS!$E:$E,'Number of Firms per 1000 Capita'!N$1)/$B233</f>
        <v>2.2892289111781787</v>
      </c>
      <c r="O233" s="2">
        <f>1000*SUMIFS(allNAICS!$O:$O,allNAICS!$C:$C,'Number of Firms per 1000 Capita'!$A233,allNAICS!$E:$E,'Number of Firms per 1000 Capita'!O$1)/$B233</f>
        <v>1.2376672510121931</v>
      </c>
      <c r="P233" s="2">
        <f>1000*SUMIFS(allNAICS!$O:$O,allNAICS!$C:$C,'Number of Firms per 1000 Capita'!$A233,allNAICS!$E:$E,'Number of Firms per 1000 Capita'!P$1)/$B233</f>
        <v>4.5120844997468703</v>
      </c>
      <c r="Q233" s="2">
        <f>1000*SUMIFS(allNAICS!$O:$O,allNAICS!$C:$C,'Number of Firms per 1000 Capita'!$A233,allNAICS!$E:$E,'Number of Firms per 1000 Capita'!Q$1)/$B233</f>
        <v>13.214798387778979</v>
      </c>
      <c r="R233" s="2">
        <f>1000*SUMIFS(allNAICS!$O:$O,allNAICS!$C:$C,'Number of Firms per 1000 Capita'!$A233,allNAICS!$E:$E,'Number of Firms per 1000 Capita'!R$1)/$B233</f>
        <v>13.925383371009955</v>
      </c>
      <c r="S233" s="2">
        <f>1000*SUMIFS(allNAICS!$O:$O,allNAICS!$C:$C,'Number of Firms per 1000 Capita'!$A233,allNAICS!$E:$E,'Number of Firms per 1000 Capita'!S$1)/$B233</f>
        <v>9.3508298617482737</v>
      </c>
      <c r="T233" s="2">
        <f>1000*SUMIFS(allNAICS!$O:$O,allNAICS!$C:$C,'Number of Firms per 1000 Capita'!$A233,allNAICS!$E:$E,'Number of Firms per 1000 Capita'!T$1)/$B233</f>
        <v>1.957362298130745</v>
      </c>
      <c r="U233" s="2">
        <f>1000*SUMIFS(allNAICS!$O:$O,allNAICS!$C:$C,'Number of Firms per 1000 Capita'!$A233,allNAICS!$E:$E,'Number of Firms per 1000 Capita'!U$1)/$B233</f>
        <v>7.6524536655643489</v>
      </c>
      <c r="V233" s="2">
        <f>1000*SUMIFS(allNAICS!$O:$O,allNAICS!$C:$C,'Number of Firms per 1000 Capita'!$A233,allNAICS!$E:$E,'Number of Firms per 1000 Capita'!V$1)/$B233</f>
        <v>4.6031851386226368</v>
      </c>
      <c r="W233" s="2">
        <f>1000*SUMIFS(allNAICS!$O:$O,allNAICS!$C:$C,'Number of Firms per 1000 Capita'!$A233,allNAICS!$E:$E,'Number of Firms per 1000 Capita'!W$1)/$B233</f>
        <v>2.962072201160622</v>
      </c>
      <c r="X233" s="2">
        <f>1000*SUMIFS(allNAICS!$O:$O,allNAICS!$C:$C,'Number of Firms per 1000 Capita'!$A233,allNAICS!$E:$E,'Number of Firms per 1000 Capita'!X$1)/$B233</f>
        <v>11.59971420428147</v>
      </c>
      <c r="Y233" s="2">
        <f>1000*SUMIFS(allNAICS!$O:$O,allNAICS!$C:$C,'Number of Firms per 1000 Capita'!$A233,allNAICS!$E:$E,'Number of Firms per 1000 Capita'!Y$1)/$B233</f>
        <v>6.5071884911261466E-2</v>
      </c>
      <c r="Z233" s="2">
        <f>1000*SUMIFS(allNAICS!$O:$O,allNAICS!$C:$C,'Number of Firms per 1000 Capita'!$A233,allNAICS!$E:$E,'Number of Firms per 1000 Capita'!Z$1)/$B233</f>
        <v>0</v>
      </c>
    </row>
    <row r="234" spans="1:26" x14ac:dyDescent="0.45">
      <c r="A234" s="1" t="s">
        <v>722</v>
      </c>
      <c r="B234" s="2">
        <v>270772</v>
      </c>
      <c r="C234" s="1" t="s">
        <v>517</v>
      </c>
      <c r="D234" s="1">
        <v>41.524264899999999</v>
      </c>
      <c r="E234" s="1">
        <v>-72.075910500000006</v>
      </c>
      <c r="F234" s="2">
        <f>1000*SUMIFS(allNAICS!$O:$O,allNAICS!$C:$C,'Number of Firms per 1000 Capita'!$A234,allNAICS!$E:$E,'Number of Firms per 1000 Capita'!F$1)/$B234</f>
        <v>74.76400809537175</v>
      </c>
      <c r="G234" s="2">
        <f>1000*SUMIFS(allNAICS!$O:$O,allNAICS!$C:$C,'Number of Firms per 1000 Capita'!$A234,allNAICS!$E:$E,'Number of Firms per 1000 Capita'!G$1)/$B234</f>
        <v>0.64999335234071465</v>
      </c>
      <c r="H234" s="2">
        <f>1000*SUMIFS(allNAICS!$O:$O,allNAICS!$C:$C,'Number of Firms per 1000 Capita'!$A234,allNAICS!$E:$E,'Number of Firms per 1000 Capita'!H$1)/$B234</f>
        <v>0</v>
      </c>
      <c r="I234" s="2">
        <f>1000*SUMIFS(allNAICS!$O:$O,allNAICS!$C:$C,'Number of Firms per 1000 Capita'!$A234,allNAICS!$E:$E,'Number of Firms per 1000 Capita'!I$1)/$B234</f>
        <v>9.2328601184760606E-2</v>
      </c>
      <c r="J234" s="2">
        <f>1000*SUMIFS(allNAICS!$O:$O,allNAICS!$C:$C,'Number of Firms per 1000 Capita'!$A234,allNAICS!$E:$E,'Number of Firms per 1000 Capita'!J$1)/$B234</f>
        <v>9.6981962684472549</v>
      </c>
      <c r="K234" s="2">
        <f>1000*SUMIFS(allNAICS!$O:$O,allNAICS!$C:$C,'Number of Firms per 1000 Capita'!$A234,allNAICS!$E:$E,'Number of Firms per 1000 Capita'!K$1)/$B234</f>
        <v>1.4735644749087793</v>
      </c>
      <c r="L234" s="2">
        <f>1000*SUMIFS(allNAICS!$O:$O,allNAICS!$C:$C,'Number of Firms per 1000 Capita'!$A234,allNAICS!$E:$E,'Number of Firms per 1000 Capita'!L$1)/$B234</f>
        <v>1.4920301951457315</v>
      </c>
      <c r="M234" s="2">
        <f>1000*SUMIFS(allNAICS!$O:$O,allNAICS!$C:$C,'Number of Firms per 1000 Capita'!$A234,allNAICS!$E:$E,'Number of Firms per 1000 Capita'!M$1)/$B234</f>
        <v>9.1331452291965203</v>
      </c>
      <c r="N234" s="2">
        <f>1000*SUMIFS(allNAICS!$O:$O,allNAICS!$C:$C,'Number of Firms per 1000 Capita'!$A234,allNAICS!$E:$E,'Number of Firms per 1000 Capita'!N$1)/$B234</f>
        <v>1.3258387130131624</v>
      </c>
      <c r="O234" s="2">
        <f>1000*SUMIFS(allNAICS!$O:$O,allNAICS!$C:$C,'Number of Firms per 1000 Capita'!$A234,allNAICS!$E:$E,'Number of Firms per 1000 Capita'!O$1)/$B234</f>
        <v>1.2815209844444773</v>
      </c>
      <c r="P234" s="2">
        <f>1000*SUMIFS(allNAICS!$O:$O,allNAICS!$C:$C,'Number of Firms per 1000 Capita'!$A234,allNAICS!$E:$E,'Number of Firms per 1000 Capita'!P$1)/$B234</f>
        <v>2.060774378443857</v>
      </c>
      <c r="Q234" s="2">
        <f>1000*SUMIFS(allNAICS!$O:$O,allNAICS!$C:$C,'Number of Firms per 1000 Capita'!$A234,allNAICS!$E:$E,'Number of Firms per 1000 Capita'!Q$1)/$B234</f>
        <v>8.3612781232919211</v>
      </c>
      <c r="R234" s="2">
        <f>1000*SUMIFS(allNAICS!$O:$O,allNAICS!$C:$C,'Number of Firms per 1000 Capita'!$A234,allNAICS!$E:$E,'Number of Firms per 1000 Capita'!R$1)/$B234</f>
        <v>10.651027432673985</v>
      </c>
      <c r="S234" s="2">
        <f>1000*SUMIFS(allNAICS!$O:$O,allNAICS!$C:$C,'Number of Firms per 1000 Capita'!$A234,allNAICS!$E:$E,'Number of Firms per 1000 Capita'!S$1)/$B234</f>
        <v>5.4732394782326086</v>
      </c>
      <c r="T234" s="2">
        <f>1000*SUMIFS(allNAICS!$O:$O,allNAICS!$C:$C,'Number of Firms per 1000 Capita'!$A234,allNAICS!$E:$E,'Number of Firms per 1000 Capita'!T$1)/$B234</f>
        <v>2.0496949463016856</v>
      </c>
      <c r="U234" s="2">
        <f>1000*SUMIFS(allNAICS!$O:$O,allNAICS!$C:$C,'Number of Firms per 1000 Capita'!$A234,allNAICS!$E:$E,'Number of Firms per 1000 Capita'!U$1)/$B234</f>
        <v>5.9274961960616315</v>
      </c>
      <c r="V234" s="2">
        <f>1000*SUMIFS(allNAICS!$O:$O,allNAICS!$C:$C,'Number of Firms per 1000 Capita'!$A234,allNAICS!$E:$E,'Number of Firms per 1000 Capita'!V$1)/$B234</f>
        <v>4.549953466385003</v>
      </c>
      <c r="W234" s="2">
        <f>1000*SUMIFS(allNAICS!$O:$O,allNAICS!$C:$C,'Number of Firms per 1000 Capita'!$A234,allNAICS!$E:$E,'Number of Firms per 1000 Capita'!W$1)/$B234</f>
        <v>2.862186636727579</v>
      </c>
      <c r="X234" s="2">
        <f>1000*SUMIFS(allNAICS!$O:$O,allNAICS!$C:$C,'Number of Firms per 1000 Capita'!$A234,allNAICS!$E:$E,'Number of Firms per 1000 Capita'!X$1)/$B234</f>
        <v>7.7149779149985962</v>
      </c>
      <c r="Y234" s="2">
        <f>1000*SUMIFS(allNAICS!$O:$O,allNAICS!$C:$C,'Number of Firms per 1000 Capita'!$A234,allNAICS!$E:$E,'Number of Firms per 1000 Capita'!Y$1)/$B234</f>
        <v>0</v>
      </c>
      <c r="Z234" s="2">
        <f>1000*SUMIFS(allNAICS!$O:$O,allNAICS!$C:$C,'Number of Firms per 1000 Capita'!$A234,allNAICS!$E:$E,'Number of Firms per 1000 Capita'!Z$1)/$B234</f>
        <v>0</v>
      </c>
    </row>
    <row r="235" spans="1:26" x14ac:dyDescent="0.45">
      <c r="A235" s="1" t="s">
        <v>723</v>
      </c>
      <c r="B235" s="2">
        <v>343778</v>
      </c>
      <c r="C235" s="1" t="s">
        <v>526</v>
      </c>
      <c r="D235" s="1">
        <v>29.187198599999999</v>
      </c>
      <c r="E235" s="1">
        <v>-82.140092300000006</v>
      </c>
      <c r="F235" s="2">
        <f>1000*SUMIFS(allNAICS!$O:$O,allNAICS!$C:$C,'Number of Firms per 1000 Capita'!$A235,allNAICS!$E:$E,'Number of Firms per 1000 Capita'!F$1)/$B235</f>
        <v>74.626648592987337</v>
      </c>
      <c r="G235" s="2">
        <f>1000*SUMIFS(allNAICS!$O:$O,allNAICS!$C:$C,'Number of Firms per 1000 Capita'!$A235,allNAICS!$E:$E,'Number of Firms per 1000 Capita'!G$1)/$B235</f>
        <v>1.2478983530068823</v>
      </c>
      <c r="H235" s="2">
        <f>1000*SUMIFS(allNAICS!$O:$O,allNAICS!$C:$C,'Number of Firms per 1000 Capita'!$A235,allNAICS!$E:$E,'Number of Firms per 1000 Capita'!H$1)/$B235</f>
        <v>0</v>
      </c>
      <c r="I235" s="2">
        <f>1000*SUMIFS(allNAICS!$O:$O,allNAICS!$C:$C,'Number of Firms per 1000 Capita'!$A235,allNAICS!$E:$E,'Number of Firms per 1000 Capita'!I$1)/$B235</f>
        <v>0.14544269848565061</v>
      </c>
      <c r="J235" s="2">
        <f>1000*SUMIFS(allNAICS!$O:$O,allNAICS!$C:$C,'Number of Firms per 1000 Capita'!$A235,allNAICS!$E:$E,'Number of Firms per 1000 Capita'!J$1)/$B235</f>
        <v>7.2255932607671234</v>
      </c>
      <c r="K235" s="2">
        <f>1000*SUMIFS(allNAICS!$O:$O,allNAICS!$C:$C,'Number of Firms per 1000 Capita'!$A235,allNAICS!$E:$E,'Number of Firms per 1000 Capita'!K$1)/$B235</f>
        <v>1.3526170959165509</v>
      </c>
      <c r="L235" s="2">
        <f>1000*SUMIFS(allNAICS!$O:$O,allNAICS!$C:$C,'Number of Firms per 1000 Capita'!$A235,allNAICS!$E:$E,'Number of Firms per 1000 Capita'!L$1)/$B235</f>
        <v>2.3648982773766791</v>
      </c>
      <c r="M235" s="2">
        <f>1000*SUMIFS(allNAICS!$O:$O,allNAICS!$C:$C,'Number of Firms per 1000 Capita'!$A235,allNAICS!$E:$E,'Number of Firms per 1000 Capita'!M$1)/$B235</f>
        <v>7.2866791941310964</v>
      </c>
      <c r="N235" s="2">
        <f>1000*SUMIFS(allNAICS!$O:$O,allNAICS!$C:$C,'Number of Firms per 1000 Capita'!$A235,allNAICS!$E:$E,'Number of Firms per 1000 Capita'!N$1)/$B235</f>
        <v>3.7960544304754813</v>
      </c>
      <c r="O235" s="2">
        <f>1000*SUMIFS(allNAICS!$O:$O,allNAICS!$C:$C,'Number of Firms per 1000 Capita'!$A235,allNAICS!$E:$E,'Number of Firms per 1000 Capita'!O$1)/$B235</f>
        <v>0.69812495273112296</v>
      </c>
      <c r="P235" s="2">
        <f>1000*SUMIFS(allNAICS!$O:$O,allNAICS!$C:$C,'Number of Firms per 1000 Capita'!$A235,allNAICS!$E:$E,'Number of Firms per 1000 Capita'!P$1)/$B235</f>
        <v>3.1444711412597663</v>
      </c>
      <c r="Q235" s="2">
        <f>1000*SUMIFS(allNAICS!$O:$O,allNAICS!$C:$C,'Number of Firms per 1000 Capita'!$A235,allNAICS!$E:$E,'Number of Firms per 1000 Capita'!Q$1)/$B235</f>
        <v>7.9673510230439408</v>
      </c>
      <c r="R235" s="2">
        <f>1000*SUMIFS(allNAICS!$O:$O,allNAICS!$C:$C,'Number of Firms per 1000 Capita'!$A235,allNAICS!$E:$E,'Number of Firms per 1000 Capita'!R$1)/$B235</f>
        <v>7.7142807276789087</v>
      </c>
      <c r="S235" s="2">
        <f>1000*SUMIFS(allNAICS!$O:$O,allNAICS!$C:$C,'Number of Firms per 1000 Capita'!$A235,allNAICS!$E:$E,'Number of Firms per 1000 Capita'!S$1)/$B235</f>
        <v>8.1971504866512692</v>
      </c>
      <c r="T235" s="2">
        <f>1000*SUMIFS(allNAICS!$O:$O,allNAICS!$C:$C,'Number of Firms per 1000 Capita'!$A235,allNAICS!$E:$E,'Number of Firms per 1000 Capita'!T$1)/$B235</f>
        <v>1.2828046006434386</v>
      </c>
      <c r="U235" s="2">
        <f>1000*SUMIFS(allNAICS!$O:$O,allNAICS!$C:$C,'Number of Firms per 1000 Capita'!$A235,allNAICS!$E:$E,'Number of Firms per 1000 Capita'!U$1)/$B235</f>
        <v>7.0626974384631946</v>
      </c>
      <c r="V235" s="2">
        <f>1000*SUMIFS(allNAICS!$O:$O,allNAICS!$C:$C,'Number of Firms per 1000 Capita'!$A235,allNAICS!$E:$E,'Number of Firms per 1000 Capita'!V$1)/$B235</f>
        <v>2.9641221951375596</v>
      </c>
      <c r="W235" s="2">
        <f>1000*SUMIFS(allNAICS!$O:$O,allNAICS!$C:$C,'Number of Firms per 1000 Capita'!$A235,allNAICS!$E:$E,'Number of Firms per 1000 Capita'!W$1)/$B235</f>
        <v>1.5998696833421568</v>
      </c>
      <c r="X235" s="2">
        <f>1000*SUMIFS(allNAICS!$O:$O,allNAICS!$C:$C,'Number of Firms per 1000 Capita'!$A235,allNAICS!$E:$E,'Number of Firms per 1000 Capita'!X$1)/$B235</f>
        <v>10.58241074181594</v>
      </c>
      <c r="Y235" s="2">
        <f>1000*SUMIFS(allNAICS!$O:$O,allNAICS!$C:$C,'Number of Firms per 1000 Capita'!$A235,allNAICS!$E:$E,'Number of Firms per 1000 Capita'!Y$1)/$B235</f>
        <v>0.15416926039478965</v>
      </c>
      <c r="Z235" s="2">
        <f>1000*SUMIFS(allNAICS!$O:$O,allNAICS!$C:$C,'Number of Firms per 1000 Capita'!$A235,allNAICS!$E:$E,'Number of Firms per 1000 Capita'!Z$1)/$B235</f>
        <v>0</v>
      </c>
    </row>
    <row r="236" spans="1:26" x14ac:dyDescent="0.45">
      <c r="A236" s="1" t="s">
        <v>724</v>
      </c>
      <c r="B236" s="2">
        <v>94549</v>
      </c>
      <c r="C236" s="1" t="s">
        <v>457</v>
      </c>
      <c r="D236" s="1">
        <v>39.277615599999997</v>
      </c>
      <c r="E236" s="1">
        <v>-74.574600099999998</v>
      </c>
      <c r="F236" s="2">
        <f>1000*SUMIFS(allNAICS!$O:$O,allNAICS!$C:$C,'Number of Firms per 1000 Capita'!$A236,allNAICS!$E:$E,'Number of Firms per 1000 Capita'!F$1)/$B236</f>
        <v>115.58028112407324</v>
      </c>
      <c r="G236" s="2">
        <f>1000*SUMIFS(allNAICS!$O:$O,allNAICS!$C:$C,'Number of Firms per 1000 Capita'!$A236,allNAICS!$E:$E,'Number of Firms per 1000 Capita'!G$1)/$B236</f>
        <v>4.5056002707590777</v>
      </c>
      <c r="H236" s="2">
        <f>1000*SUMIFS(allNAICS!$O:$O,allNAICS!$C:$C,'Number of Firms per 1000 Capita'!$A236,allNAICS!$E:$E,'Number of Firms per 1000 Capita'!H$1)/$B236</f>
        <v>0</v>
      </c>
      <c r="I236" s="2">
        <f>1000*SUMIFS(allNAICS!$O:$O,allNAICS!$C:$C,'Number of Firms per 1000 Capita'!$A236,allNAICS!$E:$E,'Number of Firms per 1000 Capita'!I$1)/$B236</f>
        <v>0</v>
      </c>
      <c r="J236" s="2">
        <f>1000*SUMIFS(allNAICS!$O:$O,allNAICS!$C:$C,'Number of Firms per 1000 Capita'!$A236,allNAICS!$E:$E,'Number of Firms per 1000 Capita'!J$1)/$B236</f>
        <v>14.722524828395859</v>
      </c>
      <c r="K236" s="2">
        <f>1000*SUMIFS(allNAICS!$O:$O,allNAICS!$C:$C,'Number of Firms per 1000 Capita'!$A236,allNAICS!$E:$E,'Number of Firms per 1000 Capita'!K$1)/$B236</f>
        <v>0.81439253720293181</v>
      </c>
      <c r="L236" s="2">
        <f>1000*SUMIFS(allNAICS!$O:$O,allNAICS!$C:$C,'Number of Firms per 1000 Capita'!$A236,allNAICS!$E:$E,'Number of Firms per 1000 Capita'!L$1)/$B236</f>
        <v>1.1105352780039979</v>
      </c>
      <c r="M236" s="2">
        <f>1000*SUMIFS(allNAICS!$O:$O,allNAICS!$C:$C,'Number of Firms per 1000 Capita'!$A236,allNAICS!$E:$E,'Number of Firms per 1000 Capita'!M$1)/$B236</f>
        <v>15.039820622111286</v>
      </c>
      <c r="N236" s="2">
        <f>1000*SUMIFS(allNAICS!$O:$O,allNAICS!$C:$C,'Number of Firms per 1000 Capita'!$A236,allNAICS!$E:$E,'Number of Firms per 1000 Capita'!N$1)/$B236</f>
        <v>2.1258818178933674</v>
      </c>
      <c r="O236" s="2">
        <f>1000*SUMIFS(allNAICS!$O:$O,allNAICS!$C:$C,'Number of Firms per 1000 Capita'!$A236,allNAICS!$E:$E,'Number of Firms per 1000 Capita'!O$1)/$B236</f>
        <v>0.60286200805931311</v>
      </c>
      <c r="P236" s="2">
        <f>1000*SUMIFS(allNAICS!$O:$O,allNAICS!$C:$C,'Number of Firms per 1000 Capita'!$A236,allNAICS!$E:$E,'Number of Firms per 1000 Capita'!P$1)/$B236</f>
        <v>2.3479888734941672</v>
      </c>
      <c r="Q236" s="2">
        <f>1000*SUMIFS(allNAICS!$O:$O,allNAICS!$C:$C,'Number of Firms per 1000 Capita'!$A236,allNAICS!$E:$E,'Number of Firms per 1000 Capita'!Q$1)/$B236</f>
        <v>22.453965668595121</v>
      </c>
      <c r="R236" s="2">
        <f>1000*SUMIFS(allNAICS!$O:$O,allNAICS!$C:$C,'Number of Firms per 1000 Capita'!$A236,allNAICS!$E:$E,'Number of Firms per 1000 Capita'!R$1)/$B236</f>
        <v>10.047700134321886</v>
      </c>
      <c r="S236" s="2">
        <f>1000*SUMIFS(allNAICS!$O:$O,allNAICS!$C:$C,'Number of Firms per 1000 Capita'!$A236,allNAICS!$E:$E,'Number of Firms per 1000 Capita'!S$1)/$B236</f>
        <v>6.9382013559106914</v>
      </c>
      <c r="T236" s="2">
        <f>1000*SUMIFS(allNAICS!$O:$O,allNAICS!$C:$C,'Number of Firms per 1000 Capita'!$A236,allNAICS!$E:$E,'Number of Firms per 1000 Capita'!T$1)/$B236</f>
        <v>1.9355043416641107</v>
      </c>
      <c r="U236" s="2">
        <f>1000*SUMIFS(allNAICS!$O:$O,allNAICS!$C:$C,'Number of Firms per 1000 Capita'!$A236,allNAICS!$E:$E,'Number of Firms per 1000 Capita'!U$1)/$B236</f>
        <v>7.5304868375128242</v>
      </c>
      <c r="V236" s="2">
        <f>1000*SUMIFS(allNAICS!$O:$O,allNAICS!$C:$C,'Number of Firms per 1000 Capita'!$A236,allNAICS!$E:$E,'Number of Firms per 1000 Capita'!V$1)/$B236</f>
        <v>5.5844059693915327</v>
      </c>
      <c r="W236" s="2">
        <f>1000*SUMIFS(allNAICS!$O:$O,allNAICS!$C:$C,'Number of Firms per 1000 Capita'!$A236,allNAICS!$E:$E,'Number of Firms per 1000 Capita'!W$1)/$B236</f>
        <v>10.2063480311796</v>
      </c>
      <c r="X236" s="2">
        <f>1000*SUMIFS(allNAICS!$O:$O,allNAICS!$C:$C,'Number of Firms per 1000 Capita'!$A236,allNAICS!$E:$E,'Number of Firms per 1000 Capita'!X$1)/$B236</f>
        <v>9.7304043406064586</v>
      </c>
      <c r="Y236" s="2">
        <f>1000*SUMIFS(allNAICS!$O:$O,allNAICS!$C:$C,'Number of Firms per 1000 Capita'!$A236,allNAICS!$E:$E,'Number of Firms per 1000 Capita'!Y$1)/$B236</f>
        <v>0</v>
      </c>
      <c r="Z236" s="2">
        <f>1000*SUMIFS(allNAICS!$O:$O,allNAICS!$C:$C,'Number of Firms per 1000 Capita'!$A236,allNAICS!$E:$E,'Number of Firms per 1000 Capita'!Z$1)/$B236</f>
        <v>0</v>
      </c>
    </row>
    <row r="237" spans="1:26" x14ac:dyDescent="0.45">
      <c r="A237" s="1" t="s">
        <v>725</v>
      </c>
      <c r="B237" s="2">
        <v>155744</v>
      </c>
      <c r="C237" s="1" t="s">
        <v>445</v>
      </c>
      <c r="D237" s="1">
        <v>31.845681599999999</v>
      </c>
      <c r="E237" s="1">
        <v>-102.3676431</v>
      </c>
      <c r="F237" s="2">
        <f>1000*SUMIFS(allNAICS!$O:$O,allNAICS!$C:$C,'Number of Firms per 1000 Capita'!$A237,allNAICS!$E:$E,'Number of Firms per 1000 Capita'!F$1)/$B237</f>
        <v>95.213940825970823</v>
      </c>
      <c r="G237" s="2">
        <f>1000*SUMIFS(allNAICS!$O:$O,allNAICS!$C:$C,'Number of Firms per 1000 Capita'!$A237,allNAICS!$E:$E,'Number of Firms per 1000 Capita'!G$1)/$B237</f>
        <v>0.78975755085268129</v>
      </c>
      <c r="H237" s="2">
        <f>1000*SUMIFS(allNAICS!$O:$O,allNAICS!$C:$C,'Number of Firms per 1000 Capita'!$A237,allNAICS!$E:$E,'Number of Firms per 1000 Capita'!H$1)/$B237</f>
        <v>6.5042634066159852</v>
      </c>
      <c r="I237" s="2">
        <f>1000*SUMIFS(allNAICS!$O:$O,allNAICS!$C:$C,'Number of Firms per 1000 Capita'!$A237,allNAICS!$E:$E,'Number of Firms per 1000 Capita'!I$1)/$B237</f>
        <v>0</v>
      </c>
      <c r="J237" s="2">
        <f>1000*SUMIFS(allNAICS!$O:$O,allNAICS!$C:$C,'Number of Firms per 1000 Capita'!$A237,allNAICS!$E:$E,'Number of Firms per 1000 Capita'!J$1)/$B237</f>
        <v>14.125744811999178</v>
      </c>
      <c r="K237" s="2">
        <f>1000*SUMIFS(allNAICS!$O:$O,allNAICS!$C:$C,'Number of Firms per 1000 Capita'!$A237,allNAICS!$E:$E,'Number of Firms per 1000 Capita'!K$1)/$B237</f>
        <v>5.0788473392233406</v>
      </c>
      <c r="L237" s="2">
        <f>1000*SUMIFS(allNAICS!$O:$O,allNAICS!$C:$C,'Number of Firms per 1000 Capita'!$A237,allNAICS!$E:$E,'Number of Firms per 1000 Capita'!L$1)/$B237</f>
        <v>2.1573864803780562</v>
      </c>
      <c r="M237" s="2">
        <f>1000*SUMIFS(allNAICS!$O:$O,allNAICS!$C:$C,'Number of Firms per 1000 Capita'!$A237,allNAICS!$E:$E,'Number of Firms per 1000 Capita'!M$1)/$B237</f>
        <v>10.485155126361208</v>
      </c>
      <c r="N237" s="2">
        <f>1000*SUMIFS(allNAICS!$O:$O,allNAICS!$C:$C,'Number of Firms per 1000 Capita'!$A237,allNAICS!$E:$E,'Number of Firms per 1000 Capita'!N$1)/$B237</f>
        <v>10.619991781384837</v>
      </c>
      <c r="O237" s="2">
        <f>1000*SUMIFS(allNAICS!$O:$O,allNAICS!$C:$C,'Number of Firms per 1000 Capita'!$A237,allNAICS!$E:$E,'Number of Firms per 1000 Capita'!O$1)/$B237</f>
        <v>0.62923772344359974</v>
      </c>
      <c r="P237" s="2">
        <f>1000*SUMIFS(allNAICS!$O:$O,allNAICS!$C:$C,'Number of Firms per 1000 Capita'!$A237,allNAICS!$E:$E,'Number of Firms per 1000 Capita'!P$1)/$B237</f>
        <v>2.7224162728580232</v>
      </c>
      <c r="Q237" s="2">
        <f>1000*SUMIFS(allNAICS!$O:$O,allNAICS!$C:$C,'Number of Firms per 1000 Capita'!$A237,allNAICS!$E:$E,'Number of Firms per 1000 Capita'!Q$1)/$B237</f>
        <v>4.7770700636942678</v>
      </c>
      <c r="R237" s="2">
        <f>1000*SUMIFS(allNAICS!$O:$O,allNAICS!$C:$C,'Number of Firms per 1000 Capita'!$A237,allNAICS!$E:$E,'Number of Firms per 1000 Capita'!R$1)/$B237</f>
        <v>9.136788576124923</v>
      </c>
      <c r="S237" s="2">
        <f>1000*SUMIFS(allNAICS!$O:$O,allNAICS!$C:$C,'Number of Firms per 1000 Capita'!$A237,allNAICS!$E:$E,'Number of Firms per 1000 Capita'!S$1)/$B237</f>
        <v>7.3774912677213891</v>
      </c>
      <c r="T237" s="2">
        <f>1000*SUMIFS(allNAICS!$O:$O,allNAICS!$C:$C,'Number of Firms per 1000 Capita'!$A237,allNAICS!$E:$E,'Number of Firms per 1000 Capita'!T$1)/$B237</f>
        <v>0.86038627491267716</v>
      </c>
      <c r="U237" s="2">
        <f>1000*SUMIFS(allNAICS!$O:$O,allNAICS!$C:$C,'Number of Firms per 1000 Capita'!$A237,allNAICS!$E:$E,'Number of Firms per 1000 Capita'!U$1)/$B237</f>
        <v>3.5442777891925212</v>
      </c>
      <c r="V237" s="2">
        <f>1000*SUMIFS(allNAICS!$O:$O,allNAICS!$C:$C,'Number of Firms per 1000 Capita'!$A237,allNAICS!$E:$E,'Number of Firms per 1000 Capita'!V$1)/$B237</f>
        <v>2.4527429628107664</v>
      </c>
      <c r="W237" s="2">
        <f>1000*SUMIFS(allNAICS!$O:$O,allNAICS!$C:$C,'Number of Firms per 1000 Capita'!$A237,allNAICS!$E:$E,'Number of Firms per 1000 Capita'!W$1)/$B237</f>
        <v>3.3259708239161703</v>
      </c>
      <c r="X237" s="2">
        <f>1000*SUMIFS(allNAICS!$O:$O,allNAICS!$C:$C,'Number of Firms per 1000 Capita'!$A237,allNAICS!$E:$E,'Number of Firms per 1000 Capita'!X$1)/$B237</f>
        <v>10.793353194986645</v>
      </c>
      <c r="Y237" s="2">
        <f>1000*SUMIFS(allNAICS!$O:$O,allNAICS!$C:$C,'Number of Firms per 1000 Capita'!$A237,allNAICS!$E:$E,'Number of Firms per 1000 Capita'!Y$1)/$B237</f>
        <v>0</v>
      </c>
      <c r="Z237" s="2">
        <f>1000*SUMIFS(allNAICS!$O:$O,allNAICS!$C:$C,'Number of Firms per 1000 Capita'!$A237,allNAICS!$E:$E,'Number of Firms per 1000 Capita'!Z$1)/$B237</f>
        <v>0</v>
      </c>
    </row>
    <row r="238" spans="1:26" x14ac:dyDescent="0.45">
      <c r="A238" s="1" t="s">
        <v>726</v>
      </c>
      <c r="B238" s="2">
        <v>642274</v>
      </c>
      <c r="C238" s="1" t="s">
        <v>727</v>
      </c>
      <c r="D238" s="1">
        <v>41.222999999999999</v>
      </c>
      <c r="E238" s="1">
        <v>-111.9738304</v>
      </c>
      <c r="F238" s="2">
        <f>1000*SUMIFS(allNAICS!$O:$O,allNAICS!$C:$C,'Number of Firms per 1000 Capita'!$A238,allNAICS!$E:$E,'Number of Firms per 1000 Capita'!F$1)/$B238</f>
        <v>69.825339341153466</v>
      </c>
      <c r="G238" s="2">
        <f>1000*SUMIFS(allNAICS!$O:$O,allNAICS!$C:$C,'Number of Firms per 1000 Capita'!$A238,allNAICS!$E:$E,'Number of Firms per 1000 Capita'!G$1)/$B238</f>
        <v>0.3752292635230447</v>
      </c>
      <c r="H238" s="2">
        <f>1000*SUMIFS(allNAICS!$O:$O,allNAICS!$C:$C,'Number of Firms per 1000 Capita'!$A238,allNAICS!$E:$E,'Number of Firms per 1000 Capita'!H$1)/$B238</f>
        <v>7.4734459124921757E-2</v>
      </c>
      <c r="I238" s="2">
        <f>1000*SUMIFS(allNAICS!$O:$O,allNAICS!$C:$C,'Number of Firms per 1000 Capita'!$A238,allNAICS!$E:$E,'Number of Firms per 1000 Capita'!I$1)/$B238</f>
        <v>8.4076266515536985E-2</v>
      </c>
      <c r="J238" s="2">
        <f>1000*SUMIFS(allNAICS!$O:$O,allNAICS!$C:$C,'Number of Firms per 1000 Capita'!$A238,allNAICS!$E:$E,'Number of Firms per 1000 Capita'!J$1)/$B238</f>
        <v>6.1889473962825834</v>
      </c>
      <c r="K238" s="2">
        <f>1000*SUMIFS(allNAICS!$O:$O,allNAICS!$C:$C,'Number of Firms per 1000 Capita'!$A238,allNAICS!$E:$E,'Number of Firms per 1000 Capita'!K$1)/$B238</f>
        <v>1.7204495277716365</v>
      </c>
      <c r="L238" s="2">
        <f>1000*SUMIFS(allNAICS!$O:$O,allNAICS!$C:$C,'Number of Firms per 1000 Capita'!$A238,allNAICS!$E:$E,'Number of Firms per 1000 Capita'!L$1)/$B238</f>
        <v>1.9150705150761202</v>
      </c>
      <c r="M238" s="2">
        <f>1000*SUMIFS(allNAICS!$O:$O,allNAICS!$C:$C,'Number of Firms per 1000 Capita'!$A238,allNAICS!$E:$E,'Number of Firms per 1000 Capita'!M$1)/$B238</f>
        <v>8.5493107303113618</v>
      </c>
      <c r="N238" s="2">
        <f>1000*SUMIFS(allNAICS!$O:$O,allNAICS!$C:$C,'Number of Firms per 1000 Capita'!$A238,allNAICS!$E:$E,'Number of Firms per 1000 Capita'!N$1)/$B238</f>
        <v>1.8792602534120952</v>
      </c>
      <c r="O238" s="2">
        <f>1000*SUMIFS(allNAICS!$O:$O,allNAICS!$C:$C,'Number of Firms per 1000 Capita'!$A238,allNAICS!$E:$E,'Number of Firms per 1000 Capita'!O$1)/$B238</f>
        <v>1.2549161261393114</v>
      </c>
      <c r="P238" s="2">
        <f>1000*SUMIFS(allNAICS!$O:$O,allNAICS!$C:$C,'Number of Firms per 1000 Capita'!$A238,allNAICS!$E:$E,'Number of Firms per 1000 Capita'!P$1)/$B238</f>
        <v>3.1466321227388936</v>
      </c>
      <c r="Q238" s="2">
        <f>1000*SUMIFS(allNAICS!$O:$O,allNAICS!$C:$C,'Number of Firms per 1000 Capita'!$A238,allNAICS!$E:$E,'Number of Firms per 1000 Capita'!Q$1)/$B238</f>
        <v>9.2312626698262736</v>
      </c>
      <c r="R238" s="2">
        <f>1000*SUMIFS(allNAICS!$O:$O,allNAICS!$C:$C,'Number of Firms per 1000 Capita'!$A238,allNAICS!$E:$E,'Number of Firms per 1000 Capita'!R$1)/$B238</f>
        <v>9.3168959042402459</v>
      </c>
      <c r="S238" s="2">
        <f>1000*SUMIFS(allNAICS!$O:$O,allNAICS!$C:$C,'Number of Firms per 1000 Capita'!$A238,allNAICS!$E:$E,'Number of Firms per 1000 Capita'!S$1)/$B238</f>
        <v>4.7752205445028135</v>
      </c>
      <c r="T238" s="2">
        <f>1000*SUMIFS(allNAICS!$O:$O,allNAICS!$C:$C,'Number of Firms per 1000 Capita'!$A238,allNAICS!$E:$E,'Number of Firms per 1000 Capita'!T$1)/$B238</f>
        <v>2.134602988755578</v>
      </c>
      <c r="U238" s="2">
        <f>1000*SUMIFS(allNAICS!$O:$O,allNAICS!$C:$C,'Number of Firms per 1000 Capita'!$A238,allNAICS!$E:$E,'Number of Firms per 1000 Capita'!U$1)/$B238</f>
        <v>5.3201593089553683</v>
      </c>
      <c r="V238" s="2">
        <f>1000*SUMIFS(allNAICS!$O:$O,allNAICS!$C:$C,'Number of Firms per 1000 Capita'!$A238,allNAICS!$E:$E,'Number of Firms per 1000 Capita'!V$1)/$B238</f>
        <v>2.8881754515985389</v>
      </c>
      <c r="W238" s="2">
        <f>1000*SUMIFS(allNAICS!$O:$O,allNAICS!$C:$C,'Number of Firms per 1000 Capita'!$A238,allNAICS!$E:$E,'Number of Firms per 1000 Capita'!W$1)/$B238</f>
        <v>1.4931322145999995</v>
      </c>
      <c r="X238" s="2">
        <f>1000*SUMIFS(allNAICS!$O:$O,allNAICS!$C:$C,'Number of Firms per 1000 Capita'!$A238,allNAICS!$E:$E,'Number of Firms per 1000 Capita'!X$1)/$B238</f>
        <v>9.5691247037868568</v>
      </c>
      <c r="Y238" s="2">
        <f>1000*SUMIFS(allNAICS!$O:$O,allNAICS!$C:$C,'Number of Firms per 1000 Capita'!$A238,allNAICS!$E:$E,'Number of Firms per 1000 Capita'!Y$1)/$B238</f>
        <v>7.7848394921793504E-2</v>
      </c>
      <c r="Z238" s="2">
        <f>1000*SUMIFS(allNAICS!$O:$O,allNAICS!$C:$C,'Number of Firms per 1000 Capita'!$A238,allNAICS!$E:$E,'Number of Firms per 1000 Capita'!Z$1)/$B238</f>
        <v>0</v>
      </c>
    </row>
    <row r="239" spans="1:26" x14ac:dyDescent="0.45">
      <c r="A239" s="1" t="s">
        <v>728</v>
      </c>
      <c r="B239" s="2">
        <v>1353504</v>
      </c>
      <c r="C239" s="1" t="s">
        <v>602</v>
      </c>
      <c r="D239" s="1">
        <v>35.467560200000001</v>
      </c>
      <c r="E239" s="1">
        <v>-97.5164276</v>
      </c>
      <c r="F239" s="2">
        <f>1000*SUMIFS(allNAICS!$O:$O,allNAICS!$C:$C,'Number of Firms per 1000 Capita'!$A239,allNAICS!$E:$E,'Number of Firms per 1000 Capita'!F$1)/$B239</f>
        <v>89.620717781402931</v>
      </c>
      <c r="G239" s="2">
        <f>1000*SUMIFS(allNAICS!$O:$O,allNAICS!$C:$C,'Number of Firms per 1000 Capita'!$A239,allNAICS!$E:$E,'Number of Firms per 1000 Capita'!G$1)/$B239</f>
        <v>0.36497860368347634</v>
      </c>
      <c r="H239" s="2">
        <f>1000*SUMIFS(allNAICS!$O:$O,allNAICS!$C:$C,'Number of Firms per 1000 Capita'!$A239,allNAICS!$E:$E,'Number of Firms per 1000 Capita'!H$1)/$B239</f>
        <v>4.6597571931815498</v>
      </c>
      <c r="I239" s="2">
        <f>1000*SUMIFS(allNAICS!$O:$O,allNAICS!$C:$C,'Number of Firms per 1000 Capita'!$A239,allNAICS!$E:$E,'Number of Firms per 1000 Capita'!I$1)/$B239</f>
        <v>7.0927016100432658E-2</v>
      </c>
      <c r="J239" s="2">
        <f>1000*SUMIFS(allNAICS!$O:$O,allNAICS!$C:$C,'Number of Firms per 1000 Capita'!$A239,allNAICS!$E:$E,'Number of Firms per 1000 Capita'!J$1)/$B239</f>
        <v>11.114854481405301</v>
      </c>
      <c r="K239" s="2">
        <f>1000*SUMIFS(allNAICS!$O:$O,allNAICS!$C:$C,'Number of Firms per 1000 Capita'!$A239,allNAICS!$E:$E,'Number of Firms per 1000 Capita'!K$1)/$B239</f>
        <v>1.5315802539187175</v>
      </c>
      <c r="L239" s="2">
        <f>1000*SUMIFS(allNAICS!$O:$O,allNAICS!$C:$C,'Number of Firms per 1000 Capita'!$A239,allNAICS!$E:$E,'Number of Firms per 1000 Capita'!L$1)/$B239</f>
        <v>2.1433257677849493</v>
      </c>
      <c r="M239" s="2">
        <f>1000*SUMIFS(allNAICS!$O:$O,allNAICS!$C:$C,'Number of Firms per 1000 Capita'!$A239,allNAICS!$E:$E,'Number of Firms per 1000 Capita'!M$1)/$B239</f>
        <v>7.8972799489325487</v>
      </c>
      <c r="N239" s="2">
        <f>1000*SUMIFS(allNAICS!$O:$O,allNAICS!$C:$C,'Number of Firms per 1000 Capita'!$A239,allNAICS!$E:$E,'Number of Firms per 1000 Capita'!N$1)/$B239</f>
        <v>2.9641582145305811</v>
      </c>
      <c r="O239" s="2">
        <f>1000*SUMIFS(allNAICS!$O:$O,allNAICS!$C:$C,'Number of Firms per 1000 Capita'!$A239,allNAICS!$E:$E,'Number of Firms per 1000 Capita'!O$1)/$B239</f>
        <v>1.0313970257937914</v>
      </c>
      <c r="P239" s="2">
        <f>1000*SUMIFS(allNAICS!$O:$O,allNAICS!$C:$C,'Number of Firms per 1000 Capita'!$A239,allNAICS!$E:$E,'Number of Firms per 1000 Capita'!P$1)/$B239</f>
        <v>3.8418800387734353</v>
      </c>
      <c r="Q239" s="2">
        <f>1000*SUMIFS(allNAICS!$O:$O,allNAICS!$C:$C,'Number of Firms per 1000 Capita'!$A239,allNAICS!$E:$E,'Number of Firms per 1000 Capita'!Q$1)/$B239</f>
        <v>7.6874541929687688</v>
      </c>
      <c r="R239" s="2">
        <f>1000*SUMIFS(allNAICS!$O:$O,allNAICS!$C:$C,'Number of Firms per 1000 Capita'!$A239,allNAICS!$E:$E,'Number of Firms per 1000 Capita'!R$1)/$B239</f>
        <v>11.765757618743645</v>
      </c>
      <c r="S239" s="2">
        <f>1000*SUMIFS(allNAICS!$O:$O,allNAICS!$C:$C,'Number of Firms per 1000 Capita'!$A239,allNAICS!$E:$E,'Number of Firms per 1000 Capita'!S$1)/$B239</f>
        <v>8.1152327588245026</v>
      </c>
      <c r="T239" s="2">
        <f>1000*SUMIFS(allNAICS!$O:$O,allNAICS!$C:$C,'Number of Firms per 1000 Capita'!$A239,allNAICS!$E:$E,'Number of Firms per 1000 Capita'!T$1)/$B239</f>
        <v>1.7059425018322814</v>
      </c>
      <c r="U239" s="2">
        <f>1000*SUMIFS(allNAICS!$O:$O,allNAICS!$C:$C,'Number of Firms per 1000 Capita'!$A239,allNAICS!$E:$E,'Number of Firms per 1000 Capita'!U$1)/$B239</f>
        <v>7.487971960186302</v>
      </c>
      <c r="V239" s="2">
        <f>1000*SUMIFS(allNAICS!$O:$O,allNAICS!$C:$C,'Number of Firms per 1000 Capita'!$A239,allNAICS!$E:$E,'Number of Firms per 1000 Capita'!V$1)/$B239</f>
        <v>3.1983651322788851</v>
      </c>
      <c r="W239" s="2">
        <f>1000*SUMIFS(allNAICS!$O:$O,allNAICS!$C:$C,'Number of Firms per 1000 Capita'!$A239,allNAICS!$E:$E,'Number of Firms per 1000 Capita'!W$1)/$B239</f>
        <v>2.1049069673972149</v>
      </c>
      <c r="X239" s="2">
        <f>1000*SUMIFS(allNAICS!$O:$O,allNAICS!$C:$C,'Number of Firms per 1000 Capita'!$A239,allNAICS!$E:$E,'Number of Firms per 1000 Capita'!X$1)/$B239</f>
        <v>12.120392699245809</v>
      </c>
      <c r="Y239" s="2">
        <f>1000*SUMIFS(allNAICS!$O:$O,allNAICS!$C:$C,'Number of Firms per 1000 Capita'!$A239,allNAICS!$E:$E,'Number of Firms per 1000 Capita'!Y$1)/$B239</f>
        <v>0.16992930940728657</v>
      </c>
      <c r="Z239" s="2">
        <f>1000*SUMIFS(allNAICS!$O:$O,allNAICS!$C:$C,'Number of Firms per 1000 Capita'!$A239,allNAICS!$E:$E,'Number of Firms per 1000 Capita'!Z$1)/$B239</f>
        <v>0</v>
      </c>
    </row>
    <row r="240" spans="1:26" x14ac:dyDescent="0.45">
      <c r="A240" s="1" t="s">
        <v>729</v>
      </c>
      <c r="B240" s="2">
        <v>269885</v>
      </c>
      <c r="C240" s="1" t="s">
        <v>492</v>
      </c>
      <c r="D240" s="1">
        <v>47.037874100000003</v>
      </c>
      <c r="E240" s="1">
        <v>-122.90069509999999</v>
      </c>
      <c r="F240" s="2">
        <f>1000*SUMIFS(allNAICS!$O:$O,allNAICS!$C:$C,'Number of Firms per 1000 Capita'!$A240,allNAICS!$E:$E,'Number of Firms per 1000 Capita'!F$1)/$B240</f>
        <v>69.814921170128017</v>
      </c>
      <c r="G240" s="2">
        <f>1000*SUMIFS(allNAICS!$O:$O,allNAICS!$C:$C,'Number of Firms per 1000 Capita'!$A240,allNAICS!$E:$E,'Number of Firms per 1000 Capita'!G$1)/$B240</f>
        <v>1.1708690738647942</v>
      </c>
      <c r="H240" s="2">
        <f>1000*SUMIFS(allNAICS!$O:$O,allNAICS!$C:$C,'Number of Firms per 1000 Capita'!$A240,allNAICS!$E:$E,'Number of Firms per 1000 Capita'!H$1)/$B240</f>
        <v>0</v>
      </c>
      <c r="I240" s="2">
        <f>1000*SUMIFS(allNAICS!$O:$O,allNAICS!$C:$C,'Number of Firms per 1000 Capita'!$A240,allNAICS!$E:$E,'Number of Firms per 1000 Capita'!I$1)/$B240</f>
        <v>9.6337328862293195E-2</v>
      </c>
      <c r="J240" s="2">
        <f>1000*SUMIFS(allNAICS!$O:$O,allNAICS!$C:$C,'Number of Firms per 1000 Capita'!$A240,allNAICS!$E:$E,'Number of Firms per 1000 Capita'!J$1)/$B240</f>
        <v>6.4027270874631785</v>
      </c>
      <c r="K240" s="2">
        <f>1000*SUMIFS(allNAICS!$O:$O,allNAICS!$C:$C,'Number of Firms per 1000 Capita'!$A240,allNAICS!$E:$E,'Number of Firms per 1000 Capita'!K$1)/$B240</f>
        <v>2.0453155973840711</v>
      </c>
      <c r="L240" s="2">
        <f>1000*SUMIFS(allNAICS!$O:$O,allNAICS!$C:$C,'Number of Firms per 1000 Capita'!$A240,allNAICS!$E:$E,'Number of Firms per 1000 Capita'!L$1)/$B240</f>
        <v>1.3783648591066566</v>
      </c>
      <c r="M240" s="2">
        <f>1000*SUMIFS(allNAICS!$O:$O,allNAICS!$C:$C,'Number of Firms per 1000 Capita'!$A240,allNAICS!$E:$E,'Number of Firms per 1000 Capita'!M$1)/$B240</f>
        <v>8.5999592418993274</v>
      </c>
      <c r="N240" s="2">
        <f>1000*SUMIFS(allNAICS!$O:$O,allNAICS!$C:$C,'Number of Firms per 1000 Capita'!$A240,allNAICS!$E:$E,'Number of Firms per 1000 Capita'!N$1)/$B240</f>
        <v>1.7711247383144673</v>
      </c>
      <c r="O240" s="2">
        <f>1000*SUMIFS(allNAICS!$O:$O,allNAICS!$C:$C,'Number of Firms per 1000 Capita'!$A240,allNAICS!$E:$E,'Number of Firms per 1000 Capita'!O$1)/$B240</f>
        <v>1.3116697852789152</v>
      </c>
      <c r="P240" s="2">
        <f>1000*SUMIFS(allNAICS!$O:$O,allNAICS!$C:$C,'Number of Firms per 1000 Capita'!$A240,allNAICS!$E:$E,'Number of Firms per 1000 Capita'!P$1)/$B240</f>
        <v>1.7377772014005965</v>
      </c>
      <c r="Q240" s="2">
        <f>1000*SUMIFS(allNAICS!$O:$O,allNAICS!$C:$C,'Number of Firms per 1000 Capita'!$A240,allNAICS!$E:$E,'Number of Firms per 1000 Capita'!Q$1)/$B240</f>
        <v>6.3879059599459032</v>
      </c>
      <c r="R240" s="2">
        <f>1000*SUMIFS(allNAICS!$O:$O,allNAICS!$C:$C,'Number of Firms per 1000 Capita'!$A240,allNAICS!$E:$E,'Number of Firms per 1000 Capita'!R$1)/$B240</f>
        <v>11.156603738629416</v>
      </c>
      <c r="S240" s="2">
        <f>1000*SUMIFS(allNAICS!$O:$O,allNAICS!$C:$C,'Number of Firms per 1000 Capita'!$A240,allNAICS!$E:$E,'Number of Firms per 1000 Capita'!S$1)/$B240</f>
        <v>4.4648646645793582</v>
      </c>
      <c r="T240" s="2">
        <f>1000*SUMIFS(allNAICS!$O:$O,allNAICS!$C:$C,'Number of Firms per 1000 Capita'!$A240,allNAICS!$E:$E,'Number of Firms per 1000 Capita'!T$1)/$B240</f>
        <v>2.7233821812994425</v>
      </c>
      <c r="U240" s="2">
        <f>1000*SUMIFS(allNAICS!$O:$O,allNAICS!$C:$C,'Number of Firms per 1000 Capita'!$A240,allNAICS!$E:$E,'Number of Firms per 1000 Capita'!U$1)/$B240</f>
        <v>7.1586045908442486</v>
      </c>
      <c r="V240" s="2">
        <f>1000*SUMIFS(allNAICS!$O:$O,allNAICS!$C:$C,'Number of Firms per 1000 Capita'!$A240,allNAICS!$E:$E,'Number of Firms per 1000 Capita'!V$1)/$B240</f>
        <v>3.960946328991978</v>
      </c>
      <c r="W240" s="2">
        <f>1000*SUMIFS(allNAICS!$O:$O,allNAICS!$C:$C,'Number of Firms per 1000 Capita'!$A240,allNAICS!$E:$E,'Number of Firms per 1000 Capita'!W$1)/$B240</f>
        <v>2.30098004705708</v>
      </c>
      <c r="X240" s="2">
        <f>1000*SUMIFS(allNAICS!$O:$O,allNAICS!$C:$C,'Number of Firms per 1000 Capita'!$A240,allNAICS!$E:$E,'Number of Firms per 1000 Capita'!X$1)/$B240</f>
        <v>7.2104785371547138</v>
      </c>
      <c r="Y240" s="2">
        <f>1000*SUMIFS(allNAICS!$O:$O,allNAICS!$C:$C,'Number of Firms per 1000 Capita'!$A240,allNAICS!$E:$E,'Number of Firms per 1000 Capita'!Y$1)/$B240</f>
        <v>0</v>
      </c>
      <c r="Z240" s="2">
        <f>1000*SUMIFS(allNAICS!$O:$O,allNAICS!$C:$C,'Number of Firms per 1000 Capita'!$A240,allNAICS!$E:$E,'Number of Firms per 1000 Capita'!Z$1)/$B240</f>
        <v>0</v>
      </c>
    </row>
    <row r="241" spans="1:26" x14ac:dyDescent="0.45">
      <c r="A241" s="1" t="s">
        <v>730</v>
      </c>
      <c r="B241" s="2">
        <v>914190</v>
      </c>
      <c r="C241" s="1" t="s">
        <v>462</v>
      </c>
      <c r="D241" s="1">
        <v>41.2523634</v>
      </c>
      <c r="E241" s="1">
        <v>-95.997988300000003</v>
      </c>
      <c r="F241" s="2">
        <f>1000*SUMIFS(allNAICS!$O:$O,allNAICS!$C:$C,'Number of Firms per 1000 Capita'!$A241,allNAICS!$E:$E,'Number of Firms per 1000 Capita'!F$1)/$B241</f>
        <v>81.117710760345219</v>
      </c>
      <c r="G241" s="2">
        <f>1000*SUMIFS(allNAICS!$O:$O,allNAICS!$C:$C,'Number of Firms per 1000 Capita'!$A241,allNAICS!$E:$E,'Number of Firms per 1000 Capita'!G$1)/$B241</f>
        <v>0.72851376628490794</v>
      </c>
      <c r="H241" s="2">
        <f>1000*SUMIFS(allNAICS!$O:$O,allNAICS!$C:$C,'Number of Firms per 1000 Capita'!$A241,allNAICS!$E:$E,'Number of Firms per 1000 Capita'!H$1)/$B241</f>
        <v>0</v>
      </c>
      <c r="I241" s="2">
        <f>1000*SUMIFS(allNAICS!$O:$O,allNAICS!$C:$C,'Number of Firms per 1000 Capita'!$A241,allNAICS!$E:$E,'Number of Firms per 1000 Capita'!I$1)/$B241</f>
        <v>6.0162548266771677E-2</v>
      </c>
      <c r="J241" s="2">
        <f>1000*SUMIFS(allNAICS!$O:$O,allNAICS!$C:$C,'Number of Firms per 1000 Capita'!$A241,allNAICS!$E:$E,'Number of Firms per 1000 Capita'!J$1)/$B241</f>
        <v>9.5691267679585206</v>
      </c>
      <c r="K241" s="2">
        <f>1000*SUMIFS(allNAICS!$O:$O,allNAICS!$C:$C,'Number of Firms per 1000 Capita'!$A241,allNAICS!$E:$E,'Number of Firms per 1000 Capita'!K$1)/$B241</f>
        <v>1.3487349456896269</v>
      </c>
      <c r="L241" s="2">
        <f>1000*SUMIFS(allNAICS!$O:$O,allNAICS!$C:$C,'Number of Firms per 1000 Capita'!$A241,allNAICS!$E:$E,'Number of Firms per 1000 Capita'!L$1)/$B241</f>
        <v>2.2708627309421456</v>
      </c>
      <c r="M241" s="2">
        <f>1000*SUMIFS(allNAICS!$O:$O,allNAICS!$C:$C,'Number of Firms per 1000 Capita'!$A241,allNAICS!$E:$E,'Number of Firms per 1000 Capita'!M$1)/$B241</f>
        <v>8.0519366871219322</v>
      </c>
      <c r="N241" s="2">
        <f>1000*SUMIFS(allNAICS!$O:$O,allNAICS!$C:$C,'Number of Firms per 1000 Capita'!$A241,allNAICS!$E:$E,'Number of Firms per 1000 Capita'!N$1)/$B241</f>
        <v>2.9435894070160469</v>
      </c>
      <c r="O241" s="2">
        <f>1000*SUMIFS(allNAICS!$O:$O,allNAICS!$C:$C,'Number of Firms per 1000 Capita'!$A241,allNAICS!$E:$E,'Number of Firms per 1000 Capita'!O$1)/$B241</f>
        <v>1.1069908881085988</v>
      </c>
      <c r="P241" s="2">
        <f>1000*SUMIFS(allNAICS!$O:$O,allNAICS!$C:$C,'Number of Firms per 1000 Capita'!$A241,allNAICS!$E:$E,'Number of Firms per 1000 Capita'!P$1)/$B241</f>
        <v>4.0133889016506412</v>
      </c>
      <c r="Q241" s="2">
        <f>1000*SUMIFS(allNAICS!$O:$O,allNAICS!$C:$C,'Number of Firms per 1000 Capita'!$A241,allNAICS!$E:$E,'Number of Firms per 1000 Capita'!Q$1)/$B241</f>
        <v>8.4479156411686844</v>
      </c>
      <c r="R241" s="2">
        <f>1000*SUMIFS(allNAICS!$O:$O,allNAICS!$C:$C,'Number of Firms per 1000 Capita'!$A241,allNAICS!$E:$E,'Number of Firms per 1000 Capita'!R$1)/$B241</f>
        <v>10.250604360143953</v>
      </c>
      <c r="S241" s="2">
        <f>1000*SUMIFS(allNAICS!$O:$O,allNAICS!$C:$C,'Number of Firms per 1000 Capita'!$A241,allNAICS!$E:$E,'Number of Firms per 1000 Capita'!S$1)/$B241</f>
        <v>5.9790634332031631</v>
      </c>
      <c r="T241" s="2">
        <f>1000*SUMIFS(allNAICS!$O:$O,allNAICS!$C:$C,'Number of Firms per 1000 Capita'!$A241,allNAICS!$E:$E,'Number of Firms per 1000 Capita'!T$1)/$B241</f>
        <v>1.7764359706406765</v>
      </c>
      <c r="U241" s="2">
        <f>1000*SUMIFS(allNAICS!$O:$O,allNAICS!$C:$C,'Number of Firms per 1000 Capita'!$A241,allNAICS!$E:$E,'Number of Firms per 1000 Capita'!U$1)/$B241</f>
        <v>8.8832737177173229</v>
      </c>
      <c r="V241" s="2">
        <f>1000*SUMIFS(allNAICS!$O:$O,allNAICS!$C:$C,'Number of Firms per 1000 Capita'!$A241,allNAICS!$E:$E,'Number of Firms per 1000 Capita'!V$1)/$B241</f>
        <v>3.6928865990658397</v>
      </c>
      <c r="W241" s="2">
        <f>1000*SUMIFS(allNAICS!$O:$O,allNAICS!$C:$C,'Number of Firms per 1000 Capita'!$A241,allNAICS!$E:$E,'Number of Firms per 1000 Capita'!W$1)/$B241</f>
        <v>2.0367757249587064</v>
      </c>
      <c r="X241" s="2">
        <f>1000*SUMIFS(allNAICS!$O:$O,allNAICS!$C:$C,'Number of Firms per 1000 Capita'!$A241,allNAICS!$E:$E,'Number of Firms per 1000 Capita'!X$1)/$B241</f>
        <v>10.174033844168061</v>
      </c>
      <c r="Y241" s="2">
        <f>1000*SUMIFS(allNAICS!$O:$O,allNAICS!$C:$C,'Number of Firms per 1000 Capita'!$A241,allNAICS!$E:$E,'Number of Firms per 1000 Capita'!Y$1)/$B241</f>
        <v>0.18814469639790415</v>
      </c>
      <c r="Z241" s="2">
        <f>1000*SUMIFS(allNAICS!$O:$O,allNAICS!$C:$C,'Number of Firms per 1000 Capita'!$A241,allNAICS!$E:$E,'Number of Firms per 1000 Capita'!Z$1)/$B241</f>
        <v>0</v>
      </c>
    </row>
    <row r="242" spans="1:26" x14ac:dyDescent="0.45">
      <c r="A242" s="1" t="s">
        <v>731</v>
      </c>
      <c r="B242" s="2">
        <v>2390859</v>
      </c>
      <c r="C242" s="1" t="s">
        <v>526</v>
      </c>
      <c r="D242" s="1">
        <v>28.538335499999999</v>
      </c>
      <c r="E242" s="1">
        <v>-81.379236500000005</v>
      </c>
      <c r="F242" s="2">
        <f>1000*SUMIFS(allNAICS!$O:$O,allNAICS!$C:$C,'Number of Firms per 1000 Capita'!$A242,allNAICS!$E:$E,'Number of Firms per 1000 Capita'!F$1)/$B242</f>
        <v>97.268387638083212</v>
      </c>
      <c r="G242" s="2">
        <f>1000*SUMIFS(allNAICS!$O:$O,allNAICS!$C:$C,'Number of Firms per 1000 Capita'!$A242,allNAICS!$E:$E,'Number of Firms per 1000 Capita'!G$1)/$B242</f>
        <v>0.2103846358149937</v>
      </c>
      <c r="H242" s="2">
        <f>1000*SUMIFS(allNAICS!$O:$O,allNAICS!$C:$C,'Number of Firms per 1000 Capita'!$A242,allNAICS!$E:$E,'Number of Firms per 1000 Capita'!H$1)/$B242</f>
        <v>3.1369478501241603E-2</v>
      </c>
      <c r="I242" s="2">
        <f>1000*SUMIFS(allNAICS!$O:$O,allNAICS!$C:$C,'Number of Firms per 1000 Capita'!$A242,allNAICS!$E:$E,'Number of Firms per 1000 Capita'!I$1)/$B242</f>
        <v>7.8632826109778953E-2</v>
      </c>
      <c r="J242" s="2">
        <f>1000*SUMIFS(allNAICS!$O:$O,allNAICS!$C:$C,'Number of Firms per 1000 Capita'!$A242,allNAICS!$E:$E,'Number of Firms per 1000 Capita'!J$1)/$B242</f>
        <v>8.5759971625261038</v>
      </c>
      <c r="K242" s="2">
        <f>1000*SUMIFS(allNAICS!$O:$O,allNAICS!$C:$C,'Number of Firms per 1000 Capita'!$A242,allNAICS!$E:$E,'Number of Firms per 1000 Capita'!K$1)/$B242</f>
        <v>1.3902952871750278</v>
      </c>
      <c r="L242" s="2">
        <f>1000*SUMIFS(allNAICS!$O:$O,allNAICS!$C:$C,'Number of Firms per 1000 Capita'!$A242,allNAICS!$E:$E,'Number of Firms per 1000 Capita'!L$1)/$B242</f>
        <v>2.4978470081255315</v>
      </c>
      <c r="M242" s="2">
        <f>1000*SUMIFS(allNAICS!$O:$O,allNAICS!$C:$C,'Number of Firms per 1000 Capita'!$A242,allNAICS!$E:$E,'Number of Firms per 1000 Capita'!M$1)/$B242</f>
        <v>8.1226036332548261</v>
      </c>
      <c r="N242" s="2">
        <f>1000*SUMIFS(allNAICS!$O:$O,allNAICS!$C:$C,'Number of Firms per 1000 Capita'!$A242,allNAICS!$E:$E,'Number of Firms per 1000 Capita'!N$1)/$B242</f>
        <v>5.052995596979998</v>
      </c>
      <c r="O242" s="2">
        <f>1000*SUMIFS(allNAICS!$O:$O,allNAICS!$C:$C,'Number of Firms per 1000 Capita'!$A242,allNAICS!$E:$E,'Number of Firms per 1000 Capita'!O$1)/$B242</f>
        <v>1.7407969269622341</v>
      </c>
      <c r="P242" s="2">
        <f>1000*SUMIFS(allNAICS!$O:$O,allNAICS!$C:$C,'Number of Firms per 1000 Capita'!$A242,allNAICS!$E:$E,'Number of Firms per 1000 Capita'!P$1)/$B242</f>
        <v>3.1407121875443096</v>
      </c>
      <c r="Q242" s="2">
        <f>1000*SUMIFS(allNAICS!$O:$O,allNAICS!$C:$C,'Number of Firms per 1000 Capita'!$A242,allNAICS!$E:$E,'Number of Firms per 1000 Capita'!Q$1)/$B242</f>
        <v>9.6931688568836556</v>
      </c>
      <c r="R242" s="2">
        <f>1000*SUMIFS(allNAICS!$O:$O,allNAICS!$C:$C,'Number of Firms per 1000 Capita'!$A242,allNAICS!$E:$E,'Number of Firms per 1000 Capita'!R$1)/$B242</f>
        <v>13.135028038039884</v>
      </c>
      <c r="S242" s="2">
        <f>1000*SUMIFS(allNAICS!$O:$O,allNAICS!$C:$C,'Number of Firms per 1000 Capita'!$A242,allNAICS!$E:$E,'Number of Firms per 1000 Capita'!S$1)/$B242</f>
        <v>11.331910413788517</v>
      </c>
      <c r="T242" s="2">
        <f>1000*SUMIFS(allNAICS!$O:$O,allNAICS!$C:$C,'Number of Firms per 1000 Capita'!$A242,allNAICS!$E:$E,'Number of Firms per 1000 Capita'!T$1)/$B242</f>
        <v>2.1925174173801132</v>
      </c>
      <c r="U242" s="2">
        <f>1000*SUMIFS(allNAICS!$O:$O,allNAICS!$C:$C,'Number of Firms per 1000 Capita'!$A242,allNAICS!$E:$E,'Number of Firms per 1000 Capita'!U$1)/$B242</f>
        <v>8.7462288658595089</v>
      </c>
      <c r="V242" s="2">
        <f>1000*SUMIFS(allNAICS!$O:$O,allNAICS!$C:$C,'Number of Firms per 1000 Capita'!$A242,allNAICS!$E:$E,'Number of Firms per 1000 Capita'!V$1)/$B242</f>
        <v>4.5753430043344254</v>
      </c>
      <c r="W242" s="2">
        <f>1000*SUMIFS(allNAICS!$O:$O,allNAICS!$C:$C,'Number of Firms per 1000 Capita'!$A242,allNAICS!$E:$E,'Number of Firms per 1000 Capita'!W$1)/$B242</f>
        <v>2.6316901163974955</v>
      </c>
      <c r="X242" s="2">
        <f>1000*SUMIFS(allNAICS!$O:$O,allNAICS!$C:$C,'Number of Firms per 1000 Capita'!$A242,allNAICS!$E:$E,'Number of Firms per 1000 Capita'!X$1)/$B242</f>
        <v>14.255545810104234</v>
      </c>
      <c r="Y242" s="2">
        <f>1000*SUMIFS(allNAICS!$O:$O,allNAICS!$C:$C,'Number of Firms per 1000 Capita'!$A242,allNAICS!$E:$E,'Number of Firms per 1000 Capita'!Y$1)/$B242</f>
        <v>0.10289188948407246</v>
      </c>
      <c r="Z242" s="2">
        <f>1000*SUMIFS(allNAICS!$O:$O,allNAICS!$C:$C,'Number of Firms per 1000 Capita'!$A242,allNAICS!$E:$E,'Number of Firms per 1000 Capita'!Z$1)/$B242</f>
        <v>1.2129531687146753E-2</v>
      </c>
    </row>
    <row r="243" spans="1:26" x14ac:dyDescent="0.45">
      <c r="A243" s="1" t="s">
        <v>732</v>
      </c>
      <c r="B243" s="2">
        <v>169540</v>
      </c>
      <c r="C243" s="1" t="s">
        <v>468</v>
      </c>
      <c r="D243" s="1">
        <v>44.024706199999997</v>
      </c>
      <c r="E243" s="1">
        <v>-88.542613599999996</v>
      </c>
      <c r="F243" s="2">
        <f>1000*SUMIFS(allNAICS!$O:$O,allNAICS!$C:$C,'Number of Firms per 1000 Capita'!$A243,allNAICS!$E:$E,'Number of Firms per 1000 Capita'!F$1)/$B243</f>
        <v>62.262592898431052</v>
      </c>
      <c r="G243" s="2">
        <f>1000*SUMIFS(allNAICS!$O:$O,allNAICS!$C:$C,'Number of Firms per 1000 Capita'!$A243,allNAICS!$E:$E,'Number of Firms per 1000 Capita'!G$1)/$B243</f>
        <v>0.84345877079155362</v>
      </c>
      <c r="H243" s="2">
        <f>1000*SUMIFS(allNAICS!$O:$O,allNAICS!$C:$C,'Number of Firms per 1000 Capita'!$A243,allNAICS!$E:$E,'Number of Firms per 1000 Capita'!H$1)/$B243</f>
        <v>0</v>
      </c>
      <c r="I243" s="2">
        <f>1000*SUMIFS(allNAICS!$O:$O,allNAICS!$C:$C,'Number of Firms per 1000 Capita'!$A243,allNAICS!$E:$E,'Number of Firms per 1000 Capita'!I$1)/$B243</f>
        <v>0.23593252329833667</v>
      </c>
      <c r="J243" s="2">
        <f>1000*SUMIFS(allNAICS!$O:$O,allNAICS!$C:$C,'Number of Firms per 1000 Capita'!$A243,allNAICS!$E:$E,'Number of Firms per 1000 Capita'!J$1)/$B243</f>
        <v>8.2812315677716182</v>
      </c>
      <c r="K243" s="2">
        <f>1000*SUMIFS(allNAICS!$O:$O,allNAICS!$C:$C,'Number of Firms per 1000 Capita'!$A243,allNAICS!$E:$E,'Number of Firms per 1000 Capita'!K$1)/$B243</f>
        <v>2.3593252329833669</v>
      </c>
      <c r="L243" s="2">
        <f>1000*SUMIFS(allNAICS!$O:$O,allNAICS!$C:$C,'Number of Firms per 1000 Capita'!$A243,allNAICS!$E:$E,'Number of Firms per 1000 Capita'!L$1)/$B243</f>
        <v>2.1292910227674886</v>
      </c>
      <c r="M243" s="2">
        <f>1000*SUMIFS(allNAICS!$O:$O,allNAICS!$C:$C,'Number of Firms per 1000 Capita'!$A243,allNAICS!$E:$E,'Number of Firms per 1000 Capita'!M$1)/$B243</f>
        <v>7.6501120679485668</v>
      </c>
      <c r="N243" s="2">
        <f>1000*SUMIFS(allNAICS!$O:$O,allNAICS!$C:$C,'Number of Firms per 1000 Capita'!$A243,allNAICS!$E:$E,'Number of Firms per 1000 Capita'!N$1)/$B243</f>
        <v>2.3298336675710747</v>
      </c>
      <c r="O243" s="2">
        <f>1000*SUMIFS(allNAICS!$O:$O,allNAICS!$C:$C,'Number of Firms per 1000 Capita'!$A243,allNAICS!$E:$E,'Number of Firms per 1000 Capita'!O$1)/$B243</f>
        <v>0.46596673351421491</v>
      </c>
      <c r="P243" s="2">
        <f>1000*SUMIFS(allNAICS!$O:$O,allNAICS!$C:$C,'Number of Firms per 1000 Capita'!$A243,allNAICS!$E:$E,'Number of Firms per 1000 Capita'!P$1)/$B243</f>
        <v>2.3711218591482837</v>
      </c>
      <c r="Q243" s="2">
        <f>1000*SUMIFS(allNAICS!$O:$O,allNAICS!$C:$C,'Number of Firms per 1000 Capita'!$A243,allNAICS!$E:$E,'Number of Firms per 1000 Capita'!Q$1)/$B243</f>
        <v>6.8951279933938894</v>
      </c>
      <c r="R243" s="2">
        <f>1000*SUMIFS(allNAICS!$O:$O,allNAICS!$C:$C,'Number of Firms per 1000 Capita'!$A243,allNAICS!$E:$E,'Number of Firms per 1000 Capita'!R$1)/$B243</f>
        <v>6.4055680075498405</v>
      </c>
      <c r="S243" s="2">
        <f>1000*SUMIFS(allNAICS!$O:$O,allNAICS!$C:$C,'Number of Firms per 1000 Capita'!$A243,allNAICS!$E:$E,'Number of Firms per 1000 Capita'!S$1)/$B243</f>
        <v>4.1701073492981005</v>
      </c>
      <c r="T243" s="2">
        <f>1000*SUMIFS(allNAICS!$O:$O,allNAICS!$C:$C,'Number of Firms per 1000 Capita'!$A243,allNAICS!$E:$E,'Number of Firms per 1000 Capita'!T$1)/$B243</f>
        <v>1.1560693641618498</v>
      </c>
      <c r="U243" s="2">
        <f>1000*SUMIFS(allNAICS!$O:$O,allNAICS!$C:$C,'Number of Firms per 1000 Capita'!$A243,allNAICS!$E:$E,'Number of Firms per 1000 Capita'!U$1)/$B243</f>
        <v>4.2467854193700605</v>
      </c>
      <c r="V243" s="2">
        <f>1000*SUMIFS(allNAICS!$O:$O,allNAICS!$C:$C,'Number of Firms per 1000 Capita'!$A243,allNAICS!$E:$E,'Number of Firms per 1000 Capita'!V$1)/$B243</f>
        <v>3.3384452046714639</v>
      </c>
      <c r="W243" s="2">
        <f>1000*SUMIFS(allNAICS!$O:$O,allNAICS!$C:$C,'Number of Firms per 1000 Capita'!$A243,allNAICS!$E:$E,'Number of Firms per 1000 Capita'!W$1)/$B243</f>
        <v>2.8960717234870827</v>
      </c>
      <c r="X243" s="2">
        <f>1000*SUMIFS(allNAICS!$O:$O,allNAICS!$C:$C,'Number of Firms per 1000 Capita'!$A243,allNAICS!$E:$E,'Number of Firms per 1000 Capita'!X$1)/$B243</f>
        <v>6.7830600448271792</v>
      </c>
      <c r="Y243" s="2">
        <f>1000*SUMIFS(allNAICS!$O:$O,allNAICS!$C:$C,'Number of Firms per 1000 Capita'!$A243,allNAICS!$E:$E,'Number of Firms per 1000 Capita'!Y$1)/$B243</f>
        <v>0</v>
      </c>
      <c r="Z243" s="2">
        <f>1000*SUMIFS(allNAICS!$O:$O,allNAICS!$C:$C,'Number of Firms per 1000 Capita'!$A243,allNAICS!$E:$E,'Number of Firms per 1000 Capita'!Z$1)/$B243</f>
        <v>0</v>
      </c>
    </row>
    <row r="244" spans="1:26" x14ac:dyDescent="0.45">
      <c r="A244" s="1" t="s">
        <v>733</v>
      </c>
      <c r="B244" s="2">
        <v>117319</v>
      </c>
      <c r="C244" s="1" t="s">
        <v>514</v>
      </c>
      <c r="D244" s="1">
        <v>37.771907400000003</v>
      </c>
      <c r="E244" s="1">
        <v>-87.111167600000002</v>
      </c>
      <c r="F244" s="2">
        <f>1000*SUMIFS(allNAICS!$O:$O,allNAICS!$C:$C,'Number of Firms per 1000 Capita'!$A244,allNAICS!$E:$E,'Number of Firms per 1000 Capita'!F$1)/$B244</f>
        <v>71.966177686478744</v>
      </c>
      <c r="G244" s="2">
        <f>1000*SUMIFS(allNAICS!$O:$O,allNAICS!$C:$C,'Number of Firms per 1000 Capita'!$A244,allNAICS!$E:$E,'Number of Firms per 1000 Capita'!G$1)/$B244</f>
        <v>1.116613677238981</v>
      </c>
      <c r="H244" s="2">
        <f>1000*SUMIFS(allNAICS!$O:$O,allNAICS!$C:$C,'Number of Firms per 1000 Capita'!$A244,allNAICS!$E:$E,'Number of Firms per 1000 Capita'!H$1)/$B244</f>
        <v>1.6706586315942005</v>
      </c>
      <c r="I244" s="2">
        <f>1000*SUMIFS(allNAICS!$O:$O,allNAICS!$C:$C,'Number of Firms per 1000 Capita'!$A244,allNAICS!$E:$E,'Number of Firms per 1000 Capita'!I$1)/$B244</f>
        <v>0</v>
      </c>
      <c r="J244" s="2">
        <f>1000*SUMIFS(allNAICS!$O:$O,allNAICS!$C:$C,'Number of Firms per 1000 Capita'!$A244,allNAICS!$E:$E,'Number of Firms per 1000 Capita'!J$1)/$B244</f>
        <v>10.219998465721664</v>
      </c>
      <c r="K244" s="2">
        <f>1000*SUMIFS(allNAICS!$O:$O,allNAICS!$C:$C,'Number of Firms per 1000 Capita'!$A244,allNAICS!$E:$E,'Number of Firms per 1000 Capita'!K$1)/$B244</f>
        <v>1.2359464366385666</v>
      </c>
      <c r="L244" s="2">
        <f>1000*SUMIFS(allNAICS!$O:$O,allNAICS!$C:$C,'Number of Firms per 1000 Capita'!$A244,allNAICS!$E:$E,'Number of Firms per 1000 Capita'!L$1)/$B244</f>
        <v>1.3978980386808615</v>
      </c>
      <c r="M244" s="2">
        <f>1000*SUMIFS(allNAICS!$O:$O,allNAICS!$C:$C,'Number of Firms per 1000 Capita'!$A244,allNAICS!$E:$E,'Number of Firms per 1000 Capita'!M$1)/$B244</f>
        <v>8.9329094179118478</v>
      </c>
      <c r="N244" s="2">
        <f>1000*SUMIFS(allNAICS!$O:$O,allNAICS!$C:$C,'Number of Firms per 1000 Capita'!$A244,allNAICS!$E:$E,'Number of Firms per 1000 Capita'!N$1)/$B244</f>
        <v>2.6167969382623446</v>
      </c>
      <c r="O244" s="2">
        <f>1000*SUMIFS(allNAICS!$O:$O,allNAICS!$C:$C,'Number of Firms per 1000 Capita'!$A244,allNAICS!$E:$E,'Number of Firms per 1000 Capita'!O$1)/$B244</f>
        <v>0.75009163051168182</v>
      </c>
      <c r="P244" s="2">
        <f>1000*SUMIFS(allNAICS!$O:$O,allNAICS!$C:$C,'Number of Firms per 1000 Capita'!$A244,allNAICS!$E:$E,'Number of Firms per 1000 Capita'!P$1)/$B244</f>
        <v>2.1991322803637945</v>
      </c>
      <c r="Q244" s="2">
        <f>1000*SUMIFS(allNAICS!$O:$O,allNAICS!$C:$C,'Number of Firms per 1000 Capita'!$A244,allNAICS!$E:$E,'Number of Firms per 1000 Capita'!Q$1)/$B244</f>
        <v>7.756629360973073</v>
      </c>
      <c r="R244" s="2">
        <f>1000*SUMIFS(allNAICS!$O:$O,allNAICS!$C:$C,'Number of Firms per 1000 Capita'!$A244,allNAICS!$E:$E,'Number of Firms per 1000 Capita'!R$1)/$B244</f>
        <v>8.8817668067405968</v>
      </c>
      <c r="S244" s="2">
        <f>1000*SUMIFS(allNAICS!$O:$O,allNAICS!$C:$C,'Number of Firms per 1000 Capita'!$A244,allNAICS!$E:$E,'Number of Firms per 1000 Capita'!S$1)/$B244</f>
        <v>4.952309515082808</v>
      </c>
      <c r="T244" s="2">
        <f>1000*SUMIFS(allNAICS!$O:$O,allNAICS!$C:$C,'Number of Firms per 1000 Capita'!$A244,allNAICS!$E:$E,'Number of Firms per 1000 Capita'!T$1)/$B244</f>
        <v>0.59666379699792871</v>
      </c>
      <c r="U244" s="2">
        <f>1000*SUMIFS(allNAICS!$O:$O,allNAICS!$C:$C,'Number of Firms per 1000 Capita'!$A244,allNAICS!$E:$E,'Number of Firms per 1000 Capita'!U$1)/$B244</f>
        <v>4.9778808206684335</v>
      </c>
      <c r="V244" s="2">
        <f>1000*SUMIFS(allNAICS!$O:$O,allNAICS!$C:$C,'Number of Firms per 1000 Capita'!$A244,allNAICS!$E:$E,'Number of Firms per 1000 Capita'!V$1)/$B244</f>
        <v>2.4633691047485913</v>
      </c>
      <c r="W244" s="2">
        <f>1000*SUMIFS(allNAICS!$O:$O,allNAICS!$C:$C,'Number of Firms per 1000 Capita'!$A244,allNAICS!$E:$E,'Number of Firms per 1000 Capita'!W$1)/$B244</f>
        <v>1.9434192245075392</v>
      </c>
      <c r="X244" s="2">
        <f>1000*SUMIFS(allNAICS!$O:$O,allNAICS!$C:$C,'Number of Firms per 1000 Capita'!$A244,allNAICS!$E:$E,'Number of Firms per 1000 Capita'!X$1)/$B244</f>
        <v>10.433092678935211</v>
      </c>
      <c r="Y244" s="2">
        <f>1000*SUMIFS(allNAICS!$O:$O,allNAICS!$C:$C,'Number of Firms per 1000 Capita'!$A244,allNAICS!$E:$E,'Number of Firms per 1000 Capita'!Y$1)/$B244</f>
        <v>0</v>
      </c>
      <c r="Z244" s="2">
        <f>1000*SUMIFS(allNAICS!$O:$O,allNAICS!$C:$C,'Number of Firms per 1000 Capita'!$A244,allNAICS!$E:$E,'Number of Firms per 1000 Capita'!Z$1)/$B244</f>
        <v>0</v>
      </c>
    </row>
    <row r="245" spans="1:26" x14ac:dyDescent="0.45">
      <c r="A245" s="1" t="s">
        <v>734</v>
      </c>
      <c r="B245" s="2">
        <v>847834</v>
      </c>
      <c r="C245" s="1" t="s">
        <v>480</v>
      </c>
      <c r="D245" s="1">
        <v>34.197504799999997</v>
      </c>
      <c r="E245" s="1">
        <v>-119.1770516</v>
      </c>
      <c r="F245" s="2">
        <f>1000*SUMIFS(allNAICS!$O:$O,allNAICS!$C:$C,'Number of Firms per 1000 Capita'!$A245,allNAICS!$E:$E,'Number of Firms per 1000 Capita'!F$1)/$B245</f>
        <v>89.973980755666787</v>
      </c>
      <c r="G245" s="2">
        <f>1000*SUMIFS(allNAICS!$O:$O,allNAICS!$C:$C,'Number of Firms per 1000 Capita'!$A245,allNAICS!$E:$E,'Number of Firms per 1000 Capita'!G$1)/$B245</f>
        <v>0.51189265823262575</v>
      </c>
      <c r="H245" s="2">
        <f>1000*SUMIFS(allNAICS!$O:$O,allNAICS!$C:$C,'Number of Firms per 1000 Capita'!$A245,allNAICS!$E:$E,'Number of Firms per 1000 Capita'!H$1)/$B245</f>
        <v>0.18989566353790954</v>
      </c>
      <c r="I245" s="2">
        <f>1000*SUMIFS(allNAICS!$O:$O,allNAICS!$C:$C,'Number of Firms per 1000 Capita'!$A245,allNAICS!$E:$E,'Number of Firms per 1000 Capita'!I$1)/$B245</f>
        <v>7.3127522604660822E-2</v>
      </c>
      <c r="J245" s="2">
        <f>1000*SUMIFS(allNAICS!$O:$O,allNAICS!$C:$C,'Number of Firms per 1000 Capita'!$A245,allNAICS!$E:$E,'Number of Firms per 1000 Capita'!J$1)/$B245</f>
        <v>7.6854667305156434</v>
      </c>
      <c r="K245" s="2">
        <f>1000*SUMIFS(allNAICS!$O:$O,allNAICS!$C:$C,'Number of Firms per 1000 Capita'!$A245,allNAICS!$E:$E,'Number of Firms per 1000 Capita'!K$1)/$B245</f>
        <v>2.2657737245734424</v>
      </c>
      <c r="L245" s="2">
        <f>1000*SUMIFS(allNAICS!$O:$O,allNAICS!$C:$C,'Number of Firms per 1000 Capita'!$A245,allNAICS!$E:$E,'Number of Firms per 1000 Capita'!L$1)/$B245</f>
        <v>2.7422820976747806</v>
      </c>
      <c r="M245" s="2">
        <f>1000*SUMIFS(allNAICS!$O:$O,allNAICS!$C:$C,'Number of Firms per 1000 Capita'!$A245,allNAICS!$E:$E,'Number of Firms per 1000 Capita'!M$1)/$B245</f>
        <v>7.9921305349868019</v>
      </c>
      <c r="N245" s="2">
        <f>1000*SUMIFS(allNAICS!$O:$O,allNAICS!$C:$C,'Number of Firms per 1000 Capita'!$A245,allNAICS!$E:$E,'Number of Firms per 1000 Capita'!N$1)/$B245</f>
        <v>2.0157247763123443</v>
      </c>
      <c r="O245" s="2">
        <f>1000*SUMIFS(allNAICS!$O:$O,allNAICS!$C:$C,'Number of Firms per 1000 Capita'!$A245,allNAICS!$E:$E,'Number of Firms per 1000 Capita'!O$1)/$B245</f>
        <v>2.0381348235621597</v>
      </c>
      <c r="P245" s="2">
        <f>1000*SUMIFS(allNAICS!$O:$O,allNAICS!$C:$C,'Number of Firms per 1000 Capita'!$A245,allNAICS!$E:$E,'Number of Firms per 1000 Capita'!P$1)/$B245</f>
        <v>3.0029463314752651</v>
      </c>
      <c r="Q245" s="2">
        <f>1000*SUMIFS(allNAICS!$O:$O,allNAICS!$C:$C,'Number of Firms per 1000 Capita'!$A245,allNAICS!$E:$E,'Number of Firms per 1000 Capita'!Q$1)/$B245</f>
        <v>9.4122198449224737</v>
      </c>
      <c r="R245" s="2">
        <f>1000*SUMIFS(allNAICS!$O:$O,allNAICS!$C:$C,'Number of Firms per 1000 Capita'!$A245,allNAICS!$E:$E,'Number of Firms per 1000 Capita'!R$1)/$B245</f>
        <v>16.793381723309043</v>
      </c>
      <c r="S245" s="2">
        <f>1000*SUMIFS(allNAICS!$O:$O,allNAICS!$C:$C,'Number of Firms per 1000 Capita'!$A245,allNAICS!$E:$E,'Number of Firms per 1000 Capita'!S$1)/$B245</f>
        <v>6.9235251240219196</v>
      </c>
      <c r="T245" s="2">
        <f>1000*SUMIFS(allNAICS!$O:$O,allNAICS!$C:$C,'Number of Firms per 1000 Capita'!$A245,allNAICS!$E:$E,'Number of Firms per 1000 Capita'!T$1)/$B245</f>
        <v>2.0452116805884173</v>
      </c>
      <c r="U245" s="2">
        <f>1000*SUMIFS(allNAICS!$O:$O,allNAICS!$C:$C,'Number of Firms per 1000 Capita'!$A245,allNAICS!$E:$E,'Number of Firms per 1000 Capita'!U$1)/$B245</f>
        <v>8.4568441463777102</v>
      </c>
      <c r="V245" s="2">
        <f>1000*SUMIFS(allNAICS!$O:$O,allNAICS!$C:$C,'Number of Firms per 1000 Capita'!$A245,allNAICS!$E:$E,'Number of Firms per 1000 Capita'!V$1)/$B245</f>
        <v>4.4324714507792802</v>
      </c>
      <c r="W245" s="2">
        <f>1000*SUMIFS(allNAICS!$O:$O,allNAICS!$C:$C,'Number of Firms per 1000 Capita'!$A245,allNAICS!$E:$E,'Number of Firms per 1000 Capita'!W$1)/$B245</f>
        <v>2.3660291991120905</v>
      </c>
      <c r="X245" s="2">
        <f>1000*SUMIFS(allNAICS!$O:$O,allNAICS!$C:$C,'Number of Firms per 1000 Capita'!$A245,allNAICS!$E:$E,'Number of Firms per 1000 Capita'!X$1)/$B245</f>
        <v>11.113024483566358</v>
      </c>
      <c r="Y245" s="2">
        <f>1000*SUMIFS(allNAICS!$O:$O,allNAICS!$C:$C,'Number of Firms per 1000 Capita'!$A245,allNAICS!$E:$E,'Number of Firms per 1000 Capita'!Y$1)/$B245</f>
        <v>0.10143495070969082</v>
      </c>
      <c r="Z245" s="2">
        <f>1000*SUMIFS(allNAICS!$O:$O,allNAICS!$C:$C,'Number of Firms per 1000 Capita'!$A245,allNAICS!$E:$E,'Number of Firms per 1000 Capita'!Z$1)/$B245</f>
        <v>0</v>
      </c>
    </row>
    <row r="246" spans="1:26" x14ac:dyDescent="0.45">
      <c r="A246" s="1" t="s">
        <v>735</v>
      </c>
      <c r="B246" s="2">
        <v>568183</v>
      </c>
      <c r="C246" s="1" t="s">
        <v>526</v>
      </c>
      <c r="D246" s="1">
        <v>28.034462099999999</v>
      </c>
      <c r="E246" s="1">
        <v>-80.588664600000001</v>
      </c>
      <c r="F246" s="2">
        <f>1000*SUMIFS(allNAICS!$O:$O,allNAICS!$C:$C,'Number of Firms per 1000 Capita'!$A246,allNAICS!$E:$E,'Number of Firms per 1000 Capita'!F$1)/$B246</f>
        <v>78.619036472404133</v>
      </c>
      <c r="G246" s="2">
        <f>1000*SUMIFS(allNAICS!$O:$O,allNAICS!$C:$C,'Number of Firms per 1000 Capita'!$A246,allNAICS!$E:$E,'Number of Firms per 1000 Capita'!G$1)/$B246</f>
        <v>0.49807896399575491</v>
      </c>
      <c r="H246" s="2">
        <f>1000*SUMIFS(allNAICS!$O:$O,allNAICS!$C:$C,'Number of Firms per 1000 Capita'!$A246,allNAICS!$E:$E,'Number of Firms per 1000 Capita'!H$1)/$B246</f>
        <v>0</v>
      </c>
      <c r="I246" s="2">
        <f>1000*SUMIFS(allNAICS!$O:$O,allNAICS!$C:$C,'Number of Firms per 1000 Capita'!$A246,allNAICS!$E:$E,'Number of Firms per 1000 Capita'!I$1)/$B246</f>
        <v>0</v>
      </c>
      <c r="J246" s="2">
        <f>1000*SUMIFS(allNAICS!$O:$O,allNAICS!$C:$C,'Number of Firms per 1000 Capita'!$A246,allNAICS!$E:$E,'Number of Firms per 1000 Capita'!J$1)/$B246</f>
        <v>6.96430551424453</v>
      </c>
      <c r="K246" s="2">
        <f>1000*SUMIFS(allNAICS!$O:$O,allNAICS!$C:$C,'Number of Firms per 1000 Capita'!$A246,allNAICS!$E:$E,'Number of Firms per 1000 Capita'!K$1)/$B246</f>
        <v>1.7353563904587079</v>
      </c>
      <c r="L246" s="2">
        <f>1000*SUMIFS(allNAICS!$O:$O,allNAICS!$C:$C,'Number of Firms per 1000 Capita'!$A246,allNAICS!$E:$E,'Number of Firms per 1000 Capita'!L$1)/$B246</f>
        <v>2.0979156363354763</v>
      </c>
      <c r="M246" s="2">
        <f>1000*SUMIFS(allNAICS!$O:$O,allNAICS!$C:$C,'Number of Firms per 1000 Capita'!$A246,allNAICS!$E:$E,'Number of Firms per 1000 Capita'!M$1)/$B246</f>
        <v>7.7703838376016181</v>
      </c>
      <c r="N246" s="2">
        <f>1000*SUMIFS(allNAICS!$O:$O,allNAICS!$C:$C,'Number of Firms per 1000 Capita'!$A246,allNAICS!$E:$E,'Number of Firms per 1000 Capita'!N$1)/$B246</f>
        <v>2.6804744246131968</v>
      </c>
      <c r="O246" s="2">
        <f>1000*SUMIFS(allNAICS!$O:$O,allNAICS!$C:$C,'Number of Firms per 1000 Capita'!$A246,allNAICS!$E:$E,'Number of Firms per 1000 Capita'!O$1)/$B246</f>
        <v>0.92927806710162042</v>
      </c>
      <c r="P246" s="2">
        <f>1000*SUMIFS(allNAICS!$O:$O,allNAICS!$C:$C,'Number of Firms per 1000 Capita'!$A246,allNAICS!$E:$E,'Number of Firms per 1000 Capita'!P$1)/$B246</f>
        <v>2.7438342928246708</v>
      </c>
      <c r="Q246" s="2">
        <f>1000*SUMIFS(allNAICS!$O:$O,allNAICS!$C:$C,'Number of Firms per 1000 Capita'!$A246,allNAICS!$E:$E,'Number of Firms per 1000 Capita'!Q$1)/$B246</f>
        <v>8.2878227613286573</v>
      </c>
      <c r="R246" s="2">
        <f>1000*SUMIFS(allNAICS!$O:$O,allNAICS!$C:$C,'Number of Firms per 1000 Capita'!$A246,allNAICS!$E:$E,'Number of Firms per 1000 Capita'!R$1)/$B246</f>
        <v>11.042217032188573</v>
      </c>
      <c r="S246" s="2">
        <f>1000*SUMIFS(allNAICS!$O:$O,allNAICS!$C:$C,'Number of Firms per 1000 Capita'!$A246,allNAICS!$E:$E,'Number of Firms per 1000 Capita'!S$1)/$B246</f>
        <v>7.5116643757380981</v>
      </c>
      <c r="T246" s="2">
        <f>1000*SUMIFS(allNAICS!$O:$O,allNAICS!$C:$C,'Number of Firms per 1000 Capita'!$A246,allNAICS!$E:$E,'Number of Firms per 1000 Capita'!T$1)/$B246</f>
        <v>1.7054364526921784</v>
      </c>
      <c r="U246" s="2">
        <f>1000*SUMIFS(allNAICS!$O:$O,allNAICS!$C:$C,'Number of Firms per 1000 Capita'!$A246,allNAICS!$E:$E,'Number of Firms per 1000 Capita'!U$1)/$B246</f>
        <v>8.2156629114211448</v>
      </c>
      <c r="V246" s="2">
        <f>1000*SUMIFS(allNAICS!$O:$O,allNAICS!$C:$C,'Number of Firms per 1000 Capita'!$A246,allNAICS!$E:$E,'Number of Firms per 1000 Capita'!V$1)/$B246</f>
        <v>3.7945521073316169</v>
      </c>
      <c r="W246" s="2">
        <f>1000*SUMIFS(allNAICS!$O:$O,allNAICS!$C:$C,'Number of Firms per 1000 Capita'!$A246,allNAICS!$E:$E,'Number of Firms per 1000 Capita'!W$1)/$B246</f>
        <v>2.1859154532958573</v>
      </c>
      <c r="X246" s="2">
        <f>1000*SUMIFS(allNAICS!$O:$O,allNAICS!$C:$C,'Number of Firms per 1000 Capita'!$A246,allNAICS!$E:$E,'Number of Firms per 1000 Capita'!X$1)/$B246</f>
        <v>10.477258207302929</v>
      </c>
      <c r="Y246" s="2">
        <f>1000*SUMIFS(allNAICS!$O:$O,allNAICS!$C:$C,'Number of Firms per 1000 Capita'!$A246,allNAICS!$E:$E,'Number of Firms per 1000 Capita'!Y$1)/$B246</f>
        <v>9.6799798656418801E-2</v>
      </c>
      <c r="Z246" s="2">
        <f>1000*SUMIFS(allNAICS!$O:$O,allNAICS!$C:$C,'Number of Firms per 1000 Capita'!$A246,allNAICS!$E:$E,'Number of Firms per 1000 Capita'!Z$1)/$B246</f>
        <v>0</v>
      </c>
    </row>
    <row r="247" spans="1:26" x14ac:dyDescent="0.45">
      <c r="A247" s="1" t="s">
        <v>736</v>
      </c>
      <c r="B247" s="2">
        <v>196135</v>
      </c>
      <c r="C247" s="1" t="s">
        <v>526</v>
      </c>
      <c r="D247" s="1">
        <v>30.158812900000001</v>
      </c>
      <c r="E247" s="1">
        <v>-85.6602058</v>
      </c>
      <c r="F247" s="2">
        <f>1000*SUMIFS(allNAICS!$O:$O,allNAICS!$C:$C,'Number of Firms per 1000 Capita'!$A247,allNAICS!$E:$E,'Number of Firms per 1000 Capita'!F$1)/$B247</f>
        <v>70.961327656970965</v>
      </c>
      <c r="G247" s="2">
        <f>1000*SUMIFS(allNAICS!$O:$O,allNAICS!$C:$C,'Number of Firms per 1000 Capita'!$A247,allNAICS!$E:$E,'Number of Firms per 1000 Capita'!G$1)/$B247</f>
        <v>1.4734749024906315</v>
      </c>
      <c r="H247" s="2">
        <f>1000*SUMIFS(allNAICS!$O:$O,allNAICS!$C:$C,'Number of Firms per 1000 Capita'!$A247,allNAICS!$E:$E,'Number of Firms per 1000 Capita'!H$1)/$B247</f>
        <v>0</v>
      </c>
      <c r="I247" s="2">
        <f>1000*SUMIFS(allNAICS!$O:$O,allNAICS!$C:$C,'Number of Firms per 1000 Capita'!$A247,allNAICS!$E:$E,'Number of Firms per 1000 Capita'!I$1)/$B247</f>
        <v>0</v>
      </c>
      <c r="J247" s="2">
        <f>1000*SUMIFS(allNAICS!$O:$O,allNAICS!$C:$C,'Number of Firms per 1000 Capita'!$A247,allNAICS!$E:$E,'Number of Firms per 1000 Capita'!J$1)/$B247</f>
        <v>6.3323731103576621</v>
      </c>
      <c r="K247" s="2">
        <f>1000*SUMIFS(allNAICS!$O:$O,allNAICS!$C:$C,'Number of Firms per 1000 Capita'!$A247,allNAICS!$E:$E,'Number of Firms per 1000 Capita'!K$1)/$B247</f>
        <v>1.6519234200933031</v>
      </c>
      <c r="L247" s="2">
        <f>1000*SUMIFS(allNAICS!$O:$O,allNAICS!$C:$C,'Number of Firms per 1000 Capita'!$A247,allNAICS!$E:$E,'Number of Firms per 1000 Capita'!L$1)/$B247</f>
        <v>1.4224896117470109</v>
      </c>
      <c r="M247" s="2">
        <f>1000*SUMIFS(allNAICS!$O:$O,allNAICS!$C:$C,'Number of Firms per 1000 Capita'!$A247,allNAICS!$E:$E,'Number of Firms per 1000 Capita'!M$1)/$B247</f>
        <v>7.1583348204043133</v>
      </c>
      <c r="N247" s="2">
        <f>1000*SUMIFS(allNAICS!$O:$O,allNAICS!$C:$C,'Number of Firms per 1000 Capita'!$A247,allNAICS!$E:$E,'Number of Firms per 1000 Capita'!N$1)/$B247</f>
        <v>2.1209880949346114</v>
      </c>
      <c r="O247" s="2">
        <f>1000*SUMIFS(allNAICS!$O:$O,allNAICS!$C:$C,'Number of Firms per 1000 Capita'!$A247,allNAICS!$E:$E,'Number of Firms per 1000 Capita'!O$1)/$B247</f>
        <v>0.438473500395136</v>
      </c>
      <c r="P247" s="2">
        <f>1000*SUMIFS(allNAICS!$O:$O,allNAICS!$C:$C,'Number of Firms per 1000 Capita'!$A247,allNAICS!$E:$E,'Number of Firms per 1000 Capita'!P$1)/$B247</f>
        <v>2.3198307288347313</v>
      </c>
      <c r="Q247" s="2">
        <f>1000*SUMIFS(allNAICS!$O:$O,allNAICS!$C:$C,'Number of Firms per 1000 Capita'!$A247,allNAICS!$E:$E,'Number of Firms per 1000 Capita'!Q$1)/$B247</f>
        <v>8.5349376704820656</v>
      </c>
      <c r="R247" s="2">
        <f>1000*SUMIFS(allNAICS!$O:$O,allNAICS!$C:$C,'Number of Firms per 1000 Capita'!$A247,allNAICS!$E:$E,'Number of Firms per 1000 Capita'!R$1)/$B247</f>
        <v>6.8065363142733322</v>
      </c>
      <c r="S247" s="2">
        <f>1000*SUMIFS(allNAICS!$O:$O,allNAICS!$C:$C,'Number of Firms per 1000 Capita'!$A247,allNAICS!$E:$E,'Number of Firms per 1000 Capita'!S$1)/$B247</f>
        <v>9.8248655262956639</v>
      </c>
      <c r="T247" s="2">
        <f>1000*SUMIFS(allNAICS!$O:$O,allNAICS!$C:$C,'Number of Firms per 1000 Capita'!$A247,allNAICS!$E:$E,'Number of Firms per 1000 Capita'!T$1)/$B247</f>
        <v>0.86165141356718589</v>
      </c>
      <c r="U247" s="2">
        <f>1000*SUMIFS(allNAICS!$O:$O,allNAICS!$C:$C,'Number of Firms per 1000 Capita'!$A247,allNAICS!$E:$E,'Number of Firms per 1000 Capita'!U$1)/$B247</f>
        <v>5.8327172610701812</v>
      </c>
      <c r="V247" s="2">
        <f>1000*SUMIFS(allNAICS!$O:$O,allNAICS!$C:$C,'Number of Firms per 1000 Capita'!$A247,allNAICS!$E:$E,'Number of Firms per 1000 Capita'!V$1)/$B247</f>
        <v>3.3293394855584162</v>
      </c>
      <c r="W247" s="2">
        <f>1000*SUMIFS(allNAICS!$O:$O,allNAICS!$C:$C,'Number of Firms per 1000 Capita'!$A247,allNAICS!$E:$E,'Number of Firms per 1000 Capita'!W$1)/$B247</f>
        <v>2.727713054783695</v>
      </c>
      <c r="X247" s="2">
        <f>1000*SUMIFS(allNAICS!$O:$O,allNAICS!$C:$C,'Number of Firms per 1000 Capita'!$A247,allNAICS!$E:$E,'Number of Firms per 1000 Capita'!X$1)/$B247</f>
        <v>10.207255206872818</v>
      </c>
      <c r="Y247" s="2">
        <f>1000*SUMIFS(allNAICS!$O:$O,allNAICS!$C:$C,'Number of Firms per 1000 Capita'!$A247,allNAICS!$E:$E,'Number of Firms per 1000 Capita'!Y$1)/$B247</f>
        <v>0</v>
      </c>
      <c r="Z247" s="2">
        <f>1000*SUMIFS(allNAICS!$O:$O,allNAICS!$C:$C,'Number of Firms per 1000 Capita'!$A247,allNAICS!$E:$E,'Number of Firms per 1000 Capita'!Z$1)/$B247</f>
        <v>0</v>
      </c>
    </row>
    <row r="248" spans="1:26" x14ac:dyDescent="0.45">
      <c r="A248" s="1" t="s">
        <v>737</v>
      </c>
      <c r="B248" s="2">
        <v>91816</v>
      </c>
      <c r="C248" s="1" t="s">
        <v>535</v>
      </c>
      <c r="D248" s="1">
        <v>39.266741799999998</v>
      </c>
      <c r="E248" s="1">
        <v>-81.561513500000004</v>
      </c>
      <c r="F248" s="2">
        <f>1000*SUMIFS(allNAICS!$O:$O,allNAICS!$C:$C,'Number of Firms per 1000 Capita'!$A248,allNAICS!$E:$E,'Number of Firms per 1000 Capita'!F$1)/$B248</f>
        <v>70.989805698353223</v>
      </c>
      <c r="G248" s="2">
        <f>1000*SUMIFS(allNAICS!$O:$O,allNAICS!$C:$C,'Number of Firms per 1000 Capita'!$A248,allNAICS!$E:$E,'Number of Firms per 1000 Capita'!G$1)/$B248</f>
        <v>0.67526357061949982</v>
      </c>
      <c r="H248" s="2">
        <f>1000*SUMIFS(allNAICS!$O:$O,allNAICS!$C:$C,'Number of Firms per 1000 Capita'!$A248,allNAICS!$E:$E,'Number of Firms per 1000 Capita'!H$1)/$B248</f>
        <v>3.1584908948331445</v>
      </c>
      <c r="I248" s="2">
        <f>1000*SUMIFS(allNAICS!$O:$O,allNAICS!$C:$C,'Number of Firms per 1000 Capita'!$A248,allNAICS!$E:$E,'Number of Firms per 1000 Capita'!I$1)/$B248</f>
        <v>0</v>
      </c>
      <c r="J248" s="2">
        <f>1000*SUMIFS(allNAICS!$O:$O,allNAICS!$C:$C,'Number of Firms per 1000 Capita'!$A248,allNAICS!$E:$E,'Number of Firms per 1000 Capita'!J$1)/$B248</f>
        <v>8.3645551973512244</v>
      </c>
      <c r="K248" s="2">
        <f>1000*SUMIFS(allNAICS!$O:$O,allNAICS!$C:$C,'Number of Firms per 1000 Capita'!$A248,allNAICS!$E:$E,'Number of Firms per 1000 Capita'!K$1)/$B248</f>
        <v>1.4812233161976127</v>
      </c>
      <c r="L248" s="2">
        <f>1000*SUMIFS(allNAICS!$O:$O,allNAICS!$C:$C,'Number of Firms per 1000 Capita'!$A248,allNAICS!$E:$E,'Number of Firms per 1000 Capita'!L$1)/$B248</f>
        <v>2.1129214951642417</v>
      </c>
      <c r="M248" s="2">
        <f>1000*SUMIFS(allNAICS!$O:$O,allNAICS!$C:$C,'Number of Firms per 1000 Capita'!$A248,allNAICS!$E:$E,'Number of Firms per 1000 Capita'!M$1)/$B248</f>
        <v>12.165635619064215</v>
      </c>
      <c r="N248" s="2">
        <f>1000*SUMIFS(allNAICS!$O:$O,allNAICS!$C:$C,'Number of Firms per 1000 Capita'!$A248,allNAICS!$E:$E,'Number of Firms per 1000 Capita'!N$1)/$B248</f>
        <v>2.9188812407423543</v>
      </c>
      <c r="O248" s="2">
        <f>1000*SUMIFS(allNAICS!$O:$O,allNAICS!$C:$C,'Number of Firms per 1000 Capita'!$A248,allNAICS!$E:$E,'Number of Firms per 1000 Capita'!O$1)/$B248</f>
        <v>0.47921930818158054</v>
      </c>
      <c r="P248" s="2">
        <f>1000*SUMIFS(allNAICS!$O:$O,allNAICS!$C:$C,'Number of Firms per 1000 Capita'!$A248,allNAICS!$E:$E,'Number of Firms per 1000 Capita'!P$1)/$B248</f>
        <v>3.5832534634486364</v>
      </c>
      <c r="Q248" s="2">
        <f>1000*SUMIFS(allNAICS!$O:$O,allNAICS!$C:$C,'Number of Firms per 1000 Capita'!$A248,allNAICS!$E:$E,'Number of Firms per 1000 Capita'!Q$1)/$B248</f>
        <v>4.9337806046876365</v>
      </c>
      <c r="R248" s="2">
        <f>1000*SUMIFS(allNAICS!$O:$O,allNAICS!$C:$C,'Number of Firms per 1000 Capita'!$A248,allNAICS!$E:$E,'Number of Firms per 1000 Capita'!R$1)/$B248</f>
        <v>6.0011327001829748</v>
      </c>
      <c r="S248" s="2">
        <f>1000*SUMIFS(allNAICS!$O:$O,allNAICS!$C:$C,'Number of Firms per 1000 Capita'!$A248,allNAICS!$E:$E,'Number of Firms per 1000 Capita'!S$1)/$B248</f>
        <v>4.6723882547704108</v>
      </c>
      <c r="T248" s="2">
        <f>1000*SUMIFS(allNAICS!$O:$O,allNAICS!$C:$C,'Number of Firms per 1000 Capita'!$A248,allNAICS!$E:$E,'Number of Firms per 1000 Capita'!T$1)/$B248</f>
        <v>1.1762655746275159</v>
      </c>
      <c r="U248" s="2">
        <f>1000*SUMIFS(allNAICS!$O:$O,allNAICS!$C:$C,'Number of Firms per 1000 Capita'!$A248,allNAICS!$E:$E,'Number of Firms per 1000 Capita'!U$1)/$B248</f>
        <v>5.8377624814847087</v>
      </c>
      <c r="V248" s="2">
        <f>1000*SUMIFS(allNAICS!$O:$O,allNAICS!$C:$C,'Number of Firms per 1000 Capita'!$A248,allNAICS!$E:$E,'Number of Firms per 1000 Capita'!V$1)/$B248</f>
        <v>2.1129214951642417</v>
      </c>
      <c r="W248" s="2">
        <f>1000*SUMIFS(allNAICS!$O:$O,allNAICS!$C:$C,'Number of Firms per 1000 Capita'!$A248,allNAICS!$E:$E,'Number of Firms per 1000 Capita'!W$1)/$B248</f>
        <v>2.7119456303912171</v>
      </c>
      <c r="X248" s="2">
        <f>1000*SUMIFS(allNAICS!$O:$O,allNAICS!$C:$C,'Number of Firms per 1000 Capita'!$A248,allNAICS!$E:$E,'Number of Firms per 1000 Capita'!X$1)/$B248</f>
        <v>8.7130783305741915</v>
      </c>
      <c r="Y248" s="2">
        <f>1000*SUMIFS(allNAICS!$O:$O,allNAICS!$C:$C,'Number of Firms per 1000 Capita'!$A248,allNAICS!$E:$E,'Number of Firms per 1000 Capita'!Y$1)/$B248</f>
        <v>0</v>
      </c>
      <c r="Z248" s="2">
        <f>1000*SUMIFS(allNAICS!$O:$O,allNAICS!$C:$C,'Number of Firms per 1000 Capita'!$A248,allNAICS!$E:$E,'Number of Firms per 1000 Capita'!Z$1)/$B248</f>
        <v>0</v>
      </c>
    </row>
    <row r="249" spans="1:26" x14ac:dyDescent="0.45">
      <c r="A249" s="1" t="s">
        <v>738</v>
      </c>
      <c r="B249" s="2">
        <v>476702</v>
      </c>
      <c r="C249" s="1" t="s">
        <v>526</v>
      </c>
      <c r="D249" s="1">
        <v>30.421309000000001</v>
      </c>
      <c r="E249" s="1">
        <v>-87.216914900000006</v>
      </c>
      <c r="F249" s="2">
        <f>1000*SUMIFS(allNAICS!$O:$O,allNAICS!$C:$C,'Number of Firms per 1000 Capita'!$A249,allNAICS!$E:$E,'Number of Firms per 1000 Capita'!F$1)/$B249</f>
        <v>66.59296583609887</v>
      </c>
      <c r="G249" s="2">
        <f>1000*SUMIFS(allNAICS!$O:$O,allNAICS!$C:$C,'Number of Firms per 1000 Capita'!$A249,allNAICS!$E:$E,'Number of Firms per 1000 Capita'!G$1)/$B249</f>
        <v>0.78875272182621425</v>
      </c>
      <c r="H249" s="2">
        <f>1000*SUMIFS(allNAICS!$O:$O,allNAICS!$C:$C,'Number of Firms per 1000 Capita'!$A249,allNAICS!$E:$E,'Number of Firms per 1000 Capita'!H$1)/$B249</f>
        <v>0.24543635227039115</v>
      </c>
      <c r="I249" s="2">
        <f>1000*SUMIFS(allNAICS!$O:$O,allNAICS!$C:$C,'Number of Firms per 1000 Capita'!$A249,allNAICS!$E:$E,'Number of Firms per 1000 Capita'!I$1)/$B249</f>
        <v>6.0834651417447379E-2</v>
      </c>
      <c r="J249" s="2">
        <f>1000*SUMIFS(allNAICS!$O:$O,allNAICS!$C:$C,'Number of Firms per 1000 Capita'!$A249,allNAICS!$E:$E,'Number of Firms per 1000 Capita'!J$1)/$B249</f>
        <v>6.4191045978409988</v>
      </c>
      <c r="K249" s="2">
        <f>1000*SUMIFS(allNAICS!$O:$O,allNAICS!$C:$C,'Number of Firms per 1000 Capita'!$A249,allNAICS!$E:$E,'Number of Firms per 1000 Capita'!K$1)/$B249</f>
        <v>0.99642963528577599</v>
      </c>
      <c r="L249" s="2">
        <f>1000*SUMIFS(allNAICS!$O:$O,allNAICS!$C:$C,'Number of Firms per 1000 Capita'!$A249,allNAICS!$E:$E,'Number of Firms per 1000 Capita'!L$1)/$B249</f>
        <v>1.3782195165952733</v>
      </c>
      <c r="M249" s="2">
        <f>1000*SUMIFS(allNAICS!$O:$O,allNAICS!$C:$C,'Number of Firms per 1000 Capita'!$A249,allNAICS!$E:$E,'Number of Firms per 1000 Capita'!M$1)/$B249</f>
        <v>7.3861657807183523</v>
      </c>
      <c r="N249" s="2">
        <f>1000*SUMIFS(allNAICS!$O:$O,allNAICS!$C:$C,'Number of Firms per 1000 Capita'!$A249,allNAICS!$E:$E,'Number of Firms per 1000 Capita'!N$1)/$B249</f>
        <v>2.2655663286497645</v>
      </c>
      <c r="O249" s="2">
        <f>1000*SUMIFS(allNAICS!$O:$O,allNAICS!$C:$C,'Number of Firms per 1000 Capita'!$A249,allNAICS!$E:$E,'Number of Firms per 1000 Capita'!O$1)/$B249</f>
        <v>0.98803864888336945</v>
      </c>
      <c r="P249" s="2">
        <f>1000*SUMIFS(allNAICS!$O:$O,allNAICS!$C:$C,'Number of Firms per 1000 Capita'!$A249,allNAICS!$E:$E,'Number of Firms per 1000 Capita'!P$1)/$B249</f>
        <v>2.4816342285117328</v>
      </c>
      <c r="Q249" s="2">
        <f>1000*SUMIFS(allNAICS!$O:$O,allNAICS!$C:$C,'Number of Firms per 1000 Capita'!$A249,allNAICS!$E:$E,'Number of Firms per 1000 Capita'!Q$1)/$B249</f>
        <v>6.1988412047778274</v>
      </c>
      <c r="R249" s="2">
        <f>1000*SUMIFS(allNAICS!$O:$O,allNAICS!$C:$C,'Number of Firms per 1000 Capita'!$A249,allNAICS!$E:$E,'Number of Firms per 1000 Capita'!R$1)/$B249</f>
        <v>7.958850602682598</v>
      </c>
      <c r="S249" s="2">
        <f>1000*SUMIFS(allNAICS!$O:$O,allNAICS!$C:$C,'Number of Firms per 1000 Capita'!$A249,allNAICS!$E:$E,'Number of Firms per 1000 Capita'!S$1)/$B249</f>
        <v>7.092481256634124</v>
      </c>
      <c r="T249" s="2">
        <f>1000*SUMIFS(allNAICS!$O:$O,allNAICS!$C:$C,'Number of Firms per 1000 Capita'!$A249,allNAICS!$E:$E,'Number of Firms per 1000 Capita'!T$1)/$B249</f>
        <v>1.3614375437904602</v>
      </c>
      <c r="U249" s="2">
        <f>1000*SUMIFS(allNAICS!$O:$O,allNAICS!$C:$C,'Number of Firms per 1000 Capita'!$A249,allNAICS!$E:$E,'Number of Firms per 1000 Capita'!U$1)/$B249</f>
        <v>6.1107358475525588</v>
      </c>
      <c r="V249" s="2">
        <f>1000*SUMIFS(allNAICS!$O:$O,allNAICS!$C:$C,'Number of Firms per 1000 Capita'!$A249,allNAICS!$E:$E,'Number of Firms per 1000 Capita'!V$1)/$B249</f>
        <v>3.1864770863138818</v>
      </c>
      <c r="W249" s="2">
        <f>1000*SUMIFS(allNAICS!$O:$O,allNAICS!$C:$C,'Number of Firms per 1000 Capita'!$A249,allNAICS!$E:$E,'Number of Firms per 1000 Capita'!W$1)/$B249</f>
        <v>1.7453251717005593</v>
      </c>
      <c r="X249" s="2">
        <f>1000*SUMIFS(allNAICS!$O:$O,allNAICS!$C:$C,'Number of Firms per 1000 Capita'!$A249,allNAICS!$E:$E,'Number of Firms per 1000 Capita'!X$1)/$B249</f>
        <v>10.025131004275208</v>
      </c>
      <c r="Y249" s="2">
        <f>1000*SUMIFS(allNAICS!$O:$O,allNAICS!$C:$C,'Number of Firms per 1000 Capita'!$A249,allNAICS!$E:$E,'Number of Firms per 1000 Capita'!Y$1)/$B249</f>
        <v>7.1323384420455549E-2</v>
      </c>
      <c r="Z249" s="2">
        <f>1000*SUMIFS(allNAICS!$O:$O,allNAICS!$C:$C,'Number of Firms per 1000 Capita'!$A249,allNAICS!$E:$E,'Number of Firms per 1000 Capita'!Z$1)/$B249</f>
        <v>0</v>
      </c>
    </row>
    <row r="250" spans="1:26" x14ac:dyDescent="0.45">
      <c r="A250" s="1" t="s">
        <v>739</v>
      </c>
      <c r="B250" s="2">
        <v>377258</v>
      </c>
      <c r="C250" s="1" t="s">
        <v>504</v>
      </c>
      <c r="D250" s="1">
        <v>40.693648799999998</v>
      </c>
      <c r="E250" s="1">
        <v>-89.588986399999996</v>
      </c>
      <c r="F250" s="2">
        <f>1000*SUMIFS(allNAICS!$O:$O,allNAICS!$C:$C,'Number of Firms per 1000 Capita'!$A250,allNAICS!$E:$E,'Number of Firms per 1000 Capita'!F$1)/$B250</f>
        <v>66.275599192064846</v>
      </c>
      <c r="G250" s="2">
        <f>1000*SUMIFS(allNAICS!$O:$O,allNAICS!$C:$C,'Number of Firms per 1000 Capita'!$A250,allNAICS!$E:$E,'Number of Firms per 1000 Capita'!G$1)/$B250</f>
        <v>1.036426000243865</v>
      </c>
      <c r="H250" s="2">
        <f>1000*SUMIFS(allNAICS!$O:$O,allNAICS!$C:$C,'Number of Firms per 1000 Capita'!$A250,allNAICS!$E:$E,'Number of Firms per 1000 Capita'!H$1)/$B250</f>
        <v>0</v>
      </c>
      <c r="I250" s="2">
        <f>1000*SUMIFS(allNAICS!$O:$O,allNAICS!$C:$C,'Number of Firms per 1000 Capita'!$A250,allNAICS!$E:$E,'Number of Firms per 1000 Capita'!I$1)/$B250</f>
        <v>0</v>
      </c>
      <c r="J250" s="2">
        <f>1000*SUMIFS(allNAICS!$O:$O,allNAICS!$C:$C,'Number of Firms per 1000 Capita'!$A250,allNAICS!$E:$E,'Number of Firms per 1000 Capita'!J$1)/$B250</f>
        <v>6.7036351780479144</v>
      </c>
      <c r="K250" s="2">
        <f>1000*SUMIFS(allNAICS!$O:$O,allNAICS!$C:$C,'Number of Firms per 1000 Capita'!$A250,allNAICS!$E:$E,'Number of Firms per 1000 Capita'!K$1)/$B250</f>
        <v>1.335955765020225</v>
      </c>
      <c r="L250" s="2">
        <f>1000*SUMIFS(allNAICS!$O:$O,allNAICS!$C:$C,'Number of Firms per 1000 Capita'!$A250,allNAICS!$E:$E,'Number of Firms per 1000 Capita'!L$1)/$B250</f>
        <v>1.7388630592326737</v>
      </c>
      <c r="M250" s="2">
        <f>1000*SUMIFS(allNAICS!$O:$O,allNAICS!$C:$C,'Number of Firms per 1000 Capita'!$A250,allNAICS!$E:$E,'Number of Firms per 1000 Capita'!M$1)/$B250</f>
        <v>7.9150077665682375</v>
      </c>
      <c r="N250" s="2">
        <f>1000*SUMIFS(allNAICS!$O:$O,allNAICS!$C:$C,'Number of Firms per 1000 Capita'!$A250,allNAICS!$E:$E,'Number of Firms per 1000 Capita'!N$1)/$B250</f>
        <v>3.4432669419866508</v>
      </c>
      <c r="O250" s="2">
        <f>1000*SUMIFS(allNAICS!$O:$O,allNAICS!$C:$C,'Number of Firms per 1000 Capita'!$A250,allNAICS!$E:$E,'Number of Firms per 1000 Capita'!O$1)/$B250</f>
        <v>1.0046175296481452</v>
      </c>
      <c r="P250" s="2">
        <f>1000*SUMIFS(allNAICS!$O:$O,allNAICS!$C:$C,'Number of Firms per 1000 Capita'!$A250,allNAICS!$E:$E,'Number of Firms per 1000 Capita'!P$1)/$B250</f>
        <v>2.8733651771466739</v>
      </c>
      <c r="Q250" s="2">
        <f>1000*SUMIFS(allNAICS!$O:$O,allNAICS!$C:$C,'Number of Firms per 1000 Capita'!$A250,allNAICS!$E:$E,'Number of Firms per 1000 Capita'!Q$1)/$B250</f>
        <v>5.7361275307614417</v>
      </c>
      <c r="R250" s="2">
        <f>1000*SUMIFS(allNAICS!$O:$O,allNAICS!$C:$C,'Number of Firms per 1000 Capita'!$A250,allNAICS!$E:$E,'Number of Firms per 1000 Capita'!R$1)/$B250</f>
        <v>5.873964236676227</v>
      </c>
      <c r="S250" s="2">
        <f>1000*SUMIFS(allNAICS!$O:$O,allNAICS!$C:$C,'Number of Firms per 1000 Capita'!$A250,allNAICS!$E:$E,'Number of Firms per 1000 Capita'!S$1)/$B250</f>
        <v>4.9170594129216614</v>
      </c>
      <c r="T250" s="2">
        <f>1000*SUMIFS(allNAICS!$O:$O,allNAICS!$C:$C,'Number of Firms per 1000 Capita'!$A250,allNAICS!$E:$E,'Number of Firms per 1000 Capita'!T$1)/$B250</f>
        <v>1.1504063532118602</v>
      </c>
      <c r="U250" s="2">
        <f>1000*SUMIFS(allNAICS!$O:$O,allNAICS!$C:$C,'Number of Firms per 1000 Capita'!$A250,allNAICS!$E:$E,'Number of Firms per 1000 Capita'!U$1)/$B250</f>
        <v>6.9024381192711619</v>
      </c>
      <c r="V250" s="2">
        <f>1000*SUMIFS(allNAICS!$O:$O,allNAICS!$C:$C,'Number of Firms per 1000 Capita'!$A250,allNAICS!$E:$E,'Number of Firms per 1000 Capita'!V$1)/$B250</f>
        <v>2.7116721182850991</v>
      </c>
      <c r="W250" s="2">
        <f>1000*SUMIFS(allNAICS!$O:$O,allNAICS!$C:$C,'Number of Firms per 1000 Capita'!$A250,allNAICS!$E:$E,'Number of Firms per 1000 Capita'!W$1)/$B250</f>
        <v>2.5976917653171041</v>
      </c>
      <c r="X250" s="2">
        <f>1000*SUMIFS(allNAICS!$O:$O,allNAICS!$C:$C,'Number of Firms per 1000 Capita'!$A250,allNAICS!$E:$E,'Number of Firms per 1000 Capita'!X$1)/$B250</f>
        <v>10.454384002459856</v>
      </c>
      <c r="Y250" s="2">
        <f>1000*SUMIFS(allNAICS!$O:$O,allNAICS!$C:$C,'Number of Firms per 1000 Capita'!$A250,allNAICS!$E:$E,'Number of Firms per 1000 Capita'!Y$1)/$B250</f>
        <v>0.1590423529785982</v>
      </c>
      <c r="Z250" s="2">
        <f>1000*SUMIFS(allNAICS!$O:$O,allNAICS!$C:$C,'Number of Firms per 1000 Capita'!$A250,allNAICS!$E:$E,'Number of Firms per 1000 Capita'!Z$1)/$B250</f>
        <v>0</v>
      </c>
    </row>
    <row r="251" spans="1:26" x14ac:dyDescent="0.45">
      <c r="A251" s="1" t="s">
        <v>740</v>
      </c>
      <c r="B251" s="2">
        <v>6065644</v>
      </c>
      <c r="C251" s="1" t="s">
        <v>459</v>
      </c>
      <c r="D251" s="1">
        <v>39.952334999999998</v>
      </c>
      <c r="E251" s="1">
        <v>-75.163788999999994</v>
      </c>
      <c r="F251" s="2">
        <f>1000*SUMIFS(allNAICS!$O:$O,allNAICS!$C:$C,'Number of Firms per 1000 Capita'!$A251,allNAICS!$E:$E,'Number of Firms per 1000 Capita'!F$1)/$B251</f>
        <v>79.491147188987682</v>
      </c>
      <c r="G251" s="2">
        <f>1000*SUMIFS(allNAICS!$O:$O,allNAICS!$C:$C,'Number of Firms per 1000 Capita'!$A251,allNAICS!$E:$E,'Number of Firms per 1000 Capita'!G$1)/$B251</f>
        <v>0.17475473338033026</v>
      </c>
      <c r="H251" s="2">
        <f>1000*SUMIFS(allNAICS!$O:$O,allNAICS!$C:$C,'Number of Firms per 1000 Capita'!$A251,allNAICS!$E:$E,'Number of Firms per 1000 Capita'!H$1)/$B251</f>
        <v>1.1540406921342564E-2</v>
      </c>
      <c r="I251" s="2">
        <f>1000*SUMIFS(allNAICS!$O:$O,allNAICS!$C:$C,'Number of Firms per 1000 Capita'!$A251,allNAICS!$E:$E,'Number of Firms per 1000 Capita'!I$1)/$B251</f>
        <v>6.693436014378687E-2</v>
      </c>
      <c r="J251" s="2">
        <f>1000*SUMIFS(allNAICS!$O:$O,allNAICS!$C:$C,'Number of Firms per 1000 Capita'!$A251,allNAICS!$E:$E,'Number of Firms per 1000 Capita'!J$1)/$B251</f>
        <v>8.0525662238008042</v>
      </c>
      <c r="K251" s="2">
        <f>1000*SUMIFS(allNAICS!$O:$O,allNAICS!$C:$C,'Number of Firms per 1000 Capita'!$A251,allNAICS!$E:$E,'Number of Firms per 1000 Capita'!K$1)/$B251</f>
        <v>1.5393254203510789</v>
      </c>
      <c r="L251" s="2">
        <f>1000*SUMIFS(allNAICS!$O:$O,allNAICS!$C:$C,'Number of Firms per 1000 Capita'!$A251,allNAICS!$E:$E,'Number of Firms per 1000 Capita'!L$1)/$B251</f>
        <v>2.2498847607937424</v>
      </c>
      <c r="M251" s="2">
        <f>1000*SUMIFS(allNAICS!$O:$O,allNAICS!$C:$C,'Number of Firms per 1000 Capita'!$A251,allNAICS!$E:$E,'Number of Firms per 1000 Capita'!M$1)/$B251</f>
        <v>6.8815446471965718</v>
      </c>
      <c r="N251" s="2">
        <f>1000*SUMIFS(allNAICS!$O:$O,allNAICS!$C:$C,'Number of Firms per 1000 Capita'!$A251,allNAICS!$E:$E,'Number of Firms per 1000 Capita'!N$1)/$B251</f>
        <v>2.7749732757148293</v>
      </c>
      <c r="O251" s="2">
        <f>1000*SUMIFS(allNAICS!$O:$O,allNAICS!$C:$C,'Number of Firms per 1000 Capita'!$A251,allNAICS!$E:$E,'Number of Firms per 1000 Capita'!O$1)/$B251</f>
        <v>1.1886619128982843</v>
      </c>
      <c r="P251" s="2">
        <f>1000*SUMIFS(allNAICS!$O:$O,allNAICS!$C:$C,'Number of Firms per 1000 Capita'!$A251,allNAICS!$E:$E,'Number of Firms per 1000 Capita'!P$1)/$B251</f>
        <v>3.4166199005414759</v>
      </c>
      <c r="Q251" s="2">
        <f>1000*SUMIFS(allNAICS!$O:$O,allNAICS!$C:$C,'Number of Firms per 1000 Capita'!$A251,allNAICS!$E:$E,'Number of Firms per 1000 Capita'!Q$1)/$B251</f>
        <v>8.4071864421980589</v>
      </c>
      <c r="R251" s="2">
        <f>1000*SUMIFS(allNAICS!$O:$O,allNAICS!$C:$C,'Number of Firms per 1000 Capita'!$A251,allNAICS!$E:$E,'Number of Firms per 1000 Capita'!R$1)/$B251</f>
        <v>13.572507717234972</v>
      </c>
      <c r="S251" s="2">
        <f>1000*SUMIFS(allNAICS!$O:$O,allNAICS!$C:$C,'Number of Firms per 1000 Capita'!$A251,allNAICS!$E:$E,'Number of Firms per 1000 Capita'!S$1)/$B251</f>
        <v>5.5288440930592033</v>
      </c>
      <c r="T251" s="2">
        <f>1000*SUMIFS(allNAICS!$O:$O,allNAICS!$C:$C,'Number of Firms per 1000 Capita'!$A251,allNAICS!$E:$E,'Number of Firms per 1000 Capita'!T$1)/$B251</f>
        <v>2.5316355526305205</v>
      </c>
      <c r="U251" s="2">
        <f>1000*SUMIFS(allNAICS!$O:$O,allNAICS!$C:$C,'Number of Firms per 1000 Capita'!$A251,allNAICS!$E:$E,'Number of Firms per 1000 Capita'!U$1)/$B251</f>
        <v>7.971618512395386</v>
      </c>
      <c r="V251" s="2">
        <f>1000*SUMIFS(allNAICS!$O:$O,allNAICS!$C:$C,'Number of Firms per 1000 Capita'!$A251,allNAICS!$E:$E,'Number of Firms per 1000 Capita'!V$1)/$B251</f>
        <v>4.2018621600608279</v>
      </c>
      <c r="W251" s="2">
        <f>1000*SUMIFS(allNAICS!$O:$O,allNAICS!$C:$C,'Number of Firms per 1000 Capita'!$A251,allNAICS!$E:$E,'Number of Firms per 1000 Capita'!W$1)/$B251</f>
        <v>2.6622070137977105</v>
      </c>
      <c r="X251" s="2">
        <f>1000*SUMIFS(allNAICS!$O:$O,allNAICS!$C:$C,'Number of Firms per 1000 Capita'!$A251,allNAICS!$E:$E,'Number of Firms per 1000 Capita'!X$1)/$B251</f>
        <v>8.3359656451977724</v>
      </c>
      <c r="Y251" s="2">
        <f>1000*SUMIFS(allNAICS!$O:$O,allNAICS!$C:$C,'Number of Firms per 1000 Capita'!$A251,allNAICS!$E:$E,'Number of Firms per 1000 Capita'!Y$1)/$B251</f>
        <v>0.22256499062589233</v>
      </c>
      <c r="Z251" s="2">
        <f>1000*SUMIFS(allNAICS!$O:$O,allNAICS!$C:$C,'Number of Firms per 1000 Capita'!$A251,allNAICS!$E:$E,'Number of Firms per 1000 Capita'!Z$1)/$B251</f>
        <v>1.5497117865802873E-2</v>
      </c>
    </row>
    <row r="252" spans="1:26" x14ac:dyDescent="0.45">
      <c r="A252" s="1" t="s">
        <v>741</v>
      </c>
      <c r="B252" s="2">
        <v>4561038</v>
      </c>
      <c r="C252" s="1" t="s">
        <v>595</v>
      </c>
      <c r="D252" s="1">
        <v>33.448377100000002</v>
      </c>
      <c r="E252" s="1">
        <v>-112.0740373</v>
      </c>
      <c r="F252" s="2">
        <f>1000*SUMIFS(allNAICS!$O:$O,allNAICS!$C:$C,'Number of Firms per 1000 Capita'!$A252,allNAICS!$E:$E,'Number of Firms per 1000 Capita'!F$1)/$B252</f>
        <v>74.765437165838122</v>
      </c>
      <c r="G252" s="2">
        <f>1000*SUMIFS(allNAICS!$O:$O,allNAICS!$C:$C,'Number of Firms per 1000 Capita'!$A252,allNAICS!$E:$E,'Number of Firms per 1000 Capita'!G$1)/$B252</f>
        <v>0.22889526463055121</v>
      </c>
      <c r="H252" s="2">
        <f>1000*SUMIFS(allNAICS!$O:$O,allNAICS!$C:$C,'Number of Firms per 1000 Capita'!$A252,allNAICS!$E:$E,'Number of Firms per 1000 Capita'!H$1)/$B252</f>
        <v>3.9903197473908351E-2</v>
      </c>
      <c r="I252" s="2">
        <f>1000*SUMIFS(allNAICS!$O:$O,allNAICS!$C:$C,'Number of Firms per 1000 Capita'!$A252,allNAICS!$E:$E,'Number of Firms per 1000 Capita'!I$1)/$B252</f>
        <v>4.1218687500520712E-2</v>
      </c>
      <c r="J252" s="2">
        <f>1000*SUMIFS(allNAICS!$O:$O,allNAICS!$C:$C,'Number of Firms per 1000 Capita'!$A252,allNAICS!$E:$E,'Number of Firms per 1000 Capita'!J$1)/$B252</f>
        <v>6.1049699651702092</v>
      </c>
      <c r="K252" s="2">
        <f>1000*SUMIFS(allNAICS!$O:$O,allNAICS!$C:$C,'Number of Firms per 1000 Capita'!$A252,allNAICS!$E:$E,'Number of Firms per 1000 Capita'!K$1)/$B252</f>
        <v>1.4516432443667429</v>
      </c>
      <c r="L252" s="2">
        <f>1000*SUMIFS(allNAICS!$O:$O,allNAICS!$C:$C,'Number of Firms per 1000 Capita'!$A252,allNAICS!$E:$E,'Number of Firms per 1000 Capita'!L$1)/$B252</f>
        <v>1.9177652104630569</v>
      </c>
      <c r="M252" s="2">
        <f>1000*SUMIFS(allNAICS!$O:$O,allNAICS!$C:$C,'Number of Firms per 1000 Capita'!$A252,allNAICS!$E:$E,'Number of Firms per 1000 Capita'!M$1)/$B252</f>
        <v>6.2455081496799636</v>
      </c>
      <c r="N252" s="2">
        <f>1000*SUMIFS(allNAICS!$O:$O,allNAICS!$C:$C,'Number of Firms per 1000 Capita'!$A252,allNAICS!$E:$E,'Number of Firms per 1000 Capita'!N$1)/$B252</f>
        <v>2.8028707500354084</v>
      </c>
      <c r="O252" s="2">
        <f>1000*SUMIFS(allNAICS!$O:$O,allNAICS!$C:$C,'Number of Firms per 1000 Capita'!$A252,allNAICS!$E:$E,'Number of Firms per 1000 Capita'!O$1)/$B252</f>
        <v>1.1122468175007532</v>
      </c>
      <c r="P252" s="2">
        <f>1000*SUMIFS(allNAICS!$O:$O,allNAICS!$C:$C,'Number of Firms per 1000 Capita'!$A252,allNAICS!$E:$E,'Number of Firms per 1000 Capita'!P$1)/$B252</f>
        <v>3.2589072925943614</v>
      </c>
      <c r="Q252" s="2">
        <f>1000*SUMIFS(allNAICS!$O:$O,allNAICS!$C:$C,'Number of Firms per 1000 Capita'!$A252,allNAICS!$E:$E,'Number of Firms per 1000 Capita'!Q$1)/$B252</f>
        <v>10.143962843545701</v>
      </c>
      <c r="R252" s="2">
        <f>1000*SUMIFS(allNAICS!$O:$O,allNAICS!$C:$C,'Number of Firms per 1000 Capita'!$A252,allNAICS!$E:$E,'Number of Firms per 1000 Capita'!R$1)/$B252</f>
        <v>11.885233142104934</v>
      </c>
      <c r="S252" s="2">
        <f>1000*SUMIFS(allNAICS!$O:$O,allNAICS!$C:$C,'Number of Firms per 1000 Capita'!$A252,allNAICS!$E:$E,'Number of Firms per 1000 Capita'!S$1)/$B252</f>
        <v>6.7199615526114886</v>
      </c>
      <c r="T252" s="2">
        <f>1000*SUMIFS(allNAICS!$O:$O,allNAICS!$C:$C,'Number of Firms per 1000 Capita'!$A252,allNAICS!$E:$E,'Number of Firms per 1000 Capita'!T$1)/$B252</f>
        <v>1.7925744095971137</v>
      </c>
      <c r="U252" s="2">
        <f>1000*SUMIFS(allNAICS!$O:$O,allNAICS!$C:$C,'Number of Firms per 1000 Capita'!$A252,allNAICS!$E:$E,'Number of Firms per 1000 Capita'!U$1)/$B252</f>
        <v>6.6620799914405451</v>
      </c>
      <c r="V252" s="2">
        <f>1000*SUMIFS(allNAICS!$O:$O,allNAICS!$C:$C,'Number of Firms per 1000 Capita'!$A252,allNAICS!$E:$E,'Number of Firms per 1000 Capita'!V$1)/$B252</f>
        <v>3.3238048005739045</v>
      </c>
      <c r="W252" s="2">
        <f>1000*SUMIFS(allNAICS!$O:$O,allNAICS!$C:$C,'Number of Firms per 1000 Capita'!$A252,allNAICS!$E:$E,'Number of Firms per 1000 Capita'!W$1)/$B252</f>
        <v>1.6704530854599327</v>
      </c>
      <c r="X252" s="2">
        <f>1000*SUMIFS(allNAICS!$O:$O,allNAICS!$C:$C,'Number of Firms per 1000 Capita'!$A252,allNAICS!$E:$E,'Number of Firms per 1000 Capita'!X$1)/$B252</f>
        <v>9.4908220453326635</v>
      </c>
      <c r="Y252" s="2">
        <f>1000*SUMIFS(allNAICS!$O:$O,allNAICS!$C:$C,'Number of Firms per 1000 Capita'!$A252,allNAICS!$E:$E,'Number of Firms per 1000 Capita'!Y$1)/$B252</f>
        <v>0.11335139062643197</v>
      </c>
      <c r="Z252" s="2">
        <f>1000*SUMIFS(allNAICS!$O:$O,allNAICS!$C:$C,'Number of Firms per 1000 Capita'!$A252,allNAICS!$E:$E,'Number of Firms per 1000 Capita'!Z$1)/$B252</f>
        <v>1.0085423537361452E-2</v>
      </c>
    </row>
    <row r="253" spans="1:26" x14ac:dyDescent="0.45">
      <c r="A253" s="1" t="s">
        <v>742</v>
      </c>
      <c r="B253" s="2">
        <v>93590</v>
      </c>
      <c r="C253" s="1" t="s">
        <v>593</v>
      </c>
      <c r="D253" s="1">
        <v>34.228431200000003</v>
      </c>
      <c r="E253" s="1">
        <v>-92.003195500000004</v>
      </c>
      <c r="F253" s="2">
        <f>1000*SUMIFS(allNAICS!$O:$O,allNAICS!$C:$C,'Number of Firms per 1000 Capita'!$A253,allNAICS!$E:$E,'Number of Firms per 1000 Capita'!F$1)/$B253</f>
        <v>61.630516080777859</v>
      </c>
      <c r="G253" s="2">
        <f>1000*SUMIFS(allNAICS!$O:$O,allNAICS!$C:$C,'Number of Firms per 1000 Capita'!$A253,allNAICS!$E:$E,'Number of Firms per 1000 Capita'!G$1)/$B253</f>
        <v>1.5065712148733839</v>
      </c>
      <c r="H253" s="2">
        <f>1000*SUMIFS(allNAICS!$O:$O,allNAICS!$C:$C,'Number of Firms per 1000 Capita'!$A253,allNAICS!$E:$E,'Number of Firms per 1000 Capita'!H$1)/$B253</f>
        <v>0</v>
      </c>
      <c r="I253" s="2">
        <f>1000*SUMIFS(allNAICS!$O:$O,allNAICS!$C:$C,'Number of Firms per 1000 Capita'!$A253,allNAICS!$E:$E,'Number of Firms per 1000 Capita'!I$1)/$B253</f>
        <v>0</v>
      </c>
      <c r="J253" s="2">
        <f>1000*SUMIFS(allNAICS!$O:$O,allNAICS!$C:$C,'Number of Firms per 1000 Capita'!$A253,allNAICS!$E:$E,'Number of Firms per 1000 Capita'!J$1)/$B253</f>
        <v>8.1525804038893046</v>
      </c>
      <c r="K253" s="2">
        <f>1000*SUMIFS(allNAICS!$O:$O,allNAICS!$C:$C,'Number of Firms per 1000 Capita'!$A253,allNAICS!$E:$E,'Number of Firms per 1000 Capita'!K$1)/$B253</f>
        <v>1.1753392456459024</v>
      </c>
      <c r="L253" s="2">
        <f>1000*SUMIFS(allNAICS!$O:$O,allNAICS!$C:$C,'Number of Firms per 1000 Capita'!$A253,allNAICS!$E:$E,'Number of Firms per 1000 Capita'!L$1)/$B253</f>
        <v>1.2287637568116252</v>
      </c>
      <c r="M253" s="2">
        <f>1000*SUMIFS(allNAICS!$O:$O,allNAICS!$C:$C,'Number of Firms per 1000 Capita'!$A253,allNAICS!$E:$E,'Number of Firms per 1000 Capita'!M$1)/$B253</f>
        <v>6.9558713537771126</v>
      </c>
      <c r="N253" s="2">
        <f>1000*SUMIFS(allNAICS!$O:$O,allNAICS!$C:$C,'Number of Firms per 1000 Capita'!$A253,allNAICS!$E:$E,'Number of Firms per 1000 Capita'!N$1)/$B253</f>
        <v>1.9767069131317447</v>
      </c>
      <c r="O253" s="2">
        <f>1000*SUMIFS(allNAICS!$O:$O,allNAICS!$C:$C,'Number of Firms per 1000 Capita'!$A253,allNAICS!$E:$E,'Number of Firms per 1000 Capita'!O$1)/$B253</f>
        <v>0.38465648039320438</v>
      </c>
      <c r="P253" s="2">
        <f>1000*SUMIFS(allNAICS!$O:$O,allNAICS!$C:$C,'Number of Firms per 1000 Capita'!$A253,allNAICS!$E:$E,'Number of Firms per 1000 Capita'!P$1)/$B253</f>
        <v>2.4147879046906722</v>
      </c>
      <c r="Q253" s="2">
        <f>1000*SUMIFS(allNAICS!$O:$O,allNAICS!$C:$C,'Number of Firms per 1000 Capita'!$A253,allNAICS!$E:$E,'Number of Firms per 1000 Capita'!Q$1)/$B253</f>
        <v>1.6134202372048296</v>
      </c>
      <c r="R253" s="2">
        <f>1000*SUMIFS(allNAICS!$O:$O,allNAICS!$C:$C,'Number of Firms per 1000 Capita'!$A253,allNAICS!$E:$E,'Number of Firms per 1000 Capita'!R$1)/$B253</f>
        <v>3.6008120525697191</v>
      </c>
      <c r="S253" s="2">
        <f>1000*SUMIFS(allNAICS!$O:$O,allNAICS!$C:$C,'Number of Firms per 1000 Capita'!$A253,allNAICS!$E:$E,'Number of Firms per 1000 Capita'!S$1)/$B253</f>
        <v>7.3939523453360403</v>
      </c>
      <c r="T253" s="2">
        <f>1000*SUMIFS(allNAICS!$O:$O,allNAICS!$C:$C,'Number of Firms per 1000 Capita'!$A253,allNAICS!$E:$E,'Number of Firms per 1000 Capita'!T$1)/$B253</f>
        <v>0.82273747195213165</v>
      </c>
      <c r="U253" s="2">
        <f>1000*SUMIFS(allNAICS!$O:$O,allNAICS!$C:$C,'Number of Firms per 1000 Capita'!$A253,allNAICS!$E:$E,'Number of Firms per 1000 Capita'!U$1)/$B253</f>
        <v>8.6120311999145205</v>
      </c>
      <c r="V253" s="2">
        <f>1000*SUMIFS(allNAICS!$O:$O,allNAICS!$C:$C,'Number of Firms per 1000 Capita'!$A253,allNAICS!$E:$E,'Number of Firms per 1000 Capita'!V$1)/$B253</f>
        <v>1.4424618014745165</v>
      </c>
      <c r="W253" s="2">
        <f>1000*SUMIFS(allNAICS!$O:$O,allNAICS!$C:$C,'Number of Firms per 1000 Capita'!$A253,allNAICS!$E:$E,'Number of Firms per 1000 Capita'!W$1)/$B253</f>
        <v>1.9339673041991665</v>
      </c>
      <c r="X253" s="2">
        <f>1000*SUMIFS(allNAICS!$O:$O,allNAICS!$C:$C,'Number of Firms per 1000 Capita'!$A253,allNAICS!$E:$E,'Number of Firms per 1000 Capita'!X$1)/$B253</f>
        <v>12.223528154717384</v>
      </c>
      <c r="Y253" s="2">
        <f>1000*SUMIFS(allNAICS!$O:$O,allNAICS!$C:$C,'Number of Firms per 1000 Capita'!$A253,allNAICS!$E:$E,'Number of Firms per 1000 Capita'!Y$1)/$B253</f>
        <v>0</v>
      </c>
      <c r="Z253" s="2">
        <f>1000*SUMIFS(allNAICS!$O:$O,allNAICS!$C:$C,'Number of Firms per 1000 Capita'!$A253,allNAICS!$E:$E,'Number of Firms per 1000 Capita'!Z$1)/$B253</f>
        <v>0</v>
      </c>
    </row>
    <row r="254" spans="1:26" x14ac:dyDescent="0.45">
      <c r="A254" s="1" t="s">
        <v>743</v>
      </c>
      <c r="B254" s="2">
        <v>2348143</v>
      </c>
      <c r="C254" s="1" t="s">
        <v>459</v>
      </c>
      <c r="D254" s="1">
        <v>40.440624800000002</v>
      </c>
      <c r="E254" s="1">
        <v>-79.995886400000003</v>
      </c>
      <c r="F254" s="2">
        <f>1000*SUMIFS(allNAICS!$O:$O,allNAICS!$C:$C,'Number of Firms per 1000 Capita'!$A254,allNAICS!$E:$E,'Number of Firms per 1000 Capita'!F$1)/$B254</f>
        <v>74.997136034730417</v>
      </c>
      <c r="G254" s="2">
        <f>1000*SUMIFS(allNAICS!$O:$O,allNAICS!$C:$C,'Number of Firms per 1000 Capita'!$A254,allNAICS!$E:$E,'Number of Firms per 1000 Capita'!G$1)/$B254</f>
        <v>0.26787124974926996</v>
      </c>
      <c r="H254" s="2">
        <f>1000*SUMIFS(allNAICS!$O:$O,allNAICS!$C:$C,'Number of Firms per 1000 Capita'!$A254,allNAICS!$E:$E,'Number of Firms per 1000 Capita'!H$1)/$B254</f>
        <v>0.6626512950872242</v>
      </c>
      <c r="I254" s="2">
        <f>1000*SUMIFS(allNAICS!$O:$O,allNAICS!$C:$C,'Number of Firms per 1000 Capita'!$A254,allNAICS!$E:$E,'Number of Firms per 1000 Capita'!I$1)/$B254</f>
        <v>8.0063267015680048E-2</v>
      </c>
      <c r="J254" s="2">
        <f>1000*SUMIFS(allNAICS!$O:$O,allNAICS!$C:$C,'Number of Firms per 1000 Capita'!$A254,allNAICS!$E:$E,'Number of Firms per 1000 Capita'!J$1)/$B254</f>
        <v>8.7894987656203227</v>
      </c>
      <c r="K254" s="2">
        <f>1000*SUMIFS(allNAICS!$O:$O,allNAICS!$C:$C,'Number of Firms per 1000 Capita'!$A254,allNAICS!$E:$E,'Number of Firms per 1000 Capita'!K$1)/$B254</f>
        <v>1.9389790144808046</v>
      </c>
      <c r="L254" s="2">
        <f>1000*SUMIFS(allNAICS!$O:$O,allNAICS!$C:$C,'Number of Firms per 1000 Capita'!$A254,allNAICS!$E:$E,'Number of Firms per 1000 Capita'!L$1)/$B254</f>
        <v>2.3818821937164816</v>
      </c>
      <c r="M254" s="2">
        <f>1000*SUMIFS(allNAICS!$O:$O,allNAICS!$C:$C,'Number of Firms per 1000 Capita'!$A254,allNAICS!$E:$E,'Number of Firms per 1000 Capita'!M$1)/$B254</f>
        <v>7.8393862724714802</v>
      </c>
      <c r="N254" s="2">
        <f>1000*SUMIFS(allNAICS!$O:$O,allNAICS!$C:$C,'Number of Firms per 1000 Capita'!$A254,allNAICS!$E:$E,'Number of Firms per 1000 Capita'!N$1)/$B254</f>
        <v>2.2707305304659897</v>
      </c>
      <c r="O254" s="2">
        <f>1000*SUMIFS(allNAICS!$O:$O,allNAICS!$C:$C,'Number of Firms per 1000 Capita'!$A254,allNAICS!$E:$E,'Number of Firms per 1000 Capita'!O$1)/$B254</f>
        <v>1.1093872902970561</v>
      </c>
      <c r="P254" s="2">
        <f>1000*SUMIFS(allNAICS!$O:$O,allNAICS!$C:$C,'Number of Firms per 1000 Capita'!$A254,allNAICS!$E:$E,'Number of Firms per 1000 Capita'!P$1)/$B254</f>
        <v>3.0662527793239169</v>
      </c>
      <c r="Q254" s="2">
        <f>1000*SUMIFS(allNAICS!$O:$O,allNAICS!$C:$C,'Number of Firms per 1000 Capita'!$A254,allNAICS!$E:$E,'Number of Firms per 1000 Capita'!Q$1)/$B254</f>
        <v>6.8483904089316541</v>
      </c>
      <c r="R254" s="2">
        <f>1000*SUMIFS(allNAICS!$O:$O,allNAICS!$C:$C,'Number of Firms per 1000 Capita'!$A254,allNAICS!$E:$E,'Number of Firms per 1000 Capita'!R$1)/$B254</f>
        <v>11.552107346102856</v>
      </c>
      <c r="S254" s="2">
        <f>1000*SUMIFS(allNAICS!$O:$O,allNAICS!$C:$C,'Number of Firms per 1000 Capita'!$A254,allNAICS!$E:$E,'Number of Firms per 1000 Capita'!S$1)/$B254</f>
        <v>5.0946641665350025</v>
      </c>
      <c r="T254" s="2">
        <f>1000*SUMIFS(allNAICS!$O:$O,allNAICS!$C:$C,'Number of Firms per 1000 Capita'!$A254,allNAICS!$E:$E,'Number of Firms per 1000 Capita'!T$1)/$B254</f>
        <v>2.1318974185132675</v>
      </c>
      <c r="U254" s="2">
        <f>1000*SUMIFS(allNAICS!$O:$O,allNAICS!$C:$C,'Number of Firms per 1000 Capita'!$A254,allNAICS!$E:$E,'Number of Firms per 1000 Capita'!U$1)/$B254</f>
        <v>6.3284050417713065</v>
      </c>
      <c r="V254" s="2">
        <f>1000*SUMIFS(allNAICS!$O:$O,allNAICS!$C:$C,'Number of Firms per 1000 Capita'!$A254,allNAICS!$E:$E,'Number of Firms per 1000 Capita'!V$1)/$B254</f>
        <v>3.9452452427301061</v>
      </c>
      <c r="W254" s="2">
        <f>1000*SUMIFS(allNAICS!$O:$O,allNAICS!$C:$C,'Number of Firms per 1000 Capita'!$A254,allNAICS!$E:$E,'Number of Firms per 1000 Capita'!W$1)/$B254</f>
        <v>2.4598161185242975</v>
      </c>
      <c r="X254" s="2">
        <f>1000*SUMIFS(allNAICS!$O:$O,allNAICS!$C:$C,'Number of Firms per 1000 Capita'!$A254,allNAICS!$E:$E,'Number of Firms per 1000 Capita'!X$1)/$B254</f>
        <v>8.4654128815834468</v>
      </c>
      <c r="Y254" s="2">
        <f>1000*SUMIFS(allNAICS!$O:$O,allNAICS!$C:$C,'Number of Firms per 1000 Capita'!$A254,allNAICS!$E:$E,'Number of Firms per 1000 Capita'!Y$1)/$B254</f>
        <v>0.15416437584934137</v>
      </c>
      <c r="Z254" s="2">
        <f>1000*SUMIFS(allNAICS!$O:$O,allNAICS!$C:$C,'Number of Firms per 1000 Capita'!$A254,allNAICS!$E:$E,'Number of Firms per 1000 Capita'!Z$1)/$B254</f>
        <v>1.0646711039319155E-2</v>
      </c>
    </row>
    <row r="255" spans="1:26" x14ac:dyDescent="0.45">
      <c r="A255" s="1" t="s">
        <v>744</v>
      </c>
      <c r="B255" s="2">
        <v>127751</v>
      </c>
      <c r="C255" s="1" t="s">
        <v>486</v>
      </c>
      <c r="D255" s="1">
        <v>42.450084500000003</v>
      </c>
      <c r="E255" s="1">
        <v>-73.245382399999997</v>
      </c>
      <c r="F255" s="2">
        <f>1000*SUMIFS(allNAICS!$O:$O,allNAICS!$C:$C,'Number of Firms per 1000 Capita'!$A255,allNAICS!$E:$E,'Number of Firms per 1000 Capita'!F$1)/$B255</f>
        <v>99.725246769105524</v>
      </c>
      <c r="G255" s="2">
        <f>1000*SUMIFS(allNAICS!$O:$O,allNAICS!$C:$C,'Number of Firms per 1000 Capita'!$A255,allNAICS!$E:$E,'Number of Firms per 1000 Capita'!G$1)/$B255</f>
        <v>0.79060046496700609</v>
      </c>
      <c r="H255" s="2">
        <f>1000*SUMIFS(allNAICS!$O:$O,allNAICS!$C:$C,'Number of Firms per 1000 Capita'!$A255,allNAICS!$E:$E,'Number of Firms per 1000 Capita'!H$1)/$B255</f>
        <v>0</v>
      </c>
      <c r="I255" s="2">
        <f>1000*SUMIFS(allNAICS!$O:$O,allNAICS!$C:$C,'Number of Firms per 1000 Capita'!$A255,allNAICS!$E:$E,'Number of Firms per 1000 Capita'!I$1)/$B255</f>
        <v>0</v>
      </c>
      <c r="J255" s="2">
        <f>1000*SUMIFS(allNAICS!$O:$O,allNAICS!$C:$C,'Number of Firms per 1000 Capita'!$A255,allNAICS!$E:$E,'Number of Firms per 1000 Capita'!J$1)/$B255</f>
        <v>16.140773849128383</v>
      </c>
      <c r="K255" s="2">
        <f>1000*SUMIFS(allNAICS!$O:$O,allNAICS!$C:$C,'Number of Firms per 1000 Capita'!$A255,allNAICS!$E:$E,'Number of Firms per 1000 Capita'!K$1)/$B255</f>
        <v>2.0038982082332035</v>
      </c>
      <c r="L255" s="2">
        <f>1000*SUMIFS(allNAICS!$O:$O,allNAICS!$C:$C,'Number of Firms per 1000 Capita'!$A255,allNAICS!$E:$E,'Number of Firms per 1000 Capita'!L$1)/$B255</f>
        <v>2.2856963937659978</v>
      </c>
      <c r="M255" s="2">
        <f>1000*SUMIFS(allNAICS!$O:$O,allNAICS!$C:$C,'Number of Firms per 1000 Capita'!$A255,allNAICS!$E:$E,'Number of Firms per 1000 Capita'!M$1)/$B255</f>
        <v>9.2210628488231006</v>
      </c>
      <c r="N255" s="2">
        <f>1000*SUMIFS(allNAICS!$O:$O,allNAICS!$C:$C,'Number of Firms per 1000 Capita'!$A255,allNAICS!$E:$E,'Number of Firms per 1000 Capita'!N$1)/$B255</f>
        <v>1.455957291919437</v>
      </c>
      <c r="O255" s="2">
        <f>1000*SUMIFS(allNAICS!$O:$O,allNAICS!$C:$C,'Number of Firms per 1000 Capita'!$A255,allNAICS!$E:$E,'Number of Firms per 1000 Capita'!O$1)/$B255</f>
        <v>1.0723986504998004</v>
      </c>
      <c r="P255" s="2">
        <f>1000*SUMIFS(allNAICS!$O:$O,allNAICS!$C:$C,'Number of Firms per 1000 Capita'!$A255,allNAICS!$E:$E,'Number of Firms per 1000 Capita'!P$1)/$B255</f>
        <v>2.113486391495957</v>
      </c>
      <c r="Q255" s="2">
        <f>1000*SUMIFS(allNAICS!$O:$O,allNAICS!$C:$C,'Number of Firms per 1000 Capita'!$A255,allNAICS!$E:$E,'Number of Firms per 1000 Capita'!Q$1)/$B255</f>
        <v>7.6633451010168221</v>
      </c>
      <c r="R255" s="2">
        <f>1000*SUMIFS(allNAICS!$O:$O,allNAICS!$C:$C,'Number of Firms per 1000 Capita'!$A255,allNAICS!$E:$E,'Number of Firms per 1000 Capita'!R$1)/$B255</f>
        <v>12.892266988125337</v>
      </c>
      <c r="S255" s="2">
        <f>1000*SUMIFS(allNAICS!$O:$O,allNAICS!$C:$C,'Number of Firms per 1000 Capita'!$A255,allNAICS!$E:$E,'Number of Firms per 1000 Capita'!S$1)/$B255</f>
        <v>7.9529710139255272</v>
      </c>
      <c r="T255" s="2">
        <f>1000*SUMIFS(allNAICS!$O:$O,allNAICS!$C:$C,'Number of Firms per 1000 Capita'!$A255,allNAICS!$E:$E,'Number of Firms per 1000 Capita'!T$1)/$B255</f>
        <v>3.9216914153313867</v>
      </c>
      <c r="U255" s="2">
        <f>1000*SUMIFS(allNAICS!$O:$O,allNAICS!$C:$C,'Number of Firms per 1000 Capita'!$A255,allNAICS!$E:$E,'Number of Firms per 1000 Capita'!U$1)/$B255</f>
        <v>10.630053776487072</v>
      </c>
      <c r="V255" s="2">
        <f>1000*SUMIFS(allNAICS!$O:$O,allNAICS!$C:$C,'Number of Firms per 1000 Capita'!$A255,allNAICS!$E:$E,'Number of Firms per 1000 Capita'!V$1)/$B255</f>
        <v>8.4382901112320052</v>
      </c>
      <c r="W255" s="2">
        <f>1000*SUMIFS(allNAICS!$O:$O,allNAICS!$C:$C,'Number of Firms per 1000 Capita'!$A255,allNAICS!$E:$E,'Number of Firms per 1000 Capita'!W$1)/$B255</f>
        <v>4.5792205149079068</v>
      </c>
      <c r="X255" s="2">
        <f>1000*SUMIFS(allNAICS!$O:$O,allNAICS!$C:$C,'Number of Firms per 1000 Capita'!$A255,allNAICS!$E:$E,'Number of Firms per 1000 Capita'!X$1)/$B255</f>
        <v>8.5087396576152052</v>
      </c>
      <c r="Y255" s="2">
        <f>1000*SUMIFS(allNAICS!$O:$O,allNAICS!$C:$C,'Number of Firms per 1000 Capita'!$A255,allNAICS!$E:$E,'Number of Firms per 1000 Capita'!Y$1)/$B255</f>
        <v>0</v>
      </c>
      <c r="Z255" s="2">
        <f>1000*SUMIFS(allNAICS!$O:$O,allNAICS!$C:$C,'Number of Firms per 1000 Capita'!$A255,allNAICS!$E:$E,'Number of Firms per 1000 Capita'!Z$1)/$B255</f>
        <v>0</v>
      </c>
    </row>
    <row r="256" spans="1:26" x14ac:dyDescent="0.45">
      <c r="A256" s="1" t="s">
        <v>745</v>
      </c>
      <c r="B256" s="2">
        <v>84113</v>
      </c>
      <c r="C256" s="1" t="s">
        <v>508</v>
      </c>
      <c r="D256" s="1">
        <v>42.8713032</v>
      </c>
      <c r="E256" s="1">
        <v>-112.4455344</v>
      </c>
      <c r="F256" s="2">
        <f>1000*SUMIFS(allNAICS!$O:$O,allNAICS!$C:$C,'Number of Firms per 1000 Capita'!$A256,allNAICS!$E:$E,'Number of Firms per 1000 Capita'!F$1)/$B256</f>
        <v>76.123785859498525</v>
      </c>
      <c r="G256" s="2">
        <f>1000*SUMIFS(allNAICS!$O:$O,allNAICS!$C:$C,'Number of Firms per 1000 Capita'!$A256,allNAICS!$E:$E,'Number of Firms per 1000 Capita'!G$1)/$B256</f>
        <v>0.77276996421480626</v>
      </c>
      <c r="H256" s="2">
        <f>1000*SUMIFS(allNAICS!$O:$O,allNAICS!$C:$C,'Number of Firms per 1000 Capita'!$A256,allNAICS!$E:$E,'Number of Firms per 1000 Capita'!H$1)/$B256</f>
        <v>0</v>
      </c>
      <c r="I256" s="2">
        <f>1000*SUMIFS(allNAICS!$O:$O,allNAICS!$C:$C,'Number of Firms per 1000 Capita'!$A256,allNAICS!$E:$E,'Number of Firms per 1000 Capita'!I$1)/$B256</f>
        <v>0.3447742917266059</v>
      </c>
      <c r="J256" s="2">
        <f>1000*SUMIFS(allNAICS!$O:$O,allNAICS!$C:$C,'Number of Firms per 1000 Capita'!$A256,allNAICS!$E:$E,'Number of Firms per 1000 Capita'!J$1)/$B256</f>
        <v>10.176785990274988</v>
      </c>
      <c r="K256" s="2">
        <f>1000*SUMIFS(allNAICS!$O:$O,allNAICS!$C:$C,'Number of Firms per 1000 Capita'!$A256,allNAICS!$E:$E,'Number of Firms per 1000 Capita'!K$1)/$B256</f>
        <v>1.4385410103075624</v>
      </c>
      <c r="L256" s="2">
        <f>1000*SUMIFS(allNAICS!$O:$O,allNAICS!$C:$C,'Number of Firms per 1000 Capita'!$A256,allNAICS!$E:$E,'Number of Firms per 1000 Capita'!L$1)/$B256</f>
        <v>1.7119826899528017</v>
      </c>
      <c r="M256" s="2">
        <f>1000*SUMIFS(allNAICS!$O:$O,allNAICS!$C:$C,'Number of Firms per 1000 Capita'!$A256,allNAICS!$E:$E,'Number of Firms per 1000 Capita'!M$1)/$B256</f>
        <v>7.4304804251423677</v>
      </c>
      <c r="N256" s="2">
        <f>1000*SUMIFS(allNAICS!$O:$O,allNAICS!$C:$C,'Number of Firms per 1000 Capita'!$A256,allNAICS!$E:$E,'Number of Firms per 1000 Capita'!N$1)/$B256</f>
        <v>2.6036403409698856</v>
      </c>
      <c r="O256" s="2">
        <f>1000*SUMIFS(allNAICS!$O:$O,allNAICS!$C:$C,'Number of Firms per 1000 Capita'!$A256,allNAICS!$E:$E,'Number of Firms per 1000 Capita'!O$1)/$B256</f>
        <v>0.66577104609275617</v>
      </c>
      <c r="P256" s="2">
        <f>1000*SUMIFS(allNAICS!$O:$O,allNAICS!$C:$C,'Number of Firms per 1000 Capita'!$A256,allNAICS!$E:$E,'Number of Firms per 1000 Capita'!P$1)/$B256</f>
        <v>2.8770820206151249</v>
      </c>
      <c r="Q256" s="2">
        <f>1000*SUMIFS(allNAICS!$O:$O,allNAICS!$C:$C,'Number of Firms per 1000 Capita'!$A256,allNAICS!$E:$E,'Number of Firms per 1000 Capita'!Q$1)/$B256</f>
        <v>6.1702709450382223</v>
      </c>
      <c r="R256" s="2">
        <f>1000*SUMIFS(allNAICS!$O:$O,allNAICS!$C:$C,'Number of Firms per 1000 Capita'!$A256,allNAICS!$E:$E,'Number of Firms per 1000 Capita'!R$1)/$B256</f>
        <v>9.2613508018974482</v>
      </c>
      <c r="S256" s="2">
        <f>1000*SUMIFS(allNAICS!$O:$O,allNAICS!$C:$C,'Number of Firms per 1000 Capita'!$A256,allNAICS!$E:$E,'Number of Firms per 1000 Capita'!S$1)/$B256</f>
        <v>4.3156230309226871</v>
      </c>
      <c r="T256" s="2">
        <f>1000*SUMIFS(allNAICS!$O:$O,allNAICS!$C:$C,'Number of Firms per 1000 Capita'!$A256,allNAICS!$E:$E,'Number of Firms per 1000 Capita'!T$1)/$B256</f>
        <v>1.7595377646737127</v>
      </c>
      <c r="U256" s="2">
        <f>1000*SUMIFS(allNAICS!$O:$O,allNAICS!$C:$C,'Number of Firms per 1000 Capita'!$A256,allNAICS!$E:$E,'Number of Firms per 1000 Capita'!U$1)/$B256</f>
        <v>10.343228751798176</v>
      </c>
      <c r="V256" s="2">
        <f>1000*SUMIFS(allNAICS!$O:$O,allNAICS!$C:$C,'Number of Firms per 1000 Capita'!$A256,allNAICS!$E:$E,'Number of Firms per 1000 Capita'!V$1)/$B256</f>
        <v>3.3882990738649199</v>
      </c>
      <c r="W256" s="2">
        <f>1000*SUMIFS(allNAICS!$O:$O,allNAICS!$C:$C,'Number of Firms per 1000 Capita'!$A256,allNAICS!$E:$E,'Number of Firms per 1000 Capita'!W$1)/$B256</f>
        <v>3.091079856859225</v>
      </c>
      <c r="X256" s="2">
        <f>1000*SUMIFS(allNAICS!$O:$O,allNAICS!$C:$C,'Number of Firms per 1000 Capita'!$A256,allNAICS!$E:$E,'Number of Firms per 1000 Capita'!X$1)/$B256</f>
        <v>9.855789235908837</v>
      </c>
      <c r="Y256" s="2">
        <f>1000*SUMIFS(allNAICS!$O:$O,allNAICS!$C:$C,'Number of Firms per 1000 Capita'!$A256,allNAICS!$E:$E,'Number of Firms per 1000 Capita'!Y$1)/$B256</f>
        <v>0</v>
      </c>
      <c r="Z256" s="2">
        <f>1000*SUMIFS(allNAICS!$O:$O,allNAICS!$C:$C,'Number of Firms per 1000 Capita'!$A256,allNAICS!$E:$E,'Number of Firms per 1000 Capita'!Z$1)/$B256</f>
        <v>0</v>
      </c>
    </row>
    <row r="257" spans="1:26" x14ac:dyDescent="0.45">
      <c r="A257" s="1" t="s">
        <v>746</v>
      </c>
      <c r="B257" s="2">
        <v>525776</v>
      </c>
      <c r="C257" s="1" t="s">
        <v>484</v>
      </c>
      <c r="D257" s="1">
        <v>27.273049199999999</v>
      </c>
      <c r="E257" s="1">
        <v>-80.358226099999996</v>
      </c>
      <c r="F257" s="2">
        <f>1000*SUMIFS(allNAICS!$O:$O,allNAICS!$C:$C,'Number of Firms per 1000 Capita'!$A257,allNAICS!$E:$E,'Number of Firms per 1000 Capita'!F$1)/$B257</f>
        <v>111.56081677368309</v>
      </c>
      <c r="G257" s="2">
        <f>1000*SUMIFS(allNAICS!$O:$O,allNAICS!$C:$C,'Number of Firms per 1000 Capita'!$A257,allNAICS!$E:$E,'Number of Firms per 1000 Capita'!G$1)/$B257</f>
        <v>3.4881774748181735</v>
      </c>
      <c r="H257" s="2">
        <f>1000*SUMIFS(allNAICS!$O:$O,allNAICS!$C:$C,'Number of Firms per 1000 Capita'!$A257,allNAICS!$E:$E,'Number of Firms per 1000 Capita'!H$1)/$B257</f>
        <v>5.705851921730927E-2</v>
      </c>
      <c r="I257" s="2">
        <f>1000*SUMIFS(allNAICS!$O:$O,allNAICS!$C:$C,'Number of Firms per 1000 Capita'!$A257,allNAICS!$E:$E,'Number of Firms per 1000 Capita'!I$1)/$B257</f>
        <v>9.5097532028848783E-2</v>
      </c>
      <c r="J257" s="2">
        <f>1000*SUMIFS(allNAICS!$O:$O,allNAICS!$C:$C,'Number of Firms per 1000 Capita'!$A257,allNAICS!$E:$E,'Number of Firms per 1000 Capita'!J$1)/$B257</f>
        <v>15.725327896290436</v>
      </c>
      <c r="K257" s="2">
        <f>1000*SUMIFS(allNAICS!$O:$O,allNAICS!$C:$C,'Number of Firms per 1000 Capita'!$A257,allNAICS!$E:$E,'Number of Firms per 1000 Capita'!K$1)/$B257</f>
        <v>3.0050820121116217</v>
      </c>
      <c r="L257" s="2">
        <f>1000*SUMIFS(allNAICS!$O:$O,allNAICS!$C:$C,'Number of Firms per 1000 Capita'!$A257,allNAICS!$E:$E,'Number of Firms per 1000 Capita'!L$1)/$B257</f>
        <v>2.5581236115760322</v>
      </c>
      <c r="M257" s="2">
        <f>1000*SUMIFS(allNAICS!$O:$O,allNAICS!$C:$C,'Number of Firms per 1000 Capita'!$A257,allNAICS!$E:$E,'Number of Firms per 1000 Capita'!M$1)/$B257</f>
        <v>10.154514470040473</v>
      </c>
      <c r="N257" s="2">
        <f>1000*SUMIFS(allNAICS!$O:$O,allNAICS!$C:$C,'Number of Firms per 1000 Capita'!$A257,allNAICS!$E:$E,'Number of Firms per 1000 Capita'!N$1)/$B257</f>
        <v>1.9818325674812087</v>
      </c>
      <c r="O257" s="2">
        <f>1000*SUMIFS(allNAICS!$O:$O,allNAICS!$C:$C,'Number of Firms per 1000 Capita'!$A257,allNAICS!$E:$E,'Number of Firms per 1000 Capita'!O$1)/$B257</f>
        <v>1.7802257995800492</v>
      </c>
      <c r="P257" s="2">
        <f>1000*SUMIFS(allNAICS!$O:$O,allNAICS!$C:$C,'Number of Firms per 1000 Capita'!$A257,allNAICS!$E:$E,'Number of Firms per 1000 Capita'!P$1)/$B257</f>
        <v>2.7121816134627674</v>
      </c>
      <c r="Q257" s="2">
        <f>1000*SUMIFS(allNAICS!$O:$O,allNAICS!$C:$C,'Number of Firms per 1000 Capita'!$A257,allNAICS!$E:$E,'Number of Firms per 1000 Capita'!Q$1)/$B257</f>
        <v>11.714113995313594</v>
      </c>
      <c r="R257" s="2">
        <f>1000*SUMIFS(allNAICS!$O:$O,allNAICS!$C:$C,'Number of Firms per 1000 Capita'!$A257,allNAICS!$E:$E,'Number of Firms per 1000 Capita'!R$1)/$B257</f>
        <v>15.710112291165819</v>
      </c>
      <c r="S257" s="2">
        <f>1000*SUMIFS(allNAICS!$O:$O,allNAICS!$C:$C,'Number of Firms per 1000 Capita'!$A257,allNAICS!$E:$E,'Number of Firms per 1000 Capita'!S$1)/$B257</f>
        <v>7.4974894251544386</v>
      </c>
      <c r="T257" s="2">
        <f>1000*SUMIFS(allNAICS!$O:$O,allNAICS!$C:$C,'Number of Firms per 1000 Capita'!$A257,allNAICS!$E:$E,'Number of Firms per 1000 Capita'!T$1)/$B257</f>
        <v>3.0906697909375858</v>
      </c>
      <c r="U257" s="2">
        <f>1000*SUMIFS(allNAICS!$O:$O,allNAICS!$C:$C,'Number of Firms per 1000 Capita'!$A257,allNAICS!$E:$E,'Number of Firms per 1000 Capita'!U$1)/$B257</f>
        <v>9.1864215939867933</v>
      </c>
      <c r="V257" s="2">
        <f>1000*SUMIFS(allNAICS!$O:$O,allNAICS!$C:$C,'Number of Firms per 1000 Capita'!$A257,allNAICS!$E:$E,'Number of Firms per 1000 Capita'!V$1)/$B257</f>
        <v>7.5507440430905941</v>
      </c>
      <c r="W257" s="2">
        <f>1000*SUMIFS(allNAICS!$O:$O,allNAICS!$C:$C,'Number of Firms per 1000 Capita'!$A257,allNAICS!$E:$E,'Number of Firms per 1000 Capita'!W$1)/$B257</f>
        <v>4.450564498950123</v>
      </c>
      <c r="X257" s="2">
        <f>1000*SUMIFS(allNAICS!$O:$O,allNAICS!$C:$C,'Number of Firms per 1000 Capita'!$A257,allNAICS!$E:$E,'Number of Firms per 1000 Capita'!X$1)/$B257</f>
        <v>11.016098110221844</v>
      </c>
      <c r="Y257" s="2">
        <f>1000*SUMIFS(allNAICS!$O:$O,allNAICS!$C:$C,'Number of Firms per 1000 Capita'!$A257,allNAICS!$E:$E,'Number of Firms per 1000 Capita'!Y$1)/$B257</f>
        <v>0.14835214996500412</v>
      </c>
      <c r="Z257" s="2">
        <f>1000*SUMIFS(allNAICS!$O:$O,allNAICS!$C:$C,'Number of Firms per 1000 Capita'!$A257,allNAICS!$E:$E,'Number of Firms per 1000 Capita'!Z$1)/$B257</f>
        <v>0</v>
      </c>
    </row>
    <row r="258" spans="1:26" x14ac:dyDescent="0.45">
      <c r="A258" s="1" t="s">
        <v>747</v>
      </c>
      <c r="B258" s="2">
        <v>2382037</v>
      </c>
      <c r="C258" s="1" t="s">
        <v>494</v>
      </c>
      <c r="D258" s="1">
        <v>43.661470999999999</v>
      </c>
      <c r="E258" s="1">
        <v>-70.255325900000003</v>
      </c>
      <c r="F258" s="2">
        <f>1000*SUMIFS(allNAICS!$O:$O,allNAICS!$C:$C,'Number of Firms per 1000 Capita'!$A258,allNAICS!$E:$E,'Number of Firms per 1000 Capita'!F$1)/$B258</f>
        <v>87.167411757248104</v>
      </c>
      <c r="G258" s="2">
        <f>1000*SUMIFS(allNAICS!$O:$O,allNAICS!$C:$C,'Number of Firms per 1000 Capita'!$A258,allNAICS!$E:$E,'Number of Firms per 1000 Capita'!G$1)/$B258</f>
        <v>0.75733500361245443</v>
      </c>
      <c r="H258" s="2">
        <f>1000*SUMIFS(allNAICS!$O:$O,allNAICS!$C:$C,'Number of Firms per 1000 Capita'!$A258,allNAICS!$E:$E,'Number of Firms per 1000 Capita'!H$1)/$B258</f>
        <v>3.3164892065068681E-2</v>
      </c>
      <c r="I258" s="2">
        <f>1000*SUMIFS(allNAICS!$O:$O,allNAICS!$C:$C,'Number of Firms per 1000 Capita'!$A258,allNAICS!$E:$E,'Number of Firms per 1000 Capita'!I$1)/$B258</f>
        <v>5.6254373882521559E-2</v>
      </c>
      <c r="J258" s="2">
        <f>1000*SUMIFS(allNAICS!$O:$O,allNAICS!$C:$C,'Number of Firms per 1000 Capita'!$A258,allNAICS!$E:$E,'Number of Firms per 1000 Capita'!J$1)/$B258</f>
        <v>7.2173522073754519</v>
      </c>
      <c r="K258" s="2">
        <f>1000*SUMIFS(allNAICS!$O:$O,allNAICS!$C:$C,'Number of Firms per 1000 Capita'!$A258,allNAICS!$E:$E,'Number of Firms per 1000 Capita'!K$1)/$B258</f>
        <v>2.7505869975991137</v>
      </c>
      <c r="L258" s="2">
        <f>1000*SUMIFS(allNAICS!$O:$O,allNAICS!$C:$C,'Number of Firms per 1000 Capita'!$A258,allNAICS!$E:$E,'Number of Firms per 1000 Capita'!L$1)/$B258</f>
        <v>2.7602425990864123</v>
      </c>
      <c r="M258" s="2">
        <f>1000*SUMIFS(allNAICS!$O:$O,allNAICS!$C:$C,'Number of Firms per 1000 Capita'!$A258,allNAICS!$E:$E,'Number of Firms per 1000 Capita'!M$1)/$B258</f>
        <v>7.5359870564563023</v>
      </c>
      <c r="N258" s="2">
        <f>1000*SUMIFS(allNAICS!$O:$O,allNAICS!$C:$C,'Number of Firms per 1000 Capita'!$A258,allNAICS!$E:$E,'Number of Firms per 1000 Capita'!N$1)/$B258</f>
        <v>3.5196766465004532</v>
      </c>
      <c r="O258" s="2">
        <f>1000*SUMIFS(allNAICS!$O:$O,allNAICS!$C:$C,'Number of Firms per 1000 Capita'!$A258,allNAICS!$E:$E,'Number of Firms per 1000 Capita'!O$1)/$B258</f>
        <v>1.6956075829216759</v>
      </c>
      <c r="P258" s="2">
        <f>1000*SUMIFS(allNAICS!$O:$O,allNAICS!$C:$C,'Number of Firms per 1000 Capita'!$A258,allNAICS!$E:$E,'Number of Firms per 1000 Capita'!P$1)/$B258</f>
        <v>2.8811475220578018</v>
      </c>
      <c r="Q258" s="2">
        <f>1000*SUMIFS(allNAICS!$O:$O,allNAICS!$C:$C,'Number of Firms per 1000 Capita'!$A258,allNAICS!$E:$E,'Number of Firms per 1000 Capita'!Q$1)/$B258</f>
        <v>8.805068938895575</v>
      </c>
      <c r="R258" s="2">
        <f>1000*SUMIFS(allNAICS!$O:$O,allNAICS!$C:$C,'Number of Firms per 1000 Capita'!$A258,allNAICS!$E:$E,'Number of Firms per 1000 Capita'!R$1)/$B258</f>
        <v>15.953572509578986</v>
      </c>
      <c r="S258" s="2">
        <f>1000*SUMIFS(allNAICS!$O:$O,allNAICS!$C:$C,'Number of Firms per 1000 Capita'!$A258,allNAICS!$E:$E,'Number of Firms per 1000 Capita'!S$1)/$B258</f>
        <v>5.5267823295775846</v>
      </c>
      <c r="T258" s="2">
        <f>1000*SUMIFS(allNAICS!$O:$O,allNAICS!$C:$C,'Number of Firms per 1000 Capita'!$A258,allNAICS!$E:$E,'Number of Firms per 1000 Capita'!T$1)/$B258</f>
        <v>2.2997123890183064</v>
      </c>
      <c r="U258" s="2">
        <f>1000*SUMIFS(allNAICS!$O:$O,allNAICS!$C:$C,'Number of Firms per 1000 Capita'!$A258,allNAICS!$E:$E,'Number of Firms per 1000 Capita'!U$1)/$B258</f>
        <v>8.7509136088146402</v>
      </c>
      <c r="V258" s="2">
        <f>1000*SUMIFS(allNAICS!$O:$O,allNAICS!$C:$C,'Number of Firms per 1000 Capita'!$A258,allNAICS!$E:$E,'Number of Firms per 1000 Capita'!V$1)/$B258</f>
        <v>5.5301407996601224</v>
      </c>
      <c r="W258" s="2">
        <f>1000*SUMIFS(allNAICS!$O:$O,allNAICS!$C:$C,'Number of Firms per 1000 Capita'!$A258,allNAICS!$E:$E,'Number of Firms per 1000 Capita'!W$1)/$B258</f>
        <v>2.7060872690054771</v>
      </c>
      <c r="X258" s="2">
        <f>1000*SUMIFS(allNAICS!$O:$O,allNAICS!$C:$C,'Number of Firms per 1000 Capita'!$A258,allNAICS!$E:$E,'Number of Firms per 1000 Capita'!X$1)/$B258</f>
        <v>8.5745939294813649</v>
      </c>
      <c r="Y258" s="2">
        <f>1000*SUMIFS(allNAICS!$O:$O,allNAICS!$C:$C,'Number of Firms per 1000 Capita'!$A258,allNAICS!$E:$E,'Number of Firms per 1000 Capita'!Y$1)/$B258</f>
        <v>0.17380082677137257</v>
      </c>
      <c r="Z258" s="2">
        <f>1000*SUMIFS(allNAICS!$O:$O,allNAICS!$C:$C,'Number of Firms per 1000 Capita'!$A258,allNAICS!$E:$E,'Number of Firms per 1000 Capita'!Z$1)/$B258</f>
        <v>2.7287569420626129E-2</v>
      </c>
    </row>
    <row r="259" spans="1:26" x14ac:dyDescent="0.45">
      <c r="A259" s="1" t="s">
        <v>748</v>
      </c>
      <c r="B259" s="2">
        <v>454482</v>
      </c>
      <c r="C259" s="1" t="s">
        <v>526</v>
      </c>
      <c r="D259" s="1">
        <v>45.5234515</v>
      </c>
      <c r="E259" s="1">
        <v>-122.6762071</v>
      </c>
      <c r="F259" s="2">
        <f>1000*SUMIFS(allNAICS!$O:$O,allNAICS!$C:$C,'Number of Firms per 1000 Capita'!$A259,allNAICS!$E:$E,'Number of Firms per 1000 Capita'!F$1)/$B259</f>
        <v>93.785892510594479</v>
      </c>
      <c r="G259" s="2">
        <f>1000*SUMIFS(allNAICS!$O:$O,allNAICS!$C:$C,'Number of Firms per 1000 Capita'!$A259,allNAICS!$E:$E,'Number of Firms per 1000 Capita'!G$1)/$B259</f>
        <v>1.1463600318604477</v>
      </c>
      <c r="H259" s="2">
        <f>1000*SUMIFS(allNAICS!$O:$O,allNAICS!$C:$C,'Number of Firms per 1000 Capita'!$A259,allNAICS!$E:$E,'Number of Firms per 1000 Capita'!H$1)/$B259</f>
        <v>8.8012286515197519E-2</v>
      </c>
      <c r="I259" s="2">
        <f>1000*SUMIFS(allNAICS!$O:$O,allNAICS!$C:$C,'Number of Firms per 1000 Capita'!$A259,allNAICS!$E:$E,'Number of Firms per 1000 Capita'!I$1)/$B259</f>
        <v>6.1608600560638264E-2</v>
      </c>
      <c r="J259" s="2">
        <f>1000*SUMIFS(allNAICS!$O:$O,allNAICS!$C:$C,'Number of Firms per 1000 Capita'!$A259,allNAICS!$E:$E,'Number of Firms per 1000 Capita'!J$1)/$B259</f>
        <v>9.6659493665315672</v>
      </c>
      <c r="K259" s="2">
        <f>1000*SUMIFS(allNAICS!$O:$O,allNAICS!$C:$C,'Number of Firms per 1000 Capita'!$A259,allNAICS!$E:$E,'Number of Firms per 1000 Capita'!K$1)/$B259</f>
        <v>1.4654045704780387</v>
      </c>
      <c r="L259" s="2">
        <f>1000*SUMIFS(allNAICS!$O:$O,allNAICS!$C:$C,'Number of Firms per 1000 Capita'!$A259,allNAICS!$E:$E,'Number of Firms per 1000 Capita'!L$1)/$B259</f>
        <v>2.277317913580736</v>
      </c>
      <c r="M259" s="2">
        <f>1000*SUMIFS(allNAICS!$O:$O,allNAICS!$C:$C,'Number of Firms per 1000 Capita'!$A259,allNAICS!$E:$E,'Number of Firms per 1000 Capita'!M$1)/$B259</f>
        <v>8.5063874916938413</v>
      </c>
      <c r="N259" s="2">
        <f>1000*SUMIFS(allNAICS!$O:$O,allNAICS!$C:$C,'Number of Firms per 1000 Capita'!$A259,allNAICS!$E:$E,'Number of Firms per 1000 Capita'!N$1)/$B259</f>
        <v>3.8769412209944507</v>
      </c>
      <c r="O259" s="2">
        <f>1000*SUMIFS(allNAICS!$O:$O,allNAICS!$C:$C,'Number of Firms per 1000 Capita'!$A259,allNAICS!$E:$E,'Number of Firms per 1000 Capita'!O$1)/$B259</f>
        <v>1.0473462095308506</v>
      </c>
      <c r="P259" s="2">
        <f>1000*SUMIFS(allNAICS!$O:$O,allNAICS!$C:$C,'Number of Firms per 1000 Capita'!$A259,allNAICS!$E:$E,'Number of Firms per 1000 Capita'!P$1)/$B259</f>
        <v>3.7801277058277334</v>
      </c>
      <c r="Q259" s="2">
        <f>1000*SUMIFS(allNAICS!$O:$O,allNAICS!$C:$C,'Number of Firms per 1000 Capita'!$A259,allNAICS!$E:$E,'Number of Firms per 1000 Capita'!Q$1)/$B259</f>
        <v>11.113751479706567</v>
      </c>
      <c r="R259" s="2">
        <f>1000*SUMIFS(allNAICS!$O:$O,allNAICS!$C:$C,'Number of Firms per 1000 Capita'!$A259,allNAICS!$E:$E,'Number of Firms per 1000 Capita'!R$1)/$B259</f>
        <v>11.307378510040001</v>
      </c>
      <c r="S259" s="2">
        <f>1000*SUMIFS(allNAICS!$O:$O,allNAICS!$C:$C,'Number of Firms per 1000 Capita'!$A259,allNAICS!$E:$E,'Number of Firms per 1000 Capita'!S$1)/$B259</f>
        <v>10.020198819755239</v>
      </c>
      <c r="T259" s="2">
        <f>1000*SUMIFS(allNAICS!$O:$O,allNAICS!$C:$C,'Number of Firms per 1000 Capita'!$A259,allNAICS!$E:$E,'Number of Firms per 1000 Capita'!T$1)/$B259</f>
        <v>1.456603341826519</v>
      </c>
      <c r="U259" s="2">
        <f>1000*SUMIFS(allNAICS!$O:$O,allNAICS!$C:$C,'Number of Firms per 1000 Capita'!$A259,allNAICS!$E:$E,'Number of Firms per 1000 Capita'!U$1)/$B259</f>
        <v>8.9002424738493495</v>
      </c>
      <c r="V259" s="2">
        <f>1000*SUMIFS(allNAICS!$O:$O,allNAICS!$C:$C,'Number of Firms per 1000 Capita'!$A259,allNAICS!$E:$E,'Number of Firms per 1000 Capita'!V$1)/$B259</f>
        <v>3.4236779454411836</v>
      </c>
      <c r="W259" s="2">
        <f>1000*SUMIFS(allNAICS!$O:$O,allNAICS!$C:$C,'Number of Firms per 1000 Capita'!$A259,allNAICS!$E:$E,'Number of Firms per 1000 Capita'!W$1)/$B259</f>
        <v>2.2399126918117771</v>
      </c>
      <c r="X259" s="2">
        <f>1000*SUMIFS(allNAICS!$O:$O,allNAICS!$C:$C,'Number of Firms per 1000 Capita'!$A259,allNAICS!$E:$E,'Number of Firms per 1000 Capita'!X$1)/$B259</f>
        <v>13.4680801439881</v>
      </c>
      <c r="Y259" s="2">
        <f>1000*SUMIFS(allNAICS!$O:$O,allNAICS!$C:$C,'Number of Firms per 1000 Capita'!$A259,allNAICS!$E:$E,'Number of Firms per 1000 Capita'!Y$1)/$B259</f>
        <v>5.720798623487839E-2</v>
      </c>
      <c r="Z259" s="2">
        <f>1000*SUMIFS(allNAICS!$O:$O,allNAICS!$C:$C,'Number of Firms per 1000 Capita'!$A259,allNAICS!$E:$E,'Number of Firms per 1000 Capita'!Z$1)/$B259</f>
        <v>0</v>
      </c>
    </row>
    <row r="260" spans="1:26" x14ac:dyDescent="0.45">
      <c r="A260" s="1" t="s">
        <v>749</v>
      </c>
      <c r="B260" s="2">
        <v>220972</v>
      </c>
      <c r="C260" s="1" t="s">
        <v>595</v>
      </c>
      <c r="D260" s="1">
        <v>34.540024199999998</v>
      </c>
      <c r="E260" s="1">
        <v>-112.4685025</v>
      </c>
      <c r="F260" s="2">
        <f>1000*SUMIFS(allNAICS!$O:$O,allNAICS!$C:$C,'Number of Firms per 1000 Capita'!$A260,allNAICS!$E:$E,'Number of Firms per 1000 Capita'!F$1)/$B260</f>
        <v>92.898647792480489</v>
      </c>
      <c r="G260" s="2">
        <f>1000*SUMIFS(allNAICS!$O:$O,allNAICS!$C:$C,'Number of Firms per 1000 Capita'!$A260,allNAICS!$E:$E,'Number of Firms per 1000 Capita'!G$1)/$B260</f>
        <v>1.3666889922705139</v>
      </c>
      <c r="H260" s="2">
        <f>1000*SUMIFS(allNAICS!$O:$O,allNAICS!$C:$C,'Number of Firms per 1000 Capita'!$A260,allNAICS!$E:$E,'Number of Firms per 1000 Capita'!H$1)/$B260</f>
        <v>0.45254602393063376</v>
      </c>
      <c r="I260" s="2">
        <f>1000*SUMIFS(allNAICS!$O:$O,allNAICS!$C:$C,'Number of Firms per 1000 Capita'!$A260,allNAICS!$E:$E,'Number of Firms per 1000 Capita'!I$1)/$B260</f>
        <v>0.38013866010173236</v>
      </c>
      <c r="J260" s="2">
        <f>1000*SUMIFS(allNAICS!$O:$O,allNAICS!$C:$C,'Number of Firms per 1000 Capita'!$A260,allNAICS!$E:$E,'Number of Firms per 1000 Capita'!J$1)/$B260</f>
        <v>10.757018988831165</v>
      </c>
      <c r="K260" s="2">
        <f>1000*SUMIFS(allNAICS!$O:$O,allNAICS!$C:$C,'Number of Firms per 1000 Capita'!$A260,allNAICS!$E:$E,'Number of Firms per 1000 Capita'!K$1)/$B260</f>
        <v>2.5116304328150174</v>
      </c>
      <c r="L260" s="2">
        <f>1000*SUMIFS(allNAICS!$O:$O,allNAICS!$C:$C,'Number of Firms per 1000 Capita'!$A260,allNAICS!$E:$E,'Number of Firms per 1000 Capita'!L$1)/$B260</f>
        <v>2.348713864199989</v>
      </c>
      <c r="M260" s="2">
        <f>1000*SUMIFS(allNAICS!$O:$O,allNAICS!$C:$C,'Number of Firms per 1000 Capita'!$A260,allNAICS!$E:$E,'Number of Firms per 1000 Capita'!M$1)/$B260</f>
        <v>10.648407943087813</v>
      </c>
      <c r="N260" s="2">
        <f>1000*SUMIFS(allNAICS!$O:$O,allNAICS!$C:$C,'Number of Firms per 1000 Capita'!$A260,allNAICS!$E:$E,'Number of Firms per 1000 Capita'!N$1)/$B260</f>
        <v>2.2717810401317813</v>
      </c>
      <c r="O260" s="2">
        <f>1000*SUMIFS(allNAICS!$O:$O,allNAICS!$C:$C,'Number of Firms per 1000 Capita'!$A260,allNAICS!$E:$E,'Number of Firms per 1000 Capita'!O$1)/$B260</f>
        <v>1.1177886791086653</v>
      </c>
      <c r="P260" s="2">
        <f>1000*SUMIFS(allNAICS!$O:$O,allNAICS!$C:$C,'Number of Firms per 1000 Capita'!$A260,allNAICS!$E:$E,'Number of Firms per 1000 Capita'!P$1)/$B260</f>
        <v>2.3532393244392953</v>
      </c>
      <c r="Q260" s="2">
        <f>1000*SUMIFS(allNAICS!$O:$O,allNAICS!$C:$C,'Number of Firms per 1000 Capita'!$A260,allNAICS!$E:$E,'Number of Firms per 1000 Capita'!Q$1)/$B260</f>
        <v>10.757018988831165</v>
      </c>
      <c r="R260" s="2">
        <f>1000*SUMIFS(allNAICS!$O:$O,allNAICS!$C:$C,'Number of Firms per 1000 Capita'!$A260,allNAICS!$E:$E,'Number of Firms per 1000 Capita'!R$1)/$B260</f>
        <v>11.779773002914396</v>
      </c>
      <c r="S260" s="2">
        <f>1000*SUMIFS(allNAICS!$O:$O,allNAICS!$C:$C,'Number of Firms per 1000 Capita'!$A260,allNAICS!$E:$E,'Number of Firms per 1000 Capita'!S$1)/$B260</f>
        <v>6.9963615299675981</v>
      </c>
      <c r="T260" s="2">
        <f>1000*SUMIFS(allNAICS!$O:$O,allNAICS!$C:$C,'Number of Firms per 1000 Capita'!$A260,allNAICS!$E:$E,'Number of Firms per 1000 Capita'!T$1)/$B260</f>
        <v>1.5250801006462358</v>
      </c>
      <c r="U260" s="2">
        <f>1000*SUMIFS(allNAICS!$O:$O,allNAICS!$C:$C,'Number of Firms per 1000 Capita'!$A260,allNAICS!$E:$E,'Number of Firms per 1000 Capita'!U$1)/$B260</f>
        <v>8.6436290570751044</v>
      </c>
      <c r="V260" s="2">
        <f>1000*SUMIFS(allNAICS!$O:$O,allNAICS!$C:$C,'Number of Firms per 1000 Capita'!$A260,allNAICS!$E:$E,'Number of Firms per 1000 Capita'!V$1)/$B260</f>
        <v>4.2629835454265699</v>
      </c>
      <c r="W260" s="2">
        <f>1000*SUMIFS(allNAICS!$O:$O,allNAICS!$C:$C,'Number of Firms per 1000 Capita'!$A260,allNAICS!$E:$E,'Number of Firms per 1000 Capita'!W$1)/$B260</f>
        <v>3.1542457867965172</v>
      </c>
      <c r="X260" s="2">
        <f>1000*SUMIFS(allNAICS!$O:$O,allNAICS!$C:$C,'Number of Firms per 1000 Capita'!$A260,allNAICS!$E:$E,'Number of Firms per 1000 Capita'!X$1)/$B260</f>
        <v>11.770722082435784</v>
      </c>
      <c r="Y260" s="2">
        <f>1000*SUMIFS(allNAICS!$O:$O,allNAICS!$C:$C,'Number of Firms per 1000 Capita'!$A260,allNAICS!$E:$E,'Number of Firms per 1000 Capita'!Y$1)/$B260</f>
        <v>0</v>
      </c>
      <c r="Z260" s="2">
        <f>1000*SUMIFS(allNAICS!$O:$O,allNAICS!$C:$C,'Number of Firms per 1000 Capita'!$A260,allNAICS!$E:$E,'Number of Firms per 1000 Capita'!Z$1)/$B260</f>
        <v>0</v>
      </c>
    </row>
    <row r="261" spans="1:26" x14ac:dyDescent="0.45">
      <c r="A261" s="1" t="s">
        <v>750</v>
      </c>
      <c r="B261" s="2">
        <v>1613154</v>
      </c>
      <c r="C261" s="1" t="s">
        <v>751</v>
      </c>
      <c r="D261" s="1">
        <v>41.823989099999999</v>
      </c>
      <c r="E261" s="1">
        <v>-71.4128343</v>
      </c>
      <c r="F261" s="2">
        <f>1000*SUMIFS(allNAICS!$O:$O,allNAICS!$C:$C,'Number of Firms per 1000 Capita'!$A261,allNAICS!$E:$E,'Number of Firms per 1000 Capita'!F$1)/$B261</f>
        <v>83.878538564823941</v>
      </c>
      <c r="G261" s="2">
        <f>1000*SUMIFS(allNAICS!$O:$O,allNAICS!$C:$C,'Number of Firms per 1000 Capita'!$A261,allNAICS!$E:$E,'Number of Firms per 1000 Capita'!G$1)/$B261</f>
        <v>1.3972627535870723</v>
      </c>
      <c r="H261" s="2">
        <f>1000*SUMIFS(allNAICS!$O:$O,allNAICS!$C:$C,'Number of Firms per 1000 Capita'!$A261,allNAICS!$E:$E,'Number of Firms per 1000 Capita'!H$1)/$B261</f>
        <v>1.9836915756338204E-2</v>
      </c>
      <c r="I261" s="2">
        <f>1000*SUMIFS(allNAICS!$O:$O,allNAICS!$C:$C,'Number of Firms per 1000 Capita'!$A261,allNAICS!$E:$E,'Number of Firms per 1000 Capita'!I$1)/$B261</f>
        <v>6.2610265355942454E-2</v>
      </c>
      <c r="J261" s="2">
        <f>1000*SUMIFS(allNAICS!$O:$O,allNAICS!$C:$C,'Number of Firms per 1000 Capita'!$A261,allNAICS!$E:$E,'Number of Firms per 1000 Capita'!J$1)/$B261</f>
        <v>10.548279953432841</v>
      </c>
      <c r="K261" s="2">
        <f>1000*SUMIFS(allNAICS!$O:$O,allNAICS!$C:$C,'Number of Firms per 1000 Capita'!$A261,allNAICS!$E:$E,'Number of Firms per 1000 Capita'!K$1)/$B261</f>
        <v>2.3488148062739205</v>
      </c>
      <c r="L261" s="2">
        <f>1000*SUMIFS(allNAICS!$O:$O,allNAICS!$C:$C,'Number of Firms per 1000 Capita'!$A261,allNAICS!$E:$E,'Number of Firms per 1000 Capita'!L$1)/$B261</f>
        <v>2.1027130701718497</v>
      </c>
      <c r="M261" s="2">
        <f>1000*SUMIFS(allNAICS!$O:$O,allNAICS!$C:$C,'Number of Firms per 1000 Capita'!$A261,allNAICS!$E:$E,'Number of Firms per 1000 Capita'!M$1)/$B261</f>
        <v>7.8492196033360733</v>
      </c>
      <c r="N261" s="2">
        <f>1000*SUMIFS(allNAICS!$O:$O,allNAICS!$C:$C,'Number of Firms per 1000 Capita'!$A261,allNAICS!$E:$E,'Number of Firms per 1000 Capita'!N$1)/$B261</f>
        <v>2.4510989031425394</v>
      </c>
      <c r="O261" s="2">
        <f>1000*SUMIFS(allNAICS!$O:$O,allNAICS!$C:$C,'Number of Firms per 1000 Capita'!$A261,allNAICS!$E:$E,'Number of Firms per 1000 Capita'!O$1)/$B261</f>
        <v>1.0749128725465764</v>
      </c>
      <c r="P261" s="2">
        <f>1000*SUMIFS(allNAICS!$O:$O,allNAICS!$C:$C,'Number of Firms per 1000 Capita'!$A261,allNAICS!$E:$E,'Number of Firms per 1000 Capita'!P$1)/$B261</f>
        <v>2.4523387103773104</v>
      </c>
      <c r="Q261" s="2">
        <f>1000*SUMIFS(allNAICS!$O:$O,allNAICS!$C:$C,'Number of Firms per 1000 Capita'!$A261,allNAICS!$E:$E,'Number of Firms per 1000 Capita'!Q$1)/$B261</f>
        <v>8.7877536800578238</v>
      </c>
      <c r="R261" s="2">
        <f>1000*SUMIFS(allNAICS!$O:$O,allNAICS!$C:$C,'Number of Firms per 1000 Capita'!$A261,allNAICS!$E:$E,'Number of Firms per 1000 Capita'!R$1)/$B261</f>
        <v>12.273471720616879</v>
      </c>
      <c r="S261" s="2">
        <f>1000*SUMIFS(allNAICS!$O:$O,allNAICS!$C:$C,'Number of Firms per 1000 Capita'!$A261,allNAICS!$E:$E,'Number of Firms per 1000 Capita'!S$1)/$B261</f>
        <v>5.9052018592149293</v>
      </c>
      <c r="T261" s="2">
        <f>1000*SUMIFS(allNAICS!$O:$O,allNAICS!$C:$C,'Number of Firms per 1000 Capita'!$A261,allNAICS!$E:$E,'Number of Firms per 1000 Capita'!T$1)/$B261</f>
        <v>2.4665964935771787</v>
      </c>
      <c r="U261" s="2">
        <f>1000*SUMIFS(allNAICS!$O:$O,allNAICS!$C:$C,'Number of Firms per 1000 Capita'!$A261,allNAICS!$E:$E,'Number of Firms per 1000 Capita'!U$1)/$B261</f>
        <v>6.8046820080413895</v>
      </c>
      <c r="V261" s="2">
        <f>1000*SUMIFS(allNAICS!$O:$O,allNAICS!$C:$C,'Number of Firms per 1000 Capita'!$A261,allNAICS!$E:$E,'Number of Firms per 1000 Capita'!V$1)/$B261</f>
        <v>4.214104790987097</v>
      </c>
      <c r="W261" s="2">
        <f>1000*SUMIFS(allNAICS!$O:$O,allNAICS!$C:$C,'Number of Firms per 1000 Capita'!$A261,allNAICS!$E:$E,'Number of Firms per 1000 Capita'!W$1)/$B261</f>
        <v>2.9271848812946564</v>
      </c>
      <c r="X261" s="2">
        <f>1000*SUMIFS(allNAICS!$O:$O,allNAICS!$C:$C,'Number of Firms per 1000 Capita'!$A261,allNAICS!$E:$E,'Number of Firms per 1000 Capita'!X$1)/$B261</f>
        <v>10.304657831800311</v>
      </c>
      <c r="Y261" s="2">
        <f>1000*SUMIFS(allNAICS!$O:$O,allNAICS!$C:$C,'Number of Firms per 1000 Capita'!$A261,allNAICS!$E:$E,'Number of Firms per 1000 Capita'!Y$1)/$B261</f>
        <v>0.10042438601646216</v>
      </c>
      <c r="Z261" s="2">
        <f>1000*SUMIFS(allNAICS!$O:$O,allNAICS!$C:$C,'Number of Firms per 1000 Capita'!$A261,allNAICS!$E:$E,'Number of Firms per 1000 Capita'!Z$1)/$B261</f>
        <v>1.9217012138952636E-2</v>
      </c>
    </row>
    <row r="262" spans="1:26" x14ac:dyDescent="0.45">
      <c r="A262" s="1" t="s">
        <v>752</v>
      </c>
      <c r="B262" s="2">
        <v>587190</v>
      </c>
      <c r="C262" s="1" t="s">
        <v>727</v>
      </c>
      <c r="D262" s="1">
        <v>40.233843800000002</v>
      </c>
      <c r="E262" s="1">
        <v>-111.65853370000001</v>
      </c>
      <c r="F262" s="2">
        <f>1000*SUMIFS(allNAICS!$O:$O,allNAICS!$C:$C,'Number of Firms per 1000 Capita'!$A262,allNAICS!$E:$E,'Number of Firms per 1000 Capita'!F$1)/$B262</f>
        <v>83.053185510652426</v>
      </c>
      <c r="G262" s="2">
        <f>1000*SUMIFS(allNAICS!$O:$O,allNAICS!$C:$C,'Number of Firms per 1000 Capita'!$A262,allNAICS!$E:$E,'Number of Firms per 1000 Capita'!G$1)/$B262</f>
        <v>0.39510209642534783</v>
      </c>
      <c r="H262" s="2">
        <f>1000*SUMIFS(allNAICS!$O:$O,allNAICS!$C:$C,'Number of Firms per 1000 Capita'!$A262,allNAICS!$E:$E,'Number of Firms per 1000 Capita'!H$1)/$B262</f>
        <v>4.2575656942386624E-2</v>
      </c>
      <c r="I262" s="2">
        <f>1000*SUMIFS(allNAICS!$O:$O,allNAICS!$C:$C,'Number of Firms per 1000 Capita'!$A262,allNAICS!$E:$E,'Number of Firms per 1000 Capita'!I$1)/$B262</f>
        <v>7.1527103663209524E-2</v>
      </c>
      <c r="J262" s="2">
        <f>1000*SUMIFS(allNAICS!$O:$O,allNAICS!$C:$C,'Number of Firms per 1000 Capita'!$A262,allNAICS!$E:$E,'Number of Firms per 1000 Capita'!J$1)/$B262</f>
        <v>6.8138081370595547</v>
      </c>
      <c r="K262" s="2">
        <f>1000*SUMIFS(allNAICS!$O:$O,allNAICS!$C:$C,'Number of Firms per 1000 Capita'!$A262,allNAICS!$E:$E,'Number of Firms per 1000 Capita'!K$1)/$B262</f>
        <v>2.3927519201621279</v>
      </c>
      <c r="L262" s="2">
        <f>1000*SUMIFS(allNAICS!$O:$O,allNAICS!$C:$C,'Number of Firms per 1000 Capita'!$A262,allNAICS!$E:$E,'Number of Firms per 1000 Capita'!L$1)/$B262</f>
        <v>1.8035048280794972</v>
      </c>
      <c r="M262" s="2">
        <f>1000*SUMIFS(allNAICS!$O:$O,allNAICS!$C:$C,'Number of Firms per 1000 Capita'!$A262,allNAICS!$E:$E,'Number of Firms per 1000 Capita'!M$1)/$B262</f>
        <v>10.400381477886203</v>
      </c>
      <c r="N262" s="2">
        <f>1000*SUMIFS(allNAICS!$O:$O,allNAICS!$C:$C,'Number of Firms per 1000 Capita'!$A262,allNAICS!$E:$E,'Number of Firms per 1000 Capita'!N$1)/$B262</f>
        <v>1.3539058907678945</v>
      </c>
      <c r="O262" s="2">
        <f>1000*SUMIFS(allNAICS!$O:$O,allNAICS!$C:$C,'Number of Firms per 1000 Capita'!$A262,allNAICS!$E:$E,'Number of Firms per 1000 Capita'!O$1)/$B262</f>
        <v>1.9908377186259985</v>
      </c>
      <c r="P262" s="2">
        <f>1000*SUMIFS(allNAICS!$O:$O,allNAICS!$C:$C,'Number of Firms per 1000 Capita'!$A262,allNAICS!$E:$E,'Number of Firms per 1000 Capita'!P$1)/$B262</f>
        <v>4.017438989083602</v>
      </c>
      <c r="Q262" s="2">
        <f>1000*SUMIFS(allNAICS!$O:$O,allNAICS!$C:$C,'Number of Firms per 1000 Capita'!$A262,allNAICS!$E:$E,'Number of Firms per 1000 Capita'!Q$1)/$B262</f>
        <v>9.7055467565864539</v>
      </c>
      <c r="R262" s="2">
        <f>1000*SUMIFS(allNAICS!$O:$O,allNAICS!$C:$C,'Number of Firms per 1000 Capita'!$A262,allNAICS!$E:$E,'Number of Firms per 1000 Capita'!R$1)/$B262</f>
        <v>14.867419404281408</v>
      </c>
      <c r="S262" s="2">
        <f>1000*SUMIFS(allNAICS!$O:$O,allNAICS!$C:$C,'Number of Firms per 1000 Capita'!$A262,allNAICS!$E:$E,'Number of Firms per 1000 Capita'!S$1)/$B262</f>
        <v>5.1227030433079586</v>
      </c>
      <c r="T262" s="2">
        <f>1000*SUMIFS(allNAICS!$O:$O,allNAICS!$C:$C,'Number of Firms per 1000 Capita'!$A262,allNAICS!$E:$E,'Number of Firms per 1000 Capita'!T$1)/$B262</f>
        <v>3.4281918970009708</v>
      </c>
      <c r="U262" s="2">
        <f>1000*SUMIFS(allNAICS!$O:$O,allNAICS!$C:$C,'Number of Firms per 1000 Capita'!$A262,allNAICS!$E:$E,'Number of Firms per 1000 Capita'!U$1)/$B262</f>
        <v>6.1377067048144553</v>
      </c>
      <c r="V262" s="2">
        <f>1000*SUMIFS(allNAICS!$O:$O,allNAICS!$C:$C,'Number of Firms per 1000 Capita'!$A262,allNAICS!$E:$E,'Number of Firms per 1000 Capita'!V$1)/$B262</f>
        <v>4.2677838519048352</v>
      </c>
      <c r="W262" s="2">
        <f>1000*SUMIFS(allNAICS!$O:$O,allNAICS!$C:$C,'Number of Firms per 1000 Capita'!$A262,allNAICS!$E:$E,'Number of Firms per 1000 Capita'!W$1)/$B262</f>
        <v>1.3556089170455901</v>
      </c>
      <c r="X262" s="2">
        <f>1000*SUMIFS(allNAICS!$O:$O,allNAICS!$C:$C,'Number of Firms per 1000 Capita'!$A262,allNAICS!$E:$E,'Number of Firms per 1000 Capita'!X$1)/$B262</f>
        <v>8.9494030892896674</v>
      </c>
      <c r="Y262" s="2">
        <f>1000*SUMIFS(allNAICS!$O:$O,allNAICS!$C:$C,'Number of Firms per 1000 Capita'!$A262,allNAICS!$E:$E,'Number of Firms per 1000 Capita'!Y$1)/$B262</f>
        <v>8.6854340162468707E-2</v>
      </c>
      <c r="Z262" s="2">
        <f>1000*SUMIFS(allNAICS!$O:$O,allNAICS!$C:$C,'Number of Firms per 1000 Capita'!$A262,allNAICS!$E:$E,'Number of Firms per 1000 Capita'!Z$1)/$B262</f>
        <v>0</v>
      </c>
    </row>
    <row r="263" spans="1:26" x14ac:dyDescent="0.45">
      <c r="A263" s="1" t="s">
        <v>753</v>
      </c>
      <c r="B263" s="2">
        <v>163368</v>
      </c>
      <c r="C263" s="1" t="s">
        <v>512</v>
      </c>
      <c r="D263" s="1">
        <v>38.254447200000001</v>
      </c>
      <c r="E263" s="1">
        <v>-104.6091409</v>
      </c>
      <c r="F263" s="2">
        <f>1000*SUMIFS(allNAICS!$O:$O,allNAICS!$C:$C,'Number of Firms per 1000 Capita'!$A263,allNAICS!$E:$E,'Number of Firms per 1000 Capita'!F$1)/$B263</f>
        <v>65.404485578571084</v>
      </c>
      <c r="G263" s="2">
        <f>1000*SUMIFS(allNAICS!$O:$O,allNAICS!$C:$C,'Number of Firms per 1000 Capita'!$A263,allNAICS!$E:$E,'Number of Firms per 1000 Capita'!G$1)/$B263</f>
        <v>0.44072278536800352</v>
      </c>
      <c r="H263" s="2">
        <f>1000*SUMIFS(allNAICS!$O:$O,allNAICS!$C:$C,'Number of Firms per 1000 Capita'!$A263,allNAICS!$E:$E,'Number of Firms per 1000 Capita'!H$1)/$B263</f>
        <v>0.33666323882278049</v>
      </c>
      <c r="I263" s="2">
        <f>1000*SUMIFS(allNAICS!$O:$O,allNAICS!$C:$C,'Number of Firms per 1000 Capita'!$A263,allNAICS!$E:$E,'Number of Firms per 1000 Capita'!I$1)/$B263</f>
        <v>0</v>
      </c>
      <c r="J263" s="2">
        <f>1000*SUMIFS(allNAICS!$O:$O,allNAICS!$C:$C,'Number of Firms per 1000 Capita'!$A263,allNAICS!$E:$E,'Number of Firms per 1000 Capita'!J$1)/$B263</f>
        <v>8.5206405171147352</v>
      </c>
      <c r="K263" s="2">
        <f>1000*SUMIFS(allNAICS!$O:$O,allNAICS!$C:$C,'Number of Firms per 1000 Capita'!$A263,allNAICS!$E:$E,'Number of Firms per 1000 Capita'!K$1)/$B263</f>
        <v>1.585377797365457</v>
      </c>
      <c r="L263" s="2">
        <f>1000*SUMIFS(allNAICS!$O:$O,allNAICS!$C:$C,'Number of Firms per 1000 Capita'!$A263,allNAICS!$E:$E,'Number of Firms per 1000 Capita'!L$1)/$B263</f>
        <v>1.4996817002105676</v>
      </c>
      <c r="M263" s="2">
        <f>1000*SUMIFS(allNAICS!$O:$O,allNAICS!$C:$C,'Number of Firms per 1000 Capita'!$A263,allNAICS!$E:$E,'Number of Firms per 1000 Capita'!M$1)/$B263</f>
        <v>7.1127760638558346</v>
      </c>
      <c r="N263" s="2">
        <f>1000*SUMIFS(allNAICS!$O:$O,allNAICS!$C:$C,'Number of Firms per 1000 Capita'!$A263,allNAICS!$E:$E,'Number of Firms per 1000 Capita'!N$1)/$B263</f>
        <v>2.7116693599725772</v>
      </c>
      <c r="O263" s="2">
        <f>1000*SUMIFS(allNAICS!$O:$O,allNAICS!$C:$C,'Number of Firms per 1000 Capita'!$A263,allNAICS!$E:$E,'Number of Firms per 1000 Capita'!O$1)/$B263</f>
        <v>0.42848048577444786</v>
      </c>
      <c r="P263" s="2">
        <f>1000*SUMIFS(allNAICS!$O:$O,allNAICS!$C:$C,'Number of Firms per 1000 Capita'!$A263,allNAICS!$E:$E,'Number of Firms per 1000 Capita'!P$1)/$B263</f>
        <v>2.5525194652563536</v>
      </c>
      <c r="Q263" s="2">
        <f>1000*SUMIFS(allNAICS!$O:$O,allNAICS!$C:$C,'Number of Firms per 1000 Capita'!$A263,allNAICS!$E:$E,'Number of Firms per 1000 Capita'!Q$1)/$B263</f>
        <v>6.4210861368199401</v>
      </c>
      <c r="R263" s="2">
        <f>1000*SUMIFS(allNAICS!$O:$O,allNAICS!$C:$C,'Number of Firms per 1000 Capita'!$A263,allNAICS!$E:$E,'Number of Firms per 1000 Capita'!R$1)/$B263</f>
        <v>6.3292688898682732</v>
      </c>
      <c r="S263" s="2">
        <f>1000*SUMIFS(allNAICS!$O:$O,allNAICS!$C:$C,'Number of Firms per 1000 Capita'!$A263,allNAICS!$E:$E,'Number of Firms per 1000 Capita'!S$1)/$B263</f>
        <v>4.388864404289702</v>
      </c>
      <c r="T263" s="2">
        <f>1000*SUMIFS(allNAICS!$O:$O,allNAICS!$C:$C,'Number of Firms per 1000 Capita'!$A263,allNAICS!$E:$E,'Number of Firms per 1000 Capita'!T$1)/$B263</f>
        <v>0.78962832378433967</v>
      </c>
      <c r="U263" s="2">
        <f>1000*SUMIFS(allNAICS!$O:$O,allNAICS!$C:$C,'Number of Firms per 1000 Capita'!$A263,allNAICS!$E:$E,'Number of Firms per 1000 Capita'!U$1)/$B263</f>
        <v>7.3576220557269476</v>
      </c>
      <c r="V263" s="2">
        <f>1000*SUMIFS(allNAICS!$O:$O,allNAICS!$C:$C,'Number of Firms per 1000 Capita'!$A263,allNAICS!$E:$E,'Number of Firms per 1000 Capita'!V$1)/$B263</f>
        <v>3.1707555947309141</v>
      </c>
      <c r="W263" s="2">
        <f>1000*SUMIFS(allNAICS!$O:$O,allNAICS!$C:$C,'Number of Firms per 1000 Capita'!$A263,allNAICS!$E:$E,'Number of Firms per 1000 Capita'!W$1)/$B263</f>
        <v>2.889182704079134</v>
      </c>
      <c r="X263" s="2">
        <f>1000*SUMIFS(allNAICS!$O:$O,allNAICS!$C:$C,'Number of Firms per 1000 Capita'!$A263,allNAICS!$E:$E,'Number of Firms per 1000 Capita'!X$1)/$B263</f>
        <v>8.9491210028891821</v>
      </c>
      <c r="Y263" s="2">
        <f>1000*SUMIFS(allNAICS!$O:$O,allNAICS!$C:$C,'Number of Firms per 1000 Capita'!$A263,allNAICS!$E:$E,'Number of Firms per 1000 Capita'!Y$1)/$B263</f>
        <v>0</v>
      </c>
      <c r="Z263" s="2">
        <f>1000*SUMIFS(allNAICS!$O:$O,allNAICS!$C:$C,'Number of Firms per 1000 Capita'!$A263,allNAICS!$E:$E,'Number of Firms per 1000 Capita'!Z$1)/$B263</f>
        <v>0</v>
      </c>
    </row>
    <row r="264" spans="1:26" x14ac:dyDescent="0.45">
      <c r="A264" s="1" t="s">
        <v>754</v>
      </c>
      <c r="B264" s="2">
        <v>173236</v>
      </c>
      <c r="C264" s="1" t="s">
        <v>526</v>
      </c>
      <c r="D264" s="1">
        <v>26.9297836</v>
      </c>
      <c r="E264" s="1">
        <v>-82.045366400000006</v>
      </c>
      <c r="F264" s="2">
        <f>1000*SUMIFS(allNAICS!$O:$O,allNAICS!$C:$C,'Number of Firms per 1000 Capita'!$A264,allNAICS!$E:$E,'Number of Firms per 1000 Capita'!F$1)/$B264</f>
        <v>75.296127825625163</v>
      </c>
      <c r="G264" s="2">
        <f>1000*SUMIFS(allNAICS!$O:$O,allNAICS!$C:$C,'Number of Firms per 1000 Capita'!$A264,allNAICS!$E:$E,'Number of Firms per 1000 Capita'!G$1)/$B264</f>
        <v>0.96977533538063687</v>
      </c>
      <c r="H264" s="2">
        <f>1000*SUMIFS(allNAICS!$O:$O,allNAICS!$C:$C,'Number of Firms per 1000 Capita'!$A264,allNAICS!$E:$E,'Number of Firms per 1000 Capita'!H$1)/$B264</f>
        <v>0</v>
      </c>
      <c r="I264" s="2">
        <f>1000*SUMIFS(allNAICS!$O:$O,allNAICS!$C:$C,'Number of Firms per 1000 Capita'!$A264,allNAICS!$E:$E,'Number of Firms per 1000 Capita'!I$1)/$B264</f>
        <v>0</v>
      </c>
      <c r="J264" s="2">
        <f>1000*SUMIFS(allNAICS!$O:$O,allNAICS!$C:$C,'Number of Firms per 1000 Capita'!$A264,allNAICS!$E:$E,'Number of Firms per 1000 Capita'!J$1)/$B264</f>
        <v>8.8030201574730427</v>
      </c>
      <c r="K264" s="2">
        <f>1000*SUMIFS(allNAICS!$O:$O,allNAICS!$C:$C,'Number of Firms per 1000 Capita'!$A264,allNAICS!$E:$E,'Number of Firms per 1000 Capita'!K$1)/$B264</f>
        <v>0.98132027984945391</v>
      </c>
      <c r="L264" s="2">
        <f>1000*SUMIFS(allNAICS!$O:$O,allNAICS!$C:$C,'Number of Firms per 1000 Capita'!$A264,allNAICS!$E:$E,'Number of Firms per 1000 Capita'!L$1)/$B264</f>
        <v>1.3276686139139671</v>
      </c>
      <c r="M264" s="2">
        <f>1000*SUMIFS(allNAICS!$O:$O,allNAICS!$C:$C,'Number of Firms per 1000 Capita'!$A264,allNAICS!$E:$E,'Number of Firms per 1000 Capita'!M$1)/$B264</f>
        <v>7.6369807661225151</v>
      </c>
      <c r="N264" s="2">
        <f>1000*SUMIFS(allNAICS!$O:$O,allNAICS!$C:$C,'Number of Firms per 1000 Capita'!$A264,allNAICS!$E:$E,'Number of Firms per 1000 Capita'!N$1)/$B264</f>
        <v>2.1473596711999816</v>
      </c>
      <c r="O264" s="2">
        <f>1000*SUMIFS(allNAICS!$O:$O,allNAICS!$C:$C,'Number of Firms per 1000 Capita'!$A264,allNAICS!$E:$E,'Number of Firms per 1000 Capita'!O$1)/$B264</f>
        <v>0.65806183472257496</v>
      </c>
      <c r="P264" s="2">
        <f>1000*SUMIFS(allNAICS!$O:$O,allNAICS!$C:$C,'Number of Firms per 1000 Capita'!$A264,allNAICS!$E:$E,'Number of Firms per 1000 Capita'!P$1)/$B264</f>
        <v>4.219677203352652</v>
      </c>
      <c r="Q264" s="2">
        <f>1000*SUMIFS(allNAICS!$O:$O,allNAICS!$C:$C,'Number of Firms per 1000 Capita'!$A264,allNAICS!$E:$E,'Number of Firms per 1000 Capita'!Q$1)/$B264</f>
        <v>10.136461243621419</v>
      </c>
      <c r="R264" s="2">
        <f>1000*SUMIFS(allNAICS!$O:$O,allNAICS!$C:$C,'Number of Firms per 1000 Capita'!$A264,allNAICS!$E:$E,'Number of Firms per 1000 Capita'!R$1)/$B264</f>
        <v>6.7191576808515547</v>
      </c>
      <c r="S264" s="2">
        <f>1000*SUMIFS(allNAICS!$O:$O,allNAICS!$C:$C,'Number of Firms per 1000 Capita'!$A264,allNAICS!$E:$E,'Number of Firms per 1000 Capita'!S$1)/$B264</f>
        <v>6.3439469856149993</v>
      </c>
      <c r="T264" s="2">
        <f>1000*SUMIFS(allNAICS!$O:$O,allNAICS!$C:$C,'Number of Firms per 1000 Capita'!$A264,allNAICS!$E:$E,'Number of Firms per 1000 Capita'!T$1)/$B264</f>
        <v>1.0621348911311737</v>
      </c>
      <c r="U264" s="2">
        <f>1000*SUMIFS(allNAICS!$O:$O,allNAICS!$C:$C,'Number of Firms per 1000 Capita'!$A264,allNAICS!$E:$E,'Number of Firms per 1000 Capita'!U$1)/$B264</f>
        <v>7.4638065990902582</v>
      </c>
      <c r="V264" s="2">
        <f>1000*SUMIFS(allNAICS!$O:$O,allNAICS!$C:$C,'Number of Firms per 1000 Capita'!$A264,allNAICS!$E:$E,'Number of Firms per 1000 Capita'!V$1)/$B264</f>
        <v>2.6611097000623425</v>
      </c>
      <c r="W264" s="2">
        <f>1000*SUMIFS(allNAICS!$O:$O,allNAICS!$C:$C,'Number of Firms per 1000 Capita'!$A264,allNAICS!$E:$E,'Number of Firms per 1000 Capita'!W$1)/$B264</f>
        <v>2.6957445334687939</v>
      </c>
      <c r="X264" s="2">
        <f>1000*SUMIFS(allNAICS!$O:$O,allNAICS!$C:$C,'Number of Firms per 1000 Capita'!$A264,allNAICS!$E:$E,'Number of Firms per 1000 Capita'!X$1)/$B264</f>
        <v>11.389087718488074</v>
      </c>
      <c r="Y264" s="2">
        <f>1000*SUMIFS(allNAICS!$O:$O,allNAICS!$C:$C,'Number of Firms per 1000 Capita'!$A264,allNAICS!$E:$E,'Number of Firms per 1000 Capita'!Y$1)/$B264</f>
        <v>0</v>
      </c>
      <c r="Z264" s="2">
        <f>1000*SUMIFS(allNAICS!$O:$O,allNAICS!$C:$C,'Number of Firms per 1000 Capita'!$A264,allNAICS!$E:$E,'Number of Firms per 1000 Capita'!Z$1)/$B264</f>
        <v>0</v>
      </c>
    </row>
    <row r="265" spans="1:26" x14ac:dyDescent="0.45">
      <c r="A265" s="1" t="s">
        <v>755</v>
      </c>
      <c r="B265" s="2">
        <v>195101</v>
      </c>
      <c r="C265" s="1" t="s">
        <v>468</v>
      </c>
      <c r="D265" s="1">
        <v>42.726130900000001</v>
      </c>
      <c r="E265" s="1">
        <v>-87.782852300000002</v>
      </c>
      <c r="F265" s="2">
        <f>1000*SUMIFS(allNAICS!$O:$O,allNAICS!$C:$C,'Number of Firms per 1000 Capita'!$A265,allNAICS!$E:$E,'Number of Firms per 1000 Capita'!F$1)/$B265</f>
        <v>64.305154765992995</v>
      </c>
      <c r="G265" s="2">
        <f>1000*SUMIFS(allNAICS!$O:$O,allNAICS!$C:$C,'Number of Firms per 1000 Capita'!$A265,allNAICS!$E:$E,'Number of Firms per 1000 Capita'!G$1)/$B265</f>
        <v>0.37929072634174094</v>
      </c>
      <c r="H265" s="2">
        <f>1000*SUMIFS(allNAICS!$O:$O,allNAICS!$C:$C,'Number of Firms per 1000 Capita'!$A265,allNAICS!$E:$E,'Number of Firms per 1000 Capita'!H$1)/$B265</f>
        <v>0</v>
      </c>
      <c r="I265" s="2">
        <f>1000*SUMIFS(allNAICS!$O:$O,allNAICS!$C:$C,'Number of Firms per 1000 Capita'!$A265,allNAICS!$E:$E,'Number of Firms per 1000 Capita'!I$1)/$B265</f>
        <v>0</v>
      </c>
      <c r="J265" s="2">
        <f>1000*SUMIFS(allNAICS!$O:$O,allNAICS!$C:$C,'Number of Firms per 1000 Capita'!$A265,allNAICS!$E:$E,'Number of Firms per 1000 Capita'!J$1)/$B265</f>
        <v>6.668341013116283</v>
      </c>
      <c r="K265" s="2">
        <f>1000*SUMIFS(allNAICS!$O:$O,allNAICS!$C:$C,'Number of Firms per 1000 Capita'!$A265,allNAICS!$E:$E,'Number of Firms per 1000 Capita'!K$1)/$B265</f>
        <v>2.5320218758489195</v>
      </c>
      <c r="L265" s="2">
        <f>1000*SUMIFS(allNAICS!$O:$O,allNAICS!$C:$C,'Number of Firms per 1000 Capita'!$A265,allNAICS!$E:$E,'Number of Firms per 1000 Capita'!L$1)/$B265</f>
        <v>2.0348434913198803</v>
      </c>
      <c r="M265" s="2">
        <f>1000*SUMIFS(allNAICS!$O:$O,allNAICS!$C:$C,'Number of Firms per 1000 Capita'!$A265,allNAICS!$E:$E,'Number of Firms per 1000 Capita'!M$1)/$B265</f>
        <v>7.7395810375139034</v>
      </c>
      <c r="N265" s="2">
        <f>1000*SUMIFS(allNAICS!$O:$O,allNAICS!$C:$C,'Number of Firms per 1000 Capita'!$A265,allNAICS!$E:$E,'Number of Firms per 1000 Capita'!N$1)/$B265</f>
        <v>2.7062905879518815</v>
      </c>
      <c r="O265" s="2">
        <f>1000*SUMIFS(allNAICS!$O:$O,allNAICS!$C:$C,'Number of Firms per 1000 Capita'!$A265,allNAICS!$E:$E,'Number of Firms per 1000 Capita'!O$1)/$B265</f>
        <v>1.0609889236856807</v>
      </c>
      <c r="P265" s="2">
        <f>1000*SUMIFS(allNAICS!$O:$O,allNAICS!$C:$C,'Number of Firms per 1000 Capita'!$A265,allNAICS!$E:$E,'Number of Firms per 1000 Capita'!P$1)/$B265</f>
        <v>1.4966607039430859</v>
      </c>
      <c r="Q265" s="2">
        <f>1000*SUMIFS(allNAICS!$O:$O,allNAICS!$C:$C,'Number of Firms per 1000 Capita'!$A265,allNAICS!$E:$E,'Number of Firms per 1000 Capita'!Q$1)/$B265</f>
        <v>7.3346625593923145</v>
      </c>
      <c r="R265" s="2">
        <f>1000*SUMIFS(allNAICS!$O:$O,allNAICS!$C:$C,'Number of Firms per 1000 Capita'!$A265,allNAICS!$E:$E,'Number of Firms per 1000 Capita'!R$1)/$B265</f>
        <v>6.7298476173879171</v>
      </c>
      <c r="S265" s="2">
        <f>1000*SUMIFS(allNAICS!$O:$O,allNAICS!$C:$C,'Number of Firms per 1000 Capita'!$A265,allNAICS!$E:$E,'Number of Firms per 1000 Capita'!S$1)/$B265</f>
        <v>3.818535015197257</v>
      </c>
      <c r="T265" s="2">
        <f>1000*SUMIFS(allNAICS!$O:$O,allNAICS!$C:$C,'Number of Firms per 1000 Capita'!$A265,allNAICS!$E:$E,'Number of Firms per 1000 Capita'!T$1)/$B265</f>
        <v>1.5889206103505364</v>
      </c>
      <c r="U265" s="2">
        <f>1000*SUMIFS(allNAICS!$O:$O,allNAICS!$C:$C,'Number of Firms per 1000 Capita'!$A265,allNAICS!$E:$E,'Number of Firms per 1000 Capita'!U$1)/$B265</f>
        <v>5.4279578269716708</v>
      </c>
      <c r="V265" s="2">
        <f>1000*SUMIFS(allNAICS!$O:$O,allNAICS!$C:$C,'Number of Firms per 1000 Capita'!$A265,allNAICS!$E:$E,'Number of Firms per 1000 Capita'!V$1)/$B265</f>
        <v>3.0086980589540802</v>
      </c>
      <c r="W265" s="2">
        <f>1000*SUMIFS(allNAICS!$O:$O,allNAICS!$C:$C,'Number of Firms per 1000 Capita'!$A265,allNAICS!$E:$E,'Number of Firms per 1000 Capita'!W$1)/$B265</f>
        <v>2.214237753778812</v>
      </c>
      <c r="X265" s="2">
        <f>1000*SUMIFS(allNAICS!$O:$O,allNAICS!$C:$C,'Number of Firms per 1000 Capita'!$A265,allNAICS!$E:$E,'Number of Firms per 1000 Capita'!X$1)/$B265</f>
        <v>9.646285769934547</v>
      </c>
      <c r="Y265" s="2">
        <f>1000*SUMIFS(allNAICS!$O:$O,allNAICS!$C:$C,'Number of Firms per 1000 Capita'!$A265,allNAICS!$E:$E,'Number of Firms per 1000 Capita'!Y$1)/$B265</f>
        <v>0</v>
      </c>
      <c r="Z265" s="2">
        <f>1000*SUMIFS(allNAICS!$O:$O,allNAICS!$C:$C,'Number of Firms per 1000 Capita'!$A265,allNAICS!$E:$E,'Number of Firms per 1000 Capita'!Z$1)/$B265</f>
        <v>0</v>
      </c>
    </row>
    <row r="266" spans="1:26" x14ac:dyDescent="0.45">
      <c r="A266" s="1" t="s">
        <v>756</v>
      </c>
      <c r="B266" s="2">
        <v>1273985</v>
      </c>
      <c r="C266" s="1" t="s">
        <v>470</v>
      </c>
      <c r="D266" s="1">
        <v>35.779589700000002</v>
      </c>
      <c r="E266" s="1">
        <v>-78.638178699999997</v>
      </c>
      <c r="F266" s="2">
        <f>1000*SUMIFS(allNAICS!$O:$O,allNAICS!$C:$C,'Number of Firms per 1000 Capita'!$A266,allNAICS!$E:$E,'Number of Firms per 1000 Capita'!F$1)/$B266</f>
        <v>85.805562859845296</v>
      </c>
      <c r="G266" s="2">
        <f>1000*SUMIFS(allNAICS!$O:$O,allNAICS!$C:$C,'Number of Firms per 1000 Capita'!$A266,allNAICS!$E:$E,'Number of Firms per 1000 Capita'!G$1)/$B266</f>
        <v>0.43878067638159007</v>
      </c>
      <c r="H266" s="2">
        <f>1000*SUMIFS(allNAICS!$O:$O,allNAICS!$C:$C,'Number of Firms per 1000 Capita'!$A266,allNAICS!$E:$E,'Number of Firms per 1000 Capita'!H$1)/$B266</f>
        <v>2.4333096543522881E-2</v>
      </c>
      <c r="I266" s="2">
        <f>1000*SUMIFS(allNAICS!$O:$O,allNAICS!$C:$C,'Number of Firms per 1000 Capita'!$A266,allNAICS!$E:$E,'Number of Firms per 1000 Capita'!I$1)/$B266</f>
        <v>5.1805947479758398E-2</v>
      </c>
      <c r="J266" s="2">
        <f>1000*SUMIFS(allNAICS!$O:$O,allNAICS!$C:$C,'Number of Firms per 1000 Capita'!$A266,allNAICS!$E:$E,'Number of Firms per 1000 Capita'!J$1)/$B266</f>
        <v>9.5440684152482174</v>
      </c>
      <c r="K266" s="2">
        <f>1000*SUMIFS(allNAICS!$O:$O,allNAICS!$C:$C,'Number of Firms per 1000 Capita'!$A266,allNAICS!$E:$E,'Number of Firms per 1000 Capita'!K$1)/$B266</f>
        <v>1.5777265823380966</v>
      </c>
      <c r="L266" s="2">
        <f>1000*SUMIFS(allNAICS!$O:$O,allNAICS!$C:$C,'Number of Firms per 1000 Capita'!$A266,allNAICS!$E:$E,'Number of Firms per 1000 Capita'!L$1)/$B266</f>
        <v>1.9262393199291985</v>
      </c>
      <c r="M266" s="2">
        <f>1000*SUMIFS(allNAICS!$O:$O,allNAICS!$C:$C,'Number of Firms per 1000 Capita'!$A266,allNAICS!$E:$E,'Number of Firms per 1000 Capita'!M$1)/$B266</f>
        <v>6.7959983830264878</v>
      </c>
      <c r="N266" s="2">
        <f>1000*SUMIFS(allNAICS!$O:$O,allNAICS!$C:$C,'Number of Firms per 1000 Capita'!$A266,allNAICS!$E:$E,'Number of Firms per 1000 Capita'!N$1)/$B266</f>
        <v>2.5549751370699028</v>
      </c>
      <c r="O266" s="2">
        <f>1000*SUMIFS(allNAICS!$O:$O,allNAICS!$C:$C,'Number of Firms per 1000 Capita'!$A266,allNAICS!$E:$E,'Number of Firms per 1000 Capita'!O$1)/$B266</f>
        <v>1.6028446174797977</v>
      </c>
      <c r="P266" s="2">
        <f>1000*SUMIFS(allNAICS!$O:$O,allNAICS!$C:$C,'Number of Firms per 1000 Capita'!$A266,allNAICS!$E:$E,'Number of Firms per 1000 Capita'!P$1)/$B266</f>
        <v>3.105217094392791</v>
      </c>
      <c r="Q266" s="2">
        <f>1000*SUMIFS(allNAICS!$O:$O,allNAICS!$C:$C,'Number of Firms per 1000 Capita'!$A266,allNAICS!$E:$E,'Number of Firms per 1000 Capita'!Q$1)/$B266</f>
        <v>9.1437497301773565</v>
      </c>
      <c r="R266" s="2">
        <f>1000*SUMIFS(allNAICS!$O:$O,allNAICS!$C:$C,'Number of Firms per 1000 Capita'!$A266,allNAICS!$E:$E,'Number of Firms per 1000 Capita'!R$1)/$B266</f>
        <v>15.781190516371856</v>
      </c>
      <c r="S266" s="2">
        <f>1000*SUMIFS(allNAICS!$O:$O,allNAICS!$C:$C,'Number of Firms per 1000 Capita'!$A266,allNAICS!$E:$E,'Number of Firms per 1000 Capita'!S$1)/$B266</f>
        <v>7.2598970945497792</v>
      </c>
      <c r="T266" s="2">
        <f>1000*SUMIFS(allNAICS!$O:$O,allNAICS!$C:$C,'Number of Firms per 1000 Capita'!$A266,allNAICS!$E:$E,'Number of Firms per 1000 Capita'!T$1)/$B266</f>
        <v>2.8665957605466312</v>
      </c>
      <c r="U266" s="2">
        <f>1000*SUMIFS(allNAICS!$O:$O,allNAICS!$C:$C,'Number of Firms per 1000 Capita'!$A266,allNAICS!$E:$E,'Number of Firms per 1000 Capita'!U$1)/$B266</f>
        <v>6.8807717516297284</v>
      </c>
      <c r="V266" s="2">
        <f>1000*SUMIFS(allNAICS!$O:$O,allNAICS!$C:$C,'Number of Firms per 1000 Capita'!$A266,allNAICS!$E:$E,'Number of Firms per 1000 Capita'!V$1)/$B266</f>
        <v>3.8242208503239836</v>
      </c>
      <c r="W266" s="2">
        <f>1000*SUMIFS(allNAICS!$O:$O,allNAICS!$C:$C,'Number of Firms per 1000 Capita'!$A266,allNAICS!$E:$E,'Number of Firms per 1000 Capita'!W$1)/$B266</f>
        <v>2.4733415228593745</v>
      </c>
      <c r="X266" s="2">
        <f>1000*SUMIFS(allNAICS!$O:$O,allNAICS!$C:$C,'Number of Firms per 1000 Capita'!$A266,allNAICS!$E:$E,'Number of Firms per 1000 Capita'!X$1)/$B266</f>
        <v>10.052708626867663</v>
      </c>
      <c r="Y266" s="2">
        <f>1000*SUMIFS(allNAICS!$O:$O,allNAICS!$C:$C,'Number of Firms per 1000 Capita'!$A266,allNAICS!$E:$E,'Number of Firms per 1000 Capita'!Y$1)/$B266</f>
        <v>0.14835339505567177</v>
      </c>
      <c r="Z266" s="2">
        <f>1000*SUMIFS(allNAICS!$O:$O,allNAICS!$C:$C,'Number of Firms per 1000 Capita'!$A266,allNAICS!$E:$E,'Number of Firms per 1000 Capita'!Z$1)/$B266</f>
        <v>2.1978280748988409E-2</v>
      </c>
    </row>
    <row r="267" spans="1:26" x14ac:dyDescent="0.45">
      <c r="A267" s="1" t="s">
        <v>757</v>
      </c>
      <c r="B267" s="2">
        <v>143711</v>
      </c>
      <c r="C267" s="1" t="s">
        <v>758</v>
      </c>
      <c r="D267" s="1">
        <v>44.080543400000003</v>
      </c>
      <c r="E267" s="1">
        <v>-103.23101490000001</v>
      </c>
      <c r="F267" s="2">
        <f>1000*SUMIFS(allNAICS!$O:$O,allNAICS!$C:$C,'Number of Firms per 1000 Capita'!$A267,allNAICS!$E:$E,'Number of Firms per 1000 Capita'!F$1)/$B267</f>
        <v>98.795499300679836</v>
      </c>
      <c r="G267" s="2">
        <f>1000*SUMIFS(allNAICS!$O:$O,allNAICS!$C:$C,'Number of Firms per 1000 Capita'!$A267,allNAICS!$E:$E,'Number of Firms per 1000 Capita'!G$1)/$B267</f>
        <v>1.7883112635775966</v>
      </c>
      <c r="H267" s="2">
        <f>1000*SUMIFS(allNAICS!$O:$O,allNAICS!$C:$C,'Number of Firms per 1000 Capita'!$A267,allNAICS!$E:$E,'Number of Firms per 1000 Capita'!H$1)/$B267</f>
        <v>0</v>
      </c>
      <c r="I267" s="2">
        <f>1000*SUMIFS(allNAICS!$O:$O,allNAICS!$C:$C,'Number of Firms per 1000 Capita'!$A267,allNAICS!$E:$E,'Number of Firms per 1000 Capita'!I$1)/$B267</f>
        <v>0.27833638343620182</v>
      </c>
      <c r="J267" s="2">
        <f>1000*SUMIFS(allNAICS!$O:$O,allNAICS!$C:$C,'Number of Firms per 1000 Capita'!$A267,allNAICS!$E:$E,'Number of Firms per 1000 Capita'!J$1)/$B267</f>
        <v>10.806410086910535</v>
      </c>
      <c r="K267" s="2">
        <f>1000*SUMIFS(allNAICS!$O:$O,allNAICS!$C:$C,'Number of Firms per 1000 Capita'!$A267,allNAICS!$E:$E,'Number of Firms per 1000 Capita'!K$1)/$B267</f>
        <v>2.435443355066766</v>
      </c>
      <c r="L267" s="2">
        <f>1000*SUMIFS(allNAICS!$O:$O,allNAICS!$C:$C,'Number of Firms per 1000 Capita'!$A267,allNAICS!$E:$E,'Number of Firms per 1000 Capita'!L$1)/$B267</f>
        <v>2.0527308278419882</v>
      </c>
      <c r="M267" s="2">
        <f>1000*SUMIFS(allNAICS!$O:$O,allNAICS!$C:$C,'Number of Firms per 1000 Capita'!$A267,allNAICS!$E:$E,'Number of Firms per 1000 Capita'!M$1)/$B267</f>
        <v>11.850171524796293</v>
      </c>
      <c r="N267" s="2">
        <f>1000*SUMIFS(allNAICS!$O:$O,allNAICS!$C:$C,'Number of Firms per 1000 Capita'!$A267,allNAICS!$E:$E,'Number of Firms per 1000 Capita'!N$1)/$B267</f>
        <v>6.0329411109796744</v>
      </c>
      <c r="O267" s="2">
        <f>1000*SUMIFS(allNAICS!$O:$O,allNAICS!$C:$C,'Number of Firms per 1000 Capita'!$A267,allNAICS!$E:$E,'Number of Firms per 1000 Capita'!O$1)/$B267</f>
        <v>1.2525137254629082</v>
      </c>
      <c r="P267" s="2">
        <f>1000*SUMIFS(allNAICS!$O:$O,allNAICS!$C:$C,'Number of Firms per 1000 Capita'!$A267,allNAICS!$E:$E,'Number of Firms per 1000 Capita'!P$1)/$B267</f>
        <v>2.9434072548378341</v>
      </c>
      <c r="Q267" s="2">
        <f>1000*SUMIFS(allNAICS!$O:$O,allNAICS!$C:$C,'Number of Firms per 1000 Capita'!$A267,allNAICS!$E:$E,'Number of Firms per 1000 Capita'!Q$1)/$B267</f>
        <v>12.539054073800893</v>
      </c>
      <c r="R267" s="2">
        <f>1000*SUMIFS(allNAICS!$O:$O,allNAICS!$C:$C,'Number of Firms per 1000 Capita'!$A267,allNAICS!$E:$E,'Number of Firms per 1000 Capita'!R$1)/$B267</f>
        <v>10.994287145729972</v>
      </c>
      <c r="S267" s="2">
        <f>1000*SUMIFS(allNAICS!$O:$O,allNAICS!$C:$C,'Number of Firms per 1000 Capita'!$A267,allNAICS!$E:$E,'Number of Firms per 1000 Capita'!S$1)/$B267</f>
        <v>6.2277765793850159</v>
      </c>
      <c r="T267" s="2">
        <f>1000*SUMIFS(allNAICS!$O:$O,allNAICS!$C:$C,'Number of Firms per 1000 Capita'!$A267,allNAICS!$E:$E,'Number of Firms per 1000 Capita'!T$1)/$B267</f>
        <v>2.4006513071372408</v>
      </c>
      <c r="U267" s="2">
        <f>1000*SUMIFS(allNAICS!$O:$O,allNAICS!$C:$C,'Number of Firms per 1000 Capita'!$A267,allNAICS!$E:$E,'Number of Firms per 1000 Capita'!U$1)/$B267</f>
        <v>7.4663734856761135</v>
      </c>
      <c r="V267" s="2">
        <f>1000*SUMIFS(allNAICS!$O:$O,allNAICS!$C:$C,'Number of Firms per 1000 Capita'!$A267,allNAICS!$E:$E,'Number of Firms per 1000 Capita'!V$1)/$B267</f>
        <v>5.4623515249354604</v>
      </c>
      <c r="W267" s="2">
        <f>1000*SUMIFS(allNAICS!$O:$O,allNAICS!$C:$C,'Number of Firms per 1000 Capita'!$A267,allNAICS!$E:$E,'Number of Firms per 1000 Capita'!W$1)/$B267</f>
        <v>3.9245430064504458</v>
      </c>
      <c r="X267" s="2">
        <f>1000*SUMIFS(allNAICS!$O:$O,allNAICS!$C:$C,'Number of Firms per 1000 Capita'!$A267,allNAICS!$E:$E,'Number of Firms per 1000 Capita'!X$1)/$B267</f>
        <v>10.493281655544809</v>
      </c>
      <c r="Y267" s="2">
        <f>1000*SUMIFS(allNAICS!$O:$O,allNAICS!$C:$C,'Number of Firms per 1000 Capita'!$A267,allNAICS!$E:$E,'Number of Firms per 1000 Capita'!Y$1)/$B267</f>
        <v>0</v>
      </c>
      <c r="Z267" s="2">
        <f>1000*SUMIFS(allNAICS!$O:$O,allNAICS!$C:$C,'Number of Firms per 1000 Capita'!$A267,allNAICS!$E:$E,'Number of Firms per 1000 Capita'!Z$1)/$B267</f>
        <v>0</v>
      </c>
    </row>
    <row r="268" spans="1:26" x14ac:dyDescent="0.45">
      <c r="A268" s="1" t="s">
        <v>759</v>
      </c>
      <c r="B268" s="2">
        <v>415500</v>
      </c>
      <c r="C268" s="1" t="s">
        <v>459</v>
      </c>
      <c r="D268" s="1">
        <v>40.335648300000003</v>
      </c>
      <c r="E268" s="1">
        <v>-75.926874699999999</v>
      </c>
      <c r="F268" s="2">
        <f>1000*SUMIFS(allNAICS!$O:$O,allNAICS!$C:$C,'Number of Firms per 1000 Capita'!$A268,allNAICS!$E:$E,'Number of Firms per 1000 Capita'!F$1)/$B268</f>
        <v>73.025270758122744</v>
      </c>
      <c r="G268" s="2">
        <f>1000*SUMIFS(allNAICS!$O:$O,allNAICS!$C:$C,'Number of Firms per 1000 Capita'!$A268,allNAICS!$E:$E,'Number of Firms per 1000 Capita'!G$1)/$B268</f>
        <v>0.37785800240673889</v>
      </c>
      <c r="H268" s="2">
        <f>1000*SUMIFS(allNAICS!$O:$O,allNAICS!$C:$C,'Number of Firms per 1000 Capita'!$A268,allNAICS!$E:$E,'Number of Firms per 1000 Capita'!H$1)/$B268</f>
        <v>0</v>
      </c>
      <c r="I268" s="2">
        <f>1000*SUMIFS(allNAICS!$O:$O,allNAICS!$C:$C,'Number of Firms per 1000 Capita'!$A268,allNAICS!$E:$E,'Number of Firms per 1000 Capita'!I$1)/$B268</f>
        <v>9.1456077015643802E-2</v>
      </c>
      <c r="J268" s="2">
        <f>1000*SUMIFS(allNAICS!$O:$O,allNAICS!$C:$C,'Number of Firms per 1000 Capita'!$A268,allNAICS!$E:$E,'Number of Firms per 1000 Capita'!J$1)/$B268</f>
        <v>8.4500601684717207</v>
      </c>
      <c r="K268" s="2">
        <f>1000*SUMIFS(allNAICS!$O:$O,allNAICS!$C:$C,'Number of Firms per 1000 Capita'!$A268,allNAICS!$E:$E,'Number of Firms per 1000 Capita'!K$1)/$B268</f>
        <v>2.5559566787003609</v>
      </c>
      <c r="L268" s="2">
        <f>1000*SUMIFS(allNAICS!$O:$O,allNAICS!$C:$C,'Number of Firms per 1000 Capita'!$A268,allNAICS!$E:$E,'Number of Firms per 1000 Capita'!L$1)/$B268</f>
        <v>2.7484957882069794</v>
      </c>
      <c r="M268" s="2">
        <f>1000*SUMIFS(allNAICS!$O:$O,allNAICS!$C:$C,'Number of Firms per 1000 Capita'!$A268,allNAICS!$E:$E,'Number of Firms per 1000 Capita'!M$1)/$B268</f>
        <v>9.7039711191335734</v>
      </c>
      <c r="N268" s="2">
        <f>1000*SUMIFS(allNAICS!$O:$O,allNAICS!$C:$C,'Number of Firms per 1000 Capita'!$A268,allNAICS!$E:$E,'Number of Firms per 1000 Capita'!N$1)/$B268</f>
        <v>2.7894103489771358</v>
      </c>
      <c r="O268" s="2">
        <f>1000*SUMIFS(allNAICS!$O:$O,allNAICS!$C:$C,'Number of Firms per 1000 Capita'!$A268,allNAICS!$E:$E,'Number of Firms per 1000 Capita'!O$1)/$B268</f>
        <v>0.60168471720818295</v>
      </c>
      <c r="P268" s="2">
        <f>1000*SUMIFS(allNAICS!$O:$O,allNAICS!$C:$C,'Number of Firms per 1000 Capita'!$A268,allNAICS!$E:$E,'Number of Firms per 1000 Capita'!P$1)/$B268</f>
        <v>2.1877256317689531</v>
      </c>
      <c r="Q268" s="2">
        <f>1000*SUMIFS(allNAICS!$O:$O,allNAICS!$C:$C,'Number of Firms per 1000 Capita'!$A268,allNAICS!$E:$E,'Number of Firms per 1000 Capita'!Q$1)/$B268</f>
        <v>6.0144404332129966</v>
      </c>
      <c r="R268" s="2">
        <f>1000*SUMIFS(allNAICS!$O:$O,allNAICS!$C:$C,'Number of Firms per 1000 Capita'!$A268,allNAICS!$E:$E,'Number of Firms per 1000 Capita'!R$1)/$B268</f>
        <v>7.9663056558363419</v>
      </c>
      <c r="S268" s="2">
        <f>1000*SUMIFS(allNAICS!$O:$O,allNAICS!$C:$C,'Number of Firms per 1000 Capita'!$A268,allNAICS!$E:$E,'Number of Firms per 1000 Capita'!S$1)/$B268</f>
        <v>5.465703971119134</v>
      </c>
      <c r="T268" s="2">
        <f>1000*SUMIFS(allNAICS!$O:$O,allNAICS!$C:$C,'Number of Firms per 1000 Capita'!$A268,allNAICS!$E:$E,'Number of Firms per 1000 Capita'!T$1)/$B268</f>
        <v>1.8989169675090252</v>
      </c>
      <c r="U268" s="2">
        <f>1000*SUMIFS(allNAICS!$O:$O,allNAICS!$C:$C,'Number of Firms per 1000 Capita'!$A268,allNAICS!$E:$E,'Number of Firms per 1000 Capita'!U$1)/$B268</f>
        <v>7.3862815884476536</v>
      </c>
      <c r="V268" s="2">
        <f>1000*SUMIFS(allNAICS!$O:$O,allNAICS!$C:$C,'Number of Firms per 1000 Capita'!$A268,allNAICS!$E:$E,'Number of Firms per 1000 Capita'!V$1)/$B268</f>
        <v>3.1648616125150419</v>
      </c>
      <c r="W268" s="2">
        <f>1000*SUMIFS(allNAICS!$O:$O,allNAICS!$C:$C,'Number of Firms per 1000 Capita'!$A268,allNAICS!$E:$E,'Number of Firms per 1000 Capita'!W$1)/$B268</f>
        <v>2.3273164861612514</v>
      </c>
      <c r="X268" s="2">
        <f>1000*SUMIFS(allNAICS!$O:$O,allNAICS!$C:$C,'Number of Firms per 1000 Capita'!$A268,allNAICS!$E:$E,'Number of Firms per 1000 Capita'!X$1)/$B268</f>
        <v>9.4512635379061365</v>
      </c>
      <c r="Y268" s="2">
        <f>1000*SUMIFS(allNAICS!$O:$O,allNAICS!$C:$C,'Number of Firms per 1000 Capita'!$A268,allNAICS!$E:$E,'Number of Firms per 1000 Capita'!Y$1)/$B268</f>
        <v>7.2202166064981949E-2</v>
      </c>
      <c r="Z268" s="2">
        <f>1000*SUMIFS(allNAICS!$O:$O,allNAICS!$C:$C,'Number of Firms per 1000 Capita'!$A268,allNAICS!$E:$E,'Number of Firms per 1000 Capita'!Z$1)/$B268</f>
        <v>0</v>
      </c>
    </row>
    <row r="269" spans="1:26" x14ac:dyDescent="0.45">
      <c r="A269" s="1" t="s">
        <v>760</v>
      </c>
      <c r="B269" s="2">
        <v>178919</v>
      </c>
      <c r="C269" s="1" t="s">
        <v>480</v>
      </c>
      <c r="D269" s="1">
        <v>40.586539600000002</v>
      </c>
      <c r="E269" s="1">
        <v>-122.3916754</v>
      </c>
      <c r="F269" s="2">
        <f>1000*SUMIFS(allNAICS!$O:$O,allNAICS!$C:$C,'Number of Firms per 1000 Capita'!$A269,allNAICS!$E:$E,'Number of Firms per 1000 Capita'!F$1)/$B269</f>
        <v>74.570056841363964</v>
      </c>
      <c r="G269" s="2">
        <f>1000*SUMIFS(allNAICS!$O:$O,allNAICS!$C:$C,'Number of Firms per 1000 Capita'!$A269,allNAICS!$E:$E,'Number of Firms per 1000 Capita'!G$1)/$B269</f>
        <v>1.6879146429389835</v>
      </c>
      <c r="H269" s="2">
        <f>1000*SUMIFS(allNAICS!$O:$O,allNAICS!$C:$C,'Number of Firms per 1000 Capita'!$A269,allNAICS!$E:$E,'Number of Firms per 1000 Capita'!H$1)/$B269</f>
        <v>0</v>
      </c>
      <c r="I269" s="2">
        <f>1000*SUMIFS(allNAICS!$O:$O,allNAICS!$C:$C,'Number of Firms per 1000 Capita'!$A269,allNAICS!$E:$E,'Number of Firms per 1000 Capita'!I$1)/$B269</f>
        <v>0</v>
      </c>
      <c r="J269" s="2">
        <f>1000*SUMIFS(allNAICS!$O:$O,allNAICS!$C:$C,'Number of Firms per 1000 Capita'!$A269,allNAICS!$E:$E,'Number of Firms per 1000 Capita'!J$1)/$B269</f>
        <v>9.7809623349113277</v>
      </c>
      <c r="K269" s="2">
        <f>1000*SUMIFS(allNAICS!$O:$O,allNAICS!$C:$C,'Number of Firms per 1000 Capita'!$A269,allNAICS!$E:$E,'Number of Firms per 1000 Capita'!K$1)/$B269</f>
        <v>1.626434308262398</v>
      </c>
      <c r="L269" s="2">
        <f>1000*SUMIFS(allNAICS!$O:$O,allNAICS!$C:$C,'Number of Firms per 1000 Capita'!$A269,allNAICS!$E:$E,'Number of Firms per 1000 Capita'!L$1)/$B269</f>
        <v>2.2356485336940182</v>
      </c>
      <c r="M269" s="2">
        <f>1000*SUMIFS(allNAICS!$O:$O,allNAICS!$C:$C,'Number of Firms per 1000 Capita'!$A269,allNAICS!$E:$E,'Number of Firms per 1000 Capita'!M$1)/$B269</f>
        <v>8.3277907880102173</v>
      </c>
      <c r="N269" s="2">
        <f>1000*SUMIFS(allNAICS!$O:$O,allNAICS!$C:$C,'Number of Firms per 1000 Capita'!$A269,allNAICS!$E:$E,'Number of Firms per 1000 Capita'!N$1)/$B269</f>
        <v>3.8620828419564162</v>
      </c>
      <c r="O269" s="2">
        <f>1000*SUMIFS(allNAICS!$O:$O,allNAICS!$C:$C,'Number of Firms per 1000 Capita'!$A269,allNAICS!$E:$E,'Number of Firms per 1000 Capita'!O$1)/$B269</f>
        <v>0.95573974815419271</v>
      </c>
      <c r="P269" s="2">
        <f>1000*SUMIFS(allNAICS!$O:$O,allNAICS!$C:$C,'Number of Firms per 1000 Capita'!$A269,allNAICS!$E:$E,'Number of Firms per 1000 Capita'!P$1)/$B269</f>
        <v>2.5542284497454157</v>
      </c>
      <c r="Q269" s="2">
        <f>1000*SUMIFS(allNAICS!$O:$O,allNAICS!$C:$C,'Number of Firms per 1000 Capita'!$A269,allNAICS!$E:$E,'Number of Firms per 1000 Capita'!Q$1)/$B269</f>
        <v>5.5779430915665751</v>
      </c>
      <c r="R269" s="2">
        <f>1000*SUMIFS(allNAICS!$O:$O,allNAICS!$C:$C,'Number of Firms per 1000 Capita'!$A269,allNAICS!$E:$E,'Number of Firms per 1000 Capita'!R$1)/$B269</f>
        <v>10.121898736299666</v>
      </c>
      <c r="S269" s="2">
        <f>1000*SUMIFS(allNAICS!$O:$O,allNAICS!$C:$C,'Number of Firms per 1000 Capita'!$A269,allNAICS!$E:$E,'Number of Firms per 1000 Capita'!S$1)/$B269</f>
        <v>4.2756778206898094</v>
      </c>
      <c r="T269" s="2">
        <f>1000*SUMIFS(allNAICS!$O:$O,allNAICS!$C:$C,'Number of Firms per 1000 Capita'!$A269,allNAICS!$E:$E,'Number of Firms per 1000 Capita'!T$1)/$B269</f>
        <v>1.7158602496101587</v>
      </c>
      <c r="U269" s="2">
        <f>1000*SUMIFS(allNAICS!$O:$O,allNAICS!$C:$C,'Number of Firms per 1000 Capita'!$A269,allNAICS!$E:$E,'Number of Firms per 1000 Capita'!U$1)/$B269</f>
        <v>8.1657062693174005</v>
      </c>
      <c r="V269" s="2">
        <f>1000*SUMIFS(allNAICS!$O:$O,allNAICS!$C:$C,'Number of Firms per 1000 Capita'!$A269,allNAICS!$E:$E,'Number of Firms per 1000 Capita'!V$1)/$B269</f>
        <v>1.7102711282759238</v>
      </c>
      <c r="W269" s="2">
        <f>1000*SUMIFS(allNAICS!$O:$O,allNAICS!$C:$C,'Number of Firms per 1000 Capita'!$A269,allNAICS!$E:$E,'Number of Firms per 1000 Capita'!W$1)/$B269</f>
        <v>1.8164644336263895</v>
      </c>
      <c r="X269" s="2">
        <f>1000*SUMIFS(allNAICS!$O:$O,allNAICS!$C:$C,'Number of Firms per 1000 Capita'!$A269,allNAICS!$E:$E,'Number of Firms per 1000 Capita'!X$1)/$B269</f>
        <v>10.228092041650132</v>
      </c>
      <c r="Y269" s="2">
        <f>1000*SUMIFS(allNAICS!$O:$O,allNAICS!$C:$C,'Number of Firms per 1000 Capita'!$A269,allNAICS!$E:$E,'Number of Firms per 1000 Capita'!Y$1)/$B269</f>
        <v>0</v>
      </c>
      <c r="Z269" s="2">
        <f>1000*SUMIFS(allNAICS!$O:$O,allNAICS!$C:$C,'Number of Firms per 1000 Capita'!$A269,allNAICS!$E:$E,'Number of Firms per 1000 Capita'!Z$1)/$B269</f>
        <v>0</v>
      </c>
    </row>
    <row r="270" spans="1:26" x14ac:dyDescent="0.45">
      <c r="A270" s="1" t="s">
        <v>761</v>
      </c>
      <c r="B270" s="2">
        <v>449442</v>
      </c>
      <c r="C270" s="1" t="s">
        <v>529</v>
      </c>
      <c r="D270" s="1">
        <v>39.529632900000003</v>
      </c>
      <c r="E270" s="1">
        <v>-119.8138027</v>
      </c>
      <c r="F270" s="2">
        <f>1000*SUMIFS(allNAICS!$O:$O,allNAICS!$C:$C,'Number of Firms per 1000 Capita'!$A270,allNAICS!$E:$E,'Number of Firms per 1000 Capita'!F$1)/$B270</f>
        <v>83.118622647638631</v>
      </c>
      <c r="G270" s="2">
        <f>1000*SUMIFS(allNAICS!$O:$O,allNAICS!$C:$C,'Number of Firms per 1000 Capita'!$A270,allNAICS!$E:$E,'Number of Firms per 1000 Capita'!G$1)/$B270</f>
        <v>0.3470970670297836</v>
      </c>
      <c r="H270" s="2">
        <f>1000*SUMIFS(allNAICS!$O:$O,allNAICS!$C:$C,'Number of Firms per 1000 Capita'!$A270,allNAICS!$E:$E,'Number of Firms per 1000 Capita'!H$1)/$B270</f>
        <v>0.40939654059923192</v>
      </c>
      <c r="I270" s="2">
        <f>1000*SUMIFS(allNAICS!$O:$O,allNAICS!$C:$C,'Number of Firms per 1000 Capita'!$A270,allNAICS!$E:$E,'Number of Firms per 1000 Capita'!I$1)/$B270</f>
        <v>0</v>
      </c>
      <c r="J270" s="2">
        <f>1000*SUMIFS(allNAICS!$O:$O,allNAICS!$C:$C,'Number of Firms per 1000 Capita'!$A270,allNAICS!$E:$E,'Number of Firms per 1000 Capita'!J$1)/$B270</f>
        <v>6.125373240596117</v>
      </c>
      <c r="K270" s="2">
        <f>1000*SUMIFS(allNAICS!$O:$O,allNAICS!$C:$C,'Number of Firms per 1000 Capita'!$A270,allNAICS!$E:$E,'Number of Firms per 1000 Capita'!K$1)/$B270</f>
        <v>1.8912340190725387</v>
      </c>
      <c r="L270" s="2">
        <f>1000*SUMIFS(allNAICS!$O:$O,allNAICS!$C:$C,'Number of Firms per 1000 Capita'!$A270,allNAICS!$E:$E,'Number of Firms per 1000 Capita'!L$1)/$B270</f>
        <v>2.5676283035408352</v>
      </c>
      <c r="M270" s="2">
        <f>1000*SUMIFS(allNAICS!$O:$O,allNAICS!$C:$C,'Number of Firms per 1000 Capita'!$A270,allNAICS!$E:$E,'Number of Firms per 1000 Capita'!M$1)/$B270</f>
        <v>7.0220406637563917</v>
      </c>
      <c r="N270" s="2">
        <f>1000*SUMIFS(allNAICS!$O:$O,allNAICS!$C:$C,'Number of Firms per 1000 Capita'!$A270,allNAICS!$E:$E,'Number of Firms per 1000 Capita'!N$1)/$B270</f>
        <v>2.738951855856818</v>
      </c>
      <c r="O270" s="2">
        <f>1000*SUMIFS(allNAICS!$O:$O,allNAICS!$C:$C,'Number of Firms per 1000 Capita'!$A270,allNAICS!$E:$E,'Number of Firms per 1000 Capita'!O$1)/$B270</f>
        <v>1.4840624596722158</v>
      </c>
      <c r="P270" s="2">
        <f>1000*SUMIFS(allNAICS!$O:$O,allNAICS!$C:$C,'Number of Firms per 1000 Capita'!$A270,allNAICS!$E:$E,'Number of Firms per 1000 Capita'!P$1)/$B270</f>
        <v>4.4277125858286501</v>
      </c>
      <c r="Q270" s="2">
        <f>1000*SUMIFS(allNAICS!$O:$O,allNAICS!$C:$C,'Number of Firms per 1000 Capita'!$A270,allNAICS!$E:$E,'Number of Firms per 1000 Capita'!Q$1)/$B270</f>
        <v>11.585477102718482</v>
      </c>
      <c r="R270" s="2">
        <f>1000*SUMIFS(allNAICS!$O:$O,allNAICS!$C:$C,'Number of Firms per 1000 Capita'!$A270,allNAICS!$E:$E,'Number of Firms per 1000 Capita'!R$1)/$B270</f>
        <v>14.79612497274398</v>
      </c>
      <c r="S270" s="2">
        <f>1000*SUMIFS(allNAICS!$O:$O,allNAICS!$C:$C,'Number of Firms per 1000 Capita'!$A270,allNAICS!$E:$E,'Number of Firms per 1000 Capita'!S$1)/$B270</f>
        <v>5.5624529972721728</v>
      </c>
      <c r="T270" s="2">
        <f>1000*SUMIFS(allNAICS!$O:$O,allNAICS!$C:$C,'Number of Firms per 1000 Capita'!$A270,allNAICS!$E:$E,'Number of Firms per 1000 Capita'!T$1)/$B270</f>
        <v>1.7599601283369155</v>
      </c>
      <c r="U270" s="2">
        <f>1000*SUMIFS(allNAICS!$O:$O,allNAICS!$C:$C,'Number of Firms per 1000 Capita'!$A270,allNAICS!$E:$E,'Number of Firms per 1000 Capita'!U$1)/$B270</f>
        <v>7.2200639904592805</v>
      </c>
      <c r="V270" s="2">
        <f>1000*SUMIFS(allNAICS!$O:$O,allNAICS!$C:$C,'Number of Firms per 1000 Capita'!$A270,allNAICS!$E:$E,'Number of Firms per 1000 Capita'!V$1)/$B270</f>
        <v>3.6934687901887231</v>
      </c>
      <c r="W270" s="2">
        <f>1000*SUMIFS(allNAICS!$O:$O,allNAICS!$C:$C,'Number of Firms per 1000 Capita'!$A270,allNAICS!$E:$E,'Number of Firms per 1000 Capita'!W$1)/$B270</f>
        <v>2.4274544880095763</v>
      </c>
      <c r="X270" s="2">
        <f>1000*SUMIFS(allNAICS!$O:$O,allNAICS!$C:$C,'Number of Firms per 1000 Capita'!$A270,allNAICS!$E:$E,'Number of Firms per 1000 Capita'!X$1)/$B270</f>
        <v>9.1758224643001771</v>
      </c>
      <c r="Y270" s="2">
        <f>1000*SUMIFS(allNAICS!$O:$O,allNAICS!$C:$C,'Number of Firms per 1000 Capita'!$A270,allNAICS!$E:$E,'Number of Firms per 1000 Capita'!Y$1)/$B270</f>
        <v>0.14239879673016764</v>
      </c>
      <c r="Z270" s="2">
        <f>1000*SUMIFS(allNAICS!$O:$O,allNAICS!$C:$C,'Number of Firms per 1000 Capita'!$A270,allNAICS!$E:$E,'Number of Firms per 1000 Capita'!Z$1)/$B270</f>
        <v>0</v>
      </c>
    </row>
    <row r="271" spans="1:26" x14ac:dyDescent="0.45">
      <c r="A271" s="1" t="s">
        <v>762</v>
      </c>
      <c r="B271" s="2">
        <v>1270158</v>
      </c>
      <c r="C271" s="1" t="s">
        <v>502</v>
      </c>
      <c r="D271" s="1">
        <v>37.540724599999997</v>
      </c>
      <c r="E271" s="1">
        <v>-77.436048099999994</v>
      </c>
      <c r="F271" s="2">
        <f>1000*SUMIFS(allNAICS!$O:$O,allNAICS!$C:$C,'Number of Firms per 1000 Capita'!$A271,allNAICS!$E:$E,'Number of Firms per 1000 Capita'!F$1)/$B271</f>
        <v>76.602280976067547</v>
      </c>
      <c r="G271" s="2">
        <f>1000*SUMIFS(allNAICS!$O:$O,allNAICS!$C:$C,'Number of Firms per 1000 Capita'!$A271,allNAICS!$E:$E,'Number of Firms per 1000 Capita'!G$1)/$B271</f>
        <v>0.42199474396098752</v>
      </c>
      <c r="H271" s="2">
        <f>1000*SUMIFS(allNAICS!$O:$O,allNAICS!$C:$C,'Number of Firms per 1000 Capita'!$A271,allNAICS!$E:$E,'Number of Firms per 1000 Capita'!H$1)/$B271</f>
        <v>2.9917537818129714E-2</v>
      </c>
      <c r="I271" s="2">
        <f>1000*SUMIFS(allNAICS!$O:$O,allNAICS!$C:$C,'Number of Firms per 1000 Capita'!$A271,allNAICS!$E:$E,'Number of Firms per 1000 Capita'!I$1)/$B271</f>
        <v>6.2196986516638089E-2</v>
      </c>
      <c r="J271" s="2">
        <f>1000*SUMIFS(allNAICS!$O:$O,allNAICS!$C:$C,'Number of Firms per 1000 Capita'!$A271,allNAICS!$E:$E,'Number of Firms per 1000 Capita'!J$1)/$B271</f>
        <v>8.1084400523399456</v>
      </c>
      <c r="K271" s="2">
        <f>1000*SUMIFS(allNAICS!$O:$O,allNAICS!$C:$C,'Number of Firms per 1000 Capita'!$A271,allNAICS!$E:$E,'Number of Firms per 1000 Capita'!K$1)/$B271</f>
        <v>1.2770064826580629</v>
      </c>
      <c r="L271" s="2">
        <f>1000*SUMIFS(allNAICS!$O:$O,allNAICS!$C:$C,'Number of Firms per 1000 Capita'!$A271,allNAICS!$E:$E,'Number of Firms per 1000 Capita'!L$1)/$B271</f>
        <v>1.9595987270874962</v>
      </c>
      <c r="M271" s="2">
        <f>1000*SUMIFS(allNAICS!$O:$O,allNAICS!$C:$C,'Number of Firms per 1000 Capita'!$A271,allNAICS!$E:$E,'Number of Firms per 1000 Capita'!M$1)/$B271</f>
        <v>6.6542902536534827</v>
      </c>
      <c r="N271" s="2">
        <f>1000*SUMIFS(allNAICS!$O:$O,allNAICS!$C:$C,'Number of Firms per 1000 Capita'!$A271,allNAICS!$E:$E,'Number of Firms per 1000 Capita'!N$1)/$B271</f>
        <v>2.9484520823393625</v>
      </c>
      <c r="O271" s="2">
        <f>1000*SUMIFS(allNAICS!$O:$O,allNAICS!$C:$C,'Number of Firms per 1000 Capita'!$A271,allNAICS!$E:$E,'Number of Firms per 1000 Capita'!O$1)/$B271</f>
        <v>1.0250693220843392</v>
      </c>
      <c r="P271" s="2">
        <f>1000*SUMIFS(allNAICS!$O:$O,allNAICS!$C:$C,'Number of Firms per 1000 Capita'!$A271,allNAICS!$E:$E,'Number of Firms per 1000 Capita'!P$1)/$B271</f>
        <v>3.2492020677742453</v>
      </c>
      <c r="Q271" s="2">
        <f>1000*SUMIFS(allNAICS!$O:$O,allNAICS!$C:$C,'Number of Firms per 1000 Capita'!$A271,allNAICS!$E:$E,'Number of Firms per 1000 Capita'!Q$1)/$B271</f>
        <v>7.7502169021491811</v>
      </c>
      <c r="R271" s="2">
        <f>1000*SUMIFS(allNAICS!$O:$O,allNAICS!$C:$C,'Number of Firms per 1000 Capita'!$A271,allNAICS!$E:$E,'Number of Firms per 1000 Capita'!R$1)/$B271</f>
        <v>11.397794605080628</v>
      </c>
      <c r="S271" s="2">
        <f>1000*SUMIFS(allNAICS!$O:$O,allNAICS!$C:$C,'Number of Firms per 1000 Capita'!$A271,allNAICS!$E:$E,'Number of Firms per 1000 Capita'!S$1)/$B271</f>
        <v>6.8456050349641542</v>
      </c>
      <c r="T271" s="2">
        <f>1000*SUMIFS(allNAICS!$O:$O,allNAICS!$C:$C,'Number of Firms per 1000 Capita'!$A271,allNAICS!$E:$E,'Number of Firms per 1000 Capita'!T$1)/$B271</f>
        <v>2.212323191288013</v>
      </c>
      <c r="U271" s="2">
        <f>1000*SUMIFS(allNAICS!$O:$O,allNAICS!$C:$C,'Number of Firms per 1000 Capita'!$A271,allNAICS!$E:$E,'Number of Firms per 1000 Capita'!U$1)/$B271</f>
        <v>6.5188740298451062</v>
      </c>
      <c r="V271" s="2">
        <f>1000*SUMIFS(allNAICS!$O:$O,allNAICS!$C:$C,'Number of Firms per 1000 Capita'!$A271,allNAICS!$E:$E,'Number of Firms per 1000 Capita'!V$1)/$B271</f>
        <v>4.1309821297822786</v>
      </c>
      <c r="W271" s="2">
        <f>1000*SUMIFS(allNAICS!$O:$O,allNAICS!$C:$C,'Number of Firms per 1000 Capita'!$A271,allNAICS!$E:$E,'Number of Firms per 1000 Capita'!W$1)/$B271</f>
        <v>2.2296438710774567</v>
      </c>
      <c r="X271" s="2">
        <f>1000*SUMIFS(allNAICS!$O:$O,allNAICS!$C:$C,'Number of Firms per 1000 Capita'!$A271,allNAICS!$E:$E,'Number of Firms per 1000 Capita'!X$1)/$B271</f>
        <v>9.9389209846334072</v>
      </c>
      <c r="Y271" s="2">
        <f>1000*SUMIFS(allNAICS!$O:$O,allNAICS!$C:$C,'Number of Firms per 1000 Capita'!$A271,allNAICS!$E:$E,'Number of Firms per 1000 Capita'!Y$1)/$B271</f>
        <v>0.14643847458347703</v>
      </c>
      <c r="Z271" s="2">
        <f>1000*SUMIFS(allNAICS!$O:$O,allNAICS!$C:$C,'Number of Firms per 1000 Capita'!$A271,allNAICS!$E:$E,'Number of Firms per 1000 Capita'!Z$1)/$B271</f>
        <v>4.6450913980780342E-2</v>
      </c>
    </row>
    <row r="272" spans="1:26" x14ac:dyDescent="0.45">
      <c r="A272" s="1" t="s">
        <v>763</v>
      </c>
      <c r="B272" s="2">
        <v>4476222</v>
      </c>
      <c r="C272" s="1" t="s">
        <v>480</v>
      </c>
      <c r="D272" s="1">
        <v>33.953348699999999</v>
      </c>
      <c r="E272" s="1">
        <v>-117.3961564</v>
      </c>
      <c r="F272" s="2">
        <f>1000*SUMIFS(allNAICS!$O:$O,allNAICS!$C:$C,'Number of Firms per 1000 Capita'!$A272,allNAICS!$E:$E,'Number of Firms per 1000 Capita'!F$1)/$B272</f>
        <v>74.90111080281541</v>
      </c>
      <c r="G272" s="2">
        <f>1000*SUMIFS(allNAICS!$O:$O,allNAICS!$C:$C,'Number of Firms per 1000 Capita'!$A272,allNAICS!$E:$E,'Number of Firms per 1000 Capita'!G$1)/$B272</f>
        <v>0.27054064789458609</v>
      </c>
      <c r="H272" s="2">
        <f>1000*SUMIFS(allNAICS!$O:$O,allNAICS!$C:$C,'Number of Firms per 1000 Capita'!$A272,allNAICS!$E:$E,'Number of Firms per 1000 Capita'!H$1)/$B272</f>
        <v>6.2999556322273553E-2</v>
      </c>
      <c r="I272" s="2">
        <f>1000*SUMIFS(allNAICS!$O:$O,allNAICS!$C:$C,'Number of Firms per 1000 Capita'!$A272,allNAICS!$E:$E,'Number of Firms per 1000 Capita'!I$1)/$B272</f>
        <v>6.0988932184328659E-2</v>
      </c>
      <c r="J272" s="2">
        <f>1000*SUMIFS(allNAICS!$O:$O,allNAICS!$C:$C,'Number of Firms per 1000 Capita'!$A272,allNAICS!$E:$E,'Number of Firms per 1000 Capita'!J$1)/$B272</f>
        <v>7.5204044839599105</v>
      </c>
      <c r="K272" s="2">
        <f>1000*SUMIFS(allNAICS!$O:$O,allNAICS!$C:$C,'Number of Firms per 1000 Capita'!$A272,allNAICS!$E:$E,'Number of Firms per 1000 Capita'!K$1)/$B272</f>
        <v>1.7311473827705597</v>
      </c>
      <c r="L272" s="2">
        <f>1000*SUMIFS(allNAICS!$O:$O,allNAICS!$C:$C,'Number of Firms per 1000 Capita'!$A272,allNAICS!$E:$E,'Number of Firms per 1000 Capita'!L$1)/$B272</f>
        <v>2.2398352896706197</v>
      </c>
      <c r="M272" s="2">
        <f>1000*SUMIFS(allNAICS!$O:$O,allNAICS!$C:$C,'Number of Firms per 1000 Capita'!$A272,allNAICS!$E:$E,'Number of Firms per 1000 Capita'!M$1)/$B272</f>
        <v>7.1193966697809001</v>
      </c>
      <c r="N272" s="2">
        <f>1000*SUMIFS(allNAICS!$O:$O,allNAICS!$C:$C,'Number of Firms per 1000 Capita'!$A272,allNAICS!$E:$E,'Number of Firms per 1000 Capita'!N$1)/$B272</f>
        <v>4.5612125582690046</v>
      </c>
      <c r="O272" s="2">
        <f>1000*SUMIFS(allNAICS!$O:$O,allNAICS!$C:$C,'Number of Firms per 1000 Capita'!$A272,allNAICS!$E:$E,'Number of Firms per 1000 Capita'!O$1)/$B272</f>
        <v>0.82368568851142776</v>
      </c>
      <c r="P272" s="2">
        <f>1000*SUMIFS(allNAICS!$O:$O,allNAICS!$C:$C,'Number of Firms per 1000 Capita'!$A272,allNAICS!$E:$E,'Number of Firms per 1000 Capita'!P$1)/$B272</f>
        <v>2.1542720624669642</v>
      </c>
      <c r="Q272" s="2">
        <f>1000*SUMIFS(allNAICS!$O:$O,allNAICS!$C:$C,'Number of Firms per 1000 Capita'!$A272,allNAICS!$E:$E,'Number of Firms per 1000 Capita'!Q$1)/$B272</f>
        <v>6.3973592015766867</v>
      </c>
      <c r="R272" s="2">
        <f>1000*SUMIFS(allNAICS!$O:$O,allNAICS!$C:$C,'Number of Firms per 1000 Capita'!$A272,allNAICS!$E:$E,'Number of Firms per 1000 Capita'!R$1)/$B272</f>
        <v>8.1311874165311728</v>
      </c>
      <c r="S272" s="2">
        <f>1000*SUMIFS(allNAICS!$O:$O,allNAICS!$C:$C,'Number of Firms per 1000 Capita'!$A272,allNAICS!$E:$E,'Number of Firms per 1000 Capita'!S$1)/$B272</f>
        <v>7.7681580582911218</v>
      </c>
      <c r="T272" s="2">
        <f>1000*SUMIFS(allNAICS!$O:$O,allNAICS!$C:$C,'Number of Firms per 1000 Capita'!$A272,allNAICS!$E:$E,'Number of Firms per 1000 Capita'!T$1)/$B272</f>
        <v>1.3008738172503509</v>
      </c>
      <c r="U272" s="2">
        <f>1000*SUMIFS(allNAICS!$O:$O,allNAICS!$C:$C,'Number of Firms per 1000 Capita'!$A272,allNAICS!$E:$E,'Number of Firms per 1000 Capita'!U$1)/$B272</f>
        <v>7.9381674992884621</v>
      </c>
      <c r="V272" s="2">
        <f>1000*SUMIFS(allNAICS!$O:$O,allNAICS!$C:$C,'Number of Firms per 1000 Capita'!$A272,allNAICS!$E:$E,'Number of Firms per 1000 Capita'!V$1)/$B272</f>
        <v>2.7143425862256163</v>
      </c>
      <c r="W272" s="2">
        <f>1000*SUMIFS(allNAICS!$O:$O,allNAICS!$C:$C,'Number of Firms per 1000 Capita'!$A272,allNAICS!$E:$E,'Number of Firms per 1000 Capita'!W$1)/$B272</f>
        <v>1.860274132963021</v>
      </c>
      <c r="X272" s="2">
        <f>1000*SUMIFS(allNAICS!$O:$O,allNAICS!$C:$C,'Number of Firms per 1000 Capita'!$A272,allNAICS!$E:$E,'Number of Firms per 1000 Capita'!X$1)/$B272</f>
        <v>12.331157838016077</v>
      </c>
      <c r="Y272" s="2">
        <f>1000*SUMIFS(allNAICS!$O:$O,allNAICS!$C:$C,'Number of Firms per 1000 Capita'!$A272,allNAICS!$E:$E,'Number of Firms per 1000 Capita'!Y$1)/$B272</f>
        <v>4.736136858270211E-2</v>
      </c>
      <c r="Z272" s="2">
        <f>1000*SUMIFS(allNAICS!$O:$O,allNAICS!$C:$C,'Number of Firms per 1000 Capita'!$A272,allNAICS!$E:$E,'Number of Firms per 1000 Capita'!Z$1)/$B272</f>
        <v>1.6084993103559205E-2</v>
      </c>
    </row>
    <row r="273" spans="1:26" x14ac:dyDescent="0.45">
      <c r="A273" s="1" t="s">
        <v>764</v>
      </c>
      <c r="B273" s="2">
        <v>313069</v>
      </c>
      <c r="C273" s="1" t="s">
        <v>502</v>
      </c>
      <c r="D273" s="1">
        <v>37.270970400000003</v>
      </c>
      <c r="E273" s="1">
        <v>-79.9414266</v>
      </c>
      <c r="F273" s="2">
        <f>1000*SUMIFS(allNAICS!$O:$O,allNAICS!$C:$C,'Number of Firms per 1000 Capita'!$A273,allNAICS!$E:$E,'Number of Firms per 1000 Capita'!F$1)/$B273</f>
        <v>75.405102389569066</v>
      </c>
      <c r="G273" s="2">
        <f>1000*SUMIFS(allNAICS!$O:$O,allNAICS!$C:$C,'Number of Firms per 1000 Capita'!$A273,allNAICS!$E:$E,'Number of Firms per 1000 Capita'!G$1)/$B273</f>
        <v>0.72507977474614227</v>
      </c>
      <c r="H273" s="2">
        <f>1000*SUMIFS(allNAICS!$O:$O,allNAICS!$C:$C,'Number of Firms per 1000 Capita'!$A273,allNAICS!$E:$E,'Number of Firms per 1000 Capita'!H$1)/$B273</f>
        <v>7.9854600742967199E-2</v>
      </c>
      <c r="I273" s="2">
        <f>1000*SUMIFS(allNAICS!$O:$O,allNAICS!$C:$C,'Number of Firms per 1000 Capita'!$A273,allNAICS!$E:$E,'Number of Firms per 1000 Capita'!I$1)/$B273</f>
        <v>0.15332083342649702</v>
      </c>
      <c r="J273" s="2">
        <f>1000*SUMIFS(allNAICS!$O:$O,allNAICS!$C:$C,'Number of Firms per 1000 Capita'!$A273,allNAICS!$E:$E,'Number of Firms per 1000 Capita'!J$1)/$B273</f>
        <v>9.3078522626002567</v>
      </c>
      <c r="K273" s="2">
        <f>1000*SUMIFS(allNAICS!$O:$O,allNAICS!$C:$C,'Number of Firms per 1000 Capita'!$A273,allNAICS!$E:$E,'Number of Firms per 1000 Capita'!K$1)/$B273</f>
        <v>1.7599954003749971</v>
      </c>
      <c r="L273" s="2">
        <f>1000*SUMIFS(allNAICS!$O:$O,allNAICS!$C:$C,'Number of Firms per 1000 Capita'!$A273,allNAICS!$E:$E,'Number of Firms per 1000 Capita'!L$1)/$B273</f>
        <v>2.3573078139323917</v>
      </c>
      <c r="M273" s="2">
        <f>1000*SUMIFS(allNAICS!$O:$O,allNAICS!$C:$C,'Number of Firms per 1000 Capita'!$A273,allNAICS!$E:$E,'Number of Firms per 1000 Capita'!M$1)/$B273</f>
        <v>9.0171815158958566</v>
      </c>
      <c r="N273" s="2">
        <f>1000*SUMIFS(allNAICS!$O:$O,allNAICS!$C:$C,'Number of Firms per 1000 Capita'!$A273,allNAICS!$E:$E,'Number of Firms per 1000 Capita'!N$1)/$B273</f>
        <v>2.5521530397452317</v>
      </c>
      <c r="O273" s="2">
        <f>1000*SUMIFS(allNAICS!$O:$O,allNAICS!$C:$C,'Number of Firms per 1000 Capita'!$A273,allNAICS!$E:$E,'Number of Firms per 1000 Capita'!O$1)/$B273</f>
        <v>0.97422612906419992</v>
      </c>
      <c r="P273" s="2">
        <f>1000*SUMIFS(allNAICS!$O:$O,allNAICS!$C:$C,'Number of Firms per 1000 Capita'!$A273,allNAICS!$E:$E,'Number of Firms per 1000 Capita'!P$1)/$B273</f>
        <v>3.4848547764230888</v>
      </c>
      <c r="Q273" s="2">
        <f>1000*SUMIFS(allNAICS!$O:$O,allNAICS!$C:$C,'Number of Firms per 1000 Capita'!$A273,allNAICS!$E:$E,'Number of Firms per 1000 Capita'!Q$1)/$B273</f>
        <v>7.9279647617617846</v>
      </c>
      <c r="R273" s="2">
        <f>1000*SUMIFS(allNAICS!$O:$O,allNAICS!$C:$C,'Number of Firms per 1000 Capita'!$A273,allNAICS!$E:$E,'Number of Firms per 1000 Capita'!R$1)/$B273</f>
        <v>8.3464028696549324</v>
      </c>
      <c r="S273" s="2">
        <f>1000*SUMIFS(allNAICS!$O:$O,allNAICS!$C:$C,'Number of Firms per 1000 Capita'!$A273,allNAICS!$E:$E,'Number of Firms per 1000 Capita'!S$1)/$B273</f>
        <v>6.1935228336245363</v>
      </c>
      <c r="T273" s="2">
        <f>1000*SUMIFS(allNAICS!$O:$O,allNAICS!$C:$C,'Number of Firms per 1000 Capita'!$A273,allNAICS!$E:$E,'Number of Firms per 1000 Capita'!T$1)/$B273</f>
        <v>1.1562946187581651</v>
      </c>
      <c r="U273" s="2">
        <f>1000*SUMIFS(allNAICS!$O:$O,allNAICS!$C:$C,'Number of Firms per 1000 Capita'!$A273,allNAICS!$E:$E,'Number of Firms per 1000 Capita'!U$1)/$B273</f>
        <v>6.2861541704863786</v>
      </c>
      <c r="V273" s="2">
        <f>1000*SUMIFS(allNAICS!$O:$O,allNAICS!$C:$C,'Number of Firms per 1000 Capita'!$A273,allNAICS!$E:$E,'Number of Firms per 1000 Capita'!V$1)/$B273</f>
        <v>3.3602815992640598</v>
      </c>
      <c r="W273" s="2">
        <f>1000*SUMIFS(allNAICS!$O:$O,allNAICS!$C:$C,'Number of Firms per 1000 Capita'!$A273,allNAICS!$E:$E,'Number of Firms per 1000 Capita'!W$1)/$B273</f>
        <v>2.376472918110704</v>
      </c>
      <c r="X273" s="2">
        <f>1000*SUMIFS(allNAICS!$O:$O,allNAICS!$C:$C,'Number of Firms per 1000 Capita'!$A273,allNAICS!$E:$E,'Number of Firms per 1000 Capita'!X$1)/$B273</f>
        <v>9.6240764815424082</v>
      </c>
      <c r="Y273" s="2">
        <f>1000*SUMIFS(allNAICS!$O:$O,allNAICS!$C:$C,'Number of Firms per 1000 Capita'!$A273,allNAICS!$E:$E,'Number of Firms per 1000 Capita'!Y$1)/$B273</f>
        <v>0.14373828133734096</v>
      </c>
      <c r="Z273" s="2">
        <f>1000*SUMIFS(allNAICS!$O:$O,allNAICS!$C:$C,'Number of Firms per 1000 Capita'!$A273,allNAICS!$E:$E,'Number of Firms per 1000 Capita'!Z$1)/$B273</f>
        <v>0</v>
      </c>
    </row>
    <row r="274" spans="1:26" x14ac:dyDescent="0.45">
      <c r="A274" s="1" t="s">
        <v>765</v>
      </c>
      <c r="B274" s="2">
        <v>214485</v>
      </c>
      <c r="C274" s="1" t="s">
        <v>589</v>
      </c>
      <c r="D274" s="1">
        <v>44.023400000000002</v>
      </c>
      <c r="E274" s="1">
        <v>-92.462950000000006</v>
      </c>
      <c r="F274" s="2">
        <f>1000*SUMIFS(allNAICS!$O:$O,allNAICS!$C:$C,'Number of Firms per 1000 Capita'!$A274,allNAICS!$E:$E,'Number of Firms per 1000 Capita'!F$1)/$B274</f>
        <v>83.63288808075157</v>
      </c>
      <c r="G274" s="2">
        <f>1000*SUMIFS(allNAICS!$O:$O,allNAICS!$C:$C,'Number of Firms per 1000 Capita'!$A274,allNAICS!$E:$E,'Number of Firms per 1000 Capita'!G$1)/$B274</f>
        <v>1.1376086905844232</v>
      </c>
      <c r="H274" s="2">
        <f>1000*SUMIFS(allNAICS!$O:$O,allNAICS!$C:$C,'Number of Firms per 1000 Capita'!$A274,allNAICS!$E:$E,'Number of Firms per 1000 Capita'!H$1)/$B274</f>
        <v>0</v>
      </c>
      <c r="I274" s="2">
        <f>1000*SUMIFS(allNAICS!$O:$O,allNAICS!$C:$C,'Number of Firms per 1000 Capita'!$A274,allNAICS!$E:$E,'Number of Firms per 1000 Capita'!I$1)/$B274</f>
        <v>0</v>
      </c>
      <c r="J274" s="2">
        <f>1000*SUMIFS(allNAICS!$O:$O,allNAICS!$C:$C,'Number of Firms per 1000 Capita'!$A274,allNAICS!$E:$E,'Number of Firms per 1000 Capita'!J$1)/$B274</f>
        <v>9.9167773970207715</v>
      </c>
      <c r="K274" s="2">
        <f>1000*SUMIFS(allNAICS!$O:$O,allNAICS!$C:$C,'Number of Firms per 1000 Capita'!$A274,allNAICS!$E:$E,'Number of Firms per 1000 Capita'!K$1)/$B274</f>
        <v>1.4359978553278785</v>
      </c>
      <c r="L274" s="2">
        <f>1000*SUMIFS(allNAICS!$O:$O,allNAICS!$C:$C,'Number of Firms per 1000 Capita'!$A274,allNAICS!$E:$E,'Number of Firms per 1000 Capita'!L$1)/$B274</f>
        <v>2.1912954285847497</v>
      </c>
      <c r="M274" s="2">
        <f>1000*SUMIFS(allNAICS!$O:$O,allNAICS!$C:$C,'Number of Firms per 1000 Capita'!$A274,allNAICS!$E:$E,'Number of Firms per 1000 Capita'!M$1)/$B274</f>
        <v>9.5437909410914514</v>
      </c>
      <c r="N274" s="2">
        <f>1000*SUMIFS(allNAICS!$O:$O,allNAICS!$C:$C,'Number of Firms per 1000 Capita'!$A274,allNAICS!$E:$E,'Number of Firms per 1000 Capita'!N$1)/$B274</f>
        <v>3.1051122456115814</v>
      </c>
      <c r="O274" s="2">
        <f>1000*SUMIFS(allNAICS!$O:$O,allNAICS!$C:$C,'Number of Firms per 1000 Capita'!$A274,allNAICS!$E:$E,'Number of Firms per 1000 Capita'!O$1)/$B274</f>
        <v>0.6340769750798424</v>
      </c>
      <c r="P274" s="2">
        <f>1000*SUMIFS(allNAICS!$O:$O,allNAICS!$C:$C,'Number of Firms per 1000 Capita'!$A274,allNAICS!$E:$E,'Number of Firms per 1000 Capita'!P$1)/$B274</f>
        <v>3.771825535585239</v>
      </c>
      <c r="Q274" s="2">
        <f>1000*SUMIFS(allNAICS!$O:$O,allNAICS!$C:$C,'Number of Firms per 1000 Capita'!$A274,allNAICS!$E:$E,'Number of Firms per 1000 Capita'!Q$1)/$B274</f>
        <v>8.5274028486840567</v>
      </c>
      <c r="R274" s="2">
        <f>1000*SUMIFS(allNAICS!$O:$O,allNAICS!$C:$C,'Number of Firms per 1000 Capita'!$A274,allNAICS!$E:$E,'Number of Firms per 1000 Capita'!R$1)/$B274</f>
        <v>11.012425111313146</v>
      </c>
      <c r="S274" s="2">
        <f>1000*SUMIFS(allNAICS!$O:$O,allNAICS!$C:$C,'Number of Firms per 1000 Capita'!$A274,allNAICS!$E:$E,'Number of Firms per 1000 Capita'!S$1)/$B274</f>
        <v>5.05862880854139</v>
      </c>
      <c r="T274" s="2">
        <f>1000*SUMIFS(allNAICS!$O:$O,allNAICS!$C:$C,'Number of Firms per 1000 Capita'!$A274,allNAICS!$E:$E,'Number of Firms per 1000 Capita'!T$1)/$B274</f>
        <v>2.5456325617176025</v>
      </c>
      <c r="U274" s="2">
        <f>1000*SUMIFS(allNAICS!$O:$O,allNAICS!$C:$C,'Number of Firms per 1000 Capita'!$A274,allNAICS!$E:$E,'Number of Firms per 1000 Capita'!U$1)/$B274</f>
        <v>8.2383383453388355</v>
      </c>
      <c r="V274" s="2">
        <f>1000*SUMIFS(allNAICS!$O:$O,allNAICS!$C:$C,'Number of Firms per 1000 Capita'!$A274,allNAICS!$E:$E,'Number of Firms per 1000 Capita'!V$1)/$B274</f>
        <v>3.5993192997179291</v>
      </c>
      <c r="W274" s="2">
        <f>1000*SUMIFS(allNAICS!$O:$O,allNAICS!$C:$C,'Number of Firms per 1000 Capita'!$A274,allNAICS!$E:$E,'Number of Firms per 1000 Capita'!W$1)/$B274</f>
        <v>2.9512553325407369</v>
      </c>
      <c r="X274" s="2">
        <f>1000*SUMIFS(allNAICS!$O:$O,allNAICS!$C:$C,'Number of Firms per 1000 Capita'!$A274,allNAICS!$E:$E,'Number of Firms per 1000 Capita'!X$1)/$B274</f>
        <v>10.024011003100449</v>
      </c>
      <c r="Y274" s="2">
        <f>1000*SUMIFS(allNAICS!$O:$O,allNAICS!$C:$C,'Number of Firms per 1000 Capita'!$A274,allNAICS!$E:$E,'Number of Firms per 1000 Capita'!Y$1)/$B274</f>
        <v>0</v>
      </c>
      <c r="Z274" s="2">
        <f>1000*SUMIFS(allNAICS!$O:$O,allNAICS!$C:$C,'Number of Firms per 1000 Capita'!$A274,allNAICS!$E:$E,'Number of Firms per 1000 Capita'!Z$1)/$B274</f>
        <v>0</v>
      </c>
    </row>
    <row r="275" spans="1:26" x14ac:dyDescent="0.45">
      <c r="A275" s="1" t="s">
        <v>766</v>
      </c>
      <c r="B275" s="2">
        <v>1080653</v>
      </c>
      <c r="C275" s="1" t="s">
        <v>451</v>
      </c>
      <c r="D275" s="1">
        <v>43.161029999999997</v>
      </c>
      <c r="E275" s="1">
        <v>-77.610921899999994</v>
      </c>
      <c r="F275" s="2">
        <f>1000*SUMIFS(allNAICS!$O:$O,allNAICS!$C:$C,'Number of Firms per 1000 Capita'!$A275,allNAICS!$E:$E,'Number of Firms per 1000 Capita'!F$1)/$B275</f>
        <v>72.469145970075502</v>
      </c>
      <c r="G275" s="2">
        <f>1000*SUMIFS(allNAICS!$O:$O,allNAICS!$C:$C,'Number of Firms per 1000 Capita'!$A275,allNAICS!$E:$E,'Number of Firms per 1000 Capita'!G$1)/$B275</f>
        <v>0.48674273795566197</v>
      </c>
      <c r="H275" s="2">
        <f>1000*SUMIFS(allNAICS!$O:$O,allNAICS!$C:$C,'Number of Firms per 1000 Capita'!$A275,allNAICS!$E:$E,'Number of Firms per 1000 Capita'!H$1)/$B275</f>
        <v>4.2566855410571203E-2</v>
      </c>
      <c r="I275" s="2">
        <f>1000*SUMIFS(allNAICS!$O:$O,allNAICS!$C:$C,'Number of Firms per 1000 Capita'!$A275,allNAICS!$E:$E,'Number of Firms per 1000 Capita'!I$1)/$B275</f>
        <v>6.0148817427981047E-2</v>
      </c>
      <c r="J275" s="2">
        <f>1000*SUMIFS(allNAICS!$O:$O,allNAICS!$C:$C,'Number of Firms per 1000 Capita'!$A275,allNAICS!$E:$E,'Number of Firms per 1000 Capita'!J$1)/$B275</f>
        <v>6.9698598902700493</v>
      </c>
      <c r="K275" s="2">
        <f>1000*SUMIFS(allNAICS!$O:$O,allNAICS!$C:$C,'Number of Firms per 1000 Capita'!$A275,allNAICS!$E:$E,'Number of Firms per 1000 Capita'!K$1)/$B275</f>
        <v>2.4475941861078438</v>
      </c>
      <c r="L275" s="2">
        <f>1000*SUMIFS(allNAICS!$O:$O,allNAICS!$C:$C,'Number of Firms per 1000 Capita'!$A275,allNAICS!$E:$E,'Number of Firms per 1000 Capita'!L$1)/$B275</f>
        <v>2.2662223674019319</v>
      </c>
      <c r="M275" s="2">
        <f>1000*SUMIFS(allNAICS!$O:$O,allNAICS!$C:$C,'Number of Firms per 1000 Capita'!$A275,allNAICS!$E:$E,'Number of Firms per 1000 Capita'!M$1)/$B275</f>
        <v>8.3875212487264648</v>
      </c>
      <c r="N275" s="2">
        <f>1000*SUMIFS(allNAICS!$O:$O,allNAICS!$C:$C,'Number of Firms per 1000 Capita'!$A275,allNAICS!$E:$E,'Number of Firms per 1000 Capita'!N$1)/$B275</f>
        <v>1.7757781637583943</v>
      </c>
      <c r="O275" s="2">
        <f>1000*SUMIFS(allNAICS!$O:$O,allNAICS!$C:$C,'Number of Firms per 1000 Capita'!$A275,allNAICS!$E:$E,'Number of Firms per 1000 Capita'!O$1)/$B275</f>
        <v>0.87724736802655434</v>
      </c>
      <c r="P275" s="2">
        <f>1000*SUMIFS(allNAICS!$O:$O,allNAICS!$C:$C,'Number of Firms per 1000 Capita'!$A275,allNAICS!$E:$E,'Number of Firms per 1000 Capita'!P$1)/$B275</f>
        <v>2.3837439029919874</v>
      </c>
      <c r="Q275" s="2">
        <f>1000*SUMIFS(allNAICS!$O:$O,allNAICS!$C:$C,'Number of Firms per 1000 Capita'!$A275,allNAICS!$E:$E,'Number of Firms per 1000 Capita'!Q$1)/$B275</f>
        <v>6.0435681018791412</v>
      </c>
      <c r="R275" s="2">
        <f>1000*SUMIFS(allNAICS!$O:$O,allNAICS!$C:$C,'Number of Firms per 1000 Capita'!$A275,allNAICS!$E:$E,'Number of Firms per 1000 Capita'!R$1)/$B275</f>
        <v>11.26170935536199</v>
      </c>
      <c r="S275" s="2">
        <f>1000*SUMIFS(allNAICS!$O:$O,allNAICS!$C:$C,'Number of Firms per 1000 Capita'!$A275,allNAICS!$E:$E,'Number of Firms per 1000 Capita'!S$1)/$B275</f>
        <v>4.7276970498393105</v>
      </c>
      <c r="T275" s="2">
        <f>1000*SUMIFS(allNAICS!$O:$O,allNAICS!$C:$C,'Number of Firms per 1000 Capita'!$A275,allNAICS!$E:$E,'Number of Firms per 1000 Capita'!T$1)/$B275</f>
        <v>1.9950900057650327</v>
      </c>
      <c r="U275" s="2">
        <f>1000*SUMIFS(allNAICS!$O:$O,allNAICS!$C:$C,'Number of Firms per 1000 Capita'!$A275,allNAICS!$E:$E,'Number of Firms per 1000 Capita'!U$1)/$B275</f>
        <v>7.4149611392371098</v>
      </c>
      <c r="V275" s="2">
        <f>1000*SUMIFS(allNAICS!$O:$O,allNAICS!$C:$C,'Number of Firms per 1000 Capita'!$A275,allNAICS!$E:$E,'Number of Firms per 1000 Capita'!V$1)/$B275</f>
        <v>3.635764671915962</v>
      </c>
      <c r="W275" s="2">
        <f>1000*SUMIFS(allNAICS!$O:$O,allNAICS!$C:$C,'Number of Firms per 1000 Capita'!$A275,allNAICS!$E:$E,'Number of Firms per 1000 Capita'!W$1)/$B275</f>
        <v>2.7316816776523085</v>
      </c>
      <c r="X275" s="2">
        <f>1000*SUMIFS(allNAICS!$O:$O,allNAICS!$C:$C,'Number of Firms per 1000 Capita'!$A275,allNAICS!$E:$E,'Number of Firms per 1000 Capita'!X$1)/$B275</f>
        <v>9.1888885701515655</v>
      </c>
      <c r="Y275" s="2">
        <f>1000*SUMIFS(allNAICS!$O:$O,allNAICS!$C:$C,'Number of Firms per 1000 Capita'!$A275,allNAICS!$E:$E,'Number of Firms per 1000 Capita'!Y$1)/$B275</f>
        <v>0.11289470348021058</v>
      </c>
      <c r="Z275" s="2">
        <f>1000*SUMIFS(allNAICS!$O:$O,allNAICS!$C:$C,'Number of Firms per 1000 Capita'!$A275,allNAICS!$E:$E,'Number of Firms per 1000 Capita'!Z$1)/$B275</f>
        <v>0</v>
      </c>
    </row>
    <row r="276" spans="1:26" x14ac:dyDescent="0.45">
      <c r="A276" s="1" t="s">
        <v>767</v>
      </c>
      <c r="B276" s="2">
        <v>341150</v>
      </c>
      <c r="C276" s="1" t="s">
        <v>504</v>
      </c>
      <c r="D276" s="1">
        <v>42.271131099999998</v>
      </c>
      <c r="E276" s="1">
        <v>-89.093995199999995</v>
      </c>
      <c r="F276" s="2">
        <f>1000*SUMIFS(allNAICS!$O:$O,allNAICS!$C:$C,'Number of Firms per 1000 Capita'!$A276,allNAICS!$E:$E,'Number of Firms per 1000 Capita'!F$1)/$B276</f>
        <v>80.741609262787634</v>
      </c>
      <c r="G276" s="2">
        <f>1000*SUMIFS(allNAICS!$O:$O,allNAICS!$C:$C,'Number of Firms per 1000 Capita'!$A276,allNAICS!$E:$E,'Number of Firms per 1000 Capita'!G$1)/$B276</f>
        <v>0.28140114319214421</v>
      </c>
      <c r="H276" s="2">
        <f>1000*SUMIFS(allNAICS!$O:$O,allNAICS!$C:$C,'Number of Firms per 1000 Capita'!$A276,allNAICS!$E:$E,'Number of Firms per 1000 Capita'!H$1)/$B276</f>
        <v>0</v>
      </c>
      <c r="I276" s="2">
        <f>1000*SUMIFS(allNAICS!$O:$O,allNAICS!$C:$C,'Number of Firms per 1000 Capita'!$A276,allNAICS!$E:$E,'Number of Firms per 1000 Capita'!I$1)/$B276</f>
        <v>8.2075333431042063E-2</v>
      </c>
      <c r="J276" s="2">
        <f>1000*SUMIFS(allNAICS!$O:$O,allNAICS!$C:$C,'Number of Firms per 1000 Capita'!$A276,allNAICS!$E:$E,'Number of Firms per 1000 Capita'!J$1)/$B276</f>
        <v>7.9407885094533199</v>
      </c>
      <c r="K276" s="2">
        <f>1000*SUMIFS(allNAICS!$O:$O,allNAICS!$C:$C,'Number of Firms per 1000 Capita'!$A276,allNAICS!$E:$E,'Number of Firms per 1000 Capita'!K$1)/$B276</f>
        <v>2.5531291220870584</v>
      </c>
      <c r="L276" s="2">
        <f>1000*SUMIFS(allNAICS!$O:$O,allNAICS!$C:$C,'Number of Firms per 1000 Capita'!$A276,allNAICS!$E:$E,'Number of Firms per 1000 Capita'!L$1)/$B276</f>
        <v>2.5238165030045434</v>
      </c>
      <c r="M276" s="2">
        <f>1000*SUMIFS(allNAICS!$O:$O,allNAICS!$C:$C,'Number of Firms per 1000 Capita'!$A276,allNAICS!$E:$E,'Number of Firms per 1000 Capita'!M$1)/$B276</f>
        <v>8.4801407005715959</v>
      </c>
      <c r="N276" s="2">
        <f>1000*SUMIFS(allNAICS!$O:$O,allNAICS!$C:$C,'Number of Firms per 1000 Capita'!$A276,allNAICS!$E:$E,'Number of Firms per 1000 Capita'!N$1)/$B276</f>
        <v>3.1481752894621136</v>
      </c>
      <c r="O276" s="2">
        <f>1000*SUMIFS(allNAICS!$O:$O,allNAICS!$C:$C,'Number of Firms per 1000 Capita'!$A276,allNAICS!$E:$E,'Number of Firms per 1000 Capita'!O$1)/$B276</f>
        <v>0.8324783819434266</v>
      </c>
      <c r="P276" s="2">
        <f>1000*SUMIFS(allNAICS!$O:$O,allNAICS!$C:$C,'Number of Firms per 1000 Capita'!$A276,allNAICS!$E:$E,'Number of Firms per 1000 Capita'!P$1)/$B276</f>
        <v>3.611314670965851</v>
      </c>
      <c r="Q276" s="2">
        <f>1000*SUMIFS(allNAICS!$O:$O,allNAICS!$C:$C,'Number of Firms per 1000 Capita'!$A276,allNAICS!$E:$E,'Number of Firms per 1000 Capita'!Q$1)/$B276</f>
        <v>6.1673750549611608</v>
      </c>
      <c r="R276" s="2">
        <f>1000*SUMIFS(allNAICS!$O:$O,allNAICS!$C:$C,'Number of Firms per 1000 Capita'!$A276,allNAICS!$E:$E,'Number of Firms per 1000 Capita'!R$1)/$B276</f>
        <v>8.3306463432507698</v>
      </c>
      <c r="S276" s="2">
        <f>1000*SUMIFS(allNAICS!$O:$O,allNAICS!$C:$C,'Number of Firms per 1000 Capita'!$A276,allNAICS!$E:$E,'Number of Firms per 1000 Capita'!S$1)/$B276</f>
        <v>5.9563241975670529</v>
      </c>
      <c r="T276" s="2">
        <f>1000*SUMIFS(allNAICS!$O:$O,allNAICS!$C:$C,'Number of Firms per 1000 Capita'!$A276,allNAICS!$E:$E,'Number of Firms per 1000 Capita'!T$1)/$B276</f>
        <v>1.5740876447310568</v>
      </c>
      <c r="U276" s="2">
        <f>1000*SUMIFS(allNAICS!$O:$O,allNAICS!$C:$C,'Number of Firms per 1000 Capita'!$A276,allNAICS!$E:$E,'Number of Firms per 1000 Capita'!U$1)/$B276</f>
        <v>10.007328154770629</v>
      </c>
      <c r="V276" s="2">
        <f>1000*SUMIFS(allNAICS!$O:$O,allNAICS!$C:$C,'Number of Firms per 1000 Capita'!$A276,allNAICS!$E:$E,'Number of Firms per 1000 Capita'!V$1)/$B276</f>
        <v>3.3944012897552396</v>
      </c>
      <c r="W276" s="2">
        <f>1000*SUMIFS(allNAICS!$O:$O,allNAICS!$C:$C,'Number of Firms per 1000 Capita'!$A276,allNAICS!$E:$E,'Number of Firms per 1000 Capita'!W$1)/$B276</f>
        <v>1.9492891689872489</v>
      </c>
      <c r="X276" s="2">
        <f>1000*SUMIFS(allNAICS!$O:$O,allNAICS!$C:$C,'Number of Firms per 1000 Capita'!$A276,allNAICS!$E:$E,'Number of Firms per 1000 Capita'!X$1)/$B276</f>
        <v>14.131613659680493</v>
      </c>
      <c r="Y276" s="2">
        <f>1000*SUMIFS(allNAICS!$O:$O,allNAICS!$C:$C,'Number of Firms per 1000 Capita'!$A276,allNAICS!$E:$E,'Number of Firms per 1000 Capita'!Y$1)/$B276</f>
        <v>8.7937857247545062E-2</v>
      </c>
      <c r="Z276" s="2">
        <f>1000*SUMIFS(allNAICS!$O:$O,allNAICS!$C:$C,'Number of Firms per 1000 Capita'!$A276,allNAICS!$E:$E,'Number of Firms per 1000 Capita'!Z$1)/$B276</f>
        <v>0</v>
      </c>
    </row>
    <row r="277" spans="1:26" x14ac:dyDescent="0.45">
      <c r="A277" s="1" t="s">
        <v>768</v>
      </c>
      <c r="B277" s="2">
        <v>148157</v>
      </c>
      <c r="C277" s="1" t="s">
        <v>470</v>
      </c>
      <c r="D277" s="1">
        <v>35.938210300000001</v>
      </c>
      <c r="E277" s="1">
        <v>-77.7905339</v>
      </c>
      <c r="F277" s="2">
        <f>1000*SUMIFS(allNAICS!$O:$O,allNAICS!$C:$C,'Number of Firms per 1000 Capita'!$A277,allNAICS!$E:$E,'Number of Firms per 1000 Capita'!F$1)/$B277</f>
        <v>71.667217883731453</v>
      </c>
      <c r="G277" s="2">
        <f>1000*SUMIFS(allNAICS!$O:$O,allNAICS!$C:$C,'Number of Firms per 1000 Capita'!$A277,allNAICS!$E:$E,'Number of Firms per 1000 Capita'!G$1)/$B277</f>
        <v>0.58046531719729744</v>
      </c>
      <c r="H277" s="2">
        <f>1000*SUMIFS(allNAICS!$O:$O,allNAICS!$C:$C,'Number of Firms per 1000 Capita'!$A277,allNAICS!$E:$E,'Number of Firms per 1000 Capita'!H$1)/$B277</f>
        <v>0</v>
      </c>
      <c r="I277" s="2">
        <f>1000*SUMIFS(allNAICS!$O:$O,allNAICS!$C:$C,'Number of Firms per 1000 Capita'!$A277,allNAICS!$E:$E,'Number of Firms per 1000 Capita'!I$1)/$B277</f>
        <v>0</v>
      </c>
      <c r="J277" s="2">
        <f>1000*SUMIFS(allNAICS!$O:$O,allNAICS!$C:$C,'Number of Firms per 1000 Capita'!$A277,allNAICS!$E:$E,'Number of Firms per 1000 Capita'!J$1)/$B277</f>
        <v>9.3076938652915491</v>
      </c>
      <c r="K277" s="2">
        <f>1000*SUMIFS(allNAICS!$O:$O,allNAICS!$C:$C,'Number of Firms per 1000 Capita'!$A277,allNAICS!$E:$E,'Number of Firms per 1000 Capita'!K$1)/$B277</f>
        <v>1.3634185357424893</v>
      </c>
      <c r="L277" s="2">
        <f>1000*SUMIFS(allNAICS!$O:$O,allNAICS!$C:$C,'Number of Firms per 1000 Capita'!$A277,allNAICS!$E:$E,'Number of Firms per 1000 Capita'!L$1)/$B277</f>
        <v>1.6604007910527345</v>
      </c>
      <c r="M277" s="2">
        <f>1000*SUMIFS(allNAICS!$O:$O,allNAICS!$C:$C,'Number of Firms per 1000 Capita'!$A277,allNAICS!$E:$E,'Number of Firms per 1000 Capita'!M$1)/$B277</f>
        <v>7.2153188846966394</v>
      </c>
      <c r="N277" s="2">
        <f>1000*SUMIFS(allNAICS!$O:$O,allNAICS!$C:$C,'Number of Firms per 1000 Capita'!$A277,allNAICS!$E:$E,'Number of Firms per 1000 Capita'!N$1)/$B277</f>
        <v>3.0305689235068205</v>
      </c>
      <c r="O277" s="2">
        <f>1000*SUMIFS(allNAICS!$O:$O,allNAICS!$C:$C,'Number of Firms per 1000 Capita'!$A277,allNAICS!$E:$E,'Number of Firms per 1000 Capita'!O$1)/$B277</f>
        <v>0.6952084612944377</v>
      </c>
      <c r="P277" s="2">
        <f>1000*SUMIFS(allNAICS!$O:$O,allNAICS!$C:$C,'Number of Firms per 1000 Capita'!$A277,allNAICS!$E:$E,'Number of Firms per 1000 Capita'!P$1)/$B277</f>
        <v>2.2206173181152424</v>
      </c>
      <c r="Q277" s="2">
        <f>1000*SUMIFS(allNAICS!$O:$O,allNAICS!$C:$C,'Number of Firms per 1000 Capita'!$A277,allNAICS!$E:$E,'Number of Firms per 1000 Capita'!Q$1)/$B277</f>
        <v>4.4547338296536783</v>
      </c>
      <c r="R277" s="2">
        <f>1000*SUMIFS(allNAICS!$O:$O,allNAICS!$C:$C,'Number of Firms per 1000 Capita'!$A277,allNAICS!$E:$E,'Number of Firms per 1000 Capita'!R$1)/$B277</f>
        <v>6.958834209655973</v>
      </c>
      <c r="S277" s="2">
        <f>1000*SUMIFS(allNAICS!$O:$O,allNAICS!$C:$C,'Number of Firms per 1000 Capita'!$A277,allNAICS!$E:$E,'Number of Firms per 1000 Capita'!S$1)/$B277</f>
        <v>9.2131995113291989</v>
      </c>
      <c r="T277" s="2">
        <f>1000*SUMIFS(allNAICS!$O:$O,allNAICS!$C:$C,'Number of Firms per 1000 Capita'!$A277,allNAICS!$E:$E,'Number of Firms per 1000 Capita'!T$1)/$B277</f>
        <v>1.7008983713223136</v>
      </c>
      <c r="U277" s="2">
        <f>1000*SUMIFS(allNAICS!$O:$O,allNAICS!$C:$C,'Number of Firms per 1000 Capita'!$A277,allNAICS!$E:$E,'Number of Firms per 1000 Capita'!U$1)/$B277</f>
        <v>7.6472930742388145</v>
      </c>
      <c r="V277" s="2">
        <f>1000*SUMIFS(allNAICS!$O:$O,allNAICS!$C:$C,'Number of Firms per 1000 Capita'!$A277,allNAICS!$E:$E,'Number of Firms per 1000 Capita'!V$1)/$B277</f>
        <v>1.7953927252846642</v>
      </c>
      <c r="W277" s="2">
        <f>1000*SUMIFS(allNAICS!$O:$O,allNAICS!$C:$C,'Number of Firms per 1000 Capita'!$A277,allNAICS!$E:$E,'Number of Firms per 1000 Capita'!W$1)/$B277</f>
        <v>2.6930890879269964</v>
      </c>
      <c r="X277" s="2">
        <f>1000*SUMIFS(allNAICS!$O:$O,allNAICS!$C:$C,'Number of Firms per 1000 Capita'!$A277,allNAICS!$E:$E,'Number of Firms per 1000 Capita'!X$1)/$B277</f>
        <v>11.184081751115372</v>
      </c>
      <c r="Y277" s="2">
        <f>1000*SUMIFS(allNAICS!$O:$O,allNAICS!$C:$C,'Number of Firms per 1000 Capita'!$A277,allNAICS!$E:$E,'Number of Firms per 1000 Capita'!Y$1)/$B277</f>
        <v>0</v>
      </c>
      <c r="Z277" s="2">
        <f>1000*SUMIFS(allNAICS!$O:$O,allNAICS!$C:$C,'Number of Firms per 1000 Capita'!$A277,allNAICS!$E:$E,'Number of Firms per 1000 Capita'!Z$1)/$B277</f>
        <v>0</v>
      </c>
    </row>
    <row r="278" spans="1:26" x14ac:dyDescent="0.45">
      <c r="A278" s="1" t="s">
        <v>769</v>
      </c>
      <c r="B278" s="2">
        <v>96471</v>
      </c>
      <c r="C278" s="1" t="s">
        <v>449</v>
      </c>
      <c r="D278" s="1">
        <v>34.257038000000001</v>
      </c>
      <c r="E278" s="1">
        <v>-85.164672600000003</v>
      </c>
      <c r="F278" s="2">
        <f>1000*SUMIFS(allNAICS!$O:$O,allNAICS!$C:$C,'Number of Firms per 1000 Capita'!$A278,allNAICS!$E:$E,'Number of Firms per 1000 Capita'!F$1)/$B278</f>
        <v>83.620984544578164</v>
      </c>
      <c r="G278" s="2">
        <f>1000*SUMIFS(allNAICS!$O:$O,allNAICS!$C:$C,'Number of Firms per 1000 Capita'!$A278,allNAICS!$E:$E,'Number of Firms per 1000 Capita'!G$1)/$B278</f>
        <v>0.93292284728052988</v>
      </c>
      <c r="H278" s="2">
        <f>1000*SUMIFS(allNAICS!$O:$O,allNAICS!$C:$C,'Number of Firms per 1000 Capita'!$A278,allNAICS!$E:$E,'Number of Firms per 1000 Capita'!H$1)/$B278</f>
        <v>0</v>
      </c>
      <c r="I278" s="2">
        <f>1000*SUMIFS(allNAICS!$O:$O,allNAICS!$C:$C,'Number of Firms per 1000 Capita'!$A278,allNAICS!$E:$E,'Number of Firms per 1000 Capita'!I$1)/$B278</f>
        <v>0</v>
      </c>
      <c r="J278" s="2">
        <f>1000*SUMIFS(allNAICS!$O:$O,allNAICS!$C:$C,'Number of Firms per 1000 Capita'!$A278,allNAICS!$E:$E,'Number of Firms per 1000 Capita'!J$1)/$B278</f>
        <v>9.9511770376589848</v>
      </c>
      <c r="K278" s="2">
        <f>1000*SUMIFS(allNAICS!$O:$O,allNAICS!$C:$C,'Number of Firms per 1000 Capita'!$A278,allNAICS!$E:$E,'Number of Firms per 1000 Capita'!K$1)/$B278</f>
        <v>1.4512133179919353</v>
      </c>
      <c r="L278" s="2">
        <f>1000*SUMIFS(allNAICS!$O:$O,allNAICS!$C:$C,'Number of Firms per 1000 Capita'!$A278,allNAICS!$E:$E,'Number of Firms per 1000 Capita'!L$1)/$B278</f>
        <v>1.8347482663183754</v>
      </c>
      <c r="M278" s="2">
        <f>1000*SUMIFS(allNAICS!$O:$O,allNAICS!$C:$C,'Number of Firms per 1000 Capita'!$A278,allNAICS!$E:$E,'Number of Firms per 1000 Capita'!M$1)/$B278</f>
        <v>9.8060557058597926</v>
      </c>
      <c r="N278" s="2">
        <f>1000*SUMIFS(allNAICS!$O:$O,allNAICS!$C:$C,'Number of Firms per 1000 Capita'!$A278,allNAICS!$E:$E,'Number of Firms per 1000 Capita'!N$1)/$B278</f>
        <v>3.6487649138082947</v>
      </c>
      <c r="O278" s="2">
        <f>1000*SUMIFS(allNAICS!$O:$O,allNAICS!$C:$C,'Number of Firms per 1000 Capita'!$A278,allNAICS!$E:$E,'Number of Firms per 1000 Capita'!O$1)/$B278</f>
        <v>0.53902208953986175</v>
      </c>
      <c r="P278" s="2">
        <f>1000*SUMIFS(allNAICS!$O:$O,allNAICS!$C:$C,'Number of Firms per 1000 Capita'!$A278,allNAICS!$E:$E,'Number of Firms per 1000 Capita'!P$1)/$B278</f>
        <v>2.4774284500005184</v>
      </c>
      <c r="Q278" s="2">
        <f>1000*SUMIFS(allNAICS!$O:$O,allNAICS!$C:$C,'Number of Firms per 1000 Capita'!$A278,allNAICS!$E:$E,'Number of Firms per 1000 Capita'!Q$1)/$B278</f>
        <v>5.2761969918421077</v>
      </c>
      <c r="R278" s="2">
        <f>1000*SUMIFS(allNAICS!$O:$O,allNAICS!$C:$C,'Number of Firms per 1000 Capita'!$A278,allNAICS!$E:$E,'Number of Firms per 1000 Capita'!R$1)/$B278</f>
        <v>9.7542266587886512</v>
      </c>
      <c r="S278" s="2">
        <f>1000*SUMIFS(allNAICS!$O:$O,allNAICS!$C:$C,'Number of Firms per 1000 Capita'!$A278,allNAICS!$E:$E,'Number of Firms per 1000 Capita'!S$1)/$B278</f>
        <v>9.5780078987467743</v>
      </c>
      <c r="T278" s="2">
        <f>1000*SUMIFS(allNAICS!$O:$O,allNAICS!$C:$C,'Number of Firms per 1000 Capita'!$A278,allNAICS!$E:$E,'Number of Firms per 1000 Capita'!T$1)/$B278</f>
        <v>1.6067004592053571</v>
      </c>
      <c r="U278" s="2">
        <f>1000*SUMIFS(allNAICS!$O:$O,allNAICS!$C:$C,'Number of Firms per 1000 Capita'!$A278,allNAICS!$E:$E,'Number of Firms per 1000 Capita'!U$1)/$B278</f>
        <v>7.8676493453991352</v>
      </c>
      <c r="V278" s="2">
        <f>1000*SUMIFS(allNAICS!$O:$O,allNAICS!$C:$C,'Number of Firms per 1000 Capita'!$A278,allNAICS!$E:$E,'Number of Firms per 1000 Capita'!V$1)/$B278</f>
        <v>2.3426729276155527</v>
      </c>
      <c r="W278" s="2">
        <f>1000*SUMIFS(allNAICS!$O:$O,allNAICS!$C:$C,'Number of Firms per 1000 Capita'!$A278,allNAICS!$E:$E,'Number of Firms per 1000 Capita'!W$1)/$B278</f>
        <v>2.3115754993728683</v>
      </c>
      <c r="X278" s="2">
        <f>1000*SUMIFS(allNAICS!$O:$O,allNAICS!$C:$C,'Number of Firms per 1000 Capita'!$A278,allNAICS!$E:$E,'Number of Firms per 1000 Capita'!X$1)/$B278</f>
        <v>14.211524706906738</v>
      </c>
      <c r="Y278" s="2">
        <f>1000*SUMIFS(allNAICS!$O:$O,allNAICS!$C:$C,'Number of Firms per 1000 Capita'!$A278,allNAICS!$E:$E,'Number of Firms per 1000 Capita'!Y$1)/$B278</f>
        <v>0</v>
      </c>
      <c r="Z278" s="2">
        <f>1000*SUMIFS(allNAICS!$O:$O,allNAICS!$C:$C,'Number of Firms per 1000 Capita'!$A278,allNAICS!$E:$E,'Number of Firms per 1000 Capita'!Z$1)/$B278</f>
        <v>0</v>
      </c>
    </row>
    <row r="279" spans="1:26" x14ac:dyDescent="0.45">
      <c r="A279" s="1" t="s">
        <v>770</v>
      </c>
      <c r="B279" s="2">
        <v>2268005</v>
      </c>
      <c r="C279" s="1" t="s">
        <v>480</v>
      </c>
      <c r="D279" s="1">
        <v>38.5815719</v>
      </c>
      <c r="E279" s="1">
        <v>-121.49439959999999</v>
      </c>
      <c r="F279" s="2">
        <f>1000*SUMIFS(allNAICS!$O:$O,allNAICS!$C:$C,'Number of Firms per 1000 Capita'!$A279,allNAICS!$E:$E,'Number of Firms per 1000 Capita'!F$1)/$B279</f>
        <v>75.574789297201733</v>
      </c>
      <c r="G279" s="2">
        <f>1000*SUMIFS(allNAICS!$O:$O,allNAICS!$C:$C,'Number of Firms per 1000 Capita'!$A279,allNAICS!$E:$E,'Number of Firms per 1000 Capita'!G$1)/$B279</f>
        <v>0.37345596680783333</v>
      </c>
      <c r="H279" s="2">
        <f>1000*SUMIFS(allNAICS!$O:$O,allNAICS!$C:$C,'Number of Firms per 1000 Capita'!$A279,allNAICS!$E:$E,'Number of Firms per 1000 Capita'!H$1)/$B279</f>
        <v>5.4673600807758363E-2</v>
      </c>
      <c r="I279" s="2">
        <f>1000*SUMIFS(allNAICS!$O:$O,allNAICS!$C:$C,'Number of Firms per 1000 Capita'!$A279,allNAICS!$E:$E,'Number of Firms per 1000 Capita'!I$1)/$B279</f>
        <v>3.2186877894890005E-2</v>
      </c>
      <c r="J279" s="2">
        <f>1000*SUMIFS(allNAICS!$O:$O,allNAICS!$C:$C,'Number of Firms per 1000 Capita'!$A279,allNAICS!$E:$E,'Number of Firms per 1000 Capita'!J$1)/$B279</f>
        <v>7.5453978276061999</v>
      </c>
      <c r="K279" s="2">
        <f>1000*SUMIFS(allNAICS!$O:$O,allNAICS!$C:$C,'Number of Firms per 1000 Capita'!$A279,allNAICS!$E:$E,'Number of Firms per 1000 Capita'!K$1)/$B279</f>
        <v>1.4470867568634107</v>
      </c>
      <c r="L279" s="2">
        <f>1000*SUMIFS(allNAICS!$O:$O,allNAICS!$C:$C,'Number of Firms per 1000 Capita'!$A279,allNAICS!$E:$E,'Number of Firms per 1000 Capita'!L$1)/$B279</f>
        <v>1.9519357320640827</v>
      </c>
      <c r="M279" s="2">
        <f>1000*SUMIFS(allNAICS!$O:$O,allNAICS!$C:$C,'Number of Firms per 1000 Capita'!$A279,allNAICS!$E:$E,'Number of Firms per 1000 Capita'!M$1)/$B279</f>
        <v>6.7204437379988136</v>
      </c>
      <c r="N279" s="2">
        <f>1000*SUMIFS(allNAICS!$O:$O,allNAICS!$C:$C,'Number of Firms per 1000 Capita'!$A279,allNAICS!$E:$E,'Number of Firms per 1000 Capita'!N$1)/$B279</f>
        <v>3.6521083507311491</v>
      </c>
      <c r="O279" s="2">
        <f>1000*SUMIFS(allNAICS!$O:$O,allNAICS!$C:$C,'Number of Firms per 1000 Capita'!$A279,allNAICS!$E:$E,'Number of Firms per 1000 Capita'!O$1)/$B279</f>
        <v>1.1269816424566965</v>
      </c>
      <c r="P279" s="2">
        <f>1000*SUMIFS(allNAICS!$O:$O,allNAICS!$C:$C,'Number of Firms per 1000 Capita'!$A279,allNAICS!$E:$E,'Number of Firms per 1000 Capita'!P$1)/$B279</f>
        <v>2.6260965033145869</v>
      </c>
      <c r="Q279" s="2">
        <f>1000*SUMIFS(allNAICS!$O:$O,allNAICS!$C:$C,'Number of Firms per 1000 Capita'!$A279,allNAICS!$E:$E,'Number of Firms per 1000 Capita'!Q$1)/$B279</f>
        <v>7.5339340080819932</v>
      </c>
      <c r="R279" s="2">
        <f>1000*SUMIFS(allNAICS!$O:$O,allNAICS!$C:$C,'Number of Firms per 1000 Capita'!$A279,allNAICS!$E:$E,'Number of Firms per 1000 Capita'!R$1)/$B279</f>
        <v>12.731894330038955</v>
      </c>
      <c r="S279" s="2">
        <f>1000*SUMIFS(allNAICS!$O:$O,allNAICS!$C:$C,'Number of Firms per 1000 Capita'!$A279,allNAICS!$E:$E,'Number of Firms per 1000 Capita'!S$1)/$B279</f>
        <v>5.9263537778796787</v>
      </c>
      <c r="T279" s="2">
        <f>1000*SUMIFS(allNAICS!$O:$O,allNAICS!$C:$C,'Number of Firms per 1000 Capita'!$A279,allNAICS!$E:$E,'Number of Firms per 1000 Capita'!T$1)/$B279</f>
        <v>1.8549341822438663</v>
      </c>
      <c r="U279" s="2">
        <f>1000*SUMIFS(allNAICS!$O:$O,allNAICS!$C:$C,'Number of Firms per 1000 Capita'!$A279,allNAICS!$E:$E,'Number of Firms per 1000 Capita'!U$1)/$B279</f>
        <v>7.0449580137609926</v>
      </c>
      <c r="V279" s="2">
        <f>1000*SUMIFS(allNAICS!$O:$O,allNAICS!$C:$C,'Number of Firms per 1000 Capita'!$A279,allNAICS!$E:$E,'Number of Firms per 1000 Capita'!V$1)/$B279</f>
        <v>3.2641021514502833</v>
      </c>
      <c r="W279" s="2">
        <f>1000*SUMIFS(allNAICS!$O:$O,allNAICS!$C:$C,'Number of Firms per 1000 Capita'!$A279,allNAICS!$E:$E,'Number of Firms per 1000 Capita'!W$1)/$B279</f>
        <v>2.0581965207307742</v>
      </c>
      <c r="X279" s="2">
        <f>1000*SUMIFS(allNAICS!$O:$O,allNAICS!$C:$C,'Number of Firms per 1000 Capita'!$A279,allNAICS!$E:$E,'Number of Firms per 1000 Capita'!X$1)/$B279</f>
        <v>9.7548285828294024</v>
      </c>
      <c r="Y279" s="2">
        <f>1000*SUMIFS(allNAICS!$O:$O,allNAICS!$C:$C,'Number of Firms per 1000 Capita'!$A279,allNAICS!$E:$E,'Number of Firms per 1000 Capita'!Y$1)/$B279</f>
        <v>8.9946891651473432E-2</v>
      </c>
      <c r="Z279" s="2">
        <f>1000*SUMIFS(allNAICS!$O:$O,allNAICS!$C:$C,'Number of Firms per 1000 Capita'!$A279,allNAICS!$E:$E,'Number of Firms per 1000 Capita'!Z$1)/$B279</f>
        <v>1.9841226099589729E-2</v>
      </c>
    </row>
    <row r="280" spans="1:26" x14ac:dyDescent="0.45">
      <c r="A280" s="1" t="s">
        <v>771</v>
      </c>
      <c r="B280" s="2">
        <v>193803</v>
      </c>
      <c r="C280" s="1" t="s">
        <v>466</v>
      </c>
      <c r="D280" s="1">
        <v>43.419469900000003</v>
      </c>
      <c r="E280" s="1">
        <v>-83.950806799999995</v>
      </c>
      <c r="F280" s="2">
        <f>1000*SUMIFS(allNAICS!$O:$O,allNAICS!$C:$C,'Number of Firms per 1000 Capita'!$A280,allNAICS!$E:$E,'Number of Firms per 1000 Capita'!F$1)/$B280</f>
        <v>79.008064890636362</v>
      </c>
      <c r="G280" s="2">
        <f>1000*SUMIFS(allNAICS!$O:$O,allNAICS!$C:$C,'Number of Firms per 1000 Capita'!$A280,allNAICS!$E:$E,'Number of Firms per 1000 Capita'!G$1)/$B280</f>
        <v>0.40763042883753087</v>
      </c>
      <c r="H280" s="2">
        <f>1000*SUMIFS(allNAICS!$O:$O,allNAICS!$C:$C,'Number of Firms per 1000 Capita'!$A280,allNAICS!$E:$E,'Number of Firms per 1000 Capita'!H$1)/$B280</f>
        <v>0.15995624422738555</v>
      </c>
      <c r="I280" s="2">
        <f>1000*SUMIFS(allNAICS!$O:$O,allNAICS!$C:$C,'Number of Firms per 1000 Capita'!$A280,allNAICS!$E:$E,'Number of Firms per 1000 Capita'!I$1)/$B280</f>
        <v>0</v>
      </c>
      <c r="J280" s="2">
        <f>1000*SUMIFS(allNAICS!$O:$O,allNAICS!$C:$C,'Number of Firms per 1000 Capita'!$A280,allNAICS!$E:$E,'Number of Firms per 1000 Capita'!J$1)/$B280</f>
        <v>7.435385417150405</v>
      </c>
      <c r="K280" s="2">
        <f>1000*SUMIFS(allNAICS!$O:$O,allNAICS!$C:$C,'Number of Firms per 1000 Capita'!$A280,allNAICS!$E:$E,'Number of Firms per 1000 Capita'!K$1)/$B280</f>
        <v>2.1258700845704142</v>
      </c>
      <c r="L280" s="2">
        <f>1000*SUMIFS(allNAICS!$O:$O,allNAICS!$C:$C,'Number of Firms per 1000 Capita'!$A280,allNAICS!$E:$E,'Number of Firms per 1000 Capita'!L$1)/$B280</f>
        <v>1.4654055922766933</v>
      </c>
      <c r="M280" s="2">
        <f>1000*SUMIFS(allNAICS!$O:$O,allNAICS!$C:$C,'Number of Firms per 1000 Capita'!$A280,allNAICS!$E:$E,'Number of Firms per 1000 Capita'!M$1)/$B280</f>
        <v>9.9224470209439488</v>
      </c>
      <c r="N280" s="2">
        <f>1000*SUMIFS(allNAICS!$O:$O,allNAICS!$C:$C,'Number of Firms per 1000 Capita'!$A280,allNAICS!$E:$E,'Number of Firms per 1000 Capita'!N$1)/$B280</f>
        <v>2.4819017249474982</v>
      </c>
      <c r="O280" s="2">
        <f>1000*SUMIFS(allNAICS!$O:$O,allNAICS!$C:$C,'Number of Firms per 1000 Capita'!$A280,allNAICS!$E:$E,'Number of Firms per 1000 Capita'!O$1)/$B280</f>
        <v>0.72238303844625729</v>
      </c>
      <c r="P280" s="2">
        <f>1000*SUMIFS(allNAICS!$O:$O,allNAICS!$C:$C,'Number of Firms per 1000 Capita'!$A280,allNAICS!$E:$E,'Number of Firms per 1000 Capita'!P$1)/$B280</f>
        <v>2.5231807557158556</v>
      </c>
      <c r="Q280" s="2">
        <f>1000*SUMIFS(allNAICS!$O:$O,allNAICS!$C:$C,'Number of Firms per 1000 Capita'!$A280,allNAICS!$E:$E,'Number of Firms per 1000 Capita'!Q$1)/$B280</f>
        <v>8.0029720902153212</v>
      </c>
      <c r="R280" s="2">
        <f>1000*SUMIFS(allNAICS!$O:$O,allNAICS!$C:$C,'Number of Firms per 1000 Capita'!$A280,allNAICS!$E:$E,'Number of Firms per 1000 Capita'!R$1)/$B280</f>
        <v>7.0999932921575004</v>
      </c>
      <c r="S280" s="2">
        <f>1000*SUMIFS(allNAICS!$O:$O,allNAICS!$C:$C,'Number of Firms per 1000 Capita'!$A280,allNAICS!$E:$E,'Number of Firms per 1000 Capita'!S$1)/$B280</f>
        <v>5.5468697594980467</v>
      </c>
      <c r="T280" s="2">
        <f>1000*SUMIFS(allNAICS!$O:$O,allNAICS!$C:$C,'Number of Firms per 1000 Capita'!$A280,allNAICS!$E:$E,'Number of Firms per 1000 Capita'!T$1)/$B280</f>
        <v>1.5686031691975872</v>
      </c>
      <c r="U280" s="2">
        <f>1000*SUMIFS(allNAICS!$O:$O,allNAICS!$C:$C,'Number of Firms per 1000 Capita'!$A280,allNAICS!$E:$E,'Number of Firms per 1000 Capita'!U$1)/$B280</f>
        <v>11.289814915145792</v>
      </c>
      <c r="V280" s="2">
        <f>1000*SUMIFS(allNAICS!$O:$O,allNAICS!$C:$C,'Number of Firms per 1000 Capita'!$A280,allNAICS!$E:$E,'Number of Firms per 1000 Capita'!V$1)/$B280</f>
        <v>3.1372063383951745</v>
      </c>
      <c r="W280" s="2">
        <f>1000*SUMIFS(allNAICS!$O:$O,allNAICS!$C:$C,'Number of Firms per 1000 Capita'!$A280,allNAICS!$E:$E,'Number of Firms per 1000 Capita'!W$1)/$B280</f>
        <v>2.2703466922596656</v>
      </c>
      <c r="X280" s="2">
        <f>1000*SUMIFS(allNAICS!$O:$O,allNAICS!$C:$C,'Number of Firms per 1000 Capita'!$A280,allNAICS!$E:$E,'Number of Firms per 1000 Capita'!X$1)/$B280</f>
        <v>12.987415055494496</v>
      </c>
      <c r="Y280" s="2">
        <f>1000*SUMIFS(allNAICS!$O:$O,allNAICS!$C:$C,'Number of Firms per 1000 Capita'!$A280,allNAICS!$E:$E,'Number of Firms per 1000 Capita'!Y$1)/$B280</f>
        <v>0.13931672884320676</v>
      </c>
      <c r="Z280" s="2">
        <f>1000*SUMIFS(allNAICS!$O:$O,allNAICS!$C:$C,'Number of Firms per 1000 Capita'!$A280,allNAICS!$E:$E,'Number of Firms per 1000 Capita'!Z$1)/$B280</f>
        <v>0</v>
      </c>
    </row>
    <row r="281" spans="1:26" x14ac:dyDescent="0.45">
      <c r="A281" s="1" t="s">
        <v>772</v>
      </c>
      <c r="B281" s="2">
        <v>410119</v>
      </c>
      <c r="C281" s="1" t="s">
        <v>494</v>
      </c>
      <c r="D281" s="1">
        <v>44.942897500000001</v>
      </c>
      <c r="E281" s="1">
        <v>-123.03509630000001</v>
      </c>
      <c r="F281" s="2">
        <f>1000*SUMIFS(allNAICS!$O:$O,allNAICS!$C:$C,'Number of Firms per 1000 Capita'!$A281,allNAICS!$E:$E,'Number of Firms per 1000 Capita'!F$1)/$B281</f>
        <v>66.865958416947279</v>
      </c>
      <c r="G281" s="2">
        <f>1000*SUMIFS(allNAICS!$O:$O,allNAICS!$C:$C,'Number of Firms per 1000 Capita'!$A281,allNAICS!$E:$E,'Number of Firms per 1000 Capita'!G$1)/$B281</f>
        <v>1.3361975426644461</v>
      </c>
      <c r="H281" s="2">
        <f>1000*SUMIFS(allNAICS!$O:$O,allNAICS!$C:$C,'Number of Firms per 1000 Capita'!$A281,allNAICS!$E:$E,'Number of Firms per 1000 Capita'!H$1)/$B281</f>
        <v>6.3396233776050359E-2</v>
      </c>
      <c r="I281" s="2">
        <f>1000*SUMIFS(allNAICS!$O:$O,allNAICS!$C:$C,'Number of Firms per 1000 Capita'!$A281,allNAICS!$E:$E,'Number of Firms per 1000 Capita'!I$1)/$B281</f>
        <v>0</v>
      </c>
      <c r="J281" s="2">
        <f>1000*SUMIFS(allNAICS!$O:$O,allNAICS!$C:$C,'Number of Firms per 1000 Capita'!$A281,allNAICS!$E:$E,'Number of Firms per 1000 Capita'!J$1)/$B281</f>
        <v>6.9345726484264327</v>
      </c>
      <c r="K281" s="2">
        <f>1000*SUMIFS(allNAICS!$O:$O,allNAICS!$C:$C,'Number of Firms per 1000 Capita'!$A281,allNAICS!$E:$E,'Number of Firms per 1000 Capita'!K$1)/$B281</f>
        <v>2.2383747156313167</v>
      </c>
      <c r="L281" s="2">
        <f>1000*SUMIFS(allNAICS!$O:$O,allNAICS!$C:$C,'Number of Firms per 1000 Capita'!$A281,allNAICS!$E:$E,'Number of Firms per 1000 Capita'!L$1)/$B281</f>
        <v>1.6678086116468636</v>
      </c>
      <c r="M281" s="2">
        <f>1000*SUMIFS(allNAICS!$O:$O,allNAICS!$C:$C,'Number of Firms per 1000 Capita'!$A281,allNAICS!$E:$E,'Number of Firms per 1000 Capita'!M$1)/$B281</f>
        <v>8.8681577785959682</v>
      </c>
      <c r="N281" s="2">
        <f>1000*SUMIFS(allNAICS!$O:$O,allNAICS!$C:$C,'Number of Firms per 1000 Capita'!$A281,allNAICS!$E:$E,'Number of Firms per 1000 Capita'!N$1)/$B281</f>
        <v>2.401741933438831</v>
      </c>
      <c r="O281" s="2">
        <f>1000*SUMIFS(allNAICS!$O:$O,allNAICS!$C:$C,'Number of Firms per 1000 Capita'!$A281,allNAICS!$E:$E,'Number of Firms per 1000 Capita'!O$1)/$B281</f>
        <v>0.66566045464852885</v>
      </c>
      <c r="P281" s="2">
        <f>1000*SUMIFS(allNAICS!$O:$O,allNAICS!$C:$C,'Number of Firms per 1000 Capita'!$A281,allNAICS!$E:$E,'Number of Firms per 1000 Capita'!P$1)/$B281</f>
        <v>1.982351463843421</v>
      </c>
      <c r="Q281" s="2">
        <f>1000*SUMIFS(allNAICS!$O:$O,allNAICS!$C:$C,'Number of Firms per 1000 Capita'!$A281,allNAICS!$E:$E,'Number of Firms per 1000 Capita'!Q$1)/$B281</f>
        <v>6.7565755305167521</v>
      </c>
      <c r="R281" s="2">
        <f>1000*SUMIFS(allNAICS!$O:$O,allNAICS!$C:$C,'Number of Firms per 1000 Capita'!$A281,allNAICS!$E:$E,'Number of Firms per 1000 Capita'!R$1)/$B281</f>
        <v>8.3146598913973744</v>
      </c>
      <c r="S281" s="2">
        <f>1000*SUMIFS(allNAICS!$O:$O,allNAICS!$C:$C,'Number of Firms per 1000 Capita'!$A281,allNAICS!$E:$E,'Number of Firms per 1000 Capita'!S$1)/$B281</f>
        <v>4.340203696975756</v>
      </c>
      <c r="T281" s="2">
        <f>1000*SUMIFS(allNAICS!$O:$O,allNAICS!$C:$C,'Number of Firms per 1000 Capita'!$A281,allNAICS!$E:$E,'Number of Firms per 1000 Capita'!T$1)/$B281</f>
        <v>1.3605807095013887</v>
      </c>
      <c r="U281" s="2">
        <f>1000*SUMIFS(allNAICS!$O:$O,allNAICS!$C:$C,'Number of Firms per 1000 Capita'!$A281,allNAICS!$E:$E,'Number of Firms per 1000 Capita'!U$1)/$B281</f>
        <v>8.1756758404268037</v>
      </c>
      <c r="V281" s="2">
        <f>1000*SUMIFS(allNAICS!$O:$O,allNAICS!$C:$C,'Number of Firms per 1000 Capita'!$A281,allNAICS!$E:$E,'Number of Firms per 1000 Capita'!V$1)/$B281</f>
        <v>2.7528595358908023</v>
      </c>
      <c r="W281" s="2">
        <f>1000*SUMIFS(allNAICS!$O:$O,allNAICS!$C:$C,'Number of Firms per 1000 Capita'!$A281,allNAICS!$E:$E,'Number of Firms per 1000 Capita'!W$1)/$B281</f>
        <v>2.1286504648650757</v>
      </c>
      <c r="X281" s="2">
        <f>1000*SUMIFS(allNAICS!$O:$O,allNAICS!$C:$C,'Number of Firms per 1000 Capita'!$A281,allNAICS!$E:$E,'Number of Firms per 1000 Capita'!X$1)/$B281</f>
        <v>6.9857772987840114</v>
      </c>
      <c r="Y281" s="2">
        <f>1000*SUMIFS(allNAICS!$O:$O,allNAICS!$C:$C,'Number of Firms per 1000 Capita'!$A281,allNAICS!$E:$E,'Number of Firms per 1000 Capita'!Y$1)/$B281</f>
        <v>0.12923078423579498</v>
      </c>
      <c r="Z281" s="2">
        <f>1000*SUMIFS(allNAICS!$O:$O,allNAICS!$C:$C,'Number of Firms per 1000 Capita'!$A281,allNAICS!$E:$E,'Number of Firms per 1000 Capita'!Z$1)/$B281</f>
        <v>0</v>
      </c>
    </row>
    <row r="282" spans="1:26" x14ac:dyDescent="0.45">
      <c r="A282" s="1" t="s">
        <v>773</v>
      </c>
      <c r="B282" s="2">
        <v>433168</v>
      </c>
      <c r="C282" s="1" t="s">
        <v>480</v>
      </c>
      <c r="D282" s="1">
        <v>36.677737200000003</v>
      </c>
      <c r="E282" s="1">
        <v>-121.6555013</v>
      </c>
      <c r="F282" s="2">
        <f>1000*SUMIFS(allNAICS!$O:$O,allNAICS!$C:$C,'Number of Firms per 1000 Capita'!$A282,allNAICS!$E:$E,'Number of Firms per 1000 Capita'!F$1)/$B282</f>
        <v>69.651959516861822</v>
      </c>
      <c r="G282" s="2">
        <f>1000*SUMIFS(allNAICS!$O:$O,allNAICS!$C:$C,'Number of Firms per 1000 Capita'!$A282,allNAICS!$E:$E,'Number of Firms per 1000 Capita'!G$1)/$B282</f>
        <v>0.96498356295940602</v>
      </c>
      <c r="H282" s="2">
        <f>1000*SUMIFS(allNAICS!$O:$O,allNAICS!$C:$C,'Number of Firms per 1000 Capita'!$A282,allNAICS!$E:$E,'Number of Firms per 1000 Capita'!H$1)/$B282</f>
        <v>0.11542865585638828</v>
      </c>
      <c r="I282" s="2">
        <f>1000*SUMIFS(allNAICS!$O:$O,allNAICS!$C:$C,'Number of Firms per 1000 Capita'!$A282,allNAICS!$E:$E,'Number of Firms per 1000 Capita'!I$1)/$B282</f>
        <v>0.10388579027074946</v>
      </c>
      <c r="J282" s="2">
        <f>1000*SUMIFS(allNAICS!$O:$O,allNAICS!$C:$C,'Number of Firms per 1000 Capita'!$A282,allNAICS!$E:$E,'Number of Firms per 1000 Capita'!J$1)/$B282</f>
        <v>6.858770730986592</v>
      </c>
      <c r="K282" s="2">
        <f>1000*SUMIFS(allNAICS!$O:$O,allNAICS!$C:$C,'Number of Firms per 1000 Capita'!$A282,allNAICS!$E:$E,'Number of Firms per 1000 Capita'!K$1)/$B282</f>
        <v>1.5144239648358142</v>
      </c>
      <c r="L282" s="2">
        <f>1000*SUMIFS(allNAICS!$O:$O,allNAICS!$C:$C,'Number of Firms per 1000 Capita'!$A282,allNAICS!$E:$E,'Number of Firms per 1000 Capita'!L$1)/$B282</f>
        <v>1.2904923724744211</v>
      </c>
      <c r="M282" s="2">
        <f>1000*SUMIFS(allNAICS!$O:$O,allNAICS!$C:$C,'Number of Firms per 1000 Capita'!$A282,allNAICS!$E:$E,'Number of Firms per 1000 Capita'!M$1)/$B282</f>
        <v>7.3274110737635283</v>
      </c>
      <c r="N282" s="2">
        <f>1000*SUMIFS(allNAICS!$O:$O,allNAICS!$C:$C,'Number of Firms per 1000 Capita'!$A282,allNAICS!$E:$E,'Number of Firms per 1000 Capita'!N$1)/$B282</f>
        <v>2.5832933180659698</v>
      </c>
      <c r="O282" s="2">
        <f>1000*SUMIFS(allNAICS!$O:$O,allNAICS!$C:$C,'Number of Firms per 1000 Capita'!$A282,allNAICS!$E:$E,'Number of Firms per 1000 Capita'!O$1)/$B282</f>
        <v>0.9188121006168507</v>
      </c>
      <c r="P282" s="2">
        <f>1000*SUMIFS(allNAICS!$O:$O,allNAICS!$C:$C,'Number of Firms per 1000 Capita'!$A282,allNAICS!$E:$E,'Number of Firms per 1000 Capita'!P$1)/$B282</f>
        <v>1.6829498023861411</v>
      </c>
      <c r="Q282" s="2">
        <f>1000*SUMIFS(allNAICS!$O:$O,allNAICS!$C:$C,'Number of Firms per 1000 Capita'!$A282,allNAICS!$E:$E,'Number of Firms per 1000 Capita'!Q$1)/$B282</f>
        <v>8.0199830089018587</v>
      </c>
      <c r="R282" s="2">
        <f>1000*SUMIFS(allNAICS!$O:$O,allNAICS!$C:$C,'Number of Firms per 1000 Capita'!$A282,allNAICS!$E:$E,'Number of Firms per 1000 Capita'!R$1)/$B282</f>
        <v>9.71216710375651</v>
      </c>
      <c r="S282" s="2">
        <f>1000*SUMIFS(allNAICS!$O:$O,allNAICS!$C:$C,'Number of Firms per 1000 Capita'!$A282,allNAICS!$E:$E,'Number of Firms per 1000 Capita'!S$1)/$B282</f>
        <v>5.1827466479518343</v>
      </c>
      <c r="T282" s="2">
        <f>1000*SUMIFS(allNAICS!$O:$O,allNAICS!$C:$C,'Number of Firms per 1000 Capita'!$A282,allNAICS!$E:$E,'Number of Firms per 1000 Capita'!T$1)/$B282</f>
        <v>1.8145384700624239</v>
      </c>
      <c r="U282" s="2">
        <f>1000*SUMIFS(allNAICS!$O:$O,allNAICS!$C:$C,'Number of Firms per 1000 Capita'!$A282,allNAICS!$E:$E,'Number of Firms per 1000 Capita'!U$1)/$B282</f>
        <v>7.7383370886122709</v>
      </c>
      <c r="V282" s="2">
        <f>1000*SUMIFS(allNAICS!$O:$O,allNAICS!$C:$C,'Number of Firms per 1000 Capita'!$A282,allNAICS!$E:$E,'Number of Firms per 1000 Capita'!V$1)/$B282</f>
        <v>3.3566653123037713</v>
      </c>
      <c r="W282" s="2">
        <f>1000*SUMIFS(allNAICS!$O:$O,allNAICS!$C:$C,'Number of Firms per 1000 Capita'!$A282,allNAICS!$E:$E,'Number of Firms per 1000 Capita'!W$1)/$B282</f>
        <v>3.181213755402061</v>
      </c>
      <c r="X282" s="2">
        <f>1000*SUMIFS(allNAICS!$O:$O,allNAICS!$C:$C,'Number of Firms per 1000 Capita'!$A282,allNAICS!$E:$E,'Number of Firms per 1000 Capita'!X$1)/$B282</f>
        <v>7.4059025597458721</v>
      </c>
      <c r="Y282" s="2">
        <f>1000*SUMIFS(allNAICS!$O:$O,allNAICS!$C:$C,'Number of Firms per 1000 Capita'!$A282,allNAICS!$E:$E,'Number of Firms per 1000 Capita'!Y$1)/$B282</f>
        <v>9.9268644036493922E-2</v>
      </c>
      <c r="Z282" s="2">
        <f>1000*SUMIFS(allNAICS!$O:$O,allNAICS!$C:$C,'Number of Firms per 1000 Capita'!$A282,allNAICS!$E:$E,'Number of Firms per 1000 Capita'!Z$1)/$B282</f>
        <v>0</v>
      </c>
    </row>
    <row r="283" spans="1:26" x14ac:dyDescent="0.45">
      <c r="A283" s="1" t="s">
        <v>774</v>
      </c>
      <c r="B283" s="2">
        <v>394925</v>
      </c>
      <c r="C283" s="1" t="s">
        <v>482</v>
      </c>
      <c r="D283" s="1">
        <v>38.360673599999998</v>
      </c>
      <c r="E283" s="1">
        <v>-75.599369199999998</v>
      </c>
      <c r="F283" s="2">
        <f>1000*SUMIFS(allNAICS!$O:$O,allNAICS!$C:$C,'Number of Firms per 1000 Capita'!$A283,allNAICS!$E:$E,'Number of Firms per 1000 Capita'!F$1)/$B283</f>
        <v>85.879597391909854</v>
      </c>
      <c r="G283" s="2">
        <f>1000*SUMIFS(allNAICS!$O:$O,allNAICS!$C:$C,'Number of Firms per 1000 Capita'!$A283,allNAICS!$E:$E,'Number of Firms per 1000 Capita'!G$1)/$B283</f>
        <v>2.1953535481420521</v>
      </c>
      <c r="H283" s="2">
        <f>1000*SUMIFS(allNAICS!$O:$O,allNAICS!$C:$C,'Number of Firms per 1000 Capita'!$A283,allNAICS!$E:$E,'Number of Firms per 1000 Capita'!H$1)/$B283</f>
        <v>0</v>
      </c>
      <c r="I283" s="2">
        <f>1000*SUMIFS(allNAICS!$O:$O,allNAICS!$C:$C,'Number of Firms per 1000 Capita'!$A283,allNAICS!$E:$E,'Number of Firms per 1000 Capita'!I$1)/$B283</f>
        <v>0</v>
      </c>
      <c r="J283" s="2">
        <f>1000*SUMIFS(allNAICS!$O:$O,allNAICS!$C:$C,'Number of Firms per 1000 Capita'!$A283,allNAICS!$E:$E,'Number of Firms per 1000 Capita'!J$1)/$B283</f>
        <v>11.262898018611128</v>
      </c>
      <c r="K283" s="2">
        <f>1000*SUMIFS(allNAICS!$O:$O,allNAICS!$C:$C,'Number of Firms per 1000 Capita'!$A283,allNAICS!$E:$E,'Number of Firms per 1000 Capita'!K$1)/$B283</f>
        <v>1.5547255808064822</v>
      </c>
      <c r="L283" s="2">
        <f>1000*SUMIFS(allNAICS!$O:$O,allNAICS!$C:$C,'Number of Firms per 1000 Capita'!$A283,allNAICS!$E:$E,'Number of Firms per 1000 Capita'!L$1)/$B283</f>
        <v>1.4711654111540167</v>
      </c>
      <c r="M283" s="2">
        <f>1000*SUMIFS(allNAICS!$O:$O,allNAICS!$C:$C,'Number of Firms per 1000 Capita'!$A283,allNAICS!$E:$E,'Number of Firms per 1000 Capita'!M$1)/$B283</f>
        <v>10.457681838323733</v>
      </c>
      <c r="N283" s="2">
        <f>1000*SUMIFS(allNAICS!$O:$O,allNAICS!$C:$C,'Number of Firms per 1000 Capita'!$A283,allNAICS!$E:$E,'Number of Firms per 1000 Capita'!N$1)/$B283</f>
        <v>3.4158384503386721</v>
      </c>
      <c r="O283" s="2">
        <f>1000*SUMIFS(allNAICS!$O:$O,allNAICS!$C:$C,'Number of Firms per 1000 Capita'!$A283,allNAICS!$E:$E,'Number of Firms per 1000 Capita'!O$1)/$B283</f>
        <v>0.7064632525163006</v>
      </c>
      <c r="P283" s="2">
        <f>1000*SUMIFS(allNAICS!$O:$O,allNAICS!$C:$C,'Number of Firms per 1000 Capita'!$A283,allNAICS!$E:$E,'Number of Firms per 1000 Capita'!P$1)/$B283</f>
        <v>2.1725644109641071</v>
      </c>
      <c r="Q283" s="2">
        <f>1000*SUMIFS(allNAICS!$O:$O,allNAICS!$C:$C,'Number of Firms per 1000 Capita'!$A283,allNAICS!$E:$E,'Number of Firms per 1000 Capita'!Q$1)/$B283</f>
        <v>12.394758498449072</v>
      </c>
      <c r="R283" s="2">
        <f>1000*SUMIFS(allNAICS!$O:$O,allNAICS!$C:$C,'Number of Firms per 1000 Capita'!$A283,allNAICS!$E:$E,'Number of Firms per 1000 Capita'!R$1)/$B283</f>
        <v>8.9384060264607204</v>
      </c>
      <c r="S283" s="2">
        <f>1000*SUMIFS(allNAICS!$O:$O,allNAICS!$C:$C,'Number of Firms per 1000 Capita'!$A283,allNAICS!$E:$E,'Number of Firms per 1000 Capita'!S$1)/$B283</f>
        <v>7.6343609546116351</v>
      </c>
      <c r="T283" s="2">
        <f>1000*SUMIFS(allNAICS!$O:$O,allNAICS!$C:$C,'Number of Firms per 1000 Capita'!$A283,allNAICS!$E:$E,'Number of Firms per 1000 Capita'!T$1)/$B283</f>
        <v>1.542064949040957</v>
      </c>
      <c r="U283" s="2">
        <f>1000*SUMIFS(allNAICS!$O:$O,allNAICS!$C:$C,'Number of Firms per 1000 Capita'!$A283,allNAICS!$E:$E,'Number of Firms per 1000 Capita'!U$1)/$B283</f>
        <v>6.5531430018357915</v>
      </c>
      <c r="V283" s="2">
        <f>1000*SUMIFS(allNAICS!$O:$O,allNAICS!$C:$C,'Number of Firms per 1000 Capita'!$A283,allNAICS!$E:$E,'Number of Firms per 1000 Capita'!V$1)/$B283</f>
        <v>3.5247198835221876</v>
      </c>
      <c r="W283" s="2">
        <f>1000*SUMIFS(allNAICS!$O:$O,allNAICS!$C:$C,'Number of Firms per 1000 Capita'!$A283,allNAICS!$E:$E,'Number of Firms per 1000 Capita'!W$1)/$B283</f>
        <v>3.4107741976324619</v>
      </c>
      <c r="X283" s="2">
        <f>1000*SUMIFS(allNAICS!$O:$O,allNAICS!$C:$C,'Number of Firms per 1000 Capita'!$A283,allNAICS!$E:$E,'Number of Firms per 1000 Capita'!X$1)/$B283</f>
        <v>8.6978540229157435</v>
      </c>
      <c r="Y283" s="2">
        <f>1000*SUMIFS(allNAICS!$O:$O,allNAICS!$C:$C,'Number of Firms per 1000 Capita'!$A283,allNAICS!$E:$E,'Number of Firms per 1000 Capita'!Y$1)/$B283</f>
        <v>9.3688675064885735E-2</v>
      </c>
      <c r="Z283" s="2">
        <f>1000*SUMIFS(allNAICS!$O:$O,allNAICS!$C:$C,'Number of Firms per 1000 Capita'!$A283,allNAICS!$E:$E,'Number of Firms per 1000 Capita'!Z$1)/$B283</f>
        <v>0</v>
      </c>
    </row>
    <row r="284" spans="1:26" x14ac:dyDescent="0.45">
      <c r="A284" s="1" t="s">
        <v>775</v>
      </c>
      <c r="B284" s="2">
        <v>1170057</v>
      </c>
      <c r="C284" s="1" t="s">
        <v>727</v>
      </c>
      <c r="D284" s="1">
        <v>40.760779300000003</v>
      </c>
      <c r="E284" s="1">
        <v>-111.89104740000001</v>
      </c>
      <c r="F284" s="2">
        <f>1000*SUMIFS(allNAICS!$O:$O,allNAICS!$C:$C,'Number of Firms per 1000 Capita'!$A284,allNAICS!$E:$E,'Number of Firms per 1000 Capita'!F$1)/$B284</f>
        <v>88.605939710629485</v>
      </c>
      <c r="G284" s="2">
        <f>1000*SUMIFS(allNAICS!$O:$O,allNAICS!$C:$C,'Number of Firms per 1000 Capita'!$A284,allNAICS!$E:$E,'Number of Firms per 1000 Capita'!G$1)/$B284</f>
        <v>0.20939150827694719</v>
      </c>
      <c r="H284" s="2">
        <f>1000*SUMIFS(allNAICS!$O:$O,allNAICS!$C:$C,'Number of Firms per 1000 Capita'!$A284,allNAICS!$E:$E,'Number of Firms per 1000 Capita'!H$1)/$B284</f>
        <v>7.0936715048924973E-2</v>
      </c>
      <c r="I284" s="2">
        <f>1000*SUMIFS(allNAICS!$O:$O,allNAICS!$C:$C,'Number of Firms per 1000 Capita'!$A284,allNAICS!$E:$E,'Number of Firms per 1000 Capita'!I$1)/$B284</f>
        <v>2.6494435741164748E-2</v>
      </c>
      <c r="J284" s="2">
        <f>1000*SUMIFS(allNAICS!$O:$O,allNAICS!$C:$C,'Number of Firms per 1000 Capita'!$A284,allNAICS!$E:$E,'Number of Firms per 1000 Capita'!J$1)/$B284</f>
        <v>7.5389489571875554</v>
      </c>
      <c r="K284" s="2">
        <f>1000*SUMIFS(allNAICS!$O:$O,allNAICS!$C:$C,'Number of Firms per 1000 Capita'!$A284,allNAICS!$E:$E,'Number of Firms per 1000 Capita'!K$1)/$B284</f>
        <v>2.3716793284429731</v>
      </c>
      <c r="L284" s="2">
        <f>1000*SUMIFS(allNAICS!$O:$O,allNAICS!$C:$C,'Number of Firms per 1000 Capita'!$A284,allNAICS!$E:$E,'Number of Firms per 1000 Capita'!L$1)/$B284</f>
        <v>2.9955805571865302</v>
      </c>
      <c r="M284" s="2">
        <f>1000*SUMIFS(allNAICS!$O:$O,allNAICS!$C:$C,'Number of Firms per 1000 Capita'!$A284,allNAICS!$E:$E,'Number of Firms per 1000 Capita'!M$1)/$B284</f>
        <v>8.1525942753216292</v>
      </c>
      <c r="N284" s="2">
        <f>1000*SUMIFS(allNAICS!$O:$O,allNAICS!$C:$C,'Number of Firms per 1000 Capita'!$A284,allNAICS!$E:$E,'Number of Firms per 1000 Capita'!N$1)/$B284</f>
        <v>2.7972996187365231</v>
      </c>
      <c r="O284" s="2">
        <f>1000*SUMIFS(allNAICS!$O:$O,allNAICS!$C:$C,'Number of Firms per 1000 Capita'!$A284,allNAICS!$E:$E,'Number of Firms per 1000 Capita'!O$1)/$B284</f>
        <v>1.7657259432660117</v>
      </c>
      <c r="P284" s="2">
        <f>1000*SUMIFS(allNAICS!$O:$O,allNAICS!$C:$C,'Number of Firms per 1000 Capita'!$A284,allNAICS!$E:$E,'Number of Firms per 1000 Capita'!P$1)/$B284</f>
        <v>5.2168398633570847</v>
      </c>
      <c r="Q284" s="2">
        <f>1000*SUMIFS(allNAICS!$O:$O,allNAICS!$C:$C,'Number of Firms per 1000 Capita'!$A284,allNAICS!$E:$E,'Number of Firms per 1000 Capita'!Q$1)/$B284</f>
        <v>12.439564910085577</v>
      </c>
      <c r="R284" s="2">
        <f>1000*SUMIFS(allNAICS!$O:$O,allNAICS!$C:$C,'Number of Firms per 1000 Capita'!$A284,allNAICS!$E:$E,'Number of Firms per 1000 Capita'!R$1)/$B284</f>
        <v>14.580486249815181</v>
      </c>
      <c r="S284" s="2">
        <f>1000*SUMIFS(allNAICS!$O:$O,allNAICS!$C:$C,'Number of Firms per 1000 Capita'!$A284,allNAICS!$E:$E,'Number of Firms per 1000 Capita'!S$1)/$B284</f>
        <v>5.6903210698282223</v>
      </c>
      <c r="T284" s="2">
        <f>1000*SUMIFS(allNAICS!$O:$O,allNAICS!$C:$C,'Number of Firms per 1000 Capita'!$A284,allNAICS!$E:$E,'Number of Firms per 1000 Capita'!T$1)/$B284</f>
        <v>2.4169762669681902</v>
      </c>
      <c r="U284" s="2">
        <f>1000*SUMIFS(allNAICS!$O:$O,allNAICS!$C:$C,'Number of Firms per 1000 Capita'!$A284,allNAICS!$E:$E,'Number of Firms per 1000 Capita'!U$1)/$B284</f>
        <v>6.7116388346892499</v>
      </c>
      <c r="V284" s="2">
        <f>1000*SUMIFS(allNAICS!$O:$O,allNAICS!$C:$C,'Number of Firms per 1000 Capita'!$A284,allNAICS!$E:$E,'Number of Firms per 1000 Capita'!V$1)/$B284</f>
        <v>4.1903941431913143</v>
      </c>
      <c r="W284" s="2">
        <f>1000*SUMIFS(allNAICS!$O:$O,allNAICS!$C:$C,'Number of Firms per 1000 Capita'!$A284,allNAICS!$E:$E,'Number of Firms per 1000 Capita'!W$1)/$B284</f>
        <v>1.7734178762231241</v>
      </c>
      <c r="X284" s="2">
        <f>1000*SUMIFS(allNAICS!$O:$O,allNAICS!$C:$C,'Number of Firms per 1000 Capita'!$A284,allNAICS!$E:$E,'Number of Firms per 1000 Capita'!X$1)/$B284</f>
        <v>9.9208841962400118</v>
      </c>
      <c r="Y284" s="2">
        <f>1000*SUMIFS(allNAICS!$O:$O,allNAICS!$C:$C,'Number of Firms per 1000 Capita'!$A284,allNAICS!$E:$E,'Number of Firms per 1000 Capita'!Y$1)/$B284</f>
        <v>0.18033309488341168</v>
      </c>
      <c r="Z284" s="2">
        <f>1000*SUMIFS(allNAICS!$O:$O,allNAICS!$C:$C,'Number of Firms per 1000 Capita'!$A284,allNAICS!$E:$E,'Number of Firms per 1000 Capita'!Z$1)/$B284</f>
        <v>0</v>
      </c>
    </row>
    <row r="285" spans="1:26" x14ac:dyDescent="0.45">
      <c r="A285" s="1" t="s">
        <v>776</v>
      </c>
      <c r="B285" s="2">
        <v>118498</v>
      </c>
      <c r="C285" s="1" t="s">
        <v>445</v>
      </c>
      <c r="D285" s="1">
        <v>31.463772299999999</v>
      </c>
      <c r="E285" s="1">
        <v>-100.4370375</v>
      </c>
      <c r="F285" s="2">
        <f>1000*SUMIFS(allNAICS!$O:$O,allNAICS!$C:$C,'Number of Firms per 1000 Capita'!$A285,allNAICS!$E:$E,'Number of Firms per 1000 Capita'!F$1)/$B285</f>
        <v>85.267261894715517</v>
      </c>
      <c r="G285" s="2">
        <f>1000*SUMIFS(allNAICS!$O:$O,allNAICS!$C:$C,'Number of Firms per 1000 Capita'!$A285,allNAICS!$E:$E,'Number of Firms per 1000 Capita'!G$1)/$B285</f>
        <v>0.57384934766831508</v>
      </c>
      <c r="H285" s="2">
        <f>1000*SUMIFS(allNAICS!$O:$O,allNAICS!$C:$C,'Number of Firms per 1000 Capita'!$A285,allNAICS!$E:$E,'Number of Firms per 1000 Capita'!H$1)/$B285</f>
        <v>4.7342571182635993</v>
      </c>
      <c r="I285" s="2">
        <f>1000*SUMIFS(allNAICS!$O:$O,allNAICS!$C:$C,'Number of Firms per 1000 Capita'!$A285,allNAICS!$E:$E,'Number of Firms per 1000 Capita'!I$1)/$B285</f>
        <v>0.2531688298536684</v>
      </c>
      <c r="J285" s="2">
        <f>1000*SUMIFS(allNAICS!$O:$O,allNAICS!$C:$C,'Number of Firms per 1000 Capita'!$A285,allNAICS!$E:$E,'Number of Firms per 1000 Capita'!J$1)/$B285</f>
        <v>11.856740198146804</v>
      </c>
      <c r="K285" s="2">
        <f>1000*SUMIFS(allNAICS!$O:$O,allNAICS!$C:$C,'Number of Firms per 1000 Capita'!$A285,allNAICS!$E:$E,'Number of Firms per 1000 Capita'!K$1)/$B285</f>
        <v>2.5654441425171735</v>
      </c>
      <c r="L285" s="2">
        <f>1000*SUMIFS(allNAICS!$O:$O,allNAICS!$C:$C,'Number of Firms per 1000 Capita'!$A285,allNAICS!$E:$E,'Number of Firms per 1000 Capita'!L$1)/$B285</f>
        <v>1.3080389542439534</v>
      </c>
      <c r="M285" s="2">
        <f>1000*SUMIFS(allNAICS!$O:$O,allNAICS!$C:$C,'Number of Firms per 1000 Capita'!$A285,allNAICS!$E:$E,'Number of Firms per 1000 Capita'!M$1)/$B285</f>
        <v>12.093031106010228</v>
      </c>
      <c r="N285" s="2">
        <f>1000*SUMIFS(allNAICS!$O:$O,allNAICS!$C:$C,'Number of Firms per 1000 Capita'!$A285,allNAICS!$E:$E,'Number of Firms per 1000 Capita'!N$1)/$B285</f>
        <v>3.6793869938733144</v>
      </c>
      <c r="O285" s="2">
        <f>1000*SUMIFS(allNAICS!$O:$O,allNAICS!$C:$C,'Number of Firms per 1000 Capita'!$A285,allNAICS!$E:$E,'Number of Firms per 1000 Capita'!O$1)/$B285</f>
        <v>0.88609090448783945</v>
      </c>
      <c r="P285" s="2">
        <f>1000*SUMIFS(allNAICS!$O:$O,allNAICS!$C:$C,'Number of Firms per 1000 Capita'!$A285,allNAICS!$E:$E,'Number of Firms per 1000 Capita'!P$1)/$B285</f>
        <v>4.1435298486050396</v>
      </c>
      <c r="Q285" s="2">
        <f>1000*SUMIFS(allNAICS!$O:$O,allNAICS!$C:$C,'Number of Firms per 1000 Capita'!$A285,allNAICS!$E:$E,'Number of Firms per 1000 Capita'!Q$1)/$B285</f>
        <v>6.7258519131124572</v>
      </c>
      <c r="R285" s="2">
        <f>1000*SUMIFS(allNAICS!$O:$O,allNAICS!$C:$C,'Number of Firms per 1000 Capita'!$A285,allNAICS!$E:$E,'Number of Firms per 1000 Capita'!R$1)/$B285</f>
        <v>9.3081739776198749</v>
      </c>
      <c r="S285" s="2">
        <f>1000*SUMIFS(allNAICS!$O:$O,allNAICS!$C:$C,'Number of Firms per 1000 Capita'!$A285,allNAICS!$E:$E,'Number of Firms per 1000 Capita'!S$1)/$B285</f>
        <v>5.8988337355904745</v>
      </c>
      <c r="T285" s="2">
        <f>1000*SUMIFS(allNAICS!$O:$O,allNAICS!$C:$C,'Number of Firms per 1000 Capita'!$A285,allNAICS!$E:$E,'Number of Firms per 1000 Capita'!T$1)/$B285</f>
        <v>1.7384259649951899</v>
      </c>
      <c r="U285" s="2">
        <f>1000*SUMIFS(allNAICS!$O:$O,allNAICS!$C:$C,'Number of Firms per 1000 Capita'!$A285,allNAICS!$E:$E,'Number of Firms per 1000 Capita'!U$1)/$B285</f>
        <v>5.5697142567807054</v>
      </c>
      <c r="V285" s="2">
        <f>1000*SUMIFS(allNAICS!$O:$O,allNAICS!$C:$C,'Number of Firms per 1000 Capita'!$A285,allNAICS!$E:$E,'Number of Firms per 1000 Capita'!V$1)/$B285</f>
        <v>2.2025688197269151</v>
      </c>
      <c r="W285" s="2">
        <f>1000*SUMIFS(allNAICS!$O:$O,allNAICS!$C:$C,'Number of Firms per 1000 Capita'!$A285,allNAICS!$E:$E,'Number of Firms per 1000 Capita'!W$1)/$B285</f>
        <v>1.2236493442927308</v>
      </c>
      <c r="X285" s="2">
        <f>1000*SUMIFS(allNAICS!$O:$O,allNAICS!$C:$C,'Number of Firms per 1000 Capita'!$A285,allNAICS!$E:$E,'Number of Firms per 1000 Capita'!X$1)/$B285</f>
        <v>10.607773970868706</v>
      </c>
      <c r="Y285" s="2">
        <f>1000*SUMIFS(allNAICS!$O:$O,allNAICS!$C:$C,'Number of Firms per 1000 Capita'!$A285,allNAICS!$E:$E,'Number of Firms per 1000 Capita'!Y$1)/$B285</f>
        <v>0</v>
      </c>
      <c r="Z285" s="2">
        <f>1000*SUMIFS(allNAICS!$O:$O,allNAICS!$C:$C,'Number of Firms per 1000 Capita'!$A285,allNAICS!$E:$E,'Number of Firms per 1000 Capita'!Z$1)/$B285</f>
        <v>0</v>
      </c>
    </row>
    <row r="286" spans="1:26" x14ac:dyDescent="0.45">
      <c r="A286" s="1" t="s">
        <v>777</v>
      </c>
      <c r="B286" s="2">
        <v>2377507</v>
      </c>
      <c r="C286" s="1" t="s">
        <v>445</v>
      </c>
      <c r="D286" s="1">
        <v>29.424121899999999</v>
      </c>
      <c r="E286" s="1">
        <v>-98.493628200000003</v>
      </c>
      <c r="F286" s="2">
        <f>1000*SUMIFS(allNAICS!$O:$O,allNAICS!$C:$C,'Number of Firms per 1000 Capita'!$A286,allNAICS!$E:$E,'Number of Firms per 1000 Capita'!F$1)/$B286</f>
        <v>78.805235904668208</v>
      </c>
      <c r="G286" s="2">
        <f>1000*SUMIFS(allNAICS!$O:$O,allNAICS!$C:$C,'Number of Firms per 1000 Capita'!$A286,allNAICS!$E:$E,'Number of Firms per 1000 Capita'!G$1)/$B286</f>
        <v>0.33186022165234424</v>
      </c>
      <c r="H286" s="2">
        <f>1000*SUMIFS(allNAICS!$O:$O,allNAICS!$C:$C,'Number of Firms per 1000 Capita'!$A286,allNAICS!$E:$E,'Number of Firms per 1000 Capita'!H$1)/$B286</f>
        <v>1.1146129117600916</v>
      </c>
      <c r="I286" s="2">
        <f>1000*SUMIFS(allNAICS!$O:$O,allNAICS!$C:$C,'Number of Firms per 1000 Capita'!$A286,allNAICS!$E:$E,'Number of Firms per 1000 Capita'!I$1)/$B286</f>
        <v>5.8885210432608609E-2</v>
      </c>
      <c r="J286" s="2">
        <f>1000*SUMIFS(allNAICS!$O:$O,allNAICS!$C:$C,'Number of Firms per 1000 Capita'!$A286,allNAICS!$E:$E,'Number of Firms per 1000 Capita'!J$1)/$B286</f>
        <v>11.507011335823616</v>
      </c>
      <c r="K286" s="2">
        <f>1000*SUMIFS(allNAICS!$O:$O,allNAICS!$C:$C,'Number of Firms per 1000 Capita'!$A286,allNAICS!$E:$E,'Number of Firms per 1000 Capita'!K$1)/$B286</f>
        <v>1.475495129982793</v>
      </c>
      <c r="L286" s="2">
        <f>1000*SUMIFS(allNAICS!$O:$O,allNAICS!$C:$C,'Number of Firms per 1000 Capita'!$A286,allNAICS!$E:$E,'Number of Firms per 1000 Capita'!L$1)/$B286</f>
        <v>1.8372185654973887</v>
      </c>
      <c r="M286" s="2">
        <f>1000*SUMIFS(allNAICS!$O:$O,allNAICS!$C:$C,'Number of Firms per 1000 Capita'!$A286,allNAICS!$E:$E,'Number of Firms per 1000 Capita'!M$1)/$B286</f>
        <v>7.2231122768513405</v>
      </c>
      <c r="N286" s="2">
        <f>1000*SUMIFS(allNAICS!$O:$O,allNAICS!$C:$C,'Number of Firms per 1000 Capita'!$A286,allNAICS!$E:$E,'Number of Firms per 1000 Capita'!N$1)/$B286</f>
        <v>3.3821141220614703</v>
      </c>
      <c r="O286" s="2">
        <f>1000*SUMIFS(allNAICS!$O:$O,allNAICS!$C:$C,'Number of Firms per 1000 Capita'!$A286,allNAICS!$E:$E,'Number of Firms per 1000 Capita'!O$1)/$B286</f>
        <v>0.86939807117287138</v>
      </c>
      <c r="P286" s="2">
        <f>1000*SUMIFS(allNAICS!$O:$O,allNAICS!$C:$C,'Number of Firms per 1000 Capita'!$A286,allNAICS!$E:$E,'Number of Firms per 1000 Capita'!P$1)/$B286</f>
        <v>3.0771728537497469</v>
      </c>
      <c r="Q286" s="2">
        <f>1000*SUMIFS(allNAICS!$O:$O,allNAICS!$C:$C,'Number of Firms per 1000 Capita'!$A286,allNAICS!$E:$E,'Number of Firms per 1000 Capita'!Q$1)/$B286</f>
        <v>6.7356268561985306</v>
      </c>
      <c r="R286" s="2">
        <f>1000*SUMIFS(allNAICS!$O:$O,allNAICS!$C:$C,'Number of Firms per 1000 Capita'!$A286,allNAICS!$E:$E,'Number of Firms per 1000 Capita'!R$1)/$B286</f>
        <v>10.040769596051662</v>
      </c>
      <c r="S286" s="2">
        <f>1000*SUMIFS(allNAICS!$O:$O,allNAICS!$C:$C,'Number of Firms per 1000 Capita'!$A286,allNAICS!$E:$E,'Number of Firms per 1000 Capita'!S$1)/$B286</f>
        <v>8.2397233741057327</v>
      </c>
      <c r="T286" s="2">
        <f>1000*SUMIFS(allNAICS!$O:$O,allNAICS!$C:$C,'Number of Firms per 1000 Capita'!$A286,allNAICS!$E:$E,'Number of Firms per 1000 Capita'!T$1)/$B286</f>
        <v>1.5819091174074356</v>
      </c>
      <c r="U286" s="2">
        <f>1000*SUMIFS(allNAICS!$O:$O,allNAICS!$C:$C,'Number of Firms per 1000 Capita'!$A286,allNAICS!$E:$E,'Number of Firms per 1000 Capita'!U$1)/$B286</f>
        <v>7.1158570721348031</v>
      </c>
      <c r="V286" s="2">
        <f>1000*SUMIFS(allNAICS!$O:$O,allNAICS!$C:$C,'Number of Firms per 1000 Capita'!$A286,allNAICS!$E:$E,'Number of Firms per 1000 Capita'!V$1)/$B286</f>
        <v>3.2058790994095916</v>
      </c>
      <c r="W286" s="2">
        <f>1000*SUMIFS(allNAICS!$O:$O,allNAICS!$C:$C,'Number of Firms per 1000 Capita'!$A286,allNAICS!$E:$E,'Number of Firms per 1000 Capita'!W$1)/$B286</f>
        <v>2.4504659712884127</v>
      </c>
      <c r="X286" s="2">
        <f>1000*SUMIFS(allNAICS!$O:$O,allNAICS!$C:$C,'Number of Firms per 1000 Capita'!$A286,allNAICS!$E:$E,'Number of Firms per 1000 Capita'!X$1)/$B286</f>
        <v>8.6885127993314004</v>
      </c>
      <c r="Y286" s="2">
        <f>1000*SUMIFS(allNAICS!$O:$O,allNAICS!$C:$C,'Number of Firms per 1000 Capita'!$A286,allNAICS!$E:$E,'Number of Firms per 1000 Capita'!Y$1)/$B286</f>
        <v>9.0851467524596136E-2</v>
      </c>
      <c r="Z286" s="2">
        <f>1000*SUMIFS(allNAICS!$O:$O,allNAICS!$C:$C,'Number of Firms per 1000 Capita'!$A286,allNAICS!$E:$E,'Number of Firms per 1000 Capita'!Z$1)/$B286</f>
        <v>1.4721302608152152E-2</v>
      </c>
    </row>
    <row r="287" spans="1:26" x14ac:dyDescent="0.45">
      <c r="A287" s="1" t="s">
        <v>778</v>
      </c>
      <c r="B287" s="2">
        <v>3283665</v>
      </c>
      <c r="C287" s="1" t="s">
        <v>480</v>
      </c>
      <c r="D287" s="1">
        <v>32.715738000000002</v>
      </c>
      <c r="E287" s="1">
        <v>-117.1610838</v>
      </c>
      <c r="F287" s="2">
        <f>1000*SUMIFS(allNAICS!$O:$O,allNAICS!$C:$C,'Number of Firms per 1000 Capita'!$A287,allNAICS!$E:$E,'Number of Firms per 1000 Capita'!F$1)/$B287</f>
        <v>89.33615335303692</v>
      </c>
      <c r="G287" s="2">
        <f>1000*SUMIFS(allNAICS!$O:$O,allNAICS!$C:$C,'Number of Firms per 1000 Capita'!$A287,allNAICS!$E:$E,'Number of Firms per 1000 Capita'!G$1)/$B287</f>
        <v>0.26829777093582935</v>
      </c>
      <c r="H287" s="2">
        <f>1000*SUMIFS(allNAICS!$O:$O,allNAICS!$C:$C,'Number of Firms per 1000 Capita'!$A287,allNAICS!$E:$E,'Number of Firms per 1000 Capita'!H$1)/$B287</f>
        <v>3.1976465321523359E-2</v>
      </c>
      <c r="I287" s="2">
        <f>1000*SUMIFS(allNAICS!$O:$O,allNAICS!$C:$C,'Number of Firms per 1000 Capita'!$A287,allNAICS!$E:$E,'Number of Firms per 1000 Capita'!I$1)/$B287</f>
        <v>4.7203353569867816E-2</v>
      </c>
      <c r="J287" s="2">
        <f>1000*SUMIFS(allNAICS!$O:$O,allNAICS!$C:$C,'Number of Firms per 1000 Capita'!$A287,allNAICS!$E:$E,'Number of Firms per 1000 Capita'!J$1)/$B287</f>
        <v>6.9650832225577215</v>
      </c>
      <c r="K287" s="2">
        <f>1000*SUMIFS(allNAICS!$O:$O,allNAICS!$C:$C,'Number of Firms per 1000 Capita'!$A287,allNAICS!$E:$E,'Number of Firms per 1000 Capita'!K$1)/$B287</f>
        <v>1.8521986865286197</v>
      </c>
      <c r="L287" s="2">
        <f>1000*SUMIFS(allNAICS!$O:$O,allNAICS!$C:$C,'Number of Firms per 1000 Capita'!$A287,allNAICS!$E:$E,'Number of Firms per 1000 Capita'!L$1)/$B287</f>
        <v>2.5529400837174316</v>
      </c>
      <c r="M287" s="2">
        <f>1000*SUMIFS(allNAICS!$O:$O,allNAICS!$C:$C,'Number of Firms per 1000 Capita'!$A287,allNAICS!$E:$E,'Number of Firms per 1000 Capita'!M$1)/$B287</f>
        <v>7.3585460148949418</v>
      </c>
      <c r="N287" s="2">
        <f>1000*SUMIFS(allNAICS!$O:$O,allNAICS!$C:$C,'Number of Firms per 1000 Capita'!$A287,allNAICS!$E:$E,'Number of Firms per 1000 Capita'!N$1)/$B287</f>
        <v>2.5477629417129943</v>
      </c>
      <c r="O287" s="2">
        <f>1000*SUMIFS(allNAICS!$O:$O,allNAICS!$C:$C,'Number of Firms per 1000 Capita'!$A287,allNAICS!$E:$E,'Number of Firms per 1000 Capita'!O$1)/$B287</f>
        <v>1.4398545527634519</v>
      </c>
      <c r="P287" s="2">
        <f>1000*SUMIFS(allNAICS!$O:$O,allNAICS!$C:$C,'Number of Firms per 1000 Capita'!$A287,allNAICS!$E:$E,'Number of Firms per 1000 Capita'!P$1)/$B287</f>
        <v>3.2451544234871705</v>
      </c>
      <c r="Q287" s="2">
        <f>1000*SUMIFS(allNAICS!$O:$O,allNAICS!$C:$C,'Number of Firms per 1000 Capita'!$A287,allNAICS!$E:$E,'Number of Firms per 1000 Capita'!Q$1)/$B287</f>
        <v>9.6380111856721076</v>
      </c>
      <c r="R287" s="2">
        <f>1000*SUMIFS(allNAICS!$O:$O,allNAICS!$C:$C,'Number of Firms per 1000 Capita'!$A287,allNAICS!$E:$E,'Number of Firms per 1000 Capita'!R$1)/$B287</f>
        <v>17.944887800673943</v>
      </c>
      <c r="S287" s="2">
        <f>1000*SUMIFS(allNAICS!$O:$O,allNAICS!$C:$C,'Number of Firms per 1000 Capita'!$A287,allNAICS!$E:$E,'Number of Firms per 1000 Capita'!S$1)/$B287</f>
        <v>7.2449534285622921</v>
      </c>
      <c r="T287" s="2">
        <f>1000*SUMIFS(allNAICS!$O:$O,allNAICS!$C:$C,'Number of Firms per 1000 Capita'!$A287,allNAICS!$E:$E,'Number of Firms per 1000 Capita'!T$1)/$B287</f>
        <v>2.3839216241608083</v>
      </c>
      <c r="U287" s="2">
        <f>1000*SUMIFS(allNAICS!$O:$O,allNAICS!$C:$C,'Number of Firms per 1000 Capita'!$A287,allNAICS!$E:$E,'Number of Firms per 1000 Capita'!U$1)/$B287</f>
        <v>7.8853963482876601</v>
      </c>
      <c r="V287" s="2">
        <f>1000*SUMIFS(allNAICS!$O:$O,allNAICS!$C:$C,'Number of Firms per 1000 Capita'!$A287,allNAICS!$E:$E,'Number of Firms per 1000 Capita'!V$1)/$B287</f>
        <v>4.4017888548314152</v>
      </c>
      <c r="W287" s="2">
        <f>1000*SUMIFS(allNAICS!$O:$O,allNAICS!$C:$C,'Number of Firms per 1000 Capita'!$A287,allNAICS!$E:$E,'Number of Firms per 1000 Capita'!W$1)/$B287</f>
        <v>2.4332567420854443</v>
      </c>
      <c r="X287" s="2">
        <f>1000*SUMIFS(allNAICS!$O:$O,allNAICS!$C:$C,'Number of Firms per 1000 Capita'!$A287,allNAICS!$E:$E,'Number of Firms per 1000 Capita'!X$1)/$B287</f>
        <v>11.19145832476821</v>
      </c>
      <c r="Y287" s="2">
        <f>1000*SUMIFS(allNAICS!$O:$O,allNAICS!$C:$C,'Number of Firms per 1000 Capita'!$A287,allNAICS!$E:$E,'Number of Firms per 1000 Capita'!Y$1)/$B287</f>
        <v>9.0143178430199186E-2</v>
      </c>
      <c r="Z287" s="2">
        <f>1000*SUMIFS(allNAICS!$O:$O,allNAICS!$C:$C,'Number of Firms per 1000 Capita'!$A287,allNAICS!$E:$E,'Number of Firms per 1000 Capita'!Z$1)/$B287</f>
        <v>3.5935456266092916E-2</v>
      </c>
    </row>
    <row r="288" spans="1:26" x14ac:dyDescent="0.45">
      <c r="A288" s="1" t="s">
        <v>779</v>
      </c>
      <c r="B288" s="2">
        <v>4641820</v>
      </c>
      <c r="C288" s="1" t="s">
        <v>480</v>
      </c>
      <c r="D288" s="1">
        <v>37.774929499999999</v>
      </c>
      <c r="E288" s="1">
        <v>-122.4194155</v>
      </c>
      <c r="F288" s="2">
        <f>1000*SUMIFS(allNAICS!$O:$O,allNAICS!$C:$C,'Number of Firms per 1000 Capita'!$A288,allNAICS!$E:$E,'Number of Firms per 1000 Capita'!F$1)/$B288</f>
        <v>101.71462917562508</v>
      </c>
      <c r="G288" s="2">
        <f>1000*SUMIFS(allNAICS!$O:$O,allNAICS!$C:$C,'Number of Firms per 1000 Capita'!$A288,allNAICS!$E:$E,'Number of Firms per 1000 Capita'!G$1)/$B288</f>
        <v>0.14972575412230549</v>
      </c>
      <c r="H288" s="2">
        <f>1000*SUMIFS(allNAICS!$O:$O,allNAICS!$C:$C,'Number of Firms per 1000 Capita'!$A288,allNAICS!$E:$E,'Number of Firms per 1000 Capita'!H$1)/$B288</f>
        <v>0.14670969576588494</v>
      </c>
      <c r="I288" s="2">
        <f>1000*SUMIFS(allNAICS!$O:$O,allNAICS!$C:$C,'Number of Firms per 1000 Capita'!$A288,allNAICS!$E:$E,'Number of Firms per 1000 Capita'!I$1)/$B288</f>
        <v>4.2871115209120562E-2</v>
      </c>
      <c r="J288" s="2">
        <f>1000*SUMIFS(allNAICS!$O:$O,allNAICS!$C:$C,'Number of Firms per 1000 Capita'!$A288,allNAICS!$E:$E,'Number of Firms per 1000 Capita'!J$1)/$B288</f>
        <v>7.1560293160872241</v>
      </c>
      <c r="K288" s="2">
        <f>1000*SUMIFS(allNAICS!$O:$O,allNAICS!$C:$C,'Number of Firms per 1000 Capita'!$A288,allNAICS!$E:$E,'Number of Firms per 1000 Capita'!K$1)/$B288</f>
        <v>1.8671555553640597</v>
      </c>
      <c r="L288" s="2">
        <f>1000*SUMIFS(allNAICS!$O:$O,allNAICS!$C:$C,'Number of Firms per 1000 Capita'!$A288,allNAICS!$E:$E,'Number of Firms per 1000 Capita'!L$1)/$B288</f>
        <v>2.6000577359742514</v>
      </c>
      <c r="M288" s="2">
        <f>1000*SUMIFS(allNAICS!$O:$O,allNAICS!$C:$C,'Number of Firms per 1000 Capita'!$A288,allNAICS!$E:$E,'Number of Firms per 1000 Capita'!M$1)/$B288</f>
        <v>6.7490768707101951</v>
      </c>
      <c r="N288" s="2">
        <f>1000*SUMIFS(allNAICS!$O:$O,allNAICS!$C:$C,'Number of Firms per 1000 Capita'!$A288,allNAICS!$E:$E,'Number of Firms per 1000 Capita'!N$1)/$B288</f>
        <v>3.6518003714060434</v>
      </c>
      <c r="O288" s="2">
        <f>1000*SUMIFS(allNAICS!$O:$O,allNAICS!$C:$C,'Number of Firms per 1000 Capita'!$A288,allNAICS!$E:$E,'Number of Firms per 1000 Capita'!O$1)/$B288</f>
        <v>2.3637280204747277</v>
      </c>
      <c r="P288" s="2">
        <f>1000*SUMIFS(allNAICS!$O:$O,allNAICS!$C:$C,'Number of Firms per 1000 Capita'!$A288,allNAICS!$E:$E,'Number of Firms per 1000 Capita'!P$1)/$B288</f>
        <v>3.7459444786743132</v>
      </c>
      <c r="Q288" s="2">
        <f>1000*SUMIFS(allNAICS!$O:$O,allNAICS!$C:$C,'Number of Firms per 1000 Capita'!$A288,allNAICS!$E:$E,'Number of Firms per 1000 Capita'!Q$1)/$B288</f>
        <v>9.893102274538867</v>
      </c>
      <c r="R288" s="2">
        <f>1000*SUMIFS(allNAICS!$O:$O,allNAICS!$C:$C,'Number of Firms per 1000 Capita'!$A288,allNAICS!$E:$E,'Number of Firms per 1000 Capita'!R$1)/$B288</f>
        <v>24.150656423558001</v>
      </c>
      <c r="S288" s="2">
        <f>1000*SUMIFS(allNAICS!$O:$O,allNAICS!$C:$C,'Number of Firms per 1000 Capita'!$A288,allNAICS!$E:$E,'Number of Firms per 1000 Capita'!S$1)/$B288</f>
        <v>6.9050501742850861</v>
      </c>
      <c r="T288" s="2">
        <f>1000*SUMIFS(allNAICS!$O:$O,allNAICS!$C:$C,'Number of Firms per 1000 Capita'!$A288,allNAICS!$E:$E,'Number of Firms per 1000 Capita'!T$1)/$B288</f>
        <v>3.2879344739778795</v>
      </c>
      <c r="U288" s="2">
        <f>1000*SUMIFS(allNAICS!$O:$O,allNAICS!$C:$C,'Number of Firms per 1000 Capita'!$A288,allNAICS!$E:$E,'Number of Firms per 1000 Capita'!U$1)/$B288</f>
        <v>9.5863260531429475</v>
      </c>
      <c r="V288" s="2">
        <f>1000*SUMIFS(allNAICS!$O:$O,allNAICS!$C:$C,'Number of Firms per 1000 Capita'!$A288,allNAICS!$E:$E,'Number of Firms per 1000 Capita'!V$1)/$B288</f>
        <v>6.2251444476519984</v>
      </c>
      <c r="W288" s="2">
        <f>1000*SUMIFS(allNAICS!$O:$O,allNAICS!$C:$C,'Number of Firms per 1000 Capita'!$A288,allNAICS!$E:$E,'Number of Firms per 1000 Capita'!W$1)/$B288</f>
        <v>3.4572646074169184</v>
      </c>
      <c r="X288" s="2">
        <f>1000*SUMIFS(allNAICS!$O:$O,allNAICS!$C:$C,'Number of Firms per 1000 Capita'!$A288,allNAICS!$E:$E,'Number of Firms per 1000 Capita'!X$1)/$B288</f>
        <v>9.8416138497399732</v>
      </c>
      <c r="Y288" s="2">
        <f>1000*SUMIFS(allNAICS!$O:$O,allNAICS!$C:$C,'Number of Firms per 1000 Capita'!$A288,allNAICS!$E:$E,'Number of Firms per 1000 Capita'!Y$1)/$B288</f>
        <v>0.13960041535432222</v>
      </c>
      <c r="Z288" s="2">
        <f>1000*SUMIFS(allNAICS!$O:$O,allNAICS!$C:$C,'Number of Firms per 1000 Capita'!$A288,allNAICS!$E:$E,'Number of Firms per 1000 Capita'!Z$1)/$B288</f>
        <v>4.4163711647586507E-2</v>
      </c>
    </row>
    <row r="289" spans="1:26" x14ac:dyDescent="0.45">
      <c r="A289" s="1" t="s">
        <v>780</v>
      </c>
      <c r="B289" s="2">
        <v>1969897</v>
      </c>
      <c r="C289" s="1" t="s">
        <v>480</v>
      </c>
      <c r="D289" s="1">
        <v>37.339385700000001</v>
      </c>
      <c r="E289" s="1">
        <v>-121.89495549999999</v>
      </c>
      <c r="F289" s="2">
        <f>1000*SUMIFS(allNAICS!$O:$O,allNAICS!$C:$C,'Number of Firms per 1000 Capita'!$A289,allNAICS!$E:$E,'Number of Firms per 1000 Capita'!F$1)/$B289</f>
        <v>84.741486483811087</v>
      </c>
      <c r="G289" s="2">
        <f>1000*SUMIFS(allNAICS!$O:$O,allNAICS!$C:$C,'Number of Firms per 1000 Capita'!$A289,allNAICS!$E:$E,'Number of Firms per 1000 Capita'!G$1)/$B289</f>
        <v>0.23402238797256913</v>
      </c>
      <c r="H289" s="2">
        <f>1000*SUMIFS(allNAICS!$O:$O,allNAICS!$C:$C,'Number of Firms per 1000 Capita'!$A289,allNAICS!$E:$E,'Number of Firms per 1000 Capita'!H$1)/$B289</f>
        <v>0.18224303098080763</v>
      </c>
      <c r="I289" s="2">
        <f>1000*SUMIFS(allNAICS!$O:$O,allNAICS!$C:$C,'Number of Firms per 1000 Capita'!$A289,allNAICS!$E:$E,'Number of Firms per 1000 Capita'!I$1)/$B289</f>
        <v>5.2794638501403882E-2</v>
      </c>
      <c r="J289" s="2">
        <f>1000*SUMIFS(allNAICS!$O:$O,allNAICS!$C:$C,'Number of Firms per 1000 Capita'!$A289,allNAICS!$E:$E,'Number of Firms per 1000 Capita'!J$1)/$B289</f>
        <v>5.1941802033304283</v>
      </c>
      <c r="K289" s="2">
        <f>1000*SUMIFS(allNAICS!$O:$O,allNAICS!$C:$C,'Number of Firms per 1000 Capita'!$A289,allNAICS!$E:$E,'Number of Firms per 1000 Capita'!K$1)/$B289</f>
        <v>2.3265175793455191</v>
      </c>
      <c r="L289" s="2">
        <f>1000*SUMIFS(allNAICS!$O:$O,allNAICS!$C:$C,'Number of Firms per 1000 Capita'!$A289,allNAICS!$E:$E,'Number of Firms per 1000 Capita'!L$1)/$B289</f>
        <v>2.472718116734022</v>
      </c>
      <c r="M289" s="2">
        <f>1000*SUMIFS(allNAICS!$O:$O,allNAICS!$C:$C,'Number of Firms per 1000 Capita'!$A289,allNAICS!$E:$E,'Number of Firms per 1000 Capita'!M$1)/$B289</f>
        <v>6.3911971031987971</v>
      </c>
      <c r="N289" s="2">
        <f>1000*SUMIFS(allNAICS!$O:$O,allNAICS!$C:$C,'Number of Firms per 1000 Capita'!$A289,allNAICS!$E:$E,'Number of Firms per 1000 Capita'!N$1)/$B289</f>
        <v>2.4118012261554793</v>
      </c>
      <c r="O289" s="2">
        <f>1000*SUMIFS(allNAICS!$O:$O,allNAICS!$C:$C,'Number of Firms per 1000 Capita'!$A289,allNAICS!$E:$E,'Number of Firms per 1000 Capita'!O$1)/$B289</f>
        <v>1.7777579233838114</v>
      </c>
      <c r="P289" s="2">
        <f>1000*SUMIFS(allNAICS!$O:$O,allNAICS!$C:$C,'Number of Firms per 1000 Capita'!$A289,allNAICS!$E:$E,'Number of Firms per 1000 Capita'!P$1)/$B289</f>
        <v>3.1433115538528158</v>
      </c>
      <c r="Q289" s="2">
        <f>1000*SUMIFS(allNAICS!$O:$O,allNAICS!$C:$C,'Number of Firms per 1000 Capita'!$A289,allNAICS!$E:$E,'Number of Firms per 1000 Capita'!Q$1)/$B289</f>
        <v>8.8227963187923031</v>
      </c>
      <c r="R289" s="2">
        <f>1000*SUMIFS(allNAICS!$O:$O,allNAICS!$C:$C,'Number of Firms per 1000 Capita'!$A289,allNAICS!$E:$E,'Number of Firms per 1000 Capita'!R$1)/$B289</f>
        <v>20.87875660504077</v>
      </c>
      <c r="S289" s="2">
        <f>1000*SUMIFS(allNAICS!$O:$O,allNAICS!$C:$C,'Number of Firms per 1000 Capita'!$A289,allNAICS!$E:$E,'Number of Firms per 1000 Capita'!S$1)/$B289</f>
        <v>5.2855555391982421</v>
      </c>
      <c r="T289" s="2">
        <f>1000*SUMIFS(allNAICS!$O:$O,allNAICS!$C:$C,'Number of Firms per 1000 Capita'!$A289,allNAICS!$E:$E,'Number of Firms per 1000 Capita'!T$1)/$B289</f>
        <v>2.990511686651637</v>
      </c>
      <c r="U289" s="2">
        <f>1000*SUMIFS(allNAICS!$O:$O,allNAICS!$C:$C,'Number of Firms per 1000 Capita'!$A289,allNAICS!$E:$E,'Number of Firms per 1000 Capita'!U$1)/$B289</f>
        <v>7.7811174898992181</v>
      </c>
      <c r="V289" s="2">
        <f>1000*SUMIFS(allNAICS!$O:$O,allNAICS!$C:$C,'Number of Firms per 1000 Capita'!$A289,allNAICS!$E:$E,'Number of Firms per 1000 Capita'!V$1)/$B289</f>
        <v>3.3423067297427225</v>
      </c>
      <c r="W289" s="2">
        <f>1000*SUMIFS(allNAICS!$O:$O,allNAICS!$C:$C,'Number of Firms per 1000 Capita'!$A289,allNAICS!$E:$E,'Number of Firms per 1000 Capita'!W$1)/$B289</f>
        <v>2.4904855431527637</v>
      </c>
      <c r="X289" s="2">
        <f>1000*SUMIFS(allNAICS!$O:$O,allNAICS!$C:$C,'Number of Firms per 1000 Capita'!$A289,allNAICS!$E:$E,'Number of Firms per 1000 Capita'!X$1)/$B289</f>
        <v>9.0923535596023548</v>
      </c>
      <c r="Y289" s="2">
        <f>1000*SUMIFS(allNAICS!$O:$O,allNAICS!$C:$C,'Number of Firms per 1000 Capita'!$A289,allNAICS!$E:$E,'Number of Firms per 1000 Capita'!Y$1)/$B289</f>
        <v>9.6451743416026317E-2</v>
      </c>
      <c r="Z289" s="2">
        <f>1000*SUMIFS(allNAICS!$O:$O,allNAICS!$C:$C,'Number of Firms per 1000 Capita'!$A289,allNAICS!$E:$E,'Number of Firms per 1000 Capita'!Z$1)/$B289</f>
        <v>2.0305630192847646E-2</v>
      </c>
    </row>
    <row r="290" spans="1:26" x14ac:dyDescent="0.45">
      <c r="A290" s="1" t="s">
        <v>781</v>
      </c>
      <c r="B290" s="2">
        <v>280119</v>
      </c>
      <c r="C290" s="1" t="s">
        <v>480</v>
      </c>
      <c r="D290" s="1">
        <v>35.2827524</v>
      </c>
      <c r="E290" s="1">
        <v>-120.6596156</v>
      </c>
      <c r="F290" s="2">
        <f>1000*SUMIFS(allNAICS!$O:$O,allNAICS!$C:$C,'Number of Firms per 1000 Capita'!$A290,allNAICS!$E:$E,'Number of Firms per 1000 Capita'!F$1)/$B290</f>
        <v>102.1922825656239</v>
      </c>
      <c r="G290" s="2">
        <f>1000*SUMIFS(allNAICS!$O:$O,allNAICS!$C:$C,'Number of Firms per 1000 Capita'!$A290,allNAICS!$E:$E,'Number of Firms per 1000 Capita'!G$1)/$B290</f>
        <v>1.5207822389770063</v>
      </c>
      <c r="H290" s="2">
        <f>1000*SUMIFS(allNAICS!$O:$O,allNAICS!$C:$C,'Number of Firms per 1000 Capita'!$A290,allNAICS!$E:$E,'Number of Firms per 1000 Capita'!H$1)/$B290</f>
        <v>0.38555042678290297</v>
      </c>
      <c r="I290" s="2">
        <f>1000*SUMIFS(allNAICS!$O:$O,allNAICS!$C:$C,'Number of Firms per 1000 Capita'!$A290,allNAICS!$E:$E,'Number of Firms per 1000 Capita'!I$1)/$B290</f>
        <v>0</v>
      </c>
      <c r="J290" s="2">
        <f>1000*SUMIFS(allNAICS!$O:$O,allNAICS!$C:$C,'Number of Firms per 1000 Capita'!$A290,allNAICS!$E:$E,'Number of Firms per 1000 Capita'!J$1)/$B290</f>
        <v>12.826691513249726</v>
      </c>
      <c r="K290" s="2">
        <f>1000*SUMIFS(allNAICS!$O:$O,allNAICS!$C:$C,'Number of Firms per 1000 Capita'!$A290,allNAICS!$E:$E,'Number of Firms per 1000 Capita'!K$1)/$B290</f>
        <v>3.9340423177292507</v>
      </c>
      <c r="L290" s="2">
        <f>1000*SUMIFS(allNAICS!$O:$O,allNAICS!$C:$C,'Number of Firms per 1000 Capita'!$A290,allNAICS!$E:$E,'Number of Firms per 1000 Capita'!L$1)/$B290</f>
        <v>2.4061202560340429</v>
      </c>
      <c r="M290" s="2">
        <f>1000*SUMIFS(allNAICS!$O:$O,allNAICS!$C:$C,'Number of Firms per 1000 Capita'!$A290,allNAICS!$E:$E,'Number of Firms per 1000 Capita'!M$1)/$B290</f>
        <v>10.52052877527051</v>
      </c>
      <c r="N290" s="2">
        <f>1000*SUMIFS(allNAICS!$O:$O,allNAICS!$C:$C,'Number of Firms per 1000 Capita'!$A290,allNAICS!$E:$E,'Number of Firms per 1000 Capita'!N$1)/$B290</f>
        <v>2.1562264608969759</v>
      </c>
      <c r="O290" s="2">
        <f>1000*SUMIFS(allNAICS!$O:$O,allNAICS!$C:$C,'Number of Firms per 1000 Capita'!$A290,allNAICS!$E:$E,'Number of Firms per 1000 Capita'!O$1)/$B290</f>
        <v>1.1923503939397184</v>
      </c>
      <c r="P290" s="2">
        <f>1000*SUMIFS(allNAICS!$O:$O,allNAICS!$C:$C,'Number of Firms per 1000 Capita'!$A290,allNAICS!$E:$E,'Number of Firms per 1000 Capita'!P$1)/$B290</f>
        <v>2.534637064961677</v>
      </c>
      <c r="Q290" s="2">
        <f>1000*SUMIFS(allNAICS!$O:$O,allNAICS!$C:$C,'Number of Firms per 1000 Capita'!$A290,allNAICS!$E:$E,'Number of Firms per 1000 Capita'!Q$1)/$B290</f>
        <v>9.7958367693730164</v>
      </c>
      <c r="R290" s="2">
        <f>1000*SUMIFS(allNAICS!$O:$O,allNAICS!$C:$C,'Number of Firms per 1000 Capita'!$A290,allNAICS!$E:$E,'Number of Firms per 1000 Capita'!R$1)/$B290</f>
        <v>16.036041825081483</v>
      </c>
      <c r="S290" s="2">
        <f>1000*SUMIFS(allNAICS!$O:$O,allNAICS!$C:$C,'Number of Firms per 1000 Capita'!$A290,allNAICS!$E:$E,'Number of Firms per 1000 Capita'!S$1)/$B290</f>
        <v>6.8792191889875376</v>
      </c>
      <c r="T290" s="2">
        <f>1000*SUMIFS(allNAICS!$O:$O,allNAICS!$C:$C,'Number of Firms per 1000 Capita'!$A290,allNAICS!$E:$E,'Number of Firms per 1000 Capita'!T$1)/$B290</f>
        <v>2.7131326329167247</v>
      </c>
      <c r="U290" s="2">
        <f>1000*SUMIFS(allNAICS!$O:$O,allNAICS!$C:$C,'Number of Firms per 1000 Capita'!$A290,allNAICS!$E:$E,'Number of Firms per 1000 Capita'!U$1)/$B290</f>
        <v>8.4571200097101595</v>
      </c>
      <c r="V290" s="2">
        <f>1000*SUMIFS(allNAICS!$O:$O,allNAICS!$C:$C,'Number of Firms per 1000 Capita'!$A290,allNAICS!$E:$E,'Number of Firms per 1000 Capita'!V$1)/$B290</f>
        <v>4.6016157418811288</v>
      </c>
      <c r="W290" s="2">
        <f>1000*SUMIFS(allNAICS!$O:$O,allNAICS!$C:$C,'Number of Firms per 1000 Capita'!$A290,allNAICS!$E:$E,'Number of Firms per 1000 Capita'!W$1)/$B290</f>
        <v>4.6444546781903409</v>
      </c>
      <c r="X290" s="2">
        <f>1000*SUMIFS(allNAICS!$O:$O,allNAICS!$C:$C,'Number of Firms per 1000 Capita'!$A290,allNAICS!$E:$E,'Number of Firms per 1000 Capita'!X$1)/$B290</f>
        <v>11.559372980768888</v>
      </c>
      <c r="Y290" s="2">
        <f>1000*SUMIFS(allNAICS!$O:$O,allNAICS!$C:$C,'Number of Firms per 1000 Capita'!$A290,allNAICS!$E:$E,'Number of Firms per 1000 Capita'!Y$1)/$B290</f>
        <v>9.6387606695725742E-2</v>
      </c>
      <c r="Z290" s="2">
        <f>1000*SUMIFS(allNAICS!$O:$O,allNAICS!$C:$C,'Number of Firms per 1000 Capita'!$A290,allNAICS!$E:$E,'Number of Firms per 1000 Capita'!Z$1)/$B290</f>
        <v>0</v>
      </c>
    </row>
    <row r="291" spans="1:26" x14ac:dyDescent="0.45">
      <c r="A291" s="1" t="s">
        <v>782</v>
      </c>
      <c r="B291" s="2">
        <v>273263</v>
      </c>
      <c r="C291" s="1" t="s">
        <v>480</v>
      </c>
      <c r="D291" s="1">
        <v>36.974117100000001</v>
      </c>
      <c r="E291" s="1">
        <v>-122.03079630000001</v>
      </c>
      <c r="F291" s="2">
        <f>1000*SUMIFS(allNAICS!$O:$O,allNAICS!$C:$C,'Number of Firms per 1000 Capita'!$A291,allNAICS!$E:$E,'Number of Firms per 1000 Capita'!F$1)/$B291</f>
        <v>107.24466905508612</v>
      </c>
      <c r="G291" s="2">
        <f>1000*SUMIFS(allNAICS!$O:$O,allNAICS!$C:$C,'Number of Firms per 1000 Capita'!$A291,allNAICS!$E:$E,'Number of Firms per 1000 Capita'!G$1)/$B291</f>
        <v>0.51964590888631101</v>
      </c>
      <c r="H291" s="2">
        <f>1000*SUMIFS(allNAICS!$O:$O,allNAICS!$C:$C,'Number of Firms per 1000 Capita'!$A291,allNAICS!$E:$E,'Number of Firms per 1000 Capita'!H$1)/$B291</f>
        <v>0</v>
      </c>
      <c r="I291" s="2">
        <f>1000*SUMIFS(allNAICS!$O:$O,allNAICS!$C:$C,'Number of Firms per 1000 Capita'!$A291,allNAICS!$E:$E,'Number of Firms per 1000 Capita'!I$1)/$B291</f>
        <v>0</v>
      </c>
      <c r="J291" s="2">
        <f>1000*SUMIFS(allNAICS!$O:$O,allNAICS!$C:$C,'Number of Firms per 1000 Capita'!$A291,allNAICS!$E:$E,'Number of Firms per 1000 Capita'!J$1)/$B291</f>
        <v>11.91892060030081</v>
      </c>
      <c r="K291" s="2">
        <f>1000*SUMIFS(allNAICS!$O:$O,allNAICS!$C:$C,'Number of Firms per 1000 Capita'!$A291,allNAICS!$E:$E,'Number of Firms per 1000 Capita'!K$1)/$B291</f>
        <v>2.9531989328961479</v>
      </c>
      <c r="L291" s="2">
        <f>1000*SUMIFS(allNAICS!$O:$O,allNAICS!$C:$C,'Number of Firms per 1000 Capita'!$A291,allNAICS!$E:$E,'Number of Firms per 1000 Capita'!L$1)/$B291</f>
        <v>2.7226518043057419</v>
      </c>
      <c r="M291" s="2">
        <f>1000*SUMIFS(allNAICS!$O:$O,allNAICS!$C:$C,'Number of Firms per 1000 Capita'!$A291,allNAICS!$E:$E,'Number of Firms per 1000 Capita'!M$1)/$B291</f>
        <v>9.6463846184810969</v>
      </c>
      <c r="N291" s="2">
        <f>1000*SUMIFS(allNAICS!$O:$O,allNAICS!$C:$C,'Number of Firms per 1000 Capita'!$A291,allNAICS!$E:$E,'Number of Firms per 1000 Capita'!N$1)/$B291</f>
        <v>1.6467652042171828</v>
      </c>
      <c r="O291" s="2">
        <f>1000*SUMIFS(allNAICS!$O:$O,allNAICS!$C:$C,'Number of Firms per 1000 Capita'!$A291,allNAICS!$E:$E,'Number of Firms per 1000 Capita'!O$1)/$B291</f>
        <v>1.6797005083015264</v>
      </c>
      <c r="P291" s="2">
        <f>1000*SUMIFS(allNAICS!$O:$O,allNAICS!$C:$C,'Number of Firms per 1000 Capita'!$A291,allNAICS!$E:$E,'Number of Firms per 1000 Capita'!P$1)/$B291</f>
        <v>3.0556643233807725</v>
      </c>
      <c r="Q291" s="2">
        <f>1000*SUMIFS(allNAICS!$O:$O,allNAICS!$C:$C,'Number of Firms per 1000 Capita'!$A291,allNAICS!$E:$E,'Number of Firms per 1000 Capita'!Q$1)/$B291</f>
        <v>9.4451133157434413</v>
      </c>
      <c r="R291" s="2">
        <f>1000*SUMIFS(allNAICS!$O:$O,allNAICS!$C:$C,'Number of Firms per 1000 Capita'!$A291,allNAICS!$E:$E,'Number of Firms per 1000 Capita'!R$1)/$B291</f>
        <v>21.323779655496718</v>
      </c>
      <c r="S291" s="2">
        <f>1000*SUMIFS(allNAICS!$O:$O,allNAICS!$C:$C,'Number of Firms per 1000 Capita'!$A291,allNAICS!$E:$E,'Number of Firms per 1000 Capita'!S$1)/$B291</f>
        <v>7.4104434189773221</v>
      </c>
      <c r="T291" s="2">
        <f>1000*SUMIFS(allNAICS!$O:$O,allNAICS!$C:$C,'Number of Firms per 1000 Capita'!$A291,allNAICS!$E:$E,'Number of Firms per 1000 Capita'!T$1)/$B291</f>
        <v>3.3959957989189902</v>
      </c>
      <c r="U291" s="2">
        <f>1000*SUMIFS(allNAICS!$O:$O,allNAICS!$C:$C,'Number of Firms per 1000 Capita'!$A291,allNAICS!$E:$E,'Number of Firms per 1000 Capita'!U$1)/$B291</f>
        <v>11.640800254699684</v>
      </c>
      <c r="V291" s="2">
        <f>1000*SUMIFS(allNAICS!$O:$O,allNAICS!$C:$C,'Number of Firms per 1000 Capita'!$A291,allNAICS!$E:$E,'Number of Firms per 1000 Capita'!V$1)/$B291</f>
        <v>7.2201505509344477</v>
      </c>
      <c r="W291" s="2">
        <f>1000*SUMIFS(allNAICS!$O:$O,allNAICS!$C:$C,'Number of Firms per 1000 Capita'!$A291,allNAICS!$E:$E,'Number of Firms per 1000 Capita'!W$1)/$B291</f>
        <v>2.978815280517304</v>
      </c>
      <c r="X291" s="2">
        <f>1000*SUMIFS(allNAICS!$O:$O,allNAICS!$C:$C,'Number of Firms per 1000 Capita'!$A291,allNAICS!$E:$E,'Number of Firms per 1000 Capita'!X$1)/$B291</f>
        <v>9.7305526178077528</v>
      </c>
      <c r="Y291" s="2">
        <f>1000*SUMIFS(allNAICS!$O:$O,allNAICS!$C:$C,'Number of Firms per 1000 Capita'!$A291,allNAICS!$E:$E,'Number of Firms per 1000 Capita'!Y$1)/$B291</f>
        <v>0.15369808572693705</v>
      </c>
      <c r="Z291" s="2">
        <f>1000*SUMIFS(allNAICS!$O:$O,allNAICS!$C:$C,'Number of Firms per 1000 Capita'!$A291,allNAICS!$E:$E,'Number of Firms per 1000 Capita'!Z$1)/$B291</f>
        <v>0</v>
      </c>
    </row>
    <row r="292" spans="1:26" x14ac:dyDescent="0.45">
      <c r="A292" s="1" t="s">
        <v>783</v>
      </c>
      <c r="B292" s="2">
        <v>147514</v>
      </c>
      <c r="C292" s="1" t="s">
        <v>453</v>
      </c>
      <c r="D292" s="1">
        <v>35.686975199999999</v>
      </c>
      <c r="E292" s="1">
        <v>-105.937799</v>
      </c>
      <c r="F292" s="2">
        <f>1000*SUMIFS(allNAICS!$O:$O,allNAICS!$C:$C,'Number of Firms per 1000 Capita'!$A292,allNAICS!$E:$E,'Number of Firms per 1000 Capita'!F$1)/$B292</f>
        <v>128.51661537210026</v>
      </c>
      <c r="G292" s="2">
        <f>1000*SUMIFS(allNAICS!$O:$O,allNAICS!$C:$C,'Number of Firms per 1000 Capita'!$A292,allNAICS!$E:$E,'Number of Firms per 1000 Capita'!G$1)/$B292</f>
        <v>0.6033325650446737</v>
      </c>
      <c r="H292" s="2">
        <f>1000*SUMIFS(allNAICS!$O:$O,allNAICS!$C:$C,'Number of Firms per 1000 Capita'!$A292,allNAICS!$E:$E,'Number of Firms per 1000 Capita'!H$1)/$B292</f>
        <v>0</v>
      </c>
      <c r="I292" s="2">
        <f>1000*SUMIFS(allNAICS!$O:$O,allNAICS!$C:$C,'Number of Firms per 1000 Capita'!$A292,allNAICS!$E:$E,'Number of Firms per 1000 Capita'!I$1)/$B292</f>
        <v>0</v>
      </c>
      <c r="J292" s="2">
        <f>1000*SUMIFS(allNAICS!$O:$O,allNAICS!$C:$C,'Number of Firms per 1000 Capita'!$A292,allNAICS!$E:$E,'Number of Firms per 1000 Capita'!J$1)/$B292</f>
        <v>10.853207153219355</v>
      </c>
      <c r="K292" s="2">
        <f>1000*SUMIFS(allNAICS!$O:$O,allNAICS!$C:$C,'Number of Firms per 1000 Capita'!$A292,allNAICS!$E:$E,'Number of Firms per 1000 Capita'!K$1)/$B292</f>
        <v>3.2607074582751467</v>
      </c>
      <c r="L292" s="2">
        <f>1000*SUMIFS(allNAICS!$O:$O,allNAICS!$C:$C,'Number of Firms per 1000 Capita'!$A292,allNAICS!$E:$E,'Number of Firms per 1000 Capita'!L$1)/$B292</f>
        <v>2.6777119459847878</v>
      </c>
      <c r="M292" s="2">
        <f>1000*SUMIFS(allNAICS!$O:$O,allNAICS!$C:$C,'Number of Firms per 1000 Capita'!$A292,allNAICS!$E:$E,'Number of Firms per 1000 Capita'!M$1)/$B292</f>
        <v>12.256463793267081</v>
      </c>
      <c r="N292" s="2">
        <f>1000*SUMIFS(allNAICS!$O:$O,allNAICS!$C:$C,'Number of Firms per 1000 Capita'!$A292,allNAICS!$E:$E,'Number of Firms per 1000 Capita'!N$1)/$B292</f>
        <v>1.6066271675908728</v>
      </c>
      <c r="O292" s="2">
        <f>1000*SUMIFS(allNAICS!$O:$O,allNAICS!$C:$C,'Number of Firms per 1000 Capita'!$A292,allNAICS!$E:$E,'Number of Firms per 1000 Capita'!O$1)/$B292</f>
        <v>2.4878994536111825</v>
      </c>
      <c r="P292" s="2">
        <f>1000*SUMIFS(allNAICS!$O:$O,allNAICS!$C:$C,'Number of Firms per 1000 Capita'!$A292,allNAICS!$E:$E,'Number of Firms per 1000 Capita'!P$1)/$B292</f>
        <v>4.4063614301015495</v>
      </c>
      <c r="Q292" s="2">
        <f>1000*SUMIFS(allNAICS!$O:$O,allNAICS!$C:$C,'Number of Firms per 1000 Capita'!$A292,allNAICS!$E:$E,'Number of Firms per 1000 Capita'!Q$1)/$B292</f>
        <v>12.317474951530023</v>
      </c>
      <c r="R292" s="2">
        <f>1000*SUMIFS(allNAICS!$O:$O,allNAICS!$C:$C,'Number of Firms per 1000 Capita'!$A292,allNAICS!$E:$E,'Number of Firms per 1000 Capita'!R$1)/$B292</f>
        <v>24.51970660411893</v>
      </c>
      <c r="S292" s="2">
        <f>1000*SUMIFS(allNAICS!$O:$O,allNAICS!$C:$C,'Number of Firms per 1000 Capita'!$A292,allNAICS!$E:$E,'Number of Firms per 1000 Capita'!S$1)/$B292</f>
        <v>6.1756850197269415</v>
      </c>
      <c r="T292" s="2">
        <f>1000*SUMIFS(allNAICS!$O:$O,allNAICS!$C:$C,'Number of Firms per 1000 Capita'!$A292,allNAICS!$E:$E,'Number of Firms per 1000 Capita'!T$1)/$B292</f>
        <v>4.7995444500183035</v>
      </c>
      <c r="U292" s="2">
        <f>1000*SUMIFS(allNAICS!$O:$O,allNAICS!$C:$C,'Number of Firms per 1000 Capita'!$A292,allNAICS!$E:$E,'Number of Firms per 1000 Capita'!U$1)/$B292</f>
        <v>12.873354393481296</v>
      </c>
      <c r="V292" s="2">
        <f>1000*SUMIFS(allNAICS!$O:$O,allNAICS!$C:$C,'Number of Firms per 1000 Capita'!$A292,allNAICS!$E:$E,'Number of Firms per 1000 Capita'!V$1)/$B292</f>
        <v>12.941144569329014</v>
      </c>
      <c r="W292" s="2">
        <f>1000*SUMIFS(allNAICS!$O:$O,allNAICS!$C:$C,'Number of Firms per 1000 Capita'!$A292,allNAICS!$E:$E,'Number of Firms per 1000 Capita'!W$1)/$B292</f>
        <v>3.0641159483167701</v>
      </c>
      <c r="X292" s="2">
        <f>1000*SUMIFS(allNAICS!$O:$O,allNAICS!$C:$C,'Number of Firms per 1000 Capita'!$A292,allNAICS!$E:$E,'Number of Firms per 1000 Capita'!X$1)/$B292</f>
        <v>13.564814187128002</v>
      </c>
      <c r="Y292" s="2">
        <f>1000*SUMIFS(allNAICS!$O:$O,allNAICS!$C:$C,'Number of Firms per 1000 Capita'!$A292,allNAICS!$E:$E,'Number of Firms per 1000 Capita'!Y$1)/$B292</f>
        <v>0</v>
      </c>
      <c r="Z292" s="2">
        <f>1000*SUMIFS(allNAICS!$O:$O,allNAICS!$C:$C,'Number of Firms per 1000 Capita'!$A292,allNAICS!$E:$E,'Number of Firms per 1000 Capita'!Z$1)/$B292</f>
        <v>0</v>
      </c>
    </row>
    <row r="293" spans="1:26" x14ac:dyDescent="0.45">
      <c r="A293" s="1" t="s">
        <v>784</v>
      </c>
      <c r="B293" s="2">
        <v>442996</v>
      </c>
      <c r="C293" s="1" t="s">
        <v>480</v>
      </c>
      <c r="D293" s="1">
        <v>34.953033699999999</v>
      </c>
      <c r="E293" s="1">
        <v>-120.4357191</v>
      </c>
      <c r="F293" s="2">
        <f>1000*SUMIFS(allNAICS!$O:$O,allNAICS!$C:$C,'Number of Firms per 1000 Capita'!$A293,allNAICS!$E:$E,'Number of Firms per 1000 Capita'!F$1)/$B293</f>
        <v>90.179143829741122</v>
      </c>
      <c r="G293" s="2">
        <f>1000*SUMIFS(allNAICS!$O:$O,allNAICS!$C:$C,'Number of Firms per 1000 Capita'!$A293,allNAICS!$E:$E,'Number of Firms per 1000 Capita'!G$1)/$B293</f>
        <v>0.62528781298251002</v>
      </c>
      <c r="H293" s="2">
        <f>1000*SUMIFS(allNAICS!$O:$O,allNAICS!$C:$C,'Number of Firms per 1000 Capita'!$A293,allNAICS!$E:$E,'Number of Firms per 1000 Capita'!H$1)/$B293</f>
        <v>0.40406685387678443</v>
      </c>
      <c r="I293" s="2">
        <f>1000*SUMIFS(allNAICS!$O:$O,allNAICS!$C:$C,'Number of Firms per 1000 Capita'!$A293,allNAICS!$E:$E,'Number of Firms per 1000 Capita'!I$1)/$B293</f>
        <v>0</v>
      </c>
      <c r="J293" s="2">
        <f>1000*SUMIFS(allNAICS!$O:$O,allNAICS!$C:$C,'Number of Firms per 1000 Capita'!$A293,allNAICS!$E:$E,'Number of Firms per 1000 Capita'!J$1)/$B293</f>
        <v>7.9910428085129439</v>
      </c>
      <c r="K293" s="2">
        <f>1000*SUMIFS(allNAICS!$O:$O,allNAICS!$C:$C,'Number of Firms per 1000 Capita'!$A293,allNAICS!$E:$E,'Number of Firms per 1000 Capita'!K$1)/$B293</f>
        <v>2.1851213103504321</v>
      </c>
      <c r="L293" s="2">
        <f>1000*SUMIFS(allNAICS!$O:$O,allNAICS!$C:$C,'Number of Firms per 1000 Capita'!$A293,allNAICS!$E:$E,'Number of Firms per 1000 Capita'!L$1)/$B293</f>
        <v>2.2596140822941968</v>
      </c>
      <c r="M293" s="2">
        <f>1000*SUMIFS(allNAICS!$O:$O,allNAICS!$C:$C,'Number of Firms per 1000 Capita'!$A293,allNAICS!$E:$E,'Number of Firms per 1000 Capita'!M$1)/$B293</f>
        <v>7.7969101301140418</v>
      </c>
      <c r="N293" s="2">
        <f>1000*SUMIFS(allNAICS!$O:$O,allNAICS!$C:$C,'Number of Firms per 1000 Capita'!$A293,allNAICS!$E:$E,'Number of Firms per 1000 Capita'!N$1)/$B293</f>
        <v>1.8487751582407064</v>
      </c>
      <c r="O293" s="2">
        <f>1000*SUMIFS(allNAICS!$O:$O,allNAICS!$C:$C,'Number of Firms per 1000 Capita'!$A293,allNAICS!$E:$E,'Number of Firms per 1000 Capita'!O$1)/$B293</f>
        <v>1.5711202809957652</v>
      </c>
      <c r="P293" s="2">
        <f>1000*SUMIFS(allNAICS!$O:$O,allNAICS!$C:$C,'Number of Firms per 1000 Capita'!$A293,allNAICS!$E:$E,'Number of Firms per 1000 Capita'!P$1)/$B293</f>
        <v>2.3702245618470594</v>
      </c>
      <c r="Q293" s="2">
        <f>1000*SUMIFS(allNAICS!$O:$O,allNAICS!$C:$C,'Number of Firms per 1000 Capita'!$A293,allNAICS!$E:$E,'Number of Firms per 1000 Capita'!Q$1)/$B293</f>
        <v>8.5395804928261203</v>
      </c>
      <c r="R293" s="2">
        <f>1000*SUMIFS(allNAICS!$O:$O,allNAICS!$C:$C,'Number of Firms per 1000 Capita'!$A293,allNAICS!$E:$E,'Number of Firms per 1000 Capita'!R$1)/$B293</f>
        <v>17.546433827844947</v>
      </c>
      <c r="S293" s="2">
        <f>1000*SUMIFS(allNAICS!$O:$O,allNAICS!$C:$C,'Number of Firms per 1000 Capita'!$A293,allNAICS!$E:$E,'Number of Firms per 1000 Capita'!S$1)/$B293</f>
        <v>7.099386901913336</v>
      </c>
      <c r="T293" s="2">
        <f>1000*SUMIFS(allNAICS!$O:$O,allNAICS!$C:$C,'Number of Firms per 1000 Capita'!$A293,allNAICS!$E:$E,'Number of Firms per 1000 Capita'!T$1)/$B293</f>
        <v>2.4943791817533341</v>
      </c>
      <c r="U293" s="2">
        <f>1000*SUMIFS(allNAICS!$O:$O,allNAICS!$C:$C,'Number of Firms per 1000 Capita'!$A293,allNAICS!$E:$E,'Number of Firms per 1000 Capita'!U$1)/$B293</f>
        <v>8.6772792530858069</v>
      </c>
      <c r="V293" s="2">
        <f>1000*SUMIFS(allNAICS!$O:$O,allNAICS!$C:$C,'Number of Firms per 1000 Capita'!$A293,allNAICS!$E:$E,'Number of Firms per 1000 Capita'!V$1)/$B293</f>
        <v>4.7359344102429821</v>
      </c>
      <c r="W293" s="2">
        <f>1000*SUMIFS(allNAICS!$O:$O,allNAICS!$C:$C,'Number of Firms per 1000 Capita'!$A293,allNAICS!$E:$E,'Number of Firms per 1000 Capita'!W$1)/$B293</f>
        <v>3.3973218719807852</v>
      </c>
      <c r="X293" s="2">
        <f>1000*SUMIFS(allNAICS!$O:$O,allNAICS!$C:$C,'Number of Firms per 1000 Capita'!$A293,allNAICS!$E:$E,'Number of Firms per 1000 Capita'!X$1)/$B293</f>
        <v>10.663753171586199</v>
      </c>
      <c r="Y293" s="2">
        <f>1000*SUMIFS(allNAICS!$O:$O,allNAICS!$C:$C,'Number of Firms per 1000 Capita'!$A293,allNAICS!$E:$E,'Number of Firms per 1000 Capita'!Y$1)/$B293</f>
        <v>0.13995611698525495</v>
      </c>
      <c r="Z293" s="2">
        <f>1000*SUMIFS(allNAICS!$O:$O,allNAICS!$C:$C,'Number of Firms per 1000 Capita'!$A293,allNAICS!$E:$E,'Number of Firms per 1000 Capita'!Z$1)/$B293</f>
        <v>0</v>
      </c>
    </row>
    <row r="294" spans="1:26" x14ac:dyDescent="0.45">
      <c r="A294" s="1" t="s">
        <v>785</v>
      </c>
      <c r="B294" s="2">
        <v>500943</v>
      </c>
      <c r="C294" s="1" t="s">
        <v>480</v>
      </c>
      <c r="D294" s="1">
        <v>38.440429000000002</v>
      </c>
      <c r="E294" s="1">
        <v>-122.7140548</v>
      </c>
      <c r="F294" s="2">
        <f>1000*SUMIFS(allNAICS!$O:$O,allNAICS!$C:$C,'Number of Firms per 1000 Capita'!$A294,allNAICS!$E:$E,'Number of Firms per 1000 Capita'!F$1)/$B294</f>
        <v>105.75055445429919</v>
      </c>
      <c r="G294" s="2">
        <f>1000*SUMIFS(allNAICS!$O:$O,allNAICS!$C:$C,'Number of Firms per 1000 Capita'!$A294,allNAICS!$E:$E,'Number of Firms per 1000 Capita'!G$1)/$B294</f>
        <v>0.92824932177912456</v>
      </c>
      <c r="H294" s="2">
        <f>1000*SUMIFS(allNAICS!$O:$O,allNAICS!$C:$C,'Number of Firms per 1000 Capita'!$A294,allNAICS!$E:$E,'Number of Firms per 1000 Capita'!H$1)/$B294</f>
        <v>4.9905877515006698E-2</v>
      </c>
      <c r="I294" s="2">
        <f>1000*SUMIFS(allNAICS!$O:$O,allNAICS!$C:$C,'Number of Firms per 1000 Capita'!$A294,allNAICS!$E:$E,'Number of Firms per 1000 Capita'!I$1)/$B294</f>
        <v>0.11378540073421527</v>
      </c>
      <c r="J294" s="2">
        <f>1000*SUMIFS(allNAICS!$O:$O,allNAICS!$C:$C,'Number of Firms per 1000 Capita'!$A294,allNAICS!$E:$E,'Number of Firms per 1000 Capita'!J$1)/$B294</f>
        <v>11.616092050392959</v>
      </c>
      <c r="K294" s="2">
        <f>1000*SUMIFS(allNAICS!$O:$O,allNAICS!$C:$C,'Number of Firms per 1000 Capita'!$A294,allNAICS!$E:$E,'Number of Firms per 1000 Capita'!K$1)/$B294</f>
        <v>4.1361991284437547</v>
      </c>
      <c r="L294" s="2">
        <f>1000*SUMIFS(allNAICS!$O:$O,allNAICS!$C:$C,'Number of Firms per 1000 Capita'!$A294,allNAICS!$E:$E,'Number of Firms per 1000 Capita'!L$1)/$B294</f>
        <v>2.6769512699049591</v>
      </c>
      <c r="M294" s="2">
        <f>1000*SUMIFS(allNAICS!$O:$O,allNAICS!$C:$C,'Number of Firms per 1000 Capita'!$A294,allNAICS!$E:$E,'Number of Firms per 1000 Capita'!M$1)/$B294</f>
        <v>8.4680292967463355</v>
      </c>
      <c r="N294" s="2">
        <f>1000*SUMIFS(allNAICS!$O:$O,allNAICS!$C:$C,'Number of Firms per 1000 Capita'!$A294,allNAICS!$E:$E,'Number of Firms per 1000 Capita'!N$1)/$B294</f>
        <v>2.3196251868975115</v>
      </c>
      <c r="O294" s="2">
        <f>1000*SUMIFS(allNAICS!$O:$O,allNAICS!$C:$C,'Number of Firms per 1000 Capita'!$A294,allNAICS!$E:$E,'Number of Firms per 1000 Capita'!O$1)/$B294</f>
        <v>1.3334850472009789</v>
      </c>
      <c r="P294" s="2">
        <f>1000*SUMIFS(allNAICS!$O:$O,allNAICS!$C:$C,'Number of Firms per 1000 Capita'!$A294,allNAICS!$E:$E,'Number of Firms per 1000 Capita'!P$1)/$B294</f>
        <v>2.6989098560115621</v>
      </c>
      <c r="Q294" s="2">
        <f>1000*SUMIFS(allNAICS!$O:$O,allNAICS!$C:$C,'Number of Firms per 1000 Capita'!$A294,allNAICS!$E:$E,'Number of Firms per 1000 Capita'!Q$1)/$B294</f>
        <v>9.410252264229662</v>
      </c>
      <c r="R294" s="2">
        <f>1000*SUMIFS(allNAICS!$O:$O,allNAICS!$C:$C,'Number of Firms per 1000 Capita'!$A294,allNAICS!$E:$E,'Number of Firms per 1000 Capita'!R$1)/$B294</f>
        <v>20.960468556302814</v>
      </c>
      <c r="S294" s="2">
        <f>1000*SUMIFS(allNAICS!$O:$O,allNAICS!$C:$C,'Number of Firms per 1000 Capita'!$A294,allNAICS!$E:$E,'Number of Firms per 1000 Capita'!S$1)/$B294</f>
        <v>8.2125112038695018</v>
      </c>
      <c r="T294" s="2">
        <f>1000*SUMIFS(allNAICS!$O:$O,allNAICS!$C:$C,'Number of Firms per 1000 Capita'!$A294,allNAICS!$E:$E,'Number of Firms per 1000 Capita'!T$1)/$B294</f>
        <v>2.944446773385395</v>
      </c>
      <c r="U294" s="2">
        <f>1000*SUMIFS(allNAICS!$O:$O,allNAICS!$C:$C,'Number of Firms per 1000 Capita'!$A294,allNAICS!$E:$E,'Number of Firms per 1000 Capita'!U$1)/$B294</f>
        <v>9.0688960620270169</v>
      </c>
      <c r="V294" s="2">
        <f>1000*SUMIFS(allNAICS!$O:$O,allNAICS!$C:$C,'Number of Firms per 1000 Capita'!$A294,allNAICS!$E:$E,'Number of Firms per 1000 Capita'!V$1)/$B294</f>
        <v>5.7172173281191672</v>
      </c>
      <c r="W294" s="2">
        <f>1000*SUMIFS(allNAICS!$O:$O,allNAICS!$C:$C,'Number of Firms per 1000 Capita'!$A294,allNAICS!$E:$E,'Number of Firms per 1000 Capita'!W$1)/$B294</f>
        <v>3.6571027042996906</v>
      </c>
      <c r="X294" s="2">
        <f>1000*SUMIFS(allNAICS!$O:$O,allNAICS!$C:$C,'Number of Firms per 1000 Capita'!$A294,allNAICS!$E:$E,'Number of Firms per 1000 Capita'!X$1)/$B294</f>
        <v>11.542231351670749</v>
      </c>
      <c r="Y294" s="2">
        <f>1000*SUMIFS(allNAICS!$O:$O,allNAICS!$C:$C,'Number of Firms per 1000 Capita'!$A294,allNAICS!$E:$E,'Number of Firms per 1000 Capita'!Y$1)/$B294</f>
        <v>0.1058004603318142</v>
      </c>
      <c r="Z294" s="2">
        <f>1000*SUMIFS(allNAICS!$O:$O,allNAICS!$C:$C,'Number of Firms per 1000 Capita'!$A294,allNAICS!$E:$E,'Number of Firms per 1000 Capita'!Z$1)/$B294</f>
        <v>0</v>
      </c>
    </row>
    <row r="295" spans="1:26" x14ac:dyDescent="0.45">
      <c r="A295" s="1" t="s">
        <v>786</v>
      </c>
      <c r="B295" s="2">
        <v>377476</v>
      </c>
      <c r="C295" s="1" t="s">
        <v>449</v>
      </c>
      <c r="D295" s="1">
        <v>32.0835407</v>
      </c>
      <c r="E295" s="1">
        <v>-81.099834200000004</v>
      </c>
      <c r="F295" s="2">
        <f>1000*SUMIFS(allNAICS!$O:$O,allNAICS!$C:$C,'Number of Firms per 1000 Capita'!$A295,allNAICS!$E:$E,'Number of Firms per 1000 Capita'!F$1)/$B295</f>
        <v>78.725534868441969</v>
      </c>
      <c r="G295" s="2">
        <f>1000*SUMIFS(allNAICS!$O:$O,allNAICS!$C:$C,'Number of Firms per 1000 Capita'!$A295,allNAICS!$E:$E,'Number of Firms per 1000 Capita'!G$1)/$B295</f>
        <v>0.60666108573790123</v>
      </c>
      <c r="H295" s="2">
        <f>1000*SUMIFS(allNAICS!$O:$O,allNAICS!$C:$C,'Number of Firms per 1000 Capita'!$A295,allNAICS!$E:$E,'Number of Firms per 1000 Capita'!H$1)/$B295</f>
        <v>0</v>
      </c>
      <c r="I295" s="2">
        <f>1000*SUMIFS(allNAICS!$O:$O,allNAICS!$C:$C,'Number of Firms per 1000 Capita'!$A295,allNAICS!$E:$E,'Number of Firms per 1000 Capita'!I$1)/$B295</f>
        <v>0</v>
      </c>
      <c r="J295" s="2">
        <f>1000*SUMIFS(allNAICS!$O:$O,allNAICS!$C:$C,'Number of Firms per 1000 Capita'!$A295,allNAICS!$E:$E,'Number of Firms per 1000 Capita'!J$1)/$B295</f>
        <v>6.9593828481810762</v>
      </c>
      <c r="K295" s="2">
        <f>1000*SUMIFS(allNAICS!$O:$O,allNAICS!$C:$C,'Number of Firms per 1000 Capita'!$A295,allNAICS!$E:$E,'Number of Firms per 1000 Capita'!K$1)/$B295</f>
        <v>1.2663056724136104</v>
      </c>
      <c r="L295" s="2">
        <f>1000*SUMIFS(allNAICS!$O:$O,allNAICS!$C:$C,'Number of Firms per 1000 Capita'!$A295,allNAICS!$E:$E,'Number of Firms per 1000 Capita'!L$1)/$B295</f>
        <v>2.1643760133094556</v>
      </c>
      <c r="M295" s="2">
        <f>1000*SUMIFS(allNAICS!$O:$O,allNAICS!$C:$C,'Number of Firms per 1000 Capita'!$A295,allNAICS!$E:$E,'Number of Firms per 1000 Capita'!M$1)/$B295</f>
        <v>6.9037501721963777</v>
      </c>
      <c r="N295" s="2">
        <f>1000*SUMIFS(allNAICS!$O:$O,allNAICS!$C:$C,'Number of Firms per 1000 Capita'!$A295,allNAICS!$E:$E,'Number of Firms per 1000 Capita'!N$1)/$B295</f>
        <v>5.841430978393328</v>
      </c>
      <c r="O295" s="2">
        <f>1000*SUMIFS(allNAICS!$O:$O,allNAICS!$C:$C,'Number of Firms per 1000 Capita'!$A295,allNAICS!$E:$E,'Number of Firms per 1000 Capita'!O$1)/$B295</f>
        <v>0.86098189023937943</v>
      </c>
      <c r="P295" s="2">
        <f>1000*SUMIFS(allNAICS!$O:$O,allNAICS!$C:$C,'Number of Firms per 1000 Capita'!$A295,allNAICS!$E:$E,'Number of Firms per 1000 Capita'!P$1)/$B295</f>
        <v>2.9591285273765751</v>
      </c>
      <c r="Q295" s="2">
        <f>1000*SUMIFS(allNAICS!$O:$O,allNAICS!$C:$C,'Number of Firms per 1000 Capita'!$A295,allNAICS!$E:$E,'Number of Firms per 1000 Capita'!Q$1)/$B295</f>
        <v>8.7449268297852054</v>
      </c>
      <c r="R295" s="2">
        <f>1000*SUMIFS(allNAICS!$O:$O,allNAICS!$C:$C,'Number of Firms per 1000 Capita'!$A295,allNAICS!$E:$E,'Number of Firms per 1000 Capita'!R$1)/$B295</f>
        <v>8.7661202301603289</v>
      </c>
      <c r="S295" s="2">
        <f>1000*SUMIFS(allNAICS!$O:$O,allNAICS!$C:$C,'Number of Firms per 1000 Capita'!$A295,allNAICS!$E:$E,'Number of Firms per 1000 Capita'!S$1)/$B295</f>
        <v>7.5607455838251969</v>
      </c>
      <c r="T295" s="2">
        <f>1000*SUMIFS(allNAICS!$O:$O,allNAICS!$C:$C,'Number of Firms per 1000 Capita'!$A295,allNAICS!$E:$E,'Number of Firms per 1000 Capita'!T$1)/$B295</f>
        <v>1.2424630969915968</v>
      </c>
      <c r="U295" s="2">
        <f>1000*SUMIFS(allNAICS!$O:$O,allNAICS!$C:$C,'Number of Firms per 1000 Capita'!$A295,allNAICS!$E:$E,'Number of Firms per 1000 Capita'!U$1)/$B295</f>
        <v>6.6547277177886803</v>
      </c>
      <c r="V295" s="2">
        <f>1000*SUMIFS(allNAICS!$O:$O,allNAICS!$C:$C,'Number of Firms per 1000 Capita'!$A295,allNAICS!$E:$E,'Number of Firms per 1000 Capita'!V$1)/$B295</f>
        <v>3.0809905795335331</v>
      </c>
      <c r="W295" s="2">
        <f>1000*SUMIFS(allNAICS!$O:$O,allNAICS!$C:$C,'Number of Firms per 1000 Capita'!$A295,allNAICS!$E:$E,'Number of Firms per 1000 Capita'!W$1)/$B295</f>
        <v>3.0492004789708487</v>
      </c>
      <c r="X295" s="2">
        <f>1000*SUMIFS(allNAICS!$O:$O,allNAICS!$C:$C,'Number of Firms per 1000 Capita'!$A295,allNAICS!$E:$E,'Number of Firms per 1000 Capita'!X$1)/$B295</f>
        <v>12.159713465226929</v>
      </c>
      <c r="Y295" s="2">
        <f>1000*SUMIFS(allNAICS!$O:$O,allNAICS!$C:$C,'Number of Firms per 1000 Capita'!$A295,allNAICS!$E:$E,'Number of Firms per 1000 Capita'!Y$1)/$B295</f>
        <v>9.2721126641163942E-2</v>
      </c>
      <c r="Z295" s="2">
        <f>1000*SUMIFS(allNAICS!$O:$O,allNAICS!$C:$C,'Number of Firms per 1000 Capita'!$A295,allNAICS!$E:$E,'Number of Firms per 1000 Capita'!Z$1)/$B295</f>
        <v>0</v>
      </c>
    </row>
    <row r="296" spans="1:26" x14ac:dyDescent="0.45">
      <c r="A296" s="1" t="s">
        <v>787</v>
      </c>
      <c r="B296" s="2">
        <v>557942</v>
      </c>
      <c r="C296" s="1" t="s">
        <v>459</v>
      </c>
      <c r="D296" s="1">
        <v>41.408968999999999</v>
      </c>
      <c r="E296" s="1">
        <v>75.662412200000006</v>
      </c>
      <c r="F296" s="2">
        <f>1000*SUMIFS(allNAICS!$O:$O,allNAICS!$C:$C,'Number of Firms per 1000 Capita'!$A296,allNAICS!$E:$E,'Number of Firms per 1000 Capita'!F$1)/$B296</f>
        <v>71.191987697645999</v>
      </c>
      <c r="G296" s="2">
        <f>1000*SUMIFS(allNAICS!$O:$O,allNAICS!$C:$C,'Number of Firms per 1000 Capita'!$A296,allNAICS!$E:$E,'Number of Firms per 1000 Capita'!G$1)/$B296</f>
        <v>0.18639930315337436</v>
      </c>
      <c r="H296" s="2">
        <f>1000*SUMIFS(allNAICS!$O:$O,allNAICS!$C:$C,'Number of Firms per 1000 Capita'!$A296,allNAICS!$E:$E,'Number of Firms per 1000 Capita'!H$1)/$B296</f>
        <v>0.21149151703940552</v>
      </c>
      <c r="I296" s="2">
        <f>1000*SUMIFS(allNAICS!$O:$O,allNAICS!$C:$C,'Number of Firms per 1000 Capita'!$A296,allNAICS!$E:$E,'Number of Firms per 1000 Capita'!I$1)/$B296</f>
        <v>0</v>
      </c>
      <c r="J296" s="2">
        <f>1000*SUMIFS(allNAICS!$O:$O,allNAICS!$C:$C,'Number of Firms per 1000 Capita'!$A296,allNAICS!$E:$E,'Number of Firms per 1000 Capita'!J$1)/$B296</f>
        <v>7.2964573378594908</v>
      </c>
      <c r="K296" s="2">
        <f>1000*SUMIFS(allNAICS!$O:$O,allNAICS!$C:$C,'Number of Firms per 1000 Capita'!$A296,allNAICS!$E:$E,'Number of Firms per 1000 Capita'!K$1)/$B296</f>
        <v>1.3836563657154328</v>
      </c>
      <c r="L296" s="2">
        <f>1000*SUMIFS(allNAICS!$O:$O,allNAICS!$C:$C,'Number of Firms per 1000 Capita'!$A296,allNAICS!$E:$E,'Number of Firms per 1000 Capita'!L$1)/$B296</f>
        <v>2.4088525330589916</v>
      </c>
      <c r="M296" s="2">
        <f>1000*SUMIFS(allNAICS!$O:$O,allNAICS!$C:$C,'Number of Firms per 1000 Capita'!$A296,allNAICS!$E:$E,'Number of Firms per 1000 Capita'!M$1)/$B296</f>
        <v>8.785859462094626</v>
      </c>
      <c r="N296" s="2">
        <f>1000*SUMIFS(allNAICS!$O:$O,allNAICS!$C:$C,'Number of Firms per 1000 Capita'!$A296,allNAICS!$E:$E,'Number of Firms per 1000 Capita'!N$1)/$B296</f>
        <v>3.3211337379154107</v>
      </c>
      <c r="O296" s="2">
        <f>1000*SUMIFS(allNAICS!$O:$O,allNAICS!$C:$C,'Number of Firms per 1000 Capita'!$A296,allNAICS!$E:$E,'Number of Firms per 1000 Capita'!O$1)/$B296</f>
        <v>0.86209677708435639</v>
      </c>
      <c r="P296" s="2">
        <f>1000*SUMIFS(allNAICS!$O:$O,allNAICS!$C:$C,'Number of Firms per 1000 Capita'!$A296,allNAICS!$E:$E,'Number of Firms per 1000 Capita'!P$1)/$B296</f>
        <v>3.5308329539629568</v>
      </c>
      <c r="Q296" s="2">
        <f>1000*SUMIFS(allNAICS!$O:$O,allNAICS!$C:$C,'Number of Firms per 1000 Capita'!$A296,allNAICS!$E:$E,'Number of Firms per 1000 Capita'!Q$1)/$B296</f>
        <v>6.3734223270519159</v>
      </c>
      <c r="R296" s="2">
        <f>1000*SUMIFS(allNAICS!$O:$O,allNAICS!$C:$C,'Number of Firms per 1000 Capita'!$A296,allNAICS!$E:$E,'Number of Firms per 1000 Capita'!R$1)/$B296</f>
        <v>9.318172856676858</v>
      </c>
      <c r="S296" s="2">
        <f>1000*SUMIFS(allNAICS!$O:$O,allNAICS!$C:$C,'Number of Firms per 1000 Capita'!$A296,allNAICS!$E:$E,'Number of Firms per 1000 Capita'!S$1)/$B296</f>
        <v>4.8929817077760767</v>
      </c>
      <c r="T296" s="2">
        <f>1000*SUMIFS(allNAICS!$O:$O,allNAICS!$C:$C,'Number of Firms per 1000 Capita'!$A296,allNAICS!$E:$E,'Number of Firms per 1000 Capita'!T$1)/$B296</f>
        <v>1.2115954704969334</v>
      </c>
      <c r="U296" s="2">
        <f>1000*SUMIFS(allNAICS!$O:$O,allNAICS!$C:$C,'Number of Firms per 1000 Capita'!$A296,allNAICS!$E:$E,'Number of Firms per 1000 Capita'!U$1)/$B296</f>
        <v>6.181646120922963</v>
      </c>
      <c r="V296" s="2">
        <f>1000*SUMIFS(allNAICS!$O:$O,allNAICS!$C:$C,'Number of Firms per 1000 Capita'!$A296,allNAICS!$E:$E,'Number of Firms per 1000 Capita'!V$1)/$B296</f>
        <v>2.4196063390101479</v>
      </c>
      <c r="W296" s="2">
        <f>1000*SUMIFS(allNAICS!$O:$O,allNAICS!$C:$C,'Number of Firms per 1000 Capita'!$A296,allNAICS!$E:$E,'Number of Firms per 1000 Capita'!W$1)/$B296</f>
        <v>3.7297783640593467</v>
      </c>
      <c r="X296" s="2">
        <f>1000*SUMIFS(allNAICS!$O:$O,allNAICS!$C:$C,'Number of Firms per 1000 Capita'!$A296,allNAICS!$E:$E,'Number of Firms per 1000 Capita'!X$1)/$B296</f>
        <v>9.3360958665954534</v>
      </c>
      <c r="Y296" s="2">
        <f>1000*SUMIFS(allNAICS!$O:$O,allNAICS!$C:$C,'Number of Firms per 1000 Capita'!$A296,allNAICS!$E:$E,'Number of Firms per 1000 Capita'!Y$1)/$B296</f>
        <v>0.11829186546271835</v>
      </c>
      <c r="Z296" s="2">
        <f>1000*SUMIFS(allNAICS!$O:$O,allNAICS!$C:$C,'Number of Firms per 1000 Capita'!$A296,allNAICS!$E:$E,'Number of Firms per 1000 Capita'!Z$1)/$B296</f>
        <v>0</v>
      </c>
    </row>
    <row r="297" spans="1:26" x14ac:dyDescent="0.45">
      <c r="A297" s="1" t="s">
        <v>788</v>
      </c>
      <c r="B297" s="2">
        <v>3735216</v>
      </c>
      <c r="C297" s="1" t="s">
        <v>492</v>
      </c>
      <c r="D297" s="1">
        <v>47.606209499999999</v>
      </c>
      <c r="E297" s="1">
        <v>-122.3320708</v>
      </c>
      <c r="F297" s="2">
        <f>1000*SUMIFS(allNAICS!$O:$O,allNAICS!$C:$C,'Number of Firms per 1000 Capita'!$A297,allNAICS!$E:$E,'Number of Firms per 1000 Capita'!F$1)/$B297</f>
        <v>81.56369002488745</v>
      </c>
      <c r="G297" s="2">
        <f>1000*SUMIFS(allNAICS!$O:$O,allNAICS!$C:$C,'Number of Firms per 1000 Capita'!$A297,allNAICS!$E:$E,'Number of Firms per 1000 Capita'!G$1)/$B297</f>
        <v>0.72873964986228379</v>
      </c>
      <c r="H297" s="2">
        <f>1000*SUMIFS(allNAICS!$O:$O,allNAICS!$C:$C,'Number of Firms per 1000 Capita'!$A297,allNAICS!$E:$E,'Number of Firms per 1000 Capita'!H$1)/$B297</f>
        <v>2.2488659290386421E-2</v>
      </c>
      <c r="I297" s="2">
        <f>1000*SUMIFS(allNAICS!$O:$O,allNAICS!$C:$C,'Number of Firms per 1000 Capita'!$A297,allNAICS!$E:$E,'Number of Firms per 1000 Capita'!I$1)/$B297</f>
        <v>3.5071599607626437E-2</v>
      </c>
      <c r="J297" s="2">
        <f>1000*SUMIFS(allNAICS!$O:$O,allNAICS!$C:$C,'Number of Firms per 1000 Capita'!$A297,allNAICS!$E:$E,'Number of Firms per 1000 Capita'!J$1)/$B297</f>
        <v>6.6536982064758767</v>
      </c>
      <c r="K297" s="2">
        <f>1000*SUMIFS(allNAICS!$O:$O,allNAICS!$C:$C,'Number of Firms per 1000 Capita'!$A297,allNAICS!$E:$E,'Number of Firms per 1000 Capita'!K$1)/$B297</f>
        <v>2.1208947487909668</v>
      </c>
      <c r="L297" s="2">
        <f>1000*SUMIFS(allNAICS!$O:$O,allNAICS!$C:$C,'Number of Firms per 1000 Capita'!$A297,allNAICS!$E:$E,'Number of Firms per 1000 Capita'!L$1)/$B297</f>
        <v>2.5198007290609166</v>
      </c>
      <c r="M297" s="2">
        <f>1000*SUMIFS(allNAICS!$O:$O,allNAICS!$C:$C,'Number of Firms per 1000 Capita'!$A297,allNAICS!$E:$E,'Number of Firms per 1000 Capita'!M$1)/$B297</f>
        <v>6.8167409863311788</v>
      </c>
      <c r="N297" s="2">
        <f>1000*SUMIFS(allNAICS!$O:$O,allNAICS!$C:$C,'Number of Firms per 1000 Capita'!$A297,allNAICS!$E:$E,'Number of Firms per 1000 Capita'!N$1)/$B297</f>
        <v>3.21507511212203</v>
      </c>
      <c r="O297" s="2">
        <f>1000*SUMIFS(allNAICS!$O:$O,allNAICS!$C:$C,'Number of Firms per 1000 Capita'!$A297,allNAICS!$E:$E,'Number of Firms per 1000 Capita'!O$1)/$B297</f>
        <v>1.63685312977884</v>
      </c>
      <c r="P297" s="2">
        <f>1000*SUMIFS(allNAICS!$O:$O,allNAICS!$C:$C,'Number of Firms per 1000 Capita'!$A297,allNAICS!$E:$E,'Number of Firms per 1000 Capita'!P$1)/$B297</f>
        <v>2.6445592436956793</v>
      </c>
      <c r="Q297" s="2">
        <f>1000*SUMIFS(allNAICS!$O:$O,allNAICS!$C:$C,'Number of Firms per 1000 Capita'!$A297,allNAICS!$E:$E,'Number of Firms per 1000 Capita'!Q$1)/$B297</f>
        <v>8.9590535058748948</v>
      </c>
      <c r="R297" s="2">
        <f>1000*SUMIFS(allNAICS!$O:$O,allNAICS!$C:$C,'Number of Firms per 1000 Capita'!$A297,allNAICS!$E:$E,'Number of Firms per 1000 Capita'!R$1)/$B297</f>
        <v>16.223425900938526</v>
      </c>
      <c r="S297" s="2">
        <f>1000*SUMIFS(allNAICS!$O:$O,allNAICS!$C:$C,'Number of Firms per 1000 Capita'!$A297,allNAICS!$E:$E,'Number of Firms per 1000 Capita'!S$1)/$B297</f>
        <v>5.3509623004399209</v>
      </c>
      <c r="T297" s="2">
        <f>1000*SUMIFS(allNAICS!$O:$O,allNAICS!$C:$C,'Number of Firms per 1000 Capita'!$A297,allNAICS!$E:$E,'Number of Firms per 1000 Capita'!T$1)/$B297</f>
        <v>2.5222102282706005</v>
      </c>
      <c r="U297" s="2">
        <f>1000*SUMIFS(allNAICS!$O:$O,allNAICS!$C:$C,'Number of Firms per 1000 Capita'!$A297,allNAICS!$E:$E,'Number of Firms per 1000 Capita'!U$1)/$B297</f>
        <v>7.1053454472244715</v>
      </c>
      <c r="V297" s="2">
        <f>1000*SUMIFS(allNAICS!$O:$O,allNAICS!$C:$C,'Number of Firms per 1000 Capita'!$A297,allNAICS!$E:$E,'Number of Firms per 1000 Capita'!V$1)/$B297</f>
        <v>4.538425622507507</v>
      </c>
      <c r="W297" s="2">
        <f>1000*SUMIFS(allNAICS!$O:$O,allNAICS!$C:$C,'Number of Firms per 1000 Capita'!$A297,allNAICS!$E:$E,'Number of Firms per 1000 Capita'!W$1)/$B297</f>
        <v>2.6833789531850365</v>
      </c>
      <c r="X297" s="2">
        <f>1000*SUMIFS(allNAICS!$O:$O,allNAICS!$C:$C,'Number of Firms per 1000 Capita'!$A297,allNAICS!$E:$E,'Number of Firms per 1000 Capita'!X$1)/$B297</f>
        <v>7.9430480057913648</v>
      </c>
      <c r="Y297" s="2">
        <f>1000*SUMIFS(allNAICS!$O:$O,allNAICS!$C:$C,'Number of Firms per 1000 Capita'!$A297,allNAICS!$E:$E,'Number of Firms per 1000 Capita'!Y$1)/$B297</f>
        <v>0.13868006562404958</v>
      </c>
      <c r="Z297" s="2">
        <f>1000*SUMIFS(allNAICS!$O:$O,allNAICS!$C:$C,'Number of Firms per 1000 Capita'!$A297,allNAICS!$E:$E,'Number of Firms per 1000 Capita'!Z$1)/$B297</f>
        <v>3.1055767591486007E-2</v>
      </c>
    </row>
    <row r="298" spans="1:26" x14ac:dyDescent="0.45">
      <c r="A298" s="1" t="s">
        <v>789</v>
      </c>
      <c r="B298" s="2">
        <v>147981</v>
      </c>
      <c r="C298" s="1" t="s">
        <v>526</v>
      </c>
      <c r="D298" s="1">
        <v>27.816414999999999</v>
      </c>
      <c r="E298" s="1">
        <v>-80.470607799999996</v>
      </c>
      <c r="F298" s="2">
        <f>1000*SUMIFS(allNAICS!$O:$O,allNAICS!$C:$C,'Number of Firms per 1000 Capita'!$A298,allNAICS!$E:$E,'Number of Firms per 1000 Capita'!F$1)/$B298</f>
        <v>101.66169981281381</v>
      </c>
      <c r="G298" s="2">
        <f>1000*SUMIFS(allNAICS!$O:$O,allNAICS!$C:$C,'Number of Firms per 1000 Capita'!$A298,allNAICS!$E:$E,'Number of Firms per 1000 Capita'!G$1)/$B298</f>
        <v>0.94606740054466454</v>
      </c>
      <c r="H298" s="2">
        <f>1000*SUMIFS(allNAICS!$O:$O,allNAICS!$C:$C,'Number of Firms per 1000 Capita'!$A298,allNAICS!$E:$E,'Number of Firms per 1000 Capita'!H$1)/$B298</f>
        <v>0</v>
      </c>
      <c r="I298" s="2">
        <f>1000*SUMIFS(allNAICS!$O:$O,allNAICS!$C:$C,'Number of Firms per 1000 Capita'!$A298,allNAICS!$E:$E,'Number of Firms per 1000 Capita'!I$1)/$B298</f>
        <v>0</v>
      </c>
      <c r="J298" s="2">
        <f>1000*SUMIFS(allNAICS!$O:$O,allNAICS!$C:$C,'Number of Firms per 1000 Capita'!$A298,allNAICS!$E:$E,'Number of Firms per 1000 Capita'!J$1)/$B298</f>
        <v>8.4402727377163291</v>
      </c>
      <c r="K298" s="2">
        <f>1000*SUMIFS(allNAICS!$O:$O,allNAICS!$C:$C,'Number of Firms per 1000 Capita'!$A298,allNAICS!$E:$E,'Number of Firms per 1000 Capita'!K$1)/$B298</f>
        <v>1.8448314310620959</v>
      </c>
      <c r="L298" s="2">
        <f>1000*SUMIFS(allNAICS!$O:$O,allNAICS!$C:$C,'Number of Firms per 1000 Capita'!$A298,allNAICS!$E:$E,'Number of Firms per 1000 Capita'!L$1)/$B298</f>
        <v>3.1963562889830452</v>
      </c>
      <c r="M298" s="2">
        <f>1000*SUMIFS(allNAICS!$O:$O,allNAICS!$C:$C,'Number of Firms per 1000 Capita'!$A298,allNAICS!$E:$E,'Number of Firms per 1000 Capita'!M$1)/$B298</f>
        <v>9.4809468783154589</v>
      </c>
      <c r="N298" s="2">
        <f>1000*SUMIFS(allNAICS!$O:$O,allNAICS!$C:$C,'Number of Firms per 1000 Capita'!$A298,allNAICS!$E:$E,'Number of Firms per 1000 Capita'!N$1)/$B298</f>
        <v>2.8719903230820174</v>
      </c>
      <c r="O298" s="2">
        <f>1000*SUMIFS(allNAICS!$O:$O,allNAICS!$C:$C,'Number of Firms per 1000 Capita'!$A298,allNAICS!$E:$E,'Number of Firms per 1000 Capita'!O$1)/$B298</f>
        <v>0.73658104756691734</v>
      </c>
      <c r="P298" s="2">
        <f>1000*SUMIFS(allNAICS!$O:$O,allNAICS!$C:$C,'Number of Firms per 1000 Capita'!$A298,allNAICS!$E:$E,'Number of Firms per 1000 Capita'!P$1)/$B298</f>
        <v>5.0411877200451407</v>
      </c>
      <c r="Q298" s="2">
        <f>1000*SUMIFS(allNAICS!$O:$O,allNAICS!$C:$C,'Number of Firms per 1000 Capita'!$A298,allNAICS!$E:$E,'Number of Firms per 1000 Capita'!Q$1)/$B298</f>
        <v>12.420513444293524</v>
      </c>
      <c r="R298" s="2">
        <f>1000*SUMIFS(allNAICS!$O:$O,allNAICS!$C:$C,'Number of Firms per 1000 Capita'!$A298,allNAICS!$E:$E,'Number of Firms per 1000 Capita'!R$1)/$B298</f>
        <v>13.467945209182259</v>
      </c>
      <c r="S298" s="2">
        <f>1000*SUMIFS(allNAICS!$O:$O,allNAICS!$C:$C,'Number of Firms per 1000 Capita'!$A298,allNAICS!$E:$E,'Number of Firms per 1000 Capita'!S$1)/$B298</f>
        <v>11.589325656672141</v>
      </c>
      <c r="T298" s="2">
        <f>1000*SUMIFS(allNAICS!$O:$O,allNAICS!$C:$C,'Number of Firms per 1000 Capita'!$A298,allNAICS!$E:$E,'Number of Firms per 1000 Capita'!T$1)/$B298</f>
        <v>1.7502246910076293</v>
      </c>
      <c r="U298" s="2">
        <f>1000*SUMIFS(allNAICS!$O:$O,allNAICS!$C:$C,'Number of Firms per 1000 Capita'!$A298,allNAICS!$E:$E,'Number of Firms per 1000 Capita'!U$1)/$B298</f>
        <v>11.116291956399808</v>
      </c>
      <c r="V298" s="2">
        <f>1000*SUMIFS(allNAICS!$O:$O,allNAICS!$C:$C,'Number of Firms per 1000 Capita'!$A298,allNAICS!$E:$E,'Number of Firms per 1000 Capita'!V$1)/$B298</f>
        <v>3.6085713706489346</v>
      </c>
      <c r="W298" s="2">
        <f>1000*SUMIFS(allNAICS!$O:$O,allNAICS!$C:$C,'Number of Firms per 1000 Capita'!$A298,allNAICS!$E:$E,'Number of Firms per 1000 Capita'!W$1)/$B298</f>
        <v>3.0612038031909501</v>
      </c>
      <c r="X298" s="2">
        <f>1000*SUMIFS(allNAICS!$O:$O,allNAICS!$C:$C,'Number of Firms per 1000 Capita'!$A298,allNAICS!$E:$E,'Number of Firms per 1000 Capita'!X$1)/$B298</f>
        <v>12.01505598691724</v>
      </c>
      <c r="Y298" s="2">
        <f>1000*SUMIFS(allNAICS!$O:$O,allNAICS!$C:$C,'Number of Firms per 1000 Capita'!$A298,allNAICS!$E:$E,'Number of Firms per 1000 Capita'!Y$1)/$B298</f>
        <v>0</v>
      </c>
      <c r="Z298" s="2">
        <f>1000*SUMIFS(allNAICS!$O:$O,allNAICS!$C:$C,'Number of Firms per 1000 Capita'!$A298,allNAICS!$E:$E,'Number of Firms per 1000 Capita'!Z$1)/$B298</f>
        <v>0</v>
      </c>
    </row>
    <row r="299" spans="1:26" x14ac:dyDescent="0.45">
      <c r="A299" s="1" t="s">
        <v>790</v>
      </c>
      <c r="B299" s="2">
        <v>115094</v>
      </c>
      <c r="C299" s="1" t="s">
        <v>468</v>
      </c>
      <c r="D299" s="1">
        <v>43.750828400000003</v>
      </c>
      <c r="E299" s="1">
        <v>-87.714529999999996</v>
      </c>
      <c r="F299" s="2">
        <f>1000*SUMIFS(allNAICS!$O:$O,allNAICS!$C:$C,'Number of Firms per 1000 Capita'!$A299,allNAICS!$E:$E,'Number of Firms per 1000 Capita'!F$1)/$B299</f>
        <v>60.845917250247624</v>
      </c>
      <c r="G299" s="2">
        <f>1000*SUMIFS(allNAICS!$O:$O,allNAICS!$C:$C,'Number of Firms per 1000 Capita'!$A299,allNAICS!$E:$E,'Number of Firms per 1000 Capita'!G$1)/$B299</f>
        <v>0.97311762559299353</v>
      </c>
      <c r="H299" s="2">
        <f>1000*SUMIFS(allNAICS!$O:$O,allNAICS!$C:$C,'Number of Firms per 1000 Capita'!$A299,allNAICS!$E:$E,'Number of Firms per 1000 Capita'!H$1)/$B299</f>
        <v>0</v>
      </c>
      <c r="I299" s="2">
        <f>1000*SUMIFS(allNAICS!$O:$O,allNAICS!$C:$C,'Number of Firms per 1000 Capita'!$A299,allNAICS!$E:$E,'Number of Firms per 1000 Capita'!I$1)/$B299</f>
        <v>0</v>
      </c>
      <c r="J299" s="2">
        <f>1000*SUMIFS(allNAICS!$O:$O,allNAICS!$C:$C,'Number of Firms per 1000 Capita'!$A299,allNAICS!$E:$E,'Number of Firms per 1000 Capita'!J$1)/$B299</f>
        <v>8.2975654682259723</v>
      </c>
      <c r="K299" s="2">
        <f>1000*SUMIFS(allNAICS!$O:$O,allNAICS!$C:$C,'Number of Firms per 1000 Capita'!$A299,allNAICS!$E:$E,'Number of Firms per 1000 Capita'!K$1)/$B299</f>
        <v>4.0923071576276779</v>
      </c>
      <c r="L299" s="2">
        <f>1000*SUMIFS(allNAICS!$O:$O,allNAICS!$C:$C,'Number of Firms per 1000 Capita'!$A299,allNAICS!$E:$E,'Number of Firms per 1000 Capita'!L$1)/$B299</f>
        <v>1.755087146158792</v>
      </c>
      <c r="M299" s="2">
        <f>1000*SUMIFS(allNAICS!$O:$O,allNAICS!$C:$C,'Number of Firms per 1000 Capita'!$A299,allNAICS!$E:$E,'Number of Firms per 1000 Capita'!M$1)/$B299</f>
        <v>6.9334630823500794</v>
      </c>
      <c r="N299" s="2">
        <f>1000*SUMIFS(allNAICS!$O:$O,allNAICS!$C:$C,'Number of Firms per 1000 Capita'!$A299,allNAICS!$E:$E,'Number of Firms per 1000 Capita'!N$1)/$B299</f>
        <v>2.1373833562131823</v>
      </c>
      <c r="O299" s="2">
        <f>1000*SUMIFS(allNAICS!$O:$O,allNAICS!$C:$C,'Number of Firms per 1000 Capita'!$A299,allNAICS!$E:$E,'Number of Firms per 1000 Capita'!O$1)/$B299</f>
        <v>0.73852676942325401</v>
      </c>
      <c r="P299" s="2">
        <f>1000*SUMIFS(allNAICS!$O:$O,allNAICS!$C:$C,'Number of Firms per 1000 Capita'!$A299,allNAICS!$E:$E,'Number of Firms per 1000 Capita'!P$1)/$B299</f>
        <v>2.4067284132969573</v>
      </c>
      <c r="Q299" s="2">
        <f>1000*SUMIFS(allNAICS!$O:$O,allNAICS!$C:$C,'Number of Firms per 1000 Capita'!$A299,allNAICS!$E:$E,'Number of Firms per 1000 Capita'!Q$1)/$B299</f>
        <v>5.8821485047005053</v>
      </c>
      <c r="R299" s="2">
        <f>1000*SUMIFS(allNAICS!$O:$O,allNAICS!$C:$C,'Number of Firms per 1000 Capita'!$A299,allNAICS!$E:$E,'Number of Firms per 1000 Capita'!R$1)/$B299</f>
        <v>6.0472309590421744</v>
      </c>
      <c r="S299" s="2">
        <f>1000*SUMIFS(allNAICS!$O:$O,allNAICS!$C:$C,'Number of Firms per 1000 Capita'!$A299,allNAICS!$E:$E,'Number of Firms per 1000 Capita'!S$1)/$B299</f>
        <v>4.066241506942152</v>
      </c>
      <c r="T299" s="2">
        <f>1000*SUMIFS(allNAICS!$O:$O,allNAICS!$C:$C,'Number of Firms per 1000 Capita'!$A299,allNAICS!$E:$E,'Number of Firms per 1000 Capita'!T$1)/$B299</f>
        <v>1.4422993379324727</v>
      </c>
      <c r="U299" s="2">
        <f>1000*SUMIFS(allNAICS!$O:$O,allNAICS!$C:$C,'Number of Firms per 1000 Capita'!$A299,allNAICS!$E:$E,'Number of Firms per 1000 Capita'!U$1)/$B299</f>
        <v>4.2573896119693471</v>
      </c>
      <c r="V299" s="2">
        <f>1000*SUMIFS(allNAICS!$O:$O,allNAICS!$C:$C,'Number of Firms per 1000 Capita'!$A299,allNAICS!$E:$E,'Number of Firms per 1000 Capita'!V$1)/$B299</f>
        <v>3.110500981806176</v>
      </c>
      <c r="W299" s="2">
        <f>1000*SUMIFS(allNAICS!$O:$O,allNAICS!$C:$C,'Number of Firms per 1000 Capita'!$A299,allNAICS!$E:$E,'Number of Firms per 1000 Capita'!W$1)/$B299</f>
        <v>2.6934505708377499</v>
      </c>
      <c r="X299" s="2">
        <f>1000*SUMIFS(allNAICS!$O:$O,allNAICS!$C:$C,'Number of Firms per 1000 Capita'!$A299,allNAICS!$E:$E,'Number of Firms per 1000 Capita'!X$1)/$B299</f>
        <v>6.2557561645263871</v>
      </c>
      <c r="Y299" s="2">
        <f>1000*SUMIFS(allNAICS!$O:$O,allNAICS!$C:$C,'Number of Firms per 1000 Capita'!$A299,allNAICS!$E:$E,'Number of Firms per 1000 Capita'!Y$1)/$B299</f>
        <v>0</v>
      </c>
      <c r="Z299" s="2">
        <f>1000*SUMIFS(allNAICS!$O:$O,allNAICS!$C:$C,'Number of Firms per 1000 Capita'!$A299,allNAICS!$E:$E,'Number of Firms per 1000 Capita'!Z$1)/$B299</f>
        <v>0</v>
      </c>
    </row>
    <row r="300" spans="1:26" x14ac:dyDescent="0.45">
      <c r="A300" s="1" t="s">
        <v>791</v>
      </c>
      <c r="B300" s="2">
        <v>126146</v>
      </c>
      <c r="C300" s="1" t="s">
        <v>445</v>
      </c>
      <c r="D300" s="1">
        <v>33.635661800000001</v>
      </c>
      <c r="E300" s="1">
        <v>-96.608880499999998</v>
      </c>
      <c r="F300" s="2">
        <f>1000*SUMIFS(allNAICS!$O:$O,allNAICS!$C:$C,'Number of Firms per 1000 Capita'!$A300,allNAICS!$E:$E,'Number of Firms per 1000 Capita'!F$1)/$B300</f>
        <v>72.828310053430158</v>
      </c>
      <c r="G300" s="2">
        <f>1000*SUMIFS(allNAICS!$O:$O,allNAICS!$C:$C,'Number of Firms per 1000 Capita'!$A300,allNAICS!$E:$E,'Number of Firms per 1000 Capita'!G$1)/$B300</f>
        <v>0.95127867708845304</v>
      </c>
      <c r="H300" s="2">
        <f>1000*SUMIFS(allNAICS!$O:$O,allNAICS!$C:$C,'Number of Firms per 1000 Capita'!$A300,allNAICS!$E:$E,'Number of Firms per 1000 Capita'!H$1)/$B300</f>
        <v>2.6477256512295275</v>
      </c>
      <c r="I300" s="2">
        <f>1000*SUMIFS(allNAICS!$O:$O,allNAICS!$C:$C,'Number of Firms per 1000 Capita'!$A300,allNAICS!$E:$E,'Number of Firms per 1000 Capita'!I$1)/$B300</f>
        <v>0.28538360312653593</v>
      </c>
      <c r="J300" s="2">
        <f>1000*SUMIFS(allNAICS!$O:$O,allNAICS!$C:$C,'Number of Firms per 1000 Capita'!$A300,allNAICS!$E:$E,'Number of Firms per 1000 Capita'!J$1)/$B300</f>
        <v>10.638466538772533</v>
      </c>
      <c r="K300" s="2">
        <f>1000*SUMIFS(allNAICS!$O:$O,allNAICS!$C:$C,'Number of Firms per 1000 Capita'!$A300,allNAICS!$E:$E,'Number of Firms per 1000 Capita'!K$1)/$B300</f>
        <v>1.450699982559891</v>
      </c>
      <c r="L300" s="2">
        <f>1000*SUMIFS(allNAICS!$O:$O,allNAICS!$C:$C,'Number of Firms per 1000 Capita'!$A300,allNAICS!$E:$E,'Number of Firms per 1000 Capita'!L$1)/$B300</f>
        <v>2.0928130895945967</v>
      </c>
      <c r="M300" s="2">
        <f>1000*SUMIFS(allNAICS!$O:$O,allNAICS!$C:$C,'Number of Firms per 1000 Capita'!$A300,allNAICS!$E:$E,'Number of Firms per 1000 Capita'!M$1)/$B300</f>
        <v>7.5705928051622724</v>
      </c>
      <c r="N300" s="2">
        <f>1000*SUMIFS(allNAICS!$O:$O,allNAICS!$C:$C,'Number of Firms per 1000 Capita'!$A300,allNAICS!$E:$E,'Number of Firms per 1000 Capita'!N$1)/$B300</f>
        <v>2.7269988743202322</v>
      </c>
      <c r="O300" s="2">
        <f>1000*SUMIFS(allNAICS!$O:$O,allNAICS!$C:$C,'Number of Firms per 1000 Capita'!$A300,allNAICS!$E:$E,'Number of Firms per 1000 Capita'!O$1)/$B300</f>
        <v>0.68967704088912851</v>
      </c>
      <c r="P300" s="2">
        <f>1000*SUMIFS(allNAICS!$O:$O,allNAICS!$C:$C,'Number of Firms per 1000 Capita'!$A300,allNAICS!$E:$E,'Number of Firms per 1000 Capita'!P$1)/$B300</f>
        <v>2.3147781142485693</v>
      </c>
      <c r="Q300" s="2">
        <f>1000*SUMIFS(allNAICS!$O:$O,allNAICS!$C:$C,'Number of Firms per 1000 Capita'!$A300,allNAICS!$E:$E,'Number of Firms per 1000 Capita'!Q$1)/$B300</f>
        <v>5.5332709717311683</v>
      </c>
      <c r="R300" s="2">
        <f>1000*SUMIFS(allNAICS!$O:$O,allNAICS!$C:$C,'Number of Firms per 1000 Capita'!$A300,allNAICS!$E:$E,'Number of Firms per 1000 Capita'!R$1)/$B300</f>
        <v>7.9431769536885835</v>
      </c>
      <c r="S300" s="2">
        <f>1000*SUMIFS(allNAICS!$O:$O,allNAICS!$C:$C,'Number of Firms per 1000 Capita'!$A300,allNAICS!$E:$E,'Number of Firms per 1000 Capita'!S$1)/$B300</f>
        <v>6.8888430865822139</v>
      </c>
      <c r="T300" s="2">
        <f>1000*SUMIFS(allNAICS!$O:$O,allNAICS!$C:$C,'Number of Firms per 1000 Capita'!$A300,allNAICS!$E:$E,'Number of Firms per 1000 Capita'!T$1)/$B300</f>
        <v>0.65796775165284671</v>
      </c>
      <c r="U300" s="2">
        <f>1000*SUMIFS(allNAICS!$O:$O,allNAICS!$C:$C,'Number of Firms per 1000 Capita'!$A300,allNAICS!$E:$E,'Number of Firms per 1000 Capita'!U$1)/$B300</f>
        <v>6.2467299795475082</v>
      </c>
      <c r="V300" s="2">
        <f>1000*SUMIFS(allNAICS!$O:$O,allNAICS!$C:$C,'Number of Firms per 1000 Capita'!$A300,allNAICS!$E:$E,'Number of Firms per 1000 Capita'!V$1)/$B300</f>
        <v>2.3068507919394987</v>
      </c>
      <c r="W300" s="2">
        <f>1000*SUMIFS(allNAICS!$O:$O,allNAICS!$C:$C,'Number of Firms per 1000 Capita'!$A300,allNAICS!$E:$E,'Number of Firms per 1000 Capita'!W$1)/$B300</f>
        <v>2.4733245604299778</v>
      </c>
      <c r="X300" s="2">
        <f>1000*SUMIFS(allNAICS!$O:$O,allNAICS!$C:$C,'Number of Firms per 1000 Capita'!$A300,allNAICS!$E:$E,'Number of Firms per 1000 Capita'!X$1)/$B300</f>
        <v>9.4969321262663904</v>
      </c>
      <c r="Y300" s="2">
        <f>1000*SUMIFS(allNAICS!$O:$O,allNAICS!$C:$C,'Number of Firms per 1000 Capita'!$A300,allNAICS!$E:$E,'Number of Firms per 1000 Capita'!Y$1)/$B300</f>
        <v>0</v>
      </c>
      <c r="Z300" s="2">
        <f>1000*SUMIFS(allNAICS!$O:$O,allNAICS!$C:$C,'Number of Firms per 1000 Capita'!$A300,allNAICS!$E:$E,'Number of Firms per 1000 Capita'!Z$1)/$B300</f>
        <v>0</v>
      </c>
    </row>
    <row r="301" spans="1:26" x14ac:dyDescent="0.45">
      <c r="A301" s="1" t="s">
        <v>792</v>
      </c>
      <c r="B301" s="2">
        <v>443974</v>
      </c>
      <c r="C301" s="1" t="s">
        <v>455</v>
      </c>
      <c r="D301" s="1">
        <v>32.525151600000001</v>
      </c>
      <c r="E301" s="1">
        <v>-93.750178899999995</v>
      </c>
      <c r="F301" s="2">
        <f>1000*SUMIFS(allNAICS!$O:$O,allNAICS!$C:$C,'Number of Firms per 1000 Capita'!$A301,allNAICS!$E:$E,'Number of Firms per 1000 Capita'!F$1)/$B301</f>
        <v>87.599724308180214</v>
      </c>
      <c r="G301" s="2">
        <f>1000*SUMIFS(allNAICS!$O:$O,allNAICS!$C:$C,'Number of Firms per 1000 Capita'!$A301,allNAICS!$E:$E,'Number of Firms per 1000 Capita'!G$1)/$B301</f>
        <v>0.9302346533806034</v>
      </c>
      <c r="H301" s="2">
        <f>1000*SUMIFS(allNAICS!$O:$O,allNAICS!$C:$C,'Number of Firms per 1000 Capita'!$A301,allNAICS!$E:$E,'Number of Firms per 1000 Capita'!H$1)/$B301</f>
        <v>5.92377031087406</v>
      </c>
      <c r="I301" s="2">
        <f>1000*SUMIFS(allNAICS!$O:$O,allNAICS!$C:$C,'Number of Firms per 1000 Capita'!$A301,allNAICS!$E:$E,'Number of Firms per 1000 Capita'!I$1)/$B301</f>
        <v>0.1148715915796871</v>
      </c>
      <c r="J301" s="2">
        <f>1000*SUMIFS(allNAICS!$O:$O,allNAICS!$C:$C,'Number of Firms per 1000 Capita'!$A301,allNAICS!$E:$E,'Number of Firms per 1000 Capita'!J$1)/$B301</f>
        <v>8.6806885087865506</v>
      </c>
      <c r="K301" s="2">
        <f>1000*SUMIFS(allNAICS!$O:$O,allNAICS!$C:$C,'Number of Firms per 1000 Capita'!$A301,allNAICS!$E:$E,'Number of Firms per 1000 Capita'!K$1)/$B301</f>
        <v>1.5541450625487079</v>
      </c>
      <c r="L301" s="2">
        <f>1000*SUMIFS(allNAICS!$O:$O,allNAICS!$C:$C,'Number of Firms per 1000 Capita'!$A301,allNAICS!$E:$E,'Number of Firms per 1000 Capita'!L$1)/$B301</f>
        <v>2.19156977660854</v>
      </c>
      <c r="M301" s="2">
        <f>1000*SUMIFS(allNAICS!$O:$O,allNAICS!$C:$C,'Number of Firms per 1000 Capita'!$A301,allNAICS!$E:$E,'Number of Firms per 1000 Capita'!M$1)/$B301</f>
        <v>8.9216936126890314</v>
      </c>
      <c r="N301" s="2">
        <f>1000*SUMIFS(allNAICS!$O:$O,allNAICS!$C:$C,'Number of Firms per 1000 Capita'!$A301,allNAICS!$E:$E,'Number of Firms per 1000 Capita'!N$1)/$B301</f>
        <v>2.9528756188425449</v>
      </c>
      <c r="O301" s="2">
        <f>1000*SUMIFS(allNAICS!$O:$O,allNAICS!$C:$C,'Number of Firms per 1000 Capita'!$A301,allNAICS!$E:$E,'Number of Firms per 1000 Capita'!O$1)/$B301</f>
        <v>0.75454868978814071</v>
      </c>
      <c r="P301" s="2">
        <f>1000*SUMIFS(allNAICS!$O:$O,allNAICS!$C:$C,'Number of Firms per 1000 Capita'!$A301,allNAICS!$E:$E,'Number of Firms per 1000 Capita'!P$1)/$B301</f>
        <v>3.6668813939555021</v>
      </c>
      <c r="Q301" s="2">
        <f>1000*SUMIFS(allNAICS!$O:$O,allNAICS!$C:$C,'Number of Firms per 1000 Capita'!$A301,allNAICS!$E:$E,'Number of Firms per 1000 Capita'!Q$1)/$B301</f>
        <v>6.8900431106326048</v>
      </c>
      <c r="R301" s="2">
        <f>1000*SUMIFS(allNAICS!$O:$O,allNAICS!$C:$C,'Number of Firms per 1000 Capita'!$A301,allNAICS!$E:$E,'Number of Firms per 1000 Capita'!R$1)/$B301</f>
        <v>8.6108646001792906</v>
      </c>
      <c r="S301" s="2">
        <f>1000*SUMIFS(allNAICS!$O:$O,allNAICS!$C:$C,'Number of Firms per 1000 Capita'!$A301,allNAICS!$E:$E,'Number of Firms per 1000 Capita'!S$1)/$B301</f>
        <v>7.9486636604846233</v>
      </c>
      <c r="T301" s="2">
        <f>1000*SUMIFS(allNAICS!$O:$O,allNAICS!$C:$C,'Number of Firms per 1000 Capita'!$A301,allNAICS!$E:$E,'Number of Firms per 1000 Capita'!T$1)/$B301</f>
        <v>1.4865735380900684</v>
      </c>
      <c r="U301" s="2">
        <f>1000*SUMIFS(allNAICS!$O:$O,allNAICS!$C:$C,'Number of Firms per 1000 Capita'!$A301,allNAICS!$E:$E,'Number of Firms per 1000 Capita'!U$1)/$B301</f>
        <v>8.9937699054449141</v>
      </c>
      <c r="V301" s="2">
        <f>1000*SUMIFS(allNAICS!$O:$O,allNAICS!$C:$C,'Number of Firms per 1000 Capita'!$A301,allNAICS!$E:$E,'Number of Firms per 1000 Capita'!V$1)/$B301</f>
        <v>2.8875564785325265</v>
      </c>
      <c r="W301" s="2">
        <f>1000*SUMIFS(allNAICS!$O:$O,allNAICS!$C:$C,'Number of Firms per 1000 Capita'!$A301,allNAICS!$E:$E,'Number of Firms per 1000 Capita'!W$1)/$B301</f>
        <v>2.8199849540738873</v>
      </c>
      <c r="X301" s="2">
        <f>1000*SUMIFS(allNAICS!$O:$O,allNAICS!$C:$C,'Number of Firms per 1000 Capita'!$A301,allNAICS!$E:$E,'Number of Firms per 1000 Capita'!X$1)/$B301</f>
        <v>12.374598512525509</v>
      </c>
      <c r="Y301" s="2">
        <f>1000*SUMIFS(allNAICS!$O:$O,allNAICS!$C:$C,'Number of Firms per 1000 Capita'!$A301,allNAICS!$E:$E,'Number of Firms per 1000 Capita'!Y$1)/$B301</f>
        <v>0.10811443913382315</v>
      </c>
      <c r="Z301" s="2">
        <f>1000*SUMIFS(allNAICS!$O:$O,allNAICS!$C:$C,'Number of Firms per 1000 Capita'!$A301,allNAICS!$E:$E,'Number of Firms per 1000 Capita'!Z$1)/$B301</f>
        <v>0</v>
      </c>
    </row>
    <row r="302" spans="1:26" x14ac:dyDescent="0.45">
      <c r="A302" s="1" t="s">
        <v>793</v>
      </c>
      <c r="B302" s="2">
        <v>168647</v>
      </c>
      <c r="C302" s="1" t="s">
        <v>462</v>
      </c>
      <c r="D302" s="1">
        <v>42.499994200000003</v>
      </c>
      <c r="E302" s="1">
        <v>96.400306900000004</v>
      </c>
      <c r="F302" s="2">
        <f>1000*SUMIFS(allNAICS!$O:$O,allNAICS!$C:$C,'Number of Firms per 1000 Capita'!$A302,allNAICS!$E:$E,'Number of Firms per 1000 Capita'!F$1)/$B302</f>
        <v>79.058625412844577</v>
      </c>
      <c r="G302" s="2">
        <f>1000*SUMIFS(allNAICS!$O:$O,allNAICS!$C:$C,'Number of Firms per 1000 Capita'!$A302,allNAICS!$E:$E,'Number of Firms per 1000 Capita'!G$1)/$B302</f>
        <v>1.2096272094967595</v>
      </c>
      <c r="H302" s="2">
        <f>1000*SUMIFS(allNAICS!$O:$O,allNAICS!$C:$C,'Number of Firms per 1000 Capita'!$A302,allNAICS!$E:$E,'Number of Firms per 1000 Capita'!H$1)/$B302</f>
        <v>0</v>
      </c>
      <c r="I302" s="2">
        <f>1000*SUMIFS(allNAICS!$O:$O,allNAICS!$C:$C,'Number of Firms per 1000 Capita'!$A302,allNAICS!$E:$E,'Number of Firms per 1000 Capita'!I$1)/$B302</f>
        <v>0</v>
      </c>
      <c r="J302" s="2">
        <f>1000*SUMIFS(allNAICS!$O:$O,allNAICS!$C:$C,'Number of Firms per 1000 Capita'!$A302,allNAICS!$E:$E,'Number of Firms per 1000 Capita'!J$1)/$B302</f>
        <v>9.3153154221539669</v>
      </c>
      <c r="K302" s="2">
        <f>1000*SUMIFS(allNAICS!$O:$O,allNAICS!$C:$C,'Number of Firms per 1000 Capita'!$A302,allNAICS!$E:$E,'Number of Firms per 1000 Capita'!K$1)/$B302</f>
        <v>1.5298226473047252</v>
      </c>
      <c r="L302" s="2">
        <f>1000*SUMIFS(allNAICS!$O:$O,allNAICS!$C:$C,'Number of Firms per 1000 Capita'!$A302,allNAICS!$E:$E,'Number of Firms per 1000 Capita'!L$1)/$B302</f>
        <v>2.7809566728136286</v>
      </c>
      <c r="M302" s="2">
        <f>1000*SUMIFS(allNAICS!$O:$O,allNAICS!$C:$C,'Number of Firms per 1000 Capita'!$A302,allNAICS!$E:$E,'Number of Firms per 1000 Capita'!M$1)/$B302</f>
        <v>10.430069909337254</v>
      </c>
      <c r="N302" s="2">
        <f>1000*SUMIFS(allNAICS!$O:$O,allNAICS!$C:$C,'Number of Firms per 1000 Capita'!$A302,allNAICS!$E:$E,'Number of Firms per 1000 Capita'!N$1)/$B302</f>
        <v>4.2455543235278421</v>
      </c>
      <c r="O302" s="2">
        <f>1000*SUMIFS(allNAICS!$O:$O,allNAICS!$C:$C,'Number of Firms per 1000 Capita'!$A302,allNAICS!$E:$E,'Number of Firms per 1000 Capita'!O$1)/$B302</f>
        <v>0.78862950423073042</v>
      </c>
      <c r="P302" s="2">
        <f>1000*SUMIFS(allNAICS!$O:$O,allNAICS!$C:$C,'Number of Firms per 1000 Capita'!$A302,allNAICS!$E:$E,'Number of Firms per 1000 Capita'!P$1)/$B302</f>
        <v>4.6606224836492789</v>
      </c>
      <c r="Q302" s="2">
        <f>1000*SUMIFS(allNAICS!$O:$O,allNAICS!$C:$C,'Number of Firms per 1000 Capita'!$A302,allNAICS!$E:$E,'Number of Firms per 1000 Capita'!Q$1)/$B302</f>
        <v>6.427626936737683</v>
      </c>
      <c r="R302" s="2">
        <f>1000*SUMIFS(allNAICS!$O:$O,allNAICS!$C:$C,'Number of Firms per 1000 Capita'!$A302,allNAICS!$E:$E,'Number of Firms per 1000 Capita'!R$1)/$B302</f>
        <v>5.6389974325069527</v>
      </c>
      <c r="S302" s="2">
        <f>1000*SUMIFS(allNAICS!$O:$O,allNAICS!$C:$C,'Number of Firms per 1000 Capita'!$A302,allNAICS!$E:$E,'Number of Firms per 1000 Capita'!S$1)/$B302</f>
        <v>6.4157678464484986</v>
      </c>
      <c r="T302" s="2">
        <f>1000*SUMIFS(allNAICS!$O:$O,allNAICS!$C:$C,'Number of Firms per 1000 Capita'!$A302,allNAICS!$E:$E,'Number of Firms per 1000 Capita'!T$1)/$B302</f>
        <v>1.0317408551590008</v>
      </c>
      <c r="U302" s="2">
        <f>1000*SUMIFS(allNAICS!$O:$O,allNAICS!$C:$C,'Number of Firms per 1000 Capita'!$A302,allNAICS!$E:$E,'Number of Firms per 1000 Capita'!U$1)/$B302</f>
        <v>8.7875859042852831</v>
      </c>
      <c r="V302" s="2">
        <f>1000*SUMIFS(allNAICS!$O:$O,allNAICS!$C:$C,'Number of Firms per 1000 Capita'!$A302,allNAICS!$E:$E,'Number of Firms per 1000 Capita'!V$1)/$B302</f>
        <v>3.2375316489472095</v>
      </c>
      <c r="W302" s="2">
        <f>1000*SUMIFS(allNAICS!$O:$O,allNAICS!$C:$C,'Number of Firms per 1000 Capita'!$A302,allNAICS!$E:$E,'Number of Firms per 1000 Capita'!W$1)/$B302</f>
        <v>3.0477862043202668</v>
      </c>
      <c r="X302" s="2">
        <f>1000*SUMIFS(allNAICS!$O:$O,allNAICS!$C:$C,'Number of Firms per 1000 Capita'!$A302,allNAICS!$E:$E,'Number of Firms per 1000 Capita'!X$1)/$B302</f>
        <v>9.7303835822754028</v>
      </c>
      <c r="Y302" s="2">
        <f>1000*SUMIFS(allNAICS!$O:$O,allNAICS!$C:$C,'Number of Firms per 1000 Capita'!$A302,allNAICS!$E:$E,'Number of Firms per 1000 Capita'!Y$1)/$B302</f>
        <v>0.18974544462694268</v>
      </c>
      <c r="Z302" s="2">
        <f>1000*SUMIFS(allNAICS!$O:$O,allNAICS!$C:$C,'Number of Firms per 1000 Capita'!$A302,allNAICS!$E:$E,'Number of Firms per 1000 Capita'!Z$1)/$B302</f>
        <v>0</v>
      </c>
    </row>
    <row r="303" spans="1:26" x14ac:dyDescent="0.45">
      <c r="A303" s="1" t="s">
        <v>794</v>
      </c>
      <c r="B303" s="2">
        <v>250564</v>
      </c>
      <c r="C303" s="1" t="s">
        <v>758</v>
      </c>
      <c r="D303" s="1">
        <v>43.544595899999997</v>
      </c>
      <c r="E303" s="1">
        <v>-96.731103399999995</v>
      </c>
      <c r="F303" s="2">
        <f>1000*SUMIFS(allNAICS!$O:$O,allNAICS!$C:$C,'Number of Firms per 1000 Capita'!$A303,allNAICS!$E:$E,'Number of Firms per 1000 Capita'!F$1)/$B303</f>
        <v>89.370380421768488</v>
      </c>
      <c r="G303" s="2">
        <f>1000*SUMIFS(allNAICS!$O:$O,allNAICS!$C:$C,'Number of Firms per 1000 Capita'!$A303,allNAICS!$E:$E,'Number of Firms per 1000 Capita'!G$1)/$B303</f>
        <v>0.94187512970738019</v>
      </c>
      <c r="H303" s="2">
        <f>1000*SUMIFS(allNAICS!$O:$O,allNAICS!$C:$C,'Number of Firms per 1000 Capita'!$A303,allNAICS!$E:$E,'Number of Firms per 1000 Capita'!H$1)/$B303</f>
        <v>0.23147778611452563</v>
      </c>
      <c r="I303" s="2">
        <f>1000*SUMIFS(allNAICS!$O:$O,allNAICS!$C:$C,'Number of Firms per 1000 Capita'!$A303,allNAICS!$E:$E,'Number of Firms per 1000 Capita'!I$1)/$B303</f>
        <v>0</v>
      </c>
      <c r="J303" s="2">
        <f>1000*SUMIFS(allNAICS!$O:$O,allNAICS!$C:$C,'Number of Firms per 1000 Capita'!$A303,allNAICS!$E:$E,'Number of Firms per 1000 Capita'!J$1)/$B303</f>
        <v>11.450168420044379</v>
      </c>
      <c r="K303" s="2">
        <f>1000*SUMIFS(allNAICS!$O:$O,allNAICS!$C:$C,'Number of Firms per 1000 Capita'!$A303,allNAICS!$E:$E,'Number of Firms per 1000 Capita'!K$1)/$B303</f>
        <v>1.9635701856611485</v>
      </c>
      <c r="L303" s="2">
        <f>1000*SUMIFS(allNAICS!$O:$O,allNAICS!$C:$C,'Number of Firms per 1000 Capita'!$A303,allNAICS!$E:$E,'Number of Firms per 1000 Capita'!L$1)/$B303</f>
        <v>2.8176433964975018</v>
      </c>
      <c r="M303" s="2">
        <f>1000*SUMIFS(allNAICS!$O:$O,allNAICS!$C:$C,'Number of Firms per 1000 Capita'!$A303,allNAICS!$E:$E,'Number of Firms per 1000 Capita'!M$1)/$B303</f>
        <v>11.398285467984227</v>
      </c>
      <c r="N303" s="2">
        <f>1000*SUMIFS(allNAICS!$O:$O,allNAICS!$C:$C,'Number of Firms per 1000 Capita'!$A303,allNAICS!$E:$E,'Number of Firms per 1000 Capita'!N$1)/$B303</f>
        <v>4.1506361648121839</v>
      </c>
      <c r="O303" s="2">
        <f>1000*SUMIFS(allNAICS!$O:$O,allNAICS!$C:$C,'Number of Firms per 1000 Capita'!$A303,allNAICS!$E:$E,'Number of Firms per 1000 Capita'!O$1)/$B303</f>
        <v>1.1972988936958222</v>
      </c>
      <c r="P303" s="2">
        <f>1000*SUMIFS(allNAICS!$O:$O,allNAICS!$C:$C,'Number of Firms per 1000 Capita'!$A303,allNAICS!$E:$E,'Number of Firms per 1000 Capita'!P$1)/$B303</f>
        <v>5.4956019220638241</v>
      </c>
      <c r="Q303" s="2">
        <f>1000*SUMIFS(allNAICS!$O:$O,allNAICS!$C:$C,'Number of Firms per 1000 Capita'!$A303,allNAICS!$E:$E,'Number of Firms per 1000 Capita'!Q$1)/$B303</f>
        <v>8.9637777174693891</v>
      </c>
      <c r="R303" s="2">
        <f>1000*SUMIFS(allNAICS!$O:$O,allNAICS!$C:$C,'Number of Firms per 1000 Capita'!$A303,allNAICS!$E:$E,'Number of Firms per 1000 Capita'!R$1)/$B303</f>
        <v>9.2271834740824694</v>
      </c>
      <c r="S303" s="2">
        <f>1000*SUMIFS(allNAICS!$O:$O,allNAICS!$C:$C,'Number of Firms per 1000 Capita'!$A303,allNAICS!$E:$E,'Number of Firms per 1000 Capita'!S$1)/$B303</f>
        <v>5.4676649478775881</v>
      </c>
      <c r="T303" s="2">
        <f>1000*SUMIFS(allNAICS!$O:$O,allNAICS!$C:$C,'Number of Firms per 1000 Capita'!$A303,allNAICS!$E:$E,'Number of Firms per 1000 Capita'!T$1)/$B303</f>
        <v>1.6323174917386376</v>
      </c>
      <c r="U303" s="2">
        <f>1000*SUMIFS(allNAICS!$O:$O,allNAICS!$C:$C,'Number of Firms per 1000 Capita'!$A303,allNAICS!$E:$E,'Number of Firms per 1000 Capita'!U$1)/$B303</f>
        <v>7.2995322552321964</v>
      </c>
      <c r="V303" s="2">
        <f>1000*SUMIFS(allNAICS!$O:$O,allNAICS!$C:$C,'Number of Firms per 1000 Capita'!$A303,allNAICS!$E:$E,'Number of Firms per 1000 Capita'!V$1)/$B303</f>
        <v>4.0708162385657953</v>
      </c>
      <c r="W303" s="2">
        <f>1000*SUMIFS(allNAICS!$O:$O,allNAICS!$C:$C,'Number of Firms per 1000 Capita'!$A303,allNAICS!$E:$E,'Number of Firms per 1000 Capita'!W$1)/$B303</f>
        <v>2.7617694481250301</v>
      </c>
      <c r="X303" s="2">
        <f>1000*SUMIFS(allNAICS!$O:$O,allNAICS!$C:$C,'Number of Firms per 1000 Capita'!$A303,allNAICS!$E:$E,'Number of Firms per 1000 Capita'!X$1)/$B303</f>
        <v>10.520266279273958</v>
      </c>
      <c r="Y303" s="2">
        <f>1000*SUMIFS(allNAICS!$O:$O,allNAICS!$C:$C,'Number of Firms per 1000 Capita'!$A303,allNAICS!$E:$E,'Number of Firms per 1000 Capita'!Y$1)/$B303</f>
        <v>0.24345077505148385</v>
      </c>
      <c r="Z303" s="2">
        <f>1000*SUMIFS(allNAICS!$O:$O,allNAICS!$C:$C,'Number of Firms per 1000 Capita'!$A303,allNAICS!$E:$E,'Number of Firms per 1000 Capita'!Z$1)/$B303</f>
        <v>0</v>
      </c>
    </row>
    <row r="304" spans="1:26" x14ac:dyDescent="0.45">
      <c r="A304" s="1" t="s">
        <v>795</v>
      </c>
      <c r="B304" s="2">
        <v>320010</v>
      </c>
      <c r="C304" s="1" t="s">
        <v>506</v>
      </c>
      <c r="D304" s="1">
        <v>41.676354500000002</v>
      </c>
      <c r="E304" s="1">
        <v>86.251989800000004</v>
      </c>
      <c r="F304" s="2">
        <f>1000*SUMIFS(allNAICS!$O:$O,allNAICS!$C:$C,'Number of Firms per 1000 Capita'!$A304,allNAICS!$E:$E,'Number of Firms per 1000 Capita'!F$1)/$B304</f>
        <v>70.757163838630049</v>
      </c>
      <c r="G304" s="2">
        <f>1000*SUMIFS(allNAICS!$O:$O,allNAICS!$C:$C,'Number of Firms per 1000 Capita'!$A304,allNAICS!$E:$E,'Number of Firms per 1000 Capita'!G$1)/$B304</f>
        <v>0.58123183650510923</v>
      </c>
      <c r="H304" s="2">
        <f>1000*SUMIFS(allNAICS!$O:$O,allNAICS!$C:$C,'Number of Firms per 1000 Capita'!$A304,allNAICS!$E:$E,'Number of Firms per 1000 Capita'!H$1)/$B304</f>
        <v>0</v>
      </c>
      <c r="I304" s="2">
        <f>1000*SUMIFS(allNAICS!$O:$O,allNAICS!$C:$C,'Number of Firms per 1000 Capita'!$A304,allNAICS!$E:$E,'Number of Firms per 1000 Capita'!I$1)/$B304</f>
        <v>0</v>
      </c>
      <c r="J304" s="2">
        <f>1000*SUMIFS(allNAICS!$O:$O,allNAICS!$C:$C,'Number of Firms per 1000 Capita'!$A304,allNAICS!$E:$E,'Number of Firms per 1000 Capita'!J$1)/$B304</f>
        <v>7.4997656323239896</v>
      </c>
      <c r="K304" s="2">
        <f>1000*SUMIFS(allNAICS!$O:$O,allNAICS!$C:$C,'Number of Firms per 1000 Capita'!$A304,allNAICS!$E:$E,'Number of Firms per 1000 Capita'!K$1)/$B304</f>
        <v>2.3093028342864286</v>
      </c>
      <c r="L304" s="2">
        <f>1000*SUMIFS(allNAICS!$O:$O,allNAICS!$C:$C,'Number of Firms per 1000 Capita'!$A304,allNAICS!$E:$E,'Number of Firms per 1000 Capita'!L$1)/$B304</f>
        <v>2.3280522483672383</v>
      </c>
      <c r="M304" s="2">
        <f>1000*SUMIFS(allNAICS!$O:$O,allNAICS!$C:$C,'Number of Firms per 1000 Capita'!$A304,allNAICS!$E:$E,'Number of Firms per 1000 Capita'!M$1)/$B304</f>
        <v>7.1279022530545921</v>
      </c>
      <c r="N304" s="2">
        <f>1000*SUMIFS(allNAICS!$O:$O,allNAICS!$C:$C,'Number of Firms per 1000 Capita'!$A304,allNAICS!$E:$E,'Number of Firms per 1000 Capita'!N$1)/$B304</f>
        <v>3.1842754913908942</v>
      </c>
      <c r="O304" s="2">
        <f>1000*SUMIFS(allNAICS!$O:$O,allNAICS!$C:$C,'Number of Firms per 1000 Capita'!$A304,allNAICS!$E:$E,'Number of Firms per 1000 Capita'!O$1)/$B304</f>
        <v>0.75622636792600229</v>
      </c>
      <c r="P304" s="2">
        <f>1000*SUMIFS(allNAICS!$O:$O,allNAICS!$C:$C,'Number of Firms per 1000 Capita'!$A304,allNAICS!$E:$E,'Number of Firms per 1000 Capita'!P$1)/$B304</f>
        <v>2.5749195337645698</v>
      </c>
      <c r="Q304" s="2">
        <f>1000*SUMIFS(allNAICS!$O:$O,allNAICS!$C:$C,'Number of Firms per 1000 Capita'!$A304,allNAICS!$E:$E,'Number of Firms per 1000 Capita'!Q$1)/$B304</f>
        <v>5.9529389706571667</v>
      </c>
      <c r="R304" s="2">
        <f>1000*SUMIFS(allNAICS!$O:$O,allNAICS!$C:$C,'Number of Firms per 1000 Capita'!$A304,allNAICS!$E:$E,'Number of Firms per 1000 Capita'!R$1)/$B304</f>
        <v>8.5309834067685379</v>
      </c>
      <c r="S304" s="2">
        <f>1000*SUMIFS(allNAICS!$O:$O,allNAICS!$C:$C,'Number of Firms per 1000 Capita'!$A304,allNAICS!$E:$E,'Number of Firms per 1000 Capita'!S$1)/$B304</f>
        <v>5.7279460016874468</v>
      </c>
      <c r="T304" s="2">
        <f>1000*SUMIFS(allNAICS!$O:$O,allNAICS!$C:$C,'Number of Firms per 1000 Capita'!$A304,allNAICS!$E:$E,'Number of Firms per 1000 Capita'!T$1)/$B304</f>
        <v>1.9843129902190557</v>
      </c>
      <c r="U304" s="2">
        <f>1000*SUMIFS(allNAICS!$O:$O,allNAICS!$C:$C,'Number of Firms per 1000 Capita'!$A304,allNAICS!$E:$E,'Number of Firms per 1000 Capita'!U$1)/$B304</f>
        <v>6.1529327208524736</v>
      </c>
      <c r="V304" s="2">
        <f>1000*SUMIFS(allNAICS!$O:$O,allNAICS!$C:$C,'Number of Firms per 1000 Capita'!$A304,allNAICS!$E:$E,'Number of Firms per 1000 Capita'!V$1)/$B304</f>
        <v>3.2842723664885471</v>
      </c>
      <c r="W304" s="2">
        <f>1000*SUMIFS(allNAICS!$O:$O,allNAICS!$C:$C,'Number of Firms per 1000 Capita'!$A304,allNAICS!$E:$E,'Number of Firms per 1000 Capita'!W$1)/$B304</f>
        <v>2.0624355488890971</v>
      </c>
      <c r="X304" s="2">
        <f>1000*SUMIFS(allNAICS!$O:$O,allNAICS!$C:$C,'Number of Firms per 1000 Capita'!$A304,allNAICS!$E:$E,'Number of Firms per 1000 Capita'!X$1)/$B304</f>
        <v>10.774663291772132</v>
      </c>
      <c r="Y304" s="2">
        <f>1000*SUMIFS(allNAICS!$O:$O,allNAICS!$C:$C,'Number of Firms per 1000 Capita'!$A304,allNAICS!$E:$E,'Number of Firms per 1000 Capita'!Y$1)/$B304</f>
        <v>0.10624667979125653</v>
      </c>
      <c r="Z304" s="2">
        <f>1000*SUMIFS(allNAICS!$O:$O,allNAICS!$C:$C,'Number of Firms per 1000 Capita'!$A304,allNAICS!$E:$E,'Number of Firms per 1000 Capita'!Z$1)/$B304</f>
        <v>0</v>
      </c>
    </row>
    <row r="305" spans="1:26" x14ac:dyDescent="0.45">
      <c r="A305" s="1" t="s">
        <v>796</v>
      </c>
      <c r="B305" s="2">
        <v>325504</v>
      </c>
      <c r="C305" s="1" t="s">
        <v>477</v>
      </c>
      <c r="D305" s="1">
        <v>34.949567199999997</v>
      </c>
      <c r="E305" s="1">
        <v>-81.932048199999997</v>
      </c>
      <c r="F305" s="2">
        <f>1000*SUMIFS(allNAICS!$O:$O,allNAICS!$C:$C,'Number of Firms per 1000 Capita'!$A305,allNAICS!$E:$E,'Number of Firms per 1000 Capita'!F$1)/$B305</f>
        <v>70.2234073928431</v>
      </c>
      <c r="G305" s="2">
        <f>1000*SUMIFS(allNAICS!$O:$O,allNAICS!$C:$C,'Number of Firms per 1000 Capita'!$A305,allNAICS!$E:$E,'Number of Firms per 1000 Capita'!G$1)/$B305</f>
        <v>0.37173122296500194</v>
      </c>
      <c r="H305" s="2">
        <f>1000*SUMIFS(allNAICS!$O:$O,allNAICS!$C:$C,'Number of Firms per 1000 Capita'!$A305,allNAICS!$E:$E,'Number of Firms per 1000 Capita'!H$1)/$B305</f>
        <v>0</v>
      </c>
      <c r="I305" s="2">
        <f>1000*SUMIFS(allNAICS!$O:$O,allNAICS!$C:$C,'Number of Firms per 1000 Capita'!$A305,allNAICS!$E:$E,'Number of Firms per 1000 Capita'!I$1)/$B305</f>
        <v>0.13824714903657098</v>
      </c>
      <c r="J305" s="2">
        <f>1000*SUMIFS(allNAICS!$O:$O,allNAICS!$C:$C,'Number of Firms per 1000 Capita'!$A305,allNAICS!$E:$E,'Number of Firms per 1000 Capita'!J$1)/$B305</f>
        <v>8.869322650412899</v>
      </c>
      <c r="K305" s="2">
        <f>1000*SUMIFS(allNAICS!$O:$O,allNAICS!$C:$C,'Number of Firms per 1000 Capita'!$A305,allNAICS!$E:$E,'Number of Firms per 1000 Capita'!K$1)/$B305</f>
        <v>1.643604994101455</v>
      </c>
      <c r="L305" s="2">
        <f>1000*SUMIFS(allNAICS!$O:$O,allNAICS!$C:$C,'Number of Firms per 1000 Capita'!$A305,allNAICS!$E:$E,'Number of Firms per 1000 Capita'!L$1)/$B305</f>
        <v>3.3056429414077861</v>
      </c>
      <c r="M305" s="2">
        <f>1000*SUMIFS(allNAICS!$O:$O,allNAICS!$C:$C,'Number of Firms per 1000 Capita'!$A305,allNAICS!$E:$E,'Number of Firms per 1000 Capita'!M$1)/$B305</f>
        <v>7.8370772709398349</v>
      </c>
      <c r="N305" s="2">
        <f>1000*SUMIFS(allNAICS!$O:$O,allNAICS!$C:$C,'Number of Firms per 1000 Capita'!$A305,allNAICS!$E:$E,'Number of Firms per 1000 Capita'!N$1)/$B305</f>
        <v>3.7019514353126231</v>
      </c>
      <c r="O305" s="2">
        <f>1000*SUMIFS(allNAICS!$O:$O,allNAICS!$C:$C,'Number of Firms per 1000 Capita'!$A305,allNAICS!$E:$E,'Number of Firms per 1000 Capita'!O$1)/$B305</f>
        <v>0.65129767990562326</v>
      </c>
      <c r="P305" s="2">
        <f>1000*SUMIFS(allNAICS!$O:$O,allNAICS!$C:$C,'Number of Firms per 1000 Capita'!$A305,allNAICS!$E:$E,'Number of Firms per 1000 Capita'!P$1)/$B305</f>
        <v>2.3164077860794339</v>
      </c>
      <c r="Q305" s="2">
        <f>1000*SUMIFS(allNAICS!$O:$O,allNAICS!$C:$C,'Number of Firms per 1000 Capita'!$A305,allNAICS!$E:$E,'Number of Firms per 1000 Capita'!Q$1)/$B305</f>
        <v>5.6896382225717659</v>
      </c>
      <c r="R305" s="2">
        <f>1000*SUMIFS(allNAICS!$O:$O,allNAICS!$C:$C,'Number of Firms per 1000 Capita'!$A305,allNAICS!$E:$E,'Number of Firms per 1000 Capita'!R$1)/$B305</f>
        <v>6.4853273692489184</v>
      </c>
      <c r="S305" s="2">
        <f>1000*SUMIFS(allNAICS!$O:$O,allNAICS!$C:$C,'Number of Firms per 1000 Capita'!$A305,allNAICS!$E:$E,'Number of Firms per 1000 Capita'!S$1)/$B305</f>
        <v>7.6896136453008257</v>
      </c>
      <c r="T305" s="2">
        <f>1000*SUMIFS(allNAICS!$O:$O,allNAICS!$C:$C,'Number of Firms per 1000 Capita'!$A305,allNAICS!$E:$E,'Number of Firms per 1000 Capita'!T$1)/$B305</f>
        <v>1.4899970507274871</v>
      </c>
      <c r="U305" s="2">
        <f>1000*SUMIFS(allNAICS!$O:$O,allNAICS!$C:$C,'Number of Firms per 1000 Capita'!$A305,allNAICS!$E:$E,'Number of Firms per 1000 Capita'!U$1)/$B305</f>
        <v>4.2795173023987418</v>
      </c>
      <c r="V305" s="2">
        <f>1000*SUMIFS(allNAICS!$O:$O,allNAICS!$C:$C,'Number of Firms per 1000 Capita'!$A305,allNAICS!$E:$E,'Number of Firms per 1000 Capita'!V$1)/$B305</f>
        <v>2.8970458120330318</v>
      </c>
      <c r="W305" s="2">
        <f>1000*SUMIFS(allNAICS!$O:$O,allNAICS!$C:$C,'Number of Firms per 1000 Capita'!$A305,allNAICS!$E:$E,'Number of Firms per 1000 Capita'!W$1)/$B305</f>
        <v>1.8463674793550924</v>
      </c>
      <c r="X305" s="2">
        <f>1000*SUMIFS(allNAICS!$O:$O,allNAICS!$C:$C,'Number of Firms per 1000 Capita'!$A305,allNAICS!$E:$E,'Number of Firms per 1000 Capita'!X$1)/$B305</f>
        <v>11.19801907196225</v>
      </c>
      <c r="Y305" s="2">
        <f>1000*SUMIFS(allNAICS!$O:$O,allNAICS!$C:$C,'Number of Firms per 1000 Capita'!$A305,allNAICS!$E:$E,'Number of Firms per 1000 Capita'!Y$1)/$B305</f>
        <v>0.19661816751867872</v>
      </c>
      <c r="Z305" s="2">
        <f>1000*SUMIFS(allNAICS!$O:$O,allNAICS!$C:$C,'Number of Firms per 1000 Capita'!$A305,allNAICS!$E:$E,'Number of Firms per 1000 Capita'!Z$1)/$B305</f>
        <v>0</v>
      </c>
    </row>
    <row r="306" spans="1:26" x14ac:dyDescent="0.45">
      <c r="A306" s="1" t="s">
        <v>797</v>
      </c>
      <c r="B306" s="2">
        <v>547688</v>
      </c>
      <c r="C306" s="1" t="s">
        <v>492</v>
      </c>
      <c r="D306" s="1">
        <v>47.658780200000002</v>
      </c>
      <c r="E306" s="1">
        <v>-117.42604660000001</v>
      </c>
      <c r="F306" s="2">
        <f>1000*SUMIFS(allNAICS!$O:$O,allNAICS!$C:$C,'Number of Firms per 1000 Capita'!$A306,allNAICS!$E:$E,'Number of Firms per 1000 Capita'!F$1)/$B306</f>
        <v>73.235126568411218</v>
      </c>
      <c r="G306" s="2">
        <f>1000*SUMIFS(allNAICS!$O:$O,allNAICS!$C:$C,'Number of Firms per 1000 Capita'!$A306,allNAICS!$E:$E,'Number of Firms per 1000 Capita'!G$1)/$B306</f>
        <v>0.98596281094345684</v>
      </c>
      <c r="H306" s="2">
        <f>1000*SUMIFS(allNAICS!$O:$O,allNAICS!$C:$C,'Number of Firms per 1000 Capita'!$A306,allNAICS!$E:$E,'Number of Firms per 1000 Capita'!H$1)/$B306</f>
        <v>9.6770424037042987E-2</v>
      </c>
      <c r="I306" s="2">
        <f>1000*SUMIFS(allNAICS!$O:$O,allNAICS!$C:$C,'Number of Firms per 1000 Capita'!$A306,allNAICS!$E:$E,'Number of Firms per 1000 Capita'!I$1)/$B306</f>
        <v>0</v>
      </c>
      <c r="J306" s="2">
        <f>1000*SUMIFS(allNAICS!$O:$O,allNAICS!$C:$C,'Number of Firms per 1000 Capita'!$A306,allNAICS!$E:$E,'Number of Firms per 1000 Capita'!J$1)/$B306</f>
        <v>7.3636815121017802</v>
      </c>
      <c r="K306" s="2">
        <f>1000*SUMIFS(allNAICS!$O:$O,allNAICS!$C:$C,'Number of Firms per 1000 Capita'!$A306,allNAICS!$E:$E,'Number of Firms per 1000 Capita'!K$1)/$B306</f>
        <v>2.1070390441273132</v>
      </c>
      <c r="L306" s="2">
        <f>1000*SUMIFS(allNAICS!$O:$O,allNAICS!$C:$C,'Number of Firms per 1000 Capita'!$A306,allNAICS!$E:$E,'Number of Firms per 1000 Capita'!L$1)/$B306</f>
        <v>2.2677144651699508</v>
      </c>
      <c r="M306" s="2">
        <f>1000*SUMIFS(allNAICS!$O:$O,allNAICS!$C:$C,'Number of Firms per 1000 Capita'!$A306,allNAICS!$E:$E,'Number of Firms per 1000 Capita'!M$1)/$B306</f>
        <v>8.1086311914812814</v>
      </c>
      <c r="N306" s="2">
        <f>1000*SUMIFS(allNAICS!$O:$O,allNAICS!$C:$C,'Number of Firms per 1000 Capita'!$A306,allNAICS!$E:$E,'Number of Firms per 1000 Capita'!N$1)/$B306</f>
        <v>2.8282525817618791</v>
      </c>
      <c r="O306" s="2">
        <f>1000*SUMIFS(allNAICS!$O:$O,allNAICS!$C:$C,'Number of Firms per 1000 Capita'!$A306,allNAICS!$E:$E,'Number of Firms per 1000 Capita'!O$1)/$B306</f>
        <v>1.1174245190692511</v>
      </c>
      <c r="P306" s="2">
        <f>1000*SUMIFS(allNAICS!$O:$O,allNAICS!$C:$C,'Number of Firms per 1000 Capita'!$A306,allNAICS!$E:$E,'Number of Firms per 1000 Capita'!P$1)/$B306</f>
        <v>3.2445479908268942</v>
      </c>
      <c r="Q306" s="2">
        <f>1000*SUMIFS(allNAICS!$O:$O,allNAICS!$C:$C,'Number of Firms per 1000 Capita'!$A306,allNAICS!$E:$E,'Number of Firms per 1000 Capita'!Q$1)/$B306</f>
        <v>7.8055389199690337</v>
      </c>
      <c r="R306" s="2">
        <f>1000*SUMIFS(allNAICS!$O:$O,allNAICS!$C:$C,'Number of Firms per 1000 Capita'!$A306,allNAICS!$E:$E,'Number of Firms per 1000 Capita'!R$1)/$B306</f>
        <v>10.438424796599524</v>
      </c>
      <c r="S306" s="2">
        <f>1000*SUMIFS(allNAICS!$O:$O,allNAICS!$C:$C,'Number of Firms per 1000 Capita'!$A306,allNAICS!$E:$E,'Number of Firms per 1000 Capita'!S$1)/$B306</f>
        <v>5.1361359021924891</v>
      </c>
      <c r="T306" s="2">
        <f>1000*SUMIFS(allNAICS!$O:$O,allNAICS!$C:$C,'Number of Firms per 1000 Capita'!$A306,allNAICS!$E:$E,'Number of Firms per 1000 Capita'!T$1)/$B306</f>
        <v>1.8623741984487518</v>
      </c>
      <c r="U306" s="2">
        <f>1000*SUMIFS(allNAICS!$O:$O,allNAICS!$C:$C,'Number of Firms per 1000 Capita'!$A306,allNAICS!$E:$E,'Number of Firms per 1000 Capita'!U$1)/$B306</f>
        <v>6.562130263945896</v>
      </c>
      <c r="V306" s="2">
        <f>1000*SUMIFS(allNAICS!$O:$O,allNAICS!$C:$C,'Number of Firms per 1000 Capita'!$A306,allNAICS!$E:$E,'Number of Firms per 1000 Capita'!V$1)/$B306</f>
        <v>3.9164633879142872</v>
      </c>
      <c r="W306" s="2">
        <f>1000*SUMIFS(allNAICS!$O:$O,allNAICS!$C:$C,'Number of Firms per 1000 Capita'!$A306,allNAICS!$E:$E,'Number of Firms per 1000 Capita'!W$1)/$B306</f>
        <v>2.0011393348037569</v>
      </c>
      <c r="X306" s="2">
        <f>1000*SUMIFS(allNAICS!$O:$O,allNAICS!$C:$C,'Number of Firms per 1000 Capita'!$A306,allNAICS!$E:$E,'Number of Firms per 1000 Capita'!X$1)/$B306</f>
        <v>7.5207052190298125</v>
      </c>
      <c r="Y306" s="2">
        <f>1000*SUMIFS(allNAICS!$O:$O,allNAICS!$C:$C,'Number of Firms per 1000 Capita'!$A306,allNAICS!$E:$E,'Number of Firms per 1000 Capita'!Y$1)/$B306</f>
        <v>0.11320313755276727</v>
      </c>
      <c r="Z306" s="2">
        <f>1000*SUMIFS(allNAICS!$O:$O,allNAICS!$C:$C,'Number of Firms per 1000 Capita'!$A306,allNAICS!$E:$E,'Number of Firms per 1000 Capita'!Z$1)/$B306</f>
        <v>0</v>
      </c>
    </row>
    <row r="307" spans="1:26" x14ac:dyDescent="0.45">
      <c r="A307" s="1" t="s">
        <v>798</v>
      </c>
      <c r="B307" s="2">
        <v>210550</v>
      </c>
      <c r="C307" s="1" t="s">
        <v>504</v>
      </c>
      <c r="D307" s="1">
        <v>39.781721300000001</v>
      </c>
      <c r="E307" s="1">
        <v>-89.650148099999996</v>
      </c>
      <c r="F307" s="2">
        <f>1000*SUMIFS(allNAICS!$O:$O,allNAICS!$C:$C,'Number of Firms per 1000 Capita'!$A307,allNAICS!$E:$E,'Number of Firms per 1000 Capita'!F$1)/$B307</f>
        <v>74.870577060080734</v>
      </c>
      <c r="G307" s="2">
        <f>1000*SUMIFS(allNAICS!$O:$O,allNAICS!$C:$C,'Number of Firms per 1000 Capita'!$A307,allNAICS!$E:$E,'Number of Firms per 1000 Capita'!G$1)/$B307</f>
        <v>0.65542626454523867</v>
      </c>
      <c r="H307" s="2">
        <f>1000*SUMIFS(allNAICS!$O:$O,allNAICS!$C:$C,'Number of Firms per 1000 Capita'!$A307,allNAICS!$E:$E,'Number of Firms per 1000 Capita'!H$1)/$B307</f>
        <v>0</v>
      </c>
      <c r="I307" s="2">
        <f>1000*SUMIFS(allNAICS!$O:$O,allNAICS!$C:$C,'Number of Firms per 1000 Capita'!$A307,allNAICS!$E:$E,'Number of Firms per 1000 Capita'!I$1)/$B307</f>
        <v>0</v>
      </c>
      <c r="J307" s="2">
        <f>1000*SUMIFS(allNAICS!$O:$O,allNAICS!$C:$C,'Number of Firms per 1000 Capita'!$A307,allNAICS!$E:$E,'Number of Firms per 1000 Capita'!J$1)/$B307</f>
        <v>7.2856803609593923</v>
      </c>
      <c r="K307" s="2">
        <f>1000*SUMIFS(allNAICS!$O:$O,allNAICS!$C:$C,'Number of Firms per 1000 Capita'!$A307,allNAICS!$E:$E,'Number of Firms per 1000 Capita'!K$1)/$B307</f>
        <v>0.86915222037520778</v>
      </c>
      <c r="L307" s="2">
        <f>1000*SUMIFS(allNAICS!$O:$O,allNAICS!$C:$C,'Number of Firms per 1000 Capita'!$A307,allNAICS!$E:$E,'Number of Firms per 1000 Capita'!L$1)/$B307</f>
        <v>1.7668012348610782</v>
      </c>
      <c r="M307" s="2">
        <f>1000*SUMIFS(allNAICS!$O:$O,allNAICS!$C:$C,'Number of Firms per 1000 Capita'!$A307,allNAICS!$E:$E,'Number of Firms per 1000 Capita'!M$1)/$B307</f>
        <v>10.287342673949182</v>
      </c>
      <c r="N307" s="2">
        <f>1000*SUMIFS(allNAICS!$O:$O,allNAICS!$C:$C,'Number of Firms per 1000 Capita'!$A307,allNAICS!$E:$E,'Number of Firms per 1000 Capita'!N$1)/$B307</f>
        <v>1.9805271906910473</v>
      </c>
      <c r="O307" s="2">
        <f>1000*SUMIFS(allNAICS!$O:$O,allNAICS!$C:$C,'Number of Firms per 1000 Capita'!$A307,allNAICS!$E:$E,'Number of Firms per 1000 Capita'!O$1)/$B307</f>
        <v>0.94039420565186416</v>
      </c>
      <c r="P307" s="2">
        <f>1000*SUMIFS(allNAICS!$O:$O,allNAICS!$C:$C,'Number of Firms per 1000 Capita'!$A307,allNAICS!$E:$E,'Number of Firms per 1000 Capita'!P$1)/$B307</f>
        <v>3.0729042982664452</v>
      </c>
      <c r="Q307" s="2">
        <f>1000*SUMIFS(allNAICS!$O:$O,allNAICS!$C:$C,'Number of Firms per 1000 Capita'!$A307,allNAICS!$E:$E,'Number of Firms per 1000 Capita'!Q$1)/$B307</f>
        <v>6.710995013061031</v>
      </c>
      <c r="R307" s="2">
        <f>1000*SUMIFS(allNAICS!$O:$O,allNAICS!$C:$C,'Number of Firms per 1000 Capita'!$A307,allNAICS!$E:$E,'Number of Firms per 1000 Capita'!R$1)/$B307</f>
        <v>8.9527428164331511</v>
      </c>
      <c r="S307" s="2">
        <f>1000*SUMIFS(allNAICS!$O:$O,allNAICS!$C:$C,'Number of Firms per 1000 Capita'!$A307,allNAICS!$E:$E,'Number of Firms per 1000 Capita'!S$1)/$B307</f>
        <v>4.6449774400379953</v>
      </c>
      <c r="T307" s="2">
        <f>1000*SUMIFS(allNAICS!$O:$O,allNAICS!$C:$C,'Number of Firms per 1000 Capita'!$A307,allNAICS!$E:$E,'Number of Firms per 1000 Capita'!T$1)/$B307</f>
        <v>1.866540014248397</v>
      </c>
      <c r="U307" s="2">
        <f>1000*SUMIFS(allNAICS!$O:$O,allNAICS!$C:$C,'Number of Firms per 1000 Capita'!$A307,allNAICS!$E:$E,'Number of Firms per 1000 Capita'!U$1)/$B307</f>
        <v>8.2165756352410355</v>
      </c>
      <c r="V307" s="2">
        <f>1000*SUMIFS(allNAICS!$O:$O,allNAICS!$C:$C,'Number of Firms per 1000 Capita'!$A307,allNAICS!$E:$E,'Number of Firms per 1000 Capita'!V$1)/$B307</f>
        <v>2.7119449061980525</v>
      </c>
      <c r="W307" s="2">
        <f>1000*SUMIFS(allNAICS!$O:$O,allNAICS!$C:$C,'Number of Firms per 1000 Capita'!$A307,allNAICS!$E:$E,'Number of Firms per 1000 Capita'!W$1)/$B307</f>
        <v>2.526715744478746</v>
      </c>
      <c r="X307" s="2">
        <f>1000*SUMIFS(allNAICS!$O:$O,allNAICS!$C:$C,'Number of Firms per 1000 Capita'!$A307,allNAICS!$E:$E,'Number of Firms per 1000 Capita'!X$1)/$B307</f>
        <v>12.339111849916884</v>
      </c>
      <c r="Y307" s="2">
        <f>1000*SUMIFS(allNAICS!$O:$O,allNAICS!$C:$C,'Number of Firms per 1000 Capita'!$A307,allNAICS!$E:$E,'Number of Firms per 1000 Capita'!Y$1)/$B307</f>
        <v>0.2089764901448587</v>
      </c>
      <c r="Z307" s="2">
        <f>1000*SUMIFS(allNAICS!$O:$O,allNAICS!$C:$C,'Number of Firms per 1000 Capita'!$A307,allNAICS!$E:$E,'Number of Firms per 1000 Capita'!Z$1)/$B307</f>
        <v>0</v>
      </c>
    </row>
    <row r="308" spans="1:26" x14ac:dyDescent="0.45">
      <c r="A308" s="1" t="s">
        <v>799</v>
      </c>
      <c r="B308" s="2">
        <v>630385</v>
      </c>
      <c r="C308" s="1" t="s">
        <v>486</v>
      </c>
      <c r="D308" s="1">
        <v>39.781721300000001</v>
      </c>
      <c r="E308" s="1">
        <v>-89.650148099999996</v>
      </c>
      <c r="F308" s="2">
        <f>1000*SUMIFS(allNAICS!$O:$O,allNAICS!$C:$C,'Number of Firms per 1000 Capita'!$A308,allNAICS!$E:$E,'Number of Firms per 1000 Capita'!F$1)/$B308</f>
        <v>74.871705386390857</v>
      </c>
      <c r="G308" s="2">
        <f>1000*SUMIFS(allNAICS!$O:$O,allNAICS!$C:$C,'Number of Firms per 1000 Capita'!$A308,allNAICS!$E:$E,'Number of Firms per 1000 Capita'!G$1)/$B308</f>
        <v>0.54887092808363147</v>
      </c>
      <c r="H308" s="2">
        <f>1000*SUMIFS(allNAICS!$O:$O,allNAICS!$C:$C,'Number of Firms per 1000 Capita'!$A308,allNAICS!$E:$E,'Number of Firms per 1000 Capita'!H$1)/$B308</f>
        <v>0</v>
      </c>
      <c r="I308" s="2">
        <f>1000*SUMIFS(allNAICS!$O:$O,allNAICS!$C:$C,'Number of Firms per 1000 Capita'!$A308,allNAICS!$E:$E,'Number of Firms per 1000 Capita'!I$1)/$B308</f>
        <v>7.4557611618296757E-2</v>
      </c>
      <c r="J308" s="2">
        <f>1000*SUMIFS(allNAICS!$O:$O,allNAICS!$C:$C,'Number of Firms per 1000 Capita'!$A308,allNAICS!$E:$E,'Number of Firms per 1000 Capita'!J$1)/$B308</f>
        <v>9.1277552606740322</v>
      </c>
      <c r="K308" s="2">
        <f>1000*SUMIFS(allNAICS!$O:$O,allNAICS!$C:$C,'Number of Firms per 1000 Capita'!$A308,allNAICS!$E:$E,'Number of Firms per 1000 Capita'!K$1)/$B308</f>
        <v>2.2097607017933485</v>
      </c>
      <c r="L308" s="2">
        <f>1000*SUMIFS(allNAICS!$O:$O,allNAICS!$C:$C,'Number of Firms per 1000 Capita'!$A308,allNAICS!$E:$E,'Number of Firms per 1000 Capita'!L$1)/$B308</f>
        <v>1.4023176312888155</v>
      </c>
      <c r="M308" s="2">
        <f>1000*SUMIFS(allNAICS!$O:$O,allNAICS!$C:$C,'Number of Firms per 1000 Capita'!$A308,allNAICS!$E:$E,'Number of Firms per 1000 Capita'!M$1)/$B308</f>
        <v>6.8878542478009468</v>
      </c>
      <c r="N308" s="2">
        <f>1000*SUMIFS(allNAICS!$O:$O,allNAICS!$C:$C,'Number of Firms per 1000 Capita'!$A308,allNAICS!$E:$E,'Number of Firms per 1000 Capita'!N$1)/$B308</f>
        <v>2.1145807720678631</v>
      </c>
      <c r="O308" s="2">
        <f>1000*SUMIFS(allNAICS!$O:$O,allNAICS!$C:$C,'Number of Firms per 1000 Capita'!$A308,allNAICS!$E:$E,'Number of Firms per 1000 Capita'!O$1)/$B308</f>
        <v>1.0295295731973317</v>
      </c>
      <c r="P308" s="2">
        <f>1000*SUMIFS(allNAICS!$O:$O,allNAICS!$C:$C,'Number of Firms per 1000 Capita'!$A308,allNAICS!$E:$E,'Number of Firms per 1000 Capita'!P$1)/$B308</f>
        <v>2.774494951497894</v>
      </c>
      <c r="Q308" s="2">
        <f>1000*SUMIFS(allNAICS!$O:$O,allNAICS!$C:$C,'Number of Firms per 1000 Capita'!$A308,allNAICS!$E:$E,'Number of Firms per 1000 Capita'!Q$1)/$B308</f>
        <v>6.6181777802454054</v>
      </c>
      <c r="R308" s="2">
        <f>1000*SUMIFS(allNAICS!$O:$O,allNAICS!$C:$C,'Number of Firms per 1000 Capita'!$A308,allNAICS!$E:$E,'Number of Firms per 1000 Capita'!R$1)/$B308</f>
        <v>12.038674778111789</v>
      </c>
      <c r="S308" s="2">
        <f>1000*SUMIFS(allNAICS!$O:$O,allNAICS!$C:$C,'Number of Firms per 1000 Capita'!$A308,allNAICS!$E:$E,'Number of Firms per 1000 Capita'!S$1)/$B308</f>
        <v>4.9017663808624885</v>
      </c>
      <c r="T308" s="2">
        <f>1000*SUMIFS(allNAICS!$O:$O,allNAICS!$C:$C,'Number of Firms per 1000 Capita'!$A308,allNAICS!$E:$E,'Number of Firms per 1000 Capita'!T$1)/$B308</f>
        <v>2.449296858269153</v>
      </c>
      <c r="U308" s="2">
        <f>1000*SUMIFS(allNAICS!$O:$O,allNAICS!$C:$C,'Number of Firms per 1000 Capita'!$A308,allNAICS!$E:$E,'Number of Firms per 1000 Capita'!U$1)/$B308</f>
        <v>7.279678291837528</v>
      </c>
      <c r="V308" s="2">
        <f>1000*SUMIFS(allNAICS!$O:$O,allNAICS!$C:$C,'Number of Firms per 1000 Capita'!$A308,allNAICS!$E:$E,'Number of Firms per 1000 Capita'!V$1)/$B308</f>
        <v>4.5670502946611995</v>
      </c>
      <c r="W308" s="2">
        <f>1000*SUMIFS(allNAICS!$O:$O,allNAICS!$C:$C,'Number of Firms per 1000 Capita'!$A308,allNAICS!$E:$E,'Number of Firms per 1000 Capita'!W$1)/$B308</f>
        <v>2.3319082782743878</v>
      </c>
      <c r="X308" s="2">
        <f>1000*SUMIFS(allNAICS!$O:$O,allNAICS!$C:$C,'Number of Firms per 1000 Capita'!$A308,allNAICS!$E:$E,'Number of Firms per 1000 Capita'!X$1)/$B308</f>
        <v>8.628060629615236</v>
      </c>
      <c r="Y308" s="2">
        <f>1000*SUMIFS(allNAICS!$O:$O,allNAICS!$C:$C,'Number of Firms per 1000 Capita'!$A308,allNAICS!$E:$E,'Number of Firms per 1000 Capita'!Y$1)/$B308</f>
        <v>7.9316608104571015E-2</v>
      </c>
      <c r="Z308" s="2">
        <f>1000*SUMIFS(allNAICS!$O:$O,allNAICS!$C:$C,'Number of Firms per 1000 Capita'!$A308,allNAICS!$E:$E,'Number of Firms per 1000 Capita'!Z$1)/$B308</f>
        <v>0</v>
      </c>
    </row>
    <row r="309" spans="1:26" x14ac:dyDescent="0.45">
      <c r="A309" s="1" t="s">
        <v>800</v>
      </c>
      <c r="B309" s="2">
        <v>455133</v>
      </c>
      <c r="C309" s="1" t="s">
        <v>552</v>
      </c>
      <c r="D309" s="1">
        <v>39.781721300000001</v>
      </c>
      <c r="E309" s="1">
        <v>-89.650148099999996</v>
      </c>
      <c r="F309" s="2">
        <f>1000*SUMIFS(allNAICS!$O:$O,allNAICS!$C:$C,'Number of Firms per 1000 Capita'!$A309,allNAICS!$E:$E,'Number of Firms per 1000 Capita'!F$1)/$B309</f>
        <v>88.670784144414924</v>
      </c>
      <c r="G309" s="2">
        <f>1000*SUMIFS(allNAICS!$O:$O,allNAICS!$C:$C,'Number of Firms per 1000 Capita'!$A309,allNAICS!$E:$E,'Number of Firms per 1000 Capita'!G$1)/$B309</f>
        <v>0.9447787789503288</v>
      </c>
      <c r="H309" s="2">
        <f>1000*SUMIFS(allNAICS!$O:$O,allNAICS!$C:$C,'Number of Firms per 1000 Capita'!$A309,allNAICS!$E:$E,'Number of Firms per 1000 Capita'!H$1)/$B309</f>
        <v>0</v>
      </c>
      <c r="I309" s="2">
        <f>1000*SUMIFS(allNAICS!$O:$O,allNAICS!$C:$C,'Number of Firms per 1000 Capita'!$A309,allNAICS!$E:$E,'Number of Firms per 1000 Capita'!I$1)/$B309</f>
        <v>0.1472097167201675</v>
      </c>
      <c r="J309" s="2">
        <f>1000*SUMIFS(allNAICS!$O:$O,allNAICS!$C:$C,'Number of Firms per 1000 Capita'!$A309,allNAICS!$E:$E,'Number of Firms per 1000 Capita'!J$1)/$B309</f>
        <v>13.327972263052779</v>
      </c>
      <c r="K309" s="2">
        <f>1000*SUMIFS(allNAICS!$O:$O,allNAICS!$C:$C,'Number of Firms per 1000 Capita'!$A309,allNAICS!$E:$E,'Number of Firms per 1000 Capita'!K$1)/$B309</f>
        <v>1.9291064370195086</v>
      </c>
      <c r="L309" s="2">
        <f>1000*SUMIFS(allNAICS!$O:$O,allNAICS!$C:$C,'Number of Firms per 1000 Capita'!$A309,allNAICS!$E:$E,'Number of Firms per 1000 Capita'!L$1)/$B309</f>
        <v>2.4761992648302802</v>
      </c>
      <c r="M309" s="2">
        <f>1000*SUMIFS(allNAICS!$O:$O,allNAICS!$C:$C,'Number of Firms per 1000 Capita'!$A309,allNAICS!$E:$E,'Number of Firms per 1000 Capita'!M$1)/$B309</f>
        <v>10.043218136237099</v>
      </c>
      <c r="N309" s="2">
        <f>1000*SUMIFS(allNAICS!$O:$O,allNAICS!$C:$C,'Number of Firms per 1000 Capita'!$A309,allNAICS!$E:$E,'Number of Firms per 1000 Capita'!N$1)/$B309</f>
        <v>4.6821478556817455</v>
      </c>
      <c r="O309" s="2">
        <f>1000*SUMIFS(allNAICS!$O:$O,allNAICS!$C:$C,'Number of Firms per 1000 Capita'!$A309,allNAICS!$E:$E,'Number of Firms per 1000 Capita'!O$1)/$B309</f>
        <v>1.2326067325375221</v>
      </c>
      <c r="P309" s="2">
        <f>1000*SUMIFS(allNAICS!$O:$O,allNAICS!$C:$C,'Number of Firms per 1000 Capita'!$A309,allNAICS!$E:$E,'Number of Firms per 1000 Capita'!P$1)/$B309</f>
        <v>3.792298075507599</v>
      </c>
      <c r="Q309" s="2">
        <f>1000*SUMIFS(allNAICS!$O:$O,allNAICS!$C:$C,'Number of Firms per 1000 Capita'!$A309,allNAICS!$E:$E,'Number of Firms per 1000 Capita'!Q$1)/$B309</f>
        <v>8.2591242559867108</v>
      </c>
      <c r="R309" s="2">
        <f>1000*SUMIFS(allNAICS!$O:$O,allNAICS!$C:$C,'Number of Firms per 1000 Capita'!$A309,allNAICS!$E:$E,'Number of Firms per 1000 Capita'!R$1)/$B309</f>
        <v>8.6612045270283637</v>
      </c>
      <c r="S309" s="2">
        <f>1000*SUMIFS(allNAICS!$O:$O,allNAICS!$C:$C,'Number of Firms per 1000 Capita'!$A309,allNAICS!$E:$E,'Number of Firms per 1000 Capita'!S$1)/$B309</f>
        <v>6.769449809176658</v>
      </c>
      <c r="T309" s="2">
        <f>1000*SUMIFS(allNAICS!$O:$O,allNAICS!$C:$C,'Number of Firms per 1000 Capita'!$A309,allNAICS!$E:$E,'Number of Firms per 1000 Capita'!T$1)/$B309</f>
        <v>1.7599251207888682</v>
      </c>
      <c r="U309" s="2">
        <f>1000*SUMIFS(allNAICS!$O:$O,allNAICS!$C:$C,'Number of Firms per 1000 Capita'!$A309,allNAICS!$E:$E,'Number of Firms per 1000 Capita'!U$1)/$B309</f>
        <v>6.8771106467779752</v>
      </c>
      <c r="V309" s="2">
        <f>1000*SUMIFS(allNAICS!$O:$O,allNAICS!$C:$C,'Number of Firms per 1000 Capita'!$A309,allNAICS!$E:$E,'Number of Firms per 1000 Capita'!V$1)/$B309</f>
        <v>4.1262663880667851</v>
      </c>
      <c r="W309" s="2">
        <f>1000*SUMIFS(allNAICS!$O:$O,allNAICS!$C:$C,'Number of Firms per 1000 Capita'!$A309,allNAICS!$E:$E,'Number of Firms per 1000 Capita'!W$1)/$B309</f>
        <v>1.9752467959915014</v>
      </c>
      <c r="X309" s="2">
        <f>1000*SUMIFS(allNAICS!$O:$O,allNAICS!$C:$C,'Number of Firms per 1000 Capita'!$A309,allNAICS!$E:$E,'Number of Firms per 1000 Capita'!X$1)/$B309</f>
        <v>11.565849982312862</v>
      </c>
      <c r="Y309" s="2">
        <f>1000*SUMIFS(allNAICS!$O:$O,allNAICS!$C:$C,'Number of Firms per 1000 Capita'!$A309,allNAICS!$E:$E,'Number of Firms per 1000 Capita'!Y$1)/$B309</f>
        <v>0.18016711598587665</v>
      </c>
      <c r="Z309" s="2">
        <f>1000*SUMIFS(allNAICS!$O:$O,allNAICS!$C:$C,'Number of Firms per 1000 Capita'!$A309,allNAICS!$E:$E,'Number of Firms per 1000 Capita'!Z$1)/$B309</f>
        <v>0.20653303539844398</v>
      </c>
    </row>
    <row r="310" spans="1:26" x14ac:dyDescent="0.45">
      <c r="A310" s="1" t="s">
        <v>801</v>
      </c>
      <c r="B310" s="2">
        <v>135520</v>
      </c>
      <c r="C310" s="1" t="s">
        <v>447</v>
      </c>
      <c r="D310" s="1">
        <v>39.781721300000001</v>
      </c>
      <c r="E310" s="1">
        <v>-89.650148099999996</v>
      </c>
      <c r="F310" s="2">
        <f>1000*SUMIFS(allNAICS!$O:$O,allNAICS!$C:$C,'Number of Firms per 1000 Capita'!$A310,allNAICS!$E:$E,'Number of Firms per 1000 Capita'!F$1)/$B310</f>
        <v>65.001475796930336</v>
      </c>
      <c r="G310" s="2">
        <f>1000*SUMIFS(allNAICS!$O:$O,allNAICS!$C:$C,'Number of Firms per 1000 Capita'!$A310,allNAICS!$E:$E,'Number of Firms per 1000 Capita'!G$1)/$B310</f>
        <v>0.54604486422668241</v>
      </c>
      <c r="H310" s="2">
        <f>1000*SUMIFS(allNAICS!$O:$O,allNAICS!$C:$C,'Number of Firms per 1000 Capita'!$A310,allNAICS!$E:$E,'Number of Firms per 1000 Capita'!H$1)/$B310</f>
        <v>0</v>
      </c>
      <c r="I310" s="2">
        <f>1000*SUMIFS(allNAICS!$O:$O,allNAICS!$C:$C,'Number of Firms per 1000 Capita'!$A310,allNAICS!$E:$E,'Number of Firms per 1000 Capita'!I$1)/$B310</f>
        <v>0</v>
      </c>
      <c r="J310" s="2">
        <f>1000*SUMIFS(allNAICS!$O:$O,allNAICS!$C:$C,'Number of Firms per 1000 Capita'!$A310,allNAICS!$E:$E,'Number of Firms per 1000 Capita'!J$1)/$B310</f>
        <v>8.5227272727272734</v>
      </c>
      <c r="K310" s="2">
        <f>1000*SUMIFS(allNAICS!$O:$O,allNAICS!$C:$C,'Number of Firms per 1000 Capita'!$A310,allNAICS!$E:$E,'Number of Firms per 1000 Capita'!K$1)/$B310</f>
        <v>1.8226092089728454</v>
      </c>
      <c r="L310" s="2">
        <f>1000*SUMIFS(allNAICS!$O:$O,allNAICS!$C:$C,'Number of Firms per 1000 Capita'!$A310,allNAICS!$E:$E,'Number of Firms per 1000 Capita'!L$1)/$B310</f>
        <v>1.9332939787485242</v>
      </c>
      <c r="M310" s="2">
        <f>1000*SUMIFS(allNAICS!$O:$O,allNAICS!$C:$C,'Number of Firms per 1000 Capita'!$A310,allNAICS!$E:$E,'Number of Firms per 1000 Capita'!M$1)/$B310</f>
        <v>7.3051948051948052</v>
      </c>
      <c r="N310" s="2">
        <f>1000*SUMIFS(allNAICS!$O:$O,allNAICS!$C:$C,'Number of Firms per 1000 Capita'!$A310,allNAICS!$E:$E,'Number of Firms per 1000 Capita'!N$1)/$B310</f>
        <v>3.1655844155844157</v>
      </c>
      <c r="O310" s="2">
        <f>1000*SUMIFS(allNAICS!$O:$O,allNAICS!$C:$C,'Number of Firms per 1000 Capita'!$A310,allNAICS!$E:$E,'Number of Firms per 1000 Capita'!O$1)/$B310</f>
        <v>0.33943329397874855</v>
      </c>
      <c r="P310" s="2">
        <f>1000*SUMIFS(allNAICS!$O:$O,allNAICS!$C:$C,'Number of Firms per 1000 Capita'!$A310,allNAICS!$E:$E,'Number of Firms per 1000 Capita'!P$1)/$B310</f>
        <v>2.6047815820543092</v>
      </c>
      <c r="Q310" s="2">
        <f>1000*SUMIFS(allNAICS!$O:$O,allNAICS!$C:$C,'Number of Firms per 1000 Capita'!$A310,allNAICS!$E:$E,'Number of Firms per 1000 Capita'!Q$1)/$B310</f>
        <v>3.7263872491145218</v>
      </c>
      <c r="R310" s="2">
        <f>1000*SUMIFS(allNAICS!$O:$O,allNAICS!$C:$C,'Number of Firms per 1000 Capita'!$A310,allNAICS!$E:$E,'Number of Firms per 1000 Capita'!R$1)/$B310</f>
        <v>4.6044864226682405</v>
      </c>
      <c r="S310" s="2">
        <f>1000*SUMIFS(allNAICS!$O:$O,allNAICS!$C:$C,'Number of Firms per 1000 Capita'!$A310,allNAICS!$E:$E,'Number of Firms per 1000 Capita'!S$1)/$B310</f>
        <v>7.0174144037780399</v>
      </c>
      <c r="T310" s="2">
        <f>1000*SUMIFS(allNAICS!$O:$O,allNAICS!$C:$C,'Number of Firms per 1000 Capita'!$A310,allNAICS!$E:$E,'Number of Firms per 1000 Capita'!T$1)/$B310</f>
        <v>2.5236127508854782</v>
      </c>
      <c r="U310" s="2">
        <f>1000*SUMIFS(allNAICS!$O:$O,allNAICS!$C:$C,'Number of Firms per 1000 Capita'!$A310,allNAICS!$E:$E,'Number of Firms per 1000 Capita'!U$1)/$B310</f>
        <v>7.4822904368358918</v>
      </c>
      <c r="V310" s="2">
        <f>1000*SUMIFS(allNAICS!$O:$O,allNAICS!$C:$C,'Number of Firms per 1000 Capita'!$A310,allNAICS!$E:$E,'Number of Firms per 1000 Capita'!V$1)/$B310</f>
        <v>2.5605076741440378</v>
      </c>
      <c r="W310" s="2">
        <f>1000*SUMIFS(allNAICS!$O:$O,allNAICS!$C:$C,'Number of Firms per 1000 Capita'!$A310,allNAICS!$E:$E,'Number of Firms per 1000 Capita'!W$1)/$B310</f>
        <v>2.1841794569067297</v>
      </c>
      <c r="X310" s="2">
        <f>1000*SUMIFS(allNAICS!$O:$O,allNAICS!$C:$C,'Number of Firms per 1000 Capita'!$A310,allNAICS!$E:$E,'Number of Firms per 1000 Capita'!X$1)/$B310</f>
        <v>8.8326446280991728</v>
      </c>
      <c r="Y310" s="2">
        <f>1000*SUMIFS(allNAICS!$O:$O,allNAICS!$C:$C,'Number of Firms per 1000 Capita'!$A310,allNAICS!$E:$E,'Number of Firms per 1000 Capita'!Y$1)/$B310</f>
        <v>0</v>
      </c>
      <c r="Z310" s="2">
        <f>1000*SUMIFS(allNAICS!$O:$O,allNAICS!$C:$C,'Number of Firms per 1000 Capita'!$A310,allNAICS!$E:$E,'Number of Firms per 1000 Capita'!Z$1)/$B310</f>
        <v>0</v>
      </c>
    </row>
    <row r="311" spans="1:26" x14ac:dyDescent="0.45">
      <c r="A311" s="1" t="s">
        <v>802</v>
      </c>
      <c r="B311" s="2">
        <v>194660</v>
      </c>
      <c r="C311" s="1" t="s">
        <v>589</v>
      </c>
      <c r="D311" s="1">
        <v>45.557945099999998</v>
      </c>
      <c r="E311" s="1">
        <v>-94.163240400000007</v>
      </c>
      <c r="F311" s="2">
        <f>1000*SUMIFS(allNAICS!$O:$O,allNAICS!$C:$C,'Number of Firms per 1000 Capita'!$A311,allNAICS!$E:$E,'Number of Firms per 1000 Capita'!F$1)/$B311</f>
        <v>90.049316757423199</v>
      </c>
      <c r="G311" s="2">
        <f>1000*SUMIFS(allNAICS!$O:$O,allNAICS!$C:$C,'Number of Firms per 1000 Capita'!$A311,allNAICS!$E:$E,'Number of Firms per 1000 Capita'!G$1)/$B311</f>
        <v>1.1455871776430699</v>
      </c>
      <c r="H311" s="2">
        <f>1000*SUMIFS(allNAICS!$O:$O,allNAICS!$C:$C,'Number of Firms per 1000 Capita'!$A311,allNAICS!$E:$E,'Number of Firms per 1000 Capita'!H$1)/$B311</f>
        <v>0.13870338025274839</v>
      </c>
      <c r="I311" s="2">
        <f>1000*SUMIFS(allNAICS!$O:$O,allNAICS!$C:$C,'Number of Firms per 1000 Capita'!$A311,allNAICS!$E:$E,'Number of Firms per 1000 Capita'!I$1)/$B311</f>
        <v>0</v>
      </c>
      <c r="J311" s="2">
        <f>1000*SUMIFS(allNAICS!$O:$O,allNAICS!$C:$C,'Number of Firms per 1000 Capita'!$A311,allNAICS!$E:$E,'Number of Firms per 1000 Capita'!J$1)/$B311</f>
        <v>10.562005548135209</v>
      </c>
      <c r="K311" s="2">
        <f>1000*SUMIFS(allNAICS!$O:$O,allNAICS!$C:$C,'Number of Firms per 1000 Capita'!$A311,allNAICS!$E:$E,'Number of Firms per 1000 Capita'!K$1)/$B311</f>
        <v>2.2654885441282238</v>
      </c>
      <c r="L311" s="2">
        <f>1000*SUMIFS(allNAICS!$O:$O,allNAICS!$C:$C,'Number of Firms per 1000 Capita'!$A311,allNAICS!$E:$E,'Number of Firms per 1000 Capita'!L$1)/$B311</f>
        <v>2.3887804376862221</v>
      </c>
      <c r="M311" s="2">
        <f>1000*SUMIFS(allNAICS!$O:$O,allNAICS!$C:$C,'Number of Firms per 1000 Capita'!$A311,allNAICS!$E:$E,'Number of Firms per 1000 Capita'!M$1)/$B311</f>
        <v>11.18873934038837</v>
      </c>
      <c r="N311" s="2">
        <f>1000*SUMIFS(allNAICS!$O:$O,allNAICS!$C:$C,'Number of Firms per 1000 Capita'!$A311,allNAICS!$E:$E,'Number of Firms per 1000 Capita'!N$1)/$B311</f>
        <v>5.3221000719202713</v>
      </c>
      <c r="O311" s="2">
        <f>1000*SUMIFS(allNAICS!$O:$O,allNAICS!$C:$C,'Number of Firms per 1000 Capita'!$A311,allNAICS!$E:$E,'Number of Firms per 1000 Capita'!O$1)/$B311</f>
        <v>1.3151135312853179</v>
      </c>
      <c r="P311" s="2">
        <f>1000*SUMIFS(allNAICS!$O:$O,allNAICS!$C:$C,'Number of Firms per 1000 Capita'!$A311,allNAICS!$E:$E,'Number of Firms per 1000 Capita'!P$1)/$B311</f>
        <v>3.7706770779821226</v>
      </c>
      <c r="Q311" s="2">
        <f>1000*SUMIFS(allNAICS!$O:$O,allNAICS!$C:$C,'Number of Firms per 1000 Capita'!$A311,allNAICS!$E:$E,'Number of Firms per 1000 Capita'!Q$1)/$B311</f>
        <v>11.229836638241036</v>
      </c>
      <c r="R311" s="2">
        <f>1000*SUMIFS(allNAICS!$O:$O,allNAICS!$C:$C,'Number of Firms per 1000 Capita'!$A311,allNAICS!$E:$E,'Number of Firms per 1000 Capita'!R$1)/$B311</f>
        <v>9.0773656632076438</v>
      </c>
      <c r="S311" s="2">
        <f>1000*SUMIFS(allNAICS!$O:$O,allNAICS!$C:$C,'Number of Firms per 1000 Capita'!$A311,allNAICS!$E:$E,'Number of Firms per 1000 Capita'!S$1)/$B311</f>
        <v>4.7416007397513615</v>
      </c>
      <c r="T311" s="2">
        <f>1000*SUMIFS(allNAICS!$O:$O,allNAICS!$C:$C,'Number of Firms per 1000 Capita'!$A311,allNAICS!$E:$E,'Number of Firms per 1000 Capita'!T$1)/$B311</f>
        <v>1.520600020548649</v>
      </c>
      <c r="U311" s="2">
        <f>1000*SUMIFS(allNAICS!$O:$O,allNAICS!$C:$C,'Number of Firms per 1000 Capita'!$A311,allNAICS!$E:$E,'Number of Firms per 1000 Capita'!U$1)/$B311</f>
        <v>8.8205075516284808</v>
      </c>
      <c r="V311" s="2">
        <f>1000*SUMIFS(allNAICS!$O:$O,allNAICS!$C:$C,'Number of Firms per 1000 Capita'!$A311,allNAICS!$E:$E,'Number of Firms per 1000 Capita'!V$1)/$B311</f>
        <v>4.6696804685091955</v>
      </c>
      <c r="W311" s="2">
        <f>1000*SUMIFS(allNAICS!$O:$O,allNAICS!$C:$C,'Number of Firms per 1000 Capita'!$A311,allNAICS!$E:$E,'Number of Firms per 1000 Capita'!W$1)/$B311</f>
        <v>2.3682317887598892</v>
      </c>
      <c r="X311" s="2">
        <f>1000*SUMIFS(allNAICS!$O:$O,allNAICS!$C:$C,'Number of Firms per 1000 Capita'!$A311,allNAICS!$E:$E,'Number of Firms per 1000 Capita'!X$1)/$B311</f>
        <v>9.7297852666187197</v>
      </c>
      <c r="Y311" s="2">
        <f>1000*SUMIFS(allNAICS!$O:$O,allNAICS!$C:$C,'Number of Firms per 1000 Capita'!$A311,allNAICS!$E:$E,'Number of Firms per 1000 Capita'!Y$1)/$B311</f>
        <v>0</v>
      </c>
      <c r="Z311" s="2">
        <f>1000*SUMIFS(allNAICS!$O:$O,allNAICS!$C:$C,'Number of Firms per 1000 Capita'!$A311,allNAICS!$E:$E,'Number of Firms per 1000 Capita'!Z$1)/$B311</f>
        <v>0</v>
      </c>
    </row>
    <row r="312" spans="1:26" x14ac:dyDescent="0.45">
      <c r="A312" s="1" t="s">
        <v>803</v>
      </c>
      <c r="B312" s="2">
        <v>155577</v>
      </c>
      <c r="C312" s="1" t="s">
        <v>727</v>
      </c>
      <c r="D312" s="1">
        <v>37.096527799999997</v>
      </c>
      <c r="E312" s="1">
        <v>-113.5684164</v>
      </c>
      <c r="F312" s="2">
        <f>1000*SUMIFS(allNAICS!$O:$O,allNAICS!$C:$C,'Number of Firms per 1000 Capita'!$A312,allNAICS!$E:$E,'Number of Firms per 1000 Capita'!F$1)/$B312</f>
        <v>97.488703343039134</v>
      </c>
      <c r="G312" s="2">
        <f>1000*SUMIFS(allNAICS!$O:$O,allNAICS!$C:$C,'Number of Firms per 1000 Capita'!$A312,allNAICS!$E:$E,'Number of Firms per 1000 Capita'!G$1)/$B312</f>
        <v>0.45636565816283897</v>
      </c>
      <c r="H312" s="2">
        <f>1000*SUMIFS(allNAICS!$O:$O,allNAICS!$C:$C,'Number of Firms per 1000 Capita'!$A312,allNAICS!$E:$E,'Number of Firms per 1000 Capita'!H$1)/$B312</f>
        <v>0</v>
      </c>
      <c r="I312" s="2">
        <f>1000*SUMIFS(allNAICS!$O:$O,allNAICS!$C:$C,'Number of Firms per 1000 Capita'!$A312,allNAICS!$E:$E,'Number of Firms per 1000 Capita'!I$1)/$B312</f>
        <v>0</v>
      </c>
      <c r="J312" s="2">
        <f>1000*SUMIFS(allNAICS!$O:$O,allNAICS!$C:$C,'Number of Firms per 1000 Capita'!$A312,allNAICS!$E:$E,'Number of Firms per 1000 Capita'!J$1)/$B312</f>
        <v>10.072182906213643</v>
      </c>
      <c r="K312" s="2">
        <f>1000*SUMIFS(allNAICS!$O:$O,allNAICS!$C:$C,'Number of Firms per 1000 Capita'!$A312,allNAICS!$E:$E,'Number of Firms per 1000 Capita'!K$1)/$B312</f>
        <v>2.1404192136369771</v>
      </c>
      <c r="L312" s="2">
        <f>1000*SUMIFS(allNAICS!$O:$O,allNAICS!$C:$C,'Number of Firms per 1000 Capita'!$A312,allNAICS!$E:$E,'Number of Firms per 1000 Capita'!L$1)/$B312</f>
        <v>2.2046960668993489</v>
      </c>
      <c r="M312" s="2">
        <f>1000*SUMIFS(allNAICS!$O:$O,allNAICS!$C:$C,'Number of Firms per 1000 Capita'!$A312,allNAICS!$E:$E,'Number of Firms per 1000 Capita'!M$1)/$B312</f>
        <v>11.383430712766026</v>
      </c>
      <c r="N312" s="2">
        <f>1000*SUMIFS(allNAICS!$O:$O,allNAICS!$C:$C,'Number of Firms per 1000 Capita'!$A312,allNAICS!$E:$E,'Number of Firms per 1000 Capita'!N$1)/$B312</f>
        <v>3.5223715587779685</v>
      </c>
      <c r="O312" s="2">
        <f>1000*SUMIFS(allNAICS!$O:$O,allNAICS!$C:$C,'Number of Firms per 1000 Capita'!$A312,allNAICS!$E:$E,'Number of Firms per 1000 Capita'!O$1)/$B312</f>
        <v>2.4232373679914128</v>
      </c>
      <c r="P312" s="2">
        <f>1000*SUMIFS(allNAICS!$O:$O,allNAICS!$C:$C,'Number of Firms per 1000 Capita'!$A312,allNAICS!$E:$E,'Number of Firms per 1000 Capita'!P$1)/$B312</f>
        <v>5.6499354017624714</v>
      </c>
      <c r="Q312" s="2">
        <f>1000*SUMIFS(allNAICS!$O:$O,allNAICS!$C:$C,'Number of Firms per 1000 Capita'!$A312,allNAICS!$E:$E,'Number of Firms per 1000 Capita'!Q$1)/$B312</f>
        <v>13.819523451409912</v>
      </c>
      <c r="R312" s="2">
        <f>1000*SUMIFS(allNAICS!$O:$O,allNAICS!$C:$C,'Number of Firms per 1000 Capita'!$A312,allNAICS!$E:$E,'Number of Firms per 1000 Capita'!R$1)/$B312</f>
        <v>12.913219820410472</v>
      </c>
      <c r="S312" s="2">
        <f>1000*SUMIFS(allNAICS!$O:$O,allNAICS!$C:$C,'Number of Firms per 1000 Capita'!$A312,allNAICS!$E:$E,'Number of Firms per 1000 Capita'!S$1)/$B312</f>
        <v>6.6269435713505214</v>
      </c>
      <c r="T312" s="2">
        <f>1000*SUMIFS(allNAICS!$O:$O,allNAICS!$C:$C,'Number of Firms per 1000 Capita'!$A312,allNAICS!$E:$E,'Number of Firms per 1000 Capita'!T$1)/$B312</f>
        <v>2.0761423603746056</v>
      </c>
      <c r="U312" s="2">
        <f>1000*SUMIFS(allNAICS!$O:$O,allNAICS!$C:$C,'Number of Firms per 1000 Capita'!$A312,allNAICS!$E:$E,'Number of Firms per 1000 Capita'!U$1)/$B312</f>
        <v>8.349563238782082</v>
      </c>
      <c r="V312" s="2">
        <f>1000*SUMIFS(allNAICS!$O:$O,allNAICS!$C:$C,'Number of Firms per 1000 Capita'!$A312,allNAICS!$E:$E,'Number of Firms per 1000 Capita'!V$1)/$B312</f>
        <v>3.278119516380956</v>
      </c>
      <c r="W312" s="2">
        <f>1000*SUMIFS(allNAICS!$O:$O,allNAICS!$C:$C,'Number of Firms per 1000 Capita'!$A312,allNAICS!$E:$E,'Number of Firms per 1000 Capita'!W$1)/$B312</f>
        <v>2.4425204239701239</v>
      </c>
      <c r="X312" s="2">
        <f>1000*SUMIFS(allNAICS!$O:$O,allNAICS!$C:$C,'Number of Firms per 1000 Capita'!$A312,allNAICS!$E:$E,'Number of Firms per 1000 Capita'!X$1)/$B312</f>
        <v>10.085038276866118</v>
      </c>
      <c r="Y312" s="2">
        <f>1000*SUMIFS(allNAICS!$O:$O,allNAICS!$C:$C,'Number of Firms per 1000 Capita'!$A312,allNAICS!$E:$E,'Number of Firms per 1000 Capita'!Y$1)/$B312</f>
        <v>0</v>
      </c>
      <c r="Z312" s="2">
        <f>1000*SUMIFS(allNAICS!$O:$O,allNAICS!$C:$C,'Number of Firms per 1000 Capita'!$A312,allNAICS!$E:$E,'Number of Firms per 1000 Capita'!Z$1)/$B312</f>
        <v>0</v>
      </c>
    </row>
    <row r="313" spans="1:26" x14ac:dyDescent="0.45">
      <c r="A313" s="1" t="s">
        <v>804</v>
      </c>
      <c r="B313" s="2">
        <v>127137</v>
      </c>
      <c r="C313" s="1" t="s">
        <v>552</v>
      </c>
      <c r="D313" s="1">
        <v>39.767457800000003</v>
      </c>
      <c r="E313" s="1">
        <v>94.846681000000004</v>
      </c>
      <c r="F313" s="2">
        <f>1000*SUMIFS(allNAICS!$O:$O,allNAICS!$C:$C,'Number of Firms per 1000 Capita'!$A313,allNAICS!$E:$E,'Number of Firms per 1000 Capita'!F$1)/$B313</f>
        <v>67.667162195112354</v>
      </c>
      <c r="G313" s="2">
        <f>1000*SUMIFS(allNAICS!$O:$O,allNAICS!$C:$C,'Number of Firms per 1000 Capita'!$A313,allNAICS!$E:$E,'Number of Firms per 1000 Capita'!G$1)/$B313</f>
        <v>0.4326041986203859</v>
      </c>
      <c r="H313" s="2">
        <f>1000*SUMIFS(allNAICS!$O:$O,allNAICS!$C:$C,'Number of Firms per 1000 Capita'!$A313,allNAICS!$E:$E,'Number of Firms per 1000 Capita'!H$1)/$B313</f>
        <v>0</v>
      </c>
      <c r="I313" s="2">
        <f>1000*SUMIFS(allNAICS!$O:$O,allNAICS!$C:$C,'Number of Firms per 1000 Capita'!$A313,allNAICS!$E:$E,'Number of Firms per 1000 Capita'!I$1)/$B313</f>
        <v>0</v>
      </c>
      <c r="J313" s="2">
        <f>1000*SUMIFS(allNAICS!$O:$O,allNAICS!$C:$C,'Number of Firms per 1000 Capita'!$A313,allNAICS!$E:$E,'Number of Firms per 1000 Capita'!J$1)/$B313</f>
        <v>7.0239190794182651</v>
      </c>
      <c r="K313" s="2">
        <f>1000*SUMIFS(allNAICS!$O:$O,allNAICS!$C:$C,'Number of Firms per 1000 Capita'!$A313,allNAICS!$E:$E,'Number of Firms per 1000 Capita'!K$1)/$B313</f>
        <v>1.6202993621054453</v>
      </c>
      <c r="L313" s="2">
        <f>1000*SUMIFS(allNAICS!$O:$O,allNAICS!$C:$C,'Number of Firms per 1000 Capita'!$A313,allNAICS!$E:$E,'Number of Firms per 1000 Capita'!L$1)/$B313</f>
        <v>2.2731384254780278</v>
      </c>
      <c r="M313" s="2">
        <f>1000*SUMIFS(allNAICS!$O:$O,allNAICS!$C:$C,'Number of Firms per 1000 Capita'!$A313,allNAICS!$E:$E,'Number of Firms per 1000 Capita'!M$1)/$B313</f>
        <v>12.278093709934952</v>
      </c>
      <c r="N313" s="2">
        <f>1000*SUMIFS(allNAICS!$O:$O,allNAICS!$C:$C,'Number of Firms per 1000 Capita'!$A313,allNAICS!$E:$E,'Number of Firms per 1000 Capita'!N$1)/$B313</f>
        <v>4.3653696406238938</v>
      </c>
      <c r="O313" s="2">
        <f>1000*SUMIFS(allNAICS!$O:$O,allNAICS!$C:$C,'Number of Firms per 1000 Capita'!$A313,allNAICS!$E:$E,'Number of Firms per 1000 Capita'!O$1)/$B313</f>
        <v>0.70003224867662439</v>
      </c>
      <c r="P313" s="2">
        <f>1000*SUMIFS(allNAICS!$O:$O,allNAICS!$C:$C,'Number of Firms per 1000 Capita'!$A313,allNAICS!$E:$E,'Number of Firms per 1000 Capita'!P$1)/$B313</f>
        <v>3.9484965037715218</v>
      </c>
      <c r="Q313" s="2">
        <f>1000*SUMIFS(allNAICS!$O:$O,allNAICS!$C:$C,'Number of Firms per 1000 Capita'!$A313,allNAICS!$E:$E,'Number of Firms per 1000 Capita'!Q$1)/$B313</f>
        <v>8.6992771577117605</v>
      </c>
      <c r="R313" s="2">
        <f>1000*SUMIFS(allNAICS!$O:$O,allNAICS!$C:$C,'Number of Firms per 1000 Capita'!$A313,allNAICS!$E:$E,'Number of Firms per 1000 Capita'!R$1)/$B313</f>
        <v>4.5462768509560556</v>
      </c>
      <c r="S313" s="2">
        <f>1000*SUMIFS(allNAICS!$O:$O,allNAICS!$C:$C,'Number of Firms per 1000 Capita'!$A313,allNAICS!$E:$E,'Number of Firms per 1000 Capita'!S$1)/$B313</f>
        <v>4.5384113200720479</v>
      </c>
      <c r="T313" s="2">
        <f>1000*SUMIFS(allNAICS!$O:$O,allNAICS!$C:$C,'Number of Firms per 1000 Capita'!$A313,allNAICS!$E:$E,'Number of Firms per 1000 Capita'!T$1)/$B313</f>
        <v>0.73149437221265246</v>
      </c>
      <c r="U313" s="2">
        <f>1000*SUMIFS(allNAICS!$O:$O,allNAICS!$C:$C,'Number of Firms per 1000 Capita'!$A313,allNAICS!$E:$E,'Number of Firms per 1000 Capita'!U$1)/$B313</f>
        <v>5.6631822364850519</v>
      </c>
      <c r="V313" s="2">
        <f>1000*SUMIFS(allNAICS!$O:$O,allNAICS!$C:$C,'Number of Firms per 1000 Capita'!$A313,allNAICS!$E:$E,'Number of Firms per 1000 Capita'!V$1)/$B313</f>
        <v>2.7372047476344417</v>
      </c>
      <c r="W313" s="2">
        <f>1000*SUMIFS(allNAICS!$O:$O,allNAICS!$C:$C,'Number of Firms per 1000 Capita'!$A313,allNAICS!$E:$E,'Number of Firms per 1000 Capita'!W$1)/$B313</f>
        <v>1.6989546709455154</v>
      </c>
      <c r="X313" s="2">
        <f>1000*SUMIFS(allNAICS!$O:$O,allNAICS!$C:$C,'Number of Firms per 1000 Capita'!$A313,allNAICS!$E:$E,'Number of Firms per 1000 Capita'!X$1)/$B313</f>
        <v>6.5677182881458585</v>
      </c>
      <c r="Y313" s="2">
        <f>1000*SUMIFS(allNAICS!$O:$O,allNAICS!$C:$C,'Number of Firms per 1000 Capita'!$A313,allNAICS!$E:$E,'Number of Firms per 1000 Capita'!Y$1)/$B313</f>
        <v>0</v>
      </c>
      <c r="Z313" s="2">
        <f>1000*SUMIFS(allNAICS!$O:$O,allNAICS!$C:$C,'Number of Firms per 1000 Capita'!$A313,allNAICS!$E:$E,'Number of Firms per 1000 Capita'!Z$1)/$B313</f>
        <v>0</v>
      </c>
    </row>
    <row r="314" spans="1:26" x14ac:dyDescent="0.45">
      <c r="A314" s="1" t="s">
        <v>805</v>
      </c>
      <c r="B314" s="2">
        <v>2804998</v>
      </c>
      <c r="C314" s="1" t="s">
        <v>552</v>
      </c>
      <c r="D314" s="1">
        <v>38.627002500000003</v>
      </c>
      <c r="E314" s="1">
        <v>90.199404200000004</v>
      </c>
      <c r="F314" s="2">
        <f>1000*SUMIFS(allNAICS!$O:$O,allNAICS!$C:$C,'Number of Firms per 1000 Capita'!$A314,allNAICS!$E:$E,'Number of Firms per 1000 Capita'!F$1)/$B314</f>
        <v>81.91627944119746</v>
      </c>
      <c r="G314" s="2">
        <f>1000*SUMIFS(allNAICS!$O:$O,allNAICS!$C:$C,'Number of Firms per 1000 Capita'!$A314,allNAICS!$E:$E,'Number of Firms per 1000 Capita'!G$1)/$B314</f>
        <v>0.27593602562283465</v>
      </c>
      <c r="H314" s="2">
        <f>1000*SUMIFS(allNAICS!$O:$O,allNAICS!$C:$C,'Number of Firms per 1000 Capita'!$A314,allNAICS!$E:$E,'Number of Firms per 1000 Capita'!H$1)/$B314</f>
        <v>0.10909098687414394</v>
      </c>
      <c r="I314" s="2">
        <f>1000*SUMIFS(allNAICS!$O:$O,allNAICS!$C:$C,'Number of Firms per 1000 Capita'!$A314,allNAICS!$E:$E,'Number of Firms per 1000 Capita'!I$1)/$B314</f>
        <v>4.4206805138541985E-2</v>
      </c>
      <c r="J314" s="2">
        <f>1000*SUMIFS(allNAICS!$O:$O,allNAICS!$C:$C,'Number of Firms per 1000 Capita'!$A314,allNAICS!$E:$E,'Number of Firms per 1000 Capita'!J$1)/$B314</f>
        <v>8.5875284046548348</v>
      </c>
      <c r="K314" s="2">
        <f>1000*SUMIFS(allNAICS!$O:$O,allNAICS!$C:$C,'Number of Firms per 1000 Capita'!$A314,allNAICS!$E:$E,'Number of Firms per 1000 Capita'!K$1)/$B314</f>
        <v>1.8103399717219049</v>
      </c>
      <c r="L314" s="2">
        <f>1000*SUMIFS(allNAICS!$O:$O,allNAICS!$C:$C,'Number of Firms per 1000 Capita'!$A314,allNAICS!$E:$E,'Number of Firms per 1000 Capita'!L$1)/$B314</f>
        <v>2.1914454127953031</v>
      </c>
      <c r="M314" s="2">
        <f>1000*SUMIFS(allNAICS!$O:$O,allNAICS!$C:$C,'Number of Firms per 1000 Capita'!$A314,allNAICS!$E:$E,'Number of Firms per 1000 Capita'!M$1)/$B314</f>
        <v>7.693410120078517</v>
      </c>
      <c r="N314" s="2">
        <f>1000*SUMIFS(allNAICS!$O:$O,allNAICS!$C:$C,'Number of Firms per 1000 Capita'!$A314,allNAICS!$E:$E,'Number of Firms per 1000 Capita'!N$1)/$B314</f>
        <v>3.1247794116074235</v>
      </c>
      <c r="O314" s="2">
        <f>1000*SUMIFS(allNAICS!$O:$O,allNAICS!$C:$C,'Number of Firms per 1000 Capita'!$A314,allNAICS!$E:$E,'Number of Firms per 1000 Capita'!O$1)/$B314</f>
        <v>1.0306602714155233</v>
      </c>
      <c r="P314" s="2">
        <f>1000*SUMIFS(allNAICS!$O:$O,allNAICS!$C:$C,'Number of Firms per 1000 Capita'!$A314,allNAICS!$E:$E,'Number of Firms per 1000 Capita'!P$1)/$B314</f>
        <v>3.8499136184767333</v>
      </c>
      <c r="Q314" s="2">
        <f>1000*SUMIFS(allNAICS!$O:$O,allNAICS!$C:$C,'Number of Firms per 1000 Capita'!$A314,allNAICS!$E:$E,'Number of Firms per 1000 Capita'!Q$1)/$B314</f>
        <v>8.4905586385444831</v>
      </c>
      <c r="R314" s="2">
        <f>1000*SUMIFS(allNAICS!$O:$O,allNAICS!$C:$C,'Number of Firms per 1000 Capita'!$A314,allNAICS!$E:$E,'Number of Firms per 1000 Capita'!R$1)/$B314</f>
        <v>10.871308999150802</v>
      </c>
      <c r="S314" s="2">
        <f>1000*SUMIFS(allNAICS!$O:$O,allNAICS!$C:$C,'Number of Firms per 1000 Capita'!$A314,allNAICS!$E:$E,'Number of Firms per 1000 Capita'!S$1)/$B314</f>
        <v>6.2755837972076982</v>
      </c>
      <c r="T314" s="2">
        <f>1000*SUMIFS(allNAICS!$O:$O,allNAICS!$C:$C,'Number of Firms per 1000 Capita'!$A314,allNAICS!$E:$E,'Number of Firms per 1000 Capita'!T$1)/$B314</f>
        <v>2.0777198415114735</v>
      </c>
      <c r="U314" s="2">
        <f>1000*SUMIFS(allNAICS!$O:$O,allNAICS!$C:$C,'Number of Firms per 1000 Capita'!$A314,allNAICS!$E:$E,'Number of Firms per 1000 Capita'!U$1)/$B314</f>
        <v>7.993945093721992</v>
      </c>
      <c r="V314" s="2">
        <f>1000*SUMIFS(allNAICS!$O:$O,allNAICS!$C:$C,'Number of Firms per 1000 Capita'!$A314,allNAICS!$E:$E,'Number of Firms per 1000 Capita'!V$1)/$B314</f>
        <v>3.8598958002822106</v>
      </c>
      <c r="W314" s="2">
        <f>1000*SUMIFS(allNAICS!$O:$O,allNAICS!$C:$C,'Number of Firms per 1000 Capita'!$A314,allNAICS!$E:$E,'Number of Firms per 1000 Capita'!W$1)/$B314</f>
        <v>2.1465255946706558</v>
      </c>
      <c r="X314" s="2">
        <f>1000*SUMIFS(allNAICS!$O:$O,allNAICS!$C:$C,'Number of Firms per 1000 Capita'!$A314,allNAICS!$E:$E,'Number of Firms per 1000 Capita'!X$1)/$B314</f>
        <v>11.557940504770414</v>
      </c>
      <c r="Y314" s="2">
        <f>1000*SUMIFS(allNAICS!$O:$O,allNAICS!$C:$C,'Number of Firms per 1000 Capita'!$A314,allNAICS!$E:$E,'Number of Firms per 1000 Capita'!Y$1)/$B314</f>
        <v>0.17789674003332623</v>
      </c>
      <c r="Z314" s="2">
        <f>1000*SUMIFS(allNAICS!$O:$O,allNAICS!$C:$C,'Number of Firms per 1000 Capita'!$A314,allNAICS!$E:$E,'Number of Firms per 1000 Capita'!Z$1)/$B314</f>
        <v>0.1187166621865684</v>
      </c>
    </row>
    <row r="315" spans="1:26" x14ac:dyDescent="0.45">
      <c r="A315" s="1" t="s">
        <v>806</v>
      </c>
      <c r="B315" s="2">
        <v>160646</v>
      </c>
      <c r="C315" s="1" t="s">
        <v>459</v>
      </c>
      <c r="D315" s="1">
        <v>40.793394900000003</v>
      </c>
      <c r="E315" s="1">
        <v>-77.860001199999999</v>
      </c>
      <c r="F315" s="2">
        <f>1000*SUMIFS(allNAICS!$O:$O,allNAICS!$C:$C,'Number of Firms per 1000 Capita'!$A315,allNAICS!$E:$E,'Number of Firms per 1000 Capita'!F$1)/$B315</f>
        <v>75.831331001083129</v>
      </c>
      <c r="G315" s="2">
        <f>1000*SUMIFS(allNAICS!$O:$O,allNAICS!$C:$C,'Number of Firms per 1000 Capita'!$A315,allNAICS!$E:$E,'Number of Firms per 1000 Capita'!G$1)/$B315</f>
        <v>0.6785105138005304</v>
      </c>
      <c r="H315" s="2">
        <f>1000*SUMIFS(allNAICS!$O:$O,allNAICS!$C:$C,'Number of Firms per 1000 Capita'!$A315,allNAICS!$E:$E,'Number of Firms per 1000 Capita'!H$1)/$B315</f>
        <v>0.19297088007171048</v>
      </c>
      <c r="I315" s="2">
        <f>1000*SUMIFS(allNAICS!$O:$O,allNAICS!$C:$C,'Number of Firms per 1000 Capita'!$A315,allNAICS!$E:$E,'Number of Firms per 1000 Capita'!I$1)/$B315</f>
        <v>0</v>
      </c>
      <c r="J315" s="2">
        <f>1000*SUMIFS(allNAICS!$O:$O,allNAICS!$C:$C,'Number of Firms per 1000 Capita'!$A315,allNAICS!$E:$E,'Number of Firms per 1000 Capita'!J$1)/$B315</f>
        <v>8.3911208495698624</v>
      </c>
      <c r="K315" s="2">
        <f>1000*SUMIFS(allNAICS!$O:$O,allNAICS!$C:$C,'Number of Firms per 1000 Capita'!$A315,allNAICS!$E:$E,'Number of Firms per 1000 Capita'!K$1)/$B315</f>
        <v>1.7989865916362686</v>
      </c>
      <c r="L315" s="2">
        <f>1000*SUMIFS(allNAICS!$O:$O,allNAICS!$C:$C,'Number of Firms per 1000 Capita'!$A315,allNAICS!$E:$E,'Number of Firms per 1000 Capita'!L$1)/$B315</f>
        <v>0.97730413455672727</v>
      </c>
      <c r="M315" s="2">
        <f>1000*SUMIFS(allNAICS!$O:$O,allNAICS!$C:$C,'Number of Firms per 1000 Capita'!$A315,allNAICS!$E:$E,'Number of Firms per 1000 Capita'!M$1)/$B315</f>
        <v>7.9553801526337411</v>
      </c>
      <c r="N315" s="2">
        <f>1000*SUMIFS(allNAICS!$O:$O,allNAICS!$C:$C,'Number of Firms per 1000 Capita'!$A315,allNAICS!$E:$E,'Number of Firms per 1000 Capita'!N$1)/$B315</f>
        <v>2.1787034846806019</v>
      </c>
      <c r="O315" s="2">
        <f>1000*SUMIFS(allNAICS!$O:$O,allNAICS!$C:$C,'Number of Firms per 1000 Capita'!$A315,allNAICS!$E:$E,'Number of Firms per 1000 Capita'!O$1)/$B315</f>
        <v>0.85903165967406592</v>
      </c>
      <c r="P315" s="2">
        <f>1000*SUMIFS(allNAICS!$O:$O,allNAICS!$C:$C,'Number of Firms per 1000 Capita'!$A315,allNAICS!$E:$E,'Number of Firms per 1000 Capita'!P$1)/$B315</f>
        <v>2.6268939158148972</v>
      </c>
      <c r="Q315" s="2">
        <f>1000*SUMIFS(allNAICS!$O:$O,allNAICS!$C:$C,'Number of Firms per 1000 Capita'!$A315,allNAICS!$E:$E,'Number of Firms per 1000 Capita'!Q$1)/$B315</f>
        <v>8.3164224443808124</v>
      </c>
      <c r="R315" s="2">
        <f>1000*SUMIFS(allNAICS!$O:$O,allNAICS!$C:$C,'Number of Firms per 1000 Capita'!$A315,allNAICS!$E:$E,'Number of Firms per 1000 Capita'!R$1)/$B315</f>
        <v>15.132651917881553</v>
      </c>
      <c r="S315" s="2">
        <f>1000*SUMIFS(allNAICS!$O:$O,allNAICS!$C:$C,'Number of Firms per 1000 Capita'!$A315,allNAICS!$E:$E,'Number of Firms per 1000 Capita'!S$1)/$B315</f>
        <v>3.6104229174707121</v>
      </c>
      <c r="T315" s="2">
        <f>1000*SUMIFS(allNAICS!$O:$O,allNAICS!$C:$C,'Number of Firms per 1000 Capita'!$A315,allNAICS!$E:$E,'Number of Firms per 1000 Capita'!T$1)/$B315</f>
        <v>3.5792985819752747</v>
      </c>
      <c r="U315" s="2">
        <f>1000*SUMIFS(allNAICS!$O:$O,allNAICS!$C:$C,'Number of Firms per 1000 Capita'!$A315,allNAICS!$E:$E,'Number of Firms per 1000 Capita'!U$1)/$B315</f>
        <v>5.1168407554498714</v>
      </c>
      <c r="V315" s="2">
        <f>1000*SUMIFS(allNAICS!$O:$O,allNAICS!$C:$C,'Number of Firms per 1000 Capita'!$A315,allNAICS!$E:$E,'Number of Firms per 1000 Capita'!V$1)/$B315</f>
        <v>5.2039888948370949</v>
      </c>
      <c r="W315" s="2">
        <f>1000*SUMIFS(allNAICS!$O:$O,allNAICS!$C:$C,'Number of Firms per 1000 Capita'!$A315,allNAICS!$E:$E,'Number of Firms per 1000 Capita'!W$1)/$B315</f>
        <v>2.0106320730052412</v>
      </c>
      <c r="X315" s="2">
        <f>1000*SUMIFS(allNAICS!$O:$O,allNAICS!$C:$C,'Number of Firms per 1000 Capita'!$A315,allNAICS!$E:$E,'Number of Firms per 1000 Capita'!X$1)/$B315</f>
        <v>7.320443708526823</v>
      </c>
      <c r="Y315" s="2">
        <f>1000*SUMIFS(allNAICS!$O:$O,allNAICS!$C:$C,'Number of Firms per 1000 Capita'!$A315,allNAICS!$E:$E,'Number of Firms per 1000 Capita'!Y$1)/$B315</f>
        <v>0</v>
      </c>
      <c r="Z315" s="2">
        <f>1000*SUMIFS(allNAICS!$O:$O,allNAICS!$C:$C,'Number of Firms per 1000 Capita'!$A315,allNAICS!$E:$E,'Number of Firms per 1000 Capita'!Z$1)/$B315</f>
        <v>0</v>
      </c>
    </row>
    <row r="316" spans="1:26" x14ac:dyDescent="0.45">
      <c r="A316" s="1" t="s">
        <v>807</v>
      </c>
      <c r="B316" s="2">
        <v>724153</v>
      </c>
      <c r="C316" s="1" t="s">
        <v>480</v>
      </c>
      <c r="D316" s="1">
        <v>37.9577016</v>
      </c>
      <c r="E316" s="1">
        <v>-121.29077959999999</v>
      </c>
      <c r="F316" s="2">
        <f>1000*SUMIFS(allNAICS!$O:$O,allNAICS!$C:$C,'Number of Firms per 1000 Capita'!$A316,allNAICS!$E:$E,'Number of Firms per 1000 Capita'!F$1)/$B316</f>
        <v>57.914556730414702</v>
      </c>
      <c r="G316" s="2">
        <f>1000*SUMIFS(allNAICS!$O:$O,allNAICS!$C:$C,'Number of Firms per 1000 Capita'!$A316,allNAICS!$E:$E,'Number of Firms per 1000 Capita'!G$1)/$B316</f>
        <v>0.51370359578707814</v>
      </c>
      <c r="H316" s="2">
        <f>1000*SUMIFS(allNAICS!$O:$O,allNAICS!$C:$C,'Number of Firms per 1000 Capita'!$A316,allNAICS!$E:$E,'Number of Firms per 1000 Capita'!H$1)/$B316</f>
        <v>6.4903411295679225E-2</v>
      </c>
      <c r="I316" s="2">
        <f>1000*SUMIFS(allNAICS!$O:$O,allNAICS!$C:$C,'Number of Firms per 1000 Capita'!$A316,allNAICS!$E:$E,'Number of Firms per 1000 Capita'!I$1)/$B316</f>
        <v>4.4189556626845435E-2</v>
      </c>
      <c r="J316" s="2">
        <f>1000*SUMIFS(allNAICS!$O:$O,allNAICS!$C:$C,'Number of Firms per 1000 Capita'!$A316,allNAICS!$E:$E,'Number of Firms per 1000 Capita'!J$1)/$B316</f>
        <v>5.0238002190144897</v>
      </c>
      <c r="K316" s="2">
        <f>1000*SUMIFS(allNAICS!$O:$O,allNAICS!$C:$C,'Number of Firms per 1000 Capita'!$A316,allNAICS!$E:$E,'Number of Firms per 1000 Capita'!K$1)/$B316</f>
        <v>1.220736501816605</v>
      </c>
      <c r="L316" s="2">
        <f>1000*SUMIFS(allNAICS!$O:$O,allNAICS!$C:$C,'Number of Firms per 1000 Capita'!$A316,allNAICS!$E:$E,'Number of Firms per 1000 Capita'!L$1)/$B316</f>
        <v>1.6046332750123247</v>
      </c>
      <c r="M316" s="2">
        <f>1000*SUMIFS(allNAICS!$O:$O,allNAICS!$C:$C,'Number of Firms per 1000 Capita'!$A316,allNAICS!$E:$E,'Number of Firms per 1000 Capita'!M$1)/$B316</f>
        <v>6.2459176444756839</v>
      </c>
      <c r="N316" s="2">
        <f>1000*SUMIFS(allNAICS!$O:$O,allNAICS!$C:$C,'Number of Firms per 1000 Capita'!$A316,allNAICS!$E:$E,'Number of Firms per 1000 Capita'!N$1)/$B316</f>
        <v>5.0928464012439356</v>
      </c>
      <c r="O316" s="2">
        <f>1000*SUMIFS(allNAICS!$O:$O,allNAICS!$C:$C,'Number of Firms per 1000 Capita'!$A316,allNAICS!$E:$E,'Number of Firms per 1000 Capita'!O$1)/$B316</f>
        <v>0.56341684699227923</v>
      </c>
      <c r="P316" s="2">
        <f>1000*SUMIFS(allNAICS!$O:$O,allNAICS!$C:$C,'Number of Firms per 1000 Capita'!$A316,allNAICS!$E:$E,'Number of Firms per 1000 Capita'!P$1)/$B316</f>
        <v>1.6322517479041032</v>
      </c>
      <c r="Q316" s="2">
        <f>1000*SUMIFS(allNAICS!$O:$O,allNAICS!$C:$C,'Number of Firms per 1000 Capita'!$A316,allNAICS!$E:$E,'Number of Firms per 1000 Capita'!Q$1)/$B316</f>
        <v>5.5015998000422561</v>
      </c>
      <c r="R316" s="2">
        <f>1000*SUMIFS(allNAICS!$O:$O,allNAICS!$C:$C,'Number of Firms per 1000 Capita'!$A316,allNAICS!$E:$E,'Number of Firms per 1000 Capita'!R$1)/$B316</f>
        <v>6.0746831125466576</v>
      </c>
      <c r="S316" s="2">
        <f>1000*SUMIFS(allNAICS!$O:$O,allNAICS!$C:$C,'Number of Firms per 1000 Capita'!$A316,allNAICS!$E:$E,'Number of Firms per 1000 Capita'!S$1)/$B316</f>
        <v>5.0514186919062682</v>
      </c>
      <c r="T316" s="2">
        <f>1000*SUMIFS(allNAICS!$O:$O,allNAICS!$C:$C,'Number of Firms per 1000 Capita'!$A316,allNAICS!$E:$E,'Number of Firms per 1000 Capita'!T$1)/$B316</f>
        <v>0.95836100934471036</v>
      </c>
      <c r="U316" s="2">
        <f>1000*SUMIFS(allNAICS!$O:$O,allNAICS!$C:$C,'Number of Firms per 1000 Capita'!$A316,allNAICS!$E:$E,'Number of Firms per 1000 Capita'!U$1)/$B316</f>
        <v>6.8079535678233745</v>
      </c>
      <c r="V316" s="2">
        <f>1000*SUMIFS(allNAICS!$O:$O,allNAICS!$C:$C,'Number of Firms per 1000 Capita'!$A316,allNAICS!$E:$E,'Number of Firms per 1000 Capita'!V$1)/$B316</f>
        <v>1.6722985335971818</v>
      </c>
      <c r="W316" s="2">
        <f>1000*SUMIFS(allNAICS!$O:$O,allNAICS!$C:$C,'Number of Firms per 1000 Capita'!$A316,allNAICS!$E:$E,'Number of Firms per 1000 Capita'!W$1)/$B316</f>
        <v>1.6432991370608145</v>
      </c>
      <c r="X316" s="2">
        <f>1000*SUMIFS(allNAICS!$O:$O,allNAICS!$C:$C,'Number of Firms per 1000 Capita'!$A316,allNAICS!$E:$E,'Number of Firms per 1000 Capita'!X$1)/$B316</f>
        <v>8.291065562111875</v>
      </c>
      <c r="Y316" s="2">
        <f>1000*SUMIFS(allNAICS!$O:$O,allNAICS!$C:$C,'Number of Firms per 1000 Capita'!$A316,allNAICS!$E:$E,'Number of Firms per 1000 Capita'!Y$1)/$B316</f>
        <v>8.9760036898279785E-2</v>
      </c>
      <c r="Z316" s="2">
        <f>1000*SUMIFS(allNAICS!$O:$O,allNAICS!$C:$C,'Number of Firms per 1000 Capita'!$A316,allNAICS!$E:$E,'Number of Firms per 1000 Capita'!Z$1)/$B316</f>
        <v>6.2141564006501386E-2</v>
      </c>
    </row>
    <row r="317" spans="1:26" x14ac:dyDescent="0.45">
      <c r="A317" s="1" t="s">
        <v>808</v>
      </c>
      <c r="B317" s="2">
        <v>107379</v>
      </c>
      <c r="C317" s="1" t="s">
        <v>477</v>
      </c>
      <c r="D317" s="1">
        <v>33.920435400000002</v>
      </c>
      <c r="E317" s="1">
        <v>-80.3414693</v>
      </c>
      <c r="F317" s="2">
        <f>1000*SUMIFS(allNAICS!$O:$O,allNAICS!$C:$C,'Number of Firms per 1000 Capita'!$A317,allNAICS!$E:$E,'Number of Firms per 1000 Capita'!F$1)/$B317</f>
        <v>70.013689827619928</v>
      </c>
      <c r="G317" s="2">
        <f>1000*SUMIFS(allNAICS!$O:$O,allNAICS!$C:$C,'Number of Firms per 1000 Capita'!$A317,allNAICS!$E:$E,'Number of Firms per 1000 Capita'!G$1)/$B317</f>
        <v>0.54014285847325827</v>
      </c>
      <c r="H317" s="2">
        <f>1000*SUMIFS(allNAICS!$O:$O,allNAICS!$C:$C,'Number of Firms per 1000 Capita'!$A317,allNAICS!$E:$E,'Number of Firms per 1000 Capita'!H$1)/$B317</f>
        <v>0</v>
      </c>
      <c r="I317" s="2">
        <f>1000*SUMIFS(allNAICS!$O:$O,allNAICS!$C:$C,'Number of Firms per 1000 Capita'!$A317,allNAICS!$E:$E,'Number of Firms per 1000 Capita'!I$1)/$B317</f>
        <v>0</v>
      </c>
      <c r="J317" s="2">
        <f>1000*SUMIFS(allNAICS!$O:$O,allNAICS!$C:$C,'Number of Firms per 1000 Capita'!$A317,allNAICS!$E:$E,'Number of Firms per 1000 Capita'!J$1)/$B317</f>
        <v>9.6294433734715348</v>
      </c>
      <c r="K317" s="2">
        <f>1000*SUMIFS(allNAICS!$O:$O,allNAICS!$C:$C,'Number of Firms per 1000 Capita'!$A317,allNAICS!$E:$E,'Number of Firms per 1000 Capita'!K$1)/$B317</f>
        <v>1.704243846562177</v>
      </c>
      <c r="L317" s="2">
        <f>1000*SUMIFS(allNAICS!$O:$O,allNAICS!$C:$C,'Number of Firms per 1000 Capita'!$A317,allNAICS!$E:$E,'Number of Firms per 1000 Capita'!L$1)/$B317</f>
        <v>1.7228694623715997</v>
      </c>
      <c r="M317" s="2">
        <f>1000*SUMIFS(allNAICS!$O:$O,allNAICS!$C:$C,'Number of Firms per 1000 Capita'!$A317,allNAICS!$E:$E,'Number of Firms per 1000 Capita'!M$1)/$B317</f>
        <v>7.7110049451009974</v>
      </c>
      <c r="N317" s="2">
        <f>1000*SUMIFS(allNAICS!$O:$O,allNAICS!$C:$C,'Number of Firms per 1000 Capita'!$A317,allNAICS!$E:$E,'Number of Firms per 1000 Capita'!N$1)/$B317</f>
        <v>2.9242216820793638</v>
      </c>
      <c r="O317" s="2">
        <f>1000*SUMIFS(allNAICS!$O:$O,allNAICS!$C:$C,'Number of Firms per 1000 Capita'!$A317,allNAICS!$E:$E,'Number of Firms per 1000 Capita'!O$1)/$B317</f>
        <v>0.37251231618845398</v>
      </c>
      <c r="P317" s="2">
        <f>1000*SUMIFS(allNAICS!$O:$O,allNAICS!$C:$C,'Number of Firms per 1000 Capita'!$A317,allNAICS!$E:$E,'Number of Firms per 1000 Capita'!P$1)/$B317</f>
        <v>1.8066847335140017</v>
      </c>
      <c r="Q317" s="2">
        <f>1000*SUMIFS(allNAICS!$O:$O,allNAICS!$C:$C,'Number of Firms per 1000 Capita'!$A317,allNAICS!$E:$E,'Number of Firms per 1000 Capita'!Q$1)/$B317</f>
        <v>5.2896748898760464</v>
      </c>
      <c r="R317" s="2">
        <f>1000*SUMIFS(allNAICS!$O:$O,allNAICS!$C:$C,'Number of Firms per 1000 Capita'!$A317,allNAICS!$E:$E,'Number of Firms per 1000 Capita'!R$1)/$B317</f>
        <v>3.9579433595023237</v>
      </c>
      <c r="S317" s="2">
        <f>1000*SUMIFS(allNAICS!$O:$O,allNAICS!$C:$C,'Number of Firms per 1000 Capita'!$A317,allNAICS!$E:$E,'Number of Firms per 1000 Capita'!S$1)/$B317</f>
        <v>6.090576369681223</v>
      </c>
      <c r="T317" s="2">
        <f>1000*SUMIFS(allNAICS!$O:$O,allNAICS!$C:$C,'Number of Firms per 1000 Capita'!$A317,allNAICS!$E:$E,'Number of Firms per 1000 Capita'!T$1)/$B317</f>
        <v>1.5086748805632386</v>
      </c>
      <c r="U317" s="2">
        <f>1000*SUMIFS(allNAICS!$O:$O,allNAICS!$C:$C,'Number of Firms per 1000 Capita'!$A317,allNAICS!$E:$E,'Number of Firms per 1000 Capita'!U$1)/$B317</f>
        <v>6.2302684882518928</v>
      </c>
      <c r="V317" s="2">
        <f>1000*SUMIFS(allNAICS!$O:$O,allNAICS!$C:$C,'Number of Firms per 1000 Capita'!$A317,allNAICS!$E:$E,'Number of Firms per 1000 Capita'!V$1)/$B317</f>
        <v>2.151258625988322</v>
      </c>
      <c r="W317" s="2">
        <f>1000*SUMIFS(allNAICS!$O:$O,allNAICS!$C:$C,'Number of Firms per 1000 Capita'!$A317,allNAICS!$E:$E,'Number of Firms per 1000 Capita'!W$1)/$B317</f>
        <v>2.6075862133191778</v>
      </c>
      <c r="X317" s="2">
        <f>1000*SUMIFS(allNAICS!$O:$O,allNAICS!$C:$C,'Number of Firms per 1000 Capita'!$A317,allNAICS!$E:$E,'Number of Firms per 1000 Capita'!X$1)/$B317</f>
        <v>15.747958166866892</v>
      </c>
      <c r="Y317" s="2">
        <f>1000*SUMIFS(allNAICS!$O:$O,allNAICS!$C:$C,'Number of Firms per 1000 Capita'!$A317,allNAICS!$E:$E,'Number of Firms per 1000 Capita'!Y$1)/$B317</f>
        <v>0</v>
      </c>
      <c r="Z317" s="2">
        <f>1000*SUMIFS(allNAICS!$O:$O,allNAICS!$C:$C,'Number of Firms per 1000 Capita'!$A317,allNAICS!$E:$E,'Number of Firms per 1000 Capita'!Z$1)/$B317</f>
        <v>0</v>
      </c>
    </row>
    <row r="318" spans="1:26" x14ac:dyDescent="0.45">
      <c r="A318" s="1" t="s">
        <v>809</v>
      </c>
      <c r="B318" s="2">
        <v>659262</v>
      </c>
      <c r="C318" s="1" t="s">
        <v>451</v>
      </c>
      <c r="D318" s="1">
        <v>43.048122100000001</v>
      </c>
      <c r="E318" s="1">
        <v>-76.147424400000006</v>
      </c>
      <c r="F318" s="2">
        <f>1000*SUMIFS(allNAICS!$O:$O,allNAICS!$C:$C,'Number of Firms per 1000 Capita'!$A318,allNAICS!$E:$E,'Number of Firms per 1000 Capita'!F$1)/$B318</f>
        <v>70.547066265005412</v>
      </c>
      <c r="G318" s="2">
        <f>1000*SUMIFS(allNAICS!$O:$O,allNAICS!$C:$C,'Number of Firms per 1000 Capita'!$A318,allNAICS!$E:$E,'Number of Firms per 1000 Capita'!G$1)/$B318</f>
        <v>0.47325645949561784</v>
      </c>
      <c r="H318" s="2">
        <f>1000*SUMIFS(allNAICS!$O:$O,allNAICS!$C:$C,'Number of Firms per 1000 Capita'!$A318,allNAICS!$E:$E,'Number of Firms per 1000 Capita'!H$1)/$B318</f>
        <v>0</v>
      </c>
      <c r="I318" s="2">
        <f>1000*SUMIFS(allNAICS!$O:$O,allNAICS!$C:$C,'Number of Firms per 1000 Capita'!$A318,allNAICS!$E:$E,'Number of Firms per 1000 Capita'!I$1)/$B318</f>
        <v>4.7022276424244079E-2</v>
      </c>
      <c r="J318" s="2">
        <f>1000*SUMIFS(allNAICS!$O:$O,allNAICS!$C:$C,'Number of Firms per 1000 Capita'!$A318,allNAICS!$E:$E,'Number of Firms per 1000 Capita'!J$1)/$B318</f>
        <v>8.2061456598438856</v>
      </c>
      <c r="K318" s="2">
        <f>1000*SUMIFS(allNAICS!$O:$O,allNAICS!$C:$C,'Number of Firms per 1000 Capita'!$A318,allNAICS!$E:$E,'Number of Firms per 1000 Capita'!K$1)/$B318</f>
        <v>1.8520709520645813</v>
      </c>
      <c r="L318" s="2">
        <f>1000*SUMIFS(allNAICS!$O:$O,allNAICS!$C:$C,'Number of Firms per 1000 Capita'!$A318,allNAICS!$E:$E,'Number of Firms per 1000 Capita'!L$1)/$B318</f>
        <v>2.1599910202620505</v>
      </c>
      <c r="M318" s="2">
        <f>1000*SUMIFS(allNAICS!$O:$O,allNAICS!$C:$C,'Number of Firms per 1000 Capita'!$A318,allNAICS!$E:$E,'Number of Firms per 1000 Capita'!M$1)/$B318</f>
        <v>7.9088435250325366</v>
      </c>
      <c r="N318" s="2">
        <f>1000*SUMIFS(allNAICS!$O:$O,allNAICS!$C:$C,'Number of Firms per 1000 Capita'!$A318,allNAICS!$E:$E,'Number of Firms per 1000 Capita'!N$1)/$B318</f>
        <v>2.1205529819707492</v>
      </c>
      <c r="O318" s="2">
        <f>1000*SUMIFS(allNAICS!$O:$O,allNAICS!$C:$C,'Number of Firms per 1000 Capita'!$A318,allNAICS!$E:$E,'Number of Firms per 1000 Capita'!O$1)/$B318</f>
        <v>0.7917944610792067</v>
      </c>
      <c r="P318" s="2">
        <f>1000*SUMIFS(allNAICS!$O:$O,allNAICS!$C:$C,'Number of Firms per 1000 Capita'!$A318,allNAICS!$E:$E,'Number of Firms per 1000 Capita'!P$1)/$B318</f>
        <v>2.6195958511183717</v>
      </c>
      <c r="Q318" s="2">
        <f>1000*SUMIFS(allNAICS!$O:$O,allNAICS!$C:$C,'Number of Firms per 1000 Capita'!$A318,allNAICS!$E:$E,'Number of Firms per 1000 Capita'!Q$1)/$B318</f>
        <v>7.0275550539846074</v>
      </c>
      <c r="R318" s="2">
        <f>1000*SUMIFS(allNAICS!$O:$O,allNAICS!$C:$C,'Number of Firms per 1000 Capita'!$A318,allNAICS!$E:$E,'Number of Firms per 1000 Capita'!R$1)/$B318</f>
        <v>8.7006379861117438</v>
      </c>
      <c r="S318" s="2">
        <f>1000*SUMIFS(allNAICS!$O:$O,allNAICS!$C:$C,'Number of Firms per 1000 Capita'!$A318,allNAICS!$E:$E,'Number of Firms per 1000 Capita'!S$1)/$B318</f>
        <v>4.7613846998613605</v>
      </c>
      <c r="T318" s="2">
        <f>1000*SUMIFS(allNAICS!$O:$O,allNAICS!$C:$C,'Number of Firms per 1000 Capita'!$A318,allNAICS!$E:$E,'Number of Firms per 1000 Capita'!T$1)/$B318</f>
        <v>1.5638699030127627</v>
      </c>
      <c r="U318" s="2">
        <f>1000*SUMIFS(allNAICS!$O:$O,allNAICS!$C:$C,'Number of Firms per 1000 Capita'!$A318,allNAICS!$E:$E,'Number of Firms per 1000 Capita'!U$1)/$B318</f>
        <v>6.8455333387939845</v>
      </c>
      <c r="V318" s="2">
        <f>1000*SUMIFS(allNAICS!$O:$O,allNAICS!$C:$C,'Number of Firms per 1000 Capita'!$A318,allNAICS!$E:$E,'Number of Firms per 1000 Capita'!V$1)/$B318</f>
        <v>3.8967815527059044</v>
      </c>
      <c r="W318" s="2">
        <f>1000*SUMIFS(allNAICS!$O:$O,allNAICS!$C:$C,'Number of Firms per 1000 Capita'!$A318,allNAICS!$E:$E,'Number of Firms per 1000 Capita'!W$1)/$B318</f>
        <v>2.766730070897458</v>
      </c>
      <c r="X318" s="2">
        <f>1000*SUMIFS(allNAICS!$O:$O,allNAICS!$C:$C,'Number of Firms per 1000 Capita'!$A318,allNAICS!$E:$E,'Number of Firms per 1000 Capita'!X$1)/$B318</f>
        <v>8.9691200160179108</v>
      </c>
      <c r="Y318" s="2">
        <f>1000*SUMIFS(allNAICS!$O:$O,allNAICS!$C:$C,'Number of Firms per 1000 Capita'!$A318,allNAICS!$E:$E,'Number of Firms per 1000 Capita'!Y$1)/$B318</f>
        <v>0.10617933386119631</v>
      </c>
      <c r="Z318" s="2">
        <f>1000*SUMIFS(allNAICS!$O:$O,allNAICS!$C:$C,'Number of Firms per 1000 Capita'!$A318,allNAICS!$E:$E,'Number of Firms per 1000 Capita'!Z$1)/$B318</f>
        <v>0</v>
      </c>
    </row>
    <row r="319" spans="1:26" x14ac:dyDescent="0.45">
      <c r="A319" s="1" t="s">
        <v>810</v>
      </c>
      <c r="B319" s="2">
        <v>377674</v>
      </c>
      <c r="C319" s="1" t="s">
        <v>526</v>
      </c>
      <c r="D319" s="1">
        <v>30.438255900000001</v>
      </c>
      <c r="E319" s="1">
        <v>-84.280732900000004</v>
      </c>
      <c r="F319" s="2">
        <f>1000*SUMIFS(allNAICS!$O:$O,allNAICS!$C:$C,'Number of Firms per 1000 Capita'!$A319,allNAICS!$E:$E,'Number of Firms per 1000 Capita'!F$1)/$B319</f>
        <v>76.142387349936712</v>
      </c>
      <c r="G319" s="2">
        <f>1000*SUMIFS(allNAICS!$O:$O,allNAICS!$C:$C,'Number of Firms per 1000 Capita'!$A319,allNAICS!$E:$E,'Number of Firms per 1000 Capita'!G$1)/$B319</f>
        <v>0.68842440835217678</v>
      </c>
      <c r="H319" s="2">
        <f>1000*SUMIFS(allNAICS!$O:$O,allNAICS!$C:$C,'Number of Firms per 1000 Capita'!$A319,allNAICS!$E:$E,'Number of Firms per 1000 Capita'!H$1)/$B319</f>
        <v>0</v>
      </c>
      <c r="I319" s="2">
        <f>1000*SUMIFS(allNAICS!$O:$O,allNAICS!$C:$C,'Number of Firms per 1000 Capita'!$A319,allNAICS!$E:$E,'Number of Firms per 1000 Capita'!I$1)/$B319</f>
        <v>0</v>
      </c>
      <c r="J319" s="2">
        <f>1000*SUMIFS(allNAICS!$O:$O,allNAICS!$C:$C,'Number of Firms per 1000 Capita'!$A319,allNAICS!$E:$E,'Number of Firms per 1000 Capita'!J$1)/$B319</f>
        <v>6.7412636294793922</v>
      </c>
      <c r="K319" s="2">
        <f>1000*SUMIFS(allNAICS!$O:$O,allNAICS!$C:$C,'Number of Firms per 1000 Capita'!$A319,allNAICS!$E:$E,'Number of Firms per 1000 Capita'!K$1)/$B319</f>
        <v>1.0114543230405058</v>
      </c>
      <c r="L319" s="2">
        <f>1000*SUMIFS(allNAICS!$O:$O,allNAICS!$C:$C,'Number of Firms per 1000 Capita'!$A319,allNAICS!$E:$E,'Number of Firms per 1000 Capita'!L$1)/$B319</f>
        <v>1.9990785704072824</v>
      </c>
      <c r="M319" s="2">
        <f>1000*SUMIFS(allNAICS!$O:$O,allNAICS!$C:$C,'Number of Firms per 1000 Capita'!$A319,allNAICS!$E:$E,'Number of Firms per 1000 Capita'!M$1)/$B319</f>
        <v>6.2805488331206281</v>
      </c>
      <c r="N319" s="2">
        <f>1000*SUMIFS(allNAICS!$O:$O,allNAICS!$C:$C,'Number of Firms per 1000 Capita'!$A319,allNAICS!$E:$E,'Number of Firms per 1000 Capita'!N$1)/$B319</f>
        <v>2.009669715151162</v>
      </c>
      <c r="O319" s="2">
        <f>1000*SUMIFS(allNAICS!$O:$O,allNAICS!$C:$C,'Number of Firms per 1000 Capita'!$A319,allNAICS!$E:$E,'Number of Firms per 1000 Capita'!O$1)/$B319</f>
        <v>0.99556760592468641</v>
      </c>
      <c r="P319" s="2">
        <f>1000*SUMIFS(allNAICS!$O:$O,allNAICS!$C:$C,'Number of Firms per 1000 Capita'!$A319,allNAICS!$E:$E,'Number of Firms per 1000 Capita'!P$1)/$B319</f>
        <v>2.8940303012651123</v>
      </c>
      <c r="Q319" s="2">
        <f>1000*SUMIFS(allNAICS!$O:$O,allNAICS!$C:$C,'Number of Firms per 1000 Capita'!$A319,allNAICS!$E:$E,'Number of Firms per 1000 Capita'!Q$1)/$B319</f>
        <v>6.9027785868235565</v>
      </c>
      <c r="R319" s="2">
        <f>1000*SUMIFS(allNAICS!$O:$O,allNAICS!$C:$C,'Number of Firms per 1000 Capita'!$A319,allNAICS!$E:$E,'Number of Firms per 1000 Capita'!R$1)/$B319</f>
        <v>12.513437514893797</v>
      </c>
      <c r="S319" s="2">
        <f>1000*SUMIFS(allNAICS!$O:$O,allNAICS!$C:$C,'Number of Firms per 1000 Capita'!$A319,allNAICS!$E:$E,'Number of Firms per 1000 Capita'!S$1)/$B319</f>
        <v>8.4093689266404361</v>
      </c>
      <c r="T319" s="2">
        <f>1000*SUMIFS(allNAICS!$O:$O,allNAICS!$C:$C,'Number of Firms per 1000 Capita'!$A319,allNAICS!$E:$E,'Number of Firms per 1000 Capita'!T$1)/$B319</f>
        <v>2.6027738208084221</v>
      </c>
      <c r="U319" s="2">
        <f>1000*SUMIFS(allNAICS!$O:$O,allNAICS!$C:$C,'Number of Firms per 1000 Capita'!$A319,allNAICS!$E:$E,'Number of Firms per 1000 Capita'!U$1)/$B319</f>
        <v>6.4182337147910635</v>
      </c>
      <c r="V319" s="2">
        <f>1000*SUMIFS(allNAICS!$O:$O,allNAICS!$C:$C,'Number of Firms per 1000 Capita'!$A319,allNAICS!$E:$E,'Number of Firms per 1000 Capita'!V$1)/$B319</f>
        <v>3.2038212850235919</v>
      </c>
      <c r="W319" s="2">
        <f>1000*SUMIFS(allNAICS!$O:$O,allNAICS!$C:$C,'Number of Firms per 1000 Capita'!$A319,allNAICS!$E:$E,'Number of Firms per 1000 Capita'!W$1)/$B319</f>
        <v>2.6875029787594591</v>
      </c>
      <c r="X319" s="2">
        <f>1000*SUMIFS(allNAICS!$O:$O,allNAICS!$C:$C,'Number of Firms per 1000 Capita'!$A319,allNAICS!$E:$E,'Number of Firms per 1000 Capita'!X$1)/$B319</f>
        <v>10.821502142059025</v>
      </c>
      <c r="Y319" s="2">
        <f>1000*SUMIFS(allNAICS!$O:$O,allNAICS!$C:$C,'Number of Firms per 1000 Capita'!$A319,allNAICS!$E:$E,'Number of Firms per 1000 Capita'!Y$1)/$B319</f>
        <v>0.10326366125282652</v>
      </c>
      <c r="Z319" s="2">
        <f>1000*SUMIFS(allNAICS!$O:$O,allNAICS!$C:$C,'Number of Firms per 1000 Capita'!$A319,allNAICS!$E:$E,'Number of Firms per 1000 Capita'!Z$1)/$B319</f>
        <v>0</v>
      </c>
    </row>
    <row r="320" spans="1:26" x14ac:dyDescent="0.45">
      <c r="A320" s="1" t="s">
        <v>811</v>
      </c>
      <c r="B320" s="2">
        <v>2978209</v>
      </c>
      <c r="C320" s="1" t="s">
        <v>526</v>
      </c>
      <c r="D320" s="1">
        <v>27.950575000000001</v>
      </c>
      <c r="E320" s="1">
        <v>-82.457177599999994</v>
      </c>
      <c r="F320" s="2">
        <f>1000*SUMIFS(allNAICS!$O:$O,allNAICS!$C:$C,'Number of Firms per 1000 Capita'!$A320,allNAICS!$E:$E,'Number of Firms per 1000 Capita'!F$1)/$B320</f>
        <v>87.48915875279404</v>
      </c>
      <c r="G320" s="2">
        <f>1000*SUMIFS(allNAICS!$O:$O,allNAICS!$C:$C,'Number of Firms per 1000 Capita'!$A320,allNAICS!$E:$E,'Number of Firms per 1000 Capita'!G$1)/$B320</f>
        <v>0.44959907111958897</v>
      </c>
      <c r="H320" s="2">
        <f>1000*SUMIFS(allNAICS!$O:$O,allNAICS!$C:$C,'Number of Firms per 1000 Capita'!$A320,allNAICS!$E:$E,'Number of Firms per 1000 Capita'!H$1)/$B320</f>
        <v>8.2264206440850862E-2</v>
      </c>
      <c r="I320" s="2">
        <f>1000*SUMIFS(allNAICS!$O:$O,allNAICS!$C:$C,'Number of Firms per 1000 Capita'!$A320,allNAICS!$E:$E,'Number of Firms per 1000 Capita'!I$1)/$B320</f>
        <v>3.2234138033966055E-2</v>
      </c>
      <c r="J320" s="2">
        <f>1000*SUMIFS(allNAICS!$O:$O,allNAICS!$C:$C,'Number of Firms per 1000 Capita'!$A320,allNAICS!$E:$E,'Number of Firms per 1000 Capita'!J$1)/$B320</f>
        <v>7.621694783677035</v>
      </c>
      <c r="K320" s="2">
        <f>1000*SUMIFS(allNAICS!$O:$O,allNAICS!$C:$C,'Number of Firms per 1000 Capita'!$A320,allNAICS!$E:$E,'Number of Firms per 1000 Capita'!K$1)/$B320</f>
        <v>1.580480080477898</v>
      </c>
      <c r="L320" s="2">
        <f>1000*SUMIFS(allNAICS!$O:$O,allNAICS!$C:$C,'Number of Firms per 1000 Capita'!$A320,allNAICS!$E:$E,'Number of Firms per 1000 Capita'!L$1)/$B320</f>
        <v>2.4091660457677753</v>
      </c>
      <c r="M320" s="2">
        <f>1000*SUMIFS(allNAICS!$O:$O,allNAICS!$C:$C,'Number of Firms per 1000 Capita'!$A320,allNAICS!$E:$E,'Number of Firms per 1000 Capita'!M$1)/$B320</f>
        <v>7.5706573984565892</v>
      </c>
      <c r="N320" s="2">
        <f>1000*SUMIFS(allNAICS!$O:$O,allNAICS!$C:$C,'Number of Firms per 1000 Capita'!$A320,allNAICS!$E:$E,'Number of Firms per 1000 Capita'!N$1)/$B320</f>
        <v>3.7619925263807881</v>
      </c>
      <c r="O320" s="2">
        <f>1000*SUMIFS(allNAICS!$O:$O,allNAICS!$C:$C,'Number of Firms per 1000 Capita'!$A320,allNAICS!$E:$E,'Number of Firms per 1000 Capita'!O$1)/$B320</f>
        <v>1.1819183945787552</v>
      </c>
      <c r="P320" s="2">
        <f>1000*SUMIFS(allNAICS!$O:$O,allNAICS!$C:$C,'Number of Firms per 1000 Capita'!$A320,allNAICS!$E:$E,'Number of Firms per 1000 Capita'!P$1)/$B320</f>
        <v>3.4963966598717553</v>
      </c>
      <c r="Q320" s="2">
        <f>1000*SUMIFS(allNAICS!$O:$O,allNAICS!$C:$C,'Number of Firms per 1000 Capita'!$A320,allNAICS!$E:$E,'Number of Firms per 1000 Capita'!Q$1)/$B320</f>
        <v>8.6400920821876497</v>
      </c>
      <c r="R320" s="2">
        <f>1000*SUMIFS(allNAICS!$O:$O,allNAICS!$C:$C,'Number of Firms per 1000 Capita'!$A320,allNAICS!$E:$E,'Number of Firms per 1000 Capita'!R$1)/$B320</f>
        <v>12.496100844500839</v>
      </c>
      <c r="S320" s="2">
        <f>1000*SUMIFS(allNAICS!$O:$O,allNAICS!$C:$C,'Number of Firms per 1000 Capita'!$A320,allNAICS!$E:$E,'Number of Firms per 1000 Capita'!S$1)/$B320</f>
        <v>9.5355967294437693</v>
      </c>
      <c r="T320" s="2">
        <f>1000*SUMIFS(allNAICS!$O:$O,allNAICS!$C:$C,'Number of Firms per 1000 Capita'!$A320,allNAICS!$E:$E,'Number of Firms per 1000 Capita'!T$1)/$B320</f>
        <v>1.7611255623765827</v>
      </c>
      <c r="U320" s="2">
        <f>1000*SUMIFS(allNAICS!$O:$O,allNAICS!$C:$C,'Number of Firms per 1000 Capita'!$A320,allNAICS!$E:$E,'Number of Firms per 1000 Capita'!U$1)/$B320</f>
        <v>8.4117669377803903</v>
      </c>
      <c r="V320" s="2">
        <f>1000*SUMIFS(allNAICS!$O:$O,allNAICS!$C:$C,'Number of Firms per 1000 Capita'!$A320,allNAICS!$E:$E,'Number of Firms per 1000 Capita'!V$1)/$B320</f>
        <v>3.589741351261782</v>
      </c>
      <c r="W320" s="2">
        <f>1000*SUMIFS(allNAICS!$O:$O,allNAICS!$C:$C,'Number of Firms per 1000 Capita'!$A320,allNAICS!$E:$E,'Number of Firms per 1000 Capita'!W$1)/$B320</f>
        <v>2.580745676344407</v>
      </c>
      <c r="X320" s="2">
        <f>1000*SUMIFS(allNAICS!$O:$O,allNAICS!$C:$C,'Number of Firms per 1000 Capita'!$A320,allNAICS!$E:$E,'Number of Firms per 1000 Capita'!X$1)/$B320</f>
        <v>12.417530133043048</v>
      </c>
      <c r="Y320" s="2">
        <f>1000*SUMIFS(allNAICS!$O:$O,allNAICS!$C:$C,'Number of Firms per 1000 Capita'!$A320,allNAICS!$E:$E,'Number of Firms per 1000 Capita'!Y$1)/$B320</f>
        <v>0.10979753267819686</v>
      </c>
      <c r="Z320" s="2">
        <f>1000*SUMIFS(allNAICS!$O:$O,allNAICS!$C:$C,'Number of Firms per 1000 Capita'!$A320,allNAICS!$E:$E,'Number of Firms per 1000 Capita'!Z$1)/$B320</f>
        <v>1.4102435389860148E-2</v>
      </c>
    </row>
    <row r="321" spans="1:26" x14ac:dyDescent="0.45">
      <c r="A321" s="1" t="s">
        <v>812</v>
      </c>
      <c r="B321" s="2">
        <v>170642</v>
      </c>
      <c r="C321" s="1" t="s">
        <v>506</v>
      </c>
      <c r="D321" s="1">
        <v>39.4667034</v>
      </c>
      <c r="E321" s="1">
        <v>-87.413909200000006</v>
      </c>
      <c r="F321" s="2">
        <f>1000*SUMIFS(allNAICS!$O:$O,allNAICS!$C:$C,'Number of Firms per 1000 Capita'!$A321,allNAICS!$E:$E,'Number of Firms per 1000 Capita'!F$1)/$B321</f>
        <v>67.468735715708917</v>
      </c>
      <c r="G321" s="2">
        <f>1000*SUMIFS(allNAICS!$O:$O,allNAICS!$C:$C,'Number of Firms per 1000 Capita'!$A321,allNAICS!$E:$E,'Number of Firms per 1000 Capita'!G$1)/$B321</f>
        <v>0.78526974601797916</v>
      </c>
      <c r="H321" s="2">
        <f>1000*SUMIFS(allNAICS!$O:$O,allNAICS!$C:$C,'Number of Firms per 1000 Capita'!$A321,allNAICS!$E:$E,'Number of Firms per 1000 Capita'!H$1)/$B321</f>
        <v>0.23440887940835198</v>
      </c>
      <c r="I321" s="2">
        <f>1000*SUMIFS(allNAICS!$O:$O,allNAICS!$C:$C,'Number of Firms per 1000 Capita'!$A321,allNAICS!$E:$E,'Number of Firms per 1000 Capita'!I$1)/$B321</f>
        <v>0</v>
      </c>
      <c r="J321" s="2">
        <f>1000*SUMIFS(allNAICS!$O:$O,allNAICS!$C:$C,'Number of Firms per 1000 Capita'!$A321,allNAICS!$E:$E,'Number of Firms per 1000 Capita'!J$1)/$B321</f>
        <v>7.8233963502537476</v>
      </c>
      <c r="K321" s="2">
        <f>1000*SUMIFS(allNAICS!$O:$O,allNAICS!$C:$C,'Number of Firms per 1000 Capita'!$A321,allNAICS!$E:$E,'Number of Firms per 1000 Capita'!K$1)/$B321</f>
        <v>1.6291417118880462</v>
      </c>
      <c r="L321" s="2">
        <f>1000*SUMIFS(allNAICS!$O:$O,allNAICS!$C:$C,'Number of Firms per 1000 Capita'!$A321,allNAICS!$E:$E,'Number of Firms per 1000 Capita'!L$1)/$B321</f>
        <v>1.0372592913819576</v>
      </c>
      <c r="M321" s="2">
        <f>1000*SUMIFS(allNAICS!$O:$O,allNAICS!$C:$C,'Number of Firms per 1000 Capita'!$A321,allNAICS!$E:$E,'Number of Firms per 1000 Capita'!M$1)/$B321</f>
        <v>8.714150092005486</v>
      </c>
      <c r="N321" s="2">
        <f>1000*SUMIFS(allNAICS!$O:$O,allNAICS!$C:$C,'Number of Firms per 1000 Capita'!$A321,allNAICS!$E:$E,'Number of Firms per 1000 Capita'!N$1)/$B321</f>
        <v>2.7836054429741797</v>
      </c>
      <c r="O321" s="2">
        <f>1000*SUMIFS(allNAICS!$O:$O,allNAICS!$C:$C,'Number of Firms per 1000 Capita'!$A321,allNAICS!$E:$E,'Number of Firms per 1000 Capita'!O$1)/$B321</f>
        <v>0.50397909072795677</v>
      </c>
      <c r="P321" s="2">
        <f>1000*SUMIFS(allNAICS!$O:$O,allNAICS!$C:$C,'Number of Firms per 1000 Capita'!$A321,allNAICS!$E:$E,'Number of Firms per 1000 Capita'!P$1)/$B321</f>
        <v>2.6077987834179157</v>
      </c>
      <c r="Q321" s="2">
        <f>1000*SUMIFS(allNAICS!$O:$O,allNAICS!$C:$C,'Number of Firms per 1000 Capita'!$A321,allNAICS!$E:$E,'Number of Firms per 1000 Capita'!Q$1)/$B321</f>
        <v>6.6044701773303176</v>
      </c>
      <c r="R321" s="2">
        <f>1000*SUMIFS(allNAICS!$O:$O,allNAICS!$C:$C,'Number of Firms per 1000 Capita'!$A321,allNAICS!$E:$E,'Number of Firms per 1000 Capita'!R$1)/$B321</f>
        <v>5.4324257802885576</v>
      </c>
      <c r="S321" s="2">
        <f>1000*SUMIFS(allNAICS!$O:$O,allNAICS!$C:$C,'Number of Firms per 1000 Capita'!$A321,allNAICS!$E:$E,'Number of Firms per 1000 Capita'!S$1)/$B321</f>
        <v>5.6785551036673265</v>
      </c>
      <c r="T321" s="2">
        <f>1000*SUMIFS(allNAICS!$O:$O,allNAICS!$C:$C,'Number of Firms per 1000 Capita'!$A321,allNAICS!$E:$E,'Number of Firms per 1000 Capita'!T$1)/$B321</f>
        <v>1.1954852849825952</v>
      </c>
      <c r="U321" s="2">
        <f>1000*SUMIFS(allNAICS!$O:$O,allNAICS!$C:$C,'Number of Firms per 1000 Capita'!$A321,allNAICS!$E:$E,'Number of Firms per 1000 Capita'!U$1)/$B321</f>
        <v>5.5672108859483593</v>
      </c>
      <c r="V321" s="2">
        <f>1000*SUMIFS(allNAICS!$O:$O,allNAICS!$C:$C,'Number of Firms per 1000 Capita'!$A321,allNAICS!$E:$E,'Number of Firms per 1000 Capita'!V$1)/$B321</f>
        <v>2.754304333048136</v>
      </c>
      <c r="W321" s="2">
        <f>1000*SUMIFS(allNAICS!$O:$O,allNAICS!$C:$C,'Number of Firms per 1000 Capita'!$A321,allNAICS!$E:$E,'Number of Firms per 1000 Capita'!W$1)/$B321</f>
        <v>2.5140352316545749</v>
      </c>
      <c r="X321" s="2">
        <f>1000*SUMIFS(allNAICS!$O:$O,allNAICS!$C:$C,'Number of Firms per 1000 Capita'!$A321,allNAICS!$E:$E,'Number of Firms per 1000 Capita'!X$1)/$B321</f>
        <v>11.626680418654258</v>
      </c>
      <c r="Y321" s="2">
        <f>1000*SUMIFS(allNAICS!$O:$O,allNAICS!$C:$C,'Number of Firms per 1000 Capita'!$A321,allNAICS!$E:$E,'Number of Firms per 1000 Capita'!Y$1)/$B321</f>
        <v>0</v>
      </c>
      <c r="Z321" s="2">
        <f>1000*SUMIFS(allNAICS!$O:$O,allNAICS!$C:$C,'Number of Firms per 1000 Capita'!$A321,allNAICS!$E:$E,'Number of Firms per 1000 Capita'!Z$1)/$B321</f>
        <v>0</v>
      </c>
    </row>
    <row r="322" spans="1:26" x14ac:dyDescent="0.45">
      <c r="A322" s="1" t="s">
        <v>813</v>
      </c>
      <c r="B322" s="2">
        <v>605204</v>
      </c>
      <c r="C322" s="1" t="s">
        <v>447</v>
      </c>
      <c r="D322" s="1">
        <v>41.663938299999998</v>
      </c>
      <c r="E322" s="1">
        <v>-83.555211999999997</v>
      </c>
      <c r="F322" s="2">
        <f>1000*SUMIFS(allNAICS!$O:$O,allNAICS!$C:$C,'Number of Firms per 1000 Capita'!$A322,allNAICS!$E:$E,'Number of Firms per 1000 Capita'!F$1)/$B322</f>
        <v>74.39805420982016</v>
      </c>
      <c r="G322" s="2">
        <f>1000*SUMIFS(allNAICS!$O:$O,allNAICS!$C:$C,'Number of Firms per 1000 Capita'!$A322,allNAICS!$E:$E,'Number of Firms per 1000 Capita'!G$1)/$B322</f>
        <v>0.1767998889630604</v>
      </c>
      <c r="H322" s="2">
        <f>1000*SUMIFS(allNAICS!$O:$O,allNAICS!$C:$C,'Number of Firms per 1000 Capita'!$A322,allNAICS!$E:$E,'Number of Firms per 1000 Capita'!H$1)/$B322</f>
        <v>0.11896814958262007</v>
      </c>
      <c r="I322" s="2">
        <f>1000*SUMIFS(allNAICS!$O:$O,allNAICS!$C:$C,'Number of Firms per 1000 Capita'!$A322,allNAICS!$E:$E,'Number of Firms per 1000 Capita'!I$1)/$B322</f>
        <v>4.626539150435225E-2</v>
      </c>
      <c r="J322" s="2">
        <f>1000*SUMIFS(allNAICS!$O:$O,allNAICS!$C:$C,'Number of Firms per 1000 Capita'!$A322,allNAICS!$E:$E,'Number of Firms per 1000 Capita'!J$1)/$B322</f>
        <v>8.0121744073072882</v>
      </c>
      <c r="K322" s="2">
        <f>1000*SUMIFS(allNAICS!$O:$O,allNAICS!$C:$C,'Number of Firms per 1000 Capita'!$A322,allNAICS!$E:$E,'Number of Firms per 1000 Capita'!K$1)/$B322</f>
        <v>2.1777780715262951</v>
      </c>
      <c r="L322" s="2">
        <f>1000*SUMIFS(allNAICS!$O:$O,allNAICS!$C:$C,'Number of Firms per 1000 Capita'!$A322,allNAICS!$E:$E,'Number of Firms per 1000 Capita'!L$1)/$B322</f>
        <v>2.4834601225371942</v>
      </c>
      <c r="M322" s="2">
        <f>1000*SUMIFS(allNAICS!$O:$O,allNAICS!$C:$C,'Number of Firms per 1000 Capita'!$A322,allNAICS!$E:$E,'Number of Firms per 1000 Capita'!M$1)/$B322</f>
        <v>7.1975730497485149</v>
      </c>
      <c r="N322" s="2">
        <f>1000*SUMIFS(allNAICS!$O:$O,allNAICS!$C:$C,'Number of Firms per 1000 Capita'!$A322,allNAICS!$E:$E,'Number of Firms per 1000 Capita'!N$1)/$B322</f>
        <v>2.9742037395655019</v>
      </c>
      <c r="O322" s="2">
        <f>1000*SUMIFS(allNAICS!$O:$O,allNAICS!$C:$C,'Number of Firms per 1000 Capita'!$A322,allNAICS!$E:$E,'Number of Firms per 1000 Capita'!O$1)/$B322</f>
        <v>1.0657563400109715</v>
      </c>
      <c r="P322" s="2">
        <f>1000*SUMIFS(allNAICS!$O:$O,allNAICS!$C:$C,'Number of Firms per 1000 Capita'!$A322,allNAICS!$E:$E,'Number of Firms per 1000 Capita'!P$1)/$B322</f>
        <v>3.1840503367459569</v>
      </c>
      <c r="Q322" s="2">
        <f>1000*SUMIFS(allNAICS!$O:$O,allNAICS!$C:$C,'Number of Firms per 1000 Capita'!$A322,allNAICS!$E:$E,'Number of Firms per 1000 Capita'!Q$1)/$B322</f>
        <v>7.0934759188637218</v>
      </c>
      <c r="R322" s="2">
        <f>1000*SUMIFS(allNAICS!$O:$O,allNAICS!$C:$C,'Number of Firms per 1000 Capita'!$A322,allNAICS!$E:$E,'Number of Firms per 1000 Capita'!R$1)/$B322</f>
        <v>9.6959041909835353</v>
      </c>
      <c r="S322" s="2">
        <f>1000*SUMIFS(allNAICS!$O:$O,allNAICS!$C:$C,'Number of Firms per 1000 Capita'!$A322,allNAICS!$E:$E,'Number of Firms per 1000 Capita'!S$1)/$B322</f>
        <v>5.7699552547570736</v>
      </c>
      <c r="T322" s="2">
        <f>1000*SUMIFS(allNAICS!$O:$O,allNAICS!$C:$C,'Number of Firms per 1000 Capita'!$A322,allNAICS!$E:$E,'Number of Firms per 1000 Capita'!T$1)/$B322</f>
        <v>1.4524028261544868</v>
      </c>
      <c r="U322" s="2">
        <f>1000*SUMIFS(allNAICS!$O:$O,allNAICS!$C:$C,'Number of Firms per 1000 Capita'!$A322,allNAICS!$E:$E,'Number of Firms per 1000 Capita'!U$1)/$B322</f>
        <v>7.6040475608224662</v>
      </c>
      <c r="V322" s="2">
        <f>1000*SUMIFS(allNAICS!$O:$O,allNAICS!$C:$C,'Number of Firms per 1000 Capita'!$A322,allNAICS!$E:$E,'Number of Firms per 1000 Capita'!V$1)/$B322</f>
        <v>4.053178762863431</v>
      </c>
      <c r="W322" s="2">
        <f>1000*SUMIFS(allNAICS!$O:$O,allNAICS!$C:$C,'Number of Firms per 1000 Capita'!$A322,allNAICS!$E:$E,'Number of Firms per 1000 Capita'!W$1)/$B322</f>
        <v>2.376058320830662</v>
      </c>
      <c r="X322" s="2">
        <f>1000*SUMIFS(allNAICS!$O:$O,allNAICS!$C:$C,'Number of Firms per 1000 Capita'!$A322,allNAICS!$E:$E,'Number of Firms per 1000 Capita'!X$1)/$B322</f>
        <v>9.0713214056747802</v>
      </c>
      <c r="Y322" s="2">
        <f>1000*SUMIFS(allNAICS!$O:$O,allNAICS!$C:$C,'Number of Firms per 1000 Capita'!$A322,allNAICS!$E:$E,'Number of Firms per 1000 Capita'!Y$1)/$B322</f>
        <v>0.14540551615653566</v>
      </c>
      <c r="Z322" s="2">
        <f>1000*SUMIFS(allNAICS!$O:$O,allNAICS!$C:$C,'Number of Firms per 1000 Capita'!$A322,allNAICS!$E:$E,'Number of Firms per 1000 Capita'!Z$1)/$B322</f>
        <v>0</v>
      </c>
    </row>
    <row r="323" spans="1:26" x14ac:dyDescent="0.45">
      <c r="A323" s="1" t="s">
        <v>814</v>
      </c>
      <c r="B323" s="2">
        <v>233382</v>
      </c>
      <c r="C323" s="1" t="s">
        <v>669</v>
      </c>
      <c r="D323" s="1">
        <v>39.055823500000002</v>
      </c>
      <c r="E323" s="1">
        <v>-95.689018500000003</v>
      </c>
      <c r="F323" s="2">
        <f>1000*SUMIFS(allNAICS!$O:$O,allNAICS!$C:$C,'Number of Firms per 1000 Capita'!$A323,allNAICS!$E:$E,'Number of Firms per 1000 Capita'!F$1)/$B323</f>
        <v>74.273080186132603</v>
      </c>
      <c r="G323" s="2">
        <f>1000*SUMIFS(allNAICS!$O:$O,allNAICS!$C:$C,'Number of Firms per 1000 Capita'!$A323,allNAICS!$E:$E,'Number of Firms per 1000 Capita'!G$1)/$B323</f>
        <v>0.54417221550933659</v>
      </c>
      <c r="H323" s="2">
        <f>1000*SUMIFS(allNAICS!$O:$O,allNAICS!$C:$C,'Number of Firms per 1000 Capita'!$A323,allNAICS!$E:$E,'Number of Firms per 1000 Capita'!H$1)/$B323</f>
        <v>0</v>
      </c>
      <c r="I323" s="2">
        <f>1000*SUMIFS(allNAICS!$O:$O,allNAICS!$C:$C,'Number of Firms per 1000 Capita'!$A323,allNAICS!$E:$E,'Number of Firms per 1000 Capita'!I$1)/$B323</f>
        <v>0</v>
      </c>
      <c r="J323" s="2">
        <f>1000*SUMIFS(allNAICS!$O:$O,allNAICS!$C:$C,'Number of Firms per 1000 Capita'!$A323,allNAICS!$E:$E,'Number of Firms per 1000 Capita'!J$1)/$B323</f>
        <v>8.7238947305276326</v>
      </c>
      <c r="K323" s="2">
        <f>1000*SUMIFS(allNAICS!$O:$O,allNAICS!$C:$C,'Number of Firms per 1000 Capita'!$A323,allNAICS!$E:$E,'Number of Firms per 1000 Capita'!K$1)/$B323</f>
        <v>1.7567764437702993</v>
      </c>
      <c r="L323" s="2">
        <f>1000*SUMIFS(allNAICS!$O:$O,allNAICS!$C:$C,'Number of Firms per 1000 Capita'!$A323,allNAICS!$E:$E,'Number of Firms per 1000 Capita'!L$1)/$B323</f>
        <v>1.7310675202029291</v>
      </c>
      <c r="M323" s="2">
        <f>1000*SUMIFS(allNAICS!$O:$O,allNAICS!$C:$C,'Number of Firms per 1000 Capita'!$A323,allNAICS!$E:$E,'Number of Firms per 1000 Capita'!M$1)/$B323</f>
        <v>10.17216409148949</v>
      </c>
      <c r="N323" s="2">
        <f>1000*SUMIFS(allNAICS!$O:$O,allNAICS!$C:$C,'Number of Firms per 1000 Capita'!$A323,allNAICS!$E:$E,'Number of Firms per 1000 Capita'!N$1)/$B323</f>
        <v>2.283809376901389</v>
      </c>
      <c r="O323" s="2">
        <f>1000*SUMIFS(allNAICS!$O:$O,allNAICS!$C:$C,'Number of Firms per 1000 Capita'!$A323,allNAICS!$E:$E,'Number of Firms per 1000 Capita'!O$1)/$B323</f>
        <v>0.76269806583198363</v>
      </c>
      <c r="P323" s="2">
        <f>1000*SUMIFS(allNAICS!$O:$O,allNAICS!$C:$C,'Number of Firms per 1000 Capita'!$A323,allNAICS!$E:$E,'Number of Firms per 1000 Capita'!P$1)/$B323</f>
        <v>4.0834340266173053</v>
      </c>
      <c r="Q323" s="2">
        <f>1000*SUMIFS(allNAICS!$O:$O,allNAICS!$C:$C,'Number of Firms per 1000 Capita'!$A323,allNAICS!$E:$E,'Number of Firms per 1000 Capita'!Q$1)/$B323</f>
        <v>7.5969869141579043</v>
      </c>
      <c r="R323" s="2">
        <f>1000*SUMIFS(allNAICS!$O:$O,allNAICS!$C:$C,'Number of Firms per 1000 Capita'!$A323,allNAICS!$E:$E,'Number of Firms per 1000 Capita'!R$1)/$B323</f>
        <v>7.9783359470738962</v>
      </c>
      <c r="S323" s="2">
        <f>1000*SUMIFS(allNAICS!$O:$O,allNAICS!$C:$C,'Number of Firms per 1000 Capita'!$A323,allNAICS!$E:$E,'Number of Firms per 1000 Capita'!S$1)/$B323</f>
        <v>5.65167836422689</v>
      </c>
      <c r="T323" s="2">
        <f>1000*SUMIFS(allNAICS!$O:$O,allNAICS!$C:$C,'Number of Firms per 1000 Capita'!$A323,allNAICS!$E:$E,'Number of Firms per 1000 Capita'!T$1)/$B323</f>
        <v>1.4568390021509798</v>
      </c>
      <c r="U323" s="2">
        <f>1000*SUMIFS(allNAICS!$O:$O,allNAICS!$C:$C,'Number of Firms per 1000 Capita'!$A323,allNAICS!$E:$E,'Number of Firms per 1000 Capita'!U$1)/$B323</f>
        <v>7.6869681466437001</v>
      </c>
      <c r="V323" s="2">
        <f>1000*SUMIFS(allNAICS!$O:$O,allNAICS!$C:$C,'Number of Firms per 1000 Capita'!$A323,allNAICS!$E:$E,'Number of Firms per 1000 Capita'!V$1)/$B323</f>
        <v>2.6265950244663254</v>
      </c>
      <c r="W323" s="2">
        <f>1000*SUMIFS(allNAICS!$O:$O,allNAICS!$C:$C,'Number of Firms per 1000 Capita'!$A323,allNAICS!$E:$E,'Number of Firms per 1000 Capita'!W$1)/$B323</f>
        <v>2.1038469119297973</v>
      </c>
      <c r="X323" s="2">
        <f>1000*SUMIFS(allNAICS!$O:$O,allNAICS!$C:$C,'Number of Firms per 1000 Capita'!$A323,allNAICS!$E:$E,'Number of Firms per 1000 Capita'!X$1)/$B323</f>
        <v>9.1095285840381859</v>
      </c>
      <c r="Y323" s="2">
        <f>1000*SUMIFS(allNAICS!$O:$O,allNAICS!$C:$C,'Number of Firms per 1000 Capita'!$A323,allNAICS!$E:$E,'Number of Firms per 1000 Capita'!Y$1)/$B323</f>
        <v>0.11997497664772776</v>
      </c>
      <c r="Z323" s="2">
        <f>1000*SUMIFS(allNAICS!$O:$O,allNAICS!$C:$C,'Number of Firms per 1000 Capita'!$A323,allNAICS!$E:$E,'Number of Firms per 1000 Capita'!Z$1)/$B323</f>
        <v>0</v>
      </c>
    </row>
    <row r="324" spans="1:26" x14ac:dyDescent="0.45">
      <c r="A324" s="1" t="s">
        <v>815</v>
      </c>
      <c r="B324" s="2">
        <v>373362</v>
      </c>
      <c r="C324" s="1" t="s">
        <v>457</v>
      </c>
      <c r="D324" s="1">
        <v>40.217053399999998</v>
      </c>
      <c r="E324" s="1">
        <v>-74.7429384</v>
      </c>
      <c r="F324" s="2">
        <f>1000*SUMIFS(allNAICS!$O:$O,allNAICS!$C:$C,'Number of Firms per 1000 Capita'!$A324,allNAICS!$E:$E,'Number of Firms per 1000 Capita'!F$1)/$B324</f>
        <v>79.38676137368023</v>
      </c>
      <c r="G324" s="2">
        <f>1000*SUMIFS(allNAICS!$O:$O,allNAICS!$C:$C,'Number of Firms per 1000 Capita'!$A324,allNAICS!$E:$E,'Number of Firms per 1000 Capita'!G$1)/$B324</f>
        <v>0</v>
      </c>
      <c r="H324" s="2">
        <f>1000*SUMIFS(allNAICS!$O:$O,allNAICS!$C:$C,'Number of Firms per 1000 Capita'!$A324,allNAICS!$E:$E,'Number of Firms per 1000 Capita'!H$1)/$B324</f>
        <v>0</v>
      </c>
      <c r="I324" s="2">
        <f>1000*SUMIFS(allNAICS!$O:$O,allNAICS!$C:$C,'Number of Firms per 1000 Capita'!$A324,allNAICS!$E:$E,'Number of Firms per 1000 Capita'!I$1)/$B324</f>
        <v>0.12052645957542546</v>
      </c>
      <c r="J324" s="2">
        <f>1000*SUMIFS(allNAICS!$O:$O,allNAICS!$C:$C,'Number of Firms per 1000 Capita'!$A324,allNAICS!$E:$E,'Number of Firms per 1000 Capita'!J$1)/$B324</f>
        <v>6.0959604887481857</v>
      </c>
      <c r="K324" s="2">
        <f>1000*SUMIFS(allNAICS!$O:$O,allNAICS!$C:$C,'Number of Firms per 1000 Capita'!$A324,allNAICS!$E:$E,'Number of Firms per 1000 Capita'!K$1)/$B324</f>
        <v>1.3981069310749352</v>
      </c>
      <c r="L324" s="2">
        <f>1000*SUMIFS(allNAICS!$O:$O,allNAICS!$C:$C,'Number of Firms per 1000 Capita'!$A324,allNAICS!$E:$E,'Number of Firms per 1000 Capita'!L$1)/$B324</f>
        <v>1.805218527863039</v>
      </c>
      <c r="M324" s="2">
        <f>1000*SUMIFS(allNAICS!$O:$O,allNAICS!$C:$C,'Number of Firms per 1000 Capita'!$A324,allNAICS!$E:$E,'Number of Firms per 1000 Capita'!M$1)/$B324</f>
        <v>7.2851548898923832</v>
      </c>
      <c r="N324" s="2">
        <f>1000*SUMIFS(allNAICS!$O:$O,allNAICS!$C:$C,'Number of Firms per 1000 Capita'!$A324,allNAICS!$E:$E,'Number of Firms per 1000 Capita'!N$1)/$B324</f>
        <v>2.9381672478720384</v>
      </c>
      <c r="O324" s="2">
        <f>1000*SUMIFS(allNAICS!$O:$O,allNAICS!$C:$C,'Number of Firms per 1000 Capita'!$A324,allNAICS!$E:$E,'Number of Firms per 1000 Capita'!O$1)/$B324</f>
        <v>1.6177329240790439</v>
      </c>
      <c r="P324" s="2">
        <f>1000*SUMIFS(allNAICS!$O:$O,allNAICS!$C:$C,'Number of Firms per 1000 Capita'!$A324,allNAICS!$E:$E,'Number of Firms per 1000 Capita'!P$1)/$B324</f>
        <v>2.9970912947755797</v>
      </c>
      <c r="Q324" s="2">
        <f>1000*SUMIFS(allNAICS!$O:$O,allNAICS!$C:$C,'Number of Firms per 1000 Capita'!$A324,allNAICS!$E:$E,'Number of Firms per 1000 Capita'!Q$1)/$B324</f>
        <v>8.9725253239483393</v>
      </c>
      <c r="R324" s="2">
        <f>1000*SUMIFS(allNAICS!$O:$O,allNAICS!$C:$C,'Number of Firms per 1000 Capita'!$A324,allNAICS!$E:$E,'Number of Firms per 1000 Capita'!R$1)/$B324</f>
        <v>16.289820603060836</v>
      </c>
      <c r="S324" s="2">
        <f>1000*SUMIFS(allNAICS!$O:$O,allNAICS!$C:$C,'Number of Firms per 1000 Capita'!$A324,allNAICS!$E:$E,'Number of Firms per 1000 Capita'!S$1)/$B324</f>
        <v>5.530825311627857</v>
      </c>
      <c r="T324" s="2">
        <f>1000*SUMIFS(allNAICS!$O:$O,allNAICS!$C:$C,'Number of Firms per 1000 Capita'!$A324,allNAICS!$E:$E,'Number of Firms per 1000 Capita'!T$1)/$B324</f>
        <v>2.6087282583658755</v>
      </c>
      <c r="U324" s="2">
        <f>1000*SUMIFS(allNAICS!$O:$O,allNAICS!$C:$C,'Number of Firms per 1000 Capita'!$A324,allNAICS!$E:$E,'Number of Firms per 1000 Capita'!U$1)/$B324</f>
        <v>7.5503131009583191</v>
      </c>
      <c r="V324" s="2">
        <f>1000*SUMIFS(allNAICS!$O:$O,allNAICS!$C:$C,'Number of Firms per 1000 Capita'!$A324,allNAICS!$E:$E,'Number of Firms per 1000 Capita'!V$1)/$B324</f>
        <v>4.3764496654721157</v>
      </c>
      <c r="W324" s="2">
        <f>1000*SUMIFS(allNAICS!$O:$O,allNAICS!$C:$C,'Number of Firms per 1000 Capita'!$A324,allNAICS!$E:$E,'Number of Firms per 1000 Capita'!W$1)/$B324</f>
        <v>3.2274307508530593</v>
      </c>
      <c r="X324" s="2">
        <f>1000*SUMIFS(allNAICS!$O:$O,allNAICS!$C:$C,'Number of Firms per 1000 Capita'!$A324,allNAICS!$E:$E,'Number of Firms per 1000 Capita'!X$1)/$B324</f>
        <v>6.6289552766484006</v>
      </c>
      <c r="Y324" s="2">
        <f>1000*SUMIFS(allNAICS!$O:$O,allNAICS!$C:$C,'Number of Firms per 1000 Capita'!$A324,allNAICS!$E:$E,'Number of Firms per 1000 Capita'!Y$1)/$B324</f>
        <v>0.13123992264879661</v>
      </c>
      <c r="Z324" s="2">
        <f>1000*SUMIFS(allNAICS!$O:$O,allNAICS!$C:$C,'Number of Firms per 1000 Capita'!$A324,allNAICS!$E:$E,'Number of Firms per 1000 Capita'!Z$1)/$B324</f>
        <v>0</v>
      </c>
    </row>
    <row r="325" spans="1:26" x14ac:dyDescent="0.45">
      <c r="A325" s="1" t="s">
        <v>816</v>
      </c>
      <c r="B325" s="2">
        <v>1007257</v>
      </c>
      <c r="C325" s="1" t="s">
        <v>595</v>
      </c>
      <c r="D325" s="1">
        <v>32.221742900000002</v>
      </c>
      <c r="E325" s="1">
        <v>-110.926479</v>
      </c>
      <c r="F325" s="2">
        <f>1000*SUMIFS(allNAICS!$O:$O,allNAICS!$C:$C,'Number of Firms per 1000 Capita'!$A325,allNAICS!$E:$E,'Number of Firms per 1000 Capita'!F$1)/$B325</f>
        <v>77.30797601803711</v>
      </c>
      <c r="G325" s="2">
        <f>1000*SUMIFS(allNAICS!$O:$O,allNAICS!$C:$C,'Number of Firms per 1000 Capita'!$A325,allNAICS!$E:$E,'Number of Firms per 1000 Capita'!G$1)/$B325</f>
        <v>0.23132130131634726</v>
      </c>
      <c r="H325" s="2">
        <f>1000*SUMIFS(allNAICS!$O:$O,allNAICS!$C:$C,'Number of Firms per 1000 Capita'!$A325,allNAICS!$E:$E,'Number of Firms per 1000 Capita'!H$1)/$B325</f>
        <v>0.10722189073890774</v>
      </c>
      <c r="I325" s="2">
        <f>1000*SUMIFS(allNAICS!$O:$O,allNAICS!$C:$C,'Number of Firms per 1000 Capita'!$A325,allNAICS!$E:$E,'Number of Firms per 1000 Capita'!I$1)/$B325</f>
        <v>6.3538898215649037E-2</v>
      </c>
      <c r="J325" s="2">
        <f>1000*SUMIFS(allNAICS!$O:$O,allNAICS!$C:$C,'Number of Firms per 1000 Capita'!$A325,allNAICS!$E:$E,'Number of Firms per 1000 Capita'!J$1)/$B325</f>
        <v>6.835395534605369</v>
      </c>
      <c r="K325" s="2">
        <f>1000*SUMIFS(allNAICS!$O:$O,allNAICS!$C:$C,'Number of Firms per 1000 Capita'!$A325,allNAICS!$E:$E,'Number of Firms per 1000 Capita'!K$1)/$B325</f>
        <v>1.6549897394607334</v>
      </c>
      <c r="L325" s="2">
        <f>1000*SUMIFS(allNAICS!$O:$O,allNAICS!$C:$C,'Number of Firms per 1000 Capita'!$A325,allNAICS!$E:$E,'Number of Firms per 1000 Capita'!L$1)/$B325</f>
        <v>1.5755661166911721</v>
      </c>
      <c r="M325" s="2">
        <f>1000*SUMIFS(allNAICS!$O:$O,allNAICS!$C:$C,'Number of Firms per 1000 Capita'!$A325,allNAICS!$E:$E,'Number of Firms per 1000 Capita'!M$1)/$B325</f>
        <v>6.8492946685900424</v>
      </c>
      <c r="N325" s="2">
        <f>1000*SUMIFS(allNAICS!$O:$O,allNAICS!$C:$C,'Number of Firms per 1000 Capita'!$A325,allNAICS!$E:$E,'Number of Firms per 1000 Capita'!N$1)/$B325</f>
        <v>2.2675444300709748</v>
      </c>
      <c r="O325" s="2">
        <f>1000*SUMIFS(allNAICS!$O:$O,allNAICS!$C:$C,'Number of Firms per 1000 Capita'!$A325,allNAICS!$E:$E,'Number of Firms per 1000 Capita'!O$1)/$B325</f>
        <v>0.88557339388060841</v>
      </c>
      <c r="P325" s="2">
        <f>1000*SUMIFS(allNAICS!$O:$O,allNAICS!$C:$C,'Number of Firms per 1000 Capita'!$A325,allNAICS!$E:$E,'Number of Firms per 1000 Capita'!P$1)/$B325</f>
        <v>2.7986899073424163</v>
      </c>
      <c r="Q325" s="2">
        <f>1000*SUMIFS(allNAICS!$O:$O,allNAICS!$C:$C,'Number of Firms per 1000 Capita'!$A325,allNAICS!$E:$E,'Number of Firms per 1000 Capita'!Q$1)/$B325</f>
        <v>8.9728837823911878</v>
      </c>
      <c r="R325" s="2">
        <f>1000*SUMIFS(allNAICS!$O:$O,allNAICS!$C:$C,'Number of Firms per 1000 Capita'!$A325,allNAICS!$E:$E,'Number of Firms per 1000 Capita'!R$1)/$B325</f>
        <v>11.507490144024812</v>
      </c>
      <c r="S325" s="2">
        <f>1000*SUMIFS(allNAICS!$O:$O,allNAICS!$C:$C,'Number of Firms per 1000 Capita'!$A325,allNAICS!$E:$E,'Number of Firms per 1000 Capita'!S$1)/$B325</f>
        <v>7.2186145144685021</v>
      </c>
      <c r="T325" s="2">
        <f>1000*SUMIFS(allNAICS!$O:$O,allNAICS!$C:$C,'Number of Firms per 1000 Capita'!$A325,allNAICS!$E:$E,'Number of Firms per 1000 Capita'!T$1)/$B325</f>
        <v>2.4611395105717806</v>
      </c>
      <c r="U325" s="2">
        <f>1000*SUMIFS(allNAICS!$O:$O,allNAICS!$C:$C,'Number of Firms per 1000 Capita'!$A325,allNAICS!$E:$E,'Number of Firms per 1000 Capita'!U$1)/$B325</f>
        <v>7.9999444034640614</v>
      </c>
      <c r="V325" s="2">
        <f>1000*SUMIFS(allNAICS!$O:$O,allNAICS!$C:$C,'Number of Firms per 1000 Capita'!$A325,allNAICS!$E:$E,'Number of Firms per 1000 Capita'!V$1)/$B325</f>
        <v>4.0555687376707237</v>
      </c>
      <c r="W325" s="2">
        <f>1000*SUMIFS(allNAICS!$O:$O,allNAICS!$C:$C,'Number of Firms per 1000 Capita'!$A325,allNAICS!$E:$E,'Number of Firms per 1000 Capita'!W$1)/$B325</f>
        <v>2.1881208073014138</v>
      </c>
      <c r="X325" s="2">
        <f>1000*SUMIFS(allNAICS!$O:$O,allNAICS!$C:$C,'Number of Firms per 1000 Capita'!$A325,allNAICS!$E:$E,'Number of Firms per 1000 Capita'!X$1)/$B325</f>
        <v>9.7512352855328874</v>
      </c>
      <c r="Y325" s="2">
        <f>1000*SUMIFS(allNAICS!$O:$O,allNAICS!$C:$C,'Number of Firms per 1000 Capita'!$A325,allNAICS!$E:$E,'Number of Firms per 1000 Capita'!Y$1)/$B325</f>
        <v>0.10027232374657113</v>
      </c>
      <c r="Z325" s="2">
        <f>1000*SUMIFS(allNAICS!$O:$O,allNAICS!$C:$C,'Number of Firms per 1000 Capita'!$A325,allNAICS!$E:$E,'Number of Firms per 1000 Capita'!Z$1)/$B325</f>
        <v>0</v>
      </c>
    </row>
    <row r="326" spans="1:26" x14ac:dyDescent="0.45">
      <c r="A326" s="1" t="s">
        <v>817</v>
      </c>
      <c r="B326" s="2">
        <v>977869</v>
      </c>
      <c r="C326" s="1" t="s">
        <v>602</v>
      </c>
      <c r="D326" s="1">
        <v>36.153981600000002</v>
      </c>
      <c r="E326" s="1">
        <v>-95.992774999999995</v>
      </c>
      <c r="F326" s="2">
        <f>1000*SUMIFS(allNAICS!$O:$O,allNAICS!$C:$C,'Number of Firms per 1000 Capita'!$A326,allNAICS!$E:$E,'Number of Firms per 1000 Capita'!F$1)/$B326</f>
        <v>87.804194631387233</v>
      </c>
      <c r="G326" s="2">
        <f>1000*SUMIFS(allNAICS!$O:$O,allNAICS!$C:$C,'Number of Firms per 1000 Capita'!$A326,allNAICS!$E:$E,'Number of Firms per 1000 Capita'!G$1)/$B326</f>
        <v>0.48984066372898621</v>
      </c>
      <c r="H326" s="2">
        <f>1000*SUMIFS(allNAICS!$O:$O,allNAICS!$C:$C,'Number of Firms per 1000 Capita'!$A326,allNAICS!$E:$E,'Number of Firms per 1000 Capita'!H$1)/$B326</f>
        <v>3.5792115303788137</v>
      </c>
      <c r="I326" s="2">
        <f>1000*SUMIFS(allNAICS!$O:$O,allNAICS!$C:$C,'Number of Firms per 1000 Capita'!$A326,allNAICS!$E:$E,'Number of Firms per 1000 Capita'!I$1)/$B326</f>
        <v>5.931264821770605E-2</v>
      </c>
      <c r="J326" s="2">
        <f>1000*SUMIFS(allNAICS!$O:$O,allNAICS!$C:$C,'Number of Firms per 1000 Capita'!$A326,allNAICS!$E:$E,'Number of Firms per 1000 Capita'!J$1)/$B326</f>
        <v>9.8499901316024943</v>
      </c>
      <c r="K326" s="2">
        <f>1000*SUMIFS(allNAICS!$O:$O,allNAICS!$C:$C,'Number of Firms per 1000 Capita'!$A326,allNAICS!$E:$E,'Number of Firms per 1000 Capita'!K$1)/$B326</f>
        <v>2.4624975329006236</v>
      </c>
      <c r="L326" s="2">
        <f>1000*SUMIFS(allNAICS!$O:$O,allNAICS!$C:$C,'Number of Firms per 1000 Capita'!$A326,allNAICS!$E:$E,'Number of Firms per 1000 Capita'!L$1)/$B326</f>
        <v>2.3796643517689997</v>
      </c>
      <c r="M326" s="2">
        <f>1000*SUMIFS(allNAICS!$O:$O,allNAICS!$C:$C,'Number of Firms per 1000 Capita'!$A326,allNAICS!$E:$E,'Number of Firms per 1000 Capita'!M$1)/$B326</f>
        <v>8.4806860632661429</v>
      </c>
      <c r="N326" s="2">
        <f>1000*SUMIFS(allNAICS!$O:$O,allNAICS!$C:$C,'Number of Firms per 1000 Capita'!$A326,allNAICS!$E:$E,'Number of Firms per 1000 Capita'!N$1)/$B326</f>
        <v>2.8797313341562112</v>
      </c>
      <c r="O326" s="2">
        <f>1000*SUMIFS(allNAICS!$O:$O,allNAICS!$C:$C,'Number of Firms per 1000 Capita'!$A326,allNAICS!$E:$E,'Number of Firms per 1000 Capita'!O$1)/$B326</f>
        <v>1.0164960746275831</v>
      </c>
      <c r="P326" s="2">
        <f>1000*SUMIFS(allNAICS!$O:$O,allNAICS!$C:$C,'Number of Firms per 1000 Capita'!$A326,allNAICS!$E:$E,'Number of Firms per 1000 Capita'!P$1)/$B326</f>
        <v>3.4217262230421457</v>
      </c>
      <c r="Q326" s="2">
        <f>1000*SUMIFS(allNAICS!$O:$O,allNAICS!$C:$C,'Number of Firms per 1000 Capita'!$A326,allNAICS!$E:$E,'Number of Firms per 1000 Capita'!Q$1)/$B326</f>
        <v>8.0419769928282836</v>
      </c>
      <c r="R326" s="2">
        <f>1000*SUMIFS(allNAICS!$O:$O,allNAICS!$C:$C,'Number of Firms per 1000 Capita'!$A326,allNAICS!$E:$E,'Number of Firms per 1000 Capita'!R$1)/$B326</f>
        <v>11.784809621738699</v>
      </c>
      <c r="S326" s="2">
        <f>1000*SUMIFS(allNAICS!$O:$O,allNAICS!$C:$C,'Number of Firms per 1000 Capita'!$A326,allNAICS!$E:$E,'Number of Firms per 1000 Capita'!S$1)/$B326</f>
        <v>7.8394958833954238</v>
      </c>
      <c r="T326" s="2">
        <f>1000*SUMIFS(allNAICS!$O:$O,allNAICS!$C:$C,'Number of Firms per 1000 Capita'!$A326,allNAICS!$E:$E,'Number of Firms per 1000 Capita'!T$1)/$B326</f>
        <v>1.4756577823818937</v>
      </c>
      <c r="U326" s="2">
        <f>1000*SUMIFS(allNAICS!$O:$O,allNAICS!$C:$C,'Number of Firms per 1000 Capita'!$A326,allNAICS!$E:$E,'Number of Firms per 1000 Capita'!U$1)/$B326</f>
        <v>6.8915161437779497</v>
      </c>
      <c r="V326" s="2">
        <f>1000*SUMIFS(allNAICS!$O:$O,allNAICS!$C:$C,'Number of Firms per 1000 Capita'!$A326,allNAICS!$E:$E,'Number of Firms per 1000 Capita'!V$1)/$B326</f>
        <v>3.1589098335257586</v>
      </c>
      <c r="W326" s="2">
        <f>1000*SUMIFS(allNAICS!$O:$O,allNAICS!$C:$C,'Number of Firms per 1000 Capita'!$A326,allNAICS!$E:$E,'Number of Firms per 1000 Capita'!W$1)/$B326</f>
        <v>2.5688512469461657</v>
      </c>
      <c r="X326" s="2">
        <f>1000*SUMIFS(allNAICS!$O:$O,allNAICS!$C:$C,'Number of Firms per 1000 Capita'!$A326,allNAICS!$E:$E,'Number of Firms per 1000 Capita'!X$1)/$B326</f>
        <v>11.597667990293179</v>
      </c>
      <c r="Y326" s="2">
        <f>1000*SUMIFS(allNAICS!$O:$O,allNAICS!$C:$C,'Number of Firms per 1000 Capita'!$A326,allNAICS!$E:$E,'Number of Firms per 1000 Capita'!Y$1)/$B326</f>
        <v>0.15441741173920023</v>
      </c>
      <c r="Z326" s="2">
        <f>1000*SUMIFS(allNAICS!$O:$O,allNAICS!$C:$C,'Number of Firms per 1000 Capita'!$A326,allNAICS!$E:$E,'Number of Firms per 1000 Capita'!Z$1)/$B326</f>
        <v>0</v>
      </c>
    </row>
    <row r="327" spans="1:26" x14ac:dyDescent="0.45">
      <c r="A327" s="1" t="s">
        <v>818</v>
      </c>
      <c r="B327" s="2">
        <v>239589</v>
      </c>
      <c r="C327" s="1" t="s">
        <v>475</v>
      </c>
      <c r="D327" s="1">
        <v>33.209840700000001</v>
      </c>
      <c r="E327" s="1">
        <v>-87.569173500000005</v>
      </c>
      <c r="F327" s="2">
        <f>1000*SUMIFS(allNAICS!$O:$O,allNAICS!$C:$C,'Number of Firms per 1000 Capita'!$A327,allNAICS!$E:$E,'Number of Firms per 1000 Capita'!F$1)/$B327</f>
        <v>70.02825672297142</v>
      </c>
      <c r="G327" s="2">
        <f>1000*SUMIFS(allNAICS!$O:$O,allNAICS!$C:$C,'Number of Firms per 1000 Capita'!$A327,allNAICS!$E:$E,'Number of Firms per 1000 Capita'!G$1)/$B327</f>
        <v>1.1436251246927029</v>
      </c>
      <c r="H327" s="2">
        <f>1000*SUMIFS(allNAICS!$O:$O,allNAICS!$C:$C,'Number of Firms per 1000 Capita'!$A327,allNAICS!$E:$E,'Number of Firms per 1000 Capita'!H$1)/$B327</f>
        <v>0.26712411671654374</v>
      </c>
      <c r="I327" s="2">
        <f>1000*SUMIFS(allNAICS!$O:$O,allNAICS!$C:$C,'Number of Firms per 1000 Capita'!$A327,allNAICS!$E:$E,'Number of Firms per 1000 Capita'!I$1)/$B327</f>
        <v>0</v>
      </c>
      <c r="J327" s="2">
        <f>1000*SUMIFS(allNAICS!$O:$O,allNAICS!$C:$C,'Number of Firms per 1000 Capita'!$A327,allNAICS!$E:$E,'Number of Firms per 1000 Capita'!J$1)/$B327</f>
        <v>7.2749583662021209</v>
      </c>
      <c r="K327" s="2">
        <f>1000*SUMIFS(allNAICS!$O:$O,allNAICS!$C:$C,'Number of Firms per 1000 Capita'!$A327,allNAICS!$E:$E,'Number of Firms per 1000 Capita'!K$1)/$B327</f>
        <v>1.7154376870390544</v>
      </c>
      <c r="L327" s="2">
        <f>1000*SUMIFS(allNAICS!$O:$O,allNAICS!$C:$C,'Number of Firms per 1000 Capita'!$A327,allNAICS!$E:$E,'Number of Firms per 1000 Capita'!L$1)/$B327</f>
        <v>1.4483135703225107</v>
      </c>
      <c r="M327" s="2">
        <f>1000*SUMIFS(allNAICS!$O:$O,allNAICS!$C:$C,'Number of Firms per 1000 Capita'!$A327,allNAICS!$E:$E,'Number of Firms per 1000 Capita'!M$1)/$B327</f>
        <v>6.7156672468268575</v>
      </c>
      <c r="N327" s="2">
        <f>1000*SUMIFS(allNAICS!$O:$O,allNAICS!$C:$C,'Number of Firms per 1000 Capita'!$A327,allNAICS!$E:$E,'Number of Firms per 1000 Capita'!N$1)/$B327</f>
        <v>3.0093201273848131</v>
      </c>
      <c r="O327" s="2">
        <f>1000*SUMIFS(allNAICS!$O:$O,allNAICS!$C:$C,'Number of Firms per 1000 Capita'!$A327,allNAICS!$E:$E,'Number of Firms per 1000 Capita'!O$1)/$B327</f>
        <v>0.83058905041550324</v>
      </c>
      <c r="P327" s="2">
        <f>1000*SUMIFS(allNAICS!$O:$O,allNAICS!$C:$C,'Number of Firms per 1000 Capita'!$A327,allNAICS!$E:$E,'Number of Firms per 1000 Capita'!P$1)/$B327</f>
        <v>3.0343630133269892</v>
      </c>
      <c r="Q327" s="2">
        <f>1000*SUMIFS(allNAICS!$O:$O,allNAICS!$C:$C,'Number of Firms per 1000 Capita'!$A327,allNAICS!$E:$E,'Number of Firms per 1000 Capita'!Q$1)/$B327</f>
        <v>6.6029742600870653</v>
      </c>
      <c r="R327" s="2">
        <f>1000*SUMIFS(allNAICS!$O:$O,allNAICS!$C:$C,'Number of Firms per 1000 Capita'!$A327,allNAICS!$E:$E,'Number of Firms per 1000 Capita'!R$1)/$B327</f>
        <v>7.2666107375547293</v>
      </c>
      <c r="S327" s="2">
        <f>1000*SUMIFS(allNAICS!$O:$O,allNAICS!$C:$C,'Number of Firms per 1000 Capita'!$A327,allNAICS!$E:$E,'Number of Firms per 1000 Capita'!S$1)/$B327</f>
        <v>6.615495703058154</v>
      </c>
      <c r="T327" s="2">
        <f>1000*SUMIFS(allNAICS!$O:$O,allNAICS!$C:$C,'Number of Firms per 1000 Capita'!$A327,allNAICS!$E:$E,'Number of Firms per 1000 Capita'!T$1)/$B327</f>
        <v>1.9909094324029901</v>
      </c>
      <c r="U327" s="2">
        <f>1000*SUMIFS(allNAICS!$O:$O,allNAICS!$C:$C,'Number of Firms per 1000 Capita'!$A327,allNAICS!$E:$E,'Number of Firms per 1000 Capita'!U$1)/$B327</f>
        <v>5.2923965624465232</v>
      </c>
      <c r="V327" s="2">
        <f>1000*SUMIFS(allNAICS!$O:$O,allNAICS!$C:$C,'Number of Firms per 1000 Capita'!$A327,allNAICS!$E:$E,'Number of Firms per 1000 Capita'!V$1)/$B327</f>
        <v>2.6086339523099977</v>
      </c>
      <c r="W327" s="2">
        <f>1000*SUMIFS(allNAICS!$O:$O,allNAICS!$C:$C,'Number of Firms per 1000 Capita'!$A327,allNAICS!$E:$E,'Number of Firms per 1000 Capita'!W$1)/$B327</f>
        <v>2.0242999469925582</v>
      </c>
      <c r="X327" s="2">
        <f>1000*SUMIFS(allNAICS!$O:$O,allNAICS!$C:$C,'Number of Firms per 1000 Capita'!$A327,allNAICS!$E:$E,'Number of Firms per 1000 Capita'!X$1)/$B327</f>
        <v>12.241797411400356</v>
      </c>
      <c r="Y327" s="2">
        <f>1000*SUMIFS(allNAICS!$O:$O,allNAICS!$C:$C,'Number of Firms per 1000 Capita'!$A327,allNAICS!$E:$E,'Number of Firms per 1000 Capita'!Y$1)/$B327</f>
        <v>0</v>
      </c>
      <c r="Z327" s="2">
        <f>1000*SUMIFS(allNAICS!$O:$O,allNAICS!$C:$C,'Number of Firms per 1000 Capita'!$A327,allNAICS!$E:$E,'Number of Firms per 1000 Capita'!Z$1)/$B327</f>
        <v>0</v>
      </c>
    </row>
    <row r="328" spans="1:26" x14ac:dyDescent="0.45">
      <c r="A328" s="1" t="s">
        <v>819</v>
      </c>
      <c r="B328" s="2">
        <v>222277</v>
      </c>
      <c r="C328" s="1" t="s">
        <v>445</v>
      </c>
      <c r="D328" s="1">
        <v>32.351260099999998</v>
      </c>
      <c r="E328" s="1">
        <v>-95.301062400000006</v>
      </c>
      <c r="F328" s="2">
        <f>1000*SUMIFS(allNAICS!$O:$O,allNAICS!$C:$C,'Number of Firms per 1000 Capita'!$A328,allNAICS!$E:$E,'Number of Firms per 1000 Capita'!F$1)/$B328</f>
        <v>87.489933731335228</v>
      </c>
      <c r="G328" s="2">
        <f>1000*SUMIFS(allNAICS!$O:$O,allNAICS!$C:$C,'Number of Firms per 1000 Capita'!$A328,allNAICS!$E:$E,'Number of Firms per 1000 Capita'!G$1)/$B328</f>
        <v>0.61634807020069549</v>
      </c>
      <c r="H328" s="2">
        <f>1000*SUMIFS(allNAICS!$O:$O,allNAICS!$C:$C,'Number of Firms per 1000 Capita'!$A328,allNAICS!$E:$E,'Number of Firms per 1000 Capita'!H$1)/$B328</f>
        <v>5.8755516765117397</v>
      </c>
      <c r="I328" s="2">
        <f>1000*SUMIFS(allNAICS!$O:$O,allNAICS!$C:$C,'Number of Firms per 1000 Capita'!$A328,allNAICS!$E:$E,'Number of Firms per 1000 Capita'!I$1)/$B328</f>
        <v>0.15746118581769594</v>
      </c>
      <c r="J328" s="2">
        <f>1000*SUMIFS(allNAICS!$O:$O,allNAICS!$C:$C,'Number of Firms per 1000 Capita'!$A328,allNAICS!$E:$E,'Number of Firms per 1000 Capita'!J$1)/$B328</f>
        <v>8.777336386580707</v>
      </c>
      <c r="K328" s="2">
        <f>1000*SUMIFS(allNAICS!$O:$O,allNAICS!$C:$C,'Number of Firms per 1000 Capita'!$A328,allNAICS!$E:$E,'Number of Firms per 1000 Capita'!K$1)/$B328</f>
        <v>1.7275741529712927</v>
      </c>
      <c r="L328" s="2">
        <f>1000*SUMIFS(allNAICS!$O:$O,allNAICS!$C:$C,'Number of Firms per 1000 Capita'!$A328,allNAICS!$E:$E,'Number of Firms per 1000 Capita'!L$1)/$B328</f>
        <v>1.8850353387889884</v>
      </c>
      <c r="M328" s="2">
        <f>1000*SUMIFS(allNAICS!$O:$O,allNAICS!$C:$C,'Number of Firms per 1000 Capita'!$A328,allNAICS!$E:$E,'Number of Firms per 1000 Capita'!M$1)/$B328</f>
        <v>8.4759106880154036</v>
      </c>
      <c r="N328" s="2">
        <f>1000*SUMIFS(allNAICS!$O:$O,allNAICS!$C:$C,'Number of Firms per 1000 Capita'!$A328,allNAICS!$E:$E,'Number of Firms per 1000 Capita'!N$1)/$B328</f>
        <v>3.7520751134845263</v>
      </c>
      <c r="O328" s="2">
        <f>1000*SUMIFS(allNAICS!$O:$O,allNAICS!$C:$C,'Number of Firms per 1000 Capita'!$A328,allNAICS!$E:$E,'Number of Firms per 1000 Capita'!O$1)/$B328</f>
        <v>0.98525713411644034</v>
      </c>
      <c r="P328" s="2">
        <f>1000*SUMIFS(allNAICS!$O:$O,allNAICS!$C:$C,'Number of Firms per 1000 Capita'!$A328,allNAICS!$E:$E,'Number of Firms per 1000 Capita'!P$1)/$B328</f>
        <v>3.4551483059425854</v>
      </c>
      <c r="Q328" s="2">
        <f>1000*SUMIFS(allNAICS!$O:$O,allNAICS!$C:$C,'Number of Firms per 1000 Capita'!$A328,allNAICS!$E:$E,'Number of Firms per 1000 Capita'!Q$1)/$B328</f>
        <v>7.0407644515626897</v>
      </c>
      <c r="R328" s="2">
        <f>1000*SUMIFS(allNAICS!$O:$O,allNAICS!$C:$C,'Number of Firms per 1000 Capita'!$A328,allNAICS!$E:$E,'Number of Firms per 1000 Capita'!R$1)/$B328</f>
        <v>11.143753064869509</v>
      </c>
      <c r="S328" s="2">
        <f>1000*SUMIFS(allNAICS!$O:$O,allNAICS!$C:$C,'Number of Firms per 1000 Capita'!$A328,allNAICS!$E:$E,'Number of Firms per 1000 Capita'!S$1)/$B328</f>
        <v>8.9033053352348652</v>
      </c>
      <c r="T328" s="2">
        <f>1000*SUMIFS(allNAICS!$O:$O,allNAICS!$C:$C,'Number of Firms per 1000 Capita'!$A328,allNAICS!$E:$E,'Number of Firms per 1000 Capita'!T$1)/$B328</f>
        <v>1.0977294097005088</v>
      </c>
      <c r="U328" s="2">
        <f>1000*SUMIFS(allNAICS!$O:$O,allNAICS!$C:$C,'Number of Firms per 1000 Capita'!$A328,allNAICS!$E:$E,'Number of Firms per 1000 Capita'!U$1)/$B328</f>
        <v>7.1532367271467585</v>
      </c>
      <c r="V328" s="2">
        <f>1000*SUMIFS(allNAICS!$O:$O,allNAICS!$C:$C,'Number of Firms per 1000 Capita'!$A328,allNAICS!$E:$E,'Number of Firms per 1000 Capita'!V$1)/$B328</f>
        <v>2.7083323960643702</v>
      </c>
      <c r="W328" s="2">
        <f>1000*SUMIFS(allNAICS!$O:$O,allNAICS!$C:$C,'Number of Firms per 1000 Capita'!$A328,allNAICS!$E:$E,'Number of Firms per 1000 Capita'!W$1)/$B328</f>
        <v>2.4653922808027819</v>
      </c>
      <c r="X328" s="2">
        <f>1000*SUMIFS(allNAICS!$O:$O,allNAICS!$C:$C,'Number of Firms per 1000 Capita'!$A328,allNAICS!$E:$E,'Number of Firms per 1000 Capita'!X$1)/$B328</f>
        <v>11.422684308317999</v>
      </c>
      <c r="Y328" s="2">
        <f>1000*SUMIFS(allNAICS!$O:$O,allNAICS!$C:$C,'Number of Firms per 1000 Capita'!$A328,allNAICS!$E:$E,'Number of Firms per 1000 Capita'!Y$1)/$B328</f>
        <v>0</v>
      </c>
      <c r="Z328" s="2">
        <f>1000*SUMIFS(allNAICS!$O:$O,allNAICS!$C:$C,'Number of Firms per 1000 Capita'!$A328,allNAICS!$E:$E,'Number of Firms per 1000 Capita'!Z$1)/$B328</f>
        <v>0</v>
      </c>
    </row>
    <row r="329" spans="1:26" x14ac:dyDescent="0.45">
      <c r="A329" s="1" t="s">
        <v>820</v>
      </c>
      <c r="B329" s="2">
        <v>295267</v>
      </c>
      <c r="C329" s="1" t="s">
        <v>451</v>
      </c>
      <c r="D329" s="1">
        <v>43.100903000000002</v>
      </c>
      <c r="E329" s="1">
        <v>-75.232664</v>
      </c>
      <c r="F329" s="2">
        <f>1000*SUMIFS(allNAICS!$O:$O,allNAICS!$C:$C,'Number of Firms per 1000 Capita'!$A329,allNAICS!$E:$E,'Number of Firms per 1000 Capita'!F$1)/$B329</f>
        <v>65.052985941537656</v>
      </c>
      <c r="G329" s="2">
        <f>1000*SUMIFS(allNAICS!$O:$O,allNAICS!$C:$C,'Number of Firms per 1000 Capita'!$A329,allNAICS!$E:$E,'Number of Firms per 1000 Capita'!G$1)/$B329</f>
        <v>1.0058692640897899</v>
      </c>
      <c r="H329" s="2">
        <f>1000*SUMIFS(allNAICS!$O:$O,allNAICS!$C:$C,'Number of Firms per 1000 Capita'!$A329,allNAICS!$E:$E,'Number of Firms per 1000 Capita'!H$1)/$B329</f>
        <v>0.12192354716239878</v>
      </c>
      <c r="I329" s="2">
        <f>1000*SUMIFS(allNAICS!$O:$O,allNAICS!$C:$C,'Number of Firms per 1000 Capita'!$A329,allNAICS!$E:$E,'Number of Firms per 1000 Capita'!I$1)/$B329</f>
        <v>0</v>
      </c>
      <c r="J329" s="2">
        <f>1000*SUMIFS(allNAICS!$O:$O,allNAICS!$C:$C,'Number of Firms per 1000 Capita'!$A329,allNAICS!$E:$E,'Number of Firms per 1000 Capita'!J$1)/$B329</f>
        <v>7.0106039618379299</v>
      </c>
      <c r="K329" s="2">
        <f>1000*SUMIFS(allNAICS!$O:$O,allNAICS!$C:$C,'Number of Firms per 1000 Capita'!$A329,allNAICS!$E:$E,'Number of Firms per 1000 Capita'!K$1)/$B329</f>
        <v>1.8932017462161366</v>
      </c>
      <c r="L329" s="2">
        <f>1000*SUMIFS(allNAICS!$O:$O,allNAICS!$C:$C,'Number of Firms per 1000 Capita'!$A329,allNAICS!$E:$E,'Number of Firms per 1000 Capita'!L$1)/$B329</f>
        <v>1.4529222703519187</v>
      </c>
      <c r="M329" s="2">
        <f>1000*SUMIFS(allNAICS!$O:$O,allNAICS!$C:$C,'Number of Firms per 1000 Capita'!$A329,allNAICS!$E:$E,'Number of Firms per 1000 Capita'!M$1)/$B329</f>
        <v>7.9080967395611426</v>
      </c>
      <c r="N329" s="2">
        <f>1000*SUMIFS(allNAICS!$O:$O,allNAICS!$C:$C,'Number of Firms per 1000 Capita'!$A329,allNAICS!$E:$E,'Number of Firms per 1000 Capita'!N$1)/$B329</f>
        <v>1.876267920221359</v>
      </c>
      <c r="O329" s="2">
        <f>1000*SUMIFS(allNAICS!$O:$O,allNAICS!$C:$C,'Number of Firms per 1000 Capita'!$A329,allNAICS!$E:$E,'Number of Firms per 1000 Capita'!O$1)/$B329</f>
        <v>0.6671927441942378</v>
      </c>
      <c r="P329" s="2">
        <f>1000*SUMIFS(allNAICS!$O:$O,allNAICS!$C:$C,'Number of Firms per 1000 Capita'!$A329,allNAICS!$E:$E,'Number of Firms per 1000 Capita'!P$1)/$B329</f>
        <v>2.2759062136981103</v>
      </c>
      <c r="Q329" s="2">
        <f>1000*SUMIFS(allNAICS!$O:$O,allNAICS!$C:$C,'Number of Firms per 1000 Capita'!$A329,allNAICS!$E:$E,'Number of Firms per 1000 Capita'!Q$1)/$B329</f>
        <v>6.1808464880938265</v>
      </c>
      <c r="R329" s="2">
        <f>1000*SUMIFS(allNAICS!$O:$O,allNAICS!$C:$C,'Number of Firms per 1000 Capita'!$A329,allNAICS!$E:$E,'Number of Firms per 1000 Capita'!R$1)/$B329</f>
        <v>7.8539084963778549</v>
      </c>
      <c r="S329" s="2">
        <f>1000*SUMIFS(allNAICS!$O:$O,allNAICS!$C:$C,'Number of Firms per 1000 Capita'!$A329,allNAICS!$E:$E,'Number of Firms per 1000 Capita'!S$1)/$B329</f>
        <v>2.9668063142850367</v>
      </c>
      <c r="T329" s="2">
        <f>1000*SUMIFS(allNAICS!$O:$O,allNAICS!$C:$C,'Number of Firms per 1000 Capita'!$A329,allNAICS!$E:$E,'Number of Firms per 1000 Capita'!T$1)/$B329</f>
        <v>1.5409781655247623</v>
      </c>
      <c r="U329" s="2">
        <f>1000*SUMIFS(allNAICS!$O:$O,allNAICS!$C:$C,'Number of Firms per 1000 Capita'!$A329,allNAICS!$E:$E,'Number of Firms per 1000 Capita'!U$1)/$B329</f>
        <v>7.7929467227966551</v>
      </c>
      <c r="V329" s="2">
        <f>1000*SUMIFS(allNAICS!$O:$O,allNAICS!$C:$C,'Number of Firms per 1000 Capita'!$A329,allNAICS!$E:$E,'Number of Firms per 1000 Capita'!V$1)/$B329</f>
        <v>2.7195724547612841</v>
      </c>
      <c r="W329" s="2">
        <f>1000*SUMIFS(allNAICS!$O:$O,allNAICS!$C:$C,'Number of Firms per 1000 Capita'!$A329,allNAICS!$E:$E,'Number of Firms per 1000 Capita'!W$1)/$B329</f>
        <v>2.8313357063268159</v>
      </c>
      <c r="X329" s="2">
        <f>1000*SUMIFS(allNAICS!$O:$O,allNAICS!$C:$C,'Number of Firms per 1000 Capita'!$A329,allNAICS!$E:$E,'Number of Firms per 1000 Capita'!X$1)/$B329</f>
        <v>9.0325027856143763</v>
      </c>
      <c r="Y329" s="2">
        <f>1000*SUMIFS(allNAICS!$O:$O,allNAICS!$C:$C,'Number of Firms per 1000 Capita'!$A329,allNAICS!$E:$E,'Number of Firms per 1000 Capita'!Y$1)/$B329</f>
        <v>0.18288532074359817</v>
      </c>
      <c r="Z329" s="2">
        <f>1000*SUMIFS(allNAICS!$O:$O,allNAICS!$C:$C,'Number of Firms per 1000 Capita'!$A329,allNAICS!$E:$E,'Number of Firms per 1000 Capita'!Z$1)/$B329</f>
        <v>0</v>
      </c>
    </row>
    <row r="330" spans="1:26" x14ac:dyDescent="0.45">
      <c r="A330" s="1" t="s">
        <v>821</v>
      </c>
      <c r="B330" s="2">
        <v>143969</v>
      </c>
      <c r="C330" s="1" t="s">
        <v>449</v>
      </c>
      <c r="D330" s="1">
        <v>30.8327022</v>
      </c>
      <c r="E330" s="1">
        <v>-83.278485099999997</v>
      </c>
      <c r="F330" s="2">
        <f>1000*SUMIFS(allNAICS!$O:$O,allNAICS!$C:$C,'Number of Firms per 1000 Capita'!$A330,allNAICS!$E:$E,'Number of Firms per 1000 Capita'!F$1)/$B330</f>
        <v>68.813425112350572</v>
      </c>
      <c r="G330" s="2">
        <f>1000*SUMIFS(allNAICS!$O:$O,allNAICS!$C:$C,'Number of Firms per 1000 Capita'!$A330,allNAICS!$E:$E,'Number of Firms per 1000 Capita'!G$1)/$B330</f>
        <v>0.90297216761941812</v>
      </c>
      <c r="H330" s="2">
        <f>1000*SUMIFS(allNAICS!$O:$O,allNAICS!$C:$C,'Number of Firms per 1000 Capita'!$A330,allNAICS!$E:$E,'Number of Firms per 1000 Capita'!H$1)/$B330</f>
        <v>0</v>
      </c>
      <c r="I330" s="2">
        <f>1000*SUMIFS(allNAICS!$O:$O,allNAICS!$C:$C,'Number of Firms per 1000 Capita'!$A330,allNAICS!$E:$E,'Number of Firms per 1000 Capita'!I$1)/$B330</f>
        <v>0</v>
      </c>
      <c r="J330" s="2">
        <f>1000*SUMIFS(allNAICS!$O:$O,allNAICS!$C:$C,'Number of Firms per 1000 Capita'!$A330,allNAICS!$E:$E,'Number of Firms per 1000 Capita'!J$1)/$B330</f>
        <v>7.8558578582889371</v>
      </c>
      <c r="K330" s="2">
        <f>1000*SUMIFS(allNAICS!$O:$O,allNAICS!$C:$C,'Number of Firms per 1000 Capita'!$A330,allNAICS!$E:$E,'Number of Firms per 1000 Capita'!K$1)/$B330</f>
        <v>1.6670255402204641</v>
      </c>
      <c r="L330" s="2">
        <f>1000*SUMIFS(allNAICS!$O:$O,allNAICS!$C:$C,'Number of Firms per 1000 Capita'!$A330,allNAICS!$E:$E,'Number of Firms per 1000 Capita'!L$1)/$B330</f>
        <v>1.5767283234585223</v>
      </c>
      <c r="M330" s="2">
        <f>1000*SUMIFS(allNAICS!$O:$O,allNAICS!$C:$C,'Number of Firms per 1000 Capita'!$A330,allNAICS!$E:$E,'Number of Firms per 1000 Capita'!M$1)/$B330</f>
        <v>8.0156144725600651</v>
      </c>
      <c r="N330" s="2">
        <f>1000*SUMIFS(allNAICS!$O:$O,allNAICS!$C:$C,'Number of Firms per 1000 Capita'!$A330,allNAICS!$E:$E,'Number of Firms per 1000 Capita'!N$1)/$B330</f>
        <v>2.3685654550632429</v>
      </c>
      <c r="O330" s="2">
        <f>1000*SUMIFS(allNAICS!$O:$O,allNAICS!$C:$C,'Number of Firms per 1000 Capita'!$A330,allNAICS!$E:$E,'Number of Firms per 1000 Capita'!O$1)/$B330</f>
        <v>0.65291833658634846</v>
      </c>
      <c r="P330" s="2">
        <f>1000*SUMIFS(allNAICS!$O:$O,allNAICS!$C:$C,'Number of Firms per 1000 Capita'!$A330,allNAICS!$E:$E,'Number of Firms per 1000 Capita'!P$1)/$B330</f>
        <v>3.8827803207634979</v>
      </c>
      <c r="Q330" s="2">
        <f>1000*SUMIFS(allNAICS!$O:$O,allNAICS!$C:$C,'Number of Firms per 1000 Capita'!$A330,allNAICS!$E:$E,'Number of Firms per 1000 Capita'!Q$1)/$B330</f>
        <v>6.7722912571456355</v>
      </c>
      <c r="R330" s="2">
        <f>1000*SUMIFS(allNAICS!$O:$O,allNAICS!$C:$C,'Number of Firms per 1000 Capita'!$A330,allNAICS!$E:$E,'Number of Firms per 1000 Capita'!R$1)/$B330</f>
        <v>6.6542102813800197</v>
      </c>
      <c r="S330" s="2">
        <f>1000*SUMIFS(allNAICS!$O:$O,allNAICS!$C:$C,'Number of Firms per 1000 Capita'!$A330,allNAICS!$E:$E,'Number of Firms per 1000 Capita'!S$1)/$B330</f>
        <v>5.3761573672109968</v>
      </c>
      <c r="T330" s="2">
        <f>1000*SUMIFS(allNAICS!$O:$O,allNAICS!$C:$C,'Number of Firms per 1000 Capita'!$A330,allNAICS!$E:$E,'Number of Firms per 1000 Capita'!T$1)/$B330</f>
        <v>1.2711069744181038</v>
      </c>
      <c r="U330" s="2">
        <f>1000*SUMIFS(allNAICS!$O:$O,allNAICS!$C:$C,'Number of Firms per 1000 Capita'!$A330,allNAICS!$E:$E,'Number of Firms per 1000 Capita'!U$1)/$B330</f>
        <v>7.0292910279296237</v>
      </c>
      <c r="V330" s="2">
        <f>1000*SUMIFS(allNAICS!$O:$O,allNAICS!$C:$C,'Number of Firms per 1000 Capita'!$A330,allNAICS!$E:$E,'Number of Firms per 1000 Capita'!V$1)/$B330</f>
        <v>1.5558905042057665</v>
      </c>
      <c r="W330" s="2">
        <f>1000*SUMIFS(allNAICS!$O:$O,allNAICS!$C:$C,'Number of Firms per 1000 Capita'!$A330,allNAICS!$E:$E,'Number of Firms per 1000 Capita'!W$1)/$B330</f>
        <v>3.4104564177010328</v>
      </c>
      <c r="X330" s="2">
        <f>1000*SUMIFS(allNAICS!$O:$O,allNAICS!$C:$C,'Number of Firms per 1000 Capita'!$A330,allNAICS!$E:$E,'Number of Firms per 1000 Capita'!X$1)/$B330</f>
        <v>9.9535316630663537</v>
      </c>
      <c r="Y330" s="2">
        <f>1000*SUMIFS(allNAICS!$O:$O,allNAICS!$C:$C,'Number of Firms per 1000 Capita'!$A330,allNAICS!$E:$E,'Number of Firms per 1000 Capita'!Y$1)/$B330</f>
        <v>0</v>
      </c>
      <c r="Z330" s="2">
        <f>1000*SUMIFS(allNAICS!$O:$O,allNAICS!$C:$C,'Number of Firms per 1000 Capita'!$A330,allNAICS!$E:$E,'Number of Firms per 1000 Capita'!Z$1)/$B330</f>
        <v>0</v>
      </c>
    </row>
    <row r="331" spans="1:26" x14ac:dyDescent="0.45">
      <c r="A331" s="1" t="s">
        <v>822</v>
      </c>
      <c r="B331" s="2">
        <v>434981</v>
      </c>
      <c r="C331" s="1" t="s">
        <v>480</v>
      </c>
      <c r="D331" s="1">
        <v>38.1040864</v>
      </c>
      <c r="E331" s="1">
        <v>-122.2566367</v>
      </c>
      <c r="F331" s="2">
        <f>1000*SUMIFS(allNAICS!$O:$O,allNAICS!$C:$C,'Number of Firms per 1000 Capita'!$A331,allNAICS!$E:$E,'Number of Firms per 1000 Capita'!F$1)/$B331</f>
        <v>59.138215232389463</v>
      </c>
      <c r="G331" s="2">
        <f>1000*SUMIFS(allNAICS!$O:$O,allNAICS!$C:$C,'Number of Firms per 1000 Capita'!$A331,allNAICS!$E:$E,'Number of Firms per 1000 Capita'!G$1)/$B331</f>
        <v>0.16782342217246271</v>
      </c>
      <c r="H331" s="2">
        <f>1000*SUMIFS(allNAICS!$O:$O,allNAICS!$C:$C,'Number of Firms per 1000 Capita'!$A331,allNAICS!$E:$E,'Number of Firms per 1000 Capita'!H$1)/$B331</f>
        <v>9.6555941523882652E-2</v>
      </c>
      <c r="I331" s="2">
        <f>1000*SUMIFS(allNAICS!$O:$O,allNAICS!$C:$C,'Number of Firms per 1000 Capita'!$A331,allNAICS!$E:$E,'Number of Firms per 1000 Capita'!I$1)/$B331</f>
        <v>0</v>
      </c>
      <c r="J331" s="2">
        <f>1000*SUMIFS(allNAICS!$O:$O,allNAICS!$C:$C,'Number of Firms per 1000 Capita'!$A331,allNAICS!$E:$E,'Number of Firms per 1000 Capita'!J$1)/$B331</f>
        <v>4.807106517296158</v>
      </c>
      <c r="K331" s="2">
        <f>1000*SUMIFS(allNAICS!$O:$O,allNAICS!$C:$C,'Number of Firms per 1000 Capita'!$A331,allNAICS!$E:$E,'Number of Firms per 1000 Capita'!K$1)/$B331</f>
        <v>1.048321650830726</v>
      </c>
      <c r="L331" s="2">
        <f>1000*SUMIFS(allNAICS!$O:$O,allNAICS!$C:$C,'Number of Firms per 1000 Capita'!$A331,allNAICS!$E:$E,'Number of Firms per 1000 Capita'!L$1)/$B331</f>
        <v>1.1149912295019782</v>
      </c>
      <c r="M331" s="2">
        <f>1000*SUMIFS(allNAICS!$O:$O,allNAICS!$C:$C,'Number of Firms per 1000 Capita'!$A331,allNAICS!$E:$E,'Number of Firms per 1000 Capita'!M$1)/$B331</f>
        <v>6.910646671923601</v>
      </c>
      <c r="N331" s="2">
        <f>1000*SUMIFS(allNAICS!$O:$O,allNAICS!$C:$C,'Number of Firms per 1000 Capita'!$A331,allNAICS!$E:$E,'Number of Firms per 1000 Capita'!N$1)/$B331</f>
        <v>1.9058303696023504</v>
      </c>
      <c r="O331" s="2">
        <f>1000*SUMIFS(allNAICS!$O:$O,allNAICS!$C:$C,'Number of Firms per 1000 Capita'!$A331,allNAICS!$E:$E,'Number of Firms per 1000 Capita'!O$1)/$B331</f>
        <v>0.91268354249955741</v>
      </c>
      <c r="P331" s="2">
        <f>1000*SUMIFS(allNAICS!$O:$O,allNAICS!$C:$C,'Number of Firms per 1000 Capita'!$A331,allNAICS!$E:$E,'Number of Firms per 1000 Capita'!P$1)/$B331</f>
        <v>2.0552621838655023</v>
      </c>
      <c r="Q331" s="2">
        <f>1000*SUMIFS(allNAICS!$O:$O,allNAICS!$C:$C,'Number of Firms per 1000 Capita'!$A331,allNAICS!$E:$E,'Number of Firms per 1000 Capita'!Q$1)/$B331</f>
        <v>6.0554369041406408</v>
      </c>
      <c r="R331" s="2">
        <f>1000*SUMIFS(allNAICS!$O:$O,allNAICS!$C:$C,'Number of Firms per 1000 Capita'!$A331,allNAICS!$E:$E,'Number of Firms per 1000 Capita'!R$1)/$B331</f>
        <v>7.8509176262871252</v>
      </c>
      <c r="S331" s="2">
        <f>1000*SUMIFS(allNAICS!$O:$O,allNAICS!$C:$C,'Number of Firms per 1000 Capita'!$A331,allNAICS!$E:$E,'Number of Firms per 1000 Capita'!S$1)/$B331</f>
        <v>4.9956204983665957</v>
      </c>
      <c r="T331" s="2">
        <f>1000*SUMIFS(allNAICS!$O:$O,allNAICS!$C:$C,'Number of Firms per 1000 Capita'!$A331,allNAICS!$E:$E,'Number of Firms per 1000 Capita'!T$1)/$B331</f>
        <v>1.5816782802007443</v>
      </c>
      <c r="U331" s="2">
        <f>1000*SUMIFS(allNAICS!$O:$O,allNAICS!$C:$C,'Number of Firms per 1000 Capita'!$A331,allNAICS!$E:$E,'Number of Firms per 1000 Capita'!U$1)/$B331</f>
        <v>6.220961375324439</v>
      </c>
      <c r="V331" s="2">
        <f>1000*SUMIFS(allNAICS!$O:$O,allNAICS!$C:$C,'Number of Firms per 1000 Capita'!$A331,allNAICS!$E:$E,'Number of Firms per 1000 Capita'!V$1)/$B331</f>
        <v>2.8484002749545381</v>
      </c>
      <c r="W331" s="2">
        <f>1000*SUMIFS(allNAICS!$O:$O,allNAICS!$C:$C,'Number of Firms per 1000 Capita'!$A331,allNAICS!$E:$E,'Number of Firms per 1000 Capita'!W$1)/$B331</f>
        <v>1.857552398840409</v>
      </c>
      <c r="X331" s="2">
        <f>1000*SUMIFS(allNAICS!$O:$O,allNAICS!$C:$C,'Number of Firms per 1000 Capita'!$A331,allNAICS!$E:$E,'Number of Firms per 1000 Capita'!X$1)/$B331</f>
        <v>8.7590032668093549</v>
      </c>
      <c r="Y331" s="2">
        <f>1000*SUMIFS(allNAICS!$O:$O,allNAICS!$C:$C,'Number of Firms per 1000 Capita'!$A331,allNAICS!$E:$E,'Number of Firms per 1000 Capita'!Y$1)/$B331</f>
        <v>6.6669578671252311E-2</v>
      </c>
      <c r="Z331" s="2">
        <f>1000*SUMIFS(allNAICS!$O:$O,allNAICS!$C:$C,'Number of Firms per 1000 Capita'!$A331,allNAICS!$E:$E,'Number of Firms per 1000 Capita'!Z$1)/$B331</f>
        <v>0</v>
      </c>
    </row>
    <row r="332" spans="1:26" x14ac:dyDescent="0.45">
      <c r="A332" s="1" t="s">
        <v>823</v>
      </c>
      <c r="B332" s="2">
        <v>99028</v>
      </c>
      <c r="C332" s="1" t="s">
        <v>445</v>
      </c>
      <c r="D332" s="1">
        <v>28.805267400000002</v>
      </c>
      <c r="E332" s="1">
        <v>-97.003598199999999</v>
      </c>
      <c r="F332" s="2">
        <f>1000*SUMIFS(allNAICS!$O:$O,allNAICS!$C:$C,'Number of Firms per 1000 Capita'!$A332,allNAICS!$E:$E,'Number of Firms per 1000 Capita'!F$1)/$B332</f>
        <v>94.185482893727027</v>
      </c>
      <c r="G332" s="2">
        <f>1000*SUMIFS(allNAICS!$O:$O,allNAICS!$C:$C,'Number of Firms per 1000 Capita'!$A332,allNAICS!$E:$E,'Number of Firms per 1000 Capita'!G$1)/$B332</f>
        <v>0.91893201922688528</v>
      </c>
      <c r="H332" s="2">
        <f>1000*SUMIFS(allNAICS!$O:$O,allNAICS!$C:$C,'Number of Firms per 1000 Capita'!$A332,allNAICS!$E:$E,'Number of Firms per 1000 Capita'!H$1)/$B332</f>
        <v>4.8875065638001374</v>
      </c>
      <c r="I332" s="2">
        <f>1000*SUMIFS(allNAICS!$O:$O,allNAICS!$C:$C,'Number of Firms per 1000 Capita'!$A332,allNAICS!$E:$E,'Number of Firms per 1000 Capita'!I$1)/$B332</f>
        <v>0.2625520054933958</v>
      </c>
      <c r="J332" s="2">
        <f>1000*SUMIFS(allNAICS!$O:$O,allNAICS!$C:$C,'Number of Firms per 1000 Capita'!$A332,allNAICS!$E:$E,'Number of Firms per 1000 Capita'!J$1)/$B332</f>
        <v>12.188471947328029</v>
      </c>
      <c r="K332" s="2">
        <f>1000*SUMIFS(allNAICS!$O:$O,allNAICS!$C:$C,'Number of Firms per 1000 Capita'!$A332,allNAICS!$E:$E,'Number of Firms per 1000 Capita'!K$1)/$B332</f>
        <v>1.9893363493153451</v>
      </c>
      <c r="L332" s="2">
        <f>1000*SUMIFS(allNAICS!$O:$O,allNAICS!$C:$C,'Number of Firms per 1000 Capita'!$A332,allNAICS!$E:$E,'Number of Firms per 1000 Capita'!L$1)/$B332</f>
        <v>2.1307105061194815</v>
      </c>
      <c r="M332" s="2">
        <f>1000*SUMIFS(allNAICS!$O:$O,allNAICS!$C:$C,'Number of Firms per 1000 Capita'!$A332,allNAICS!$E:$E,'Number of Firms per 1000 Capita'!M$1)/$B332</f>
        <v>9.6841297410833302</v>
      </c>
      <c r="N332" s="2">
        <f>1000*SUMIFS(allNAICS!$O:$O,allNAICS!$C:$C,'Number of Firms per 1000 Capita'!$A332,allNAICS!$E:$E,'Number of Firms per 1000 Capita'!N$1)/$B332</f>
        <v>4.3825988609282227</v>
      </c>
      <c r="O332" s="2">
        <f>1000*SUMIFS(allNAICS!$O:$O,allNAICS!$C:$C,'Number of Firms per 1000 Capita'!$A332,allNAICS!$E:$E,'Number of Firms per 1000 Capita'!O$1)/$B332</f>
        <v>0.38372985418265543</v>
      </c>
      <c r="P332" s="2">
        <f>1000*SUMIFS(allNAICS!$O:$O,allNAICS!$C:$C,'Number of Firms per 1000 Capita'!$A332,allNAICS!$E:$E,'Number of Firms per 1000 Capita'!P$1)/$B332</f>
        <v>5.1803530314658479</v>
      </c>
      <c r="Q332" s="2">
        <f>1000*SUMIFS(allNAICS!$O:$O,allNAICS!$C:$C,'Number of Firms per 1000 Capita'!$A332,allNAICS!$E:$E,'Number of Firms per 1000 Capita'!Q$1)/$B332</f>
        <v>5.8468311992567763</v>
      </c>
      <c r="R332" s="2">
        <f>1000*SUMIFS(allNAICS!$O:$O,allNAICS!$C:$C,'Number of Firms per 1000 Capita'!$A332,allNAICS!$E:$E,'Number of Firms per 1000 Capita'!R$1)/$B332</f>
        <v>7.4726340025043418</v>
      </c>
      <c r="S332" s="2">
        <f>1000*SUMIFS(allNAICS!$O:$O,allNAICS!$C:$C,'Number of Firms per 1000 Capita'!$A332,allNAICS!$E:$E,'Number of Firms per 1000 Capita'!S$1)/$B332</f>
        <v>10.603061760310215</v>
      </c>
      <c r="T332" s="2">
        <f>1000*SUMIFS(allNAICS!$O:$O,allNAICS!$C:$C,'Number of Firms per 1000 Capita'!$A332,allNAICS!$E:$E,'Number of Firms per 1000 Capita'!T$1)/$B332</f>
        <v>1.7469806519368261</v>
      </c>
      <c r="U332" s="2">
        <f>1000*SUMIFS(allNAICS!$O:$O,allNAICS!$C:$C,'Number of Firms per 1000 Capita'!$A332,allNAICS!$E:$E,'Number of Firms per 1000 Capita'!U$1)/$B332</f>
        <v>11.592680857939168</v>
      </c>
      <c r="V332" s="2">
        <f>1000*SUMIFS(allNAICS!$O:$O,allNAICS!$C:$C,'Number of Firms per 1000 Capita'!$A332,allNAICS!$E:$E,'Number of Firms per 1000 Capita'!V$1)/$B332</f>
        <v>2.1307105061194815</v>
      </c>
      <c r="W332" s="2">
        <f>1000*SUMIFS(allNAICS!$O:$O,allNAICS!$C:$C,'Number of Firms per 1000 Capita'!$A332,allNAICS!$E:$E,'Number of Firms per 1000 Capita'!W$1)/$B332</f>
        <v>3.3828816092418306</v>
      </c>
      <c r="X332" s="2">
        <f>1000*SUMIFS(allNAICS!$O:$O,allNAICS!$C:$C,'Number of Firms per 1000 Capita'!$A332,allNAICS!$E:$E,'Number of Firms per 1000 Capita'!X$1)/$B332</f>
        <v>9.8658965141172192</v>
      </c>
      <c r="Y332" s="2">
        <f>1000*SUMIFS(allNAICS!$O:$O,allNAICS!$C:$C,'Number of Firms per 1000 Capita'!$A332,allNAICS!$E:$E,'Number of Firms per 1000 Capita'!Y$1)/$B332</f>
        <v>0</v>
      </c>
      <c r="Z332" s="2">
        <f>1000*SUMIFS(allNAICS!$O:$O,allNAICS!$C:$C,'Number of Firms per 1000 Capita'!$A332,allNAICS!$E:$E,'Number of Firms per 1000 Capita'!Z$1)/$B332</f>
        <v>0</v>
      </c>
    </row>
    <row r="333" spans="1:26" x14ac:dyDescent="0.45">
      <c r="A333" s="1" t="s">
        <v>824</v>
      </c>
      <c r="B333" s="2">
        <v>154952</v>
      </c>
      <c r="C333" s="1" t="s">
        <v>457</v>
      </c>
      <c r="D333" s="1">
        <v>39.486377300000001</v>
      </c>
      <c r="E333" s="1">
        <v>-75.025963700000005</v>
      </c>
      <c r="F333" s="2">
        <f>1000*SUMIFS(allNAICS!$O:$O,allNAICS!$C:$C,'Number of Firms per 1000 Capita'!$A333,allNAICS!$E:$E,'Number of Firms per 1000 Capita'!F$1)/$B333</f>
        <v>53.706954411688784</v>
      </c>
      <c r="G333" s="2">
        <f>1000*SUMIFS(allNAICS!$O:$O,allNAICS!$C:$C,'Number of Firms per 1000 Capita'!$A333,allNAICS!$E:$E,'Number of Firms per 1000 Capita'!G$1)/$B333</f>
        <v>0.67762920130104809</v>
      </c>
      <c r="H333" s="2">
        <f>1000*SUMIFS(allNAICS!$O:$O,allNAICS!$C:$C,'Number of Firms per 1000 Capita'!$A333,allNAICS!$E:$E,'Number of Firms per 1000 Capita'!H$1)/$B333</f>
        <v>0</v>
      </c>
      <c r="I333" s="2">
        <f>1000*SUMIFS(allNAICS!$O:$O,allNAICS!$C:$C,'Number of Firms per 1000 Capita'!$A333,allNAICS!$E:$E,'Number of Firms per 1000 Capita'!I$1)/$B333</f>
        <v>0</v>
      </c>
      <c r="J333" s="2">
        <f>1000*SUMIFS(allNAICS!$O:$O,allNAICS!$C:$C,'Number of Firms per 1000 Capita'!$A333,allNAICS!$E:$E,'Number of Firms per 1000 Capita'!J$1)/$B333</f>
        <v>6.6730342299550829</v>
      </c>
      <c r="K333" s="2">
        <f>1000*SUMIFS(allNAICS!$O:$O,allNAICS!$C:$C,'Number of Firms per 1000 Capita'!$A333,allNAICS!$E:$E,'Number of Firms per 1000 Capita'!K$1)/$B333</f>
        <v>1.4843306314213434</v>
      </c>
      <c r="L333" s="2">
        <f>1000*SUMIFS(allNAICS!$O:$O,allNAICS!$C:$C,'Number of Firms per 1000 Capita'!$A333,allNAICS!$E:$E,'Number of Firms per 1000 Capita'!L$1)/$B333</f>
        <v>1.6585781403273272</v>
      </c>
      <c r="M333" s="2">
        <f>1000*SUMIFS(allNAICS!$O:$O,allNAICS!$C:$C,'Number of Firms per 1000 Capita'!$A333,allNAICS!$E:$E,'Number of Firms per 1000 Capita'!M$1)/$B333</f>
        <v>7.5829934431307757</v>
      </c>
      <c r="N333" s="2">
        <f>1000*SUMIFS(allNAICS!$O:$O,allNAICS!$C:$C,'Number of Firms per 1000 Capita'!$A333,allNAICS!$E:$E,'Number of Firms per 1000 Capita'!N$1)/$B333</f>
        <v>1.8005575920284991</v>
      </c>
      <c r="O333" s="2">
        <f>1000*SUMIFS(allNAICS!$O:$O,allNAICS!$C:$C,'Number of Firms per 1000 Capita'!$A333,allNAICS!$E:$E,'Number of Firms per 1000 Capita'!O$1)/$B333</f>
        <v>0.61954669833238685</v>
      </c>
      <c r="P333" s="2">
        <f>1000*SUMIFS(allNAICS!$O:$O,allNAICS!$C:$C,'Number of Firms per 1000 Capita'!$A333,allNAICS!$E:$E,'Number of Firms per 1000 Capita'!P$1)/$B333</f>
        <v>1.7231142547369509</v>
      </c>
      <c r="Q333" s="2">
        <f>1000*SUMIFS(allNAICS!$O:$O,allNAICS!$C:$C,'Number of Firms per 1000 Capita'!$A333,allNAICS!$E:$E,'Number of Firms per 1000 Capita'!Q$1)/$B333</f>
        <v>5.8598791883938253</v>
      </c>
      <c r="R333" s="2">
        <f>1000*SUMIFS(allNAICS!$O:$O,allNAICS!$C:$C,'Number of Firms per 1000 Capita'!$A333,allNAICS!$E:$E,'Number of Firms per 1000 Capita'!R$1)/$B333</f>
        <v>5.1887035985337393</v>
      </c>
      <c r="S333" s="2">
        <f>1000*SUMIFS(allNAICS!$O:$O,allNAICS!$C:$C,'Number of Firms per 1000 Capita'!$A333,allNAICS!$E:$E,'Number of Firms per 1000 Capita'!S$1)/$B333</f>
        <v>3.8398988073726059</v>
      </c>
      <c r="T333" s="2">
        <f>1000*SUMIFS(allNAICS!$O:$O,allNAICS!$C:$C,'Number of Firms per 1000 Capita'!$A333,allNAICS!$E:$E,'Number of Firms per 1000 Capita'!T$1)/$B333</f>
        <v>1.2971758996334348</v>
      </c>
      <c r="U333" s="2">
        <f>1000*SUMIFS(allNAICS!$O:$O,allNAICS!$C:$C,'Number of Firms per 1000 Capita'!$A333,allNAICS!$E:$E,'Number of Firms per 1000 Capita'!U$1)/$B333</f>
        <v>5.2919613815891369</v>
      </c>
      <c r="V333" s="2">
        <f>1000*SUMIFS(allNAICS!$O:$O,allNAICS!$C:$C,'Number of Firms per 1000 Capita'!$A333,allNAICS!$E:$E,'Number of Firms per 1000 Capita'!V$1)/$B333</f>
        <v>1.9038153750838969</v>
      </c>
      <c r="W333" s="2">
        <f>1000*SUMIFS(allNAICS!$O:$O,allNAICS!$C:$C,'Number of Firms per 1000 Capita'!$A333,allNAICS!$E:$E,'Number of Firms per 1000 Capita'!W$1)/$B333</f>
        <v>2.2394031700139396</v>
      </c>
      <c r="X333" s="2">
        <f>1000*SUMIFS(allNAICS!$O:$O,allNAICS!$C:$C,'Number of Firms per 1000 Capita'!$A333,allNAICS!$E:$E,'Number of Firms per 1000 Capita'!X$1)/$B333</f>
        <v>5.8082502968661265</v>
      </c>
      <c r="Y333" s="2">
        <f>1000*SUMIFS(allNAICS!$O:$O,allNAICS!$C:$C,'Number of Firms per 1000 Capita'!$A333,allNAICS!$E:$E,'Number of Firms per 1000 Capita'!Y$1)/$B333</f>
        <v>0</v>
      </c>
      <c r="Z333" s="2">
        <f>1000*SUMIFS(allNAICS!$O:$O,allNAICS!$C:$C,'Number of Firms per 1000 Capita'!$A333,allNAICS!$E:$E,'Number of Firms per 1000 Capita'!Z$1)/$B333</f>
        <v>0</v>
      </c>
    </row>
    <row r="334" spans="1:26" x14ac:dyDescent="0.45">
      <c r="A334" s="1" t="s">
        <v>825</v>
      </c>
      <c r="B334" s="2">
        <v>1717708</v>
      </c>
      <c r="C334" s="1" t="s">
        <v>502</v>
      </c>
      <c r="D334" s="1">
        <v>36.8529263</v>
      </c>
      <c r="E334" s="1">
        <v>75.977985000000004</v>
      </c>
      <c r="F334" s="2">
        <f>1000*SUMIFS(allNAICS!$O:$O,allNAICS!$C:$C,'Number of Firms per 1000 Capita'!$A334,allNAICS!$E:$E,'Number of Firms per 1000 Capita'!F$1)/$B334</f>
        <v>67.886392797844564</v>
      </c>
      <c r="G334" s="2">
        <f>1000*SUMIFS(allNAICS!$O:$O,allNAICS!$C:$C,'Number of Firms per 1000 Capita'!$A334,allNAICS!$E:$E,'Number of Firms per 1000 Capita'!G$1)/$B334</f>
        <v>0.57052770319518797</v>
      </c>
      <c r="H334" s="2">
        <f>1000*SUMIFS(allNAICS!$O:$O,allNAICS!$C:$C,'Number of Firms per 1000 Capita'!$A334,allNAICS!$E:$E,'Number of Firms per 1000 Capita'!H$1)/$B334</f>
        <v>1.8629476022700018E-2</v>
      </c>
      <c r="I334" s="2">
        <f>1000*SUMIFS(allNAICS!$O:$O,allNAICS!$C:$C,'Number of Firms per 1000 Capita'!$A334,allNAICS!$E:$E,'Number of Firms per 1000 Capita'!I$1)/$B334</f>
        <v>3.9005465422528161E-2</v>
      </c>
      <c r="J334" s="2">
        <f>1000*SUMIFS(allNAICS!$O:$O,allNAICS!$C:$C,'Number of Firms per 1000 Capita'!$A334,allNAICS!$E:$E,'Number of Firms per 1000 Capita'!J$1)/$B334</f>
        <v>7.5880184524960006</v>
      </c>
      <c r="K334" s="2">
        <f>1000*SUMIFS(allNAICS!$O:$O,allNAICS!$C:$C,'Number of Firms per 1000 Capita'!$A334,allNAICS!$E:$E,'Number of Firms per 1000 Capita'!K$1)/$B334</f>
        <v>0.98910874258022896</v>
      </c>
      <c r="L334" s="2">
        <f>1000*SUMIFS(allNAICS!$O:$O,allNAICS!$C:$C,'Number of Firms per 1000 Capita'!$A334,allNAICS!$E:$E,'Number of Firms per 1000 Capita'!L$1)/$B334</f>
        <v>1.6015527668264919</v>
      </c>
      <c r="M334" s="2">
        <f>1000*SUMIFS(allNAICS!$O:$O,allNAICS!$C:$C,'Number of Firms per 1000 Capita'!$A334,allNAICS!$E:$E,'Number of Firms per 1000 Capita'!M$1)/$B334</f>
        <v>6.4190188320715746</v>
      </c>
      <c r="N334" s="2">
        <f>1000*SUMIFS(allNAICS!$O:$O,allNAICS!$C:$C,'Number of Firms per 1000 Capita'!$A334,allNAICS!$E:$E,'Number of Firms per 1000 Capita'!N$1)/$B334</f>
        <v>2.3164589091976051</v>
      </c>
      <c r="O334" s="2">
        <f>1000*SUMIFS(allNAICS!$O:$O,allNAICS!$C:$C,'Number of Firms per 1000 Capita'!$A334,allNAICS!$E:$E,'Number of Firms per 1000 Capita'!O$1)/$B334</f>
        <v>0.63689521152605677</v>
      </c>
      <c r="P334" s="2">
        <f>1000*SUMIFS(allNAICS!$O:$O,allNAICS!$C:$C,'Number of Firms per 1000 Capita'!$A334,allNAICS!$E:$E,'Number of Firms per 1000 Capita'!P$1)/$B334</f>
        <v>1.9846213675432611</v>
      </c>
      <c r="Q334" s="2">
        <f>1000*SUMIFS(allNAICS!$O:$O,allNAICS!$C:$C,'Number of Firms per 1000 Capita'!$A334,allNAICS!$E:$E,'Number of Firms per 1000 Capita'!Q$1)/$B334</f>
        <v>7.650310762946904</v>
      </c>
      <c r="R334" s="2">
        <f>1000*SUMIFS(allNAICS!$O:$O,allNAICS!$C:$C,'Number of Firms per 1000 Capita'!$A334,allNAICS!$E:$E,'Number of Firms per 1000 Capita'!R$1)/$B334</f>
        <v>8.2831307765929942</v>
      </c>
      <c r="S334" s="2">
        <f>1000*SUMIFS(allNAICS!$O:$O,allNAICS!$C:$C,'Number of Firms per 1000 Capita'!$A334,allNAICS!$E:$E,'Number of Firms per 1000 Capita'!S$1)/$B334</f>
        <v>5.7308925614830928</v>
      </c>
      <c r="T334" s="2">
        <f>1000*SUMIFS(allNAICS!$O:$O,allNAICS!$C:$C,'Number of Firms per 1000 Capita'!$A334,allNAICS!$E:$E,'Number of Firms per 1000 Capita'!T$1)/$B334</f>
        <v>1.8949670141840174</v>
      </c>
      <c r="U334" s="2">
        <f>1000*SUMIFS(allNAICS!$O:$O,allNAICS!$C:$C,'Number of Firms per 1000 Capita'!$A334,allNAICS!$E:$E,'Number of Firms per 1000 Capita'!U$1)/$B334</f>
        <v>6.517405752316459</v>
      </c>
      <c r="V334" s="2">
        <f>1000*SUMIFS(allNAICS!$O:$O,allNAICS!$C:$C,'Number of Firms per 1000 Capita'!$A334,allNAICS!$E:$E,'Number of Firms per 1000 Capita'!V$1)/$B334</f>
        <v>3.4994306366390564</v>
      </c>
      <c r="W334" s="2">
        <f>1000*SUMIFS(allNAICS!$O:$O,allNAICS!$C:$C,'Number of Firms per 1000 Capita'!$A334,allNAICS!$E:$E,'Number of Firms per 1000 Capita'!W$1)/$B334</f>
        <v>2.4794668243962303</v>
      </c>
      <c r="X334" s="2">
        <f>1000*SUMIFS(allNAICS!$O:$O,allNAICS!$C:$C,'Number of Firms per 1000 Capita'!$A334,allNAICS!$E:$E,'Number of Firms per 1000 Capita'!X$1)/$B334</f>
        <v>9.8462602491226683</v>
      </c>
      <c r="Y334" s="2">
        <f>1000*SUMIFS(allNAICS!$O:$O,allNAICS!$C:$C,'Number of Firms per 1000 Capita'!$A334,allNAICS!$E:$E,'Number of Firms per 1000 Capita'!Y$1)/$B334</f>
        <v>9.6058235742046957E-2</v>
      </c>
      <c r="Z334" s="2">
        <f>1000*SUMIFS(allNAICS!$O:$O,allNAICS!$C:$C,'Number of Firms per 1000 Capita'!$A334,allNAICS!$E:$E,'Number of Firms per 1000 Capita'!Z$1)/$B334</f>
        <v>0</v>
      </c>
    </row>
    <row r="335" spans="1:26" x14ac:dyDescent="0.45">
      <c r="A335" s="1" t="s">
        <v>826</v>
      </c>
      <c r="B335" s="2">
        <v>458809</v>
      </c>
      <c r="C335" s="1" t="s">
        <v>480</v>
      </c>
      <c r="D335" s="1">
        <v>36.330228400000003</v>
      </c>
      <c r="E335" s="1">
        <v>-119.2920585</v>
      </c>
      <c r="F335" s="2">
        <f>1000*SUMIFS(allNAICS!$O:$O,allNAICS!$C:$C,'Number of Firms per 1000 Capita'!$A335,allNAICS!$E:$E,'Number of Firms per 1000 Capita'!F$1)/$B335</f>
        <v>50.805454993254273</v>
      </c>
      <c r="G335" s="2">
        <f>1000*SUMIFS(allNAICS!$O:$O,allNAICS!$C:$C,'Number of Firms per 1000 Capita'!$A335,allNAICS!$E:$E,'Number of Firms per 1000 Capita'!G$1)/$B335</f>
        <v>1.2445265894958468</v>
      </c>
      <c r="H335" s="2">
        <f>1000*SUMIFS(allNAICS!$O:$O,allNAICS!$C:$C,'Number of Firms per 1000 Capita'!$A335,allNAICS!$E:$E,'Number of Firms per 1000 Capita'!H$1)/$B335</f>
        <v>7.1925354559304641E-2</v>
      </c>
      <c r="I335" s="2">
        <f>1000*SUMIFS(allNAICS!$O:$O,allNAICS!$C:$C,'Number of Firms per 1000 Capita'!$A335,allNAICS!$E:$E,'Number of Firms per 1000 Capita'!I$1)/$B335</f>
        <v>7.846402315560505E-2</v>
      </c>
      <c r="J335" s="2">
        <f>1000*SUMIFS(allNAICS!$O:$O,allNAICS!$C:$C,'Number of Firms per 1000 Capita'!$A335,allNAICS!$E:$E,'Number of Firms per 1000 Capita'!J$1)/$B335</f>
        <v>4.3634715099311476</v>
      </c>
      <c r="K335" s="2">
        <f>1000*SUMIFS(allNAICS!$O:$O,allNAICS!$C:$C,'Number of Firms per 1000 Capita'!$A335,allNAICS!$E:$E,'Number of Firms per 1000 Capita'!K$1)/$B335</f>
        <v>0.74976733237578164</v>
      </c>
      <c r="L335" s="2">
        <f>1000*SUMIFS(allNAICS!$O:$O,allNAICS!$C:$C,'Number of Firms per 1000 Capita'!$A335,allNAICS!$E:$E,'Number of Firms per 1000 Capita'!L$1)/$B335</f>
        <v>1.2336288085020128</v>
      </c>
      <c r="M335" s="2">
        <f>1000*SUMIFS(allNAICS!$O:$O,allNAICS!$C:$C,'Number of Firms per 1000 Capita'!$A335,allNAICS!$E:$E,'Number of Firms per 1000 Capita'!M$1)/$B335</f>
        <v>6.5975166136671248</v>
      </c>
      <c r="N335" s="2">
        <f>1000*SUMIFS(allNAICS!$O:$O,allNAICS!$C:$C,'Number of Firms per 1000 Capita'!$A335,allNAICS!$E:$E,'Number of Firms per 1000 Capita'!N$1)/$B335</f>
        <v>2.3844344814508869</v>
      </c>
      <c r="O335" s="2">
        <f>1000*SUMIFS(allNAICS!$O:$O,allNAICS!$C:$C,'Number of Firms per 1000 Capita'!$A335,allNAICS!$E:$E,'Number of Firms per 1000 Capita'!O$1)/$B335</f>
        <v>0.17218493970257776</v>
      </c>
      <c r="P335" s="2">
        <f>1000*SUMIFS(allNAICS!$O:$O,allNAICS!$C:$C,'Number of Firms per 1000 Capita'!$A335,allNAICS!$E:$E,'Number of Firms per 1000 Capita'!P$1)/$B335</f>
        <v>1.2619630390859813</v>
      </c>
      <c r="Q335" s="2">
        <f>1000*SUMIFS(allNAICS!$O:$O,allNAICS!$C:$C,'Number of Firms per 1000 Capita'!$A335,allNAICS!$E:$E,'Number of Firms per 1000 Capita'!Q$1)/$B335</f>
        <v>4.3155212735582777</v>
      </c>
      <c r="R335" s="2">
        <f>1000*SUMIFS(allNAICS!$O:$O,allNAICS!$C:$C,'Number of Firms per 1000 Capita'!$A335,allNAICS!$E:$E,'Number of Firms per 1000 Capita'!R$1)/$B335</f>
        <v>4.9933632513747552</v>
      </c>
      <c r="S335" s="2">
        <f>1000*SUMIFS(allNAICS!$O:$O,allNAICS!$C:$C,'Number of Firms per 1000 Capita'!$A335,allNAICS!$E:$E,'Number of Firms per 1000 Capita'!S$1)/$B335</f>
        <v>4.5814271298078282</v>
      </c>
      <c r="T335" s="2">
        <f>1000*SUMIFS(allNAICS!$O:$O,allNAICS!$C:$C,'Number of Firms per 1000 Capita'!$A335,allNAICS!$E:$E,'Number of Firms per 1000 Capita'!T$1)/$B335</f>
        <v>0.95900472745739518</v>
      </c>
      <c r="U335" s="2">
        <f>1000*SUMIFS(allNAICS!$O:$O,allNAICS!$C:$C,'Number of Firms per 1000 Capita'!$A335,allNAICS!$E:$E,'Number of Firms per 1000 Capita'!U$1)/$B335</f>
        <v>6.8547042451216083</v>
      </c>
      <c r="V335" s="2">
        <f>1000*SUMIFS(allNAICS!$O:$O,allNAICS!$C:$C,'Number of Firms per 1000 Capita'!$A335,allNAICS!$E:$E,'Number of Firms per 1000 Capita'!V$1)/$B335</f>
        <v>1.4341479787885592</v>
      </c>
      <c r="W335" s="2">
        <f>1000*SUMIFS(allNAICS!$O:$O,allNAICS!$C:$C,'Number of Firms per 1000 Capita'!$A335,allNAICS!$E:$E,'Number of Firms per 1000 Capita'!W$1)/$B335</f>
        <v>1.7240289532245445</v>
      </c>
      <c r="X335" s="2">
        <f>1000*SUMIFS(allNAICS!$O:$O,allNAICS!$C:$C,'Number of Firms per 1000 Capita'!$A335,allNAICS!$E:$E,'Number of Firms per 1000 Capita'!X$1)/$B335</f>
        <v>7.907429889125976</v>
      </c>
      <c r="Y335" s="2">
        <f>1000*SUMIFS(allNAICS!$O:$O,allNAICS!$C:$C,'Number of Firms per 1000 Capita'!$A335,allNAICS!$E:$E,'Number of Firms per 1000 Capita'!Y$1)/$B335</f>
        <v>0</v>
      </c>
      <c r="Z335" s="2">
        <f>1000*SUMIFS(allNAICS!$O:$O,allNAICS!$C:$C,'Number of Firms per 1000 Capita'!$A335,allNAICS!$E:$E,'Number of Firms per 1000 Capita'!Z$1)/$B335</f>
        <v>0</v>
      </c>
    </row>
    <row r="336" spans="1:26" x14ac:dyDescent="0.45">
      <c r="A336" s="1" t="s">
        <v>827</v>
      </c>
      <c r="B336" s="2">
        <v>263009</v>
      </c>
      <c r="C336" s="1" t="s">
        <v>445</v>
      </c>
      <c r="D336" s="1">
        <v>31.549333000000001</v>
      </c>
      <c r="E336" s="1">
        <v>-97.146669500000002</v>
      </c>
      <c r="F336" s="2">
        <f>1000*SUMIFS(allNAICS!$O:$O,allNAICS!$C:$C,'Number of Firms per 1000 Capita'!$A336,allNAICS!$E:$E,'Number of Firms per 1000 Capita'!F$1)/$B336</f>
        <v>66.887444916333664</v>
      </c>
      <c r="G336" s="2">
        <f>1000*SUMIFS(allNAICS!$O:$O,allNAICS!$C:$C,'Number of Firms per 1000 Capita'!$A336,allNAICS!$E:$E,'Number of Firms per 1000 Capita'!G$1)/$B336</f>
        <v>0.26615058800269192</v>
      </c>
      <c r="H336" s="2">
        <f>1000*SUMIFS(allNAICS!$O:$O,allNAICS!$C:$C,'Number of Firms per 1000 Capita'!$A336,allNAICS!$E:$E,'Number of Firms per 1000 Capita'!H$1)/$B336</f>
        <v>0.61975065492055403</v>
      </c>
      <c r="I336" s="2">
        <f>1000*SUMIFS(allNAICS!$O:$O,allNAICS!$C:$C,'Number of Firms per 1000 Capita'!$A336,allNAICS!$E:$E,'Number of Firms per 1000 Capita'!I$1)/$B336</f>
        <v>0.1748989578303404</v>
      </c>
      <c r="J336" s="2">
        <f>1000*SUMIFS(allNAICS!$O:$O,allNAICS!$C:$C,'Number of Firms per 1000 Capita'!$A336,allNAICS!$E:$E,'Number of Firms per 1000 Capita'!J$1)/$B336</f>
        <v>8.0795714215102912</v>
      </c>
      <c r="K336" s="2">
        <f>1000*SUMIFS(allNAICS!$O:$O,allNAICS!$C:$C,'Number of Firms per 1000 Capita'!$A336,allNAICS!$E:$E,'Number of Firms per 1000 Capita'!K$1)/$B336</f>
        <v>1.7147702169887722</v>
      </c>
      <c r="L336" s="2">
        <f>1000*SUMIFS(allNAICS!$O:$O,allNAICS!$C:$C,'Number of Firms per 1000 Capita'!$A336,allNAICS!$E:$E,'Number of Firms per 1000 Capita'!L$1)/$B336</f>
        <v>2.0683702839066345</v>
      </c>
      <c r="M336" s="2">
        <f>1000*SUMIFS(allNAICS!$O:$O,allNAICS!$C:$C,'Number of Firms per 1000 Capita'!$A336,allNAICS!$E:$E,'Number of Firms per 1000 Capita'!M$1)/$B336</f>
        <v>8.8209909166606462</v>
      </c>
      <c r="N336" s="2">
        <f>1000*SUMIFS(allNAICS!$O:$O,allNAICS!$C:$C,'Number of Firms per 1000 Capita'!$A336,allNAICS!$E:$E,'Number of Firms per 1000 Capita'!N$1)/$B336</f>
        <v>2.5702542498545675</v>
      </c>
      <c r="O336" s="2">
        <f>1000*SUMIFS(allNAICS!$O:$O,allNAICS!$C:$C,'Number of Firms per 1000 Capita'!$A336,allNAICS!$E:$E,'Number of Firms per 1000 Capita'!O$1)/$B336</f>
        <v>0.6045420498918288</v>
      </c>
      <c r="P336" s="2">
        <f>1000*SUMIFS(allNAICS!$O:$O,allNAICS!$C:$C,'Number of Firms per 1000 Capita'!$A336,allNAICS!$E:$E,'Number of Firms per 1000 Capita'!P$1)/$B336</f>
        <v>2.8326026866000782</v>
      </c>
      <c r="Q336" s="2">
        <f>1000*SUMIFS(allNAICS!$O:$O,allNAICS!$C:$C,'Number of Firms per 1000 Capita'!$A336,allNAICS!$E:$E,'Number of Firms per 1000 Capita'!Q$1)/$B336</f>
        <v>6.1214635240619142</v>
      </c>
      <c r="R336" s="2">
        <f>1000*SUMIFS(allNAICS!$O:$O,allNAICS!$C:$C,'Number of Firms per 1000 Capita'!$A336,allNAICS!$E:$E,'Number of Firms per 1000 Capita'!R$1)/$B336</f>
        <v>6.1632871878909086</v>
      </c>
      <c r="S336" s="2">
        <f>1000*SUMIFS(allNAICS!$O:$O,allNAICS!$C:$C,'Number of Firms per 1000 Capita'!$A336,allNAICS!$E:$E,'Number of Firms per 1000 Capita'!S$1)/$B336</f>
        <v>7.5548745480192689</v>
      </c>
      <c r="T336" s="2">
        <f>1000*SUMIFS(allNAICS!$O:$O,allNAICS!$C:$C,'Number of Firms per 1000 Capita'!$A336,allNAICS!$E:$E,'Number of Firms per 1000 Capita'!T$1)/$B336</f>
        <v>1.0341851419533172</v>
      </c>
      <c r="U336" s="2">
        <f>1000*SUMIFS(allNAICS!$O:$O,allNAICS!$C:$C,'Number of Firms per 1000 Capita'!$A336,allNAICS!$E:$E,'Number of Firms per 1000 Capita'!U$1)/$B336</f>
        <v>6.0188054401180189</v>
      </c>
      <c r="V336" s="2">
        <f>1000*SUMIFS(allNAICS!$O:$O,allNAICS!$C:$C,'Number of Firms per 1000 Capita'!$A336,allNAICS!$E:$E,'Number of Firms per 1000 Capita'!V$1)/$B336</f>
        <v>2.7945811740282651</v>
      </c>
      <c r="W336" s="2">
        <f>1000*SUMIFS(allNAICS!$O:$O,allNAICS!$C:$C,'Number of Firms per 1000 Capita'!$A336,allNAICS!$E:$E,'Number of Firms per 1000 Capita'!W$1)/$B336</f>
        <v>1.7794067883608546</v>
      </c>
      <c r="X336" s="2">
        <f>1000*SUMIFS(allNAICS!$O:$O,allNAICS!$C:$C,'Number of Firms per 1000 Capita'!$A336,allNAICS!$E:$E,'Number of Firms per 1000 Capita'!X$1)/$B336</f>
        <v>7.8476401948222305</v>
      </c>
      <c r="Y336" s="2">
        <f>1000*SUMIFS(allNAICS!$O:$O,allNAICS!$C:$C,'Number of Firms per 1000 Capita'!$A336,allNAICS!$E:$E,'Number of Firms per 1000 Capita'!Y$1)/$B336</f>
        <v>0</v>
      </c>
      <c r="Z336" s="2">
        <f>1000*SUMIFS(allNAICS!$O:$O,allNAICS!$C:$C,'Number of Firms per 1000 Capita'!$A336,allNAICS!$E:$E,'Number of Firms per 1000 Capita'!Z$1)/$B336</f>
        <v>0</v>
      </c>
    </row>
    <row r="337" spans="1:26" x14ac:dyDescent="0.45">
      <c r="A337" s="1" t="s">
        <v>828</v>
      </c>
      <c r="B337" s="2">
        <v>188764</v>
      </c>
      <c r="C337" s="1" t="s">
        <v>449</v>
      </c>
      <c r="D337" s="1">
        <v>32.608611000000003</v>
      </c>
      <c r="E337" s="1">
        <v>-83.638056000000006</v>
      </c>
      <c r="F337" s="2">
        <f>1000*SUMIFS(allNAICS!$O:$O,allNAICS!$C:$C,'Number of Firms per 1000 Capita'!$A337,allNAICS!$E:$E,'Number of Firms per 1000 Capita'!F$1)/$B337</f>
        <v>68.620075861922828</v>
      </c>
      <c r="G337" s="2">
        <f>1000*SUMIFS(allNAICS!$O:$O,allNAICS!$C:$C,'Number of Firms per 1000 Capita'!$A337,allNAICS!$E:$E,'Number of Firms per 1000 Capita'!G$1)/$B337</f>
        <v>0.4132143840986629</v>
      </c>
      <c r="H337" s="2">
        <f>1000*SUMIFS(allNAICS!$O:$O,allNAICS!$C:$C,'Number of Firms per 1000 Capita'!$A337,allNAICS!$E:$E,'Number of Firms per 1000 Capita'!H$1)/$B337</f>
        <v>0</v>
      </c>
      <c r="I337" s="2">
        <f>1000*SUMIFS(allNAICS!$O:$O,allNAICS!$C:$C,'Number of Firms per 1000 Capita'!$A337,allNAICS!$E:$E,'Number of Firms per 1000 Capita'!I$1)/$B337</f>
        <v>0</v>
      </c>
      <c r="J337" s="2">
        <f>1000*SUMIFS(allNAICS!$O:$O,allNAICS!$C:$C,'Number of Firms per 1000 Capita'!$A337,allNAICS!$E:$E,'Number of Firms per 1000 Capita'!J$1)/$B337</f>
        <v>6.3200610285859593</v>
      </c>
      <c r="K337" s="2">
        <f>1000*SUMIFS(allNAICS!$O:$O,allNAICS!$C:$C,'Number of Firms per 1000 Capita'!$A337,allNAICS!$E:$E,'Number of Firms per 1000 Capita'!K$1)/$B337</f>
        <v>1.0224407196287428</v>
      </c>
      <c r="L337" s="2">
        <f>1000*SUMIFS(allNAICS!$O:$O,allNAICS!$C:$C,'Number of Firms per 1000 Capita'!$A337,allNAICS!$E:$E,'Number of Firms per 1000 Capita'!L$1)/$B337</f>
        <v>0.89000021190481238</v>
      </c>
      <c r="M337" s="2">
        <f>1000*SUMIFS(allNAICS!$O:$O,allNAICS!$C:$C,'Number of Firms per 1000 Capita'!$A337,allNAICS!$E:$E,'Number of Firms per 1000 Capita'!M$1)/$B337</f>
        <v>6.8074420970100231</v>
      </c>
      <c r="N337" s="2">
        <f>1000*SUMIFS(allNAICS!$O:$O,allNAICS!$C:$C,'Number of Firms per 1000 Capita'!$A337,allNAICS!$E:$E,'Number of Firms per 1000 Capita'!N$1)/$B337</f>
        <v>1.8594647284439829</v>
      </c>
      <c r="O337" s="2">
        <f>1000*SUMIFS(allNAICS!$O:$O,allNAICS!$C:$C,'Number of Firms per 1000 Capita'!$A337,allNAICS!$E:$E,'Number of Firms per 1000 Capita'!O$1)/$B337</f>
        <v>0.42380962471657729</v>
      </c>
      <c r="P337" s="2">
        <f>1000*SUMIFS(allNAICS!$O:$O,allNAICS!$C:$C,'Number of Firms per 1000 Capita'!$A337,allNAICS!$E:$E,'Number of Firms per 1000 Capita'!P$1)/$B337</f>
        <v>2.2461910109978596</v>
      </c>
      <c r="Q337" s="2">
        <f>1000*SUMIFS(allNAICS!$O:$O,allNAICS!$C:$C,'Number of Firms per 1000 Capita'!$A337,allNAICS!$E:$E,'Number of Firms per 1000 Capita'!Q$1)/$B337</f>
        <v>6.447203916000932</v>
      </c>
      <c r="R337" s="2">
        <f>1000*SUMIFS(allNAICS!$O:$O,allNAICS!$C:$C,'Number of Firms per 1000 Capita'!$A337,allNAICS!$E:$E,'Number of Firms per 1000 Capita'!R$1)/$B337</f>
        <v>5.928037125723125</v>
      </c>
      <c r="S337" s="2">
        <f>1000*SUMIFS(allNAICS!$O:$O,allNAICS!$C:$C,'Number of Firms per 1000 Capita'!$A337,allNAICS!$E:$E,'Number of Firms per 1000 Capita'!S$1)/$B337</f>
        <v>9.7900023309529356</v>
      </c>
      <c r="T337" s="2">
        <f>1000*SUMIFS(allNAICS!$O:$O,allNAICS!$C:$C,'Number of Firms per 1000 Capita'!$A337,allNAICS!$E:$E,'Number of Firms per 1000 Capita'!T$1)/$B337</f>
        <v>1.1125002648810154</v>
      </c>
      <c r="U337" s="2">
        <f>1000*SUMIFS(allNAICS!$O:$O,allNAICS!$C:$C,'Number of Firms per 1000 Capita'!$A337,allNAICS!$E:$E,'Number of Firms per 1000 Capita'!U$1)/$B337</f>
        <v>6.9451802250429111</v>
      </c>
      <c r="V337" s="2">
        <f>1000*SUMIFS(allNAICS!$O:$O,allNAICS!$C:$C,'Number of Firms per 1000 Capita'!$A337,allNAICS!$E:$E,'Number of Firms per 1000 Capita'!V$1)/$B337</f>
        <v>2.3468457968680467</v>
      </c>
      <c r="W337" s="2">
        <f>1000*SUMIFS(allNAICS!$O:$O,allNAICS!$C:$C,'Number of Firms per 1000 Capita'!$A337,allNAICS!$E:$E,'Number of Firms per 1000 Capita'!W$1)/$B337</f>
        <v>2.7070839778771374</v>
      </c>
      <c r="X337" s="2">
        <f>1000*SUMIFS(allNAICS!$O:$O,allNAICS!$C:$C,'Number of Firms per 1000 Capita'!$A337,allNAICS!$E:$E,'Number of Firms per 1000 Capita'!X$1)/$B337</f>
        <v>13.408277001970715</v>
      </c>
      <c r="Y337" s="2">
        <f>1000*SUMIFS(allNAICS!$O:$O,allNAICS!$C:$C,'Number of Firms per 1000 Capita'!$A337,allNAICS!$E:$E,'Number of Firms per 1000 Capita'!Y$1)/$B337</f>
        <v>0</v>
      </c>
      <c r="Z337" s="2">
        <f>1000*SUMIFS(allNAICS!$O:$O,allNAICS!$C:$C,'Number of Firms per 1000 Capita'!$A337,allNAICS!$E:$E,'Number of Firms per 1000 Capita'!Z$1)/$B337</f>
        <v>0</v>
      </c>
    </row>
    <row r="338" spans="1:26" x14ac:dyDescent="0.45">
      <c r="A338" s="1" t="s">
        <v>829</v>
      </c>
      <c r="B338" s="2">
        <v>6090196</v>
      </c>
      <c r="C338" s="1" t="s">
        <v>502</v>
      </c>
      <c r="D338" s="1">
        <v>38.907192299999998</v>
      </c>
      <c r="E338" s="1">
        <v>77.036870699999994</v>
      </c>
      <c r="F338" s="2">
        <f>1000*SUMIFS(allNAICS!$O:$O,allNAICS!$C:$C,'Number of Firms per 1000 Capita'!$A338,allNAICS!$E:$E,'Number of Firms per 1000 Capita'!F$1)/$B338</f>
        <v>93.125574283651957</v>
      </c>
      <c r="G338" s="2">
        <f>1000*SUMIFS(allNAICS!$O:$O,allNAICS!$C:$C,'Number of Firms per 1000 Capita'!$A338,allNAICS!$E:$E,'Number of Firms per 1000 Capita'!G$1)/$B338</f>
        <v>0.25155183839731921</v>
      </c>
      <c r="H338" s="2">
        <f>1000*SUMIFS(allNAICS!$O:$O,allNAICS!$C:$C,'Number of Firms per 1000 Capita'!$A338,allNAICS!$E:$E,'Number of Firms per 1000 Capita'!H$1)/$B338</f>
        <v>1.4942047842138415E-2</v>
      </c>
      <c r="I338" s="2">
        <f>1000*SUMIFS(allNAICS!$O:$O,allNAICS!$C:$C,'Number of Firms per 1000 Capita'!$A338,allNAICS!$E:$E,'Number of Firms per 1000 Capita'!I$1)/$B338</f>
        <v>6.4037347894878915E-2</v>
      </c>
      <c r="J338" s="2">
        <f>1000*SUMIFS(allNAICS!$O:$O,allNAICS!$C:$C,'Number of Firms per 1000 Capita'!$A338,allNAICS!$E:$E,'Number of Firms per 1000 Capita'!J$1)/$B338</f>
        <v>9.0069350805786872</v>
      </c>
      <c r="K338" s="2">
        <f>1000*SUMIFS(allNAICS!$O:$O,allNAICS!$C:$C,'Number of Firms per 1000 Capita'!$A338,allNAICS!$E:$E,'Number of Firms per 1000 Capita'!K$1)/$B338</f>
        <v>0.88437219426107139</v>
      </c>
      <c r="L338" s="2">
        <f>1000*SUMIFS(allNAICS!$O:$O,allNAICS!$C:$C,'Number of Firms per 1000 Capita'!$A338,allNAICS!$E:$E,'Number of Firms per 1000 Capita'!L$1)/$B338</f>
        <v>1.3011075505615912</v>
      </c>
      <c r="M338" s="2">
        <f>1000*SUMIFS(allNAICS!$O:$O,allNAICS!$C:$C,'Number of Firms per 1000 Capita'!$A338,allNAICS!$E:$E,'Number of Firms per 1000 Capita'!M$1)/$B338</f>
        <v>6.2671217806454838</v>
      </c>
      <c r="N338" s="2">
        <f>1000*SUMIFS(allNAICS!$O:$O,allNAICS!$C:$C,'Number of Firms per 1000 Capita'!$A338,allNAICS!$E:$E,'Number of Firms per 1000 Capita'!N$1)/$B338</f>
        <v>4.2865615490864331</v>
      </c>
      <c r="O338" s="2">
        <f>1000*SUMIFS(allNAICS!$O:$O,allNAICS!$C:$C,'Number of Firms per 1000 Capita'!$A338,allNAICS!$E:$E,'Number of Firms per 1000 Capita'!O$1)/$B338</f>
        <v>1.9084771655953272</v>
      </c>
      <c r="P338" s="2">
        <f>1000*SUMIFS(allNAICS!$O:$O,allNAICS!$C:$C,'Number of Firms per 1000 Capita'!$A338,allNAICS!$E:$E,'Number of Firms per 1000 Capita'!P$1)/$B338</f>
        <v>2.4201191554426162</v>
      </c>
      <c r="Q338" s="2">
        <f>1000*SUMIFS(allNAICS!$O:$O,allNAICS!$C:$C,'Number of Firms per 1000 Capita'!$A338,allNAICS!$E:$E,'Number of Firms per 1000 Capita'!Q$1)/$B338</f>
        <v>8.6496395189908508</v>
      </c>
      <c r="R338" s="2">
        <f>1000*SUMIFS(allNAICS!$O:$O,allNAICS!$C:$C,'Number of Firms per 1000 Capita'!$A338,allNAICS!$E:$E,'Number of Firms per 1000 Capita'!R$1)/$B338</f>
        <v>20.250087189312133</v>
      </c>
      <c r="S338" s="2">
        <f>1000*SUMIFS(allNAICS!$O:$O,allNAICS!$C:$C,'Number of Firms per 1000 Capita'!$A338,allNAICS!$E:$E,'Number of Firms per 1000 Capita'!S$1)/$B338</f>
        <v>7.6242209610331093</v>
      </c>
      <c r="T338" s="2">
        <f>1000*SUMIFS(allNAICS!$O:$O,allNAICS!$C:$C,'Number of Firms per 1000 Capita'!$A338,allNAICS!$E:$E,'Number of Firms per 1000 Capita'!T$1)/$B338</f>
        <v>3.5445493051455159</v>
      </c>
      <c r="U338" s="2">
        <f>1000*SUMIFS(allNAICS!$O:$O,allNAICS!$C:$C,'Number of Firms per 1000 Capita'!$A338,allNAICS!$E:$E,'Number of Firms per 1000 Capita'!U$1)/$B338</f>
        <v>9.1699840202187257</v>
      </c>
      <c r="V338" s="2">
        <f>1000*SUMIFS(allNAICS!$O:$O,allNAICS!$C:$C,'Number of Firms per 1000 Capita'!$A338,allNAICS!$E:$E,'Number of Firms per 1000 Capita'!V$1)/$B338</f>
        <v>4.8272666429783211</v>
      </c>
      <c r="W338" s="2">
        <f>1000*SUMIFS(allNAICS!$O:$O,allNAICS!$C:$C,'Number of Firms per 1000 Capita'!$A338,allNAICS!$E:$E,'Number of Firms per 1000 Capita'!W$1)/$B338</f>
        <v>2.6165003556535784</v>
      </c>
      <c r="X338" s="2">
        <f>1000*SUMIFS(allNAICS!$O:$O,allNAICS!$C:$C,'Number of Firms per 1000 Capita'!$A338,allNAICS!$E:$E,'Number of Firms per 1000 Capita'!X$1)/$B338</f>
        <v>10.156159177799861</v>
      </c>
      <c r="Y338" s="2">
        <f>1000*SUMIFS(allNAICS!$O:$O,allNAICS!$C:$C,'Number of Firms per 1000 Capita'!$A338,allNAICS!$E:$E,'Number of Firms per 1000 Capita'!Y$1)/$B338</f>
        <v>0.12068577103265642</v>
      </c>
      <c r="Z338" s="2">
        <f>1000*SUMIFS(allNAICS!$O:$O,allNAICS!$C:$C,'Number of Firms per 1000 Capita'!$A338,allNAICS!$E:$E,'Number of Firms per 1000 Capita'!Z$1)/$B338</f>
        <v>1.9867997680206022E-2</v>
      </c>
    </row>
    <row r="339" spans="1:26" x14ac:dyDescent="0.45">
      <c r="A339" s="1" t="s">
        <v>830</v>
      </c>
      <c r="B339" s="2">
        <v>170055</v>
      </c>
      <c r="C339" s="1" t="s">
        <v>462</v>
      </c>
      <c r="D339" s="1">
        <v>42.492786000000002</v>
      </c>
      <c r="E339" s="1">
        <v>-92.342577500000004</v>
      </c>
      <c r="F339" s="2">
        <f>1000*SUMIFS(allNAICS!$O:$O,allNAICS!$C:$C,'Number of Firms per 1000 Capita'!$A339,allNAICS!$E:$E,'Number of Firms per 1000 Capita'!F$1)/$B339</f>
        <v>70.630090264914287</v>
      </c>
      <c r="G339" s="2">
        <f>1000*SUMIFS(allNAICS!$O:$O,allNAICS!$C:$C,'Number of Firms per 1000 Capita'!$A339,allNAICS!$E:$E,'Number of Firms per 1000 Capita'!G$1)/$B339</f>
        <v>1.2525359442533297</v>
      </c>
      <c r="H339" s="2">
        <f>1000*SUMIFS(allNAICS!$O:$O,allNAICS!$C:$C,'Number of Firms per 1000 Capita'!$A339,allNAICS!$E:$E,'Number of Firms per 1000 Capita'!H$1)/$B339</f>
        <v>0</v>
      </c>
      <c r="I339" s="2">
        <f>1000*SUMIFS(allNAICS!$O:$O,allNAICS!$C:$C,'Number of Firms per 1000 Capita'!$A339,allNAICS!$E:$E,'Number of Firms per 1000 Capita'!I$1)/$B339</f>
        <v>0</v>
      </c>
      <c r="J339" s="2">
        <f>1000*SUMIFS(allNAICS!$O:$O,allNAICS!$C:$C,'Number of Firms per 1000 Capita'!$A339,allNAICS!$E:$E,'Number of Firms per 1000 Capita'!J$1)/$B339</f>
        <v>7.7269118814501194</v>
      </c>
      <c r="K339" s="2">
        <f>1000*SUMIFS(allNAICS!$O:$O,allNAICS!$C:$C,'Number of Firms per 1000 Capita'!$A339,allNAICS!$E:$E,'Number of Firms per 1000 Capita'!K$1)/$B339</f>
        <v>1.9581899973537973</v>
      </c>
      <c r="L339" s="2">
        <f>1000*SUMIFS(allNAICS!$O:$O,allNAICS!$C:$C,'Number of Firms per 1000 Capita'!$A339,allNAICS!$E:$E,'Number of Firms per 1000 Capita'!L$1)/$B339</f>
        <v>1.2878186469083532</v>
      </c>
      <c r="M339" s="2">
        <f>1000*SUMIFS(allNAICS!$O:$O,allNAICS!$C:$C,'Number of Firms per 1000 Capita'!$A339,allNAICS!$E:$E,'Number of Firms per 1000 Capita'!M$1)/$B339</f>
        <v>8.6854253035782545</v>
      </c>
      <c r="N339" s="2">
        <f>1000*SUMIFS(allNAICS!$O:$O,allNAICS!$C:$C,'Number of Firms per 1000 Capita'!$A339,allNAICS!$E:$E,'Number of Firms per 1000 Capita'!N$1)/$B339</f>
        <v>4.7102408044456201</v>
      </c>
      <c r="O339" s="2">
        <f>1000*SUMIFS(allNAICS!$O:$O,allNAICS!$C:$C,'Number of Firms per 1000 Capita'!$A339,allNAICS!$E:$E,'Number of Firms per 1000 Capita'!O$1)/$B339</f>
        <v>0.58804504425038961</v>
      </c>
      <c r="P339" s="2">
        <f>1000*SUMIFS(allNAICS!$O:$O,allNAICS!$C:$C,'Number of Firms per 1000 Capita'!$A339,allNAICS!$E:$E,'Number of Firms per 1000 Capita'!P$1)/$B339</f>
        <v>3.563552968157361</v>
      </c>
      <c r="Q339" s="2">
        <f>1000*SUMIFS(allNAICS!$O:$O,allNAICS!$C:$C,'Number of Firms per 1000 Capita'!$A339,allNAICS!$E:$E,'Number of Firms per 1000 Capita'!Q$1)/$B339</f>
        <v>6.4743759371967888</v>
      </c>
      <c r="R339" s="2">
        <f>1000*SUMIFS(allNAICS!$O:$O,allNAICS!$C:$C,'Number of Firms per 1000 Capita'!$A339,allNAICS!$E:$E,'Number of Firms per 1000 Capita'!R$1)/$B339</f>
        <v>7.191790891182265</v>
      </c>
      <c r="S339" s="2">
        <f>1000*SUMIFS(allNAICS!$O:$O,allNAICS!$C:$C,'Number of Firms per 1000 Capita'!$A339,allNAICS!$E:$E,'Number of Firms per 1000 Capita'!S$1)/$B339</f>
        <v>4.7337626062156364</v>
      </c>
      <c r="T339" s="2">
        <f>1000*SUMIFS(allNAICS!$O:$O,allNAICS!$C:$C,'Number of Firms per 1000 Capita'!$A339,allNAICS!$E:$E,'Number of Firms per 1000 Capita'!T$1)/$B339</f>
        <v>1.1055246831907324</v>
      </c>
      <c r="U339" s="2">
        <f>1000*SUMIFS(allNAICS!$O:$O,allNAICS!$C:$C,'Number of Firms per 1000 Capita'!$A339,allNAICS!$E:$E,'Number of Firms per 1000 Capita'!U$1)/$B339</f>
        <v>7.9915321513627946</v>
      </c>
      <c r="V339" s="2">
        <f>1000*SUMIFS(allNAICS!$O:$O,allNAICS!$C:$C,'Number of Firms per 1000 Capita'!$A339,allNAICS!$E:$E,'Number of Firms per 1000 Capita'!V$1)/$B339</f>
        <v>3.1342800858545763</v>
      </c>
      <c r="W339" s="2">
        <f>1000*SUMIFS(allNAICS!$O:$O,allNAICS!$C:$C,'Number of Firms per 1000 Capita'!$A339,allNAICS!$E:$E,'Number of Firms per 1000 Capita'!W$1)/$B339</f>
        <v>2.3286583752315426</v>
      </c>
      <c r="X339" s="2">
        <f>1000*SUMIFS(allNAICS!$O:$O,allNAICS!$C:$C,'Number of Firms per 1000 Capita'!$A339,allNAICS!$E:$E,'Number of Firms per 1000 Capita'!X$1)/$B339</f>
        <v>7.9150862956102435</v>
      </c>
      <c r="Y339" s="2">
        <f>1000*SUMIFS(allNAICS!$O:$O,allNAICS!$C:$C,'Number of Firms per 1000 Capita'!$A339,allNAICS!$E:$E,'Number of Firms per 1000 Capita'!Y$1)/$B339</f>
        <v>0.18229396371762077</v>
      </c>
      <c r="Z339" s="2">
        <f>1000*SUMIFS(allNAICS!$O:$O,allNAICS!$C:$C,'Number of Firms per 1000 Capita'!$A339,allNAICS!$E:$E,'Number of Firms per 1000 Capita'!Z$1)/$B339</f>
        <v>0</v>
      </c>
    </row>
    <row r="340" spans="1:26" x14ac:dyDescent="0.45">
      <c r="A340" s="1" t="s">
        <v>831</v>
      </c>
      <c r="B340" s="2">
        <v>135293</v>
      </c>
      <c r="C340" s="1" t="s">
        <v>468</v>
      </c>
      <c r="D340" s="1">
        <v>44.959135199999999</v>
      </c>
      <c r="E340" s="1">
        <v>-89.630122099999994</v>
      </c>
      <c r="F340" s="2">
        <f>1000*SUMIFS(allNAICS!$O:$O,allNAICS!$C:$C,'Number of Firms per 1000 Capita'!$A340,allNAICS!$E:$E,'Number of Firms per 1000 Capita'!F$1)/$B340</f>
        <v>74.867140206810404</v>
      </c>
      <c r="G340" s="2">
        <f>1000*SUMIFS(allNAICS!$O:$O,allNAICS!$C:$C,'Number of Firms per 1000 Capita'!$A340,allNAICS!$E:$E,'Number of Firms per 1000 Capita'!G$1)/$B340</f>
        <v>1.5300126392348459</v>
      </c>
      <c r="H340" s="2">
        <f>1000*SUMIFS(allNAICS!$O:$O,allNAICS!$C:$C,'Number of Firms per 1000 Capita'!$A340,allNAICS!$E:$E,'Number of Firms per 1000 Capita'!H$1)/$B340</f>
        <v>0</v>
      </c>
      <c r="I340" s="2">
        <f>1000*SUMIFS(allNAICS!$O:$O,allNAICS!$C:$C,'Number of Firms per 1000 Capita'!$A340,allNAICS!$E:$E,'Number of Firms per 1000 Capita'!I$1)/$B340</f>
        <v>0</v>
      </c>
      <c r="J340" s="2">
        <f>1000*SUMIFS(allNAICS!$O:$O,allNAICS!$C:$C,'Number of Firms per 1000 Capita'!$A340,allNAICS!$E:$E,'Number of Firms per 1000 Capita'!J$1)/$B340</f>
        <v>8.825290295876357</v>
      </c>
      <c r="K340" s="2">
        <f>1000*SUMIFS(allNAICS!$O:$O,allNAICS!$C:$C,'Number of Firms per 1000 Capita'!$A340,allNAICS!$E:$E,'Number of Firms per 1000 Capita'!K$1)/$B340</f>
        <v>2.919589335737991</v>
      </c>
      <c r="L340" s="2">
        <f>1000*SUMIFS(allNAICS!$O:$O,allNAICS!$C:$C,'Number of Firms per 1000 Capita'!$A340,allNAICS!$E:$E,'Number of Firms per 1000 Capita'!L$1)/$B340</f>
        <v>2.3652369302181193</v>
      </c>
      <c r="M340" s="2">
        <f>1000*SUMIFS(allNAICS!$O:$O,allNAICS!$C:$C,'Number of Firms per 1000 Capita'!$A340,allNAICS!$E:$E,'Number of Firms per 1000 Capita'!M$1)/$B340</f>
        <v>10.503130243249835</v>
      </c>
      <c r="N340" s="2">
        <f>1000*SUMIFS(allNAICS!$O:$O,allNAICS!$C:$C,'Number of Firms per 1000 Capita'!$A340,allNAICS!$E:$E,'Number of Firms per 1000 Capita'!N$1)/$B340</f>
        <v>4.2796005706134093</v>
      </c>
      <c r="O340" s="2">
        <f>1000*SUMIFS(allNAICS!$O:$O,allNAICS!$C:$C,'Number of Firms per 1000 Capita'!$A340,allNAICS!$E:$E,'Number of Firms per 1000 Capita'!O$1)/$B340</f>
        <v>0.96087750290111096</v>
      </c>
      <c r="P340" s="2">
        <f>1000*SUMIFS(allNAICS!$O:$O,allNAICS!$C:$C,'Number of Firms per 1000 Capita'!$A340,allNAICS!$E:$E,'Number of Firms per 1000 Capita'!P$1)/$B340</f>
        <v>4.0726423392193238</v>
      </c>
      <c r="Q340" s="2">
        <f>1000*SUMIFS(allNAICS!$O:$O,allNAICS!$C:$C,'Number of Firms per 1000 Capita'!$A340,allNAICS!$E:$E,'Number of Firms per 1000 Capita'!Q$1)/$B340</f>
        <v>7.0144057711781098</v>
      </c>
      <c r="R340" s="2">
        <f>1000*SUMIFS(allNAICS!$O:$O,allNAICS!$C:$C,'Number of Firms per 1000 Capita'!$A340,allNAICS!$E:$E,'Number of Firms per 1000 Capita'!R$1)/$B340</f>
        <v>7.132667617689016</v>
      </c>
      <c r="S340" s="2">
        <f>1000*SUMIFS(allNAICS!$O:$O,allNAICS!$C:$C,'Number of Firms per 1000 Capita'!$A340,allNAICS!$E:$E,'Number of Firms per 1000 Capita'!S$1)/$B340</f>
        <v>3.0748080092835548</v>
      </c>
      <c r="T340" s="2">
        <f>1000*SUMIFS(allNAICS!$O:$O,allNAICS!$C:$C,'Number of Firms per 1000 Capita'!$A340,allNAICS!$E:$E,'Number of Firms per 1000 Capita'!T$1)/$B340</f>
        <v>0.9904429645288374</v>
      </c>
      <c r="U340" s="2">
        <f>1000*SUMIFS(allNAICS!$O:$O,allNAICS!$C:$C,'Number of Firms per 1000 Capita'!$A340,allNAICS!$E:$E,'Number of Firms per 1000 Capita'!U$1)/$B340</f>
        <v>4.9743889188649817</v>
      </c>
      <c r="V340" s="2">
        <f>1000*SUMIFS(allNAICS!$O:$O,allNAICS!$C:$C,'Number of Firms per 1000 Capita'!$A340,allNAICS!$E:$E,'Number of Firms per 1000 Capita'!V$1)/$B340</f>
        <v>2.5721951616122047</v>
      </c>
      <c r="W340" s="2">
        <f>1000*SUMIFS(allNAICS!$O:$O,allNAICS!$C:$C,'Number of Firms per 1000 Capita'!$A340,allNAICS!$E:$E,'Number of Firms per 1000 Capita'!W$1)/$B340</f>
        <v>3.5626381261410422</v>
      </c>
      <c r="X340" s="2">
        <f>1000*SUMIFS(allNAICS!$O:$O,allNAICS!$C:$C,'Number of Firms per 1000 Capita'!$A340,allNAICS!$E:$E,'Number of Firms per 1000 Capita'!X$1)/$B340</f>
        <v>10.140953338310187</v>
      </c>
      <c r="Y340" s="2">
        <f>1000*SUMIFS(allNAICS!$O:$O,allNAICS!$C:$C,'Number of Firms per 1000 Capita'!$A340,allNAICS!$E:$E,'Number of Firms per 1000 Capita'!Y$1)/$B340</f>
        <v>0</v>
      </c>
      <c r="Z340" s="2">
        <f>1000*SUMIFS(allNAICS!$O:$O,allNAICS!$C:$C,'Number of Firms per 1000 Capita'!$A340,allNAICS!$E:$E,'Number of Firms per 1000 Capita'!Z$1)/$B340</f>
        <v>0</v>
      </c>
    </row>
    <row r="341" spans="1:26" x14ac:dyDescent="0.45">
      <c r="A341" s="1" t="s">
        <v>832</v>
      </c>
      <c r="B341" s="2">
        <v>143801</v>
      </c>
      <c r="C341" s="1" t="s">
        <v>447</v>
      </c>
      <c r="D341" s="1">
        <v>40.063961599999999</v>
      </c>
      <c r="E341" s="1">
        <v>80.720914899999997</v>
      </c>
      <c r="F341" s="2">
        <f>1000*SUMIFS(allNAICS!$O:$O,allNAICS!$C:$C,'Number of Firms per 1000 Capita'!$A341,allNAICS!$E:$E,'Number of Firms per 1000 Capita'!F$1)/$B341</f>
        <v>65.020410150138034</v>
      </c>
      <c r="G341" s="2">
        <f>1000*SUMIFS(allNAICS!$O:$O,allNAICS!$C:$C,'Number of Firms per 1000 Capita'!$A341,allNAICS!$E:$E,'Number of Firms per 1000 Capita'!G$1)/$B341</f>
        <v>0.33379461895258028</v>
      </c>
      <c r="H341" s="2">
        <f>1000*SUMIFS(allNAICS!$O:$O,allNAICS!$C:$C,'Number of Firms per 1000 Capita'!$A341,allNAICS!$E:$E,'Number of Firms per 1000 Capita'!H$1)/$B341</f>
        <v>0.52155409211340675</v>
      </c>
      <c r="I341" s="2">
        <f>1000*SUMIFS(allNAICS!$O:$O,allNAICS!$C:$C,'Number of Firms per 1000 Capita'!$A341,allNAICS!$E:$E,'Number of Firms per 1000 Capita'!I$1)/$B341</f>
        <v>0</v>
      </c>
      <c r="J341" s="2">
        <f>1000*SUMIFS(allNAICS!$O:$O,allNAICS!$C:$C,'Number of Firms per 1000 Capita'!$A341,allNAICS!$E:$E,'Number of Firms per 1000 Capita'!J$1)/$B341</f>
        <v>6.2238788325533205</v>
      </c>
      <c r="K341" s="2">
        <f>1000*SUMIFS(allNAICS!$O:$O,allNAICS!$C:$C,'Number of Firms per 1000 Capita'!$A341,allNAICS!$E:$E,'Number of Firms per 1000 Capita'!K$1)/$B341</f>
        <v>1.5577082217787082</v>
      </c>
      <c r="L341" s="2">
        <f>1000*SUMIFS(allNAICS!$O:$O,allNAICS!$C:$C,'Number of Firms per 1000 Capita'!$A341,allNAICS!$E:$E,'Number of Firms per 1000 Capita'!L$1)/$B341</f>
        <v>1.780237967747095</v>
      </c>
      <c r="M341" s="2">
        <f>1000*SUMIFS(allNAICS!$O:$O,allNAICS!$C:$C,'Number of Firms per 1000 Capita'!$A341,allNAICS!$E:$E,'Number of Firms per 1000 Capita'!M$1)/$B341</f>
        <v>8.8177411839973292</v>
      </c>
      <c r="N341" s="2">
        <f>1000*SUMIFS(allNAICS!$O:$O,allNAICS!$C:$C,'Number of Firms per 1000 Capita'!$A341,allNAICS!$E:$E,'Number of Firms per 1000 Capita'!N$1)/$B341</f>
        <v>1.1474190026494948</v>
      </c>
      <c r="O341" s="2">
        <f>1000*SUMIFS(allNAICS!$O:$O,allNAICS!$C:$C,'Number of Firms per 1000 Capita'!$A341,allNAICS!$E:$E,'Number of Firms per 1000 Capita'!O$1)/$B341</f>
        <v>0.50069192842887045</v>
      </c>
      <c r="P341" s="2">
        <f>1000*SUMIFS(allNAICS!$O:$O,allNAICS!$C:$C,'Number of Firms per 1000 Capita'!$A341,allNAICS!$E:$E,'Number of Firms per 1000 Capita'!P$1)/$B341</f>
        <v>3.0667380616268316</v>
      </c>
      <c r="Q341" s="2">
        <f>1000*SUMIFS(allNAICS!$O:$O,allNAICS!$C:$C,'Number of Firms per 1000 Capita'!$A341,allNAICS!$E:$E,'Number of Firms per 1000 Capita'!Q$1)/$B341</f>
        <v>5.9387625955313244</v>
      </c>
      <c r="R341" s="2">
        <f>1000*SUMIFS(allNAICS!$O:$O,allNAICS!$C:$C,'Number of Firms per 1000 Capita'!$A341,allNAICS!$E:$E,'Number of Firms per 1000 Capita'!R$1)/$B341</f>
        <v>6.926238343266041</v>
      </c>
      <c r="S341" s="2">
        <f>1000*SUMIFS(allNAICS!$O:$O,allNAICS!$C:$C,'Number of Firms per 1000 Capita'!$A341,allNAICS!$E:$E,'Number of Firms per 1000 Capita'!S$1)/$B341</f>
        <v>4.5479516832289066</v>
      </c>
      <c r="T341" s="2">
        <f>1000*SUMIFS(allNAICS!$O:$O,allNAICS!$C:$C,'Number of Firms per 1000 Capita'!$A341,allNAICS!$E:$E,'Number of Firms per 1000 Capita'!T$1)/$B341</f>
        <v>1.6202947128323169</v>
      </c>
      <c r="U341" s="2">
        <f>1000*SUMIFS(allNAICS!$O:$O,allNAICS!$C:$C,'Number of Firms per 1000 Capita'!$A341,allNAICS!$E:$E,'Number of Firms per 1000 Capita'!U$1)/$B341</f>
        <v>8.4213600739911403</v>
      </c>
      <c r="V341" s="2">
        <f>1000*SUMIFS(allNAICS!$O:$O,allNAICS!$C:$C,'Number of Firms per 1000 Capita'!$A341,allNAICS!$E:$E,'Number of Firms per 1000 Capita'!V$1)/$B341</f>
        <v>2.8928866975890295</v>
      </c>
      <c r="W341" s="2">
        <f>1000*SUMIFS(allNAICS!$O:$O,allNAICS!$C:$C,'Number of Firms per 1000 Capita'!$A341,allNAICS!$E:$E,'Number of Firms per 1000 Capita'!W$1)/$B341</f>
        <v>3.0806461707498558</v>
      </c>
      <c r="X341" s="2">
        <f>1000*SUMIFS(allNAICS!$O:$O,allNAICS!$C:$C,'Number of Firms per 1000 Capita'!$A341,allNAICS!$E:$E,'Number of Firms per 1000 Capita'!X$1)/$B341</f>
        <v>7.8233113817011004</v>
      </c>
      <c r="Y341" s="2">
        <f>1000*SUMIFS(allNAICS!$O:$O,allNAICS!$C:$C,'Number of Firms per 1000 Capita'!$A341,allNAICS!$E:$E,'Number of Firms per 1000 Capita'!Y$1)/$B341</f>
        <v>0</v>
      </c>
      <c r="Z341" s="2">
        <f>1000*SUMIFS(allNAICS!$O:$O,allNAICS!$C:$C,'Number of Firms per 1000 Capita'!$A341,allNAICS!$E:$E,'Number of Firms per 1000 Capita'!Z$1)/$B341</f>
        <v>0</v>
      </c>
    </row>
    <row r="342" spans="1:26" x14ac:dyDescent="0.45">
      <c r="A342" s="1" t="s">
        <v>833</v>
      </c>
      <c r="B342" s="2">
        <v>150940</v>
      </c>
      <c r="C342" s="1" t="s">
        <v>445</v>
      </c>
      <c r="D342" s="1">
        <v>33.913708499999998</v>
      </c>
      <c r="E342" s="1">
        <v>-98.493387299999995</v>
      </c>
      <c r="F342" s="2">
        <f>1000*SUMIFS(allNAICS!$O:$O,allNAICS!$C:$C,'Number of Firms per 1000 Capita'!$A342,allNAICS!$E:$E,'Number of Firms per 1000 Capita'!F$1)/$B342</f>
        <v>72.585133165496217</v>
      </c>
      <c r="G342" s="2">
        <f>1000*SUMIFS(allNAICS!$O:$O,allNAICS!$C:$C,'Number of Firms per 1000 Capita'!$A342,allNAICS!$E:$E,'Number of Firms per 1000 Capita'!G$1)/$B342</f>
        <v>0.35775804955611501</v>
      </c>
      <c r="H342" s="2">
        <f>1000*SUMIFS(allNAICS!$O:$O,allNAICS!$C:$C,'Number of Firms per 1000 Capita'!$A342,allNAICS!$E:$E,'Number of Firms per 1000 Capita'!H$1)/$B342</f>
        <v>7.4135418046906052</v>
      </c>
      <c r="I342" s="2">
        <f>1000*SUMIFS(allNAICS!$O:$O,allNAICS!$C:$C,'Number of Firms per 1000 Capita'!$A342,allNAICS!$E:$E,'Number of Firms per 1000 Capita'!I$1)/$B342</f>
        <v>0</v>
      </c>
      <c r="J342" s="2">
        <f>1000*SUMIFS(allNAICS!$O:$O,allNAICS!$C:$C,'Number of Firms per 1000 Capita'!$A342,allNAICS!$E:$E,'Number of Firms per 1000 Capita'!J$1)/$B342</f>
        <v>9.8317212137273096</v>
      </c>
      <c r="K342" s="2">
        <f>1000*SUMIFS(allNAICS!$O:$O,allNAICS!$C:$C,'Number of Firms per 1000 Capita'!$A342,allNAICS!$E:$E,'Number of Firms per 1000 Capita'!K$1)/$B342</f>
        <v>2.0471710613488803</v>
      </c>
      <c r="L342" s="2">
        <f>1000*SUMIFS(allNAICS!$O:$O,allNAICS!$C:$C,'Number of Firms per 1000 Capita'!$A342,allNAICS!$E:$E,'Number of Firms per 1000 Capita'!L$1)/$B342</f>
        <v>1.5635351795415398</v>
      </c>
      <c r="M342" s="2">
        <f>1000*SUMIFS(allNAICS!$O:$O,allNAICS!$C:$C,'Number of Firms per 1000 Capita'!$A342,allNAICS!$E:$E,'Number of Firms per 1000 Capita'!M$1)/$B342</f>
        <v>10.116602623559031</v>
      </c>
      <c r="N342" s="2">
        <f>1000*SUMIFS(allNAICS!$O:$O,allNAICS!$C:$C,'Number of Firms per 1000 Capita'!$A342,allNAICS!$E:$E,'Number of Firms per 1000 Capita'!N$1)/$B342</f>
        <v>2.1399231482708361</v>
      </c>
      <c r="O342" s="2">
        <f>1000*SUMIFS(allNAICS!$O:$O,allNAICS!$C:$C,'Number of Firms per 1000 Capita'!$A342,allNAICS!$E:$E,'Number of Firms per 1000 Capita'!O$1)/$B342</f>
        <v>1.3382801113025042</v>
      </c>
      <c r="P342" s="2">
        <f>1000*SUMIFS(allNAICS!$O:$O,allNAICS!$C:$C,'Number of Firms per 1000 Capita'!$A342,allNAICS!$E:$E,'Number of Firms per 1000 Capita'!P$1)/$B342</f>
        <v>3.8425864581953095</v>
      </c>
      <c r="Q342" s="2">
        <f>1000*SUMIFS(allNAICS!$O:$O,allNAICS!$C:$C,'Number of Firms per 1000 Capita'!$A342,allNAICS!$E:$E,'Number of Firms per 1000 Capita'!Q$1)/$B342</f>
        <v>5.6976281966344242</v>
      </c>
      <c r="R342" s="2">
        <f>1000*SUMIFS(allNAICS!$O:$O,allNAICS!$C:$C,'Number of Firms per 1000 Capita'!$A342,allNAICS!$E:$E,'Number of Firms per 1000 Capita'!R$1)/$B342</f>
        <v>5.4922485755929511</v>
      </c>
      <c r="S342" s="2">
        <f>1000*SUMIFS(allNAICS!$O:$O,allNAICS!$C:$C,'Number of Firms per 1000 Capita'!$A342,allNAICS!$E:$E,'Number of Firms per 1000 Capita'!S$1)/$B342</f>
        <v>5.2073671657612293</v>
      </c>
      <c r="T342" s="2">
        <f>1000*SUMIFS(allNAICS!$O:$O,allNAICS!$C:$C,'Number of Firms per 1000 Capita'!$A342,allNAICS!$E:$E,'Number of Firms per 1000 Capita'!T$1)/$B342</f>
        <v>1.079899297734199</v>
      </c>
      <c r="U342" s="2">
        <f>1000*SUMIFS(allNAICS!$O:$O,allNAICS!$C:$C,'Number of Firms per 1000 Capita'!$A342,allNAICS!$E:$E,'Number of Firms per 1000 Capita'!U$1)/$B342</f>
        <v>4.8893600106002388</v>
      </c>
      <c r="V342" s="2">
        <f>1000*SUMIFS(allNAICS!$O:$O,allNAICS!$C:$C,'Number of Firms per 1000 Capita'!$A342,allNAICS!$E:$E,'Number of Firms per 1000 Capita'!V$1)/$B342</f>
        <v>1.4177819000927521</v>
      </c>
      <c r="W342" s="2">
        <f>1000*SUMIFS(allNAICS!$O:$O,allNAICS!$C:$C,'Number of Firms per 1000 Capita'!$A342,allNAICS!$E:$E,'Number of Firms per 1000 Capita'!W$1)/$B342</f>
        <v>1.9411686762952167</v>
      </c>
      <c r="X342" s="2">
        <f>1000*SUMIFS(allNAICS!$O:$O,allNAICS!$C:$C,'Number of Firms per 1000 Capita'!$A342,allNAICS!$E:$E,'Number of Firms per 1000 Capita'!X$1)/$B342</f>
        <v>8.2814363323174778</v>
      </c>
      <c r="Y342" s="2">
        <f>1000*SUMIFS(allNAICS!$O:$O,allNAICS!$C:$C,'Number of Firms per 1000 Capita'!$A342,allNAICS!$E:$E,'Number of Firms per 1000 Capita'!Y$1)/$B342</f>
        <v>0</v>
      </c>
      <c r="Z342" s="2">
        <f>1000*SUMIFS(allNAICS!$O:$O,allNAICS!$C:$C,'Number of Firms per 1000 Capita'!$A342,allNAICS!$E:$E,'Number of Firms per 1000 Capita'!Z$1)/$B342</f>
        <v>0</v>
      </c>
    </row>
    <row r="343" spans="1:26" x14ac:dyDescent="0.45">
      <c r="A343" s="1" t="s">
        <v>834</v>
      </c>
      <c r="B343" s="2">
        <v>642339</v>
      </c>
      <c r="C343" s="1" t="s">
        <v>669</v>
      </c>
      <c r="D343" s="1">
        <v>37.688889000000003</v>
      </c>
      <c r="E343" s="1">
        <v>-97.336111000000002</v>
      </c>
      <c r="F343" s="2">
        <f>1000*SUMIFS(allNAICS!$O:$O,allNAICS!$C:$C,'Number of Firms per 1000 Capita'!$A343,allNAICS!$E:$E,'Number of Firms per 1000 Capita'!F$1)/$B343</f>
        <v>77.549393700211255</v>
      </c>
      <c r="G343" s="2">
        <f>1000*SUMIFS(allNAICS!$O:$O,allNAICS!$C:$C,'Number of Firms per 1000 Capita'!$A343,allNAICS!$E:$E,'Number of Firms per 1000 Capita'!G$1)/$B343</f>
        <v>0.37674810341579756</v>
      </c>
      <c r="H343" s="2">
        <f>1000*SUMIFS(allNAICS!$O:$O,allNAICS!$C:$C,'Number of Firms per 1000 Capita'!$A343,allNAICS!$E:$E,'Number of Firms per 1000 Capita'!H$1)/$B343</f>
        <v>3.015541637671074</v>
      </c>
      <c r="I343" s="2">
        <f>1000*SUMIFS(allNAICS!$O:$O,allNAICS!$C:$C,'Number of Firms per 1000 Capita'!$A343,allNAICS!$E:$E,'Number of Firms per 1000 Capita'!I$1)/$B343</f>
        <v>5.9158793098348379E-2</v>
      </c>
      <c r="J343" s="2">
        <f>1000*SUMIFS(allNAICS!$O:$O,allNAICS!$C:$C,'Number of Firms per 1000 Capita'!$A343,allNAICS!$E:$E,'Number of Firms per 1000 Capita'!J$1)/$B343</f>
        <v>8.279117413079387</v>
      </c>
      <c r="K343" s="2">
        <f>1000*SUMIFS(allNAICS!$O:$O,allNAICS!$C:$C,'Number of Firms per 1000 Capita'!$A343,allNAICS!$E:$E,'Number of Firms per 1000 Capita'!K$1)/$B343</f>
        <v>2.0892394825785137</v>
      </c>
      <c r="L343" s="2">
        <f>1000*SUMIFS(allNAICS!$O:$O,allNAICS!$C:$C,'Number of Firms per 1000 Capita'!$A343,allNAICS!$E:$E,'Number of Firms per 1000 Capita'!L$1)/$B343</f>
        <v>2.1001371549913674</v>
      </c>
      <c r="M343" s="2">
        <f>1000*SUMIFS(allNAICS!$O:$O,allNAICS!$C:$C,'Number of Firms per 1000 Capita'!$A343,allNAICS!$E:$E,'Number of Firms per 1000 Capita'!M$1)/$B343</f>
        <v>8.7056834475253719</v>
      </c>
      <c r="N343" s="2">
        <f>1000*SUMIFS(allNAICS!$O:$O,allNAICS!$C:$C,'Number of Firms per 1000 Capita'!$A343,allNAICS!$E:$E,'Number of Firms per 1000 Capita'!N$1)/$B343</f>
        <v>2.6278958618424229</v>
      </c>
      <c r="O343" s="2">
        <f>1000*SUMIFS(allNAICS!$O:$O,allNAICS!$C:$C,'Number of Firms per 1000 Capita'!$A343,allNAICS!$E:$E,'Number of Firms per 1000 Capita'!O$1)/$B343</f>
        <v>0.94498387922888072</v>
      </c>
      <c r="P343" s="2">
        <f>1000*SUMIFS(allNAICS!$O:$O,allNAICS!$C:$C,'Number of Firms per 1000 Capita'!$A343,allNAICS!$E:$E,'Number of Firms per 1000 Capita'!P$1)/$B343</f>
        <v>3.6818564651998398</v>
      </c>
      <c r="Q343" s="2">
        <f>1000*SUMIFS(allNAICS!$O:$O,allNAICS!$C:$C,'Number of Firms per 1000 Capita'!$A343,allNAICS!$E:$E,'Number of Firms per 1000 Capita'!Q$1)/$B343</f>
        <v>8.305583188939174</v>
      </c>
      <c r="R343" s="2">
        <f>1000*SUMIFS(allNAICS!$O:$O,allNAICS!$C:$C,'Number of Firms per 1000 Capita'!$A343,allNAICS!$E:$E,'Number of Firms per 1000 Capita'!R$1)/$B343</f>
        <v>8.1779247406743174</v>
      </c>
      <c r="S343" s="2">
        <f>1000*SUMIFS(allNAICS!$O:$O,allNAICS!$C:$C,'Number of Firms per 1000 Capita'!$A343,allNAICS!$E:$E,'Number of Firms per 1000 Capita'!S$1)/$B343</f>
        <v>5.3009392236809534</v>
      </c>
      <c r="T343" s="2">
        <f>1000*SUMIFS(allNAICS!$O:$O,allNAICS!$C:$C,'Number of Firms per 1000 Capita'!$A343,allNAICS!$E:$E,'Number of Firms per 1000 Capita'!T$1)/$B343</f>
        <v>1.3450841378150789</v>
      </c>
      <c r="U343" s="2">
        <f>1000*SUMIFS(allNAICS!$O:$O,allNAICS!$C:$C,'Number of Firms per 1000 Capita'!$A343,allNAICS!$E:$E,'Number of Firms per 1000 Capita'!U$1)/$B343</f>
        <v>7.4758032752176033</v>
      </c>
      <c r="V343" s="2">
        <f>1000*SUMIFS(allNAICS!$O:$O,allNAICS!$C:$C,'Number of Firms per 1000 Capita'!$A343,allNAICS!$E:$E,'Number of Firms per 1000 Capita'!V$1)/$B343</f>
        <v>3.3922897410868718</v>
      </c>
      <c r="W343" s="2">
        <f>1000*SUMIFS(allNAICS!$O:$O,allNAICS!$C:$C,'Number of Firms per 1000 Capita'!$A343,allNAICS!$E:$E,'Number of Firms per 1000 Capita'!W$1)/$B343</f>
        <v>2.2402500860137717</v>
      </c>
      <c r="X343" s="2">
        <f>1000*SUMIFS(allNAICS!$O:$O,allNAICS!$C:$C,'Number of Firms per 1000 Capita'!$A343,allNAICS!$E:$E,'Number of Firms per 1000 Capita'!X$1)/$B343</f>
        <v>9.6304287922732392</v>
      </c>
      <c r="Y343" s="2">
        <f>1000*SUMIFS(allNAICS!$O:$O,allNAICS!$C:$C,'Number of Firms per 1000 Capita'!$A343,allNAICS!$E:$E,'Number of Firms per 1000 Capita'!Y$1)/$B343</f>
        <v>0.17124913791627164</v>
      </c>
      <c r="Z343" s="2">
        <f>1000*SUMIFS(allNAICS!$O:$O,allNAICS!$C:$C,'Number of Firms per 1000 Capita'!$A343,allNAICS!$E:$E,'Number of Firms per 1000 Capita'!Z$1)/$B343</f>
        <v>0</v>
      </c>
    </row>
    <row r="344" spans="1:26" x14ac:dyDescent="0.45">
      <c r="A344" s="1" t="s">
        <v>835</v>
      </c>
      <c r="B344" s="2">
        <v>115398</v>
      </c>
      <c r="C344" s="1" t="s">
        <v>459</v>
      </c>
      <c r="D344" s="1">
        <v>41.2411897</v>
      </c>
      <c r="E344" s="1">
        <v>-77.0010786</v>
      </c>
      <c r="F344" s="2">
        <f>1000*SUMIFS(allNAICS!$O:$O,allNAICS!$C:$C,'Number of Firms per 1000 Capita'!$A344,allNAICS!$E:$E,'Number of Firms per 1000 Capita'!F$1)/$B344</f>
        <v>70.2958456819009</v>
      </c>
      <c r="G344" s="2">
        <f>1000*SUMIFS(allNAICS!$O:$O,allNAICS!$C:$C,'Number of Firms per 1000 Capita'!$A344,allNAICS!$E:$E,'Number of Firms per 1000 Capita'!G$1)/$B344</f>
        <v>1.7071353056378793</v>
      </c>
      <c r="H344" s="2">
        <f>1000*SUMIFS(allNAICS!$O:$O,allNAICS!$C:$C,'Number of Firms per 1000 Capita'!$A344,allNAICS!$E:$E,'Number of Firms per 1000 Capita'!H$1)/$B344</f>
        <v>0.26863550494809268</v>
      </c>
      <c r="I344" s="2">
        <f>1000*SUMIFS(allNAICS!$O:$O,allNAICS!$C:$C,'Number of Firms per 1000 Capita'!$A344,allNAICS!$E:$E,'Number of Firms per 1000 Capita'!I$1)/$B344</f>
        <v>0.35529211944747741</v>
      </c>
      <c r="J344" s="2">
        <f>1000*SUMIFS(allNAICS!$O:$O,allNAICS!$C:$C,'Number of Firms per 1000 Capita'!$A344,allNAICS!$E:$E,'Number of Firms per 1000 Capita'!J$1)/$B344</f>
        <v>8.1283904400422884</v>
      </c>
      <c r="K344" s="2">
        <f>1000*SUMIFS(allNAICS!$O:$O,allNAICS!$C:$C,'Number of Firms per 1000 Capita'!$A344,allNAICS!$E:$E,'Number of Firms per 1000 Capita'!K$1)/$B344</f>
        <v>2.7903429868801886</v>
      </c>
      <c r="L344" s="2">
        <f>1000*SUMIFS(allNAICS!$O:$O,allNAICS!$C:$C,'Number of Firms per 1000 Capita'!$A344,allNAICS!$E:$E,'Number of Firms per 1000 Capita'!L$1)/$B344</f>
        <v>1.1438673113918785</v>
      </c>
      <c r="M344" s="2">
        <f>1000*SUMIFS(allNAICS!$O:$O,allNAICS!$C:$C,'Number of Firms per 1000 Capita'!$A344,allNAICS!$E:$E,'Number of Firms per 1000 Capita'!M$1)/$B344</f>
        <v>12.183919998613494</v>
      </c>
      <c r="N344" s="2">
        <f>1000*SUMIFS(allNAICS!$O:$O,allNAICS!$C:$C,'Number of Firms per 1000 Capita'!$A344,allNAICS!$E:$E,'Number of Firms per 1000 Capita'!N$1)/$B344</f>
        <v>3.2496230437269276</v>
      </c>
      <c r="O344" s="2">
        <f>1000*SUMIFS(allNAICS!$O:$O,allNAICS!$C:$C,'Number of Firms per 1000 Capita'!$A344,allNAICS!$E:$E,'Number of Firms per 1000 Capita'!O$1)/$B344</f>
        <v>0.73658122324477027</v>
      </c>
      <c r="P344" s="2">
        <f>1000*SUMIFS(allNAICS!$O:$O,allNAICS!$C:$C,'Number of Firms per 1000 Capita'!$A344,allNAICS!$E:$E,'Number of Firms per 1000 Capita'!P$1)/$B344</f>
        <v>2.7556803410804345</v>
      </c>
      <c r="Q344" s="2">
        <f>1000*SUMIFS(allNAICS!$O:$O,allNAICS!$C:$C,'Number of Firms per 1000 Capita'!$A344,allNAICS!$E:$E,'Number of Firms per 1000 Capita'!Q$1)/$B344</f>
        <v>5.5893516352103152</v>
      </c>
      <c r="R344" s="2">
        <f>1000*SUMIFS(allNAICS!$O:$O,allNAICS!$C:$C,'Number of Firms per 1000 Capita'!$A344,allNAICS!$E:$E,'Number of Firms per 1000 Capita'!R$1)/$B344</f>
        <v>7.391809216797518</v>
      </c>
      <c r="S344" s="2">
        <f>1000*SUMIFS(allNAICS!$O:$O,allNAICS!$C:$C,'Number of Firms per 1000 Capita'!$A344,allNAICS!$E:$E,'Number of Firms per 1000 Capita'!S$1)/$B344</f>
        <v>4.8441047505156067</v>
      </c>
      <c r="T344" s="2">
        <f>1000*SUMIFS(allNAICS!$O:$O,allNAICS!$C:$C,'Number of Firms per 1000 Capita'!$A344,allNAICS!$E:$E,'Number of Firms per 1000 Capita'!T$1)/$B344</f>
        <v>1.2738522331409556</v>
      </c>
      <c r="U344" s="2">
        <f>1000*SUMIFS(allNAICS!$O:$O,allNAICS!$C:$C,'Number of Firms per 1000 Capita'!$A344,allNAICS!$E:$E,'Number of Firms per 1000 Capita'!U$1)/$B344</f>
        <v>5.2080625314130229</v>
      </c>
      <c r="V344" s="2">
        <f>1000*SUMIFS(allNAICS!$O:$O,allNAICS!$C:$C,'Number of Firms per 1000 Capita'!$A344,allNAICS!$E:$E,'Number of Firms per 1000 Capita'!V$1)/$B344</f>
        <v>2.3137316071335725</v>
      </c>
      <c r="W344" s="2">
        <f>1000*SUMIFS(allNAICS!$O:$O,allNAICS!$C:$C,'Number of Firms per 1000 Capita'!$A344,allNAICS!$E:$E,'Number of Firms per 1000 Capita'!W$1)/$B344</f>
        <v>2.0537617636354182</v>
      </c>
      <c r="X344" s="2">
        <f>1000*SUMIFS(allNAICS!$O:$O,allNAICS!$C:$C,'Number of Firms per 1000 Capita'!$A344,allNAICS!$E:$E,'Number of Firms per 1000 Capita'!X$1)/$B344</f>
        <v>8.4316885907901344</v>
      </c>
      <c r="Y344" s="2">
        <f>1000*SUMIFS(allNAICS!$O:$O,allNAICS!$C:$C,'Number of Firms per 1000 Capita'!$A344,allNAICS!$E:$E,'Number of Firms per 1000 Capita'!Y$1)/$B344</f>
        <v>0</v>
      </c>
      <c r="Z344" s="2">
        <f>1000*SUMIFS(allNAICS!$O:$O,allNAICS!$C:$C,'Number of Firms per 1000 Capita'!$A344,allNAICS!$E:$E,'Number of Firms per 1000 Capita'!Z$1)/$B344</f>
        <v>0</v>
      </c>
    </row>
    <row r="345" spans="1:26" x14ac:dyDescent="0.45">
      <c r="A345" s="1" t="s">
        <v>836</v>
      </c>
      <c r="B345" s="2">
        <v>277496</v>
      </c>
      <c r="C345" s="1" t="s">
        <v>470</v>
      </c>
      <c r="D345" s="1">
        <v>34.225725500000003</v>
      </c>
      <c r="E345" s="1">
        <v>-77.944710200000003</v>
      </c>
      <c r="F345" s="2">
        <f>1000*SUMIFS(allNAICS!$O:$O,allNAICS!$C:$C,'Number of Firms per 1000 Capita'!$A345,allNAICS!$E:$E,'Number of Firms per 1000 Capita'!F$1)/$B345</f>
        <v>105.67719895061551</v>
      </c>
      <c r="G345" s="2">
        <f>1000*SUMIFS(allNAICS!$O:$O,allNAICS!$C:$C,'Number of Firms per 1000 Capita'!$A345,allNAICS!$E:$E,'Number of Firms per 1000 Capita'!G$1)/$B345</f>
        <v>0.922535820336149</v>
      </c>
      <c r="H345" s="2">
        <f>1000*SUMIFS(allNAICS!$O:$O,allNAICS!$C:$C,'Number of Firms per 1000 Capita'!$A345,allNAICS!$E:$E,'Number of Firms per 1000 Capita'!H$1)/$B345</f>
        <v>0</v>
      </c>
      <c r="I345" s="2">
        <f>1000*SUMIFS(allNAICS!$O:$O,allNAICS!$C:$C,'Number of Firms per 1000 Capita'!$A345,allNAICS!$E:$E,'Number of Firms per 1000 Capita'!I$1)/$B345</f>
        <v>0</v>
      </c>
      <c r="J345" s="2">
        <f>1000*SUMIFS(allNAICS!$O:$O,allNAICS!$C:$C,'Number of Firms per 1000 Capita'!$A345,allNAICS!$E:$E,'Number of Firms per 1000 Capita'!J$1)/$B345</f>
        <v>13.52812292789806</v>
      </c>
      <c r="K345" s="2">
        <f>1000*SUMIFS(allNAICS!$O:$O,allNAICS!$C:$C,'Number of Firms per 1000 Capita'!$A345,allNAICS!$E:$E,'Number of Firms per 1000 Capita'!K$1)/$B345</f>
        <v>1.6829071410038343</v>
      </c>
      <c r="L345" s="2">
        <f>1000*SUMIFS(allNAICS!$O:$O,allNAICS!$C:$C,'Number of Firms per 1000 Capita'!$A345,allNAICS!$E:$E,'Number of Firms per 1000 Capita'!L$1)/$B345</f>
        <v>2.5189552281834695</v>
      </c>
      <c r="M345" s="2">
        <f>1000*SUMIFS(allNAICS!$O:$O,allNAICS!$C:$C,'Number of Firms per 1000 Capita'!$A345,allNAICS!$E:$E,'Number of Firms per 1000 Capita'!M$1)/$B345</f>
        <v>8.3965174272782317</v>
      </c>
      <c r="N345" s="2">
        <f>1000*SUMIFS(allNAICS!$O:$O,allNAICS!$C:$C,'Number of Firms per 1000 Capita'!$A345,allNAICS!$E:$E,'Number of Firms per 1000 Capita'!N$1)/$B345</f>
        <v>3.8306858477239309</v>
      </c>
      <c r="O345" s="2">
        <f>1000*SUMIFS(allNAICS!$O:$O,allNAICS!$C:$C,'Number of Firms per 1000 Capita'!$A345,allNAICS!$E:$E,'Number of Firms per 1000 Capita'!O$1)/$B345</f>
        <v>1.7369619742266555</v>
      </c>
      <c r="P345" s="2">
        <f>1000*SUMIFS(allNAICS!$O:$O,allNAICS!$C:$C,'Number of Firms per 1000 Capita'!$A345,allNAICS!$E:$E,'Number of Firms per 1000 Capita'!P$1)/$B345</f>
        <v>4.5946608239398046</v>
      </c>
      <c r="Q345" s="2">
        <f>1000*SUMIFS(allNAICS!$O:$O,allNAICS!$C:$C,'Number of Firms per 1000 Capita'!$A345,allNAICS!$E:$E,'Number of Firms per 1000 Capita'!Q$1)/$B345</f>
        <v>15.38760919076311</v>
      </c>
      <c r="R345" s="2">
        <f>1000*SUMIFS(allNAICS!$O:$O,allNAICS!$C:$C,'Number of Firms per 1000 Capita'!$A345,allNAICS!$E:$E,'Number of Firms per 1000 Capita'!R$1)/$B345</f>
        <v>13.265056072880331</v>
      </c>
      <c r="S345" s="2">
        <f>1000*SUMIFS(allNAICS!$O:$O,allNAICS!$C:$C,'Number of Firms per 1000 Capita'!$A345,allNAICS!$E:$E,'Number of Firms per 1000 Capita'!S$1)/$B345</f>
        <v>8.533456338109378</v>
      </c>
      <c r="T345" s="2">
        <f>1000*SUMIFS(allNAICS!$O:$O,allNAICS!$C:$C,'Number of Firms per 1000 Capita'!$A345,allNAICS!$E:$E,'Number of Firms per 1000 Capita'!T$1)/$B345</f>
        <v>1.8666935739614265</v>
      </c>
      <c r="U345" s="2">
        <f>1000*SUMIFS(allNAICS!$O:$O,allNAICS!$C:$C,'Number of Firms per 1000 Capita'!$A345,allNAICS!$E:$E,'Number of Firms per 1000 Capita'!U$1)/$B345</f>
        <v>9.0884192925303431</v>
      </c>
      <c r="V345" s="2">
        <f>1000*SUMIFS(allNAICS!$O:$O,allNAICS!$C:$C,'Number of Firms per 1000 Capita'!$A345,allNAICS!$E:$E,'Number of Firms per 1000 Capita'!V$1)/$B345</f>
        <v>5.7550379104563669</v>
      </c>
      <c r="W345" s="2">
        <f>1000*SUMIFS(allNAICS!$O:$O,allNAICS!$C:$C,'Number of Firms per 1000 Capita'!$A345,allNAICS!$E:$E,'Number of Firms per 1000 Capita'!W$1)/$B345</f>
        <v>3.3225704154294116</v>
      </c>
      <c r="X345" s="2">
        <f>1000*SUMIFS(allNAICS!$O:$O,allNAICS!$C:$C,'Number of Firms per 1000 Capita'!$A345,allNAICS!$E:$E,'Number of Firms per 1000 Capita'!X$1)/$B345</f>
        <v>11.355118632340647</v>
      </c>
      <c r="Y345" s="2">
        <f>1000*SUMIFS(allNAICS!$O:$O,allNAICS!$C:$C,'Number of Firms per 1000 Capita'!$A345,allNAICS!$E:$E,'Number of Firms per 1000 Capita'!Y$1)/$B345</f>
        <v>0.11171332199383054</v>
      </c>
      <c r="Z345" s="2">
        <f>1000*SUMIFS(allNAICS!$O:$O,allNAICS!$C:$C,'Number of Firms per 1000 Capita'!$A345,allNAICS!$E:$E,'Number of Firms per 1000 Capita'!Z$1)/$B345</f>
        <v>0</v>
      </c>
    </row>
    <row r="346" spans="1:26" x14ac:dyDescent="0.45">
      <c r="A346" s="1" t="s">
        <v>837</v>
      </c>
      <c r="B346" s="2">
        <v>134712</v>
      </c>
      <c r="C346" s="1" t="s">
        <v>502</v>
      </c>
      <c r="D346" s="1">
        <v>39.185659700000002</v>
      </c>
      <c r="E346" s="1">
        <v>78.1633341</v>
      </c>
      <c r="F346" s="2">
        <f>1000*SUMIFS(allNAICS!$O:$O,allNAICS!$C:$C,'Number of Firms per 1000 Capita'!$A346,allNAICS!$E:$E,'Number of Firms per 1000 Capita'!F$1)/$B346</f>
        <v>85.26337668507631</v>
      </c>
      <c r="G346" s="2">
        <f>1000*SUMIFS(allNAICS!$O:$O,allNAICS!$C:$C,'Number of Firms per 1000 Capita'!$A346,allNAICS!$E:$E,'Number of Firms per 1000 Capita'!G$1)/$B346</f>
        <v>0.89078923926598963</v>
      </c>
      <c r="H346" s="2">
        <f>1000*SUMIFS(allNAICS!$O:$O,allNAICS!$C:$C,'Number of Firms per 1000 Capita'!$A346,allNAICS!$E:$E,'Number of Firms per 1000 Capita'!H$1)/$B346</f>
        <v>0</v>
      </c>
      <c r="I346" s="2">
        <f>1000*SUMIFS(allNAICS!$O:$O,allNAICS!$C:$C,'Number of Firms per 1000 Capita'!$A346,allNAICS!$E:$E,'Number of Firms per 1000 Capita'!I$1)/$B346</f>
        <v>0</v>
      </c>
      <c r="J346" s="2">
        <f>1000*SUMIFS(allNAICS!$O:$O,allNAICS!$C:$C,'Number of Firms per 1000 Capita'!$A346,allNAICS!$E:$E,'Number of Firms per 1000 Capita'!J$1)/$B346</f>
        <v>13.673614822732942</v>
      </c>
      <c r="K346" s="2">
        <f>1000*SUMIFS(allNAICS!$O:$O,allNAICS!$C:$C,'Number of Firms per 1000 Capita'!$A346,allNAICS!$E:$E,'Number of Firms per 1000 Capita'!K$1)/$B346</f>
        <v>2.2343963418255242</v>
      </c>
      <c r="L346" s="2">
        <f>1000*SUMIFS(allNAICS!$O:$O,allNAICS!$C:$C,'Number of Firms per 1000 Capita'!$A346,allNAICS!$E:$E,'Number of Firms per 1000 Capita'!L$1)/$B346</f>
        <v>2.2640893164677238</v>
      </c>
      <c r="M346" s="2">
        <f>1000*SUMIFS(allNAICS!$O:$O,allNAICS!$C:$C,'Number of Firms per 1000 Capita'!$A346,allNAICS!$E:$E,'Number of Firms per 1000 Capita'!M$1)/$B346</f>
        <v>9.8729140685313848</v>
      </c>
      <c r="N346" s="2">
        <f>1000*SUMIFS(allNAICS!$O:$O,allNAICS!$C:$C,'Number of Firms per 1000 Capita'!$A346,allNAICS!$E:$E,'Number of Firms per 1000 Capita'!N$1)/$B346</f>
        <v>4.587564582219847</v>
      </c>
      <c r="O346" s="2">
        <f>1000*SUMIFS(allNAICS!$O:$O,allNAICS!$C:$C,'Number of Firms per 1000 Capita'!$A346,allNAICS!$E:$E,'Number of Firms per 1000 Capita'!O$1)/$B346</f>
        <v>0.97244491953203871</v>
      </c>
      <c r="P346" s="2">
        <f>1000*SUMIFS(allNAICS!$O:$O,allNAICS!$C:$C,'Number of Firms per 1000 Capita'!$A346,allNAICS!$E:$E,'Number of Firms per 1000 Capita'!P$1)/$B346</f>
        <v>2.2640893164677238</v>
      </c>
      <c r="Q346" s="2">
        <f>1000*SUMIFS(allNAICS!$O:$O,allNAICS!$C:$C,'Number of Firms per 1000 Capita'!$A346,allNAICS!$E:$E,'Number of Firms per 1000 Capita'!Q$1)/$B346</f>
        <v>9.7392956826414867</v>
      </c>
      <c r="R346" s="2">
        <f>1000*SUMIFS(allNAICS!$O:$O,allNAICS!$C:$C,'Number of Firms per 1000 Capita'!$A346,allNAICS!$E:$E,'Number of Firms per 1000 Capita'!R$1)/$B346</f>
        <v>8.0022566660728067</v>
      </c>
      <c r="S346" s="2">
        <f>1000*SUMIFS(allNAICS!$O:$O,allNAICS!$C:$C,'Number of Firms per 1000 Capita'!$A346,allNAICS!$E:$E,'Number of Firms per 1000 Capita'!S$1)/$B346</f>
        <v>6.2281014312013774</v>
      </c>
      <c r="T346" s="2">
        <f>1000*SUMIFS(allNAICS!$O:$O,allNAICS!$C:$C,'Number of Firms per 1000 Capita'!$A346,allNAICS!$E:$E,'Number of Firms per 1000 Capita'!T$1)/$B346</f>
        <v>1.5217649504127324</v>
      </c>
      <c r="U346" s="2">
        <f>1000*SUMIFS(allNAICS!$O:$O,allNAICS!$C:$C,'Number of Firms per 1000 Capita'!$A346,allNAICS!$E:$E,'Number of Firms per 1000 Capita'!U$1)/$B346</f>
        <v>6.569570639586674</v>
      </c>
      <c r="V346" s="2">
        <f>1000*SUMIFS(allNAICS!$O:$O,allNAICS!$C:$C,'Number of Firms per 1000 Capita'!$A346,allNAICS!$E:$E,'Number of Firms per 1000 Capita'!V$1)/$B346</f>
        <v>4.2015559118712513</v>
      </c>
      <c r="W346" s="2">
        <f>1000*SUMIFS(allNAICS!$O:$O,allNAICS!$C:$C,'Number of Firms per 1000 Capita'!$A346,allNAICS!$E:$E,'Number of Firms per 1000 Capita'!W$1)/$B346</f>
        <v>1.9300433517429776</v>
      </c>
      <c r="X346" s="2">
        <f>1000*SUMIFS(allNAICS!$O:$O,allNAICS!$C:$C,'Number of Firms per 1000 Capita'!$A346,allNAICS!$E:$E,'Number of Firms per 1000 Capita'!X$1)/$B346</f>
        <v>10.459350317714829</v>
      </c>
      <c r="Y346" s="2">
        <f>1000*SUMIFS(allNAICS!$O:$O,allNAICS!$C:$C,'Number of Firms per 1000 Capita'!$A346,allNAICS!$E:$E,'Number of Firms per 1000 Capita'!Y$1)/$B346</f>
        <v>0</v>
      </c>
      <c r="Z346" s="2">
        <f>1000*SUMIFS(allNAICS!$O:$O,allNAICS!$C:$C,'Number of Firms per 1000 Capita'!$A346,allNAICS!$E:$E,'Number of Firms per 1000 Capita'!Z$1)/$B346</f>
        <v>0</v>
      </c>
    </row>
    <row r="347" spans="1:26" x14ac:dyDescent="0.45">
      <c r="A347" s="1" t="s">
        <v>838</v>
      </c>
      <c r="B347" s="2">
        <v>658195</v>
      </c>
      <c r="C347" s="1" t="s">
        <v>470</v>
      </c>
      <c r="D347" s="1">
        <v>36.1039642</v>
      </c>
      <c r="E347" s="1">
        <v>-80.254435000000001</v>
      </c>
      <c r="F347" s="2">
        <f>1000*SUMIFS(allNAICS!$O:$O,allNAICS!$C:$C,'Number of Firms per 1000 Capita'!$A347,allNAICS!$E:$E,'Number of Firms per 1000 Capita'!F$1)/$B347</f>
        <v>77.53477312954368</v>
      </c>
      <c r="G347" s="2">
        <f>1000*SUMIFS(allNAICS!$O:$O,allNAICS!$C:$C,'Number of Firms per 1000 Capita'!$A347,allNAICS!$E:$E,'Number of Firms per 1000 Capita'!G$1)/$B347</f>
        <v>0.32817022311017252</v>
      </c>
      <c r="H347" s="2">
        <f>1000*SUMIFS(allNAICS!$O:$O,allNAICS!$C:$C,'Number of Firms per 1000 Capita'!$A347,allNAICS!$E:$E,'Number of Firms per 1000 Capita'!H$1)/$B347</f>
        <v>0</v>
      </c>
      <c r="I347" s="2">
        <f>1000*SUMIFS(allNAICS!$O:$O,allNAICS!$C:$C,'Number of Firms per 1000 Capita'!$A347,allNAICS!$E:$E,'Number of Firms per 1000 Capita'!I$1)/$B347</f>
        <v>0.15041135225882907</v>
      </c>
      <c r="J347" s="2">
        <f>1000*SUMIFS(allNAICS!$O:$O,allNAICS!$C:$C,'Number of Firms per 1000 Capita'!$A347,allNAICS!$E:$E,'Number of Firms per 1000 Capita'!J$1)/$B347</f>
        <v>9.8132012549472414</v>
      </c>
      <c r="K347" s="2">
        <f>1000*SUMIFS(allNAICS!$O:$O,allNAICS!$C:$C,'Number of Firms per 1000 Capita'!$A347,allNAICS!$E:$E,'Number of Firms per 1000 Capita'!K$1)/$B347</f>
        <v>1.7927817743981647</v>
      </c>
      <c r="L347" s="2">
        <f>1000*SUMIFS(allNAICS!$O:$O,allNAICS!$C:$C,'Number of Firms per 1000 Capita'!$A347,allNAICS!$E:$E,'Number of Firms per 1000 Capita'!L$1)/$B347</f>
        <v>2.622323171704434</v>
      </c>
      <c r="M347" s="2">
        <f>1000*SUMIFS(allNAICS!$O:$O,allNAICS!$C:$C,'Number of Firms per 1000 Capita'!$A347,allNAICS!$E:$E,'Number of Firms per 1000 Capita'!M$1)/$B347</f>
        <v>8.7086653651273558</v>
      </c>
      <c r="N347" s="2">
        <f>1000*SUMIFS(allNAICS!$O:$O,allNAICS!$C:$C,'Number of Firms per 1000 Capita'!$A347,allNAICS!$E:$E,'Number of Firms per 1000 Capita'!N$1)/$B347</f>
        <v>3.2877794574556174</v>
      </c>
      <c r="O347" s="2">
        <f>1000*SUMIFS(allNAICS!$O:$O,allNAICS!$C:$C,'Number of Firms per 1000 Capita'!$A347,allNAICS!$E:$E,'Number of Firms per 1000 Capita'!O$1)/$B347</f>
        <v>0.94045077826479995</v>
      </c>
      <c r="P347" s="2">
        <f>1000*SUMIFS(allNAICS!$O:$O,allNAICS!$C:$C,'Number of Firms per 1000 Capita'!$A347,allNAICS!$E:$E,'Number of Firms per 1000 Capita'!P$1)/$B347</f>
        <v>2.402023716375846</v>
      </c>
      <c r="Q347" s="2">
        <f>1000*SUMIFS(allNAICS!$O:$O,allNAICS!$C:$C,'Number of Firms per 1000 Capita'!$A347,allNAICS!$E:$E,'Number of Firms per 1000 Capita'!Q$1)/$B347</f>
        <v>6.7122965078738064</v>
      </c>
      <c r="R347" s="2">
        <f>1000*SUMIFS(allNAICS!$O:$O,allNAICS!$C:$C,'Number of Firms per 1000 Capita'!$A347,allNAICS!$E:$E,'Number of Firms per 1000 Capita'!R$1)/$B347</f>
        <v>9.3817181838209045</v>
      </c>
      <c r="S347" s="2">
        <f>1000*SUMIFS(allNAICS!$O:$O,allNAICS!$C:$C,'Number of Firms per 1000 Capita'!$A347,allNAICS!$E:$E,'Number of Firms per 1000 Capita'!S$1)/$B347</f>
        <v>8.125251635153715</v>
      </c>
      <c r="T347" s="2">
        <f>1000*SUMIFS(allNAICS!$O:$O,allNAICS!$C:$C,'Number of Firms per 1000 Capita'!$A347,allNAICS!$E:$E,'Number of Firms per 1000 Capita'!T$1)/$B347</f>
        <v>2.0510638944385784</v>
      </c>
      <c r="U347" s="2">
        <f>1000*SUMIFS(allNAICS!$O:$O,allNAICS!$C:$C,'Number of Firms per 1000 Capita'!$A347,allNAICS!$E:$E,'Number of Firms per 1000 Capita'!U$1)/$B347</f>
        <v>5.1458914151581219</v>
      </c>
      <c r="V347" s="2">
        <f>1000*SUMIFS(allNAICS!$O:$O,allNAICS!$C:$C,'Number of Firms per 1000 Capita'!$A347,allNAICS!$E:$E,'Number of Firms per 1000 Capita'!V$1)/$B347</f>
        <v>3.4199591306527699</v>
      </c>
      <c r="W347" s="2">
        <f>1000*SUMIFS(allNAICS!$O:$O,allNAICS!$C:$C,'Number of Firms per 1000 Capita'!$A347,allNAICS!$E:$E,'Number of Firms per 1000 Capita'!W$1)/$B347</f>
        <v>2.1148747711544451</v>
      </c>
      <c r="X347" s="2">
        <f>1000*SUMIFS(allNAICS!$O:$O,allNAICS!$C:$C,'Number of Firms per 1000 Capita'!$A347,allNAICS!$E:$E,'Number of Firms per 1000 Capita'!X$1)/$B347</f>
        <v>10.689841156496176</v>
      </c>
      <c r="Y347" s="2">
        <f>1000*SUMIFS(allNAICS!$O:$O,allNAICS!$C:$C,'Number of Firms per 1000 Capita'!$A347,allNAICS!$E:$E,'Number of Firms per 1000 Capita'!Y$1)/$B347</f>
        <v>8.3561862366016149E-2</v>
      </c>
      <c r="Z347" s="2">
        <f>1000*SUMIFS(allNAICS!$O:$O,allNAICS!$C:$C,'Number of Firms per 1000 Capita'!$A347,allNAICS!$E:$E,'Number of Firms per 1000 Capita'!Z$1)/$B347</f>
        <v>0</v>
      </c>
    </row>
    <row r="348" spans="1:26" x14ac:dyDescent="0.45">
      <c r="A348" s="1" t="s">
        <v>839</v>
      </c>
      <c r="B348" s="2">
        <v>934923</v>
      </c>
      <c r="C348" s="1" t="s">
        <v>486</v>
      </c>
      <c r="D348" s="1">
        <v>42.262593199999998</v>
      </c>
      <c r="E348" s="1">
        <v>71.802293399999996</v>
      </c>
      <c r="F348" s="2">
        <f>1000*SUMIFS(allNAICS!$O:$O,allNAICS!$C:$C,'Number of Firms per 1000 Capita'!$A348,allNAICS!$E:$E,'Number of Firms per 1000 Capita'!F$1)/$B348</f>
        <v>74.982645629640089</v>
      </c>
      <c r="G348" s="2">
        <f>1000*SUMIFS(allNAICS!$O:$O,allNAICS!$C:$C,'Number of Firms per 1000 Capita'!$A348,allNAICS!$E:$E,'Number of Firms per 1000 Capita'!G$1)/$B348</f>
        <v>0.48560148803698272</v>
      </c>
      <c r="H348" s="2">
        <f>1000*SUMIFS(allNAICS!$O:$O,allNAICS!$C:$C,'Number of Firms per 1000 Capita'!$A348,allNAICS!$E:$E,'Number of Firms per 1000 Capita'!H$1)/$B348</f>
        <v>5.3480340092178717E-2</v>
      </c>
      <c r="I348" s="2">
        <f>1000*SUMIFS(allNAICS!$O:$O,allNAICS!$C:$C,'Number of Firms per 1000 Capita'!$A348,allNAICS!$E:$E,'Number of Firms per 1000 Capita'!I$1)/$B348</f>
        <v>0.1123087141935753</v>
      </c>
      <c r="J348" s="2">
        <f>1000*SUMIFS(allNAICS!$O:$O,allNAICS!$C:$C,'Number of Firms per 1000 Capita'!$A348,allNAICS!$E:$E,'Number of Firms per 1000 Capita'!J$1)/$B348</f>
        <v>11.581702450362222</v>
      </c>
      <c r="K348" s="2">
        <f>1000*SUMIFS(allNAICS!$O:$O,allNAICS!$C:$C,'Number of Firms per 1000 Capita'!$A348,allNAICS!$E:$E,'Number of Firms per 1000 Capita'!K$1)/$B348</f>
        <v>2.3937800225259194</v>
      </c>
      <c r="L348" s="2">
        <f>1000*SUMIFS(allNAICS!$O:$O,allNAICS!$C:$C,'Number of Firms per 1000 Capita'!$A348,allNAICS!$E:$E,'Number of Firms per 1000 Capita'!L$1)/$B348</f>
        <v>1.9391971317424002</v>
      </c>
      <c r="M348" s="2">
        <f>1000*SUMIFS(allNAICS!$O:$O,allNAICS!$C:$C,'Number of Firms per 1000 Capita'!$A348,allNAICS!$E:$E,'Number of Firms per 1000 Capita'!M$1)/$B348</f>
        <v>6.8379962841859703</v>
      </c>
      <c r="N348" s="2">
        <f>1000*SUMIFS(allNAICS!$O:$O,allNAICS!$C:$C,'Number of Firms per 1000 Capita'!$A348,allNAICS!$E:$E,'Number of Firms per 1000 Capita'!N$1)/$B348</f>
        <v>2.3488565368484893</v>
      </c>
      <c r="O348" s="2">
        <f>1000*SUMIFS(allNAICS!$O:$O,allNAICS!$C:$C,'Number of Firms per 1000 Capita'!$A348,allNAICS!$E:$E,'Number of Firms per 1000 Capita'!O$1)/$B348</f>
        <v>1.0749548358527921</v>
      </c>
      <c r="P348" s="2">
        <f>1000*SUMIFS(allNAICS!$O:$O,allNAICS!$C:$C,'Number of Firms per 1000 Capita'!$A348,allNAICS!$E:$E,'Number of Firms per 1000 Capita'!P$1)/$B348</f>
        <v>1.9830510106179868</v>
      </c>
      <c r="Q348" s="2">
        <f>1000*SUMIFS(allNAICS!$O:$O,allNAICS!$C:$C,'Number of Firms per 1000 Capita'!$A348,allNAICS!$E:$E,'Number of Firms per 1000 Capita'!Q$1)/$B348</f>
        <v>6.2390164751535684</v>
      </c>
      <c r="R348" s="2">
        <f>1000*SUMIFS(allNAICS!$O:$O,allNAICS!$C:$C,'Number of Firms per 1000 Capita'!$A348,allNAICS!$E:$E,'Number of Firms per 1000 Capita'!R$1)/$B348</f>
        <v>11.279003725440491</v>
      </c>
      <c r="S348" s="2">
        <f>1000*SUMIFS(allNAICS!$O:$O,allNAICS!$C:$C,'Number of Firms per 1000 Capita'!$A348,allNAICS!$E:$E,'Number of Firms per 1000 Capita'!S$1)/$B348</f>
        <v>5.6261317776972009</v>
      </c>
      <c r="T348" s="2">
        <f>1000*SUMIFS(allNAICS!$O:$O,allNAICS!$C:$C,'Number of Firms per 1000 Capita'!$A348,allNAICS!$E:$E,'Number of Firms per 1000 Capita'!T$1)/$B348</f>
        <v>2.3242555804060867</v>
      </c>
      <c r="U348" s="2">
        <f>1000*SUMIFS(allNAICS!$O:$O,allNAICS!$C:$C,'Number of Firms per 1000 Capita'!$A348,allNAICS!$E:$E,'Number of Firms per 1000 Capita'!U$1)/$B348</f>
        <v>6.539575986471613</v>
      </c>
      <c r="V348" s="2">
        <f>1000*SUMIFS(allNAICS!$O:$O,allNAICS!$C:$C,'Number of Firms per 1000 Capita'!$A348,allNAICS!$E:$E,'Number of Firms per 1000 Capita'!V$1)/$B348</f>
        <v>3.0793979825076505</v>
      </c>
      <c r="W348" s="2">
        <f>1000*SUMIFS(allNAICS!$O:$O,allNAICS!$C:$C,'Number of Firms per 1000 Capita'!$A348,allNAICS!$E:$E,'Number of Firms per 1000 Capita'!W$1)/$B348</f>
        <v>2.3360212552263664</v>
      </c>
      <c r="X348" s="2">
        <f>1000*SUMIFS(allNAICS!$O:$O,allNAICS!$C:$C,'Number of Firms per 1000 Capita'!$A348,allNAICS!$E:$E,'Number of Firms per 1000 Capita'!X$1)/$B348</f>
        <v>8.8691796008869179</v>
      </c>
      <c r="Y348" s="2">
        <f>1000*SUMIFS(allNAICS!$O:$O,allNAICS!$C:$C,'Number of Firms per 1000 Capita'!$A348,allNAICS!$E:$E,'Number of Firms per 1000 Capita'!Y$1)/$B348</f>
        <v>0.1123087141935753</v>
      </c>
      <c r="Z348" s="2">
        <f>1000*SUMIFS(allNAICS!$O:$O,allNAICS!$C:$C,'Number of Firms per 1000 Capita'!$A348,allNAICS!$E:$E,'Number of Firms per 1000 Capita'!Z$1)/$B348</f>
        <v>0</v>
      </c>
    </row>
    <row r="349" spans="1:26" x14ac:dyDescent="0.45">
      <c r="A349" s="1" t="s">
        <v>840</v>
      </c>
      <c r="B349" s="2">
        <v>248279</v>
      </c>
      <c r="C349" s="1" t="s">
        <v>492</v>
      </c>
      <c r="D349" s="1">
        <v>46.602071100000003</v>
      </c>
      <c r="E349" s="1">
        <v>-120.5058987</v>
      </c>
      <c r="F349" s="2">
        <f>1000*SUMIFS(allNAICS!$O:$O,allNAICS!$C:$C,'Number of Firms per 1000 Capita'!$A349,allNAICS!$E:$E,'Number of Firms per 1000 Capita'!F$1)/$B349</f>
        <v>56.645950724789451</v>
      </c>
      <c r="G349" s="2">
        <f>1000*SUMIFS(allNAICS!$O:$O,allNAICS!$C:$C,'Number of Firms per 1000 Capita'!$A349,allNAICS!$E:$E,'Number of Firms per 1000 Capita'!G$1)/$B349</f>
        <v>0.93443263425420597</v>
      </c>
      <c r="H349" s="2">
        <f>1000*SUMIFS(allNAICS!$O:$O,allNAICS!$C:$C,'Number of Firms per 1000 Capita'!$A349,allNAICS!$E:$E,'Number of Firms per 1000 Capita'!H$1)/$B349</f>
        <v>0</v>
      </c>
      <c r="I349" s="2">
        <f>1000*SUMIFS(allNAICS!$O:$O,allNAICS!$C:$C,'Number of Firms per 1000 Capita'!$A349,allNAICS!$E:$E,'Number of Firms per 1000 Capita'!I$1)/$B349</f>
        <v>0.13291498676891722</v>
      </c>
      <c r="J349" s="2">
        <f>1000*SUMIFS(allNAICS!$O:$O,allNAICS!$C:$C,'Number of Firms per 1000 Capita'!$A349,allNAICS!$E:$E,'Number of Firms per 1000 Capita'!J$1)/$B349</f>
        <v>5.3125717438849041</v>
      </c>
      <c r="K349" s="2">
        <f>1000*SUMIFS(allNAICS!$O:$O,allNAICS!$C:$C,'Number of Firms per 1000 Capita'!$A349,allNAICS!$E:$E,'Number of Firms per 1000 Capita'!K$1)/$B349</f>
        <v>1.6594234711755727</v>
      </c>
      <c r="L349" s="2">
        <f>1000*SUMIFS(allNAICS!$O:$O,allNAICS!$C:$C,'Number of Firms per 1000 Capita'!$A349,allNAICS!$E:$E,'Number of Firms per 1000 Capita'!L$1)/$B349</f>
        <v>1.9735861671748316</v>
      </c>
      <c r="M349" s="2">
        <f>1000*SUMIFS(allNAICS!$O:$O,allNAICS!$C:$C,'Number of Firms per 1000 Capita'!$A349,allNAICS!$E:$E,'Number of Firms per 1000 Capita'!M$1)/$B349</f>
        <v>7.3022688185468763</v>
      </c>
      <c r="N349" s="2">
        <f>1000*SUMIFS(allNAICS!$O:$O,allNAICS!$C:$C,'Number of Firms per 1000 Capita'!$A349,allNAICS!$E:$E,'Number of Firms per 1000 Capita'!N$1)/$B349</f>
        <v>2.3521924931226565</v>
      </c>
      <c r="O349" s="2">
        <f>1000*SUMIFS(allNAICS!$O:$O,allNAICS!$C:$C,'Number of Firms per 1000 Capita'!$A349,allNAICS!$E:$E,'Number of Firms per 1000 Capita'!O$1)/$B349</f>
        <v>0.47527177087067374</v>
      </c>
      <c r="P349" s="2">
        <f>1000*SUMIFS(allNAICS!$O:$O,allNAICS!$C:$C,'Number of Firms per 1000 Capita'!$A349,allNAICS!$E:$E,'Number of Firms per 1000 Capita'!P$1)/$B349</f>
        <v>1.9413643522005486</v>
      </c>
      <c r="Q349" s="2">
        <f>1000*SUMIFS(allNAICS!$O:$O,allNAICS!$C:$C,'Number of Firms per 1000 Capita'!$A349,allNAICS!$E:$E,'Number of Firms per 1000 Capita'!Q$1)/$B349</f>
        <v>4.8936881492192255</v>
      </c>
      <c r="R349" s="2">
        <f>1000*SUMIFS(allNAICS!$O:$O,allNAICS!$C:$C,'Number of Firms per 1000 Capita'!$A349,allNAICS!$E:$E,'Number of Firms per 1000 Capita'!R$1)/$B349</f>
        <v>6.633666157830505</v>
      </c>
      <c r="S349" s="2">
        <f>1000*SUMIFS(allNAICS!$O:$O,allNAICS!$C:$C,'Number of Firms per 1000 Capita'!$A349,allNAICS!$E:$E,'Number of Firms per 1000 Capita'!S$1)/$B349</f>
        <v>3.2544033124025793</v>
      </c>
      <c r="T349" s="2">
        <f>1000*SUMIFS(allNAICS!$O:$O,allNAICS!$C:$C,'Number of Firms per 1000 Capita'!$A349,allNAICS!$E:$E,'Number of Firms per 1000 Capita'!T$1)/$B349</f>
        <v>1.3090112333302455</v>
      </c>
      <c r="U349" s="2">
        <f>1000*SUMIFS(allNAICS!$O:$O,allNAICS!$C:$C,'Number of Firms per 1000 Capita'!$A349,allNAICS!$E:$E,'Number of Firms per 1000 Capita'!U$1)/$B349</f>
        <v>7.5157383427515017</v>
      </c>
      <c r="V349" s="2">
        <f>1000*SUMIFS(allNAICS!$O:$O,allNAICS!$C:$C,'Number of Firms per 1000 Capita'!$A349,allNAICS!$E:$E,'Number of Firms per 1000 Capita'!V$1)/$B349</f>
        <v>1.7238671011241387</v>
      </c>
      <c r="W349" s="2">
        <f>1000*SUMIFS(allNAICS!$O:$O,allNAICS!$C:$C,'Number of Firms per 1000 Capita'!$A349,allNAICS!$E:$E,'Number of Firms per 1000 Capita'!W$1)/$B349</f>
        <v>2.0259466165080413</v>
      </c>
      <c r="X349" s="2">
        <f>1000*SUMIFS(allNAICS!$O:$O,allNAICS!$C:$C,'Number of Firms per 1000 Capita'!$A349,allNAICS!$E:$E,'Number of Firms per 1000 Capita'!X$1)/$B349</f>
        <v>7.3062965454186619</v>
      </c>
      <c r="Y349" s="2">
        <f>1000*SUMIFS(allNAICS!$O:$O,allNAICS!$C:$C,'Number of Firms per 1000 Capita'!$A349,allNAICS!$E:$E,'Number of Firms per 1000 Capita'!Y$1)/$B349</f>
        <v>0</v>
      </c>
      <c r="Z349" s="2">
        <f>1000*SUMIFS(allNAICS!$O:$O,allNAICS!$C:$C,'Number of Firms per 1000 Capita'!$A349,allNAICS!$E:$E,'Number of Firms per 1000 Capita'!Z$1)/$B349</f>
        <v>0</v>
      </c>
    </row>
    <row r="350" spans="1:26" x14ac:dyDescent="0.45">
      <c r="A350" s="1" t="s">
        <v>841</v>
      </c>
      <c r="B350" s="2">
        <v>442216</v>
      </c>
      <c r="C350" s="1" t="s">
        <v>459</v>
      </c>
      <c r="D350" s="1">
        <v>39.962598399999997</v>
      </c>
      <c r="E350" s="1">
        <v>-76.727744999999999</v>
      </c>
      <c r="F350" s="2">
        <f>1000*SUMIFS(allNAICS!$O:$O,allNAICS!$C:$C,'Number of Firms per 1000 Capita'!$A350,allNAICS!$E:$E,'Number of Firms per 1000 Capita'!F$1)/$B350</f>
        <v>68.823832697143473</v>
      </c>
      <c r="G350" s="2">
        <f>1000*SUMIFS(allNAICS!$O:$O,allNAICS!$C:$C,'Number of Firms per 1000 Capita'!$A350,allNAICS!$E:$E,'Number of Firms per 1000 Capita'!G$1)/$B350</f>
        <v>0.6603107983428913</v>
      </c>
      <c r="H350" s="2">
        <f>1000*SUMIFS(allNAICS!$O:$O,allNAICS!$C:$C,'Number of Firms per 1000 Capita'!$A350,allNAICS!$E:$E,'Number of Firms per 1000 Capita'!H$1)/$B350</f>
        <v>0</v>
      </c>
      <c r="I350" s="2">
        <f>1000*SUMIFS(allNAICS!$O:$O,allNAICS!$C:$C,'Number of Firms per 1000 Capita'!$A350,allNAICS!$E:$E,'Number of Firms per 1000 Capita'!I$1)/$B350</f>
        <v>0</v>
      </c>
      <c r="J350" s="2">
        <f>1000*SUMIFS(allNAICS!$O:$O,allNAICS!$C:$C,'Number of Firms per 1000 Capita'!$A350,allNAICS!$E:$E,'Number of Firms per 1000 Capita'!J$1)/$B350</f>
        <v>10.221249344211879</v>
      </c>
      <c r="K350" s="2">
        <f>1000*SUMIFS(allNAICS!$O:$O,allNAICS!$C:$C,'Number of Firms per 1000 Capita'!$A350,allNAICS!$E:$E,'Number of Firms per 1000 Capita'!K$1)/$B350</f>
        <v>2.096260650903631</v>
      </c>
      <c r="L350" s="2">
        <f>1000*SUMIFS(allNAICS!$O:$O,allNAICS!$C:$C,'Number of Firms per 1000 Capita'!$A350,allNAICS!$E:$E,'Number of Firms per 1000 Capita'!L$1)/$B350</f>
        <v>1.8656041391537168</v>
      </c>
      <c r="M350" s="2">
        <f>1000*SUMIFS(allNAICS!$O:$O,allNAICS!$C:$C,'Number of Firms per 1000 Capita'!$A350,allNAICS!$E:$E,'Number of Firms per 1000 Capita'!M$1)/$B350</f>
        <v>9.0023879732981165</v>
      </c>
      <c r="N350" s="2">
        <f>1000*SUMIFS(allNAICS!$O:$O,allNAICS!$C:$C,'Number of Firms per 1000 Capita'!$A350,allNAICS!$E:$E,'Number of Firms per 1000 Capita'!N$1)/$B350</f>
        <v>2.1550554480163542</v>
      </c>
      <c r="O350" s="2">
        <f>1000*SUMIFS(allNAICS!$O:$O,allNAICS!$C:$C,'Number of Firms per 1000 Capita'!$A350,allNAICS!$E:$E,'Number of Firms per 1000 Capita'!O$1)/$B350</f>
        <v>0.5630732492718491</v>
      </c>
      <c r="P350" s="2">
        <f>1000*SUMIFS(allNAICS!$O:$O,allNAICS!$C:$C,'Number of Firms per 1000 Capita'!$A350,allNAICS!$E:$E,'Number of Firms per 1000 Capita'!P$1)/$B350</f>
        <v>2.5236535991461184</v>
      </c>
      <c r="Q350" s="2">
        <f>1000*SUMIFS(allNAICS!$O:$O,allNAICS!$C:$C,'Number of Firms per 1000 Capita'!$A350,allNAICS!$E:$E,'Number of Firms per 1000 Capita'!Q$1)/$B350</f>
        <v>6.6619027805416362</v>
      </c>
      <c r="R350" s="2">
        <f>1000*SUMIFS(allNAICS!$O:$O,allNAICS!$C:$C,'Number of Firms per 1000 Capita'!$A350,allNAICS!$E:$E,'Number of Firms per 1000 Capita'!R$1)/$B350</f>
        <v>7.6410622863035256</v>
      </c>
      <c r="S350" s="2">
        <f>1000*SUMIFS(allNAICS!$O:$O,allNAICS!$C:$C,'Number of Firms per 1000 Capita'!$A350,allNAICS!$E:$E,'Number of Firms per 1000 Capita'!S$1)/$B350</f>
        <v>4.8777068220055355</v>
      </c>
      <c r="T350" s="2">
        <f>1000*SUMIFS(allNAICS!$O:$O,allNAICS!$C:$C,'Number of Firms per 1000 Capita'!$A350,allNAICS!$E:$E,'Number of Firms per 1000 Capita'!T$1)/$B350</f>
        <v>1.8045480036905042</v>
      </c>
      <c r="U350" s="2">
        <f>1000*SUMIFS(allNAICS!$O:$O,allNAICS!$C:$C,'Number of Firms per 1000 Capita'!$A350,allNAICS!$E:$E,'Number of Firms per 1000 Capita'!U$1)/$B350</f>
        <v>5.0767045968485993</v>
      </c>
      <c r="V350" s="2">
        <f>1000*SUMIFS(allNAICS!$O:$O,allNAICS!$C:$C,'Number of Firms per 1000 Capita'!$A350,allNAICS!$E:$E,'Number of Firms per 1000 Capita'!V$1)/$B350</f>
        <v>3.0030573294498617</v>
      </c>
      <c r="W350" s="2">
        <f>1000*SUMIFS(allNAICS!$O:$O,allNAICS!$C:$C,'Number of Firms per 1000 Capita'!$A350,allNAICS!$E:$E,'Number of Firms per 1000 Capita'!W$1)/$B350</f>
        <v>1.9492736581218228</v>
      </c>
      <c r="X350" s="2">
        <f>1000*SUMIFS(allNAICS!$O:$O,allNAICS!$C:$C,'Number of Firms per 1000 Capita'!$A350,allNAICS!$E:$E,'Number of Firms per 1000 Capita'!X$1)/$B350</f>
        <v>8.740072724641351</v>
      </c>
      <c r="Y350" s="2">
        <f>1000*SUMIFS(allNAICS!$O:$O,allNAICS!$C:$C,'Number of Firms per 1000 Capita'!$A350,allNAICS!$E:$E,'Number of Firms per 1000 Capita'!Y$1)/$B350</f>
        <v>9.2714872370063497E-2</v>
      </c>
      <c r="Z350" s="2">
        <f>1000*SUMIFS(allNAICS!$O:$O,allNAICS!$C:$C,'Number of Firms per 1000 Capita'!$A350,allNAICS!$E:$E,'Number of Firms per 1000 Capita'!Z$1)/$B350</f>
        <v>9.2714872370063497E-2</v>
      </c>
    </row>
    <row r="351" spans="1:26" x14ac:dyDescent="0.45">
      <c r="A351" s="1" t="s">
        <v>842</v>
      </c>
      <c r="B351" s="2">
        <v>548821</v>
      </c>
      <c r="C351" s="1" t="s">
        <v>447</v>
      </c>
      <c r="D351" s="1">
        <v>41.099780299999999</v>
      </c>
      <c r="E351" s="1">
        <v>80.649519400000003</v>
      </c>
      <c r="F351" s="2">
        <f>1000*SUMIFS(allNAICS!$O:$O,allNAICS!$C:$C,'Number of Firms per 1000 Capita'!$A351,allNAICS!$E:$E,'Number of Firms per 1000 Capita'!F$1)/$B351</f>
        <v>81.667793324235049</v>
      </c>
      <c r="G351" s="2">
        <f>1000*SUMIFS(allNAICS!$O:$O,allNAICS!$C:$C,'Number of Firms per 1000 Capita'!$A351,allNAICS!$E:$E,'Number of Firms per 1000 Capita'!G$1)/$B351</f>
        <v>0.99303780285375376</v>
      </c>
      <c r="H351" s="2">
        <f>1000*SUMIFS(allNAICS!$O:$O,allNAICS!$C:$C,'Number of Firms per 1000 Capita'!$A351,allNAICS!$E:$E,'Number of Firms per 1000 Capita'!H$1)/$B351</f>
        <v>0.62315399738712618</v>
      </c>
      <c r="I351" s="2">
        <f>1000*SUMIFS(allNAICS!$O:$O,allNAICS!$C:$C,'Number of Firms per 1000 Capita'!$A351,allNAICS!$E:$E,'Number of Firms per 1000 Capita'!I$1)/$B351</f>
        <v>0</v>
      </c>
      <c r="J351" s="2">
        <f>1000*SUMIFS(allNAICS!$O:$O,allNAICS!$C:$C,'Number of Firms per 1000 Capita'!$A351,allNAICS!$E:$E,'Number of Firms per 1000 Capita'!J$1)/$B351</f>
        <v>9.4766781883346294</v>
      </c>
      <c r="K351" s="2">
        <f>1000*SUMIFS(allNAICS!$O:$O,allNAICS!$C:$C,'Number of Firms per 1000 Capita'!$A351,allNAICS!$E:$E,'Number of Firms per 1000 Capita'!K$1)/$B351</f>
        <v>2.1537076751800677</v>
      </c>
      <c r="L351" s="2">
        <f>1000*SUMIFS(allNAICS!$O:$O,allNAICS!$C:$C,'Number of Firms per 1000 Capita'!$A351,allNAICS!$E:$E,'Number of Firms per 1000 Capita'!L$1)/$B351</f>
        <v>2.3268060077876029</v>
      </c>
      <c r="M351" s="2">
        <f>1000*SUMIFS(allNAICS!$O:$O,allNAICS!$C:$C,'Number of Firms per 1000 Capita'!$A351,allNAICS!$E:$E,'Number of Firms per 1000 Capita'!M$1)/$B351</f>
        <v>9.2871810663221712</v>
      </c>
      <c r="N351" s="2">
        <f>1000*SUMIFS(allNAICS!$O:$O,allNAICS!$C:$C,'Number of Firms per 1000 Capita'!$A351,allNAICS!$E:$E,'Number of Firms per 1000 Capita'!N$1)/$B351</f>
        <v>3.4637887398623595</v>
      </c>
      <c r="O351" s="2">
        <f>1000*SUMIFS(allNAICS!$O:$O,allNAICS!$C:$C,'Number of Firms per 1000 Capita'!$A351,allNAICS!$E:$E,'Number of Firms per 1000 Capita'!O$1)/$B351</f>
        <v>0.86731375074933359</v>
      </c>
      <c r="P351" s="2">
        <f>1000*SUMIFS(allNAICS!$O:$O,allNAICS!$C:$C,'Number of Firms per 1000 Capita'!$A351,allNAICS!$E:$E,'Number of Firms per 1000 Capita'!P$1)/$B351</f>
        <v>2.8078371636653845</v>
      </c>
      <c r="Q351" s="2">
        <f>1000*SUMIFS(allNAICS!$O:$O,allNAICS!$C:$C,'Number of Firms per 1000 Capita'!$A351,allNAICS!$E:$E,'Number of Firms per 1000 Capita'!Q$1)/$B351</f>
        <v>8.2449468952536442</v>
      </c>
      <c r="R351" s="2">
        <f>1000*SUMIFS(allNAICS!$O:$O,allNAICS!$C:$C,'Number of Firms per 1000 Capita'!$A351,allNAICS!$E:$E,'Number of Firms per 1000 Capita'!R$1)/$B351</f>
        <v>7.7620936516642036</v>
      </c>
      <c r="S351" s="2">
        <f>1000*SUMIFS(allNAICS!$O:$O,allNAICS!$C:$C,'Number of Firms per 1000 Capita'!$A351,allNAICS!$E:$E,'Number of Firms per 1000 Capita'!S$1)/$B351</f>
        <v>6.5850249899329656</v>
      </c>
      <c r="T351" s="2">
        <f>1000*SUMIFS(allNAICS!$O:$O,allNAICS!$C:$C,'Number of Firms per 1000 Capita'!$A351,allNAICS!$E:$E,'Number of Firms per 1000 Capita'!T$1)/$B351</f>
        <v>1.4285167659400788</v>
      </c>
      <c r="U351" s="2">
        <f>1000*SUMIFS(allNAICS!$O:$O,allNAICS!$C:$C,'Number of Firms per 1000 Capita'!$A351,allNAICS!$E:$E,'Number of Firms per 1000 Capita'!U$1)/$B351</f>
        <v>7.4395841267006908</v>
      </c>
      <c r="V351" s="2">
        <f>1000*SUMIFS(allNAICS!$O:$O,allNAICS!$C:$C,'Number of Firms per 1000 Capita'!$A351,allNAICS!$E:$E,'Number of Firms per 1000 Capita'!V$1)/$B351</f>
        <v>2.9517820928863872</v>
      </c>
      <c r="W351" s="2">
        <f>1000*SUMIFS(allNAICS!$O:$O,allNAICS!$C:$C,'Number of Firms per 1000 Capita'!$A351,allNAICS!$E:$E,'Number of Firms per 1000 Capita'!W$1)/$B351</f>
        <v>2.9936901102545272</v>
      </c>
      <c r="X351" s="2">
        <f>1000*SUMIFS(allNAICS!$O:$O,allNAICS!$C:$C,'Number of Firms per 1000 Capita'!$A351,allNAICS!$E:$E,'Number of Firms per 1000 Capita'!X$1)/$B351</f>
        <v>12.43574863206765</v>
      </c>
      <c r="Y351" s="2">
        <f>1000*SUMIFS(allNAICS!$O:$O,allNAICS!$C:$C,'Number of Firms per 1000 Capita'!$A351,allNAICS!$E:$E,'Number of Firms per 1000 Capita'!Y$1)/$B351</f>
        <v>0.13483449066271153</v>
      </c>
      <c r="Z351" s="2">
        <f>1000*SUMIFS(allNAICS!$O:$O,allNAICS!$C:$C,'Number of Firms per 1000 Capita'!$A351,allNAICS!$E:$E,'Number of Firms per 1000 Capita'!Z$1)/$B351</f>
        <v>0</v>
      </c>
    </row>
    <row r="352" spans="1:26" x14ac:dyDescent="0.45">
      <c r="A352" s="1" t="s">
        <v>843</v>
      </c>
      <c r="B352" s="2">
        <v>170227</v>
      </c>
      <c r="C352" s="1" t="s">
        <v>480</v>
      </c>
      <c r="D352" s="1">
        <v>39.140447700000003</v>
      </c>
      <c r="E352" s="1">
        <v>-121.6169108</v>
      </c>
      <c r="F352" s="2">
        <f>1000*SUMIFS(allNAICS!$O:$O,allNAICS!$C:$C,'Number of Firms per 1000 Capita'!$A352,allNAICS!$E:$E,'Number of Firms per 1000 Capita'!F$1)/$B352</f>
        <v>51.98940238622545</v>
      </c>
      <c r="G352" s="2">
        <f>1000*SUMIFS(allNAICS!$O:$O,allNAICS!$C:$C,'Number of Firms per 1000 Capita'!$A352,allNAICS!$E:$E,'Number of Firms per 1000 Capita'!G$1)/$B352</f>
        <v>1.216023310050697</v>
      </c>
      <c r="H352" s="2">
        <f>1000*SUMIFS(allNAICS!$O:$O,allNAICS!$C:$C,'Number of Firms per 1000 Capita'!$A352,allNAICS!$E:$E,'Number of Firms per 1000 Capita'!H$1)/$B352</f>
        <v>0.23498034976825063</v>
      </c>
      <c r="I352" s="2">
        <f>1000*SUMIFS(allNAICS!$O:$O,allNAICS!$C:$C,'Number of Firms per 1000 Capita'!$A352,allNAICS!$E:$E,'Number of Firms per 1000 Capita'!I$1)/$B352</f>
        <v>0</v>
      </c>
      <c r="J352" s="2">
        <f>1000*SUMIFS(allNAICS!$O:$O,allNAICS!$C:$C,'Number of Firms per 1000 Capita'!$A352,allNAICS!$E:$E,'Number of Firms per 1000 Capita'!J$1)/$B352</f>
        <v>6.1741086901607849</v>
      </c>
      <c r="K352" s="2">
        <f>1000*SUMIFS(allNAICS!$O:$O,allNAICS!$C:$C,'Number of Firms per 1000 Capita'!$A352,allNAICS!$E:$E,'Number of Firms per 1000 Capita'!K$1)/$B352</f>
        <v>1.0045409952592714</v>
      </c>
      <c r="L352" s="2">
        <f>1000*SUMIFS(allNAICS!$O:$O,allNAICS!$C:$C,'Number of Firms per 1000 Capita'!$A352,allNAICS!$E:$E,'Number of Firms per 1000 Capita'!L$1)/$B352</f>
        <v>0.98104296028244642</v>
      </c>
      <c r="M352" s="2">
        <f>1000*SUMIFS(allNAICS!$O:$O,allNAICS!$C:$C,'Number of Firms per 1000 Capita'!$A352,allNAICS!$E:$E,'Number of Firms per 1000 Capita'!M$1)/$B352</f>
        <v>6.4325870749058609</v>
      </c>
      <c r="N352" s="2">
        <f>1000*SUMIFS(allNAICS!$O:$O,allNAICS!$C:$C,'Number of Firms per 1000 Capita'!$A352,allNAICS!$E:$E,'Number of Firms per 1000 Capita'!N$1)/$B352</f>
        <v>5.4339205883907962</v>
      </c>
      <c r="O352" s="2">
        <f>1000*SUMIFS(allNAICS!$O:$O,allNAICS!$C:$C,'Number of Firms per 1000 Capita'!$A352,allNAICS!$E:$E,'Number of Firms per 1000 Capita'!O$1)/$B352</f>
        <v>0.30547445469872581</v>
      </c>
      <c r="P352" s="2">
        <f>1000*SUMIFS(allNAICS!$O:$O,allNAICS!$C:$C,'Number of Firms per 1000 Capita'!$A352,allNAICS!$E:$E,'Number of Firms per 1000 Capita'!P$1)/$B352</f>
        <v>1.6448624483777543</v>
      </c>
      <c r="Q352" s="2">
        <f>1000*SUMIFS(allNAICS!$O:$O,allNAICS!$C:$C,'Number of Firms per 1000 Capita'!$A352,allNAICS!$E:$E,'Number of Firms per 1000 Capita'!Q$1)/$B352</f>
        <v>3.7420620700593914</v>
      </c>
      <c r="R352" s="2">
        <f>1000*SUMIFS(allNAICS!$O:$O,allNAICS!$C:$C,'Number of Firms per 1000 Capita'!$A352,allNAICS!$E:$E,'Number of Firms per 1000 Capita'!R$1)/$B352</f>
        <v>5.5337872370423025</v>
      </c>
      <c r="S352" s="2">
        <f>1000*SUMIFS(allNAICS!$O:$O,allNAICS!$C:$C,'Number of Firms per 1000 Capita'!$A352,allNAICS!$E:$E,'Number of Firms per 1000 Capita'!S$1)/$B352</f>
        <v>4.8758422576912004</v>
      </c>
      <c r="T352" s="2">
        <f>1000*SUMIFS(allNAICS!$O:$O,allNAICS!$C:$C,'Number of Firms per 1000 Capita'!$A352,allNAICS!$E:$E,'Number of Firms per 1000 Capita'!T$1)/$B352</f>
        <v>1.2512703625159347</v>
      </c>
      <c r="U352" s="2">
        <f>1000*SUMIFS(allNAICS!$O:$O,allNAICS!$C:$C,'Number of Firms per 1000 Capita'!$A352,allNAICS!$E:$E,'Number of Firms per 1000 Capita'!U$1)/$B352</f>
        <v>4.5762423117366806</v>
      </c>
      <c r="V352" s="2">
        <f>1000*SUMIFS(allNAICS!$O:$O,allNAICS!$C:$C,'Number of Firms per 1000 Capita'!$A352,allNAICS!$E:$E,'Number of Firms per 1000 Capita'!V$1)/$B352</f>
        <v>1.2101488013064907</v>
      </c>
      <c r="W352" s="2">
        <f>1000*SUMIFS(allNAICS!$O:$O,allNAICS!$C:$C,'Number of Firms per 1000 Capita'!$A352,allNAICS!$E:$E,'Number of Firms per 1000 Capita'!W$1)/$B352</f>
        <v>1.1161566613991905</v>
      </c>
      <c r="X352" s="2">
        <f>1000*SUMIFS(allNAICS!$O:$O,allNAICS!$C:$C,'Number of Firms per 1000 Capita'!$A352,allNAICS!$E:$E,'Number of Firms per 1000 Capita'!X$1)/$B352</f>
        <v>6.2622263213238796</v>
      </c>
      <c r="Y352" s="2">
        <f>1000*SUMIFS(allNAICS!$O:$O,allNAICS!$C:$C,'Number of Firms per 1000 Capita'!$A352,allNAICS!$E:$E,'Number of Firms per 1000 Capita'!Y$1)/$B352</f>
        <v>0</v>
      </c>
      <c r="Z352" s="2">
        <f>1000*SUMIFS(allNAICS!$O:$O,allNAICS!$C:$C,'Number of Firms per 1000 Capita'!$A352,allNAICS!$E:$E,'Number of Firms per 1000 Capita'!Z$1)/$B352</f>
        <v>0</v>
      </c>
    </row>
    <row r="353" spans="1:26" x14ac:dyDescent="0.45">
      <c r="A353" s="1" t="s">
        <v>844</v>
      </c>
      <c r="B353" s="2">
        <v>204281</v>
      </c>
      <c r="C353" s="1" t="s">
        <v>595</v>
      </c>
      <c r="D353" s="1">
        <v>32.6926512</v>
      </c>
      <c r="E353" s="1">
        <v>-114.62769160000001</v>
      </c>
      <c r="F353" s="2">
        <f>1000*SUMIFS(allNAICS!$O:$O,allNAICS!$C:$C,'Number of Firms per 1000 Capita'!$A353,allNAICS!$E:$E,'Number of Firms per 1000 Capita'!F$1)/$B353</f>
        <v>53.093532927682944</v>
      </c>
      <c r="G353" s="2">
        <f>1000*SUMIFS(allNAICS!$O:$O,allNAICS!$C:$C,'Number of Firms per 1000 Capita'!$A353,allNAICS!$E:$E,'Number of Firms per 1000 Capita'!G$1)/$B353</f>
        <v>0.69022571849560166</v>
      </c>
      <c r="H353" s="2">
        <f>1000*SUMIFS(allNAICS!$O:$O,allNAICS!$C:$C,'Number of Firms per 1000 Capita'!$A353,allNAICS!$E:$E,'Number of Firms per 1000 Capita'!H$1)/$B353</f>
        <v>0</v>
      </c>
      <c r="I353" s="2">
        <f>1000*SUMIFS(allNAICS!$O:$O,allNAICS!$C:$C,'Number of Firms per 1000 Capita'!$A353,allNAICS!$E:$E,'Number of Firms per 1000 Capita'!I$1)/$B353</f>
        <v>0</v>
      </c>
      <c r="J353" s="2">
        <f>1000*SUMIFS(allNAICS!$O:$O,allNAICS!$C:$C,'Number of Firms per 1000 Capita'!$A353,allNAICS!$E:$E,'Number of Firms per 1000 Capita'!J$1)/$B353</f>
        <v>5.3847396478380274</v>
      </c>
      <c r="K353" s="2">
        <f>1000*SUMIFS(allNAICS!$O:$O,allNAICS!$C:$C,'Number of Firms per 1000 Capita'!$A353,allNAICS!$E:$E,'Number of Firms per 1000 Capita'!K$1)/$B353</f>
        <v>1.1014240188759601</v>
      </c>
      <c r="L353" s="2">
        <f>1000*SUMIFS(allNAICS!$O:$O,allNAICS!$C:$C,'Number of Firms per 1000 Capita'!$A353,allNAICS!$E:$E,'Number of Firms per 1000 Capita'!L$1)/$B353</f>
        <v>1.1650618510776822</v>
      </c>
      <c r="M353" s="2">
        <f>1000*SUMIFS(allNAICS!$O:$O,allNAICS!$C:$C,'Number of Firms per 1000 Capita'!$A353,allNAICS!$E:$E,'Number of Firms per 1000 Capita'!M$1)/$B353</f>
        <v>5.5609674908581805</v>
      </c>
      <c r="N353" s="2">
        <f>1000*SUMIFS(allNAICS!$O:$O,allNAICS!$C:$C,'Number of Firms per 1000 Capita'!$A353,allNAICS!$E:$E,'Number of Firms per 1000 Capita'!N$1)/$B353</f>
        <v>2.9175498455558766</v>
      </c>
      <c r="O353" s="2">
        <f>1000*SUMIFS(allNAICS!$O:$O,allNAICS!$C:$C,'Number of Firms per 1000 Capita'!$A353,allNAICS!$E:$E,'Number of Firms per 1000 Capita'!O$1)/$B353</f>
        <v>0.48462656830542244</v>
      </c>
      <c r="P353" s="2">
        <f>1000*SUMIFS(allNAICS!$O:$O,allNAICS!$C:$C,'Number of Firms per 1000 Capita'!$A353,allNAICS!$E:$E,'Number of Firms per 1000 Capita'!P$1)/$B353</f>
        <v>1.7818593016482198</v>
      </c>
      <c r="Q353" s="2">
        <f>1000*SUMIFS(allNAICS!$O:$O,allNAICS!$C:$C,'Number of Firms per 1000 Capita'!$A353,allNAICS!$E:$E,'Number of Firms per 1000 Capita'!Q$1)/$B353</f>
        <v>3.6714133962532003</v>
      </c>
      <c r="R353" s="2">
        <f>1000*SUMIFS(allNAICS!$O:$O,allNAICS!$C:$C,'Number of Firms per 1000 Capita'!$A353,allNAICS!$E:$E,'Number of Firms per 1000 Capita'!R$1)/$B353</f>
        <v>4.3861152040571563</v>
      </c>
      <c r="S353" s="2">
        <f>1000*SUMIFS(allNAICS!$O:$O,allNAICS!$C:$C,'Number of Firms per 1000 Capita'!$A353,allNAICS!$E:$E,'Number of Firms per 1000 Capita'!S$1)/$B353</f>
        <v>6.6183345489791021</v>
      </c>
      <c r="T353" s="2">
        <f>1000*SUMIFS(allNAICS!$O:$O,allNAICS!$C:$C,'Number of Firms per 1000 Capita'!$A353,allNAICS!$E:$E,'Number of Firms per 1000 Capita'!T$1)/$B353</f>
        <v>1.9531919268067026</v>
      </c>
      <c r="U353" s="2">
        <f>1000*SUMIFS(allNAICS!$O:$O,allNAICS!$C:$C,'Number of Firms per 1000 Capita'!$A353,allNAICS!$E:$E,'Number of Firms per 1000 Capita'!U$1)/$B353</f>
        <v>6.652601074010799</v>
      </c>
      <c r="V353" s="2">
        <f>1000*SUMIFS(allNAICS!$O:$O,allNAICS!$C:$C,'Number of Firms per 1000 Capita'!$A353,allNAICS!$E:$E,'Number of Firms per 1000 Capita'!V$1)/$B353</f>
        <v>0.93988182944081922</v>
      </c>
      <c r="W353" s="2">
        <f>1000*SUMIFS(allNAICS!$O:$O,allNAICS!$C:$C,'Number of Firms per 1000 Capita'!$A353,allNAICS!$E:$E,'Number of Firms per 1000 Capita'!W$1)/$B353</f>
        <v>2.1979528198902494</v>
      </c>
      <c r="X353" s="2">
        <f>1000*SUMIFS(allNAICS!$O:$O,allNAICS!$C:$C,'Number of Firms per 1000 Capita'!$A353,allNAICS!$E:$E,'Number of Firms per 1000 Capita'!X$1)/$B353</f>
        <v>7.6316446463449852</v>
      </c>
      <c r="Y353" s="2">
        <f>1000*SUMIFS(allNAICS!$O:$O,allNAICS!$C:$C,'Number of Firms per 1000 Capita'!$A353,allNAICS!$E:$E,'Number of Firms per 1000 Capita'!Y$1)/$B353</f>
        <v>0</v>
      </c>
      <c r="Z353" s="2">
        <f>1000*SUMIFS(allNAICS!$O:$O,allNAICS!$C:$C,'Number of Firms per 1000 Capita'!$A353,allNAICS!$E:$E,'Number of Firms per 1000 Capita'!Z$1)/$B353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3"/>
  <sheetViews>
    <sheetView workbookViewId="0">
      <selection activeCell="F8" sqref="F8"/>
    </sheetView>
  </sheetViews>
  <sheetFormatPr defaultRowHeight="14.25" x14ac:dyDescent="0.45"/>
  <cols>
    <col min="1" max="1" width="39.86328125" style="2" bestFit="1" customWidth="1"/>
    <col min="2" max="2" width="9.9296875" style="2" bestFit="1" customWidth="1"/>
    <col min="3" max="5" width="9.06640625" style="2"/>
    <col min="6" max="6" width="17.796875" style="2" bestFit="1" customWidth="1"/>
    <col min="7" max="16384" width="9.06640625" style="2"/>
  </cols>
  <sheetData>
    <row r="1" spans="1:26" x14ac:dyDescent="0.45">
      <c r="A1" s="2" t="s">
        <v>440</v>
      </c>
      <c r="B1" s="2" t="s">
        <v>875</v>
      </c>
      <c r="C1" s="2" t="s">
        <v>441</v>
      </c>
      <c r="D1" s="2" t="s">
        <v>442</v>
      </c>
      <c r="E1" s="2" t="s">
        <v>443</v>
      </c>
      <c r="F1" s="2">
        <v>0</v>
      </c>
      <c r="G1" s="2">
        <v>11</v>
      </c>
      <c r="H1" s="2">
        <v>21</v>
      </c>
      <c r="I1" s="2">
        <v>22</v>
      </c>
      <c r="J1" s="2">
        <v>23</v>
      </c>
      <c r="K1" s="2" t="s">
        <v>38</v>
      </c>
      <c r="L1" s="2">
        <v>42</v>
      </c>
      <c r="M1" s="2" t="s">
        <v>41</v>
      </c>
      <c r="N1" s="2" t="s">
        <v>43</v>
      </c>
      <c r="O1" s="2">
        <v>51</v>
      </c>
      <c r="P1" s="2">
        <v>52</v>
      </c>
      <c r="Q1" s="2">
        <v>53</v>
      </c>
      <c r="R1" s="2">
        <v>54</v>
      </c>
      <c r="S1" s="2">
        <v>56</v>
      </c>
      <c r="T1" s="2">
        <v>61</v>
      </c>
      <c r="U1" s="2">
        <v>62</v>
      </c>
      <c r="V1" s="2">
        <v>71</v>
      </c>
      <c r="W1" s="2">
        <v>72</v>
      </c>
      <c r="X1" s="2">
        <v>81</v>
      </c>
      <c r="Y1" s="2">
        <v>55</v>
      </c>
      <c r="Z1" s="2">
        <v>99</v>
      </c>
    </row>
    <row r="2" spans="1:26" x14ac:dyDescent="0.45">
      <c r="A2" s="2" t="s">
        <v>444</v>
      </c>
      <c r="B2" s="2">
        <v>169000</v>
      </c>
      <c r="C2" s="2" t="s">
        <v>445</v>
      </c>
      <c r="D2" s="2">
        <v>32.448736400000001</v>
      </c>
      <c r="E2" s="2">
        <v>-99.733143900000002</v>
      </c>
      <c r="F2" s="2">
        <f>SUM(G2:Z2)</f>
        <v>61.919532544378704</v>
      </c>
      <c r="G2" s="2">
        <f>IF('Number of Firms per 1000 Capita'!G2=0,"",SUMIFS(allNAICS!$P:$P,allNAICS!$C:$C,'Revenue per capita'!$A2,allNAICS!$E:$E,'Revenue per capita'!G$1)/$B2)</f>
        <v>0</v>
      </c>
      <c r="H2" s="2">
        <f>IF('Number of Firms per 1000 Capita'!H2=0,"",SUMIFS(allNAICS!$P:$P,allNAICS!$C:$C,'Revenue per capita'!$A2,allNAICS!$E:$E,'Revenue per capita'!H$1)/$B2)</f>
        <v>1.1429230769230769</v>
      </c>
      <c r="I2" s="2">
        <f>IF('Number of Firms per 1000 Capita'!I2=0,"",SUMIFS(allNAICS!$P:$P,allNAICS!$C:$C,'Revenue per capita'!$A2,allNAICS!$E:$E,'Revenue per capita'!I$1)/$B2)</f>
        <v>1.8068047337278106</v>
      </c>
      <c r="J2" s="2">
        <f>IF('Number of Firms per 1000 Capita'!J2=0,"",SUMIFS(allNAICS!$P:$P,allNAICS!$C:$C,'Revenue per capita'!$A2,allNAICS!$E:$E,'Revenue per capita'!J$1)/$B2)</f>
        <v>3.4101775147928994</v>
      </c>
      <c r="K2" s="2">
        <f>IF('Number of Firms per 1000 Capita'!K2=0,"",SUMIFS(allNAICS!$P:$P,allNAICS!$C:$C,'Revenue per capita'!$A2,allNAICS!$E:$E,'Revenue per capita'!K$1)/$B2)</f>
        <v>5.2145029585798817</v>
      </c>
      <c r="L2" s="2">
        <f>IF('Number of Firms per 1000 Capita'!L2=0,"",SUMIFS(allNAICS!$P:$P,allNAICS!$C:$C,'Revenue per capita'!$A2,allNAICS!$E:$E,'Revenue per capita'!L$1)/$B2)</f>
        <v>9.1756213017751485</v>
      </c>
      <c r="M2" s="2">
        <f>IF('Number of Firms per 1000 Capita'!M2=0,"",SUMIFS(allNAICS!$P:$P,allNAICS!$C:$C,'Revenue per capita'!$A2,allNAICS!$E:$E,'Revenue per capita'!M$1)/$B2)</f>
        <v>14.95401775147929</v>
      </c>
      <c r="N2" s="2">
        <f>IF('Number of Firms per 1000 Capita'!N2=0,"",SUMIFS(allNAICS!$P:$P,allNAICS!$C:$C,'Revenue per capita'!$A2,allNAICS!$E:$E,'Revenue per capita'!N$1)/$B2)</f>
        <v>1.3315443786982248</v>
      </c>
      <c r="O2" s="2">
        <f>IF('Number of Firms per 1000 Capita'!O2=0,"",SUMIFS(allNAICS!$P:$P,allNAICS!$C:$C,'Revenue per capita'!$A2,allNAICS!$E:$E,'Revenue per capita'!O$1)/$B2)</f>
        <v>1.3697278106508877</v>
      </c>
      <c r="P2" s="2">
        <f>IF('Number of Firms per 1000 Capita'!P2=0,"",SUMIFS(allNAICS!$P:$P,allNAICS!$C:$C,'Revenue per capita'!$A2,allNAICS!$E:$E,'Revenue per capita'!P$1)/$B2)</f>
        <v>7.2148757396449703</v>
      </c>
      <c r="Q2" s="2">
        <f>IF('Number of Firms per 1000 Capita'!Q2=0,"",SUMIFS(allNAICS!$P:$P,allNAICS!$C:$C,'Revenue per capita'!$A2,allNAICS!$E:$E,'Revenue per capita'!Q$1)/$B2)</f>
        <v>1.3441242603550296</v>
      </c>
      <c r="R2" s="2">
        <f>IF('Number of Firms per 1000 Capita'!R2=0,"",SUMIFS(allNAICS!$P:$P,allNAICS!$C:$C,'Revenue per capita'!$A2,allNAICS!$E:$E,'Revenue per capita'!R$1)/$B2)</f>
        <v>2.3381538461538462</v>
      </c>
      <c r="S2" s="2">
        <f>IF('Number of Firms per 1000 Capita'!S2=0,"",SUMIFS(allNAICS!$P:$P,allNAICS!$C:$C,'Revenue per capita'!$A2,allNAICS!$E:$E,'Revenue per capita'!S$1)/$B2)</f>
        <v>1.0472781065088757</v>
      </c>
      <c r="T2" s="2">
        <f>IF('Number of Firms per 1000 Capita'!T2=0,"",SUMIFS(allNAICS!$P:$P,allNAICS!$C:$C,'Revenue per capita'!$A2,allNAICS!$E:$E,'Revenue per capita'!T$1)/$B2)</f>
        <v>0.91510650887573963</v>
      </c>
      <c r="U2" s="2">
        <f>IF('Number of Firms per 1000 Capita'!U2=0,"",SUMIFS(allNAICS!$P:$P,allNAICS!$C:$C,'Revenue per capita'!$A2,allNAICS!$E:$E,'Revenue per capita'!U$1)/$B2)</f>
        <v>7.2341775147928997</v>
      </c>
      <c r="V2" s="2">
        <f>IF('Number of Firms per 1000 Capita'!V2=0,"",SUMIFS(allNAICS!$P:$P,allNAICS!$C:$C,'Revenue per capita'!$A2,allNAICS!$E:$E,'Revenue per capita'!V$1)/$B2)</f>
        <v>0.28682248520710057</v>
      </c>
      <c r="W2" s="2">
        <f>IF('Number of Firms per 1000 Capita'!W2=0,"",SUMIFS(allNAICS!$P:$P,allNAICS!$C:$C,'Revenue per capita'!$A2,allNAICS!$E:$E,'Revenue per capita'!W$1)/$B2)</f>
        <v>2.1913076923076922</v>
      </c>
      <c r="X2" s="2">
        <f>IF('Number of Firms per 1000 Capita'!X2=0,"",SUMIFS(allNAICS!$P:$P,allNAICS!$C:$C,'Revenue per capita'!$A2,allNAICS!$E:$E,'Revenue per capita'!X$1)/$B2)</f>
        <v>0.94236686390532542</v>
      </c>
      <c r="Y2" s="2" t="str">
        <f>IF('Number of Firms per 1000 Capita'!Y2=0,"",SUMIFS(allNAICS!$P:$P,allNAICS!$C:$C,'Revenue per capita'!$A2,allNAICS!$E:$E,'Revenue per capita'!Y$1)/$B2)</f>
        <v/>
      </c>
      <c r="Z2" s="2" t="str">
        <f>IF('Number of Firms per 1000 Capita'!Z2=0,"",SUMIFS(allNAICS!$P:$P,allNAICS!$C:$C,'Revenue per capita'!$A2,allNAICS!$E:$E,'Revenue per capita'!Z$1)/$B2)</f>
        <v/>
      </c>
    </row>
    <row r="3" spans="1:26" x14ac:dyDescent="0.45">
      <c r="A3" s="2" t="s">
        <v>446</v>
      </c>
      <c r="B3" s="2">
        <v>703398</v>
      </c>
      <c r="C3" s="2" t="s">
        <v>447</v>
      </c>
      <c r="D3" s="2">
        <v>41.081444699999999</v>
      </c>
      <c r="E3" s="2">
        <v>-81.519005300000003</v>
      </c>
      <c r="F3" s="3">
        <f t="shared" ref="F3:F66" si="0">SUM(G3:Z3)</f>
        <v>90.736824671096585</v>
      </c>
      <c r="G3" s="2">
        <f>IF('Number of Firms per 1000 Capita'!G3=0,"",SUMIFS(allNAICS!$P:$P,allNAICS!$C:$C,'Revenue per capita'!$A3,allNAICS!$E:$E,'Revenue per capita'!G$1)/$B3)</f>
        <v>2.78249298405739E-2</v>
      </c>
      <c r="H3" s="2">
        <f>IF('Number of Firms per 1000 Capita'!H3=0,"",SUMIFS(allNAICS!$P:$P,allNAICS!$C:$C,'Revenue per capita'!$A3,allNAICS!$E:$E,'Revenue per capita'!H$1)/$B3)</f>
        <v>9.5341470973758807E-2</v>
      </c>
      <c r="I3" s="2" t="str">
        <f>IF('Number of Firms per 1000 Capita'!I3=0,"",SUMIFS(allNAICS!$P:$P,allNAICS!$C:$C,'Revenue per capita'!$A3,allNAICS!$E:$E,'Revenue per capita'!I$1)/$B3)</f>
        <v/>
      </c>
      <c r="J3" s="2">
        <f>IF('Number of Firms per 1000 Capita'!J3=0,"",SUMIFS(allNAICS!$P:$P,allNAICS!$C:$C,'Revenue per capita'!$A3,allNAICS!$E:$E,'Revenue per capita'!J$1)/$B3)</f>
        <v>4.5849604349173587</v>
      </c>
      <c r="K3" s="2">
        <f>IF('Number of Firms per 1000 Capita'!K3=0,"",SUMIFS(allNAICS!$P:$P,allNAICS!$C:$C,'Revenue per capita'!$A3,allNAICS!$E:$E,'Revenue per capita'!K$1)/$B3)</f>
        <v>16.396100074211187</v>
      </c>
      <c r="L3" s="2">
        <f>IF('Number of Firms per 1000 Capita'!L3=0,"",SUMIFS(allNAICS!$P:$P,allNAICS!$C:$C,'Revenue per capita'!$A3,allNAICS!$E:$E,'Revenue per capita'!L$1)/$B3)</f>
        <v>21.435227282420477</v>
      </c>
      <c r="M3" s="2">
        <f>IF('Number of Firms per 1000 Capita'!M3=0,"",SUMIFS(allNAICS!$P:$P,allNAICS!$C:$C,'Revenue per capita'!$A3,allNAICS!$E:$E,'Revenue per capita'!M$1)/$B3)</f>
        <v>14.802221501909303</v>
      </c>
      <c r="N3" s="2">
        <f>IF('Number of Firms per 1000 Capita'!N3=0,"",SUMIFS(allNAICS!$P:$P,allNAICS!$C:$C,'Revenue per capita'!$A3,allNAICS!$E:$E,'Revenue per capita'!N$1)/$B3)</f>
        <v>2.7119283819402389</v>
      </c>
      <c r="O3" s="2">
        <f>IF('Number of Firms per 1000 Capita'!O3=0,"",SUMIFS(allNAICS!$P:$P,allNAICS!$C:$C,'Revenue per capita'!$A3,allNAICS!$E:$E,'Revenue per capita'!O$1)/$B3)</f>
        <v>2.4191695171154879</v>
      </c>
      <c r="P3" s="2">
        <f>IF('Number of Firms per 1000 Capita'!P3=0,"",SUMIFS(allNAICS!$P:$P,allNAICS!$C:$C,'Revenue per capita'!$A3,allNAICS!$E:$E,'Revenue per capita'!P$1)/$B3)</f>
        <v>6.8643484911813797</v>
      </c>
      <c r="Q3" s="2">
        <f>IF('Number of Firms per 1000 Capita'!Q3=0,"",SUMIFS(allNAICS!$P:$P,allNAICS!$C:$C,'Revenue per capita'!$A3,allNAICS!$E:$E,'Revenue per capita'!Q$1)/$B3)</f>
        <v>1.3427575853215392</v>
      </c>
      <c r="R3" s="2">
        <f>IF('Number of Firms per 1000 Capita'!R3=0,"",SUMIFS(allNAICS!$P:$P,allNAICS!$C:$C,'Revenue per capita'!$A3,allNAICS!$E:$E,'Revenue per capita'!R$1)/$B3)</f>
        <v>4.4216801867506019</v>
      </c>
      <c r="S3" s="2">
        <f>IF('Number of Firms per 1000 Capita'!S3=0,"",SUMIFS(allNAICS!$P:$P,allNAICS!$C:$C,'Revenue per capita'!$A3,allNAICS!$E:$E,'Revenue per capita'!S$1)/$B3)</f>
        <v>2.7740965996491318</v>
      </c>
      <c r="T3" s="2">
        <f>IF('Number of Firms per 1000 Capita'!T3=0,"",SUMIFS(allNAICS!$P:$P,allNAICS!$C:$C,'Revenue per capita'!$A3,allNAICS!$E:$E,'Revenue per capita'!T$1)/$B3)</f>
        <v>0.48816459529313416</v>
      </c>
      <c r="U3" s="2">
        <f>IF('Number of Firms per 1000 Capita'!U3=0,"",SUMIFS(allNAICS!$P:$P,allNAICS!$C:$C,'Revenue per capita'!$A3,allNAICS!$E:$E,'Revenue per capita'!U$1)/$B3)</f>
        <v>7.1053315477155179</v>
      </c>
      <c r="V3" s="2">
        <f>IF('Number of Firms per 1000 Capita'!V3=0,"",SUMIFS(allNAICS!$P:$P,allNAICS!$C:$C,'Revenue per capita'!$A3,allNAICS!$E:$E,'Revenue per capita'!V$1)/$B3)</f>
        <v>0.42411408619302299</v>
      </c>
      <c r="W3" s="2">
        <f>IF('Number of Firms per 1000 Capita'!W3=0,"",SUMIFS(allNAICS!$P:$P,allNAICS!$C:$C,'Revenue per capita'!$A3,allNAICS!$E:$E,'Revenue per capita'!W$1)/$B3)</f>
        <v>1.7556418983278315</v>
      </c>
      <c r="X3" s="2">
        <f>IF('Number of Firms per 1000 Capita'!X3=0,"",SUMIFS(allNAICS!$P:$P,allNAICS!$C:$C,'Revenue per capita'!$A3,allNAICS!$E:$E,'Revenue per capita'!X$1)/$B3)</f>
        <v>1.1865828449896076</v>
      </c>
      <c r="Y3" s="2">
        <f>IF('Number of Firms per 1000 Capita'!Y3=0,"",SUMIFS(allNAICS!$P:$P,allNAICS!$C:$C,'Revenue per capita'!$A3,allNAICS!$E:$E,'Revenue per capita'!Y$1)/$B3)</f>
        <v>1.9013332423464382</v>
      </c>
      <c r="Z3" s="2" t="str">
        <f>IF('Number of Firms per 1000 Capita'!Z3=0,"",SUMIFS(allNAICS!$P:$P,allNAICS!$C:$C,'Revenue per capita'!$A3,allNAICS!$E:$E,'Revenue per capita'!Z$1)/$B3)</f>
        <v/>
      </c>
    </row>
    <row r="4" spans="1:26" x14ac:dyDescent="0.45">
      <c r="A4" s="2" t="s">
        <v>448</v>
      </c>
      <c r="B4" s="2">
        <v>153776</v>
      </c>
      <c r="C4" s="2" t="s">
        <v>449</v>
      </c>
      <c r="D4" s="2">
        <v>31.578507399999999</v>
      </c>
      <c r="E4" s="2">
        <v>-84.155741000000006</v>
      </c>
      <c r="F4" s="3">
        <f t="shared" si="0"/>
        <v>70.554514358547493</v>
      </c>
      <c r="G4" s="2">
        <f>IF('Number of Firms per 1000 Capita'!G4=0,"",SUMIFS(allNAICS!$P:$P,allNAICS!$C:$C,'Revenue per capita'!$A4,allNAICS!$E:$E,'Revenue per capita'!G$1)/$B4)</f>
        <v>0.65687753615648736</v>
      </c>
      <c r="H4" s="2" t="str">
        <f>IF('Number of Firms per 1000 Capita'!H4=0,"",SUMIFS(allNAICS!$P:$P,allNAICS!$C:$C,'Revenue per capita'!$A4,allNAICS!$E:$E,'Revenue per capita'!H$1)/$B4)</f>
        <v/>
      </c>
      <c r="I4" s="2" t="str">
        <f>IF('Number of Firms per 1000 Capita'!I4=0,"",SUMIFS(allNAICS!$P:$P,allNAICS!$C:$C,'Revenue per capita'!$A4,allNAICS!$E:$E,'Revenue per capita'!I$1)/$B4)</f>
        <v/>
      </c>
      <c r="J4" s="2">
        <f>IF('Number of Firms per 1000 Capita'!J4=0,"",SUMIFS(allNAICS!$P:$P,allNAICS!$C:$C,'Revenue per capita'!$A4,allNAICS!$E:$E,'Revenue per capita'!J$1)/$B4)</f>
        <v>0</v>
      </c>
      <c r="K4" s="2">
        <f>IF('Number of Firms per 1000 Capita'!K4=0,"",SUMIFS(allNAICS!$P:$P,allNAICS!$C:$C,'Revenue per capita'!$A4,allNAICS!$E:$E,'Revenue per capita'!K$1)/$B4)</f>
        <v>24.496501404640515</v>
      </c>
      <c r="L4" s="2">
        <f>IF('Number of Firms per 1000 Capita'!L4=0,"",SUMIFS(allNAICS!$P:$P,allNAICS!$C:$C,'Revenue per capita'!$A4,allNAICS!$E:$E,'Revenue per capita'!L$1)/$B4)</f>
        <v>16.007992144417855</v>
      </c>
      <c r="M4" s="2">
        <f>IF('Number of Firms per 1000 Capita'!M4=0,"",SUMIFS(allNAICS!$P:$P,allNAICS!$C:$C,'Revenue per capita'!$A4,allNAICS!$E:$E,'Revenue per capita'!M$1)/$B4)</f>
        <v>11.326819529705546</v>
      </c>
      <c r="N4" s="2">
        <f>IF('Number of Firms per 1000 Capita'!N4=0,"",SUMIFS(allNAICS!$P:$P,allNAICS!$C:$C,'Revenue per capita'!$A4,allNAICS!$E:$E,'Revenue per capita'!N$1)/$B4)</f>
        <v>2.280180262199563</v>
      </c>
      <c r="O4" s="2">
        <f>IF('Number of Firms per 1000 Capita'!O4=0,"",SUMIFS(allNAICS!$P:$P,allNAICS!$C:$C,'Revenue per capita'!$A4,allNAICS!$E:$E,'Revenue per capita'!O$1)/$B4)</f>
        <v>1.2605152949745084</v>
      </c>
      <c r="P4" s="2">
        <f>IF('Number of Firms per 1000 Capita'!P4=0,"",SUMIFS(allNAICS!$P:$P,allNAICS!$C:$C,'Revenue per capita'!$A4,allNAICS!$E:$E,'Revenue per capita'!P$1)/$B4)</f>
        <v>2.5223571948808656</v>
      </c>
      <c r="Q4" s="2">
        <f>IF('Number of Firms per 1000 Capita'!Q4=0,"",SUMIFS(allNAICS!$P:$P,allNAICS!$C:$C,'Revenue per capita'!$A4,allNAICS!$E:$E,'Revenue per capita'!Q$1)/$B4)</f>
        <v>0</v>
      </c>
      <c r="R4" s="2">
        <f>IF('Number of Firms per 1000 Capita'!R4=0,"",SUMIFS(allNAICS!$P:$P,allNAICS!$C:$C,'Revenue per capita'!$A4,allNAICS!$E:$E,'Revenue per capita'!R$1)/$B4)</f>
        <v>2.2077437311414005</v>
      </c>
      <c r="S4" s="2">
        <f>IF('Number of Firms per 1000 Capita'!S4=0,"",SUMIFS(allNAICS!$P:$P,allNAICS!$C:$C,'Revenue per capita'!$A4,allNAICS!$E:$E,'Revenue per capita'!S$1)/$B4)</f>
        <v>1.0344266985745501</v>
      </c>
      <c r="T4" s="2">
        <f>IF('Number of Firms per 1000 Capita'!T4=0,"",SUMIFS(allNAICS!$P:$P,allNAICS!$C:$C,'Revenue per capita'!$A4,allNAICS!$E:$E,'Revenue per capita'!T$1)/$B4)</f>
        <v>0.11559671210071792</v>
      </c>
      <c r="U4" s="2">
        <f>IF('Number of Firms per 1000 Capita'!U4=0,"",SUMIFS(allNAICS!$P:$P,allNAICS!$C:$C,'Revenue per capita'!$A4,allNAICS!$E:$E,'Revenue per capita'!U$1)/$B4)</f>
        <v>6.8139696701695973</v>
      </c>
      <c r="V4" s="2">
        <f>IF('Number of Firms per 1000 Capita'!V4=0,"",SUMIFS(allNAICS!$P:$P,allNAICS!$C:$C,'Revenue per capita'!$A4,allNAICS!$E:$E,'Revenue per capita'!V$1)/$B4)</f>
        <v>0.12222973675996254</v>
      </c>
      <c r="W4" s="2">
        <f>IF('Number of Firms per 1000 Capita'!W4=0,"",SUMIFS(allNAICS!$P:$P,allNAICS!$C:$C,'Revenue per capita'!$A4,allNAICS!$E:$E,'Revenue per capita'!W$1)/$B4)</f>
        <v>0.82484262823847676</v>
      </c>
      <c r="X4" s="2">
        <f>IF('Number of Firms per 1000 Capita'!X4=0,"",SUMIFS(allNAICS!$P:$P,allNAICS!$C:$C,'Revenue per capita'!$A4,allNAICS!$E:$E,'Revenue per capita'!X$1)/$B4)</f>
        <v>0.88446181458745188</v>
      </c>
      <c r="Y4" s="2" t="str">
        <f>IF('Number of Firms per 1000 Capita'!Y4=0,"",SUMIFS(allNAICS!$P:$P,allNAICS!$C:$C,'Revenue per capita'!$A4,allNAICS!$E:$E,'Revenue per capita'!Y$1)/$B4)</f>
        <v/>
      </c>
      <c r="Z4" s="2" t="str">
        <f>IF('Number of Firms per 1000 Capita'!Z4=0,"",SUMIFS(allNAICS!$P:$P,allNAICS!$C:$C,'Revenue per capita'!$A4,allNAICS!$E:$E,'Revenue per capita'!Z$1)/$B4)</f>
        <v/>
      </c>
    </row>
    <row r="5" spans="1:26" x14ac:dyDescent="0.45">
      <c r="A5" s="2" t="s">
        <v>450</v>
      </c>
      <c r="B5" s="2">
        <v>881862</v>
      </c>
      <c r="C5" s="2" t="s">
        <v>451</v>
      </c>
      <c r="D5" s="2">
        <v>42.652579299999999</v>
      </c>
      <c r="E5" s="2">
        <v>-73.756231700000001</v>
      </c>
      <c r="F5" s="3">
        <f t="shared" si="0"/>
        <v>83.673828785002627</v>
      </c>
      <c r="G5" s="2">
        <f>IF('Number of Firms per 1000 Capita'!G5=0,"",SUMIFS(allNAICS!$P:$P,allNAICS!$C:$C,'Revenue per capita'!$A5,allNAICS!$E:$E,'Revenue per capita'!G$1)/$B5)</f>
        <v>3.4646010373505148E-2</v>
      </c>
      <c r="H5" s="2" t="str">
        <f>IF('Number of Firms per 1000 Capita'!H5=0,"",SUMIFS(allNAICS!$P:$P,allNAICS!$C:$C,'Revenue per capita'!$A5,allNAICS!$E:$E,'Revenue per capita'!H$1)/$B5)</f>
        <v/>
      </c>
      <c r="I5" s="2">
        <f>IF('Number of Firms per 1000 Capita'!I5=0,"",SUMIFS(allNAICS!$P:$P,allNAICS!$C:$C,'Revenue per capita'!$A5,allNAICS!$E:$E,'Revenue per capita'!I$1)/$B5)</f>
        <v>0.84466277036543136</v>
      </c>
      <c r="J5" s="2">
        <f>IF('Number of Firms per 1000 Capita'!J5=0,"",SUMIFS(allNAICS!$P:$P,allNAICS!$C:$C,'Revenue per capita'!$A5,allNAICS!$E:$E,'Revenue per capita'!J$1)/$B5)</f>
        <v>5.6105297654281507</v>
      </c>
      <c r="K5" s="2">
        <f>IF('Number of Firms per 1000 Capita'!K5=0,"",SUMIFS(allNAICS!$P:$P,allNAICS!$C:$C,'Revenue per capita'!$A5,allNAICS!$E:$E,'Revenue per capita'!K$1)/$B5)</f>
        <v>9.2435154253159784</v>
      </c>
      <c r="L5" s="2">
        <f>IF('Number of Firms per 1000 Capita'!L5=0,"",SUMIFS(allNAICS!$P:$P,allNAICS!$C:$C,'Revenue per capita'!$A5,allNAICS!$E:$E,'Revenue per capita'!L$1)/$B5)</f>
        <v>12.724465959526547</v>
      </c>
      <c r="M5" s="2">
        <f>IF('Number of Firms per 1000 Capita'!M5=0,"",SUMIFS(allNAICS!$P:$P,allNAICS!$C:$C,'Revenue per capita'!$A5,allNAICS!$E:$E,'Revenue per capita'!M$1)/$B5)</f>
        <v>13.118797498928403</v>
      </c>
      <c r="N5" s="2">
        <f>IF('Number of Firms per 1000 Capita'!N5=0,"",SUMIFS(allNAICS!$P:$P,allNAICS!$C:$C,'Revenue per capita'!$A5,allNAICS!$E:$E,'Revenue per capita'!N$1)/$B5)</f>
        <v>1.8111847431911114</v>
      </c>
      <c r="O5" s="2">
        <f>IF('Number of Firms per 1000 Capita'!O5=0,"",SUMIFS(allNAICS!$P:$P,allNAICS!$C:$C,'Revenue per capita'!$A5,allNAICS!$E:$E,'Revenue per capita'!O$1)/$B5)</f>
        <v>2.9388713880403055</v>
      </c>
      <c r="P5" s="2">
        <f>IF('Number of Firms per 1000 Capita'!P5=0,"",SUMIFS(allNAICS!$P:$P,allNAICS!$C:$C,'Revenue per capita'!$A5,allNAICS!$E:$E,'Revenue per capita'!P$1)/$B5)</f>
        <v>15.284672658533875</v>
      </c>
      <c r="Q5" s="2">
        <f>IF('Number of Firms per 1000 Capita'!Q5=0,"",SUMIFS(allNAICS!$P:$P,allNAICS!$C:$C,'Revenue per capita'!$A5,allNAICS!$E:$E,'Revenue per capita'!Q$1)/$B5)</f>
        <v>2.235098008531947</v>
      </c>
      <c r="R5" s="2">
        <f>IF('Number of Firms per 1000 Capita'!R5=0,"",SUMIFS(allNAICS!$P:$P,allNAICS!$C:$C,'Revenue per capita'!$A5,allNAICS!$E:$E,'Revenue per capita'!R$1)/$B5)</f>
        <v>5.8667387867943059</v>
      </c>
      <c r="S5" s="2">
        <f>IF('Number of Firms per 1000 Capita'!S5=0,"",SUMIFS(allNAICS!$P:$P,allNAICS!$C:$C,'Revenue per capita'!$A5,allNAICS!$E:$E,'Revenue per capita'!S$1)/$B5)</f>
        <v>1.461643658531607</v>
      </c>
      <c r="T5" s="2">
        <f>IF('Number of Firms per 1000 Capita'!T5=0,"",SUMIFS(allNAICS!$P:$P,allNAICS!$C:$C,'Revenue per capita'!$A5,allNAICS!$E:$E,'Revenue per capita'!T$1)/$B5)</f>
        <v>1.8324159562380509</v>
      </c>
      <c r="U5" s="2">
        <f>IF('Number of Firms per 1000 Capita'!U5=0,"",SUMIFS(allNAICS!$P:$P,allNAICS!$C:$C,'Revenue per capita'!$A5,allNAICS!$E:$E,'Revenue per capita'!U$1)/$B5)</f>
        <v>6.5378313160108954</v>
      </c>
      <c r="V5" s="2">
        <f>IF('Number of Firms per 1000 Capita'!V5=0,"",SUMIFS(allNAICS!$P:$P,allNAICS!$C:$C,'Revenue per capita'!$A5,allNAICS!$E:$E,'Revenue per capita'!V$1)/$B5)</f>
        <v>0.86513649527930669</v>
      </c>
      <c r="W5" s="2">
        <f>IF('Number of Firms per 1000 Capita'!W5=0,"",SUMIFS(allNAICS!$P:$P,allNAICS!$C:$C,'Revenue per capita'!$A5,allNAICS!$E:$E,'Revenue per capita'!W$1)/$B5)</f>
        <v>1.9263558243806853</v>
      </c>
      <c r="X5" s="2">
        <f>IF('Number of Firms per 1000 Capita'!X5=0,"",SUMIFS(allNAICS!$P:$P,allNAICS!$C:$C,'Revenue per capita'!$A5,allNAICS!$E:$E,'Revenue per capita'!X$1)/$B5)</f>
        <v>0.94144208504278448</v>
      </c>
      <c r="Y5" s="2">
        <f>IF('Number of Firms per 1000 Capita'!Y5=0,"",SUMIFS(allNAICS!$P:$P,allNAICS!$C:$C,'Revenue per capita'!$A5,allNAICS!$E:$E,'Revenue per capita'!Y$1)/$B5)</f>
        <v>0.39582043448975007</v>
      </c>
      <c r="Z5" s="2" t="str">
        <f>IF('Number of Firms per 1000 Capita'!Z5=0,"",SUMIFS(allNAICS!$P:$P,allNAICS!$C:$C,'Revenue per capita'!$A5,allNAICS!$E:$E,'Revenue per capita'!Z$1)/$B5)</f>
        <v/>
      </c>
    </row>
    <row r="6" spans="1:26" x14ac:dyDescent="0.45">
      <c r="A6" s="2" t="s">
        <v>452</v>
      </c>
      <c r="B6" s="2">
        <v>905049</v>
      </c>
      <c r="C6" s="2" t="s">
        <v>453</v>
      </c>
      <c r="D6" s="2">
        <v>35.110703000000001</v>
      </c>
      <c r="E6" s="2">
        <v>-106.60999099999999</v>
      </c>
      <c r="F6" s="3">
        <f t="shared" si="0"/>
        <v>80.278927439287813</v>
      </c>
      <c r="G6" s="2">
        <f>IF('Number of Firms per 1000 Capita'!G6=0,"",SUMIFS(allNAICS!$P:$P,allNAICS!$C:$C,'Revenue per capita'!$A6,allNAICS!$E:$E,'Revenue per capita'!G$1)/$B6)</f>
        <v>2.0688382617957701E-2</v>
      </c>
      <c r="H6" s="2">
        <f>IF('Number of Firms per 1000 Capita'!H6=0,"",SUMIFS(allNAICS!$P:$P,allNAICS!$C:$C,'Revenue per capita'!$A6,allNAICS!$E:$E,'Revenue per capita'!H$1)/$B6)</f>
        <v>0.1327132564093215</v>
      </c>
      <c r="I6" s="2">
        <f>IF('Number of Firms per 1000 Capita'!I6=0,"",SUMIFS(allNAICS!$P:$P,allNAICS!$C:$C,'Revenue per capita'!$A6,allNAICS!$E:$E,'Revenue per capita'!I$1)/$B6)</f>
        <v>1.2869767272269237</v>
      </c>
      <c r="J6" s="2">
        <f>IF('Number of Firms per 1000 Capita'!J6=0,"",SUMIFS(allNAICS!$P:$P,allNAICS!$C:$C,'Revenue per capita'!$A6,allNAICS!$E:$E,'Revenue per capita'!J$1)/$B6)</f>
        <v>4.1866374085822979</v>
      </c>
      <c r="K6" s="2">
        <f>IF('Number of Firms per 1000 Capita'!K6=0,"",SUMIFS(allNAICS!$P:$P,allNAICS!$C:$C,'Revenue per capita'!$A6,allNAICS!$E:$E,'Revenue per capita'!K$1)/$B6)</f>
        <v>20.805092320968257</v>
      </c>
      <c r="L6" s="2">
        <f>IF('Number of Firms per 1000 Capita'!L6=0,"",SUMIFS(allNAICS!$P:$P,allNAICS!$C:$C,'Revenue per capita'!$A6,allNAICS!$E:$E,'Revenue per capita'!L$1)/$B6)</f>
        <v>11.485341677632924</v>
      </c>
      <c r="M6" s="2">
        <f>IF('Number of Firms per 1000 Capita'!M6=0,"",SUMIFS(allNAICS!$P:$P,allNAICS!$C:$C,'Revenue per capita'!$A6,allNAICS!$E:$E,'Revenue per capita'!M$1)/$B6)</f>
        <v>12.848020383426753</v>
      </c>
      <c r="N6" s="2">
        <f>IF('Number of Firms per 1000 Capita'!N6=0,"",SUMIFS(allNAICS!$P:$P,allNAICS!$C:$C,'Revenue per capita'!$A6,allNAICS!$E:$E,'Revenue per capita'!N$1)/$B6)</f>
        <v>1.3464044488198981</v>
      </c>
      <c r="O6" s="2">
        <f>IF('Number of Firms per 1000 Capita'!O6=0,"",SUMIFS(allNAICS!$P:$P,allNAICS!$C:$C,'Revenue per capita'!$A6,allNAICS!$E:$E,'Revenue per capita'!O$1)/$B6)</f>
        <v>3.4852985860434078</v>
      </c>
      <c r="P6" s="2">
        <f>IF('Number of Firms per 1000 Capita'!P6=0,"",SUMIFS(allNAICS!$P:$P,allNAICS!$C:$C,'Revenue per capita'!$A6,allNAICS!$E:$E,'Revenue per capita'!P$1)/$B6)</f>
        <v>7.3123620931021414</v>
      </c>
      <c r="Q6" s="2">
        <f>IF('Number of Firms per 1000 Capita'!Q6=0,"",SUMIFS(allNAICS!$P:$P,allNAICS!$C:$C,'Revenue per capita'!$A6,allNAICS!$E:$E,'Revenue per capita'!Q$1)/$B6)</f>
        <v>1.4533025283713921</v>
      </c>
      <c r="R6" s="2">
        <f>IF('Number of Firms per 1000 Capita'!R6=0,"",SUMIFS(allNAICS!$P:$P,allNAICS!$C:$C,'Revenue per capita'!$A6,allNAICS!$E:$E,'Revenue per capita'!R$1)/$B6)</f>
        <v>5.4703358602683387</v>
      </c>
      <c r="S6" s="2">
        <f>IF('Number of Firms per 1000 Capita'!S6=0,"",SUMIFS(allNAICS!$P:$P,allNAICS!$C:$C,'Revenue per capita'!$A6,allNAICS!$E:$E,'Revenue per capita'!S$1)/$B6)</f>
        <v>1.4197949503286562</v>
      </c>
      <c r="T6" s="2">
        <f>IF('Number of Firms per 1000 Capita'!T6=0,"",SUMIFS(allNAICS!$P:$P,allNAICS!$C:$C,'Revenue per capita'!$A6,allNAICS!$E:$E,'Revenue per capita'!T$1)/$B6)</f>
        <v>0.34118705175078917</v>
      </c>
      <c r="U6" s="2">
        <f>IF('Number of Firms per 1000 Capita'!U6=0,"",SUMIFS(allNAICS!$P:$P,allNAICS!$C:$C,'Revenue per capita'!$A6,allNAICS!$E:$E,'Revenue per capita'!U$1)/$B6)</f>
        <v>5.5846810504182649</v>
      </c>
      <c r="V6" s="2">
        <f>IF('Number of Firms per 1000 Capita'!V6=0,"",SUMIFS(allNAICS!$P:$P,allNAICS!$C:$C,'Revenue per capita'!$A6,allNAICS!$E:$E,'Revenue per capita'!V$1)/$B6)</f>
        <v>0.27584694309368885</v>
      </c>
      <c r="W6" s="2">
        <f>IF('Number of Firms per 1000 Capita'!W6=0,"",SUMIFS(allNAICS!$P:$P,allNAICS!$C:$C,'Revenue per capita'!$A6,allNAICS!$E:$E,'Revenue per capita'!W$1)/$B6)</f>
        <v>1.8470060737042966</v>
      </c>
      <c r="X6" s="2">
        <f>IF('Number of Firms per 1000 Capita'!X6=0,"",SUMIFS(allNAICS!$P:$P,allNAICS!$C:$C,'Revenue per capita'!$A6,allNAICS!$E:$E,'Revenue per capita'!X$1)/$B6)</f>
        <v>0.73238244559134369</v>
      </c>
      <c r="Y6" s="2">
        <f>IF('Number of Firms per 1000 Capita'!Y6=0,"",SUMIFS(allNAICS!$P:$P,allNAICS!$C:$C,'Revenue per capita'!$A6,allNAICS!$E:$E,'Revenue per capita'!Y$1)/$B6)</f>
        <v>0.24485525093116506</v>
      </c>
      <c r="Z6" s="2" t="str">
        <f>IF('Number of Firms per 1000 Capita'!Z6=0,"",SUMIFS(allNAICS!$P:$P,allNAICS!$C:$C,'Revenue per capita'!$A6,allNAICS!$E:$E,'Revenue per capita'!Z$1)/$B6)</f>
        <v/>
      </c>
    </row>
    <row r="7" spans="1:26" x14ac:dyDescent="0.45">
      <c r="A7" s="2" t="s">
        <v>454</v>
      </c>
      <c r="B7" s="2">
        <v>154385</v>
      </c>
      <c r="C7" s="2" t="s">
        <v>455</v>
      </c>
      <c r="D7" s="2">
        <v>31.311293599999999</v>
      </c>
      <c r="E7" s="2">
        <v>-92.445137099999997</v>
      </c>
      <c r="F7" s="3">
        <f t="shared" si="0"/>
        <v>74.180056352624916</v>
      </c>
      <c r="G7" s="2">
        <f>IF('Number of Firms per 1000 Capita'!G7=0,"",SUMIFS(allNAICS!$P:$P,allNAICS!$C:$C,'Revenue per capita'!$A7,allNAICS!$E:$E,'Revenue per capita'!G$1)/$B7)</f>
        <v>0.58588593451436344</v>
      </c>
      <c r="H7" s="2">
        <f>IF('Number of Firms per 1000 Capita'!H7=0,"",SUMIFS(allNAICS!$P:$P,allNAICS!$C:$C,'Revenue per capita'!$A7,allNAICS!$E:$E,'Revenue per capita'!H$1)/$B7)</f>
        <v>0</v>
      </c>
      <c r="I7" s="2" t="str">
        <f>IF('Number of Firms per 1000 Capita'!I7=0,"",SUMIFS(allNAICS!$P:$P,allNAICS!$C:$C,'Revenue per capita'!$A7,allNAICS!$E:$E,'Revenue per capita'!I$1)/$B7)</f>
        <v/>
      </c>
      <c r="J7" s="2">
        <f>IF('Number of Firms per 1000 Capita'!J7=0,"",SUMIFS(allNAICS!$P:$P,allNAICS!$C:$C,'Revenue per capita'!$A7,allNAICS!$E:$E,'Revenue per capita'!J$1)/$B7)</f>
        <v>5.5966771383230238</v>
      </c>
      <c r="K7" s="2">
        <f>IF('Number of Firms per 1000 Capita'!K7=0,"",SUMIFS(allNAICS!$P:$P,allNAICS!$C:$C,'Revenue per capita'!$A7,allNAICS!$E:$E,'Revenue per capita'!K$1)/$B7)</f>
        <v>22.15184765359329</v>
      </c>
      <c r="L7" s="2">
        <f>IF('Number of Firms per 1000 Capita'!L7=0,"",SUMIFS(allNAICS!$P:$P,allNAICS!$C:$C,'Revenue per capita'!$A7,allNAICS!$E:$E,'Revenue per capita'!L$1)/$B7)</f>
        <v>10.540985199339314</v>
      </c>
      <c r="M7" s="2">
        <f>IF('Number of Firms per 1000 Capita'!M7=0,"",SUMIFS(allNAICS!$P:$P,allNAICS!$C:$C,'Revenue per capita'!$A7,allNAICS!$E:$E,'Revenue per capita'!M$1)/$B7)</f>
        <v>15.272766136606535</v>
      </c>
      <c r="N7" s="2">
        <f>IF('Number of Firms per 1000 Capita'!N7=0,"",SUMIFS(allNAICS!$P:$P,allNAICS!$C:$C,'Revenue per capita'!$A7,allNAICS!$E:$E,'Revenue per capita'!N$1)/$B7)</f>
        <v>1.5902386889918061</v>
      </c>
      <c r="O7" s="2">
        <f>IF('Number of Firms per 1000 Capita'!O7=0,"",SUMIFS(allNAICS!$P:$P,allNAICS!$C:$C,'Revenue per capita'!$A7,allNAICS!$E:$E,'Revenue per capita'!O$1)/$B7)</f>
        <v>1.0663471192149496</v>
      </c>
      <c r="P7" s="2">
        <f>IF('Number of Firms per 1000 Capita'!P7=0,"",SUMIFS(allNAICS!$P:$P,allNAICS!$C:$C,'Revenue per capita'!$A7,allNAICS!$E:$E,'Revenue per capita'!P$1)/$B7)</f>
        <v>2.4067040191728473</v>
      </c>
      <c r="Q7" s="2">
        <f>IF('Number of Firms per 1000 Capita'!Q7=0,"",SUMIFS(allNAICS!$P:$P,allNAICS!$C:$C,'Revenue per capita'!$A7,allNAICS!$E:$E,'Revenue per capita'!Q$1)/$B7)</f>
        <v>1.1033908734656865</v>
      </c>
      <c r="R7" s="2">
        <f>IF('Number of Firms per 1000 Capita'!R7=0,"",SUMIFS(allNAICS!$P:$P,allNAICS!$C:$C,'Revenue per capita'!$A7,allNAICS!$E:$E,'Revenue per capita'!R$1)/$B7)</f>
        <v>2.1440943096803444</v>
      </c>
      <c r="S7" s="2">
        <f>IF('Number of Firms per 1000 Capita'!S7=0,"",SUMIFS(allNAICS!$P:$P,allNAICS!$C:$C,'Revenue per capita'!$A7,allNAICS!$E:$E,'Revenue per capita'!S$1)/$B7)</f>
        <v>0.87581695112867186</v>
      </c>
      <c r="T7" s="2">
        <f>IF('Number of Firms per 1000 Capita'!T7=0,"",SUMIFS(allNAICS!$P:$P,allNAICS!$C:$C,'Revenue per capita'!$A7,allNAICS!$E:$E,'Revenue per capita'!T$1)/$B7)</f>
        <v>0.32159212358713607</v>
      </c>
      <c r="U7" s="2">
        <f>IF('Number of Firms per 1000 Capita'!U7=0,"",SUMIFS(allNAICS!$P:$P,allNAICS!$C:$C,'Revenue per capita'!$A7,allNAICS!$E:$E,'Revenue per capita'!U$1)/$B7)</f>
        <v>8.409579946238301</v>
      </c>
      <c r="V7" s="2">
        <f>IF('Number of Firms per 1000 Capita'!V7=0,"",SUMIFS(allNAICS!$P:$P,allNAICS!$C:$C,'Revenue per capita'!$A7,allNAICS!$E:$E,'Revenue per capita'!V$1)/$B7)</f>
        <v>7.6503546328982736E-2</v>
      </c>
      <c r="W7" s="2">
        <f>IF('Number of Firms per 1000 Capita'!W7=0,"",SUMIFS(allNAICS!$P:$P,allNAICS!$C:$C,'Revenue per capita'!$A7,allNAICS!$E:$E,'Revenue per capita'!W$1)/$B7)</f>
        <v>1.5298312659908671</v>
      </c>
      <c r="X7" s="2">
        <f>IF('Number of Firms per 1000 Capita'!X7=0,"",SUMIFS(allNAICS!$P:$P,allNAICS!$C:$C,'Revenue per capita'!$A7,allNAICS!$E:$E,'Revenue per capita'!X$1)/$B7)</f>
        <v>0.50779544644881303</v>
      </c>
      <c r="Y7" s="2" t="str">
        <f>IF('Number of Firms per 1000 Capita'!Y7=0,"",SUMIFS(allNAICS!$P:$P,allNAICS!$C:$C,'Revenue per capita'!$A7,allNAICS!$E:$E,'Revenue per capita'!Y$1)/$B7)</f>
        <v/>
      </c>
      <c r="Z7" s="2" t="str">
        <f>IF('Number of Firms per 1000 Capita'!Z7=0,"",SUMIFS(allNAICS!$P:$P,allNAICS!$C:$C,'Revenue per capita'!$A7,allNAICS!$E:$E,'Revenue per capita'!Z$1)/$B7)</f>
        <v/>
      </c>
    </row>
    <row r="8" spans="1:26" x14ac:dyDescent="0.45">
      <c r="A8" s="2" t="s">
        <v>456</v>
      </c>
      <c r="B8" s="2">
        <v>832790</v>
      </c>
      <c r="C8" s="2" t="s">
        <v>457</v>
      </c>
      <c r="D8" s="2">
        <v>40.608430499999997</v>
      </c>
      <c r="E8" s="2">
        <v>-75.490183299999998</v>
      </c>
      <c r="F8" s="3">
        <f t="shared" si="0"/>
        <v>100.97996253557322</v>
      </c>
      <c r="G8" s="2">
        <f>IF('Number of Firms per 1000 Capita'!G8=0,"",SUMIFS(allNAICS!$P:$P,allNAICS!$C:$C,'Revenue per capita'!$A8,allNAICS!$E:$E,'Revenue per capita'!G$1)/$B8)</f>
        <v>9.715534528512591E-3</v>
      </c>
      <c r="H8" s="2">
        <f>IF('Number of Firms per 1000 Capita'!H8=0,"",SUMIFS(allNAICS!$P:$P,allNAICS!$C:$C,'Revenue per capita'!$A8,allNAICS!$E:$E,'Revenue per capita'!H$1)/$B8)</f>
        <v>0</v>
      </c>
      <c r="I8" s="2">
        <f>IF('Number of Firms per 1000 Capita'!I8=0,"",SUMIFS(allNAICS!$P:$P,allNAICS!$C:$C,'Revenue per capita'!$A8,allNAICS!$E:$E,'Revenue per capita'!I$1)/$B8)</f>
        <v>4.0320885217161591</v>
      </c>
      <c r="J8" s="2">
        <f>IF('Number of Firms per 1000 Capita'!J8=0,"",SUMIFS(allNAICS!$P:$P,allNAICS!$C:$C,'Revenue per capita'!$A8,allNAICS!$E:$E,'Revenue per capita'!J$1)/$B8)</f>
        <v>3.7025852856062151</v>
      </c>
      <c r="K8" s="2">
        <f>IF('Number of Firms per 1000 Capita'!K8=0,"",SUMIFS(allNAICS!$P:$P,allNAICS!$C:$C,'Revenue per capita'!$A8,allNAICS!$E:$E,'Revenue per capita'!K$1)/$B8)</f>
        <v>20.298656323923197</v>
      </c>
      <c r="L8" s="2">
        <f>IF('Number of Firms per 1000 Capita'!L8=0,"",SUMIFS(allNAICS!$P:$P,allNAICS!$C:$C,'Revenue per capita'!$A8,allNAICS!$E:$E,'Revenue per capita'!L$1)/$B8)</f>
        <v>30.383002917902473</v>
      </c>
      <c r="M8" s="2">
        <f>IF('Number of Firms per 1000 Capita'!M8=0,"",SUMIFS(allNAICS!$P:$P,allNAICS!$C:$C,'Revenue per capita'!$A8,allNAICS!$E:$E,'Revenue per capita'!M$1)/$B8)</f>
        <v>12.37848317102751</v>
      </c>
      <c r="N8" s="2">
        <f>IF('Number of Firms per 1000 Capita'!N8=0,"",SUMIFS(allNAICS!$P:$P,allNAICS!$C:$C,'Revenue per capita'!$A8,allNAICS!$E:$E,'Revenue per capita'!N$1)/$B8)</f>
        <v>2.6384802891485251</v>
      </c>
      <c r="O8" s="2">
        <f>IF('Number of Firms per 1000 Capita'!O8=0,"",SUMIFS(allNAICS!$P:$P,allNAICS!$C:$C,'Revenue per capita'!$A8,allNAICS!$E:$E,'Revenue per capita'!O$1)/$B8)</f>
        <v>2.6258336435355853</v>
      </c>
      <c r="P8" s="2">
        <f>IF('Number of Firms per 1000 Capita'!P8=0,"",SUMIFS(allNAICS!$P:$P,allNAICS!$C:$C,'Revenue per capita'!$A8,allNAICS!$E:$E,'Revenue per capita'!P$1)/$B8)</f>
        <v>5.237586906663144</v>
      </c>
      <c r="Q8" s="2">
        <f>IF('Number of Firms per 1000 Capita'!Q8=0,"",SUMIFS(allNAICS!$P:$P,allNAICS!$C:$C,'Revenue per capita'!$A8,allNAICS!$E:$E,'Revenue per capita'!Q$1)/$B8)</f>
        <v>1.1323166704691459</v>
      </c>
      <c r="R8" s="2">
        <f>IF('Number of Firms per 1000 Capita'!R8=0,"",SUMIFS(allNAICS!$P:$P,allNAICS!$C:$C,'Revenue per capita'!$A8,allNAICS!$E:$E,'Revenue per capita'!R$1)/$B8)</f>
        <v>2.843839383277897</v>
      </c>
      <c r="S8" s="2">
        <f>IF('Number of Firms per 1000 Capita'!S8=0,"",SUMIFS(allNAICS!$P:$P,allNAICS!$C:$C,'Revenue per capita'!$A8,allNAICS!$E:$E,'Revenue per capita'!S$1)/$B8)</f>
        <v>1.6776582331680256</v>
      </c>
      <c r="T8" s="2">
        <f>IF('Number of Firms per 1000 Capita'!T8=0,"",SUMIFS(allNAICS!$P:$P,allNAICS!$C:$C,'Revenue per capita'!$A8,allNAICS!$E:$E,'Revenue per capita'!T$1)/$B8)</f>
        <v>0.98124497172156244</v>
      </c>
      <c r="U8" s="2">
        <f>IF('Number of Firms per 1000 Capita'!U8=0,"",SUMIFS(allNAICS!$P:$P,allNAICS!$C:$C,'Revenue per capita'!$A8,allNAICS!$E:$E,'Revenue per capita'!U$1)/$B8)</f>
        <v>7.5314004731084667</v>
      </c>
      <c r="V8" s="2">
        <f>IF('Number of Firms per 1000 Capita'!V8=0,"",SUMIFS(allNAICS!$P:$P,allNAICS!$C:$C,'Revenue per capita'!$A8,allNAICS!$E:$E,'Revenue per capita'!V$1)/$B8)</f>
        <v>0.51181570383890296</v>
      </c>
      <c r="W8" s="2">
        <f>IF('Number of Firms per 1000 Capita'!W8=0,"",SUMIFS(allNAICS!$P:$P,allNAICS!$C:$C,'Revenue per capita'!$A8,allNAICS!$E:$E,'Revenue per capita'!W$1)/$B8)</f>
        <v>2.7797535993467739</v>
      </c>
      <c r="X8" s="2">
        <f>IF('Number of Firms per 1000 Capita'!X8=0,"",SUMIFS(allNAICS!$P:$P,allNAICS!$C:$C,'Revenue per capita'!$A8,allNAICS!$E:$E,'Revenue per capita'!X$1)/$B8)</f>
        <v>1.0499585729895893</v>
      </c>
      <c r="Y8" s="2">
        <f>IF('Number of Firms per 1000 Capita'!Y8=0,"",SUMIFS(allNAICS!$P:$P,allNAICS!$C:$C,'Revenue per capita'!$A8,allNAICS!$E:$E,'Revenue per capita'!Y$1)/$B8)</f>
        <v>1.1655423336015083</v>
      </c>
      <c r="Z8" s="2" t="str">
        <f>IF('Number of Firms per 1000 Capita'!Z8=0,"",SUMIFS(allNAICS!$P:$P,allNAICS!$C:$C,'Revenue per capita'!$A8,allNAICS!$E:$E,'Revenue per capita'!Z$1)/$B8)</f>
        <v/>
      </c>
    </row>
    <row r="9" spans="1:26" x14ac:dyDescent="0.45">
      <c r="A9" s="2" t="s">
        <v>458</v>
      </c>
      <c r="B9" s="2">
        <v>124736</v>
      </c>
      <c r="C9" s="2" t="s">
        <v>459</v>
      </c>
      <c r="D9" s="2">
        <v>40.5186809</v>
      </c>
      <c r="E9" s="2">
        <v>-78.394735900000001</v>
      </c>
      <c r="F9" s="3">
        <f t="shared" si="0"/>
        <v>80.232402834787081</v>
      </c>
      <c r="G9" s="2">
        <f>IF('Number of Firms per 1000 Capita'!G9=0,"",SUMIFS(allNAICS!$P:$P,allNAICS!$C:$C,'Revenue per capita'!$A9,allNAICS!$E:$E,'Revenue per capita'!G$1)/$B9)</f>
        <v>8.9653347870702921E-2</v>
      </c>
      <c r="H9" s="2" t="str">
        <f>IF('Number of Firms per 1000 Capita'!H9=0,"",SUMIFS(allNAICS!$P:$P,allNAICS!$C:$C,'Revenue per capita'!$A9,allNAICS!$E:$E,'Revenue per capita'!H$1)/$B9)</f>
        <v/>
      </c>
      <c r="I9" s="2" t="str">
        <f>IF('Number of Firms per 1000 Capita'!I9=0,"",SUMIFS(allNAICS!$P:$P,allNAICS!$C:$C,'Revenue per capita'!$A9,allNAICS!$E:$E,'Revenue per capita'!I$1)/$B9)</f>
        <v/>
      </c>
      <c r="J9" s="2">
        <f>IF('Number of Firms per 1000 Capita'!J9=0,"",SUMIFS(allNAICS!$P:$P,allNAICS!$C:$C,'Revenue per capita'!$A9,allNAICS!$E:$E,'Revenue per capita'!J$1)/$B9)</f>
        <v>3.6903540277065163</v>
      </c>
      <c r="K9" s="2">
        <f>IF('Number of Firms per 1000 Capita'!K9=0,"",SUMIFS(allNAICS!$P:$P,allNAICS!$C:$C,'Revenue per capita'!$A9,allNAICS!$E:$E,'Revenue per capita'!K$1)/$B9)</f>
        <v>16.588226334017445</v>
      </c>
      <c r="L9" s="2">
        <f>IF('Number of Firms per 1000 Capita'!L9=0,"",SUMIFS(allNAICS!$P:$P,allNAICS!$C:$C,'Revenue per capita'!$A9,allNAICS!$E:$E,'Revenue per capita'!L$1)/$B9)</f>
        <v>18.956748653155465</v>
      </c>
      <c r="M9" s="2">
        <f>IF('Number of Firms per 1000 Capita'!M9=0,"",SUMIFS(allNAICS!$P:$P,allNAICS!$C:$C,'Revenue per capita'!$A9,allNAICS!$E:$E,'Revenue per capita'!M$1)/$B9)</f>
        <v>15.77862044638276</v>
      </c>
      <c r="N9" s="2">
        <f>IF('Number of Firms per 1000 Capita'!N9=0,"",SUMIFS(allNAICS!$P:$P,allNAICS!$C:$C,'Revenue per capita'!$A9,allNAICS!$E:$E,'Revenue per capita'!N$1)/$B9)</f>
        <v>5.6623909697280661</v>
      </c>
      <c r="O9" s="2">
        <f>IF('Number of Firms per 1000 Capita'!O9=0,"",SUMIFS(allNAICS!$P:$P,allNAICS!$C:$C,'Revenue per capita'!$A9,allNAICS!$E:$E,'Revenue per capita'!O$1)/$B9)</f>
        <v>2.2034456772703952</v>
      </c>
      <c r="P9" s="2">
        <f>IF('Number of Firms per 1000 Capita'!P9=0,"",SUMIFS(allNAICS!$P:$P,allNAICS!$C:$C,'Revenue per capita'!$A9,allNAICS!$E:$E,'Revenue per capita'!P$1)/$B9)</f>
        <v>1.4953662134427912</v>
      </c>
      <c r="Q9" s="2">
        <f>IF('Number of Firms per 1000 Capita'!Q9=0,"",SUMIFS(allNAICS!$P:$P,allNAICS!$C:$C,'Revenue per capita'!$A9,allNAICS!$E:$E,'Revenue per capita'!Q$1)/$B9)</f>
        <v>0.89470561826577732</v>
      </c>
      <c r="R9" s="2">
        <f>IF('Number of Firms per 1000 Capita'!R9=0,"",SUMIFS(allNAICS!$P:$P,allNAICS!$C:$C,'Revenue per capita'!$A9,allNAICS!$E:$E,'Revenue per capita'!R$1)/$B9)</f>
        <v>1.4267813622370447</v>
      </c>
      <c r="S9" s="2">
        <f>IF('Number of Firms per 1000 Capita'!S9=0,"",SUMIFS(allNAICS!$P:$P,allNAICS!$C:$C,'Revenue per capita'!$A9,allNAICS!$E:$E,'Revenue per capita'!S$1)/$B9)</f>
        <v>1.3140071831708569</v>
      </c>
      <c r="T9" s="2">
        <f>IF('Number of Firms per 1000 Capita'!T9=0,"",SUMIFS(allNAICS!$P:$P,allNAICS!$C:$C,'Revenue per capita'!$A9,allNAICS!$E:$E,'Revenue per capita'!T$1)/$B9)</f>
        <v>0.14291784248332479</v>
      </c>
      <c r="U9" s="2">
        <f>IF('Number of Firms per 1000 Capita'!U9=0,"",SUMIFS(allNAICS!$P:$P,allNAICS!$C:$C,'Revenue per capita'!$A9,allNAICS!$E:$E,'Revenue per capita'!U$1)/$B9)</f>
        <v>7.8864962801436631</v>
      </c>
      <c r="V9" s="2">
        <f>IF('Number of Firms per 1000 Capita'!V9=0,"",SUMIFS(allNAICS!$P:$P,allNAICS!$C:$C,'Revenue per capita'!$A9,allNAICS!$E:$E,'Revenue per capita'!V$1)/$B9)</f>
        <v>0</v>
      </c>
      <c r="W9" s="2">
        <f>IF('Number of Firms per 1000 Capita'!W9=0,"",SUMIFS(allNAICS!$P:$P,allNAICS!$C:$C,'Revenue per capita'!$A9,allNAICS!$E:$E,'Revenue per capita'!W$1)/$B9)</f>
        <v>2.2797588506926627</v>
      </c>
      <c r="X9" s="2">
        <f>IF('Number of Firms per 1000 Capita'!X9=0,"",SUMIFS(allNAICS!$P:$P,allNAICS!$C:$C,'Revenue per capita'!$A9,allNAICS!$E:$E,'Revenue per capita'!X$1)/$B9)</f>
        <v>1.3091248717290918</v>
      </c>
      <c r="Y9" s="2">
        <f>IF('Number of Firms per 1000 Capita'!Y9=0,"",SUMIFS(allNAICS!$P:$P,allNAICS!$C:$C,'Revenue per capita'!$A9,allNAICS!$E:$E,'Revenue per capita'!Y$1)/$B9)</f>
        <v>0.51380515649050795</v>
      </c>
      <c r="Z9" s="2" t="str">
        <f>IF('Number of Firms per 1000 Capita'!Z9=0,"",SUMIFS(allNAICS!$P:$P,allNAICS!$C:$C,'Revenue per capita'!$A9,allNAICS!$E:$E,'Revenue per capita'!Z$1)/$B9)</f>
        <v/>
      </c>
    </row>
    <row r="10" spans="1:26" x14ac:dyDescent="0.45">
      <c r="A10" s="2" t="s">
        <v>460</v>
      </c>
      <c r="B10" s="2">
        <v>261827</v>
      </c>
      <c r="C10" s="2" t="s">
        <v>445</v>
      </c>
      <c r="D10" s="2">
        <v>35.221997100000003</v>
      </c>
      <c r="E10" s="2">
        <v>-101.8312969</v>
      </c>
      <c r="F10" s="3">
        <f t="shared" si="0"/>
        <v>96.532939689184076</v>
      </c>
      <c r="G10" s="2">
        <f>IF('Number of Firms per 1000 Capita'!G10=0,"",SUMIFS(allNAICS!$P:$P,allNAICS!$C:$C,'Revenue per capita'!$A10,allNAICS!$E:$E,'Revenue per capita'!G$1)/$B10)</f>
        <v>0.18388477888071131</v>
      </c>
      <c r="H10" s="2">
        <f>IF('Number of Firms per 1000 Capita'!H10=0,"",SUMIFS(allNAICS!$P:$P,allNAICS!$C:$C,'Revenue per capita'!$A10,allNAICS!$E:$E,'Revenue per capita'!H$1)/$B10)</f>
        <v>1.2470829975518185</v>
      </c>
      <c r="I10" s="2" t="str">
        <f>IF('Number of Firms per 1000 Capita'!I10=0,"",SUMIFS(allNAICS!$P:$P,allNAICS!$C:$C,'Revenue per capita'!$A10,allNAICS!$E:$E,'Revenue per capita'!I$1)/$B10)</f>
        <v/>
      </c>
      <c r="J10" s="2">
        <f>IF('Number of Firms per 1000 Capita'!J10=0,"",SUMIFS(allNAICS!$P:$P,allNAICS!$C:$C,'Revenue per capita'!$A10,allNAICS!$E:$E,'Revenue per capita'!J$1)/$B10)</f>
        <v>3.3774820778605719</v>
      </c>
      <c r="K10" s="2">
        <f>IF('Number of Firms per 1000 Capita'!K10=0,"",SUMIFS(allNAICS!$P:$P,allNAICS!$C:$C,'Revenue per capita'!$A10,allNAICS!$E:$E,'Revenue per capita'!K$1)/$B10)</f>
        <v>27.802323671737444</v>
      </c>
      <c r="L10" s="2">
        <f>IF('Number of Firms per 1000 Capita'!L10=0,"",SUMIFS(allNAICS!$P:$P,allNAICS!$C:$C,'Revenue per capita'!$A10,allNAICS!$E:$E,'Revenue per capita'!L$1)/$B10)</f>
        <v>15.781420556321541</v>
      </c>
      <c r="M10" s="2">
        <f>IF('Number of Firms per 1000 Capita'!M10=0,"",SUMIFS(allNAICS!$P:$P,allNAICS!$C:$C,'Revenue per capita'!$A10,allNAICS!$E:$E,'Revenue per capita'!M$1)/$B10)</f>
        <v>16.812101120205327</v>
      </c>
      <c r="N10" s="2">
        <f>IF('Number of Firms per 1000 Capita'!N10=0,"",SUMIFS(allNAICS!$P:$P,allNAICS!$C:$C,'Revenue per capita'!$A10,allNAICS!$E:$E,'Revenue per capita'!N$1)/$B10)</f>
        <v>2.035806085697808</v>
      </c>
      <c r="O10" s="2">
        <f>IF('Number of Firms per 1000 Capita'!O10=0,"",SUMIFS(allNAICS!$P:$P,allNAICS!$C:$C,'Revenue per capita'!$A10,allNAICS!$E:$E,'Revenue per capita'!O$1)/$B10)</f>
        <v>1.5413841964350505</v>
      </c>
      <c r="P10" s="2">
        <f>IF('Number of Firms per 1000 Capita'!P10=0,"",SUMIFS(allNAICS!$P:$P,allNAICS!$C:$C,'Revenue per capita'!$A10,allNAICS!$E:$E,'Revenue per capita'!P$1)/$B10)</f>
        <v>5.3799302592933502</v>
      </c>
      <c r="Q10" s="2">
        <f>IF('Number of Firms per 1000 Capita'!Q10=0,"",SUMIFS(allNAICS!$P:$P,allNAICS!$C:$C,'Revenue per capita'!$A10,allNAICS!$E:$E,'Revenue per capita'!Q$1)/$B10)</f>
        <v>2.0685719960126341</v>
      </c>
      <c r="R10" s="2">
        <f>IF('Number of Firms per 1000 Capita'!R10=0,"",SUMIFS(allNAICS!$P:$P,allNAICS!$C:$C,'Revenue per capita'!$A10,allNAICS!$E:$E,'Revenue per capita'!R$1)/$B10)</f>
        <v>2.0775473881608848</v>
      </c>
      <c r="S10" s="2">
        <f>IF('Number of Firms per 1000 Capita'!S10=0,"",SUMIFS(allNAICS!$P:$P,allNAICS!$C:$C,'Revenue per capita'!$A10,allNAICS!$E:$E,'Revenue per capita'!S$1)/$B10)</f>
        <v>3.4958617713222853</v>
      </c>
      <c r="T10" s="2">
        <f>IF('Number of Firms per 1000 Capita'!T10=0,"",SUMIFS(allNAICS!$P:$P,allNAICS!$C:$C,'Revenue per capita'!$A10,allNAICS!$E:$E,'Revenue per capita'!T$1)/$B10)</f>
        <v>0.16537255516046856</v>
      </c>
      <c r="U10" s="2">
        <f>IF('Number of Firms per 1000 Capita'!U10=0,"",SUMIFS(allNAICS!$P:$P,allNAICS!$C:$C,'Revenue per capita'!$A10,allNAICS!$E:$E,'Revenue per capita'!U$1)/$B10)</f>
        <v>9.0208840188368651</v>
      </c>
      <c r="V10" s="2">
        <f>IF('Number of Firms per 1000 Capita'!V10=0,"",SUMIFS(allNAICS!$P:$P,allNAICS!$C:$C,'Revenue per capita'!$A10,allNAICS!$E:$E,'Revenue per capita'!V$1)/$B10)</f>
        <v>0.23253140432422936</v>
      </c>
      <c r="W10" s="2">
        <f>IF('Number of Firms per 1000 Capita'!W10=0,"",SUMIFS(allNAICS!$P:$P,allNAICS!$C:$C,'Revenue per capita'!$A10,allNAICS!$E:$E,'Revenue per capita'!W$1)/$B10)</f>
        <v>1.9089742463535082</v>
      </c>
      <c r="X10" s="2">
        <f>IF('Number of Firms per 1000 Capita'!X10=0,"",SUMIFS(allNAICS!$P:$P,allNAICS!$C:$C,'Revenue per capita'!$A10,allNAICS!$E:$E,'Revenue per capita'!X$1)/$B10)</f>
        <v>2.0300503767755043</v>
      </c>
      <c r="Y10" s="2">
        <f>IF('Number of Firms per 1000 Capita'!Y10=0,"",SUMIFS(allNAICS!$P:$P,allNAICS!$C:$C,'Revenue per capita'!$A10,allNAICS!$E:$E,'Revenue per capita'!Y$1)/$B10)</f>
        <v>1.3717301882540762</v>
      </c>
      <c r="Z10" s="2" t="str">
        <f>IF('Number of Firms per 1000 Capita'!Z10=0,"",SUMIFS(allNAICS!$P:$P,allNAICS!$C:$C,'Revenue per capita'!$A10,allNAICS!$E:$E,'Revenue per capita'!Z$1)/$B10)</f>
        <v/>
      </c>
    </row>
    <row r="11" spans="1:26" x14ac:dyDescent="0.45">
      <c r="A11" s="2" t="s">
        <v>461</v>
      </c>
      <c r="B11" s="2">
        <v>95888</v>
      </c>
      <c r="C11" s="2" t="s">
        <v>462</v>
      </c>
      <c r="D11" s="2">
        <v>42.034722000000002</v>
      </c>
      <c r="E11" s="2">
        <v>-93.62</v>
      </c>
      <c r="F11" s="3">
        <f t="shared" si="0"/>
        <v>73.995609461037887</v>
      </c>
      <c r="G11" s="2">
        <f>IF('Number of Firms per 1000 Capita'!G11=0,"",SUMIFS(allNAICS!$P:$P,allNAICS!$C:$C,'Revenue per capita'!$A11,allNAICS!$E:$E,'Revenue per capita'!G$1)/$B11)</f>
        <v>0.43952319372601367</v>
      </c>
      <c r="H11" s="2" t="str">
        <f>IF('Number of Firms per 1000 Capita'!H11=0,"",SUMIFS(allNAICS!$P:$P,allNAICS!$C:$C,'Revenue per capita'!$A11,allNAICS!$E:$E,'Revenue per capita'!H$1)/$B11)</f>
        <v/>
      </c>
      <c r="I11" s="2">
        <f>IF('Number of Firms per 1000 Capita'!I11=0,"",SUMIFS(allNAICS!$P:$P,allNAICS!$C:$C,'Revenue per capita'!$A11,allNAICS!$E:$E,'Revenue per capita'!I$1)/$B11)</f>
        <v>0.68272359419322548</v>
      </c>
      <c r="J11" s="2">
        <f>IF('Number of Firms per 1000 Capita'!J11=0,"",SUMIFS(allNAICS!$P:$P,allNAICS!$C:$C,'Revenue per capita'!$A11,allNAICS!$E:$E,'Revenue per capita'!J$1)/$B11)</f>
        <v>3.2804730518938761</v>
      </c>
      <c r="K11" s="2">
        <f>IF('Number of Firms per 1000 Capita'!K11=0,"",SUMIFS(allNAICS!$P:$P,allNAICS!$C:$C,'Revenue per capita'!$A11,allNAICS!$E:$E,'Revenue per capita'!K$1)/$B11)</f>
        <v>30.625208576672787</v>
      </c>
      <c r="L11" s="2">
        <f>IF('Number of Firms per 1000 Capita'!L11=0,"",SUMIFS(allNAICS!$P:$P,allNAICS!$C:$C,'Revenue per capita'!$A11,allNAICS!$E:$E,'Revenue per capita'!L$1)/$B11)</f>
        <v>14.730925663273819</v>
      </c>
      <c r="M11" s="2">
        <f>IF('Number of Firms per 1000 Capita'!M11=0,"",SUMIFS(allNAICS!$P:$P,allNAICS!$C:$C,'Revenue per capita'!$A11,allNAICS!$E:$E,'Revenue per capita'!M$1)/$B11)</f>
        <v>11.247413649257467</v>
      </c>
      <c r="N11" s="2">
        <f>IF('Number of Firms per 1000 Capita'!N11=0,"",SUMIFS(allNAICS!$P:$P,allNAICS!$C:$C,'Revenue per capita'!$A11,allNAICS!$E:$E,'Revenue per capita'!N$1)/$B11)</f>
        <v>0.78693892875020854</v>
      </c>
      <c r="O11" s="2">
        <f>IF('Number of Firms per 1000 Capita'!O11=0,"",SUMIFS(allNAICS!$P:$P,allNAICS!$C:$C,'Revenue per capita'!$A11,allNAICS!$E:$E,'Revenue per capita'!O$1)/$B11)</f>
        <v>1.2492595528116135</v>
      </c>
      <c r="P11" s="2">
        <f>IF('Number of Firms per 1000 Capita'!P11=0,"",SUMIFS(allNAICS!$P:$P,allNAICS!$C:$C,'Revenue per capita'!$A11,allNAICS!$E:$E,'Revenue per capita'!P$1)/$B11)</f>
        <v>1.4336413315534791</v>
      </c>
      <c r="Q11" s="2">
        <f>IF('Number of Firms per 1000 Capita'!Q11=0,"",SUMIFS(allNAICS!$P:$P,allNAICS!$C:$C,'Revenue per capita'!$A11,allNAICS!$E:$E,'Revenue per capita'!Q$1)/$B11)</f>
        <v>1.5388056899716336</v>
      </c>
      <c r="R11" s="2">
        <f>IF('Number of Firms per 1000 Capita'!R11=0,"",SUMIFS(allNAICS!$P:$P,allNAICS!$C:$C,'Revenue per capita'!$A11,allNAICS!$E:$E,'Revenue per capita'!R$1)/$B11)</f>
        <v>1.7369431002836642</v>
      </c>
      <c r="S11" s="2">
        <f>IF('Number of Firms per 1000 Capita'!S11=0,"",SUMIFS(allNAICS!$P:$P,allNAICS!$C:$C,'Revenue per capita'!$A11,allNAICS!$E:$E,'Revenue per capita'!S$1)/$B11)</f>
        <v>0.77744869013849494</v>
      </c>
      <c r="T11" s="2">
        <f>IF('Number of Firms per 1000 Capita'!T11=0,"",SUMIFS(allNAICS!$P:$P,allNAICS!$C:$C,'Revenue per capita'!$A11,allNAICS!$E:$E,'Revenue per capita'!T$1)/$B11)</f>
        <v>9.2263891206407475E-2</v>
      </c>
      <c r="U11" s="2">
        <f>IF('Number of Firms per 1000 Capita'!U11=0,"",SUMIFS(allNAICS!$P:$P,allNAICS!$C:$C,'Revenue per capita'!$A11,allNAICS!$E:$E,'Revenue per capita'!U$1)/$B11)</f>
        <v>3.0166965626564326</v>
      </c>
      <c r="V11" s="2">
        <f>IF('Number of Firms per 1000 Capita'!V11=0,"",SUMIFS(allNAICS!$P:$P,allNAICS!$C:$C,'Revenue per capita'!$A11,allNAICS!$E:$E,'Revenue per capita'!V$1)/$B11)</f>
        <v>0</v>
      </c>
      <c r="W11" s="2">
        <f>IF('Number of Firms per 1000 Capita'!W11=0,"",SUMIFS(allNAICS!$P:$P,allNAICS!$C:$C,'Revenue per capita'!$A11,allNAICS!$E:$E,'Revenue per capita'!W$1)/$B11)</f>
        <v>1.7760616552644752</v>
      </c>
      <c r="X11" s="2">
        <f>IF('Number of Firms per 1000 Capita'!X11=0,"",SUMIFS(allNAICS!$P:$P,allNAICS!$C:$C,'Revenue per capita'!$A11,allNAICS!$E:$E,'Revenue per capita'!X$1)/$B11)</f>
        <v>0.5812823293842817</v>
      </c>
      <c r="Y11" s="2" t="str">
        <f>IF('Number of Firms per 1000 Capita'!Y11=0,"",SUMIFS(allNAICS!$P:$P,allNAICS!$C:$C,'Revenue per capita'!$A11,allNAICS!$E:$E,'Revenue per capita'!Y$1)/$B11)</f>
        <v/>
      </c>
      <c r="Z11" s="2" t="str">
        <f>IF('Number of Firms per 1000 Capita'!Z11=0,"",SUMIFS(allNAICS!$P:$P,allNAICS!$C:$C,'Revenue per capita'!$A11,allNAICS!$E:$E,'Revenue per capita'!Z$1)/$B11)</f>
        <v/>
      </c>
    </row>
    <row r="12" spans="1:26" x14ac:dyDescent="0.45">
      <c r="A12" s="2" t="s">
        <v>463</v>
      </c>
      <c r="B12" s="2">
        <v>399360</v>
      </c>
      <c r="C12" s="2" t="s">
        <v>464</v>
      </c>
      <c r="D12" s="2">
        <v>61.2180556</v>
      </c>
      <c r="E12" s="2">
        <v>-149.9002778</v>
      </c>
      <c r="F12" s="3">
        <f t="shared" si="0"/>
        <v>104.17155448717949</v>
      </c>
      <c r="G12" s="2">
        <f>IF('Number of Firms per 1000 Capita'!G12=0,"",SUMIFS(allNAICS!$P:$P,allNAICS!$C:$C,'Revenue per capita'!$A12,allNAICS!$E:$E,'Revenue per capita'!G$1)/$B12)</f>
        <v>0.40151742788461536</v>
      </c>
      <c r="H12" s="2">
        <f>IF('Number of Firms per 1000 Capita'!H12=0,"",SUMIFS(allNAICS!$P:$P,allNAICS!$C:$C,'Revenue per capita'!$A12,allNAICS!$E:$E,'Revenue per capita'!H$1)/$B12)</f>
        <v>4.0634865785256409</v>
      </c>
      <c r="I12" s="2">
        <f>IF('Number of Firms per 1000 Capita'!I12=0,"",SUMIFS(allNAICS!$P:$P,allNAICS!$C:$C,'Revenue per capita'!$A12,allNAICS!$E:$E,'Revenue per capita'!I$1)/$B12)</f>
        <v>1.5884214743589744</v>
      </c>
      <c r="J12" s="2">
        <f>IF('Number of Firms per 1000 Capita'!J12=0,"",SUMIFS(allNAICS!$P:$P,allNAICS!$C:$C,'Revenue per capita'!$A12,allNAICS!$E:$E,'Revenue per capita'!J$1)/$B12)</f>
        <v>11.282359274839743</v>
      </c>
      <c r="K12" s="2">
        <f>IF('Number of Firms per 1000 Capita'!K12=0,"",SUMIFS(allNAICS!$P:$P,allNAICS!$C:$C,'Revenue per capita'!$A12,allNAICS!$E:$E,'Revenue per capita'!K$1)/$B12)</f>
        <v>1.4315755208333334</v>
      </c>
      <c r="L12" s="2">
        <f>IF('Number of Firms per 1000 Capita'!L12=0,"",SUMIFS(allNAICS!$P:$P,allNAICS!$C:$C,'Revenue per capita'!$A12,allNAICS!$E:$E,'Revenue per capita'!L$1)/$B12)</f>
        <v>26.11193409455128</v>
      </c>
      <c r="M12" s="2">
        <f>IF('Number of Firms per 1000 Capita'!M12=0,"",SUMIFS(allNAICS!$P:$P,allNAICS!$C:$C,'Revenue per capita'!$A12,allNAICS!$E:$E,'Revenue per capita'!M$1)/$B12)</f>
        <v>15.195570412660256</v>
      </c>
      <c r="N12" s="2">
        <f>IF('Number of Firms per 1000 Capita'!N12=0,"",SUMIFS(allNAICS!$P:$P,allNAICS!$C:$C,'Revenue per capita'!$A12,allNAICS!$E:$E,'Revenue per capita'!N$1)/$B12)</f>
        <v>8.509555288461538</v>
      </c>
      <c r="O12" s="2">
        <f>IF('Number of Firms per 1000 Capita'!O12=0,"",SUMIFS(allNAICS!$P:$P,allNAICS!$C:$C,'Revenue per capita'!$A12,allNAICS!$E:$E,'Revenue per capita'!O$1)/$B12)</f>
        <v>3.6260316506410257</v>
      </c>
      <c r="P12" s="2">
        <f>IF('Number of Firms per 1000 Capita'!P12=0,"",SUMIFS(allNAICS!$P:$P,allNAICS!$C:$C,'Revenue per capita'!$A12,allNAICS!$E:$E,'Revenue per capita'!P$1)/$B12)</f>
        <v>3.0179061498397437</v>
      </c>
      <c r="Q12" s="2">
        <f>IF('Number of Firms per 1000 Capita'!Q12=0,"",SUMIFS(allNAICS!$P:$P,allNAICS!$C:$C,'Revenue per capita'!$A12,allNAICS!$E:$E,'Revenue per capita'!Q$1)/$B12)</f>
        <v>2.3485226362179485</v>
      </c>
      <c r="R12" s="2">
        <f>IF('Number of Firms per 1000 Capita'!R12=0,"",SUMIFS(allNAICS!$P:$P,allNAICS!$C:$C,'Revenue per capita'!$A12,allNAICS!$E:$E,'Revenue per capita'!R$1)/$B12)</f>
        <v>6.9364357972756414</v>
      </c>
      <c r="S12" s="2">
        <f>IF('Number of Firms per 1000 Capita'!S12=0,"",SUMIFS(allNAICS!$P:$P,allNAICS!$C:$C,'Revenue per capita'!$A12,allNAICS!$E:$E,'Revenue per capita'!S$1)/$B12)</f>
        <v>3.6114783653846154</v>
      </c>
      <c r="T12" s="2">
        <f>IF('Number of Firms per 1000 Capita'!T12=0,"",SUMIFS(allNAICS!$P:$P,allNAICS!$C:$C,'Revenue per capita'!$A12,allNAICS!$E:$E,'Revenue per capita'!T$1)/$B12)</f>
        <v>0.62743139022435901</v>
      </c>
      <c r="U12" s="2">
        <f>IF('Number of Firms per 1000 Capita'!U12=0,"",SUMIFS(allNAICS!$P:$P,allNAICS!$C:$C,'Revenue per capita'!$A12,allNAICS!$E:$E,'Revenue per capita'!U$1)/$B12)</f>
        <v>9.3773562700320507</v>
      </c>
      <c r="V12" s="2">
        <f>IF('Number of Firms per 1000 Capita'!V12=0,"",SUMIFS(allNAICS!$P:$P,allNAICS!$C:$C,'Revenue per capita'!$A12,allNAICS!$E:$E,'Revenue per capita'!V$1)/$B12)</f>
        <v>0.71432041266025637</v>
      </c>
      <c r="W12" s="2">
        <f>IF('Number of Firms per 1000 Capita'!W12=0,"",SUMIFS(allNAICS!$P:$P,allNAICS!$C:$C,'Revenue per capita'!$A12,allNAICS!$E:$E,'Revenue per capita'!W$1)/$B12)</f>
        <v>3.2354366987179488</v>
      </c>
      <c r="X12" s="2">
        <f>IF('Number of Firms per 1000 Capita'!X12=0,"",SUMIFS(allNAICS!$P:$P,allNAICS!$C:$C,'Revenue per capita'!$A12,allNAICS!$E:$E,'Revenue per capita'!X$1)/$B12)</f>
        <v>0.99280348557692311</v>
      </c>
      <c r="Y12" s="2">
        <f>IF('Number of Firms per 1000 Capita'!Y12=0,"",SUMIFS(allNAICS!$P:$P,allNAICS!$C:$C,'Revenue per capita'!$A12,allNAICS!$E:$E,'Revenue per capita'!Y$1)/$B12)</f>
        <v>1.0994115584935897</v>
      </c>
      <c r="Z12" s="2" t="str">
        <f>IF('Number of Firms per 1000 Capita'!Z12=0,"",SUMIFS(allNAICS!$P:$P,allNAICS!$C:$C,'Revenue per capita'!$A12,allNAICS!$E:$E,'Revenue per capita'!Z$1)/$B12)</f>
        <v/>
      </c>
    </row>
    <row r="13" spans="1:26" x14ac:dyDescent="0.45">
      <c r="A13" s="2" t="s">
        <v>465</v>
      </c>
      <c r="B13" s="2">
        <v>361509</v>
      </c>
      <c r="C13" s="2" t="s">
        <v>466</v>
      </c>
      <c r="D13" s="2">
        <v>42.2808256</v>
      </c>
      <c r="E13" s="2">
        <v>-83.743037799999996</v>
      </c>
      <c r="F13" s="3">
        <f t="shared" si="0"/>
        <v>88.90694284236352</v>
      </c>
      <c r="G13" s="2">
        <f>IF('Number of Firms per 1000 Capita'!G13=0,"",SUMIFS(allNAICS!$P:$P,allNAICS!$C:$C,'Revenue per capita'!$A13,allNAICS!$E:$E,'Revenue per capita'!G$1)/$B13)</f>
        <v>5.6961237479564823E-2</v>
      </c>
      <c r="H13" s="2">
        <f>IF('Number of Firms per 1000 Capita'!H13=0,"",SUMIFS(allNAICS!$P:$P,allNAICS!$C:$C,'Revenue per capita'!$A13,allNAICS!$E:$E,'Revenue per capita'!H$1)/$B13)</f>
        <v>1.9407538954770143E-2</v>
      </c>
      <c r="I13" s="2">
        <f>IF('Number of Firms per 1000 Capita'!I13=0,"",SUMIFS(allNAICS!$P:$P,allNAICS!$C:$C,'Revenue per capita'!$A13,allNAICS!$E:$E,'Revenue per capita'!I$1)/$B13)</f>
        <v>2.4707711287962404</v>
      </c>
      <c r="J13" s="2">
        <f>IF('Number of Firms per 1000 Capita'!J13=0,"",SUMIFS(allNAICS!$P:$P,allNAICS!$C:$C,'Revenue per capita'!$A13,allNAICS!$E:$E,'Revenue per capita'!J$1)/$B13)</f>
        <v>3.4010965148862131</v>
      </c>
      <c r="K13" s="2">
        <f>IF('Number of Firms per 1000 Capita'!K13=0,"",SUMIFS(allNAICS!$P:$P,allNAICS!$C:$C,'Revenue per capita'!$A13,allNAICS!$E:$E,'Revenue per capita'!K$1)/$B13)</f>
        <v>12.817686419978479</v>
      </c>
      <c r="L13" s="2">
        <f>IF('Number of Firms per 1000 Capita'!L13=0,"",SUMIFS(allNAICS!$P:$P,allNAICS!$C:$C,'Revenue per capita'!$A13,allNAICS!$E:$E,'Revenue per capita'!L$1)/$B13)</f>
        <v>15.03235327474558</v>
      </c>
      <c r="M13" s="2">
        <f>IF('Number of Firms per 1000 Capita'!M13=0,"",SUMIFS(allNAICS!$P:$P,allNAICS!$C:$C,'Revenue per capita'!$A13,allNAICS!$E:$E,'Revenue per capita'!M$1)/$B13)</f>
        <v>17.555261418111307</v>
      </c>
      <c r="N13" s="2">
        <f>IF('Number of Firms per 1000 Capita'!N13=0,"",SUMIFS(allNAICS!$P:$P,allNAICS!$C:$C,'Revenue per capita'!$A13,allNAICS!$E:$E,'Revenue per capita'!N$1)/$B13)</f>
        <v>4.9342699628501645</v>
      </c>
      <c r="O13" s="2">
        <f>IF('Number of Firms per 1000 Capita'!O13=0,"",SUMIFS(allNAICS!$P:$P,allNAICS!$C:$C,'Revenue per capita'!$A13,allNAICS!$E:$E,'Revenue per capita'!O$1)/$B13)</f>
        <v>4.8411657801050598</v>
      </c>
      <c r="P13" s="2">
        <f>IF('Number of Firms per 1000 Capita'!P13=0,"",SUMIFS(allNAICS!$P:$P,allNAICS!$C:$C,'Revenue per capita'!$A13,allNAICS!$E:$E,'Revenue per capita'!P$1)/$B13)</f>
        <v>4.0269453872517698</v>
      </c>
      <c r="Q13" s="2">
        <f>IF('Number of Firms per 1000 Capita'!Q13=0,"",SUMIFS(allNAICS!$P:$P,allNAICS!$C:$C,'Revenue per capita'!$A13,allNAICS!$E:$E,'Revenue per capita'!Q$1)/$B13)</f>
        <v>2.897947215698641</v>
      </c>
      <c r="R13" s="2">
        <f>IF('Number of Firms per 1000 Capita'!R13=0,"",SUMIFS(allNAICS!$P:$P,allNAICS!$C:$C,'Revenue per capita'!$A13,allNAICS!$E:$E,'Revenue per capita'!R$1)/$B13)</f>
        <v>6.8457161509118718</v>
      </c>
      <c r="S13" s="2">
        <f>IF('Number of Firms per 1000 Capita'!S13=0,"",SUMIFS(allNAICS!$P:$P,allNAICS!$C:$C,'Revenue per capita'!$A13,allNAICS!$E:$E,'Revenue per capita'!S$1)/$B13)</f>
        <v>2.550185472560849</v>
      </c>
      <c r="T13" s="2">
        <f>IF('Number of Firms per 1000 Capita'!T13=0,"",SUMIFS(allNAICS!$P:$P,allNAICS!$C:$C,'Revenue per capita'!$A13,allNAICS!$E:$E,'Revenue per capita'!T$1)/$B13)</f>
        <v>0.42080833395572448</v>
      </c>
      <c r="U13" s="2">
        <f>IF('Number of Firms per 1000 Capita'!U13=0,"",SUMIFS(allNAICS!$P:$P,allNAICS!$C:$C,'Revenue per capita'!$A13,allNAICS!$E:$E,'Revenue per capita'!U$1)/$B13)</f>
        <v>6.6112047002979182</v>
      </c>
      <c r="V13" s="2">
        <f>IF('Number of Firms per 1000 Capita'!V13=0,"",SUMIFS(allNAICS!$P:$P,allNAICS!$C:$C,'Revenue per capita'!$A13,allNAICS!$E:$E,'Revenue per capita'!V$1)/$B13)</f>
        <v>0.43687155783120196</v>
      </c>
      <c r="W13" s="2">
        <f>IF('Number of Firms per 1000 Capita'!W13=0,"",SUMIFS(allNAICS!$P:$P,allNAICS!$C:$C,'Revenue per capita'!$A13,allNAICS!$E:$E,'Revenue per capita'!W$1)/$B13)</f>
        <v>2.2882058261343423</v>
      </c>
      <c r="X13" s="2">
        <f>IF('Number of Firms per 1000 Capita'!X13=0,"",SUMIFS(allNAICS!$P:$P,allNAICS!$C:$C,'Revenue per capita'!$A13,allNAICS!$E:$E,'Revenue per capita'!X$1)/$B13)</f>
        <v>0.54651751408678617</v>
      </c>
      <c r="Y13" s="2">
        <f>IF('Number of Firms per 1000 Capita'!Y13=0,"",SUMIFS(allNAICS!$P:$P,allNAICS!$C:$C,'Revenue per capita'!$A13,allNAICS!$E:$E,'Revenue per capita'!Y$1)/$B13)</f>
        <v>1.1535674077270552</v>
      </c>
      <c r="Z13" s="2" t="str">
        <f>IF('Number of Firms per 1000 Capita'!Z13=0,"",SUMIFS(allNAICS!$P:$P,allNAICS!$C:$C,'Revenue per capita'!$A13,allNAICS!$E:$E,'Revenue per capita'!Z$1)/$B13)</f>
        <v/>
      </c>
    </row>
    <row r="14" spans="1:26" x14ac:dyDescent="0.45">
      <c r="A14" s="2" t="s">
        <v>467</v>
      </c>
      <c r="B14" s="2">
        <v>233025</v>
      </c>
      <c r="C14" s="2" t="s">
        <v>468</v>
      </c>
      <c r="D14" s="2">
        <v>44.261930900000003</v>
      </c>
      <c r="E14" s="2">
        <v>-88.415384700000004</v>
      </c>
      <c r="F14" s="3">
        <f t="shared" si="0"/>
        <v>126.58003218538785</v>
      </c>
      <c r="G14" s="2">
        <f>IF('Number of Firms per 1000 Capita'!G14=0,"",SUMIFS(allNAICS!$P:$P,allNAICS!$C:$C,'Revenue per capita'!$A14,allNAICS!$E:$E,'Revenue per capita'!G$1)/$B14)</f>
        <v>1.3449200729535458E-2</v>
      </c>
      <c r="H14" s="2" t="str">
        <f>IF('Number of Firms per 1000 Capita'!H14=0,"",SUMIFS(allNAICS!$P:$P,allNAICS!$C:$C,'Revenue per capita'!$A14,allNAICS!$E:$E,'Revenue per capita'!H$1)/$B14)</f>
        <v/>
      </c>
      <c r="I14" s="2" t="str">
        <f>IF('Number of Firms per 1000 Capita'!I14=0,"",SUMIFS(allNAICS!$P:$P,allNAICS!$C:$C,'Revenue per capita'!$A14,allNAICS!$E:$E,'Revenue per capita'!I$1)/$B14)</f>
        <v/>
      </c>
      <c r="J14" s="2">
        <f>IF('Number of Firms per 1000 Capita'!J14=0,"",SUMIFS(allNAICS!$P:$P,allNAICS!$C:$C,'Revenue per capita'!$A14,allNAICS!$E:$E,'Revenue per capita'!J$1)/$B14)</f>
        <v>8.6169080570754204</v>
      </c>
      <c r="K14" s="2">
        <f>IF('Number of Firms per 1000 Capita'!K14=0,"",SUMIFS(allNAICS!$P:$P,allNAICS!$C:$C,'Revenue per capita'!$A14,allNAICS!$E:$E,'Revenue per capita'!K$1)/$B14)</f>
        <v>36.630421628580628</v>
      </c>
      <c r="L14" s="2">
        <f>IF('Number of Firms per 1000 Capita'!L14=0,"",SUMIFS(allNAICS!$P:$P,allNAICS!$C:$C,'Revenue per capita'!$A14,allNAICS!$E:$E,'Revenue per capita'!L$1)/$B14)</f>
        <v>32.540568608518399</v>
      </c>
      <c r="M14" s="2">
        <f>IF('Number of Firms per 1000 Capita'!M14=0,"",SUMIFS(allNAICS!$P:$P,allNAICS!$C:$C,'Revenue per capita'!$A14,allNAICS!$E:$E,'Revenue per capita'!M$1)/$B14)</f>
        <v>15.991284196974574</v>
      </c>
      <c r="N14" s="2">
        <f>IF('Number of Firms per 1000 Capita'!N14=0,"",SUMIFS(allNAICS!$P:$P,allNAICS!$C:$C,'Revenue per capita'!$A14,allNAICS!$E:$E,'Revenue per capita'!N$1)/$B14)</f>
        <v>3.04684046776097</v>
      </c>
      <c r="O14" s="2">
        <f>IF('Number of Firms per 1000 Capita'!O14=0,"",SUMIFS(allNAICS!$P:$P,allNAICS!$C:$C,'Revenue per capita'!$A14,allNAICS!$E:$E,'Revenue per capita'!O$1)/$B14)</f>
        <v>2.0584272073811825</v>
      </c>
      <c r="P14" s="2">
        <f>IF('Number of Firms per 1000 Capita'!P14=0,"",SUMIFS(allNAICS!$P:$P,allNAICS!$C:$C,'Revenue per capita'!$A14,allNAICS!$E:$E,'Revenue per capita'!P$1)/$B14)</f>
        <v>10.503426670958051</v>
      </c>
      <c r="Q14" s="2">
        <f>IF('Number of Firms per 1000 Capita'!Q14=0,"",SUMIFS(allNAICS!$P:$P,allNAICS!$C:$C,'Revenue per capita'!$A14,allNAICS!$E:$E,'Revenue per capita'!Q$1)/$B14)</f>
        <v>1.1566613024353609</v>
      </c>
      <c r="R14" s="2">
        <f>IF('Number of Firms per 1000 Capita'!R14=0,"",SUMIFS(allNAICS!$P:$P,allNAICS!$C:$C,'Revenue per capita'!$A14,allNAICS!$E:$E,'Revenue per capita'!R$1)/$B14)</f>
        <v>2.4131874262418194</v>
      </c>
      <c r="S14" s="2">
        <f>IF('Number of Firms per 1000 Capita'!S14=0,"",SUMIFS(allNAICS!$P:$P,allNAICS!$C:$C,'Revenue per capita'!$A14,allNAICS!$E:$E,'Revenue per capita'!S$1)/$B14)</f>
        <v>2.005634588563459</v>
      </c>
      <c r="T14" s="2">
        <f>IF('Number of Firms per 1000 Capita'!T14=0,"",SUMIFS(allNAICS!$P:$P,allNAICS!$C:$C,'Revenue per capita'!$A14,allNAICS!$E:$E,'Revenue per capita'!T$1)/$B14)</f>
        <v>0.39718056002574831</v>
      </c>
      <c r="U14" s="2">
        <f>IF('Number of Firms per 1000 Capita'!U14=0,"",SUMIFS(allNAICS!$P:$P,allNAICS!$C:$C,'Revenue per capita'!$A14,allNAICS!$E:$E,'Revenue per capita'!U$1)/$B14)</f>
        <v>6.9252269069842294</v>
      </c>
      <c r="V14" s="2">
        <f>IF('Number of Firms per 1000 Capita'!V14=0,"",SUMIFS(allNAICS!$P:$P,allNAICS!$C:$C,'Revenue per capita'!$A14,allNAICS!$E:$E,'Revenue per capita'!V$1)/$B14)</f>
        <v>0.25325608840253194</v>
      </c>
      <c r="W14" s="2">
        <f>IF('Number of Firms per 1000 Capita'!W14=0,"",SUMIFS(allNAICS!$P:$P,allNAICS!$C:$C,'Revenue per capita'!$A14,allNAICS!$E:$E,'Revenue per capita'!W$1)/$B14)</f>
        <v>1.6181225190430211</v>
      </c>
      <c r="X14" s="2">
        <f>IF('Number of Firms per 1000 Capita'!X14=0,"",SUMIFS(allNAICS!$P:$P,allNAICS!$C:$C,'Revenue per capita'!$A14,allNAICS!$E:$E,'Revenue per capita'!X$1)/$B14)</f>
        <v>1.6533118764081107</v>
      </c>
      <c r="Y14" s="2">
        <f>IF('Number of Firms per 1000 Capita'!Y14=0,"",SUMIFS(allNAICS!$P:$P,allNAICS!$C:$C,'Revenue per capita'!$A14,allNAICS!$E:$E,'Revenue per capita'!Y$1)/$B14)</f>
        <v>0.75612487930479566</v>
      </c>
      <c r="Z14" s="2" t="str">
        <f>IF('Number of Firms per 1000 Capita'!Z14=0,"",SUMIFS(allNAICS!$P:$P,allNAICS!$C:$C,'Revenue per capita'!$A14,allNAICS!$E:$E,'Revenue per capita'!Z$1)/$B14)</f>
        <v/>
      </c>
    </row>
    <row r="15" spans="1:26" x14ac:dyDescent="0.45">
      <c r="A15" s="2" t="s">
        <v>469</v>
      </c>
      <c r="B15" s="2">
        <v>445625</v>
      </c>
      <c r="C15" s="2" t="s">
        <v>470</v>
      </c>
      <c r="D15" s="2">
        <v>35.595058100000003</v>
      </c>
      <c r="E15" s="2">
        <v>-82.5514869</v>
      </c>
      <c r="F15" s="3">
        <f t="shared" si="0"/>
        <v>74.528143618513312</v>
      </c>
      <c r="G15" s="2">
        <f>IF('Number of Firms per 1000 Capita'!G15=0,"",SUMIFS(allNAICS!$P:$P,allNAICS!$C:$C,'Revenue per capita'!$A15,allNAICS!$E:$E,'Revenue per capita'!G$1)/$B15)</f>
        <v>3.320280504908836E-2</v>
      </c>
      <c r="H15" s="2" t="str">
        <f>IF('Number of Firms per 1000 Capita'!H15=0,"",SUMIFS(allNAICS!$P:$P,allNAICS!$C:$C,'Revenue per capita'!$A15,allNAICS!$E:$E,'Revenue per capita'!H$1)/$B15)</f>
        <v/>
      </c>
      <c r="I15" s="2">
        <f>IF('Number of Firms per 1000 Capita'!I15=0,"",SUMIFS(allNAICS!$P:$P,allNAICS!$C:$C,'Revenue per capita'!$A15,allNAICS!$E:$E,'Revenue per capita'!I$1)/$B15)</f>
        <v>1.1839618513323984</v>
      </c>
      <c r="J15" s="2">
        <f>IF('Number of Firms per 1000 Capita'!J15=0,"",SUMIFS(allNAICS!$P:$P,allNAICS!$C:$C,'Revenue per capita'!$A15,allNAICS!$E:$E,'Revenue per capita'!J$1)/$B15)</f>
        <v>4.1387444600280503</v>
      </c>
      <c r="K15" s="2">
        <f>IF('Number of Firms per 1000 Capita'!K15=0,"",SUMIFS(allNAICS!$P:$P,allNAICS!$C:$C,'Revenue per capita'!$A15,allNAICS!$E:$E,'Revenue per capita'!K$1)/$B15)</f>
        <v>14.471266199158485</v>
      </c>
      <c r="L15" s="2">
        <f>IF('Number of Firms per 1000 Capita'!L15=0,"",SUMIFS(allNAICS!$P:$P,allNAICS!$C:$C,'Revenue per capita'!$A15,allNAICS!$E:$E,'Revenue per capita'!L$1)/$B15)</f>
        <v>17.458297896213185</v>
      </c>
      <c r="M15" s="2">
        <f>IF('Number of Firms per 1000 Capita'!M15=0,"",SUMIFS(allNAICS!$P:$P,allNAICS!$C:$C,'Revenue per capita'!$A15,allNAICS!$E:$E,'Revenue per capita'!M$1)/$B15)</f>
        <v>16.998442636746145</v>
      </c>
      <c r="N15" s="2">
        <f>IF('Number of Firms per 1000 Capita'!N15=0,"",SUMIFS(allNAICS!$P:$P,allNAICS!$C:$C,'Revenue per capita'!$A15,allNAICS!$E:$E,'Revenue per capita'!N$1)/$B15)</f>
        <v>1.0083029453015429</v>
      </c>
      <c r="O15" s="2">
        <f>IF('Number of Firms per 1000 Capita'!O15=0,"",SUMIFS(allNAICS!$P:$P,allNAICS!$C:$C,'Revenue per capita'!$A15,allNAICS!$E:$E,'Revenue per capita'!O$1)/$B15)</f>
        <v>1.0574115007012623</v>
      </c>
      <c r="P15" s="2">
        <f>IF('Number of Firms per 1000 Capita'!P15=0,"",SUMIFS(allNAICS!$P:$P,allNAICS!$C:$C,'Revenue per capita'!$A15,allNAICS!$E:$E,'Revenue per capita'!P$1)/$B15)</f>
        <v>2.0050356241234222</v>
      </c>
      <c r="Q15" s="2">
        <f>IF('Number of Firms per 1000 Capita'!Q15=0,"",SUMIFS(allNAICS!$P:$P,allNAICS!$C:$C,'Revenue per capita'!$A15,allNAICS!$E:$E,'Revenue per capita'!Q$1)/$B15)</f>
        <v>1.3535416549789621</v>
      </c>
      <c r="R15" s="2">
        <f>IF('Number of Firms per 1000 Capita'!R15=0,"",SUMIFS(allNAICS!$P:$P,allNAICS!$C:$C,'Revenue per capita'!$A15,allNAICS!$E:$E,'Revenue per capita'!R$1)/$B15)</f>
        <v>1.904753997194951</v>
      </c>
      <c r="S15" s="2">
        <f>IF('Number of Firms per 1000 Capita'!S15=0,"",SUMIFS(allNAICS!$P:$P,allNAICS!$C:$C,'Revenue per capita'!$A15,allNAICS!$E:$E,'Revenue per capita'!S$1)/$B15)</f>
        <v>1.3594300140252455</v>
      </c>
      <c r="T15" s="2">
        <f>IF('Number of Firms per 1000 Capita'!T15=0,"",SUMIFS(allNAICS!$P:$P,allNAICS!$C:$C,'Revenue per capita'!$A15,allNAICS!$E:$E,'Revenue per capita'!T$1)/$B15)</f>
        <v>0.49104067321178119</v>
      </c>
      <c r="U15" s="2">
        <f>IF('Number of Firms per 1000 Capita'!U15=0,"",SUMIFS(allNAICS!$P:$P,allNAICS!$C:$C,'Revenue per capita'!$A15,allNAICS!$E:$E,'Revenue per capita'!U$1)/$B15)</f>
        <v>6.8223079943899014</v>
      </c>
      <c r="V15" s="2">
        <f>IF('Number of Firms per 1000 Capita'!V15=0,"",SUMIFS(allNAICS!$P:$P,allNAICS!$C:$C,'Revenue per capita'!$A15,allNAICS!$E:$E,'Revenue per capita'!V$1)/$B15)</f>
        <v>0.68746591865357642</v>
      </c>
      <c r="W15" s="2">
        <f>IF('Number of Firms per 1000 Capita'!W15=0,"",SUMIFS(allNAICS!$P:$P,allNAICS!$C:$C,'Revenue per capita'!$A15,allNAICS!$E:$E,'Revenue per capita'!W$1)/$B15)</f>
        <v>2.6402468443197757</v>
      </c>
      <c r="X15" s="2">
        <f>IF('Number of Firms per 1000 Capita'!X15=0,"",SUMIFS(allNAICS!$P:$P,allNAICS!$C:$C,'Revenue per capita'!$A15,allNAICS!$E:$E,'Revenue per capita'!X$1)/$B15)</f>
        <v>0.66690154277699865</v>
      </c>
      <c r="Y15" s="2">
        <f>IF('Number of Firms per 1000 Capita'!Y15=0,"",SUMIFS(allNAICS!$P:$P,allNAICS!$C:$C,'Revenue per capita'!$A15,allNAICS!$E:$E,'Revenue per capita'!Y$1)/$B15)</f>
        <v>0.24778906030855541</v>
      </c>
      <c r="Z15" s="2" t="str">
        <f>IF('Number of Firms per 1000 Capita'!Z15=0,"",SUMIFS(allNAICS!$P:$P,allNAICS!$C:$C,'Revenue per capita'!$A15,allNAICS!$E:$E,'Revenue per capita'!Z$1)/$B15)</f>
        <v/>
      </c>
    </row>
    <row r="16" spans="1:26" x14ac:dyDescent="0.45">
      <c r="A16" s="2" t="s">
        <v>471</v>
      </c>
      <c r="B16" s="2">
        <v>202780</v>
      </c>
      <c r="C16" s="2" t="s">
        <v>449</v>
      </c>
      <c r="D16" s="2">
        <v>33.950000000000003</v>
      </c>
      <c r="E16" s="2">
        <v>-83.383332999999993</v>
      </c>
      <c r="F16" s="3">
        <f t="shared" si="0"/>
        <v>51.975732320741685</v>
      </c>
      <c r="G16" s="2">
        <f>IF('Number of Firms per 1000 Capita'!G16=0,"",SUMIFS(allNAICS!$P:$P,allNAICS!$C:$C,'Revenue per capita'!$A16,allNAICS!$E:$E,'Revenue per capita'!G$1)/$B16)</f>
        <v>0.20987276851760528</v>
      </c>
      <c r="H16" s="2" t="str">
        <f>IF('Number of Firms per 1000 Capita'!H16=0,"",SUMIFS(allNAICS!$P:$P,allNAICS!$C:$C,'Revenue per capita'!$A16,allNAICS!$E:$E,'Revenue per capita'!H$1)/$B16)</f>
        <v/>
      </c>
      <c r="I16" s="2">
        <f>IF('Number of Firms per 1000 Capita'!I16=0,"",SUMIFS(allNAICS!$P:$P,allNAICS!$C:$C,'Revenue per capita'!$A16,allNAICS!$E:$E,'Revenue per capita'!I$1)/$B16)</f>
        <v>0.81445901962718215</v>
      </c>
      <c r="J16" s="2">
        <f>IF('Number of Firms per 1000 Capita'!J16=0,"",SUMIFS(allNAICS!$P:$P,allNAICS!$C:$C,'Revenue per capita'!$A16,allNAICS!$E:$E,'Revenue per capita'!J$1)/$B16)</f>
        <v>2.033795246079495</v>
      </c>
      <c r="K16" s="2">
        <f>IF('Number of Firms per 1000 Capita'!K16=0,"",SUMIFS(allNAICS!$P:$P,allNAICS!$C:$C,'Revenue per capita'!$A16,allNAICS!$E:$E,'Revenue per capita'!K$1)/$B16)</f>
        <v>10.537464246967156</v>
      </c>
      <c r="L16" s="2">
        <f>IF('Number of Firms per 1000 Capita'!L16=0,"",SUMIFS(allNAICS!$P:$P,allNAICS!$C:$C,'Revenue per capita'!$A16,allNAICS!$E:$E,'Revenue per capita'!L$1)/$B16)</f>
        <v>12.695413748890424</v>
      </c>
      <c r="M16" s="2">
        <f>IF('Number of Firms per 1000 Capita'!M16=0,"",SUMIFS(allNAICS!$P:$P,allNAICS!$C:$C,'Revenue per capita'!$A16,allNAICS!$E:$E,'Revenue per capita'!M$1)/$B16)</f>
        <v>9.7190600650951762</v>
      </c>
      <c r="N16" s="2">
        <f>IF('Number of Firms per 1000 Capita'!N16=0,"",SUMIFS(allNAICS!$P:$P,allNAICS!$C:$C,'Revenue per capita'!$A16,allNAICS!$E:$E,'Revenue per capita'!N$1)/$B16)</f>
        <v>0.70133149225761915</v>
      </c>
      <c r="O16" s="2">
        <f>IF('Number of Firms per 1000 Capita'!O16=0,"",SUMIFS(allNAICS!$P:$P,allNAICS!$C:$C,'Revenue per capita'!$A16,allNAICS!$E:$E,'Revenue per capita'!O$1)/$B16)</f>
        <v>0.79235624815070516</v>
      </c>
      <c r="P16" s="2">
        <f>IF('Number of Firms per 1000 Capita'!P16=0,"",SUMIFS(allNAICS!$P:$P,allNAICS!$C:$C,'Revenue per capita'!$A16,allNAICS!$E:$E,'Revenue per capita'!P$1)/$B16)</f>
        <v>0</v>
      </c>
      <c r="Q16" s="2">
        <f>IF('Number of Firms per 1000 Capita'!Q16=0,"",SUMIFS(allNAICS!$P:$P,allNAICS!$C:$C,'Revenue per capita'!$A16,allNAICS!$E:$E,'Revenue per capita'!Q$1)/$B16)</f>
        <v>2.2872620574021107</v>
      </c>
      <c r="R16" s="2">
        <f>IF('Number of Firms per 1000 Capita'!R16=0,"",SUMIFS(allNAICS!$P:$P,allNAICS!$C:$C,'Revenue per capita'!$A16,allNAICS!$E:$E,'Revenue per capita'!R$1)/$B16)</f>
        <v>1.778040240654897</v>
      </c>
      <c r="S16" s="2">
        <f>IF('Number of Firms per 1000 Capita'!S16=0,"",SUMIFS(allNAICS!$P:$P,allNAICS!$C:$C,'Revenue per capita'!$A16,allNAICS!$E:$E,'Revenue per capita'!S$1)/$B16)</f>
        <v>1.3311717131867049</v>
      </c>
      <c r="T16" s="2">
        <f>IF('Number of Firms per 1000 Capita'!T16=0,"",SUMIFS(allNAICS!$P:$P,allNAICS!$C:$C,'Revenue per capita'!$A16,allNAICS!$E:$E,'Revenue per capita'!T$1)/$B16)</f>
        <v>0.31673735082355264</v>
      </c>
      <c r="U16" s="2">
        <f>IF('Number of Firms per 1000 Capita'!U16=0,"",SUMIFS(allNAICS!$P:$P,allNAICS!$C:$C,'Revenue per capita'!$A16,allNAICS!$E:$E,'Revenue per capita'!U$1)/$B16)</f>
        <v>6.3726107111154944</v>
      </c>
      <c r="V16" s="2">
        <f>IF('Number of Firms per 1000 Capita'!V16=0,"",SUMIFS(allNAICS!$P:$P,allNAICS!$C:$C,'Revenue per capita'!$A16,allNAICS!$E:$E,'Revenue per capita'!V$1)/$B16)</f>
        <v>0.16505079396390177</v>
      </c>
      <c r="W16" s="2">
        <f>IF('Number of Firms per 1000 Capita'!W16=0,"",SUMIFS(allNAICS!$P:$P,allNAICS!$C:$C,'Revenue per capita'!$A16,allNAICS!$E:$E,'Revenue per capita'!W$1)/$B16)</f>
        <v>1.339703126541079</v>
      </c>
      <c r="X16" s="2">
        <f>IF('Number of Firms per 1000 Capita'!X16=0,"",SUMIFS(allNAICS!$P:$P,allNAICS!$C:$C,'Revenue per capita'!$A16,allNAICS!$E:$E,'Revenue per capita'!X$1)/$B16)</f>
        <v>0.88140349146858665</v>
      </c>
      <c r="Y16" s="2" t="str">
        <f>IF('Number of Firms per 1000 Capita'!Y16=0,"",SUMIFS(allNAICS!$P:$P,allNAICS!$C:$C,'Revenue per capita'!$A16,allNAICS!$E:$E,'Revenue per capita'!Y$1)/$B16)</f>
        <v/>
      </c>
      <c r="Z16" s="2" t="str">
        <f>IF('Number of Firms per 1000 Capita'!Z16=0,"",SUMIFS(allNAICS!$P:$P,allNAICS!$C:$C,'Revenue per capita'!$A16,allNAICS!$E:$E,'Revenue per capita'!Z$1)/$B16)</f>
        <v/>
      </c>
    </row>
    <row r="17" spans="1:26" x14ac:dyDescent="0.45">
      <c r="A17" s="2" t="s">
        <v>472</v>
      </c>
      <c r="B17" s="2">
        <v>5700990</v>
      </c>
      <c r="C17" s="2" t="s">
        <v>449</v>
      </c>
      <c r="D17" s="2">
        <v>33.748995399999998</v>
      </c>
      <c r="E17" s="2">
        <v>-84.387982399999999</v>
      </c>
      <c r="F17" s="3">
        <f t="shared" si="0"/>
        <v>116.40996037530324</v>
      </c>
      <c r="G17" s="2">
        <f>IF('Number of Firms per 1000 Capita'!G17=0,"",SUMIFS(allNAICS!$P:$P,allNAICS!$C:$C,'Revenue per capita'!$A17,allNAICS!$E:$E,'Revenue per capita'!G$1)/$B17)</f>
        <v>2.2448381772288674E-2</v>
      </c>
      <c r="H17" s="2">
        <f>IF('Number of Firms per 1000 Capita'!H17=0,"",SUMIFS(allNAICS!$P:$P,allNAICS!$C:$C,'Revenue per capita'!$A17,allNAICS!$E:$E,'Revenue per capita'!H$1)/$B17)</f>
        <v>5.7060791195915096E-2</v>
      </c>
      <c r="I17" s="2">
        <f>IF('Number of Firms per 1000 Capita'!I17=0,"",SUMIFS(allNAICS!$P:$P,allNAICS!$C:$C,'Revenue per capita'!$A17,allNAICS!$E:$E,'Revenue per capita'!I$1)/$B17)</f>
        <v>1.7298841078479352</v>
      </c>
      <c r="J17" s="2">
        <f>IF('Number of Firms per 1000 Capita'!J17=0,"",SUMIFS(allNAICS!$P:$P,allNAICS!$C:$C,'Revenue per capita'!$A17,allNAICS!$E:$E,'Revenue per capita'!J$1)/$B17)</f>
        <v>4.978444270205701</v>
      </c>
      <c r="K17" s="2">
        <f>IF('Number of Firms per 1000 Capita'!K17=0,"",SUMIFS(allNAICS!$P:$P,allNAICS!$C:$C,'Revenue per capita'!$A17,allNAICS!$E:$E,'Revenue per capita'!K$1)/$B17)</f>
        <v>10.750760131135118</v>
      </c>
      <c r="L17" s="2">
        <f>IF('Number of Firms per 1000 Capita'!L17=0,"",SUMIFS(allNAICS!$P:$P,allNAICS!$C:$C,'Revenue per capita'!$A17,allNAICS!$E:$E,'Revenue per capita'!L$1)/$B17)</f>
        <v>35.473331123190881</v>
      </c>
      <c r="M17" s="2">
        <f>IF('Number of Firms per 1000 Capita'!M17=0,"",SUMIFS(allNAICS!$P:$P,allNAICS!$C:$C,'Revenue per capita'!$A17,allNAICS!$E:$E,'Revenue per capita'!M$1)/$B17)</f>
        <v>12.501354150770306</v>
      </c>
      <c r="N17" s="2">
        <f>IF('Number of Firms per 1000 Capita'!N17=0,"",SUMIFS(allNAICS!$P:$P,allNAICS!$C:$C,'Revenue per capita'!$A17,allNAICS!$E:$E,'Revenue per capita'!N$1)/$B17)</f>
        <v>4.5885207656915732</v>
      </c>
      <c r="O17" s="2">
        <f>IF('Number of Firms per 1000 Capita'!O17=0,"",SUMIFS(allNAICS!$P:$P,allNAICS!$C:$C,'Revenue per capita'!$A17,allNAICS!$E:$E,'Revenue per capita'!O$1)/$B17)</f>
        <v>8.8012741646626296</v>
      </c>
      <c r="P17" s="2">
        <f>IF('Number of Firms per 1000 Capita'!P17=0,"",SUMIFS(allNAICS!$P:$P,allNAICS!$C:$C,'Revenue per capita'!$A17,allNAICS!$E:$E,'Revenue per capita'!P$1)/$B17)</f>
        <v>12.794950175320427</v>
      </c>
      <c r="Q17" s="2">
        <f>IF('Number of Firms per 1000 Capita'!Q17=0,"",SUMIFS(allNAICS!$P:$P,allNAICS!$C:$C,'Revenue per capita'!$A17,allNAICS!$E:$E,'Revenue per capita'!Q$1)/$B17)</f>
        <v>2.5262073780168004</v>
      </c>
      <c r="R17" s="2">
        <f>IF('Number of Firms per 1000 Capita'!R17=0,"",SUMIFS(allNAICS!$P:$P,allNAICS!$C:$C,'Revenue per capita'!$A17,allNAICS!$E:$E,'Revenue per capita'!R$1)/$B17)</f>
        <v>6.9918358039568567</v>
      </c>
      <c r="S17" s="2">
        <f>IF('Number of Firms per 1000 Capita'!S17=0,"",SUMIFS(allNAICS!$P:$P,allNAICS!$C:$C,'Revenue per capita'!$A17,allNAICS!$E:$E,'Revenue per capita'!S$1)/$B17)</f>
        <v>3.330542239154954</v>
      </c>
      <c r="T17" s="2">
        <f>IF('Number of Firms per 1000 Capita'!T17=0,"",SUMIFS(allNAICS!$P:$P,allNAICS!$C:$C,'Revenue per capita'!$A17,allNAICS!$E:$E,'Revenue per capita'!T$1)/$B17)</f>
        <v>0.96475875242720999</v>
      </c>
      <c r="U17" s="2">
        <f>IF('Number of Firms per 1000 Capita'!U17=0,"",SUMIFS(allNAICS!$P:$P,allNAICS!$C:$C,'Revenue per capita'!$A17,allNAICS!$E:$E,'Revenue per capita'!U$1)/$B17)</f>
        <v>5.1262675430056888</v>
      </c>
      <c r="V17" s="2">
        <f>IF('Number of Firms per 1000 Capita'!V17=0,"",SUMIFS(allNAICS!$P:$P,allNAICS!$C:$C,'Revenue per capita'!$A17,allNAICS!$E:$E,'Revenue per capita'!V$1)/$B17)</f>
        <v>0.55490888424642038</v>
      </c>
      <c r="W17" s="2">
        <f>IF('Number of Firms per 1000 Capita'!W17=0,"",SUMIFS(allNAICS!$P:$P,allNAICS!$C:$C,'Revenue per capita'!$A17,allNAICS!$E:$E,'Revenue per capita'!W$1)/$B17)</f>
        <v>2.1842167763844524</v>
      </c>
      <c r="X17" s="2">
        <f>IF('Number of Firms per 1000 Capita'!X17=0,"",SUMIFS(allNAICS!$P:$P,allNAICS!$C:$C,'Revenue per capita'!$A17,allNAICS!$E:$E,'Revenue per capita'!X$1)/$B17)</f>
        <v>1.0204317144916935</v>
      </c>
      <c r="Y17" s="2">
        <f>IF('Number of Firms per 1000 Capita'!Y17=0,"",SUMIFS(allNAICS!$P:$P,allNAICS!$C:$C,'Revenue per capita'!$A17,allNAICS!$E:$E,'Revenue per capita'!Y$1)/$B17)</f>
        <v>2.0127632218263845</v>
      </c>
      <c r="Z17" s="2">
        <f>IF('Number of Firms per 1000 Capita'!Z17=0,"",SUMIFS(allNAICS!$P:$P,allNAICS!$C:$C,'Revenue per capita'!$A17,allNAICS!$E:$E,'Revenue per capita'!Z$1)/$B17)</f>
        <v>0</v>
      </c>
    </row>
    <row r="18" spans="1:26" x14ac:dyDescent="0.45">
      <c r="A18" s="2" t="s">
        <v>473</v>
      </c>
      <c r="B18" s="2">
        <v>272926</v>
      </c>
      <c r="C18" s="2" t="s">
        <v>457</v>
      </c>
      <c r="D18" s="2">
        <v>39.364283399999998</v>
      </c>
      <c r="E18" s="2">
        <v>-74.422926599999997</v>
      </c>
      <c r="F18" s="3">
        <f t="shared" si="0"/>
        <v>62.823461304529438</v>
      </c>
      <c r="G18" s="2">
        <f>IF('Number of Firms per 1000 Capita'!G18=0,"",SUMIFS(allNAICS!$P:$P,allNAICS!$C:$C,'Revenue per capita'!$A18,allNAICS!$E:$E,'Revenue per capita'!G$1)/$B18)</f>
        <v>0</v>
      </c>
      <c r="H18" s="2" t="str">
        <f>IF('Number of Firms per 1000 Capita'!H18=0,"",SUMIFS(allNAICS!$P:$P,allNAICS!$C:$C,'Revenue per capita'!$A18,allNAICS!$E:$E,'Revenue per capita'!H$1)/$B18)</f>
        <v/>
      </c>
      <c r="I18" s="2" t="str">
        <f>IF('Number of Firms per 1000 Capita'!I18=0,"",SUMIFS(allNAICS!$P:$P,allNAICS!$C:$C,'Revenue per capita'!$A18,allNAICS!$E:$E,'Revenue per capita'!I$1)/$B18)</f>
        <v/>
      </c>
      <c r="J18" s="2">
        <f>IF('Number of Firms per 1000 Capita'!J18=0,"",SUMIFS(allNAICS!$P:$P,allNAICS!$C:$C,'Revenue per capita'!$A18,allNAICS!$E:$E,'Revenue per capita'!J$1)/$B18)</f>
        <v>4.200171475051846</v>
      </c>
      <c r="K18" s="2">
        <f>IF('Number of Firms per 1000 Capita'!K18=0,"",SUMIFS(allNAICS!$P:$P,allNAICS!$C:$C,'Revenue per capita'!$A18,allNAICS!$E:$E,'Revenue per capita'!K$1)/$B18)</f>
        <v>1.3968401691300938</v>
      </c>
      <c r="L18" s="2">
        <f>IF('Number of Firms per 1000 Capita'!L18=0,"",SUMIFS(allNAICS!$P:$P,allNAICS!$C:$C,'Revenue per capita'!$A18,allNAICS!$E:$E,'Revenue per capita'!L$1)/$B18)</f>
        <v>5.6803309321940745</v>
      </c>
      <c r="M18" s="2">
        <f>IF('Number of Firms per 1000 Capita'!M18=0,"",SUMIFS(allNAICS!$P:$P,allNAICS!$C:$C,'Revenue per capita'!$A18,allNAICS!$E:$E,'Revenue per capita'!M$1)/$B18)</f>
        <v>15.956028373991485</v>
      </c>
      <c r="N18" s="2">
        <f>IF('Number of Firms per 1000 Capita'!N18=0,"",SUMIFS(allNAICS!$P:$P,allNAICS!$C:$C,'Revenue per capita'!$A18,allNAICS!$E:$E,'Revenue per capita'!N$1)/$B18)</f>
        <v>1.2791049588533157</v>
      </c>
      <c r="O18" s="2">
        <f>IF('Number of Firms per 1000 Capita'!O18=0,"",SUMIFS(allNAICS!$P:$P,allNAICS!$C:$C,'Revenue per capita'!$A18,allNAICS!$E:$E,'Revenue per capita'!O$1)/$B18)</f>
        <v>1.2660464741358464</v>
      </c>
      <c r="P18" s="2">
        <f>IF('Number of Firms per 1000 Capita'!P18=0,"",SUMIFS(allNAICS!$P:$P,allNAICS!$C:$C,'Revenue per capita'!$A18,allNAICS!$E:$E,'Revenue per capita'!P$1)/$B18)</f>
        <v>2.6231725815788893</v>
      </c>
      <c r="Q18" s="2">
        <f>IF('Number of Firms per 1000 Capita'!Q18=0,"",SUMIFS(allNAICS!$P:$P,allNAICS!$C:$C,'Revenue per capita'!$A18,allNAICS!$E:$E,'Revenue per capita'!Q$1)/$B18)</f>
        <v>2.0318804364553027</v>
      </c>
      <c r="R18" s="2">
        <f>IF('Number of Firms per 1000 Capita'!R18=0,"",SUMIFS(allNAICS!$P:$P,allNAICS!$C:$C,'Revenue per capita'!$A18,allNAICS!$E:$E,'Revenue per capita'!R$1)/$B18)</f>
        <v>2.9916973831734608</v>
      </c>
      <c r="S18" s="2">
        <f>IF('Number of Firms per 1000 Capita'!S18=0,"",SUMIFS(allNAICS!$P:$P,allNAICS!$C:$C,'Revenue per capita'!$A18,allNAICS!$E:$E,'Revenue per capita'!S$1)/$B18)</f>
        <v>1.3684112176927079</v>
      </c>
      <c r="T18" s="2">
        <f>IF('Number of Firms per 1000 Capita'!T18=0,"",SUMIFS(allNAICS!$P:$P,allNAICS!$C:$C,'Revenue per capita'!$A18,allNAICS!$E:$E,'Revenue per capita'!T$1)/$B18)</f>
        <v>0.27950433450825496</v>
      </c>
      <c r="U18" s="2">
        <f>IF('Number of Firms per 1000 Capita'!U18=0,"",SUMIFS(allNAICS!$P:$P,allNAICS!$C:$C,'Revenue per capita'!$A18,allNAICS!$E:$E,'Revenue per capita'!U$1)/$B18)</f>
        <v>6.9311754834643819</v>
      </c>
      <c r="V18" s="2">
        <f>IF('Number of Firms per 1000 Capita'!V18=0,"",SUMIFS(allNAICS!$P:$P,allNAICS!$C:$C,'Revenue per capita'!$A18,allNAICS!$E:$E,'Revenue per capita'!V$1)/$B18)</f>
        <v>0.38080285498633332</v>
      </c>
      <c r="W18" s="2">
        <f>IF('Number of Firms per 1000 Capita'!W18=0,"",SUMIFS(allNAICS!$P:$P,allNAICS!$C:$C,'Revenue per capita'!$A18,allNAICS!$E:$E,'Revenue per capita'!W$1)/$B18)</f>
        <v>15.530491781655101</v>
      </c>
      <c r="X18" s="2">
        <f>IF('Number of Firms per 1000 Capita'!X18=0,"",SUMIFS(allNAICS!$P:$P,allNAICS!$C:$C,'Revenue per capita'!$A18,allNAICS!$E:$E,'Revenue per capita'!X$1)/$B18)</f>
        <v>0.90780284765833963</v>
      </c>
      <c r="Y18" s="2" t="str">
        <f>IF('Number of Firms per 1000 Capita'!Y18=0,"",SUMIFS(allNAICS!$P:$P,allNAICS!$C:$C,'Revenue per capita'!$A18,allNAICS!$E:$E,'Revenue per capita'!Y$1)/$B18)</f>
        <v/>
      </c>
      <c r="Z18" s="2" t="str">
        <f>IF('Number of Firms per 1000 Capita'!Z18=0,"",SUMIFS(allNAICS!$P:$P,allNAICS!$C:$C,'Revenue per capita'!$A18,allNAICS!$E:$E,'Revenue per capita'!Z$1)/$B18)</f>
        <v/>
      </c>
    </row>
    <row r="19" spans="1:26" x14ac:dyDescent="0.45">
      <c r="A19" s="2" t="s">
        <v>474</v>
      </c>
      <c r="B19" s="2">
        <v>156597</v>
      </c>
      <c r="C19" s="2" t="s">
        <v>475</v>
      </c>
      <c r="D19" s="2">
        <v>32.609856600000001</v>
      </c>
      <c r="E19" s="2">
        <v>-85.480782500000004</v>
      </c>
      <c r="F19" s="3">
        <f t="shared" si="0"/>
        <v>38.820513802946408</v>
      </c>
      <c r="G19" s="2">
        <f>IF('Number of Firms per 1000 Capita'!G19=0,"",SUMIFS(allNAICS!$P:$P,allNAICS!$C:$C,'Revenue per capita'!$A19,allNAICS!$E:$E,'Revenue per capita'!G$1)/$B19)</f>
        <v>0.10029566339074183</v>
      </c>
      <c r="H19" s="2" t="str">
        <f>IF('Number of Firms per 1000 Capita'!H19=0,"",SUMIFS(allNAICS!$P:$P,allNAICS!$C:$C,'Revenue per capita'!$A19,allNAICS!$E:$E,'Revenue per capita'!H$1)/$B19)</f>
        <v/>
      </c>
      <c r="I19" s="2">
        <f>IF('Number of Firms per 1000 Capita'!I19=0,"",SUMIFS(allNAICS!$P:$P,allNAICS!$C:$C,'Revenue per capita'!$A19,allNAICS!$E:$E,'Revenue per capita'!I$1)/$B19)</f>
        <v>0.46296544633677528</v>
      </c>
      <c r="J19" s="2">
        <f>IF('Number of Firms per 1000 Capita'!J19=0,"",SUMIFS(allNAICS!$P:$P,allNAICS!$C:$C,'Revenue per capita'!$A19,allNAICS!$E:$E,'Revenue per capita'!J$1)/$B19)</f>
        <v>0</v>
      </c>
      <c r="K19" s="2">
        <f>IF('Number of Firms per 1000 Capita'!K19=0,"",SUMIFS(allNAICS!$P:$P,allNAICS!$C:$C,'Revenue per capita'!$A19,allNAICS!$E:$E,'Revenue per capita'!K$1)/$B19)</f>
        <v>15.308671302770806</v>
      </c>
      <c r="L19" s="2">
        <f>IF('Number of Firms per 1000 Capita'!L19=0,"",SUMIFS(allNAICS!$P:$P,allNAICS!$C:$C,'Revenue per capita'!$A19,allNAICS!$E:$E,'Revenue per capita'!L$1)/$B19)</f>
        <v>2.9386961436042838</v>
      </c>
      <c r="M19" s="2">
        <f>IF('Number of Firms per 1000 Capita'!M19=0,"",SUMIFS(allNAICS!$P:$P,allNAICS!$C:$C,'Revenue per capita'!$A19,allNAICS!$E:$E,'Revenue per capita'!M$1)/$B19)</f>
        <v>9.2271563312196268</v>
      </c>
      <c r="N19" s="2">
        <f>IF('Number of Firms per 1000 Capita'!N19=0,"",SUMIFS(allNAICS!$P:$P,allNAICS!$C:$C,'Revenue per capita'!$A19,allNAICS!$E:$E,'Revenue per capita'!N$1)/$B19)</f>
        <v>1.9473425416834294</v>
      </c>
      <c r="O19" s="2">
        <f>IF('Number of Firms per 1000 Capita'!O19=0,"",SUMIFS(allNAICS!$P:$P,allNAICS!$C:$C,'Revenue per capita'!$A19,allNAICS!$E:$E,'Revenue per capita'!O$1)/$B19)</f>
        <v>0.75416515003480267</v>
      </c>
      <c r="P19" s="2">
        <f>IF('Number of Firms per 1000 Capita'!P19=0,"",SUMIFS(allNAICS!$P:$P,allNAICS!$C:$C,'Revenue per capita'!$A19,allNAICS!$E:$E,'Revenue per capita'!P$1)/$B19)</f>
        <v>1.0570700588133872</v>
      </c>
      <c r="Q19" s="2">
        <f>IF('Number of Firms per 1000 Capita'!Q19=0,"",SUMIFS(allNAICS!$P:$P,allNAICS!$C:$C,'Revenue per capita'!$A19,allNAICS!$E:$E,'Revenue per capita'!Q$1)/$B19)</f>
        <v>0.92651200214563501</v>
      </c>
      <c r="R19" s="2">
        <f>IF('Number of Firms per 1000 Capita'!R19=0,"",SUMIFS(allNAICS!$P:$P,allNAICS!$C:$C,'Revenue per capita'!$A19,allNAICS!$E:$E,'Revenue per capita'!R$1)/$B19)</f>
        <v>0.9932948907067185</v>
      </c>
      <c r="S19" s="2">
        <f>IF('Number of Firms per 1000 Capita'!S19=0,"",SUMIFS(allNAICS!$P:$P,allNAICS!$C:$C,'Revenue per capita'!$A19,allNAICS!$E:$E,'Revenue per capita'!S$1)/$B19)</f>
        <v>1.0329955235413195</v>
      </c>
      <c r="T19" s="2">
        <f>IF('Number of Firms per 1000 Capita'!T19=0,"",SUMIFS(allNAICS!$P:$P,allNAICS!$C:$C,'Revenue per capita'!$A19,allNAICS!$E:$E,'Revenue per capita'!T$1)/$B19)</f>
        <v>8.7102562628913707E-2</v>
      </c>
      <c r="U19" s="2">
        <f>IF('Number of Firms per 1000 Capita'!U19=0,"",SUMIFS(allNAICS!$P:$P,allNAICS!$C:$C,'Revenue per capita'!$A19,allNAICS!$E:$E,'Revenue per capita'!U$1)/$B19)</f>
        <v>1.6113782511797798</v>
      </c>
      <c r="V19" s="2">
        <f>IF('Number of Firms per 1000 Capita'!V19=0,"",SUMIFS(allNAICS!$P:$P,allNAICS!$C:$C,'Revenue per capita'!$A19,allNAICS!$E:$E,'Revenue per capita'!V$1)/$B19)</f>
        <v>0.21543835450232124</v>
      </c>
      <c r="W19" s="2">
        <f>IF('Number of Firms per 1000 Capita'!W19=0,"",SUMIFS(allNAICS!$P:$P,allNAICS!$C:$C,'Revenue per capita'!$A19,allNAICS!$E:$E,'Revenue per capita'!W$1)/$B19)</f>
        <v>1.6688314590956403</v>
      </c>
      <c r="X19" s="2">
        <f>IF('Number of Firms per 1000 Capita'!X19=0,"",SUMIFS(allNAICS!$P:$P,allNAICS!$C:$C,'Revenue per capita'!$A19,allNAICS!$E:$E,'Revenue per capita'!X$1)/$B19)</f>
        <v>0.48859812129223423</v>
      </c>
      <c r="Y19" s="2" t="str">
        <f>IF('Number of Firms per 1000 Capita'!Y19=0,"",SUMIFS(allNAICS!$P:$P,allNAICS!$C:$C,'Revenue per capita'!$A19,allNAICS!$E:$E,'Revenue per capita'!Y$1)/$B19)</f>
        <v/>
      </c>
      <c r="Z19" s="2" t="str">
        <f>IF('Number of Firms per 1000 Capita'!Z19=0,"",SUMIFS(allNAICS!$P:$P,allNAICS!$C:$C,'Revenue per capita'!$A19,allNAICS!$E:$E,'Revenue per capita'!Z$1)/$B19)</f>
        <v/>
      </c>
    </row>
    <row r="20" spans="1:26" x14ac:dyDescent="0.45">
      <c r="A20" s="2" t="s">
        <v>476</v>
      </c>
      <c r="B20" s="2">
        <v>589519</v>
      </c>
      <c r="C20" s="2" t="s">
        <v>477</v>
      </c>
      <c r="D20" s="2">
        <v>33.473497799999997</v>
      </c>
      <c r="E20" s="2">
        <v>-82.010514799999996</v>
      </c>
      <c r="F20" s="3">
        <f t="shared" si="0"/>
        <v>63.906204889070587</v>
      </c>
      <c r="G20" s="2">
        <f>IF('Number of Firms per 1000 Capita'!G20=0,"",SUMIFS(allNAICS!$P:$P,allNAICS!$C:$C,'Revenue per capita'!$A20,allNAICS!$E:$E,'Revenue per capita'!G$1)/$B20)</f>
        <v>0.19672139489990992</v>
      </c>
      <c r="H20" s="2" t="str">
        <f>IF('Number of Firms per 1000 Capita'!H20=0,"",SUMIFS(allNAICS!$P:$P,allNAICS!$C:$C,'Revenue per capita'!$A20,allNAICS!$E:$E,'Revenue per capita'!H$1)/$B20)</f>
        <v/>
      </c>
      <c r="I20" s="2" t="str">
        <f>IF('Number of Firms per 1000 Capita'!I20=0,"",SUMIFS(allNAICS!$P:$P,allNAICS!$C:$C,'Revenue per capita'!$A20,allNAICS!$E:$E,'Revenue per capita'!I$1)/$B20)</f>
        <v/>
      </c>
      <c r="J20" s="2">
        <f>IF('Number of Firms per 1000 Capita'!J20=0,"",SUMIFS(allNAICS!$P:$P,allNAICS!$C:$C,'Revenue per capita'!$A20,allNAICS!$E:$E,'Revenue per capita'!J$1)/$B20)</f>
        <v>2.9479643573828835</v>
      </c>
      <c r="K20" s="2">
        <f>IF('Number of Firms per 1000 Capita'!K20=0,"",SUMIFS(allNAICS!$P:$P,allNAICS!$C:$C,'Revenue per capita'!$A20,allNAICS!$E:$E,'Revenue per capita'!K$1)/$B20)</f>
        <v>23.271629922021173</v>
      </c>
      <c r="L20" s="2">
        <f>IF('Number of Firms per 1000 Capita'!L20=0,"",SUMIFS(allNAICS!$P:$P,allNAICS!$C:$C,'Revenue per capita'!$A20,allNAICS!$E:$E,'Revenue per capita'!L$1)/$B20)</f>
        <v>4.2400872575777884</v>
      </c>
      <c r="M20" s="2">
        <f>IF('Number of Firms per 1000 Capita'!M20=0,"",SUMIFS(allNAICS!$P:$P,allNAICS!$C:$C,'Revenue per capita'!$A20,allNAICS!$E:$E,'Revenue per capita'!M$1)/$B20)</f>
        <v>12.157218003151723</v>
      </c>
      <c r="N20" s="2">
        <f>IF('Number of Firms per 1000 Capita'!N20=0,"",SUMIFS(allNAICS!$P:$P,allNAICS!$C:$C,'Revenue per capita'!$A20,allNAICS!$E:$E,'Revenue per capita'!N$1)/$B20)</f>
        <v>1.4722307508324584</v>
      </c>
      <c r="O20" s="2">
        <f>IF('Number of Firms per 1000 Capita'!O20=0,"",SUMIFS(allNAICS!$P:$P,allNAICS!$C:$C,'Revenue per capita'!$A20,allNAICS!$E:$E,'Revenue per capita'!O$1)/$B20)</f>
        <v>1.4506199121656809</v>
      </c>
      <c r="P20" s="2">
        <f>IF('Number of Firms per 1000 Capita'!P20=0,"",SUMIFS(allNAICS!$P:$P,allNAICS!$C:$C,'Revenue per capita'!$A20,allNAICS!$E:$E,'Revenue per capita'!P$1)/$B20)</f>
        <v>2.0017505797098991</v>
      </c>
      <c r="Q20" s="2">
        <f>IF('Number of Firms per 1000 Capita'!Q20=0,"",SUMIFS(allNAICS!$P:$P,allNAICS!$C:$C,'Revenue per capita'!$A20,allNAICS!$E:$E,'Revenue per capita'!Q$1)/$B20)</f>
        <v>1.3816161989689899</v>
      </c>
      <c r="R20" s="2">
        <f>IF('Number of Firms per 1000 Capita'!R20=0,"",SUMIFS(allNAICS!$P:$P,allNAICS!$C:$C,'Revenue per capita'!$A20,allNAICS!$E:$E,'Revenue per capita'!R$1)/$B20)</f>
        <v>5.0048785535326257</v>
      </c>
      <c r="S20" s="2">
        <f>IF('Number of Firms per 1000 Capita'!S20=0,"",SUMIFS(allNAICS!$P:$P,allNAICS!$C:$C,'Revenue per capita'!$A20,allNAICS!$E:$E,'Revenue per capita'!S$1)/$B20)</f>
        <v>2.2361145272671448</v>
      </c>
      <c r="T20" s="2">
        <f>IF('Number of Firms per 1000 Capita'!T20=0,"",SUMIFS(allNAICS!$P:$P,allNAICS!$C:$C,'Revenue per capita'!$A20,allNAICS!$E:$E,'Revenue per capita'!T$1)/$B20)</f>
        <v>0.24435853636608829</v>
      </c>
      <c r="U20" s="2">
        <f>IF('Number of Firms per 1000 Capita'!U20=0,"",SUMIFS(allNAICS!$P:$P,allNAICS!$C:$C,'Revenue per capita'!$A20,allNAICS!$E:$E,'Revenue per capita'!U$1)/$B20)</f>
        <v>4.6962778129288454</v>
      </c>
      <c r="V20" s="2">
        <f>IF('Number of Firms per 1000 Capita'!V20=0,"",SUMIFS(allNAICS!$P:$P,allNAICS!$C:$C,'Revenue per capita'!$A20,allNAICS!$E:$E,'Revenue per capita'!V$1)/$B20)</f>
        <v>0.45566470291882027</v>
      </c>
      <c r="W20" s="2">
        <f>IF('Number of Firms per 1000 Capita'!W20=0,"",SUMIFS(allNAICS!$P:$P,allNAICS!$C:$C,'Revenue per capita'!$A20,allNAICS!$E:$E,'Revenue per capita'!W$1)/$B20)</f>
        <v>1.2982329661978664</v>
      </c>
      <c r="X20" s="2">
        <f>IF('Number of Firms per 1000 Capita'!X20=0,"",SUMIFS(allNAICS!$P:$P,allNAICS!$C:$C,'Revenue per capita'!$A20,allNAICS!$E:$E,'Revenue per capita'!X$1)/$B20)</f>
        <v>0.75962097913722881</v>
      </c>
      <c r="Y20" s="2">
        <f>IF('Number of Firms per 1000 Capita'!Y20=0,"",SUMIFS(allNAICS!$P:$P,allNAICS!$C:$C,'Revenue per capita'!$A20,allNAICS!$E:$E,'Revenue per capita'!Y$1)/$B20)</f>
        <v>9.1218434011456795E-2</v>
      </c>
      <c r="Z20" s="2" t="str">
        <f>IF('Number of Firms per 1000 Capita'!Z20=0,"",SUMIFS(allNAICS!$P:$P,allNAICS!$C:$C,'Revenue per capita'!$A20,allNAICS!$E:$E,'Revenue per capita'!Z$1)/$B20)</f>
        <v/>
      </c>
    </row>
    <row r="21" spans="1:26" x14ac:dyDescent="0.45">
      <c r="A21" s="2" t="s">
        <v>478</v>
      </c>
      <c r="B21" s="2">
        <v>2000590</v>
      </c>
      <c r="C21" s="2" t="s">
        <v>445</v>
      </c>
      <c r="D21" s="2">
        <v>30.267153</v>
      </c>
      <c r="E21" s="2">
        <v>-97.743060799999995</v>
      </c>
      <c r="F21" s="3">
        <f t="shared" si="0"/>
        <v>115.76997285800688</v>
      </c>
      <c r="G21" s="2">
        <f>IF('Number of Firms per 1000 Capita'!G21=0,"",SUMIFS(allNAICS!$P:$P,allNAICS!$C:$C,'Revenue per capita'!$A21,allNAICS!$E:$E,'Revenue per capita'!G$1)/$B21)</f>
        <v>9.2327763309823594E-3</v>
      </c>
      <c r="H21" s="2">
        <f>IF('Number of Firms per 1000 Capita'!H21=0,"",SUMIFS(allNAICS!$P:$P,allNAICS!$C:$C,'Revenue per capita'!$A21,allNAICS!$E:$E,'Revenue per capita'!H$1)/$B21)</f>
        <v>0</v>
      </c>
      <c r="I21" s="2">
        <f>IF('Number of Firms per 1000 Capita'!I21=0,"",SUMIFS(allNAICS!$P:$P,allNAICS!$C:$C,'Revenue per capita'!$A21,allNAICS!$E:$E,'Revenue per capita'!I$1)/$B21)</f>
        <v>0.55384311628069716</v>
      </c>
      <c r="J21" s="2">
        <f>IF('Number of Firms per 1000 Capita'!J21=0,"",SUMIFS(allNAICS!$P:$P,allNAICS!$C:$C,'Revenue per capita'!$A21,allNAICS!$E:$E,'Revenue per capita'!J$1)/$B21)</f>
        <v>5.784953438735573</v>
      </c>
      <c r="K21" s="2">
        <f>IF('Number of Firms per 1000 Capita'!K21=0,"",SUMIFS(allNAICS!$P:$P,allNAICS!$C:$C,'Revenue per capita'!$A21,allNAICS!$E:$E,'Revenue per capita'!K$1)/$B21)</f>
        <v>7.7201775476234511</v>
      </c>
      <c r="L21" s="2">
        <f>IF('Number of Firms per 1000 Capita'!L21=0,"",SUMIFS(allNAICS!$P:$P,allNAICS!$C:$C,'Revenue per capita'!$A21,allNAICS!$E:$E,'Revenue per capita'!L$1)/$B21)</f>
        <v>48.314450237180033</v>
      </c>
      <c r="M21" s="2">
        <f>IF('Number of Firms per 1000 Capita'!M21=0,"",SUMIFS(allNAICS!$P:$P,allNAICS!$C:$C,'Revenue per capita'!$A21,allNAICS!$E:$E,'Revenue per capita'!M$1)/$B21)</f>
        <v>14.884379608015635</v>
      </c>
      <c r="N21" s="2">
        <f>IF('Number of Firms per 1000 Capita'!N21=0,"",SUMIFS(allNAICS!$P:$P,allNAICS!$C:$C,'Revenue per capita'!$A21,allNAICS!$E:$E,'Revenue per capita'!N$1)/$B21)</f>
        <v>1.3115275993581894</v>
      </c>
      <c r="O21" s="2">
        <f>IF('Number of Firms per 1000 Capita'!O21=0,"",SUMIFS(allNAICS!$P:$P,allNAICS!$C:$C,'Revenue per capita'!$A21,allNAICS!$E:$E,'Revenue per capita'!O$1)/$B21)</f>
        <v>4.0882499662599532</v>
      </c>
      <c r="P21" s="2">
        <f>IF('Number of Firms per 1000 Capita'!P21=0,"",SUMIFS(allNAICS!$P:$P,allNAICS!$C:$C,'Revenue per capita'!$A21,allNAICS!$E:$E,'Revenue per capita'!P$1)/$B21)</f>
        <v>8.5126647638946515</v>
      </c>
      <c r="Q21" s="2">
        <f>IF('Number of Firms per 1000 Capita'!Q21=0,"",SUMIFS(allNAICS!$P:$P,allNAICS!$C:$C,'Revenue per capita'!$A21,allNAICS!$E:$E,'Revenue per capita'!Q$1)/$B21)</f>
        <v>2.1849369436016377</v>
      </c>
      <c r="R21" s="2">
        <f>IF('Number of Firms per 1000 Capita'!R21=0,"",SUMIFS(allNAICS!$P:$P,allNAICS!$C:$C,'Revenue per capita'!$A21,allNAICS!$E:$E,'Revenue per capita'!R$1)/$B21)</f>
        <v>7.8005698318995895</v>
      </c>
      <c r="S21" s="2">
        <f>IF('Number of Firms per 1000 Capita'!S21=0,"",SUMIFS(allNAICS!$P:$P,allNAICS!$C:$C,'Revenue per capita'!$A21,allNAICS!$E:$E,'Revenue per capita'!S$1)/$B21)</f>
        <v>2.706166180976612</v>
      </c>
      <c r="T21" s="2">
        <f>IF('Number of Firms per 1000 Capita'!T21=0,"",SUMIFS(allNAICS!$P:$P,allNAICS!$C:$C,'Revenue per capita'!$A21,allNAICS!$E:$E,'Revenue per capita'!T$1)/$B21)</f>
        <v>0.60800413877906023</v>
      </c>
      <c r="U21" s="2">
        <f>IF('Number of Firms per 1000 Capita'!U21=0,"",SUMIFS(allNAICS!$P:$P,allNAICS!$C:$C,'Revenue per capita'!$A21,allNAICS!$E:$E,'Revenue per capita'!U$1)/$B21)</f>
        <v>5.5242823367106704</v>
      </c>
      <c r="V21" s="2">
        <f>IF('Number of Firms per 1000 Capita'!V21=0,"",SUMIFS(allNAICS!$P:$P,allNAICS!$C:$C,'Revenue per capita'!$A21,allNAICS!$E:$E,'Revenue per capita'!V$1)/$B21)</f>
        <v>0.59397777655591599</v>
      </c>
      <c r="W21" s="2">
        <f>IF('Number of Firms per 1000 Capita'!W21=0,"",SUMIFS(allNAICS!$P:$P,allNAICS!$C:$C,'Revenue per capita'!$A21,allNAICS!$E:$E,'Revenue per capita'!W$1)/$B21)</f>
        <v>2.8748794105738806</v>
      </c>
      <c r="X21" s="2">
        <f>IF('Number of Firms per 1000 Capita'!X21=0,"",SUMIFS(allNAICS!$P:$P,allNAICS!$C:$C,'Revenue per capita'!$A21,allNAICS!$E:$E,'Revenue per capita'!X$1)/$B21)</f>
        <v>1.0846470291264076</v>
      </c>
      <c r="Y21" s="2">
        <f>IF('Number of Firms per 1000 Capita'!Y21=0,"",SUMIFS(allNAICS!$P:$P,allNAICS!$C:$C,'Revenue per capita'!$A21,allNAICS!$E:$E,'Revenue per capita'!Y$1)/$B21)</f>
        <v>1.2092557695479833</v>
      </c>
      <c r="Z21" s="2">
        <f>IF('Number of Firms per 1000 Capita'!Z21=0,"",SUMIFS(allNAICS!$P:$P,allNAICS!$C:$C,'Revenue per capita'!$A21,allNAICS!$E:$E,'Revenue per capita'!Z$1)/$B21)</f>
        <v>3.7743865559659901E-3</v>
      </c>
    </row>
    <row r="22" spans="1:26" x14ac:dyDescent="0.45">
      <c r="A22" s="2" t="s">
        <v>479</v>
      </c>
      <c r="B22" s="2">
        <v>878744</v>
      </c>
      <c r="C22" s="2" t="s">
        <v>480</v>
      </c>
      <c r="D22" s="2">
        <v>35.3732921</v>
      </c>
      <c r="E22" s="2">
        <v>-119.01871250000001</v>
      </c>
      <c r="F22" s="3">
        <f t="shared" si="0"/>
        <v>54.107626339411702</v>
      </c>
      <c r="G22" s="2">
        <f>IF('Number of Firms per 1000 Capita'!G22=0,"",SUMIFS(allNAICS!$P:$P,allNAICS!$C:$C,'Revenue per capita'!$A22,allNAICS!$E:$E,'Revenue per capita'!G$1)/$B22)</f>
        <v>0.94035919448667649</v>
      </c>
      <c r="H22" s="2">
        <f>IF('Number of Firms per 1000 Capita'!H22=0,"",SUMIFS(allNAICS!$P:$P,allNAICS!$C:$C,'Revenue per capita'!$A22,allNAICS!$E:$E,'Revenue per capita'!H$1)/$B22)</f>
        <v>2.2765139790428157</v>
      </c>
      <c r="I22" s="2">
        <f>IF('Number of Firms per 1000 Capita'!I22=0,"",SUMIFS(allNAICS!$P:$P,allNAICS!$C:$C,'Revenue per capita'!$A22,allNAICS!$E:$E,'Revenue per capita'!I$1)/$B22)</f>
        <v>0.99975647059894579</v>
      </c>
      <c r="J22" s="2">
        <f>IF('Number of Firms per 1000 Capita'!J22=0,"",SUMIFS(allNAICS!$P:$P,allNAICS!$C:$C,'Revenue per capita'!$A22,allNAICS!$E:$E,'Revenue per capita'!J$1)/$B22)</f>
        <v>3.4709084784647177</v>
      </c>
      <c r="K22" s="2">
        <f>IF('Number of Firms per 1000 Capita'!K22=0,"",SUMIFS(allNAICS!$P:$P,allNAICS!$C:$C,'Revenue per capita'!$A22,allNAICS!$E:$E,'Revenue per capita'!K$1)/$B22)</f>
        <v>7.3000862594794391</v>
      </c>
      <c r="L22" s="2">
        <f>IF('Number of Firms per 1000 Capita'!L22=0,"",SUMIFS(allNAICS!$P:$P,allNAICS!$C:$C,'Revenue per capita'!$A22,allNAICS!$E:$E,'Revenue per capita'!L$1)/$B22)</f>
        <v>10.809607803865518</v>
      </c>
      <c r="M22" s="2">
        <f>IF('Number of Firms per 1000 Capita'!M22=0,"",SUMIFS(allNAICS!$P:$P,allNAICS!$C:$C,'Revenue per capita'!$A22,allNAICS!$E:$E,'Revenue per capita'!M$1)/$B22)</f>
        <v>9.3977495152171731</v>
      </c>
      <c r="N22" s="2">
        <f>IF('Number of Firms per 1000 Capita'!N22=0,"",SUMIFS(allNAICS!$P:$P,allNAICS!$C:$C,'Revenue per capita'!$A22,allNAICS!$E:$E,'Revenue per capita'!N$1)/$B22)</f>
        <v>2.034601658731098</v>
      </c>
      <c r="O22" s="2">
        <f>IF('Number of Firms per 1000 Capita'!O22=0,"",SUMIFS(allNAICS!$P:$P,allNAICS!$C:$C,'Revenue per capita'!$A22,allNAICS!$E:$E,'Revenue per capita'!O$1)/$B22)</f>
        <v>0.93036197117704356</v>
      </c>
      <c r="P22" s="2">
        <f>IF('Number of Firms per 1000 Capita'!P22=0,"",SUMIFS(allNAICS!$P:$P,allNAICS!$C:$C,'Revenue per capita'!$A22,allNAICS!$E:$E,'Revenue per capita'!P$1)/$B22)</f>
        <v>2.8207976384476026</v>
      </c>
      <c r="Q22" s="2">
        <f>IF('Number of Firms per 1000 Capita'!Q22=0,"",SUMIFS(allNAICS!$P:$P,allNAICS!$C:$C,'Revenue per capita'!$A22,allNAICS!$E:$E,'Revenue per capita'!Q$1)/$B22)</f>
        <v>1.0211938858188505</v>
      </c>
      <c r="R22" s="2">
        <f>IF('Number of Firms per 1000 Capita'!R22=0,"",SUMIFS(allNAICS!$P:$P,allNAICS!$C:$C,'Revenue per capita'!$A22,allNAICS!$E:$E,'Revenue per capita'!R$1)/$B22)</f>
        <v>2.172152526788234</v>
      </c>
      <c r="S22" s="2">
        <f>IF('Number of Firms per 1000 Capita'!S22=0,"",SUMIFS(allNAICS!$P:$P,allNAICS!$C:$C,'Revenue per capita'!$A22,allNAICS!$E:$E,'Revenue per capita'!S$1)/$B22)</f>
        <v>2.8429975055306209</v>
      </c>
      <c r="T22" s="2">
        <f>IF('Number of Firms per 1000 Capita'!T22=0,"",SUMIFS(allNAICS!$P:$P,allNAICS!$C:$C,'Revenue per capita'!$A22,allNAICS!$E:$E,'Revenue per capita'!T$1)/$B22)</f>
        <v>0.16820598490572908</v>
      </c>
      <c r="U22" s="2">
        <f>IF('Number of Firms per 1000 Capita'!U22=0,"",SUMIFS(allNAICS!$P:$P,allNAICS!$C:$C,'Revenue per capita'!$A22,allNAICS!$E:$E,'Revenue per capita'!U$1)/$B22)</f>
        <v>4.1331684768260155</v>
      </c>
      <c r="V22" s="2">
        <f>IF('Number of Firms per 1000 Capita'!V22=0,"",SUMIFS(allNAICS!$P:$P,allNAICS!$C:$C,'Revenue per capita'!$A22,allNAICS!$E:$E,'Revenue per capita'!V$1)/$B22)</f>
        <v>0.16116070209298727</v>
      </c>
      <c r="W22" s="2">
        <f>IF('Number of Firms per 1000 Capita'!W22=0,"",SUMIFS(allNAICS!$P:$P,allNAICS!$C:$C,'Revenue per capita'!$A22,allNAICS!$E:$E,'Revenue per capita'!W$1)/$B22)</f>
        <v>1.6860223227697715</v>
      </c>
      <c r="X22" s="2">
        <f>IF('Number of Firms per 1000 Capita'!X22=0,"",SUMIFS(allNAICS!$P:$P,allNAICS!$C:$C,'Revenue per capita'!$A22,allNAICS!$E:$E,'Revenue per capita'!X$1)/$B22)</f>
        <v>0.64655007601758874</v>
      </c>
      <c r="Y22" s="2">
        <f>IF('Number of Firms per 1000 Capita'!Y22=0,"",SUMIFS(allNAICS!$P:$P,allNAICS!$C:$C,'Revenue per capita'!$A22,allNAICS!$E:$E,'Revenue per capita'!Y$1)/$B22)</f>
        <v>0.29543188915087898</v>
      </c>
      <c r="Z22" s="2" t="str">
        <f>IF('Number of Firms per 1000 Capita'!Z22=0,"",SUMIFS(allNAICS!$P:$P,allNAICS!$C:$C,'Revenue per capita'!$A22,allNAICS!$E:$E,'Revenue per capita'!Z$1)/$B22)</f>
        <v/>
      </c>
    </row>
    <row r="23" spans="1:26" x14ac:dyDescent="0.45">
      <c r="A23" s="2" t="s">
        <v>481</v>
      </c>
      <c r="B23" s="2">
        <v>2792050</v>
      </c>
      <c r="C23" s="2" t="s">
        <v>482</v>
      </c>
      <c r="D23" s="2">
        <v>39.290384799999998</v>
      </c>
      <c r="E23" s="2">
        <v>-76.612189299999997</v>
      </c>
      <c r="F23" s="3">
        <f t="shared" si="0"/>
        <v>94.36495872208593</v>
      </c>
      <c r="G23" s="2">
        <f>IF('Number of Firms per 1000 Capita'!G23=0,"",SUMIFS(allNAICS!$P:$P,allNAICS!$C:$C,'Revenue per capita'!$A23,allNAICS!$E:$E,'Revenue per capita'!G$1)/$B23)</f>
        <v>2.5912143407173939E-2</v>
      </c>
      <c r="H23" s="2">
        <f>IF('Number of Firms per 1000 Capita'!H23=0,"",SUMIFS(allNAICS!$P:$P,allNAICS!$C:$C,'Revenue per capita'!$A23,allNAICS!$E:$E,'Revenue per capita'!H$1)/$B23)</f>
        <v>3.6247560036532296E-2</v>
      </c>
      <c r="I23" s="2">
        <f>IF('Number of Firms per 1000 Capita'!I23=0,"",SUMIFS(allNAICS!$P:$P,allNAICS!$C:$C,'Revenue per capita'!$A23,allNAICS!$E:$E,'Revenue per capita'!I$1)/$B23)</f>
        <v>0</v>
      </c>
      <c r="J23" s="2">
        <f>IF('Number of Firms per 1000 Capita'!J23=0,"",SUMIFS(allNAICS!$P:$P,allNAICS!$C:$C,'Revenue per capita'!$A23,allNAICS!$E:$E,'Revenue per capita'!J$1)/$B23)</f>
        <v>6.5513898390071814</v>
      </c>
      <c r="K23" s="2">
        <f>IF('Number of Firms per 1000 Capita'!K23=0,"",SUMIFS(allNAICS!$P:$P,allNAICS!$C:$C,'Revenue per capita'!$A23,allNAICS!$E:$E,'Revenue per capita'!K$1)/$B23)</f>
        <v>8.0715656954567425</v>
      </c>
      <c r="L23" s="2">
        <f>IF('Number of Firms per 1000 Capita'!L23=0,"",SUMIFS(allNAICS!$P:$P,allNAICS!$C:$C,'Revenue per capita'!$A23,allNAICS!$E:$E,'Revenue per capita'!L$1)/$B23)</f>
        <v>19.246640998549452</v>
      </c>
      <c r="M23" s="2">
        <f>IF('Number of Firms per 1000 Capita'!M23=0,"",SUMIFS(allNAICS!$P:$P,allNAICS!$C:$C,'Revenue per capita'!$A23,allNAICS!$E:$E,'Revenue per capita'!M$1)/$B23)</f>
        <v>13.027244855930231</v>
      </c>
      <c r="N23" s="2">
        <f>IF('Number of Firms per 1000 Capita'!N23=0,"",SUMIFS(allNAICS!$P:$P,allNAICS!$C:$C,'Revenue per capita'!$A23,allNAICS!$E:$E,'Revenue per capita'!N$1)/$B23)</f>
        <v>2.4778728890958255</v>
      </c>
      <c r="O23" s="2">
        <f>IF('Number of Firms per 1000 Capita'!O23=0,"",SUMIFS(allNAICS!$P:$P,allNAICS!$C:$C,'Revenue per capita'!$A23,allNAICS!$E:$E,'Revenue per capita'!O$1)/$B23)</f>
        <v>3.2088526351605453</v>
      </c>
      <c r="P23" s="2">
        <f>IF('Number of Firms per 1000 Capita'!P23=0,"",SUMIFS(allNAICS!$P:$P,allNAICS!$C:$C,'Revenue per capita'!$A23,allNAICS!$E:$E,'Revenue per capita'!P$1)/$B23)</f>
        <v>10.64966028545334</v>
      </c>
      <c r="Q23" s="2">
        <f>IF('Number of Firms per 1000 Capita'!Q23=0,"",SUMIFS(allNAICS!$P:$P,allNAICS!$C:$C,'Revenue per capita'!$A23,allNAICS!$E:$E,'Revenue per capita'!Q$1)/$B23)</f>
        <v>3.042343081248545</v>
      </c>
      <c r="R23" s="2">
        <f>IF('Number of Firms per 1000 Capita'!R23=0,"",SUMIFS(allNAICS!$P:$P,allNAICS!$C:$C,'Revenue per capita'!$A23,allNAICS!$E:$E,'Revenue per capita'!R$1)/$B23)</f>
        <v>10.090278469225121</v>
      </c>
      <c r="S23" s="2">
        <f>IF('Number of Firms per 1000 Capita'!S23=0,"",SUMIFS(allNAICS!$P:$P,allNAICS!$C:$C,'Revenue per capita'!$A23,allNAICS!$E:$E,'Revenue per capita'!S$1)/$B23)</f>
        <v>2.4947149943589837</v>
      </c>
      <c r="T23" s="2">
        <f>IF('Number of Firms per 1000 Capita'!T23=0,"",SUMIFS(allNAICS!$P:$P,allNAICS!$C:$C,'Revenue per capita'!$A23,allNAICS!$E:$E,'Revenue per capita'!T$1)/$B23)</f>
        <v>1.9911606167511327</v>
      </c>
      <c r="U23" s="2">
        <f>IF('Number of Firms per 1000 Capita'!U23=0,"",SUMIFS(allNAICS!$P:$P,allNAICS!$C:$C,'Revenue per capita'!$A23,allNAICS!$E:$E,'Revenue per capita'!U$1)/$B23)</f>
        <v>8.6454941709496609</v>
      </c>
      <c r="V23" s="2">
        <f>IF('Number of Firms per 1000 Capita'!V23=0,"",SUMIFS(allNAICS!$P:$P,allNAICS!$C:$C,'Revenue per capita'!$A23,allNAICS!$E:$E,'Revenue per capita'!V$1)/$B23)</f>
        <v>0.6833960709872674</v>
      </c>
      <c r="W23" s="2">
        <f>IF('Number of Firms per 1000 Capita'!W23=0,"",SUMIFS(allNAICS!$P:$P,allNAICS!$C:$C,'Revenue per capita'!$A23,allNAICS!$E:$E,'Revenue per capita'!W$1)/$B23)</f>
        <v>2.2021668666392076</v>
      </c>
      <c r="X23" s="2">
        <f>IF('Number of Firms per 1000 Capita'!X23=0,"",SUMIFS(allNAICS!$P:$P,allNAICS!$C:$C,'Revenue per capita'!$A23,allNAICS!$E:$E,'Revenue per capita'!X$1)/$B23)</f>
        <v>1.2253050625884208</v>
      </c>
      <c r="Y23" s="2">
        <f>IF('Number of Firms per 1000 Capita'!Y23=0,"",SUMIFS(allNAICS!$P:$P,allNAICS!$C:$C,'Revenue per capita'!$A23,allNAICS!$E:$E,'Revenue per capita'!Y$1)/$B23)</f>
        <v>0.69346430042441931</v>
      </c>
      <c r="Z23" s="2">
        <f>IF('Number of Firms per 1000 Capita'!Z23=0,"",SUMIFS(allNAICS!$P:$P,allNAICS!$C:$C,'Revenue per capita'!$A23,allNAICS!$E:$E,'Revenue per capita'!Z$1)/$B23)</f>
        <v>1.2481868161386795E-3</v>
      </c>
    </row>
    <row r="24" spans="1:26" x14ac:dyDescent="0.45">
      <c r="A24" s="2" t="s">
        <v>483</v>
      </c>
      <c r="B24" s="2">
        <v>152284</v>
      </c>
      <c r="C24" s="2" t="s">
        <v>484</v>
      </c>
      <c r="D24" s="2">
        <v>44.801182099999998</v>
      </c>
      <c r="E24" s="2">
        <v>-68.777813800000004</v>
      </c>
      <c r="F24" s="3">
        <f t="shared" si="0"/>
        <v>67.016974862756427</v>
      </c>
      <c r="G24" s="2">
        <f>IF('Number of Firms per 1000 Capita'!G24=0,"",SUMIFS(allNAICS!$P:$P,allNAICS!$C:$C,'Revenue per capita'!$A24,allNAICS!$E:$E,'Revenue per capita'!G$1)/$B24)</f>
        <v>1.5797391715478974</v>
      </c>
      <c r="H24" s="2" t="str">
        <f>IF('Number of Firms per 1000 Capita'!H24=0,"",SUMIFS(allNAICS!$P:$P,allNAICS!$C:$C,'Revenue per capita'!$A24,allNAICS!$E:$E,'Revenue per capita'!H$1)/$B24)</f>
        <v/>
      </c>
      <c r="I24" s="2" t="str">
        <f>IF('Number of Firms per 1000 Capita'!I24=0,"",SUMIFS(allNAICS!$P:$P,allNAICS!$C:$C,'Revenue per capita'!$A24,allNAICS!$E:$E,'Revenue per capita'!I$1)/$B24)</f>
        <v/>
      </c>
      <c r="J24" s="2">
        <f>IF('Number of Firms per 1000 Capita'!J24=0,"",SUMIFS(allNAICS!$P:$P,allNAICS!$C:$C,'Revenue per capita'!$A24,allNAICS!$E:$E,'Revenue per capita'!J$1)/$B24)</f>
        <v>2.8059677970108483</v>
      </c>
      <c r="K24" s="2">
        <f>IF('Number of Firms per 1000 Capita'!K24=0,"",SUMIFS(allNAICS!$P:$P,allNAICS!$C:$C,'Revenue per capita'!$A24,allNAICS!$E:$E,'Revenue per capita'!K$1)/$B24)</f>
        <v>6.5336870583909015</v>
      </c>
      <c r="L24" s="2">
        <f>IF('Number of Firms per 1000 Capita'!L24=0,"",SUMIFS(allNAICS!$P:$P,allNAICS!$C:$C,'Revenue per capita'!$A24,allNAICS!$E:$E,'Revenue per capita'!L$1)/$B24)</f>
        <v>7.3256218644112314</v>
      </c>
      <c r="M24" s="2">
        <f>IF('Number of Firms per 1000 Capita'!M24=0,"",SUMIFS(allNAICS!$P:$P,allNAICS!$C:$C,'Revenue per capita'!$A24,allNAICS!$E:$E,'Revenue per capita'!M$1)/$B24)</f>
        <v>21.517900764361325</v>
      </c>
      <c r="N24" s="2">
        <f>IF('Number of Firms per 1000 Capita'!N24=0,"",SUMIFS(allNAICS!$P:$P,allNAICS!$C:$C,'Revenue per capita'!$A24,allNAICS!$E:$E,'Revenue per capita'!N$1)/$B24)</f>
        <v>2.9325733497938065</v>
      </c>
      <c r="O24" s="2">
        <f>IF('Number of Firms per 1000 Capita'!O24=0,"",SUMIFS(allNAICS!$P:$P,allNAICS!$C:$C,'Revenue per capita'!$A24,allNAICS!$E:$E,'Revenue per capita'!O$1)/$B24)</f>
        <v>2.1459772530272385</v>
      </c>
      <c r="P24" s="2">
        <f>IF('Number of Firms per 1000 Capita'!P24=0,"",SUMIFS(allNAICS!$P:$P,allNAICS!$C:$C,'Revenue per capita'!$A24,allNAICS!$E:$E,'Revenue per capita'!P$1)/$B24)</f>
        <v>2.1936579023403642</v>
      </c>
      <c r="Q24" s="2">
        <f>IF('Number of Firms per 1000 Capita'!Q24=0,"",SUMIFS(allNAICS!$P:$P,allNAICS!$C:$C,'Revenue per capita'!$A24,allNAICS!$E:$E,'Revenue per capita'!Q$1)/$B24)</f>
        <v>1.5284074492395787</v>
      </c>
      <c r="R24" s="2">
        <f>IF('Number of Firms per 1000 Capita'!R24=0,"",SUMIFS(allNAICS!$P:$P,allNAICS!$C:$C,'Revenue per capita'!$A24,allNAICS!$E:$E,'Revenue per capita'!R$1)/$B24)</f>
        <v>1.5982309369336241</v>
      </c>
      <c r="S24" s="2">
        <f>IF('Number of Firms per 1000 Capita'!S24=0,"",SUMIFS(allNAICS!$P:$P,allNAICS!$C:$C,'Revenue per capita'!$A24,allNAICS!$E:$E,'Revenue per capita'!S$1)/$B24)</f>
        <v>0.85215124372882245</v>
      </c>
      <c r="T24" s="2">
        <f>IF('Number of Firms per 1000 Capita'!T24=0,"",SUMIFS(allNAICS!$P:$P,allNAICS!$C:$C,'Revenue per capita'!$A24,allNAICS!$E:$E,'Revenue per capita'!T$1)/$B24)</f>
        <v>0.62492448320243754</v>
      </c>
      <c r="U24" s="2">
        <f>IF('Number of Firms per 1000 Capita'!U24=0,"",SUMIFS(allNAICS!$P:$P,allNAICS!$C:$C,'Revenue per capita'!$A24,allNAICS!$E:$E,'Revenue per capita'!U$1)/$B24)</f>
        <v>10.17959864463765</v>
      </c>
      <c r="V24" s="2">
        <f>IF('Number of Firms per 1000 Capita'!V24=0,"",SUMIFS(allNAICS!$P:$P,allNAICS!$C:$C,'Revenue per capita'!$A24,allNAICS!$E:$E,'Revenue per capita'!V$1)/$B24)</f>
        <v>0.25065010112684194</v>
      </c>
      <c r="W24" s="2">
        <f>IF('Number of Firms per 1000 Capita'!W24=0,"",SUMIFS(allNAICS!$P:$P,allNAICS!$C:$C,'Revenue per capita'!$A24,allNAICS!$E:$E,'Revenue per capita'!W$1)/$B24)</f>
        <v>2.4510651151795328</v>
      </c>
      <c r="X24" s="2">
        <f>IF('Number of Firms per 1000 Capita'!X24=0,"",SUMIFS(allNAICS!$P:$P,allNAICS!$C:$C,'Revenue per capita'!$A24,allNAICS!$E:$E,'Revenue per capita'!X$1)/$B24)</f>
        <v>1.0878752856504952</v>
      </c>
      <c r="Y24" s="2">
        <f>IF('Number of Firms per 1000 Capita'!Y24=0,"",SUMIFS(allNAICS!$P:$P,allNAICS!$C:$C,'Revenue per capita'!$A24,allNAICS!$E:$E,'Revenue per capita'!Y$1)/$B24)</f>
        <v>1.4089464421738331</v>
      </c>
      <c r="Z24" s="2" t="str">
        <f>IF('Number of Firms per 1000 Capita'!Z24=0,"",SUMIFS(allNAICS!$P:$P,allNAICS!$C:$C,'Revenue per capita'!$A24,allNAICS!$E:$E,'Revenue per capita'!Z$1)/$B24)</f>
        <v/>
      </c>
    </row>
    <row r="25" spans="1:26" x14ac:dyDescent="0.45">
      <c r="A25" s="2" t="s">
        <v>485</v>
      </c>
      <c r="B25" s="2">
        <v>213900</v>
      </c>
      <c r="C25" s="2" t="s">
        <v>486</v>
      </c>
      <c r="D25" s="2">
        <v>41.7003208</v>
      </c>
      <c r="E25" s="2">
        <v>-70.300202400000003</v>
      </c>
      <c r="F25" s="3">
        <f t="shared" si="0"/>
        <v>61.55797101449275</v>
      </c>
      <c r="G25" s="2">
        <f>IF('Number of Firms per 1000 Capita'!G25=0,"",SUMIFS(allNAICS!$P:$P,allNAICS!$C:$C,'Revenue per capita'!$A25,allNAICS!$E:$E,'Revenue per capita'!G$1)/$B25)</f>
        <v>0.30545114539504442</v>
      </c>
      <c r="H25" s="2" t="str">
        <f>IF('Number of Firms per 1000 Capita'!H25=0,"",SUMIFS(allNAICS!$P:$P,allNAICS!$C:$C,'Revenue per capita'!$A25,allNAICS!$E:$E,'Revenue per capita'!H$1)/$B25)</f>
        <v/>
      </c>
      <c r="I25" s="2" t="str">
        <f>IF('Number of Firms per 1000 Capita'!I25=0,"",SUMIFS(allNAICS!$P:$P,allNAICS!$C:$C,'Revenue per capita'!$A25,allNAICS!$E:$E,'Revenue per capita'!I$1)/$B25)</f>
        <v/>
      </c>
      <c r="J25" s="2">
        <f>IF('Number of Firms per 1000 Capita'!J25=0,"",SUMIFS(allNAICS!$P:$P,allNAICS!$C:$C,'Revenue per capita'!$A25,allNAICS!$E:$E,'Revenue per capita'!J$1)/$B25)</f>
        <v>6.6848714352501171</v>
      </c>
      <c r="K25" s="2">
        <f>IF('Number of Firms per 1000 Capita'!K25=0,"",SUMIFS(allNAICS!$P:$P,allNAICS!$C:$C,'Revenue per capita'!$A25,allNAICS!$E:$E,'Revenue per capita'!K$1)/$B25)</f>
        <v>2.3900280504908835</v>
      </c>
      <c r="L25" s="2">
        <f>IF('Number of Firms per 1000 Capita'!L25=0,"",SUMIFS(allNAICS!$P:$P,allNAICS!$C:$C,'Revenue per capita'!$A25,allNAICS!$E:$E,'Revenue per capita'!L$1)/$B25)</f>
        <v>3.575058438522674</v>
      </c>
      <c r="M25" s="2">
        <f>IF('Number of Firms per 1000 Capita'!M25=0,"",SUMIFS(allNAICS!$P:$P,allNAICS!$C:$C,'Revenue per capita'!$A25,allNAICS!$E:$E,'Revenue per capita'!M$1)/$B25)</f>
        <v>17.226708742402991</v>
      </c>
      <c r="N25" s="2">
        <f>IF('Number of Firms per 1000 Capita'!N25=0,"",SUMIFS(allNAICS!$P:$P,allNAICS!$C:$C,'Revenue per capita'!$A25,allNAICS!$E:$E,'Revenue per capita'!N$1)/$B25)</f>
        <v>1.1607900888265545</v>
      </c>
      <c r="O25" s="2">
        <f>IF('Number of Firms per 1000 Capita'!O25=0,"",SUMIFS(allNAICS!$P:$P,allNAICS!$C:$C,'Revenue per capita'!$A25,allNAICS!$E:$E,'Revenue per capita'!O$1)/$B25)</f>
        <v>1.3669752220663862</v>
      </c>
      <c r="P25" s="2">
        <f>IF('Number of Firms per 1000 Capita'!P25=0,"",SUMIFS(allNAICS!$P:$P,allNAICS!$C:$C,'Revenue per capita'!$A25,allNAICS!$E:$E,'Revenue per capita'!P$1)/$B25)</f>
        <v>2.0849088359046282</v>
      </c>
      <c r="Q25" s="2">
        <f>IF('Number of Firms per 1000 Capita'!Q25=0,"",SUMIFS(allNAICS!$P:$P,allNAICS!$C:$C,'Revenue per capita'!$A25,allNAICS!$E:$E,'Revenue per capita'!Q$1)/$B25)</f>
        <v>2.016503038803179</v>
      </c>
      <c r="R25" s="2">
        <f>IF('Number of Firms per 1000 Capita'!R25=0,"",SUMIFS(allNAICS!$P:$P,allNAICS!$C:$C,'Revenue per capita'!$A25,allNAICS!$E:$E,'Revenue per capita'!R$1)/$B25)</f>
        <v>4.8235016362786345</v>
      </c>
      <c r="S25" s="2">
        <f>IF('Number of Firms per 1000 Capita'!S25=0,"",SUMIFS(allNAICS!$P:$P,allNAICS!$C:$C,'Revenue per capita'!$A25,allNAICS!$E:$E,'Revenue per capita'!S$1)/$B25)</f>
        <v>2.2623328658251518</v>
      </c>
      <c r="T25" s="2">
        <f>IF('Number of Firms per 1000 Capita'!T25=0,"",SUMIFS(allNAICS!$P:$P,allNAICS!$C:$C,'Revenue per capita'!$A25,allNAICS!$E:$E,'Revenue per capita'!T$1)/$B25)</f>
        <v>0.63332865825151941</v>
      </c>
      <c r="U25" s="2">
        <f>IF('Number of Firms per 1000 Capita'!U25=0,"",SUMIFS(allNAICS!$P:$P,allNAICS!$C:$C,'Revenue per capita'!$A25,allNAICS!$E:$E,'Revenue per capita'!U$1)/$B25)</f>
        <v>9.7146283309957919</v>
      </c>
      <c r="V25" s="2">
        <f>IF('Number of Firms per 1000 Capita'!V25=0,"",SUMIFS(allNAICS!$P:$P,allNAICS!$C:$C,'Revenue per capita'!$A25,allNAICS!$E:$E,'Revenue per capita'!V$1)/$B25)</f>
        <v>1.0227723235156616</v>
      </c>
      <c r="W25" s="2">
        <f>IF('Number of Firms per 1000 Capita'!W25=0,"",SUMIFS(allNAICS!$P:$P,allNAICS!$C:$C,'Revenue per capita'!$A25,allNAICS!$E:$E,'Revenue per capita'!W$1)/$B25)</f>
        <v>4.746858345021038</v>
      </c>
      <c r="X25" s="2">
        <f>IF('Number of Firms per 1000 Capita'!X25=0,"",SUMIFS(allNAICS!$P:$P,allNAICS!$C:$C,'Revenue per capita'!$A25,allNAICS!$E:$E,'Revenue per capita'!X$1)/$B25)</f>
        <v>1.276783543712015</v>
      </c>
      <c r="Y25" s="2">
        <f>IF('Number of Firms per 1000 Capita'!Y25=0,"",SUMIFS(allNAICS!$P:$P,allNAICS!$C:$C,'Revenue per capita'!$A25,allNAICS!$E:$E,'Revenue per capita'!Y$1)/$B25)</f>
        <v>0.26647031323048154</v>
      </c>
      <c r="Z25" s="2" t="str">
        <f>IF('Number of Firms per 1000 Capita'!Z25=0,"",SUMIFS(allNAICS!$P:$P,allNAICS!$C:$C,'Revenue per capita'!$A25,allNAICS!$E:$E,'Revenue per capita'!Z$1)/$B25)</f>
        <v/>
      </c>
    </row>
    <row r="26" spans="1:26" x14ac:dyDescent="0.45">
      <c r="A26" s="2" t="s">
        <v>487</v>
      </c>
      <c r="B26" s="2">
        <v>828741</v>
      </c>
      <c r="C26" s="2" t="s">
        <v>455</v>
      </c>
      <c r="D26" s="2">
        <v>30.4582829</v>
      </c>
      <c r="E26" s="2">
        <v>-91.140319599999998</v>
      </c>
      <c r="F26" s="3">
        <f t="shared" si="0"/>
        <v>185.32815801317901</v>
      </c>
      <c r="G26" s="2">
        <f>IF('Number of Firms per 1000 Capita'!G26=0,"",SUMIFS(allNAICS!$P:$P,allNAICS!$C:$C,'Revenue per capita'!$A26,allNAICS!$E:$E,'Revenue per capita'!G$1)/$B26)</f>
        <v>0.10956257745182149</v>
      </c>
      <c r="H26" s="2">
        <f>IF('Number of Firms per 1000 Capita'!H26=0,"",SUMIFS(allNAICS!$P:$P,allNAICS!$C:$C,'Revenue per capita'!$A26,allNAICS!$E:$E,'Revenue per capita'!H$1)/$B26)</f>
        <v>1.2055587933986613</v>
      </c>
      <c r="I26" s="2">
        <f>IF('Number of Firms per 1000 Capita'!I26=0,"",SUMIFS(allNAICS!$P:$P,allNAICS!$C:$C,'Revenue per capita'!$A26,allNAICS!$E:$E,'Revenue per capita'!I$1)/$B26)</f>
        <v>2.0441766486755211</v>
      </c>
      <c r="J26" s="2">
        <f>IF('Number of Firms per 1000 Capita'!J26=0,"",SUMIFS(allNAICS!$P:$P,allNAICS!$C:$C,'Revenue per capita'!$A26,allNAICS!$E:$E,'Revenue per capita'!J$1)/$B26)</f>
        <v>12.193252174080925</v>
      </c>
      <c r="K26" s="2">
        <f>IF('Number of Firms per 1000 Capita'!K26=0,"",SUMIFS(allNAICS!$P:$P,allNAICS!$C:$C,'Revenue per capita'!$A26,allNAICS!$E:$E,'Revenue per capita'!K$1)/$B26)</f>
        <v>108.30865855556803</v>
      </c>
      <c r="L26" s="2">
        <f>IF('Number of Firms per 1000 Capita'!L26=0,"",SUMIFS(allNAICS!$P:$P,allNAICS!$C:$C,'Revenue per capita'!$A26,allNAICS!$E:$E,'Revenue per capita'!L$1)/$B26)</f>
        <v>15.698377418276639</v>
      </c>
      <c r="M26" s="2">
        <f>IF('Number of Firms per 1000 Capita'!M26=0,"",SUMIFS(allNAICS!$P:$P,allNAICS!$C:$C,'Revenue per capita'!$A26,allNAICS!$E:$E,'Revenue per capita'!M$1)/$B26)</f>
        <v>13.647223921587083</v>
      </c>
      <c r="N26" s="2">
        <f>IF('Number of Firms per 1000 Capita'!N26=0,"",SUMIFS(allNAICS!$P:$P,allNAICS!$C:$C,'Revenue per capita'!$A26,allNAICS!$E:$E,'Revenue per capita'!N$1)/$B26)</f>
        <v>3.1866952401293047</v>
      </c>
      <c r="O26" s="2">
        <f>IF('Number of Firms per 1000 Capita'!O26=0,"",SUMIFS(allNAICS!$P:$P,allNAICS!$C:$C,'Revenue per capita'!$A26,allNAICS!$E:$E,'Revenue per capita'!O$1)/$B26)</f>
        <v>1.8867233550650928</v>
      </c>
      <c r="P26" s="2">
        <f>IF('Number of Firms per 1000 Capita'!P26=0,"",SUMIFS(allNAICS!$P:$P,allNAICS!$C:$C,'Revenue per capita'!$A26,allNAICS!$E:$E,'Revenue per capita'!P$1)/$B26)</f>
        <v>8.1420262784150896</v>
      </c>
      <c r="Q26" s="2">
        <f>IF('Number of Firms per 1000 Capita'!Q26=0,"",SUMIFS(allNAICS!$P:$P,allNAICS!$C:$C,'Revenue per capita'!$A26,allNAICS!$E:$E,'Revenue per capita'!Q$1)/$B26)</f>
        <v>2.3179956102087385</v>
      </c>
      <c r="R26" s="2">
        <f>IF('Number of Firms per 1000 Capita'!R26=0,"",SUMIFS(allNAICS!$P:$P,allNAICS!$C:$C,'Revenue per capita'!$A26,allNAICS!$E:$E,'Revenue per capita'!R$1)/$B26)</f>
        <v>4.1821328979741557</v>
      </c>
      <c r="S26" s="2">
        <f>IF('Number of Firms per 1000 Capita'!S26=0,"",SUMIFS(allNAICS!$P:$P,allNAICS!$C:$C,'Revenue per capita'!$A26,allNAICS!$E:$E,'Revenue per capita'!S$1)/$B26)</f>
        <v>2.0050015626112381</v>
      </c>
      <c r="T26" s="2">
        <f>IF('Number of Firms per 1000 Capita'!T26=0,"",SUMIFS(allNAICS!$P:$P,allNAICS!$C:$C,'Revenue per capita'!$A26,allNAICS!$E:$E,'Revenue per capita'!T$1)/$B26)</f>
        <v>0.4766965795103657</v>
      </c>
      <c r="U26" s="2">
        <f>IF('Number of Firms per 1000 Capita'!U26=0,"",SUMIFS(allNAICS!$P:$P,allNAICS!$C:$C,'Revenue per capita'!$A26,allNAICS!$E:$E,'Revenue per capita'!U$1)/$B26)</f>
        <v>5.5501743005353905</v>
      </c>
      <c r="V26" s="2">
        <f>IF('Number of Firms per 1000 Capita'!V26=0,"",SUMIFS(allNAICS!$P:$P,allNAICS!$C:$C,'Revenue per capita'!$A26,allNAICS!$E:$E,'Revenue per capita'!V$1)/$B26)</f>
        <v>0.54894593123786561</v>
      </c>
      <c r="W26" s="2">
        <f>IF('Number of Firms per 1000 Capita'!W26=0,"",SUMIFS(allNAICS!$P:$P,allNAICS!$C:$C,'Revenue per capita'!$A26,allNAICS!$E:$E,'Revenue per capita'!W$1)/$B26)</f>
        <v>1.9889458829718814</v>
      </c>
      <c r="X26" s="2">
        <f>IF('Number of Firms per 1000 Capita'!X26=0,"",SUMIFS(allNAICS!$P:$P,allNAICS!$C:$C,'Revenue per capita'!$A26,allNAICS!$E:$E,'Revenue per capita'!X$1)/$B26)</f>
        <v>1.3333309200341241</v>
      </c>
      <c r="Y26" s="2">
        <f>IF('Number of Firms per 1000 Capita'!Y26=0,"",SUMIFS(allNAICS!$P:$P,allNAICS!$C:$C,'Revenue per capita'!$A26,allNAICS!$E:$E,'Revenue per capita'!Y$1)/$B26)</f>
        <v>0.5026793654471059</v>
      </c>
      <c r="Z26" s="2" t="str">
        <f>IF('Number of Firms per 1000 Capita'!Z26=0,"",SUMIFS(allNAICS!$P:$P,allNAICS!$C:$C,'Revenue per capita'!$A26,allNAICS!$E:$E,'Revenue per capita'!Z$1)/$B26)</f>
        <v/>
      </c>
    </row>
    <row r="27" spans="1:26" x14ac:dyDescent="0.45">
      <c r="A27" s="2" t="s">
        <v>488</v>
      </c>
      <c r="B27" s="2">
        <v>134327</v>
      </c>
      <c r="C27" s="2" t="s">
        <v>466</v>
      </c>
      <c r="D27" s="2">
        <v>42.3211522</v>
      </c>
      <c r="E27" s="2">
        <v>-85.179714200000006</v>
      </c>
      <c r="F27" s="3">
        <f t="shared" si="0"/>
        <v>79.316027306498313</v>
      </c>
      <c r="G27" s="2">
        <f>IF('Number of Firms per 1000 Capita'!G27=0,"",SUMIFS(allNAICS!$P:$P,allNAICS!$C:$C,'Revenue per capita'!$A27,allNAICS!$E:$E,'Revenue per capita'!G$1)/$B27)</f>
        <v>0</v>
      </c>
      <c r="H27" s="2" t="str">
        <f>IF('Number of Firms per 1000 Capita'!H27=0,"",SUMIFS(allNAICS!$P:$P,allNAICS!$C:$C,'Revenue per capita'!$A27,allNAICS!$E:$E,'Revenue per capita'!H$1)/$B27)</f>
        <v/>
      </c>
      <c r="I27" s="2" t="str">
        <f>IF('Number of Firms per 1000 Capita'!I27=0,"",SUMIFS(allNAICS!$P:$P,allNAICS!$C:$C,'Revenue per capita'!$A27,allNAICS!$E:$E,'Revenue per capita'!I$1)/$B27)</f>
        <v/>
      </c>
      <c r="J27" s="2">
        <f>IF('Number of Firms per 1000 Capita'!J27=0,"",SUMIFS(allNAICS!$P:$P,allNAICS!$C:$C,'Revenue per capita'!$A27,allNAICS!$E:$E,'Revenue per capita'!J$1)/$B27)</f>
        <v>1.2120124770150453</v>
      </c>
      <c r="K27" s="2">
        <f>IF('Number of Firms per 1000 Capita'!K27=0,"",SUMIFS(allNAICS!$P:$P,allNAICS!$C:$C,'Revenue per capita'!$A27,allNAICS!$E:$E,'Revenue per capita'!K$1)/$B27)</f>
        <v>39.541350584767024</v>
      </c>
      <c r="L27" s="2">
        <f>IF('Number of Firms per 1000 Capita'!L27=0,"",SUMIFS(allNAICS!$P:$P,allNAICS!$C:$C,'Revenue per capita'!$A27,allNAICS!$E:$E,'Revenue per capita'!L$1)/$B27)</f>
        <v>9.7033061112062349</v>
      </c>
      <c r="M27" s="2">
        <f>IF('Number of Firms per 1000 Capita'!M27=0,"",SUMIFS(allNAICS!$P:$P,allNAICS!$C:$C,'Revenue per capita'!$A27,allNAICS!$E:$E,'Revenue per capita'!M$1)/$B27)</f>
        <v>12.919383295986659</v>
      </c>
      <c r="N27" s="2">
        <f>IF('Number of Firms per 1000 Capita'!N27=0,"",SUMIFS(allNAICS!$P:$P,allNAICS!$C:$C,'Revenue per capita'!$A27,allNAICS!$E:$E,'Revenue per capita'!N$1)/$B27)</f>
        <v>1.5947724582548557</v>
      </c>
      <c r="O27" s="2">
        <f>IF('Number of Firms per 1000 Capita'!O27=0,"",SUMIFS(allNAICS!$P:$P,allNAICS!$C:$C,'Revenue per capita'!$A27,allNAICS!$E:$E,'Revenue per capita'!O$1)/$B27)</f>
        <v>0</v>
      </c>
      <c r="P27" s="2">
        <f>IF('Number of Firms per 1000 Capita'!P27=0,"",SUMIFS(allNAICS!$P:$P,allNAICS!$C:$C,'Revenue per capita'!$A27,allNAICS!$E:$E,'Revenue per capita'!P$1)/$B27)</f>
        <v>1.3883508155471349</v>
      </c>
      <c r="Q27" s="2">
        <f>IF('Number of Firms per 1000 Capita'!Q27=0,"",SUMIFS(allNAICS!$P:$P,allNAICS!$C:$C,'Revenue per capita'!$A27,allNAICS!$E:$E,'Revenue per capita'!Q$1)/$B27)</f>
        <v>0.60619235150044293</v>
      </c>
      <c r="R27" s="2">
        <f>IF('Number of Firms per 1000 Capita'!R27=0,"",SUMIFS(allNAICS!$P:$P,allNAICS!$C:$C,'Revenue per capita'!$A27,allNAICS!$E:$E,'Revenue per capita'!R$1)/$B27)</f>
        <v>1.2905893826259798</v>
      </c>
      <c r="S27" s="2">
        <f>IF('Number of Firms per 1000 Capita'!S27=0,"",SUMIFS(allNAICS!$P:$P,allNAICS!$C:$C,'Revenue per capita'!$A27,allNAICS!$E:$E,'Revenue per capita'!S$1)/$B27)</f>
        <v>1.7748032785664833</v>
      </c>
      <c r="T27" s="2">
        <f>IF('Number of Firms per 1000 Capita'!T27=0,"",SUMIFS(allNAICS!$P:$P,allNAICS!$C:$C,'Revenue per capita'!$A27,allNAICS!$E:$E,'Revenue per capita'!T$1)/$B27)</f>
        <v>0.46712127867070657</v>
      </c>
      <c r="U27" s="2">
        <f>IF('Number of Firms per 1000 Capita'!U27=0,"",SUMIFS(allNAICS!$P:$P,allNAICS!$C:$C,'Revenue per capita'!$A27,allNAICS!$E:$E,'Revenue per capita'!U$1)/$B27)</f>
        <v>6.3158858606237018</v>
      </c>
      <c r="V27" s="2">
        <f>IF('Number of Firms per 1000 Capita'!V27=0,"",SUMIFS(allNAICS!$P:$P,allNAICS!$C:$C,'Revenue per capita'!$A27,allNAICS!$E:$E,'Revenue per capita'!V$1)/$B27)</f>
        <v>0.38010973222062577</v>
      </c>
      <c r="W27" s="2">
        <f>IF('Number of Firms per 1000 Capita'!W27=0,"",SUMIFS(allNAICS!$P:$P,allNAICS!$C:$C,'Revenue per capita'!$A27,allNAICS!$E:$E,'Revenue per capita'!W$1)/$B27)</f>
        <v>1.4926038696613488</v>
      </c>
      <c r="X27" s="2">
        <f>IF('Number of Firms per 1000 Capita'!X27=0,"",SUMIFS(allNAICS!$P:$P,allNAICS!$C:$C,'Revenue per capita'!$A27,allNAICS!$E:$E,'Revenue per capita'!X$1)/$B27)</f>
        <v>0.62954580985207742</v>
      </c>
      <c r="Y27" s="2" t="str">
        <f>IF('Number of Firms per 1000 Capita'!Y27=0,"",SUMIFS(allNAICS!$P:$P,allNAICS!$C:$C,'Revenue per capita'!$A27,allNAICS!$E:$E,'Revenue per capita'!Y$1)/$B27)</f>
        <v/>
      </c>
      <c r="Z27" s="2" t="str">
        <f>IF('Number of Firms per 1000 Capita'!Z27=0,"",SUMIFS(allNAICS!$P:$P,allNAICS!$C:$C,'Revenue per capita'!$A27,allNAICS!$E:$E,'Revenue per capita'!Z$1)/$B27)</f>
        <v/>
      </c>
    </row>
    <row r="28" spans="1:26" x14ac:dyDescent="0.45">
      <c r="A28" s="2" t="s">
        <v>489</v>
      </c>
      <c r="B28" s="2">
        <v>105350</v>
      </c>
      <c r="C28" s="2" t="s">
        <v>466</v>
      </c>
      <c r="D28" s="2">
        <v>43.594467700000003</v>
      </c>
      <c r="E28" s="2">
        <v>-83.888864699999999</v>
      </c>
      <c r="F28" s="3">
        <f t="shared" si="0"/>
        <v>68.576905552918831</v>
      </c>
      <c r="G28" s="2">
        <f>IF('Number of Firms per 1000 Capita'!G28=0,"",SUMIFS(allNAICS!$P:$P,allNAICS!$C:$C,'Revenue per capita'!$A28,allNAICS!$E:$E,'Revenue per capita'!G$1)/$B28)</f>
        <v>0</v>
      </c>
      <c r="H28" s="2">
        <f>IF('Number of Firms per 1000 Capita'!H28=0,"",SUMIFS(allNAICS!$P:$P,allNAICS!$C:$C,'Revenue per capita'!$A28,allNAICS!$E:$E,'Revenue per capita'!H$1)/$B28)</f>
        <v>0.28552444233507357</v>
      </c>
      <c r="I28" s="2" t="str">
        <f>IF('Number of Firms per 1000 Capita'!I28=0,"",SUMIFS(allNAICS!$P:$P,allNAICS!$C:$C,'Revenue per capita'!$A28,allNAICS!$E:$E,'Revenue per capita'!I$1)/$B28)</f>
        <v/>
      </c>
      <c r="J28" s="2">
        <f>IF('Number of Firms per 1000 Capita'!J28=0,"",SUMIFS(allNAICS!$P:$P,allNAICS!$C:$C,'Revenue per capita'!$A28,allNAICS!$E:$E,'Revenue per capita'!J$1)/$B28)</f>
        <v>1.6801518747033697</v>
      </c>
      <c r="K28" s="2">
        <f>IF('Number of Firms per 1000 Capita'!K28=0,"",SUMIFS(allNAICS!$P:$P,allNAICS!$C:$C,'Revenue per capita'!$A28,allNAICS!$E:$E,'Revenue per capita'!K$1)/$B28)</f>
        <v>20.945363075462744</v>
      </c>
      <c r="L28" s="2">
        <f>IF('Number of Firms per 1000 Capita'!L28=0,"",SUMIFS(allNAICS!$P:$P,allNAICS!$C:$C,'Revenue per capita'!$A28,allNAICS!$E:$E,'Revenue per capita'!L$1)/$B28)</f>
        <v>20.307128618889415</v>
      </c>
      <c r="M28" s="2">
        <f>IF('Number of Firms per 1000 Capita'!M28=0,"",SUMIFS(allNAICS!$P:$P,allNAICS!$C:$C,'Revenue per capita'!$A28,allNAICS!$E:$E,'Revenue per capita'!M$1)/$B28)</f>
        <v>11.640616990982439</v>
      </c>
      <c r="N28" s="2">
        <f>IF('Number of Firms per 1000 Capita'!N28=0,"",SUMIFS(allNAICS!$P:$P,allNAICS!$C:$C,'Revenue per capita'!$A28,allNAICS!$E:$E,'Revenue per capita'!N$1)/$B28)</f>
        <v>0.6619269102990033</v>
      </c>
      <c r="O28" s="2">
        <f>IF('Number of Firms per 1000 Capita'!O28=0,"",SUMIFS(allNAICS!$P:$P,allNAICS!$C:$C,'Revenue per capita'!$A28,allNAICS!$E:$E,'Revenue per capita'!O$1)/$B28)</f>
        <v>0.92129093497864267</v>
      </c>
      <c r="P28" s="2">
        <f>IF('Number of Firms per 1000 Capita'!P28=0,"",SUMIFS(allNAICS!$P:$P,allNAICS!$C:$C,'Revenue per capita'!$A28,allNAICS!$E:$E,'Revenue per capita'!P$1)/$B28)</f>
        <v>1.2584717607973421</v>
      </c>
      <c r="Q28" s="2">
        <f>IF('Number of Firms per 1000 Capita'!Q28=0,"",SUMIFS(allNAICS!$P:$P,allNAICS!$C:$C,'Revenue per capita'!$A28,allNAICS!$E:$E,'Revenue per capita'!Q$1)/$B28)</f>
        <v>0.72862838158519216</v>
      </c>
      <c r="R28" s="2">
        <f>IF('Number of Firms per 1000 Capita'!R28=0,"",SUMIFS(allNAICS!$P:$P,allNAICS!$C:$C,'Revenue per capita'!$A28,allNAICS!$E:$E,'Revenue per capita'!R$1)/$B28)</f>
        <v>1.156345514950166</v>
      </c>
      <c r="S28" s="2">
        <f>IF('Number of Firms per 1000 Capita'!S28=0,"",SUMIFS(allNAICS!$P:$P,allNAICS!$C:$C,'Revenue per capita'!$A28,allNAICS!$E:$E,'Revenue per capita'!S$1)/$B28)</f>
        <v>0</v>
      </c>
      <c r="T28" s="2">
        <f>IF('Number of Firms per 1000 Capita'!T28=0,"",SUMIFS(allNAICS!$P:$P,allNAICS!$C:$C,'Revenue per capita'!$A28,allNAICS!$E:$E,'Revenue per capita'!T$1)/$B28)</f>
        <v>9.9591836734693878E-2</v>
      </c>
      <c r="U28" s="2">
        <f>IF('Number of Firms per 1000 Capita'!U28=0,"",SUMIFS(allNAICS!$P:$P,allNAICS!$C:$C,'Revenue per capita'!$A28,allNAICS!$E:$E,'Revenue per capita'!U$1)/$B28)</f>
        <v>8.3485524442335066</v>
      </c>
      <c r="V28" s="2">
        <f>IF('Number of Firms per 1000 Capita'!V28=0,"",SUMIFS(allNAICS!$P:$P,allNAICS!$C:$C,'Revenue per capita'!$A28,allNAICS!$E:$E,'Revenue per capita'!V$1)/$B28)</f>
        <v>0</v>
      </c>
      <c r="W28" s="2">
        <f>IF('Number of Firms per 1000 Capita'!W28=0,"",SUMIFS(allNAICS!$P:$P,allNAICS!$C:$C,'Revenue per capita'!$A28,allNAICS!$E:$E,'Revenue per capita'!W$1)/$B28)</f>
        <v>0</v>
      </c>
      <c r="X28" s="2">
        <f>IF('Number of Firms per 1000 Capita'!X28=0,"",SUMIFS(allNAICS!$P:$P,allNAICS!$C:$C,'Revenue per capita'!$A28,allNAICS!$E:$E,'Revenue per capita'!X$1)/$B28)</f>
        <v>0.54331276696725206</v>
      </c>
      <c r="Y28" s="2" t="str">
        <f>IF('Number of Firms per 1000 Capita'!Y28=0,"",SUMIFS(allNAICS!$P:$P,allNAICS!$C:$C,'Revenue per capita'!$A28,allNAICS!$E:$E,'Revenue per capita'!Y$1)/$B28)</f>
        <v/>
      </c>
      <c r="Z28" s="2" t="str">
        <f>IF('Number of Firms per 1000 Capita'!Z28=0,"",SUMIFS(allNAICS!$P:$P,allNAICS!$C:$C,'Revenue per capita'!$A28,allNAICS!$E:$E,'Revenue per capita'!Z$1)/$B28)</f>
        <v/>
      </c>
    </row>
    <row r="29" spans="1:26" x14ac:dyDescent="0.45">
      <c r="A29" s="2" t="s">
        <v>490</v>
      </c>
      <c r="B29" s="2">
        <v>408663</v>
      </c>
      <c r="C29" s="2" t="s">
        <v>445</v>
      </c>
      <c r="D29" s="2">
        <v>30.080174</v>
      </c>
      <c r="E29" s="2">
        <v>-94.126556199999996</v>
      </c>
      <c r="F29" s="3">
        <f t="shared" si="0"/>
        <v>318.88857567237562</v>
      </c>
      <c r="G29" s="2">
        <f>IF('Number of Firms per 1000 Capita'!G29=0,"",SUMIFS(allNAICS!$P:$P,allNAICS!$C:$C,'Revenue per capita'!$A29,allNAICS!$E:$E,'Revenue per capita'!G$1)/$B29)</f>
        <v>0.14017173074146669</v>
      </c>
      <c r="H29" s="2">
        <f>IF('Number of Firms per 1000 Capita'!H29=0,"",SUMIFS(allNAICS!$P:$P,allNAICS!$C:$C,'Revenue per capita'!$A29,allNAICS!$E:$E,'Revenue per capita'!H$1)/$B29)</f>
        <v>0</v>
      </c>
      <c r="I29" s="2">
        <f>IF('Number of Firms per 1000 Capita'!I29=0,"",SUMIFS(allNAICS!$P:$P,allNAICS!$C:$C,'Revenue per capita'!$A29,allNAICS!$E:$E,'Revenue per capita'!I$1)/$B29)</f>
        <v>0.92158086247103355</v>
      </c>
      <c r="J29" s="2">
        <f>IF('Number of Firms per 1000 Capita'!J29=0,"",SUMIFS(allNAICS!$P:$P,allNAICS!$C:$C,'Revenue per capita'!$A29,allNAICS!$E:$E,'Revenue per capita'!J$1)/$B29)</f>
        <v>12.466555572684584</v>
      </c>
      <c r="K29" s="2">
        <f>IF('Number of Firms per 1000 Capita'!K29=0,"",SUMIFS(allNAICS!$P:$P,allNAICS!$C:$C,'Revenue per capita'!$A29,allNAICS!$E:$E,'Revenue per capita'!K$1)/$B29)</f>
        <v>265.3564648622459</v>
      </c>
      <c r="L29" s="2">
        <f>IF('Number of Firms per 1000 Capita'!L29=0,"",SUMIFS(allNAICS!$P:$P,allNAICS!$C:$C,'Revenue per capita'!$A29,allNAICS!$E:$E,'Revenue per capita'!L$1)/$B29)</f>
        <v>8.7477016514830073</v>
      </c>
      <c r="M29" s="2">
        <f>IF('Number of Firms per 1000 Capita'!M29=0,"",SUMIFS(allNAICS!$P:$P,allNAICS!$C:$C,'Revenue per capita'!$A29,allNAICS!$E:$E,'Revenue per capita'!M$1)/$B29)</f>
        <v>12.795432911714542</v>
      </c>
      <c r="N29" s="2">
        <f>IF('Number of Firms per 1000 Capita'!N29=0,"",SUMIFS(allNAICS!$P:$P,allNAICS!$C:$C,'Revenue per capita'!$A29,allNAICS!$E:$E,'Revenue per capita'!N$1)/$B29)</f>
        <v>2.2992367794490813</v>
      </c>
      <c r="O29" s="2">
        <f>IF('Number of Firms per 1000 Capita'!O29=0,"",SUMIFS(allNAICS!$P:$P,allNAICS!$C:$C,'Revenue per capita'!$A29,allNAICS!$E:$E,'Revenue per capita'!O$1)/$B29)</f>
        <v>0.92040630054592665</v>
      </c>
      <c r="P29" s="2">
        <f>IF('Number of Firms per 1000 Capita'!P29=0,"",SUMIFS(allNAICS!$P:$P,allNAICS!$C:$C,'Revenue per capita'!$A29,allNAICS!$E:$E,'Revenue per capita'!P$1)/$B29)</f>
        <v>2.0621294318301389</v>
      </c>
      <c r="Q29" s="2">
        <f>IF('Number of Firms per 1000 Capita'!Q29=0,"",SUMIFS(allNAICS!$P:$P,allNAICS!$C:$C,'Revenue per capita'!$A29,allNAICS!$E:$E,'Revenue per capita'!Q$1)/$B29)</f>
        <v>1.2676948977519373</v>
      </c>
      <c r="R29" s="2">
        <f>IF('Number of Firms per 1000 Capita'!R29=0,"",SUMIFS(allNAICS!$P:$P,allNAICS!$C:$C,'Revenue per capita'!$A29,allNAICS!$E:$E,'Revenue per capita'!R$1)/$B29)</f>
        <v>2.3915133006903</v>
      </c>
      <c r="S29" s="2">
        <f>IF('Number of Firms per 1000 Capita'!S29=0,"",SUMIFS(allNAICS!$P:$P,allNAICS!$C:$C,'Revenue per capita'!$A29,allNAICS!$E:$E,'Revenue per capita'!S$1)/$B29)</f>
        <v>1.30298069558536</v>
      </c>
      <c r="T29" s="2">
        <f>IF('Number of Firms per 1000 Capita'!T29=0,"",SUMIFS(allNAICS!$P:$P,allNAICS!$C:$C,'Revenue per capita'!$A29,allNAICS!$E:$E,'Revenue per capita'!T$1)/$B29)</f>
        <v>0.12695056807198107</v>
      </c>
      <c r="U29" s="2">
        <f>IF('Number of Firms per 1000 Capita'!U29=0,"",SUMIFS(allNAICS!$P:$P,allNAICS!$C:$C,'Revenue per capita'!$A29,allNAICS!$E:$E,'Revenue per capita'!U$1)/$B29)</f>
        <v>5.152166944401622</v>
      </c>
      <c r="V29" s="2">
        <f>IF('Number of Firms per 1000 Capita'!V29=0,"",SUMIFS(allNAICS!$P:$P,allNAICS!$C:$C,'Revenue per capita'!$A29,allNAICS!$E:$E,'Revenue per capita'!V$1)/$B29)</f>
        <v>0.19807518664523091</v>
      </c>
      <c r="W29" s="2">
        <f>IF('Number of Firms per 1000 Capita'!W29=0,"",SUMIFS(allNAICS!$P:$P,allNAICS!$C:$C,'Revenue per capita'!$A29,allNAICS!$E:$E,'Revenue per capita'!W$1)/$B29)</f>
        <v>1.2634689218255628</v>
      </c>
      <c r="X29" s="2">
        <f>IF('Number of Firms per 1000 Capita'!X29=0,"",SUMIFS(allNAICS!$P:$P,allNAICS!$C:$C,'Revenue per capita'!$A29,allNAICS!$E:$E,'Revenue per capita'!X$1)/$B29)</f>
        <v>1.2986862035466875</v>
      </c>
      <c r="Y29" s="2">
        <f>IF('Number of Firms per 1000 Capita'!Y29=0,"",SUMIFS(allNAICS!$P:$P,allNAICS!$C:$C,'Revenue per capita'!$A29,allNAICS!$E:$E,'Revenue per capita'!Y$1)/$B29)</f>
        <v>0.17735885069115628</v>
      </c>
      <c r="Z29" s="2" t="str">
        <f>IF('Number of Firms per 1000 Capita'!Z29=0,"",SUMIFS(allNAICS!$P:$P,allNAICS!$C:$C,'Revenue per capita'!$A29,allNAICS!$E:$E,'Revenue per capita'!Z$1)/$B29)</f>
        <v/>
      </c>
    </row>
    <row r="30" spans="1:26" x14ac:dyDescent="0.45">
      <c r="A30" s="2" t="s">
        <v>491</v>
      </c>
      <c r="B30" s="2">
        <v>212738</v>
      </c>
      <c r="C30" s="2" t="s">
        <v>492</v>
      </c>
      <c r="D30" s="2">
        <v>48.749079999999999</v>
      </c>
      <c r="E30" s="2">
        <v>-122.4781473</v>
      </c>
      <c r="F30" s="3">
        <f t="shared" si="0"/>
        <v>175.84696669142326</v>
      </c>
      <c r="G30" s="2">
        <f>IF('Number of Firms per 1000 Capita'!G30=0,"",SUMIFS(allNAICS!$P:$P,allNAICS!$C:$C,'Revenue per capita'!$A30,allNAICS!$E:$E,'Revenue per capita'!G$1)/$B30)</f>
        <v>0.45019695588000264</v>
      </c>
      <c r="H30" s="2">
        <f>IF('Number of Firms per 1000 Capita'!H30=0,"",SUMIFS(allNAICS!$P:$P,allNAICS!$C:$C,'Revenue per capita'!$A30,allNAICS!$E:$E,'Revenue per capita'!H$1)/$B30)</f>
        <v>0</v>
      </c>
      <c r="I30" s="2">
        <f>IF('Number of Firms per 1000 Capita'!I30=0,"",SUMIFS(allNAICS!$P:$P,allNAICS!$C:$C,'Revenue per capita'!$A30,allNAICS!$E:$E,'Revenue per capita'!I$1)/$B30)</f>
        <v>0.42546230574697513</v>
      </c>
      <c r="J30" s="2">
        <f>IF('Number of Firms per 1000 Capita'!J30=0,"",SUMIFS(allNAICS!$P:$P,allNAICS!$C:$C,'Revenue per capita'!$A30,allNAICS!$E:$E,'Revenue per capita'!J$1)/$B30)</f>
        <v>6.9028476341791309</v>
      </c>
      <c r="K30" s="2">
        <f>IF('Number of Firms per 1000 Capita'!K30=0,"",SUMIFS(allNAICS!$P:$P,allNAICS!$C:$C,'Revenue per capita'!$A30,allNAICS!$E:$E,'Revenue per capita'!K$1)/$B30)</f>
        <v>68.087417386644603</v>
      </c>
      <c r="L30" s="2">
        <f>IF('Number of Firms per 1000 Capita'!L30=0,"",SUMIFS(allNAICS!$P:$P,allNAICS!$C:$C,'Revenue per capita'!$A30,allNAICS!$E:$E,'Revenue per capita'!L$1)/$B30)</f>
        <v>60.99913508635035</v>
      </c>
      <c r="M30" s="2">
        <f>IF('Number of Firms per 1000 Capita'!M30=0,"",SUMIFS(allNAICS!$P:$P,allNAICS!$C:$C,'Revenue per capita'!$A30,allNAICS!$E:$E,'Revenue per capita'!M$1)/$B30)</f>
        <v>13.98930609482086</v>
      </c>
      <c r="N30" s="2">
        <f>IF('Number of Firms per 1000 Capita'!N30=0,"",SUMIFS(allNAICS!$P:$P,allNAICS!$C:$C,'Revenue per capita'!$A30,allNAICS!$E:$E,'Revenue per capita'!N$1)/$B30)</f>
        <v>2.332921245851705</v>
      </c>
      <c r="O30" s="2">
        <f>IF('Number of Firms per 1000 Capita'!O30=0,"",SUMIFS(allNAICS!$P:$P,allNAICS!$C:$C,'Revenue per capita'!$A30,allNAICS!$E:$E,'Revenue per capita'!O$1)/$B30)</f>
        <v>2.1740638719927801</v>
      </c>
      <c r="P30" s="2">
        <f>IF('Number of Firms per 1000 Capita'!P30=0,"",SUMIFS(allNAICS!$P:$P,allNAICS!$C:$C,'Revenue per capita'!$A30,allNAICS!$E:$E,'Revenue per capita'!P$1)/$B30)</f>
        <v>6.8275578411003206</v>
      </c>
      <c r="Q30" s="2">
        <f>IF('Number of Firms per 1000 Capita'!Q30=0,"",SUMIFS(allNAICS!$P:$P,allNAICS!$C:$C,'Revenue per capita'!$A30,allNAICS!$E:$E,'Revenue per capita'!Q$1)/$B30)</f>
        <v>1.6889413268903535</v>
      </c>
      <c r="R30" s="2">
        <f>IF('Number of Firms per 1000 Capita'!R30=0,"",SUMIFS(allNAICS!$P:$P,allNAICS!$C:$C,'Revenue per capita'!$A30,allNAICS!$E:$E,'Revenue per capita'!R$1)/$B30)</f>
        <v>2.7686920061296054</v>
      </c>
      <c r="S30" s="2">
        <f>IF('Number of Firms per 1000 Capita'!S30=0,"",SUMIFS(allNAICS!$P:$P,allNAICS!$C:$C,'Revenue per capita'!$A30,allNAICS!$E:$E,'Revenue per capita'!S$1)/$B30)</f>
        <v>0.79940584192762931</v>
      </c>
      <c r="T30" s="2">
        <f>IF('Number of Firms per 1000 Capita'!T30=0,"",SUMIFS(allNAICS!$P:$P,allNAICS!$C:$C,'Revenue per capita'!$A30,allNAICS!$E:$E,'Revenue per capita'!T$1)/$B30)</f>
        <v>0.31529392962235236</v>
      </c>
      <c r="U30" s="2">
        <f>IF('Number of Firms per 1000 Capita'!U30=0,"",SUMIFS(allNAICS!$P:$P,allNAICS!$C:$C,'Revenue per capita'!$A30,allNAICS!$E:$E,'Revenue per capita'!U$1)/$B30)</f>
        <v>4.9278408182835225</v>
      </c>
      <c r="V30" s="2">
        <f>IF('Number of Firms per 1000 Capita'!V30=0,"",SUMIFS(allNAICS!$P:$P,allNAICS!$C:$C,'Revenue per capita'!$A30,allNAICS!$E:$E,'Revenue per capita'!V$1)/$B30)</f>
        <v>0.43394692062537016</v>
      </c>
      <c r="W30" s="2">
        <f>IF('Number of Firms per 1000 Capita'!W30=0,"",SUMIFS(allNAICS!$P:$P,allNAICS!$C:$C,'Revenue per capita'!$A30,allNAICS!$E:$E,'Revenue per capita'!W$1)/$B30)</f>
        <v>2.0149009579858794</v>
      </c>
      <c r="X30" s="2">
        <f>IF('Number of Firms per 1000 Capita'!X30=0,"",SUMIFS(allNAICS!$P:$P,allNAICS!$C:$C,'Revenue per capita'!$A30,allNAICS!$E:$E,'Revenue per capita'!X$1)/$B30)</f>
        <v>0.70903646739181525</v>
      </c>
      <c r="Y30" s="2" t="str">
        <f>IF('Number of Firms per 1000 Capita'!Y30=0,"",SUMIFS(allNAICS!$P:$P,allNAICS!$C:$C,'Revenue per capita'!$A30,allNAICS!$E:$E,'Revenue per capita'!Y$1)/$B30)</f>
        <v/>
      </c>
      <c r="Z30" s="2" t="str">
        <f>IF('Number of Firms per 1000 Capita'!Z30=0,"",SUMIFS(allNAICS!$P:$P,allNAICS!$C:$C,'Revenue per capita'!$A30,allNAICS!$E:$E,'Revenue per capita'!Z$1)/$B30)</f>
        <v/>
      </c>
    </row>
    <row r="31" spans="1:26" x14ac:dyDescent="0.45">
      <c r="A31" s="2" t="s">
        <v>493</v>
      </c>
      <c r="B31" s="2">
        <v>175321</v>
      </c>
      <c r="C31" s="2" t="s">
        <v>494</v>
      </c>
      <c r="D31" s="2">
        <v>44.058172800000001</v>
      </c>
      <c r="E31" s="2">
        <v>-121.31530960000001</v>
      </c>
      <c r="F31" s="3">
        <f t="shared" si="0"/>
        <v>56.800851010432297</v>
      </c>
      <c r="G31" s="2">
        <f>IF('Number of Firms per 1000 Capita'!G31=0,"",SUMIFS(allNAICS!$P:$P,allNAICS!$C:$C,'Revenue per capita'!$A31,allNAICS!$E:$E,'Revenue per capita'!G$1)/$B31)</f>
        <v>0.42698250637402252</v>
      </c>
      <c r="H31" s="2" t="str">
        <f>IF('Number of Firms per 1000 Capita'!H31=0,"",SUMIFS(allNAICS!$P:$P,allNAICS!$C:$C,'Revenue per capita'!$A31,allNAICS!$E:$E,'Revenue per capita'!H$1)/$B31)</f>
        <v/>
      </c>
      <c r="I31" s="2">
        <f>IF('Number of Firms per 1000 Capita'!I31=0,"",SUMIFS(allNAICS!$P:$P,allNAICS!$C:$C,'Revenue per capita'!$A31,allNAICS!$E:$E,'Revenue per capita'!I$1)/$B31)</f>
        <v>0.86428893287170394</v>
      </c>
      <c r="J31" s="2">
        <f>IF('Number of Firms per 1000 Capita'!J31=0,"",SUMIFS(allNAICS!$P:$P,allNAICS!$C:$C,'Revenue per capita'!$A31,allNAICS!$E:$E,'Revenue per capita'!J$1)/$B31)</f>
        <v>3.4582166426155454</v>
      </c>
      <c r="K31" s="2">
        <f>IF('Number of Firms per 1000 Capita'!K31=0,"",SUMIFS(allNAICS!$P:$P,allNAICS!$C:$C,'Revenue per capita'!$A31,allNAICS!$E:$E,'Revenue per capita'!K$1)/$B31)</f>
        <v>5.0033481442610981</v>
      </c>
      <c r="L31" s="2">
        <f>IF('Number of Firms per 1000 Capita'!L31=0,"",SUMIFS(allNAICS!$P:$P,allNAICS!$C:$C,'Revenue per capita'!$A31,allNAICS!$E:$E,'Revenue per capita'!L$1)/$B31)</f>
        <v>6.4140747543078129</v>
      </c>
      <c r="M31" s="2">
        <f>IF('Number of Firms per 1000 Capita'!M31=0,"",SUMIFS(allNAICS!$P:$P,allNAICS!$C:$C,'Revenue per capita'!$A31,allNAICS!$E:$E,'Revenue per capita'!M$1)/$B31)</f>
        <v>14.10867494481551</v>
      </c>
      <c r="N31" s="2">
        <f>IF('Number of Firms per 1000 Capita'!N31=0,"",SUMIFS(allNAICS!$P:$P,allNAICS!$C:$C,'Revenue per capita'!$A31,allNAICS!$E:$E,'Revenue per capita'!N$1)/$B31)</f>
        <v>2.0307207921469761</v>
      </c>
      <c r="O31" s="2">
        <f>IF('Number of Firms per 1000 Capita'!O31=0,"",SUMIFS(allNAICS!$P:$P,allNAICS!$C:$C,'Revenue per capita'!$A31,allNAICS!$E:$E,'Revenue per capita'!O$1)/$B31)</f>
        <v>3.1042145550162275</v>
      </c>
      <c r="P31" s="2">
        <f>IF('Number of Firms per 1000 Capita'!P31=0,"",SUMIFS(allNAICS!$P:$P,allNAICS!$C:$C,'Revenue per capita'!$A31,allNAICS!$E:$E,'Revenue per capita'!P$1)/$B31)</f>
        <v>3.966912121194837</v>
      </c>
      <c r="Q31" s="2">
        <f>IF('Number of Firms per 1000 Capita'!Q31=0,"",SUMIFS(allNAICS!$P:$P,allNAICS!$C:$C,'Revenue per capita'!$A31,allNAICS!$E:$E,'Revenue per capita'!Q$1)/$B31)</f>
        <v>1.7848118593893487</v>
      </c>
      <c r="R31" s="2">
        <f>IF('Number of Firms per 1000 Capita'!R31=0,"",SUMIFS(allNAICS!$P:$P,allNAICS!$C:$C,'Revenue per capita'!$A31,allNAICS!$E:$E,'Revenue per capita'!R$1)/$B31)</f>
        <v>2.3875291607964817</v>
      </c>
      <c r="S31" s="2">
        <f>IF('Number of Firms per 1000 Capita'!S31=0,"",SUMIFS(allNAICS!$P:$P,allNAICS!$C:$C,'Revenue per capita'!$A31,allNAICS!$E:$E,'Revenue per capita'!S$1)/$B31)</f>
        <v>1.232966957751781</v>
      </c>
      <c r="T31" s="2">
        <f>IF('Number of Firms per 1000 Capita'!T31=0,"",SUMIFS(allNAICS!$P:$P,allNAICS!$C:$C,'Revenue per capita'!$A31,allNAICS!$E:$E,'Revenue per capita'!T$1)/$B31)</f>
        <v>0.32316721898688688</v>
      </c>
      <c r="U31" s="2">
        <f>IF('Number of Firms per 1000 Capita'!U31=0,"",SUMIFS(allNAICS!$P:$P,allNAICS!$C:$C,'Revenue per capita'!$A31,allNAICS!$E:$E,'Revenue per capita'!U$1)/$B31)</f>
        <v>7.2958344978639182</v>
      </c>
      <c r="V31" s="2">
        <f>IF('Number of Firms per 1000 Capita'!V31=0,"",SUMIFS(allNAICS!$P:$P,allNAICS!$C:$C,'Revenue per capita'!$A31,allNAICS!$E:$E,'Revenue per capita'!V$1)/$B31)</f>
        <v>0.67002241602546186</v>
      </c>
      <c r="W31" s="2">
        <f>IF('Number of Firms per 1000 Capita'!W31=0,"",SUMIFS(allNAICS!$P:$P,allNAICS!$C:$C,'Revenue per capita'!$A31,allNAICS!$E:$E,'Revenue per capita'!W$1)/$B31)</f>
        <v>3.0668088819936004</v>
      </c>
      <c r="X31" s="2">
        <f>IF('Number of Firms per 1000 Capita'!X31=0,"",SUMIFS(allNAICS!$P:$P,allNAICS!$C:$C,'Revenue per capita'!$A31,allNAICS!$E:$E,'Revenue per capita'!X$1)/$B31)</f>
        <v>0.66227662402108134</v>
      </c>
      <c r="Y31" s="2" t="str">
        <f>IF('Number of Firms per 1000 Capita'!Y31=0,"",SUMIFS(allNAICS!$P:$P,allNAICS!$C:$C,'Revenue per capita'!$A31,allNAICS!$E:$E,'Revenue per capita'!Y$1)/$B31)</f>
        <v/>
      </c>
      <c r="Z31" s="2" t="str">
        <f>IF('Number of Firms per 1000 Capita'!Z31=0,"",SUMIFS(allNAICS!$P:$P,allNAICS!$C:$C,'Revenue per capita'!$A31,allNAICS!$E:$E,'Revenue per capita'!Z$1)/$B31)</f>
        <v/>
      </c>
    </row>
    <row r="32" spans="1:26" x14ac:dyDescent="0.45">
      <c r="A32" s="2" t="s">
        <v>495</v>
      </c>
      <c r="B32" s="2">
        <v>167545</v>
      </c>
      <c r="C32" s="2" t="s">
        <v>496</v>
      </c>
      <c r="D32" s="2">
        <v>45.783285599999999</v>
      </c>
      <c r="E32" s="2">
        <v>-108.5006904</v>
      </c>
      <c r="F32" s="3">
        <f t="shared" si="0"/>
        <v>135.94782297293261</v>
      </c>
      <c r="G32" s="2">
        <f>IF('Number of Firms per 1000 Capita'!G32=0,"",SUMIFS(allNAICS!$P:$P,allNAICS!$C:$C,'Revenue per capita'!$A32,allNAICS!$E:$E,'Revenue per capita'!G$1)/$B32)</f>
        <v>9.7866244889432685E-2</v>
      </c>
      <c r="H32" s="2">
        <f>IF('Number of Firms per 1000 Capita'!H32=0,"",SUMIFS(allNAICS!$P:$P,allNAICS!$C:$C,'Revenue per capita'!$A32,allNAICS!$E:$E,'Revenue per capita'!H$1)/$B32)</f>
        <v>0.95043122743143638</v>
      </c>
      <c r="I32" s="2">
        <f>IF('Number of Firms per 1000 Capita'!I32=0,"",SUMIFS(allNAICS!$P:$P,allNAICS!$C:$C,'Revenue per capita'!$A32,allNAICS!$E:$E,'Revenue per capita'!I$1)/$B32)</f>
        <v>1.8205138917902652</v>
      </c>
      <c r="J32" s="2">
        <f>IF('Number of Firms per 1000 Capita'!J32=0,"",SUMIFS(allNAICS!$P:$P,allNAICS!$C:$C,'Revenue per capita'!$A32,allNAICS!$E:$E,'Revenue per capita'!J$1)/$B32)</f>
        <v>7.0177444865558503</v>
      </c>
      <c r="K32" s="2">
        <f>IF('Number of Firms per 1000 Capita'!K32=0,"",SUMIFS(allNAICS!$P:$P,allNAICS!$C:$C,'Revenue per capita'!$A32,allNAICS!$E:$E,'Revenue per capita'!K$1)/$B32)</f>
        <v>43.432558417141664</v>
      </c>
      <c r="L32" s="2">
        <f>IF('Number of Firms per 1000 Capita'!L32=0,"",SUMIFS(allNAICS!$P:$P,allNAICS!$C:$C,'Revenue per capita'!$A32,allNAICS!$E:$E,'Revenue per capita'!L$1)/$B32)</f>
        <v>28.947811035841116</v>
      </c>
      <c r="M32" s="2">
        <f>IF('Number of Firms per 1000 Capita'!M32=0,"",SUMIFS(allNAICS!$P:$P,allNAICS!$C:$C,'Revenue per capita'!$A32,allNAICS!$E:$E,'Revenue per capita'!M$1)/$B32)</f>
        <v>18.759025933331344</v>
      </c>
      <c r="N32" s="2">
        <f>IF('Number of Firms per 1000 Capita'!N32=0,"",SUMIFS(allNAICS!$P:$P,allNAICS!$C:$C,'Revenue per capita'!$A32,allNAICS!$E:$E,'Revenue per capita'!N$1)/$B32)</f>
        <v>3.5297084365394373</v>
      </c>
      <c r="O32" s="2">
        <f>IF('Number of Firms per 1000 Capita'!O32=0,"",SUMIFS(allNAICS!$P:$P,allNAICS!$C:$C,'Revenue per capita'!$A32,allNAICS!$E:$E,'Revenue per capita'!O$1)/$B32)</f>
        <v>2.3918708406696707</v>
      </c>
      <c r="P32" s="2">
        <f>IF('Number of Firms per 1000 Capita'!P32=0,"",SUMIFS(allNAICS!$P:$P,allNAICS!$C:$C,'Revenue per capita'!$A32,allNAICS!$E:$E,'Revenue per capita'!P$1)/$B32)</f>
        <v>5.6298964457309975</v>
      </c>
      <c r="Q32" s="2">
        <f>IF('Number of Firms per 1000 Capita'!Q32=0,"",SUMIFS(allNAICS!$P:$P,allNAICS!$C:$C,'Revenue per capita'!$A32,allNAICS!$E:$E,'Revenue per capita'!Q$1)/$B32)</f>
        <v>1.9012921901578681</v>
      </c>
      <c r="R32" s="2">
        <f>IF('Number of Firms per 1000 Capita'!R32=0,"",SUMIFS(allNAICS!$P:$P,allNAICS!$C:$C,'Revenue per capita'!$A32,allNAICS!$E:$E,'Revenue per capita'!R$1)/$B32)</f>
        <v>4.5909516846220422</v>
      </c>
      <c r="S32" s="2">
        <f>IF('Number of Firms per 1000 Capita'!S32=0,"",SUMIFS(allNAICS!$P:$P,allNAICS!$C:$C,'Revenue per capita'!$A32,allNAICS!$E:$E,'Revenue per capita'!S$1)/$B32)</f>
        <v>2.6946432301769674</v>
      </c>
      <c r="T32" s="2">
        <f>IF('Number of Firms per 1000 Capita'!T32=0,"",SUMIFS(allNAICS!$P:$P,allNAICS!$C:$C,'Revenue per capita'!$A32,allNAICS!$E:$E,'Revenue per capita'!T$1)/$B32)</f>
        <v>0.22239398370587007</v>
      </c>
      <c r="U32" s="2">
        <f>IF('Number of Firms per 1000 Capita'!U32=0,"",SUMIFS(allNAICS!$P:$P,allNAICS!$C:$C,'Revenue per capita'!$A32,allNAICS!$E:$E,'Revenue per capita'!U$1)/$B32)</f>
        <v>8.3768838222567066</v>
      </c>
      <c r="V32" s="2">
        <f>IF('Number of Firms per 1000 Capita'!V32=0,"",SUMIFS(allNAICS!$P:$P,allNAICS!$C:$C,'Revenue per capita'!$A32,allNAICS!$E:$E,'Revenue per capita'!V$1)/$B32)</f>
        <v>0.97195380345578797</v>
      </c>
      <c r="W32" s="2">
        <f>IF('Number of Firms per 1000 Capita'!W32=0,"",SUMIFS(allNAICS!$P:$P,allNAICS!$C:$C,'Revenue per capita'!$A32,allNAICS!$E:$E,'Revenue per capita'!W$1)/$B32)</f>
        <v>3.0206093885224865</v>
      </c>
      <c r="X32" s="2">
        <f>IF('Number of Firms per 1000 Capita'!X32=0,"",SUMIFS(allNAICS!$P:$P,allNAICS!$C:$C,'Revenue per capita'!$A32,allNAICS!$E:$E,'Revenue per capita'!X$1)/$B32)</f>
        <v>1.3215136232057059</v>
      </c>
      <c r="Y32" s="2">
        <f>IF('Number of Firms per 1000 Capita'!Y32=0,"",SUMIFS(allNAICS!$P:$P,allNAICS!$C:$C,'Revenue per capita'!$A32,allNAICS!$E:$E,'Revenue per capita'!Y$1)/$B32)</f>
        <v>0.27015428690799487</v>
      </c>
      <c r="Z32" s="2" t="str">
        <f>IF('Number of Firms per 1000 Capita'!Z32=0,"",SUMIFS(allNAICS!$P:$P,allNAICS!$C:$C,'Revenue per capita'!$A32,allNAICS!$E:$E,'Revenue per capita'!Z$1)/$B32)</f>
        <v/>
      </c>
    </row>
    <row r="33" spans="1:26" x14ac:dyDescent="0.45">
      <c r="A33" s="2" t="s">
        <v>497</v>
      </c>
      <c r="B33" s="2">
        <v>245446</v>
      </c>
      <c r="C33" s="2" t="s">
        <v>451</v>
      </c>
      <c r="D33" s="2">
        <v>42.098686700000002</v>
      </c>
      <c r="E33" s="2">
        <v>-75.917973799999999</v>
      </c>
      <c r="F33" s="3">
        <f t="shared" si="0"/>
        <v>69.477017348011373</v>
      </c>
      <c r="G33" s="2">
        <f>IF('Number of Firms per 1000 Capita'!G33=0,"",SUMIFS(allNAICS!$P:$P,allNAICS!$C:$C,'Revenue per capita'!$A33,allNAICS!$E:$E,'Revenue per capita'!G$1)/$B33)</f>
        <v>1.1354839761087979E-2</v>
      </c>
      <c r="H33" s="2">
        <f>IF('Number of Firms per 1000 Capita'!H33=0,"",SUMIFS(allNAICS!$P:$P,allNAICS!$C:$C,'Revenue per capita'!$A33,allNAICS!$E:$E,'Revenue per capita'!H$1)/$B33)</f>
        <v>0.28678813262387653</v>
      </c>
      <c r="I33" s="2">
        <f>IF('Number of Firms per 1000 Capita'!I33=0,"",SUMIFS(allNAICS!$P:$P,allNAICS!$C:$C,'Revenue per capita'!$A33,allNAICS!$E:$E,'Revenue per capita'!I$1)/$B33)</f>
        <v>0</v>
      </c>
      <c r="J33" s="2">
        <f>IF('Number of Firms per 1000 Capita'!J33=0,"",SUMIFS(allNAICS!$P:$P,allNAICS!$C:$C,'Revenue per capita'!$A33,allNAICS!$E:$E,'Revenue per capita'!J$1)/$B33)</f>
        <v>4.7234544461918304</v>
      </c>
      <c r="K33" s="2">
        <f>IF('Number of Firms per 1000 Capita'!K33=0,"",SUMIFS(allNAICS!$P:$P,allNAICS!$C:$C,'Revenue per capita'!$A33,allNAICS!$E:$E,'Revenue per capita'!K$1)/$B33)</f>
        <v>10.543492254915542</v>
      </c>
      <c r="L33" s="2">
        <f>IF('Number of Firms per 1000 Capita'!L33=0,"",SUMIFS(allNAICS!$P:$P,allNAICS!$C:$C,'Revenue per capita'!$A33,allNAICS!$E:$E,'Revenue per capita'!L$1)/$B33)</f>
        <v>16.492075650041148</v>
      </c>
      <c r="M33" s="2">
        <f>IF('Number of Firms per 1000 Capita'!M33=0,"",SUMIFS(allNAICS!$P:$P,allNAICS!$C:$C,'Revenue per capita'!$A33,allNAICS!$E:$E,'Revenue per capita'!M$1)/$B33)</f>
        <v>12.171239294997678</v>
      </c>
      <c r="N33" s="2">
        <f>IF('Number of Firms per 1000 Capita'!N33=0,"",SUMIFS(allNAICS!$P:$P,allNAICS!$C:$C,'Revenue per capita'!$A33,allNAICS!$E:$E,'Revenue per capita'!N$1)/$B33)</f>
        <v>1.0845359060648778</v>
      </c>
      <c r="O33" s="2">
        <f>IF('Number of Firms per 1000 Capita'!O33=0,"",SUMIFS(allNAICS!$P:$P,allNAICS!$C:$C,'Revenue per capita'!$A33,allNAICS!$E:$E,'Revenue per capita'!O$1)/$B33)</f>
        <v>1.5934991810826007</v>
      </c>
      <c r="P33" s="2">
        <f>IF('Number of Firms per 1000 Capita'!P33=0,"",SUMIFS(allNAICS!$P:$P,allNAICS!$C:$C,'Revenue per capita'!$A33,allNAICS!$E:$E,'Revenue per capita'!P$1)/$B33)</f>
        <v>5.9196034973069436</v>
      </c>
      <c r="Q33" s="2">
        <f>IF('Number of Firms per 1000 Capita'!Q33=0,"",SUMIFS(allNAICS!$P:$P,allNAICS!$C:$C,'Revenue per capita'!$A33,allNAICS!$E:$E,'Revenue per capita'!Q$1)/$B33)</f>
        <v>1.2068438678976232</v>
      </c>
      <c r="R33" s="2">
        <f>IF('Number of Firms per 1000 Capita'!R33=0,"",SUMIFS(allNAICS!$P:$P,allNAICS!$C:$C,'Revenue per capita'!$A33,allNAICS!$E:$E,'Revenue per capita'!R$1)/$B33)</f>
        <v>4.1899725397847183</v>
      </c>
      <c r="S33" s="2">
        <f>IF('Number of Firms per 1000 Capita'!S33=0,"",SUMIFS(allNAICS!$P:$P,allNAICS!$C:$C,'Revenue per capita'!$A33,allNAICS!$E:$E,'Revenue per capita'!S$1)/$B33)</f>
        <v>2.0737147885889362</v>
      </c>
      <c r="T33" s="2">
        <f>IF('Number of Firms per 1000 Capita'!T33=0,"",SUMIFS(allNAICS!$P:$P,allNAICS!$C:$C,'Revenue per capita'!$A33,allNAICS!$E:$E,'Revenue per capita'!T$1)/$B33)</f>
        <v>0.14139973762049493</v>
      </c>
      <c r="U33" s="2">
        <f>IF('Number of Firms per 1000 Capita'!U33=0,"",SUMIFS(allNAICS!$P:$P,allNAICS!$C:$C,'Revenue per capita'!$A33,allNAICS!$E:$E,'Revenue per capita'!U$1)/$B33)</f>
        <v>5.8008156580266128</v>
      </c>
      <c r="V33" s="2">
        <f>IF('Number of Firms per 1000 Capita'!V33=0,"",SUMIFS(allNAICS!$P:$P,allNAICS!$C:$C,'Revenue per capita'!$A33,allNAICS!$E:$E,'Revenue per capita'!V$1)/$B33)</f>
        <v>0.54068512014862735</v>
      </c>
      <c r="W33" s="2">
        <f>IF('Number of Firms per 1000 Capita'!W33=0,"",SUMIFS(allNAICS!$P:$P,allNAICS!$C:$C,'Revenue per capita'!$A33,allNAICS!$E:$E,'Revenue per capita'!W$1)/$B33)</f>
        <v>1.6209471737164183</v>
      </c>
      <c r="X33" s="2">
        <f>IF('Number of Firms per 1000 Capita'!X33=0,"",SUMIFS(allNAICS!$P:$P,allNAICS!$C:$C,'Revenue per capita'!$A33,allNAICS!$E:$E,'Revenue per capita'!X$1)/$B33)</f>
        <v>0.67836102442085022</v>
      </c>
      <c r="Y33" s="2">
        <f>IF('Number of Firms per 1000 Capita'!Y33=0,"",SUMIFS(allNAICS!$P:$P,allNAICS!$C:$C,'Revenue per capita'!$A33,allNAICS!$E:$E,'Revenue per capita'!Y$1)/$B33)</f>
        <v>0.3982342348215086</v>
      </c>
      <c r="Z33" s="2" t="str">
        <f>IF('Number of Firms per 1000 Capita'!Z33=0,"",SUMIFS(allNAICS!$P:$P,allNAICS!$C:$C,'Revenue per capita'!$A33,allNAICS!$E:$E,'Revenue per capita'!Z$1)/$B33)</f>
        <v/>
      </c>
    </row>
    <row r="34" spans="1:26" x14ac:dyDescent="0.45">
      <c r="A34" s="2" t="s">
        <v>498</v>
      </c>
      <c r="B34" s="2">
        <v>1144097</v>
      </c>
      <c r="C34" s="2" t="s">
        <v>475</v>
      </c>
      <c r="D34" s="2">
        <v>33.520660800000002</v>
      </c>
      <c r="E34" s="2">
        <v>-86.802490000000006</v>
      </c>
      <c r="F34" s="3">
        <f t="shared" si="0"/>
        <v>105.38029817401845</v>
      </c>
      <c r="G34" s="2">
        <f>IF('Number of Firms per 1000 Capita'!G34=0,"",SUMIFS(allNAICS!$P:$P,allNAICS!$C:$C,'Revenue per capita'!$A34,allNAICS!$E:$E,'Revenue per capita'!G$1)/$B34)</f>
        <v>0.11168371213279993</v>
      </c>
      <c r="H34" s="2">
        <f>IF('Number of Firms per 1000 Capita'!H34=0,"",SUMIFS(allNAICS!$P:$P,allNAICS!$C:$C,'Revenue per capita'!$A34,allNAICS!$E:$E,'Revenue per capita'!H$1)/$B34)</f>
        <v>1.0292955929436054</v>
      </c>
      <c r="I34" s="2">
        <f>IF('Number of Firms per 1000 Capita'!I34=0,"",SUMIFS(allNAICS!$P:$P,allNAICS!$C:$C,'Revenue per capita'!$A34,allNAICS!$E:$E,'Revenue per capita'!I$1)/$B34)</f>
        <v>0</v>
      </c>
      <c r="J34" s="2">
        <f>IF('Number of Firms per 1000 Capita'!J34=0,"",SUMIFS(allNAICS!$P:$P,allNAICS!$C:$C,'Revenue per capita'!$A34,allNAICS!$E:$E,'Revenue per capita'!J$1)/$B34)</f>
        <v>6.9125257736013639</v>
      </c>
      <c r="K34" s="2">
        <f>IF('Number of Firms per 1000 Capita'!K34=0,"",SUMIFS(allNAICS!$P:$P,allNAICS!$C:$C,'Revenue per capita'!$A34,allNAICS!$E:$E,'Revenue per capita'!K$1)/$B34)</f>
        <v>12.559881723315419</v>
      </c>
      <c r="L34" s="2">
        <f>IF('Number of Firms per 1000 Capita'!L34=0,"",SUMIFS(allNAICS!$P:$P,allNAICS!$C:$C,'Revenue per capita'!$A34,allNAICS!$E:$E,'Revenue per capita'!L$1)/$B34)</f>
        <v>29.775811841128856</v>
      </c>
      <c r="M34" s="2">
        <f>IF('Number of Firms per 1000 Capita'!M34=0,"",SUMIFS(allNAICS!$P:$P,allNAICS!$C:$C,'Revenue per capita'!$A34,allNAICS!$E:$E,'Revenue per capita'!M$1)/$B34)</f>
        <v>13.414690362792665</v>
      </c>
      <c r="N34" s="2">
        <f>IF('Number of Firms per 1000 Capita'!N34=0,"",SUMIFS(allNAICS!$P:$P,allNAICS!$C:$C,'Revenue per capita'!$A34,allNAICS!$E:$E,'Revenue per capita'!N$1)/$B34)</f>
        <v>2.8430841091271106</v>
      </c>
      <c r="O34" s="2">
        <f>IF('Number of Firms per 1000 Capita'!O34=0,"",SUMIFS(allNAICS!$P:$P,allNAICS!$C:$C,'Revenue per capita'!$A34,allNAICS!$E:$E,'Revenue per capita'!O$1)/$B34)</f>
        <v>4.8611166710514926</v>
      </c>
      <c r="P34" s="2">
        <f>IF('Number of Firms per 1000 Capita'!P34=0,"",SUMIFS(allNAICS!$P:$P,allNAICS!$C:$C,'Revenue per capita'!$A34,allNAICS!$E:$E,'Revenue per capita'!P$1)/$B34)</f>
        <v>15.085914044001514</v>
      </c>
      <c r="Q34" s="2">
        <f>IF('Number of Firms per 1000 Capita'!Q34=0,"",SUMIFS(allNAICS!$P:$P,allNAICS!$C:$C,'Revenue per capita'!$A34,allNAICS!$E:$E,'Revenue per capita'!Q$1)/$B34)</f>
        <v>2.232669083128441</v>
      </c>
      <c r="R34" s="2">
        <f>IF('Number of Firms per 1000 Capita'!R34=0,"",SUMIFS(allNAICS!$P:$P,allNAICS!$C:$C,'Revenue per capita'!$A34,allNAICS!$E:$E,'Revenue per capita'!R$1)/$B34)</f>
        <v>3.9922899893977521</v>
      </c>
      <c r="S34" s="2">
        <f>IF('Number of Firms per 1000 Capita'!S34=0,"",SUMIFS(allNAICS!$P:$P,allNAICS!$C:$C,'Revenue per capita'!$A34,allNAICS!$E:$E,'Revenue per capita'!S$1)/$B34)</f>
        <v>2.3636544803456352</v>
      </c>
      <c r="T34" s="2">
        <f>IF('Number of Firms per 1000 Capita'!T34=0,"",SUMIFS(allNAICS!$P:$P,allNAICS!$C:$C,'Revenue per capita'!$A34,allNAICS!$E:$E,'Revenue per capita'!T$1)/$B34)</f>
        <v>0.4489864058729286</v>
      </c>
      <c r="U34" s="2">
        <f>IF('Number of Firms per 1000 Capita'!U34=0,"",SUMIFS(allNAICS!$P:$P,allNAICS!$C:$C,'Revenue per capita'!$A34,allNAICS!$E:$E,'Revenue per capita'!U$1)/$B34)</f>
        <v>5.7586681898475396</v>
      </c>
      <c r="V34" s="2">
        <f>IF('Number of Firms per 1000 Capita'!V34=0,"",SUMIFS(allNAICS!$P:$P,allNAICS!$C:$C,'Revenue per capita'!$A34,allNAICS!$E:$E,'Revenue per capita'!V$1)/$B34)</f>
        <v>0.31091070075352001</v>
      </c>
      <c r="W34" s="2">
        <f>IF('Number of Firms per 1000 Capita'!W34=0,"",SUMIFS(allNAICS!$P:$P,allNAICS!$C:$C,'Revenue per capita'!$A34,allNAICS!$E:$E,'Revenue per capita'!W$1)/$B34)</f>
        <v>1.8714427185806797</v>
      </c>
      <c r="X34" s="2">
        <f>IF('Number of Firms per 1000 Capita'!X34=0,"",SUMIFS(allNAICS!$P:$P,allNAICS!$C:$C,'Revenue per capita'!$A34,allNAICS!$E:$E,'Revenue per capita'!X$1)/$B34)</f>
        <v>1.1199094132752729</v>
      </c>
      <c r="Y34" s="2">
        <f>IF('Number of Firms per 1000 Capita'!Y34=0,"",SUMIFS(allNAICS!$P:$P,allNAICS!$C:$C,'Revenue per capita'!$A34,allNAICS!$E:$E,'Revenue per capita'!Y$1)/$B34)</f>
        <v>0.68776336272186711</v>
      </c>
      <c r="Z34" s="2" t="str">
        <f>IF('Number of Firms per 1000 Capita'!Z34=0,"",SUMIFS(allNAICS!$P:$P,allNAICS!$C:$C,'Revenue per capita'!$A34,allNAICS!$E:$E,'Revenue per capita'!Z$1)/$B34)</f>
        <v/>
      </c>
    </row>
    <row r="35" spans="1:26" x14ac:dyDescent="0.45">
      <c r="A35" s="2" t="s">
        <v>499</v>
      </c>
      <c r="B35" s="2">
        <v>128673</v>
      </c>
      <c r="C35" s="2" t="s">
        <v>500</v>
      </c>
      <c r="D35" s="2">
        <v>46.808326800000003</v>
      </c>
      <c r="E35" s="2">
        <v>-100.7837392</v>
      </c>
      <c r="F35" s="3">
        <f t="shared" si="0"/>
        <v>112.0833275046047</v>
      </c>
      <c r="G35" s="2">
        <f>IF('Number of Firms per 1000 Capita'!G35=0,"",SUMIFS(allNAICS!$P:$P,allNAICS!$C:$C,'Revenue per capita'!$A35,allNAICS!$E:$E,'Revenue per capita'!G$1)/$B35)</f>
        <v>0</v>
      </c>
      <c r="H35" s="2">
        <f>IF('Number of Firms per 1000 Capita'!H35=0,"",SUMIFS(allNAICS!$P:$P,allNAICS!$C:$C,'Revenue per capita'!$A35,allNAICS!$E:$E,'Revenue per capita'!H$1)/$B35)</f>
        <v>0</v>
      </c>
      <c r="I35" s="2" t="str">
        <f>IF('Number of Firms per 1000 Capita'!I35=0,"",SUMIFS(allNAICS!$P:$P,allNAICS!$C:$C,'Revenue per capita'!$A35,allNAICS!$E:$E,'Revenue per capita'!I$1)/$B35)</f>
        <v/>
      </c>
      <c r="J35" s="2">
        <f>IF('Number of Firms per 1000 Capita'!J35=0,"",SUMIFS(allNAICS!$P:$P,allNAICS!$C:$C,'Revenue per capita'!$A35,allNAICS!$E:$E,'Revenue per capita'!J$1)/$B35)</f>
        <v>8.6465381237711103</v>
      </c>
      <c r="K35" s="2">
        <f>IF('Number of Firms per 1000 Capita'!K35=0,"",SUMIFS(allNAICS!$P:$P,allNAICS!$C:$C,'Revenue per capita'!$A35,allNAICS!$E:$E,'Revenue per capita'!K$1)/$B35)</f>
        <v>24.125457555198061</v>
      </c>
      <c r="L35" s="2">
        <f>IF('Number of Firms per 1000 Capita'!L35=0,"",SUMIFS(allNAICS!$P:$P,allNAICS!$C:$C,'Revenue per capita'!$A35,allNAICS!$E:$E,'Revenue per capita'!L$1)/$B35)</f>
        <v>19.760081757633692</v>
      </c>
      <c r="M35" s="2">
        <f>IF('Number of Firms per 1000 Capita'!M35=0,"",SUMIFS(allNAICS!$P:$P,allNAICS!$C:$C,'Revenue per capita'!$A35,allNAICS!$E:$E,'Revenue per capita'!M$1)/$B35)</f>
        <v>20.366090788277262</v>
      </c>
      <c r="N35" s="2">
        <f>IF('Number of Firms per 1000 Capita'!N35=0,"",SUMIFS(allNAICS!$P:$P,allNAICS!$C:$C,'Revenue per capita'!$A35,allNAICS!$E:$E,'Revenue per capita'!N$1)/$B35)</f>
        <v>5.6088145920278532</v>
      </c>
      <c r="O35" s="2">
        <f>IF('Number of Firms per 1000 Capita'!O35=0,"",SUMIFS(allNAICS!$P:$P,allNAICS!$C:$C,'Revenue per capita'!$A35,allNAICS!$E:$E,'Revenue per capita'!O$1)/$B35)</f>
        <v>2.0220559091650929</v>
      </c>
      <c r="P35" s="2">
        <f>IF('Number of Firms per 1000 Capita'!P35=0,"",SUMIFS(allNAICS!$P:$P,allNAICS!$C:$C,'Revenue per capita'!$A35,allNAICS!$E:$E,'Revenue per capita'!P$1)/$B35)</f>
        <v>11.070084633139819</v>
      </c>
      <c r="Q35" s="2">
        <f>IF('Number of Firms per 1000 Capita'!Q35=0,"",SUMIFS(allNAICS!$P:$P,allNAICS!$C:$C,'Revenue per capita'!$A35,allNAICS!$E:$E,'Revenue per capita'!Q$1)/$B35)</f>
        <v>1.6148453832583369</v>
      </c>
      <c r="R35" s="2">
        <f>IF('Number of Firms per 1000 Capita'!R35=0,"",SUMIFS(allNAICS!$P:$P,allNAICS!$C:$C,'Revenue per capita'!$A35,allNAICS!$E:$E,'Revenue per capita'!R$1)/$B35)</f>
        <v>3.8846067162497184</v>
      </c>
      <c r="S35" s="2">
        <f>IF('Number of Firms per 1000 Capita'!S35=0,"",SUMIFS(allNAICS!$P:$P,allNAICS!$C:$C,'Revenue per capita'!$A35,allNAICS!$E:$E,'Revenue per capita'!S$1)/$B35)</f>
        <v>1.4796810519689445</v>
      </c>
      <c r="T35" s="2">
        <f>IF('Number of Firms per 1000 Capita'!T35=0,"",SUMIFS(allNAICS!$P:$P,allNAICS!$C:$C,'Revenue per capita'!$A35,allNAICS!$E:$E,'Revenue per capita'!T$1)/$B35)</f>
        <v>0.63728987433261053</v>
      </c>
      <c r="U35" s="2">
        <f>IF('Number of Firms per 1000 Capita'!U35=0,"",SUMIFS(allNAICS!$P:$P,allNAICS!$C:$C,'Revenue per capita'!$A35,allNAICS!$E:$E,'Revenue per capita'!U$1)/$B35)</f>
        <v>9.5501931252088621</v>
      </c>
      <c r="V35" s="2">
        <f>IF('Number of Firms per 1000 Capita'!V35=0,"",SUMIFS(allNAICS!$P:$P,allNAICS!$C:$C,'Revenue per capita'!$A35,allNAICS!$E:$E,'Revenue per capita'!V$1)/$B35)</f>
        <v>0.33507418028646258</v>
      </c>
      <c r="W35" s="2">
        <f>IF('Number of Firms per 1000 Capita'!W35=0,"",SUMIFS(allNAICS!$P:$P,allNAICS!$C:$C,'Revenue per capita'!$A35,allNAICS!$E:$E,'Revenue per capita'!W$1)/$B35)</f>
        <v>2.0672091270118829</v>
      </c>
      <c r="X35" s="2">
        <f>IF('Number of Firms per 1000 Capita'!X35=0,"",SUMIFS(allNAICS!$P:$P,allNAICS!$C:$C,'Revenue per capita'!$A35,allNAICS!$E:$E,'Revenue per capita'!X$1)/$B35)</f>
        <v>0.91530468707498858</v>
      </c>
      <c r="Y35" s="2" t="str">
        <f>IF('Number of Firms per 1000 Capita'!Y35=0,"",SUMIFS(allNAICS!$P:$P,allNAICS!$C:$C,'Revenue per capita'!$A35,allNAICS!$E:$E,'Revenue per capita'!Y$1)/$B35)</f>
        <v/>
      </c>
      <c r="Z35" s="2" t="str">
        <f>IF('Number of Firms per 1000 Capita'!Z35=0,"",SUMIFS(allNAICS!$P:$P,allNAICS!$C:$C,'Revenue per capita'!$A35,allNAICS!$E:$E,'Revenue per capita'!Z$1)/$B35)</f>
        <v/>
      </c>
    </row>
    <row r="36" spans="1:26" x14ac:dyDescent="0.45">
      <c r="A36" s="2" t="s">
        <v>501</v>
      </c>
      <c r="B36" s="2">
        <v>181863</v>
      </c>
      <c r="C36" s="2" t="s">
        <v>502</v>
      </c>
      <c r="D36" s="2">
        <v>37.229573299999998</v>
      </c>
      <c r="E36" s="2">
        <v>-80.413939299999996</v>
      </c>
      <c r="F36" s="3">
        <f t="shared" si="0"/>
        <v>70.632767522805622</v>
      </c>
      <c r="G36" s="2">
        <f>IF('Number of Firms per 1000 Capita'!G36=0,"",SUMIFS(allNAICS!$P:$P,allNAICS!$C:$C,'Revenue per capita'!$A36,allNAICS!$E:$E,'Revenue per capita'!G$1)/$B36)</f>
        <v>5.4585044786460139E-2</v>
      </c>
      <c r="H36" s="2" t="str">
        <f>IF('Number of Firms per 1000 Capita'!H36=0,"",SUMIFS(allNAICS!$P:$P,allNAICS!$C:$C,'Revenue per capita'!$A36,allNAICS!$E:$E,'Revenue per capita'!H$1)/$B36)</f>
        <v/>
      </c>
      <c r="I36" s="2" t="str">
        <f>IF('Number of Firms per 1000 Capita'!I36=0,"",SUMIFS(allNAICS!$P:$P,allNAICS!$C:$C,'Revenue per capita'!$A36,allNAICS!$E:$E,'Revenue per capita'!I$1)/$B36)</f>
        <v/>
      </c>
      <c r="J36" s="2">
        <f>IF('Number of Firms per 1000 Capita'!J36=0,"",SUMIFS(allNAICS!$P:$P,allNAICS!$C:$C,'Revenue per capita'!$A36,allNAICS!$E:$E,'Revenue per capita'!J$1)/$B36)</f>
        <v>1.8209751296305461</v>
      </c>
      <c r="K36" s="2">
        <f>IF('Number of Firms per 1000 Capita'!K36=0,"",SUMIFS(allNAICS!$P:$P,allNAICS!$C:$C,'Revenue per capita'!$A36,allNAICS!$E:$E,'Revenue per capita'!K$1)/$B36)</f>
        <v>32.990756778454113</v>
      </c>
      <c r="L36" s="2">
        <f>IF('Number of Firms per 1000 Capita'!L36=0,"",SUMIFS(allNAICS!$P:$P,allNAICS!$C:$C,'Revenue per capita'!$A36,allNAICS!$E:$E,'Revenue per capita'!L$1)/$B36)</f>
        <v>8.8897191842210894</v>
      </c>
      <c r="M36" s="2">
        <f>IF('Number of Firms per 1000 Capita'!M36=0,"",SUMIFS(allNAICS!$P:$P,allNAICS!$C:$C,'Revenue per capita'!$A36,allNAICS!$E:$E,'Revenue per capita'!M$1)/$B36)</f>
        <v>11.93817873894085</v>
      </c>
      <c r="N36" s="2">
        <f>IF('Number of Firms per 1000 Capita'!N36=0,"",SUMIFS(allNAICS!$P:$P,allNAICS!$C:$C,'Revenue per capita'!$A36,allNAICS!$E:$E,'Revenue per capita'!N$1)/$B36)</f>
        <v>0.61144377910844971</v>
      </c>
      <c r="O36" s="2">
        <f>IF('Number of Firms per 1000 Capita'!O36=0,"",SUMIFS(allNAICS!$P:$P,allNAICS!$C:$C,'Revenue per capita'!$A36,allNAICS!$E:$E,'Revenue per capita'!O$1)/$B36)</f>
        <v>2.4234506194223124</v>
      </c>
      <c r="P36" s="2">
        <f>IF('Number of Firms per 1000 Capita'!P36=0,"",SUMIFS(allNAICS!$P:$P,allNAICS!$C:$C,'Revenue per capita'!$A36,allNAICS!$E:$E,'Revenue per capita'!P$1)/$B36)</f>
        <v>1.1472592006070503</v>
      </c>
      <c r="Q36" s="2">
        <f>IF('Number of Firms per 1000 Capita'!Q36=0,"",SUMIFS(allNAICS!$P:$P,allNAICS!$C:$C,'Revenue per capita'!$A36,allNAICS!$E:$E,'Revenue per capita'!Q$1)/$B36)</f>
        <v>2.2074693588030549</v>
      </c>
      <c r="R36" s="2">
        <f>IF('Number of Firms per 1000 Capita'!R36=0,"",SUMIFS(allNAICS!$P:$P,allNAICS!$C:$C,'Revenue per capita'!$A36,allNAICS!$E:$E,'Revenue per capita'!R$1)/$B36)</f>
        <v>1.7604790419161678</v>
      </c>
      <c r="S36" s="2">
        <f>IF('Number of Firms per 1000 Capita'!S36=0,"",SUMIFS(allNAICS!$P:$P,allNAICS!$C:$C,'Revenue per capita'!$A36,allNAICS!$E:$E,'Revenue per capita'!S$1)/$B36)</f>
        <v>0.53640377646910031</v>
      </c>
      <c r="T36" s="2">
        <f>IF('Number of Firms per 1000 Capita'!T36=0,"",SUMIFS(allNAICS!$P:$P,allNAICS!$C:$C,'Revenue per capita'!$A36,allNAICS!$E:$E,'Revenue per capita'!T$1)/$B36)</f>
        <v>0.22669262026910367</v>
      </c>
      <c r="U36" s="2">
        <f>IF('Number of Firms per 1000 Capita'!U36=0,"",SUMIFS(allNAICS!$P:$P,allNAICS!$C:$C,'Revenue per capita'!$A36,allNAICS!$E:$E,'Revenue per capita'!U$1)/$B36)</f>
        <v>3.8534336286105475</v>
      </c>
      <c r="V36" s="2">
        <f>IF('Number of Firms per 1000 Capita'!V36=0,"",SUMIFS(allNAICS!$P:$P,allNAICS!$C:$C,'Revenue per capita'!$A36,allNAICS!$E:$E,'Revenue per capita'!V$1)/$B36)</f>
        <v>0.22299753110858173</v>
      </c>
      <c r="W36" s="2">
        <f>IF('Number of Firms per 1000 Capita'!W36=0,"",SUMIFS(allNAICS!$P:$P,allNAICS!$C:$C,'Revenue per capita'!$A36,allNAICS!$E:$E,'Revenue per capita'!W$1)/$B36)</f>
        <v>1.3117621506298698</v>
      </c>
      <c r="X36" s="2">
        <f>IF('Number of Firms per 1000 Capita'!X36=0,"",SUMIFS(allNAICS!$P:$P,allNAICS!$C:$C,'Revenue per capita'!$A36,allNAICS!$E:$E,'Revenue per capita'!X$1)/$B36)</f>
        <v>0.63716093982833233</v>
      </c>
      <c r="Y36" s="2" t="str">
        <f>IF('Number of Firms per 1000 Capita'!Y36=0,"",SUMIFS(allNAICS!$P:$P,allNAICS!$C:$C,'Revenue per capita'!$A36,allNAICS!$E:$E,'Revenue per capita'!Y$1)/$B36)</f>
        <v/>
      </c>
      <c r="Z36" s="2" t="str">
        <f>IF('Number of Firms per 1000 Capita'!Z36=0,"",SUMIFS(allNAICS!$P:$P,allNAICS!$C:$C,'Revenue per capita'!$A36,allNAICS!$E:$E,'Revenue per capita'!Z$1)/$B36)</f>
        <v/>
      </c>
    </row>
    <row r="37" spans="1:26" x14ac:dyDescent="0.45">
      <c r="A37" s="2" t="s">
        <v>503</v>
      </c>
      <c r="B37" s="2">
        <v>189407</v>
      </c>
      <c r="C37" s="2" t="s">
        <v>504</v>
      </c>
      <c r="D37" s="2">
        <v>40.484202699999997</v>
      </c>
      <c r="E37" s="2">
        <v>-88.993687300000005</v>
      </c>
      <c r="F37" s="3">
        <f t="shared" si="0"/>
        <v>101.19375735849259</v>
      </c>
      <c r="G37" s="2">
        <f>IF('Number of Firms per 1000 Capita'!G37=0,"",SUMIFS(allNAICS!$P:$P,allNAICS!$C:$C,'Revenue per capita'!$A37,allNAICS!$E:$E,'Revenue per capita'!G$1)/$B37)</f>
        <v>0.19851431045315115</v>
      </c>
      <c r="H37" s="2" t="str">
        <f>IF('Number of Firms per 1000 Capita'!H37=0,"",SUMIFS(allNAICS!$P:$P,allNAICS!$C:$C,'Revenue per capita'!$A37,allNAICS!$E:$E,'Revenue per capita'!H$1)/$B37)</f>
        <v/>
      </c>
      <c r="I37" s="2" t="str">
        <f>IF('Number of Firms per 1000 Capita'!I37=0,"",SUMIFS(allNAICS!$P:$P,allNAICS!$C:$C,'Revenue per capita'!$A37,allNAICS!$E:$E,'Revenue per capita'!I$1)/$B37)</f>
        <v/>
      </c>
      <c r="J37" s="2">
        <f>IF('Number of Firms per 1000 Capita'!J37=0,"",SUMIFS(allNAICS!$P:$P,allNAICS!$C:$C,'Revenue per capita'!$A37,allNAICS!$E:$E,'Revenue per capita'!J$1)/$B37)</f>
        <v>1.1388333060552145</v>
      </c>
      <c r="K37" s="2">
        <f>IF('Number of Firms per 1000 Capita'!K37=0,"",SUMIFS(allNAICS!$P:$P,allNAICS!$C:$C,'Revenue per capita'!$A37,allNAICS!$E:$E,'Revenue per capita'!K$1)/$B37)</f>
        <v>9.0116679953750385</v>
      </c>
      <c r="L37" s="2">
        <f>IF('Number of Firms per 1000 Capita'!L37=0,"",SUMIFS(allNAICS!$P:$P,allNAICS!$C:$C,'Revenue per capita'!$A37,allNAICS!$E:$E,'Revenue per capita'!L$1)/$B37)</f>
        <v>58.535724656427696</v>
      </c>
      <c r="M37" s="2">
        <f>IF('Number of Firms per 1000 Capita'!M37=0,"",SUMIFS(allNAICS!$P:$P,allNAICS!$C:$C,'Revenue per capita'!$A37,allNAICS!$E:$E,'Revenue per capita'!M$1)/$B37)</f>
        <v>12.493482289461319</v>
      </c>
      <c r="N37" s="2">
        <f>IF('Number of Firms per 1000 Capita'!N37=0,"",SUMIFS(allNAICS!$P:$P,allNAICS!$C:$C,'Revenue per capita'!$A37,allNAICS!$E:$E,'Revenue per capita'!N$1)/$B37)</f>
        <v>1.5165859762310792</v>
      </c>
      <c r="O37" s="2">
        <f>IF('Number of Firms per 1000 Capita'!O37=0,"",SUMIFS(allNAICS!$P:$P,allNAICS!$C:$C,'Revenue per capita'!$A37,allNAICS!$E:$E,'Revenue per capita'!O$1)/$B37)</f>
        <v>1.4917664077885189</v>
      </c>
      <c r="P37" s="2">
        <f>IF('Number of Firms per 1000 Capita'!P37=0,"",SUMIFS(allNAICS!$P:$P,allNAICS!$C:$C,'Revenue per capita'!$A37,allNAICS!$E:$E,'Revenue per capita'!P$1)/$B37)</f>
        <v>0</v>
      </c>
      <c r="Q37" s="2">
        <f>IF('Number of Firms per 1000 Capita'!Q37=0,"",SUMIFS(allNAICS!$P:$P,allNAICS!$C:$C,'Revenue per capita'!$A37,allNAICS!$E:$E,'Revenue per capita'!Q$1)/$B37)</f>
        <v>1.3749016667810587</v>
      </c>
      <c r="R37" s="2">
        <f>IF('Number of Firms per 1000 Capita'!R37=0,"",SUMIFS(allNAICS!$P:$P,allNAICS!$C:$C,'Revenue per capita'!$A37,allNAICS!$E:$E,'Revenue per capita'!R$1)/$B37)</f>
        <v>2.0688992487078091</v>
      </c>
      <c r="S37" s="2">
        <f>IF('Number of Firms per 1000 Capita'!S37=0,"",SUMIFS(allNAICS!$P:$P,allNAICS!$C:$C,'Revenue per capita'!$A37,allNAICS!$E:$E,'Revenue per capita'!S$1)/$B37)</f>
        <v>2.121088449740506</v>
      </c>
      <c r="T37" s="2">
        <f>IF('Number of Firms per 1000 Capita'!T37=0,"",SUMIFS(allNAICS!$P:$P,allNAICS!$C:$C,'Revenue per capita'!$A37,allNAICS!$E:$E,'Revenue per capita'!T$1)/$B37)</f>
        <v>0.5945978765304345</v>
      </c>
      <c r="U37" s="2">
        <f>IF('Number of Firms per 1000 Capita'!U37=0,"",SUMIFS(allNAICS!$P:$P,allNAICS!$C:$C,'Revenue per capita'!$A37,allNAICS!$E:$E,'Revenue per capita'!U$1)/$B37)</f>
        <v>6.216269726039692</v>
      </c>
      <c r="V37" s="2">
        <f>IF('Number of Firms per 1000 Capita'!V37=0,"",SUMIFS(allNAICS!$P:$P,allNAICS!$C:$C,'Revenue per capita'!$A37,allNAICS!$E:$E,'Revenue per capita'!V$1)/$B37)</f>
        <v>0.31498835840280454</v>
      </c>
      <c r="W37" s="2">
        <f>IF('Number of Firms per 1000 Capita'!W37=0,"",SUMIFS(allNAICS!$P:$P,allNAICS!$C:$C,'Revenue per capita'!$A37,allNAICS!$E:$E,'Revenue per capita'!W$1)/$B37)</f>
        <v>2.9026646322469603</v>
      </c>
      <c r="X37" s="2">
        <f>IF('Number of Firms per 1000 Capita'!X37=0,"",SUMIFS(allNAICS!$P:$P,allNAICS!$C:$C,'Revenue per capita'!$A37,allNAICS!$E:$E,'Revenue per capita'!X$1)/$B37)</f>
        <v>1.0755199121468584</v>
      </c>
      <c r="Y37" s="2">
        <f>IF('Number of Firms per 1000 Capita'!Y37=0,"",SUMIFS(allNAICS!$P:$P,allNAICS!$C:$C,'Revenue per capita'!$A37,allNAICS!$E:$E,'Revenue per capita'!Y$1)/$B37)</f>
        <v>0.13825254610442064</v>
      </c>
      <c r="Z37" s="2" t="str">
        <f>IF('Number of Firms per 1000 Capita'!Z37=0,"",SUMIFS(allNAICS!$P:$P,allNAICS!$C:$C,'Revenue per capita'!$A37,allNAICS!$E:$E,'Revenue per capita'!Z$1)/$B37)</f>
        <v/>
      </c>
    </row>
    <row r="38" spans="1:26" x14ac:dyDescent="0.45">
      <c r="A38" s="2" t="s">
        <v>505</v>
      </c>
      <c r="B38" s="2">
        <v>165393</v>
      </c>
      <c r="C38" s="2" t="s">
        <v>506</v>
      </c>
      <c r="D38" s="2">
        <v>39.165325000000003</v>
      </c>
      <c r="E38" s="2">
        <v>-86.526385700000006</v>
      </c>
      <c r="F38" s="3">
        <f t="shared" si="0"/>
        <v>54.767686661466932</v>
      </c>
      <c r="G38" s="2">
        <f>IF('Number of Firms per 1000 Capita'!G38=0,"",SUMIFS(allNAICS!$P:$P,allNAICS!$C:$C,'Revenue per capita'!$A38,allNAICS!$E:$E,'Revenue per capita'!G$1)/$B38)</f>
        <v>0</v>
      </c>
      <c r="H38" s="2">
        <f>IF('Number of Firms per 1000 Capita'!H38=0,"",SUMIFS(allNAICS!$P:$P,allNAICS!$C:$C,'Revenue per capita'!$A38,allNAICS!$E:$E,'Revenue per capita'!H$1)/$B38)</f>
        <v>0</v>
      </c>
      <c r="I38" s="2" t="str">
        <f>IF('Number of Firms per 1000 Capita'!I38=0,"",SUMIFS(allNAICS!$P:$P,allNAICS!$C:$C,'Revenue per capita'!$A38,allNAICS!$E:$E,'Revenue per capita'!I$1)/$B38)</f>
        <v/>
      </c>
      <c r="J38" s="2">
        <f>IF('Number of Firms per 1000 Capita'!J38=0,"",SUMIFS(allNAICS!$P:$P,allNAICS!$C:$C,'Revenue per capita'!$A38,allNAICS!$E:$E,'Revenue per capita'!J$1)/$B38)</f>
        <v>2.9421801406347305</v>
      </c>
      <c r="K38" s="2">
        <f>IF('Number of Firms per 1000 Capita'!K38=0,"",SUMIFS(allNAICS!$P:$P,allNAICS!$C:$C,'Revenue per capita'!$A38,allNAICS!$E:$E,'Revenue per capita'!K$1)/$B38)</f>
        <v>10.090390766235572</v>
      </c>
      <c r="L38" s="2">
        <f>IF('Number of Firms per 1000 Capita'!L38=0,"",SUMIFS(allNAICS!$P:$P,allNAICS!$C:$C,'Revenue per capita'!$A38,allNAICS!$E:$E,'Revenue per capita'!L$1)/$B38)</f>
        <v>10.089901023622524</v>
      </c>
      <c r="M38" s="2">
        <f>IF('Number of Firms per 1000 Capita'!M38=0,"",SUMIFS(allNAICS!$P:$P,allNAICS!$C:$C,'Revenue per capita'!$A38,allNAICS!$E:$E,'Revenue per capita'!M$1)/$B38)</f>
        <v>11.244236454989027</v>
      </c>
      <c r="N38" s="2">
        <f>IF('Number of Firms per 1000 Capita'!N38=0,"",SUMIFS(allNAICS!$P:$P,allNAICS!$C:$C,'Revenue per capita'!$A38,allNAICS!$E:$E,'Revenue per capita'!N$1)/$B38)</f>
        <v>0.39918859927566464</v>
      </c>
      <c r="O38" s="2">
        <f>IF('Number of Firms per 1000 Capita'!O38=0,"",SUMIFS(allNAICS!$P:$P,allNAICS!$C:$C,'Revenue per capita'!$A38,allNAICS!$E:$E,'Revenue per capita'!O$1)/$B38)</f>
        <v>1.9537162999643274</v>
      </c>
      <c r="P38" s="2">
        <f>IF('Number of Firms per 1000 Capita'!P38=0,"",SUMIFS(allNAICS!$P:$P,allNAICS!$C:$C,'Revenue per capita'!$A38,allNAICS!$E:$E,'Revenue per capita'!P$1)/$B38)</f>
        <v>2.0285441342741231</v>
      </c>
      <c r="Q38" s="2">
        <f>IF('Number of Firms per 1000 Capita'!Q38=0,"",SUMIFS(allNAICS!$P:$P,allNAICS!$C:$C,'Revenue per capita'!$A38,allNAICS!$E:$E,'Revenue per capita'!Q$1)/$B38)</f>
        <v>1.8494555392308019</v>
      </c>
      <c r="R38" s="2">
        <f>IF('Number of Firms per 1000 Capita'!R38=0,"",SUMIFS(allNAICS!$P:$P,allNAICS!$C:$C,'Revenue per capita'!$A38,allNAICS!$E:$E,'Revenue per capita'!R$1)/$B38)</f>
        <v>2.0386533892002685</v>
      </c>
      <c r="S38" s="2">
        <f>IF('Number of Firms per 1000 Capita'!S38=0,"",SUMIFS(allNAICS!$P:$P,allNAICS!$C:$C,'Revenue per capita'!$A38,allNAICS!$E:$E,'Revenue per capita'!S$1)/$B38)</f>
        <v>1.4986547193653903</v>
      </c>
      <c r="T38" s="2">
        <f>IF('Number of Firms per 1000 Capita'!T38=0,"",SUMIFS(allNAICS!$P:$P,allNAICS!$C:$C,'Revenue per capita'!$A38,allNAICS!$E:$E,'Revenue per capita'!T$1)/$B38)</f>
        <v>0.21072838632832103</v>
      </c>
      <c r="U38" s="2">
        <f>IF('Number of Firms per 1000 Capita'!U38=0,"",SUMIFS(allNAICS!$P:$P,allNAICS!$C:$C,'Revenue per capita'!$A38,allNAICS!$E:$E,'Revenue per capita'!U$1)/$B38)</f>
        <v>6.5775456035019619</v>
      </c>
      <c r="V38" s="2">
        <f>IF('Number of Firms per 1000 Capita'!V38=0,"",SUMIFS(allNAICS!$P:$P,allNAICS!$C:$C,'Revenue per capita'!$A38,allNAICS!$E:$E,'Revenue per capita'!V$1)/$B38)</f>
        <v>0.26676461518927647</v>
      </c>
      <c r="W38" s="2">
        <f>IF('Number of Firms per 1000 Capita'!W38=0,"",SUMIFS(allNAICS!$P:$P,allNAICS!$C:$C,'Revenue per capita'!$A38,allNAICS!$E:$E,'Revenue per capita'!W$1)/$B38)</f>
        <v>2.0872346471737013</v>
      </c>
      <c r="X38" s="2">
        <f>IF('Number of Firms per 1000 Capita'!X38=0,"",SUMIFS(allNAICS!$P:$P,allNAICS!$C:$C,'Revenue per capita'!$A38,allNAICS!$E:$E,'Revenue per capita'!X$1)/$B38)</f>
        <v>1.4904923424812417</v>
      </c>
      <c r="Y38" s="2" t="str">
        <f>IF('Number of Firms per 1000 Capita'!Y38=0,"",SUMIFS(allNAICS!$P:$P,allNAICS!$C:$C,'Revenue per capita'!$A38,allNAICS!$E:$E,'Revenue per capita'!Y$1)/$B38)</f>
        <v/>
      </c>
      <c r="Z38" s="2" t="str">
        <f>IF('Number of Firms per 1000 Capita'!Z38=0,"",SUMIFS(allNAICS!$P:$P,allNAICS!$C:$C,'Revenue per capita'!$A38,allNAICS!$E:$E,'Revenue per capita'!Z$1)/$B38)</f>
        <v/>
      </c>
    </row>
    <row r="39" spans="1:26" x14ac:dyDescent="0.45">
      <c r="A39" s="2" t="s">
        <v>507</v>
      </c>
      <c r="B39" s="2">
        <v>677346</v>
      </c>
      <c r="C39" s="2" t="s">
        <v>508</v>
      </c>
      <c r="D39" s="2">
        <v>43.618710200000002</v>
      </c>
      <c r="E39" s="2">
        <v>-116.2146068</v>
      </c>
      <c r="F39" s="3">
        <f t="shared" si="0"/>
        <v>81.56998934075051</v>
      </c>
      <c r="G39" s="2">
        <f>IF('Number of Firms per 1000 Capita'!G39=0,"",SUMIFS(allNAICS!$P:$P,allNAICS!$C:$C,'Revenue per capita'!$A39,allNAICS!$E:$E,'Revenue per capita'!G$1)/$B39)</f>
        <v>0.11662281906145457</v>
      </c>
      <c r="H39" s="2">
        <f>IF('Number of Firms per 1000 Capita'!H39=0,"",SUMIFS(allNAICS!$P:$P,allNAICS!$C:$C,'Revenue per capita'!$A39,allNAICS!$E:$E,'Revenue per capita'!H$1)/$B39)</f>
        <v>0.10654377526404527</v>
      </c>
      <c r="I39" s="2">
        <f>IF('Number of Firms per 1000 Capita'!I39=0,"",SUMIFS(allNAICS!$P:$P,allNAICS!$C:$C,'Revenue per capita'!$A39,allNAICS!$E:$E,'Revenue per capita'!I$1)/$B39)</f>
        <v>0</v>
      </c>
      <c r="J39" s="2">
        <f>IF('Number of Firms per 1000 Capita'!J39=0,"",SUMIFS(allNAICS!$P:$P,allNAICS!$C:$C,'Revenue per capita'!$A39,allNAICS!$E:$E,'Revenue per capita'!J$1)/$B39)</f>
        <v>5.0561146002190904</v>
      </c>
      <c r="K39" s="2">
        <f>IF('Number of Firms per 1000 Capita'!K39=0,"",SUMIFS(allNAICS!$P:$P,allNAICS!$C:$C,'Revenue per capita'!$A39,allNAICS!$E:$E,'Revenue per capita'!K$1)/$B39)</f>
        <v>10.954327625762904</v>
      </c>
      <c r="L39" s="2">
        <f>IF('Number of Firms per 1000 Capita'!L39=0,"",SUMIFS(allNAICS!$P:$P,allNAICS!$C:$C,'Revenue per capita'!$A39,allNAICS!$E:$E,'Revenue per capita'!L$1)/$B39)</f>
        <v>18.494980408830937</v>
      </c>
      <c r="M39" s="2">
        <f>IF('Number of Firms per 1000 Capita'!M39=0,"",SUMIFS(allNAICS!$P:$P,allNAICS!$C:$C,'Revenue per capita'!$A39,allNAICS!$E:$E,'Revenue per capita'!M$1)/$B39)</f>
        <v>11.902612549568463</v>
      </c>
      <c r="N39" s="2">
        <f>IF('Number of Firms per 1000 Capita'!N39=0,"",SUMIFS(allNAICS!$P:$P,allNAICS!$C:$C,'Revenue per capita'!$A39,allNAICS!$E:$E,'Revenue per capita'!N$1)/$B39)</f>
        <v>1.5471516772816256</v>
      </c>
      <c r="O39" s="2">
        <f>IF('Number of Firms per 1000 Capita'!O39=0,"",SUMIFS(allNAICS!$P:$P,allNAICS!$C:$C,'Revenue per capita'!$A39,allNAICS!$E:$E,'Revenue per capita'!O$1)/$B39)</f>
        <v>10.846871465986364</v>
      </c>
      <c r="P39" s="2">
        <f>IF('Number of Firms per 1000 Capita'!P39=0,"",SUMIFS(allNAICS!$P:$P,allNAICS!$C:$C,'Revenue per capita'!$A39,allNAICS!$E:$E,'Revenue per capita'!P$1)/$B39)</f>
        <v>7.5567789578738189</v>
      </c>
      <c r="Q39" s="2">
        <f>IF('Number of Firms per 1000 Capita'!Q39=0,"",SUMIFS(allNAICS!$P:$P,allNAICS!$C:$C,'Revenue per capita'!$A39,allNAICS!$E:$E,'Revenue per capita'!Q$1)/$B39)</f>
        <v>1.5636631795271545</v>
      </c>
      <c r="R39" s="2">
        <f>IF('Number of Firms per 1000 Capita'!R39=0,"",SUMIFS(allNAICS!$P:$P,allNAICS!$C:$C,'Revenue per capita'!$A39,allNAICS!$E:$E,'Revenue per capita'!R$1)/$B39)</f>
        <v>3.1074030111641613</v>
      </c>
      <c r="S39" s="2">
        <f>IF('Number of Firms per 1000 Capita'!S39=0,"",SUMIFS(allNAICS!$P:$P,allNAICS!$C:$C,'Revenue per capita'!$A39,allNAICS!$E:$E,'Revenue per capita'!S$1)/$B39)</f>
        <v>1.4453307467675309</v>
      </c>
      <c r="T39" s="2">
        <f>IF('Number of Firms per 1000 Capita'!T39=0,"",SUMIFS(allNAICS!$P:$P,allNAICS!$C:$C,'Revenue per capita'!$A39,allNAICS!$E:$E,'Revenue per capita'!T$1)/$B39)</f>
        <v>0.35389298822167697</v>
      </c>
      <c r="U39" s="2">
        <f>IF('Number of Firms per 1000 Capita'!U39=0,"",SUMIFS(allNAICS!$P:$P,allNAICS!$C:$C,'Revenue per capita'!$A39,allNAICS!$E:$E,'Revenue per capita'!U$1)/$B39)</f>
        <v>5.3087904852173038</v>
      </c>
      <c r="V39" s="2">
        <f>IF('Number of Firms per 1000 Capita'!V39=0,"",SUMIFS(allNAICS!$P:$P,allNAICS!$C:$C,'Revenue per capita'!$A39,allNAICS!$E:$E,'Revenue per capita'!V$1)/$B39)</f>
        <v>0.30176748663164765</v>
      </c>
      <c r="W39" s="2">
        <f>IF('Number of Firms per 1000 Capita'!W39=0,"",SUMIFS(allNAICS!$P:$P,allNAICS!$C:$C,'Revenue per capita'!$A39,allNAICS!$E:$E,'Revenue per capita'!W$1)/$B39)</f>
        <v>1.4898117062771463</v>
      </c>
      <c r="X39" s="2">
        <f>IF('Number of Firms per 1000 Capita'!X39=0,"",SUMIFS(allNAICS!$P:$P,allNAICS!$C:$C,'Revenue per capita'!$A39,allNAICS!$E:$E,'Revenue per capita'!X$1)/$B39)</f>
        <v>0.6791639723272892</v>
      </c>
      <c r="Y39" s="2">
        <f>IF('Number of Firms per 1000 Capita'!Y39=0,"",SUMIFS(allNAICS!$P:$P,allNAICS!$C:$C,'Revenue per capita'!$A39,allNAICS!$E:$E,'Revenue per capita'!Y$1)/$B39)</f>
        <v>0.73816188476790301</v>
      </c>
      <c r="Z39" s="2" t="str">
        <f>IF('Number of Firms per 1000 Capita'!Z39=0,"",SUMIFS(allNAICS!$P:$P,allNAICS!$C:$C,'Revenue per capita'!$A39,allNAICS!$E:$E,'Revenue per capita'!Z$1)/$B39)</f>
        <v/>
      </c>
    </row>
    <row r="40" spans="1:26" x14ac:dyDescent="0.45">
      <c r="A40" s="2" t="s">
        <v>509</v>
      </c>
      <c r="B40" s="2">
        <v>4771936</v>
      </c>
      <c r="C40" s="2" t="s">
        <v>510</v>
      </c>
      <c r="D40" s="2">
        <v>42.358430800000001</v>
      </c>
      <c r="E40" s="2">
        <v>-71.059773199999995</v>
      </c>
      <c r="F40" s="3">
        <f t="shared" si="0"/>
        <v>144.07697819082236</v>
      </c>
      <c r="G40" s="2">
        <f>IF('Number of Firms per 1000 Capita'!G40=0,"",SUMIFS(allNAICS!$P:$P,allNAICS!$C:$C,'Revenue per capita'!$A40,allNAICS!$E:$E,'Revenue per capita'!G$1)/$B40)</f>
        <v>4.539059199452801E-2</v>
      </c>
      <c r="H40" s="2">
        <f>IF('Number of Firms per 1000 Capita'!H40=0,"",SUMIFS(allNAICS!$P:$P,allNAICS!$C:$C,'Revenue per capita'!$A40,allNAICS!$E:$E,'Revenue per capita'!H$1)/$B40)</f>
        <v>2.4057321808171779E-2</v>
      </c>
      <c r="I40" s="2">
        <f>IF('Number of Firms per 1000 Capita'!I40=0,"",SUMIFS(allNAICS!$P:$P,allNAICS!$C:$C,'Revenue per capita'!$A40,allNAICS!$E:$E,'Revenue per capita'!I$1)/$B40)</f>
        <v>1.7545421816218827</v>
      </c>
      <c r="J40" s="2">
        <f>IF('Number of Firms per 1000 Capita'!J40=0,"",SUMIFS(allNAICS!$P:$P,allNAICS!$C:$C,'Revenue per capita'!$A40,allNAICS!$E:$E,'Revenue per capita'!J$1)/$B40)</f>
        <v>6.0141045479235258</v>
      </c>
      <c r="K40" s="2">
        <f>IF('Number of Firms per 1000 Capita'!K40=0,"",SUMIFS(allNAICS!$P:$P,allNAICS!$C:$C,'Revenue per capita'!$A40,allNAICS!$E:$E,'Revenue per capita'!K$1)/$B40)</f>
        <v>12.848280027225847</v>
      </c>
      <c r="L40" s="2">
        <f>IF('Number of Firms per 1000 Capita'!L40=0,"",SUMIFS(allNAICS!$P:$P,allNAICS!$C:$C,'Revenue per capita'!$A40,allNAICS!$E:$E,'Revenue per capita'!L$1)/$B40)</f>
        <v>32.888933967261927</v>
      </c>
      <c r="M40" s="2">
        <f>IF('Number of Firms per 1000 Capita'!M40=0,"",SUMIFS(allNAICS!$P:$P,allNAICS!$C:$C,'Revenue per capita'!$A40,allNAICS!$E:$E,'Revenue per capita'!M$1)/$B40)</f>
        <v>14.385263968334865</v>
      </c>
      <c r="N40" s="2">
        <f>IF('Number of Firms per 1000 Capita'!N40=0,"",SUMIFS(allNAICS!$P:$P,allNAICS!$C:$C,'Revenue per capita'!$A40,allNAICS!$E:$E,'Revenue per capita'!N$1)/$B40)</f>
        <v>2.1053348158902381</v>
      </c>
      <c r="O40" s="2">
        <f>IF('Number of Firms per 1000 Capita'!O40=0,"",SUMIFS(allNAICS!$P:$P,allNAICS!$C:$C,'Revenue per capita'!$A40,allNAICS!$E:$E,'Revenue per capita'!O$1)/$B40)</f>
        <v>8.1953986809546482</v>
      </c>
      <c r="P40" s="2">
        <f>IF('Number of Firms per 1000 Capita'!P40=0,"",SUMIFS(allNAICS!$P:$P,allNAICS!$C:$C,'Revenue per capita'!$A40,allNAICS!$E:$E,'Revenue per capita'!P$1)/$B40)</f>
        <v>25.339570773790765</v>
      </c>
      <c r="Q40" s="2">
        <f>IF('Number of Firms per 1000 Capita'!Q40=0,"",SUMIFS(allNAICS!$P:$P,allNAICS!$C:$C,'Revenue per capita'!$A40,allNAICS!$E:$E,'Revenue per capita'!Q$1)/$B40)</f>
        <v>3.1137362278119403</v>
      </c>
      <c r="R40" s="2">
        <f>IF('Number of Firms per 1000 Capita'!R40=0,"",SUMIFS(allNAICS!$P:$P,allNAICS!$C:$C,'Revenue per capita'!$A40,allNAICS!$E:$E,'Revenue per capita'!R$1)/$B40)</f>
        <v>13.359043373590929</v>
      </c>
      <c r="S40" s="2">
        <f>IF('Number of Firms per 1000 Capita'!S40=0,"",SUMIFS(allNAICS!$P:$P,allNAICS!$C:$C,'Revenue per capita'!$A40,allNAICS!$E:$E,'Revenue per capita'!S$1)/$B40)</f>
        <v>3.1740924438215434</v>
      </c>
      <c r="T40" s="2">
        <f>IF('Number of Firms per 1000 Capita'!T40=0,"",SUMIFS(allNAICS!$P:$P,allNAICS!$C:$C,'Revenue per capita'!$A40,allNAICS!$E:$E,'Revenue per capita'!T$1)/$B40)</f>
        <v>3.176923998980707</v>
      </c>
      <c r="U40" s="2">
        <f>IF('Number of Firms per 1000 Capita'!U40=0,"",SUMIFS(allNAICS!$P:$P,allNAICS!$C:$C,'Revenue per capita'!$A40,allNAICS!$E:$E,'Revenue per capita'!U$1)/$B40)</f>
        <v>10.859132645534224</v>
      </c>
      <c r="V40" s="2">
        <f>IF('Number of Firms per 1000 Capita'!V40=0,"",SUMIFS(allNAICS!$P:$P,allNAICS!$C:$C,'Revenue per capita'!$A40,allNAICS!$E:$E,'Revenue per capita'!V$1)/$B40)</f>
        <v>0.96991933672203479</v>
      </c>
      <c r="W40" s="2">
        <f>IF('Number of Firms per 1000 Capita'!W40=0,"",SUMIFS(allNAICS!$P:$P,allNAICS!$C:$C,'Revenue per capita'!$A40,allNAICS!$E:$E,'Revenue per capita'!W$1)/$B40)</f>
        <v>2.8536355055893456</v>
      </c>
      <c r="X40" s="2">
        <f>IF('Number of Firms per 1000 Capita'!X40=0,"",SUMIFS(allNAICS!$P:$P,allNAICS!$C:$C,'Revenue per capita'!$A40,allNAICS!$E:$E,'Revenue per capita'!X$1)/$B40)</f>
        <v>1.2536968224217593</v>
      </c>
      <c r="Y40" s="2">
        <f>IF('Number of Firms per 1000 Capita'!Y40=0,"",SUMIFS(allNAICS!$P:$P,allNAICS!$C:$C,'Revenue per capita'!$A40,allNAICS!$E:$E,'Revenue per capita'!Y$1)/$B40)</f>
        <v>1.7066324862697237</v>
      </c>
      <c r="Z40" s="2">
        <f>IF('Number of Firms per 1000 Capita'!Z40=0,"",SUMIFS(allNAICS!$P:$P,allNAICS!$C:$C,'Revenue per capita'!$A40,allNAICS!$E:$E,'Revenue per capita'!Z$1)/$B40)</f>
        <v>9.2884732737404697E-3</v>
      </c>
    </row>
    <row r="41" spans="1:26" x14ac:dyDescent="0.45">
      <c r="A41" s="2" t="s">
        <v>511</v>
      </c>
      <c r="B41" s="2">
        <v>316782</v>
      </c>
      <c r="C41" s="2" t="s">
        <v>512</v>
      </c>
      <c r="D41" s="2">
        <v>40.014985600000003</v>
      </c>
      <c r="E41" s="2">
        <v>-105.27054560000001</v>
      </c>
      <c r="F41" s="3">
        <f t="shared" si="0"/>
        <v>107.43614220504953</v>
      </c>
      <c r="G41" s="2">
        <f>IF('Number of Firms per 1000 Capita'!G41=0,"",SUMIFS(allNAICS!$P:$P,allNAICS!$C:$C,'Revenue per capita'!$A41,allNAICS!$E:$E,'Revenue per capita'!G$1)/$B41)</f>
        <v>4.7171240790196411E-2</v>
      </c>
      <c r="H41" s="2">
        <f>IF('Number of Firms per 1000 Capita'!H41=0,"",SUMIFS(allNAICS!$P:$P,allNAICS!$C:$C,'Revenue per capita'!$A41,allNAICS!$E:$E,'Revenue per capita'!H$1)/$B41)</f>
        <v>0.17254768263348297</v>
      </c>
      <c r="I41" s="2">
        <f>IF('Number of Firms per 1000 Capita'!I41=0,"",SUMIFS(allNAICS!$P:$P,allNAICS!$C:$C,'Revenue per capita'!$A41,allNAICS!$E:$E,'Revenue per capita'!I$1)/$B41)</f>
        <v>0.54144490532921696</v>
      </c>
      <c r="J41" s="2">
        <f>IF('Number of Firms per 1000 Capita'!J41=0,"",SUMIFS(allNAICS!$P:$P,allNAICS!$C:$C,'Revenue per capita'!$A41,allNAICS!$E:$E,'Revenue per capita'!J$1)/$B41)</f>
        <v>3.094430870440871</v>
      </c>
      <c r="K41" s="2">
        <f>IF('Number of Firms per 1000 Capita'!K41=0,"",SUMIFS(allNAICS!$P:$P,allNAICS!$C:$C,'Revenue per capita'!$A41,allNAICS!$E:$E,'Revenue per capita'!K$1)/$B41)</f>
        <v>17.046299979165482</v>
      </c>
      <c r="L41" s="2">
        <f>IF('Number of Firms per 1000 Capita'!L41=0,"",SUMIFS(allNAICS!$P:$P,allNAICS!$C:$C,'Revenue per capita'!$A41,allNAICS!$E:$E,'Revenue per capita'!L$1)/$B41)</f>
        <v>28.962169567715339</v>
      </c>
      <c r="M41" s="2">
        <f>IF('Number of Firms per 1000 Capita'!M41=0,"",SUMIFS(allNAICS!$P:$P,allNAICS!$C:$C,'Revenue per capita'!$A41,allNAICS!$E:$E,'Revenue per capita'!M$1)/$B41)</f>
        <v>14.774336925709163</v>
      </c>
      <c r="N41" s="2">
        <f>IF('Number of Firms per 1000 Capita'!N41=0,"",SUMIFS(allNAICS!$P:$P,allNAICS!$C:$C,'Revenue per capita'!$A41,allNAICS!$E:$E,'Revenue per capita'!N$1)/$B41)</f>
        <v>0.41850231389409753</v>
      </c>
      <c r="O41" s="2">
        <f>IF('Number of Firms per 1000 Capita'!O41=0,"",SUMIFS(allNAICS!$P:$P,allNAICS!$C:$C,'Revenue per capita'!$A41,allNAICS!$E:$E,'Revenue per capita'!O$1)/$B41)</f>
        <v>4.7587520755598485</v>
      </c>
      <c r="P41" s="2">
        <f>IF('Number of Firms per 1000 Capita'!P41=0,"",SUMIFS(allNAICS!$P:$P,allNAICS!$C:$C,'Revenue per capita'!$A41,allNAICS!$E:$E,'Revenue per capita'!P$1)/$B41)</f>
        <v>3.1676641980920635</v>
      </c>
      <c r="Q41" s="2">
        <f>IF('Number of Firms per 1000 Capita'!Q41=0,"",SUMIFS(allNAICS!$P:$P,allNAICS!$C:$C,'Revenue per capita'!$A41,allNAICS!$E:$E,'Revenue per capita'!Q$1)/$B41)</f>
        <v>3.0428970080370727</v>
      </c>
      <c r="R41" s="2">
        <f>IF('Number of Firms per 1000 Capita'!R41=0,"",SUMIFS(allNAICS!$P:$P,allNAICS!$C:$C,'Revenue per capita'!$A41,allNAICS!$E:$E,'Revenue per capita'!R$1)/$B41)</f>
        <v>17.213550643660309</v>
      </c>
      <c r="S41" s="2">
        <f>IF('Number of Firms per 1000 Capita'!S41=0,"",SUMIFS(allNAICS!$P:$P,allNAICS!$C:$C,'Revenue per capita'!$A41,allNAICS!$E:$E,'Revenue per capita'!S$1)/$B41)</f>
        <v>2.7386941177213351</v>
      </c>
      <c r="T41" s="2">
        <f>IF('Number of Firms per 1000 Capita'!T41=0,"",SUMIFS(allNAICS!$P:$P,allNAICS!$C:$C,'Revenue per capita'!$A41,allNAICS!$E:$E,'Revenue per capita'!T$1)/$B41)</f>
        <v>0.61065969657366892</v>
      </c>
      <c r="U41" s="2">
        <f>IF('Number of Firms per 1000 Capita'!U41=0,"",SUMIFS(allNAICS!$P:$P,allNAICS!$C:$C,'Revenue per capita'!$A41,allNAICS!$E:$E,'Revenue per capita'!U$1)/$B41)</f>
        <v>6.0990018372256003</v>
      </c>
      <c r="V41" s="2">
        <f>IF('Number of Firms per 1000 Capita'!V41=0,"",SUMIFS(allNAICS!$P:$P,allNAICS!$C:$C,'Revenue per capita'!$A41,allNAICS!$E:$E,'Revenue per capita'!V$1)/$B41)</f>
        <v>0.6468202107442973</v>
      </c>
      <c r="W41" s="2">
        <f>IF('Number of Firms per 1000 Capita'!W41=0,"",SUMIFS(allNAICS!$P:$P,allNAICS!$C:$C,'Revenue per capita'!$A41,allNAICS!$E:$E,'Revenue per capita'!W$1)/$B41)</f>
        <v>2.5292598695632957</v>
      </c>
      <c r="X41" s="2">
        <f>IF('Number of Firms per 1000 Capita'!X41=0,"",SUMIFS(allNAICS!$P:$P,allNAICS!$C:$C,'Revenue per capita'!$A41,allNAICS!$E:$E,'Revenue per capita'!X$1)/$B41)</f>
        <v>0.95538572267363675</v>
      </c>
      <c r="Y41" s="2">
        <f>IF('Number of Firms per 1000 Capita'!Y41=0,"",SUMIFS(allNAICS!$P:$P,allNAICS!$C:$C,'Revenue per capita'!$A41,allNAICS!$E:$E,'Revenue per capita'!Y$1)/$B41)</f>
        <v>0.61655333952055358</v>
      </c>
      <c r="Z41" s="2" t="str">
        <f>IF('Number of Firms per 1000 Capita'!Z41=0,"",SUMIFS(allNAICS!$P:$P,allNAICS!$C:$C,'Revenue per capita'!$A41,allNAICS!$E:$E,'Revenue per capita'!Z$1)/$B41)</f>
        <v/>
      </c>
    </row>
    <row r="42" spans="1:26" x14ac:dyDescent="0.45">
      <c r="A42" s="2" t="s">
        <v>513</v>
      </c>
      <c r="B42" s="2">
        <v>169250</v>
      </c>
      <c r="C42" s="2" t="s">
        <v>514</v>
      </c>
      <c r="D42" s="2">
        <v>36.968521899999999</v>
      </c>
      <c r="E42" s="2">
        <v>-86.480804300000003</v>
      </c>
      <c r="F42" s="3">
        <f t="shared" si="0"/>
        <v>85.451911373707546</v>
      </c>
      <c r="G42" s="2">
        <f>IF('Number of Firms per 1000 Capita'!G42=0,"",SUMIFS(allNAICS!$P:$P,allNAICS!$C:$C,'Revenue per capita'!$A42,allNAICS!$E:$E,'Revenue per capita'!G$1)/$B42)</f>
        <v>4.4254062038404728E-2</v>
      </c>
      <c r="H42" s="2">
        <f>IF('Number of Firms per 1000 Capita'!H42=0,"",SUMIFS(allNAICS!$P:$P,allNAICS!$C:$C,'Revenue per capita'!$A42,allNAICS!$E:$E,'Revenue per capita'!H$1)/$B42)</f>
        <v>0.30066174298375187</v>
      </c>
      <c r="I42" s="2">
        <f>IF('Number of Firms per 1000 Capita'!I42=0,"",SUMIFS(allNAICS!$P:$P,allNAICS!$C:$C,'Revenue per capita'!$A42,allNAICS!$E:$E,'Revenue per capita'!I$1)/$B42)</f>
        <v>0.92187296898079762</v>
      </c>
      <c r="J42" s="2">
        <f>IF('Number of Firms per 1000 Capita'!J42=0,"",SUMIFS(allNAICS!$P:$P,allNAICS!$C:$C,'Revenue per capita'!$A42,allNAICS!$E:$E,'Revenue per capita'!J$1)/$B42)</f>
        <v>4.2830192023633682</v>
      </c>
      <c r="K42" s="2">
        <f>IF('Number of Firms per 1000 Capita'!K42=0,"",SUMIFS(allNAICS!$P:$P,allNAICS!$C:$C,'Revenue per capita'!$A42,allNAICS!$E:$E,'Revenue per capita'!K$1)/$B42)</f>
        <v>30.157347119645493</v>
      </c>
      <c r="L42" s="2">
        <f>IF('Number of Firms per 1000 Capita'!L42=0,"",SUMIFS(allNAICS!$P:$P,allNAICS!$C:$C,'Revenue per capita'!$A42,allNAICS!$E:$E,'Revenue per capita'!L$1)/$B42)</f>
        <v>20.00059084194978</v>
      </c>
      <c r="M42" s="2">
        <f>IF('Number of Firms per 1000 Capita'!M42=0,"",SUMIFS(allNAICS!$P:$P,allNAICS!$C:$C,'Revenue per capita'!$A42,allNAICS!$E:$E,'Revenue per capita'!M$1)/$B42)</f>
        <v>10.706144756277697</v>
      </c>
      <c r="N42" s="2">
        <f>IF('Number of Firms per 1000 Capita'!N42=0,"",SUMIFS(allNAICS!$P:$P,allNAICS!$C:$C,'Revenue per capita'!$A42,allNAICS!$E:$E,'Revenue per capita'!N$1)/$B42)</f>
        <v>2.701116691285081</v>
      </c>
      <c r="O42" s="2">
        <f>IF('Number of Firms per 1000 Capita'!O42=0,"",SUMIFS(allNAICS!$P:$P,allNAICS!$C:$C,'Revenue per capita'!$A42,allNAICS!$E:$E,'Revenue per capita'!O$1)/$B42)</f>
        <v>0.90023633677991133</v>
      </c>
      <c r="P42" s="2">
        <f>IF('Number of Firms per 1000 Capita'!P42=0,"",SUMIFS(allNAICS!$P:$P,allNAICS!$C:$C,'Revenue per capita'!$A42,allNAICS!$E:$E,'Revenue per capita'!P$1)/$B42)</f>
        <v>3.4537016248153618</v>
      </c>
      <c r="Q42" s="2">
        <f>IF('Number of Firms per 1000 Capita'!Q42=0,"",SUMIFS(allNAICS!$P:$P,allNAICS!$C:$C,'Revenue per capita'!$A42,allNAICS!$E:$E,'Revenue per capita'!Q$1)/$B42)</f>
        <v>1.2149955686853766</v>
      </c>
      <c r="R42" s="2">
        <f>IF('Number of Firms per 1000 Capita'!R42=0,"",SUMIFS(allNAICS!$P:$P,allNAICS!$C:$C,'Revenue per capita'!$A42,allNAICS!$E:$E,'Revenue per capita'!R$1)/$B42)</f>
        <v>1.1067355982274742</v>
      </c>
      <c r="S42" s="2">
        <f>IF('Number of Firms per 1000 Capita'!S42=0,"",SUMIFS(allNAICS!$P:$P,allNAICS!$C:$C,'Revenue per capita'!$A42,allNAICS!$E:$E,'Revenue per capita'!S$1)/$B42)</f>
        <v>0.76319054652880358</v>
      </c>
      <c r="T42" s="2">
        <f>IF('Number of Firms per 1000 Capita'!T42=0,"",SUMIFS(allNAICS!$P:$P,allNAICS!$C:$C,'Revenue per capita'!$A42,allNAICS!$E:$E,'Revenue per capita'!T$1)/$B42)</f>
        <v>9.3276218611521425E-2</v>
      </c>
      <c r="U42" s="2">
        <f>IF('Number of Firms per 1000 Capita'!U42=0,"",SUMIFS(allNAICS!$P:$P,allNAICS!$C:$C,'Revenue per capita'!$A42,allNAICS!$E:$E,'Revenue per capita'!U$1)/$B42)</f>
        <v>5.5634918759231908</v>
      </c>
      <c r="V42" s="2">
        <f>IF('Number of Firms per 1000 Capita'!V42=0,"",SUMIFS(allNAICS!$P:$P,allNAICS!$C:$C,'Revenue per capita'!$A42,allNAICS!$E:$E,'Revenue per capita'!V$1)/$B42)</f>
        <v>0.37269128508124078</v>
      </c>
      <c r="W42" s="2">
        <f>IF('Number of Firms per 1000 Capita'!W42=0,"",SUMIFS(allNAICS!$P:$P,allNAICS!$C:$C,'Revenue per capita'!$A42,allNAICS!$E:$E,'Revenue per capita'!W$1)/$B42)</f>
        <v>2.1260265878877402</v>
      </c>
      <c r="X42" s="2">
        <f>IF('Number of Firms per 1000 Capita'!X42=0,"",SUMIFS(allNAICS!$P:$P,allNAICS!$C:$C,'Revenue per capita'!$A42,allNAICS!$E:$E,'Revenue per capita'!X$1)/$B42)</f>
        <v>0.74255834564254064</v>
      </c>
      <c r="Y42" s="2" t="str">
        <f>IF('Number of Firms per 1000 Capita'!Y42=0,"",SUMIFS(allNAICS!$P:$P,allNAICS!$C:$C,'Revenue per capita'!$A42,allNAICS!$E:$E,'Revenue per capita'!Y$1)/$B42)</f>
        <v/>
      </c>
      <c r="Z42" s="2" t="str">
        <f>IF('Number of Firms per 1000 Capita'!Z42=0,"",SUMIFS(allNAICS!$P:$P,allNAICS!$C:$C,'Revenue per capita'!$A42,allNAICS!$E:$E,'Revenue per capita'!Z$1)/$B42)</f>
        <v/>
      </c>
    </row>
    <row r="43" spans="1:26" x14ac:dyDescent="0.45">
      <c r="A43" s="2" t="s">
        <v>515</v>
      </c>
      <c r="B43" s="2">
        <v>258903</v>
      </c>
      <c r="C43" s="2" t="s">
        <v>492</v>
      </c>
      <c r="D43" s="2">
        <v>47.567320199999997</v>
      </c>
      <c r="E43" s="2">
        <v>-122.6329356</v>
      </c>
      <c r="F43" s="3">
        <f t="shared" si="0"/>
        <v>33.928347682336636</v>
      </c>
      <c r="G43" s="2">
        <f>IF('Number of Firms per 1000 Capita'!G43=0,"",SUMIFS(allNAICS!$P:$P,allNAICS!$C:$C,'Revenue per capita'!$A43,allNAICS!$E:$E,'Revenue per capita'!G$1)/$B43)</f>
        <v>8.6449365206274165E-2</v>
      </c>
      <c r="H43" s="2" t="str">
        <f>IF('Number of Firms per 1000 Capita'!H43=0,"",SUMIFS(allNAICS!$P:$P,allNAICS!$C:$C,'Revenue per capita'!$A43,allNAICS!$E:$E,'Revenue per capita'!H$1)/$B43)</f>
        <v/>
      </c>
      <c r="I43" s="2" t="str">
        <f>IF('Number of Firms per 1000 Capita'!I43=0,"",SUMIFS(allNAICS!$P:$P,allNAICS!$C:$C,'Revenue per capita'!$A43,allNAICS!$E:$E,'Revenue per capita'!I$1)/$B43)</f>
        <v/>
      </c>
      <c r="J43" s="2">
        <f>IF('Number of Firms per 1000 Capita'!J43=0,"",SUMIFS(allNAICS!$P:$P,allNAICS!$C:$C,'Revenue per capita'!$A43,allNAICS!$E:$E,'Revenue per capita'!J$1)/$B43)</f>
        <v>2.0864300529541953</v>
      </c>
      <c r="K43" s="2">
        <f>IF('Number of Firms per 1000 Capita'!K43=0,"",SUMIFS(allNAICS!$P:$P,allNAICS!$C:$C,'Revenue per capita'!$A43,allNAICS!$E:$E,'Revenue per capita'!K$1)/$B43)</f>
        <v>1.1623542407774341</v>
      </c>
      <c r="L43" s="2">
        <f>IF('Number of Firms per 1000 Capita'!L43=0,"",SUMIFS(allNAICS!$P:$P,allNAICS!$C:$C,'Revenue per capita'!$A43,allNAICS!$E:$E,'Revenue per capita'!L$1)/$B43)</f>
        <v>1.7032170349513138</v>
      </c>
      <c r="M43" s="2">
        <f>IF('Number of Firms per 1000 Capita'!M43=0,"",SUMIFS(allNAICS!$P:$P,allNAICS!$C:$C,'Revenue per capita'!$A43,allNAICS!$E:$E,'Revenue per capita'!M$1)/$B43)</f>
        <v>10.29933990722394</v>
      </c>
      <c r="N43" s="2">
        <f>IF('Number of Firms per 1000 Capita'!N43=0,"",SUMIFS(allNAICS!$P:$P,allNAICS!$C:$C,'Revenue per capita'!$A43,allNAICS!$E:$E,'Revenue per capita'!N$1)/$B43)</f>
        <v>0.43568826935184218</v>
      </c>
      <c r="O43" s="2">
        <f>IF('Number of Firms per 1000 Capita'!O43=0,"",SUMIFS(allNAICS!$P:$P,allNAICS!$C:$C,'Revenue per capita'!$A43,allNAICS!$E:$E,'Revenue per capita'!O$1)/$B43)</f>
        <v>0.95470118152358219</v>
      </c>
      <c r="P43" s="2">
        <f>IF('Number of Firms per 1000 Capita'!P43=0,"",SUMIFS(allNAICS!$P:$P,allNAICS!$C:$C,'Revenue per capita'!$A43,allNAICS!$E:$E,'Revenue per capita'!P$1)/$B43)</f>
        <v>1.7661942889808153</v>
      </c>
      <c r="Q43" s="2">
        <f>IF('Number of Firms per 1000 Capita'!Q43=0,"",SUMIFS(allNAICS!$P:$P,allNAICS!$C:$C,'Revenue per capita'!$A43,allNAICS!$E:$E,'Revenue per capita'!Q$1)/$B43)</f>
        <v>1.3854686890457044</v>
      </c>
      <c r="R43" s="2">
        <f>IF('Number of Firms per 1000 Capita'!R43=0,"",SUMIFS(allNAICS!$P:$P,allNAICS!$C:$C,'Revenue per capita'!$A43,allNAICS!$E:$E,'Revenue per capita'!R$1)/$B43)</f>
        <v>3.9857707326682195</v>
      </c>
      <c r="S43" s="2">
        <f>IF('Number of Firms per 1000 Capita'!S43=0,"",SUMIFS(allNAICS!$P:$P,allNAICS!$C:$C,'Revenue per capita'!$A43,allNAICS!$E:$E,'Revenue per capita'!S$1)/$B43)</f>
        <v>2.1159700737341782</v>
      </c>
      <c r="T43" s="2">
        <f>IF('Number of Firms per 1000 Capita'!T43=0,"",SUMIFS(allNAICS!$P:$P,allNAICS!$C:$C,'Revenue per capita'!$A43,allNAICS!$E:$E,'Revenue per capita'!T$1)/$B43)</f>
        <v>0.24157696125575989</v>
      </c>
      <c r="U43" s="2">
        <f>IF('Number of Firms per 1000 Capita'!U43=0,"",SUMIFS(allNAICS!$P:$P,allNAICS!$C:$C,'Revenue per capita'!$A43,allNAICS!$E:$E,'Revenue per capita'!U$1)/$B43)</f>
        <v>5.1701254910140095</v>
      </c>
      <c r="V43" s="2">
        <f>IF('Number of Firms per 1000 Capita'!V43=0,"",SUMIFS(allNAICS!$P:$P,allNAICS!$C:$C,'Revenue per capita'!$A43,allNAICS!$E:$E,'Revenue per capita'!V$1)/$B43)</f>
        <v>0.34028574408176038</v>
      </c>
      <c r="W43" s="2">
        <f>IF('Number of Firms per 1000 Capita'!W43=0,"",SUMIFS(allNAICS!$P:$P,allNAICS!$C:$C,'Revenue per capita'!$A43,allNAICS!$E:$E,'Revenue per capita'!W$1)/$B43)</f>
        <v>1.7446765777144335</v>
      </c>
      <c r="X43" s="2">
        <f>IF('Number of Firms per 1000 Capita'!X43=0,"",SUMIFS(allNAICS!$P:$P,allNAICS!$C:$C,'Revenue per capita'!$A43,allNAICS!$E:$E,'Revenue per capita'!X$1)/$B43)</f>
        <v>0.45009907185316511</v>
      </c>
      <c r="Y43" s="2" t="str">
        <f>IF('Number of Firms per 1000 Capita'!Y43=0,"",SUMIFS(allNAICS!$P:$P,allNAICS!$C:$C,'Revenue per capita'!$A43,allNAICS!$E:$E,'Revenue per capita'!Y$1)/$B43)</f>
        <v/>
      </c>
      <c r="Z43" s="2" t="str">
        <f>IF('Number of Firms per 1000 Capita'!Z43=0,"",SUMIFS(allNAICS!$P:$P,allNAICS!$C:$C,'Revenue per capita'!$A43,allNAICS!$E:$E,'Revenue per capita'!Z$1)/$B43)</f>
        <v/>
      </c>
    </row>
    <row r="44" spans="1:26" x14ac:dyDescent="0.45">
      <c r="A44" s="2" t="s">
        <v>516</v>
      </c>
      <c r="B44" s="2">
        <v>947328</v>
      </c>
      <c r="C44" s="2" t="s">
        <v>517</v>
      </c>
      <c r="D44" s="2">
        <v>41.1865478</v>
      </c>
      <c r="E44" s="2">
        <v>-73.195176700000005</v>
      </c>
      <c r="F44" s="3">
        <f t="shared" si="0"/>
        <v>316.81522556073497</v>
      </c>
      <c r="G44" s="2">
        <f>IF('Number of Firms per 1000 Capita'!G44=0,"",SUMIFS(allNAICS!$P:$P,allNAICS!$C:$C,'Revenue per capita'!$A44,allNAICS!$E:$E,'Revenue per capita'!G$1)/$B44)</f>
        <v>2.3973745102013243E-2</v>
      </c>
      <c r="H44" s="2">
        <f>IF('Number of Firms per 1000 Capita'!H44=0,"",SUMIFS(allNAICS!$P:$P,allNAICS!$C:$C,'Revenue per capita'!$A44,allNAICS!$E:$E,'Revenue per capita'!H$1)/$B44)</f>
        <v>2.4276702472638832E-2</v>
      </c>
      <c r="I44" s="2">
        <f>IF('Number of Firms per 1000 Capita'!I44=0,"",SUMIFS(allNAICS!$P:$P,allNAICS!$C:$C,'Revenue per capita'!$A44,allNAICS!$E:$E,'Revenue per capita'!I$1)/$B44)</f>
        <v>5.915300719497365</v>
      </c>
      <c r="J44" s="2">
        <f>IF('Number of Firms per 1000 Capita'!J44=0,"",SUMIFS(allNAICS!$P:$P,allNAICS!$C:$C,'Revenue per capita'!$A44,allNAICS!$E:$E,'Revenue per capita'!J$1)/$B44)</f>
        <v>6.005037326037022</v>
      </c>
      <c r="K44" s="2">
        <f>IF('Number of Firms per 1000 Capita'!K44=0,"",SUMIFS(allNAICS!$P:$P,allNAICS!$C:$C,'Revenue per capita'!$A44,allNAICS!$E:$E,'Revenue per capita'!K$1)/$B44)</f>
        <v>14.988773687677341</v>
      </c>
      <c r="L44" s="2">
        <f>IF('Number of Firms per 1000 Capita'!L44=0,"",SUMIFS(allNAICS!$P:$P,allNAICS!$C:$C,'Revenue per capita'!$A44,allNAICS!$E:$E,'Revenue per capita'!L$1)/$B44)</f>
        <v>173.48031304891231</v>
      </c>
      <c r="M44" s="2">
        <f>IF('Number of Firms per 1000 Capita'!M44=0,"",SUMIFS(allNAICS!$P:$P,allNAICS!$C:$C,'Revenue per capita'!$A44,allNAICS!$E:$E,'Revenue per capita'!M$1)/$B44)</f>
        <v>15.537930896162681</v>
      </c>
      <c r="N44" s="2">
        <f>IF('Number of Firms per 1000 Capita'!N44=0,"",SUMIFS(allNAICS!$P:$P,allNAICS!$C:$C,'Revenue per capita'!$A44,allNAICS!$E:$E,'Revenue per capita'!N$1)/$B44)</f>
        <v>2.2315206559924334</v>
      </c>
      <c r="O44" s="2">
        <f>IF('Number of Firms per 1000 Capita'!O44=0,"",SUMIFS(allNAICS!$P:$P,allNAICS!$C:$C,'Revenue per capita'!$A44,allNAICS!$E:$E,'Revenue per capita'!O$1)/$B44)</f>
        <v>6.471566342386164</v>
      </c>
      <c r="P44" s="2">
        <f>IF('Number of Firms per 1000 Capita'!P44=0,"",SUMIFS(allNAICS!$P:$P,allNAICS!$C:$C,'Revenue per capita'!$A44,allNAICS!$E:$E,'Revenue per capita'!P$1)/$B44)</f>
        <v>51.465352021686257</v>
      </c>
      <c r="Q44" s="2">
        <f>IF('Number of Firms per 1000 Capita'!Q44=0,"",SUMIFS(allNAICS!$P:$P,allNAICS!$C:$C,'Revenue per capita'!$A44,allNAICS!$E:$E,'Revenue per capita'!Q$1)/$B44)</f>
        <v>4.736808159370355</v>
      </c>
      <c r="R44" s="2">
        <f>IF('Number of Firms per 1000 Capita'!R44=0,"",SUMIFS(allNAICS!$P:$P,allNAICS!$C:$C,'Revenue per capita'!$A44,allNAICS!$E:$E,'Revenue per capita'!R$1)/$B44)</f>
        <v>12.028732392582084</v>
      </c>
      <c r="S44" s="2">
        <f>IF('Number of Firms per 1000 Capita'!S44=0,"",SUMIFS(allNAICS!$P:$P,allNAICS!$C:$C,'Revenue per capita'!$A44,allNAICS!$E:$E,'Revenue per capita'!S$1)/$B44)</f>
        <v>5.4781068436697744</v>
      </c>
      <c r="T44" s="2">
        <f>IF('Number of Firms per 1000 Capita'!T44=0,"",SUMIFS(allNAICS!$P:$P,allNAICS!$C:$C,'Revenue per capita'!$A44,allNAICS!$E:$E,'Revenue per capita'!T$1)/$B44)</f>
        <v>1.3478731759221727</v>
      </c>
      <c r="U44" s="2">
        <f>IF('Number of Firms per 1000 Capita'!U44=0,"",SUMIFS(allNAICS!$P:$P,allNAICS!$C:$C,'Revenue per capita'!$A44,allNAICS!$E:$E,'Revenue per capita'!U$1)/$B44)</f>
        <v>9.221098711322794</v>
      </c>
      <c r="V44" s="2">
        <f>IF('Number of Firms per 1000 Capita'!V44=0,"",SUMIFS(allNAICS!$P:$P,allNAICS!$C:$C,'Revenue per capita'!$A44,allNAICS!$E:$E,'Revenue per capita'!V$1)/$B44)</f>
        <v>1.7080810447912445</v>
      </c>
      <c r="W44" s="2">
        <f>IF('Number of Firms per 1000 Capita'!W44=0,"",SUMIFS(allNAICS!$P:$P,allNAICS!$C:$C,'Revenue per capita'!$A44,allNAICS!$E:$E,'Revenue per capita'!W$1)/$B44)</f>
        <v>2.6478780316849075</v>
      </c>
      <c r="X44" s="2">
        <f>IF('Number of Firms per 1000 Capita'!X44=0,"",SUMIFS(allNAICS!$P:$P,allNAICS!$C:$C,'Revenue per capita'!$A44,allNAICS!$E:$E,'Revenue per capita'!X$1)/$B44)</f>
        <v>1.2204115153357655</v>
      </c>
      <c r="Y44" s="2">
        <f>IF('Number of Firms per 1000 Capita'!Y44=0,"",SUMIFS(allNAICS!$P:$P,allNAICS!$C:$C,'Revenue per capita'!$A44,allNAICS!$E:$E,'Revenue per capita'!Y$1)/$B44)</f>
        <v>2.2769220375624917</v>
      </c>
      <c r="Z44" s="2">
        <f>IF('Number of Firms per 1000 Capita'!Z44=0,"",SUMIFS(allNAICS!$P:$P,allNAICS!$C:$C,'Revenue per capita'!$A44,allNAICS!$E:$E,'Revenue per capita'!Z$1)/$B44)</f>
        <v>5.2685025672206459E-3</v>
      </c>
    </row>
    <row r="45" spans="1:26" x14ac:dyDescent="0.45">
      <c r="A45" s="2" t="s">
        <v>518</v>
      </c>
      <c r="B45" s="2">
        <v>420201</v>
      </c>
      <c r="C45" s="2" t="s">
        <v>445</v>
      </c>
      <c r="D45" s="2">
        <v>25.901747199999999</v>
      </c>
      <c r="E45" s="2">
        <v>-97.497483799999998</v>
      </c>
      <c r="F45" s="3">
        <f t="shared" si="0"/>
        <v>38.10658708570422</v>
      </c>
      <c r="G45" s="2">
        <f>IF('Number of Firms per 1000 Capita'!G45=0,"",SUMIFS(allNAICS!$P:$P,allNAICS!$C:$C,'Revenue per capita'!$A45,allNAICS!$E:$E,'Revenue per capita'!G$1)/$B45)</f>
        <v>0.13530905447631014</v>
      </c>
      <c r="H45" s="2">
        <f>IF('Number of Firms per 1000 Capita'!H45=0,"",SUMIFS(allNAICS!$P:$P,allNAICS!$C:$C,'Revenue per capita'!$A45,allNAICS!$E:$E,'Revenue per capita'!H$1)/$B45)</f>
        <v>8.8695648035107006E-3</v>
      </c>
      <c r="I45" s="2">
        <f>IF('Number of Firms per 1000 Capita'!I45=0,"",SUMIFS(allNAICS!$P:$P,allNAICS!$C:$C,'Revenue per capita'!$A45,allNAICS!$E:$E,'Revenue per capita'!I$1)/$B45)</f>
        <v>0.46589132343806894</v>
      </c>
      <c r="J45" s="2">
        <f>IF('Number of Firms per 1000 Capita'!J45=0,"",SUMIFS(allNAICS!$P:$P,allNAICS!$C:$C,'Revenue per capita'!$A45,allNAICS!$E:$E,'Revenue per capita'!J$1)/$B45)</f>
        <v>1.5225142253350183</v>
      </c>
      <c r="K45" s="2">
        <f>IF('Number of Firms per 1000 Capita'!K45=0,"",SUMIFS(allNAICS!$P:$P,allNAICS!$C:$C,'Revenue per capita'!$A45,allNAICS!$E:$E,'Revenue per capita'!K$1)/$B45)</f>
        <v>3.7221424984709697</v>
      </c>
      <c r="L45" s="2">
        <f>IF('Number of Firms per 1000 Capita'!L45=0,"",SUMIFS(allNAICS!$P:$P,allNAICS!$C:$C,'Revenue per capita'!$A45,allNAICS!$E:$E,'Revenue per capita'!L$1)/$B45)</f>
        <v>5.6815690586171854</v>
      </c>
      <c r="M45" s="2">
        <f>IF('Number of Firms per 1000 Capita'!M45=0,"",SUMIFS(allNAICS!$P:$P,allNAICS!$C:$C,'Revenue per capita'!$A45,allNAICS!$E:$E,'Revenue per capita'!M$1)/$B45)</f>
        <v>9.5583970528389983</v>
      </c>
      <c r="N45" s="2">
        <f>IF('Number of Firms per 1000 Capita'!N45=0,"",SUMIFS(allNAICS!$P:$P,allNAICS!$C:$C,'Revenue per capita'!$A45,allNAICS!$E:$E,'Revenue per capita'!N$1)/$B45)</f>
        <v>2.2328909260092193</v>
      </c>
      <c r="O45" s="2">
        <f>IF('Number of Firms per 1000 Capita'!O45=0,"",SUMIFS(allNAICS!$P:$P,allNAICS!$C:$C,'Revenue per capita'!$A45,allNAICS!$E:$E,'Revenue per capita'!O$1)/$B45)</f>
        <v>2.1360896332945423</v>
      </c>
      <c r="P45" s="2">
        <f>IF('Number of Firms per 1000 Capita'!P45=0,"",SUMIFS(allNAICS!$P:$P,allNAICS!$C:$C,'Revenue per capita'!$A45,allNAICS!$E:$E,'Revenue per capita'!P$1)/$B45)</f>
        <v>1.2653325432352611</v>
      </c>
      <c r="Q45" s="2">
        <f>IF('Number of Firms per 1000 Capita'!Q45=0,"",SUMIFS(allNAICS!$P:$P,allNAICS!$C:$C,'Revenue per capita'!$A45,allNAICS!$E:$E,'Revenue per capita'!Q$1)/$B45)</f>
        <v>0.80109519015899533</v>
      </c>
      <c r="R45" s="2">
        <f>IF('Number of Firms per 1000 Capita'!R45=0,"",SUMIFS(allNAICS!$P:$P,allNAICS!$C:$C,'Revenue per capita'!$A45,allNAICS!$E:$E,'Revenue per capita'!R$1)/$B45)</f>
        <v>0.67408930488028351</v>
      </c>
      <c r="S45" s="2">
        <f>IF('Number of Firms per 1000 Capita'!S45=0,"",SUMIFS(allNAICS!$P:$P,allNAICS!$C:$C,'Revenue per capita'!$A45,allNAICS!$E:$E,'Revenue per capita'!S$1)/$B45)</f>
        <v>1.3010416443559154</v>
      </c>
      <c r="T45" s="2">
        <f>IF('Number of Firms per 1000 Capita'!T45=0,"",SUMIFS(allNAICS!$P:$P,allNAICS!$C:$C,'Revenue per capita'!$A45,allNAICS!$E:$E,'Revenue per capita'!T$1)/$B45)</f>
        <v>0.19743646492987879</v>
      </c>
      <c r="U45" s="2">
        <f>IF('Number of Firms per 1000 Capita'!U45=0,"",SUMIFS(allNAICS!$P:$P,allNAICS!$C:$C,'Revenue per capita'!$A45,allNAICS!$E:$E,'Revenue per capita'!U$1)/$B45)</f>
        <v>6.2027529682223506</v>
      </c>
      <c r="V45" s="2">
        <f>IF('Number of Firms per 1000 Capita'!V45=0,"",SUMIFS(allNAICS!$P:$P,allNAICS!$C:$C,'Revenue per capita'!$A45,allNAICS!$E:$E,'Revenue per capita'!V$1)/$B45)</f>
        <v>0.17974969121920223</v>
      </c>
      <c r="W45" s="2">
        <f>IF('Number of Firms per 1000 Capita'!W45=0,"",SUMIFS(allNAICS!$P:$P,allNAICS!$C:$C,'Revenue per capita'!$A45,allNAICS!$E:$E,'Revenue per capita'!W$1)/$B45)</f>
        <v>1.5291110682744686</v>
      </c>
      <c r="X45" s="2">
        <f>IF('Number of Firms per 1000 Capita'!X45=0,"",SUMIFS(allNAICS!$P:$P,allNAICS!$C:$C,'Revenue per capita'!$A45,allNAICS!$E:$E,'Revenue per capita'!X$1)/$B45)</f>
        <v>0.49230487314404298</v>
      </c>
      <c r="Y45" s="2" t="str">
        <f>IF('Number of Firms per 1000 Capita'!Y45=0,"",SUMIFS(allNAICS!$P:$P,allNAICS!$C:$C,'Revenue per capita'!$A45,allNAICS!$E:$E,'Revenue per capita'!Y$1)/$B45)</f>
        <v/>
      </c>
      <c r="Z45" s="2" t="str">
        <f>IF('Number of Firms per 1000 Capita'!Z45=0,"",SUMIFS(allNAICS!$P:$P,allNAICS!$C:$C,'Revenue per capita'!$A45,allNAICS!$E:$E,'Revenue per capita'!Z$1)/$B45)</f>
        <v/>
      </c>
    </row>
    <row r="46" spans="1:26" x14ac:dyDescent="0.45">
      <c r="A46" s="2" t="s">
        <v>519</v>
      </c>
      <c r="B46" s="2">
        <v>115939</v>
      </c>
      <c r="C46" s="2" t="s">
        <v>449</v>
      </c>
      <c r="D46" s="2">
        <v>31.149952800000001</v>
      </c>
      <c r="E46" s="2">
        <v>-81.491489400000006</v>
      </c>
      <c r="F46" s="3">
        <f t="shared" si="0"/>
        <v>43.94478130741166</v>
      </c>
      <c r="G46" s="2">
        <f>IF('Number of Firms per 1000 Capita'!G46=0,"",SUMIFS(allNAICS!$P:$P,allNAICS!$C:$C,'Revenue per capita'!$A46,allNAICS!$E:$E,'Revenue per capita'!G$1)/$B46)</f>
        <v>0</v>
      </c>
      <c r="H46" s="2" t="str">
        <f>IF('Number of Firms per 1000 Capita'!H46=0,"",SUMIFS(allNAICS!$P:$P,allNAICS!$C:$C,'Revenue per capita'!$A46,allNAICS!$E:$E,'Revenue per capita'!H$1)/$B46)</f>
        <v/>
      </c>
      <c r="I46" s="2" t="str">
        <f>IF('Number of Firms per 1000 Capita'!I46=0,"",SUMIFS(allNAICS!$P:$P,allNAICS!$C:$C,'Revenue per capita'!$A46,allNAICS!$E:$E,'Revenue per capita'!I$1)/$B46)</f>
        <v/>
      </c>
      <c r="J46" s="2">
        <f>IF('Number of Firms per 1000 Capita'!J46=0,"",SUMIFS(allNAICS!$P:$P,allNAICS!$C:$C,'Revenue per capita'!$A46,allNAICS!$E:$E,'Revenue per capita'!J$1)/$B46)</f>
        <v>1.8105555507637636</v>
      </c>
      <c r="K46" s="2">
        <f>IF('Number of Firms per 1000 Capita'!K46=0,"",SUMIFS(allNAICS!$P:$P,allNAICS!$C:$C,'Revenue per capita'!$A46,allNAICS!$E:$E,'Revenue per capita'!K$1)/$B46)</f>
        <v>8.6650393741536504</v>
      </c>
      <c r="L46" s="2">
        <f>IF('Number of Firms per 1000 Capita'!L46=0,"",SUMIFS(allNAICS!$P:$P,allNAICS!$C:$C,'Revenue per capita'!$A46,allNAICS!$E:$E,'Revenue per capita'!L$1)/$B46)</f>
        <v>3.8029912281458351</v>
      </c>
      <c r="M46" s="2">
        <f>IF('Number of Firms per 1000 Capita'!M46=0,"",SUMIFS(allNAICS!$P:$P,allNAICS!$C:$C,'Revenue per capita'!$A46,allNAICS!$E:$E,'Revenue per capita'!M$1)/$B46)</f>
        <v>13.514253184864454</v>
      </c>
      <c r="N46" s="2">
        <f>IF('Number of Firms per 1000 Capita'!N46=0,"",SUMIFS(allNAICS!$P:$P,allNAICS!$C:$C,'Revenue per capita'!$A46,allNAICS!$E:$E,'Revenue per capita'!N$1)/$B46)</f>
        <v>1.3154331156901473</v>
      </c>
      <c r="O46" s="2">
        <f>IF('Number of Firms per 1000 Capita'!O46=0,"",SUMIFS(allNAICS!$P:$P,allNAICS!$C:$C,'Revenue per capita'!$A46,allNAICS!$E:$E,'Revenue per capita'!O$1)/$B46)</f>
        <v>0.81719697427095284</v>
      </c>
      <c r="P46" s="2">
        <f>IF('Number of Firms per 1000 Capita'!P46=0,"",SUMIFS(allNAICS!$P:$P,allNAICS!$C:$C,'Revenue per capita'!$A46,allNAICS!$E:$E,'Revenue per capita'!P$1)/$B46)</f>
        <v>1.2089460837164372</v>
      </c>
      <c r="Q46" s="2">
        <f>IF('Number of Firms per 1000 Capita'!Q46=0,"",SUMIFS(allNAICS!$P:$P,allNAICS!$C:$C,'Revenue per capita'!$A46,allNAICS!$E:$E,'Revenue per capita'!Q$1)/$B46)</f>
        <v>1.14118631349244</v>
      </c>
      <c r="R46" s="2">
        <f>IF('Number of Firms per 1000 Capita'!R46=0,"",SUMIFS(allNAICS!$P:$P,allNAICS!$C:$C,'Revenue per capita'!$A46,allNAICS!$E:$E,'Revenue per capita'!R$1)/$B46)</f>
        <v>1.4056960988105813</v>
      </c>
      <c r="S46" s="2">
        <f>IF('Number of Firms per 1000 Capita'!S46=0,"",SUMIFS(allNAICS!$P:$P,allNAICS!$C:$C,'Revenue per capita'!$A46,allNAICS!$E:$E,'Revenue per capita'!S$1)/$B46)</f>
        <v>1.4551445156504714</v>
      </c>
      <c r="T46" s="2">
        <f>IF('Number of Firms per 1000 Capita'!T46=0,"",SUMIFS(allNAICS!$P:$P,allNAICS!$C:$C,'Revenue per capita'!$A46,allNAICS!$E:$E,'Revenue per capita'!T$1)/$B46)</f>
        <v>0.13557991702533229</v>
      </c>
      <c r="U46" s="2">
        <f>IF('Number of Firms per 1000 Capita'!U46=0,"",SUMIFS(allNAICS!$P:$P,allNAICS!$C:$C,'Revenue per capita'!$A46,allNAICS!$E:$E,'Revenue per capita'!U$1)/$B46)</f>
        <v>5.2342352443957596</v>
      </c>
      <c r="V46" s="2">
        <f>IF('Number of Firms per 1000 Capita'!V46=0,"",SUMIFS(allNAICS!$P:$P,allNAICS!$C:$C,'Revenue per capita'!$A46,allNAICS!$E:$E,'Revenue per capita'!V$1)/$B46)</f>
        <v>0.24154081025366789</v>
      </c>
      <c r="W46" s="2">
        <f>IF('Number of Firms per 1000 Capita'!W46=0,"",SUMIFS(allNAICS!$P:$P,allNAICS!$C:$C,'Revenue per capita'!$A46,allNAICS!$E:$E,'Revenue per capita'!W$1)/$B46)</f>
        <v>3.1969828961781626</v>
      </c>
      <c r="X46" s="2">
        <f>IF('Number of Firms per 1000 Capita'!X46=0,"",SUMIFS(allNAICS!$P:$P,allNAICS!$C:$C,'Revenue per capita'!$A46,allNAICS!$E:$E,'Revenue per capita'!X$1)/$B46)</f>
        <v>0</v>
      </c>
      <c r="Y46" s="2" t="str">
        <f>IF('Number of Firms per 1000 Capita'!Y46=0,"",SUMIFS(allNAICS!$P:$P,allNAICS!$C:$C,'Revenue per capita'!$A46,allNAICS!$E:$E,'Revenue per capita'!Y$1)/$B46)</f>
        <v/>
      </c>
      <c r="Z46" s="2" t="str">
        <f>IF('Number of Firms per 1000 Capita'!Z46=0,"",SUMIFS(allNAICS!$P:$P,allNAICS!$C:$C,'Revenue per capita'!$A46,allNAICS!$E:$E,'Revenue per capita'!Z$1)/$B46)</f>
        <v/>
      </c>
    </row>
    <row r="47" spans="1:26" x14ac:dyDescent="0.45">
      <c r="A47" s="2" t="s">
        <v>520</v>
      </c>
      <c r="B47" s="2">
        <v>1136670</v>
      </c>
      <c r="C47" s="2" t="s">
        <v>451</v>
      </c>
      <c r="D47" s="2">
        <v>42.886446800000002</v>
      </c>
      <c r="E47" s="2">
        <v>-78.878368899999998</v>
      </c>
      <c r="F47" s="3">
        <f t="shared" si="0"/>
        <v>96.829128067073142</v>
      </c>
      <c r="G47" s="2">
        <f>IF('Number of Firms per 1000 Capita'!G47=0,"",SUMIFS(allNAICS!$P:$P,allNAICS!$C:$C,'Revenue per capita'!$A47,allNAICS!$E:$E,'Revenue per capita'!G$1)/$B47)</f>
        <v>0</v>
      </c>
      <c r="H47" s="2">
        <f>IF('Number of Firms per 1000 Capita'!H47=0,"",SUMIFS(allNAICS!$P:$P,allNAICS!$C:$C,'Revenue per capita'!$A47,allNAICS!$E:$E,'Revenue per capita'!H$1)/$B47)</f>
        <v>3.5560013020489674E-2</v>
      </c>
      <c r="I47" s="2">
        <f>IF('Number of Firms per 1000 Capita'!I47=0,"",SUMIFS(allNAICS!$P:$P,allNAICS!$C:$C,'Revenue per capita'!$A47,allNAICS!$E:$E,'Revenue per capita'!I$1)/$B47)</f>
        <v>0.89571203603508498</v>
      </c>
      <c r="J47" s="2">
        <f>IF('Number of Firms per 1000 Capita'!J47=0,"",SUMIFS(allNAICS!$P:$P,allNAICS!$C:$C,'Revenue per capita'!$A47,allNAICS!$E:$E,'Revenue per capita'!J$1)/$B47)</f>
        <v>3.8492755153210694</v>
      </c>
      <c r="K47" s="2">
        <f>IF('Number of Firms per 1000 Capita'!K47=0,"",SUMIFS(allNAICS!$P:$P,allNAICS!$C:$C,'Revenue per capita'!$A47,allNAICS!$E:$E,'Revenue per capita'!K$1)/$B47)</f>
        <v>17.180399764223566</v>
      </c>
      <c r="L47" s="2">
        <f>IF('Number of Firms per 1000 Capita'!L47=0,"",SUMIFS(allNAICS!$P:$P,allNAICS!$C:$C,'Revenue per capita'!$A47,allNAICS!$E:$E,'Revenue per capita'!L$1)/$B47)</f>
        <v>25.972098322292311</v>
      </c>
      <c r="M47" s="2">
        <f>IF('Number of Firms per 1000 Capita'!M47=0,"",SUMIFS(allNAICS!$P:$P,allNAICS!$C:$C,'Revenue per capita'!$A47,allNAICS!$E:$E,'Revenue per capita'!M$1)/$B47)</f>
        <v>12.621022812249818</v>
      </c>
      <c r="N47" s="2">
        <f>IF('Number of Firms per 1000 Capita'!N47=0,"",SUMIFS(allNAICS!$P:$P,allNAICS!$C:$C,'Revenue per capita'!$A47,allNAICS!$E:$E,'Revenue per capita'!N$1)/$B47)</f>
        <v>1.9964888666015643</v>
      </c>
      <c r="O47" s="2">
        <f>IF('Number of Firms per 1000 Capita'!O47=0,"",SUMIFS(allNAICS!$P:$P,allNAICS!$C:$C,'Revenue per capita'!$A47,allNAICS!$E:$E,'Revenue per capita'!O$1)/$B47)</f>
        <v>1.5746610713751572</v>
      </c>
      <c r="P47" s="2">
        <f>IF('Number of Firms per 1000 Capita'!P47=0,"",SUMIFS(allNAICS!$P:$P,allNAICS!$C:$C,'Revenue per capita'!$A47,allNAICS!$E:$E,'Revenue per capita'!P$1)/$B47)</f>
        <v>13.169009475045527</v>
      </c>
      <c r="Q47" s="2">
        <f>IF('Number of Firms per 1000 Capita'!Q47=0,"",SUMIFS(allNAICS!$P:$P,allNAICS!$C:$C,'Revenue per capita'!$A47,allNAICS!$E:$E,'Revenue per capita'!Q$1)/$B47)</f>
        <v>1.3033386998865106</v>
      </c>
      <c r="R47" s="2">
        <f>IF('Number of Firms per 1000 Capita'!R47=0,"",SUMIFS(allNAICS!$P:$P,allNAICS!$C:$C,'Revenue per capita'!$A47,allNAICS!$E:$E,'Revenue per capita'!R$1)/$B47)</f>
        <v>4.0913000255131218</v>
      </c>
      <c r="S47" s="2">
        <f>IF('Number of Firms per 1000 Capita'!S47=0,"",SUMIFS(allNAICS!$P:$P,allNAICS!$C:$C,'Revenue per capita'!$A47,allNAICS!$E:$E,'Revenue per capita'!S$1)/$B47)</f>
        <v>2.832781722047736</v>
      </c>
      <c r="T47" s="2">
        <f>IF('Number of Firms per 1000 Capita'!T47=0,"",SUMIFS(allNAICS!$P:$P,allNAICS!$C:$C,'Revenue per capita'!$A47,allNAICS!$E:$E,'Revenue per capita'!T$1)/$B47)</f>
        <v>0.69738974372509166</v>
      </c>
      <c r="U47" s="2">
        <f>IF('Number of Firms per 1000 Capita'!U47=0,"",SUMIFS(allNAICS!$P:$P,allNAICS!$C:$C,'Revenue per capita'!$A47,allNAICS!$E:$E,'Revenue per capita'!U$1)/$B47)</f>
        <v>6.2463942920988504</v>
      </c>
      <c r="V47" s="2">
        <f>IF('Number of Firms per 1000 Capita'!V47=0,"",SUMIFS(allNAICS!$P:$P,allNAICS!$C:$C,'Revenue per capita'!$A47,allNAICS!$E:$E,'Revenue per capita'!V$1)/$B47)</f>
        <v>0.65027844493124654</v>
      </c>
      <c r="W47" s="2">
        <f>IF('Number of Firms per 1000 Capita'!W47=0,"",SUMIFS(allNAICS!$P:$P,allNAICS!$C:$C,'Revenue per capita'!$A47,allNAICS!$E:$E,'Revenue per capita'!W$1)/$B47)</f>
        <v>2.0553045298987391</v>
      </c>
      <c r="X47" s="2">
        <f>IF('Number of Firms per 1000 Capita'!X47=0,"",SUMIFS(allNAICS!$P:$P,allNAICS!$C:$C,'Revenue per capita'!$A47,allNAICS!$E:$E,'Revenue per capita'!X$1)/$B47)</f>
        <v>0.87017428101383865</v>
      </c>
      <c r="Y47" s="2">
        <f>IF('Number of Firms per 1000 Capita'!Y47=0,"",SUMIFS(allNAICS!$P:$P,allNAICS!$C:$C,'Revenue per capita'!$A47,allNAICS!$E:$E,'Revenue per capita'!Y$1)/$B47)</f>
        <v>0.7879384517933965</v>
      </c>
      <c r="Z47" s="2" t="str">
        <f>IF('Number of Firms per 1000 Capita'!Z47=0,"",SUMIFS(allNAICS!$P:$P,allNAICS!$C:$C,'Revenue per capita'!$A47,allNAICS!$E:$E,'Revenue per capita'!Z$1)/$B47)</f>
        <v/>
      </c>
    </row>
    <row r="48" spans="1:26" x14ac:dyDescent="0.45">
      <c r="A48" s="2" t="s">
        <v>521</v>
      </c>
      <c r="B48" s="2">
        <v>157844</v>
      </c>
      <c r="C48" s="2" t="s">
        <v>470</v>
      </c>
      <c r="D48" s="2">
        <v>36.095691799999997</v>
      </c>
      <c r="E48" s="2">
        <v>-79.437799100000007</v>
      </c>
      <c r="F48" s="3">
        <f t="shared" si="0"/>
        <v>55.25251514153215</v>
      </c>
      <c r="G48" s="2">
        <f>IF('Number of Firms per 1000 Capita'!G48=0,"",SUMIFS(allNAICS!$P:$P,allNAICS!$C:$C,'Revenue per capita'!$A48,allNAICS!$E:$E,'Revenue per capita'!G$1)/$B48)</f>
        <v>0</v>
      </c>
      <c r="H48" s="2" t="str">
        <f>IF('Number of Firms per 1000 Capita'!H48=0,"",SUMIFS(allNAICS!$P:$P,allNAICS!$C:$C,'Revenue per capita'!$A48,allNAICS!$E:$E,'Revenue per capita'!H$1)/$B48)</f>
        <v/>
      </c>
      <c r="I48" s="2" t="str">
        <f>IF('Number of Firms per 1000 Capita'!I48=0,"",SUMIFS(allNAICS!$P:$P,allNAICS!$C:$C,'Revenue per capita'!$A48,allNAICS!$E:$E,'Revenue per capita'!I$1)/$B48)</f>
        <v/>
      </c>
      <c r="J48" s="2">
        <f>IF('Number of Firms per 1000 Capita'!J48=0,"",SUMIFS(allNAICS!$P:$P,allNAICS!$C:$C,'Revenue per capita'!$A48,allNAICS!$E:$E,'Revenue per capita'!J$1)/$B48)</f>
        <v>0</v>
      </c>
      <c r="K48" s="2">
        <f>IF('Number of Firms per 1000 Capita'!K48=0,"",SUMIFS(allNAICS!$P:$P,allNAICS!$C:$C,'Revenue per capita'!$A48,allNAICS!$E:$E,'Revenue per capita'!K$1)/$B48)</f>
        <v>20.161729302349155</v>
      </c>
      <c r="L48" s="2">
        <f>IF('Number of Firms per 1000 Capita'!L48=0,"",SUMIFS(allNAICS!$P:$P,allNAICS!$C:$C,'Revenue per capita'!$A48,allNAICS!$E:$E,'Revenue per capita'!L$1)/$B48)</f>
        <v>5.8447707863460128</v>
      </c>
      <c r="M48" s="2">
        <f>IF('Number of Firms per 1000 Capita'!M48=0,"",SUMIFS(allNAICS!$P:$P,allNAICS!$C:$C,'Revenue per capita'!$A48,allNAICS!$E:$E,'Revenue per capita'!M$1)/$B48)</f>
        <v>12.161602594967183</v>
      </c>
      <c r="N48" s="2">
        <f>IF('Number of Firms per 1000 Capita'!N48=0,"",SUMIFS(allNAICS!$P:$P,allNAICS!$C:$C,'Revenue per capita'!$A48,allNAICS!$E:$E,'Revenue per capita'!N$1)/$B48)</f>
        <v>1.0889992650971845</v>
      </c>
      <c r="O48" s="2">
        <f>IF('Number of Firms per 1000 Capita'!O48=0,"",SUMIFS(allNAICS!$P:$P,allNAICS!$C:$C,'Revenue per capita'!$A48,allNAICS!$E:$E,'Revenue per capita'!O$1)/$B48)</f>
        <v>0.65219457185575636</v>
      </c>
      <c r="P48" s="2">
        <f>IF('Number of Firms per 1000 Capita'!P48=0,"",SUMIFS(allNAICS!$P:$P,allNAICS!$C:$C,'Revenue per capita'!$A48,allNAICS!$E:$E,'Revenue per capita'!P$1)/$B48)</f>
        <v>2.2069955145586784</v>
      </c>
      <c r="Q48" s="2">
        <f>IF('Number of Firms per 1000 Capita'!Q48=0,"",SUMIFS(allNAICS!$P:$P,allNAICS!$C:$C,'Revenue per capita'!$A48,allNAICS!$E:$E,'Revenue per capita'!Q$1)/$B48)</f>
        <v>1.4383695294087833</v>
      </c>
      <c r="R48" s="2">
        <f>IF('Number of Firms per 1000 Capita'!R48=0,"",SUMIFS(allNAICS!$P:$P,allNAICS!$C:$C,'Revenue per capita'!$A48,allNAICS!$E:$E,'Revenue per capita'!R$1)/$B48)</f>
        <v>1.1774220116063963</v>
      </c>
      <c r="S48" s="2">
        <f>IF('Number of Firms per 1000 Capita'!S48=0,"",SUMIFS(allNAICS!$P:$P,allNAICS!$C:$C,'Revenue per capita'!$A48,allNAICS!$E:$E,'Revenue per capita'!S$1)/$B48)</f>
        <v>1.2253490788373331</v>
      </c>
      <c r="T48" s="2">
        <f>IF('Number of Firms per 1000 Capita'!T48=0,"",SUMIFS(allNAICS!$P:$P,allNAICS!$C:$C,'Revenue per capita'!$A48,allNAICS!$E:$E,'Revenue per capita'!T$1)/$B48)</f>
        <v>1.1033488761055219</v>
      </c>
      <c r="U48" s="2">
        <f>IF('Number of Firms per 1000 Capita'!U48=0,"",SUMIFS(allNAICS!$P:$P,allNAICS!$C:$C,'Revenue per capita'!$A48,allNAICS!$E:$E,'Revenue per capita'!U$1)/$B48)</f>
        <v>6.0636261118572765</v>
      </c>
      <c r="V48" s="2">
        <f>IF('Number of Firms per 1000 Capita'!V48=0,"",SUMIFS(allNAICS!$P:$P,allNAICS!$C:$C,'Revenue per capita'!$A48,allNAICS!$E:$E,'Revenue per capita'!V$1)/$B48)</f>
        <v>0.17645270013430983</v>
      </c>
      <c r="W48" s="2">
        <f>IF('Number of Firms per 1000 Capita'!W48=0,"",SUMIFS(allNAICS!$P:$P,allNAICS!$C:$C,'Revenue per capita'!$A48,allNAICS!$E:$E,'Revenue per capita'!W$1)/$B48)</f>
        <v>1.34986442310129</v>
      </c>
      <c r="X48" s="2">
        <f>IF('Number of Firms per 1000 Capita'!X48=0,"",SUMIFS(allNAICS!$P:$P,allNAICS!$C:$C,'Revenue per capita'!$A48,allNAICS!$E:$E,'Revenue per capita'!X$1)/$B48)</f>
        <v>0.60179037530726542</v>
      </c>
      <c r="Y48" s="2" t="str">
        <f>IF('Number of Firms per 1000 Capita'!Y48=0,"",SUMIFS(allNAICS!$P:$P,allNAICS!$C:$C,'Revenue per capita'!$A48,allNAICS!$E:$E,'Revenue per capita'!Y$1)/$B48)</f>
        <v/>
      </c>
      <c r="Z48" s="2" t="str">
        <f>IF('Number of Firms per 1000 Capita'!Z48=0,"",SUMIFS(allNAICS!$P:$P,allNAICS!$C:$C,'Revenue per capita'!$A48,allNAICS!$E:$E,'Revenue per capita'!Z$1)/$B48)</f>
        <v/>
      </c>
    </row>
    <row r="49" spans="1:26" x14ac:dyDescent="0.45">
      <c r="A49" s="2" t="s">
        <v>522</v>
      </c>
      <c r="B49" s="2">
        <v>216751</v>
      </c>
      <c r="C49" s="2" t="s">
        <v>523</v>
      </c>
      <c r="D49" s="2">
        <v>44.475882499999997</v>
      </c>
      <c r="E49" s="2">
        <v>-73.212072000000006</v>
      </c>
      <c r="F49" s="3">
        <f t="shared" si="0"/>
        <v>106.98554562608707</v>
      </c>
      <c r="G49" s="2">
        <f>IF('Number of Firms per 1000 Capita'!G49=0,"",SUMIFS(allNAICS!$P:$P,allNAICS!$C:$C,'Revenue per capita'!$A49,allNAICS!$E:$E,'Revenue per capita'!G$1)/$B49)</f>
        <v>8.2264903045430007E-2</v>
      </c>
      <c r="H49" s="2">
        <f>IF('Number of Firms per 1000 Capita'!H49=0,"",SUMIFS(allNAICS!$P:$P,allNAICS!$C:$C,'Revenue per capita'!$A49,allNAICS!$E:$E,'Revenue per capita'!H$1)/$B49)</f>
        <v>0.13597630460759119</v>
      </c>
      <c r="I49" s="2" t="str">
        <f>IF('Number of Firms per 1000 Capita'!I49=0,"",SUMIFS(allNAICS!$P:$P,allNAICS!$C:$C,'Revenue per capita'!$A49,allNAICS!$E:$E,'Revenue per capita'!I$1)/$B49)</f>
        <v/>
      </c>
      <c r="J49" s="2">
        <f>IF('Number of Firms per 1000 Capita'!J49=0,"",SUMIFS(allNAICS!$P:$P,allNAICS!$C:$C,'Revenue per capita'!$A49,allNAICS!$E:$E,'Revenue per capita'!J$1)/$B49)</f>
        <v>7.2450646133120493</v>
      </c>
      <c r="K49" s="2">
        <f>IF('Number of Firms per 1000 Capita'!K49=0,"",SUMIFS(allNAICS!$P:$P,allNAICS!$C:$C,'Revenue per capita'!$A49,allNAICS!$E:$E,'Revenue per capita'!K$1)/$B49)</f>
        <v>21.419965767170623</v>
      </c>
      <c r="L49" s="2">
        <f>IF('Number of Firms per 1000 Capita'!L49=0,"",SUMIFS(allNAICS!$P:$P,allNAICS!$C:$C,'Revenue per capita'!$A49,allNAICS!$E:$E,'Revenue per capita'!L$1)/$B49)</f>
        <v>28.066375702995604</v>
      </c>
      <c r="M49" s="2">
        <f>IF('Number of Firms per 1000 Capita'!M49=0,"",SUMIFS(allNAICS!$P:$P,allNAICS!$C:$C,'Revenue per capita'!$A49,allNAICS!$E:$E,'Revenue per capita'!M$1)/$B49)</f>
        <v>16.072184211376186</v>
      </c>
      <c r="N49" s="2">
        <f>IF('Number of Firms per 1000 Capita'!N49=0,"",SUMIFS(allNAICS!$P:$P,allNAICS!$C:$C,'Revenue per capita'!$A49,allNAICS!$E:$E,'Revenue per capita'!N$1)/$B49)</f>
        <v>1.6120663803165844</v>
      </c>
      <c r="O49" s="2">
        <f>IF('Number of Firms per 1000 Capita'!O49=0,"",SUMIFS(allNAICS!$P:$P,allNAICS!$C:$C,'Revenue per capita'!$A49,allNAICS!$E:$E,'Revenue per capita'!O$1)/$B49)</f>
        <v>4.063865910653238</v>
      </c>
      <c r="P49" s="2">
        <f>IF('Number of Firms per 1000 Capita'!P49=0,"",SUMIFS(allNAICS!$P:$P,allNAICS!$C:$C,'Revenue per capita'!$A49,allNAICS!$E:$E,'Revenue per capita'!P$1)/$B49)</f>
        <v>5.0104082564786321</v>
      </c>
      <c r="Q49" s="2">
        <f>IF('Number of Firms per 1000 Capita'!Q49=0,"",SUMIFS(allNAICS!$P:$P,allNAICS!$C:$C,'Revenue per capita'!$A49,allNAICS!$E:$E,'Revenue per capita'!Q$1)/$B49)</f>
        <v>2.592680079907359</v>
      </c>
      <c r="R49" s="2">
        <f>IF('Number of Firms per 1000 Capita'!R49=0,"",SUMIFS(allNAICS!$P:$P,allNAICS!$C:$C,'Revenue per capita'!$A49,allNAICS!$E:$E,'Revenue per capita'!R$1)/$B49)</f>
        <v>5.3453640352293643</v>
      </c>
      <c r="S49" s="2">
        <f>IF('Number of Firms per 1000 Capita'!S49=0,"",SUMIFS(allNAICS!$P:$P,allNAICS!$C:$C,'Revenue per capita'!$A49,allNAICS!$E:$E,'Revenue per capita'!S$1)/$B49)</f>
        <v>0.84351629288907548</v>
      </c>
      <c r="T49" s="2">
        <f>IF('Number of Firms per 1000 Capita'!T49=0,"",SUMIFS(allNAICS!$P:$P,allNAICS!$C:$C,'Revenue per capita'!$A49,allNAICS!$E:$E,'Revenue per capita'!T$1)/$B49)</f>
        <v>0.88445728047390781</v>
      </c>
      <c r="U49" s="2">
        <f>IF('Number of Firms per 1000 Capita'!U49=0,"",SUMIFS(allNAICS!$P:$P,allNAICS!$C:$C,'Revenue per capita'!$A49,allNAICS!$E:$E,'Revenue per capita'!U$1)/$B49)</f>
        <v>9.2600541635332707</v>
      </c>
      <c r="V49" s="2">
        <f>IF('Number of Firms per 1000 Capita'!V49=0,"",SUMIFS(allNAICS!$P:$P,allNAICS!$C:$C,'Revenue per capita'!$A49,allNAICS!$E:$E,'Revenue per capita'!V$1)/$B49)</f>
        <v>0.64605930307126613</v>
      </c>
      <c r="W49" s="2">
        <f>IF('Number of Firms per 1000 Capita'!W49=0,"",SUMIFS(allNAICS!$P:$P,allNAICS!$C:$C,'Revenue per capita'!$A49,allNAICS!$E:$E,'Revenue per capita'!W$1)/$B49)</f>
        <v>2.3491748596315589</v>
      </c>
      <c r="X49" s="2">
        <f>IF('Number of Firms per 1000 Capita'!X49=0,"",SUMIFS(allNAICS!$P:$P,allNAICS!$C:$C,'Revenue per capita'!$A49,allNAICS!$E:$E,'Revenue per capita'!X$1)/$B49)</f>
        <v>0.99917878118209369</v>
      </c>
      <c r="Y49" s="2">
        <f>IF('Number of Firms per 1000 Capita'!Y49=0,"",SUMIFS(allNAICS!$P:$P,allNAICS!$C:$C,'Revenue per capita'!$A49,allNAICS!$E:$E,'Revenue per capita'!Y$1)/$B49)</f>
        <v>0.35688878021324005</v>
      </c>
      <c r="Z49" s="2" t="str">
        <f>IF('Number of Firms per 1000 Capita'!Z49=0,"",SUMIFS(allNAICS!$P:$P,allNAICS!$C:$C,'Revenue per capita'!$A49,allNAICS!$E:$E,'Revenue per capita'!Z$1)/$B49)</f>
        <v/>
      </c>
    </row>
    <row r="50" spans="1:26" x14ac:dyDescent="0.45">
      <c r="A50" s="2" t="s">
        <v>524</v>
      </c>
      <c r="B50" s="2">
        <v>402098</v>
      </c>
      <c r="C50" s="2" t="s">
        <v>447</v>
      </c>
      <c r="D50" s="2">
        <v>40.798947300000002</v>
      </c>
      <c r="E50" s="2">
        <v>-81.378446999999994</v>
      </c>
      <c r="F50" s="3">
        <f t="shared" si="0"/>
        <v>95.144979582091906</v>
      </c>
      <c r="G50" s="2">
        <f>IF('Number of Firms per 1000 Capita'!G50=0,"",SUMIFS(allNAICS!$P:$P,allNAICS!$C:$C,'Revenue per capita'!$A50,allNAICS!$E:$E,'Revenue per capita'!G$1)/$B50)</f>
        <v>1.5051057204959984E-2</v>
      </c>
      <c r="H50" s="2">
        <f>IF('Number of Firms per 1000 Capita'!H50=0,"",SUMIFS(allNAICS!$P:$P,allNAICS!$C:$C,'Revenue per capita'!$A50,allNAICS!$E:$E,'Revenue per capita'!H$1)/$B50)</f>
        <v>0.10848847793324015</v>
      </c>
      <c r="I50" s="2" t="str">
        <f>IF('Number of Firms per 1000 Capita'!I50=0,"",SUMIFS(allNAICS!$P:$P,allNAICS!$C:$C,'Revenue per capita'!$A50,allNAICS!$E:$E,'Revenue per capita'!I$1)/$B50)</f>
        <v/>
      </c>
      <c r="J50" s="2">
        <f>IF('Number of Firms per 1000 Capita'!J50=0,"",SUMIFS(allNAICS!$P:$P,allNAICS!$C:$C,'Revenue per capita'!$A50,allNAICS!$E:$E,'Revenue per capita'!J$1)/$B50)</f>
        <v>3.3380568916035394</v>
      </c>
      <c r="K50" s="2">
        <f>IF('Number of Firms per 1000 Capita'!K50=0,"",SUMIFS(allNAICS!$P:$P,allNAICS!$C:$C,'Revenue per capita'!$A50,allNAICS!$E:$E,'Revenue per capita'!K$1)/$B50)</f>
        <v>35.230976030718878</v>
      </c>
      <c r="L50" s="2">
        <f>IF('Number of Firms per 1000 Capita'!L50=0,"",SUMIFS(allNAICS!$P:$P,allNAICS!$C:$C,'Revenue per capita'!$A50,allNAICS!$E:$E,'Revenue per capita'!L$1)/$B50)</f>
        <v>18.934804450656308</v>
      </c>
      <c r="M50" s="2">
        <f>IF('Number of Firms per 1000 Capita'!M50=0,"",SUMIFS(allNAICS!$P:$P,allNAICS!$C:$C,'Revenue per capita'!$A50,allNAICS!$E:$E,'Revenue per capita'!M$1)/$B50)</f>
        <v>16.268588751995782</v>
      </c>
      <c r="N50" s="2">
        <f>IF('Number of Firms per 1000 Capita'!N50=0,"",SUMIFS(allNAICS!$P:$P,allNAICS!$C:$C,'Revenue per capita'!$A50,allNAICS!$E:$E,'Revenue per capita'!N$1)/$B50)</f>
        <v>1.3355326313485767</v>
      </c>
      <c r="O50" s="2">
        <f>IF('Number of Firms per 1000 Capita'!O50=0,"",SUMIFS(allNAICS!$P:$P,allNAICS!$C:$C,'Revenue per capita'!$A50,allNAICS!$E:$E,'Revenue per capita'!O$1)/$B50)</f>
        <v>1.1313460897592129</v>
      </c>
      <c r="P50" s="2">
        <f>IF('Number of Firms per 1000 Capita'!P50=0,"",SUMIFS(allNAICS!$P:$P,allNAICS!$C:$C,'Revenue per capita'!$A50,allNAICS!$E:$E,'Revenue per capita'!P$1)/$B50)</f>
        <v>4.6951166133629112</v>
      </c>
      <c r="Q50" s="2">
        <f>IF('Number of Firms per 1000 Capita'!Q50=0,"",SUMIFS(allNAICS!$P:$P,allNAICS!$C:$C,'Revenue per capita'!$A50,allNAICS!$E:$E,'Revenue per capita'!Q$1)/$B50)</f>
        <v>1.0187093693577187</v>
      </c>
      <c r="R50" s="2">
        <f>IF('Number of Firms per 1000 Capita'!R50=0,"",SUMIFS(allNAICS!$P:$P,allNAICS!$C:$C,'Revenue per capita'!$A50,allNAICS!$E:$E,'Revenue per capita'!R$1)/$B50)</f>
        <v>1.4785723878258534</v>
      </c>
      <c r="S50" s="2">
        <f>IF('Number of Firms per 1000 Capita'!S50=0,"",SUMIFS(allNAICS!$P:$P,allNAICS!$C:$C,'Revenue per capita'!$A50,allNAICS!$E:$E,'Revenue per capita'!S$1)/$B50)</f>
        <v>1.5707041566981184</v>
      </c>
      <c r="T50" s="2">
        <f>IF('Number of Firms per 1000 Capita'!T50=0,"",SUMIFS(allNAICS!$P:$P,allNAICS!$C:$C,'Revenue per capita'!$A50,allNAICS!$E:$E,'Revenue per capita'!T$1)/$B50)</f>
        <v>0.47669224915319153</v>
      </c>
      <c r="U50" s="2">
        <f>IF('Number of Firms per 1000 Capita'!U50=0,"",SUMIFS(allNAICS!$P:$P,allNAICS!$C:$C,'Revenue per capita'!$A50,allNAICS!$E:$E,'Revenue per capita'!U$1)/$B50)</f>
        <v>6.0885331436614951</v>
      </c>
      <c r="V50" s="2">
        <f>IF('Number of Firms per 1000 Capita'!V50=0,"",SUMIFS(allNAICS!$P:$P,allNAICS!$C:$C,'Revenue per capita'!$A50,allNAICS!$E:$E,'Revenue per capita'!V$1)/$B50)</f>
        <v>0.31942461787922349</v>
      </c>
      <c r="W50" s="2">
        <f>IF('Number of Firms per 1000 Capita'!W50=0,"",SUMIFS(allNAICS!$P:$P,allNAICS!$C:$C,'Revenue per capita'!$A50,allNAICS!$E:$E,'Revenue per capita'!W$1)/$B50)</f>
        <v>1.7557784420713358</v>
      </c>
      <c r="X50" s="2">
        <f>IF('Number of Firms per 1000 Capita'!X50=0,"",SUMIFS(allNAICS!$P:$P,allNAICS!$C:$C,'Revenue per capita'!$A50,allNAICS!$E:$E,'Revenue per capita'!X$1)/$B50)</f>
        <v>1.0562822993399619</v>
      </c>
      <c r="Y50" s="2">
        <f>IF('Number of Firms per 1000 Capita'!Y50=0,"",SUMIFS(allNAICS!$P:$P,allNAICS!$C:$C,'Revenue per capita'!$A50,allNAICS!$E:$E,'Revenue per capita'!Y$1)/$B50)</f>
        <v>0.32232192152161909</v>
      </c>
      <c r="Z50" s="2" t="str">
        <f>IF('Number of Firms per 1000 Capita'!Z50=0,"",SUMIFS(allNAICS!$P:$P,allNAICS!$C:$C,'Revenue per capita'!$A50,allNAICS!$E:$E,'Revenue per capita'!Z$1)/$B50)</f>
        <v/>
      </c>
    </row>
    <row r="51" spans="1:26" x14ac:dyDescent="0.45">
      <c r="A51" s="2" t="s">
        <v>525</v>
      </c>
      <c r="B51" s="2">
        <v>700165</v>
      </c>
      <c r="C51" s="2" t="s">
        <v>526</v>
      </c>
      <c r="D51" s="2">
        <v>26.562853700000002</v>
      </c>
      <c r="E51" s="2">
        <v>-81.949533099999996</v>
      </c>
      <c r="F51" s="3">
        <f t="shared" si="0"/>
        <v>46.689874529575164</v>
      </c>
      <c r="G51" s="2">
        <f>IF('Number of Firms per 1000 Capita'!G51=0,"",SUMIFS(allNAICS!$P:$P,allNAICS!$C:$C,'Revenue per capita'!$A51,allNAICS!$E:$E,'Revenue per capita'!G$1)/$B51)</f>
        <v>3.2033877728821061E-2</v>
      </c>
      <c r="H51" s="2">
        <f>IF('Number of Firms per 1000 Capita'!H51=0,"",SUMIFS(allNAICS!$P:$P,allNAICS!$C:$C,'Revenue per capita'!$A51,allNAICS!$E:$E,'Revenue per capita'!H$1)/$B51)</f>
        <v>3.5463069419351151E-2</v>
      </c>
      <c r="I51" s="2" t="str">
        <f>IF('Number of Firms per 1000 Capita'!I51=0,"",SUMIFS(allNAICS!$P:$P,allNAICS!$C:$C,'Revenue per capita'!$A51,allNAICS!$E:$E,'Revenue per capita'!I$1)/$B51)</f>
        <v/>
      </c>
      <c r="J51" s="2">
        <f>IF('Number of Firms per 1000 Capita'!J51=0,"",SUMIFS(allNAICS!$P:$P,allNAICS!$C:$C,'Revenue per capita'!$A51,allNAICS!$E:$E,'Revenue per capita'!J$1)/$B51)</f>
        <v>3.870690480101119</v>
      </c>
      <c r="K51" s="2">
        <f>IF('Number of Firms per 1000 Capita'!K51=0,"",SUMIFS(allNAICS!$P:$P,allNAICS!$C:$C,'Revenue per capita'!$A51,allNAICS!$E:$E,'Revenue per capita'!K$1)/$B51)</f>
        <v>1.2310369698571051</v>
      </c>
      <c r="L51" s="2">
        <f>IF('Number of Firms per 1000 Capita'!L51=0,"",SUMIFS(allNAICS!$P:$P,allNAICS!$C:$C,'Revenue per capita'!$A51,allNAICS!$E:$E,'Revenue per capita'!L$1)/$B51)</f>
        <v>4.6584433669206549</v>
      </c>
      <c r="M51" s="2">
        <f>IF('Number of Firms per 1000 Capita'!M51=0,"",SUMIFS(allNAICS!$P:$P,allNAICS!$C:$C,'Revenue per capita'!$A51,allNAICS!$E:$E,'Revenue per capita'!M$1)/$B51)</f>
        <v>14.210021923403769</v>
      </c>
      <c r="N51" s="2">
        <f>IF('Number of Firms per 1000 Capita'!N51=0,"",SUMIFS(allNAICS!$P:$P,allNAICS!$C:$C,'Revenue per capita'!$A51,allNAICS!$E:$E,'Revenue per capita'!N$1)/$B51)</f>
        <v>0.88902187341555206</v>
      </c>
      <c r="O51" s="2">
        <f>IF('Number of Firms per 1000 Capita'!O51=0,"",SUMIFS(allNAICS!$P:$P,allNAICS!$C:$C,'Revenue per capita'!$A51,allNAICS!$E:$E,'Revenue per capita'!O$1)/$B51)</f>
        <v>1.3515414223790108</v>
      </c>
      <c r="P51" s="2">
        <f>IF('Number of Firms per 1000 Capita'!P51=0,"",SUMIFS(allNAICS!$P:$P,allNAICS!$C:$C,'Revenue per capita'!$A51,allNAICS!$E:$E,'Revenue per capita'!P$1)/$B51)</f>
        <v>1.9861918262123928</v>
      </c>
      <c r="Q51" s="2">
        <f>IF('Number of Firms per 1000 Capita'!Q51=0,"",SUMIFS(allNAICS!$P:$P,allNAICS!$C:$C,'Revenue per capita'!$A51,allNAICS!$E:$E,'Revenue per capita'!Q$1)/$B51)</f>
        <v>1.9491905479422706</v>
      </c>
      <c r="R51" s="2">
        <f>IF('Number of Firms per 1000 Capita'!R51=0,"",SUMIFS(allNAICS!$P:$P,allNAICS!$C:$C,'Revenue per capita'!$A51,allNAICS!$E:$E,'Revenue per capita'!R$1)/$B51)</f>
        <v>4.1991730520662989</v>
      </c>
      <c r="S51" s="2">
        <f>IF('Number of Firms per 1000 Capita'!S51=0,"",SUMIFS(allNAICS!$P:$P,allNAICS!$C:$C,'Revenue per capita'!$A51,allNAICS!$E:$E,'Revenue per capita'!S$1)/$B51)</f>
        <v>3.2987567216299016</v>
      </c>
      <c r="T51" s="2">
        <f>IF('Number of Firms per 1000 Capita'!T51=0,"",SUMIFS(allNAICS!$P:$P,allNAICS!$C:$C,'Revenue per capita'!$A51,allNAICS!$E:$E,'Revenue per capita'!T$1)/$B51)</f>
        <v>0.41679175622888892</v>
      </c>
      <c r="U51" s="2">
        <f>IF('Number of Firms per 1000 Capita'!U51=0,"",SUMIFS(allNAICS!$P:$P,allNAICS!$C:$C,'Revenue per capita'!$A51,allNAICS!$E:$E,'Revenue per capita'!U$1)/$B51)</f>
        <v>4.9513957424321413</v>
      </c>
      <c r="V51" s="2">
        <f>IF('Number of Firms per 1000 Capita'!V51=0,"",SUMIFS(allNAICS!$P:$P,allNAICS!$C:$C,'Revenue per capita'!$A51,allNAICS!$E:$E,'Revenue per capita'!V$1)/$B51)</f>
        <v>0.70294430598501778</v>
      </c>
      <c r="W51" s="2">
        <f>IF('Number of Firms per 1000 Capita'!W51=0,"",SUMIFS(allNAICS!$P:$P,allNAICS!$C:$C,'Revenue per capita'!$A51,allNAICS!$E:$E,'Revenue per capita'!W$1)/$B51)</f>
        <v>1.8460905643669707</v>
      </c>
      <c r="X51" s="2">
        <f>IF('Number of Firms per 1000 Capita'!X51=0,"",SUMIFS(allNAICS!$P:$P,allNAICS!$C:$C,'Revenue per capita'!$A51,allNAICS!$E:$E,'Revenue per capita'!X$1)/$B51)</f>
        <v>0.76050073911149518</v>
      </c>
      <c r="Y51" s="2">
        <f>IF('Number of Firms per 1000 Capita'!Y51=0,"",SUMIFS(allNAICS!$P:$P,allNAICS!$C:$C,'Revenue per capita'!$A51,allNAICS!$E:$E,'Revenue per capita'!Y$1)/$B51)</f>
        <v>0.30058629037441176</v>
      </c>
      <c r="Z51" s="2" t="str">
        <f>IF('Number of Firms per 1000 Capita'!Z51=0,"",SUMIFS(allNAICS!$P:$P,allNAICS!$C:$C,'Revenue per capita'!$A51,allNAICS!$E:$E,'Revenue per capita'!Z$1)/$B51)</f>
        <v/>
      </c>
    </row>
    <row r="52" spans="1:26" x14ac:dyDescent="0.45">
      <c r="A52" s="2" t="s">
        <v>527</v>
      </c>
      <c r="B52" s="2">
        <v>97136</v>
      </c>
      <c r="C52" s="2" t="s">
        <v>504</v>
      </c>
      <c r="D52" s="2">
        <v>37.305883899999998</v>
      </c>
      <c r="E52" s="2">
        <v>-89.518147600000006</v>
      </c>
      <c r="F52" s="3">
        <f t="shared" si="0"/>
        <v>104.26841747652776</v>
      </c>
      <c r="G52" s="2">
        <f>IF('Number of Firms per 1000 Capita'!G52=0,"",SUMIFS(allNAICS!$P:$P,allNAICS!$C:$C,'Revenue per capita'!$A52,allNAICS!$E:$E,'Revenue per capita'!G$1)/$B52)</f>
        <v>0</v>
      </c>
      <c r="H52" s="2" t="str">
        <f>IF('Number of Firms per 1000 Capita'!H52=0,"",SUMIFS(allNAICS!$P:$P,allNAICS!$C:$C,'Revenue per capita'!$A52,allNAICS!$E:$E,'Revenue per capita'!H$1)/$B52)</f>
        <v/>
      </c>
      <c r="I52" s="2" t="str">
        <f>IF('Number of Firms per 1000 Capita'!I52=0,"",SUMIFS(allNAICS!$P:$P,allNAICS!$C:$C,'Revenue per capita'!$A52,allNAICS!$E:$E,'Revenue per capita'!I$1)/$B52)</f>
        <v/>
      </c>
      <c r="J52" s="2">
        <f>IF('Number of Firms per 1000 Capita'!J52=0,"",SUMIFS(allNAICS!$P:$P,allNAICS!$C:$C,'Revenue per capita'!$A52,allNAICS!$E:$E,'Revenue per capita'!J$1)/$B52)</f>
        <v>6.2100560039532207</v>
      </c>
      <c r="K52" s="2">
        <f>IF('Number of Firms per 1000 Capita'!K52=0,"",SUMIFS(allNAICS!$P:$P,allNAICS!$C:$C,'Revenue per capita'!$A52,allNAICS!$E:$E,'Revenue per capita'!K$1)/$B52)</f>
        <v>38.386108137044971</v>
      </c>
      <c r="L52" s="2">
        <f>IF('Number of Firms per 1000 Capita'!L52=0,"",SUMIFS(allNAICS!$P:$P,allNAICS!$C:$C,'Revenue per capita'!$A52,allNAICS!$E:$E,'Revenue per capita'!L$1)/$B52)</f>
        <v>16.638537720309667</v>
      </c>
      <c r="M52" s="2">
        <f>IF('Number of Firms per 1000 Capita'!M52=0,"",SUMIFS(allNAICS!$P:$P,allNAICS!$C:$C,'Revenue per capita'!$A52,allNAICS!$E:$E,'Revenue per capita'!M$1)/$B52)</f>
        <v>17.08294556086312</v>
      </c>
      <c r="N52" s="2">
        <f>IF('Number of Firms per 1000 Capita'!N52=0,"",SUMIFS(allNAICS!$P:$P,allNAICS!$C:$C,'Revenue per capita'!$A52,allNAICS!$E:$E,'Revenue per capita'!N$1)/$B52)</f>
        <v>2.8994811398451654</v>
      </c>
      <c r="O52" s="2">
        <f>IF('Number of Firms per 1000 Capita'!O52=0,"",SUMIFS(allNAICS!$P:$P,allNAICS!$C:$C,'Revenue per capita'!$A52,allNAICS!$E:$E,'Revenue per capita'!O$1)/$B52)</f>
        <v>1.8389783396475046</v>
      </c>
      <c r="P52" s="2">
        <f>IF('Number of Firms per 1000 Capita'!P52=0,"",SUMIFS(allNAICS!$P:$P,allNAICS!$C:$C,'Revenue per capita'!$A52,allNAICS!$E:$E,'Revenue per capita'!P$1)/$B52)</f>
        <v>1.7040335200131773</v>
      </c>
      <c r="Q52" s="2">
        <f>IF('Number of Firms per 1000 Capita'!Q52=0,"",SUMIFS(allNAICS!$P:$P,allNAICS!$C:$C,'Revenue per capita'!$A52,allNAICS!$E:$E,'Revenue per capita'!Q$1)/$B52)</f>
        <v>1.0463473892274748</v>
      </c>
      <c r="R52" s="2">
        <f>IF('Number of Firms per 1000 Capita'!R52=0,"",SUMIFS(allNAICS!$P:$P,allNAICS!$C:$C,'Revenue per capita'!$A52,allNAICS!$E:$E,'Revenue per capita'!R$1)/$B52)</f>
        <v>1.3668361884368307</v>
      </c>
      <c r="S52" s="2">
        <f>IF('Number of Firms per 1000 Capita'!S52=0,"",SUMIFS(allNAICS!$P:$P,allNAICS!$C:$C,'Revenue per capita'!$A52,allNAICS!$E:$E,'Revenue per capita'!S$1)/$B52)</f>
        <v>1.4544556086311975</v>
      </c>
      <c r="T52" s="2">
        <f>IF('Number of Firms per 1000 Capita'!T52=0,"",SUMIFS(allNAICS!$P:$P,allNAICS!$C:$C,'Revenue per capita'!$A52,allNAICS!$E:$E,'Revenue per capita'!T$1)/$B52)</f>
        <v>0.16684854225004117</v>
      </c>
      <c r="U52" s="2">
        <f>IF('Number of Firms per 1000 Capita'!U52=0,"",SUMIFS(allNAICS!$P:$P,allNAICS!$C:$C,'Revenue per capita'!$A52,allNAICS!$E:$E,'Revenue per capita'!U$1)/$B52)</f>
        <v>12.161237852083676</v>
      </c>
      <c r="V52" s="2">
        <f>IF('Number of Firms per 1000 Capita'!V52=0,"",SUMIFS(allNAICS!$P:$P,allNAICS!$C:$C,'Revenue per capita'!$A52,allNAICS!$E:$E,'Revenue per capita'!V$1)/$B52)</f>
        <v>0.20155246252676659</v>
      </c>
      <c r="W52" s="2">
        <f>IF('Number of Firms per 1000 Capita'!W52=0,"",SUMIFS(allNAICS!$P:$P,allNAICS!$C:$C,'Revenue per capita'!$A52,allNAICS!$E:$E,'Revenue per capita'!W$1)/$B52)</f>
        <v>2.391657058145281</v>
      </c>
      <c r="X52" s="2">
        <f>IF('Number of Firms per 1000 Capita'!X52=0,"",SUMIFS(allNAICS!$P:$P,allNAICS!$C:$C,'Revenue per capita'!$A52,allNAICS!$E:$E,'Revenue per capita'!X$1)/$B52)</f>
        <v>0.71934195354966235</v>
      </c>
      <c r="Y52" s="2" t="str">
        <f>IF('Number of Firms per 1000 Capita'!Y52=0,"",SUMIFS(allNAICS!$P:$P,allNAICS!$C:$C,'Revenue per capita'!$A52,allNAICS!$E:$E,'Revenue per capita'!Y$1)/$B52)</f>
        <v/>
      </c>
      <c r="Z52" s="2">
        <f>IF('Number of Firms per 1000 Capita'!Z52=0,"",SUMIFS(allNAICS!$P:$P,allNAICS!$C:$C,'Revenue per capita'!$A52,allNAICS!$E:$E,'Revenue per capita'!Z$1)/$B52)</f>
        <v>0</v>
      </c>
    </row>
    <row r="53" spans="1:26" x14ac:dyDescent="0.45">
      <c r="A53" s="2" t="s">
        <v>528</v>
      </c>
      <c r="B53" s="2">
        <v>54219</v>
      </c>
      <c r="C53" s="2" t="s">
        <v>529</v>
      </c>
      <c r="D53" s="2">
        <v>39.163798399999997</v>
      </c>
      <c r="E53" s="2">
        <v>-119.76740340000001</v>
      </c>
      <c r="F53" s="3">
        <f t="shared" si="0"/>
        <v>77.194323023294402</v>
      </c>
      <c r="G53" s="2">
        <f>IF('Number of Firms per 1000 Capita'!G53=0,"",SUMIFS(allNAICS!$P:$P,allNAICS!$C:$C,'Revenue per capita'!$A53,allNAICS!$E:$E,'Revenue per capita'!G$1)/$B53)</f>
        <v>0.39755436286172746</v>
      </c>
      <c r="H53" s="2">
        <f>IF('Number of Firms per 1000 Capita'!H53=0,"",SUMIFS(allNAICS!$P:$P,allNAICS!$C:$C,'Revenue per capita'!$A53,allNAICS!$E:$E,'Revenue per capita'!H$1)/$B53)</f>
        <v>0.25457865323963924</v>
      </c>
      <c r="I53" s="2" t="str">
        <f>IF('Number of Firms per 1000 Capita'!I53=0,"",SUMIFS(allNAICS!$P:$P,allNAICS!$C:$C,'Revenue per capita'!$A53,allNAICS!$E:$E,'Revenue per capita'!I$1)/$B53)</f>
        <v/>
      </c>
      <c r="J53" s="2">
        <f>IF('Number of Firms per 1000 Capita'!J53=0,"",SUMIFS(allNAICS!$P:$P,allNAICS!$C:$C,'Revenue per capita'!$A53,allNAICS!$E:$E,'Revenue per capita'!J$1)/$B53)</f>
        <v>1.8502923329460153</v>
      </c>
      <c r="K53" s="2">
        <f>IF('Number of Firms per 1000 Capita'!K53=0,"",SUMIFS(allNAICS!$P:$P,allNAICS!$C:$C,'Revenue per capita'!$A53,allNAICS!$E:$E,'Revenue per capita'!K$1)/$B53)</f>
        <v>12.29991331452074</v>
      </c>
      <c r="L53" s="2">
        <f>IF('Number of Firms per 1000 Capita'!L53=0,"",SUMIFS(allNAICS!$P:$P,allNAICS!$C:$C,'Revenue per capita'!$A53,allNAICS!$E:$E,'Revenue per capita'!L$1)/$B53)</f>
        <v>4.4084177133477196</v>
      </c>
      <c r="M53" s="2">
        <f>IF('Number of Firms per 1000 Capita'!M53=0,"",SUMIFS(allNAICS!$P:$P,allNAICS!$C:$C,'Revenue per capita'!$A53,allNAICS!$E:$E,'Revenue per capita'!M$1)/$B53)</f>
        <v>15.873439200280345</v>
      </c>
      <c r="N53" s="2">
        <f>IF('Number of Firms per 1000 Capita'!N53=0,"",SUMIFS(allNAICS!$P:$P,allNAICS!$C:$C,'Revenue per capita'!$A53,allNAICS!$E:$E,'Revenue per capita'!N$1)/$B53)</f>
        <v>1.8258912927202642</v>
      </c>
      <c r="O53" s="2">
        <f>IF('Number of Firms per 1000 Capita'!O53=0,"",SUMIFS(allNAICS!$P:$P,allNAICS!$C:$C,'Revenue per capita'!$A53,allNAICS!$E:$E,'Revenue per capita'!O$1)/$B53)</f>
        <v>1.9069883251258783</v>
      </c>
      <c r="P53" s="2">
        <f>IF('Number of Firms per 1000 Capita'!P53=0,"",SUMIFS(allNAICS!$P:$P,allNAICS!$C:$C,'Revenue per capita'!$A53,allNAICS!$E:$E,'Revenue per capita'!P$1)/$B53)</f>
        <v>13.939818144930744</v>
      </c>
      <c r="Q53" s="2">
        <f>IF('Number of Firms per 1000 Capita'!Q53=0,"",SUMIFS(allNAICS!$P:$P,allNAICS!$C:$C,'Revenue per capita'!$A53,allNAICS!$E:$E,'Revenue per capita'!Q$1)/$B53)</f>
        <v>3.5711097585717182</v>
      </c>
      <c r="R53" s="2">
        <f>IF('Number of Firms per 1000 Capita'!R53=0,"",SUMIFS(allNAICS!$P:$P,allNAICS!$C:$C,'Revenue per capita'!$A53,allNAICS!$E:$E,'Revenue per capita'!R$1)/$B53)</f>
        <v>5.0169682214721778</v>
      </c>
      <c r="S53" s="2">
        <f>IF('Number of Firms per 1000 Capita'!S53=0,"",SUMIFS(allNAICS!$P:$P,allNAICS!$C:$C,'Revenue per capita'!$A53,allNAICS!$E:$E,'Revenue per capita'!S$1)/$B53)</f>
        <v>2.0381047234364336</v>
      </c>
      <c r="T53" s="2">
        <f>IF('Number of Firms per 1000 Capita'!T53=0,"",SUMIFS(allNAICS!$P:$P,allNAICS!$C:$C,'Revenue per capita'!$A53,allNAICS!$E:$E,'Revenue per capita'!T$1)/$B53)</f>
        <v>6.200778324941441E-2</v>
      </c>
      <c r="U53" s="2">
        <f>IF('Number of Firms per 1000 Capita'!U53=0,"",SUMIFS(allNAICS!$P:$P,allNAICS!$C:$C,'Revenue per capita'!$A53,allNAICS!$E:$E,'Revenue per capita'!U$1)/$B53)</f>
        <v>8.6795772699607152</v>
      </c>
      <c r="V53" s="2">
        <f>IF('Number of Firms per 1000 Capita'!V53=0,"",SUMIFS(allNAICS!$P:$P,allNAICS!$C:$C,'Revenue per capita'!$A53,allNAICS!$E:$E,'Revenue per capita'!V$1)/$B53)</f>
        <v>1.9717073350670429</v>
      </c>
      <c r="W53" s="2">
        <f>IF('Number of Firms per 1000 Capita'!W53=0,"",SUMIFS(allNAICS!$P:$P,allNAICS!$C:$C,'Revenue per capita'!$A53,allNAICS!$E:$E,'Revenue per capita'!W$1)/$B53)</f>
        <v>1.9230712480864642</v>
      </c>
      <c r="X53" s="2">
        <f>IF('Number of Firms per 1000 Capita'!X53=0,"",SUMIFS(allNAICS!$P:$P,allNAICS!$C:$C,'Revenue per capita'!$A53,allNAICS!$E:$E,'Revenue per capita'!X$1)/$B53)</f>
        <v>1.1748833434773789</v>
      </c>
      <c r="Y53" s="2" t="str">
        <f>IF('Number of Firms per 1000 Capita'!Y53=0,"",SUMIFS(allNAICS!$P:$P,allNAICS!$C:$C,'Revenue per capita'!$A53,allNAICS!$E:$E,'Revenue per capita'!Y$1)/$B53)</f>
        <v/>
      </c>
      <c r="Z53" s="2" t="str">
        <f>IF('Number of Firms per 1000 Capita'!Z53=0,"",SUMIFS(allNAICS!$P:$P,allNAICS!$C:$C,'Revenue per capita'!$A53,allNAICS!$E:$E,'Revenue per capita'!Z$1)/$B53)</f>
        <v/>
      </c>
    </row>
    <row r="54" spans="1:26" x14ac:dyDescent="0.45">
      <c r="A54" s="2" t="s">
        <v>530</v>
      </c>
      <c r="B54" s="2">
        <v>81023</v>
      </c>
      <c r="C54" s="2" t="s">
        <v>531</v>
      </c>
      <c r="D54" s="2">
        <v>42.866632000000003</v>
      </c>
      <c r="E54" s="2">
        <v>-106.313081</v>
      </c>
      <c r="F54" s="3">
        <f t="shared" si="0"/>
        <v>126.68508941905387</v>
      </c>
      <c r="G54" s="2">
        <f>IF('Number of Firms per 1000 Capita'!G54=0,"",SUMIFS(allNAICS!$P:$P,allNAICS!$C:$C,'Revenue per capita'!$A54,allNAICS!$E:$E,'Revenue per capita'!G$1)/$B54)</f>
        <v>0</v>
      </c>
      <c r="H54" s="2">
        <f>IF('Number of Firms per 1000 Capita'!H54=0,"",SUMIFS(allNAICS!$P:$P,allNAICS!$C:$C,'Revenue per capita'!$A54,allNAICS!$E:$E,'Revenue per capita'!H$1)/$B54)</f>
        <v>6.8662972242449678</v>
      </c>
      <c r="I54" s="2">
        <f>IF('Number of Firms per 1000 Capita'!I54=0,"",SUMIFS(allNAICS!$P:$P,allNAICS!$C:$C,'Revenue per capita'!$A54,allNAICS!$E:$E,'Revenue per capita'!I$1)/$B54)</f>
        <v>1.1547955518803303</v>
      </c>
      <c r="J54" s="2">
        <f>IF('Number of Firms per 1000 Capita'!J54=0,"",SUMIFS(allNAICS!$P:$P,allNAICS!$C:$C,'Revenue per capita'!$A54,allNAICS!$E:$E,'Revenue per capita'!J$1)/$B54)</f>
        <v>10.693667230292633</v>
      </c>
      <c r="K54" s="2">
        <f>IF('Number of Firms per 1000 Capita'!K54=0,"",SUMIFS(allNAICS!$P:$P,allNAICS!$C:$C,'Revenue per capita'!$A54,allNAICS!$E:$E,'Revenue per capita'!K$1)/$B54)</f>
        <v>21.106179726744259</v>
      </c>
      <c r="L54" s="2">
        <f>IF('Number of Firms per 1000 Capita'!L54=0,"",SUMIFS(allNAICS!$P:$P,allNAICS!$C:$C,'Revenue per capita'!$A54,allNAICS!$E:$E,'Revenue per capita'!L$1)/$B54)</f>
        <v>32.868617553040494</v>
      </c>
      <c r="M54" s="2">
        <f>IF('Number of Firms per 1000 Capita'!M54=0,"",SUMIFS(allNAICS!$P:$P,allNAICS!$C:$C,'Revenue per capita'!$A54,allNAICS!$E:$E,'Revenue per capita'!M$1)/$B54)</f>
        <v>18.204769016205276</v>
      </c>
      <c r="N54" s="2">
        <f>IF('Number of Firms per 1000 Capita'!N54=0,"",SUMIFS(allNAICS!$P:$P,allNAICS!$C:$C,'Revenue per capita'!$A54,allNAICS!$E:$E,'Revenue per capita'!N$1)/$B54)</f>
        <v>4.2070152919541366</v>
      </c>
      <c r="O54" s="2">
        <f>IF('Number of Firms per 1000 Capita'!O54=0,"",SUMIFS(allNAICS!$P:$P,allNAICS!$C:$C,'Revenue per capita'!$A54,allNAICS!$E:$E,'Revenue per capita'!O$1)/$B54)</f>
        <v>1.1392937807782975</v>
      </c>
      <c r="P54" s="2">
        <f>IF('Number of Firms per 1000 Capita'!P54=0,"",SUMIFS(allNAICS!$P:$P,allNAICS!$C:$C,'Revenue per capita'!$A54,allNAICS!$E:$E,'Revenue per capita'!P$1)/$B54)</f>
        <v>2.9622946570726829</v>
      </c>
      <c r="Q54" s="2">
        <f>IF('Number of Firms per 1000 Capita'!Q54=0,"",SUMIFS(allNAICS!$P:$P,allNAICS!$C:$C,'Revenue per capita'!$A54,allNAICS!$E:$E,'Revenue per capita'!Q$1)/$B54)</f>
        <v>7.0824580674623254</v>
      </c>
      <c r="R54" s="2">
        <f>IF('Number of Firms per 1000 Capita'!R54=0,"",SUMIFS(allNAICS!$P:$P,allNAICS!$C:$C,'Revenue per capita'!$A54,allNAICS!$E:$E,'Revenue per capita'!R$1)/$B54)</f>
        <v>2.9300815817730768</v>
      </c>
      <c r="S54" s="2">
        <f>IF('Number of Firms per 1000 Capita'!S54=0,"",SUMIFS(allNAICS!$P:$P,allNAICS!$C:$C,'Revenue per capita'!$A54,allNAICS!$E:$E,'Revenue per capita'!S$1)/$B54)</f>
        <v>1.541747405057823</v>
      </c>
      <c r="T54" s="2">
        <f>IF('Number of Firms per 1000 Capita'!T54=0,"",SUMIFS(allNAICS!$P:$P,allNAICS!$C:$C,'Revenue per capita'!$A54,allNAICS!$E:$E,'Revenue per capita'!T$1)/$B54)</f>
        <v>7.1819113091344436E-2</v>
      </c>
      <c r="U54" s="2">
        <f>IF('Number of Firms per 1000 Capita'!U54=0,"",SUMIFS(allNAICS!$P:$P,allNAICS!$C:$C,'Revenue per capita'!$A54,allNAICS!$E:$E,'Revenue per capita'!U$1)/$B54)</f>
        <v>9.2375868580526515</v>
      </c>
      <c r="V54" s="2">
        <f>IF('Number of Firms per 1000 Capita'!V54=0,"",SUMIFS(allNAICS!$P:$P,allNAICS!$C:$C,'Revenue per capita'!$A54,allNAICS!$E:$E,'Revenue per capita'!V$1)/$B54)</f>
        <v>0.34913543068017722</v>
      </c>
      <c r="W54" s="2">
        <f>IF('Number of Firms per 1000 Capita'!W54=0,"",SUMIFS(allNAICS!$P:$P,allNAICS!$C:$C,'Revenue per capita'!$A54,allNAICS!$E:$E,'Revenue per capita'!W$1)/$B54)</f>
        <v>2.8862174937980574</v>
      </c>
      <c r="X54" s="2">
        <f>IF('Number of Firms per 1000 Capita'!X54=0,"",SUMIFS(allNAICS!$P:$P,allNAICS!$C:$C,'Revenue per capita'!$A54,allNAICS!$E:$E,'Revenue per capita'!X$1)/$B54)</f>
        <v>3.3831134369253175</v>
      </c>
      <c r="Y54" s="2" t="str">
        <f>IF('Number of Firms per 1000 Capita'!Y54=0,"",SUMIFS(allNAICS!$P:$P,allNAICS!$C:$C,'Revenue per capita'!$A54,allNAICS!$E:$E,'Revenue per capita'!Y$1)/$B54)</f>
        <v/>
      </c>
      <c r="Z54" s="2" t="str">
        <f>IF('Number of Firms per 1000 Capita'!Z54=0,"",SUMIFS(allNAICS!$P:$P,allNAICS!$C:$C,'Revenue per capita'!$A54,allNAICS!$E:$E,'Revenue per capita'!Z$1)/$B54)</f>
        <v/>
      </c>
    </row>
    <row r="55" spans="1:26" x14ac:dyDescent="0.45">
      <c r="A55" s="2" t="s">
        <v>532</v>
      </c>
      <c r="B55" s="2">
        <v>266122</v>
      </c>
      <c r="C55" s="2" t="s">
        <v>462</v>
      </c>
      <c r="D55" s="2">
        <v>41.9778795</v>
      </c>
      <c r="E55" s="2">
        <v>-91.665623199999999</v>
      </c>
      <c r="F55" s="3">
        <f t="shared" si="0"/>
        <v>133.26234959905608</v>
      </c>
      <c r="G55" s="2">
        <f>IF('Number of Firms per 1000 Capita'!G55=0,"",SUMIFS(allNAICS!$P:$P,allNAICS!$C:$C,'Revenue per capita'!$A55,allNAICS!$E:$E,'Revenue per capita'!G$1)/$B55)</f>
        <v>0.10208100044340565</v>
      </c>
      <c r="H55" s="2" t="str">
        <f>IF('Number of Firms per 1000 Capita'!H55=0,"",SUMIFS(allNAICS!$P:$P,allNAICS!$C:$C,'Revenue per capita'!$A55,allNAICS!$E:$E,'Revenue per capita'!H$1)/$B55)</f>
        <v/>
      </c>
      <c r="I55" s="2">
        <f>IF('Number of Firms per 1000 Capita'!I55=0,"",SUMIFS(allNAICS!$P:$P,allNAICS!$C:$C,'Revenue per capita'!$A55,allNAICS!$E:$E,'Revenue per capita'!I$1)/$B55)</f>
        <v>2.23681243940749</v>
      </c>
      <c r="J55" s="2">
        <f>IF('Number of Firms per 1000 Capita'!J55=0,"",SUMIFS(allNAICS!$P:$P,allNAICS!$C:$C,'Revenue per capita'!$A55,allNAICS!$E:$E,'Revenue per capita'!J$1)/$B55)</f>
        <v>5.4760410638729606</v>
      </c>
      <c r="K55" s="2">
        <f>IF('Number of Firms per 1000 Capita'!K55=0,"",SUMIFS(allNAICS!$P:$P,allNAICS!$C:$C,'Revenue per capita'!$A55,allNAICS!$E:$E,'Revenue per capita'!K$1)/$B55)</f>
        <v>38.397577051126923</v>
      </c>
      <c r="L55" s="2">
        <f>IF('Number of Firms per 1000 Capita'!L55=0,"",SUMIFS(allNAICS!$P:$P,allNAICS!$C:$C,'Revenue per capita'!$A55,allNAICS!$E:$E,'Revenue per capita'!L$1)/$B55)</f>
        <v>17.42518468972877</v>
      </c>
      <c r="M55" s="2">
        <f>IF('Number of Firms per 1000 Capita'!M55=0,"",SUMIFS(allNAICS!$P:$P,allNAICS!$C:$C,'Revenue per capita'!$A55,allNAICS!$E:$E,'Revenue per capita'!M$1)/$B55)</f>
        <v>17.772795935698664</v>
      </c>
      <c r="N55" s="2">
        <f>IF('Number of Firms per 1000 Capita'!N55=0,"",SUMIFS(allNAICS!$P:$P,allNAICS!$C:$C,'Revenue per capita'!$A55,allNAICS!$E:$E,'Revenue per capita'!N$1)/$B55)</f>
        <v>3.5252215149442736</v>
      </c>
      <c r="O55" s="2">
        <f>IF('Number of Firms per 1000 Capita'!O55=0,"",SUMIFS(allNAICS!$P:$P,allNAICS!$C:$C,'Revenue per capita'!$A55,allNAICS!$E:$E,'Revenue per capita'!O$1)/$B55)</f>
        <v>4.624893845679801</v>
      </c>
      <c r="P55" s="2">
        <f>IF('Number of Firms per 1000 Capita'!P55=0,"",SUMIFS(allNAICS!$P:$P,allNAICS!$C:$C,'Revenue per capita'!$A55,allNAICS!$E:$E,'Revenue per capita'!P$1)/$B55)</f>
        <v>26.837210001427916</v>
      </c>
      <c r="Q55" s="2">
        <f>IF('Number of Firms per 1000 Capita'!Q55=0,"",SUMIFS(allNAICS!$P:$P,allNAICS!$C:$C,'Revenue per capita'!$A55,allNAICS!$E:$E,'Revenue per capita'!Q$1)/$B55)</f>
        <v>1.4646177317170321</v>
      </c>
      <c r="R55" s="2">
        <f>IF('Number of Firms per 1000 Capita'!R55=0,"",SUMIFS(allNAICS!$P:$P,allNAICS!$C:$C,'Revenue per capita'!$A55,allNAICS!$E:$E,'Revenue per capita'!R$1)/$B55)</f>
        <v>3.0243910687579381</v>
      </c>
      <c r="S55" s="2">
        <f>IF('Number of Firms per 1000 Capita'!S55=0,"",SUMIFS(allNAICS!$P:$P,allNAICS!$C:$C,'Revenue per capita'!$A55,allNAICS!$E:$E,'Revenue per capita'!S$1)/$B55)</f>
        <v>1.8350267922231158</v>
      </c>
      <c r="T55" s="2">
        <f>IF('Number of Firms per 1000 Capita'!T55=0,"",SUMIFS(allNAICS!$P:$P,allNAICS!$C:$C,'Revenue per capita'!$A55,allNAICS!$E:$E,'Revenue per capita'!T$1)/$B55)</f>
        <v>0.85142904382200646</v>
      </c>
      <c r="U55" s="2">
        <f>IF('Number of Firms per 1000 Capita'!U55=0,"",SUMIFS(allNAICS!$P:$P,allNAICS!$C:$C,'Revenue per capita'!$A55,allNAICS!$E:$E,'Revenue per capita'!U$1)/$B55)</f>
        <v>6.203632168704579</v>
      </c>
      <c r="V55" s="2">
        <f>IF('Number of Firms per 1000 Capita'!V55=0,"",SUMIFS(allNAICS!$P:$P,allNAICS!$C:$C,'Revenue per capita'!$A55,allNAICS!$E:$E,'Revenue per capita'!V$1)/$B55)</f>
        <v>0.24926161685242107</v>
      </c>
      <c r="W55" s="2">
        <f>IF('Number of Firms per 1000 Capita'!W55=0,"",SUMIFS(allNAICS!$P:$P,allNAICS!$C:$C,'Revenue per capita'!$A55,allNAICS!$E:$E,'Revenue per capita'!W$1)/$B55)</f>
        <v>1.6593930603257152</v>
      </c>
      <c r="X55" s="2">
        <f>IF('Number of Firms per 1000 Capita'!X55=0,"",SUMIFS(allNAICS!$P:$P,allNAICS!$C:$C,'Revenue per capita'!$A55,allNAICS!$E:$E,'Revenue per capita'!X$1)/$B55)</f>
        <v>1.1408451762725367</v>
      </c>
      <c r="Y55" s="2">
        <f>IF('Number of Firms per 1000 Capita'!Y55=0,"",SUMIFS(allNAICS!$P:$P,allNAICS!$C:$C,'Revenue per capita'!$A55,allNAICS!$E:$E,'Revenue per capita'!Y$1)/$B55)</f>
        <v>0.43593539805051817</v>
      </c>
      <c r="Z55" s="2" t="str">
        <f>IF('Number of Firms per 1000 Capita'!Z55=0,"",SUMIFS(allNAICS!$P:$P,allNAICS!$C:$C,'Revenue per capita'!$A55,allNAICS!$E:$E,'Revenue per capita'!Z$1)/$B55)</f>
        <v/>
      </c>
    </row>
    <row r="56" spans="1:26" x14ac:dyDescent="0.45">
      <c r="A56" s="2" t="s">
        <v>533</v>
      </c>
      <c r="B56" s="2">
        <v>237849</v>
      </c>
      <c r="C56" s="2" t="s">
        <v>504</v>
      </c>
      <c r="D56" s="2">
        <v>40.116420400000003</v>
      </c>
      <c r="E56" s="2">
        <v>-88.2433829</v>
      </c>
      <c r="F56" s="3">
        <f t="shared" si="0"/>
        <v>79.858595159113563</v>
      </c>
      <c r="G56" s="2">
        <f>IF('Number of Firms per 1000 Capita'!G56=0,"",SUMIFS(allNAICS!$P:$P,allNAICS!$C:$C,'Revenue per capita'!$A56,allNAICS!$E:$E,'Revenue per capita'!G$1)/$B56)</f>
        <v>0.18189691779238087</v>
      </c>
      <c r="H56" s="2" t="str">
        <f>IF('Number of Firms per 1000 Capita'!H56=0,"",SUMIFS(allNAICS!$P:$P,allNAICS!$C:$C,'Revenue per capita'!$A56,allNAICS!$E:$E,'Revenue per capita'!H$1)/$B56)</f>
        <v/>
      </c>
      <c r="I56" s="2" t="str">
        <f>IF('Number of Firms per 1000 Capita'!I56=0,"",SUMIFS(allNAICS!$P:$P,allNAICS!$C:$C,'Revenue per capita'!$A56,allNAICS!$E:$E,'Revenue per capita'!I$1)/$B56)</f>
        <v/>
      </c>
      <c r="J56" s="2">
        <f>IF('Number of Firms per 1000 Capita'!J56=0,"",SUMIFS(allNAICS!$P:$P,allNAICS!$C:$C,'Revenue per capita'!$A56,allNAICS!$E:$E,'Revenue per capita'!J$1)/$B56)</f>
        <v>3.0189489970527519</v>
      </c>
      <c r="K56" s="2">
        <f>IF('Number of Firms per 1000 Capita'!K56=0,"",SUMIFS(allNAICS!$P:$P,allNAICS!$C:$C,'Revenue per capita'!$A56,allNAICS!$E:$E,'Revenue per capita'!K$1)/$B56)</f>
        <v>15.477239761361199</v>
      </c>
      <c r="L56" s="2">
        <f>IF('Number of Firms per 1000 Capita'!L56=0,"",SUMIFS(allNAICS!$P:$P,allNAICS!$C:$C,'Revenue per capita'!$A56,allNAICS!$E:$E,'Revenue per capita'!L$1)/$B56)</f>
        <v>23.669012692927026</v>
      </c>
      <c r="M56" s="2">
        <f>IF('Number of Firms per 1000 Capita'!M56=0,"",SUMIFS(allNAICS!$P:$P,allNAICS!$C:$C,'Revenue per capita'!$A56,allNAICS!$E:$E,'Revenue per capita'!M$1)/$B56)</f>
        <v>10.175224617299211</v>
      </c>
      <c r="N56" s="2">
        <f>IF('Number of Firms per 1000 Capita'!N56=0,"",SUMIFS(allNAICS!$P:$P,allNAICS!$C:$C,'Revenue per capita'!$A56,allNAICS!$E:$E,'Revenue per capita'!N$1)/$B56)</f>
        <v>1.3429444731741567</v>
      </c>
      <c r="O56" s="2">
        <f>IF('Number of Firms per 1000 Capita'!O56=0,"",SUMIFS(allNAICS!$P:$P,allNAICS!$C:$C,'Revenue per capita'!$A56,allNAICS!$E:$E,'Revenue per capita'!O$1)/$B56)</f>
        <v>2.6274779376831519</v>
      </c>
      <c r="P56" s="2">
        <f>IF('Number of Firms per 1000 Capita'!P56=0,"",SUMIFS(allNAICS!$P:$P,allNAICS!$C:$C,'Revenue per capita'!$A56,allNAICS!$E:$E,'Revenue per capita'!P$1)/$B56)</f>
        <v>6.6618779141388025</v>
      </c>
      <c r="Q56" s="2">
        <f>IF('Number of Firms per 1000 Capita'!Q56=0,"",SUMIFS(allNAICS!$P:$P,allNAICS!$C:$C,'Revenue per capita'!$A56,allNAICS!$E:$E,'Revenue per capita'!Q$1)/$B56)</f>
        <v>2.9878620469289339</v>
      </c>
      <c r="R56" s="2">
        <f>IF('Number of Firms per 1000 Capita'!R56=0,"",SUMIFS(allNAICS!$P:$P,allNAICS!$C:$C,'Revenue per capita'!$A56,allNAICS!$E:$E,'Revenue per capita'!R$1)/$B56)</f>
        <v>2.1385669058940757</v>
      </c>
      <c r="S56" s="2">
        <f>IF('Number of Firms per 1000 Capita'!S56=0,"",SUMIFS(allNAICS!$P:$P,allNAICS!$C:$C,'Revenue per capita'!$A56,allNAICS!$E:$E,'Revenue per capita'!S$1)/$B56)</f>
        <v>1.0723063792574281</v>
      </c>
      <c r="T56" s="2">
        <f>IF('Number of Firms per 1000 Capita'!T56=0,"",SUMIFS(allNAICS!$P:$P,allNAICS!$C:$C,'Revenue per capita'!$A56,allNAICS!$E:$E,'Revenue per capita'!T$1)/$B56)</f>
        <v>0.30167459186290463</v>
      </c>
      <c r="U56" s="2">
        <f>IF('Number of Firms per 1000 Capita'!U56=0,"",SUMIFS(allNAICS!$P:$P,allNAICS!$C:$C,'Revenue per capita'!$A56,allNAICS!$E:$E,'Revenue per capita'!U$1)/$B56)</f>
        <v>7.1837426266244551</v>
      </c>
      <c r="V56" s="2">
        <f>IF('Number of Firms per 1000 Capita'!V56=0,"",SUMIFS(allNAICS!$P:$P,allNAICS!$C:$C,'Revenue per capita'!$A56,allNAICS!$E:$E,'Revenue per capita'!V$1)/$B56)</f>
        <v>0.20529411517391286</v>
      </c>
      <c r="W56" s="2">
        <f>IF('Number of Firms per 1000 Capita'!W56=0,"",SUMIFS(allNAICS!$P:$P,allNAICS!$C:$C,'Revenue per capita'!$A56,allNAICS!$E:$E,'Revenue per capita'!W$1)/$B56)</f>
        <v>2.1669378471214928</v>
      </c>
      <c r="X56" s="2">
        <f>IF('Number of Firms per 1000 Capita'!X56=0,"",SUMIFS(allNAICS!$P:$P,allNAICS!$C:$C,'Revenue per capita'!$A56,allNAICS!$E:$E,'Revenue per capita'!X$1)/$B56)</f>
        <v>0.64758733482167252</v>
      </c>
      <c r="Y56" s="2" t="str">
        <f>IF('Number of Firms per 1000 Capita'!Y56=0,"",SUMIFS(allNAICS!$P:$P,allNAICS!$C:$C,'Revenue per capita'!$A56,allNAICS!$E:$E,'Revenue per capita'!Y$1)/$B56)</f>
        <v/>
      </c>
      <c r="Z56" s="2" t="str">
        <f>IF('Number of Firms per 1000 Capita'!Z56=0,"",SUMIFS(allNAICS!$P:$P,allNAICS!$C:$C,'Revenue per capita'!$A56,allNAICS!$E:$E,'Revenue per capita'!Z$1)/$B56)</f>
        <v/>
      </c>
    </row>
    <row r="57" spans="1:26" x14ac:dyDescent="0.45">
      <c r="A57" s="2" t="s">
        <v>534</v>
      </c>
      <c r="B57" s="2">
        <v>219964</v>
      </c>
      <c r="C57" s="2" t="s">
        <v>535</v>
      </c>
      <c r="D57" s="2">
        <v>38.349819500000002</v>
      </c>
      <c r="E57" s="2">
        <v>-81.6326234</v>
      </c>
      <c r="F57" s="3">
        <f t="shared" si="0"/>
        <v>100.88886363223074</v>
      </c>
      <c r="G57" s="2">
        <f>IF('Number of Firms per 1000 Capita'!G57=0,"",SUMIFS(allNAICS!$P:$P,allNAICS!$C:$C,'Revenue per capita'!$A57,allNAICS!$E:$E,'Revenue per capita'!G$1)/$B57)</f>
        <v>0</v>
      </c>
      <c r="H57" s="2">
        <f>IF('Number of Firms per 1000 Capita'!H57=0,"",SUMIFS(allNAICS!$P:$P,allNAICS!$C:$C,'Revenue per capita'!$A57,allNAICS!$E:$E,'Revenue per capita'!H$1)/$B57)</f>
        <v>11.794570929788511</v>
      </c>
      <c r="I57" s="2" t="str">
        <f>IF('Number of Firms per 1000 Capita'!I57=0,"",SUMIFS(allNAICS!$P:$P,allNAICS!$C:$C,'Revenue per capita'!$A57,allNAICS!$E:$E,'Revenue per capita'!I$1)/$B57)</f>
        <v/>
      </c>
      <c r="J57" s="2">
        <f>IF('Number of Firms per 1000 Capita'!J57=0,"",SUMIFS(allNAICS!$P:$P,allNAICS!$C:$C,'Revenue per capita'!$A57,allNAICS!$E:$E,'Revenue per capita'!J$1)/$B57)</f>
        <v>5.0814133221799933</v>
      </c>
      <c r="K57" s="2">
        <f>IF('Number of Firms per 1000 Capita'!K57=0,"",SUMIFS(allNAICS!$P:$P,allNAICS!$C:$C,'Revenue per capita'!$A57,allNAICS!$E:$E,'Revenue per capita'!K$1)/$B57)</f>
        <v>10.22424123947555</v>
      </c>
      <c r="L57" s="2">
        <f>IF('Number of Firms per 1000 Capita'!L57=0,"",SUMIFS(allNAICS!$P:$P,allNAICS!$C:$C,'Revenue per capita'!$A57,allNAICS!$E:$E,'Revenue per capita'!L$1)/$B57)</f>
        <v>18.995949337164262</v>
      </c>
      <c r="M57" s="2">
        <f>IF('Number of Firms per 1000 Capita'!M57=0,"",SUMIFS(allNAICS!$P:$P,allNAICS!$C:$C,'Revenue per capita'!$A57,allNAICS!$E:$E,'Revenue per capita'!M$1)/$B57)</f>
        <v>16.457370296957684</v>
      </c>
      <c r="N57" s="2">
        <f>IF('Number of Firms per 1000 Capita'!N57=0,"",SUMIFS(allNAICS!$P:$P,allNAICS!$C:$C,'Revenue per capita'!$A57,allNAICS!$E:$E,'Revenue per capita'!N$1)/$B57)</f>
        <v>2.8690558455019914</v>
      </c>
      <c r="O57" s="2">
        <f>IF('Number of Firms per 1000 Capita'!O57=0,"",SUMIFS(allNAICS!$P:$P,allNAICS!$C:$C,'Revenue per capita'!$A57,allNAICS!$E:$E,'Revenue per capita'!O$1)/$B57)</f>
        <v>2.9545425615100651</v>
      </c>
      <c r="P57" s="2">
        <f>IF('Number of Firms per 1000 Capita'!P57=0,"",SUMIFS(allNAICS!$P:$P,allNAICS!$C:$C,'Revenue per capita'!$A57,allNAICS!$E:$E,'Revenue per capita'!P$1)/$B57)</f>
        <v>9.8650642832463493</v>
      </c>
      <c r="Q57" s="2">
        <f>IF('Number of Firms per 1000 Capita'!Q57=0,"",SUMIFS(allNAICS!$P:$P,allNAICS!$C:$C,'Revenue per capita'!$A57,allNAICS!$E:$E,'Revenue per capita'!Q$1)/$B57)</f>
        <v>1.6123229255696387</v>
      </c>
      <c r="R57" s="2">
        <f>IF('Number of Firms per 1000 Capita'!R57=0,"",SUMIFS(allNAICS!$P:$P,allNAICS!$C:$C,'Revenue per capita'!$A57,allNAICS!$E:$E,'Revenue per capita'!R$1)/$B57)</f>
        <v>4.6968367551053811</v>
      </c>
      <c r="S57" s="2">
        <f>IF('Number of Firms per 1000 Capita'!S57=0,"",SUMIFS(allNAICS!$P:$P,allNAICS!$C:$C,'Revenue per capita'!$A57,allNAICS!$E:$E,'Revenue per capita'!S$1)/$B57)</f>
        <v>2.3078049135313052</v>
      </c>
      <c r="T57" s="2">
        <f>IF('Number of Firms per 1000 Capita'!T57=0,"",SUMIFS(allNAICS!$P:$P,allNAICS!$C:$C,'Revenue per capita'!$A57,allNAICS!$E:$E,'Revenue per capita'!T$1)/$B57)</f>
        <v>0.33677329017475588</v>
      </c>
      <c r="U57" s="2">
        <f>IF('Number of Firms per 1000 Capita'!U57=0,"",SUMIFS(allNAICS!$P:$P,allNAICS!$C:$C,'Revenue per capita'!$A57,allNAICS!$E:$E,'Revenue per capita'!U$1)/$B57)</f>
        <v>9.3654507101162014</v>
      </c>
      <c r="V57" s="2">
        <f>IF('Number of Firms per 1000 Capita'!V57=0,"",SUMIFS(allNAICS!$P:$P,allNAICS!$C:$C,'Revenue per capita'!$A57,allNAICS!$E:$E,'Revenue per capita'!V$1)/$B57)</f>
        <v>0.66426778927460861</v>
      </c>
      <c r="W57" s="2">
        <f>IF('Number of Firms per 1000 Capita'!W57=0,"",SUMIFS(allNAICS!$P:$P,allNAICS!$C:$C,'Revenue per capita'!$A57,allNAICS!$E:$E,'Revenue per capita'!W$1)/$B57)</f>
        <v>2.4004791693186158</v>
      </c>
      <c r="X57" s="2">
        <f>IF('Number of Firms per 1000 Capita'!X57=0,"",SUMIFS(allNAICS!$P:$P,allNAICS!$C:$C,'Revenue per capita'!$A57,allNAICS!$E:$E,'Revenue per capita'!X$1)/$B57)</f>
        <v>0.96810841774108491</v>
      </c>
      <c r="Y57" s="2">
        <f>IF('Number of Firms per 1000 Capita'!Y57=0,"",SUMIFS(allNAICS!$P:$P,allNAICS!$C:$C,'Revenue per capita'!$A57,allNAICS!$E:$E,'Revenue per capita'!Y$1)/$B57)</f>
        <v>0.29461184557473041</v>
      </c>
      <c r="Z57" s="2" t="str">
        <f>IF('Number of Firms per 1000 Capita'!Z57=0,"",SUMIFS(allNAICS!$P:$P,allNAICS!$C:$C,'Revenue per capita'!$A57,allNAICS!$E:$E,'Revenue per capita'!Z$1)/$B57)</f>
        <v/>
      </c>
    </row>
    <row r="58" spans="1:26" x14ac:dyDescent="0.45">
      <c r="A58" s="2" t="s">
        <v>536</v>
      </c>
      <c r="B58" s="2">
        <v>744195</v>
      </c>
      <c r="C58" s="2" t="s">
        <v>477</v>
      </c>
      <c r="D58" s="2">
        <v>32.776474899999997</v>
      </c>
      <c r="E58" s="2">
        <v>-79.931051199999999</v>
      </c>
      <c r="F58" s="3">
        <f t="shared" si="0"/>
        <v>73.888050846888248</v>
      </c>
      <c r="G58" s="2">
        <f>IF('Number of Firms per 1000 Capita'!G58=0,"",SUMIFS(allNAICS!$P:$P,allNAICS!$C:$C,'Revenue per capita'!$A58,allNAICS!$E:$E,'Revenue per capita'!G$1)/$B58)</f>
        <v>0.15330256182855301</v>
      </c>
      <c r="H58" s="2">
        <f>IF('Number of Firms per 1000 Capita'!H58=0,"",SUMIFS(allNAICS!$P:$P,allNAICS!$C:$C,'Revenue per capita'!$A58,allNAICS!$E:$E,'Revenue per capita'!H$1)/$B58)</f>
        <v>2.5006886635895162E-2</v>
      </c>
      <c r="I58" s="2" t="str">
        <f>IF('Number of Firms per 1000 Capita'!I58=0,"",SUMIFS(allNAICS!$P:$P,allNAICS!$C:$C,'Revenue per capita'!$A58,allNAICS!$E:$E,'Revenue per capita'!I$1)/$B58)</f>
        <v/>
      </c>
      <c r="J58" s="2">
        <f>IF('Number of Firms per 1000 Capita'!J58=0,"",SUMIFS(allNAICS!$P:$P,allNAICS!$C:$C,'Revenue per capita'!$A58,allNAICS!$E:$E,'Revenue per capita'!J$1)/$B58)</f>
        <v>4.3640228703498414</v>
      </c>
      <c r="K58" s="2">
        <f>IF('Number of Firms per 1000 Capita'!K58=0,"",SUMIFS(allNAICS!$P:$P,allNAICS!$C:$C,'Revenue per capita'!$A58,allNAICS!$E:$E,'Revenue per capita'!K$1)/$B58)</f>
        <v>19.245485390253897</v>
      </c>
      <c r="L58" s="2">
        <f>IF('Number of Firms per 1000 Capita'!L58=0,"",SUMIFS(allNAICS!$P:$P,allNAICS!$C:$C,'Revenue per capita'!$A58,allNAICS!$E:$E,'Revenue per capita'!L$1)/$B58)</f>
        <v>10.233621564240556</v>
      </c>
      <c r="M58" s="2">
        <f>IF('Number of Firms per 1000 Capita'!M58=0,"",SUMIFS(allNAICS!$P:$P,allNAICS!$C:$C,'Revenue per capita'!$A58,allNAICS!$E:$E,'Revenue per capita'!M$1)/$B58)</f>
        <v>13.318967474922568</v>
      </c>
      <c r="N58" s="2">
        <f>IF('Number of Firms per 1000 Capita'!N58=0,"",SUMIFS(allNAICS!$P:$P,allNAICS!$C:$C,'Revenue per capita'!$A58,allNAICS!$E:$E,'Revenue per capita'!N$1)/$B58)</f>
        <v>2.2806173113229731</v>
      </c>
      <c r="O58" s="2">
        <f>IF('Number of Firms per 1000 Capita'!O58=0,"",SUMIFS(allNAICS!$P:$P,allNAICS!$C:$C,'Revenue per capita'!$A58,allNAICS!$E:$E,'Revenue per capita'!O$1)/$B58)</f>
        <v>2.7307775515825825</v>
      </c>
      <c r="P58" s="2">
        <f>IF('Number of Firms per 1000 Capita'!P58=0,"",SUMIFS(allNAICS!$P:$P,allNAICS!$C:$C,'Revenue per capita'!$A58,allNAICS!$E:$E,'Revenue per capita'!P$1)/$B58)</f>
        <v>3.0711735499432273</v>
      </c>
      <c r="Q58" s="2">
        <f>IF('Number of Firms per 1000 Capita'!Q58=0,"",SUMIFS(allNAICS!$P:$P,allNAICS!$C:$C,'Revenue per capita'!$A58,allNAICS!$E:$E,'Revenue per capita'!Q$1)/$B58)</f>
        <v>1.7645428953432905</v>
      </c>
      <c r="R58" s="2">
        <f>IF('Number of Firms per 1000 Capita'!R58=0,"",SUMIFS(allNAICS!$P:$P,allNAICS!$C:$C,'Revenue per capita'!$A58,allNAICS!$E:$E,'Revenue per capita'!R$1)/$B58)</f>
        <v>4.6409193826886774</v>
      </c>
      <c r="S58" s="2">
        <f>IF('Number of Firms per 1000 Capita'!S58=0,"",SUMIFS(allNAICS!$P:$P,allNAICS!$C:$C,'Revenue per capita'!$A58,allNAICS!$E:$E,'Revenue per capita'!S$1)/$B58)</f>
        <v>2.4807113726912973</v>
      </c>
      <c r="T58" s="2">
        <f>IF('Number of Firms per 1000 Capita'!T58=0,"",SUMIFS(allNAICS!$P:$P,allNAICS!$C:$C,'Revenue per capita'!$A58,allNAICS!$E:$E,'Revenue per capita'!T$1)/$B58)</f>
        <v>0.36451333319895995</v>
      </c>
      <c r="U58" s="2">
        <f>IF('Number of Firms per 1000 Capita'!U58=0,"",SUMIFS(allNAICS!$P:$P,allNAICS!$C:$C,'Revenue per capita'!$A58,allNAICS!$E:$E,'Revenue per capita'!U$1)/$B58)</f>
        <v>4.7556030341509956</v>
      </c>
      <c r="V58" s="2">
        <f>IF('Number of Firms per 1000 Capita'!V58=0,"",SUMIFS(allNAICS!$P:$P,allNAICS!$C:$C,'Revenue per capita'!$A58,allNAICS!$E:$E,'Revenue per capita'!V$1)/$B58)</f>
        <v>0.41150504907987828</v>
      </c>
      <c r="W58" s="2">
        <f>IF('Number of Firms per 1000 Capita'!W58=0,"",SUMIFS(allNAICS!$P:$P,allNAICS!$C:$C,'Revenue per capita'!$A58,allNAICS!$E:$E,'Revenue per capita'!W$1)/$B58)</f>
        <v>2.7368888530559867</v>
      </c>
      <c r="X58" s="2">
        <f>IF('Number of Firms per 1000 Capita'!X58=0,"",SUMIFS(allNAICS!$P:$P,allNAICS!$C:$C,'Revenue per capita'!$A58,allNAICS!$E:$E,'Revenue per capita'!X$1)/$B58)</f>
        <v>0.91208083902740544</v>
      </c>
      <c r="Y58" s="2">
        <f>IF('Number of Firms per 1000 Capita'!Y58=0,"",SUMIFS(allNAICS!$P:$P,allNAICS!$C:$C,'Revenue per capita'!$A58,allNAICS!$E:$E,'Revenue per capita'!Y$1)/$B58)</f>
        <v>0.39831092657166467</v>
      </c>
      <c r="Z58" s="2" t="str">
        <f>IF('Number of Firms per 1000 Capita'!Z58=0,"",SUMIFS(allNAICS!$P:$P,allNAICS!$C:$C,'Revenue per capita'!$A58,allNAICS!$E:$E,'Revenue per capita'!Z$1)/$B58)</f>
        <v/>
      </c>
    </row>
    <row r="59" spans="1:26" x14ac:dyDescent="0.45">
      <c r="A59" s="2" t="s">
        <v>537</v>
      </c>
      <c r="B59" s="2">
        <v>2427024</v>
      </c>
      <c r="C59" s="2" t="s">
        <v>477</v>
      </c>
      <c r="D59" s="2">
        <v>35.227086900000003</v>
      </c>
      <c r="E59" s="2">
        <v>-80.843126699999999</v>
      </c>
      <c r="F59" s="3">
        <f t="shared" si="0"/>
        <v>107.09408806835037</v>
      </c>
      <c r="G59" s="2">
        <f>IF('Number of Firms per 1000 Capita'!G59=0,"",SUMIFS(allNAICS!$P:$P,allNAICS!$C:$C,'Revenue per capita'!$A59,allNAICS!$E:$E,'Revenue per capita'!G$1)/$B59)</f>
        <v>6.4731951558781448E-2</v>
      </c>
      <c r="H59" s="2">
        <f>IF('Number of Firms per 1000 Capita'!H59=0,"",SUMIFS(allNAICS!$P:$P,allNAICS!$C:$C,'Revenue per capita'!$A59,allNAICS!$E:$E,'Revenue per capita'!H$1)/$B59)</f>
        <v>9.0049789371674946E-2</v>
      </c>
      <c r="I59" s="2">
        <f>IF('Number of Firms per 1000 Capita'!I59=0,"",SUMIFS(allNAICS!$P:$P,allNAICS!$C:$C,'Revenue per capita'!$A59,allNAICS!$E:$E,'Revenue per capita'!I$1)/$B59)</f>
        <v>2.0344549538859114</v>
      </c>
      <c r="J59" s="2">
        <f>IF('Number of Firms per 1000 Capita'!J59=0,"",SUMIFS(allNAICS!$P:$P,allNAICS!$C:$C,'Revenue per capita'!$A59,allNAICS!$E:$E,'Revenue per capita'!J$1)/$B59)</f>
        <v>4.6012330327182589</v>
      </c>
      <c r="K59" s="2">
        <f>IF('Number of Firms per 1000 Capita'!K59=0,"",SUMIFS(allNAICS!$P:$P,allNAICS!$C:$C,'Revenue per capita'!$A59,allNAICS!$E:$E,'Revenue per capita'!K$1)/$B59)</f>
        <v>15.02773437757517</v>
      </c>
      <c r="L59" s="2">
        <f>IF('Number of Firms per 1000 Capita'!L59=0,"",SUMIFS(allNAICS!$P:$P,allNAICS!$C:$C,'Revenue per capita'!$A59,allNAICS!$E:$E,'Revenue per capita'!L$1)/$B59)</f>
        <v>28.351174112822946</v>
      </c>
      <c r="M59" s="2">
        <f>IF('Number of Firms per 1000 Capita'!M59=0,"",SUMIFS(allNAICS!$P:$P,allNAICS!$C:$C,'Revenue per capita'!$A59,allNAICS!$E:$E,'Revenue per capita'!M$1)/$B59)</f>
        <v>12.841378989247737</v>
      </c>
      <c r="N59" s="2">
        <f>IF('Number of Firms per 1000 Capita'!N59=0,"",SUMIFS(allNAICS!$P:$P,allNAICS!$C:$C,'Revenue per capita'!$A59,allNAICS!$E:$E,'Revenue per capita'!N$1)/$B59)</f>
        <v>3.7108825458668724</v>
      </c>
      <c r="O59" s="2">
        <f>IF('Number of Firms per 1000 Capita'!O59=0,"",SUMIFS(allNAICS!$P:$P,allNAICS!$C:$C,'Revenue per capita'!$A59,allNAICS!$E:$E,'Revenue per capita'!O$1)/$B59)</f>
        <v>4.0487733125012362</v>
      </c>
      <c r="P59" s="2">
        <f>IF('Number of Firms per 1000 Capita'!P59=0,"",SUMIFS(allNAICS!$P:$P,allNAICS!$C:$C,'Revenue per capita'!$A59,allNAICS!$E:$E,'Revenue per capita'!P$1)/$B59)</f>
        <v>16.463858618620993</v>
      </c>
      <c r="Q59" s="2">
        <f>IF('Number of Firms per 1000 Capita'!Q59=0,"",SUMIFS(allNAICS!$P:$P,allNAICS!$C:$C,'Revenue per capita'!$A59,allNAICS!$E:$E,'Revenue per capita'!Q$1)/$B59)</f>
        <v>1.9231437348786002</v>
      </c>
      <c r="R59" s="2">
        <f>IF('Number of Firms per 1000 Capita'!R59=0,"",SUMIFS(allNAICS!$P:$P,allNAICS!$C:$C,'Revenue per capita'!$A59,allNAICS!$E:$E,'Revenue per capita'!R$1)/$B59)</f>
        <v>4.7366264198458685</v>
      </c>
      <c r="S59" s="2">
        <f>IF('Number of Firms per 1000 Capita'!S59=0,"",SUMIFS(allNAICS!$P:$P,allNAICS!$C:$C,'Revenue per capita'!$A59,allNAICS!$E:$E,'Revenue per capita'!S$1)/$B59)</f>
        <v>2.880591209646052</v>
      </c>
      <c r="T59" s="2">
        <f>IF('Number of Firms per 1000 Capita'!T59=0,"",SUMIFS(allNAICS!$P:$P,allNAICS!$C:$C,'Revenue per capita'!$A59,allNAICS!$E:$E,'Revenue per capita'!T$1)/$B59)</f>
        <v>0.47256969852790909</v>
      </c>
      <c r="U59" s="2">
        <f>IF('Number of Firms per 1000 Capita'!U59=0,"",SUMIFS(allNAICS!$P:$P,allNAICS!$C:$C,'Revenue per capita'!$A59,allNAICS!$E:$E,'Revenue per capita'!U$1)/$B59)</f>
        <v>4.6842453968316757</v>
      </c>
      <c r="V59" s="2">
        <f>IF('Number of Firms per 1000 Capita'!V59=0,"",SUMIFS(allNAICS!$P:$P,allNAICS!$C:$C,'Revenue per capita'!$A59,allNAICS!$E:$E,'Revenue per capita'!V$1)/$B59)</f>
        <v>1.0804742763153559</v>
      </c>
      <c r="W59" s="2">
        <f>IF('Number of Firms per 1000 Capita'!W59=0,"",SUMIFS(allNAICS!$P:$P,allNAICS!$C:$C,'Revenue per capita'!$A59,allNAICS!$E:$E,'Revenue per capita'!W$1)/$B59)</f>
        <v>1.998638661999222</v>
      </c>
      <c r="X59" s="2">
        <f>IF('Number of Firms per 1000 Capita'!X59=0,"",SUMIFS(allNAICS!$P:$P,allNAICS!$C:$C,'Revenue per capita'!$A59,allNAICS!$E:$E,'Revenue per capita'!X$1)/$B59)</f>
        <v>1.0144695726123845</v>
      </c>
      <c r="Y59" s="2">
        <f>IF('Number of Firms per 1000 Capita'!Y59=0,"",SUMIFS(allNAICS!$P:$P,allNAICS!$C:$C,'Revenue per capita'!$A59,allNAICS!$E:$E,'Revenue per capita'!Y$1)/$B59)</f>
        <v>1.0673170104621956</v>
      </c>
      <c r="Z59" s="2">
        <f>IF('Number of Firms per 1000 Capita'!Z59=0,"",SUMIFS(allNAICS!$P:$P,allNAICS!$C:$C,'Revenue per capita'!$A59,allNAICS!$E:$E,'Revenue per capita'!Z$1)/$B59)</f>
        <v>1.7404030615272036E-3</v>
      </c>
    </row>
    <row r="60" spans="1:26" x14ac:dyDescent="0.45">
      <c r="A60" s="2" t="s">
        <v>538</v>
      </c>
      <c r="B60" s="2">
        <v>228825</v>
      </c>
      <c r="C60" s="2" t="s">
        <v>502</v>
      </c>
      <c r="D60" s="2">
        <v>38.029305899999997</v>
      </c>
      <c r="E60" s="2">
        <v>-78.476678100000001</v>
      </c>
      <c r="F60" s="3">
        <f t="shared" si="0"/>
        <v>57.87819949743254</v>
      </c>
      <c r="G60" s="2">
        <f>IF('Number of Firms per 1000 Capita'!G60=0,"",SUMIFS(allNAICS!$P:$P,allNAICS!$C:$C,'Revenue per capita'!$A60,allNAICS!$E:$E,'Revenue per capita'!G$1)/$B60)</f>
        <v>0.31435376379329183</v>
      </c>
      <c r="H60" s="2">
        <f>IF('Number of Firms per 1000 Capita'!H60=0,"",SUMIFS(allNAICS!$P:$P,allNAICS!$C:$C,'Revenue per capita'!$A60,allNAICS!$E:$E,'Revenue per capita'!H$1)/$B60)</f>
        <v>0.15388615754397467</v>
      </c>
      <c r="I60" s="2" t="str">
        <f>IF('Number of Firms per 1000 Capita'!I60=0,"",SUMIFS(allNAICS!$P:$P,allNAICS!$C:$C,'Revenue per capita'!$A60,allNAICS!$E:$E,'Revenue per capita'!I$1)/$B60)</f>
        <v/>
      </c>
      <c r="J60" s="2">
        <f>IF('Number of Firms per 1000 Capita'!J60=0,"",SUMIFS(allNAICS!$P:$P,allNAICS!$C:$C,'Revenue per capita'!$A60,allNAICS!$E:$E,'Revenue per capita'!J$1)/$B60)</f>
        <v>4.3265508576423031</v>
      </c>
      <c r="K60" s="2">
        <f>IF('Number of Firms per 1000 Capita'!K60=0,"",SUMIFS(allNAICS!$P:$P,allNAICS!$C:$C,'Revenue per capita'!$A60,allNAICS!$E:$E,'Revenue per capita'!K$1)/$B60)</f>
        <v>4.4243242652682184</v>
      </c>
      <c r="L60" s="2">
        <f>IF('Number of Firms per 1000 Capita'!L60=0,"",SUMIFS(allNAICS!$P:$P,allNAICS!$C:$C,'Revenue per capita'!$A60,allNAICS!$E:$E,'Revenue per capita'!L$1)/$B60)</f>
        <v>4.2614661859499616</v>
      </c>
      <c r="M60" s="2">
        <f>IF('Number of Firms per 1000 Capita'!M60=0,"",SUMIFS(allNAICS!$P:$P,allNAICS!$C:$C,'Revenue per capita'!$A60,allNAICS!$E:$E,'Revenue per capita'!M$1)/$B60)</f>
        <v>10.713488473724462</v>
      </c>
      <c r="N60" s="2">
        <f>IF('Number of Firms per 1000 Capita'!N60=0,"",SUMIFS(allNAICS!$P:$P,allNAICS!$C:$C,'Revenue per capita'!$A60,allNAICS!$E:$E,'Revenue per capita'!N$1)/$B60)</f>
        <v>0.90627772315087951</v>
      </c>
      <c r="O60" s="2">
        <f>IF('Number of Firms per 1000 Capita'!O60=0,"",SUMIFS(allNAICS!$P:$P,allNAICS!$C:$C,'Revenue per capita'!$A60,allNAICS!$E:$E,'Revenue per capita'!O$1)/$B60)</f>
        <v>3.0564536217633562</v>
      </c>
      <c r="P60" s="2">
        <f>IF('Number of Firms per 1000 Capita'!P60=0,"",SUMIFS(allNAICS!$P:$P,allNAICS!$C:$C,'Revenue per capita'!$A60,allNAICS!$E:$E,'Revenue per capita'!P$1)/$B60)</f>
        <v>11.149577187807276</v>
      </c>
      <c r="Q60" s="2">
        <f>IF('Number of Firms per 1000 Capita'!Q60=0,"",SUMIFS(allNAICS!$P:$P,allNAICS!$C:$C,'Revenue per capita'!$A60,allNAICS!$E:$E,'Revenue per capita'!Q$1)/$B60)</f>
        <v>2.0610597618267237</v>
      </c>
      <c r="R60" s="2">
        <f>IF('Number of Firms per 1000 Capita'!R60=0,"",SUMIFS(allNAICS!$P:$P,allNAICS!$C:$C,'Revenue per capita'!$A60,allNAICS!$E:$E,'Revenue per capita'!R$1)/$B60)</f>
        <v>5.2823686223096251</v>
      </c>
      <c r="S60" s="2">
        <f>IF('Number of Firms per 1000 Capita'!S60=0,"",SUMIFS(allNAICS!$P:$P,allNAICS!$C:$C,'Revenue per capita'!$A60,allNAICS!$E:$E,'Revenue per capita'!S$1)/$B60)</f>
        <v>1.436783568228996</v>
      </c>
      <c r="T60" s="2">
        <f>IF('Number of Firms per 1000 Capita'!T60=0,"",SUMIFS(allNAICS!$P:$P,allNAICS!$C:$C,'Revenue per capita'!$A60,allNAICS!$E:$E,'Revenue per capita'!T$1)/$B60)</f>
        <v>0.77355621107833494</v>
      </c>
      <c r="U60" s="2">
        <f>IF('Number of Firms per 1000 Capita'!U60=0,"",SUMIFS(allNAICS!$P:$P,allNAICS!$C:$C,'Revenue per capita'!$A60,allNAICS!$E:$E,'Revenue per capita'!U$1)/$B60)</f>
        <v>4.9799978149240687</v>
      </c>
      <c r="V60" s="2">
        <f>IF('Number of Firms per 1000 Capita'!V60=0,"",SUMIFS(allNAICS!$P:$P,allNAICS!$C:$C,'Revenue per capita'!$A60,allNAICS!$E:$E,'Revenue per capita'!V$1)/$B60)</f>
        <v>1.0845274773298372</v>
      </c>
      <c r="W60" s="2">
        <f>IF('Number of Firms per 1000 Capita'!W60=0,"",SUMIFS(allNAICS!$P:$P,allNAICS!$C:$C,'Revenue per capita'!$A60,allNAICS!$E:$E,'Revenue per capita'!W$1)/$B60)</f>
        <v>2.2226723478640884</v>
      </c>
      <c r="X60" s="2">
        <f>IF('Number of Firms per 1000 Capita'!X60=0,"",SUMIFS(allNAICS!$P:$P,allNAICS!$C:$C,'Revenue per capita'!$A60,allNAICS!$E:$E,'Revenue per capita'!X$1)/$B60)</f>
        <v>0.73085545722713863</v>
      </c>
      <c r="Y60" s="2" t="str">
        <f>IF('Number of Firms per 1000 Capita'!Y60=0,"",SUMIFS(allNAICS!$P:$P,allNAICS!$C:$C,'Revenue per capita'!$A60,allNAICS!$E:$E,'Revenue per capita'!Y$1)/$B60)</f>
        <v/>
      </c>
      <c r="Z60" s="2" t="str">
        <f>IF('Number of Firms per 1000 Capita'!Z60=0,"",SUMIFS(allNAICS!$P:$P,allNAICS!$C:$C,'Revenue per capita'!$A60,allNAICS!$E:$E,'Revenue per capita'!Z$1)/$B60)</f>
        <v/>
      </c>
    </row>
    <row r="61" spans="1:26" x14ac:dyDescent="0.45">
      <c r="A61" s="2" t="s">
        <v>539</v>
      </c>
      <c r="B61" s="2">
        <v>548359</v>
      </c>
      <c r="C61" s="2" t="s">
        <v>449</v>
      </c>
      <c r="D61" s="2">
        <v>35.045629699999999</v>
      </c>
      <c r="E61" s="2">
        <v>-85.309680099999994</v>
      </c>
      <c r="F61" s="3">
        <f t="shared" si="0"/>
        <v>92.885472838049509</v>
      </c>
      <c r="G61" s="2">
        <f>IF('Number of Firms per 1000 Capita'!G61=0,"",SUMIFS(allNAICS!$P:$P,allNAICS!$C:$C,'Revenue per capita'!$A61,allNAICS!$E:$E,'Revenue per capita'!G$1)/$B61)</f>
        <v>2.6236461879899847E-2</v>
      </c>
      <c r="H61" s="2">
        <f>IF('Number of Firms per 1000 Capita'!H61=0,"",SUMIFS(allNAICS!$P:$P,allNAICS!$C:$C,'Revenue per capita'!$A61,allNAICS!$E:$E,'Revenue per capita'!H$1)/$B61)</f>
        <v>0</v>
      </c>
      <c r="I61" s="2">
        <f>IF('Number of Firms per 1000 Capita'!I61=0,"",SUMIFS(allNAICS!$P:$P,allNAICS!$C:$C,'Revenue per capita'!$A61,allNAICS!$E:$E,'Revenue per capita'!I$1)/$B61)</f>
        <v>0.31779728243723548</v>
      </c>
      <c r="J61" s="2">
        <f>IF('Number of Firms per 1000 Capita'!J61=0,"",SUMIFS(allNAICS!$P:$P,allNAICS!$C:$C,'Revenue per capita'!$A61,allNAICS!$E:$E,'Revenue per capita'!J$1)/$B61)</f>
        <v>4.3398229991666044</v>
      </c>
      <c r="K61" s="2">
        <f>IF('Number of Firms per 1000 Capita'!K61=0,"",SUMIFS(allNAICS!$P:$P,allNAICS!$C:$C,'Revenue per capita'!$A61,allNAICS!$E:$E,'Revenue per capita'!K$1)/$B61)</f>
        <v>27.212459356005827</v>
      </c>
      <c r="L61" s="2">
        <f>IF('Number of Firms per 1000 Capita'!L61=0,"",SUMIFS(allNAICS!$P:$P,allNAICS!$C:$C,'Revenue per capita'!$A61,allNAICS!$E:$E,'Revenue per capita'!L$1)/$B61)</f>
        <v>9.3494225498259347</v>
      </c>
      <c r="M61" s="2">
        <f>IF('Number of Firms per 1000 Capita'!M61=0,"",SUMIFS(allNAICS!$P:$P,allNAICS!$C:$C,'Revenue per capita'!$A61,allNAICS!$E:$E,'Revenue per capita'!M$1)/$B61)</f>
        <v>12.674760512729799</v>
      </c>
      <c r="N61" s="2">
        <f>IF('Number of Firms per 1000 Capita'!N61=0,"",SUMIFS(allNAICS!$P:$P,allNAICS!$C:$C,'Revenue per capita'!$A61,allNAICS!$E:$E,'Revenue per capita'!N$1)/$B61)</f>
        <v>4.5492606121172443</v>
      </c>
      <c r="O61" s="2">
        <f>IF('Number of Firms per 1000 Capita'!O61=0,"",SUMIFS(allNAICS!$P:$P,allNAICS!$C:$C,'Revenue per capita'!$A61,allNAICS!$E:$E,'Revenue per capita'!O$1)/$B61)</f>
        <v>1.5948803612232132</v>
      </c>
      <c r="P61" s="2">
        <f>IF('Number of Firms per 1000 Capita'!P61=0,"",SUMIFS(allNAICS!$P:$P,allNAICS!$C:$C,'Revenue per capita'!$A61,allNAICS!$E:$E,'Revenue per capita'!P$1)/$B61)</f>
        <v>17.636732505530137</v>
      </c>
      <c r="Q61" s="2">
        <f>IF('Number of Firms per 1000 Capita'!Q61=0,"",SUMIFS(allNAICS!$P:$P,allNAICS!$C:$C,'Revenue per capita'!$A61,allNAICS!$E:$E,'Revenue per capita'!Q$1)/$B61)</f>
        <v>1.2385608697951525</v>
      </c>
      <c r="R61" s="2">
        <f>IF('Number of Firms per 1000 Capita'!R61=0,"",SUMIFS(allNAICS!$P:$P,allNAICS!$C:$C,'Revenue per capita'!$A61,allNAICS!$E:$E,'Revenue per capita'!R$1)/$B61)</f>
        <v>2.2236983436033695</v>
      </c>
      <c r="S61" s="2">
        <f>IF('Number of Firms per 1000 Capita'!S61=0,"",SUMIFS(allNAICS!$P:$P,allNAICS!$C:$C,'Revenue per capita'!$A61,allNAICS!$E:$E,'Revenue per capita'!S$1)/$B61)</f>
        <v>1.8149515189866492</v>
      </c>
      <c r="T61" s="2">
        <f>IF('Number of Firms per 1000 Capita'!T61=0,"",SUMIFS(allNAICS!$P:$P,allNAICS!$C:$C,'Revenue per capita'!$A61,allNAICS!$E:$E,'Revenue per capita'!T$1)/$B61)</f>
        <v>0.54814637855857207</v>
      </c>
      <c r="U61" s="2">
        <f>IF('Number of Firms per 1000 Capita'!U61=0,"",SUMIFS(allNAICS!$P:$P,allNAICS!$C:$C,'Revenue per capita'!$A61,allNAICS!$E:$E,'Revenue per capita'!U$1)/$B61)</f>
        <v>5.5396191181324639</v>
      </c>
      <c r="V61" s="2">
        <f>IF('Number of Firms per 1000 Capita'!V61=0,"",SUMIFS(allNAICS!$P:$P,allNAICS!$C:$C,'Revenue per capita'!$A61,allNAICS!$E:$E,'Revenue per capita'!V$1)/$B61)</f>
        <v>0.35988467409124314</v>
      </c>
      <c r="W61" s="2">
        <f>IF('Number of Firms per 1000 Capita'!W61=0,"",SUMIFS(allNAICS!$P:$P,allNAICS!$C:$C,'Revenue per capita'!$A61,allNAICS!$E:$E,'Revenue per capita'!W$1)/$B61)</f>
        <v>2.0547633940538952</v>
      </c>
      <c r="X61" s="2">
        <f>IF('Number of Firms per 1000 Capita'!X61=0,"",SUMIFS(allNAICS!$P:$P,allNAICS!$C:$C,'Revenue per capita'!$A61,allNAICS!$E:$E,'Revenue per capita'!X$1)/$B61)</f>
        <v>1.1553945499207636</v>
      </c>
      <c r="Y61" s="2">
        <f>IF('Number of Firms per 1000 Capita'!Y61=0,"",SUMIFS(allNAICS!$P:$P,allNAICS!$C:$C,'Revenue per capita'!$A61,allNAICS!$E:$E,'Revenue per capita'!Y$1)/$B61)</f>
        <v>0.24908134999152015</v>
      </c>
      <c r="Z61" s="2" t="str">
        <f>IF('Number of Firms per 1000 Capita'!Z61=0,"",SUMIFS(allNAICS!$P:$P,allNAICS!$C:$C,'Revenue per capita'!$A61,allNAICS!$E:$E,'Revenue per capita'!Z$1)/$B61)</f>
        <v/>
      </c>
    </row>
    <row r="62" spans="1:26" x14ac:dyDescent="0.45">
      <c r="A62" s="2" t="s">
        <v>540</v>
      </c>
      <c r="B62" s="2">
        <v>97031</v>
      </c>
      <c r="C62" s="2" t="s">
        <v>531</v>
      </c>
      <c r="D62" s="2">
        <v>41.139981400000003</v>
      </c>
      <c r="E62" s="2">
        <v>-104.8202462</v>
      </c>
      <c r="F62" s="3">
        <f t="shared" si="0"/>
        <v>92.364945223691407</v>
      </c>
      <c r="G62" s="2">
        <f>IF('Number of Firms per 1000 Capita'!G62=0,"",SUMIFS(allNAICS!$P:$P,allNAICS!$C:$C,'Revenue per capita'!$A62,allNAICS!$E:$E,'Revenue per capita'!G$1)/$B62)</f>
        <v>2.3992332347394132E-2</v>
      </c>
      <c r="H62" s="2">
        <f>IF('Number of Firms per 1000 Capita'!H62=0,"",SUMIFS(allNAICS!$P:$P,allNAICS!$C:$C,'Revenue per capita'!$A62,allNAICS!$E:$E,'Revenue per capita'!H$1)/$B62)</f>
        <v>0.69189228184806917</v>
      </c>
      <c r="I62" s="2" t="str">
        <f>IF('Number of Firms per 1000 Capita'!I62=0,"",SUMIFS(allNAICS!$P:$P,allNAICS!$C:$C,'Revenue per capita'!$A62,allNAICS!$E:$E,'Revenue per capita'!I$1)/$B62)</f>
        <v/>
      </c>
      <c r="J62" s="2">
        <f>IF('Number of Firms per 1000 Capita'!J62=0,"",SUMIFS(allNAICS!$P:$P,allNAICS!$C:$C,'Revenue per capita'!$A62,allNAICS!$E:$E,'Revenue per capita'!J$1)/$B62)</f>
        <v>4.0425843287196876</v>
      </c>
      <c r="K62" s="2">
        <f>IF('Number of Firms per 1000 Capita'!K62=0,"",SUMIFS(allNAICS!$P:$P,allNAICS!$C:$C,'Revenue per capita'!$A62,allNAICS!$E:$E,'Revenue per capita'!K$1)/$B62)</f>
        <v>27.900949181189517</v>
      </c>
      <c r="L62" s="2">
        <f>IF('Number of Firms per 1000 Capita'!L62=0,"",SUMIFS(allNAICS!$P:$P,allNAICS!$C:$C,'Revenue per capita'!$A62,allNAICS!$E:$E,'Revenue per capita'!L$1)/$B62)</f>
        <v>8.1767991672764371</v>
      </c>
      <c r="M62" s="2">
        <f>IF('Number of Firms per 1000 Capita'!M62=0,"",SUMIFS(allNAICS!$P:$P,allNAICS!$C:$C,'Revenue per capita'!$A62,allNAICS!$E:$E,'Revenue per capita'!M$1)/$B62)</f>
        <v>21.360369366491121</v>
      </c>
      <c r="N62" s="2">
        <f>IF('Number of Firms per 1000 Capita'!N62=0,"",SUMIFS(allNAICS!$P:$P,allNAICS!$C:$C,'Revenue per capita'!$A62,allNAICS!$E:$E,'Revenue per capita'!N$1)/$B62)</f>
        <v>4.1722954519689583</v>
      </c>
      <c r="O62" s="2">
        <f>IF('Number of Firms per 1000 Capita'!O62=0,"",SUMIFS(allNAICS!$P:$P,allNAICS!$C:$C,'Revenue per capita'!$A62,allNAICS!$E:$E,'Revenue per capita'!O$1)/$B62)</f>
        <v>3.6420731518792961</v>
      </c>
      <c r="P62" s="2">
        <f>IF('Number of Firms per 1000 Capita'!P62=0,"",SUMIFS(allNAICS!$P:$P,allNAICS!$C:$C,'Revenue per capita'!$A62,allNAICS!$E:$E,'Revenue per capita'!P$1)/$B62)</f>
        <v>7.9574775071884245</v>
      </c>
      <c r="Q62" s="2">
        <f>IF('Number of Firms per 1000 Capita'!Q62=0,"",SUMIFS(allNAICS!$P:$P,allNAICS!$C:$C,'Revenue per capita'!$A62,allNAICS!$E:$E,'Revenue per capita'!Q$1)/$B62)</f>
        <v>2.120610938772145</v>
      </c>
      <c r="R62" s="2">
        <f>IF('Number of Firms per 1000 Capita'!R62=0,"",SUMIFS(allNAICS!$P:$P,allNAICS!$C:$C,'Revenue per capita'!$A62,allNAICS!$E:$E,'Revenue per capita'!R$1)/$B62)</f>
        <v>3.3685007884078284</v>
      </c>
      <c r="S62" s="2">
        <f>IF('Number of Firms per 1000 Capita'!S62=0,"",SUMIFS(allNAICS!$P:$P,allNAICS!$C:$C,'Revenue per capita'!$A62,allNAICS!$E:$E,'Revenue per capita'!S$1)/$B62)</f>
        <v>1.1381208067524811</v>
      </c>
      <c r="T62" s="2">
        <f>IF('Number of Firms per 1000 Capita'!T62=0,"",SUMIFS(allNAICS!$P:$P,allNAICS!$C:$C,'Revenue per capita'!$A62,allNAICS!$E:$E,'Revenue per capita'!T$1)/$B62)</f>
        <v>0.26300872916902845</v>
      </c>
      <c r="U62" s="2">
        <f>IF('Number of Firms per 1000 Capita'!U62=0,"",SUMIFS(allNAICS!$P:$P,allNAICS!$C:$C,'Revenue per capita'!$A62,allNAICS!$E:$E,'Revenue per capita'!U$1)/$B62)</f>
        <v>3.9316404035823602</v>
      </c>
      <c r="V62" s="2">
        <f>IF('Number of Firms per 1000 Capita'!V62=0,"",SUMIFS(allNAICS!$P:$P,allNAICS!$C:$C,'Revenue per capita'!$A62,allNAICS!$E:$E,'Revenue per capita'!V$1)/$B62)</f>
        <v>0.36427533468685264</v>
      </c>
      <c r="W62" s="2">
        <f>IF('Number of Firms per 1000 Capita'!W62=0,"",SUMIFS(allNAICS!$P:$P,allNAICS!$C:$C,'Revenue per capita'!$A62,allNAICS!$E:$E,'Revenue per capita'!W$1)/$B62)</f>
        <v>2.2330698436582122</v>
      </c>
      <c r="X62" s="2">
        <f>IF('Number of Firms per 1000 Capita'!X62=0,"",SUMIFS(allNAICS!$P:$P,allNAICS!$C:$C,'Revenue per capita'!$A62,allNAICS!$E:$E,'Revenue per capita'!X$1)/$B62)</f>
        <v>0.97728560975358392</v>
      </c>
      <c r="Y62" s="2" t="str">
        <f>IF('Number of Firms per 1000 Capita'!Y62=0,"",SUMIFS(allNAICS!$P:$P,allNAICS!$C:$C,'Revenue per capita'!$A62,allNAICS!$E:$E,'Revenue per capita'!Y$1)/$B62)</f>
        <v/>
      </c>
      <c r="Z62" s="2" t="str">
        <f>IF('Number of Firms per 1000 Capita'!Z62=0,"",SUMIFS(allNAICS!$P:$P,allNAICS!$C:$C,'Revenue per capita'!$A62,allNAICS!$E:$E,'Revenue per capita'!Z$1)/$B62)</f>
        <v/>
      </c>
    </row>
    <row r="63" spans="1:26" x14ac:dyDescent="0.45">
      <c r="A63" s="2" t="s">
        <v>541</v>
      </c>
      <c r="B63" s="2">
        <v>9549229</v>
      </c>
      <c r="C63" s="2" t="s">
        <v>468</v>
      </c>
      <c r="D63" s="2">
        <v>41.878113599999999</v>
      </c>
      <c r="E63" s="2">
        <v>-87.629798199999996</v>
      </c>
      <c r="F63" s="3">
        <f t="shared" si="0"/>
        <v>140.85321631725452</v>
      </c>
      <c r="G63" s="2">
        <f>IF('Number of Firms per 1000 Capita'!G63=0,"",SUMIFS(allNAICS!$P:$P,allNAICS!$C:$C,'Revenue per capita'!$A63,allNAICS!$E:$E,'Revenue per capita'!G$1)/$B63)</f>
        <v>1.607019791859636E-2</v>
      </c>
      <c r="H63" s="2">
        <f>IF('Number of Firms per 1000 Capita'!H63=0,"",SUMIFS(allNAICS!$P:$P,allNAICS!$C:$C,'Revenue per capita'!$A63,allNAICS!$E:$E,'Revenue per capita'!H$1)/$B63)</f>
        <v>8.0262500773622666E-2</v>
      </c>
      <c r="I63" s="2">
        <f>IF('Number of Firms per 1000 Capita'!I63=0,"",SUMIFS(allNAICS!$P:$P,allNAICS!$C:$C,'Revenue per capita'!$A63,allNAICS!$E:$E,'Revenue per capita'!I$1)/$B63)</f>
        <v>1.4773440871509103</v>
      </c>
      <c r="J63" s="2">
        <f>IF('Number of Firms per 1000 Capita'!J63=0,"",SUMIFS(allNAICS!$P:$P,allNAICS!$C:$C,'Revenue per capita'!$A63,allNAICS!$E:$E,'Revenue per capita'!J$1)/$B63)</f>
        <v>4.9210291218275319</v>
      </c>
      <c r="K63" s="2">
        <f>IF('Number of Firms per 1000 Capita'!K63=0,"",SUMIFS(allNAICS!$P:$P,allNAICS!$C:$C,'Revenue per capita'!$A63,allNAICS!$E:$E,'Revenue per capita'!K$1)/$B63)</f>
        <v>21.653905357175955</v>
      </c>
      <c r="L63" s="2">
        <f>IF('Number of Firms per 1000 Capita'!L63=0,"",SUMIFS(allNAICS!$P:$P,allNAICS!$C:$C,'Revenue per capita'!$A63,allNAICS!$E:$E,'Revenue per capita'!L$1)/$B63)</f>
        <v>48.05034930045138</v>
      </c>
      <c r="M63" s="2">
        <f>IF('Number of Firms per 1000 Capita'!M63=0,"",SUMIFS(allNAICS!$P:$P,allNAICS!$C:$C,'Revenue per capita'!$A63,allNAICS!$E:$E,'Revenue per capita'!M$1)/$B63)</f>
        <v>13.069322769408924</v>
      </c>
      <c r="N63" s="2">
        <f>IF('Number of Firms per 1000 Capita'!N63=0,"",SUMIFS(allNAICS!$P:$P,allNAICS!$C:$C,'Revenue per capita'!$A63,allNAICS!$E:$E,'Revenue per capita'!N$1)/$B63)</f>
        <v>4.2678212031568199</v>
      </c>
      <c r="O63" s="2">
        <f>IF('Number of Firms per 1000 Capita'!O63=0,"",SUMIFS(allNAICS!$P:$P,allNAICS!$C:$C,'Revenue per capita'!$A63,allNAICS!$E:$E,'Revenue per capita'!O$1)/$B63)</f>
        <v>3.8482604197679207</v>
      </c>
      <c r="P63" s="2">
        <f>IF('Number of Firms per 1000 Capita'!P63=0,"",SUMIFS(allNAICS!$P:$P,allNAICS!$C:$C,'Revenue per capita'!$A63,allNAICS!$E:$E,'Revenue per capita'!P$1)/$B63)</f>
        <v>15.38555919017127</v>
      </c>
      <c r="Q63" s="2">
        <f>IF('Number of Firms per 1000 Capita'!Q63=0,"",SUMIFS(allNAICS!$P:$P,allNAICS!$C:$C,'Revenue per capita'!$A63,allNAICS!$E:$E,'Revenue per capita'!Q$1)/$B63)</f>
        <v>3.0012370632225909</v>
      </c>
      <c r="R63" s="2">
        <f>IF('Number of Firms per 1000 Capita'!R63=0,"",SUMIFS(allNAICS!$P:$P,allNAICS!$C:$C,'Revenue per capita'!$A63,allNAICS!$E:$E,'Revenue per capita'!R$1)/$B63)</f>
        <v>7.6187299519154896</v>
      </c>
      <c r="S63" s="2">
        <f>IF('Number of Firms per 1000 Capita'!S63=0,"",SUMIFS(allNAICS!$P:$P,allNAICS!$C:$C,'Revenue per capita'!$A63,allNAICS!$E:$E,'Revenue per capita'!S$1)/$B63)</f>
        <v>3.2209795157284424</v>
      </c>
      <c r="T63" s="2">
        <f>IF('Number of Firms per 1000 Capita'!T63=0,"",SUMIFS(allNAICS!$P:$P,allNAICS!$C:$C,'Revenue per capita'!$A63,allNAICS!$E:$E,'Revenue per capita'!T$1)/$B63)</f>
        <v>1.3316782957032447</v>
      </c>
      <c r="U63" s="2">
        <f>IF('Number of Firms per 1000 Capita'!U63=0,"",SUMIFS(allNAICS!$P:$P,allNAICS!$C:$C,'Revenue per capita'!$A63,allNAICS!$E:$E,'Revenue per capita'!U$1)/$B63)</f>
        <v>6.6270442357178787</v>
      </c>
      <c r="V63" s="2">
        <f>IF('Number of Firms per 1000 Capita'!V63=0,"",SUMIFS(allNAICS!$P:$P,allNAICS!$C:$C,'Revenue per capita'!$A63,allNAICS!$E:$E,'Revenue per capita'!V$1)/$B63)</f>
        <v>0.85773165561324372</v>
      </c>
      <c r="W63" s="2">
        <f>IF('Number of Firms per 1000 Capita'!W63=0,"",SUMIFS(allNAICS!$P:$P,allNAICS!$C:$C,'Revenue per capita'!$A63,allNAICS!$E:$E,'Revenue per capita'!W$1)/$B63)</f>
        <v>2.4607530094838022</v>
      </c>
      <c r="X63" s="2">
        <f>IF('Number of Firms per 1000 Capita'!X63=0,"",SUMIFS(allNAICS!$P:$P,allNAICS!$C:$C,'Revenue per capita'!$A63,allNAICS!$E:$E,'Revenue per capita'!X$1)/$B63)</f>
        <v>1.0985557053873145</v>
      </c>
      <c r="Y63" s="2">
        <f>IF('Number of Firms per 1000 Capita'!Y63=0,"",SUMIFS(allNAICS!$P:$P,allNAICS!$C:$C,'Revenue per capita'!$A63,allNAICS!$E:$E,'Revenue per capita'!Y$1)/$B63)</f>
        <v>1.8652141445136565</v>
      </c>
      <c r="Z63" s="2">
        <f>IF('Number of Firms per 1000 Capita'!Z63=0,"",SUMIFS(allNAICS!$P:$P,allNAICS!$C:$C,'Revenue per capita'!$A63,allNAICS!$E:$E,'Revenue per capita'!Z$1)/$B63)</f>
        <v>1.3685921659225054E-3</v>
      </c>
    </row>
    <row r="64" spans="1:26" x14ac:dyDescent="0.45">
      <c r="A64" s="2" t="s">
        <v>542</v>
      </c>
      <c r="B64" s="2">
        <v>225207</v>
      </c>
      <c r="C64" s="2" t="s">
        <v>480</v>
      </c>
      <c r="D64" s="2">
        <v>39.728494400000002</v>
      </c>
      <c r="E64" s="2">
        <v>-121.83747769999999</v>
      </c>
      <c r="F64" s="3">
        <f t="shared" si="0"/>
        <v>40.729488870239379</v>
      </c>
      <c r="G64" s="2">
        <f>IF('Number of Firms per 1000 Capita'!G64=0,"",SUMIFS(allNAICS!$P:$P,allNAICS!$C:$C,'Revenue per capita'!$A64,allNAICS!$E:$E,'Revenue per capita'!G$1)/$B64)</f>
        <v>0</v>
      </c>
      <c r="H64" s="2" t="str">
        <f>IF('Number of Firms per 1000 Capita'!H64=0,"",SUMIFS(allNAICS!$P:$P,allNAICS!$C:$C,'Revenue per capita'!$A64,allNAICS!$E:$E,'Revenue per capita'!H$1)/$B64)</f>
        <v/>
      </c>
      <c r="I64" s="2" t="str">
        <f>IF('Number of Firms per 1000 Capita'!I64=0,"",SUMIFS(allNAICS!$P:$P,allNAICS!$C:$C,'Revenue per capita'!$A64,allNAICS!$E:$E,'Revenue per capita'!I$1)/$B64)</f>
        <v/>
      </c>
      <c r="J64" s="2">
        <f>IF('Number of Firms per 1000 Capita'!J64=0,"",SUMIFS(allNAICS!$P:$P,allNAICS!$C:$C,'Revenue per capita'!$A64,allNAICS!$E:$E,'Revenue per capita'!J$1)/$B64)</f>
        <v>2.6456149231595822</v>
      </c>
      <c r="K64" s="2">
        <f>IF('Number of Firms per 1000 Capita'!K64=0,"",SUMIFS(allNAICS!$P:$P,allNAICS!$C:$C,'Revenue per capita'!$A64,allNAICS!$E:$E,'Revenue per capita'!K$1)/$B64)</f>
        <v>6.2034572637617833</v>
      </c>
      <c r="L64" s="2">
        <f>IF('Number of Firms per 1000 Capita'!L64=0,"",SUMIFS(allNAICS!$P:$P,allNAICS!$C:$C,'Revenue per capita'!$A64,allNAICS!$E:$E,'Revenue per capita'!L$1)/$B64)</f>
        <v>3.4472463111714999</v>
      </c>
      <c r="M64" s="2">
        <f>IF('Number of Firms per 1000 Capita'!M64=0,"",SUMIFS(allNAICS!$P:$P,allNAICS!$C:$C,'Revenue per capita'!$A64,allNAICS!$E:$E,'Revenue per capita'!M$1)/$B64)</f>
        <v>12.379894941098634</v>
      </c>
      <c r="N64" s="2">
        <f>IF('Number of Firms per 1000 Capita'!N64=0,"",SUMIFS(allNAICS!$P:$P,allNAICS!$C:$C,'Revenue per capita'!$A64,allNAICS!$E:$E,'Revenue per capita'!N$1)/$B64)</f>
        <v>0.73031921743107453</v>
      </c>
      <c r="O64" s="2">
        <f>IF('Number of Firms per 1000 Capita'!O64=0,"",SUMIFS(allNAICS!$P:$P,allNAICS!$C:$C,'Revenue per capita'!$A64,allNAICS!$E:$E,'Revenue per capita'!O$1)/$B64)</f>
        <v>0.94613400116337409</v>
      </c>
      <c r="P64" s="2">
        <f>IF('Number of Firms per 1000 Capita'!P64=0,"",SUMIFS(allNAICS!$P:$P,allNAICS!$C:$C,'Revenue per capita'!$A64,allNAICS!$E:$E,'Revenue per capita'!P$1)/$B64)</f>
        <v>2.3150834565533045</v>
      </c>
      <c r="Q64" s="2">
        <f>IF('Number of Firms per 1000 Capita'!Q64=0,"",SUMIFS(allNAICS!$P:$P,allNAICS!$C:$C,'Revenue per capita'!$A64,allNAICS!$E:$E,'Revenue per capita'!Q$1)/$B64)</f>
        <v>1.0735545520343506</v>
      </c>
      <c r="R64" s="2">
        <f>IF('Number of Firms per 1000 Capita'!R64=0,"",SUMIFS(allNAICS!$P:$P,allNAICS!$C:$C,'Revenue per capita'!$A64,allNAICS!$E:$E,'Revenue per capita'!R$1)/$B64)</f>
        <v>1.9583982735882988</v>
      </c>
      <c r="S64" s="2">
        <f>IF('Number of Firms per 1000 Capita'!S64=0,"",SUMIFS(allNAICS!$P:$P,allNAICS!$C:$C,'Revenue per capita'!$A64,allNAICS!$E:$E,'Revenue per capita'!S$1)/$B64)</f>
        <v>0.94850959339629759</v>
      </c>
      <c r="T64" s="2">
        <f>IF('Number of Firms per 1000 Capita'!T64=0,"",SUMIFS(allNAICS!$P:$P,allNAICS!$C:$C,'Revenue per capita'!$A64,allNAICS!$E:$E,'Revenue per capita'!T$1)/$B64)</f>
        <v>0</v>
      </c>
      <c r="U64" s="2">
        <f>IF('Number of Firms per 1000 Capita'!U64=0,"",SUMIFS(allNAICS!$P:$P,allNAICS!$C:$C,'Revenue per capita'!$A64,allNAICS!$E:$E,'Revenue per capita'!U$1)/$B64)</f>
        <v>6.6766929979973977</v>
      </c>
      <c r="V64" s="2">
        <f>IF('Number of Firms per 1000 Capita'!V64=0,"",SUMIFS(allNAICS!$P:$P,allNAICS!$C:$C,'Revenue per capita'!$A64,allNAICS!$E:$E,'Revenue per capita'!V$1)/$B64)</f>
        <v>0</v>
      </c>
      <c r="W64" s="2">
        <f>IF('Number of Firms per 1000 Capita'!W64=0,"",SUMIFS(allNAICS!$P:$P,allNAICS!$C:$C,'Revenue per capita'!$A64,allNAICS!$E:$E,'Revenue per capita'!W$1)/$B64)</f>
        <v>1.4045833388837825</v>
      </c>
      <c r="X64" s="2">
        <f>IF('Number of Firms per 1000 Capita'!X64=0,"",SUMIFS(allNAICS!$P:$P,allNAICS!$C:$C,'Revenue per capita'!$A64,allNAICS!$E:$E,'Revenue per capita'!X$1)/$B64)</f>
        <v>0</v>
      </c>
      <c r="Y64" s="2" t="str">
        <f>IF('Number of Firms per 1000 Capita'!Y64=0,"",SUMIFS(allNAICS!$P:$P,allNAICS!$C:$C,'Revenue per capita'!$A64,allNAICS!$E:$E,'Revenue per capita'!Y$1)/$B64)</f>
        <v/>
      </c>
      <c r="Z64" s="2" t="str">
        <f>IF('Number of Firms per 1000 Capita'!Z64=0,"",SUMIFS(allNAICS!$P:$P,allNAICS!$C:$C,'Revenue per capita'!$A64,allNAICS!$E:$E,'Revenue per capita'!Z$1)/$B64)</f>
        <v/>
      </c>
    </row>
    <row r="65" spans="1:26" x14ac:dyDescent="0.45">
      <c r="A65" s="2" t="s">
        <v>543</v>
      </c>
      <c r="B65" s="2">
        <v>2156723</v>
      </c>
      <c r="C65" s="2" t="s">
        <v>506</v>
      </c>
      <c r="D65" s="2">
        <v>39.103118199999997</v>
      </c>
      <c r="E65" s="2">
        <v>-84.512019600000002</v>
      </c>
      <c r="F65" s="3">
        <f t="shared" si="0"/>
        <v>129.12035945274383</v>
      </c>
      <c r="G65" s="2">
        <f>IF('Number of Firms per 1000 Capita'!G65=0,"",SUMIFS(allNAICS!$P:$P,allNAICS!$C:$C,'Revenue per capita'!$A65,allNAICS!$E:$E,'Revenue per capita'!G$1)/$B65)</f>
        <v>1.2608944217685812E-2</v>
      </c>
      <c r="H65" s="2">
        <f>IF('Number of Firms per 1000 Capita'!H65=0,"",SUMIFS(allNAICS!$P:$P,allNAICS!$C:$C,'Revenue per capita'!$A65,allNAICS!$E:$E,'Revenue per capita'!H$1)/$B65)</f>
        <v>3.2820626478226457E-2</v>
      </c>
      <c r="I65" s="2">
        <f>IF('Number of Firms per 1000 Capita'!I65=0,"",SUMIFS(allNAICS!$P:$P,allNAICS!$C:$C,'Revenue per capita'!$A65,allNAICS!$E:$E,'Revenue per capita'!I$1)/$B65)</f>
        <v>1.3727474506461887</v>
      </c>
      <c r="J65" s="2">
        <f>IF('Number of Firms per 1000 Capita'!J65=0,"",SUMIFS(allNAICS!$P:$P,allNAICS!$C:$C,'Revenue per capita'!$A65,allNAICS!$E:$E,'Revenue per capita'!J$1)/$B65)</f>
        <v>4.539065981120431</v>
      </c>
      <c r="K65" s="2">
        <f>IF('Number of Firms per 1000 Capita'!K65=0,"",SUMIFS(allNAICS!$P:$P,allNAICS!$C:$C,'Revenue per capita'!$A65,allNAICS!$E:$E,'Revenue per capita'!K$1)/$B65)</f>
        <v>21.263632371890132</v>
      </c>
      <c r="L65" s="2">
        <f>IF('Number of Firms per 1000 Capita'!L65=0,"",SUMIFS(allNAICS!$P:$P,allNAICS!$C:$C,'Revenue per capita'!$A65,allNAICS!$E:$E,'Revenue per capita'!L$1)/$B65)</f>
        <v>41.057588294834339</v>
      </c>
      <c r="M65" s="2">
        <f>IF('Number of Firms per 1000 Capita'!M65=0,"",SUMIFS(allNAICS!$P:$P,allNAICS!$C:$C,'Revenue per capita'!$A65,allNAICS!$E:$E,'Revenue per capita'!M$1)/$B65)</f>
        <v>16.722145588469171</v>
      </c>
      <c r="N65" s="2">
        <f>IF('Number of Firms per 1000 Capita'!N65=0,"",SUMIFS(allNAICS!$P:$P,allNAICS!$C:$C,'Revenue per capita'!$A65,allNAICS!$E:$E,'Revenue per capita'!N$1)/$B65)</f>
        <v>4.2980869587795931</v>
      </c>
      <c r="O65" s="2">
        <f>IF('Number of Firms per 1000 Capita'!O65=0,"",SUMIFS(allNAICS!$P:$P,allNAICS!$C:$C,'Revenue per capita'!$A65,allNAICS!$E:$E,'Revenue per capita'!O$1)/$B65)</f>
        <v>2.7524304233784309</v>
      </c>
      <c r="P65" s="2">
        <f>IF('Number of Firms per 1000 Capita'!P65=0,"",SUMIFS(allNAICS!$P:$P,allNAICS!$C:$C,'Revenue per capita'!$A65,allNAICS!$E:$E,'Revenue per capita'!P$1)/$B65)</f>
        <v>13.996497000310193</v>
      </c>
      <c r="Q65" s="2">
        <f>IF('Number of Firms per 1000 Capita'!Q65=0,"",SUMIFS(allNAICS!$P:$P,allNAICS!$C:$C,'Revenue per capita'!$A65,allNAICS!$E:$E,'Revenue per capita'!Q$1)/$B65)</f>
        <v>1.8190926697587033</v>
      </c>
      <c r="R65" s="2">
        <f>IF('Number of Firms per 1000 Capita'!R65=0,"",SUMIFS(allNAICS!$P:$P,allNAICS!$C:$C,'Revenue per capita'!$A65,allNAICS!$E:$E,'Revenue per capita'!R$1)/$B65)</f>
        <v>5.4602538202634276</v>
      </c>
      <c r="S65" s="2">
        <f>IF('Number of Firms per 1000 Capita'!S65=0,"",SUMIFS(allNAICS!$P:$P,allNAICS!$C:$C,'Revenue per capita'!$A65,allNAICS!$E:$E,'Revenue per capita'!S$1)/$B65)</f>
        <v>2.5968819361596274</v>
      </c>
      <c r="T65" s="2">
        <f>IF('Number of Firms per 1000 Capita'!T65=0,"",SUMIFS(allNAICS!$P:$P,allNAICS!$C:$C,'Revenue per capita'!$A65,allNAICS!$E:$E,'Revenue per capita'!T$1)/$B65)</f>
        <v>0.55978816009288168</v>
      </c>
      <c r="U65" s="2">
        <f>IF('Number of Firms per 1000 Capita'!U65=0,"",SUMIFS(allNAICS!$P:$P,allNAICS!$C:$C,'Revenue per capita'!$A65,allNAICS!$E:$E,'Revenue per capita'!U$1)/$B65)</f>
        <v>7.1067267331038799</v>
      </c>
      <c r="V65" s="2">
        <f>IF('Number of Firms per 1000 Capita'!V65=0,"",SUMIFS(allNAICS!$P:$P,allNAICS!$C:$C,'Revenue per capita'!$A65,allNAICS!$E:$E,'Revenue per capita'!V$1)/$B65)</f>
        <v>0.67320467208816337</v>
      </c>
      <c r="W65" s="2">
        <f>IF('Number of Firms per 1000 Capita'!W65=0,"",SUMIFS(allNAICS!$P:$P,allNAICS!$C:$C,'Revenue per capita'!$A65,allNAICS!$E:$E,'Revenue per capita'!W$1)/$B65)</f>
        <v>2.173418654134073</v>
      </c>
      <c r="X65" s="2">
        <f>IF('Number of Firms per 1000 Capita'!X65=0,"",SUMIFS(allNAICS!$P:$P,allNAICS!$C:$C,'Revenue per capita'!$A65,allNAICS!$E:$E,'Revenue per capita'!X$1)/$B65)</f>
        <v>1.0788965481427146</v>
      </c>
      <c r="Y65" s="2">
        <f>IF('Number of Firms per 1000 Capita'!Y65=0,"",SUMIFS(allNAICS!$P:$P,allNAICS!$C:$C,'Revenue per capita'!$A65,allNAICS!$E:$E,'Revenue per capita'!Y$1)/$B65)</f>
        <v>1.6020323425864147</v>
      </c>
      <c r="Z65" s="2">
        <f>IF('Number of Firms per 1000 Capita'!Z65=0,"",SUMIFS(allNAICS!$P:$P,allNAICS!$C:$C,'Revenue per capita'!$A65,allNAICS!$E:$E,'Revenue per capita'!Z$1)/$B65)</f>
        <v>2.4402762895374139E-3</v>
      </c>
    </row>
    <row r="66" spans="1:26" x14ac:dyDescent="0.45">
      <c r="A66" s="2" t="s">
        <v>544</v>
      </c>
      <c r="B66" s="2">
        <v>278844</v>
      </c>
      <c r="C66" s="2" t="s">
        <v>514</v>
      </c>
      <c r="D66" s="2">
        <v>36.529770599999999</v>
      </c>
      <c r="E66" s="2">
        <v>-87.3594528</v>
      </c>
      <c r="F66" s="3">
        <f t="shared" si="0"/>
        <v>51.869059402389865</v>
      </c>
      <c r="G66" s="2">
        <f>IF('Number of Firms per 1000 Capita'!G66=0,"",SUMIFS(allNAICS!$P:$P,allNAICS!$C:$C,'Revenue per capita'!$A66,allNAICS!$E:$E,'Revenue per capita'!G$1)/$B66)</f>
        <v>1.0260217182367201E-2</v>
      </c>
      <c r="H66" s="2" t="str">
        <f>IF('Number of Firms per 1000 Capita'!H66=0,"",SUMIFS(allNAICS!$P:$P,allNAICS!$C:$C,'Revenue per capita'!$A66,allNAICS!$E:$E,'Revenue per capita'!H$1)/$B66)</f>
        <v/>
      </c>
      <c r="I66" s="2" t="str">
        <f>IF('Number of Firms per 1000 Capita'!I66=0,"",SUMIFS(allNAICS!$P:$P,allNAICS!$C:$C,'Revenue per capita'!$A66,allNAICS!$E:$E,'Revenue per capita'!I$1)/$B66)</f>
        <v/>
      </c>
      <c r="J66" s="2">
        <f>IF('Number of Firms per 1000 Capita'!J66=0,"",SUMIFS(allNAICS!$P:$P,allNAICS!$C:$C,'Revenue per capita'!$A66,allNAICS!$E:$E,'Revenue per capita'!J$1)/$B66)</f>
        <v>2.7108383181994231</v>
      </c>
      <c r="K66" s="2">
        <f>IF('Number of Firms per 1000 Capita'!K66=0,"",SUMIFS(allNAICS!$P:$P,allNAICS!$C:$C,'Revenue per capita'!$A66,allNAICS!$E:$E,'Revenue per capita'!K$1)/$B66)</f>
        <v>18.138923555823329</v>
      </c>
      <c r="L66" s="2">
        <f>IF('Number of Firms per 1000 Capita'!L66=0,"",SUMIFS(allNAICS!$P:$P,allNAICS!$C:$C,'Revenue per capita'!$A66,allNAICS!$E:$E,'Revenue per capita'!L$1)/$B66)</f>
        <v>6.7979874051440952</v>
      </c>
      <c r="M66" s="2">
        <f>IF('Number of Firms per 1000 Capita'!M66=0,"",SUMIFS(allNAICS!$P:$P,allNAICS!$C:$C,'Revenue per capita'!$A66,allNAICS!$E:$E,'Revenue per capita'!M$1)/$B66)</f>
        <v>11.072398904046707</v>
      </c>
      <c r="N66" s="2">
        <f>IF('Number of Firms per 1000 Capita'!N66=0,"",SUMIFS(allNAICS!$P:$P,allNAICS!$C:$C,'Revenue per capita'!$A66,allNAICS!$E:$E,'Revenue per capita'!N$1)/$B66)</f>
        <v>1.3700994104230322</v>
      </c>
      <c r="O66" s="2">
        <f>IF('Number of Firms per 1000 Capita'!O66=0,"",SUMIFS(allNAICS!$P:$P,allNAICS!$C:$C,'Revenue per capita'!$A66,allNAICS!$E:$E,'Revenue per capita'!O$1)/$B66)</f>
        <v>0.64518512142990347</v>
      </c>
      <c r="P66" s="2">
        <f>IF('Number of Firms per 1000 Capita'!P66=0,"",SUMIFS(allNAICS!$P:$P,allNAICS!$C:$C,'Revenue per capita'!$A66,allNAICS!$E:$E,'Revenue per capita'!P$1)/$B66)</f>
        <v>2.0089261379122378</v>
      </c>
      <c r="Q66" s="2">
        <f>IF('Number of Firms per 1000 Capita'!Q66=0,"",SUMIFS(allNAICS!$P:$P,allNAICS!$C:$C,'Revenue per capita'!$A66,allNAICS!$E:$E,'Revenue per capita'!Q$1)/$B66)</f>
        <v>0.94298245614035092</v>
      </c>
      <c r="R66" s="2">
        <f>IF('Number of Firms per 1000 Capita'!R66=0,"",SUMIFS(allNAICS!$P:$P,allNAICS!$C:$C,'Revenue per capita'!$A66,allNAICS!$E:$E,'Revenue per capita'!R$1)/$B66)</f>
        <v>1.3168868614709299</v>
      </c>
      <c r="S66" s="2">
        <f>IF('Number of Firms per 1000 Capita'!S66=0,"",SUMIFS(allNAICS!$P:$P,allNAICS!$C:$C,'Revenue per capita'!$A66,allNAICS!$E:$E,'Revenue per capita'!S$1)/$B66)</f>
        <v>1.5961684669564344</v>
      </c>
      <c r="T66" s="2">
        <f>IF('Number of Firms per 1000 Capita'!T66=0,"",SUMIFS(allNAICS!$P:$P,allNAICS!$C:$C,'Revenue per capita'!$A66,allNAICS!$E:$E,'Revenue per capita'!T$1)/$B66)</f>
        <v>0.15036723042274533</v>
      </c>
      <c r="U66" s="2">
        <f>IF('Number of Firms per 1000 Capita'!U66=0,"",SUMIFS(allNAICS!$P:$P,allNAICS!$C:$C,'Revenue per capita'!$A66,allNAICS!$E:$E,'Revenue per capita'!U$1)/$B66)</f>
        <v>2.9401600895124154</v>
      </c>
      <c r="V66" s="2">
        <f>IF('Number of Firms per 1000 Capita'!V66=0,"",SUMIFS(allNAICS!$P:$P,allNAICS!$C:$C,'Revenue per capita'!$A66,allNAICS!$E:$E,'Revenue per capita'!V$1)/$B66)</f>
        <v>9.6724333318988401E-2</v>
      </c>
      <c r="W66" s="2">
        <f>IF('Number of Firms per 1000 Capita'!W66=0,"",SUMIFS(allNAICS!$P:$P,allNAICS!$C:$C,'Revenue per capita'!$A66,allNAICS!$E:$E,'Revenue per capita'!W$1)/$B66)</f>
        <v>1.5512186025161021</v>
      </c>
      <c r="X66" s="2">
        <f>IF('Number of Firms per 1000 Capita'!X66=0,"",SUMIFS(allNAICS!$P:$P,allNAICS!$C:$C,'Revenue per capita'!$A66,allNAICS!$E:$E,'Revenue per capita'!X$1)/$B66)</f>
        <v>0.51993229189080636</v>
      </c>
      <c r="Y66" s="2" t="str">
        <f>IF('Number of Firms per 1000 Capita'!Y66=0,"",SUMIFS(allNAICS!$P:$P,allNAICS!$C:$C,'Revenue per capita'!$A66,allNAICS!$E:$E,'Revenue per capita'!Y$1)/$B66)</f>
        <v/>
      </c>
      <c r="Z66" s="2" t="str">
        <f>IF('Number of Firms per 1000 Capita'!Z66=0,"",SUMIFS(allNAICS!$P:$P,allNAICS!$C:$C,'Revenue per capita'!$A66,allNAICS!$E:$E,'Revenue per capita'!Z$1)/$B66)</f>
        <v/>
      </c>
    </row>
    <row r="67" spans="1:26" x14ac:dyDescent="0.45">
      <c r="A67" s="2" t="s">
        <v>545</v>
      </c>
      <c r="B67" s="2">
        <v>120388</v>
      </c>
      <c r="C67" s="2" t="s">
        <v>546</v>
      </c>
      <c r="D67" s="2">
        <v>35.159518200000001</v>
      </c>
      <c r="E67" s="2">
        <v>-84.876611499999996</v>
      </c>
      <c r="F67" s="3">
        <f t="shared" ref="F67:F130" si="1">SUM(G67:Z67)</f>
        <v>85.337899126158746</v>
      </c>
      <c r="G67" s="2">
        <f>IF('Number of Firms per 1000 Capita'!G67=0,"",SUMIFS(allNAICS!$P:$P,allNAICS!$C:$C,'Revenue per capita'!$A67,allNAICS!$E:$E,'Revenue per capita'!G$1)/$B67)</f>
        <v>3.4638003787752932E-3</v>
      </c>
      <c r="H67" s="2" t="str">
        <f>IF('Number of Firms per 1000 Capita'!H67=0,"",SUMIFS(allNAICS!$P:$P,allNAICS!$C:$C,'Revenue per capita'!$A67,allNAICS!$E:$E,'Revenue per capita'!H$1)/$B67)</f>
        <v/>
      </c>
      <c r="I67" s="2" t="str">
        <f>IF('Number of Firms per 1000 Capita'!I67=0,"",SUMIFS(allNAICS!$P:$P,allNAICS!$C:$C,'Revenue per capita'!$A67,allNAICS!$E:$E,'Revenue per capita'!I$1)/$B67)</f>
        <v/>
      </c>
      <c r="J67" s="2">
        <f>IF('Number of Firms per 1000 Capita'!J67=0,"",SUMIFS(allNAICS!$P:$P,allNAICS!$C:$C,'Revenue per capita'!$A67,allNAICS!$E:$E,'Revenue per capita'!J$1)/$B67)</f>
        <v>2.7933930292055686</v>
      </c>
      <c r="K67" s="2">
        <f>IF('Number of Firms per 1000 Capita'!K67=0,"",SUMIFS(allNAICS!$P:$P,allNAICS!$C:$C,'Revenue per capita'!$A67,allNAICS!$E:$E,'Revenue per capita'!K$1)/$B67)</f>
        <v>50.644665581287171</v>
      </c>
      <c r="L67" s="2">
        <f>IF('Number of Firms per 1000 Capita'!L67=0,"",SUMIFS(allNAICS!$P:$P,allNAICS!$C:$C,'Revenue per capita'!$A67,allNAICS!$E:$E,'Revenue per capita'!L$1)/$B67)</f>
        <v>0</v>
      </c>
      <c r="M67" s="2">
        <f>IF('Number of Firms per 1000 Capita'!M67=0,"",SUMIFS(allNAICS!$P:$P,allNAICS!$C:$C,'Revenue per capita'!$A67,allNAICS!$E:$E,'Revenue per capita'!M$1)/$B67)</f>
        <v>15.349694321693192</v>
      </c>
      <c r="N67" s="2">
        <f>IF('Number of Firms per 1000 Capita'!N67=0,"",SUMIFS(allNAICS!$P:$P,allNAICS!$C:$C,'Revenue per capita'!$A67,allNAICS!$E:$E,'Revenue per capita'!N$1)/$B67)</f>
        <v>2.66306442502575</v>
      </c>
      <c r="O67" s="2">
        <f>IF('Number of Firms per 1000 Capita'!O67=0,"",SUMIFS(allNAICS!$P:$P,allNAICS!$C:$C,'Revenue per capita'!$A67,allNAICS!$E:$E,'Revenue per capita'!O$1)/$B67)</f>
        <v>0.67280792105525467</v>
      </c>
      <c r="P67" s="2">
        <f>IF('Number of Firms per 1000 Capita'!P67=0,"",SUMIFS(allNAICS!$P:$P,allNAICS!$C:$C,'Revenue per capita'!$A67,allNAICS!$E:$E,'Revenue per capita'!P$1)/$B67)</f>
        <v>2.0527710403030204</v>
      </c>
      <c r="Q67" s="2">
        <f>IF('Number of Firms per 1000 Capita'!Q67=0,"",SUMIFS(allNAICS!$P:$P,allNAICS!$C:$C,'Revenue per capita'!$A67,allNAICS!$E:$E,'Revenue per capita'!Q$1)/$B67)</f>
        <v>0.77602418845732135</v>
      </c>
      <c r="R67" s="2">
        <f>IF('Number of Firms per 1000 Capita'!R67=0,"",SUMIFS(allNAICS!$P:$P,allNAICS!$C:$C,'Revenue per capita'!$A67,allNAICS!$E:$E,'Revenue per capita'!R$1)/$B67)</f>
        <v>0.90426786722929198</v>
      </c>
      <c r="S67" s="2">
        <f>IF('Number of Firms per 1000 Capita'!S67=0,"",SUMIFS(allNAICS!$P:$P,allNAICS!$C:$C,'Revenue per capita'!$A67,allNAICS!$E:$E,'Revenue per capita'!S$1)/$B67)</f>
        <v>1.3865750739276339</v>
      </c>
      <c r="T67" s="2">
        <f>IF('Number of Firms per 1000 Capita'!T67=0,"",SUMIFS(allNAICS!$P:$P,allNAICS!$C:$C,'Revenue per capita'!$A67,allNAICS!$E:$E,'Revenue per capita'!T$1)/$B67)</f>
        <v>0.52500249194271853</v>
      </c>
      <c r="U67" s="2">
        <f>IF('Number of Firms per 1000 Capita'!U67=0,"",SUMIFS(allNAICS!$P:$P,allNAICS!$C:$C,'Revenue per capita'!$A67,allNAICS!$E:$E,'Revenue per capita'!U$1)/$B67)</f>
        <v>5.0239891019038438</v>
      </c>
      <c r="V67" s="2">
        <f>IF('Number of Firms per 1000 Capita'!V67=0,"",SUMIFS(allNAICS!$P:$P,allNAICS!$C:$C,'Revenue per capita'!$A67,allNAICS!$E:$E,'Revenue per capita'!V$1)/$B67)</f>
        <v>0.33705186563444861</v>
      </c>
      <c r="W67" s="2">
        <f>IF('Number of Firms per 1000 Capita'!W67=0,"",SUMIFS(allNAICS!$P:$P,allNAICS!$C:$C,'Revenue per capita'!$A67,allNAICS!$E:$E,'Revenue per capita'!W$1)/$B67)</f>
        <v>1.445459680366814</v>
      </c>
      <c r="X67" s="2">
        <f>IF('Number of Firms per 1000 Capita'!X67=0,"",SUMIFS(allNAICS!$P:$P,allNAICS!$C:$C,'Revenue per capita'!$A67,allNAICS!$E:$E,'Revenue per capita'!X$1)/$B67)</f>
        <v>0.7596687377479483</v>
      </c>
      <c r="Y67" s="2" t="str">
        <f>IF('Number of Firms per 1000 Capita'!Y67=0,"",SUMIFS(allNAICS!$P:$P,allNAICS!$C:$C,'Revenue per capita'!$A67,allNAICS!$E:$E,'Revenue per capita'!Y$1)/$B67)</f>
        <v/>
      </c>
      <c r="Z67" s="2" t="str">
        <f>IF('Number of Firms per 1000 Capita'!Z67=0,"",SUMIFS(allNAICS!$P:$P,allNAICS!$C:$C,'Revenue per capita'!$A67,allNAICS!$E:$E,'Revenue per capita'!Z$1)/$B67)</f>
        <v/>
      </c>
    </row>
    <row r="68" spans="1:26" x14ac:dyDescent="0.45">
      <c r="A68" s="2" t="s">
        <v>547</v>
      </c>
      <c r="B68" s="2">
        <v>2062764</v>
      </c>
      <c r="C68" s="2" t="s">
        <v>447</v>
      </c>
      <c r="D68" s="2">
        <v>41.499319999999997</v>
      </c>
      <c r="E68" s="2">
        <v>-81.694360500000002</v>
      </c>
      <c r="F68" s="3">
        <f t="shared" si="1"/>
        <v>101.92021966642815</v>
      </c>
      <c r="G68" s="2">
        <f>IF('Number of Firms per 1000 Capita'!G68=0,"",SUMIFS(allNAICS!$P:$P,allNAICS!$C:$C,'Revenue per capita'!$A68,allNAICS!$E:$E,'Revenue per capita'!G$1)/$B68)</f>
        <v>1.6192836407848885E-2</v>
      </c>
      <c r="H68" s="2">
        <f>IF('Number of Firms per 1000 Capita'!H68=0,"",SUMIFS(allNAICS!$P:$P,allNAICS!$C:$C,'Revenue per capita'!$A68,allNAICS!$E:$E,'Revenue per capita'!H$1)/$B68)</f>
        <v>0.11781522268179977</v>
      </c>
      <c r="I68" s="2">
        <f>IF('Number of Firms per 1000 Capita'!I68=0,"",SUMIFS(allNAICS!$P:$P,allNAICS!$C:$C,'Revenue per capita'!$A68,allNAICS!$E:$E,'Revenue per capita'!I$1)/$B68)</f>
        <v>1.4737386341820975</v>
      </c>
      <c r="J68" s="2">
        <f>IF('Number of Firms per 1000 Capita'!J68=0,"",SUMIFS(allNAICS!$P:$P,allNAICS!$C:$C,'Revenue per capita'!$A68,allNAICS!$E:$E,'Revenue per capita'!J$1)/$B68)</f>
        <v>3.6798426771070272</v>
      </c>
      <c r="K68" s="2">
        <f>IF('Number of Firms per 1000 Capita'!K68=0,"",SUMIFS(allNAICS!$P:$P,allNAICS!$C:$C,'Revenue per capita'!$A68,allNAICS!$E:$E,'Revenue per capita'!K$1)/$B68)</f>
        <v>21.276033031408343</v>
      </c>
      <c r="L68" s="2">
        <f>IF('Number of Firms per 1000 Capita'!L68=0,"",SUMIFS(allNAICS!$P:$P,allNAICS!$C:$C,'Revenue per capita'!$A68,allNAICS!$E:$E,'Revenue per capita'!L$1)/$B68)</f>
        <v>20.732558353742842</v>
      </c>
      <c r="M68" s="2">
        <f>IF('Number of Firms per 1000 Capita'!M68=0,"",SUMIFS(allNAICS!$P:$P,allNAICS!$C:$C,'Revenue per capita'!$A68,allNAICS!$E:$E,'Revenue per capita'!M$1)/$B68)</f>
        <v>13.370614864327669</v>
      </c>
      <c r="N68" s="2">
        <f>IF('Number of Firms per 1000 Capita'!N68=0,"",SUMIFS(allNAICS!$P:$P,allNAICS!$C:$C,'Revenue per capita'!$A68,allNAICS!$E:$E,'Revenue per capita'!N$1)/$B68)</f>
        <v>2.6575623774702293</v>
      </c>
      <c r="O68" s="2">
        <f>IF('Number of Firms per 1000 Capita'!O68=0,"",SUMIFS(allNAICS!$P:$P,allNAICS!$C:$C,'Revenue per capita'!$A68,allNAICS!$E:$E,'Revenue per capita'!O$1)/$B68)</f>
        <v>1.9715440060035951</v>
      </c>
      <c r="P68" s="2">
        <f>IF('Number of Firms per 1000 Capita'!P68=0,"",SUMIFS(allNAICS!$P:$P,allNAICS!$C:$C,'Revenue per capita'!$A68,allNAICS!$E:$E,'Revenue per capita'!P$1)/$B68)</f>
        <v>12.727463248340577</v>
      </c>
      <c r="Q68" s="2">
        <f>IF('Number of Firms per 1000 Capita'!Q68=0,"",SUMIFS(allNAICS!$P:$P,allNAICS!$C:$C,'Revenue per capita'!$A68,allNAICS!$E:$E,'Revenue per capita'!Q$1)/$B68)</f>
        <v>3.5455088415349501</v>
      </c>
      <c r="R68" s="2">
        <f>IF('Number of Firms per 1000 Capita'!R68=0,"",SUMIFS(allNAICS!$P:$P,allNAICS!$C:$C,'Revenue per capita'!$A68,allNAICS!$E:$E,'Revenue per capita'!R$1)/$B68)</f>
        <v>4.4787018776748093</v>
      </c>
      <c r="S68" s="2">
        <f>IF('Number of Firms per 1000 Capita'!S68=0,"",SUMIFS(allNAICS!$P:$P,allNAICS!$C:$C,'Revenue per capita'!$A68,allNAICS!$E:$E,'Revenue per capita'!S$1)/$B68)</f>
        <v>2.0537540891735553</v>
      </c>
      <c r="T68" s="2">
        <f>IF('Number of Firms per 1000 Capita'!T68=0,"",SUMIFS(allNAICS!$P:$P,allNAICS!$C:$C,'Revenue per capita'!$A68,allNAICS!$E:$E,'Revenue per capita'!T$1)/$B68)</f>
        <v>1.001819403479991</v>
      </c>
      <c r="U68" s="2">
        <f>IF('Number of Firms per 1000 Capita'!U68=0,"",SUMIFS(allNAICS!$P:$P,allNAICS!$C:$C,'Revenue per capita'!$A68,allNAICS!$E:$E,'Revenue per capita'!U$1)/$B68)</f>
        <v>8.015645997312344</v>
      </c>
      <c r="V68" s="2">
        <f>IF('Number of Firms per 1000 Capita'!V68=0,"",SUMIFS(allNAICS!$P:$P,allNAICS!$C:$C,'Revenue per capita'!$A68,allNAICS!$E:$E,'Revenue per capita'!V$1)/$B68)</f>
        <v>0.75653346674655952</v>
      </c>
      <c r="W68" s="2">
        <f>IF('Number of Firms per 1000 Capita'!W68=0,"",SUMIFS(allNAICS!$P:$P,allNAICS!$C:$C,'Revenue per capita'!$A68,allNAICS!$E:$E,'Revenue per capita'!W$1)/$B68)</f>
        <v>1.9246646732248576</v>
      </c>
      <c r="X68" s="2">
        <f>IF('Number of Firms per 1000 Capita'!X68=0,"",SUMIFS(allNAICS!$P:$P,allNAICS!$C:$C,'Revenue per capita'!$A68,allNAICS!$E:$E,'Revenue per capita'!X$1)/$B68)</f>
        <v>1.0588802209074815</v>
      </c>
      <c r="Y68" s="2">
        <f>IF('Number of Firms per 1000 Capita'!Y68=0,"",SUMIFS(allNAICS!$P:$P,allNAICS!$C:$C,'Revenue per capita'!$A68,allNAICS!$E:$E,'Revenue per capita'!Y$1)/$B68)</f>
        <v>1.0613458447015751</v>
      </c>
      <c r="Z68" s="2" t="str">
        <f>IF('Number of Firms per 1000 Capita'!Z68=0,"",SUMIFS(allNAICS!$P:$P,allNAICS!$C:$C,'Revenue per capita'!$A68,allNAICS!$E:$E,'Revenue per capita'!Z$1)/$B68)</f>
        <v/>
      </c>
    </row>
    <row r="69" spans="1:26" x14ac:dyDescent="0.45">
      <c r="A69" s="2" t="s">
        <v>548</v>
      </c>
      <c r="B69" s="2">
        <v>150128</v>
      </c>
      <c r="C69" s="2" t="s">
        <v>508</v>
      </c>
      <c r="D69" s="2">
        <v>47.677683199999997</v>
      </c>
      <c r="E69" s="2">
        <v>-116.78046639999999</v>
      </c>
      <c r="F69" s="3">
        <f t="shared" si="1"/>
        <v>54.001851753170612</v>
      </c>
      <c r="G69" s="2">
        <f>IF('Number of Firms per 1000 Capita'!G69=0,"",SUMIFS(allNAICS!$P:$P,allNAICS!$C:$C,'Revenue per capita'!$A69,allNAICS!$E:$E,'Revenue per capita'!G$1)/$B69)</f>
        <v>0.39149259298731748</v>
      </c>
      <c r="H69" s="2">
        <f>IF('Number of Firms per 1000 Capita'!H69=0,"",SUMIFS(allNAICS!$P:$P,allNAICS!$C:$C,'Revenue per capita'!$A69,allNAICS!$E:$E,'Revenue per capita'!H$1)/$B69)</f>
        <v>0.48037674517744855</v>
      </c>
      <c r="I69" s="2" t="str">
        <f>IF('Number of Firms per 1000 Capita'!I69=0,"",SUMIFS(allNAICS!$P:$P,allNAICS!$C:$C,'Revenue per capita'!$A69,allNAICS!$E:$E,'Revenue per capita'!I$1)/$B69)</f>
        <v/>
      </c>
      <c r="J69" s="2">
        <f>IF('Number of Firms per 1000 Capita'!J69=0,"",SUMIFS(allNAICS!$P:$P,allNAICS!$C:$C,'Revenue per capita'!$A69,allNAICS!$E:$E,'Revenue per capita'!J$1)/$B69)</f>
        <v>4.8915725247788551</v>
      </c>
      <c r="K69" s="2">
        <f>IF('Number of Firms per 1000 Capita'!K69=0,"",SUMIFS(allNAICS!$P:$P,allNAICS!$C:$C,'Revenue per capita'!$A69,allNAICS!$E:$E,'Revenue per capita'!K$1)/$B69)</f>
        <v>10.529128477032932</v>
      </c>
      <c r="L69" s="2">
        <f>IF('Number of Firms per 1000 Capita'!L69=0,"",SUMIFS(allNAICS!$P:$P,allNAICS!$C:$C,'Revenue per capita'!$A69,allNAICS!$E:$E,'Revenue per capita'!L$1)/$B69)</f>
        <v>5.831916764361079</v>
      </c>
      <c r="M69" s="2">
        <f>IF('Number of Firms per 1000 Capita'!M69=0,"",SUMIFS(allNAICS!$P:$P,allNAICS!$C:$C,'Revenue per capita'!$A69,allNAICS!$E:$E,'Revenue per capita'!M$1)/$B69)</f>
        <v>15.265227006287967</v>
      </c>
      <c r="N69" s="2">
        <f>IF('Number of Firms per 1000 Capita'!N69=0,"",SUMIFS(allNAICS!$P:$P,allNAICS!$C:$C,'Revenue per capita'!$A69,allNAICS!$E:$E,'Revenue per capita'!N$1)/$B69)</f>
        <v>0.64663487157625488</v>
      </c>
      <c r="O69" s="2">
        <f>IF('Number of Firms per 1000 Capita'!O69=0,"",SUMIFS(allNAICS!$P:$P,allNAICS!$C:$C,'Revenue per capita'!$A69,allNAICS!$E:$E,'Revenue per capita'!O$1)/$B69)</f>
        <v>1.2858027816263455</v>
      </c>
      <c r="P69" s="2">
        <f>IF('Number of Firms per 1000 Capita'!P69=0,"",SUMIFS(allNAICS!$P:$P,allNAICS!$C:$C,'Revenue per capita'!$A69,allNAICS!$E:$E,'Revenue per capita'!P$1)/$B69)</f>
        <v>2.0032905254183095</v>
      </c>
      <c r="Q69" s="2">
        <f>IF('Number of Firms per 1000 Capita'!Q69=0,"",SUMIFS(allNAICS!$P:$P,allNAICS!$C:$C,'Revenue per capita'!$A69,allNAICS!$E:$E,'Revenue per capita'!Q$1)/$B69)</f>
        <v>1.7474754875839285</v>
      </c>
      <c r="R69" s="2">
        <f>IF('Number of Firms per 1000 Capita'!R69=0,"",SUMIFS(allNAICS!$P:$P,allNAICS!$C:$C,'Revenue per capita'!$A69,allNAICS!$E:$E,'Revenue per capita'!R$1)/$B69)</f>
        <v>2.2828652882873279</v>
      </c>
      <c r="S69" s="2">
        <f>IF('Number of Firms per 1000 Capita'!S69=0,"",SUMIFS(allNAICS!$P:$P,allNAICS!$C:$C,'Revenue per capita'!$A69,allNAICS!$E:$E,'Revenue per capita'!S$1)/$B69)</f>
        <v>1.2148300117233295</v>
      </c>
      <c r="T69" s="2">
        <f>IF('Number of Firms per 1000 Capita'!T69=0,"",SUMIFS(allNAICS!$P:$P,allNAICS!$C:$C,'Revenue per capita'!$A69,allNAICS!$E:$E,'Revenue per capita'!T$1)/$B69)</f>
        <v>9.4919002451241602E-2</v>
      </c>
      <c r="U69" s="2">
        <f>IF('Number of Firms per 1000 Capita'!U69=0,"",SUMIFS(allNAICS!$P:$P,allNAICS!$C:$C,'Revenue per capita'!$A69,allNAICS!$E:$E,'Revenue per capita'!U$1)/$B69)</f>
        <v>3.7813399232654801</v>
      </c>
      <c r="V69" s="2">
        <f>IF('Number of Firms per 1000 Capita'!V69=0,"",SUMIFS(allNAICS!$P:$P,allNAICS!$C:$C,'Revenue per capita'!$A69,allNAICS!$E:$E,'Revenue per capita'!V$1)/$B69)</f>
        <v>0.65333582010018121</v>
      </c>
      <c r="W69" s="2">
        <f>IF('Number of Firms per 1000 Capita'!W69=0,"",SUMIFS(allNAICS!$P:$P,allNAICS!$C:$C,'Revenue per capita'!$A69,allNAICS!$E:$E,'Revenue per capita'!W$1)/$B69)</f>
        <v>2.0232867952680378</v>
      </c>
      <c r="X69" s="2">
        <f>IF('Number of Firms per 1000 Capita'!X69=0,"",SUMIFS(allNAICS!$P:$P,allNAICS!$C:$C,'Revenue per capita'!$A69,allNAICS!$E:$E,'Revenue per capita'!X$1)/$B69)</f>
        <v>0.65183043802621765</v>
      </c>
      <c r="Y69" s="2">
        <f>IF('Number of Firms per 1000 Capita'!Y69=0,"",SUMIFS(allNAICS!$P:$P,allNAICS!$C:$C,'Revenue per capita'!$A69,allNAICS!$E:$E,'Revenue per capita'!Y$1)/$B69)</f>
        <v>0.22652669721837365</v>
      </c>
      <c r="Z69" s="2" t="str">
        <f>IF('Number of Firms per 1000 Capita'!Z69=0,"",SUMIFS(allNAICS!$P:$P,allNAICS!$C:$C,'Revenue per capita'!$A69,allNAICS!$E:$E,'Revenue per capita'!Z$1)/$B69)</f>
        <v/>
      </c>
    </row>
    <row r="70" spans="1:26" x14ac:dyDescent="0.45">
      <c r="A70" s="2" t="s">
        <v>549</v>
      </c>
      <c r="B70" s="2">
        <v>248554</v>
      </c>
      <c r="C70" s="2" t="s">
        <v>445</v>
      </c>
      <c r="D70" s="2">
        <v>30.627977000000001</v>
      </c>
      <c r="E70" s="2">
        <v>-96.334406799999996</v>
      </c>
      <c r="F70" s="3">
        <f t="shared" si="1"/>
        <v>44.311195957417702</v>
      </c>
      <c r="G70" s="2">
        <f>IF('Number of Firms per 1000 Capita'!G70=0,"",SUMIFS(allNAICS!$P:$P,allNAICS!$C:$C,'Revenue per capita'!$A70,allNAICS!$E:$E,'Revenue per capita'!G$1)/$B70)</f>
        <v>4.751884902274757E-2</v>
      </c>
      <c r="H70" s="2">
        <f>IF('Number of Firms per 1000 Capita'!H70=0,"",SUMIFS(allNAICS!$P:$P,allNAICS!$C:$C,'Revenue per capita'!$A70,allNAICS!$E:$E,'Revenue per capita'!H$1)/$B70)</f>
        <v>1.0252782091617918</v>
      </c>
      <c r="I70" s="2" t="str">
        <f>IF('Number of Firms per 1000 Capita'!I70=0,"",SUMIFS(allNAICS!$P:$P,allNAICS!$C:$C,'Revenue per capita'!$A70,allNAICS!$E:$E,'Revenue per capita'!I$1)/$B70)</f>
        <v/>
      </c>
      <c r="J70" s="2">
        <f>IF('Number of Firms per 1000 Capita'!J70=0,"",SUMIFS(allNAICS!$P:$P,allNAICS!$C:$C,'Revenue per capita'!$A70,allNAICS!$E:$E,'Revenue per capita'!J$1)/$B70)</f>
        <v>4.3664274161751573</v>
      </c>
      <c r="K70" s="2">
        <f>IF('Number of Firms per 1000 Capita'!K70=0,"",SUMIFS(allNAICS!$P:$P,allNAICS!$C:$C,'Revenue per capita'!$A70,allNAICS!$E:$E,'Revenue per capita'!K$1)/$B70)</f>
        <v>5.0443806979569832</v>
      </c>
      <c r="L70" s="2">
        <f>IF('Number of Firms per 1000 Capita'!L70=0,"",SUMIFS(allNAICS!$P:$P,allNAICS!$C:$C,'Revenue per capita'!$A70,allNAICS!$E:$E,'Revenue per capita'!L$1)/$B70)</f>
        <v>4.6771124182270247</v>
      </c>
      <c r="M70" s="2">
        <f>IF('Number of Firms per 1000 Capita'!M70=0,"",SUMIFS(allNAICS!$P:$P,allNAICS!$C:$C,'Revenue per capita'!$A70,allNAICS!$E:$E,'Revenue per capita'!M$1)/$B70)</f>
        <v>10.956174513385422</v>
      </c>
      <c r="N70" s="2">
        <f>IF('Number of Firms per 1000 Capita'!N70=0,"",SUMIFS(allNAICS!$P:$P,allNAICS!$C:$C,'Revenue per capita'!$A70,allNAICS!$E:$E,'Revenue per capita'!N$1)/$B70)</f>
        <v>1.9791192256008754</v>
      </c>
      <c r="O70" s="2">
        <f>IF('Number of Firms per 1000 Capita'!O70=0,"",SUMIFS(allNAICS!$P:$P,allNAICS!$C:$C,'Revenue per capita'!$A70,allNAICS!$E:$E,'Revenue per capita'!O$1)/$B70)</f>
        <v>1.4378766787096566</v>
      </c>
      <c r="P70" s="2">
        <f>IF('Number of Firms per 1000 Capita'!P70=0,"",SUMIFS(allNAICS!$P:$P,allNAICS!$C:$C,'Revenue per capita'!$A70,allNAICS!$E:$E,'Revenue per capita'!P$1)/$B70)</f>
        <v>1.2990778663791369</v>
      </c>
      <c r="Q70" s="2">
        <f>IF('Number of Firms per 1000 Capita'!Q70=0,"",SUMIFS(allNAICS!$P:$P,allNAICS!$C:$C,'Revenue per capita'!$A70,allNAICS!$E:$E,'Revenue per capita'!Q$1)/$B70)</f>
        <v>1.6038969399003837</v>
      </c>
      <c r="R70" s="2">
        <f>IF('Number of Firms per 1000 Capita'!R70=0,"",SUMIFS(allNAICS!$P:$P,allNAICS!$C:$C,'Revenue per capita'!$A70,allNAICS!$E:$E,'Revenue per capita'!R$1)/$B70)</f>
        <v>2.3937695631532785</v>
      </c>
      <c r="S70" s="2">
        <f>IF('Number of Firms per 1000 Capita'!S70=0,"",SUMIFS(allNAICS!$P:$P,allNAICS!$C:$C,'Revenue per capita'!$A70,allNAICS!$E:$E,'Revenue per capita'!S$1)/$B70)</f>
        <v>0.71419088005021036</v>
      </c>
      <c r="T70" s="2">
        <f>IF('Number of Firms per 1000 Capita'!T70=0,"",SUMIFS(allNAICS!$P:$P,allNAICS!$C:$C,'Revenue per capita'!$A70,allNAICS!$E:$E,'Revenue per capita'!T$1)/$B70)</f>
        <v>0.15571666519146746</v>
      </c>
      <c r="U70" s="2">
        <f>IF('Number of Firms per 1000 Capita'!U70=0,"",SUMIFS(allNAICS!$P:$P,allNAICS!$C:$C,'Revenue per capita'!$A70,allNAICS!$E:$E,'Revenue per capita'!U$1)/$B70)</f>
        <v>4.8743693523338996</v>
      </c>
      <c r="V70" s="2">
        <f>IF('Number of Firms per 1000 Capita'!V70=0,"",SUMIFS(allNAICS!$P:$P,allNAICS!$C:$C,'Revenue per capita'!$A70,allNAICS!$E:$E,'Revenue per capita'!V$1)/$B70)</f>
        <v>0</v>
      </c>
      <c r="W70" s="2">
        <f>IF('Number of Firms per 1000 Capita'!W70=0,"",SUMIFS(allNAICS!$P:$P,allNAICS!$C:$C,'Revenue per capita'!$A70,allNAICS!$E:$E,'Revenue per capita'!W$1)/$B70)</f>
        <v>2.8605333247503562</v>
      </c>
      <c r="X70" s="2">
        <f>IF('Number of Firms per 1000 Capita'!X70=0,"",SUMIFS(allNAICS!$P:$P,allNAICS!$C:$C,'Revenue per capita'!$A70,allNAICS!$E:$E,'Revenue per capita'!X$1)/$B70)</f>
        <v>0.87575335741931326</v>
      </c>
      <c r="Y70" s="2" t="str">
        <f>IF('Number of Firms per 1000 Capita'!Y70=0,"",SUMIFS(allNAICS!$P:$P,allNAICS!$C:$C,'Revenue per capita'!$A70,allNAICS!$E:$E,'Revenue per capita'!Y$1)/$B70)</f>
        <v/>
      </c>
      <c r="Z70" s="2" t="str">
        <f>IF('Number of Firms per 1000 Capita'!Z70=0,"",SUMIFS(allNAICS!$P:$P,allNAICS!$C:$C,'Revenue per capita'!$A70,allNAICS!$E:$E,'Revenue per capita'!Z$1)/$B70)</f>
        <v/>
      </c>
    </row>
    <row r="71" spans="1:26" x14ac:dyDescent="0.45">
      <c r="A71" s="2" t="s">
        <v>550</v>
      </c>
      <c r="B71" s="2">
        <v>698595</v>
      </c>
      <c r="C71" s="2" t="s">
        <v>512</v>
      </c>
      <c r="D71" s="2">
        <v>38.833881599999998</v>
      </c>
      <c r="E71" s="2">
        <v>-104.8213634</v>
      </c>
      <c r="F71" s="3">
        <f t="shared" si="1"/>
        <v>52.131548321989129</v>
      </c>
      <c r="G71" s="2">
        <f>IF('Number of Firms per 1000 Capita'!G71=0,"",SUMIFS(allNAICS!$P:$P,allNAICS!$C:$C,'Revenue per capita'!$A71,allNAICS!$E:$E,'Revenue per capita'!G$1)/$B71)</f>
        <v>6.7707326848889561E-3</v>
      </c>
      <c r="H71" s="2">
        <f>IF('Number of Firms per 1000 Capita'!H71=0,"",SUMIFS(allNAICS!$P:$P,allNAICS!$C:$C,'Revenue per capita'!$A71,allNAICS!$E:$E,'Revenue per capita'!H$1)/$B71)</f>
        <v>3.0352350074077255E-2</v>
      </c>
      <c r="I71" s="2">
        <f>IF('Number of Firms per 1000 Capita'!I71=0,"",SUMIFS(allNAICS!$P:$P,allNAICS!$C:$C,'Revenue per capita'!$A71,allNAICS!$E:$E,'Revenue per capita'!I$1)/$B71)</f>
        <v>0.19843972544893679</v>
      </c>
      <c r="J71" s="2">
        <f>IF('Number of Firms per 1000 Capita'!J71=0,"",SUMIFS(allNAICS!$P:$P,allNAICS!$C:$C,'Revenue per capita'!$A71,allNAICS!$E:$E,'Revenue per capita'!J$1)/$B71)</f>
        <v>4.0923653905338568</v>
      </c>
      <c r="K71" s="2">
        <f>IF('Number of Firms per 1000 Capita'!K71=0,"",SUMIFS(allNAICS!$P:$P,allNAICS!$C:$C,'Revenue per capita'!$A71,allNAICS!$E:$E,'Revenue per capita'!K$1)/$B71)</f>
        <v>4.8173161846277175</v>
      </c>
      <c r="L71" s="2">
        <f>IF('Number of Firms per 1000 Capita'!L71=0,"",SUMIFS(allNAICS!$P:$P,allNAICS!$C:$C,'Revenue per capita'!$A71,allNAICS!$E:$E,'Revenue per capita'!L$1)/$B71)</f>
        <v>4.65892827747121</v>
      </c>
      <c r="M71" s="2">
        <f>IF('Number of Firms per 1000 Capita'!M71=0,"",SUMIFS(allNAICS!$P:$P,allNAICS!$C:$C,'Revenue per capita'!$A71,allNAICS!$E:$E,'Revenue per capita'!M$1)/$B71)</f>
        <v>11.278766667382389</v>
      </c>
      <c r="N71" s="2">
        <f>IF('Number of Firms per 1000 Capita'!N71=0,"",SUMIFS(allNAICS!$P:$P,allNAICS!$C:$C,'Revenue per capita'!$A71,allNAICS!$E:$E,'Revenue per capita'!N$1)/$B71)</f>
        <v>1.325354461454777</v>
      </c>
      <c r="O71" s="2">
        <f>IF('Number of Firms per 1000 Capita'!O71=0,"",SUMIFS(allNAICS!$P:$P,allNAICS!$C:$C,'Revenue per capita'!$A71,allNAICS!$E:$E,'Revenue per capita'!O$1)/$B71)</f>
        <v>3.1460502866467697</v>
      </c>
      <c r="P71" s="2">
        <f>IF('Number of Firms per 1000 Capita'!P71=0,"",SUMIFS(allNAICS!$P:$P,allNAICS!$C:$C,'Revenue per capita'!$A71,allNAICS!$E:$E,'Revenue per capita'!P$1)/$B71)</f>
        <v>4.953549624603669</v>
      </c>
      <c r="Q71" s="2">
        <f>IF('Number of Firms per 1000 Capita'!Q71=0,"",SUMIFS(allNAICS!$P:$P,allNAICS!$C:$C,'Revenue per capita'!$A71,allNAICS!$E:$E,'Revenue per capita'!Q$1)/$B71)</f>
        <v>1.5506409292937968</v>
      </c>
      <c r="R71" s="2">
        <f>IF('Number of Firms per 1000 Capita'!R71=0,"",SUMIFS(allNAICS!$P:$P,allNAICS!$C:$C,'Revenue per capita'!$A71,allNAICS!$E:$E,'Revenue per capita'!R$1)/$B71)</f>
        <v>4.7641437456609337</v>
      </c>
      <c r="S71" s="2">
        <f>IF('Number of Firms per 1000 Capita'!S71=0,"",SUMIFS(allNAICS!$P:$P,allNAICS!$C:$C,'Revenue per capita'!$A71,allNAICS!$E:$E,'Revenue per capita'!S$1)/$B71)</f>
        <v>3.5144167937073698</v>
      </c>
      <c r="T71" s="2">
        <f>IF('Number of Firms per 1000 Capita'!T71=0,"",SUMIFS(allNAICS!$P:$P,allNAICS!$C:$C,'Revenue per capita'!$A71,allNAICS!$E:$E,'Revenue per capita'!T$1)/$B71)</f>
        <v>0.68345035392466302</v>
      </c>
      <c r="U71" s="2">
        <f>IF('Number of Firms per 1000 Capita'!U71=0,"",SUMIFS(allNAICS!$P:$P,allNAICS!$C:$C,'Revenue per capita'!$A71,allNAICS!$E:$E,'Revenue per capita'!U$1)/$B71)</f>
        <v>3.7882292315289976</v>
      </c>
      <c r="V71" s="2">
        <f>IF('Number of Firms per 1000 Capita'!V71=0,"",SUMIFS(allNAICS!$P:$P,allNAICS!$C:$C,'Revenue per capita'!$A71,allNAICS!$E:$E,'Revenue per capita'!V$1)/$B71)</f>
        <v>0.43413422655472772</v>
      </c>
      <c r="W71" s="2">
        <f>IF('Number of Firms per 1000 Capita'!W71=0,"",SUMIFS(allNAICS!$P:$P,allNAICS!$C:$C,'Revenue per capita'!$A71,allNAICS!$E:$E,'Revenue per capita'!W$1)/$B71)</f>
        <v>2.134312441400239</v>
      </c>
      <c r="X71" s="2">
        <f>IF('Number of Firms per 1000 Capita'!X71=0,"",SUMIFS(allNAICS!$P:$P,allNAICS!$C:$C,'Revenue per capita'!$A71,allNAICS!$E:$E,'Revenue per capita'!X$1)/$B71)</f>
        <v>0.75432689899011585</v>
      </c>
      <c r="Y71" s="2">
        <f>IF('Number of Firms per 1000 Capita'!Y71=0,"",SUMIFS(allNAICS!$P:$P,allNAICS!$C:$C,'Revenue per capita'!$A71,allNAICS!$E:$E,'Revenue per capita'!Y$1)/$B71)</f>
        <v>0</v>
      </c>
      <c r="Z71" s="2" t="str">
        <f>IF('Number of Firms per 1000 Capita'!Z71=0,"",SUMIFS(allNAICS!$P:$P,allNAICS!$C:$C,'Revenue per capita'!$A71,allNAICS!$E:$E,'Revenue per capita'!Z$1)/$B71)</f>
        <v/>
      </c>
    </row>
    <row r="72" spans="1:26" x14ac:dyDescent="0.45">
      <c r="A72" s="2" t="s">
        <v>551</v>
      </c>
      <c r="B72" s="2">
        <v>174589</v>
      </c>
      <c r="C72" s="2" t="s">
        <v>552</v>
      </c>
      <c r="D72" s="2">
        <v>38.9517053</v>
      </c>
      <c r="E72" s="2">
        <v>-92.334072399999997</v>
      </c>
      <c r="F72" s="3">
        <f t="shared" si="1"/>
        <v>74.259426424345179</v>
      </c>
      <c r="G72" s="2">
        <f>IF('Number of Firms per 1000 Capita'!G72=0,"",SUMIFS(allNAICS!$P:$P,allNAICS!$C:$C,'Revenue per capita'!$A72,allNAICS!$E:$E,'Revenue per capita'!G$1)/$B72)</f>
        <v>0</v>
      </c>
      <c r="H72" s="2" t="str">
        <f>IF('Number of Firms per 1000 Capita'!H72=0,"",SUMIFS(allNAICS!$P:$P,allNAICS!$C:$C,'Revenue per capita'!$A72,allNAICS!$E:$E,'Revenue per capita'!H$1)/$B72)</f>
        <v/>
      </c>
      <c r="I72" s="2">
        <f>IF('Number of Firms per 1000 Capita'!I72=0,"",SUMIFS(allNAICS!$P:$P,allNAICS!$C:$C,'Revenue per capita'!$A72,allNAICS!$E:$E,'Revenue per capita'!I$1)/$B72)</f>
        <v>0</v>
      </c>
      <c r="J72" s="2">
        <f>IF('Number of Firms per 1000 Capita'!J72=0,"",SUMIFS(allNAICS!$P:$P,allNAICS!$C:$C,'Revenue per capita'!$A72,allNAICS!$E:$E,'Revenue per capita'!J$1)/$B72)</f>
        <v>0</v>
      </c>
      <c r="K72" s="2">
        <f>IF('Number of Firms per 1000 Capita'!K72=0,"",SUMIFS(allNAICS!$P:$P,allNAICS!$C:$C,'Revenue per capita'!$A72,allNAICS!$E:$E,'Revenue per capita'!K$1)/$B72)</f>
        <v>11.300219372354501</v>
      </c>
      <c r="L72" s="2">
        <f>IF('Number of Firms per 1000 Capita'!L72=0,"",SUMIFS(allNAICS!$P:$P,allNAICS!$C:$C,'Revenue per capita'!$A72,allNAICS!$E:$E,'Revenue per capita'!L$1)/$B72)</f>
        <v>8.2626339574658196</v>
      </c>
      <c r="M72" s="2">
        <f>IF('Number of Firms per 1000 Capita'!M72=0,"",SUMIFS(allNAICS!$P:$P,allNAICS!$C:$C,'Revenue per capita'!$A72,allNAICS!$E:$E,'Revenue per capita'!M$1)/$B72)</f>
        <v>16.533756422225913</v>
      </c>
      <c r="N72" s="2">
        <f>IF('Number of Firms per 1000 Capita'!N72=0,"",SUMIFS(allNAICS!$P:$P,allNAICS!$C:$C,'Revenue per capita'!$A72,allNAICS!$E:$E,'Revenue per capita'!N$1)/$B72)</f>
        <v>0.97738116376174899</v>
      </c>
      <c r="O72" s="2">
        <f>IF('Number of Firms per 1000 Capita'!O72=0,"",SUMIFS(allNAICS!$P:$P,allNAICS!$C:$C,'Revenue per capita'!$A72,allNAICS!$E:$E,'Revenue per capita'!O$1)/$B72)</f>
        <v>1.8028684510478896</v>
      </c>
      <c r="P72" s="2">
        <f>IF('Number of Firms per 1000 Capita'!P72=0,"",SUMIFS(allNAICS!$P:$P,allNAICS!$C:$C,'Revenue per capita'!$A72,allNAICS!$E:$E,'Revenue per capita'!P$1)/$B72)</f>
        <v>19.06215168195018</v>
      </c>
      <c r="Q72" s="2">
        <f>IF('Number of Firms per 1000 Capita'!Q72=0,"",SUMIFS(allNAICS!$P:$P,allNAICS!$C:$C,'Revenue per capita'!$A72,allNAICS!$E:$E,'Revenue per capita'!Q$1)/$B72)</f>
        <v>2.1113987708274862</v>
      </c>
      <c r="R72" s="2">
        <f>IF('Number of Firms per 1000 Capita'!R72=0,"",SUMIFS(allNAICS!$P:$P,allNAICS!$C:$C,'Revenue per capita'!$A72,allNAICS!$E:$E,'Revenue per capita'!R$1)/$B72)</f>
        <v>2.7140827887209391</v>
      </c>
      <c r="S72" s="2">
        <f>IF('Number of Firms per 1000 Capita'!S72=0,"",SUMIFS(allNAICS!$P:$P,allNAICS!$C:$C,'Revenue per capita'!$A72,allNAICS!$E:$E,'Revenue per capita'!S$1)/$B72)</f>
        <v>0.83370086317007375</v>
      </c>
      <c r="T72" s="2">
        <f>IF('Number of Firms per 1000 Capita'!T72=0,"",SUMIFS(allNAICS!$P:$P,allNAICS!$C:$C,'Revenue per capita'!$A72,allNAICS!$E:$E,'Revenue per capita'!T$1)/$B72)</f>
        <v>0.57165686268894378</v>
      </c>
      <c r="U72" s="2">
        <f>IF('Number of Firms per 1000 Capita'!U72=0,"",SUMIFS(allNAICS!$P:$P,allNAICS!$C:$C,'Revenue per capita'!$A72,allNAICS!$E:$E,'Revenue per capita'!U$1)/$B72)</f>
        <v>7.3517117344162575</v>
      </c>
      <c r="V72" s="2">
        <f>IF('Number of Firms per 1000 Capita'!V72=0,"",SUMIFS(allNAICS!$P:$P,allNAICS!$C:$C,'Revenue per capita'!$A72,allNAICS!$E:$E,'Revenue per capita'!V$1)/$B72)</f>
        <v>0.19939400534970703</v>
      </c>
      <c r="W72" s="2">
        <f>IF('Number of Firms per 1000 Capita'!W72=0,"",SUMIFS(allNAICS!$P:$P,allNAICS!$C:$C,'Revenue per capita'!$A72,allNAICS!$E:$E,'Revenue per capita'!W$1)/$B72)</f>
        <v>1.8086248274519012</v>
      </c>
      <c r="X72" s="2">
        <f>IF('Number of Firms per 1000 Capita'!X72=0,"",SUMIFS(allNAICS!$P:$P,allNAICS!$C:$C,'Revenue per capita'!$A72,allNAICS!$E:$E,'Revenue per capita'!X$1)/$B72)</f>
        <v>0.72984552291381477</v>
      </c>
      <c r="Y72" s="2" t="str">
        <f>IF('Number of Firms per 1000 Capita'!Y72=0,"",SUMIFS(allNAICS!$P:$P,allNAICS!$C:$C,'Revenue per capita'!$A72,allNAICS!$E:$E,'Revenue per capita'!Y$1)/$B72)</f>
        <v/>
      </c>
      <c r="Z72" s="2">
        <f>IF('Number of Firms per 1000 Capita'!Z72=0,"",SUMIFS(allNAICS!$P:$P,allNAICS!$C:$C,'Revenue per capita'!$A72,allNAICS!$E:$E,'Revenue per capita'!Z$1)/$B72)</f>
        <v>0</v>
      </c>
    </row>
    <row r="73" spans="1:26" x14ac:dyDescent="0.45">
      <c r="A73" s="2" t="s">
        <v>553</v>
      </c>
      <c r="B73" s="2">
        <v>808377</v>
      </c>
      <c r="C73" s="2" t="s">
        <v>477</v>
      </c>
      <c r="D73" s="2">
        <v>34.000710400000003</v>
      </c>
      <c r="E73" s="2">
        <v>-81.034814400000002</v>
      </c>
      <c r="F73" s="3">
        <f t="shared" si="1"/>
        <v>85.127804229957064</v>
      </c>
      <c r="G73" s="2">
        <f>IF('Number of Firms per 1000 Capita'!G73=0,"",SUMIFS(allNAICS!$P:$P,allNAICS!$C:$C,'Revenue per capita'!$A73,allNAICS!$E:$E,'Revenue per capita'!G$1)/$B73)</f>
        <v>0.11538428233361414</v>
      </c>
      <c r="H73" s="2" t="str">
        <f>IF('Number of Firms per 1000 Capita'!H73=0,"",SUMIFS(allNAICS!$P:$P,allNAICS!$C:$C,'Revenue per capita'!$A73,allNAICS!$E:$E,'Revenue per capita'!H$1)/$B73)</f>
        <v/>
      </c>
      <c r="I73" s="2">
        <f>IF('Number of Firms per 1000 Capita'!I73=0,"",SUMIFS(allNAICS!$P:$P,allNAICS!$C:$C,'Revenue per capita'!$A73,allNAICS!$E:$E,'Revenue per capita'!I$1)/$B73)</f>
        <v>5.1482761137439583</v>
      </c>
      <c r="J73" s="2">
        <f>IF('Number of Firms per 1000 Capita'!J73=0,"",SUMIFS(allNAICS!$P:$P,allNAICS!$C:$C,'Revenue per capita'!$A73,allNAICS!$E:$E,'Revenue per capita'!J$1)/$B73)</f>
        <v>4.7313580173607113</v>
      </c>
      <c r="K73" s="2">
        <f>IF('Number of Firms per 1000 Capita'!K73=0,"",SUMIFS(allNAICS!$P:$P,allNAICS!$C:$C,'Revenue per capita'!$A73,allNAICS!$E:$E,'Revenue per capita'!K$1)/$B73)</f>
        <v>16.602635898844227</v>
      </c>
      <c r="L73" s="2">
        <f>IF('Number of Firms per 1000 Capita'!L73=0,"",SUMIFS(allNAICS!$P:$P,allNAICS!$C:$C,'Revenue per capita'!$A73,allNAICS!$E:$E,'Revenue per capita'!L$1)/$B73)</f>
        <v>16.298937253286525</v>
      </c>
      <c r="M73" s="2">
        <f>IF('Number of Firms per 1000 Capita'!M73=0,"",SUMIFS(allNAICS!$P:$P,allNAICS!$C:$C,'Revenue per capita'!$A73,allNAICS!$E:$E,'Revenue per capita'!M$1)/$B73)</f>
        <v>12.453273658206506</v>
      </c>
      <c r="N73" s="2">
        <f>IF('Number of Firms per 1000 Capita'!N73=0,"",SUMIFS(allNAICS!$P:$P,allNAICS!$C:$C,'Revenue per capita'!$A73,allNAICS!$E:$E,'Revenue per capita'!N$1)/$B73)</f>
        <v>1.7160433807493285</v>
      </c>
      <c r="O73" s="2">
        <f>IF('Number of Firms per 1000 Capita'!O73=0,"",SUMIFS(allNAICS!$P:$P,allNAICS!$C:$C,'Revenue per capita'!$A73,allNAICS!$E:$E,'Revenue per capita'!O$1)/$B73)</f>
        <v>3.0136594682926408</v>
      </c>
      <c r="P73" s="2">
        <f>IF('Number of Firms per 1000 Capita'!P73=0,"",SUMIFS(allNAICS!$P:$P,allNAICS!$C:$C,'Revenue per capita'!$A73,allNAICS!$E:$E,'Revenue per capita'!P$1)/$B73)</f>
        <v>9.0113894878256069</v>
      </c>
      <c r="Q73" s="2">
        <f>IF('Number of Firms per 1000 Capita'!Q73=0,"",SUMIFS(allNAICS!$P:$P,allNAICS!$C:$C,'Revenue per capita'!$A73,allNAICS!$E:$E,'Revenue per capita'!Q$1)/$B73)</f>
        <v>1.7413335609499032</v>
      </c>
      <c r="R73" s="2">
        <f>IF('Number of Firms per 1000 Capita'!R73=0,"",SUMIFS(allNAICS!$P:$P,allNAICS!$C:$C,'Revenue per capita'!$A73,allNAICS!$E:$E,'Revenue per capita'!R$1)/$B73)</f>
        <v>3.994670803350417</v>
      </c>
      <c r="S73" s="2">
        <f>IF('Number of Firms per 1000 Capita'!S73=0,"",SUMIFS(allNAICS!$P:$P,allNAICS!$C:$C,'Revenue per capita'!$A73,allNAICS!$E:$E,'Revenue per capita'!S$1)/$B73)</f>
        <v>2.027160594623548</v>
      </c>
      <c r="T73" s="2">
        <f>IF('Number of Firms per 1000 Capita'!T73=0,"",SUMIFS(allNAICS!$P:$P,allNAICS!$C:$C,'Revenue per capita'!$A73,allNAICS!$E:$E,'Revenue per capita'!T$1)/$B73)</f>
        <v>0.44504482438268284</v>
      </c>
      <c r="U73" s="2">
        <f>IF('Number of Firms per 1000 Capita'!U73=0,"",SUMIFS(allNAICS!$P:$P,allNAICS!$C:$C,'Revenue per capita'!$A73,allNAICS!$E:$E,'Revenue per capita'!U$1)/$B73)</f>
        <v>4.2968565409456234</v>
      </c>
      <c r="V73" s="2">
        <f>IF('Number of Firms per 1000 Capita'!V73=0,"",SUMIFS(allNAICS!$P:$P,allNAICS!$C:$C,'Revenue per capita'!$A73,allNAICS!$E:$E,'Revenue per capita'!V$1)/$B73)</f>
        <v>0.70617546021225241</v>
      </c>
      <c r="W73" s="2">
        <f>IF('Number of Firms per 1000 Capita'!W73=0,"",SUMIFS(allNAICS!$P:$P,allNAICS!$C:$C,'Revenue per capita'!$A73,allNAICS!$E:$E,'Revenue per capita'!W$1)/$B73)</f>
        <v>1.6629765567303374</v>
      </c>
      <c r="X73" s="2">
        <f>IF('Number of Firms per 1000 Capita'!X73=0,"",SUMIFS(allNAICS!$P:$P,allNAICS!$C:$C,'Revenue per capita'!$A73,allNAICS!$E:$E,'Revenue per capita'!X$1)/$B73)</f>
        <v>0.91613690147047722</v>
      </c>
      <c r="Y73" s="2">
        <f>IF('Number of Firms per 1000 Capita'!Y73=0,"",SUMIFS(allNAICS!$P:$P,allNAICS!$C:$C,'Revenue per capita'!$A73,allNAICS!$E:$E,'Revenue per capita'!Y$1)/$B73)</f>
        <v>0.24649142664870474</v>
      </c>
      <c r="Z73" s="2" t="str">
        <f>IF('Number of Firms per 1000 Capita'!Z73=0,"",SUMIFS(allNAICS!$P:$P,allNAICS!$C:$C,'Revenue per capita'!$A73,allNAICS!$E:$E,'Revenue per capita'!Z$1)/$B73)</f>
        <v/>
      </c>
    </row>
    <row r="74" spans="1:26" x14ac:dyDescent="0.45">
      <c r="A74" s="2" t="s">
        <v>554</v>
      </c>
      <c r="B74" s="2">
        <v>309979</v>
      </c>
      <c r="C74" s="2" t="s">
        <v>475</v>
      </c>
      <c r="D74" s="2">
        <v>32.4609764</v>
      </c>
      <c r="E74" s="2">
        <v>-84.9877094</v>
      </c>
      <c r="F74" s="3">
        <f t="shared" si="1"/>
        <v>71.807399856119289</v>
      </c>
      <c r="G74" s="2">
        <f>IF('Number of Firms per 1000 Capita'!G74=0,"",SUMIFS(allNAICS!$P:$P,allNAICS!$C:$C,'Revenue per capita'!$A74,allNAICS!$E:$E,'Revenue per capita'!G$1)/$B74)</f>
        <v>0.14009981321315315</v>
      </c>
      <c r="H74" s="2" t="str">
        <f>IF('Number of Firms per 1000 Capita'!H74=0,"",SUMIFS(allNAICS!$P:$P,allNAICS!$C:$C,'Revenue per capita'!$A74,allNAICS!$E:$E,'Revenue per capita'!H$1)/$B74)</f>
        <v/>
      </c>
      <c r="I74" s="2" t="str">
        <f>IF('Number of Firms per 1000 Capita'!I74=0,"",SUMIFS(allNAICS!$P:$P,allNAICS!$C:$C,'Revenue per capita'!$A74,allNAICS!$E:$E,'Revenue per capita'!I$1)/$B74)</f>
        <v/>
      </c>
      <c r="J74" s="2">
        <f>IF('Number of Firms per 1000 Capita'!J74=0,"",SUMIFS(allNAICS!$P:$P,allNAICS!$C:$C,'Revenue per capita'!$A74,allNAICS!$E:$E,'Revenue per capita'!J$1)/$B74)</f>
        <v>2.3514980047035445</v>
      </c>
      <c r="K74" s="2">
        <f>IF('Number of Firms per 1000 Capita'!K74=0,"",SUMIFS(allNAICS!$P:$P,allNAICS!$C:$C,'Revenue per capita'!$A74,allNAICS!$E:$E,'Revenue per capita'!K$1)/$B74)</f>
        <v>11.691617819271627</v>
      </c>
      <c r="L74" s="2">
        <f>IF('Number of Firms per 1000 Capita'!L74=0,"",SUMIFS(allNAICS!$P:$P,allNAICS!$C:$C,'Revenue per capita'!$A74,allNAICS!$E:$E,'Revenue per capita'!L$1)/$B74)</f>
        <v>7.0663367518444797</v>
      </c>
      <c r="M74" s="2">
        <f>IF('Number of Firms per 1000 Capita'!M74=0,"",SUMIFS(allNAICS!$P:$P,allNAICS!$C:$C,'Revenue per capita'!$A74,allNAICS!$E:$E,'Revenue per capita'!M$1)/$B74)</f>
        <v>13.693672797189487</v>
      </c>
      <c r="N74" s="2">
        <f>IF('Number of Firms per 1000 Capita'!N74=0,"",SUMIFS(allNAICS!$P:$P,allNAICS!$C:$C,'Revenue per capita'!$A74,allNAICS!$E:$E,'Revenue per capita'!N$1)/$B74)</f>
        <v>0.68843373260769281</v>
      </c>
      <c r="O74" s="2">
        <f>IF('Number of Firms per 1000 Capita'!O74=0,"",SUMIFS(allNAICS!$P:$P,allNAICS!$C:$C,'Revenue per capita'!$A74,allNAICS!$E:$E,'Revenue per capita'!O$1)/$B74)</f>
        <v>1.0895770358637198</v>
      </c>
      <c r="P74" s="2">
        <f>IF('Number of Firms per 1000 Capita'!P74=0,"",SUMIFS(allNAICS!$P:$P,allNAICS!$C:$C,'Revenue per capita'!$A74,allNAICS!$E:$E,'Revenue per capita'!P$1)/$B74)</f>
        <v>23.2172953651699</v>
      </c>
      <c r="Q74" s="2">
        <f>IF('Number of Firms per 1000 Capita'!Q74=0,"",SUMIFS(allNAICS!$P:$P,allNAICS!$C:$C,'Revenue per capita'!$A74,allNAICS!$E:$E,'Revenue per capita'!Q$1)/$B74)</f>
        <v>1.2203891231341477</v>
      </c>
      <c r="R74" s="2">
        <f>IF('Number of Firms per 1000 Capita'!R74=0,"",SUMIFS(allNAICS!$P:$P,allNAICS!$C:$C,'Revenue per capita'!$A74,allNAICS!$E:$E,'Revenue per capita'!R$1)/$B74)</f>
        <v>1.2484458624616506</v>
      </c>
      <c r="S74" s="2">
        <f>IF('Number of Firms per 1000 Capita'!S74=0,"",SUMIFS(allNAICS!$P:$P,allNAICS!$C:$C,'Revenue per capita'!$A74,allNAICS!$E:$E,'Revenue per capita'!S$1)/$B74)</f>
        <v>1.031044038467122</v>
      </c>
      <c r="T74" s="2">
        <f>IF('Number of Firms per 1000 Capita'!T74=0,"",SUMIFS(allNAICS!$P:$P,allNAICS!$C:$C,'Revenue per capita'!$A74,allNAICS!$E:$E,'Revenue per capita'!T$1)/$B74)</f>
        <v>0.19725529793953783</v>
      </c>
      <c r="U74" s="2">
        <f>IF('Number of Firms per 1000 Capita'!U74=0,"",SUMIFS(allNAICS!$P:$P,allNAICS!$C:$C,'Revenue per capita'!$A74,allNAICS!$E:$E,'Revenue per capita'!U$1)/$B74)</f>
        <v>4.6851948035189483</v>
      </c>
      <c r="V74" s="2">
        <f>IF('Number of Firms per 1000 Capita'!V74=0,"",SUMIFS(allNAICS!$P:$P,allNAICS!$C:$C,'Revenue per capita'!$A74,allNAICS!$E:$E,'Revenue per capita'!V$1)/$B74)</f>
        <v>0.23807741814768096</v>
      </c>
      <c r="W74" s="2">
        <f>IF('Number of Firms per 1000 Capita'!W74=0,"",SUMIFS(allNAICS!$P:$P,allNAICS!$C:$C,'Revenue per capita'!$A74,allNAICS!$E:$E,'Revenue per capita'!W$1)/$B74)</f>
        <v>2.2102271444194606</v>
      </c>
      <c r="X74" s="2">
        <f>IF('Number of Firms per 1000 Capita'!X74=0,"",SUMIFS(allNAICS!$P:$P,allNAICS!$C:$C,'Revenue per capita'!$A74,allNAICS!$E:$E,'Revenue per capita'!X$1)/$B74)</f>
        <v>0.74464076598737339</v>
      </c>
      <c r="Y74" s="2">
        <f>IF('Number of Firms per 1000 Capita'!Y74=0,"",SUMIFS(allNAICS!$P:$P,allNAICS!$C:$C,'Revenue per capita'!$A74,allNAICS!$E:$E,'Revenue per capita'!Y$1)/$B74)</f>
        <v>0.29359408217976057</v>
      </c>
      <c r="Z74" s="2" t="str">
        <f>IF('Number of Firms per 1000 Capita'!Z74=0,"",SUMIFS(allNAICS!$P:$P,allNAICS!$C:$C,'Revenue per capita'!$A74,allNAICS!$E:$E,'Revenue per capita'!Z$1)/$B74)</f>
        <v/>
      </c>
    </row>
    <row r="75" spans="1:26" x14ac:dyDescent="0.45">
      <c r="A75" s="2" t="s">
        <v>555</v>
      </c>
      <c r="B75" s="2">
        <v>81024</v>
      </c>
      <c r="C75" s="2" t="s">
        <v>506</v>
      </c>
      <c r="D75" s="2">
        <v>39.201440400000003</v>
      </c>
      <c r="E75" s="2">
        <v>-85.921379599999995</v>
      </c>
      <c r="F75" s="3">
        <f t="shared" si="1"/>
        <v>135.07281793048975</v>
      </c>
      <c r="G75" s="2">
        <f>IF('Number of Firms per 1000 Capita'!G75=0,"",SUMIFS(allNAICS!$P:$P,allNAICS!$C:$C,'Revenue per capita'!$A75,allNAICS!$E:$E,'Revenue per capita'!G$1)/$B75)</f>
        <v>0</v>
      </c>
      <c r="H75" s="2" t="str">
        <f>IF('Number of Firms per 1000 Capita'!H75=0,"",SUMIFS(allNAICS!$P:$P,allNAICS!$C:$C,'Revenue per capita'!$A75,allNAICS!$E:$E,'Revenue per capita'!H$1)/$B75)</f>
        <v/>
      </c>
      <c r="I75" s="2" t="str">
        <f>IF('Number of Firms per 1000 Capita'!I75=0,"",SUMIFS(allNAICS!$P:$P,allNAICS!$C:$C,'Revenue per capita'!$A75,allNAICS!$E:$E,'Revenue per capita'!I$1)/$B75)</f>
        <v/>
      </c>
      <c r="J75" s="2">
        <f>IF('Number of Firms per 1000 Capita'!J75=0,"",SUMIFS(allNAICS!$P:$P,allNAICS!$C:$C,'Revenue per capita'!$A75,allNAICS!$E:$E,'Revenue per capita'!J$1)/$B75)</f>
        <v>3.0441967812006321</v>
      </c>
      <c r="K75" s="2">
        <f>IF('Number of Firms per 1000 Capita'!K75=0,"",SUMIFS(allNAICS!$P:$P,allNAICS!$C:$C,'Revenue per capita'!$A75,allNAICS!$E:$E,'Revenue per capita'!K$1)/$B75)</f>
        <v>83.093984498420227</v>
      </c>
      <c r="L75" s="2">
        <f>IF('Number of Firms per 1000 Capita'!L75=0,"",SUMIFS(allNAICS!$P:$P,allNAICS!$C:$C,'Revenue per capita'!$A75,allNAICS!$E:$E,'Revenue per capita'!L$1)/$B75)</f>
        <v>17.085196978672986</v>
      </c>
      <c r="M75" s="2">
        <f>IF('Number of Firms per 1000 Capita'!M75=0,"",SUMIFS(allNAICS!$P:$P,allNAICS!$C:$C,'Revenue per capita'!$A75,allNAICS!$E:$E,'Revenue per capita'!M$1)/$B75)</f>
        <v>12.396117199842022</v>
      </c>
      <c r="N75" s="2">
        <f>IF('Number of Firms per 1000 Capita'!N75=0,"",SUMIFS(allNAICS!$P:$P,allNAICS!$C:$C,'Revenue per capita'!$A75,allNAICS!$E:$E,'Revenue per capita'!N$1)/$B75)</f>
        <v>2.4681082148499209</v>
      </c>
      <c r="O75" s="2">
        <f>IF('Number of Firms per 1000 Capita'!O75=0,"",SUMIFS(allNAICS!$P:$P,allNAICS!$C:$C,'Revenue per capita'!$A75,allNAICS!$E:$E,'Revenue per capita'!O$1)/$B75)</f>
        <v>1.2410520339652449</v>
      </c>
      <c r="P75" s="2">
        <f>IF('Number of Firms per 1000 Capita'!P75=0,"",SUMIFS(allNAICS!$P:$P,allNAICS!$C:$C,'Revenue per capita'!$A75,allNAICS!$E:$E,'Revenue per capita'!P$1)/$B75)</f>
        <v>2.0396919431279619</v>
      </c>
      <c r="Q75" s="2">
        <f>IF('Number of Firms per 1000 Capita'!Q75=0,"",SUMIFS(allNAICS!$P:$P,allNAICS!$C:$C,'Revenue per capita'!$A75,allNAICS!$E:$E,'Revenue per capita'!Q$1)/$B75)</f>
        <v>1.0996988546603474</v>
      </c>
      <c r="R75" s="2">
        <f>IF('Number of Firms per 1000 Capita'!R75=0,"",SUMIFS(allNAICS!$P:$P,allNAICS!$C:$C,'Revenue per capita'!$A75,allNAICS!$E:$E,'Revenue per capita'!R$1)/$B75)</f>
        <v>4.7157879146919433</v>
      </c>
      <c r="S75" s="2">
        <f>IF('Number of Firms per 1000 Capita'!S75=0,"",SUMIFS(allNAICS!$P:$P,allNAICS!$C:$C,'Revenue per capita'!$A75,allNAICS!$E:$E,'Revenue per capita'!S$1)/$B75)</f>
        <v>3.0339529028436019</v>
      </c>
      <c r="T75" s="2">
        <f>IF('Number of Firms per 1000 Capita'!T75=0,"",SUMIFS(allNAICS!$P:$P,allNAICS!$C:$C,'Revenue per capita'!$A75,allNAICS!$E:$E,'Revenue per capita'!T$1)/$B75)</f>
        <v>0.18529077804107424</v>
      </c>
      <c r="U75" s="2">
        <f>IF('Number of Firms per 1000 Capita'!U75=0,"",SUMIFS(allNAICS!$P:$P,allNAICS!$C:$C,'Revenue per capita'!$A75,allNAICS!$E:$E,'Revenue per capita'!U$1)/$B75)</f>
        <v>2.6958555489731437</v>
      </c>
      <c r="V75" s="2">
        <f>IF('Number of Firms per 1000 Capita'!V75=0,"",SUMIFS(allNAICS!$P:$P,allNAICS!$C:$C,'Revenue per capita'!$A75,allNAICS!$E:$E,'Revenue per capita'!V$1)/$B75)</f>
        <v>0.10952310426540285</v>
      </c>
      <c r="W75" s="2">
        <f>IF('Number of Firms per 1000 Capita'!W75=0,"",SUMIFS(allNAICS!$P:$P,allNAICS!$C:$C,'Revenue per capita'!$A75,allNAICS!$E:$E,'Revenue per capita'!W$1)/$B75)</f>
        <v>1.8643611769352291</v>
      </c>
      <c r="X75" s="2">
        <f>IF('Number of Firms per 1000 Capita'!X75=0,"",SUMIFS(allNAICS!$P:$P,allNAICS!$C:$C,'Revenue per capita'!$A75,allNAICS!$E:$E,'Revenue per capita'!X$1)/$B75)</f>
        <v>0</v>
      </c>
      <c r="Y75" s="2" t="str">
        <f>IF('Number of Firms per 1000 Capita'!Y75=0,"",SUMIFS(allNAICS!$P:$P,allNAICS!$C:$C,'Revenue per capita'!$A75,allNAICS!$E:$E,'Revenue per capita'!Y$1)/$B75)</f>
        <v/>
      </c>
      <c r="Z75" s="2" t="str">
        <f>IF('Number of Firms per 1000 Capita'!Z75=0,"",SUMIFS(allNAICS!$P:$P,allNAICS!$C:$C,'Revenue per capita'!$A75,allNAICS!$E:$E,'Revenue per capita'!Z$1)/$B75)</f>
        <v/>
      </c>
    </row>
    <row r="76" spans="1:26" x14ac:dyDescent="0.45">
      <c r="A76" s="2" t="s">
        <v>556</v>
      </c>
      <c r="B76" s="2">
        <v>2023695</v>
      </c>
      <c r="C76" s="2" t="s">
        <v>447</v>
      </c>
      <c r="D76" s="2">
        <v>39.961175500000003</v>
      </c>
      <c r="E76" s="2">
        <v>-82.998794200000006</v>
      </c>
      <c r="F76" s="3">
        <f t="shared" si="1"/>
        <v>116.27958412705472</v>
      </c>
      <c r="G76" s="2">
        <f>IF('Number of Firms per 1000 Capita'!G76=0,"",SUMIFS(allNAICS!$P:$P,allNAICS!$C:$C,'Revenue per capita'!$A76,allNAICS!$E:$E,'Revenue per capita'!G$1)/$B76)</f>
        <v>1.4517503872866218E-2</v>
      </c>
      <c r="H76" s="2">
        <f>IF('Number of Firms per 1000 Capita'!H76=0,"",SUMIFS(allNAICS!$P:$P,allNAICS!$C:$C,'Revenue per capita'!$A76,allNAICS!$E:$E,'Revenue per capita'!H$1)/$B76)</f>
        <v>9.1218291293895568E-2</v>
      </c>
      <c r="I76" s="2">
        <f>IF('Number of Firms per 1000 Capita'!I76=0,"",SUMIFS(allNAICS!$P:$P,allNAICS!$C:$C,'Revenue per capita'!$A76,allNAICS!$E:$E,'Revenue per capita'!I$1)/$B76)</f>
        <v>3.0360167910678237</v>
      </c>
      <c r="J76" s="2">
        <f>IF('Number of Firms per 1000 Capita'!J76=0,"",SUMIFS(allNAICS!$P:$P,allNAICS!$C:$C,'Revenue per capita'!$A76,allNAICS!$E:$E,'Revenue per capita'!J$1)/$B76)</f>
        <v>4.1733433150746526</v>
      </c>
      <c r="K76" s="2">
        <f>IF('Number of Firms per 1000 Capita'!K76=0,"",SUMIFS(allNAICS!$P:$P,allNAICS!$C:$C,'Revenue per capita'!$A76,allNAICS!$E:$E,'Revenue per capita'!K$1)/$B76)</f>
        <v>16.358000093887664</v>
      </c>
      <c r="L76" s="2">
        <f>IF('Number of Firms per 1000 Capita'!L76=0,"",SUMIFS(allNAICS!$P:$P,allNAICS!$C:$C,'Revenue per capita'!$A76,allNAICS!$E:$E,'Revenue per capita'!L$1)/$B76)</f>
        <v>27.251787448207363</v>
      </c>
      <c r="M76" s="2">
        <f>IF('Number of Firms per 1000 Capita'!M76=0,"",SUMIFS(allNAICS!$P:$P,allNAICS!$C:$C,'Revenue per capita'!$A76,allNAICS!$E:$E,'Revenue per capita'!M$1)/$B76)</f>
        <v>16.234341143304697</v>
      </c>
      <c r="N76" s="2">
        <f>IF('Number of Firms per 1000 Capita'!N76=0,"",SUMIFS(allNAICS!$P:$P,allNAICS!$C:$C,'Revenue per capita'!$A76,allNAICS!$E:$E,'Revenue per capita'!N$1)/$B76)</f>
        <v>4.618142061921386</v>
      </c>
      <c r="O76" s="2">
        <f>IF('Number of Firms per 1000 Capita'!O76=0,"",SUMIFS(allNAICS!$P:$P,allNAICS!$C:$C,'Revenue per capita'!$A76,allNAICS!$E:$E,'Revenue per capita'!O$1)/$B76)</f>
        <v>3.7114491067082738</v>
      </c>
      <c r="P76" s="2">
        <f>IF('Number of Firms per 1000 Capita'!P76=0,"",SUMIFS(allNAICS!$P:$P,allNAICS!$C:$C,'Revenue per capita'!$A76,allNAICS!$E:$E,'Revenue per capita'!P$1)/$B76)</f>
        <v>19.440764047942007</v>
      </c>
      <c r="Q76" s="2">
        <f>IF('Number of Firms per 1000 Capita'!Q76=0,"",SUMIFS(allNAICS!$P:$P,allNAICS!$C:$C,'Revenue per capita'!$A76,allNAICS!$E:$E,'Revenue per capita'!Q$1)/$B76)</f>
        <v>2.3403541541586059</v>
      </c>
      <c r="R76" s="2">
        <f>IF('Number of Firms per 1000 Capita'!R76=0,"",SUMIFS(allNAICS!$P:$P,allNAICS!$C:$C,'Revenue per capita'!$A76,allNAICS!$E:$E,'Revenue per capita'!R$1)/$B76)</f>
        <v>4.9737583973869581</v>
      </c>
      <c r="S76" s="2">
        <f>IF('Number of Firms per 1000 Capita'!S76=0,"",SUMIFS(allNAICS!$P:$P,allNAICS!$C:$C,'Revenue per capita'!$A76,allNAICS!$E:$E,'Revenue per capita'!S$1)/$B76)</f>
        <v>2.3950486609889334</v>
      </c>
      <c r="T76" s="2">
        <f>IF('Number of Firms per 1000 Capita'!T76=0,"",SUMIFS(allNAICS!$P:$P,allNAICS!$C:$C,'Revenue per capita'!$A76,allNAICS!$E:$E,'Revenue per capita'!T$1)/$B76)</f>
        <v>0.58102678516278394</v>
      </c>
      <c r="U76" s="2">
        <f>IF('Number of Firms per 1000 Capita'!U76=0,"",SUMIFS(allNAICS!$P:$P,allNAICS!$C:$C,'Revenue per capita'!$A76,allNAICS!$E:$E,'Revenue per capita'!U$1)/$B76)</f>
        <v>5.9585209233604868</v>
      </c>
      <c r="V76" s="2">
        <f>IF('Number of Firms per 1000 Capita'!V76=0,"",SUMIFS(allNAICS!$P:$P,allNAICS!$C:$C,'Revenue per capita'!$A76,allNAICS!$E:$E,'Revenue per capita'!V$1)/$B76)</f>
        <v>0.50993603285080014</v>
      </c>
      <c r="W76" s="2">
        <f>IF('Number of Firms per 1000 Capita'!W76=0,"",SUMIFS(allNAICS!$P:$P,allNAICS!$C:$C,'Revenue per capita'!$A76,allNAICS!$E:$E,'Revenue per capita'!W$1)/$B76)</f>
        <v>2.2202822065578065</v>
      </c>
      <c r="X76" s="2">
        <f>IF('Number of Firms per 1000 Capita'!X76=0,"",SUMIFS(allNAICS!$P:$P,allNAICS!$C:$C,'Revenue per capita'!$A76,allNAICS!$E:$E,'Revenue per capita'!X$1)/$B76)</f>
        <v>1.0647780421456792</v>
      </c>
      <c r="Y76" s="2">
        <f>IF('Number of Firms per 1000 Capita'!Y76=0,"",SUMIFS(allNAICS!$P:$P,allNAICS!$C:$C,'Revenue per capita'!$A76,allNAICS!$E:$E,'Revenue per capita'!Y$1)/$B76)</f>
        <v>1.3062991211620327</v>
      </c>
      <c r="Z76" s="2" t="str">
        <f>IF('Number of Firms per 1000 Capita'!Z76=0,"",SUMIFS(allNAICS!$P:$P,allNAICS!$C:$C,'Revenue per capita'!$A76,allNAICS!$E:$E,'Revenue per capita'!Z$1)/$B76)</f>
        <v/>
      </c>
    </row>
    <row r="77" spans="1:26" x14ac:dyDescent="0.45">
      <c r="A77" s="2" t="s">
        <v>557</v>
      </c>
      <c r="B77" s="2">
        <v>450183</v>
      </c>
      <c r="C77" s="2" t="s">
        <v>445</v>
      </c>
      <c r="D77" s="2">
        <v>27.800582800000001</v>
      </c>
      <c r="E77" s="2">
        <v>-97.396381000000005</v>
      </c>
      <c r="F77" s="3">
        <f t="shared" si="1"/>
        <v>167.77474937969671</v>
      </c>
      <c r="G77" s="2">
        <f>IF('Number of Firms per 1000 Capita'!G77=0,"",SUMIFS(allNAICS!$P:$P,allNAICS!$C:$C,'Revenue per capita'!$A77,allNAICS!$E:$E,'Revenue per capita'!G$1)/$B77)</f>
        <v>6.9907126657381552E-2</v>
      </c>
      <c r="H77" s="2">
        <f>IF('Number of Firms per 1000 Capita'!H77=0,"",SUMIFS(allNAICS!$P:$P,allNAICS!$C:$C,'Revenue per capita'!$A77,allNAICS!$E:$E,'Revenue per capita'!H$1)/$B77)</f>
        <v>5.2088994919843712</v>
      </c>
      <c r="I77" s="2">
        <f>IF('Number of Firms per 1000 Capita'!I77=0,"",SUMIFS(allNAICS!$P:$P,allNAICS!$C:$C,'Revenue per capita'!$A77,allNAICS!$E:$E,'Revenue per capita'!I$1)/$B77)</f>
        <v>1.5012539345110767</v>
      </c>
      <c r="J77" s="2">
        <f>IF('Number of Firms per 1000 Capita'!J77=0,"",SUMIFS(allNAICS!$P:$P,allNAICS!$C:$C,'Revenue per capita'!$A77,allNAICS!$E:$E,'Revenue per capita'!J$1)/$B77)</f>
        <v>4.2495251930881439</v>
      </c>
      <c r="K77" s="2">
        <f>IF('Number of Firms per 1000 Capita'!K77=0,"",SUMIFS(allNAICS!$P:$P,allNAICS!$C:$C,'Revenue per capita'!$A77,allNAICS!$E:$E,'Revenue per capita'!K$1)/$B77)</f>
        <v>102.15724272129334</v>
      </c>
      <c r="L77" s="2">
        <f>IF('Number of Firms per 1000 Capita'!L77=0,"",SUMIFS(allNAICS!$P:$P,allNAICS!$C:$C,'Revenue per capita'!$A77,allNAICS!$E:$E,'Revenue per capita'!L$1)/$B77)</f>
        <v>14.157595910996195</v>
      </c>
      <c r="M77" s="2">
        <f>IF('Number of Firms per 1000 Capita'!M77=0,"",SUMIFS(allNAICS!$P:$P,allNAICS!$C:$C,'Revenue per capita'!$A77,allNAICS!$E:$E,'Revenue per capita'!M$1)/$B77)</f>
        <v>17.70503106514462</v>
      </c>
      <c r="N77" s="2">
        <f>IF('Number of Firms per 1000 Capita'!N77=0,"",SUMIFS(allNAICS!$P:$P,allNAICS!$C:$C,'Revenue per capita'!$A77,allNAICS!$E:$E,'Revenue per capita'!N$1)/$B77)</f>
        <v>2.5129314078941229</v>
      </c>
      <c r="O77" s="2">
        <f>IF('Number of Firms per 1000 Capita'!O77=0,"",SUMIFS(allNAICS!$P:$P,allNAICS!$C:$C,'Revenue per capita'!$A77,allNAICS!$E:$E,'Revenue per capita'!O$1)/$B77)</f>
        <v>1.2872498517269644</v>
      </c>
      <c r="P77" s="2">
        <f>IF('Number of Firms per 1000 Capita'!P77=0,"",SUMIFS(allNAICS!$P:$P,allNAICS!$C:$C,'Revenue per capita'!$A77,allNAICS!$E:$E,'Revenue per capita'!P$1)/$B77)</f>
        <v>2.5169164539753832</v>
      </c>
      <c r="Q77" s="2">
        <f>IF('Number of Firms per 1000 Capita'!Q77=0,"",SUMIFS(allNAICS!$P:$P,allNAICS!$C:$C,'Revenue per capita'!$A77,allNAICS!$E:$E,'Revenue per capita'!Q$1)/$B77)</f>
        <v>1.970731902359707</v>
      </c>
      <c r="R77" s="2">
        <f>IF('Number of Firms per 1000 Capita'!R77=0,"",SUMIFS(allNAICS!$P:$P,allNAICS!$C:$C,'Revenue per capita'!$A77,allNAICS!$E:$E,'Revenue per capita'!R$1)/$B77)</f>
        <v>1.8485837981443103</v>
      </c>
      <c r="S77" s="2">
        <f>IF('Number of Firms per 1000 Capita'!S77=0,"",SUMIFS(allNAICS!$P:$P,allNAICS!$C:$C,'Revenue per capita'!$A77,allNAICS!$E:$E,'Revenue per capita'!S$1)/$B77)</f>
        <v>1.4244962604096556</v>
      </c>
      <c r="T77" s="2">
        <f>IF('Number of Firms per 1000 Capita'!T77=0,"",SUMIFS(allNAICS!$P:$P,allNAICS!$C:$C,'Revenue per capita'!$A77,allNAICS!$E:$E,'Revenue per capita'!T$1)/$B77)</f>
        <v>0.27539911547081963</v>
      </c>
      <c r="U77" s="2">
        <f>IF('Number of Firms per 1000 Capita'!U77=0,"",SUMIFS(allNAICS!$P:$P,allNAICS!$C:$C,'Revenue per capita'!$A77,allNAICS!$E:$E,'Revenue per capita'!U$1)/$B77)</f>
        <v>6.8538127828016604</v>
      </c>
      <c r="V77" s="2">
        <f>IF('Number of Firms per 1000 Capita'!V77=0,"",SUMIFS(allNAICS!$P:$P,allNAICS!$C:$C,'Revenue per capita'!$A77,allNAICS!$E:$E,'Revenue per capita'!V$1)/$B77)</f>
        <v>0.3339952863613242</v>
      </c>
      <c r="W77" s="2">
        <f>IF('Number of Firms per 1000 Capita'!W77=0,"",SUMIFS(allNAICS!$P:$P,allNAICS!$C:$C,'Revenue per capita'!$A77,allNAICS!$E:$E,'Revenue per capita'!W$1)/$B77)</f>
        <v>2.491575648125318</v>
      </c>
      <c r="X77" s="2">
        <f>IF('Number of Firms per 1000 Capita'!X77=0,"",SUMIFS(allNAICS!$P:$P,allNAICS!$C:$C,'Revenue per capita'!$A77,allNAICS!$E:$E,'Revenue per capita'!X$1)/$B77)</f>
        <v>1.2096014287523074</v>
      </c>
      <c r="Y77" s="2" t="str">
        <f>IF('Number of Firms per 1000 Capita'!Y77=0,"",SUMIFS(allNAICS!$P:$P,allNAICS!$C:$C,'Revenue per capita'!$A77,allNAICS!$E:$E,'Revenue per capita'!Y$1)/$B77)</f>
        <v/>
      </c>
      <c r="Z77" s="2" t="str">
        <f>IF('Number of Firms per 1000 Capita'!Z77=0,"",SUMIFS(allNAICS!$P:$P,allNAICS!$C:$C,'Revenue per capita'!$A77,allNAICS!$E:$E,'Revenue per capita'!Z$1)/$B77)</f>
        <v/>
      </c>
    </row>
    <row r="78" spans="1:26" x14ac:dyDescent="0.45">
      <c r="A78" s="2" t="s">
        <v>558</v>
      </c>
      <c r="B78" s="2">
        <v>88249</v>
      </c>
      <c r="C78" s="2" t="s">
        <v>494</v>
      </c>
      <c r="D78" s="2">
        <v>44.564565899999998</v>
      </c>
      <c r="E78" s="2">
        <v>-123.2620435</v>
      </c>
      <c r="F78" s="3">
        <f t="shared" si="1"/>
        <v>38.191526249589224</v>
      </c>
      <c r="G78" s="2">
        <f>IF('Number of Firms per 1000 Capita'!G78=0,"",SUMIFS(allNAICS!$P:$P,allNAICS!$C:$C,'Revenue per capita'!$A78,allNAICS!$E:$E,'Revenue per capita'!G$1)/$B78)</f>
        <v>0.40537569830819614</v>
      </c>
      <c r="H78" s="2" t="str">
        <f>IF('Number of Firms per 1000 Capita'!H78=0,"",SUMIFS(allNAICS!$P:$P,allNAICS!$C:$C,'Revenue per capita'!$A78,allNAICS!$E:$E,'Revenue per capita'!H$1)/$B78)</f>
        <v/>
      </c>
      <c r="I78" s="2" t="str">
        <f>IF('Number of Firms per 1000 Capita'!I78=0,"",SUMIFS(allNAICS!$P:$P,allNAICS!$C:$C,'Revenue per capita'!$A78,allNAICS!$E:$E,'Revenue per capita'!I$1)/$B78)</f>
        <v/>
      </c>
      <c r="J78" s="2">
        <f>IF('Number of Firms per 1000 Capita'!J78=0,"",SUMIFS(allNAICS!$P:$P,allNAICS!$C:$C,'Revenue per capita'!$A78,allNAICS!$E:$E,'Revenue per capita'!J$1)/$B78)</f>
        <v>1.7195435642330226</v>
      </c>
      <c r="K78" s="2">
        <f>IF('Number of Firms per 1000 Capita'!K78=0,"",SUMIFS(allNAICS!$P:$P,allNAICS!$C:$C,'Revenue per capita'!$A78,allNAICS!$E:$E,'Revenue per capita'!K$1)/$B78)</f>
        <v>4.3906673163435279</v>
      </c>
      <c r="L78" s="2">
        <f>IF('Number of Firms per 1000 Capita'!L78=0,"",SUMIFS(allNAICS!$P:$P,allNAICS!$C:$C,'Revenue per capita'!$A78,allNAICS!$E:$E,'Revenue per capita'!L$1)/$B78)</f>
        <v>5.2136568119752065</v>
      </c>
      <c r="M78" s="2">
        <f>IF('Number of Firms per 1000 Capita'!M78=0,"",SUMIFS(allNAICS!$P:$P,allNAICS!$C:$C,'Revenue per capita'!$A78,allNAICS!$E:$E,'Revenue per capita'!M$1)/$B78)</f>
        <v>7.2791419732801508</v>
      </c>
      <c r="N78" s="2">
        <f>IF('Number of Firms per 1000 Capita'!N78=0,"",SUMIFS(allNAICS!$P:$P,allNAICS!$C:$C,'Revenue per capita'!$A78,allNAICS!$E:$E,'Revenue per capita'!N$1)/$B78)</f>
        <v>1.2322632551077066</v>
      </c>
      <c r="O78" s="2">
        <f>IF('Number of Firms per 1000 Capita'!O78=0,"",SUMIFS(allNAICS!$P:$P,allNAICS!$C:$C,'Revenue per capita'!$A78,allNAICS!$E:$E,'Revenue per capita'!O$1)/$B78)</f>
        <v>1.591474124352684</v>
      </c>
      <c r="P78" s="2">
        <f>IF('Number of Firms per 1000 Capita'!P78=0,"",SUMIFS(allNAICS!$P:$P,allNAICS!$C:$C,'Revenue per capita'!$A78,allNAICS!$E:$E,'Revenue per capita'!P$1)/$B78)</f>
        <v>1.1760359890763634</v>
      </c>
      <c r="Q78" s="2">
        <f>IF('Number of Firms per 1000 Capita'!Q78=0,"",SUMIFS(allNAICS!$P:$P,allNAICS!$C:$C,'Revenue per capita'!$A78,allNAICS!$E:$E,'Revenue per capita'!Q$1)/$B78)</f>
        <v>1.3953812507790457</v>
      </c>
      <c r="R78" s="2">
        <f>IF('Number of Firms per 1000 Capita'!R78=0,"",SUMIFS(allNAICS!$P:$P,allNAICS!$C:$C,'Revenue per capita'!$A78,allNAICS!$E:$E,'Revenue per capita'!R$1)/$B78)</f>
        <v>2.9616539564187696</v>
      </c>
      <c r="S78" s="2">
        <f>IF('Number of Firms per 1000 Capita'!S78=0,"",SUMIFS(allNAICS!$P:$P,allNAICS!$C:$C,'Revenue per capita'!$A78,allNAICS!$E:$E,'Revenue per capita'!S$1)/$B78)</f>
        <v>0.93977268864236418</v>
      </c>
      <c r="T78" s="2">
        <f>IF('Number of Firms per 1000 Capita'!T78=0,"",SUMIFS(allNAICS!$P:$P,allNAICS!$C:$C,'Revenue per capita'!$A78,allNAICS!$E:$E,'Revenue per capita'!T$1)/$B78)</f>
        <v>0.58789334723339637</v>
      </c>
      <c r="U78" s="2">
        <f>IF('Number of Firms per 1000 Capita'!U78=0,"",SUMIFS(allNAICS!$P:$P,allNAICS!$C:$C,'Revenue per capita'!$A78,allNAICS!$E:$E,'Revenue per capita'!U$1)/$B78)</f>
        <v>6.4865550884429286</v>
      </c>
      <c r="V78" s="2">
        <f>IF('Number of Firms per 1000 Capita'!V78=0,"",SUMIFS(allNAICS!$P:$P,allNAICS!$C:$C,'Revenue per capita'!$A78,allNAICS!$E:$E,'Revenue per capita'!V$1)/$B78)</f>
        <v>0.24068261396729709</v>
      </c>
      <c r="W78" s="2">
        <f>IF('Number of Firms per 1000 Capita'!W78=0,"",SUMIFS(allNAICS!$P:$P,allNAICS!$C:$C,'Revenue per capita'!$A78,allNAICS!$E:$E,'Revenue per capita'!W$1)/$B78)</f>
        <v>1.7747396571065961</v>
      </c>
      <c r="X78" s="2">
        <f>IF('Number of Firms per 1000 Capita'!X78=0,"",SUMIFS(allNAICS!$P:$P,allNAICS!$C:$C,'Revenue per capita'!$A78,allNAICS!$E:$E,'Revenue per capita'!X$1)/$B78)</f>
        <v>0.79668891432197531</v>
      </c>
      <c r="Y78" s="2" t="str">
        <f>IF('Number of Firms per 1000 Capita'!Y78=0,"",SUMIFS(allNAICS!$P:$P,allNAICS!$C:$C,'Revenue per capita'!$A78,allNAICS!$E:$E,'Revenue per capita'!Y$1)/$B78)</f>
        <v/>
      </c>
      <c r="Z78" s="2" t="str">
        <f>IF('Number of Firms per 1000 Capita'!Z78=0,"",SUMIFS(allNAICS!$P:$P,allNAICS!$C:$C,'Revenue per capita'!$A78,allNAICS!$E:$E,'Revenue per capita'!Z$1)/$B78)</f>
        <v/>
      </c>
    </row>
    <row r="79" spans="1:26" x14ac:dyDescent="0.45">
      <c r="A79" s="2" t="s">
        <v>559</v>
      </c>
      <c r="B79" s="2">
        <v>261048</v>
      </c>
      <c r="C79" s="2" t="s">
        <v>526</v>
      </c>
      <c r="D79" s="2">
        <v>30.7541808</v>
      </c>
      <c r="E79" s="2">
        <v>-86.572799500000002</v>
      </c>
      <c r="F79" s="3">
        <f t="shared" si="1"/>
        <v>47.707716588520107</v>
      </c>
      <c r="G79" s="2">
        <f>IF('Number of Firms per 1000 Capita'!G79=0,"",SUMIFS(allNAICS!$P:$P,allNAICS!$C:$C,'Revenue per capita'!$A79,allNAICS!$E:$E,'Revenue per capita'!G$1)/$B79)</f>
        <v>0</v>
      </c>
      <c r="H79" s="2" t="str">
        <f>IF('Number of Firms per 1000 Capita'!H79=0,"",SUMIFS(allNAICS!$P:$P,allNAICS!$C:$C,'Revenue per capita'!$A79,allNAICS!$E:$E,'Revenue per capita'!H$1)/$B79)</f>
        <v/>
      </c>
      <c r="I79" s="2" t="str">
        <f>IF('Number of Firms per 1000 Capita'!I79=0,"",SUMIFS(allNAICS!$P:$P,allNAICS!$C:$C,'Revenue per capita'!$A79,allNAICS!$E:$E,'Revenue per capita'!I$1)/$B79)</f>
        <v/>
      </c>
      <c r="J79" s="2">
        <f>IF('Number of Firms per 1000 Capita'!J79=0,"",SUMIFS(allNAICS!$P:$P,allNAICS!$C:$C,'Revenue per capita'!$A79,allNAICS!$E:$E,'Revenue per capita'!J$1)/$B79)</f>
        <v>5.0568056449388621</v>
      </c>
      <c r="K79" s="2">
        <f>IF('Number of Firms per 1000 Capita'!K79=0,"",SUMIFS(allNAICS!$P:$P,allNAICS!$C:$C,'Revenue per capita'!$A79,allNAICS!$E:$E,'Revenue per capita'!K$1)/$B79)</f>
        <v>2.3348541264441787</v>
      </c>
      <c r="L79" s="2">
        <f>IF('Number of Firms per 1000 Capita'!L79=0,"",SUMIFS(allNAICS!$P:$P,allNAICS!$C:$C,'Revenue per capita'!$A79,allNAICS!$E:$E,'Revenue per capita'!L$1)/$B79)</f>
        <v>6.7051231957341182</v>
      </c>
      <c r="M79" s="2">
        <f>IF('Number of Firms per 1000 Capita'!M79=0,"",SUMIFS(allNAICS!$P:$P,allNAICS!$C:$C,'Revenue per capita'!$A79,allNAICS!$E:$E,'Revenue per capita'!M$1)/$B79)</f>
        <v>12.366380895467501</v>
      </c>
      <c r="N79" s="2">
        <f>IF('Number of Firms per 1000 Capita'!N79=0,"",SUMIFS(allNAICS!$P:$P,allNAICS!$C:$C,'Revenue per capita'!$A79,allNAICS!$E:$E,'Revenue per capita'!N$1)/$B79)</f>
        <v>0.96865327449357974</v>
      </c>
      <c r="O79" s="2">
        <f>IF('Number of Firms per 1000 Capita'!O79=0,"",SUMIFS(allNAICS!$P:$P,allNAICS!$C:$C,'Revenue per capita'!$A79,allNAICS!$E:$E,'Revenue per capita'!O$1)/$B79)</f>
        <v>0.83437528730348443</v>
      </c>
      <c r="P79" s="2">
        <f>IF('Number of Firms per 1000 Capita'!P79=0,"",SUMIFS(allNAICS!$P:$P,allNAICS!$C:$C,'Revenue per capita'!$A79,allNAICS!$E:$E,'Revenue per capita'!P$1)/$B79)</f>
        <v>1.6799707333517206</v>
      </c>
      <c r="Q79" s="2">
        <f>IF('Number of Firms per 1000 Capita'!Q79=0,"",SUMIFS(allNAICS!$P:$P,allNAICS!$C:$C,'Revenue per capita'!$A79,allNAICS!$E:$E,'Revenue per capita'!Q$1)/$B79)</f>
        <v>2.0869954950813643</v>
      </c>
      <c r="R79" s="2">
        <f>IF('Number of Firms per 1000 Capita'!R79=0,"",SUMIFS(allNAICS!$P:$P,allNAICS!$C:$C,'Revenue per capita'!$A79,allNAICS!$E:$E,'Revenue per capita'!R$1)/$B79)</f>
        <v>3.7534936103705068</v>
      </c>
      <c r="S79" s="2">
        <f>IF('Number of Firms per 1000 Capita'!S79=0,"",SUMIFS(allNAICS!$P:$P,allNAICS!$C:$C,'Revenue per capita'!$A79,allNAICS!$E:$E,'Revenue per capita'!S$1)/$B79)</f>
        <v>1.9376168367503295</v>
      </c>
      <c r="T79" s="2">
        <f>IF('Number of Firms per 1000 Capita'!T79=0,"",SUMIFS(allNAICS!$P:$P,allNAICS!$C:$C,'Revenue per capita'!$A79,allNAICS!$E:$E,'Revenue per capita'!T$1)/$B79)</f>
        <v>0.11743817229015353</v>
      </c>
      <c r="U79" s="2">
        <f>IF('Number of Firms per 1000 Capita'!U79=0,"",SUMIFS(allNAICS!$P:$P,allNAICS!$C:$C,'Revenue per capita'!$A79,allNAICS!$E:$E,'Revenue per capita'!U$1)/$B79)</f>
        <v>5.2896325579969972</v>
      </c>
      <c r="V79" s="2">
        <f>IF('Number of Firms per 1000 Capita'!V79=0,"",SUMIFS(allNAICS!$P:$P,allNAICS!$C:$C,'Revenue per capita'!$A79,allNAICS!$E:$E,'Revenue per capita'!V$1)/$B79)</f>
        <v>0.30444209494039409</v>
      </c>
      <c r="W79" s="2">
        <f>IF('Number of Firms per 1000 Capita'!W79=0,"",SUMIFS(allNAICS!$P:$P,allNAICS!$C:$C,'Revenue per capita'!$A79,allNAICS!$E:$E,'Revenue per capita'!W$1)/$B79)</f>
        <v>3.6599169501394377</v>
      </c>
      <c r="X79" s="2">
        <f>IF('Number of Firms per 1000 Capita'!X79=0,"",SUMIFS(allNAICS!$P:$P,allNAICS!$C:$C,'Revenue per capita'!$A79,allNAICS!$E:$E,'Revenue per capita'!X$1)/$B79)</f>
        <v>0.61201771321749254</v>
      </c>
      <c r="Y79" s="2" t="str">
        <f>IF('Number of Firms per 1000 Capita'!Y79=0,"",SUMIFS(allNAICS!$P:$P,allNAICS!$C:$C,'Revenue per capita'!$A79,allNAICS!$E:$E,'Revenue per capita'!Y$1)/$B79)</f>
        <v/>
      </c>
      <c r="Z79" s="2" t="str">
        <f>IF('Number of Firms per 1000 Capita'!Z79=0,"",SUMIFS(allNAICS!$P:$P,allNAICS!$C:$C,'Revenue per capita'!$A79,allNAICS!$E:$E,'Revenue per capita'!Z$1)/$B79)</f>
        <v/>
      </c>
    </row>
    <row r="80" spans="1:26" x14ac:dyDescent="0.45">
      <c r="A80" s="2" t="s">
        <v>560</v>
      </c>
      <c r="B80" s="2">
        <v>100012</v>
      </c>
      <c r="C80" s="2" t="s">
        <v>535</v>
      </c>
      <c r="D80" s="2">
        <v>39.652865400000003</v>
      </c>
      <c r="E80" s="2">
        <v>-78.762518499999999</v>
      </c>
      <c r="F80" s="3">
        <f t="shared" si="1"/>
        <v>51.840219173699161</v>
      </c>
      <c r="G80" s="2" t="str">
        <f>IF('Number of Firms per 1000 Capita'!G80=0,"",SUMIFS(allNAICS!$P:$P,allNAICS!$C:$C,'Revenue per capita'!$A80,allNAICS!$E:$E,'Revenue per capita'!G$1)/$B80)</f>
        <v/>
      </c>
      <c r="H80" s="2" t="str">
        <f>IF('Number of Firms per 1000 Capita'!H80=0,"",SUMIFS(allNAICS!$P:$P,allNAICS!$C:$C,'Revenue per capita'!$A80,allNAICS!$E:$E,'Revenue per capita'!H$1)/$B80)</f>
        <v/>
      </c>
      <c r="I80" s="2">
        <f>IF('Number of Firms per 1000 Capita'!I80=0,"",SUMIFS(allNAICS!$P:$P,allNAICS!$C:$C,'Revenue per capita'!$A80,allNAICS!$E:$E,'Revenue per capita'!I$1)/$B80)</f>
        <v>0.85350757909050912</v>
      </c>
      <c r="J80" s="2">
        <f>IF('Number of Firms per 1000 Capita'!J80=0,"",SUMIFS(allNAICS!$P:$P,allNAICS!$C:$C,'Revenue per capita'!$A80,allNAICS!$E:$E,'Revenue per capita'!J$1)/$B80)</f>
        <v>1.8421889373275206</v>
      </c>
      <c r="K80" s="2">
        <f>IF('Number of Firms per 1000 Capita'!K80=0,"",SUMIFS(allNAICS!$P:$P,allNAICS!$C:$C,'Revenue per capita'!$A80,allNAICS!$E:$E,'Revenue per capita'!K$1)/$B80)</f>
        <v>15.559552853657561</v>
      </c>
      <c r="L80" s="2">
        <f>IF('Number of Firms per 1000 Capita'!L80=0,"",SUMIFS(allNAICS!$P:$P,allNAICS!$C:$C,'Revenue per capita'!$A80,allNAICS!$E:$E,'Revenue per capita'!L$1)/$B80)</f>
        <v>2.2002159740831102</v>
      </c>
      <c r="M80" s="2">
        <f>IF('Number of Firms per 1000 Capita'!M80=0,"",SUMIFS(allNAICS!$P:$P,allNAICS!$C:$C,'Revenue per capita'!$A80,allNAICS!$E:$E,'Revenue per capita'!M$1)/$B80)</f>
        <v>13.682078150621926</v>
      </c>
      <c r="N80" s="2">
        <f>IF('Number of Firms per 1000 Capita'!N80=0,"",SUMIFS(allNAICS!$P:$P,allNAICS!$C:$C,'Revenue per capita'!$A80,allNAICS!$E:$E,'Revenue per capita'!N$1)/$B80)</f>
        <v>0.8211514618245811</v>
      </c>
      <c r="O80" s="2">
        <f>IF('Number of Firms per 1000 Capita'!O80=0,"",SUMIFS(allNAICS!$P:$P,allNAICS!$C:$C,'Revenue per capita'!$A80,allNAICS!$E:$E,'Revenue per capita'!O$1)/$B80)</f>
        <v>2.0184777826660802</v>
      </c>
      <c r="P80" s="2">
        <f>IF('Number of Firms per 1000 Capita'!P80=0,"",SUMIFS(allNAICS!$P:$P,allNAICS!$C:$C,'Revenue per capita'!$A80,allNAICS!$E:$E,'Revenue per capita'!P$1)/$B80)</f>
        <v>3.1762588489381276</v>
      </c>
      <c r="Q80" s="2">
        <f>IF('Number of Firms per 1000 Capita'!Q80=0,"",SUMIFS(allNAICS!$P:$P,allNAICS!$C:$C,'Revenue per capita'!$A80,allNAICS!$E:$E,'Revenue per capita'!Q$1)/$B80)</f>
        <v>0.86035675718913729</v>
      </c>
      <c r="R80" s="2">
        <f>IF('Number of Firms per 1000 Capita'!R80=0,"",SUMIFS(allNAICS!$P:$P,allNAICS!$C:$C,'Revenue per capita'!$A80,allNAICS!$E:$E,'Revenue per capita'!R$1)/$B80)</f>
        <v>0.44927608686957565</v>
      </c>
      <c r="S80" s="2">
        <f>IF('Number of Firms per 1000 Capita'!S80=0,"",SUMIFS(allNAICS!$P:$P,allNAICS!$C:$C,'Revenue per capita'!$A80,allNAICS!$E:$E,'Revenue per capita'!S$1)/$B80)</f>
        <v>1.3815542134943806</v>
      </c>
      <c r="T80" s="2">
        <f>IF('Number of Firms per 1000 Capita'!T80=0,"",SUMIFS(allNAICS!$P:$P,allNAICS!$C:$C,'Revenue per capita'!$A80,allNAICS!$E:$E,'Revenue per capita'!T$1)/$B80)</f>
        <v>0.1836179658440987</v>
      </c>
      <c r="U80" s="2">
        <f>IF('Number of Firms per 1000 Capita'!U80=0,"",SUMIFS(allNAICS!$P:$P,allNAICS!$C:$C,'Revenue per capita'!$A80,allNAICS!$E:$E,'Revenue per capita'!U$1)/$B80)</f>
        <v>6.8232012158540973</v>
      </c>
      <c r="V80" s="2">
        <f>IF('Number of Firms per 1000 Capita'!V80=0,"",SUMIFS(allNAICS!$P:$P,allNAICS!$C:$C,'Revenue per capita'!$A80,allNAICS!$E:$E,'Revenue per capita'!V$1)/$B80)</f>
        <v>0.13614366276046874</v>
      </c>
      <c r="W80" s="2">
        <f>IF('Number of Firms per 1000 Capita'!W80=0,"",SUMIFS(allNAICS!$P:$P,allNAICS!$C:$C,'Revenue per capita'!$A80,allNAICS!$E:$E,'Revenue per capita'!W$1)/$B80)</f>
        <v>1.2096948366196056</v>
      </c>
      <c r="X80" s="2">
        <f>IF('Number of Firms per 1000 Capita'!X80=0,"",SUMIFS(allNAICS!$P:$P,allNAICS!$C:$C,'Revenue per capita'!$A80,allNAICS!$E:$E,'Revenue per capita'!X$1)/$B80)</f>
        <v>0.64294284685837699</v>
      </c>
      <c r="Y80" s="2" t="str">
        <f>IF('Number of Firms per 1000 Capita'!Y80=0,"",SUMIFS(allNAICS!$P:$P,allNAICS!$C:$C,'Revenue per capita'!$A80,allNAICS!$E:$E,'Revenue per capita'!Y$1)/$B80)</f>
        <v/>
      </c>
      <c r="Z80" s="2" t="str">
        <f>IF('Number of Firms per 1000 Capita'!Z80=0,"",SUMIFS(allNAICS!$P:$P,allNAICS!$C:$C,'Revenue per capita'!$A80,allNAICS!$E:$E,'Revenue per capita'!Z$1)/$B80)</f>
        <v/>
      </c>
    </row>
    <row r="81" spans="1:26" x14ac:dyDescent="0.45">
      <c r="A81" s="2" t="s">
        <v>561</v>
      </c>
      <c r="B81" s="2">
        <v>7104415</v>
      </c>
      <c r="C81" s="2" t="s">
        <v>445</v>
      </c>
      <c r="D81" s="2">
        <v>32.780139900000002</v>
      </c>
      <c r="E81" s="2">
        <v>-96.800451100000004</v>
      </c>
      <c r="F81" s="3">
        <f t="shared" si="1"/>
        <v>125.93549954500122</v>
      </c>
      <c r="G81" s="2">
        <f>IF('Number of Firms per 1000 Capita'!G81=0,"",SUMIFS(allNAICS!$P:$P,allNAICS!$C:$C,'Revenue per capita'!$A81,allNAICS!$E:$E,'Revenue per capita'!G$1)/$B81)</f>
        <v>2.1583902404349972E-2</v>
      </c>
      <c r="H81" s="2">
        <f>IF('Number of Firms per 1000 Capita'!H81=0,"",SUMIFS(allNAICS!$P:$P,allNAICS!$C:$C,'Revenue per capita'!$A81,allNAICS!$E:$E,'Revenue per capita'!H$1)/$B81)</f>
        <v>0.95241803864216834</v>
      </c>
      <c r="I81" s="2">
        <f>IF('Number of Firms per 1000 Capita'!I81=0,"",SUMIFS(allNAICS!$P:$P,allNAICS!$C:$C,'Revenue per capita'!$A81,allNAICS!$E:$E,'Revenue per capita'!I$1)/$B81)</f>
        <v>1.3476243997570525</v>
      </c>
      <c r="J81" s="2">
        <f>IF('Number of Firms per 1000 Capita'!J81=0,"",SUMIFS(allNAICS!$P:$P,allNAICS!$C:$C,'Revenue per capita'!$A81,allNAICS!$E:$E,'Revenue per capita'!J$1)/$B81)</f>
        <v>5.89920225662493</v>
      </c>
      <c r="K81" s="2">
        <f>IF('Number of Firms per 1000 Capita'!K81=0,"",SUMIFS(allNAICS!$P:$P,allNAICS!$C:$C,'Revenue per capita'!$A81,allNAICS!$E:$E,'Revenue per capita'!K$1)/$B81)</f>
        <v>15.568441314309482</v>
      </c>
      <c r="L81" s="2">
        <f>IF('Number of Firms per 1000 Capita'!L81=0,"",SUMIFS(allNAICS!$P:$P,allNAICS!$C:$C,'Revenue per capita'!$A81,allNAICS!$E:$E,'Revenue per capita'!L$1)/$B81)</f>
        <v>36.769453642558886</v>
      </c>
      <c r="M81" s="2">
        <f>IF('Number of Firms per 1000 Capita'!M81=0,"",SUMIFS(allNAICS!$P:$P,allNAICS!$C:$C,'Revenue per capita'!$A81,allNAICS!$E:$E,'Revenue per capita'!M$1)/$B81)</f>
        <v>14.730658470824128</v>
      </c>
      <c r="N81" s="2">
        <f>IF('Number of Firms per 1000 Capita'!N81=0,"",SUMIFS(allNAICS!$P:$P,allNAICS!$C:$C,'Revenue per capita'!$A81,allNAICS!$E:$E,'Revenue per capita'!N$1)/$B81)</f>
        <v>4.1045507617446333</v>
      </c>
      <c r="O81" s="2">
        <f>IF('Number of Firms per 1000 Capita'!O81=0,"",SUMIFS(allNAICS!$P:$P,allNAICS!$C:$C,'Revenue per capita'!$A81,allNAICS!$E:$E,'Revenue per capita'!O$1)/$B81)</f>
        <v>5.3094206912180661</v>
      </c>
      <c r="P81" s="2">
        <f>IF('Number of Firms per 1000 Capita'!P81=0,"",SUMIFS(allNAICS!$P:$P,allNAICS!$C:$C,'Revenue per capita'!$A81,allNAICS!$E:$E,'Revenue per capita'!P$1)/$B81)</f>
        <v>16.509075131449951</v>
      </c>
      <c r="Q81" s="2">
        <f>IF('Number of Firms per 1000 Capita'!Q81=0,"",SUMIFS(allNAICS!$P:$P,allNAICS!$C:$C,'Revenue per capita'!$A81,allNAICS!$E:$E,'Revenue per capita'!Q$1)/$B81)</f>
        <v>2.6928056708398933</v>
      </c>
      <c r="R81" s="2">
        <f>IF('Number of Firms per 1000 Capita'!R81=0,"",SUMIFS(allNAICS!$P:$P,allNAICS!$C:$C,'Revenue per capita'!$A81,allNAICS!$E:$E,'Revenue per capita'!R$1)/$B81)</f>
        <v>6.8321867458474763</v>
      </c>
      <c r="S81" s="2">
        <f>IF('Number of Firms per 1000 Capita'!S81=0,"",SUMIFS(allNAICS!$P:$P,allNAICS!$C:$C,'Revenue per capita'!$A81,allNAICS!$E:$E,'Revenue per capita'!S$1)/$B81)</f>
        <v>3.2327496352620169</v>
      </c>
      <c r="T81" s="2">
        <f>IF('Number of Firms per 1000 Capita'!T81=0,"",SUMIFS(allNAICS!$P:$P,allNAICS!$C:$C,'Revenue per capita'!$A81,allNAICS!$E:$E,'Revenue per capita'!T$1)/$B81)</f>
        <v>0.56442254569869577</v>
      </c>
      <c r="U81" s="2">
        <f>IF('Number of Firms per 1000 Capita'!U81=0,"",SUMIFS(allNAICS!$P:$P,allNAICS!$C:$C,'Revenue per capita'!$A81,allNAICS!$E:$E,'Revenue per capita'!U$1)/$B81)</f>
        <v>5.4740466315664271</v>
      </c>
      <c r="V81" s="2">
        <f>IF('Number of Firms per 1000 Capita'!V81=0,"",SUMIFS(allNAICS!$P:$P,allNAICS!$C:$C,'Revenue per capita'!$A81,allNAICS!$E:$E,'Revenue per capita'!V$1)/$B81)</f>
        <v>0.56180149949010583</v>
      </c>
      <c r="W81" s="2">
        <f>IF('Number of Firms per 1000 Capita'!W81=0,"",SUMIFS(allNAICS!$P:$P,allNAICS!$C:$C,'Revenue per capita'!$A81,allNAICS!$E:$E,'Revenue per capita'!W$1)/$B81)</f>
        <v>2.3911455059987348</v>
      </c>
      <c r="X81" s="2">
        <f>IF('Number of Firms per 1000 Capita'!X81=0,"",SUMIFS(allNAICS!$P:$P,allNAICS!$C:$C,'Revenue per capita'!$A81,allNAICS!$E:$E,'Revenue per capita'!X$1)/$B81)</f>
        <v>1.2514354806131116</v>
      </c>
      <c r="Y81" s="2">
        <f>IF('Number of Firms per 1000 Capita'!Y81=0,"",SUMIFS(allNAICS!$P:$P,allNAICS!$C:$C,'Revenue per capita'!$A81,allNAICS!$E:$E,'Revenue per capita'!Y$1)/$B81)</f>
        <v>1.7198560331849984</v>
      </c>
      <c r="Z81" s="2">
        <f>IF('Number of Firms per 1000 Capita'!Z81=0,"",SUMIFS(allNAICS!$P:$P,allNAICS!$C:$C,'Revenue per capita'!$A81,allNAICS!$E:$E,'Revenue per capita'!Z$1)/$B81)</f>
        <v>2.6211869661330314E-3</v>
      </c>
    </row>
    <row r="82" spans="1:26" x14ac:dyDescent="0.45">
      <c r="A82" s="2" t="s">
        <v>562</v>
      </c>
      <c r="B82" s="2">
        <v>143407</v>
      </c>
      <c r="C82" s="2" t="s">
        <v>449</v>
      </c>
      <c r="D82" s="2">
        <v>34.7698021</v>
      </c>
      <c r="E82" s="2">
        <v>-84.970222800000002</v>
      </c>
      <c r="F82" s="3">
        <f t="shared" si="1"/>
        <v>92.314740563570822</v>
      </c>
      <c r="G82" s="2">
        <f>IF('Number of Firms per 1000 Capita'!G82=0,"",SUMIFS(allNAICS!$P:$P,allNAICS!$C:$C,'Revenue per capita'!$A82,allNAICS!$E:$E,'Revenue per capita'!G$1)/$B82)</f>
        <v>0</v>
      </c>
      <c r="H82" s="2" t="str">
        <f>IF('Number of Firms per 1000 Capita'!H82=0,"",SUMIFS(allNAICS!$P:$P,allNAICS!$C:$C,'Revenue per capita'!$A82,allNAICS!$E:$E,'Revenue per capita'!H$1)/$B82)</f>
        <v/>
      </c>
      <c r="I82" s="2" t="str">
        <f>IF('Number of Firms per 1000 Capita'!I82=0,"",SUMIFS(allNAICS!$P:$P,allNAICS!$C:$C,'Revenue per capita'!$A82,allNAICS!$E:$E,'Revenue per capita'!I$1)/$B82)</f>
        <v/>
      </c>
      <c r="J82" s="2">
        <f>IF('Number of Firms per 1000 Capita'!J82=0,"",SUMIFS(allNAICS!$P:$P,allNAICS!$C:$C,'Revenue per capita'!$A82,allNAICS!$E:$E,'Revenue per capita'!J$1)/$B82)</f>
        <v>0.99760123285474211</v>
      </c>
      <c r="K82" s="2">
        <f>IF('Number of Firms per 1000 Capita'!K82=0,"",SUMIFS(allNAICS!$P:$P,allNAICS!$C:$C,'Revenue per capita'!$A82,allNAICS!$E:$E,'Revenue per capita'!K$1)/$B82)</f>
        <v>48.458938545538224</v>
      </c>
      <c r="L82" s="2">
        <f>IF('Number of Firms per 1000 Capita'!L82=0,"",SUMIFS(allNAICS!$P:$P,allNAICS!$C:$C,'Revenue per capita'!$A82,allNAICS!$E:$E,'Revenue per capita'!L$1)/$B82)</f>
        <v>16.938789598834088</v>
      </c>
      <c r="M82" s="2">
        <f>IF('Number of Firms per 1000 Capita'!M82=0,"",SUMIFS(allNAICS!$P:$P,allNAICS!$C:$C,'Revenue per capita'!$A82,allNAICS!$E:$E,'Revenue per capita'!M$1)/$B82)</f>
        <v>9.7153555963098039</v>
      </c>
      <c r="N82" s="2">
        <f>IF('Number of Firms per 1000 Capita'!N82=0,"",SUMIFS(allNAICS!$P:$P,allNAICS!$C:$C,'Revenue per capita'!$A82,allNAICS!$E:$E,'Revenue per capita'!N$1)/$B82)</f>
        <v>3.7108718542330568</v>
      </c>
      <c r="O82" s="2">
        <f>IF('Number of Firms per 1000 Capita'!O82=0,"",SUMIFS(allNAICS!$P:$P,allNAICS!$C:$C,'Revenue per capita'!$A82,allNAICS!$E:$E,'Revenue per capita'!O$1)/$B82)</f>
        <v>1.341057270565593</v>
      </c>
      <c r="P82" s="2">
        <f>IF('Number of Firms per 1000 Capita'!P82=0,"",SUMIFS(allNAICS!$P:$P,allNAICS!$C:$C,'Revenue per capita'!$A82,allNAICS!$E:$E,'Revenue per capita'!P$1)/$B82)</f>
        <v>1.5426234423703167</v>
      </c>
      <c r="Q82" s="2">
        <f>IF('Number of Firms per 1000 Capita'!Q82=0,"",SUMIFS(allNAICS!$P:$P,allNAICS!$C:$C,'Revenue per capita'!$A82,allNAICS!$E:$E,'Revenue per capita'!Q$1)/$B82)</f>
        <v>1.1584302021519173</v>
      </c>
      <c r="R82" s="2">
        <f>IF('Number of Firms per 1000 Capita'!R82=0,"",SUMIFS(allNAICS!$P:$P,allNAICS!$C:$C,'Revenue per capita'!$A82,allNAICS!$E:$E,'Revenue per capita'!R$1)/$B82)</f>
        <v>1.1337452146687401</v>
      </c>
      <c r="S82" s="2">
        <f>IF('Number of Firms per 1000 Capita'!S82=0,"",SUMIFS(allNAICS!$P:$P,allNAICS!$C:$C,'Revenue per capita'!$A82,allNAICS!$E:$E,'Revenue per capita'!S$1)/$B82)</f>
        <v>0.93788308799430986</v>
      </c>
      <c r="T82" s="2">
        <f>IF('Number of Firms per 1000 Capita'!T82=0,"",SUMIFS(allNAICS!$P:$P,allNAICS!$C:$C,'Revenue per capita'!$A82,allNAICS!$E:$E,'Revenue per capita'!T$1)/$B82)</f>
        <v>2.2083998689045863E-2</v>
      </c>
      <c r="U82" s="2">
        <f>IF('Number of Firms per 1000 Capita'!U82=0,"",SUMIFS(allNAICS!$P:$P,allNAICS!$C:$C,'Revenue per capita'!$A82,allNAICS!$E:$E,'Revenue per capita'!U$1)/$B82)</f>
        <v>4.3636433367966694</v>
      </c>
      <c r="V82" s="2">
        <f>IF('Number of Firms per 1000 Capita'!V82=0,"",SUMIFS(allNAICS!$P:$P,allNAICS!$C:$C,'Revenue per capita'!$A82,allNAICS!$E:$E,'Revenue per capita'!V$1)/$B82)</f>
        <v>8.2332103732732712E-2</v>
      </c>
      <c r="W82" s="2">
        <f>IF('Number of Firms per 1000 Capita'!W82=0,"",SUMIFS(allNAICS!$P:$P,allNAICS!$C:$C,'Revenue per capita'!$A82,allNAICS!$E:$E,'Revenue per capita'!W$1)/$B82)</f>
        <v>1.3762438374695796</v>
      </c>
      <c r="X82" s="2">
        <f>IF('Number of Firms per 1000 Capita'!X82=0,"",SUMIFS(allNAICS!$P:$P,allNAICS!$C:$C,'Revenue per capita'!$A82,allNAICS!$E:$E,'Revenue per capita'!X$1)/$B82)</f>
        <v>0.5351412413619977</v>
      </c>
      <c r="Y82" s="2" t="str">
        <f>IF('Number of Firms per 1000 Capita'!Y82=0,"",SUMIFS(allNAICS!$P:$P,allNAICS!$C:$C,'Revenue per capita'!$A82,allNAICS!$E:$E,'Revenue per capita'!Y$1)/$B82)</f>
        <v/>
      </c>
      <c r="Z82" s="2" t="str">
        <f>IF('Number of Firms per 1000 Capita'!Z82=0,"",SUMIFS(allNAICS!$P:$P,allNAICS!$C:$C,'Revenue per capita'!$A82,allNAICS!$E:$E,'Revenue per capita'!Z$1)/$B82)</f>
        <v/>
      </c>
    </row>
    <row r="83" spans="1:26" x14ac:dyDescent="0.45">
      <c r="A83" s="2" t="s">
        <v>563</v>
      </c>
      <c r="B83" s="2">
        <v>79207</v>
      </c>
      <c r="C83" s="2" t="s">
        <v>504</v>
      </c>
      <c r="D83" s="2">
        <v>40.124481000000003</v>
      </c>
      <c r="E83" s="2">
        <v>-87.630020700000003</v>
      </c>
      <c r="F83" s="3">
        <f t="shared" si="1"/>
        <v>88.116656356130136</v>
      </c>
      <c r="G83" s="2">
        <f>IF('Number of Firms per 1000 Capita'!G83=0,"",SUMIFS(allNAICS!$P:$P,allNAICS!$C:$C,'Revenue per capita'!$A83,allNAICS!$E:$E,'Revenue per capita'!G$1)/$B83)</f>
        <v>1.1640385319479338E-2</v>
      </c>
      <c r="H83" s="2" t="str">
        <f>IF('Number of Firms per 1000 Capita'!H83=0,"",SUMIFS(allNAICS!$P:$P,allNAICS!$C:$C,'Revenue per capita'!$A83,allNAICS!$E:$E,'Revenue per capita'!H$1)/$B83)</f>
        <v/>
      </c>
      <c r="I83" s="2" t="str">
        <f>IF('Number of Firms per 1000 Capita'!I83=0,"",SUMIFS(allNAICS!$P:$P,allNAICS!$C:$C,'Revenue per capita'!$A83,allNAICS!$E:$E,'Revenue per capita'!I$1)/$B83)</f>
        <v/>
      </c>
      <c r="J83" s="2">
        <f>IF('Number of Firms per 1000 Capita'!J83=0,"",SUMIFS(allNAICS!$P:$P,allNAICS!$C:$C,'Revenue per capita'!$A83,allNAICS!$E:$E,'Revenue per capita'!J$1)/$B83)</f>
        <v>0</v>
      </c>
      <c r="K83" s="2">
        <f>IF('Number of Firms per 1000 Capita'!K83=0,"",SUMIFS(allNAICS!$P:$P,allNAICS!$C:$C,'Revenue per capita'!$A83,allNAICS!$E:$E,'Revenue per capita'!K$1)/$B83)</f>
        <v>29.593394523211334</v>
      </c>
      <c r="L83" s="2">
        <f>IF('Number of Firms per 1000 Capita'!L83=0,"",SUMIFS(allNAICS!$P:$P,allNAICS!$C:$C,'Revenue per capita'!$A83,allNAICS!$E:$E,'Revenue per capita'!L$1)/$B83)</f>
        <v>37.476106909742825</v>
      </c>
      <c r="M83" s="2">
        <f>IF('Number of Firms per 1000 Capita'!M83=0,"",SUMIFS(allNAICS!$P:$P,allNAICS!$C:$C,'Revenue per capita'!$A83,allNAICS!$E:$E,'Revenue per capita'!M$1)/$B83)</f>
        <v>8.8186145163937528</v>
      </c>
      <c r="N83" s="2">
        <f>IF('Number of Firms per 1000 Capita'!N83=0,"",SUMIFS(allNAICS!$P:$P,allNAICS!$C:$C,'Revenue per capita'!$A83,allNAICS!$E:$E,'Revenue per capita'!N$1)/$B83)</f>
        <v>1.5107503124723825</v>
      </c>
      <c r="O83" s="2">
        <f>IF('Number of Firms per 1000 Capita'!O83=0,"",SUMIFS(allNAICS!$P:$P,allNAICS!$C:$C,'Revenue per capita'!$A83,allNAICS!$E:$E,'Revenue per capita'!O$1)/$B83)</f>
        <v>0.58448116959359653</v>
      </c>
      <c r="P83" s="2">
        <f>IF('Number of Firms per 1000 Capita'!P83=0,"",SUMIFS(allNAICS!$P:$P,allNAICS!$C:$C,'Revenue per capita'!$A83,allNAICS!$E:$E,'Revenue per capita'!P$1)/$B83)</f>
        <v>4.5421238021892005</v>
      </c>
      <c r="Q83" s="2">
        <f>IF('Number of Firms per 1000 Capita'!Q83=0,"",SUMIFS(allNAICS!$P:$P,allNAICS!$C:$C,'Revenue per capita'!$A83,allNAICS!$E:$E,'Revenue per capita'!Q$1)/$B83)</f>
        <v>0.31201787720782254</v>
      </c>
      <c r="R83" s="2">
        <f>IF('Number of Firms per 1000 Capita'!R83=0,"",SUMIFS(allNAICS!$P:$P,allNAICS!$C:$C,'Revenue per capita'!$A83,allNAICS!$E:$E,'Revenue per capita'!R$1)/$B83)</f>
        <v>0.73915184264017064</v>
      </c>
      <c r="S83" s="2">
        <f>IF('Number of Firms per 1000 Capita'!S83=0,"",SUMIFS(allNAICS!$P:$P,allNAICS!$C:$C,'Revenue per capita'!$A83,allNAICS!$E:$E,'Revenue per capita'!S$1)/$B83)</f>
        <v>0</v>
      </c>
      <c r="T83" s="2">
        <f>IF('Number of Firms per 1000 Capita'!T83=0,"",SUMIFS(allNAICS!$P:$P,allNAICS!$C:$C,'Revenue per capita'!$A83,allNAICS!$E:$E,'Revenue per capita'!T$1)/$B83)</f>
        <v>8.3881475122148288E-2</v>
      </c>
      <c r="U83" s="2">
        <f>IF('Number of Firms per 1000 Capita'!U83=0,"",SUMIFS(allNAICS!$P:$P,allNAICS!$C:$C,'Revenue per capita'!$A83,allNAICS!$E:$E,'Revenue per capita'!U$1)/$B83)</f>
        <v>3.4279924754125268</v>
      </c>
      <c r="V83" s="2">
        <f>IF('Number of Firms per 1000 Capita'!V83=0,"",SUMIFS(allNAICS!$P:$P,allNAICS!$C:$C,'Revenue per capita'!$A83,allNAICS!$E:$E,'Revenue per capita'!V$1)/$B83)</f>
        <v>0.10673299077101771</v>
      </c>
      <c r="W83" s="2">
        <f>IF('Number of Firms per 1000 Capita'!W83=0,"",SUMIFS(allNAICS!$P:$P,allNAICS!$C:$C,'Revenue per capita'!$A83,allNAICS!$E:$E,'Revenue per capita'!W$1)/$B83)</f>
        <v>0.9097680760538841</v>
      </c>
      <c r="X83" s="2">
        <f>IF('Number of Firms per 1000 Capita'!X83=0,"",SUMIFS(allNAICS!$P:$P,allNAICS!$C:$C,'Revenue per capita'!$A83,allNAICS!$E:$E,'Revenue per capita'!X$1)/$B83)</f>
        <v>0</v>
      </c>
      <c r="Y83" s="2" t="str">
        <f>IF('Number of Firms per 1000 Capita'!Y83=0,"",SUMIFS(allNAICS!$P:$P,allNAICS!$C:$C,'Revenue per capita'!$A83,allNAICS!$E:$E,'Revenue per capita'!Y$1)/$B83)</f>
        <v/>
      </c>
      <c r="Z83" s="2" t="str">
        <f>IF('Number of Firms per 1000 Capita'!Z83=0,"",SUMIFS(allNAICS!$P:$P,allNAICS!$C:$C,'Revenue per capita'!$A83,allNAICS!$E:$E,'Revenue per capita'!Z$1)/$B83)</f>
        <v/>
      </c>
    </row>
    <row r="84" spans="1:26" x14ac:dyDescent="0.45">
      <c r="A84" s="2" t="s">
        <v>564</v>
      </c>
      <c r="B84" s="2">
        <v>383141</v>
      </c>
      <c r="C84" s="2" t="s">
        <v>504</v>
      </c>
      <c r="D84" s="2">
        <v>41.523643700000001</v>
      </c>
      <c r="E84" s="2">
        <v>-90.577636699999999</v>
      </c>
      <c r="F84" s="3">
        <f t="shared" si="1"/>
        <v>116.20978177746574</v>
      </c>
      <c r="G84" s="2">
        <f>IF('Number of Firms per 1000 Capita'!G84=0,"",SUMIFS(allNAICS!$P:$P,allNAICS!$C:$C,'Revenue per capita'!$A84,allNAICS!$E:$E,'Revenue per capita'!G$1)/$B84)</f>
        <v>0.28701183115354401</v>
      </c>
      <c r="H84" s="2" t="str">
        <f>IF('Number of Firms per 1000 Capita'!H84=0,"",SUMIFS(allNAICS!$P:$P,allNAICS!$C:$C,'Revenue per capita'!$A84,allNAICS!$E:$E,'Revenue per capita'!H$1)/$B84)</f>
        <v/>
      </c>
      <c r="I84" s="2" t="str">
        <f>IF('Number of Firms per 1000 Capita'!I84=0,"",SUMIFS(allNAICS!$P:$P,allNAICS!$C:$C,'Revenue per capita'!$A84,allNAICS!$E:$E,'Revenue per capita'!I$1)/$B84)</f>
        <v/>
      </c>
      <c r="J84" s="2">
        <f>IF('Number of Firms per 1000 Capita'!J84=0,"",SUMIFS(allNAICS!$P:$P,allNAICS!$C:$C,'Revenue per capita'!$A84,allNAICS!$E:$E,'Revenue per capita'!J$1)/$B84)</f>
        <v>5.7119833168468004</v>
      </c>
      <c r="K84" s="2">
        <f>IF('Number of Firms per 1000 Capita'!K84=0,"",SUMIFS(allNAICS!$P:$P,allNAICS!$C:$C,'Revenue per capita'!$A84,allNAICS!$E:$E,'Revenue per capita'!K$1)/$B84)</f>
        <v>46.057226973881676</v>
      </c>
      <c r="L84" s="2">
        <f>IF('Number of Firms per 1000 Capita'!L84=0,"",SUMIFS(allNAICS!$P:$P,allNAICS!$C:$C,'Revenue per capita'!$A84,allNAICS!$E:$E,'Revenue per capita'!L$1)/$B84)</f>
        <v>22.763066338502014</v>
      </c>
      <c r="M84" s="2">
        <f>IF('Number of Firms per 1000 Capita'!M84=0,"",SUMIFS(allNAICS!$P:$P,allNAICS!$C:$C,'Revenue per capita'!$A84,allNAICS!$E:$E,'Revenue per capita'!M$1)/$B84)</f>
        <v>13.127321273369335</v>
      </c>
      <c r="N84" s="2">
        <f>IF('Number of Firms per 1000 Capita'!N84=0,"",SUMIFS(allNAICS!$P:$P,allNAICS!$C:$C,'Revenue per capita'!$A84,allNAICS!$E:$E,'Revenue per capita'!N$1)/$B84)</f>
        <v>3.2306748690429896</v>
      </c>
      <c r="O84" s="2">
        <f>IF('Number of Firms per 1000 Capita'!O84=0,"",SUMIFS(allNAICS!$P:$P,allNAICS!$C:$C,'Revenue per capita'!$A84,allNAICS!$E:$E,'Revenue per capita'!O$1)/$B84)</f>
        <v>2.2712839398550404</v>
      </c>
      <c r="P84" s="2">
        <f>IF('Number of Firms per 1000 Capita'!P84=0,"",SUMIFS(allNAICS!$P:$P,allNAICS!$C:$C,'Revenue per capita'!$A84,allNAICS!$E:$E,'Revenue per capita'!P$1)/$B84)</f>
        <v>7.4394596245246527</v>
      </c>
      <c r="Q84" s="2">
        <f>IF('Number of Firms per 1000 Capita'!Q84=0,"",SUMIFS(allNAICS!$P:$P,allNAICS!$C:$C,'Revenue per capita'!$A84,allNAICS!$E:$E,'Revenue per capita'!Q$1)/$B84)</f>
        <v>0</v>
      </c>
      <c r="R84" s="2">
        <f>IF('Number of Firms per 1000 Capita'!R84=0,"",SUMIFS(allNAICS!$P:$P,allNAICS!$C:$C,'Revenue per capita'!$A84,allNAICS!$E:$E,'Revenue per capita'!R$1)/$B84)</f>
        <v>2.8658587830589783</v>
      </c>
      <c r="S84" s="2">
        <f>IF('Number of Firms per 1000 Capita'!S84=0,"",SUMIFS(allNAICS!$P:$P,allNAICS!$C:$C,'Revenue per capita'!$A84,allNAICS!$E:$E,'Revenue per capita'!S$1)/$B84)</f>
        <v>2.2365317206981241</v>
      </c>
      <c r="T84" s="2">
        <f>IF('Number of Firms per 1000 Capita'!T84=0,"",SUMIFS(allNAICS!$P:$P,allNAICS!$C:$C,'Revenue per capita'!$A84,allNAICS!$E:$E,'Revenue per capita'!T$1)/$B84)</f>
        <v>0.63609219582346965</v>
      </c>
      <c r="U84" s="2">
        <f>IF('Number of Firms per 1000 Capita'!U84=0,"",SUMIFS(allNAICS!$P:$P,allNAICS!$C:$C,'Revenue per capita'!$A84,allNAICS!$E:$E,'Revenue per capita'!U$1)/$B84)</f>
        <v>5.5737391717409519</v>
      </c>
      <c r="V84" s="2">
        <f>IF('Number of Firms per 1000 Capita'!V84=0,"",SUMIFS(allNAICS!$P:$P,allNAICS!$C:$C,'Revenue per capita'!$A84,allNAICS!$E:$E,'Revenue per capita'!V$1)/$B84)</f>
        <v>0.54743292939152954</v>
      </c>
      <c r="W84" s="2">
        <f>IF('Number of Firms per 1000 Capita'!W84=0,"",SUMIFS(allNAICS!$P:$P,allNAICS!$C:$C,'Revenue per capita'!$A84,allNAICS!$E:$E,'Revenue per capita'!W$1)/$B84)</f>
        <v>2.2819144910098372</v>
      </c>
      <c r="X84" s="2">
        <f>IF('Number of Firms per 1000 Capita'!X84=0,"",SUMIFS(allNAICS!$P:$P,allNAICS!$C:$C,'Revenue per capita'!$A84,allNAICS!$E:$E,'Revenue per capita'!X$1)/$B84)</f>
        <v>0.70829798951299916</v>
      </c>
      <c r="Y84" s="2">
        <f>IF('Number of Firms per 1000 Capita'!Y84=0,"",SUMIFS(allNAICS!$P:$P,allNAICS!$C:$C,'Revenue per capita'!$A84,allNAICS!$E:$E,'Revenue per capita'!Y$1)/$B84)</f>
        <v>0.4718863290537948</v>
      </c>
      <c r="Z84" s="2" t="str">
        <f>IF('Number of Firms per 1000 Capita'!Z84=0,"",SUMIFS(allNAICS!$P:$P,allNAICS!$C:$C,'Revenue per capita'!$A84,allNAICS!$E:$E,'Revenue per capita'!Z$1)/$B84)</f>
        <v/>
      </c>
    </row>
    <row r="85" spans="1:26" x14ac:dyDescent="0.45">
      <c r="A85" s="2" t="s">
        <v>565</v>
      </c>
      <c r="B85" s="2">
        <v>800893</v>
      </c>
      <c r="C85" s="2" t="s">
        <v>447</v>
      </c>
      <c r="D85" s="2">
        <v>39.758947800000001</v>
      </c>
      <c r="E85" s="2">
        <v>-84.191606899999996</v>
      </c>
      <c r="F85" s="3">
        <f t="shared" si="1"/>
        <v>86.691054860012486</v>
      </c>
      <c r="G85" s="2">
        <f>IF('Number of Firms per 1000 Capita'!G85=0,"",SUMIFS(allNAICS!$P:$P,allNAICS!$C:$C,'Revenue per capita'!$A85,allNAICS!$E:$E,'Revenue per capita'!G$1)/$B85)</f>
        <v>0</v>
      </c>
      <c r="H85" s="2" t="str">
        <f>IF('Number of Firms per 1000 Capita'!H85=0,"",SUMIFS(allNAICS!$P:$P,allNAICS!$C:$C,'Revenue per capita'!$A85,allNAICS!$E:$E,'Revenue per capita'!H$1)/$B85)</f>
        <v/>
      </c>
      <c r="I85" s="2">
        <f>IF('Number of Firms per 1000 Capita'!I85=0,"",SUMIFS(allNAICS!$P:$P,allNAICS!$C:$C,'Revenue per capita'!$A85,allNAICS!$E:$E,'Revenue per capita'!I$1)/$B85)</f>
        <v>0.61757063677669799</v>
      </c>
      <c r="J85" s="2">
        <f>IF('Number of Firms per 1000 Capita'!J85=0,"",SUMIFS(allNAICS!$P:$P,allNAICS!$C:$C,'Revenue per capita'!$A85,allNAICS!$E:$E,'Revenue per capita'!J$1)/$B85)</f>
        <v>0</v>
      </c>
      <c r="K85" s="2">
        <f>IF('Number of Firms per 1000 Capita'!K85=0,"",SUMIFS(allNAICS!$P:$P,allNAICS!$C:$C,'Revenue per capita'!$A85,allNAICS!$E:$E,'Revenue per capita'!K$1)/$B85)</f>
        <v>16.304373992530838</v>
      </c>
      <c r="L85" s="2">
        <f>IF('Number of Firms per 1000 Capita'!L85=0,"",SUMIFS(allNAICS!$P:$P,allNAICS!$C:$C,'Revenue per capita'!$A85,allNAICS!$E:$E,'Revenue per capita'!L$1)/$B85)</f>
        <v>25.41315131983923</v>
      </c>
      <c r="M85" s="2">
        <f>IF('Number of Firms per 1000 Capita'!M85=0,"",SUMIFS(allNAICS!$P:$P,allNAICS!$C:$C,'Revenue per capita'!$A85,allNAICS!$E:$E,'Revenue per capita'!M$1)/$B85)</f>
        <v>11.455986005621225</v>
      </c>
      <c r="N85" s="2">
        <f>IF('Number of Firms per 1000 Capita'!N85=0,"",SUMIFS(allNAICS!$P:$P,allNAICS!$C:$C,'Revenue per capita'!$A85,allNAICS!$E:$E,'Revenue per capita'!N$1)/$B85)</f>
        <v>1.8551504383232218</v>
      </c>
      <c r="O85" s="2">
        <f>IF('Number of Firms per 1000 Capita'!O85=0,"",SUMIFS(allNAICS!$P:$P,allNAICS!$C:$C,'Revenue per capita'!$A85,allNAICS!$E:$E,'Revenue per capita'!O$1)/$B85)</f>
        <v>3.6024649984454853</v>
      </c>
      <c r="P85" s="2">
        <f>IF('Number of Firms per 1000 Capita'!P85=0,"",SUMIFS(allNAICS!$P:$P,allNAICS!$C:$C,'Revenue per capita'!$A85,allNAICS!$E:$E,'Revenue per capita'!P$1)/$B85)</f>
        <v>7.7185591583395032</v>
      </c>
      <c r="Q85" s="2">
        <f>IF('Number of Firms per 1000 Capita'!Q85=0,"",SUMIFS(allNAICS!$P:$P,allNAICS!$C:$C,'Revenue per capita'!$A85,allNAICS!$E:$E,'Revenue per capita'!Q$1)/$B85)</f>
        <v>1.5275511210611155</v>
      </c>
      <c r="R85" s="2">
        <f>IF('Number of Firms per 1000 Capita'!R85=0,"",SUMIFS(allNAICS!$P:$P,allNAICS!$C:$C,'Revenue per capita'!$A85,allNAICS!$E:$E,'Revenue per capita'!R$1)/$B85)</f>
        <v>4.5800088151600775</v>
      </c>
      <c r="S85" s="2">
        <f>IF('Number of Firms per 1000 Capita'!S85=0,"",SUMIFS(allNAICS!$P:$P,allNAICS!$C:$C,'Revenue per capita'!$A85,allNAICS!$E:$E,'Revenue per capita'!S$1)/$B85)</f>
        <v>1.258784881376164</v>
      </c>
      <c r="T85" s="2">
        <f>IF('Number of Firms per 1000 Capita'!T85=0,"",SUMIFS(allNAICS!$P:$P,allNAICS!$C:$C,'Revenue per capita'!$A85,allNAICS!$E:$E,'Revenue per capita'!T$1)/$B85)</f>
        <v>0.89726093248411465</v>
      </c>
      <c r="U85" s="2">
        <f>IF('Number of Firms per 1000 Capita'!U85=0,"",SUMIFS(allNAICS!$P:$P,allNAICS!$C:$C,'Revenue per capita'!$A85,allNAICS!$E:$E,'Revenue per capita'!U$1)/$B85)</f>
        <v>7.9977088075435798</v>
      </c>
      <c r="V85" s="2">
        <f>IF('Number of Firms per 1000 Capita'!V85=0,"",SUMIFS(allNAICS!$P:$P,allNAICS!$C:$C,'Revenue per capita'!$A85,allNAICS!$E:$E,'Revenue per capita'!V$1)/$B85)</f>
        <v>0.32987677504985058</v>
      </c>
      <c r="W85" s="2">
        <f>IF('Number of Firms per 1000 Capita'!W85=0,"",SUMIFS(allNAICS!$P:$P,allNAICS!$C:$C,'Revenue per capita'!$A85,allNAICS!$E:$E,'Revenue per capita'!W$1)/$B85)</f>
        <v>1.7920383871503434</v>
      </c>
      <c r="X85" s="2">
        <f>IF('Number of Firms per 1000 Capita'!X85=0,"",SUMIFS(allNAICS!$P:$P,allNAICS!$C:$C,'Revenue per capita'!$A85,allNAICS!$E:$E,'Revenue per capita'!X$1)/$B85)</f>
        <v>0.71949686162820747</v>
      </c>
      <c r="Y85" s="2">
        <f>IF('Number of Firms per 1000 Capita'!Y85=0,"",SUMIFS(allNAICS!$P:$P,allNAICS!$C:$C,'Revenue per capita'!$A85,allNAICS!$E:$E,'Revenue per capita'!Y$1)/$B85)</f>
        <v>0.62107172868285776</v>
      </c>
      <c r="Z85" s="2" t="str">
        <f>IF('Number of Firms per 1000 Capita'!Z85=0,"",SUMIFS(allNAICS!$P:$P,allNAICS!$C:$C,'Revenue per capita'!$A85,allNAICS!$E:$E,'Revenue per capita'!Z$1)/$B85)</f>
        <v/>
      </c>
    </row>
    <row r="86" spans="1:26" x14ac:dyDescent="0.45">
      <c r="A86" s="2" t="s">
        <v>566</v>
      </c>
      <c r="B86" s="2">
        <v>152445</v>
      </c>
      <c r="C86" s="2" t="s">
        <v>475</v>
      </c>
      <c r="D86" s="2">
        <v>34.605925300000003</v>
      </c>
      <c r="E86" s="2">
        <v>-86.983341699999997</v>
      </c>
      <c r="F86" s="3">
        <f t="shared" si="1"/>
        <v>108.54098199350587</v>
      </c>
      <c r="G86" s="2">
        <f>IF('Number of Firms per 1000 Capita'!G86=0,"",SUMIFS(allNAICS!$P:$P,allNAICS!$C:$C,'Revenue per capita'!$A86,allNAICS!$E:$E,'Revenue per capita'!G$1)/$B86)</f>
        <v>6.2061727180294533E-2</v>
      </c>
      <c r="H86" s="2" t="str">
        <f>IF('Number of Firms per 1000 Capita'!H86=0,"",SUMIFS(allNAICS!$P:$P,allNAICS!$C:$C,'Revenue per capita'!$A86,allNAICS!$E:$E,'Revenue per capita'!H$1)/$B86)</f>
        <v/>
      </c>
      <c r="I86" s="2">
        <f>IF('Number of Firms per 1000 Capita'!I86=0,"",SUMIFS(allNAICS!$P:$P,allNAICS!$C:$C,'Revenue per capita'!$A86,allNAICS!$E:$E,'Revenue per capita'!I$1)/$B86)</f>
        <v>0</v>
      </c>
      <c r="J86" s="2">
        <f>IF('Number of Firms per 1000 Capita'!J86=0,"",SUMIFS(allNAICS!$P:$P,allNAICS!$C:$C,'Revenue per capita'!$A86,allNAICS!$E:$E,'Revenue per capita'!J$1)/$B86)</f>
        <v>4.4665289120666474</v>
      </c>
      <c r="K86" s="2">
        <f>IF('Number of Firms per 1000 Capita'!K86=0,"",SUMIFS(allNAICS!$P:$P,allNAICS!$C:$C,'Revenue per capita'!$A86,allNAICS!$E:$E,'Revenue per capita'!K$1)/$B86)</f>
        <v>69.366407556823773</v>
      </c>
      <c r="L86" s="2">
        <f>IF('Number of Firms per 1000 Capita'!L86=0,"",SUMIFS(allNAICS!$P:$P,allNAICS!$C:$C,'Revenue per capita'!$A86,allNAICS!$E:$E,'Revenue per capita'!L$1)/$B86)</f>
        <v>9.1310964610187284</v>
      </c>
      <c r="M86" s="2">
        <f>IF('Number of Firms per 1000 Capita'!M86=0,"",SUMIFS(allNAICS!$P:$P,allNAICS!$C:$C,'Revenue per capita'!$A86,allNAICS!$E:$E,'Revenue per capita'!M$1)/$B86)</f>
        <v>11.301840007871691</v>
      </c>
      <c r="N86" s="2">
        <f>IF('Number of Firms per 1000 Capita'!N86=0,"",SUMIFS(allNAICS!$P:$P,allNAICS!$C:$C,'Revenue per capita'!$A86,allNAICS!$E:$E,'Revenue per capita'!N$1)/$B86)</f>
        <v>1.9481452327068778</v>
      </c>
      <c r="O86" s="2">
        <f>IF('Number of Firms per 1000 Capita'!O86=0,"",SUMIFS(allNAICS!$P:$P,allNAICS!$C:$C,'Revenue per capita'!$A86,allNAICS!$E:$E,'Revenue per capita'!O$1)/$B86)</f>
        <v>0.61890517891698649</v>
      </c>
      <c r="P86" s="2">
        <f>IF('Number of Firms per 1000 Capita'!P86=0,"",SUMIFS(allNAICS!$P:$P,allNAICS!$C:$C,'Revenue per capita'!$A86,allNAICS!$E:$E,'Revenue per capita'!P$1)/$B86)</f>
        <v>2.5891370658270194</v>
      </c>
      <c r="Q86" s="2">
        <f>IF('Number of Firms per 1000 Capita'!Q86=0,"",SUMIFS(allNAICS!$P:$P,allNAICS!$C:$C,'Revenue per capita'!$A86,allNAICS!$E:$E,'Revenue per capita'!Q$1)/$B86)</f>
        <v>0.75719111810817019</v>
      </c>
      <c r="R86" s="2">
        <f>IF('Number of Firms per 1000 Capita'!R86=0,"",SUMIFS(allNAICS!$P:$P,allNAICS!$C:$C,'Revenue per capita'!$A86,allNAICS!$E:$E,'Revenue per capita'!R$1)/$B86)</f>
        <v>1.3384696119912098</v>
      </c>
      <c r="S86" s="2">
        <f>IF('Number of Firms per 1000 Capita'!S86=0,"",SUMIFS(allNAICS!$P:$P,allNAICS!$C:$C,'Revenue per capita'!$A86,allNAICS!$E:$E,'Revenue per capita'!S$1)/$B86)</f>
        <v>0.88288235101184032</v>
      </c>
      <c r="T86" s="2">
        <f>IF('Number of Firms per 1000 Capita'!T86=0,"",SUMIFS(allNAICS!$P:$P,allNAICS!$C:$C,'Revenue per capita'!$A86,allNAICS!$E:$E,'Revenue per capita'!T$1)/$B86)</f>
        <v>0.11160746498737249</v>
      </c>
      <c r="U86" s="2">
        <f>IF('Number of Firms per 1000 Capita'!U86=0,"",SUMIFS(allNAICS!$P:$P,allNAICS!$C:$C,'Revenue per capita'!$A86,allNAICS!$E:$E,'Revenue per capita'!U$1)/$B86)</f>
        <v>3.6950703532421527</v>
      </c>
      <c r="V86" s="2">
        <f>IF('Number of Firms per 1000 Capita'!V86=0,"",SUMIFS(allNAICS!$P:$P,allNAICS!$C:$C,'Revenue per capita'!$A86,allNAICS!$E:$E,'Revenue per capita'!V$1)/$B86)</f>
        <v>9.3555052641936434E-2</v>
      </c>
      <c r="W86" s="2">
        <f>IF('Number of Firms per 1000 Capita'!W86=0,"",SUMIFS(allNAICS!$P:$P,allNAICS!$C:$C,'Revenue per capita'!$A86,allNAICS!$E:$E,'Revenue per capita'!W$1)/$B86)</f>
        <v>1.1571976778510282</v>
      </c>
      <c r="X86" s="2">
        <f>IF('Number of Firms per 1000 Capita'!X86=0,"",SUMIFS(allNAICS!$P:$P,allNAICS!$C:$C,'Revenue per capita'!$A86,allNAICS!$E:$E,'Revenue per capita'!X$1)/$B86)</f>
        <v>1.0208862212601266</v>
      </c>
      <c r="Y86" s="2" t="str">
        <f>IF('Number of Firms per 1000 Capita'!Y86=0,"",SUMIFS(allNAICS!$P:$P,allNAICS!$C:$C,'Revenue per capita'!$A86,allNAICS!$E:$E,'Revenue per capita'!Y$1)/$B86)</f>
        <v/>
      </c>
      <c r="Z86" s="2" t="str">
        <f>IF('Number of Firms per 1000 Capita'!Z86=0,"",SUMIFS(allNAICS!$P:$P,allNAICS!$C:$C,'Revenue per capita'!$A86,allNAICS!$E:$E,'Revenue per capita'!Z$1)/$B86)</f>
        <v/>
      </c>
    </row>
    <row r="87" spans="1:26" x14ac:dyDescent="0.45">
      <c r="A87" s="2" t="s">
        <v>567</v>
      </c>
      <c r="B87" s="2">
        <v>107587</v>
      </c>
      <c r="C87" s="2" t="s">
        <v>504</v>
      </c>
      <c r="D87" s="2">
        <v>39.8403147</v>
      </c>
      <c r="E87" s="2">
        <v>-88.9548001</v>
      </c>
      <c r="F87" s="3">
        <f t="shared" si="1"/>
        <v>203.45366075827008</v>
      </c>
      <c r="G87" s="2">
        <f>IF('Number of Firms per 1000 Capita'!G87=0,"",SUMIFS(allNAICS!$P:$P,allNAICS!$C:$C,'Revenue per capita'!$A87,allNAICS!$E:$E,'Revenue per capita'!G$1)/$B87)</f>
        <v>0</v>
      </c>
      <c r="H87" s="2">
        <f>IF('Number of Firms per 1000 Capita'!H87=0,"",SUMIFS(allNAICS!$P:$P,allNAICS!$C:$C,'Revenue per capita'!$A87,allNAICS!$E:$E,'Revenue per capita'!H$1)/$B87)</f>
        <v>4.8732653573387116E-2</v>
      </c>
      <c r="I87" s="2" t="str">
        <f>IF('Number of Firms per 1000 Capita'!I87=0,"",SUMIFS(allNAICS!$P:$P,allNAICS!$C:$C,'Revenue per capita'!$A87,allNAICS!$E:$E,'Revenue per capita'!I$1)/$B87)</f>
        <v/>
      </c>
      <c r="J87" s="2">
        <f>IF('Number of Firms per 1000 Capita'!J87=0,"",SUMIFS(allNAICS!$P:$P,allNAICS!$C:$C,'Revenue per capita'!$A87,allNAICS!$E:$E,'Revenue per capita'!J$1)/$B87)</f>
        <v>7.2448901818992999</v>
      </c>
      <c r="K87" s="2">
        <f>IF('Number of Firms per 1000 Capita'!K87=0,"",SUMIFS(allNAICS!$P:$P,allNAICS!$C:$C,'Revenue per capita'!$A87,allNAICS!$E:$E,'Revenue per capita'!K$1)/$B87)</f>
        <v>131.06422709063364</v>
      </c>
      <c r="L87" s="2">
        <f>IF('Number of Firms per 1000 Capita'!L87=0,"",SUMIFS(allNAICS!$P:$P,allNAICS!$C:$C,'Revenue per capita'!$A87,allNAICS!$E:$E,'Revenue per capita'!L$1)/$B87)</f>
        <v>27.375231208231479</v>
      </c>
      <c r="M87" s="2">
        <f>IF('Number of Firms per 1000 Capita'!M87=0,"",SUMIFS(allNAICS!$P:$P,allNAICS!$C:$C,'Revenue per capita'!$A87,allNAICS!$E:$E,'Revenue per capita'!M$1)/$B87)</f>
        <v>15.40094063409148</v>
      </c>
      <c r="N87" s="2">
        <f>IF('Number of Firms per 1000 Capita'!N87=0,"",SUMIFS(allNAICS!$P:$P,allNAICS!$C:$C,'Revenue per capita'!$A87,allNAICS!$E:$E,'Revenue per capita'!N$1)/$B87)</f>
        <v>2.7105784156078339</v>
      </c>
      <c r="O87" s="2">
        <f>IF('Number of Firms per 1000 Capita'!O87=0,"",SUMIFS(allNAICS!$P:$P,allNAICS!$C:$C,'Revenue per capita'!$A87,allNAICS!$E:$E,'Revenue per capita'!O$1)/$B87)</f>
        <v>0.73626925186128434</v>
      </c>
      <c r="P87" s="2">
        <f>IF('Number of Firms per 1000 Capita'!P87=0,"",SUMIFS(allNAICS!$P:$P,allNAICS!$C:$C,'Revenue per capita'!$A87,allNAICS!$E:$E,'Revenue per capita'!P$1)/$B87)</f>
        <v>2.6785392287172241</v>
      </c>
      <c r="Q87" s="2">
        <f>IF('Number of Firms per 1000 Capita'!Q87=0,"",SUMIFS(allNAICS!$P:$P,allNAICS!$C:$C,'Revenue per capita'!$A87,allNAICS!$E:$E,'Revenue per capita'!Q$1)/$B87)</f>
        <v>1.7117867400336473</v>
      </c>
      <c r="R87" s="2">
        <f>IF('Number of Firms per 1000 Capita'!R87=0,"",SUMIFS(allNAICS!$P:$P,allNAICS!$C:$C,'Revenue per capita'!$A87,allNAICS!$E:$E,'Revenue per capita'!R$1)/$B87)</f>
        <v>1.5030626376792735</v>
      </c>
      <c r="S87" s="2">
        <f>IF('Number of Firms per 1000 Capita'!S87=0,"",SUMIFS(allNAICS!$P:$P,allNAICS!$C:$C,'Revenue per capita'!$A87,allNAICS!$E:$E,'Revenue per capita'!S$1)/$B87)</f>
        <v>0.97578703746735196</v>
      </c>
      <c r="T87" s="2">
        <f>IF('Number of Firms per 1000 Capita'!T87=0,"",SUMIFS(allNAICS!$P:$P,allNAICS!$C:$C,'Revenue per capita'!$A87,allNAICS!$E:$E,'Revenue per capita'!T$1)/$B87)</f>
        <v>0.60148530956342305</v>
      </c>
      <c r="U87" s="2">
        <f>IF('Number of Firms per 1000 Capita'!U87=0,"",SUMIFS(allNAICS!$P:$P,allNAICS!$C:$C,'Revenue per capita'!$A87,allNAICS!$E:$E,'Revenue per capita'!U$1)/$B87)</f>
        <v>8.6992015763986359</v>
      </c>
      <c r="V87" s="2">
        <f>IF('Number of Firms per 1000 Capita'!V87=0,"",SUMIFS(allNAICS!$P:$P,allNAICS!$C:$C,'Revenue per capita'!$A87,allNAICS!$E:$E,'Revenue per capita'!V$1)/$B87)</f>
        <v>0.14662552167083384</v>
      </c>
      <c r="W87" s="2">
        <f>IF('Number of Firms per 1000 Capita'!W87=0,"",SUMIFS(allNAICS!$P:$P,allNAICS!$C:$C,'Revenue per capita'!$A87,allNAICS!$E:$E,'Revenue per capita'!W$1)/$B87)</f>
        <v>1.4999116993688828</v>
      </c>
      <c r="X87" s="2">
        <f>IF('Number of Firms per 1000 Capita'!X87=0,"",SUMIFS(allNAICS!$P:$P,allNAICS!$C:$C,'Revenue per capita'!$A87,allNAICS!$E:$E,'Revenue per capita'!X$1)/$B87)</f>
        <v>1.0563915714723897</v>
      </c>
      <c r="Y87" s="2" t="str">
        <f>IF('Number of Firms per 1000 Capita'!Y87=0,"",SUMIFS(allNAICS!$P:$P,allNAICS!$C:$C,'Revenue per capita'!$A87,allNAICS!$E:$E,'Revenue per capita'!Y$1)/$B87)</f>
        <v/>
      </c>
      <c r="Z87" s="2" t="str">
        <f>IF('Number of Firms per 1000 Capita'!Z87=0,"",SUMIFS(allNAICS!$P:$P,allNAICS!$C:$C,'Revenue per capita'!$A87,allNAICS!$E:$E,'Revenue per capita'!Z$1)/$B87)</f>
        <v/>
      </c>
    </row>
    <row r="88" spans="1:26" x14ac:dyDescent="0.45">
      <c r="A88" s="2" t="s">
        <v>568</v>
      </c>
      <c r="B88" s="2">
        <v>623675</v>
      </c>
      <c r="C88" s="2" t="s">
        <v>526</v>
      </c>
      <c r="D88" s="2">
        <v>28.9005446</v>
      </c>
      <c r="E88" s="2">
        <v>-81.263673800000007</v>
      </c>
      <c r="F88" s="3">
        <f t="shared" si="1"/>
        <v>38.083705455565799</v>
      </c>
      <c r="G88" s="2">
        <f>IF('Number of Firms per 1000 Capita'!G88=0,"",SUMIFS(allNAICS!$P:$P,allNAICS!$C:$C,'Revenue per capita'!$A88,allNAICS!$E:$E,'Revenue per capita'!G$1)/$B88)</f>
        <v>0</v>
      </c>
      <c r="H88" s="2" t="str">
        <f>IF('Number of Firms per 1000 Capita'!H88=0,"",SUMIFS(allNAICS!$P:$P,allNAICS!$C:$C,'Revenue per capita'!$A88,allNAICS!$E:$E,'Revenue per capita'!H$1)/$B88)</f>
        <v/>
      </c>
      <c r="I88" s="2">
        <f>IF('Number of Firms per 1000 Capita'!I88=0,"",SUMIFS(allNAICS!$P:$P,allNAICS!$C:$C,'Revenue per capita'!$A88,allNAICS!$E:$E,'Revenue per capita'!I$1)/$B88)</f>
        <v>0</v>
      </c>
      <c r="J88" s="2">
        <f>IF('Number of Firms per 1000 Capita'!J88=0,"",SUMIFS(allNAICS!$P:$P,allNAICS!$C:$C,'Revenue per capita'!$A88,allNAICS!$E:$E,'Revenue per capita'!J$1)/$B88)</f>
        <v>2.3892251573335472</v>
      </c>
      <c r="K88" s="2">
        <f>IF('Number of Firms per 1000 Capita'!K88=0,"",SUMIFS(allNAICS!$P:$P,allNAICS!$C:$C,'Revenue per capita'!$A88,allNAICS!$E:$E,'Revenue per capita'!K$1)/$B88)</f>
        <v>3.0323068906080892</v>
      </c>
      <c r="L88" s="2">
        <f>IF('Number of Firms per 1000 Capita'!L88=0,"",SUMIFS(allNAICS!$P:$P,allNAICS!$C:$C,'Revenue per capita'!$A88,allNAICS!$E:$E,'Revenue per capita'!L$1)/$B88)</f>
        <v>3.127305086783982</v>
      </c>
      <c r="M88" s="2">
        <f>IF('Number of Firms per 1000 Capita'!M88=0,"",SUMIFS(allNAICS!$P:$P,allNAICS!$C:$C,'Revenue per capita'!$A88,allNAICS!$E:$E,'Revenue per capita'!M$1)/$B88)</f>
        <v>11.141301158455926</v>
      </c>
      <c r="N88" s="2">
        <f>IF('Number of Firms per 1000 Capita'!N88=0,"",SUMIFS(allNAICS!$P:$P,allNAICS!$C:$C,'Revenue per capita'!$A88,allNAICS!$E:$E,'Revenue per capita'!N$1)/$B88)</f>
        <v>0.64845793081332426</v>
      </c>
      <c r="O88" s="2">
        <f>IF('Number of Firms per 1000 Capita'!O88=0,"",SUMIFS(allNAICS!$P:$P,allNAICS!$C:$C,'Revenue per capita'!$A88,allNAICS!$E:$E,'Revenue per capita'!O$1)/$B88)</f>
        <v>1.0715484827835011</v>
      </c>
      <c r="P88" s="2">
        <f>IF('Number of Firms per 1000 Capita'!P88=0,"",SUMIFS(allNAICS!$P:$P,allNAICS!$C:$C,'Revenue per capita'!$A88,allNAICS!$E:$E,'Revenue per capita'!P$1)/$B88)</f>
        <v>4.231825870846194</v>
      </c>
      <c r="Q88" s="2">
        <f>IF('Number of Firms per 1000 Capita'!Q88=0,"",SUMIFS(allNAICS!$P:$P,allNAICS!$C:$C,'Revenue per capita'!$A88,allNAICS!$E:$E,'Revenue per capita'!Q$1)/$B88)</f>
        <v>1.3397923598027819</v>
      </c>
      <c r="R88" s="2">
        <f>IF('Number of Firms per 1000 Capita'!R88=0,"",SUMIFS(allNAICS!$P:$P,allNAICS!$C:$C,'Revenue per capita'!$A88,allNAICS!$E:$E,'Revenue per capita'!R$1)/$B88)</f>
        <v>1.6300557181224196</v>
      </c>
      <c r="S88" s="2">
        <f>IF('Number of Firms per 1000 Capita'!S88=0,"",SUMIFS(allNAICS!$P:$P,allNAICS!$C:$C,'Revenue per capita'!$A88,allNAICS!$E:$E,'Revenue per capita'!S$1)/$B88)</f>
        <v>0.95190443740730346</v>
      </c>
      <c r="T88" s="2">
        <f>IF('Number of Firms per 1000 Capita'!T88=0,"",SUMIFS(allNAICS!$P:$P,allNAICS!$C:$C,'Revenue per capita'!$A88,allNAICS!$E:$E,'Revenue per capita'!T$1)/$B88)</f>
        <v>0.70918827915180183</v>
      </c>
      <c r="U88" s="2">
        <f>IF('Number of Firms per 1000 Capita'!U88=0,"",SUMIFS(allNAICS!$P:$P,allNAICS!$C:$C,'Revenue per capita'!$A88,allNAICS!$E:$E,'Revenue per capita'!U$1)/$B88)</f>
        <v>4.5857329538621876</v>
      </c>
      <c r="V88" s="2">
        <f>IF('Number of Firms per 1000 Capita'!V88=0,"",SUMIFS(allNAICS!$P:$P,allNAICS!$C:$C,'Revenue per capita'!$A88,allNAICS!$E:$E,'Revenue per capita'!V$1)/$B88)</f>
        <v>0.71572052751833892</v>
      </c>
      <c r="W88" s="2">
        <f>IF('Number of Firms per 1000 Capita'!W88=0,"",SUMIFS(allNAICS!$P:$P,allNAICS!$C:$C,'Revenue per capita'!$A88,allNAICS!$E:$E,'Revenue per capita'!W$1)/$B88)</f>
        <v>1.8711668737723974</v>
      </c>
      <c r="X88" s="2">
        <f>IF('Number of Firms per 1000 Capita'!X88=0,"",SUMIFS(allNAICS!$P:$P,allNAICS!$C:$C,'Revenue per capita'!$A88,allNAICS!$E:$E,'Revenue per capita'!X$1)/$B88)</f>
        <v>0.63817372830400454</v>
      </c>
      <c r="Y88" s="2" t="str">
        <f>IF('Number of Firms per 1000 Capita'!Y88=0,"",SUMIFS(allNAICS!$P:$P,allNAICS!$C:$C,'Revenue per capita'!$A88,allNAICS!$E:$E,'Revenue per capita'!Y$1)/$B88)</f>
        <v/>
      </c>
      <c r="Z88" s="2" t="str">
        <f>IF('Number of Firms per 1000 Capita'!Z88=0,"",SUMIFS(allNAICS!$P:$P,allNAICS!$C:$C,'Revenue per capita'!$A88,allNAICS!$E:$E,'Revenue per capita'!Z$1)/$B88)</f>
        <v/>
      </c>
    </row>
    <row r="89" spans="1:26" x14ac:dyDescent="0.45">
      <c r="A89" s="2" t="s">
        <v>569</v>
      </c>
      <c r="B89" s="2">
        <v>2798684</v>
      </c>
      <c r="C89" s="2" t="s">
        <v>512</v>
      </c>
      <c r="D89" s="2">
        <v>39.737566999999999</v>
      </c>
      <c r="E89" s="2">
        <v>-104.98471790000001</v>
      </c>
      <c r="F89" s="3">
        <f t="shared" si="1"/>
        <v>119.89123245068041</v>
      </c>
      <c r="G89" s="2">
        <f>IF('Number of Firms per 1000 Capita'!G89=0,"",SUMIFS(allNAICS!$P:$P,allNAICS!$C:$C,'Revenue per capita'!$A89,allNAICS!$E:$E,'Revenue per capita'!G$1)/$B89)</f>
        <v>2.0845511676202102E-2</v>
      </c>
      <c r="H89" s="2">
        <f>IF('Number of Firms per 1000 Capita'!H89=0,"",SUMIFS(allNAICS!$P:$P,allNAICS!$C:$C,'Revenue per capita'!$A89,allNAICS!$E:$E,'Revenue per capita'!H$1)/$B89)</f>
        <v>3.5554364122566176</v>
      </c>
      <c r="I89" s="2">
        <f>IF('Number of Firms per 1000 Capita'!I89=0,"",SUMIFS(allNAICS!$P:$P,allNAICS!$C:$C,'Revenue per capita'!$A89,allNAICS!$E:$E,'Revenue per capita'!I$1)/$B89)</f>
        <v>1.5297325457250621</v>
      </c>
      <c r="J89" s="2">
        <f>IF('Number of Firms per 1000 Capita'!J89=0,"",SUMIFS(allNAICS!$P:$P,allNAICS!$C:$C,'Revenue per capita'!$A89,allNAICS!$E:$E,'Revenue per capita'!J$1)/$B89)</f>
        <v>6.0436469426344663</v>
      </c>
      <c r="K89" s="2">
        <f>IF('Number of Firms per 1000 Capita'!K89=0,"",SUMIFS(allNAICS!$P:$P,allNAICS!$C:$C,'Revenue per capita'!$A89,allNAICS!$E:$E,'Revenue per capita'!K$1)/$B89)</f>
        <v>8.9498135552281006</v>
      </c>
      <c r="L89" s="2">
        <f>IF('Number of Firms per 1000 Capita'!L89=0,"",SUMIFS(allNAICS!$P:$P,allNAICS!$C:$C,'Revenue per capita'!$A89,allNAICS!$E:$E,'Revenue per capita'!L$1)/$B89)</f>
        <v>30.313501631481081</v>
      </c>
      <c r="M89" s="2">
        <f>IF('Number of Firms per 1000 Capita'!M89=0,"",SUMIFS(allNAICS!$P:$P,allNAICS!$C:$C,'Revenue per capita'!$A89,allNAICS!$E:$E,'Revenue per capita'!M$1)/$B89)</f>
        <v>12.363112091254319</v>
      </c>
      <c r="N89" s="2">
        <f>IF('Number of Firms per 1000 Capita'!N89=0,"",SUMIFS(allNAICS!$P:$P,allNAICS!$C:$C,'Revenue per capita'!$A89,allNAICS!$E:$E,'Revenue per capita'!N$1)/$B89)</f>
        <v>4.2065227799923104</v>
      </c>
      <c r="O89" s="2">
        <f>IF('Number of Firms per 1000 Capita'!O89=0,"",SUMIFS(allNAICS!$P:$P,allNAICS!$C:$C,'Revenue per capita'!$A89,allNAICS!$E:$E,'Revenue per capita'!O$1)/$B89)</f>
        <v>10.028595940091844</v>
      </c>
      <c r="P89" s="2">
        <f>IF('Number of Firms per 1000 Capita'!P89=0,"",SUMIFS(allNAICS!$P:$P,allNAICS!$C:$C,'Revenue per capita'!$A89,allNAICS!$E:$E,'Revenue per capita'!P$1)/$B89)</f>
        <v>15.26439176412914</v>
      </c>
      <c r="Q89" s="2">
        <f>IF('Number of Firms per 1000 Capita'!Q89=0,"",SUMIFS(allNAICS!$P:$P,allNAICS!$C:$C,'Revenue per capita'!$A89,allNAICS!$E:$E,'Revenue per capita'!Q$1)/$B89)</f>
        <v>2.8213303109604371</v>
      </c>
      <c r="R89" s="2">
        <f>IF('Number of Firms per 1000 Capita'!R89=0,"",SUMIFS(allNAICS!$P:$P,allNAICS!$C:$C,'Revenue per capita'!$A89,allNAICS!$E:$E,'Revenue per capita'!R$1)/$B89)</f>
        <v>9.0112588630942252</v>
      </c>
      <c r="S89" s="2">
        <f>IF('Number of Firms per 1000 Capita'!S89=0,"",SUMIFS(allNAICS!$P:$P,allNAICS!$C:$C,'Revenue per capita'!$A89,allNAICS!$E:$E,'Revenue per capita'!S$1)/$B89)</f>
        <v>3.6813731025010328</v>
      </c>
      <c r="T89" s="2">
        <f>IF('Number of Firms per 1000 Capita'!T89=0,"",SUMIFS(allNAICS!$P:$P,allNAICS!$C:$C,'Revenue per capita'!$A89,allNAICS!$E:$E,'Revenue per capita'!T$1)/$B89)</f>
        <v>0.82423560502007376</v>
      </c>
      <c r="U89" s="2">
        <f>IF('Number of Firms per 1000 Capita'!U89=0,"",SUMIFS(allNAICS!$P:$P,allNAICS!$C:$C,'Revenue per capita'!$A89,allNAICS!$E:$E,'Revenue per capita'!U$1)/$B89)</f>
        <v>5.1823928675048698</v>
      </c>
      <c r="V89" s="2">
        <f>IF('Number of Firms per 1000 Capita'!V89=0,"",SUMIFS(allNAICS!$P:$P,allNAICS!$C:$C,'Revenue per capita'!$A89,allNAICS!$E:$E,'Revenue per capita'!V$1)/$B89)</f>
        <v>0.81841429757700401</v>
      </c>
      <c r="W89" s="2">
        <f>IF('Number of Firms per 1000 Capita'!W89=0,"",SUMIFS(allNAICS!$P:$P,allNAICS!$C:$C,'Revenue per capita'!$A89,allNAICS!$E:$E,'Revenue per capita'!W$1)/$B89)</f>
        <v>2.5762504805830169</v>
      </c>
      <c r="X89" s="2">
        <f>IF('Number of Firms per 1000 Capita'!X89=0,"",SUMIFS(allNAICS!$P:$P,allNAICS!$C:$C,'Revenue per capita'!$A89,allNAICS!$E:$E,'Revenue per capita'!X$1)/$B89)</f>
        <v>1.1229213444604678</v>
      </c>
      <c r="Y89" s="2">
        <f>IF('Number of Firms per 1000 Capita'!Y89=0,"",SUMIFS(allNAICS!$P:$P,allNAICS!$C:$C,'Revenue per capita'!$A89,allNAICS!$E:$E,'Revenue per capita'!Y$1)/$B89)</f>
        <v>1.5752489384296333</v>
      </c>
      <c r="Z89" s="2">
        <f>IF('Number of Firms per 1000 Capita'!Z89=0,"",SUMIFS(allNAICS!$P:$P,allNAICS!$C:$C,'Revenue per capita'!$A89,allNAICS!$E:$E,'Revenue per capita'!Z$1)/$B89)</f>
        <v>2.2074660804864E-3</v>
      </c>
    </row>
    <row r="90" spans="1:26" x14ac:dyDescent="0.45">
      <c r="A90" s="2" t="s">
        <v>570</v>
      </c>
      <c r="B90" s="2">
        <v>623113</v>
      </c>
      <c r="C90" s="2" t="s">
        <v>462</v>
      </c>
      <c r="D90" s="2">
        <v>41.600544800000002</v>
      </c>
      <c r="E90" s="2">
        <v>-93.609106400000002</v>
      </c>
      <c r="F90" s="3">
        <f t="shared" si="1"/>
        <v>161.35609431997085</v>
      </c>
      <c r="G90" s="2">
        <f>IF('Number of Firms per 1000 Capita'!G90=0,"",SUMIFS(allNAICS!$P:$P,allNAICS!$C:$C,'Revenue per capita'!$A90,allNAICS!$E:$E,'Revenue per capita'!G$1)/$B90)</f>
        <v>6.6082716938982169E-2</v>
      </c>
      <c r="H90" s="2" t="str">
        <f>IF('Number of Firms per 1000 Capita'!H90=0,"",SUMIFS(allNAICS!$P:$P,allNAICS!$C:$C,'Revenue per capita'!$A90,allNAICS!$E:$E,'Revenue per capita'!H$1)/$B90)</f>
        <v/>
      </c>
      <c r="I90" s="2" t="str">
        <f>IF('Number of Firms per 1000 Capita'!I90=0,"",SUMIFS(allNAICS!$P:$P,allNAICS!$C:$C,'Revenue per capita'!$A90,allNAICS!$E:$E,'Revenue per capita'!I$1)/$B90)</f>
        <v/>
      </c>
      <c r="J90" s="2">
        <f>IF('Number of Firms per 1000 Capita'!J90=0,"",SUMIFS(allNAICS!$P:$P,allNAICS!$C:$C,'Revenue per capita'!$A90,allNAICS!$E:$E,'Revenue per capita'!J$1)/$B90)</f>
        <v>6.2348273908584799</v>
      </c>
      <c r="K90" s="2">
        <f>IF('Number of Firms per 1000 Capita'!K90=0,"",SUMIFS(allNAICS!$P:$P,allNAICS!$C:$C,'Revenue per capita'!$A90,allNAICS!$E:$E,'Revenue per capita'!K$1)/$B90)</f>
        <v>19.200156311937</v>
      </c>
      <c r="L90" s="2">
        <f>IF('Number of Firms per 1000 Capita'!L90=0,"",SUMIFS(allNAICS!$P:$P,allNAICS!$C:$C,'Revenue per capita'!$A90,allNAICS!$E:$E,'Revenue per capita'!L$1)/$B90)</f>
        <v>24.198259384734389</v>
      </c>
      <c r="M90" s="2">
        <f>IF('Number of Firms per 1000 Capita'!M90=0,"",SUMIFS(allNAICS!$P:$P,allNAICS!$C:$C,'Revenue per capita'!$A90,allNAICS!$E:$E,'Revenue per capita'!M$1)/$B90)</f>
        <v>15.033546082331776</v>
      </c>
      <c r="N90" s="2">
        <f>IF('Number of Firms per 1000 Capita'!N90=0,"",SUMIFS(allNAICS!$P:$P,allNAICS!$C:$C,'Revenue per capita'!$A90,allNAICS!$E:$E,'Revenue per capita'!N$1)/$B90)</f>
        <v>2.7497404162647867</v>
      </c>
      <c r="O90" s="2">
        <f>IF('Number of Firms per 1000 Capita'!O90=0,"",SUMIFS(allNAICS!$P:$P,allNAICS!$C:$C,'Revenue per capita'!$A90,allNAICS!$E:$E,'Revenue per capita'!O$1)/$B90)</f>
        <v>4.3114090060711296</v>
      </c>
      <c r="P90" s="2">
        <f>IF('Number of Firms per 1000 Capita'!P90=0,"",SUMIFS(allNAICS!$P:$P,allNAICS!$C:$C,'Revenue per capita'!$A90,allNAICS!$E:$E,'Revenue per capita'!P$1)/$B90)</f>
        <v>68.794011680064457</v>
      </c>
      <c r="Q90" s="2">
        <f>IF('Number of Firms per 1000 Capita'!Q90=0,"",SUMIFS(allNAICS!$P:$P,allNAICS!$C:$C,'Revenue per capita'!$A90,allNAICS!$E:$E,'Revenue per capita'!Q$1)/$B90)</f>
        <v>1.9185637276063892</v>
      </c>
      <c r="R90" s="2">
        <f>IF('Number of Firms per 1000 Capita'!R90=0,"",SUMIFS(allNAICS!$P:$P,allNAICS!$C:$C,'Revenue per capita'!$A90,allNAICS!$E:$E,'Revenue per capita'!R$1)/$B90)</f>
        <v>5.2704998932777842</v>
      </c>
      <c r="S90" s="2">
        <f>IF('Number of Firms per 1000 Capita'!S90=0,"",SUMIFS(allNAICS!$P:$P,allNAICS!$C:$C,'Revenue per capita'!$A90,allNAICS!$E:$E,'Revenue per capita'!S$1)/$B90)</f>
        <v>2.5929341868970797</v>
      </c>
      <c r="T90" s="2">
        <f>IF('Number of Firms per 1000 Capita'!T90=0,"",SUMIFS(allNAICS!$P:$P,allNAICS!$C:$C,'Revenue per capita'!$A90,allNAICS!$E:$E,'Revenue per capita'!T$1)/$B90)</f>
        <v>0.637131627810686</v>
      </c>
      <c r="U90" s="2">
        <f>IF('Number of Firms per 1000 Capita'!U90=0,"",SUMIFS(allNAICS!$P:$P,allNAICS!$C:$C,'Revenue per capita'!$A90,allNAICS!$E:$E,'Revenue per capita'!U$1)/$B90)</f>
        <v>6.0181475912073736</v>
      </c>
      <c r="V90" s="2">
        <f>IF('Number of Firms per 1000 Capita'!V90=0,"",SUMIFS(allNAICS!$P:$P,allNAICS!$C:$C,'Revenue per capita'!$A90,allNAICS!$E:$E,'Revenue per capita'!V$1)/$B90)</f>
        <v>0.85394302478041706</v>
      </c>
      <c r="W90" s="2">
        <f>IF('Number of Firms per 1000 Capita'!W90=0,"",SUMIFS(allNAICS!$P:$P,allNAICS!$C:$C,'Revenue per capita'!$A90,allNAICS!$E:$E,'Revenue per capita'!W$1)/$B90)</f>
        <v>1.8261487081797363</v>
      </c>
      <c r="X90" s="2">
        <f>IF('Number of Firms per 1000 Capita'!X90=0,"",SUMIFS(allNAICS!$P:$P,allNAICS!$C:$C,'Revenue per capita'!$A90,allNAICS!$E:$E,'Revenue per capita'!X$1)/$B90)</f>
        <v>0.81357634971505965</v>
      </c>
      <c r="Y90" s="2">
        <f>IF('Number of Firms per 1000 Capita'!Y90=0,"",SUMIFS(allNAICS!$P:$P,allNAICS!$C:$C,'Revenue per capita'!$A90,allNAICS!$E:$E,'Revenue per capita'!Y$1)/$B90)</f>
        <v>0.83711622129533492</v>
      </c>
      <c r="Z90" s="2" t="str">
        <f>IF('Number of Firms per 1000 Capita'!Z90=0,"",SUMIFS(allNAICS!$P:$P,allNAICS!$C:$C,'Revenue per capita'!$A90,allNAICS!$E:$E,'Revenue per capita'!Z$1)/$B90)</f>
        <v/>
      </c>
    </row>
    <row r="91" spans="1:26" x14ac:dyDescent="0.45">
      <c r="A91" s="2" t="s">
        <v>571</v>
      </c>
      <c r="B91" s="2">
        <v>4304613</v>
      </c>
      <c r="C91" s="2" t="s">
        <v>466</v>
      </c>
      <c r="D91" s="2">
        <v>42.331426999999998</v>
      </c>
      <c r="E91" s="2">
        <v>-83.0457538</v>
      </c>
      <c r="F91" s="3">
        <f t="shared" si="1"/>
        <v>126.53308439109391</v>
      </c>
      <c r="G91" s="2">
        <f>IF('Number of Firms per 1000 Capita'!G91=0,"",SUMIFS(allNAICS!$P:$P,allNAICS!$C:$C,'Revenue per capita'!$A91,allNAICS!$E:$E,'Revenue per capita'!G$1)/$B91)</f>
        <v>1.030870835543172E-2</v>
      </c>
      <c r="H91" s="2">
        <f>IF('Number of Firms per 1000 Capita'!H91=0,"",SUMIFS(allNAICS!$P:$P,allNAICS!$C:$C,'Revenue per capita'!$A91,allNAICS!$E:$E,'Revenue per capita'!H$1)/$B91)</f>
        <v>4.0404329030275195E-2</v>
      </c>
      <c r="I91" s="2">
        <f>IF('Number of Firms per 1000 Capita'!I91=0,"",SUMIFS(allNAICS!$P:$P,allNAICS!$C:$C,'Revenue per capita'!$A91,allNAICS!$E:$E,'Revenue per capita'!I$1)/$B91)</f>
        <v>2.1645032898427803</v>
      </c>
      <c r="J91" s="2">
        <f>IF('Number of Firms per 1000 Capita'!J91=0,"",SUMIFS(allNAICS!$P:$P,allNAICS!$C:$C,'Revenue per capita'!$A91,allNAICS!$E:$E,'Revenue per capita'!J$1)/$B91)</f>
        <v>3.9681987672294814</v>
      </c>
      <c r="K91" s="2">
        <f>IF('Number of Firms per 1000 Capita'!K91=0,"",SUMIFS(allNAICS!$P:$P,allNAICS!$C:$C,'Revenue per capita'!$A91,allNAICS!$E:$E,'Revenue per capita'!K$1)/$B91)</f>
        <v>26.507725549311868</v>
      </c>
      <c r="L91" s="2">
        <f>IF('Number of Firms per 1000 Capita'!L91=0,"",SUMIFS(allNAICS!$P:$P,allNAICS!$C:$C,'Revenue per capita'!$A91,allNAICS!$E:$E,'Revenue per capita'!L$1)/$B91)</f>
        <v>36.567343916863145</v>
      </c>
      <c r="M91" s="2">
        <f>IF('Number of Firms per 1000 Capita'!M91=0,"",SUMIFS(allNAICS!$P:$P,allNAICS!$C:$C,'Revenue per capita'!$A91,allNAICS!$E:$E,'Revenue per capita'!M$1)/$B91)</f>
        <v>12.643481539455463</v>
      </c>
      <c r="N91" s="2">
        <f>IF('Number of Firms per 1000 Capita'!N91=0,"",SUMIFS(allNAICS!$P:$P,allNAICS!$C:$C,'Revenue per capita'!$A91,allNAICS!$E:$E,'Revenue per capita'!N$1)/$B91)</f>
        <v>3.2694586017372527</v>
      </c>
      <c r="O91" s="2">
        <f>IF('Number of Firms per 1000 Capita'!O91=0,"",SUMIFS(allNAICS!$P:$P,allNAICS!$C:$C,'Revenue per capita'!$A91,allNAICS!$E:$E,'Revenue per capita'!O$1)/$B91)</f>
        <v>2.6993148977620054</v>
      </c>
      <c r="P91" s="2">
        <f>IF('Number of Firms per 1000 Capita'!P91=0,"",SUMIFS(allNAICS!$P:$P,allNAICS!$C:$C,'Revenue per capita'!$A91,allNAICS!$E:$E,'Revenue per capita'!P$1)/$B91)</f>
        <v>13.676543745047464</v>
      </c>
      <c r="Q91" s="2">
        <f>IF('Number of Firms per 1000 Capita'!Q91=0,"",SUMIFS(allNAICS!$P:$P,allNAICS!$C:$C,'Revenue per capita'!$A91,allNAICS!$E:$E,'Revenue per capita'!Q$1)/$B91)</f>
        <v>2.6654828204068517</v>
      </c>
      <c r="R91" s="2">
        <f>IF('Number of Firms per 1000 Capita'!R91=0,"",SUMIFS(allNAICS!$P:$P,allNAICS!$C:$C,'Revenue per capita'!$A91,allNAICS!$E:$E,'Revenue per capita'!R$1)/$B91)</f>
        <v>6.7969522463459553</v>
      </c>
      <c r="S91" s="2">
        <f>IF('Number of Firms per 1000 Capita'!S91=0,"",SUMIFS(allNAICS!$P:$P,allNAICS!$C:$C,'Revenue per capita'!$A91,allNAICS!$E:$E,'Revenue per capita'!S$1)/$B91)</f>
        <v>2.7621960441043134</v>
      </c>
      <c r="T91" s="2">
        <f>IF('Number of Firms per 1000 Capita'!T91=0,"",SUMIFS(allNAICS!$P:$P,allNAICS!$C:$C,'Revenue per capita'!$A91,allNAICS!$E:$E,'Revenue per capita'!T$1)/$B91)</f>
        <v>0.50645481951571492</v>
      </c>
      <c r="U91" s="2">
        <f>IF('Number of Firms per 1000 Capita'!U91=0,"",SUMIFS(allNAICS!$P:$P,allNAICS!$C:$C,'Revenue per capita'!$A91,allNAICS!$E:$E,'Revenue per capita'!U$1)/$B91)</f>
        <v>7.0478565668969546</v>
      </c>
      <c r="V91" s="2">
        <f>IF('Number of Firms per 1000 Capita'!V91=0,"",SUMIFS(allNAICS!$P:$P,allNAICS!$C:$C,'Revenue per capita'!$A91,allNAICS!$E:$E,'Revenue per capita'!V$1)/$B91)</f>
        <v>0.59081803637167851</v>
      </c>
      <c r="W91" s="2">
        <f>IF('Number of Firms per 1000 Capita'!W91=0,"",SUMIFS(allNAICS!$P:$P,allNAICS!$C:$C,'Revenue per capita'!$A91,allNAICS!$E:$E,'Revenue per capita'!W$1)/$B91)</f>
        <v>1.9229728665503729</v>
      </c>
      <c r="X91" s="2">
        <f>IF('Number of Firms per 1000 Capita'!X91=0,"",SUMIFS(allNAICS!$P:$P,allNAICS!$C:$C,'Revenue per capita'!$A91,allNAICS!$E:$E,'Revenue per capita'!X$1)/$B91)</f>
        <v>1.1146906818336515</v>
      </c>
      <c r="Y91" s="2">
        <f>IF('Number of Firms per 1000 Capita'!Y91=0,"",SUMIFS(allNAICS!$P:$P,allNAICS!$C:$C,'Revenue per capita'!$A91,allNAICS!$E:$E,'Revenue per capita'!Y$1)/$B91)</f>
        <v>1.5735953499187965</v>
      </c>
      <c r="Z91" s="2">
        <f>IF('Number of Firms per 1000 Capita'!Z91=0,"",SUMIFS(allNAICS!$P:$P,allNAICS!$C:$C,'Revenue per capita'!$A91,allNAICS!$E:$E,'Revenue per capita'!Z$1)/$B91)</f>
        <v>4.7816145144755169E-3</v>
      </c>
    </row>
    <row r="92" spans="1:26" x14ac:dyDescent="0.45">
      <c r="A92" s="2" t="s">
        <v>572</v>
      </c>
      <c r="B92" s="2">
        <v>147790</v>
      </c>
      <c r="C92" s="2" t="s">
        <v>475</v>
      </c>
      <c r="D92" s="2">
        <v>31.223231299999998</v>
      </c>
      <c r="E92" s="2">
        <v>-85.3904888</v>
      </c>
      <c r="F92" s="3">
        <f t="shared" si="1"/>
        <v>103.867677109412</v>
      </c>
      <c r="G92" s="2">
        <f>IF('Number of Firms per 1000 Capita'!G92=0,"",SUMIFS(allNAICS!$P:$P,allNAICS!$C:$C,'Revenue per capita'!$A92,allNAICS!$E:$E,'Revenue per capita'!G$1)/$B92)</f>
        <v>0.14744569997970092</v>
      </c>
      <c r="H92" s="2" t="str">
        <f>IF('Number of Firms per 1000 Capita'!H92=0,"",SUMIFS(allNAICS!$P:$P,allNAICS!$C:$C,'Revenue per capita'!$A92,allNAICS!$E:$E,'Revenue per capita'!H$1)/$B92)</f>
        <v/>
      </c>
      <c r="I92" s="2" t="str">
        <f>IF('Number of Firms per 1000 Capita'!I92=0,"",SUMIFS(allNAICS!$P:$P,allNAICS!$C:$C,'Revenue per capita'!$A92,allNAICS!$E:$E,'Revenue per capita'!I$1)/$B92)</f>
        <v/>
      </c>
      <c r="J92" s="2">
        <f>IF('Number of Firms per 1000 Capita'!J92=0,"",SUMIFS(allNAICS!$P:$P,allNAICS!$C:$C,'Revenue per capita'!$A92,allNAICS!$E:$E,'Revenue per capita'!J$1)/$B92)</f>
        <v>2.8570336287976184</v>
      </c>
      <c r="K92" s="2">
        <f>IF('Number of Firms per 1000 Capita'!K92=0,"",SUMIFS(allNAICS!$P:$P,allNAICS!$C:$C,'Revenue per capita'!$A92,allNAICS!$E:$E,'Revenue per capita'!K$1)/$B92)</f>
        <v>9.985722985317004</v>
      </c>
      <c r="L92" s="2">
        <f>IF('Number of Firms per 1000 Capita'!L92=0,"",SUMIFS(allNAICS!$P:$P,allNAICS!$C:$C,'Revenue per capita'!$A92,allNAICS!$E:$E,'Revenue per capita'!L$1)/$B92)</f>
        <v>57.240922931186141</v>
      </c>
      <c r="M92" s="2">
        <f>IF('Number of Firms per 1000 Capita'!M92=0,"",SUMIFS(allNAICS!$P:$P,allNAICS!$C:$C,'Revenue per capita'!$A92,allNAICS!$E:$E,'Revenue per capita'!M$1)/$B92)</f>
        <v>15.706150619121727</v>
      </c>
      <c r="N92" s="2">
        <f>IF('Number of Firms per 1000 Capita'!N92=0,"",SUMIFS(allNAICS!$P:$P,allNAICS!$C:$C,'Revenue per capita'!$A92,allNAICS!$E:$E,'Revenue per capita'!N$1)/$B92)</f>
        <v>1.8642736315041613</v>
      </c>
      <c r="O92" s="2">
        <f>IF('Number of Firms per 1000 Capita'!O92=0,"",SUMIFS(allNAICS!$P:$P,allNAICS!$C:$C,'Revenue per capita'!$A92,allNAICS!$E:$E,'Revenue per capita'!O$1)/$B92)</f>
        <v>1.6237160836321809</v>
      </c>
      <c r="P92" s="2">
        <f>IF('Number of Firms per 1000 Capita'!P92=0,"",SUMIFS(allNAICS!$P:$P,allNAICS!$C:$C,'Revenue per capita'!$A92,allNAICS!$E:$E,'Revenue per capita'!P$1)/$B92)</f>
        <v>2.1605656675011842</v>
      </c>
      <c r="Q92" s="2">
        <f>IF('Number of Firms per 1000 Capita'!Q92=0,"",SUMIFS(allNAICS!$P:$P,allNAICS!$C:$C,'Revenue per capita'!$A92,allNAICS!$E:$E,'Revenue per capita'!Q$1)/$B92)</f>
        <v>0.78285404966506533</v>
      </c>
      <c r="R92" s="2">
        <f>IF('Number of Firms per 1000 Capita'!R92=0,"",SUMIFS(allNAICS!$P:$P,allNAICS!$C:$C,'Revenue per capita'!$A92,allNAICS!$E:$E,'Revenue per capita'!R$1)/$B92)</f>
        <v>1.3577034982069152</v>
      </c>
      <c r="S92" s="2">
        <f>IF('Number of Firms per 1000 Capita'!S92=0,"",SUMIFS(allNAICS!$P:$P,allNAICS!$C:$C,'Revenue per capita'!$A92,allNAICS!$E:$E,'Revenue per capita'!S$1)/$B92)</f>
        <v>2.0555720955409704</v>
      </c>
      <c r="T92" s="2">
        <f>IF('Number of Firms per 1000 Capita'!T92=0,"",SUMIFS(allNAICS!$P:$P,allNAICS!$C:$C,'Revenue per capita'!$A92,allNAICS!$E:$E,'Revenue per capita'!T$1)/$B92)</f>
        <v>0.1336693957642601</v>
      </c>
      <c r="U92" s="2">
        <f>IF('Number of Firms per 1000 Capita'!U92=0,"",SUMIFS(allNAICS!$P:$P,allNAICS!$C:$C,'Revenue per capita'!$A92,allNAICS!$E:$E,'Revenue per capita'!U$1)/$B92)</f>
        <v>4.8370796400297715</v>
      </c>
      <c r="V92" s="2">
        <f>IF('Number of Firms per 1000 Capita'!V92=0,"",SUMIFS(allNAICS!$P:$P,allNAICS!$C:$C,'Revenue per capita'!$A92,allNAICS!$E:$E,'Revenue per capita'!V$1)/$B92)</f>
        <v>0</v>
      </c>
      <c r="W92" s="2">
        <f>IF('Number of Firms per 1000 Capita'!W92=0,"",SUMIFS(allNAICS!$P:$P,allNAICS!$C:$C,'Revenue per capita'!$A92,allNAICS!$E:$E,'Revenue per capita'!W$1)/$B92)</f>
        <v>1.7417145950334936</v>
      </c>
      <c r="X92" s="2">
        <f>IF('Number of Firms per 1000 Capita'!X92=0,"",SUMIFS(allNAICS!$P:$P,allNAICS!$C:$C,'Revenue per capita'!$A92,allNAICS!$E:$E,'Revenue per capita'!X$1)/$B92)</f>
        <v>1.3732525881318087</v>
      </c>
      <c r="Y92" s="2" t="str">
        <f>IF('Number of Firms per 1000 Capita'!Y92=0,"",SUMIFS(allNAICS!$P:$P,allNAICS!$C:$C,'Revenue per capita'!$A92,allNAICS!$E:$E,'Revenue per capita'!Y$1)/$B92)</f>
        <v/>
      </c>
      <c r="Z92" s="2" t="str">
        <f>IF('Number of Firms per 1000 Capita'!Z92=0,"",SUMIFS(allNAICS!$P:$P,allNAICS!$C:$C,'Revenue per capita'!$A92,allNAICS!$E:$E,'Revenue per capita'!Z$1)/$B92)</f>
        <v/>
      </c>
    </row>
    <row r="93" spans="1:26" x14ac:dyDescent="0.45">
      <c r="A93" s="2" t="s">
        <v>573</v>
      </c>
      <c r="B93" s="2">
        <v>173145</v>
      </c>
      <c r="C93" s="2" t="s">
        <v>574</v>
      </c>
      <c r="D93" s="2">
        <v>39.158168000000003</v>
      </c>
      <c r="E93" s="2">
        <v>-75.524368199999998</v>
      </c>
      <c r="F93" s="3">
        <f t="shared" si="1"/>
        <v>53.322775708221435</v>
      </c>
      <c r="G93" s="2">
        <f>IF('Number of Firms per 1000 Capita'!G93=0,"",SUMIFS(allNAICS!$P:$P,allNAICS!$C:$C,'Revenue per capita'!$A93,allNAICS!$E:$E,'Revenue per capita'!G$1)/$B93)</f>
        <v>4.7278292760403129E-2</v>
      </c>
      <c r="H93" s="2" t="str">
        <f>IF('Number of Firms per 1000 Capita'!H93=0,"",SUMIFS(allNAICS!$P:$P,allNAICS!$C:$C,'Revenue per capita'!$A93,allNAICS!$E:$E,'Revenue per capita'!H$1)/$B93)</f>
        <v/>
      </c>
      <c r="I93" s="2" t="str">
        <f>IF('Number of Firms per 1000 Capita'!I93=0,"",SUMIFS(allNAICS!$P:$P,allNAICS!$C:$C,'Revenue per capita'!$A93,allNAICS!$E:$E,'Revenue per capita'!I$1)/$B93)</f>
        <v/>
      </c>
      <c r="J93" s="2">
        <f>IF('Number of Firms per 1000 Capita'!J93=0,"",SUMIFS(allNAICS!$P:$P,allNAICS!$C:$C,'Revenue per capita'!$A93,allNAICS!$E:$E,'Revenue per capita'!J$1)/$B93)</f>
        <v>2.2327355684541859</v>
      </c>
      <c r="K93" s="2">
        <f>IF('Number of Firms per 1000 Capita'!K93=0,"",SUMIFS(allNAICS!$P:$P,allNAICS!$C:$C,'Revenue per capita'!$A93,allNAICS!$E:$E,'Revenue per capita'!K$1)/$B93)</f>
        <v>11.369256981142973</v>
      </c>
      <c r="L93" s="2">
        <f>IF('Number of Firms per 1000 Capita'!L93=0,"",SUMIFS(allNAICS!$P:$P,allNAICS!$C:$C,'Revenue per capita'!$A93,allNAICS!$E:$E,'Revenue per capita'!L$1)/$B93)</f>
        <v>2.8129891131710418</v>
      </c>
      <c r="M93" s="2">
        <f>IF('Number of Firms per 1000 Capita'!M93=0,"",SUMIFS(allNAICS!$P:$P,allNAICS!$C:$C,'Revenue per capita'!$A93,allNAICS!$E:$E,'Revenue per capita'!M$1)/$B93)</f>
        <v>15.878668168298248</v>
      </c>
      <c r="N93" s="2">
        <f>IF('Number of Firms per 1000 Capita'!N93=0,"",SUMIFS(allNAICS!$P:$P,allNAICS!$C:$C,'Revenue per capita'!$A93,allNAICS!$E:$E,'Revenue per capita'!N$1)/$B93)</f>
        <v>2.6095526870542032</v>
      </c>
      <c r="O93" s="2">
        <f>IF('Number of Firms per 1000 Capita'!O93=0,"",SUMIFS(allNAICS!$P:$P,allNAICS!$C:$C,'Revenue per capita'!$A93,allNAICS!$E:$E,'Revenue per capita'!O$1)/$B93)</f>
        <v>1.2591123047157007</v>
      </c>
      <c r="P93" s="2">
        <f>IF('Number of Firms per 1000 Capita'!P93=0,"",SUMIFS(allNAICS!$P:$P,allNAICS!$C:$C,'Revenue per capita'!$A93,allNAICS!$E:$E,'Revenue per capita'!P$1)/$B93)</f>
        <v>1.4189321089260447</v>
      </c>
      <c r="Q93" s="2">
        <f>IF('Number of Firms per 1000 Capita'!Q93=0,"",SUMIFS(allNAICS!$P:$P,allNAICS!$C:$C,'Revenue per capita'!$A93,allNAICS!$E:$E,'Revenue per capita'!Q$1)/$B93)</f>
        <v>1.5203557711744491</v>
      </c>
      <c r="R93" s="2">
        <f>IF('Number of Firms per 1000 Capita'!R93=0,"",SUMIFS(allNAICS!$P:$P,allNAICS!$C:$C,'Revenue per capita'!$A93,allNAICS!$E:$E,'Revenue per capita'!R$1)/$B93)</f>
        <v>2.5501169539980939</v>
      </c>
      <c r="S93" s="2">
        <f>IF('Number of Firms per 1000 Capita'!S93=0,"",SUMIFS(allNAICS!$P:$P,allNAICS!$C:$C,'Revenue per capita'!$A93,allNAICS!$E:$E,'Revenue per capita'!S$1)/$B93)</f>
        <v>1.4261052874758151</v>
      </c>
      <c r="T93" s="2">
        <f>IF('Number of Firms per 1000 Capita'!T93=0,"",SUMIFS(allNAICS!$P:$P,allNAICS!$C:$C,'Revenue per capita'!$A93,allNAICS!$E:$E,'Revenue per capita'!T$1)/$B93)</f>
        <v>0.30825608593953047</v>
      </c>
      <c r="U93" s="2">
        <f>IF('Number of Firms per 1000 Capita'!U93=0,"",SUMIFS(allNAICS!$P:$P,allNAICS!$C:$C,'Revenue per capita'!$A93,allNAICS!$E:$E,'Revenue per capita'!U$1)/$B93)</f>
        <v>5.5341534551965115</v>
      </c>
      <c r="V93" s="2">
        <f>IF('Number of Firms per 1000 Capita'!V93=0,"",SUMIFS(allNAICS!$P:$P,allNAICS!$C:$C,'Revenue per capita'!$A93,allNAICS!$E:$E,'Revenue per capita'!V$1)/$B93)</f>
        <v>1.0434953362788415</v>
      </c>
      <c r="W93" s="2">
        <f>IF('Number of Firms per 1000 Capita'!W93=0,"",SUMIFS(allNAICS!$P:$P,allNAICS!$C:$C,'Revenue per capita'!$A93,allNAICS!$E:$E,'Revenue per capita'!W$1)/$B93)</f>
        <v>2.5871148459383755</v>
      </c>
      <c r="X93" s="2">
        <f>IF('Number of Firms per 1000 Capita'!X93=0,"",SUMIFS(allNAICS!$P:$P,allNAICS!$C:$C,'Revenue per capita'!$A93,allNAICS!$E:$E,'Revenue per capita'!X$1)/$B93)</f>
        <v>0.72465274769701693</v>
      </c>
      <c r="Y93" s="2" t="str">
        <f>IF('Number of Firms per 1000 Capita'!Y93=0,"",SUMIFS(allNAICS!$P:$P,allNAICS!$C:$C,'Revenue per capita'!$A93,allNAICS!$E:$E,'Revenue per capita'!Y$1)/$B93)</f>
        <v/>
      </c>
      <c r="Z93" s="2" t="str">
        <f>IF('Number of Firms per 1000 Capita'!Z93=0,"",SUMIFS(allNAICS!$P:$P,allNAICS!$C:$C,'Revenue per capita'!$A93,allNAICS!$E:$E,'Revenue per capita'!Z$1)/$B93)</f>
        <v/>
      </c>
    </row>
    <row r="94" spans="1:26" x14ac:dyDescent="0.45">
      <c r="A94" s="2" t="s">
        <v>575</v>
      </c>
      <c r="B94" s="2">
        <v>96571</v>
      </c>
      <c r="C94" s="2" t="s">
        <v>462</v>
      </c>
      <c r="D94" s="2">
        <v>42.500558300000002</v>
      </c>
      <c r="E94" s="2">
        <v>-90.664571800000004</v>
      </c>
      <c r="F94" s="3">
        <f t="shared" si="1"/>
        <v>161.03063031344811</v>
      </c>
      <c r="G94" s="2">
        <f>IF('Number of Firms per 1000 Capita'!G94=0,"",SUMIFS(allNAICS!$P:$P,allNAICS!$C:$C,'Revenue per capita'!$A94,allNAICS!$E:$E,'Revenue per capita'!G$1)/$B94)</f>
        <v>0.13948286752751862</v>
      </c>
      <c r="H94" s="2" t="str">
        <f>IF('Number of Firms per 1000 Capita'!H94=0,"",SUMIFS(allNAICS!$P:$P,allNAICS!$C:$C,'Revenue per capita'!$A94,allNAICS!$E:$E,'Revenue per capita'!H$1)/$B94)</f>
        <v/>
      </c>
      <c r="I94" s="2" t="str">
        <f>IF('Number of Firms per 1000 Capita'!I94=0,"",SUMIFS(allNAICS!$P:$P,allNAICS!$C:$C,'Revenue per capita'!$A94,allNAICS!$E:$E,'Revenue per capita'!I$1)/$B94)</f>
        <v/>
      </c>
      <c r="J94" s="2">
        <f>IF('Number of Firms per 1000 Capita'!J94=0,"",SUMIFS(allNAICS!$P:$P,allNAICS!$C:$C,'Revenue per capita'!$A94,allNAICS!$E:$E,'Revenue per capita'!J$1)/$B94)</f>
        <v>6.5343736732559465</v>
      </c>
      <c r="K94" s="2">
        <f>IF('Number of Firms per 1000 Capita'!K94=0,"",SUMIFS(allNAICS!$P:$P,allNAICS!$C:$C,'Revenue per capita'!$A94,allNAICS!$E:$E,'Revenue per capita'!K$1)/$B94)</f>
        <v>63.431133570119393</v>
      </c>
      <c r="L94" s="2">
        <f>IF('Number of Firms per 1000 Capita'!L94=0,"",SUMIFS(allNAICS!$P:$P,allNAICS!$C:$C,'Revenue per capita'!$A94,allNAICS!$E:$E,'Revenue per capita'!L$1)/$B94)</f>
        <v>29.080231125286058</v>
      </c>
      <c r="M94" s="2">
        <f>IF('Number of Firms per 1000 Capita'!M94=0,"",SUMIFS(allNAICS!$P:$P,allNAICS!$C:$C,'Revenue per capita'!$A94,allNAICS!$E:$E,'Revenue per capita'!M$1)/$B94)</f>
        <v>18.7592237835375</v>
      </c>
      <c r="N94" s="2">
        <f>IF('Number of Firms per 1000 Capita'!N94=0,"",SUMIFS(allNAICS!$P:$P,allNAICS!$C:$C,'Revenue per capita'!$A94,allNAICS!$E:$E,'Revenue per capita'!N$1)/$B94)</f>
        <v>4.6479895620838558</v>
      </c>
      <c r="O94" s="2">
        <f>IF('Number of Firms per 1000 Capita'!O94=0,"",SUMIFS(allNAICS!$P:$P,allNAICS!$C:$C,'Revenue per capita'!$A94,allNAICS!$E:$E,'Revenue per capita'!O$1)/$B94)</f>
        <v>4.2462126311211437</v>
      </c>
      <c r="P94" s="2">
        <f>IF('Number of Firms per 1000 Capita'!P94=0,"",SUMIFS(allNAICS!$P:$P,allNAICS!$C:$C,'Revenue per capita'!$A94,allNAICS!$E:$E,'Revenue per capita'!P$1)/$B94)</f>
        <v>11.935260067722194</v>
      </c>
      <c r="Q94" s="2">
        <f>IF('Number of Firms per 1000 Capita'!Q94=0,"",SUMIFS(allNAICS!$P:$P,allNAICS!$C:$C,'Revenue per capita'!$A94,allNAICS!$E:$E,'Revenue per capita'!Q$1)/$B94)</f>
        <v>2.2062834598378394</v>
      </c>
      <c r="R94" s="2">
        <f>IF('Number of Firms per 1000 Capita'!R94=0,"",SUMIFS(allNAICS!$P:$P,allNAICS!$C:$C,'Revenue per capita'!$A94,allNAICS!$E:$E,'Revenue per capita'!R$1)/$B94)</f>
        <v>5.0227293908109063</v>
      </c>
      <c r="S94" s="2">
        <f>IF('Number of Firms per 1000 Capita'!S94=0,"",SUMIFS(allNAICS!$P:$P,allNAICS!$C:$C,'Revenue per capita'!$A94,allNAICS!$E:$E,'Revenue per capita'!S$1)/$B94)</f>
        <v>2.5046235412287334</v>
      </c>
      <c r="T94" s="2">
        <f>IF('Number of Firms per 1000 Capita'!T94=0,"",SUMIFS(allNAICS!$P:$P,allNAICS!$C:$C,'Revenue per capita'!$A94,allNAICS!$E:$E,'Revenue per capita'!T$1)/$B94)</f>
        <v>1.2291578217063093</v>
      </c>
      <c r="U94" s="2">
        <f>IF('Number of Firms per 1000 Capita'!U94=0,"",SUMIFS(allNAICS!$P:$P,allNAICS!$C:$C,'Revenue per capita'!$A94,allNAICS!$E:$E,'Revenue per capita'!U$1)/$B94)</f>
        <v>6.9350736763624692</v>
      </c>
      <c r="V94" s="2">
        <f>IF('Number of Firms per 1000 Capita'!V94=0,"",SUMIFS(allNAICS!$P:$P,allNAICS!$C:$C,'Revenue per capita'!$A94,allNAICS!$E:$E,'Revenue per capita'!V$1)/$B94)</f>
        <v>1.659152333516273</v>
      </c>
      <c r="W94" s="2">
        <f>IF('Number of Firms per 1000 Capita'!W94=0,"",SUMIFS(allNAICS!$P:$P,allNAICS!$C:$C,'Revenue per capita'!$A94,allNAICS!$E:$E,'Revenue per capita'!W$1)/$B94)</f>
        <v>1.7385446976835697</v>
      </c>
      <c r="X94" s="2">
        <f>IF('Number of Firms per 1000 Capita'!X94=0,"",SUMIFS(allNAICS!$P:$P,allNAICS!$C:$C,'Revenue per capita'!$A94,allNAICS!$E:$E,'Revenue per capita'!X$1)/$B94)</f>
        <v>0.96115811164842446</v>
      </c>
      <c r="Y94" s="2" t="str">
        <f>IF('Number of Firms per 1000 Capita'!Y94=0,"",SUMIFS(allNAICS!$P:$P,allNAICS!$C:$C,'Revenue per capita'!$A94,allNAICS!$E:$E,'Revenue per capita'!Y$1)/$B94)</f>
        <v/>
      </c>
      <c r="Z94" s="2" t="str">
        <f>IF('Number of Firms per 1000 Capita'!Z94=0,"",SUMIFS(allNAICS!$P:$P,allNAICS!$C:$C,'Revenue per capita'!$A94,allNAICS!$E:$E,'Revenue per capita'!Z$1)/$B94)</f>
        <v/>
      </c>
    </row>
    <row r="95" spans="1:26" x14ac:dyDescent="0.45">
      <c r="A95" s="2" t="s">
        <v>576</v>
      </c>
      <c r="B95" s="2">
        <v>279205</v>
      </c>
      <c r="C95" s="2" t="s">
        <v>468</v>
      </c>
      <c r="D95" s="2">
        <v>46.786671900000002</v>
      </c>
      <c r="E95" s="2">
        <v>-92.100485199999994</v>
      </c>
      <c r="F95" s="3">
        <f t="shared" si="1"/>
        <v>104.04523916118983</v>
      </c>
      <c r="G95" s="2">
        <f>IF('Number of Firms per 1000 Capita'!G95=0,"",SUMIFS(allNAICS!$P:$P,allNAICS!$C:$C,'Revenue per capita'!$A95,allNAICS!$E:$E,'Revenue per capita'!G$1)/$B95)</f>
        <v>0</v>
      </c>
      <c r="H95" s="2">
        <f>IF('Number of Firms per 1000 Capita'!H95=0,"",SUMIFS(allNAICS!$P:$P,allNAICS!$C:$C,'Revenue per capita'!$A95,allNAICS!$E:$E,'Revenue per capita'!H$1)/$B95)</f>
        <v>8.3384287530667436</v>
      </c>
      <c r="I95" s="2" t="str">
        <f>IF('Number of Firms per 1000 Capita'!I95=0,"",SUMIFS(allNAICS!$P:$P,allNAICS!$C:$C,'Revenue per capita'!$A95,allNAICS!$E:$E,'Revenue per capita'!I$1)/$B95)</f>
        <v/>
      </c>
      <c r="J95" s="2">
        <f>IF('Number of Firms per 1000 Capita'!J95=0,"",SUMIFS(allNAICS!$P:$P,allNAICS!$C:$C,'Revenue per capita'!$A95,allNAICS!$E:$E,'Revenue per capita'!J$1)/$B95)</f>
        <v>4.527744846976236</v>
      </c>
      <c r="K95" s="2">
        <f>IF('Number of Firms per 1000 Capita'!K95=0,"",SUMIFS(allNAICS!$P:$P,allNAICS!$C:$C,'Revenue per capita'!$A95,allNAICS!$E:$E,'Revenue per capita'!K$1)/$B95)</f>
        <v>41.750294586415002</v>
      </c>
      <c r="L95" s="2">
        <f>IF('Number of Firms per 1000 Capita'!L95=0,"",SUMIFS(allNAICS!$P:$P,allNAICS!$C:$C,'Revenue per capita'!$A95,allNAICS!$E:$E,'Revenue per capita'!L$1)/$B95)</f>
        <v>9.8286133844307955</v>
      </c>
      <c r="M95" s="2">
        <f>IF('Number of Firms per 1000 Capita'!M95=0,"",SUMIFS(allNAICS!$P:$P,allNAICS!$C:$C,'Revenue per capita'!$A95,allNAICS!$E:$E,'Revenue per capita'!M$1)/$B95)</f>
        <v>12.007202593076771</v>
      </c>
      <c r="N95" s="2">
        <f>IF('Number of Firms per 1000 Capita'!N95=0,"",SUMIFS(allNAICS!$P:$P,allNAICS!$C:$C,'Revenue per capita'!$A95,allNAICS!$E:$E,'Revenue per capita'!N$1)/$B95)</f>
        <v>4.2047814329972599</v>
      </c>
      <c r="O95" s="2">
        <f>IF('Number of Firms per 1000 Capita'!O95=0,"",SUMIFS(allNAICS!$P:$P,allNAICS!$C:$C,'Revenue per capita'!$A95,allNAICS!$E:$E,'Revenue per capita'!O$1)/$B95)</f>
        <v>1.3620493902329829</v>
      </c>
      <c r="P95" s="2">
        <f>IF('Number of Firms per 1000 Capita'!P95=0,"",SUMIFS(allNAICS!$P:$P,allNAICS!$C:$C,'Revenue per capita'!$A95,allNAICS!$E:$E,'Revenue per capita'!P$1)/$B95)</f>
        <v>4.832549560358876</v>
      </c>
      <c r="Q95" s="2">
        <f>IF('Number of Firms per 1000 Capita'!Q95=0,"",SUMIFS(allNAICS!$P:$P,allNAICS!$C:$C,'Revenue per capita'!$A95,allNAICS!$E:$E,'Revenue per capita'!Q$1)/$B95)</f>
        <v>1.008255582815494</v>
      </c>
      <c r="R95" s="2">
        <f>IF('Number of Firms per 1000 Capita'!R95=0,"",SUMIFS(allNAICS!$P:$P,allNAICS!$C:$C,'Revenue per capita'!$A95,allNAICS!$E:$E,'Revenue per capita'!R$1)/$B95)</f>
        <v>2.0391325370247668</v>
      </c>
      <c r="S95" s="2">
        <f>IF('Number of Firms per 1000 Capita'!S95=0,"",SUMIFS(allNAICS!$P:$P,allNAICS!$C:$C,'Revenue per capita'!$A95,allNAICS!$E:$E,'Revenue per capita'!S$1)/$B95)</f>
        <v>0.68783152164180439</v>
      </c>
      <c r="T95" s="2">
        <f>IF('Number of Firms per 1000 Capita'!T95=0,"",SUMIFS(allNAICS!$P:$P,allNAICS!$C:$C,'Revenue per capita'!$A95,allNAICS!$E:$E,'Revenue per capita'!T$1)/$B95)</f>
        <v>0.44232015902294014</v>
      </c>
      <c r="U95" s="2">
        <f>IF('Number of Firms per 1000 Capita'!U95=0,"",SUMIFS(allNAICS!$P:$P,allNAICS!$C:$C,'Revenue per capita'!$A95,allNAICS!$E:$E,'Revenue per capita'!U$1)/$B95)</f>
        <v>9.675517988574704</v>
      </c>
      <c r="V95" s="2">
        <f>IF('Number of Firms per 1000 Capita'!V95=0,"",SUMIFS(allNAICS!$P:$P,allNAICS!$C:$C,'Revenue per capita'!$A95,allNAICS!$E:$E,'Revenue per capita'!V$1)/$B95)</f>
        <v>0.2453107931448219</v>
      </c>
      <c r="W95" s="2">
        <f>IF('Number of Firms per 1000 Capita'!W95=0,"",SUMIFS(allNAICS!$P:$P,allNAICS!$C:$C,'Revenue per capita'!$A95,allNAICS!$E:$E,'Revenue per capita'!W$1)/$B95)</f>
        <v>1.8964846618076323</v>
      </c>
      <c r="X95" s="2">
        <f>IF('Number of Firms per 1000 Capita'!X95=0,"",SUMIFS(allNAICS!$P:$P,allNAICS!$C:$C,'Revenue per capita'!$A95,allNAICS!$E:$E,'Revenue per capita'!X$1)/$B95)</f>
        <v>0.9012446052183879</v>
      </c>
      <c r="Y95" s="2">
        <f>IF('Number of Firms per 1000 Capita'!Y95=0,"",SUMIFS(allNAICS!$P:$P,allNAICS!$C:$C,'Revenue per capita'!$A95,allNAICS!$E:$E,'Revenue per capita'!Y$1)/$B95)</f>
        <v>0.29747676438459197</v>
      </c>
      <c r="Z95" s="2" t="str">
        <f>IF('Number of Firms per 1000 Capita'!Z95=0,"",SUMIFS(allNAICS!$P:$P,allNAICS!$C:$C,'Revenue per capita'!$A95,allNAICS!$E:$E,'Revenue per capita'!Z$1)/$B95)</f>
        <v/>
      </c>
    </row>
    <row r="96" spans="1:26" x14ac:dyDescent="0.45">
      <c r="A96" s="2" t="s">
        <v>577</v>
      </c>
      <c r="B96" s="2">
        <v>550281</v>
      </c>
      <c r="C96" s="2" t="s">
        <v>470</v>
      </c>
      <c r="D96" s="2">
        <v>35.994032900000001</v>
      </c>
      <c r="E96" s="2">
        <v>-78.898618999999997</v>
      </c>
      <c r="F96" s="3">
        <f t="shared" si="1"/>
        <v>107.2607704063924</v>
      </c>
      <c r="G96" s="2">
        <f>IF('Number of Firms per 1000 Capita'!G96=0,"",SUMIFS(allNAICS!$P:$P,allNAICS!$C:$C,'Revenue per capita'!$A96,allNAICS!$E:$E,'Revenue per capita'!G$1)/$B96)</f>
        <v>0</v>
      </c>
      <c r="H96" s="2" t="str">
        <f>IF('Number of Firms per 1000 Capita'!H96=0,"",SUMIFS(allNAICS!$P:$P,allNAICS!$C:$C,'Revenue per capita'!$A96,allNAICS!$E:$E,'Revenue per capita'!H$1)/$B96)</f>
        <v/>
      </c>
      <c r="I96" s="2" t="str">
        <f>IF('Number of Firms per 1000 Capita'!I96=0,"",SUMIFS(allNAICS!$P:$P,allNAICS!$C:$C,'Revenue per capita'!$A96,allNAICS!$E:$E,'Revenue per capita'!I$1)/$B96)</f>
        <v/>
      </c>
      <c r="J96" s="2">
        <f>IF('Number of Firms per 1000 Capita'!J96=0,"",SUMIFS(allNAICS!$P:$P,allNAICS!$C:$C,'Revenue per capita'!$A96,allNAICS!$E:$E,'Revenue per capita'!J$1)/$B96)</f>
        <v>4.2048135407182876</v>
      </c>
      <c r="K96" s="2">
        <f>IF('Number of Firms per 1000 Capita'!K96=0,"",SUMIFS(allNAICS!$P:$P,allNAICS!$C:$C,'Revenue per capita'!$A96,allNAICS!$E:$E,'Revenue per capita'!K$1)/$B96)</f>
        <v>18.845922356032645</v>
      </c>
      <c r="L96" s="2">
        <f>IF('Number of Firms per 1000 Capita'!L96=0,"",SUMIFS(allNAICS!$P:$P,allNAICS!$C:$C,'Revenue per capita'!$A96,allNAICS!$E:$E,'Revenue per capita'!L$1)/$B96)</f>
        <v>22.686338434363535</v>
      </c>
      <c r="M96" s="2">
        <f>IF('Number of Firms per 1000 Capita'!M96=0,"",SUMIFS(allNAICS!$P:$P,allNAICS!$C:$C,'Revenue per capita'!$A96,allNAICS!$E:$E,'Revenue per capita'!M$1)/$B96)</f>
        <v>10.590661861848764</v>
      </c>
      <c r="N96" s="2">
        <f>IF('Number of Firms per 1000 Capita'!N96=0,"",SUMIFS(allNAICS!$P:$P,allNAICS!$C:$C,'Revenue per capita'!$A96,allNAICS!$E:$E,'Revenue per capita'!N$1)/$B96)</f>
        <v>0.71320289088665612</v>
      </c>
      <c r="O96" s="2">
        <f>IF('Number of Firms per 1000 Capita'!O96=0,"",SUMIFS(allNAICS!$P:$P,allNAICS!$C:$C,'Revenue per capita'!$A96,allNAICS!$E:$E,'Revenue per capita'!O$1)/$B96)</f>
        <v>2.1762663075774014</v>
      </c>
      <c r="P96" s="2">
        <f>IF('Number of Firms per 1000 Capita'!P96=0,"",SUMIFS(allNAICS!$P:$P,allNAICS!$C:$C,'Revenue per capita'!$A96,allNAICS!$E:$E,'Revenue per capita'!P$1)/$B96)</f>
        <v>14.033152153172653</v>
      </c>
      <c r="Q96" s="2">
        <f>IF('Number of Firms per 1000 Capita'!Q96=0,"",SUMIFS(allNAICS!$P:$P,allNAICS!$C:$C,'Revenue per capita'!$A96,allNAICS!$E:$E,'Revenue per capita'!Q$1)/$B96)</f>
        <v>1.2438426912795462</v>
      </c>
      <c r="R96" s="2">
        <f>IF('Number of Firms per 1000 Capita'!R96=0,"",SUMIFS(allNAICS!$P:$P,allNAICS!$C:$C,'Revenue per capita'!$A96,allNAICS!$E:$E,'Revenue per capita'!R$1)/$B96)</f>
        <v>14.265624290135403</v>
      </c>
      <c r="S96" s="2">
        <f>IF('Number of Firms per 1000 Capita'!S96=0,"",SUMIFS(allNAICS!$P:$P,allNAICS!$C:$C,'Revenue per capita'!$A96,allNAICS!$E:$E,'Revenue per capita'!S$1)/$B96)</f>
        <v>1.7592139288836068</v>
      </c>
      <c r="T96" s="2">
        <f>IF('Number of Firms per 1000 Capita'!T96=0,"",SUMIFS(allNAICS!$P:$P,allNAICS!$C:$C,'Revenue per capita'!$A96,allNAICS!$E:$E,'Revenue per capita'!T$1)/$B96)</f>
        <v>4.4665779847023614</v>
      </c>
      <c r="U96" s="2">
        <f>IF('Number of Firms per 1000 Capita'!U96=0,"",SUMIFS(allNAICS!$P:$P,allNAICS!$C:$C,'Revenue per capita'!$A96,allNAICS!$E:$E,'Revenue per capita'!U$1)/$B96)</f>
        <v>6.9633332788157327</v>
      </c>
      <c r="V96" s="2">
        <f>IF('Number of Firms per 1000 Capita'!V96=0,"",SUMIFS(allNAICS!$P:$P,allNAICS!$C:$C,'Revenue per capita'!$A96,allNAICS!$E:$E,'Revenue per capita'!V$1)/$B96)</f>
        <v>0.35989794305091399</v>
      </c>
      <c r="W96" s="2">
        <f>IF('Number of Firms per 1000 Capita'!W96=0,"",SUMIFS(allNAICS!$P:$P,allNAICS!$C:$C,'Revenue per capita'!$A96,allNAICS!$E:$E,'Revenue per capita'!W$1)/$B96)</f>
        <v>2.2824320665260114</v>
      </c>
      <c r="X96" s="2">
        <f>IF('Number of Firms per 1000 Capita'!X96=0,"",SUMIFS(allNAICS!$P:$P,allNAICS!$C:$C,'Revenue per capita'!$A96,allNAICS!$E:$E,'Revenue per capita'!X$1)/$B96)</f>
        <v>0.77400455403693746</v>
      </c>
      <c r="Y96" s="2">
        <f>IF('Number of Firms per 1000 Capita'!Y96=0,"",SUMIFS(allNAICS!$P:$P,allNAICS!$C:$C,'Revenue per capita'!$A96,allNAICS!$E:$E,'Revenue per capita'!Y$1)/$B96)</f>
        <v>1.895486124361917</v>
      </c>
      <c r="Z96" s="2" t="str">
        <f>IF('Number of Firms per 1000 Capita'!Z96=0,"",SUMIFS(allNAICS!$P:$P,allNAICS!$C:$C,'Revenue per capita'!$A96,allNAICS!$E:$E,'Revenue per capita'!Z$1)/$B96)</f>
        <v/>
      </c>
    </row>
    <row r="97" spans="1:26" x14ac:dyDescent="0.45">
      <c r="A97" s="2" t="s">
        <v>578</v>
      </c>
      <c r="B97" s="2">
        <v>165833</v>
      </c>
      <c r="C97" s="2" t="s">
        <v>468</v>
      </c>
      <c r="D97" s="2">
        <v>44.811349</v>
      </c>
      <c r="E97" s="2">
        <v>-91.498494100000002</v>
      </c>
      <c r="F97" s="3">
        <f t="shared" si="1"/>
        <v>82.110002231160237</v>
      </c>
      <c r="G97" s="2">
        <f>IF('Number of Firms per 1000 Capita'!G97=0,"",SUMIFS(allNAICS!$P:$P,allNAICS!$C:$C,'Revenue per capita'!$A97,allNAICS!$E:$E,'Revenue per capita'!G$1)/$B97)</f>
        <v>0</v>
      </c>
      <c r="H97" s="2" t="str">
        <f>IF('Number of Firms per 1000 Capita'!H97=0,"",SUMIFS(allNAICS!$P:$P,allNAICS!$C:$C,'Revenue per capita'!$A97,allNAICS!$E:$E,'Revenue per capita'!H$1)/$B97)</f>
        <v/>
      </c>
      <c r="I97" s="2" t="str">
        <f>IF('Number of Firms per 1000 Capita'!I97=0,"",SUMIFS(allNAICS!$P:$P,allNAICS!$C:$C,'Revenue per capita'!$A97,allNAICS!$E:$E,'Revenue per capita'!I$1)/$B97)</f>
        <v/>
      </c>
      <c r="J97" s="2">
        <f>IF('Number of Firms per 1000 Capita'!J97=0,"",SUMIFS(allNAICS!$P:$P,allNAICS!$C:$C,'Revenue per capita'!$A97,allNAICS!$E:$E,'Revenue per capita'!J$1)/$B97)</f>
        <v>4.7354748451755686</v>
      </c>
      <c r="K97" s="2">
        <f>IF('Number of Firms per 1000 Capita'!K97=0,"",SUMIFS(allNAICS!$P:$P,allNAICS!$C:$C,'Revenue per capita'!$A97,allNAICS!$E:$E,'Revenue per capita'!K$1)/$B97)</f>
        <v>25.347994669336018</v>
      </c>
      <c r="L97" s="2">
        <f>IF('Number of Firms per 1000 Capita'!L97=0,"",SUMIFS(allNAICS!$P:$P,allNAICS!$C:$C,'Revenue per capita'!$A97,allNAICS!$E:$E,'Revenue per capita'!L$1)/$B97)</f>
        <v>9.7514728672821445</v>
      </c>
      <c r="M97" s="2">
        <f>IF('Number of Firms per 1000 Capita'!M97=0,"",SUMIFS(allNAICS!$P:$P,allNAICS!$C:$C,'Revenue per capita'!$A97,allNAICS!$E:$E,'Revenue per capita'!M$1)/$B97)</f>
        <v>14.879818853907244</v>
      </c>
      <c r="N97" s="2">
        <f>IF('Number of Firms per 1000 Capita'!N97=0,"",SUMIFS(allNAICS!$P:$P,allNAICS!$C:$C,'Revenue per capita'!$A97,allNAICS!$E:$E,'Revenue per capita'!N$1)/$B97)</f>
        <v>2.6031308605645438</v>
      </c>
      <c r="O97" s="2">
        <f>IF('Number of Firms per 1000 Capita'!O97=0,"",SUMIFS(allNAICS!$P:$P,allNAICS!$C:$C,'Revenue per capita'!$A97,allNAICS!$E:$E,'Revenue per capita'!O$1)/$B97)</f>
        <v>1.4329174531004083</v>
      </c>
      <c r="P97" s="2">
        <f>IF('Number of Firms per 1000 Capita'!P97=0,"",SUMIFS(allNAICS!$P:$P,allNAICS!$C:$C,'Revenue per capita'!$A97,allNAICS!$E:$E,'Revenue per capita'!P$1)/$B97)</f>
        <v>5.4065716715008474</v>
      </c>
      <c r="Q97" s="2">
        <f>IF('Number of Firms per 1000 Capita'!Q97=0,"",SUMIFS(allNAICS!$P:$P,allNAICS!$C:$C,'Revenue per capita'!$A97,allNAICS!$E:$E,'Revenue per capita'!Q$1)/$B97)</f>
        <v>0.8970289387516357</v>
      </c>
      <c r="R97" s="2">
        <f>IF('Number of Firms per 1000 Capita'!R97=0,"",SUMIFS(allNAICS!$P:$P,allNAICS!$C:$C,'Revenue per capita'!$A97,allNAICS!$E:$E,'Revenue per capita'!R$1)/$B97)</f>
        <v>2.3314237817563455</v>
      </c>
      <c r="S97" s="2">
        <f>IF('Number of Firms per 1000 Capita'!S97=0,"",SUMIFS(allNAICS!$P:$P,allNAICS!$C:$C,'Revenue per capita'!$A97,allNAICS!$E:$E,'Revenue per capita'!S$1)/$B97)</f>
        <v>1.3228006488455253</v>
      </c>
      <c r="T97" s="2">
        <f>IF('Number of Firms per 1000 Capita'!T97=0,"",SUMIFS(allNAICS!$P:$P,allNAICS!$C:$C,'Revenue per capita'!$A97,allNAICS!$E:$E,'Revenue per capita'!T$1)/$B97)</f>
        <v>0.67612598216277819</v>
      </c>
      <c r="U97" s="2">
        <f>IF('Number of Firms per 1000 Capita'!U97=0,"",SUMIFS(allNAICS!$P:$P,allNAICS!$C:$C,'Revenue per capita'!$A97,allNAICS!$E:$E,'Revenue per capita'!U$1)/$B97)</f>
        <v>9.0988705504935687</v>
      </c>
      <c r="V97" s="2">
        <f>IF('Number of Firms per 1000 Capita'!V97=0,"",SUMIFS(allNAICS!$P:$P,allNAICS!$C:$C,'Revenue per capita'!$A97,allNAICS!$E:$E,'Revenue per capita'!V$1)/$B97)</f>
        <v>0.31388203795384512</v>
      </c>
      <c r="W97" s="2">
        <f>IF('Number of Firms per 1000 Capita'!W97=0,"",SUMIFS(allNAICS!$P:$P,allNAICS!$C:$C,'Revenue per capita'!$A97,allNAICS!$E:$E,'Revenue per capita'!W$1)/$B97)</f>
        <v>2.3732851724325075</v>
      </c>
      <c r="X97" s="2">
        <f>IF('Number of Firms per 1000 Capita'!X97=0,"",SUMIFS(allNAICS!$P:$P,allNAICS!$C:$C,'Revenue per capita'!$A97,allNAICS!$E:$E,'Revenue per capita'!X$1)/$B97)</f>
        <v>0.91449832059963942</v>
      </c>
      <c r="Y97" s="2" t="str">
        <f>IF('Number of Firms per 1000 Capita'!Y97=0,"",SUMIFS(allNAICS!$P:$P,allNAICS!$C:$C,'Revenue per capita'!$A97,allNAICS!$E:$E,'Revenue per capita'!Y$1)/$B97)</f>
        <v/>
      </c>
      <c r="Z97" s="2">
        <f>IF('Number of Firms per 1000 Capita'!Z97=0,"",SUMIFS(allNAICS!$P:$P,allNAICS!$C:$C,'Revenue per capita'!$A97,allNAICS!$E:$E,'Revenue per capita'!Z$1)/$B97)</f>
        <v>2.4705577297642809E-2</v>
      </c>
    </row>
    <row r="98" spans="1:26" x14ac:dyDescent="0.45">
      <c r="A98" s="2" t="s">
        <v>579</v>
      </c>
      <c r="B98" s="2">
        <v>179957</v>
      </c>
      <c r="C98" s="2" t="s">
        <v>480</v>
      </c>
      <c r="D98" s="2">
        <v>32.792000000000002</v>
      </c>
      <c r="E98" s="2">
        <v>-115.56305140000001</v>
      </c>
      <c r="F98" s="3">
        <f t="shared" si="1"/>
        <v>30.880326966997671</v>
      </c>
      <c r="G98" s="2">
        <f>IF('Number of Firms per 1000 Capita'!G98=0,"",SUMIFS(allNAICS!$P:$P,allNAICS!$C:$C,'Revenue per capita'!$A98,allNAICS!$E:$E,'Revenue per capita'!G$1)/$B98)</f>
        <v>0</v>
      </c>
      <c r="H98" s="2" t="str">
        <f>IF('Number of Firms per 1000 Capita'!H98=0,"",SUMIFS(allNAICS!$P:$P,allNAICS!$C:$C,'Revenue per capita'!$A98,allNAICS!$E:$E,'Revenue per capita'!H$1)/$B98)</f>
        <v/>
      </c>
      <c r="I98" s="2" t="str">
        <f>IF('Number of Firms per 1000 Capita'!I98=0,"",SUMIFS(allNAICS!$P:$P,allNAICS!$C:$C,'Revenue per capita'!$A98,allNAICS!$E:$E,'Revenue per capita'!I$1)/$B98)</f>
        <v/>
      </c>
      <c r="J98" s="2">
        <f>IF('Number of Firms per 1000 Capita'!J98=0,"",SUMIFS(allNAICS!$P:$P,allNAICS!$C:$C,'Revenue per capita'!$A98,allNAICS!$E:$E,'Revenue per capita'!J$1)/$B98)</f>
        <v>0</v>
      </c>
      <c r="K98" s="2">
        <f>IF('Number of Firms per 1000 Capita'!K98=0,"",SUMIFS(allNAICS!$P:$P,allNAICS!$C:$C,'Revenue per capita'!$A98,allNAICS!$E:$E,'Revenue per capita'!K$1)/$B98)</f>
        <v>8.0042676861694737</v>
      </c>
      <c r="L98" s="2">
        <f>IF('Number of Firms per 1000 Capita'!L98=0,"",SUMIFS(allNAICS!$P:$P,allNAICS!$C:$C,'Revenue per capita'!$A98,allNAICS!$E:$E,'Revenue per capita'!L$1)/$B98)</f>
        <v>7.1917013508782652</v>
      </c>
      <c r="M98" s="2">
        <f>IF('Number of Firms per 1000 Capita'!M98=0,"",SUMIFS(allNAICS!$P:$P,allNAICS!$C:$C,'Revenue per capita'!$A98,allNAICS!$E:$E,'Revenue per capita'!M$1)/$B98)</f>
        <v>8.2402629517051302</v>
      </c>
      <c r="N98" s="2">
        <f>IF('Number of Firms per 1000 Capita'!N98=0,"",SUMIFS(allNAICS!$P:$P,allNAICS!$C:$C,'Revenue per capita'!$A98,allNAICS!$E:$E,'Revenue per capita'!N$1)/$B98)</f>
        <v>1.3359524775363003</v>
      </c>
      <c r="O98" s="2">
        <f>IF('Number of Firms per 1000 Capita'!O98=0,"",SUMIFS(allNAICS!$P:$P,allNAICS!$C:$C,'Revenue per capita'!$A98,allNAICS!$E:$E,'Revenue per capita'!O$1)/$B98)</f>
        <v>0.47441888895680634</v>
      </c>
      <c r="P98" s="2">
        <f>IF('Number of Firms per 1000 Capita'!P98=0,"",SUMIFS(allNAICS!$P:$P,allNAICS!$C:$C,'Revenue per capita'!$A98,allNAICS!$E:$E,'Revenue per capita'!P$1)/$B98)</f>
        <v>0.79823513394866552</v>
      </c>
      <c r="Q98" s="2">
        <f>IF('Number of Firms per 1000 Capita'!Q98=0,"",SUMIFS(allNAICS!$P:$P,allNAICS!$C:$C,'Revenue per capita'!$A98,allNAICS!$E:$E,'Revenue per capita'!Q$1)/$B98)</f>
        <v>0.66208038586995788</v>
      </c>
      <c r="R98" s="2">
        <f>IF('Number of Firms per 1000 Capita'!R98=0,"",SUMIFS(allNAICS!$P:$P,allNAICS!$C:$C,'Revenue per capita'!$A98,allNAICS!$E:$E,'Revenue per capita'!R$1)/$B98)</f>
        <v>0.51613440988680626</v>
      </c>
      <c r="S98" s="2">
        <f>IF('Number of Firms per 1000 Capita'!S98=0,"",SUMIFS(allNAICS!$P:$P,allNAICS!$C:$C,'Revenue per capita'!$A98,allNAICS!$E:$E,'Revenue per capita'!S$1)/$B98)</f>
        <v>0.80366976555510483</v>
      </c>
      <c r="T98" s="2">
        <f>IF('Number of Firms per 1000 Capita'!T98=0,"",SUMIFS(allNAICS!$P:$P,allNAICS!$C:$C,'Revenue per capita'!$A98,allNAICS!$E:$E,'Revenue per capita'!T$1)/$B98)</f>
        <v>0.13038670349027823</v>
      </c>
      <c r="U98" s="2">
        <f>IF('Number of Firms per 1000 Capita'!U98=0,"",SUMIFS(allNAICS!$P:$P,allNAICS!$C:$C,'Revenue per capita'!$A98,allNAICS!$E:$E,'Revenue per capita'!U$1)/$B98)</f>
        <v>1.2589896475269091</v>
      </c>
      <c r="V98" s="2">
        <f>IF('Number of Firms per 1000 Capita'!V98=0,"",SUMIFS(allNAICS!$P:$P,allNAICS!$C:$C,'Revenue per capita'!$A98,allNAICS!$E:$E,'Revenue per capita'!V$1)/$B98)</f>
        <v>4.9711875614730186E-2</v>
      </c>
      <c r="W98" s="2">
        <f>IF('Number of Firms per 1000 Capita'!W98=0,"",SUMIFS(allNAICS!$P:$P,allNAICS!$C:$C,'Revenue per capita'!$A98,allNAICS!$E:$E,'Revenue per capita'!W$1)/$B98)</f>
        <v>1.0372644576204315</v>
      </c>
      <c r="X98" s="2">
        <f>IF('Number of Firms per 1000 Capita'!X98=0,"",SUMIFS(allNAICS!$P:$P,allNAICS!$C:$C,'Revenue per capita'!$A98,allNAICS!$E:$E,'Revenue per capita'!X$1)/$B98)</f>
        <v>0.37725123223881263</v>
      </c>
      <c r="Y98" s="2" t="str">
        <f>IF('Number of Firms per 1000 Capita'!Y98=0,"",SUMIFS(allNAICS!$P:$P,allNAICS!$C:$C,'Revenue per capita'!$A98,allNAICS!$E:$E,'Revenue per capita'!Y$1)/$B98)</f>
        <v/>
      </c>
      <c r="Z98" s="2" t="str">
        <f>IF('Number of Firms per 1000 Capita'!Z98=0,"",SUMIFS(allNAICS!$P:$P,allNAICS!$C:$C,'Revenue per capita'!$A98,allNAICS!$E:$E,'Revenue per capita'!Z$1)/$B98)</f>
        <v/>
      </c>
    </row>
    <row r="99" spans="1:26" x14ac:dyDescent="0.45">
      <c r="A99" s="2" t="s">
        <v>580</v>
      </c>
      <c r="B99" s="2">
        <v>150253</v>
      </c>
      <c r="C99" s="2" t="s">
        <v>514</v>
      </c>
      <c r="D99" s="2">
        <v>37.703064599999998</v>
      </c>
      <c r="E99" s="2">
        <v>-85.864940799999999</v>
      </c>
      <c r="F99" s="3">
        <f t="shared" si="1"/>
        <v>50.886032225646069</v>
      </c>
      <c r="G99" s="2">
        <f>IF('Number of Firms per 1000 Capita'!G99=0,"",SUMIFS(allNAICS!$P:$P,allNAICS!$C:$C,'Revenue per capita'!$A99,allNAICS!$E:$E,'Revenue per capita'!G$1)/$B99)</f>
        <v>2.157694022748298E-2</v>
      </c>
      <c r="H99" s="2" t="str">
        <f>IF('Number of Firms per 1000 Capita'!H99=0,"",SUMIFS(allNAICS!$P:$P,allNAICS!$C:$C,'Revenue per capita'!$A99,allNAICS!$E:$E,'Revenue per capita'!H$1)/$B99)</f>
        <v/>
      </c>
      <c r="I99" s="2" t="str">
        <f>IF('Number of Firms per 1000 Capita'!I99=0,"",SUMIFS(allNAICS!$P:$P,allNAICS!$C:$C,'Revenue per capita'!$A99,allNAICS!$E:$E,'Revenue per capita'!I$1)/$B99)</f>
        <v/>
      </c>
      <c r="J99" s="2">
        <f>IF('Number of Firms per 1000 Capita'!J99=0,"",SUMIFS(allNAICS!$P:$P,allNAICS!$C:$C,'Revenue per capita'!$A99,allNAICS!$E:$E,'Revenue per capita'!J$1)/$B99)</f>
        <v>3.0845973125328614</v>
      </c>
      <c r="K99" s="2">
        <f>IF('Number of Firms per 1000 Capita'!K99=0,"",SUMIFS(allNAICS!$P:$P,allNAICS!$C:$C,'Revenue per capita'!$A99,allNAICS!$E:$E,'Revenue per capita'!K$1)/$B99)</f>
        <v>16.330249645597757</v>
      </c>
      <c r="L99" s="2">
        <f>IF('Number of Firms per 1000 Capita'!L99=0,"",SUMIFS(allNAICS!$P:$P,allNAICS!$C:$C,'Revenue per capita'!$A99,allNAICS!$E:$E,'Revenue per capita'!L$1)/$B99)</f>
        <v>3.2155497727166846</v>
      </c>
      <c r="M99" s="2">
        <f>IF('Number of Firms per 1000 Capita'!M99=0,"",SUMIFS(allNAICS!$P:$P,allNAICS!$C:$C,'Revenue per capita'!$A99,allNAICS!$E:$E,'Revenue per capita'!M$1)/$B99)</f>
        <v>13.710468343394142</v>
      </c>
      <c r="N99" s="2">
        <f>IF('Number of Firms per 1000 Capita'!N99=0,"",SUMIFS(allNAICS!$P:$P,allNAICS!$C:$C,'Revenue per capita'!$A99,allNAICS!$E:$E,'Revenue per capita'!N$1)/$B99)</f>
        <v>0.6203603255841813</v>
      </c>
      <c r="O99" s="2">
        <f>IF('Number of Firms per 1000 Capita'!O99=0,"",SUMIFS(allNAICS!$P:$P,allNAICS!$C:$C,'Revenue per capita'!$A99,allNAICS!$E:$E,'Revenue per capita'!O$1)/$B99)</f>
        <v>2.377450034275522</v>
      </c>
      <c r="P99" s="2">
        <f>IF('Number of Firms per 1000 Capita'!P99=0,"",SUMIFS(allNAICS!$P:$P,allNAICS!$C:$C,'Revenue per capita'!$A99,allNAICS!$E:$E,'Revenue per capita'!P$1)/$B99)</f>
        <v>3.1802559682668567</v>
      </c>
      <c r="Q99" s="2">
        <f>IF('Number of Firms per 1000 Capita'!Q99=0,"",SUMIFS(allNAICS!$P:$P,allNAICS!$C:$C,'Revenue per capita'!$A99,allNAICS!$E:$E,'Revenue per capita'!Q$1)/$B99)</f>
        <v>0.60738221533014314</v>
      </c>
      <c r="R99" s="2">
        <f>IF('Number of Firms per 1000 Capita'!R99=0,"",SUMIFS(allNAICS!$P:$P,allNAICS!$C:$C,'Revenue per capita'!$A99,allNAICS!$E:$E,'Revenue per capita'!R$1)/$B99)</f>
        <v>1.7599914810353203</v>
      </c>
      <c r="S99" s="2">
        <f>IF('Number of Firms per 1000 Capita'!S99=0,"",SUMIFS(allNAICS!$P:$P,allNAICS!$C:$C,'Revenue per capita'!$A99,allNAICS!$E:$E,'Revenue per capita'!S$1)/$B99)</f>
        <v>0.8394707593192815</v>
      </c>
      <c r="T99" s="2">
        <f>IF('Number of Firms per 1000 Capita'!T99=0,"",SUMIFS(allNAICS!$P:$P,allNAICS!$C:$C,'Revenue per capita'!$A99,allNAICS!$E:$E,'Revenue per capita'!T$1)/$B99)</f>
        <v>8.8983248254610556E-2</v>
      </c>
      <c r="U99" s="2">
        <f>IF('Number of Firms per 1000 Capita'!U99=0,"",SUMIFS(allNAICS!$P:$P,allNAICS!$C:$C,'Revenue per capita'!$A99,allNAICS!$E:$E,'Revenue per capita'!U$1)/$B99)</f>
        <v>2.5303654502738713</v>
      </c>
      <c r="V99" s="2">
        <f>IF('Number of Firms per 1000 Capita'!V99=0,"",SUMIFS(allNAICS!$P:$P,allNAICS!$C:$C,'Revenue per capita'!$A99,allNAICS!$E:$E,'Revenue per capita'!V$1)/$B99)</f>
        <v>9.1745256334316114E-2</v>
      </c>
      <c r="W99" s="2">
        <f>IF('Number of Firms per 1000 Capita'!W99=0,"",SUMIFS(allNAICS!$P:$P,allNAICS!$C:$C,'Revenue per capita'!$A99,allNAICS!$E:$E,'Revenue per capita'!W$1)/$B99)</f>
        <v>1.2268440563582756</v>
      </c>
      <c r="X99" s="2">
        <f>IF('Number of Firms per 1000 Capita'!X99=0,"",SUMIFS(allNAICS!$P:$P,allNAICS!$C:$C,'Revenue per capita'!$A99,allNAICS!$E:$E,'Revenue per capita'!X$1)/$B99)</f>
        <v>1.113009390827471</v>
      </c>
      <c r="Y99" s="2">
        <f>IF('Number of Firms per 1000 Capita'!Y99=0,"",SUMIFS(allNAICS!$P:$P,allNAICS!$C:$C,'Revenue per capita'!$A99,allNAICS!$E:$E,'Revenue per capita'!Y$1)/$B99)</f>
        <v>0</v>
      </c>
      <c r="Z99" s="2">
        <f>IF('Number of Firms per 1000 Capita'!Z99=0,"",SUMIFS(allNAICS!$P:$P,allNAICS!$C:$C,'Revenue per capita'!$A99,allNAICS!$E:$E,'Revenue per capita'!Z$1)/$B99)</f>
        <v>8.7732025317298151E-2</v>
      </c>
    </row>
    <row r="100" spans="1:26" x14ac:dyDescent="0.45">
      <c r="A100" s="2" t="s">
        <v>581</v>
      </c>
      <c r="B100" s="2">
        <v>202924</v>
      </c>
      <c r="C100" s="2" t="s">
        <v>506</v>
      </c>
      <c r="D100" s="2">
        <v>41.681993499999997</v>
      </c>
      <c r="E100" s="2">
        <v>-85.9766671</v>
      </c>
      <c r="F100" s="3">
        <f t="shared" si="1"/>
        <v>121.04736748733518</v>
      </c>
      <c r="G100" s="2">
        <f>IF('Number of Firms per 1000 Capita'!G100=0,"",SUMIFS(allNAICS!$P:$P,allNAICS!$C:$C,'Revenue per capita'!$A100,allNAICS!$E:$E,'Revenue per capita'!G$1)/$B100)</f>
        <v>4.4928150440559027E-2</v>
      </c>
      <c r="H100" s="2" t="str">
        <f>IF('Number of Firms per 1000 Capita'!H100=0,"",SUMIFS(allNAICS!$P:$P,allNAICS!$C:$C,'Revenue per capita'!$A100,allNAICS!$E:$E,'Revenue per capita'!H$1)/$B100)</f>
        <v/>
      </c>
      <c r="I100" s="2" t="str">
        <f>IF('Number of Firms per 1000 Capita'!I100=0,"",SUMIFS(allNAICS!$P:$P,allNAICS!$C:$C,'Revenue per capita'!$A100,allNAICS!$E:$E,'Revenue per capita'!I$1)/$B100)</f>
        <v/>
      </c>
      <c r="J100" s="2">
        <f>IF('Number of Firms per 1000 Capita'!J100=0,"",SUMIFS(allNAICS!$P:$P,allNAICS!$C:$C,'Revenue per capita'!$A100,allNAICS!$E:$E,'Revenue per capita'!J$1)/$B100)</f>
        <v>4.1912489404900359</v>
      </c>
      <c r="K100" s="2">
        <f>IF('Number of Firms per 1000 Capita'!K100=0,"",SUMIFS(allNAICS!$P:$P,allNAICS!$C:$C,'Revenue per capita'!$A100,allNAICS!$E:$E,'Revenue per capita'!K$1)/$B100)</f>
        <v>69.626293587747142</v>
      </c>
      <c r="L100" s="2">
        <f>IF('Number of Firms per 1000 Capita'!L100=0,"",SUMIFS(allNAICS!$P:$P,allNAICS!$C:$C,'Revenue per capita'!$A100,allNAICS!$E:$E,'Revenue per capita'!L$1)/$B100)</f>
        <v>17.608843705032427</v>
      </c>
      <c r="M100" s="2">
        <f>IF('Number of Firms per 1000 Capita'!M100=0,"",SUMIFS(allNAICS!$P:$P,allNAICS!$C:$C,'Revenue per capita'!$A100,allNAICS!$E:$E,'Revenue per capita'!M$1)/$B100)</f>
        <v>10.772599593936647</v>
      </c>
      <c r="N100" s="2">
        <f>IF('Number of Firms per 1000 Capita'!N100=0,"",SUMIFS(allNAICS!$P:$P,allNAICS!$C:$C,'Revenue per capita'!$A100,allNAICS!$E:$E,'Revenue per capita'!N$1)/$B100)</f>
        <v>3.807499359366068</v>
      </c>
      <c r="O100" s="2">
        <f>IF('Number of Firms per 1000 Capita'!O100=0,"",SUMIFS(allNAICS!$P:$P,allNAICS!$C:$C,'Revenue per capita'!$A100,allNAICS!$E:$E,'Revenue per capita'!O$1)/$B100)</f>
        <v>0.70966963000926453</v>
      </c>
      <c r="P100" s="2">
        <f>IF('Number of Firms per 1000 Capita'!P100=0,"",SUMIFS(allNAICS!$P:$P,allNAICS!$C:$C,'Revenue per capita'!$A100,allNAICS!$E:$E,'Revenue per capita'!P$1)/$B100)</f>
        <v>2.0115609784944115</v>
      </c>
      <c r="Q100" s="2">
        <f>IF('Number of Firms per 1000 Capita'!Q100=0,"",SUMIFS(allNAICS!$P:$P,allNAICS!$C:$C,'Revenue per capita'!$A100,allNAICS!$E:$E,'Revenue per capita'!Q$1)/$B100)</f>
        <v>1.507529912676667</v>
      </c>
      <c r="R100" s="2">
        <f>IF('Number of Firms per 1000 Capita'!R100=0,"",SUMIFS(allNAICS!$P:$P,allNAICS!$C:$C,'Revenue per capita'!$A100,allNAICS!$E:$E,'Revenue per capita'!R$1)/$B100)</f>
        <v>1.2181013581439357</v>
      </c>
      <c r="S100" s="2">
        <f>IF('Number of Firms per 1000 Capita'!S100=0,"",SUMIFS(allNAICS!$P:$P,allNAICS!$C:$C,'Revenue per capita'!$A100,allNAICS!$E:$E,'Revenue per capita'!S$1)/$B100)</f>
        <v>0.87187321361692061</v>
      </c>
      <c r="T100" s="2">
        <f>IF('Number of Firms per 1000 Capita'!T100=0,"",SUMIFS(allNAICS!$P:$P,allNAICS!$C:$C,'Revenue per capita'!$A100,allNAICS!$E:$E,'Revenue per capita'!T$1)/$B100)</f>
        <v>0.26743509885474365</v>
      </c>
      <c r="U100" s="2">
        <f>IF('Number of Firms per 1000 Capita'!U100=0,"",SUMIFS(allNAICS!$P:$P,allNAICS!$C:$C,'Revenue per capita'!$A100,allNAICS!$E:$E,'Revenue per capita'!U$1)/$B100)</f>
        <v>5.2124588515897576</v>
      </c>
      <c r="V100" s="2">
        <f>IF('Number of Firms per 1000 Capita'!V100=0,"",SUMIFS(allNAICS!$P:$P,allNAICS!$C:$C,'Revenue per capita'!$A100,allNAICS!$E:$E,'Revenue per capita'!V$1)/$B100)</f>
        <v>0.21378939898681279</v>
      </c>
      <c r="W100" s="2">
        <f>IF('Number of Firms per 1000 Capita'!W100=0,"",SUMIFS(allNAICS!$P:$P,allNAICS!$C:$C,'Revenue per capita'!$A100,allNAICS!$E:$E,'Revenue per capita'!W$1)/$B100)</f>
        <v>1.258776684867241</v>
      </c>
      <c r="X100" s="2">
        <f>IF('Number of Firms per 1000 Capita'!X100=0,"",SUMIFS(allNAICS!$P:$P,allNAICS!$C:$C,'Revenue per capita'!$A100,allNAICS!$E:$E,'Revenue per capita'!X$1)/$B100)</f>
        <v>0.90640831050048298</v>
      </c>
      <c r="Y100" s="2">
        <f>IF('Number of Firms per 1000 Capita'!Y100=0,"",SUMIFS(allNAICS!$P:$P,allNAICS!$C:$C,'Revenue per capita'!$A100,allNAICS!$E:$E,'Revenue per capita'!Y$1)/$B100)</f>
        <v>0.81835071258205039</v>
      </c>
      <c r="Z100" s="2" t="str">
        <f>IF('Number of Firms per 1000 Capita'!Z100=0,"",SUMIFS(allNAICS!$P:$P,allNAICS!$C:$C,'Revenue per capita'!$A100,allNAICS!$E:$E,'Revenue per capita'!Z$1)/$B100)</f>
        <v/>
      </c>
    </row>
    <row r="101" spans="1:26" x14ac:dyDescent="0.45">
      <c r="A101" s="2" t="s">
        <v>582</v>
      </c>
      <c r="B101" s="2">
        <v>86883</v>
      </c>
      <c r="C101" s="2" t="s">
        <v>451</v>
      </c>
      <c r="D101" s="2">
        <v>42.089796499999999</v>
      </c>
      <c r="E101" s="2">
        <v>-76.807733799999994</v>
      </c>
      <c r="F101" s="3">
        <f t="shared" si="1"/>
        <v>55.943924588239348</v>
      </c>
      <c r="G101" s="2" t="str">
        <f>IF('Number of Firms per 1000 Capita'!G101=0,"",SUMIFS(allNAICS!$P:$P,allNAICS!$C:$C,'Revenue per capita'!$A101,allNAICS!$E:$E,'Revenue per capita'!G$1)/$B101)</f>
        <v/>
      </c>
      <c r="H101" s="2" t="str">
        <f>IF('Number of Firms per 1000 Capita'!H101=0,"",SUMIFS(allNAICS!$P:$P,allNAICS!$C:$C,'Revenue per capita'!$A101,allNAICS!$E:$E,'Revenue per capita'!H$1)/$B101)</f>
        <v/>
      </c>
      <c r="I101" s="2" t="str">
        <f>IF('Number of Firms per 1000 Capita'!I101=0,"",SUMIFS(allNAICS!$P:$P,allNAICS!$C:$C,'Revenue per capita'!$A101,allNAICS!$E:$E,'Revenue per capita'!I$1)/$B101)</f>
        <v/>
      </c>
      <c r="J101" s="2">
        <f>IF('Number of Firms per 1000 Capita'!J101=0,"",SUMIFS(allNAICS!$P:$P,allNAICS!$C:$C,'Revenue per capita'!$A101,allNAICS!$E:$E,'Revenue per capita'!J$1)/$B101)</f>
        <v>2.7943441179517281</v>
      </c>
      <c r="K101" s="2">
        <f>IF('Number of Firms per 1000 Capita'!K101=0,"",SUMIFS(allNAICS!$P:$P,allNAICS!$C:$C,'Revenue per capita'!$A101,allNAICS!$E:$E,'Revenue per capita'!K$1)/$B101)</f>
        <v>17.719933703946687</v>
      </c>
      <c r="L101" s="2">
        <f>IF('Number of Firms per 1000 Capita'!L101=0,"",SUMIFS(allNAICS!$P:$P,allNAICS!$C:$C,'Revenue per capita'!$A101,allNAICS!$E:$E,'Revenue per capita'!L$1)/$B101)</f>
        <v>6.4045210225245448</v>
      </c>
      <c r="M101" s="2">
        <f>IF('Number of Firms per 1000 Capita'!M101=0,"",SUMIFS(allNAICS!$P:$P,allNAICS!$C:$C,'Revenue per capita'!$A101,allNAICS!$E:$E,'Revenue per capita'!M$1)/$B101)</f>
        <v>11.483120978787564</v>
      </c>
      <c r="N101" s="2">
        <f>IF('Number of Firms per 1000 Capita'!N101=0,"",SUMIFS(allNAICS!$P:$P,allNAICS!$C:$C,'Revenue per capita'!$A101,allNAICS!$E:$E,'Revenue per capita'!N$1)/$B101)</f>
        <v>1.6492064040145944</v>
      </c>
      <c r="O101" s="2">
        <f>IF('Number of Firms per 1000 Capita'!O101=0,"",SUMIFS(allNAICS!$P:$P,allNAICS!$C:$C,'Revenue per capita'!$A101,allNAICS!$E:$E,'Revenue per capita'!O$1)/$B101)</f>
        <v>1.2370314100572033</v>
      </c>
      <c r="P101" s="2">
        <f>IF('Number of Firms per 1000 Capita'!P101=0,"",SUMIFS(allNAICS!$P:$P,allNAICS!$C:$C,'Revenue per capita'!$A101,allNAICS!$E:$E,'Revenue per capita'!P$1)/$B101)</f>
        <v>0</v>
      </c>
      <c r="Q101" s="2">
        <f>IF('Number of Firms per 1000 Capita'!Q101=0,"",SUMIFS(allNAICS!$P:$P,allNAICS!$C:$C,'Revenue per capita'!$A101,allNAICS!$E:$E,'Revenue per capita'!Q$1)/$B101)</f>
        <v>0.968440316287421</v>
      </c>
      <c r="R101" s="2">
        <f>IF('Number of Firms per 1000 Capita'!R101=0,"",SUMIFS(allNAICS!$P:$P,allNAICS!$C:$C,'Revenue per capita'!$A101,allNAICS!$E:$E,'Revenue per capita'!R$1)/$B101)</f>
        <v>1.1748788600761944</v>
      </c>
      <c r="S101" s="2">
        <f>IF('Number of Firms per 1000 Capita'!S101=0,"",SUMIFS(allNAICS!$P:$P,allNAICS!$C:$C,'Revenue per capita'!$A101,allNAICS!$E:$E,'Revenue per capita'!S$1)/$B101)</f>
        <v>1.4346765189968118</v>
      </c>
      <c r="T101" s="2">
        <f>IF('Number of Firms per 1000 Capita'!T101=0,"",SUMIFS(allNAICS!$P:$P,allNAICS!$C:$C,'Revenue per capita'!$A101,allNAICS!$E:$E,'Revenue per capita'!T$1)/$B101)</f>
        <v>0.42909429922999898</v>
      </c>
      <c r="U101" s="2">
        <f>IF('Number of Firms per 1000 Capita'!U101=0,"",SUMIFS(allNAICS!$P:$P,allNAICS!$C:$C,'Revenue per capita'!$A101,allNAICS!$E:$E,'Revenue per capita'!U$1)/$B101)</f>
        <v>8.0666528549888934</v>
      </c>
      <c r="V101" s="2">
        <f>IF('Number of Firms per 1000 Capita'!V101=0,"",SUMIFS(allNAICS!$P:$P,allNAICS!$C:$C,'Revenue per capita'!$A101,allNAICS!$E:$E,'Revenue per capita'!V$1)/$B101)</f>
        <v>0.12795368484053268</v>
      </c>
      <c r="W101" s="2">
        <f>IF('Number of Firms per 1000 Capita'!W101=0,"",SUMIFS(allNAICS!$P:$P,allNAICS!$C:$C,'Revenue per capita'!$A101,allNAICS!$E:$E,'Revenue per capita'!W$1)/$B101)</f>
        <v>1.9708573598977936</v>
      </c>
      <c r="X101" s="2">
        <f>IF('Number of Firms per 1000 Capita'!X101=0,"",SUMIFS(allNAICS!$P:$P,allNAICS!$C:$C,'Revenue per capita'!$A101,allNAICS!$E:$E,'Revenue per capita'!X$1)/$B101)</f>
        <v>0.48321305663938863</v>
      </c>
      <c r="Y101" s="2" t="str">
        <f>IF('Number of Firms per 1000 Capita'!Y101=0,"",SUMIFS(allNAICS!$P:$P,allNAICS!$C:$C,'Revenue per capita'!$A101,allNAICS!$E:$E,'Revenue per capita'!Y$1)/$B101)</f>
        <v/>
      </c>
      <c r="Z101" s="2" t="str">
        <f>IF('Number of Firms per 1000 Capita'!Z101=0,"",SUMIFS(allNAICS!$P:$P,allNAICS!$C:$C,'Revenue per capita'!$A101,allNAICS!$E:$E,'Revenue per capita'!Z$1)/$B101)</f>
        <v/>
      </c>
    </row>
    <row r="102" spans="1:26" x14ac:dyDescent="0.45">
      <c r="A102" s="2" t="s">
        <v>583</v>
      </c>
      <c r="B102" s="2">
        <v>838527</v>
      </c>
      <c r="C102" s="2" t="s">
        <v>445</v>
      </c>
      <c r="D102" s="2">
        <v>31.7775757</v>
      </c>
      <c r="E102" s="2">
        <v>-106.4424559</v>
      </c>
      <c r="F102" s="3">
        <f t="shared" si="1"/>
        <v>56.620486877584142</v>
      </c>
      <c r="G102" s="2">
        <f>IF('Number of Firms per 1000 Capita'!G102=0,"",SUMIFS(allNAICS!$P:$P,allNAICS!$C:$C,'Revenue per capita'!$A102,allNAICS!$E:$E,'Revenue per capita'!G$1)/$B102)</f>
        <v>5.3764518017905209E-2</v>
      </c>
      <c r="H102" s="2">
        <f>IF('Number of Firms per 1000 Capita'!H102=0,"",SUMIFS(allNAICS!$P:$P,allNAICS!$C:$C,'Revenue per capita'!$A102,allNAICS!$E:$E,'Revenue per capita'!H$1)/$B102)</f>
        <v>6.5544699216602442E-2</v>
      </c>
      <c r="I102" s="2" t="str">
        <f>IF('Number of Firms per 1000 Capita'!I102=0,"",SUMIFS(allNAICS!$P:$P,allNAICS!$C:$C,'Revenue per capita'!$A102,allNAICS!$E:$E,'Revenue per capita'!I$1)/$B102)</f>
        <v/>
      </c>
      <c r="J102" s="2">
        <f>IF('Number of Firms per 1000 Capita'!J102=0,"",SUMIFS(allNAICS!$P:$P,allNAICS!$C:$C,'Revenue per capita'!$A102,allNAICS!$E:$E,'Revenue per capita'!J$1)/$B102)</f>
        <v>0</v>
      </c>
      <c r="K102" s="2">
        <f>IF('Number of Firms per 1000 Capita'!K102=0,"",SUMIFS(allNAICS!$P:$P,allNAICS!$C:$C,'Revenue per capita'!$A102,allNAICS!$E:$E,'Revenue per capita'!K$1)/$B102)</f>
        <v>18.470750494617345</v>
      </c>
      <c r="L102" s="2">
        <f>IF('Number of Firms per 1000 Capita'!L102=0,"",SUMIFS(allNAICS!$P:$P,allNAICS!$C:$C,'Revenue per capita'!$A102,allNAICS!$E:$E,'Revenue per capita'!L$1)/$B102)</f>
        <v>9.3792376393365977</v>
      </c>
      <c r="M102" s="2">
        <f>IF('Number of Firms per 1000 Capita'!M102=0,"",SUMIFS(allNAICS!$P:$P,allNAICS!$C:$C,'Revenue per capita'!$A102,allNAICS!$E:$E,'Revenue per capita'!M$1)/$B102)</f>
        <v>10.045517914151841</v>
      </c>
      <c r="N102" s="2">
        <f>IF('Number of Firms per 1000 Capita'!N102=0,"",SUMIFS(allNAICS!$P:$P,allNAICS!$C:$C,'Revenue per capita'!$A102,allNAICS!$E:$E,'Revenue per capita'!N$1)/$B102)</f>
        <v>3.0457683533148008</v>
      </c>
      <c r="O102" s="2">
        <f>IF('Number of Firms per 1000 Capita'!O102=0,"",SUMIFS(allNAICS!$P:$P,allNAICS!$C:$C,'Revenue per capita'!$A102,allNAICS!$E:$E,'Revenue per capita'!O$1)/$B102)</f>
        <v>3.0471207247947891</v>
      </c>
      <c r="P102" s="2">
        <f>IF('Number of Firms per 1000 Capita'!P102=0,"",SUMIFS(allNAICS!$P:$P,allNAICS!$C:$C,'Revenue per capita'!$A102,allNAICS!$E:$E,'Revenue per capita'!P$1)/$B102)</f>
        <v>1.6100495273258941</v>
      </c>
      <c r="Q102" s="2">
        <f>IF('Number of Firms per 1000 Capita'!Q102=0,"",SUMIFS(allNAICS!$P:$P,allNAICS!$C:$C,'Revenue per capita'!$A102,allNAICS!$E:$E,'Revenue per capita'!Q$1)/$B102)</f>
        <v>1.0957965575348201</v>
      </c>
      <c r="R102" s="2">
        <f>IF('Number of Firms per 1000 Capita'!R102=0,"",SUMIFS(allNAICS!$P:$P,allNAICS!$C:$C,'Revenue per capita'!$A102,allNAICS!$E:$E,'Revenue per capita'!R$1)/$B102)</f>
        <v>1.3853245035639878</v>
      </c>
      <c r="S102" s="2">
        <f>IF('Number of Firms per 1000 Capita'!S102=0,"",SUMIFS(allNAICS!$P:$P,allNAICS!$C:$C,'Revenue per capita'!$A102,allNAICS!$E:$E,'Revenue per capita'!S$1)/$B102)</f>
        <v>1.6512730061166785</v>
      </c>
      <c r="T102" s="2">
        <f>IF('Number of Firms per 1000 Capita'!T102=0,"",SUMIFS(allNAICS!$P:$P,allNAICS!$C:$C,'Revenue per capita'!$A102,allNAICS!$E:$E,'Revenue per capita'!T$1)/$B102)</f>
        <v>0.19824883396718293</v>
      </c>
      <c r="U102" s="2">
        <f>IF('Number of Firms per 1000 Capita'!U102=0,"",SUMIFS(allNAICS!$P:$P,allNAICS!$C:$C,'Revenue per capita'!$A102,allNAICS!$E:$E,'Revenue per capita'!U$1)/$B102)</f>
        <v>3.8091307733680608</v>
      </c>
      <c r="V102" s="2">
        <f>IF('Number of Firms per 1000 Capita'!V102=0,"",SUMIFS(allNAICS!$P:$P,allNAICS!$C:$C,'Revenue per capita'!$A102,allNAICS!$E:$E,'Revenue per capita'!V$1)/$B102)</f>
        <v>0.13796097203787117</v>
      </c>
      <c r="W102" s="2">
        <f>IF('Number of Firms per 1000 Capita'!W102=0,"",SUMIFS(allNAICS!$P:$P,allNAICS!$C:$C,'Revenue per capita'!$A102,allNAICS!$E:$E,'Revenue per capita'!W$1)/$B102)</f>
        <v>1.8267473796311866</v>
      </c>
      <c r="X102" s="2">
        <f>IF('Number of Firms per 1000 Capita'!X102=0,"",SUMIFS(allNAICS!$P:$P,allNAICS!$C:$C,'Revenue per capita'!$A102,allNAICS!$E:$E,'Revenue per capita'!X$1)/$B102)</f>
        <v>0.64639182757382885</v>
      </c>
      <c r="Y102" s="2">
        <f>IF('Number of Firms per 1000 Capita'!Y102=0,"",SUMIFS(allNAICS!$P:$P,allNAICS!$C:$C,'Revenue per capita'!$A102,allNAICS!$E:$E,'Revenue per capita'!Y$1)/$B102)</f>
        <v>0.14661066369955886</v>
      </c>
      <c r="Z102" s="2">
        <f>IF('Number of Firms per 1000 Capita'!Z102=0,"",SUMIFS(allNAICS!$P:$P,allNAICS!$C:$C,'Revenue per capita'!$A102,allNAICS!$E:$E,'Revenue per capita'!Z$1)/$B102)</f>
        <v>5.2484893151919978E-3</v>
      </c>
    </row>
    <row r="103" spans="1:26" x14ac:dyDescent="0.45">
      <c r="A103" s="2" t="s">
        <v>584</v>
      </c>
      <c r="B103" s="2">
        <v>277794</v>
      </c>
      <c r="C103" s="2" t="s">
        <v>459</v>
      </c>
      <c r="D103" s="2">
        <v>42.129224100000002</v>
      </c>
      <c r="E103" s="2">
        <v>-80.085059000000001</v>
      </c>
      <c r="F103" s="3">
        <f t="shared" si="1"/>
        <v>89.957306493300791</v>
      </c>
      <c r="G103" s="2">
        <f>IF('Number of Firms per 1000 Capita'!G103=0,"",SUMIFS(allNAICS!$P:$P,allNAICS!$C:$C,'Revenue per capita'!$A103,allNAICS!$E:$E,'Revenue per capita'!G$1)/$B103)</f>
        <v>0</v>
      </c>
      <c r="H103" s="2">
        <f>IF('Number of Firms per 1000 Capita'!H103=0,"",SUMIFS(allNAICS!$P:$P,allNAICS!$C:$C,'Revenue per capita'!$A103,allNAICS!$E:$E,'Revenue per capita'!H$1)/$B103)</f>
        <v>0.11103191573612101</v>
      </c>
      <c r="I103" s="2" t="str">
        <f>IF('Number of Firms per 1000 Capita'!I103=0,"",SUMIFS(allNAICS!$P:$P,allNAICS!$C:$C,'Revenue per capita'!$A103,allNAICS!$E:$E,'Revenue per capita'!I$1)/$B103)</f>
        <v/>
      </c>
      <c r="J103" s="2">
        <f>IF('Number of Firms per 1000 Capita'!J103=0,"",SUMIFS(allNAICS!$P:$P,allNAICS!$C:$C,'Revenue per capita'!$A103,allNAICS!$E:$E,'Revenue per capita'!J$1)/$B103)</f>
        <v>2.7283274656760046</v>
      </c>
      <c r="K103" s="2">
        <f>IF('Number of Firms per 1000 Capita'!K103=0,"",SUMIFS(allNAICS!$P:$P,allNAICS!$C:$C,'Revenue per capita'!$A103,allNAICS!$E:$E,'Revenue per capita'!K$1)/$B103)</f>
        <v>33.45657933576679</v>
      </c>
      <c r="L103" s="2">
        <f>IF('Number of Firms per 1000 Capita'!L103=0,"",SUMIFS(allNAICS!$P:$P,allNAICS!$C:$C,'Revenue per capita'!$A103,allNAICS!$E:$E,'Revenue per capita'!L$1)/$B103)</f>
        <v>4.8473365155474921</v>
      </c>
      <c r="M103" s="2">
        <f>IF('Number of Firms per 1000 Capita'!M103=0,"",SUMIFS(allNAICS!$P:$P,allNAICS!$C:$C,'Revenue per capita'!$A103,allNAICS!$E:$E,'Revenue per capita'!M$1)/$B103)</f>
        <v>17.422658516742622</v>
      </c>
      <c r="N103" s="2">
        <f>IF('Number of Firms per 1000 Capita'!N103=0,"",SUMIFS(allNAICS!$P:$P,allNAICS!$C:$C,'Revenue per capita'!$A103,allNAICS!$E:$E,'Revenue per capita'!N$1)/$B103)</f>
        <v>0.87217146518643307</v>
      </c>
      <c r="O103" s="2">
        <f>IF('Number of Firms per 1000 Capita'!O103=0,"",SUMIFS(allNAICS!$P:$P,allNAICS!$C:$C,'Revenue per capita'!$A103,allNAICS!$E:$E,'Revenue per capita'!O$1)/$B103)</f>
        <v>1.0422687315060801</v>
      </c>
      <c r="P103" s="2">
        <f>IF('Number of Firms per 1000 Capita'!P103=0,"",SUMIFS(allNAICS!$P:$P,allNAICS!$C:$C,'Revenue per capita'!$A103,allNAICS!$E:$E,'Revenue per capita'!P$1)/$B103)</f>
        <v>13.509982217038525</v>
      </c>
      <c r="Q103" s="2">
        <f>IF('Number of Firms per 1000 Capita'!Q103=0,"",SUMIFS(allNAICS!$P:$P,allNAICS!$C:$C,'Revenue per capita'!$A103,allNAICS!$E:$E,'Revenue per capita'!Q$1)/$B103)</f>
        <v>1.8780571214641064</v>
      </c>
      <c r="R103" s="2">
        <f>IF('Number of Firms per 1000 Capita'!R103=0,"",SUMIFS(allNAICS!$P:$P,allNAICS!$C:$C,'Revenue per capita'!$A103,allNAICS!$E:$E,'Revenue per capita'!R$1)/$B103)</f>
        <v>1.321126446215541</v>
      </c>
      <c r="S103" s="2">
        <f>IF('Number of Firms per 1000 Capita'!S103=0,"",SUMIFS(allNAICS!$P:$P,allNAICS!$C:$C,'Revenue per capita'!$A103,allNAICS!$E:$E,'Revenue per capita'!S$1)/$B103)</f>
        <v>0.96247579141378148</v>
      </c>
      <c r="T103" s="2">
        <f>IF('Number of Firms per 1000 Capita'!T103=0,"",SUMIFS(allNAICS!$P:$P,allNAICS!$C:$C,'Revenue per capita'!$A103,allNAICS!$E:$E,'Revenue per capita'!T$1)/$B103)</f>
        <v>1.0347055731945254</v>
      </c>
      <c r="U103" s="2">
        <f>IF('Number of Firms per 1000 Capita'!U103=0,"",SUMIFS(allNAICS!$P:$P,allNAICS!$C:$C,'Revenue per capita'!$A103,allNAICS!$E:$E,'Revenue per capita'!U$1)/$B103)</f>
        <v>7.3631395926477889</v>
      </c>
      <c r="V103" s="2">
        <f>IF('Number of Firms per 1000 Capita'!V103=0,"",SUMIFS(allNAICS!$P:$P,allNAICS!$C:$C,'Revenue per capita'!$A103,allNAICS!$E:$E,'Revenue per capita'!V$1)/$B103)</f>
        <v>0.95554619610214764</v>
      </c>
      <c r="W103" s="2">
        <f>IF('Number of Firms per 1000 Capita'!W103=0,"",SUMIFS(allNAICS!$P:$P,allNAICS!$C:$C,'Revenue per capita'!$A103,allNAICS!$E:$E,'Revenue per capita'!W$1)/$B103)</f>
        <v>1.8231279293289271</v>
      </c>
      <c r="X103" s="2">
        <f>IF('Number of Firms per 1000 Capita'!X103=0,"",SUMIFS(allNAICS!$P:$P,allNAICS!$C:$C,'Revenue per capita'!$A103,allNAICS!$E:$E,'Revenue per capita'!X$1)/$B103)</f>
        <v>0.62877167973390358</v>
      </c>
      <c r="Y103" s="2" t="str">
        <f>IF('Number of Firms per 1000 Capita'!Y103=0,"",SUMIFS(allNAICS!$P:$P,allNAICS!$C:$C,'Revenue per capita'!$A103,allNAICS!$E:$E,'Revenue per capita'!Y$1)/$B103)</f>
        <v/>
      </c>
      <c r="Z103" s="2" t="str">
        <f>IF('Number of Firms per 1000 Capita'!Z103=0,"",SUMIFS(allNAICS!$P:$P,allNAICS!$C:$C,'Revenue per capita'!$A103,allNAICS!$E:$E,'Revenue per capita'!Z$1)/$B103)</f>
        <v/>
      </c>
    </row>
    <row r="104" spans="1:26" x14ac:dyDescent="0.45">
      <c r="A104" s="2" t="s">
        <v>585</v>
      </c>
      <c r="B104" s="2">
        <v>363471</v>
      </c>
      <c r="C104" s="2" t="s">
        <v>494</v>
      </c>
      <c r="D104" s="2">
        <v>44.052069099999997</v>
      </c>
      <c r="E104" s="2">
        <v>-123.08675359999999</v>
      </c>
      <c r="F104" s="3">
        <f t="shared" si="1"/>
        <v>57.245309804633663</v>
      </c>
      <c r="G104" s="2">
        <f>IF('Number of Firms per 1000 Capita'!G104=0,"",SUMIFS(allNAICS!$P:$P,allNAICS!$C:$C,'Revenue per capita'!$A104,allNAICS!$E:$E,'Revenue per capita'!G$1)/$B104)</f>
        <v>0.74031490820450596</v>
      </c>
      <c r="H104" s="2">
        <f>IF('Number of Firms per 1000 Capita'!H104=0,"",SUMIFS(allNAICS!$P:$P,allNAICS!$C:$C,'Revenue per capita'!$A104,allNAICS!$E:$E,'Revenue per capita'!H$1)/$B104)</f>
        <v>0</v>
      </c>
      <c r="I104" s="2" t="str">
        <f>IF('Number of Firms per 1000 Capita'!I104=0,"",SUMIFS(allNAICS!$P:$P,allNAICS!$C:$C,'Revenue per capita'!$A104,allNAICS!$E:$E,'Revenue per capita'!I$1)/$B104)</f>
        <v/>
      </c>
      <c r="J104" s="2">
        <f>IF('Number of Firms per 1000 Capita'!J104=0,"",SUMIFS(allNAICS!$P:$P,allNAICS!$C:$C,'Revenue per capita'!$A104,allNAICS!$E:$E,'Revenue per capita'!J$1)/$B104)</f>
        <v>2.9854486327657503</v>
      </c>
      <c r="K104" s="2">
        <f>IF('Number of Firms per 1000 Capita'!K104=0,"",SUMIFS(allNAICS!$P:$P,allNAICS!$C:$C,'Revenue per capita'!$A104,allNAICS!$E:$E,'Revenue per capita'!K$1)/$B104)</f>
        <v>10.595478043640345</v>
      </c>
      <c r="L104" s="2">
        <f>IF('Number of Firms per 1000 Capita'!L104=0,"",SUMIFS(allNAICS!$P:$P,allNAICS!$C:$C,'Revenue per capita'!$A104,allNAICS!$E:$E,'Revenue per capita'!L$1)/$B104)</f>
        <v>9.7190587419629075</v>
      </c>
      <c r="M104" s="2">
        <f>IF('Number of Firms per 1000 Capita'!M104=0,"",SUMIFS(allNAICS!$P:$P,allNAICS!$C:$C,'Revenue per capita'!$A104,allNAICS!$E:$E,'Revenue per capita'!M$1)/$B104)</f>
        <v>11.314011296637146</v>
      </c>
      <c r="N104" s="2">
        <f>IF('Number of Firms per 1000 Capita'!N104=0,"",SUMIFS(allNAICS!$P:$P,allNAICS!$C:$C,'Revenue per capita'!$A104,allNAICS!$E:$E,'Revenue per capita'!N$1)/$B104)</f>
        <v>1.0753127484723679</v>
      </c>
      <c r="O104" s="2">
        <f>IF('Number of Firms per 1000 Capita'!O104=0,"",SUMIFS(allNAICS!$P:$P,allNAICS!$C:$C,'Revenue per capita'!$A104,allNAICS!$E:$E,'Revenue per capita'!O$1)/$B104)</f>
        <v>1.8188686305097244</v>
      </c>
      <c r="P104" s="2">
        <f>IF('Number of Firms per 1000 Capita'!P104=0,"",SUMIFS(allNAICS!$P:$P,allNAICS!$C:$C,'Revenue per capita'!$A104,allNAICS!$E:$E,'Revenue per capita'!P$1)/$B104)</f>
        <v>4.9501445782469577</v>
      </c>
      <c r="Q104" s="2">
        <f>IF('Number of Firms per 1000 Capita'!Q104=0,"",SUMIFS(allNAICS!$P:$P,allNAICS!$C:$C,'Revenue per capita'!$A104,allNAICS!$E:$E,'Revenue per capita'!Q$1)/$B104)</f>
        <v>1.3539126917965945</v>
      </c>
      <c r="R104" s="2">
        <f>IF('Number of Firms per 1000 Capita'!R104=0,"",SUMIFS(allNAICS!$P:$P,allNAICS!$C:$C,'Revenue per capita'!$A104,allNAICS!$E:$E,'Revenue per capita'!R$1)/$B104)</f>
        <v>1.8987952271295372</v>
      </c>
      <c r="S104" s="2">
        <f>IF('Number of Firms per 1000 Capita'!S104=0,"",SUMIFS(allNAICS!$P:$P,allNAICS!$C:$C,'Revenue per capita'!$A104,allNAICS!$E:$E,'Revenue per capita'!S$1)/$B104)</f>
        <v>0.90119706936729482</v>
      </c>
      <c r="T104" s="2">
        <f>IF('Number of Firms per 1000 Capita'!T104=0,"",SUMIFS(allNAICS!$P:$P,allNAICS!$C:$C,'Revenue per capita'!$A104,allNAICS!$E:$E,'Revenue per capita'!T$1)/$B104)</f>
        <v>0.33092598859331279</v>
      </c>
      <c r="U104" s="2">
        <f>IF('Number of Firms per 1000 Capita'!U104=0,"",SUMIFS(allNAICS!$P:$P,allNAICS!$C:$C,'Revenue per capita'!$A104,allNAICS!$E:$E,'Revenue per capita'!U$1)/$B104)</f>
        <v>6.221472964830757</v>
      </c>
      <c r="V104" s="2">
        <f>IF('Number of Firms per 1000 Capita'!V104=0,"",SUMIFS(allNAICS!$P:$P,allNAICS!$C:$C,'Revenue per capita'!$A104,allNAICS!$E:$E,'Revenue per capita'!V$1)/$B104)</f>
        <v>0.27406037895733082</v>
      </c>
      <c r="W104" s="2">
        <f>IF('Number of Firms per 1000 Capita'!W104=0,"",SUMIFS(allNAICS!$P:$P,allNAICS!$C:$C,'Revenue per capita'!$A104,allNAICS!$E:$E,'Revenue per capita'!W$1)/$B104)</f>
        <v>1.7616260994687334</v>
      </c>
      <c r="X104" s="2">
        <f>IF('Number of Firms per 1000 Capita'!X104=0,"",SUMIFS(allNAICS!$P:$P,allNAICS!$C:$C,'Revenue per capita'!$A104,allNAICS!$E:$E,'Revenue per capita'!X$1)/$B104)</f>
        <v>0.92377383615199016</v>
      </c>
      <c r="Y104" s="2">
        <f>IF('Number of Firms per 1000 Capita'!Y104=0,"",SUMIFS(allNAICS!$P:$P,allNAICS!$C:$C,'Revenue per capita'!$A104,allNAICS!$E:$E,'Revenue per capita'!Y$1)/$B104)</f>
        <v>0.38090796789840181</v>
      </c>
      <c r="Z104" s="2" t="str">
        <f>IF('Number of Firms per 1000 Capita'!Z104=0,"",SUMIFS(allNAICS!$P:$P,allNAICS!$C:$C,'Revenue per capita'!$A104,allNAICS!$E:$E,'Revenue per capita'!Z$1)/$B104)</f>
        <v/>
      </c>
    </row>
    <row r="105" spans="1:26" x14ac:dyDescent="0.45">
      <c r="A105" s="2" t="s">
        <v>586</v>
      </c>
      <c r="B105" s="2">
        <v>315263</v>
      </c>
      <c r="C105" s="2" t="s">
        <v>504</v>
      </c>
      <c r="D105" s="2">
        <v>37.971559200000002</v>
      </c>
      <c r="E105" s="2">
        <v>-87.571089799999996</v>
      </c>
      <c r="F105" s="3">
        <f t="shared" si="1"/>
        <v>129.51392646774283</v>
      </c>
      <c r="G105" s="2">
        <f>IF('Number of Firms per 1000 Capita'!G105=0,"",SUMIFS(allNAICS!$P:$P,allNAICS!$C:$C,'Revenue per capita'!$A105,allNAICS!$E:$E,'Revenue per capita'!G$1)/$B105)</f>
        <v>0</v>
      </c>
      <c r="H105" s="2">
        <f>IF('Number of Firms per 1000 Capita'!H105=0,"",SUMIFS(allNAICS!$P:$P,allNAICS!$C:$C,'Revenue per capita'!$A105,allNAICS!$E:$E,'Revenue per capita'!H$1)/$B105)</f>
        <v>0.89943951557905621</v>
      </c>
      <c r="I105" s="2" t="str">
        <f>IF('Number of Firms per 1000 Capita'!I105=0,"",SUMIFS(allNAICS!$P:$P,allNAICS!$C:$C,'Revenue per capita'!$A105,allNAICS!$E:$E,'Revenue per capita'!I$1)/$B105)</f>
        <v/>
      </c>
      <c r="J105" s="2">
        <f>IF('Number of Firms per 1000 Capita'!J105=0,"",SUMIFS(allNAICS!$P:$P,allNAICS!$C:$C,'Revenue per capita'!$A105,allNAICS!$E:$E,'Revenue per capita'!J$1)/$B105)</f>
        <v>6.77923828676375</v>
      </c>
      <c r="K105" s="2">
        <f>IF('Number of Firms per 1000 Capita'!K105=0,"",SUMIFS(allNAICS!$P:$P,allNAICS!$C:$C,'Revenue per capita'!$A105,allNAICS!$E:$E,'Revenue per capita'!K$1)/$B105)</f>
        <v>54.054792347976132</v>
      </c>
      <c r="L105" s="2">
        <f>IF('Number of Firms per 1000 Capita'!L105=0,"",SUMIFS(allNAICS!$P:$P,allNAICS!$C:$C,'Revenue per capita'!$A105,allNAICS!$E:$E,'Revenue per capita'!L$1)/$B105)</f>
        <v>19.238340686981982</v>
      </c>
      <c r="M105" s="2">
        <f>IF('Number of Firms per 1000 Capita'!M105=0,"",SUMIFS(allNAICS!$P:$P,allNAICS!$C:$C,'Revenue per capita'!$A105,allNAICS!$E:$E,'Revenue per capita'!M$1)/$B105)</f>
        <v>15.211772393208211</v>
      </c>
      <c r="N105" s="2">
        <f>IF('Number of Firms per 1000 Capita'!N105=0,"",SUMIFS(allNAICS!$P:$P,allNAICS!$C:$C,'Revenue per capita'!$A105,allNAICS!$E:$E,'Revenue per capita'!N$1)/$B105)</f>
        <v>5.4265708313376448</v>
      </c>
      <c r="O105" s="2">
        <f>IF('Number of Firms per 1000 Capita'!O105=0,"",SUMIFS(allNAICS!$P:$P,allNAICS!$C:$C,'Revenue per capita'!$A105,allNAICS!$E:$E,'Revenue per capita'!O$1)/$B105)</f>
        <v>3.5365805692390162</v>
      </c>
      <c r="P105" s="2">
        <f>IF('Number of Firms per 1000 Capita'!P105=0,"",SUMIFS(allNAICS!$P:$P,allNAICS!$C:$C,'Revenue per capita'!$A105,allNAICS!$E:$E,'Revenue per capita'!P$1)/$B105)</f>
        <v>4.122104401721737</v>
      </c>
      <c r="Q105" s="2">
        <f>IF('Number of Firms per 1000 Capita'!Q105=0,"",SUMIFS(allNAICS!$P:$P,allNAICS!$C:$C,'Revenue per capita'!$A105,allNAICS!$E:$E,'Revenue per capita'!Q$1)/$B105)</f>
        <v>1.2833253505803091</v>
      </c>
      <c r="R105" s="2">
        <f>IF('Number of Firms per 1000 Capita'!R105=0,"",SUMIFS(allNAICS!$P:$P,allNAICS!$C:$C,'Revenue per capita'!$A105,allNAICS!$E:$E,'Revenue per capita'!R$1)/$B105)</f>
        <v>4.3330013353929893</v>
      </c>
      <c r="S105" s="2">
        <f>IF('Number of Firms per 1000 Capita'!S105=0,"",SUMIFS(allNAICS!$P:$P,allNAICS!$C:$C,'Revenue per capita'!$A105,allNAICS!$E:$E,'Revenue per capita'!S$1)/$B105)</f>
        <v>1.3051166803589385</v>
      </c>
      <c r="T105" s="2">
        <f>IF('Number of Firms per 1000 Capita'!T105=0,"",SUMIFS(allNAICS!$P:$P,allNAICS!$C:$C,'Revenue per capita'!$A105,allNAICS!$E:$E,'Revenue per capita'!T$1)/$B105)</f>
        <v>0.41932925842867702</v>
      </c>
      <c r="U105" s="2">
        <f>IF('Number of Firms per 1000 Capita'!U105=0,"",SUMIFS(allNAICS!$P:$P,allNAICS!$C:$C,'Revenue per capita'!$A105,allNAICS!$E:$E,'Revenue per capita'!U$1)/$B105)</f>
        <v>8.8073893860047008</v>
      </c>
      <c r="V105" s="2">
        <f>IF('Number of Firms per 1000 Capita'!V105=0,"",SUMIFS(allNAICS!$P:$P,allNAICS!$C:$C,'Revenue per capita'!$A105,allNAICS!$E:$E,'Revenue per capita'!V$1)/$B105)</f>
        <v>0.32481769189533816</v>
      </c>
      <c r="W105" s="2">
        <f>IF('Number of Firms per 1000 Capita'!W105=0,"",SUMIFS(allNAICS!$P:$P,allNAICS!$C:$C,'Revenue per capita'!$A105,allNAICS!$E:$E,'Revenue per capita'!W$1)/$B105)</f>
        <v>2.1210354529392919</v>
      </c>
      <c r="X105" s="2">
        <f>IF('Number of Firms per 1000 Capita'!X105=0,"",SUMIFS(allNAICS!$P:$P,allNAICS!$C:$C,'Revenue per capita'!$A105,allNAICS!$E:$E,'Revenue per capita'!X$1)/$B105)</f>
        <v>1.304583791945138</v>
      </c>
      <c r="Y105" s="2">
        <f>IF('Number of Firms per 1000 Capita'!Y105=0,"",SUMIFS(allNAICS!$P:$P,allNAICS!$C:$C,'Revenue per capita'!$A105,allNAICS!$E:$E,'Revenue per capita'!Y$1)/$B105)</f>
        <v>0.34648848738989352</v>
      </c>
      <c r="Z105" s="2" t="str">
        <f>IF('Number of Firms per 1000 Capita'!Z105=0,"",SUMIFS(allNAICS!$P:$P,allNAICS!$C:$C,'Revenue per capita'!$A105,allNAICS!$E:$E,'Revenue per capita'!Z$1)/$B105)</f>
        <v/>
      </c>
    </row>
    <row r="106" spans="1:26" x14ac:dyDescent="0.45">
      <c r="A106" s="2" t="s">
        <v>587</v>
      </c>
      <c r="B106" s="2">
        <v>100031</v>
      </c>
      <c r="C106" s="2" t="s">
        <v>464</v>
      </c>
      <c r="D106" s="2">
        <v>64.837777799999998</v>
      </c>
      <c r="E106" s="2">
        <v>-147.7163889</v>
      </c>
      <c r="F106" s="3">
        <f t="shared" si="1"/>
        <v>78.530565524687361</v>
      </c>
      <c r="G106" s="2">
        <f>IF('Number of Firms per 1000 Capita'!G106=0,"",SUMIFS(allNAICS!$P:$P,allNAICS!$C:$C,'Revenue per capita'!$A106,allNAICS!$E:$E,'Revenue per capita'!G$1)/$B106)</f>
        <v>6.1241015285261567E-2</v>
      </c>
      <c r="H106" s="2">
        <f>IF('Number of Firms per 1000 Capita'!H106=0,"",SUMIFS(allNAICS!$P:$P,allNAICS!$C:$C,'Revenue per capita'!$A106,allNAICS!$E:$E,'Revenue per capita'!H$1)/$B106)</f>
        <v>6.3327968329817761</v>
      </c>
      <c r="I106" s="2" t="str">
        <f>IF('Number of Firms per 1000 Capita'!I106=0,"",SUMIFS(allNAICS!$P:$P,allNAICS!$C:$C,'Revenue per capita'!$A106,allNAICS!$E:$E,'Revenue per capita'!I$1)/$B106)</f>
        <v/>
      </c>
      <c r="J106" s="2">
        <f>IF('Number of Firms per 1000 Capita'!J106=0,"",SUMIFS(allNAICS!$P:$P,allNAICS!$C:$C,'Revenue per capita'!$A106,allNAICS!$E:$E,'Revenue per capita'!J$1)/$B106)</f>
        <v>8.2611490437964239</v>
      </c>
      <c r="K106" s="2">
        <f>IF('Number of Firms per 1000 Capita'!K106=0,"",SUMIFS(allNAICS!$P:$P,allNAICS!$C:$C,'Revenue per capita'!$A106,allNAICS!$E:$E,'Revenue per capita'!K$1)/$B106)</f>
        <v>18.206465995541382</v>
      </c>
      <c r="L106" s="2">
        <f>IF('Number of Firms per 1000 Capita'!L106=0,"",SUMIFS(allNAICS!$P:$P,allNAICS!$C:$C,'Revenue per capita'!$A106,allNAICS!$E:$E,'Revenue per capita'!L$1)/$B106)</f>
        <v>6.3421539322809926</v>
      </c>
      <c r="M106" s="2">
        <f>IF('Number of Firms per 1000 Capita'!M106=0,"",SUMIFS(allNAICS!$P:$P,allNAICS!$C:$C,'Revenue per capita'!$A106,allNAICS!$E:$E,'Revenue per capita'!M$1)/$B106)</f>
        <v>16.637052513720747</v>
      </c>
      <c r="N106" s="2">
        <f>IF('Number of Firms per 1000 Capita'!N106=0,"",SUMIFS(allNAICS!$P:$P,allNAICS!$C:$C,'Revenue per capita'!$A106,allNAICS!$E:$E,'Revenue per capita'!N$1)/$B106)</f>
        <v>3.8669912327178575</v>
      </c>
      <c r="O106" s="2">
        <f>IF('Number of Firms per 1000 Capita'!O106=0,"",SUMIFS(allNAICS!$P:$P,allNAICS!$C:$C,'Revenue per capita'!$A106,allNAICS!$E:$E,'Revenue per capita'!O$1)/$B106)</f>
        <v>1.6125601063670263</v>
      </c>
      <c r="P106" s="2">
        <f>IF('Number of Firms per 1000 Capita'!P106=0,"",SUMIFS(allNAICS!$P:$P,allNAICS!$C:$C,'Revenue per capita'!$A106,allNAICS!$E:$E,'Revenue per capita'!P$1)/$B106)</f>
        <v>1.1244214293568993</v>
      </c>
      <c r="Q106" s="2">
        <f>IF('Number of Firms per 1000 Capita'!Q106=0,"",SUMIFS(allNAICS!$P:$P,allNAICS!$C:$C,'Revenue per capita'!$A106,allNAICS!$E:$E,'Revenue per capita'!Q$1)/$B106)</f>
        <v>2.2467435095120512</v>
      </c>
      <c r="R106" s="2">
        <f>IF('Number of Firms per 1000 Capita'!R106=0,"",SUMIFS(allNAICS!$P:$P,allNAICS!$C:$C,'Revenue per capita'!$A106,allNAICS!$E:$E,'Revenue per capita'!R$1)/$B106)</f>
        <v>2.7676420309703991</v>
      </c>
      <c r="S106" s="2">
        <f>IF('Number of Firms per 1000 Capita'!S106=0,"",SUMIFS(allNAICS!$P:$P,allNAICS!$C:$C,'Revenue per capita'!$A106,allNAICS!$E:$E,'Revenue per capita'!S$1)/$B106)</f>
        <v>1.6950245423918586</v>
      </c>
      <c r="T106" s="2">
        <f>IF('Number of Firms per 1000 Capita'!T106=0,"",SUMIFS(allNAICS!$P:$P,allNAICS!$C:$C,'Revenue per capita'!$A106,allNAICS!$E:$E,'Revenue per capita'!T$1)/$B106)</f>
        <v>0.39681698673411242</v>
      </c>
      <c r="U106" s="2">
        <f>IF('Number of Firms per 1000 Capita'!U106=0,"",SUMIFS(allNAICS!$P:$P,allNAICS!$C:$C,'Revenue per capita'!$A106,allNAICS!$E:$E,'Revenue per capita'!U$1)/$B106)</f>
        <v>5.2098049604622565</v>
      </c>
      <c r="V106" s="2">
        <f>IF('Number of Firms per 1000 Capita'!V106=0,"",SUMIFS(allNAICS!$P:$P,allNAICS!$C:$C,'Revenue per capita'!$A106,allNAICS!$E:$E,'Revenue per capita'!V$1)/$B106)</f>
        <v>0.61843828413191915</v>
      </c>
      <c r="W106" s="2">
        <f>IF('Number of Firms per 1000 Capita'!W106=0,"",SUMIFS(allNAICS!$P:$P,allNAICS!$C:$C,'Revenue per capita'!$A106,allNAICS!$E:$E,'Revenue per capita'!W$1)/$B106)</f>
        <v>2.3231398266537373</v>
      </c>
      <c r="X106" s="2">
        <f>IF('Number of Firms per 1000 Capita'!X106=0,"",SUMIFS(allNAICS!$P:$P,allNAICS!$C:$C,'Revenue per capita'!$A106,allNAICS!$E:$E,'Revenue per capita'!X$1)/$B106)</f>
        <v>0.82812328178264738</v>
      </c>
      <c r="Y106" s="2" t="str">
        <f>IF('Number of Firms per 1000 Capita'!Y106=0,"",SUMIFS(allNAICS!$P:$P,allNAICS!$C:$C,'Revenue per capita'!$A106,allNAICS!$E:$E,'Revenue per capita'!Y$1)/$B106)</f>
        <v/>
      </c>
      <c r="Z106" s="2" t="str">
        <f>IF('Number of Firms per 1000 Capita'!Z106=0,"",SUMIFS(allNAICS!$P:$P,allNAICS!$C:$C,'Revenue per capita'!$A106,allNAICS!$E:$E,'Revenue per capita'!Z$1)/$B106)</f>
        <v/>
      </c>
    </row>
    <row r="107" spans="1:26" x14ac:dyDescent="0.45">
      <c r="A107" s="2" t="s">
        <v>588</v>
      </c>
      <c r="B107" s="2">
        <v>232660</v>
      </c>
      <c r="C107" s="2" t="s">
        <v>589</v>
      </c>
      <c r="D107" s="2">
        <v>46.877186299999998</v>
      </c>
      <c r="E107" s="2">
        <v>-96.789803399999997</v>
      </c>
      <c r="F107" s="3">
        <f t="shared" si="1"/>
        <v>126.31030258746669</v>
      </c>
      <c r="G107" s="2">
        <f>IF('Number of Firms per 1000 Capita'!G107=0,"",SUMIFS(allNAICS!$P:$P,allNAICS!$C:$C,'Revenue per capita'!$A107,allNAICS!$E:$E,'Revenue per capita'!G$1)/$B107)</f>
        <v>0</v>
      </c>
      <c r="H107" s="2" t="str">
        <f>IF('Number of Firms per 1000 Capita'!H107=0,"",SUMIFS(allNAICS!$P:$P,allNAICS!$C:$C,'Revenue per capita'!$A107,allNAICS!$E:$E,'Revenue per capita'!H$1)/$B107)</f>
        <v/>
      </c>
      <c r="I107" s="2">
        <f>IF('Number of Firms per 1000 Capita'!I107=0,"",SUMIFS(allNAICS!$P:$P,allNAICS!$C:$C,'Revenue per capita'!$A107,allNAICS!$E:$E,'Revenue per capita'!I$1)/$B107)</f>
        <v>0.64515602166251185</v>
      </c>
      <c r="J107" s="2">
        <f>IF('Number of Firms per 1000 Capita'!J107=0,"",SUMIFS(allNAICS!$P:$P,allNAICS!$C:$C,'Revenue per capita'!$A107,allNAICS!$E:$E,'Revenue per capita'!J$1)/$B107)</f>
        <v>9.6645792143041351</v>
      </c>
      <c r="K107" s="2">
        <f>IF('Number of Firms per 1000 Capita'!K107=0,"",SUMIFS(allNAICS!$P:$P,allNAICS!$C:$C,'Revenue per capita'!$A107,allNAICS!$E:$E,'Revenue per capita'!K$1)/$B107)</f>
        <v>15.813178028023726</v>
      </c>
      <c r="L107" s="2">
        <f>IF('Number of Firms per 1000 Capita'!L107=0,"",SUMIFS(allNAICS!$P:$P,allNAICS!$C:$C,'Revenue per capita'!$A107,allNAICS!$E:$E,'Revenue per capita'!L$1)/$B107)</f>
        <v>37.175878965013325</v>
      </c>
      <c r="M107" s="2">
        <f>IF('Number of Firms per 1000 Capita'!M107=0,"",SUMIFS(allNAICS!$P:$P,allNAICS!$C:$C,'Revenue per capita'!$A107,allNAICS!$E:$E,'Revenue per capita'!M$1)/$B107)</f>
        <v>19.353515860053296</v>
      </c>
      <c r="N107" s="2">
        <f>IF('Number of Firms per 1000 Capita'!N107=0,"",SUMIFS(allNAICS!$P:$P,allNAICS!$C:$C,'Revenue per capita'!$A107,allNAICS!$E:$E,'Revenue per capita'!N$1)/$B107)</f>
        <v>3.7742069973351673</v>
      </c>
      <c r="O107" s="2">
        <f>IF('Number of Firms per 1000 Capita'!O107=0,"",SUMIFS(allNAICS!$P:$P,allNAICS!$C:$C,'Revenue per capita'!$A107,allNAICS!$E:$E,'Revenue per capita'!O$1)/$B107)</f>
        <v>4.1859838390784834</v>
      </c>
      <c r="P107" s="2">
        <f>IF('Number of Firms per 1000 Capita'!P107=0,"",SUMIFS(allNAICS!$P:$P,allNAICS!$C:$C,'Revenue per capita'!$A107,allNAICS!$E:$E,'Revenue per capita'!P$1)/$B107)</f>
        <v>12.815473222728444</v>
      </c>
      <c r="Q107" s="2">
        <f>IF('Number of Firms per 1000 Capita'!Q107=0,"",SUMIFS(allNAICS!$P:$P,allNAICS!$C:$C,'Revenue per capita'!$A107,allNAICS!$E:$E,'Revenue per capita'!Q$1)/$B107)</f>
        <v>2.8178844666036276</v>
      </c>
      <c r="R107" s="2">
        <f>IF('Number of Firms per 1000 Capita'!R107=0,"",SUMIFS(allNAICS!$P:$P,allNAICS!$C:$C,'Revenue per capita'!$A107,allNAICS!$E:$E,'Revenue per capita'!R$1)/$B107)</f>
        <v>3.6767557809679361</v>
      </c>
      <c r="S107" s="2">
        <f>IF('Number of Firms per 1000 Capita'!S107=0,"",SUMIFS(allNAICS!$P:$P,allNAICS!$C:$C,'Revenue per capita'!$A107,allNAICS!$E:$E,'Revenue per capita'!S$1)/$B107)</f>
        <v>1.6243445370927534</v>
      </c>
      <c r="T107" s="2">
        <f>IF('Number of Firms per 1000 Capita'!T107=0,"",SUMIFS(allNAICS!$P:$P,allNAICS!$C:$C,'Revenue per capita'!$A107,allNAICS!$E:$E,'Revenue per capita'!T$1)/$B107)</f>
        <v>0.51287715980400583</v>
      </c>
      <c r="U107" s="2">
        <f>IF('Number of Firms per 1000 Capita'!U107=0,"",SUMIFS(allNAICS!$P:$P,allNAICS!$C:$C,'Revenue per capita'!$A107,allNAICS!$E:$E,'Revenue per capita'!U$1)/$B107)</f>
        <v>9.2787801942749084</v>
      </c>
      <c r="V107" s="2">
        <f>IF('Number of Firms per 1000 Capita'!V107=0,"",SUMIFS(allNAICS!$P:$P,allNAICS!$C:$C,'Revenue per capita'!$A107,allNAICS!$E:$E,'Revenue per capita'!V$1)/$B107)</f>
        <v>0.75981260208028878</v>
      </c>
      <c r="W107" s="2">
        <f>IF('Number of Firms per 1000 Capita'!W107=0,"",SUMIFS(allNAICS!$P:$P,allNAICS!$C:$C,'Revenue per capita'!$A107,allNAICS!$E:$E,'Revenue per capita'!W$1)/$B107)</f>
        <v>2.5030043840797731</v>
      </c>
      <c r="X107" s="2">
        <f>IF('Number of Firms per 1000 Capita'!X107=0,"",SUMIFS(allNAICS!$P:$P,allNAICS!$C:$C,'Revenue per capita'!$A107,allNAICS!$E:$E,'Revenue per capita'!X$1)/$B107)</f>
        <v>1.0468623742800653</v>
      </c>
      <c r="Y107" s="2">
        <f>IF('Number of Firms per 1000 Capita'!Y107=0,"",SUMIFS(allNAICS!$P:$P,allNAICS!$C:$C,'Revenue per capita'!$A107,allNAICS!$E:$E,'Revenue per capita'!Y$1)/$B107)</f>
        <v>0.66200894008424305</v>
      </c>
      <c r="Z107" s="2" t="str">
        <f>IF('Number of Firms per 1000 Capita'!Z107=0,"",SUMIFS(allNAICS!$P:$P,allNAICS!$C:$C,'Revenue per capita'!$A107,allNAICS!$E:$E,'Revenue per capita'!Z$1)/$B107)</f>
        <v/>
      </c>
    </row>
    <row r="108" spans="1:26" x14ac:dyDescent="0.45">
      <c r="A108" s="2" t="s">
        <v>590</v>
      </c>
      <c r="B108" s="2">
        <v>128221</v>
      </c>
      <c r="C108" s="2" t="s">
        <v>453</v>
      </c>
      <c r="D108" s="2">
        <v>36.728058300000001</v>
      </c>
      <c r="E108" s="2">
        <v>-108.2186856</v>
      </c>
      <c r="F108" s="3">
        <f t="shared" si="1"/>
        <v>56.598380920442054</v>
      </c>
      <c r="G108" s="2">
        <f>IF('Number of Firms per 1000 Capita'!G108=0,"",SUMIFS(allNAICS!$P:$P,allNAICS!$C:$C,'Revenue per capita'!$A108,allNAICS!$E:$E,'Revenue per capita'!G$1)/$B108)</f>
        <v>7.9901108242799543E-2</v>
      </c>
      <c r="H108" s="2">
        <f>IF('Number of Firms per 1000 Capita'!H108=0,"",SUMIFS(allNAICS!$P:$P,allNAICS!$C:$C,'Revenue per capita'!$A108,allNAICS!$E:$E,'Revenue per capita'!H$1)/$B108)</f>
        <v>9.1314293290490642</v>
      </c>
      <c r="I108" s="2" t="str">
        <f>IF('Number of Firms per 1000 Capita'!I108=0,"",SUMIFS(allNAICS!$P:$P,allNAICS!$C:$C,'Revenue per capita'!$A108,allNAICS!$E:$E,'Revenue per capita'!I$1)/$B108)</f>
        <v/>
      </c>
      <c r="J108" s="2">
        <f>IF('Number of Firms per 1000 Capita'!J108=0,"",SUMIFS(allNAICS!$P:$P,allNAICS!$C:$C,'Revenue per capita'!$A108,allNAICS!$E:$E,'Revenue per capita'!J$1)/$B108)</f>
        <v>3.8904547617005014</v>
      </c>
      <c r="K108" s="2">
        <f>IF('Number of Firms per 1000 Capita'!K108=0,"",SUMIFS(allNAICS!$P:$P,allNAICS!$C:$C,'Revenue per capita'!$A108,allNAICS!$E:$E,'Revenue per capita'!K$1)/$B108)</f>
        <v>2.2816387331248391</v>
      </c>
      <c r="L108" s="2">
        <f>IF('Number of Firms per 1000 Capita'!L108=0,"",SUMIFS(allNAICS!$P:$P,allNAICS!$C:$C,'Revenue per capita'!$A108,allNAICS!$E:$E,'Revenue per capita'!L$1)/$B108)</f>
        <v>9.8127061869740526</v>
      </c>
      <c r="M108" s="2">
        <f>IF('Number of Firms per 1000 Capita'!M108=0,"",SUMIFS(allNAICS!$P:$P,allNAICS!$C:$C,'Revenue per capita'!$A108,allNAICS!$E:$E,'Revenue per capita'!M$1)/$B108)</f>
        <v>13.73601828093682</v>
      </c>
      <c r="N108" s="2">
        <f>IF('Number of Firms per 1000 Capita'!N108=0,"",SUMIFS(allNAICS!$P:$P,allNAICS!$C:$C,'Revenue per capita'!$A108,allNAICS!$E:$E,'Revenue per capita'!N$1)/$B108)</f>
        <v>3.6006504394755927</v>
      </c>
      <c r="O108" s="2">
        <f>IF('Number of Firms per 1000 Capita'!O108=0,"",SUMIFS(allNAICS!$P:$P,allNAICS!$C:$C,'Revenue per capita'!$A108,allNAICS!$E:$E,'Revenue per capita'!O$1)/$B108)</f>
        <v>0.80490715249452116</v>
      </c>
      <c r="P108" s="2">
        <f>IF('Number of Firms per 1000 Capita'!P108=0,"",SUMIFS(allNAICS!$P:$P,allNAICS!$C:$C,'Revenue per capita'!$A108,allNAICS!$E:$E,'Revenue per capita'!P$1)/$B108)</f>
        <v>0.82099656062579451</v>
      </c>
      <c r="Q108" s="2">
        <f>IF('Number of Firms per 1000 Capita'!Q108=0,"",SUMIFS(allNAICS!$P:$P,allNAICS!$C:$C,'Revenue per capita'!$A108,allNAICS!$E:$E,'Revenue per capita'!Q$1)/$B108)</f>
        <v>2.1856560157852458</v>
      </c>
      <c r="R108" s="2">
        <f>IF('Number of Firms per 1000 Capita'!R108=0,"",SUMIFS(allNAICS!$P:$P,allNAICS!$C:$C,'Revenue per capita'!$A108,allNAICS!$E:$E,'Revenue per capita'!R$1)/$B108)</f>
        <v>1.2374883989362118</v>
      </c>
      <c r="S108" s="2">
        <f>IF('Number of Firms per 1000 Capita'!S108=0,"",SUMIFS(allNAICS!$P:$P,allNAICS!$C:$C,'Revenue per capita'!$A108,allNAICS!$E:$E,'Revenue per capita'!S$1)/$B108)</f>
        <v>0.91745501906863935</v>
      </c>
      <c r="T108" s="2">
        <f>IF('Number of Firms per 1000 Capita'!T108=0,"",SUMIFS(allNAICS!$P:$P,allNAICS!$C:$C,'Revenue per capita'!$A108,allNAICS!$E:$E,'Revenue per capita'!T$1)/$B108)</f>
        <v>0.13279416008298173</v>
      </c>
      <c r="U108" s="2">
        <f>IF('Number of Firms per 1000 Capita'!U108=0,"",SUMIFS(allNAICS!$P:$P,allNAICS!$C:$C,'Revenue per capita'!$A108,allNAICS!$E:$E,'Revenue per capita'!U$1)/$B108)</f>
        <v>4.5252805702654015</v>
      </c>
      <c r="V108" s="2">
        <f>IF('Number of Firms per 1000 Capita'!V108=0,"",SUMIFS(allNAICS!$P:$P,allNAICS!$C:$C,'Revenue per capita'!$A108,allNAICS!$E:$E,'Revenue per capita'!V$1)/$B108)</f>
        <v>0.35452071033606042</v>
      </c>
      <c r="W108" s="2">
        <f>IF('Number of Firms per 1000 Capita'!W108=0,"",SUMIFS(allNAICS!$P:$P,allNAICS!$C:$C,'Revenue per capita'!$A108,allNAICS!$E:$E,'Revenue per capita'!W$1)/$B108)</f>
        <v>1.7390521053493577</v>
      </c>
      <c r="X108" s="2">
        <f>IF('Number of Firms per 1000 Capita'!X108=0,"",SUMIFS(allNAICS!$P:$P,allNAICS!$C:$C,'Revenue per capita'!$A108,allNAICS!$E:$E,'Revenue per capita'!X$1)/$B108)</f>
        <v>1.3474313879941664</v>
      </c>
      <c r="Y108" s="2" t="str">
        <f>IF('Number of Firms per 1000 Capita'!Y108=0,"",SUMIFS(allNAICS!$P:$P,allNAICS!$C:$C,'Revenue per capita'!$A108,allNAICS!$E:$E,'Revenue per capita'!Y$1)/$B108)</f>
        <v/>
      </c>
      <c r="Z108" s="2" t="str">
        <f>IF('Number of Firms per 1000 Capita'!Z108=0,"",SUMIFS(allNAICS!$P:$P,allNAICS!$C:$C,'Revenue per capita'!$A108,allNAICS!$E:$E,'Revenue per capita'!Z$1)/$B108)</f>
        <v/>
      </c>
    </row>
    <row r="109" spans="1:26" x14ac:dyDescent="0.45">
      <c r="A109" s="2" t="s">
        <v>591</v>
      </c>
      <c r="B109" s="2">
        <v>385337</v>
      </c>
      <c r="C109" s="2" t="s">
        <v>470</v>
      </c>
      <c r="D109" s="2">
        <v>35.052664100000001</v>
      </c>
      <c r="E109" s="2">
        <v>-78.878358500000004</v>
      </c>
      <c r="F109" s="3">
        <f t="shared" si="1"/>
        <v>47.189512037515215</v>
      </c>
      <c r="G109" s="2">
        <f>IF('Number of Firms per 1000 Capita'!G109=0,"",SUMIFS(allNAICS!$P:$P,allNAICS!$C:$C,'Revenue per capita'!$A109,allNAICS!$E:$E,'Revenue per capita'!G$1)/$B109)</f>
        <v>4.0398404513451863E-2</v>
      </c>
      <c r="H109" s="2" t="str">
        <f>IF('Number of Firms per 1000 Capita'!H109=0,"",SUMIFS(allNAICS!$P:$P,allNAICS!$C:$C,'Revenue per capita'!$A109,allNAICS!$E:$E,'Revenue per capita'!H$1)/$B109)</f>
        <v/>
      </c>
      <c r="I109" s="2">
        <f>IF('Number of Firms per 1000 Capita'!I109=0,"",SUMIFS(allNAICS!$P:$P,allNAICS!$C:$C,'Revenue per capita'!$A109,allNAICS!$E:$E,'Revenue per capita'!I$1)/$B109)</f>
        <v>0.61130906193799195</v>
      </c>
      <c r="J109" s="2">
        <f>IF('Number of Firms per 1000 Capita'!J109=0,"",SUMIFS(allNAICS!$P:$P,allNAICS!$C:$C,'Revenue per capita'!$A109,allNAICS!$E:$E,'Revenue per capita'!J$1)/$B109)</f>
        <v>2.82856824026761</v>
      </c>
      <c r="K109" s="2">
        <f>IF('Number of Firms per 1000 Capita'!K109=0,"",SUMIFS(allNAICS!$P:$P,allNAICS!$C:$C,'Revenue per capita'!$A109,allNAICS!$E:$E,'Revenue per capita'!K$1)/$B109)</f>
        <v>14.861762561082896</v>
      </c>
      <c r="L109" s="2">
        <f>IF('Number of Firms per 1000 Capita'!L109=0,"",SUMIFS(allNAICS!$P:$P,allNAICS!$C:$C,'Revenue per capita'!$A109,allNAICS!$E:$E,'Revenue per capita'!L$1)/$B109)</f>
        <v>2.4747714338358371</v>
      </c>
      <c r="M109" s="2">
        <f>IF('Number of Firms per 1000 Capita'!M109=0,"",SUMIFS(allNAICS!$P:$P,allNAICS!$C:$C,'Revenue per capita'!$A109,allNAICS!$E:$E,'Revenue per capita'!M$1)/$B109)</f>
        <v>11.779486527377335</v>
      </c>
      <c r="N109" s="2">
        <f>IF('Number of Firms per 1000 Capita'!N109=0,"",SUMIFS(allNAICS!$P:$P,allNAICS!$C:$C,'Revenue per capita'!$A109,allNAICS!$E:$E,'Revenue per capita'!N$1)/$B109)</f>
        <v>1.4925921985171422</v>
      </c>
      <c r="O109" s="2">
        <f>IF('Number of Firms per 1000 Capita'!O109=0,"",SUMIFS(allNAICS!$P:$P,allNAICS!$C:$C,'Revenue per capita'!$A109,allNAICS!$E:$E,'Revenue per capita'!O$1)/$B109)</f>
        <v>1.5904078767416574</v>
      </c>
      <c r="P109" s="2">
        <f>IF('Number of Firms per 1000 Capita'!P109=0,"",SUMIFS(allNAICS!$P:$P,allNAICS!$C:$C,'Revenue per capita'!$A109,allNAICS!$E:$E,'Revenue per capita'!P$1)/$B109)</f>
        <v>1.2503886208695245</v>
      </c>
      <c r="Q109" s="2">
        <f>IF('Number of Firms per 1000 Capita'!Q109=0,"",SUMIFS(allNAICS!$P:$P,allNAICS!$C:$C,'Revenue per capita'!$A109,allNAICS!$E:$E,'Revenue per capita'!Q$1)/$B109)</f>
        <v>1.345056405172615</v>
      </c>
      <c r="R109" s="2">
        <f>IF('Number of Firms per 1000 Capita'!R109=0,"",SUMIFS(allNAICS!$P:$P,allNAICS!$C:$C,'Revenue per capita'!$A109,allNAICS!$E:$E,'Revenue per capita'!R$1)/$B109)</f>
        <v>2.4778726153989883</v>
      </c>
      <c r="S109" s="2">
        <f>IF('Number of Firms per 1000 Capita'!S109=0,"",SUMIFS(allNAICS!$P:$P,allNAICS!$C:$C,'Revenue per capita'!$A109,allNAICS!$E:$E,'Revenue per capita'!S$1)/$B109)</f>
        <v>0.99366009492989249</v>
      </c>
      <c r="T109" s="2">
        <f>IF('Number of Firms per 1000 Capita'!T109=0,"",SUMIFS(allNAICS!$P:$P,allNAICS!$C:$C,'Revenue per capita'!$A109,allNAICS!$E:$E,'Revenue per capita'!T$1)/$B109)</f>
        <v>0.34878301331042699</v>
      </c>
      <c r="U109" s="2">
        <f>IF('Number of Firms per 1000 Capita'!U109=0,"",SUMIFS(allNAICS!$P:$P,allNAICS!$C:$C,'Revenue per capita'!$A109,allNAICS!$E:$E,'Revenue per capita'!U$1)/$B109)</f>
        <v>2.6269369409114618</v>
      </c>
      <c r="V109" s="2">
        <f>IF('Number of Firms per 1000 Capita'!V109=0,"",SUMIFS(allNAICS!$P:$P,allNAICS!$C:$C,'Revenue per capita'!$A109,allNAICS!$E:$E,'Revenue per capita'!V$1)/$B109)</f>
        <v>0.12168569330222637</v>
      </c>
      <c r="W109" s="2">
        <f>IF('Number of Firms per 1000 Capita'!W109=0,"",SUMIFS(allNAICS!$P:$P,allNAICS!$C:$C,'Revenue per capita'!$A109,allNAICS!$E:$E,'Revenue per capita'!W$1)/$B109)</f>
        <v>1.6589816186870194</v>
      </c>
      <c r="X109" s="2">
        <f>IF('Number of Firms per 1000 Capita'!X109=0,"",SUMIFS(allNAICS!$P:$P,allNAICS!$C:$C,'Revenue per capita'!$A109,allNAICS!$E:$E,'Revenue per capita'!X$1)/$B109)</f>
        <v>0.60339650747267981</v>
      </c>
      <c r="Y109" s="2">
        <f>IF('Number of Firms per 1000 Capita'!Y109=0,"",SUMIFS(allNAICS!$P:$P,allNAICS!$C:$C,'Revenue per capita'!$A109,allNAICS!$E:$E,'Revenue per capita'!Y$1)/$B109)</f>
        <v>8.3454223186457566E-2</v>
      </c>
      <c r="Z109" s="2" t="str">
        <f>IF('Number of Firms per 1000 Capita'!Z109=0,"",SUMIFS(allNAICS!$P:$P,allNAICS!$C:$C,'Revenue per capita'!$A109,allNAICS!$E:$E,'Revenue per capita'!Z$1)/$B109)</f>
        <v/>
      </c>
    </row>
    <row r="110" spans="1:26" x14ac:dyDescent="0.45">
      <c r="A110" s="2" t="s">
        <v>592</v>
      </c>
      <c r="B110" s="2">
        <v>514166</v>
      </c>
      <c r="C110" s="2" t="s">
        <v>593</v>
      </c>
      <c r="D110" s="2">
        <v>36.062579499999998</v>
      </c>
      <c r="E110" s="2">
        <v>-94.157426299999997</v>
      </c>
      <c r="F110" s="3">
        <f t="shared" si="1"/>
        <v>97.501682336054898</v>
      </c>
      <c r="G110" s="2">
        <f>IF('Number of Firms per 1000 Capita'!G110=0,"",SUMIFS(allNAICS!$P:$P,allNAICS!$C:$C,'Revenue per capita'!$A110,allNAICS!$E:$E,'Revenue per capita'!G$1)/$B110)</f>
        <v>6.6254867105176155E-2</v>
      </c>
      <c r="H110" s="2">
        <f>IF('Number of Firms per 1000 Capita'!H110=0,"",SUMIFS(allNAICS!$P:$P,allNAICS!$C:$C,'Revenue per capita'!$A110,allNAICS!$E:$E,'Revenue per capita'!H$1)/$B110)</f>
        <v>9.5801744961743873E-2</v>
      </c>
      <c r="I110" s="2" t="str">
        <f>IF('Number of Firms per 1000 Capita'!I110=0,"",SUMIFS(allNAICS!$P:$P,allNAICS!$C:$C,'Revenue per capita'!$A110,allNAICS!$E:$E,'Revenue per capita'!I$1)/$B110)</f>
        <v/>
      </c>
      <c r="J110" s="2">
        <f>IF('Number of Firms per 1000 Capita'!J110=0,"",SUMIFS(allNAICS!$P:$P,allNAICS!$C:$C,'Revenue per capita'!$A110,allNAICS!$E:$E,'Revenue per capita'!J$1)/$B110)</f>
        <v>4.0858924938638497</v>
      </c>
      <c r="K110" s="2">
        <f>IF('Number of Firms per 1000 Capita'!K110=0,"",SUMIFS(allNAICS!$P:$P,allNAICS!$C:$C,'Revenue per capita'!$A110,allNAICS!$E:$E,'Revenue per capita'!K$1)/$B110)</f>
        <v>13.907644612829319</v>
      </c>
      <c r="L110" s="2">
        <f>IF('Number of Firms per 1000 Capita'!L110=0,"",SUMIFS(allNAICS!$P:$P,allNAICS!$C:$C,'Revenue per capita'!$A110,allNAICS!$E:$E,'Revenue per capita'!L$1)/$B110)</f>
        <v>38.778015271332606</v>
      </c>
      <c r="M110" s="2">
        <f>IF('Number of Firms per 1000 Capita'!M110=0,"",SUMIFS(allNAICS!$P:$P,allNAICS!$C:$C,'Revenue per capita'!$A110,allNAICS!$E:$E,'Revenue per capita'!M$1)/$B110)</f>
        <v>12.211458945165569</v>
      </c>
      <c r="N110" s="2">
        <f>IF('Number of Firms per 1000 Capita'!N110=0,"",SUMIFS(allNAICS!$P:$P,allNAICS!$C:$C,'Revenue per capita'!$A110,allNAICS!$E:$E,'Revenue per capita'!N$1)/$B110)</f>
        <v>7.1554206229116666</v>
      </c>
      <c r="O110" s="2">
        <f>IF('Number of Firms per 1000 Capita'!O110=0,"",SUMIFS(allNAICS!$P:$P,allNAICS!$C:$C,'Revenue per capita'!$A110,allNAICS!$E:$E,'Revenue per capita'!O$1)/$B110)</f>
        <v>1.6108669184660207</v>
      </c>
      <c r="P110" s="2">
        <f>IF('Number of Firms per 1000 Capita'!P110=0,"",SUMIFS(allNAICS!$P:$P,allNAICS!$C:$C,'Revenue per capita'!$A110,allNAICS!$E:$E,'Revenue per capita'!P$1)/$B110)</f>
        <v>2.1904598903855952</v>
      </c>
      <c r="Q110" s="2">
        <f>IF('Number of Firms per 1000 Capita'!Q110=0,"",SUMIFS(allNAICS!$P:$P,allNAICS!$C:$C,'Revenue per capita'!$A110,allNAICS!$E:$E,'Revenue per capita'!Q$1)/$B110)</f>
        <v>1.3374046514160796</v>
      </c>
      <c r="R110" s="2">
        <f>IF('Number of Firms per 1000 Capita'!R110=0,"",SUMIFS(allNAICS!$P:$P,allNAICS!$C:$C,'Revenue per capita'!$A110,allNAICS!$E:$E,'Revenue per capita'!R$1)/$B110)</f>
        <v>3.6510757226265449</v>
      </c>
      <c r="S110" s="2">
        <f>IF('Number of Firms per 1000 Capita'!S110=0,"",SUMIFS(allNAICS!$P:$P,allNAICS!$C:$C,'Revenue per capita'!$A110,allNAICS!$E:$E,'Revenue per capita'!S$1)/$B110)</f>
        <v>1.1636903256924807</v>
      </c>
      <c r="T110" s="2">
        <f>IF('Number of Firms per 1000 Capita'!T110=0,"",SUMIFS(allNAICS!$P:$P,allNAICS!$C:$C,'Revenue per capita'!$A110,allNAICS!$E:$E,'Revenue per capita'!T$1)/$B110)</f>
        <v>0.21231664481898843</v>
      </c>
      <c r="U110" s="2">
        <f>IF('Number of Firms per 1000 Capita'!U110=0,"",SUMIFS(allNAICS!$P:$P,allNAICS!$C:$C,'Revenue per capita'!$A110,allNAICS!$E:$E,'Revenue per capita'!U$1)/$B110)</f>
        <v>4.6430160687404456</v>
      </c>
      <c r="V110" s="2">
        <f>IF('Number of Firms per 1000 Capita'!V110=0,"",SUMIFS(allNAICS!$P:$P,allNAICS!$C:$C,'Revenue per capita'!$A110,allNAICS!$E:$E,'Revenue per capita'!V$1)/$B110)</f>
        <v>0.44260024972479706</v>
      </c>
      <c r="W110" s="2">
        <f>IF('Number of Firms per 1000 Capita'!W110=0,"",SUMIFS(allNAICS!$P:$P,allNAICS!$C:$C,'Revenue per capita'!$A110,allNAICS!$E:$E,'Revenue per capita'!W$1)/$B110)</f>
        <v>1.5444622942785016</v>
      </c>
      <c r="X110" s="2">
        <f>IF('Number of Firms per 1000 Capita'!X110=0,"",SUMIFS(allNAICS!$P:$P,allNAICS!$C:$C,'Revenue per capita'!$A110,allNAICS!$E:$E,'Revenue per capita'!X$1)/$B110)</f>
        <v>0.83358487336774501</v>
      </c>
      <c r="Y110" s="2">
        <f>IF('Number of Firms per 1000 Capita'!Y110=0,"",SUMIFS(allNAICS!$P:$P,allNAICS!$C:$C,'Revenue per capita'!$A110,allNAICS!$E:$E,'Revenue per capita'!Y$1)/$B110)</f>
        <v>3.5694736719269651</v>
      </c>
      <c r="Z110" s="2">
        <f>IF('Number of Firms per 1000 Capita'!Z110=0,"",SUMIFS(allNAICS!$P:$P,allNAICS!$C:$C,'Revenue per capita'!$A110,allNAICS!$E:$E,'Revenue per capita'!Z$1)/$B110)</f>
        <v>2.2424664407992749E-3</v>
      </c>
    </row>
    <row r="111" spans="1:26" x14ac:dyDescent="0.45">
      <c r="A111" s="2" t="s">
        <v>594</v>
      </c>
      <c r="B111" s="2">
        <v>138639</v>
      </c>
      <c r="C111" s="2" t="s">
        <v>595</v>
      </c>
      <c r="D111" s="2">
        <v>35.198283600000003</v>
      </c>
      <c r="E111" s="2">
        <v>-111.651302</v>
      </c>
      <c r="F111" s="3">
        <f t="shared" si="1"/>
        <v>57.976471267103783</v>
      </c>
      <c r="G111" s="2">
        <f>IF('Number of Firms per 1000 Capita'!G111=0,"",SUMIFS(allNAICS!$P:$P,allNAICS!$C:$C,'Revenue per capita'!$A111,allNAICS!$E:$E,'Revenue per capita'!G$1)/$B111)</f>
        <v>0</v>
      </c>
      <c r="H111" s="2" t="str">
        <f>IF('Number of Firms per 1000 Capita'!H111=0,"",SUMIFS(allNAICS!$P:$P,allNAICS!$C:$C,'Revenue per capita'!$A111,allNAICS!$E:$E,'Revenue per capita'!H$1)/$B111)</f>
        <v/>
      </c>
      <c r="I111" s="2" t="str">
        <f>IF('Number of Firms per 1000 Capita'!I111=0,"",SUMIFS(allNAICS!$P:$P,allNAICS!$C:$C,'Revenue per capita'!$A111,allNAICS!$E:$E,'Revenue per capita'!I$1)/$B111)</f>
        <v/>
      </c>
      <c r="J111" s="2">
        <f>IF('Number of Firms per 1000 Capita'!J111=0,"",SUMIFS(allNAICS!$P:$P,allNAICS!$C:$C,'Revenue per capita'!$A111,allNAICS!$E:$E,'Revenue per capita'!J$1)/$B111)</f>
        <v>1.9876585953447443</v>
      </c>
      <c r="K111" s="2">
        <f>IF('Number of Firms per 1000 Capita'!K111=0,"",SUMIFS(allNAICS!$P:$P,allNAICS!$C:$C,'Revenue per capita'!$A111,allNAICS!$E:$E,'Revenue per capita'!K$1)/$B111)</f>
        <v>16.356883705162328</v>
      </c>
      <c r="L111" s="2">
        <f>IF('Number of Firms per 1000 Capita'!L111=0,"",SUMIFS(allNAICS!$P:$P,allNAICS!$C:$C,'Revenue per capita'!$A111,allNAICS!$E:$E,'Revenue per capita'!L$1)/$B111)</f>
        <v>3.8793990147072615</v>
      </c>
      <c r="M111" s="2">
        <f>IF('Number of Firms per 1000 Capita'!M111=0,"",SUMIFS(allNAICS!$P:$P,allNAICS!$C:$C,'Revenue per capita'!$A111,allNAICS!$E:$E,'Revenue per capita'!M$1)/$B111)</f>
        <v>14.477708292760335</v>
      </c>
      <c r="N111" s="2">
        <f>IF('Number of Firms per 1000 Capita'!N111=0,"",SUMIFS(allNAICS!$P:$P,allNAICS!$C:$C,'Revenue per capita'!$A111,allNAICS!$E:$E,'Revenue per capita'!N$1)/$B111)</f>
        <v>1.6768658169779067</v>
      </c>
      <c r="O111" s="2">
        <f>IF('Number of Firms per 1000 Capita'!O111=0,"",SUMIFS(allNAICS!$P:$P,allNAICS!$C:$C,'Revenue per capita'!$A111,allNAICS!$E:$E,'Revenue per capita'!O$1)/$B111)</f>
        <v>0.90046090926795486</v>
      </c>
      <c r="P111" s="2">
        <f>IF('Number of Firms per 1000 Capita'!P111=0,"",SUMIFS(allNAICS!$P:$P,allNAICS!$C:$C,'Revenue per capita'!$A111,allNAICS!$E:$E,'Revenue per capita'!P$1)/$B111)</f>
        <v>2.0375219094194272</v>
      </c>
      <c r="Q111" s="2">
        <f>IF('Number of Firms per 1000 Capita'!Q111=0,"",SUMIFS(allNAICS!$P:$P,allNAICS!$C:$C,'Revenue per capita'!$A111,allNAICS!$E:$E,'Revenue per capita'!Q$1)/$B111)</f>
        <v>1.502369463138078</v>
      </c>
      <c r="R111" s="2">
        <f>IF('Number of Firms per 1000 Capita'!R111=0,"",SUMIFS(allNAICS!$P:$P,allNAICS!$C:$C,'Revenue per capita'!$A111,allNAICS!$E:$E,'Revenue per capita'!R$1)/$B111)</f>
        <v>1.3191309804600437</v>
      </c>
      <c r="S111" s="2">
        <f>IF('Number of Firms per 1000 Capita'!S111=0,"",SUMIFS(allNAICS!$P:$P,allNAICS!$C:$C,'Revenue per capita'!$A111,allNAICS!$E:$E,'Revenue per capita'!S$1)/$B111)</f>
        <v>0.66109824796774352</v>
      </c>
      <c r="T111" s="2">
        <f>IF('Number of Firms per 1000 Capita'!T111=0,"",SUMIFS(allNAICS!$P:$P,allNAICS!$C:$C,'Revenue per capita'!$A111,allNAICS!$E:$E,'Revenue per capita'!T$1)/$B111)</f>
        <v>0.24674875035163266</v>
      </c>
      <c r="U111" s="2">
        <f>IF('Number of Firms per 1000 Capita'!U111=0,"",SUMIFS(allNAICS!$P:$P,allNAICS!$C:$C,'Revenue per capita'!$A111,allNAICS!$E:$E,'Revenue per capita'!U$1)/$B111)</f>
        <v>6.207488513333189</v>
      </c>
      <c r="V111" s="2">
        <f>IF('Number of Firms per 1000 Capita'!V111=0,"",SUMIFS(allNAICS!$P:$P,allNAICS!$C:$C,'Revenue per capita'!$A111,allNAICS!$E:$E,'Revenue per capita'!V$1)/$B111)</f>
        <v>0.74758906224078359</v>
      </c>
      <c r="W111" s="2">
        <f>IF('Number of Firms per 1000 Capita'!W111=0,"",SUMIFS(allNAICS!$P:$P,allNAICS!$C:$C,'Revenue per capita'!$A111,allNAICS!$E:$E,'Revenue per capita'!W$1)/$B111)</f>
        <v>5.2486169115472556</v>
      </c>
      <c r="X111" s="2">
        <f>IF('Number of Firms per 1000 Capita'!X111=0,"",SUMIFS(allNAICS!$P:$P,allNAICS!$C:$C,'Revenue per capita'!$A111,allNAICS!$E:$E,'Revenue per capita'!X$1)/$B111)</f>
        <v>0.72693109442508963</v>
      </c>
      <c r="Y111" s="2" t="str">
        <f>IF('Number of Firms per 1000 Capita'!Y111=0,"",SUMIFS(allNAICS!$P:$P,allNAICS!$C:$C,'Revenue per capita'!$A111,allNAICS!$E:$E,'Revenue per capita'!Y$1)/$B111)</f>
        <v/>
      </c>
      <c r="Z111" s="2" t="str">
        <f>IF('Number of Firms per 1000 Capita'!Z111=0,"",SUMIFS(allNAICS!$P:$P,allNAICS!$C:$C,'Revenue per capita'!$A111,allNAICS!$E:$E,'Revenue per capita'!Z$1)/$B111)</f>
        <v/>
      </c>
    </row>
    <row r="112" spans="1:26" x14ac:dyDescent="0.45">
      <c r="A112" s="2" t="s">
        <v>596</v>
      </c>
      <c r="B112" s="2">
        <v>410881</v>
      </c>
      <c r="C112" s="2" t="s">
        <v>466</v>
      </c>
      <c r="D112" s="2">
        <v>43.012527400000003</v>
      </c>
      <c r="E112" s="2">
        <v>-83.6874562</v>
      </c>
      <c r="F112" s="3">
        <f t="shared" si="1"/>
        <v>76.045891632857206</v>
      </c>
      <c r="G112" s="2">
        <f>IF('Number of Firms per 1000 Capita'!G112=0,"",SUMIFS(allNAICS!$P:$P,allNAICS!$C:$C,'Revenue per capita'!$A112,allNAICS!$E:$E,'Revenue per capita'!G$1)/$B112)</f>
        <v>4.8237810947695317E-3</v>
      </c>
      <c r="H112" s="2" t="str">
        <f>IF('Number of Firms per 1000 Capita'!H112=0,"",SUMIFS(allNAICS!$P:$P,allNAICS!$C:$C,'Revenue per capita'!$A112,allNAICS!$E:$E,'Revenue per capita'!H$1)/$B112)</f>
        <v/>
      </c>
      <c r="I112" s="2" t="str">
        <f>IF('Number of Firms per 1000 Capita'!I112=0,"",SUMIFS(allNAICS!$P:$P,allNAICS!$C:$C,'Revenue per capita'!$A112,allNAICS!$E:$E,'Revenue per capita'!I$1)/$B112)</f>
        <v/>
      </c>
      <c r="J112" s="2">
        <f>IF('Number of Firms per 1000 Capita'!J112=0,"",SUMIFS(allNAICS!$P:$P,allNAICS!$C:$C,'Revenue per capita'!$A112,allNAICS!$E:$E,'Revenue per capita'!J$1)/$B112)</f>
        <v>2.0221621345353036</v>
      </c>
      <c r="K112" s="2">
        <f>IF('Number of Firms per 1000 Capita'!K112=0,"",SUMIFS(allNAICS!$P:$P,allNAICS!$C:$C,'Revenue per capita'!$A112,allNAICS!$E:$E,'Revenue per capita'!K$1)/$B112)</f>
        <v>24.424908915233363</v>
      </c>
      <c r="L112" s="2">
        <f>IF('Number of Firms per 1000 Capita'!L112=0,"",SUMIFS(allNAICS!$P:$P,allNAICS!$C:$C,'Revenue per capita'!$A112,allNAICS!$E:$E,'Revenue per capita'!L$1)/$B112)</f>
        <v>13.30228947067399</v>
      </c>
      <c r="M112" s="2">
        <f>IF('Number of Firms per 1000 Capita'!M112=0,"",SUMIFS(allNAICS!$P:$P,allNAICS!$C:$C,'Revenue per capita'!$A112,allNAICS!$E:$E,'Revenue per capita'!M$1)/$B112)</f>
        <v>15.726329521199569</v>
      </c>
      <c r="N112" s="2">
        <f>IF('Number of Firms per 1000 Capita'!N112=0,"",SUMIFS(allNAICS!$P:$P,allNAICS!$C:$C,'Revenue per capita'!$A112,allNAICS!$E:$E,'Revenue per capita'!N$1)/$B112)</f>
        <v>1.3634629004504955</v>
      </c>
      <c r="O112" s="2">
        <f>IF('Number of Firms per 1000 Capita'!O112=0,"",SUMIFS(allNAICS!$P:$P,allNAICS!$C:$C,'Revenue per capita'!$A112,allNAICS!$E:$E,'Revenue per capita'!O$1)/$B112)</f>
        <v>0.83395922420360158</v>
      </c>
      <c r="P112" s="2">
        <f>IF('Number of Firms per 1000 Capita'!P112=0,"",SUMIFS(allNAICS!$P:$P,allNAICS!$C:$C,'Revenue per capita'!$A112,allNAICS!$E:$E,'Revenue per capita'!P$1)/$B112)</f>
        <v>5.7340105772717651</v>
      </c>
      <c r="Q112" s="2">
        <f>IF('Number of Firms per 1000 Capita'!Q112=0,"",SUMIFS(allNAICS!$P:$P,allNAICS!$C:$C,'Revenue per capita'!$A112,allNAICS!$E:$E,'Revenue per capita'!Q$1)/$B112)</f>
        <v>1.0174138010762239</v>
      </c>
      <c r="R112" s="2">
        <f>IF('Number of Firms per 1000 Capita'!R112=0,"",SUMIFS(allNAICS!$P:$P,allNAICS!$C:$C,'Revenue per capita'!$A112,allNAICS!$E:$E,'Revenue per capita'!R$1)/$B112)</f>
        <v>0.98663116571464726</v>
      </c>
      <c r="S112" s="2">
        <f>IF('Number of Firms per 1000 Capita'!S112=0,"",SUMIFS(allNAICS!$P:$P,allNAICS!$C:$C,'Revenue per capita'!$A112,allNAICS!$E:$E,'Revenue per capita'!S$1)/$B112)</f>
        <v>1.3224120852509607</v>
      </c>
      <c r="T112" s="2">
        <f>IF('Number of Firms per 1000 Capita'!T112=0,"",SUMIFS(allNAICS!$P:$P,allNAICS!$C:$C,'Revenue per capita'!$A112,allNAICS!$E:$E,'Revenue per capita'!T$1)/$B112)</f>
        <v>0.59088154477817179</v>
      </c>
      <c r="U112" s="2">
        <f>IF('Number of Firms per 1000 Capita'!U112=0,"",SUMIFS(allNAICS!$P:$P,allNAICS!$C:$C,'Revenue per capita'!$A112,allNAICS!$E:$E,'Revenue per capita'!U$1)/$B112)</f>
        <v>6.0271635826431496</v>
      </c>
      <c r="V112" s="2">
        <f>IF('Number of Firms per 1000 Capita'!V112=0,"",SUMIFS(allNAICS!$P:$P,allNAICS!$C:$C,'Revenue per capita'!$A112,allNAICS!$E:$E,'Revenue per capita'!V$1)/$B112)</f>
        <v>0.16258965491224953</v>
      </c>
      <c r="W112" s="2">
        <f>IF('Number of Firms per 1000 Capita'!W112=0,"",SUMIFS(allNAICS!$P:$P,allNAICS!$C:$C,'Revenue per capita'!$A112,allNAICS!$E:$E,'Revenue per capita'!W$1)/$B112)</f>
        <v>1.435104081230332</v>
      </c>
      <c r="X112" s="2">
        <f>IF('Number of Firms per 1000 Capita'!X112=0,"",SUMIFS(allNAICS!$P:$P,allNAICS!$C:$C,'Revenue per capita'!$A112,allNAICS!$E:$E,'Revenue per capita'!X$1)/$B112)</f>
        <v>0.94402515570201595</v>
      </c>
      <c r="Y112" s="2">
        <f>IF('Number of Firms per 1000 Capita'!Y112=0,"",SUMIFS(allNAICS!$P:$P,allNAICS!$C:$C,'Revenue per capita'!$A112,allNAICS!$E:$E,'Revenue per capita'!Y$1)/$B112)</f>
        <v>0.14772403688659247</v>
      </c>
      <c r="Z112" s="2" t="str">
        <f>IF('Number of Firms per 1000 Capita'!Z112=0,"",SUMIFS(allNAICS!$P:$P,allNAICS!$C:$C,'Revenue per capita'!$A112,allNAICS!$E:$E,'Revenue per capita'!Z$1)/$B112)</f>
        <v/>
      </c>
    </row>
    <row r="113" spans="1:26" x14ac:dyDescent="0.45">
      <c r="A113" s="2" t="s">
        <v>597</v>
      </c>
      <c r="B113" s="2">
        <v>206109</v>
      </c>
      <c r="C113" s="2" t="s">
        <v>477</v>
      </c>
      <c r="D113" s="2">
        <v>34.195433100000002</v>
      </c>
      <c r="E113" s="2">
        <v>-79.762562500000001</v>
      </c>
      <c r="F113" s="3">
        <f t="shared" si="1"/>
        <v>74.915030396537773</v>
      </c>
      <c r="G113" s="2">
        <f>IF('Number of Firms per 1000 Capita'!G113=0,"",SUMIFS(allNAICS!$P:$P,allNAICS!$C:$C,'Revenue per capita'!$A113,allNAICS!$E:$E,'Revenue per capita'!G$1)/$B113)</f>
        <v>0.32869501089229486</v>
      </c>
      <c r="H113" s="2" t="str">
        <f>IF('Number of Firms per 1000 Capita'!H113=0,"",SUMIFS(allNAICS!$P:$P,allNAICS!$C:$C,'Revenue per capita'!$A113,allNAICS!$E:$E,'Revenue per capita'!H$1)/$B113)</f>
        <v/>
      </c>
      <c r="I113" s="2" t="str">
        <f>IF('Number of Firms per 1000 Capita'!I113=0,"",SUMIFS(allNAICS!$P:$P,allNAICS!$C:$C,'Revenue per capita'!$A113,allNAICS!$E:$E,'Revenue per capita'!I$1)/$B113)</f>
        <v/>
      </c>
      <c r="J113" s="2">
        <f>IF('Number of Firms per 1000 Capita'!J113=0,"",SUMIFS(allNAICS!$P:$P,allNAICS!$C:$C,'Revenue per capita'!$A113,allNAICS!$E:$E,'Revenue per capita'!J$1)/$B113)</f>
        <v>1.6130930721123289</v>
      </c>
      <c r="K113" s="2">
        <f>IF('Number of Firms per 1000 Capita'!K113=0,"",SUMIFS(allNAICS!$P:$P,allNAICS!$C:$C,'Revenue per capita'!$A113,allNAICS!$E:$E,'Revenue per capita'!K$1)/$B113)</f>
        <v>21.523004817839105</v>
      </c>
      <c r="L113" s="2">
        <f>IF('Number of Firms per 1000 Capita'!L113=0,"",SUMIFS(allNAICS!$P:$P,allNAICS!$C:$C,'Revenue per capita'!$A113,allNAICS!$E:$E,'Revenue per capita'!L$1)/$B113)</f>
        <v>16.994541723068863</v>
      </c>
      <c r="M113" s="2">
        <f>IF('Number of Firms per 1000 Capita'!M113=0,"",SUMIFS(allNAICS!$P:$P,allNAICS!$C:$C,'Revenue per capita'!$A113,allNAICS!$E:$E,'Revenue per capita'!M$1)/$B113)</f>
        <v>12.694283122037369</v>
      </c>
      <c r="N113" s="2">
        <f>IF('Number of Firms per 1000 Capita'!N113=0,"",SUMIFS(allNAICS!$P:$P,allNAICS!$C:$C,'Revenue per capita'!$A113,allNAICS!$E:$E,'Revenue per capita'!N$1)/$B113)</f>
        <v>1.4433285300496339</v>
      </c>
      <c r="O113" s="2">
        <f>IF('Number of Firms per 1000 Capita'!O113=0,"",SUMIFS(allNAICS!$P:$P,allNAICS!$C:$C,'Revenue per capita'!$A113,allNAICS!$E:$E,'Revenue per capita'!O$1)/$B113)</f>
        <v>0.71822676350862891</v>
      </c>
      <c r="P113" s="2">
        <f>IF('Number of Firms per 1000 Capita'!P113=0,"",SUMIFS(allNAICS!$P:$P,allNAICS!$C:$C,'Revenue per capita'!$A113,allNAICS!$E:$E,'Revenue per capita'!P$1)/$B113)</f>
        <v>4.1958478280909617</v>
      </c>
      <c r="Q113" s="2">
        <f>IF('Number of Firms per 1000 Capita'!Q113=0,"",SUMIFS(allNAICS!$P:$P,allNAICS!$C:$C,'Revenue per capita'!$A113,allNAICS!$E:$E,'Revenue per capita'!Q$1)/$B113)</f>
        <v>1.0217215162850724</v>
      </c>
      <c r="R113" s="2">
        <f>IF('Number of Firms per 1000 Capita'!R113=0,"",SUMIFS(allNAICS!$P:$P,allNAICS!$C:$C,'Revenue per capita'!$A113,allNAICS!$E:$E,'Revenue per capita'!R$1)/$B113)</f>
        <v>1.6200554075756033</v>
      </c>
      <c r="S113" s="2">
        <f>IF('Number of Firms per 1000 Capita'!S113=0,"",SUMIFS(allNAICS!$P:$P,allNAICS!$C:$C,'Revenue per capita'!$A113,allNAICS!$E:$E,'Revenue per capita'!S$1)/$B113)</f>
        <v>1.0030275242711382</v>
      </c>
      <c r="T113" s="2">
        <f>IF('Number of Firms per 1000 Capita'!T113=0,"",SUMIFS(allNAICS!$P:$P,allNAICS!$C:$C,'Revenue per capita'!$A113,allNAICS!$E:$E,'Revenue per capita'!T$1)/$B113)</f>
        <v>0.27415590779636018</v>
      </c>
      <c r="U113" s="2">
        <f>IF('Number of Firms per 1000 Capita'!U113=0,"",SUMIFS(allNAICS!$P:$P,allNAICS!$C:$C,'Revenue per capita'!$A113,allNAICS!$E:$E,'Revenue per capita'!U$1)/$B113)</f>
        <v>8.6903434590435165</v>
      </c>
      <c r="V113" s="2">
        <f>IF('Number of Firms per 1000 Capita'!V113=0,"",SUMIFS(allNAICS!$P:$P,allNAICS!$C:$C,'Revenue per capita'!$A113,allNAICS!$E:$E,'Revenue per capita'!V$1)/$B113)</f>
        <v>0.30875410583720264</v>
      </c>
      <c r="W113" s="2">
        <f>IF('Number of Firms per 1000 Capita'!W113=0,"",SUMIFS(allNAICS!$P:$P,allNAICS!$C:$C,'Revenue per capita'!$A113,allNAICS!$E:$E,'Revenue per capita'!W$1)/$B113)</f>
        <v>1.547889708843379</v>
      </c>
      <c r="X113" s="2">
        <f>IF('Number of Firms per 1000 Capita'!X113=0,"",SUMIFS(allNAICS!$P:$P,allNAICS!$C:$C,'Revenue per capita'!$A113,allNAICS!$E:$E,'Revenue per capita'!X$1)/$B113)</f>
        <v>0.93806189928630002</v>
      </c>
      <c r="Y113" s="2" t="str">
        <f>IF('Number of Firms per 1000 Capita'!Y113=0,"",SUMIFS(allNAICS!$P:$P,allNAICS!$C:$C,'Revenue per capita'!$A113,allNAICS!$E:$E,'Revenue per capita'!Y$1)/$B113)</f>
        <v/>
      </c>
      <c r="Z113" s="2" t="str">
        <f>IF('Number of Firms per 1000 Capita'!Z113=0,"",SUMIFS(allNAICS!$P:$P,allNAICS!$C:$C,'Revenue per capita'!$A113,allNAICS!$E:$E,'Revenue per capita'!Z$1)/$B113)</f>
        <v/>
      </c>
    </row>
    <row r="114" spans="1:26" x14ac:dyDescent="0.45">
      <c r="A114" s="2" t="s">
        <v>598</v>
      </c>
      <c r="B114" s="2">
        <v>147025</v>
      </c>
      <c r="C114" s="2" t="s">
        <v>475</v>
      </c>
      <c r="D114" s="2">
        <v>34.799810000000001</v>
      </c>
      <c r="E114" s="2">
        <v>-87.677250999999998</v>
      </c>
      <c r="F114" s="3">
        <f t="shared" si="1"/>
        <v>63.192389049481378</v>
      </c>
      <c r="G114" s="2">
        <f>IF('Number of Firms per 1000 Capita'!G114=0,"",SUMIFS(allNAICS!$P:$P,allNAICS!$C:$C,'Revenue per capita'!$A114,allNAICS!$E:$E,'Revenue per capita'!G$1)/$B114)</f>
        <v>0.20531202176500596</v>
      </c>
      <c r="H114" s="2" t="str">
        <f>IF('Number of Firms per 1000 Capita'!H114=0,"",SUMIFS(allNAICS!$P:$P,allNAICS!$C:$C,'Revenue per capita'!$A114,allNAICS!$E:$E,'Revenue per capita'!H$1)/$B114)</f>
        <v/>
      </c>
      <c r="I114" s="2" t="str">
        <f>IF('Number of Firms per 1000 Capita'!I114=0,"",SUMIFS(allNAICS!$P:$P,allNAICS!$C:$C,'Revenue per capita'!$A114,allNAICS!$E:$E,'Revenue per capita'!I$1)/$B114)</f>
        <v/>
      </c>
      <c r="J114" s="2">
        <f>IF('Number of Firms per 1000 Capita'!J114=0,"",SUMIFS(allNAICS!$P:$P,allNAICS!$C:$C,'Revenue per capita'!$A114,allNAICS!$E:$E,'Revenue per capita'!J$1)/$B114)</f>
        <v>3.6010610440401294</v>
      </c>
      <c r="K114" s="2">
        <f>IF('Number of Firms per 1000 Capita'!K114=0,"",SUMIFS(allNAICS!$P:$P,allNAICS!$C:$C,'Revenue per capita'!$A114,allNAICS!$E:$E,'Revenue per capita'!K$1)/$B114)</f>
        <v>23.307070226152014</v>
      </c>
      <c r="L114" s="2">
        <f>IF('Number of Firms per 1000 Capita'!L114=0,"",SUMIFS(allNAICS!$P:$P,allNAICS!$C:$C,'Revenue per capita'!$A114,allNAICS!$E:$E,'Revenue per capita'!L$1)/$B114)</f>
        <v>9.8878898146573704</v>
      </c>
      <c r="M114" s="2">
        <f>IF('Number of Firms per 1000 Capita'!M114=0,"",SUMIFS(allNAICS!$P:$P,allNAICS!$C:$C,'Revenue per capita'!$A114,allNAICS!$E:$E,'Revenue per capita'!M$1)/$B114)</f>
        <v>13.337901717395001</v>
      </c>
      <c r="N114" s="2">
        <f>IF('Number of Firms per 1000 Capita'!N114=0,"",SUMIFS(allNAICS!$P:$P,allNAICS!$C:$C,'Revenue per capita'!$A114,allNAICS!$E:$E,'Revenue per capita'!N$1)/$B114)</f>
        <v>0.9047372895766026</v>
      </c>
      <c r="O114" s="2">
        <f>IF('Number of Firms per 1000 Capita'!O114=0,"",SUMIFS(allNAICS!$P:$P,allNAICS!$C:$C,'Revenue per capita'!$A114,allNAICS!$E:$E,'Revenue per capita'!O$1)/$B114)</f>
        <v>1.0514062234313892</v>
      </c>
      <c r="P114" s="2">
        <f>IF('Number of Firms per 1000 Capita'!P114=0,"",SUMIFS(allNAICS!$P:$P,allNAICS!$C:$C,'Revenue per capita'!$A114,allNAICS!$E:$E,'Revenue per capita'!P$1)/$B114)</f>
        <v>2.1049345349430371</v>
      </c>
      <c r="Q114" s="2">
        <f>IF('Number of Firms per 1000 Capita'!Q114=0,"",SUMIFS(allNAICS!$P:$P,allNAICS!$C:$C,'Revenue per capita'!$A114,allNAICS!$E:$E,'Revenue per capita'!Q$1)/$B114)</f>
        <v>1.2695255908859038</v>
      </c>
      <c r="R114" s="2">
        <f>IF('Number of Firms per 1000 Capita'!R114=0,"",SUMIFS(allNAICS!$P:$P,allNAICS!$C:$C,'Revenue per capita'!$A114,allNAICS!$E:$E,'Revenue per capita'!R$1)/$B114)</f>
        <v>0.85730317973133818</v>
      </c>
      <c r="S114" s="2">
        <f>IF('Number of Firms per 1000 Capita'!S114=0,"",SUMIFS(allNAICS!$P:$P,allNAICS!$C:$C,'Revenue per capita'!$A114,allNAICS!$E:$E,'Revenue per capita'!S$1)/$B114)</f>
        <v>1.0585138581873832</v>
      </c>
      <c r="T114" s="2">
        <f>IF('Number of Firms per 1000 Capita'!T114=0,"",SUMIFS(allNAICS!$P:$P,allNAICS!$C:$C,'Revenue per capita'!$A114,allNAICS!$E:$E,'Revenue per capita'!T$1)/$B114)</f>
        <v>0.14168338717905118</v>
      </c>
      <c r="U114" s="2">
        <f>IF('Number of Firms per 1000 Capita'!U114=0,"",SUMIFS(allNAICS!$P:$P,allNAICS!$C:$C,'Revenue per capita'!$A114,allNAICS!$E:$E,'Revenue per capita'!U$1)/$B114)</f>
        <v>2.7508246896786259</v>
      </c>
      <c r="V114" s="2">
        <f>IF('Number of Firms per 1000 Capita'!V114=0,"",SUMIFS(allNAICS!$P:$P,allNAICS!$C:$C,'Revenue per capita'!$A114,allNAICS!$E:$E,'Revenue per capita'!V$1)/$B114)</f>
        <v>0.13788811426628125</v>
      </c>
      <c r="W114" s="2">
        <f>IF('Number of Firms per 1000 Capita'!W114=0,"",SUMIFS(allNAICS!$P:$P,allNAICS!$C:$C,'Revenue per capita'!$A114,allNAICS!$E:$E,'Revenue per capita'!W$1)/$B114)</f>
        <v>1.5871042339738139</v>
      </c>
      <c r="X114" s="2">
        <f>IF('Number of Firms per 1000 Capita'!X114=0,"",SUMIFS(allNAICS!$P:$P,allNAICS!$C:$C,'Revenue per capita'!$A114,allNAICS!$E:$E,'Revenue per capita'!X$1)/$B114)</f>
        <v>0.98923312361843219</v>
      </c>
      <c r="Y114" s="2" t="str">
        <f>IF('Number of Firms per 1000 Capita'!Y114=0,"",SUMIFS(allNAICS!$P:$P,allNAICS!$C:$C,'Revenue per capita'!$A114,allNAICS!$E:$E,'Revenue per capita'!Y$1)/$B114)</f>
        <v/>
      </c>
      <c r="Z114" s="2" t="str">
        <f>IF('Number of Firms per 1000 Capita'!Z114=0,"",SUMIFS(allNAICS!$P:$P,allNAICS!$C:$C,'Revenue per capita'!$A114,allNAICS!$E:$E,'Revenue per capita'!Z$1)/$B114)</f>
        <v/>
      </c>
    </row>
    <row r="115" spans="1:26" x14ac:dyDescent="0.45">
      <c r="A115" s="2" t="s">
        <v>599</v>
      </c>
      <c r="B115" s="2">
        <v>102082</v>
      </c>
      <c r="C115" s="2" t="s">
        <v>468</v>
      </c>
      <c r="D115" s="2">
        <v>43.773044800000001</v>
      </c>
      <c r="E115" s="2">
        <v>-88.4470508</v>
      </c>
      <c r="F115" s="3">
        <f t="shared" si="1"/>
        <v>100.89790560529767</v>
      </c>
      <c r="G115" s="2">
        <f>IF('Number of Firms per 1000 Capita'!G115=0,"",SUMIFS(allNAICS!$P:$P,allNAICS!$C:$C,'Revenue per capita'!$A115,allNAICS!$E:$E,'Revenue per capita'!G$1)/$B115)</f>
        <v>0</v>
      </c>
      <c r="H115" s="2" t="str">
        <f>IF('Number of Firms per 1000 Capita'!H115=0,"",SUMIFS(allNAICS!$P:$P,allNAICS!$C:$C,'Revenue per capita'!$A115,allNAICS!$E:$E,'Revenue per capita'!H$1)/$B115)</f>
        <v/>
      </c>
      <c r="I115" s="2" t="str">
        <f>IF('Number of Firms per 1000 Capita'!I115=0,"",SUMIFS(allNAICS!$P:$P,allNAICS!$C:$C,'Revenue per capita'!$A115,allNAICS!$E:$E,'Revenue per capita'!I$1)/$B115)</f>
        <v/>
      </c>
      <c r="J115" s="2">
        <f>IF('Number of Firms per 1000 Capita'!J115=0,"",SUMIFS(allNAICS!$P:$P,allNAICS!$C:$C,'Revenue per capita'!$A115,allNAICS!$E:$E,'Revenue per capita'!J$1)/$B115)</f>
        <v>6.9353754824552807</v>
      </c>
      <c r="K115" s="2">
        <f>IF('Number of Firms per 1000 Capita'!K115=0,"",SUMIFS(allNAICS!$P:$P,allNAICS!$C:$C,'Revenue per capita'!$A115,allNAICS!$E:$E,'Revenue per capita'!K$1)/$B115)</f>
        <v>41.251219607766302</v>
      </c>
      <c r="L115" s="2">
        <f>IF('Number of Firms per 1000 Capita'!L115=0,"",SUMIFS(allNAICS!$P:$P,allNAICS!$C:$C,'Revenue per capita'!$A115,allNAICS!$E:$E,'Revenue per capita'!L$1)/$B115)</f>
        <v>17.342450187104486</v>
      </c>
      <c r="M115" s="2">
        <f>IF('Number of Firms per 1000 Capita'!M115=0,"",SUMIFS(allNAICS!$P:$P,allNAICS!$C:$C,'Revenue per capita'!$A115,allNAICS!$E:$E,'Revenue per capita'!M$1)/$B115)</f>
        <v>13.382349483748358</v>
      </c>
      <c r="N115" s="2">
        <f>IF('Number of Firms per 1000 Capita'!N115=0,"",SUMIFS(allNAICS!$P:$P,allNAICS!$C:$C,'Revenue per capita'!$A115,allNAICS!$E:$E,'Revenue per capita'!N$1)/$B115)</f>
        <v>0</v>
      </c>
      <c r="O115" s="2">
        <f>IF('Number of Firms per 1000 Capita'!O115=0,"",SUMIFS(allNAICS!$P:$P,allNAICS!$C:$C,'Revenue per capita'!$A115,allNAICS!$E:$E,'Revenue per capita'!O$1)/$B115)</f>
        <v>1.2841539154797124</v>
      </c>
      <c r="P115" s="2">
        <f>IF('Number of Firms per 1000 Capita'!P115=0,"",SUMIFS(allNAICS!$P:$P,allNAICS!$C:$C,'Revenue per capita'!$A115,allNAICS!$E:$E,'Revenue per capita'!P$1)/$B115)</f>
        <v>5.7685684057914228</v>
      </c>
      <c r="Q115" s="2">
        <f>IF('Number of Firms per 1000 Capita'!Q115=0,"",SUMIFS(allNAICS!$P:$P,allNAICS!$C:$C,'Revenue per capita'!$A115,allNAICS!$E:$E,'Revenue per capita'!Q$1)/$B115)</f>
        <v>0.9419584255794361</v>
      </c>
      <c r="R115" s="2">
        <f>IF('Number of Firms per 1000 Capita'!R115=0,"",SUMIFS(allNAICS!$P:$P,allNAICS!$C:$C,'Revenue per capita'!$A115,allNAICS!$E:$E,'Revenue per capita'!R$1)/$B115)</f>
        <v>1.5858035696792774</v>
      </c>
      <c r="S115" s="2">
        <f>IF('Number of Firms per 1000 Capita'!S115=0,"",SUMIFS(allNAICS!$P:$P,allNAICS!$C:$C,'Revenue per capita'!$A115,allNAICS!$E:$E,'Revenue per capita'!S$1)/$B115)</f>
        <v>0</v>
      </c>
      <c r="T115" s="2">
        <f>IF('Number of Firms per 1000 Capita'!T115=0,"",SUMIFS(allNAICS!$P:$P,allNAICS!$C:$C,'Revenue per capita'!$A115,allNAICS!$E:$E,'Revenue per capita'!T$1)/$B115)</f>
        <v>0.60946102153170978</v>
      </c>
      <c r="U115" s="2">
        <f>IF('Number of Firms per 1000 Capita'!U115=0,"",SUMIFS(allNAICS!$P:$P,allNAICS!$C:$C,'Revenue per capita'!$A115,allNAICS!$E:$E,'Revenue per capita'!U$1)/$B115)</f>
        <v>8.6455692482514053</v>
      </c>
      <c r="V115" s="2">
        <f>IF('Number of Firms per 1000 Capita'!V115=0,"",SUMIFS(allNAICS!$P:$P,allNAICS!$C:$C,'Revenue per capita'!$A115,allNAICS!$E:$E,'Revenue per capita'!V$1)/$B115)</f>
        <v>0.36316882506220488</v>
      </c>
      <c r="W115" s="2">
        <f>IF('Number of Firms per 1000 Capita'!W115=0,"",SUMIFS(allNAICS!$P:$P,allNAICS!$C:$C,'Revenue per capita'!$A115,allNAICS!$E:$E,'Revenue per capita'!W$1)/$B115)</f>
        <v>1.3886875257146216</v>
      </c>
      <c r="X115" s="2">
        <f>IF('Number of Firms per 1000 Capita'!X115=0,"",SUMIFS(allNAICS!$P:$P,allNAICS!$C:$C,'Revenue per capita'!$A115,allNAICS!$E:$E,'Revenue per capita'!X$1)/$B115)</f>
        <v>1.3991399071334809</v>
      </c>
      <c r="Y115" s="2" t="str">
        <f>IF('Number of Firms per 1000 Capita'!Y115=0,"",SUMIFS(allNAICS!$P:$P,allNAICS!$C:$C,'Revenue per capita'!$A115,allNAICS!$E:$E,'Revenue per capita'!Y$1)/$B115)</f>
        <v/>
      </c>
      <c r="Z115" s="2" t="str">
        <f>IF('Number of Firms per 1000 Capita'!Z115=0,"",SUMIFS(allNAICS!$P:$P,allNAICS!$C:$C,'Revenue per capita'!$A115,allNAICS!$E:$E,'Revenue per capita'!Z$1)/$B115)</f>
        <v/>
      </c>
    </row>
    <row r="116" spans="1:26" x14ac:dyDescent="0.45">
      <c r="A116" s="2" t="s">
        <v>600</v>
      </c>
      <c r="B116" s="2">
        <v>330976</v>
      </c>
      <c r="C116" s="2" t="s">
        <v>512</v>
      </c>
      <c r="D116" s="2">
        <v>40.5852602</v>
      </c>
      <c r="E116" s="2">
        <v>-105.084423</v>
      </c>
      <c r="F116" s="3">
        <f t="shared" si="1"/>
        <v>74.896512133810305</v>
      </c>
      <c r="G116" s="2">
        <f>IF('Number of Firms per 1000 Capita'!G116=0,"",SUMIFS(allNAICS!$P:$P,allNAICS!$C:$C,'Revenue per capita'!$A116,allNAICS!$E:$E,'Revenue per capita'!G$1)/$B116)</f>
        <v>1.7321497631248187E-2</v>
      </c>
      <c r="H116" s="2">
        <f>IF('Number of Firms per 1000 Capita'!H116=0,"",SUMIFS(allNAICS!$P:$P,allNAICS!$C:$C,'Revenue per capita'!$A116,allNAICS!$E:$E,'Revenue per capita'!H$1)/$B116)</f>
        <v>0.25201827322827031</v>
      </c>
      <c r="I116" s="2" t="str">
        <f>IF('Number of Firms per 1000 Capita'!I116=0,"",SUMIFS(allNAICS!$P:$P,allNAICS!$C:$C,'Revenue per capita'!$A116,allNAICS!$E:$E,'Revenue per capita'!I$1)/$B116)</f>
        <v/>
      </c>
      <c r="J116" s="2">
        <f>IF('Number of Firms per 1000 Capita'!J116=0,"",SUMIFS(allNAICS!$P:$P,allNAICS!$C:$C,'Revenue per capita'!$A116,allNAICS!$E:$E,'Revenue per capita'!J$1)/$B116)</f>
        <v>5.242301556608334</v>
      </c>
      <c r="K116" s="2">
        <f>IF('Number of Firms per 1000 Capita'!K116=0,"",SUMIFS(allNAICS!$P:$P,allNAICS!$C:$C,'Revenue per capita'!$A116,allNAICS!$E:$E,'Revenue per capita'!K$1)/$B116)</f>
        <v>13.192512448032486</v>
      </c>
      <c r="L116" s="2">
        <f>IF('Number of Firms per 1000 Capita'!L116=0,"",SUMIFS(allNAICS!$P:$P,allNAICS!$C:$C,'Revenue per capita'!$A116,allNAICS!$E:$E,'Revenue per capita'!L$1)/$B116)</f>
        <v>17.530543000096685</v>
      </c>
      <c r="M116" s="2">
        <f>IF('Number of Firms per 1000 Capita'!M116=0,"",SUMIFS(allNAICS!$P:$P,allNAICS!$C:$C,'Revenue per capita'!$A116,allNAICS!$E:$E,'Revenue per capita'!M$1)/$B116)</f>
        <v>15.027690829546554</v>
      </c>
      <c r="N116" s="2">
        <f>IF('Number of Firms per 1000 Capita'!N116=0,"",SUMIFS(allNAICS!$P:$P,allNAICS!$C:$C,'Revenue per capita'!$A116,allNAICS!$E:$E,'Revenue per capita'!N$1)/$B116)</f>
        <v>1.1204316929324181</v>
      </c>
      <c r="O116" s="2">
        <f>IF('Number of Firms per 1000 Capita'!O116=0,"",SUMIFS(allNAICS!$P:$P,allNAICS!$C:$C,'Revenue per capita'!$A116,allNAICS!$E:$E,'Revenue per capita'!O$1)/$B116)</f>
        <v>2.1083945663733927</v>
      </c>
      <c r="P116" s="2">
        <f>IF('Number of Firms per 1000 Capita'!P116=0,"",SUMIFS(allNAICS!$P:$P,allNAICS!$C:$C,'Revenue per capita'!$A116,allNAICS!$E:$E,'Revenue per capita'!P$1)/$B116)</f>
        <v>2.4737564052982695</v>
      </c>
      <c r="Q116" s="2">
        <f>IF('Number of Firms per 1000 Capita'!Q116=0,"",SUMIFS(allNAICS!$P:$P,allNAICS!$C:$C,'Revenue per capita'!$A116,allNAICS!$E:$E,'Revenue per capita'!Q$1)/$B116)</f>
        <v>1.5170828096297013</v>
      </c>
      <c r="R116" s="2">
        <f>IF('Number of Firms per 1000 Capita'!R116=0,"",SUMIFS(allNAICS!$P:$P,allNAICS!$C:$C,'Revenue per capita'!$A116,allNAICS!$E:$E,'Revenue per capita'!R$1)/$B116)</f>
        <v>3.7334217586773661</v>
      </c>
      <c r="S116" s="2">
        <f>IF('Number of Firms per 1000 Capita'!S116=0,"",SUMIFS(allNAICS!$P:$P,allNAICS!$C:$C,'Revenue per capita'!$A116,allNAICS!$E:$E,'Revenue per capita'!S$1)/$B116)</f>
        <v>1.7310922846369525</v>
      </c>
      <c r="T116" s="2">
        <f>IF('Number of Firms per 1000 Capita'!T116=0,"",SUMIFS(allNAICS!$P:$P,allNAICS!$C:$C,'Revenue per capita'!$A116,allNAICS!$E:$E,'Revenue per capita'!T$1)/$B116)</f>
        <v>0.39507396306680848</v>
      </c>
      <c r="U116" s="2">
        <f>IF('Number of Firms per 1000 Capita'!U116=0,"",SUMIFS(allNAICS!$P:$P,allNAICS!$C:$C,'Revenue per capita'!$A116,allNAICS!$E:$E,'Revenue per capita'!U$1)/$B116)</f>
        <v>6.3332386638306097</v>
      </c>
      <c r="V116" s="2">
        <f>IF('Number of Firms per 1000 Capita'!V116=0,"",SUMIFS(allNAICS!$P:$P,allNAICS!$C:$C,'Revenue per capita'!$A116,allNAICS!$E:$E,'Revenue per capita'!V$1)/$B116)</f>
        <v>0.42271342937252249</v>
      </c>
      <c r="W116" s="2">
        <f>IF('Number of Firms per 1000 Capita'!W116=0,"",SUMIFS(allNAICS!$P:$P,allNAICS!$C:$C,'Revenue per capita'!$A116,allNAICS!$E:$E,'Revenue per capita'!W$1)/$B116)</f>
        <v>2.250365585420091</v>
      </c>
      <c r="X116" s="2">
        <f>IF('Number of Firms per 1000 Capita'!X116=0,"",SUMIFS(allNAICS!$P:$P,allNAICS!$C:$C,'Revenue per capita'!$A116,allNAICS!$E:$E,'Revenue per capita'!X$1)/$B116)</f>
        <v>0.9346750217538432</v>
      </c>
      <c r="Y116" s="2">
        <f>IF('Number of Firms per 1000 Capita'!Y116=0,"",SUMIFS(allNAICS!$P:$P,allNAICS!$C:$C,'Revenue per capita'!$A116,allNAICS!$E:$E,'Revenue per capita'!Y$1)/$B116)</f>
        <v>0.61387834767475591</v>
      </c>
      <c r="Z116" s="2" t="str">
        <f>IF('Number of Firms per 1000 Capita'!Z116=0,"",SUMIFS(allNAICS!$P:$P,allNAICS!$C:$C,'Revenue per capita'!$A116,allNAICS!$E:$E,'Revenue per capita'!Z$1)/$B116)</f>
        <v/>
      </c>
    </row>
    <row r="117" spans="1:26" x14ac:dyDescent="0.45">
      <c r="A117" s="2" t="s">
        <v>601</v>
      </c>
      <c r="B117" s="2">
        <v>280705</v>
      </c>
      <c r="C117" s="2" t="s">
        <v>602</v>
      </c>
      <c r="D117" s="2">
        <v>35.385924199999998</v>
      </c>
      <c r="E117" s="2">
        <v>-94.398547500000006</v>
      </c>
      <c r="F117" s="3">
        <f t="shared" si="1"/>
        <v>66.877829037601742</v>
      </c>
      <c r="G117" s="2">
        <f>IF('Number of Firms per 1000 Capita'!G117=0,"",SUMIFS(allNAICS!$P:$P,allNAICS!$C:$C,'Revenue per capita'!$A117,allNAICS!$E:$E,'Revenue per capita'!G$1)/$B117)</f>
        <v>6.9500008906147021E-2</v>
      </c>
      <c r="H117" s="2">
        <f>IF('Number of Firms per 1000 Capita'!H117=0,"",SUMIFS(allNAICS!$P:$P,allNAICS!$C:$C,'Revenue per capita'!$A117,allNAICS!$E:$E,'Revenue per capita'!H$1)/$B117)</f>
        <v>0.8722537895655581</v>
      </c>
      <c r="I117" s="2">
        <f>IF('Number of Firms per 1000 Capita'!I117=0,"",SUMIFS(allNAICS!$P:$P,allNAICS!$C:$C,'Revenue per capita'!$A117,allNAICS!$E:$E,'Revenue per capita'!I$1)/$B117)</f>
        <v>0.61711048965996329</v>
      </c>
      <c r="J117" s="2">
        <f>IF('Number of Firms per 1000 Capita'!J117=0,"",SUMIFS(allNAICS!$P:$P,allNAICS!$C:$C,'Revenue per capita'!$A117,allNAICS!$E:$E,'Revenue per capita'!J$1)/$B117)</f>
        <v>2.7056945904062983</v>
      </c>
      <c r="K117" s="2">
        <f>IF('Number of Firms per 1000 Capita'!K117=0,"",SUMIFS(allNAICS!$P:$P,allNAICS!$C:$C,'Revenue per capita'!$A117,allNAICS!$E:$E,'Revenue per capita'!K$1)/$B117)</f>
        <v>22.402671844106802</v>
      </c>
      <c r="L117" s="2">
        <f>IF('Number of Firms per 1000 Capita'!L117=0,"",SUMIFS(allNAICS!$P:$P,allNAICS!$C:$C,'Revenue per capita'!$A117,allNAICS!$E:$E,'Revenue per capita'!L$1)/$B117)</f>
        <v>9.2091270194688377</v>
      </c>
      <c r="M117" s="2">
        <f>IF('Number of Firms per 1000 Capita'!M117=0,"",SUMIFS(allNAICS!$P:$P,allNAICS!$C:$C,'Revenue per capita'!$A117,allNAICS!$E:$E,'Revenue per capita'!M$1)/$B117)</f>
        <v>11.772081010313318</v>
      </c>
      <c r="N117" s="2">
        <f>IF('Number of Firms per 1000 Capita'!N117=0,"",SUMIFS(allNAICS!$P:$P,allNAICS!$C:$C,'Revenue per capita'!$A117,allNAICS!$E:$E,'Revenue per capita'!N$1)/$B117)</f>
        <v>4.0096435759961526</v>
      </c>
      <c r="O117" s="2">
        <f>IF('Number of Firms per 1000 Capita'!O117=0,"",SUMIFS(allNAICS!$P:$P,allNAICS!$C:$C,'Revenue per capita'!$A117,allNAICS!$E:$E,'Revenue per capita'!O$1)/$B117)</f>
        <v>1.2002778717871074</v>
      </c>
      <c r="P117" s="2">
        <f>IF('Number of Firms per 1000 Capita'!P117=0,"",SUMIFS(allNAICS!$P:$P,allNAICS!$C:$C,'Revenue per capita'!$A117,allNAICS!$E:$E,'Revenue per capita'!P$1)/$B117)</f>
        <v>1.525362925491174</v>
      </c>
      <c r="Q117" s="2">
        <f>IF('Number of Firms per 1000 Capita'!Q117=0,"",SUMIFS(allNAICS!$P:$P,allNAICS!$C:$C,'Revenue per capita'!$A117,allNAICS!$E:$E,'Revenue per capita'!Q$1)/$B117)</f>
        <v>1.5881904490479328</v>
      </c>
      <c r="R117" s="2">
        <f>IF('Number of Firms per 1000 Capita'!R117=0,"",SUMIFS(allNAICS!$P:$P,allNAICS!$C:$C,'Revenue per capita'!$A117,allNAICS!$E:$E,'Revenue per capita'!R$1)/$B117)</f>
        <v>1.4251188970627526</v>
      </c>
      <c r="S117" s="2">
        <f>IF('Number of Firms per 1000 Capita'!S117=0,"",SUMIFS(allNAICS!$P:$P,allNAICS!$C:$C,'Revenue per capita'!$A117,allNAICS!$E:$E,'Revenue per capita'!S$1)/$B117)</f>
        <v>1.3244117489891523</v>
      </c>
      <c r="T117" s="2">
        <f>IF('Number of Firms per 1000 Capita'!T117=0,"",SUMIFS(allNAICS!$P:$P,allNAICS!$C:$C,'Revenue per capita'!$A117,allNAICS!$E:$E,'Revenue per capita'!T$1)/$B117)</f>
        <v>0.10450829162287811</v>
      </c>
      <c r="U117" s="2">
        <f>IF('Number of Firms per 1000 Capita'!U117=0,"",SUMIFS(allNAICS!$P:$P,allNAICS!$C:$C,'Revenue per capita'!$A117,allNAICS!$E:$E,'Revenue per capita'!U$1)/$B117)</f>
        <v>5.3119930175807344</v>
      </c>
      <c r="V117" s="2">
        <f>IF('Number of Firms per 1000 Capita'!V117=0,"",SUMIFS(allNAICS!$P:$P,allNAICS!$C:$C,'Revenue per capita'!$A117,allNAICS!$E:$E,'Revenue per capita'!V$1)/$B117)</f>
        <v>0.11185764414598956</v>
      </c>
      <c r="W117" s="2">
        <f>IF('Number of Firms per 1000 Capita'!W117=0,"",SUMIFS(allNAICS!$P:$P,allNAICS!$C:$C,'Revenue per capita'!$A117,allNAICS!$E:$E,'Revenue per capita'!W$1)/$B117)</f>
        <v>1.2392191090290519</v>
      </c>
      <c r="X117" s="2">
        <f>IF('Number of Firms per 1000 Capita'!X117=0,"",SUMIFS(allNAICS!$P:$P,allNAICS!$C:$C,'Revenue per capita'!$A117,allNAICS!$E:$E,'Revenue per capita'!X$1)/$B117)</f>
        <v>0.62509395985108918</v>
      </c>
      <c r="Y117" s="2">
        <f>IF('Number of Firms per 1000 Capita'!Y117=0,"",SUMIFS(allNAICS!$P:$P,allNAICS!$C:$C,'Revenue per capita'!$A117,allNAICS!$E:$E,'Revenue per capita'!Y$1)/$B117)</f>
        <v>0.76371279457081276</v>
      </c>
      <c r="Z117" s="2" t="str">
        <f>IF('Number of Firms per 1000 Capita'!Z117=0,"",SUMIFS(allNAICS!$P:$P,allNAICS!$C:$C,'Revenue per capita'!$A117,allNAICS!$E:$E,'Revenue per capita'!Z$1)/$B117)</f>
        <v/>
      </c>
    </row>
    <row r="118" spans="1:26" x14ac:dyDescent="0.45">
      <c r="A118" s="2" t="s">
        <v>603</v>
      </c>
      <c r="B118" s="2">
        <v>429060</v>
      </c>
      <c r="C118" s="2" t="s">
        <v>506</v>
      </c>
      <c r="D118" s="2">
        <v>41.079273000000001</v>
      </c>
      <c r="E118" s="2">
        <v>-85.139351300000001</v>
      </c>
      <c r="F118" s="3">
        <f t="shared" si="1"/>
        <v>141.87843425161981</v>
      </c>
      <c r="G118" s="2">
        <f>IF('Number of Firms per 1000 Capita'!G118=0,"",SUMIFS(allNAICS!$P:$P,allNAICS!$C:$C,'Revenue per capita'!$A118,allNAICS!$E:$E,'Revenue per capita'!G$1)/$B118)</f>
        <v>2.6611662704516852E-2</v>
      </c>
      <c r="H118" s="2">
        <f>IF('Number of Firms per 1000 Capita'!H118=0,"",SUMIFS(allNAICS!$P:$P,allNAICS!$C:$C,'Revenue per capita'!$A118,allNAICS!$E:$E,'Revenue per capita'!H$1)/$B118)</f>
        <v>6.5186687176618657E-2</v>
      </c>
      <c r="I118" s="2" t="str">
        <f>IF('Number of Firms per 1000 Capita'!I118=0,"",SUMIFS(allNAICS!$P:$P,allNAICS!$C:$C,'Revenue per capita'!$A118,allNAICS!$E:$E,'Revenue per capita'!I$1)/$B118)</f>
        <v/>
      </c>
      <c r="J118" s="2">
        <f>IF('Number of Firms per 1000 Capita'!J118=0,"",SUMIFS(allNAICS!$P:$P,allNAICS!$C:$C,'Revenue per capita'!$A118,allNAICS!$E:$E,'Revenue per capita'!J$1)/$B118)</f>
        <v>5.1920757003682469</v>
      </c>
      <c r="K118" s="2">
        <f>IF('Number of Firms per 1000 Capita'!K118=0,"",SUMIFS(allNAICS!$P:$P,allNAICS!$C:$C,'Revenue per capita'!$A118,allNAICS!$E:$E,'Revenue per capita'!K$1)/$B118)</f>
        <v>46.90618095371277</v>
      </c>
      <c r="L118" s="2">
        <f>IF('Number of Firms per 1000 Capita'!L118=0,"",SUMIFS(allNAICS!$P:$P,allNAICS!$C:$C,'Revenue per capita'!$A118,allNAICS!$E:$E,'Revenue per capita'!L$1)/$B118)</f>
        <v>41.191931198433785</v>
      </c>
      <c r="M118" s="2">
        <f>IF('Number of Firms per 1000 Capita'!M118=0,"",SUMIFS(allNAICS!$P:$P,allNAICS!$C:$C,'Revenue per capita'!$A118,allNAICS!$E:$E,'Revenue per capita'!M$1)/$B118)</f>
        <v>12.592392672353517</v>
      </c>
      <c r="N118" s="2">
        <f>IF('Number of Firms per 1000 Capita'!N118=0,"",SUMIFS(allNAICS!$P:$P,allNAICS!$C:$C,'Revenue per capita'!$A118,allNAICS!$E:$E,'Revenue per capita'!N$1)/$B118)</f>
        <v>4.4147438586677854</v>
      </c>
      <c r="O118" s="2">
        <f>IF('Number of Firms per 1000 Capita'!O118=0,"",SUMIFS(allNAICS!$P:$P,allNAICS!$C:$C,'Revenue per capita'!$A118,allNAICS!$E:$E,'Revenue per capita'!O$1)/$B118)</f>
        <v>2.4402018365729736</v>
      </c>
      <c r="P118" s="2">
        <f>IF('Number of Firms per 1000 Capita'!P118=0,"",SUMIFS(allNAICS!$P:$P,allNAICS!$C:$C,'Revenue per capita'!$A118,allNAICS!$E:$E,'Revenue per capita'!P$1)/$B118)</f>
        <v>13.351643126835407</v>
      </c>
      <c r="Q118" s="2">
        <f>IF('Number of Firms per 1000 Capita'!Q118=0,"",SUMIFS(allNAICS!$P:$P,allNAICS!$C:$C,'Revenue per capita'!$A118,allNAICS!$E:$E,'Revenue per capita'!Q$1)/$B118)</f>
        <v>1.4548757749498904</v>
      </c>
      <c r="R118" s="2">
        <f>IF('Number of Firms per 1000 Capita'!R118=0,"",SUMIFS(allNAICS!$P:$P,allNAICS!$C:$C,'Revenue per capita'!$A118,allNAICS!$E:$E,'Revenue per capita'!R$1)/$B118)</f>
        <v>2.0236540344007832</v>
      </c>
      <c r="S118" s="2">
        <f>IF('Number of Firms per 1000 Capita'!S118=0,"",SUMIFS(allNAICS!$P:$P,allNAICS!$C:$C,'Revenue per capita'!$A118,allNAICS!$E:$E,'Revenue per capita'!S$1)/$B118)</f>
        <v>1.2894723348715798</v>
      </c>
      <c r="T118" s="2">
        <f>IF('Number of Firms per 1000 Capita'!T118=0,"",SUMIFS(allNAICS!$P:$P,allNAICS!$C:$C,'Revenue per capita'!$A118,allNAICS!$E:$E,'Revenue per capita'!T$1)/$B118)</f>
        <v>0.50976786463431689</v>
      </c>
      <c r="U118" s="2">
        <f>IF('Number of Firms per 1000 Capita'!U118=0,"",SUMIFS(allNAICS!$P:$P,allNAICS!$C:$C,'Revenue per capita'!$A118,allNAICS!$E:$E,'Revenue per capita'!U$1)/$B118)</f>
        <v>7.0873397660000936</v>
      </c>
      <c r="V118" s="2">
        <f>IF('Number of Firms per 1000 Capita'!V118=0,"",SUMIFS(allNAICS!$P:$P,allNAICS!$C:$C,'Revenue per capita'!$A118,allNAICS!$E:$E,'Revenue per capita'!V$1)/$B118)</f>
        <v>0.27089917494056776</v>
      </c>
      <c r="W118" s="2">
        <f>IF('Number of Firms per 1000 Capita'!W118=0,"",SUMIFS(allNAICS!$P:$P,allNAICS!$C:$C,'Revenue per capita'!$A118,allNAICS!$E:$E,'Revenue per capita'!W$1)/$B118)</f>
        <v>1.6797790518808557</v>
      </c>
      <c r="X118" s="2">
        <f>IF('Number of Firms per 1000 Capita'!X118=0,"",SUMIFS(allNAICS!$P:$P,allNAICS!$C:$C,'Revenue per capita'!$A118,allNAICS!$E:$E,'Revenue per capita'!X$1)/$B118)</f>
        <v>0.96841234326201464</v>
      </c>
      <c r="Y118" s="2">
        <f>IF('Number of Firms per 1000 Capita'!Y118=0,"",SUMIFS(allNAICS!$P:$P,allNAICS!$C:$C,'Revenue per capita'!$A118,allNAICS!$E:$E,'Revenue per capita'!Y$1)/$B118)</f>
        <v>0.41326620985409968</v>
      </c>
      <c r="Z118" s="2" t="str">
        <f>IF('Number of Firms per 1000 Capita'!Z118=0,"",SUMIFS(allNAICS!$P:$P,allNAICS!$C:$C,'Revenue per capita'!$A118,allNAICS!$E:$E,'Revenue per capita'!Z$1)/$B118)</f>
        <v/>
      </c>
    </row>
    <row r="119" spans="1:26" x14ac:dyDescent="0.45">
      <c r="A119" s="2" t="s">
        <v>604</v>
      </c>
      <c r="B119" s="2">
        <v>971616</v>
      </c>
      <c r="C119" s="2" t="s">
        <v>480</v>
      </c>
      <c r="D119" s="2">
        <v>36.746842200000003</v>
      </c>
      <c r="E119" s="2">
        <v>-119.7725868</v>
      </c>
      <c r="F119" s="3">
        <f t="shared" si="1"/>
        <v>55.778281749168407</v>
      </c>
      <c r="G119" s="2">
        <f>IF('Number of Firms per 1000 Capita'!G119=0,"",SUMIFS(allNAICS!$P:$P,allNAICS!$C:$C,'Revenue per capita'!$A119,allNAICS!$E:$E,'Revenue per capita'!G$1)/$B119)</f>
        <v>0.55623929618285417</v>
      </c>
      <c r="H119" s="2">
        <f>IF('Number of Firms per 1000 Capita'!H119=0,"",SUMIFS(allNAICS!$P:$P,allNAICS!$C:$C,'Revenue per capita'!$A119,allNAICS!$E:$E,'Revenue per capita'!H$1)/$B119)</f>
        <v>3.0550135032770147E-2</v>
      </c>
      <c r="I119" s="2">
        <f>IF('Number of Firms per 1000 Capita'!I119=0,"",SUMIFS(allNAICS!$P:$P,allNAICS!$C:$C,'Revenue per capita'!$A119,allNAICS!$E:$E,'Revenue per capita'!I$1)/$B119)</f>
        <v>0</v>
      </c>
      <c r="J119" s="2">
        <f>IF('Number of Firms per 1000 Capita'!J119=0,"",SUMIFS(allNAICS!$P:$P,allNAICS!$C:$C,'Revenue per capita'!$A119,allNAICS!$E:$E,'Revenue per capita'!J$1)/$B119)</f>
        <v>2.8203117280901098</v>
      </c>
      <c r="K119" s="2">
        <f>IF('Number of Firms per 1000 Capita'!K119=0,"",SUMIFS(allNAICS!$P:$P,allNAICS!$C:$C,'Revenue per capita'!$A119,allNAICS!$E:$E,'Revenue per capita'!K$1)/$B119)</f>
        <v>10.630559809636729</v>
      </c>
      <c r="L119" s="2">
        <f>IF('Number of Firms per 1000 Capita'!L119=0,"",SUMIFS(allNAICS!$P:$P,allNAICS!$C:$C,'Revenue per capita'!$A119,allNAICS!$E:$E,'Revenue per capita'!L$1)/$B119)</f>
        <v>14.486635666765471</v>
      </c>
      <c r="M119" s="2">
        <f>IF('Number of Firms per 1000 Capita'!M119=0,"",SUMIFS(allNAICS!$P:$P,allNAICS!$C:$C,'Revenue per capita'!$A119,allNAICS!$E:$E,'Revenue per capita'!M$1)/$B119)</f>
        <v>9.1842096054408326</v>
      </c>
      <c r="N119" s="2">
        <f>IF('Number of Firms per 1000 Capita'!N119=0,"",SUMIFS(allNAICS!$P:$P,allNAICS!$C:$C,'Revenue per capita'!$A119,allNAICS!$E:$E,'Revenue per capita'!N$1)/$B119)</f>
        <v>2.1302911849948951</v>
      </c>
      <c r="O119" s="2">
        <f>IF('Number of Firms per 1000 Capita'!O119=0,"",SUMIFS(allNAICS!$P:$P,allNAICS!$C:$C,'Revenue per capita'!$A119,allNAICS!$E:$E,'Revenue per capita'!O$1)/$B119)</f>
        <v>1.4002208691499523</v>
      </c>
      <c r="P119" s="2">
        <f>IF('Number of Firms per 1000 Capita'!P119=0,"",SUMIFS(allNAICS!$P:$P,allNAICS!$C:$C,'Revenue per capita'!$A119,allNAICS!$E:$E,'Revenue per capita'!P$1)/$B119)</f>
        <v>3.0158467954418207</v>
      </c>
      <c r="Q119" s="2">
        <f>IF('Number of Firms per 1000 Capita'!Q119=0,"",SUMIFS(allNAICS!$P:$P,allNAICS!$C:$C,'Revenue per capita'!$A119,allNAICS!$E:$E,'Revenue per capita'!Q$1)/$B119)</f>
        <v>1.371422454961631</v>
      </c>
      <c r="R119" s="2">
        <f>IF('Number of Firms per 1000 Capita'!R119=0,"",SUMIFS(allNAICS!$P:$P,allNAICS!$C:$C,'Revenue per capita'!$A119,allNAICS!$E:$E,'Revenue per capita'!R$1)/$B119)</f>
        <v>1.5184589385106873</v>
      </c>
      <c r="S119" s="2">
        <f>IF('Number of Firms per 1000 Capita'!S119=0,"",SUMIFS(allNAICS!$P:$P,allNAICS!$C:$C,'Revenue per capita'!$A119,allNAICS!$E:$E,'Revenue per capita'!S$1)/$B119)</f>
        <v>0.89388606198333498</v>
      </c>
      <c r="T119" s="2">
        <f>IF('Number of Firms per 1000 Capita'!T119=0,"",SUMIFS(allNAICS!$P:$P,allNAICS!$C:$C,'Revenue per capita'!$A119,allNAICS!$E:$E,'Revenue per capita'!T$1)/$B119)</f>
        <v>0.35518764614827258</v>
      </c>
      <c r="U119" s="2">
        <f>IF('Number of Firms per 1000 Capita'!U119=0,"",SUMIFS(allNAICS!$P:$P,allNAICS!$C:$C,'Revenue per capita'!$A119,allNAICS!$E:$E,'Revenue per capita'!U$1)/$B119)</f>
        <v>4.8983837236109737</v>
      </c>
      <c r="V119" s="2">
        <f>IF('Number of Firms per 1000 Capita'!V119=0,"",SUMIFS(allNAICS!$P:$P,allNAICS!$C:$C,'Revenue per capita'!$A119,allNAICS!$E:$E,'Revenue per capita'!V$1)/$B119)</f>
        <v>0.18565667918189901</v>
      </c>
      <c r="W119" s="2">
        <f>IF('Number of Firms per 1000 Capita'!W119=0,"",SUMIFS(allNAICS!$P:$P,allNAICS!$C:$C,'Revenue per capita'!$A119,allNAICS!$E:$E,'Revenue per capita'!W$1)/$B119)</f>
        <v>1.496932944702434</v>
      </c>
      <c r="X119" s="2">
        <f>IF('Number of Firms per 1000 Capita'!X119=0,"",SUMIFS(allNAICS!$P:$P,allNAICS!$C:$C,'Revenue per capita'!$A119,allNAICS!$E:$E,'Revenue per capita'!X$1)/$B119)</f>
        <v>0.70251004512070614</v>
      </c>
      <c r="Y119" s="2">
        <f>IF('Number of Firms per 1000 Capita'!Y119=0,"",SUMIFS(allNAICS!$P:$P,allNAICS!$C:$C,'Revenue per capita'!$A119,allNAICS!$E:$E,'Revenue per capita'!Y$1)/$B119)</f>
        <v>0.10097816421302243</v>
      </c>
      <c r="Z119" s="2" t="str">
        <f>IF('Number of Firms per 1000 Capita'!Z119=0,"",SUMIFS(allNAICS!$P:$P,allNAICS!$C:$C,'Revenue per capita'!$A119,allNAICS!$E:$E,'Revenue per capita'!Z$1)/$B119)</f>
        <v/>
      </c>
    </row>
    <row r="120" spans="1:26" x14ac:dyDescent="0.45">
      <c r="A120" s="2" t="s">
        <v>605</v>
      </c>
      <c r="B120" s="2">
        <v>103132</v>
      </c>
      <c r="C120" s="2" t="s">
        <v>475</v>
      </c>
      <c r="D120" s="2">
        <v>34.014263999999997</v>
      </c>
      <c r="E120" s="2">
        <v>-86.006638600000002</v>
      </c>
      <c r="F120" s="3">
        <f t="shared" si="1"/>
        <v>52.885108404762818</v>
      </c>
      <c r="G120" s="2">
        <f>IF('Number of Firms per 1000 Capita'!G120=0,"",SUMIFS(allNAICS!$P:$P,allNAICS!$C:$C,'Revenue per capita'!$A120,allNAICS!$E:$E,'Revenue per capita'!G$1)/$B120)</f>
        <v>0</v>
      </c>
      <c r="H120" s="2" t="str">
        <f>IF('Number of Firms per 1000 Capita'!H120=0,"",SUMIFS(allNAICS!$P:$P,allNAICS!$C:$C,'Revenue per capita'!$A120,allNAICS!$E:$E,'Revenue per capita'!H$1)/$B120)</f>
        <v/>
      </c>
      <c r="I120" s="2" t="str">
        <f>IF('Number of Firms per 1000 Capita'!I120=0,"",SUMIFS(allNAICS!$P:$P,allNAICS!$C:$C,'Revenue per capita'!$A120,allNAICS!$E:$E,'Revenue per capita'!I$1)/$B120)</f>
        <v/>
      </c>
      <c r="J120" s="2">
        <f>IF('Number of Firms per 1000 Capita'!J120=0,"",SUMIFS(allNAICS!$P:$P,allNAICS!$C:$C,'Revenue per capita'!$A120,allNAICS!$E:$E,'Revenue per capita'!J$1)/$B120)</f>
        <v>2.6349047822208433</v>
      </c>
      <c r="K120" s="2">
        <f>IF('Number of Firms per 1000 Capita'!K120=0,"",SUMIFS(allNAICS!$P:$P,allNAICS!$C:$C,'Revenue per capita'!$A120,allNAICS!$E:$E,'Revenue per capita'!K$1)/$B120)</f>
        <v>13.895211961369895</v>
      </c>
      <c r="L120" s="2">
        <f>IF('Number of Firms per 1000 Capita'!L120=0,"",SUMIFS(allNAICS!$P:$P,allNAICS!$C:$C,'Revenue per capita'!$A120,allNAICS!$E:$E,'Revenue per capita'!L$1)/$B120)</f>
        <v>7.4579180079897611</v>
      </c>
      <c r="M120" s="2">
        <f>IF('Number of Firms per 1000 Capita'!M120=0,"",SUMIFS(allNAICS!$P:$P,allNAICS!$C:$C,'Revenue per capita'!$A120,allNAICS!$E:$E,'Revenue per capita'!M$1)/$B120)</f>
        <v>11.074176783151689</v>
      </c>
      <c r="N120" s="2">
        <f>IF('Number of Firms per 1000 Capita'!N120=0,"",SUMIFS(allNAICS!$P:$P,allNAICS!$C:$C,'Revenue per capita'!$A120,allNAICS!$E:$E,'Revenue per capita'!N$1)/$B120)</f>
        <v>0.82604817127564678</v>
      </c>
      <c r="O120" s="2">
        <f>IF('Number of Firms per 1000 Capita'!O120=0,"",SUMIFS(allNAICS!$P:$P,allNAICS!$C:$C,'Revenue per capita'!$A120,allNAICS!$E:$E,'Revenue per capita'!O$1)/$B120)</f>
        <v>0.79241166660202456</v>
      </c>
      <c r="P120" s="2">
        <f>IF('Number of Firms per 1000 Capita'!P120=0,"",SUMIFS(allNAICS!$P:$P,allNAICS!$C:$C,'Revenue per capita'!$A120,allNAICS!$E:$E,'Revenue per capita'!P$1)/$B120)</f>
        <v>2.2821529690105882</v>
      </c>
      <c r="Q120" s="2">
        <f>IF('Number of Firms per 1000 Capita'!Q120=0,"",SUMIFS(allNAICS!$P:$P,allNAICS!$C:$C,'Revenue per capita'!$A120,allNAICS!$E:$E,'Revenue per capita'!Q$1)/$B120)</f>
        <v>0.59065081642943029</v>
      </c>
      <c r="R120" s="2">
        <f>IF('Number of Firms per 1000 Capita'!R120=0,"",SUMIFS(allNAICS!$P:$P,allNAICS!$C:$C,'Revenue per capita'!$A120,allNAICS!$E:$E,'Revenue per capita'!R$1)/$B120)</f>
        <v>1.2196214559981382</v>
      </c>
      <c r="S120" s="2">
        <f>IF('Number of Firms per 1000 Capita'!S120=0,"",SUMIFS(allNAICS!$P:$P,allNAICS!$C:$C,'Revenue per capita'!$A120,allNAICS!$E:$E,'Revenue per capita'!S$1)/$B120)</f>
        <v>1.4714055773183881</v>
      </c>
      <c r="T120" s="2">
        <f>IF('Number of Firms per 1000 Capita'!T120=0,"",SUMIFS(allNAICS!$P:$P,allNAICS!$C:$C,'Revenue per capita'!$A120,allNAICS!$E:$E,'Revenue per capita'!T$1)/$B120)</f>
        <v>7.2858084784547958E-2</v>
      </c>
      <c r="U120" s="2">
        <f>IF('Number of Firms per 1000 Capita'!U120=0,"",SUMIFS(allNAICS!$P:$P,allNAICS!$C:$C,'Revenue per capita'!$A120,allNAICS!$E:$E,'Revenue per capita'!U$1)/$B120)</f>
        <v>7.658166233564752</v>
      </c>
      <c r="V120" s="2">
        <f>IF('Number of Firms per 1000 Capita'!V120=0,"",SUMIFS(allNAICS!$P:$P,allNAICS!$C:$C,'Revenue per capita'!$A120,allNAICS!$E:$E,'Revenue per capita'!V$1)/$B120)</f>
        <v>0.19057130667494085</v>
      </c>
      <c r="W120" s="2">
        <f>IF('Number of Firms per 1000 Capita'!W120=0,"",SUMIFS(allNAICS!$P:$P,allNAICS!$C:$C,'Revenue per capita'!$A120,allNAICS!$E:$E,'Revenue per capita'!W$1)/$B120)</f>
        <v>1.2865066128844587</v>
      </c>
      <c r="X120" s="2">
        <f>IF('Number of Firms per 1000 Capita'!X120=0,"",SUMIFS(allNAICS!$P:$P,allNAICS!$C:$C,'Revenue per capita'!$A120,allNAICS!$E:$E,'Revenue per capita'!X$1)/$B120)</f>
        <v>1.4325039754877245</v>
      </c>
      <c r="Y120" s="2" t="str">
        <f>IF('Number of Firms per 1000 Capita'!Y120=0,"",SUMIFS(allNAICS!$P:$P,allNAICS!$C:$C,'Revenue per capita'!$A120,allNAICS!$E:$E,'Revenue per capita'!Y$1)/$B120)</f>
        <v/>
      </c>
      <c r="Z120" s="2" t="str">
        <f>IF('Number of Firms per 1000 Capita'!Z120=0,"",SUMIFS(allNAICS!$P:$P,allNAICS!$C:$C,'Revenue per capita'!$A120,allNAICS!$E:$E,'Revenue per capita'!Z$1)/$B120)</f>
        <v/>
      </c>
    </row>
    <row r="121" spans="1:26" x14ac:dyDescent="0.45">
      <c r="A121" s="2" t="s">
        <v>606</v>
      </c>
      <c r="B121" s="2">
        <v>277056</v>
      </c>
      <c r="C121" s="2" t="s">
        <v>526</v>
      </c>
      <c r="D121" s="2">
        <v>29.651634399999999</v>
      </c>
      <c r="E121" s="2">
        <v>-82.324826200000004</v>
      </c>
      <c r="F121" s="3">
        <f t="shared" si="1"/>
        <v>48.902146136521132</v>
      </c>
      <c r="G121" s="2">
        <f>IF('Number of Firms per 1000 Capita'!G121=0,"",SUMIFS(allNAICS!$P:$P,allNAICS!$C:$C,'Revenue per capita'!$A121,allNAICS!$E:$E,'Revenue per capita'!G$1)/$B121)</f>
        <v>8.9231057981057987E-2</v>
      </c>
      <c r="H121" s="2" t="str">
        <f>IF('Number of Firms per 1000 Capita'!H121=0,"",SUMIFS(allNAICS!$P:$P,allNAICS!$C:$C,'Revenue per capita'!$A121,allNAICS!$E:$E,'Revenue per capita'!H$1)/$B121)</f>
        <v/>
      </c>
      <c r="I121" s="2" t="str">
        <f>IF('Number of Firms per 1000 Capita'!I121=0,"",SUMIFS(allNAICS!$P:$P,allNAICS!$C:$C,'Revenue per capita'!$A121,allNAICS!$E:$E,'Revenue per capita'!I$1)/$B121)</f>
        <v/>
      </c>
      <c r="J121" s="2">
        <f>IF('Number of Firms per 1000 Capita'!J121=0,"",SUMIFS(allNAICS!$P:$P,allNAICS!$C:$C,'Revenue per capita'!$A121,allNAICS!$E:$E,'Revenue per capita'!J$1)/$B121)</f>
        <v>2.5369131150381152</v>
      </c>
      <c r="K121" s="2">
        <f>IF('Number of Firms per 1000 Capita'!K121=0,"",SUMIFS(allNAICS!$P:$P,allNAICS!$C:$C,'Revenue per capita'!$A121,allNAICS!$E:$E,'Revenue per capita'!K$1)/$B121)</f>
        <v>4.5680728805728803</v>
      </c>
      <c r="L121" s="2">
        <f>IF('Number of Firms per 1000 Capita'!L121=0,"",SUMIFS(allNAICS!$P:$P,allNAICS!$C:$C,'Revenue per capita'!$A121,allNAICS!$E:$E,'Revenue per capita'!L$1)/$B121)</f>
        <v>3.7310688091938093</v>
      </c>
      <c r="M121" s="2">
        <f>IF('Number of Firms per 1000 Capita'!M121=0,"",SUMIFS(allNAICS!$P:$P,allNAICS!$C:$C,'Revenue per capita'!$A121,allNAICS!$E:$E,'Revenue per capita'!M$1)/$B121)</f>
        <v>11.002356924231924</v>
      </c>
      <c r="N121" s="2">
        <f>IF('Number of Firms per 1000 Capita'!N121=0,"",SUMIFS(allNAICS!$P:$P,allNAICS!$C:$C,'Revenue per capita'!$A121,allNAICS!$E:$E,'Revenue per capita'!N$1)/$B121)</f>
        <v>0.99027272464772464</v>
      </c>
      <c r="O121" s="2">
        <f>IF('Number of Firms per 1000 Capita'!O121=0,"",SUMIFS(allNAICS!$P:$P,allNAICS!$C:$C,'Revenue per capita'!$A121,allNAICS!$E:$E,'Revenue per capita'!O$1)/$B121)</f>
        <v>1.6336733367983367</v>
      </c>
      <c r="P121" s="2">
        <f>IF('Number of Firms per 1000 Capita'!P121=0,"",SUMIFS(allNAICS!$P:$P,allNAICS!$C:$C,'Revenue per capita'!$A121,allNAICS!$E:$E,'Revenue per capita'!P$1)/$B121)</f>
        <v>5.599896771771772</v>
      </c>
      <c r="Q121" s="2">
        <f>IF('Number of Firms per 1000 Capita'!Q121=0,"",SUMIFS(allNAICS!$P:$P,allNAICS!$C:$C,'Revenue per capita'!$A121,allNAICS!$E:$E,'Revenue per capita'!Q$1)/$B121)</f>
        <v>1.4109385828135828</v>
      </c>
      <c r="R121" s="2">
        <f>IF('Number of Firms per 1000 Capita'!R121=0,"",SUMIFS(allNAICS!$P:$P,allNAICS!$C:$C,'Revenue per capita'!$A121,allNAICS!$E:$E,'Revenue per capita'!R$1)/$B121)</f>
        <v>2.6963826807576807</v>
      </c>
      <c r="S121" s="2">
        <f>IF('Number of Firms per 1000 Capita'!S121=0,"",SUMIFS(allNAICS!$P:$P,allNAICS!$C:$C,'Revenue per capita'!$A121,allNAICS!$E:$E,'Revenue per capita'!S$1)/$B121)</f>
        <v>1.5267454954954955</v>
      </c>
      <c r="T121" s="2">
        <f>IF('Number of Firms per 1000 Capita'!T121=0,"",SUMIFS(allNAICS!$P:$P,allNAICS!$C:$C,'Revenue per capita'!$A121,allNAICS!$E:$E,'Revenue per capita'!T$1)/$B121)</f>
        <v>0.6483165858165858</v>
      </c>
      <c r="U121" s="2">
        <f>IF('Number of Firms per 1000 Capita'!U121=0,"",SUMIFS(allNAICS!$P:$P,allNAICS!$C:$C,'Revenue per capita'!$A121,allNAICS!$E:$E,'Revenue per capita'!U$1)/$B121)</f>
        <v>9.2740565084315083</v>
      </c>
      <c r="V121" s="2">
        <f>IF('Number of Firms per 1000 Capita'!V121=0,"",SUMIFS(allNAICS!$P:$P,allNAICS!$C:$C,'Revenue per capita'!$A121,allNAICS!$E:$E,'Revenue per capita'!V$1)/$B121)</f>
        <v>0.28122473434973433</v>
      </c>
      <c r="W121" s="2">
        <f>IF('Number of Firms per 1000 Capita'!W121=0,"",SUMIFS(allNAICS!$P:$P,allNAICS!$C:$C,'Revenue per capita'!$A121,allNAICS!$E:$E,'Revenue per capita'!W$1)/$B121)</f>
        <v>2.4440077096327095</v>
      </c>
      <c r="X121" s="2">
        <f>IF('Number of Firms per 1000 Capita'!X121=0,"",SUMIFS(allNAICS!$P:$P,allNAICS!$C:$C,'Revenue per capita'!$A121,allNAICS!$E:$E,'Revenue per capita'!X$1)/$B121)</f>
        <v>0.46898821898821896</v>
      </c>
      <c r="Y121" s="2" t="str">
        <f>IF('Number of Firms per 1000 Capita'!Y121=0,"",SUMIFS(allNAICS!$P:$P,allNAICS!$C:$C,'Revenue per capita'!$A121,allNAICS!$E:$E,'Revenue per capita'!Y$1)/$B121)</f>
        <v/>
      </c>
      <c r="Z121" s="2" t="str">
        <f>IF('Number of Firms per 1000 Capita'!Z121=0,"",SUMIFS(allNAICS!$P:$P,allNAICS!$C:$C,'Revenue per capita'!$A121,allNAICS!$E:$E,'Revenue per capita'!Z$1)/$B121)</f>
        <v/>
      </c>
    </row>
    <row r="122" spans="1:26" x14ac:dyDescent="0.45">
      <c r="A122" s="2" t="s">
        <v>607</v>
      </c>
      <c r="B122" s="2">
        <v>192865</v>
      </c>
      <c r="C122" s="2" t="s">
        <v>449</v>
      </c>
      <c r="D122" s="2">
        <v>34.297879399999999</v>
      </c>
      <c r="E122" s="2">
        <v>-83.824066299999998</v>
      </c>
      <c r="F122" s="3">
        <f t="shared" si="1"/>
        <v>127.83759624607889</v>
      </c>
      <c r="G122" s="2">
        <f>IF('Number of Firms per 1000 Capita'!G122=0,"",SUMIFS(allNAICS!$P:$P,allNAICS!$C:$C,'Revenue per capita'!$A122,allNAICS!$E:$E,'Revenue per capita'!G$1)/$B122)</f>
        <v>5.5842169393098802E-3</v>
      </c>
      <c r="H122" s="2" t="str">
        <f>IF('Number of Firms per 1000 Capita'!H122=0,"",SUMIFS(allNAICS!$P:$P,allNAICS!$C:$C,'Revenue per capita'!$A122,allNAICS!$E:$E,'Revenue per capita'!H$1)/$B122)</f>
        <v/>
      </c>
      <c r="I122" s="2">
        <f>IF('Number of Firms per 1000 Capita'!I122=0,"",SUMIFS(allNAICS!$P:$P,allNAICS!$C:$C,'Revenue per capita'!$A122,allNAICS!$E:$E,'Revenue per capita'!I$1)/$B122)</f>
        <v>0.56074456225857461</v>
      </c>
      <c r="J122" s="2">
        <f>IF('Number of Firms per 1000 Capita'!J122=0,"",SUMIFS(allNAICS!$P:$P,allNAICS!$C:$C,'Revenue per capita'!$A122,allNAICS!$E:$E,'Revenue per capita'!J$1)/$B122)</f>
        <v>5.1018277033157906</v>
      </c>
      <c r="K122" s="2">
        <f>IF('Number of Firms per 1000 Capita'!K122=0,"",SUMIFS(allNAICS!$P:$P,allNAICS!$C:$C,'Revenue per capita'!$A122,allNAICS!$E:$E,'Revenue per capita'!K$1)/$B122)</f>
        <v>37.323215720841006</v>
      </c>
      <c r="L122" s="2">
        <f>IF('Number of Firms per 1000 Capita'!L122=0,"",SUMIFS(allNAICS!$P:$P,allNAICS!$C:$C,'Revenue per capita'!$A122,allNAICS!$E:$E,'Revenue per capita'!L$1)/$B122)</f>
        <v>54.763124465299562</v>
      </c>
      <c r="M122" s="2">
        <f>IF('Number of Firms per 1000 Capita'!M122=0,"",SUMIFS(allNAICS!$P:$P,allNAICS!$C:$C,'Revenue per capita'!$A122,allNAICS!$E:$E,'Revenue per capita'!M$1)/$B122)</f>
        <v>10.815964534778212</v>
      </c>
      <c r="N122" s="2">
        <f>IF('Number of Firms per 1000 Capita'!N122=0,"",SUMIFS(allNAICS!$P:$P,allNAICS!$C:$C,'Revenue per capita'!$A122,allNAICS!$E:$E,'Revenue per capita'!N$1)/$B122)</f>
        <v>2.231789075259897</v>
      </c>
      <c r="O122" s="2">
        <f>IF('Number of Firms per 1000 Capita'!O122=0,"",SUMIFS(allNAICS!$P:$P,allNAICS!$C:$C,'Revenue per capita'!$A122,allNAICS!$E:$E,'Revenue per capita'!O$1)/$B122)</f>
        <v>0.86512327275555445</v>
      </c>
      <c r="P122" s="2">
        <f>IF('Number of Firms per 1000 Capita'!P122=0,"",SUMIFS(allNAICS!$P:$P,allNAICS!$C:$C,'Revenue per capita'!$A122,allNAICS!$E:$E,'Revenue per capita'!P$1)/$B122)</f>
        <v>2.3765016980789673</v>
      </c>
      <c r="Q122" s="2">
        <f>IF('Number of Firms per 1000 Capita'!Q122=0,"",SUMIFS(allNAICS!$P:$P,allNAICS!$C:$C,'Revenue per capita'!$A122,allNAICS!$E:$E,'Revenue per capita'!Q$1)/$B122)</f>
        <v>1.1218209628496616</v>
      </c>
      <c r="R122" s="2">
        <f>IF('Number of Firms per 1000 Capita'!R122=0,"",SUMIFS(allNAICS!$P:$P,allNAICS!$C:$C,'Revenue per capita'!$A122,allNAICS!$E:$E,'Revenue per capita'!R$1)/$B122)</f>
        <v>1.2878023487931973</v>
      </c>
      <c r="S122" s="2">
        <f>IF('Number of Firms per 1000 Capita'!S122=0,"",SUMIFS(allNAICS!$P:$P,allNAICS!$C:$C,'Revenue per capita'!$A122,allNAICS!$E:$E,'Revenue per capita'!S$1)/$B122)</f>
        <v>1.0350452388976745</v>
      </c>
      <c r="T122" s="2">
        <f>IF('Number of Firms per 1000 Capita'!T122=0,"",SUMIFS(allNAICS!$P:$P,allNAICS!$C:$C,'Revenue per capita'!$A122,allNAICS!$E:$E,'Revenue per capita'!T$1)/$B122)</f>
        <v>0.52608819640681304</v>
      </c>
      <c r="U122" s="2">
        <f>IF('Number of Firms per 1000 Capita'!U122=0,"",SUMIFS(allNAICS!$P:$P,allNAICS!$C:$C,'Revenue per capita'!$A122,allNAICS!$E:$E,'Revenue per capita'!U$1)/$B122)</f>
        <v>6.4162600782931065</v>
      </c>
      <c r="V122" s="2">
        <f>IF('Number of Firms per 1000 Capita'!V122=0,"",SUMIFS(allNAICS!$P:$P,allNAICS!$C:$C,'Revenue per capita'!$A122,allNAICS!$E:$E,'Revenue per capita'!V$1)/$B122)</f>
        <v>1.4955020351022736</v>
      </c>
      <c r="W122" s="2">
        <f>IF('Number of Firms per 1000 Capita'!W122=0,"",SUMIFS(allNAICS!$P:$P,allNAICS!$C:$C,'Revenue per capita'!$A122,allNAICS!$E:$E,'Revenue per capita'!W$1)/$B122)</f>
        <v>1.3081637414771992</v>
      </c>
      <c r="X122" s="2">
        <f>IF('Number of Firms per 1000 Capita'!X122=0,"",SUMIFS(allNAICS!$P:$P,allNAICS!$C:$C,'Revenue per capita'!$A122,allNAICS!$E:$E,'Revenue per capita'!X$1)/$B122)</f>
        <v>0.60303839473206644</v>
      </c>
      <c r="Y122" s="2" t="str">
        <f>IF('Number of Firms per 1000 Capita'!Y122=0,"",SUMIFS(allNAICS!$P:$P,allNAICS!$C:$C,'Revenue per capita'!$A122,allNAICS!$E:$E,'Revenue per capita'!Y$1)/$B122)</f>
        <v/>
      </c>
      <c r="Z122" s="2" t="str">
        <f>IF('Number of Firms per 1000 Capita'!Z122=0,"",SUMIFS(allNAICS!$P:$P,allNAICS!$C:$C,'Revenue per capita'!$A122,allNAICS!$E:$E,'Revenue per capita'!Z$1)/$B122)</f>
        <v/>
      </c>
    </row>
    <row r="123" spans="1:26" x14ac:dyDescent="0.45">
      <c r="A123" s="2" t="s">
        <v>608</v>
      </c>
      <c r="B123" s="2">
        <v>126884</v>
      </c>
      <c r="C123" s="2" t="s">
        <v>451</v>
      </c>
      <c r="D123" s="2">
        <v>42.254809700000003</v>
      </c>
      <c r="E123" s="2">
        <v>-74.027078599999996</v>
      </c>
      <c r="F123" s="3">
        <f t="shared" si="1"/>
        <v>62.458008890009779</v>
      </c>
      <c r="G123" s="2">
        <f>IF('Number of Firms per 1000 Capita'!G123=0,"",SUMIFS(allNAICS!$P:$P,allNAICS!$C:$C,'Revenue per capita'!$A123,allNAICS!$E:$E,'Revenue per capita'!G$1)/$B123)</f>
        <v>9.9350587938589571E-2</v>
      </c>
      <c r="H123" s="2" t="str">
        <f>IF('Number of Firms per 1000 Capita'!H123=0,"",SUMIFS(allNAICS!$P:$P,allNAICS!$C:$C,'Revenue per capita'!$A123,allNAICS!$E:$E,'Revenue per capita'!H$1)/$B123)</f>
        <v/>
      </c>
      <c r="I123" s="2">
        <f>IF('Number of Firms per 1000 Capita'!I123=0,"",SUMIFS(allNAICS!$P:$P,allNAICS!$C:$C,'Revenue per capita'!$A123,allNAICS!$E:$E,'Revenue per capita'!I$1)/$B123)</f>
        <v>1.1777529081680906</v>
      </c>
      <c r="J123" s="2">
        <f>IF('Number of Firms per 1000 Capita'!J123=0,"",SUMIFS(allNAICS!$P:$P,allNAICS!$C:$C,'Revenue per capita'!$A123,allNAICS!$E:$E,'Revenue per capita'!J$1)/$B123)</f>
        <v>2.7564310708994042</v>
      </c>
      <c r="K123" s="2">
        <f>IF('Number of Firms per 1000 Capita'!K123=0,"",SUMIFS(allNAICS!$P:$P,allNAICS!$C:$C,'Revenue per capita'!$A123,allNAICS!$E:$E,'Revenue per capita'!K$1)/$B123)</f>
        <v>16.310307052110588</v>
      </c>
      <c r="L123" s="2">
        <f>IF('Number of Firms per 1000 Capita'!L123=0,"",SUMIFS(allNAICS!$P:$P,allNAICS!$C:$C,'Revenue per capita'!$A123,allNAICS!$E:$E,'Revenue per capita'!L$1)/$B123)</f>
        <v>10.088647898868258</v>
      </c>
      <c r="M123" s="2">
        <f>IF('Number of Firms per 1000 Capita'!M123=0,"",SUMIFS(allNAICS!$P:$P,allNAICS!$C:$C,'Revenue per capita'!$A123,allNAICS!$E:$E,'Revenue per capita'!M$1)/$B123)</f>
        <v>11.856743166987169</v>
      </c>
      <c r="N123" s="2">
        <f>IF('Number of Firms per 1000 Capita'!N123=0,"",SUMIFS(allNAICS!$P:$P,allNAICS!$C:$C,'Revenue per capita'!$A123,allNAICS!$E:$E,'Revenue per capita'!N$1)/$B123)</f>
        <v>0.889268938558053</v>
      </c>
      <c r="O123" s="2">
        <f>IF('Number of Firms per 1000 Capita'!O123=0,"",SUMIFS(allNAICS!$P:$P,allNAICS!$C:$C,'Revenue per capita'!$A123,allNAICS!$E:$E,'Revenue per capita'!O$1)/$B123)</f>
        <v>1.5393587844015006</v>
      </c>
      <c r="P123" s="2">
        <f>IF('Number of Firms per 1000 Capita'!P123=0,"",SUMIFS(allNAICS!$P:$P,allNAICS!$C:$C,'Revenue per capita'!$A123,allNAICS!$E:$E,'Revenue per capita'!P$1)/$B123)</f>
        <v>3.355907758267394</v>
      </c>
      <c r="Q123" s="2">
        <f>IF('Number of Firms per 1000 Capita'!Q123=0,"",SUMIFS(allNAICS!$P:$P,allNAICS!$C:$C,'Revenue per capita'!$A123,allNAICS!$E:$E,'Revenue per capita'!Q$1)/$B123)</f>
        <v>0.62602849847104447</v>
      </c>
      <c r="R123" s="2">
        <f>IF('Number of Firms per 1000 Capita'!R123=0,"",SUMIFS(allNAICS!$P:$P,allNAICS!$C:$C,'Revenue per capita'!$A123,allNAICS!$E:$E,'Revenue per capita'!R$1)/$B123)</f>
        <v>2.1795025377510169</v>
      </c>
      <c r="S123" s="2">
        <f>IF('Number of Firms per 1000 Capita'!S123=0,"",SUMIFS(allNAICS!$P:$P,allNAICS!$C:$C,'Revenue per capita'!$A123,allNAICS!$E:$E,'Revenue per capita'!S$1)/$B123)</f>
        <v>1.5496989376123074</v>
      </c>
      <c r="T123" s="2">
        <f>IF('Number of Firms per 1000 Capita'!T123=0,"",SUMIFS(allNAICS!$P:$P,allNAICS!$C:$C,'Revenue per capita'!$A123,allNAICS!$E:$E,'Revenue per capita'!T$1)/$B123)</f>
        <v>7.7708773367800507E-2</v>
      </c>
      <c r="U123" s="2">
        <f>IF('Number of Firms per 1000 Capita'!U123=0,"",SUMIFS(allNAICS!$P:$P,allNAICS!$C:$C,'Revenue per capita'!$A123,allNAICS!$E:$E,'Revenue per capita'!U$1)/$B123)</f>
        <v>5.1627391948551429</v>
      </c>
      <c r="V123" s="2">
        <f>IF('Number of Firms per 1000 Capita'!V123=0,"",SUMIFS(allNAICS!$P:$P,allNAICS!$C:$C,'Revenue per capita'!$A123,allNAICS!$E:$E,'Revenue per capita'!V$1)/$B123)</f>
        <v>1.3147284133539296</v>
      </c>
      <c r="W123" s="2">
        <f>IF('Number of Firms per 1000 Capita'!W123=0,"",SUMIFS(allNAICS!$P:$P,allNAICS!$C:$C,'Revenue per capita'!$A123,allNAICS!$E:$E,'Revenue per capita'!W$1)/$B123)</f>
        <v>2.3669966268402636</v>
      </c>
      <c r="X123" s="2">
        <f>IF('Number of Firms per 1000 Capita'!X123=0,"",SUMIFS(allNAICS!$P:$P,allNAICS!$C:$C,'Revenue per capita'!$A123,allNAICS!$E:$E,'Revenue per capita'!X$1)/$B123)</f>
        <v>1.1068377415592194</v>
      </c>
      <c r="Y123" s="2" t="str">
        <f>IF('Number of Firms per 1000 Capita'!Y123=0,"",SUMIFS(allNAICS!$P:$P,allNAICS!$C:$C,'Revenue per capita'!$A123,allNAICS!$E:$E,'Revenue per capita'!Y$1)/$B123)</f>
        <v/>
      </c>
      <c r="Z123" s="2" t="str">
        <f>IF('Number of Firms per 1000 Capita'!Z123=0,"",SUMIFS(allNAICS!$P:$P,allNAICS!$C:$C,'Revenue per capita'!$A123,allNAICS!$E:$E,'Revenue per capita'!Z$1)/$B123)</f>
        <v/>
      </c>
    </row>
    <row r="124" spans="1:26" x14ac:dyDescent="0.45">
      <c r="A124" s="2" t="s">
        <v>609</v>
      </c>
      <c r="B124" s="2">
        <v>124496</v>
      </c>
      <c r="C124" s="2" t="s">
        <v>470</v>
      </c>
      <c r="D124" s="2">
        <v>35.384884100000001</v>
      </c>
      <c r="E124" s="2">
        <v>-77.9927651</v>
      </c>
      <c r="F124" s="3">
        <f t="shared" si="1"/>
        <v>49.486272651330161</v>
      </c>
      <c r="G124" s="2">
        <f>IF('Number of Firms per 1000 Capita'!G124=0,"",SUMIFS(allNAICS!$P:$P,allNAICS!$C:$C,'Revenue per capita'!$A124,allNAICS!$E:$E,'Revenue per capita'!G$1)/$B124)</f>
        <v>0.24007197018378101</v>
      </c>
      <c r="H124" s="2" t="str">
        <f>IF('Number of Firms per 1000 Capita'!H124=0,"",SUMIFS(allNAICS!$P:$P,allNAICS!$C:$C,'Revenue per capita'!$A124,allNAICS!$E:$E,'Revenue per capita'!H$1)/$B124)</f>
        <v/>
      </c>
      <c r="I124" s="2" t="str">
        <f>IF('Number of Firms per 1000 Capita'!I124=0,"",SUMIFS(allNAICS!$P:$P,allNAICS!$C:$C,'Revenue per capita'!$A124,allNAICS!$E:$E,'Revenue per capita'!I$1)/$B124)</f>
        <v/>
      </c>
      <c r="J124" s="2">
        <f>IF('Number of Firms per 1000 Capita'!J124=0,"",SUMIFS(allNAICS!$P:$P,allNAICS!$C:$C,'Revenue per capita'!$A124,allNAICS!$E:$E,'Revenue per capita'!J$1)/$B124)</f>
        <v>3.7402567150751831</v>
      </c>
      <c r="K124" s="2">
        <f>IF('Number of Firms per 1000 Capita'!K124=0,"",SUMIFS(allNAICS!$P:$P,allNAICS!$C:$C,'Revenue per capita'!$A124,allNAICS!$E:$E,'Revenue per capita'!K$1)/$B124)</f>
        <v>13.053439467934712</v>
      </c>
      <c r="L124" s="2">
        <f>IF('Number of Firms per 1000 Capita'!L124=0,"",SUMIFS(allNAICS!$P:$P,allNAICS!$C:$C,'Revenue per capita'!$A124,allNAICS!$E:$E,'Revenue per capita'!L$1)/$B124)</f>
        <v>10.965051085978667</v>
      </c>
      <c r="M124" s="2">
        <f>IF('Number of Firms per 1000 Capita'!M124=0,"",SUMIFS(allNAICS!$P:$P,allNAICS!$C:$C,'Revenue per capita'!$A124,allNAICS!$E:$E,'Revenue per capita'!M$1)/$B124)</f>
        <v>9.9621353296491453</v>
      </c>
      <c r="N124" s="2">
        <f>IF('Number of Firms per 1000 Capita'!N124=0,"",SUMIFS(allNAICS!$P:$P,allNAICS!$C:$C,'Revenue per capita'!$A124,allNAICS!$E:$E,'Revenue per capita'!N$1)/$B124)</f>
        <v>0.53720601465107309</v>
      </c>
      <c r="O124" s="2">
        <f>IF('Number of Firms per 1000 Capita'!O124=0,"",SUMIFS(allNAICS!$P:$P,allNAICS!$C:$C,'Revenue per capita'!$A124,allNAICS!$E:$E,'Revenue per capita'!O$1)/$B124)</f>
        <v>0.83164920961316025</v>
      </c>
      <c r="P124" s="2">
        <f>IF('Number of Firms per 1000 Capita'!P124=0,"",SUMIFS(allNAICS!$P:$P,allNAICS!$C:$C,'Revenue per capita'!$A124,allNAICS!$E:$E,'Revenue per capita'!P$1)/$B124)</f>
        <v>1.9809552114124149</v>
      </c>
      <c r="Q124" s="2">
        <f>IF('Number of Firms per 1000 Capita'!Q124=0,"",SUMIFS(allNAICS!$P:$P,allNAICS!$C:$C,'Revenue per capita'!$A124,allNAICS!$E:$E,'Revenue per capita'!Q$1)/$B124)</f>
        <v>0.47350115666366793</v>
      </c>
      <c r="R124" s="2">
        <f>IF('Number of Firms per 1000 Capita'!R124=0,"",SUMIFS(allNAICS!$P:$P,allNAICS!$C:$C,'Revenue per capita'!$A124,allNAICS!$E:$E,'Revenue per capita'!R$1)/$B124)</f>
        <v>0.47186254980079684</v>
      </c>
      <c r="S124" s="2">
        <f>IF('Number of Firms per 1000 Capita'!S124=0,"",SUMIFS(allNAICS!$P:$P,allNAICS!$C:$C,'Revenue per capita'!$A124,allNAICS!$E:$E,'Revenue per capita'!S$1)/$B124)</f>
        <v>0.28294884976224138</v>
      </c>
      <c r="T124" s="2">
        <f>IF('Number of Firms per 1000 Capita'!T124=0,"",SUMIFS(allNAICS!$P:$P,allNAICS!$C:$C,'Revenue per capita'!$A124,allNAICS!$E:$E,'Revenue per capita'!T$1)/$B124)</f>
        <v>0.40492064002056288</v>
      </c>
      <c r="U124" s="2">
        <f>IF('Number of Firms per 1000 Capita'!U124=0,"",SUMIFS(allNAICS!$P:$P,allNAICS!$C:$C,'Revenue per capita'!$A124,allNAICS!$E:$E,'Revenue per capita'!U$1)/$B124)</f>
        <v>4.5555439532193809</v>
      </c>
      <c r="V124" s="2">
        <f>IF('Number of Firms per 1000 Capita'!V124=0,"",SUMIFS(allNAICS!$P:$P,allNAICS!$C:$C,'Revenue per capita'!$A124,allNAICS!$E:$E,'Revenue per capita'!V$1)/$B124)</f>
        <v>6.3206850019277727E-2</v>
      </c>
      <c r="W124" s="2">
        <f>IF('Number of Firms per 1000 Capita'!W124=0,"",SUMIFS(allNAICS!$P:$P,allNAICS!$C:$C,'Revenue per capita'!$A124,allNAICS!$E:$E,'Revenue per capita'!W$1)/$B124)</f>
        <v>1.1187508032386582</v>
      </c>
      <c r="X124" s="2">
        <f>IF('Number of Firms per 1000 Capita'!X124=0,"",SUMIFS(allNAICS!$P:$P,allNAICS!$C:$C,'Revenue per capita'!$A124,allNAICS!$E:$E,'Revenue per capita'!X$1)/$B124)</f>
        <v>0.80477284410744121</v>
      </c>
      <c r="Y124" s="2" t="str">
        <f>IF('Number of Firms per 1000 Capita'!Y124=0,"",SUMIFS(allNAICS!$P:$P,allNAICS!$C:$C,'Revenue per capita'!$A124,allNAICS!$E:$E,'Revenue per capita'!Y$1)/$B124)</f>
        <v/>
      </c>
      <c r="Z124" s="2" t="str">
        <f>IF('Number of Firms per 1000 Capita'!Z124=0,"",SUMIFS(allNAICS!$P:$P,allNAICS!$C:$C,'Revenue per capita'!$A124,allNAICS!$E:$E,'Revenue per capita'!Z$1)/$B124)</f>
        <v/>
      </c>
    </row>
    <row r="125" spans="1:26" x14ac:dyDescent="0.45">
      <c r="A125" s="2" t="s">
        <v>610</v>
      </c>
      <c r="B125" s="2">
        <v>101694</v>
      </c>
      <c r="C125" s="2" t="s">
        <v>500</v>
      </c>
      <c r="D125" s="2">
        <v>47.9252568</v>
      </c>
      <c r="E125" s="2">
        <v>-97.032854700000001</v>
      </c>
      <c r="F125" s="3">
        <f t="shared" si="1"/>
        <v>94.1159065431589</v>
      </c>
      <c r="G125" s="2">
        <f>IF('Number of Firms per 1000 Capita'!G125=0,"",SUMIFS(allNAICS!$P:$P,allNAICS!$C:$C,'Revenue per capita'!$A125,allNAICS!$E:$E,'Revenue per capita'!G$1)/$B125)</f>
        <v>4.8842606250122919E-2</v>
      </c>
      <c r="H125" s="2" t="str">
        <f>IF('Number of Firms per 1000 Capita'!H125=0,"",SUMIFS(allNAICS!$P:$P,allNAICS!$C:$C,'Revenue per capita'!$A125,allNAICS!$E:$E,'Revenue per capita'!H$1)/$B125)</f>
        <v/>
      </c>
      <c r="I125" s="2" t="str">
        <f>IF('Number of Firms per 1000 Capita'!I125=0,"",SUMIFS(allNAICS!$P:$P,allNAICS!$C:$C,'Revenue per capita'!$A125,allNAICS!$E:$E,'Revenue per capita'!I$1)/$B125)</f>
        <v/>
      </c>
      <c r="J125" s="2">
        <f>IF('Number of Firms per 1000 Capita'!J125=0,"",SUMIFS(allNAICS!$P:$P,allNAICS!$C:$C,'Revenue per capita'!$A125,allNAICS!$E:$E,'Revenue per capita'!J$1)/$B125)</f>
        <v>7.9570574468503548</v>
      </c>
      <c r="K125" s="2">
        <f>IF('Number of Firms per 1000 Capita'!K125=0,"",SUMIFS(allNAICS!$P:$P,allNAICS!$C:$C,'Revenue per capita'!$A125,allNAICS!$E:$E,'Revenue per capita'!K$1)/$B125)</f>
        <v>17.384270458434127</v>
      </c>
      <c r="L125" s="2">
        <f>IF('Number of Firms per 1000 Capita'!L125=0,"",SUMIFS(allNAICS!$P:$P,allNAICS!$C:$C,'Revenue per capita'!$A125,allNAICS!$E:$E,'Revenue per capita'!L$1)/$B125)</f>
        <v>27.438088776132318</v>
      </c>
      <c r="M125" s="2">
        <f>IF('Number of Firms per 1000 Capita'!M125=0,"",SUMIFS(allNAICS!$P:$P,allNAICS!$C:$C,'Revenue per capita'!$A125,allNAICS!$E:$E,'Revenue per capita'!M$1)/$B125)</f>
        <v>17.170472200916475</v>
      </c>
      <c r="N125" s="2">
        <f>IF('Number of Firms per 1000 Capita'!N125=0,"",SUMIFS(allNAICS!$P:$P,allNAICS!$C:$C,'Revenue per capita'!$A125,allNAICS!$E:$E,'Revenue per capita'!N$1)/$B125)</f>
        <v>2.7957106613959524</v>
      </c>
      <c r="O125" s="2">
        <f>IF('Number of Firms per 1000 Capita'!O125=0,"",SUMIFS(allNAICS!$P:$P,allNAICS!$C:$C,'Revenue per capita'!$A125,allNAICS!$E:$E,'Revenue per capita'!O$1)/$B125)</f>
        <v>1.5336499695163923</v>
      </c>
      <c r="P125" s="2">
        <f>IF('Number of Firms per 1000 Capita'!P125=0,"",SUMIFS(allNAICS!$P:$P,allNAICS!$C:$C,'Revenue per capita'!$A125,allNAICS!$E:$E,'Revenue per capita'!P$1)/$B125)</f>
        <v>2.2604283438550947</v>
      </c>
      <c r="Q125" s="2">
        <f>IF('Number of Firms per 1000 Capita'!Q125=0,"",SUMIFS(allNAICS!$P:$P,allNAICS!$C:$C,'Revenue per capita'!$A125,allNAICS!$E:$E,'Revenue per capita'!Q$1)/$B125)</f>
        <v>1.5024485220366983</v>
      </c>
      <c r="R125" s="2">
        <f>IF('Number of Firms per 1000 Capita'!R125=0,"",SUMIFS(allNAICS!$P:$P,allNAICS!$C:$C,'Revenue per capita'!$A125,allNAICS!$E:$E,'Revenue per capita'!R$1)/$B125)</f>
        <v>2.0261470686569512</v>
      </c>
      <c r="S125" s="2">
        <f>IF('Number of Firms per 1000 Capita'!S125=0,"",SUMIFS(allNAICS!$P:$P,allNAICS!$C:$C,'Revenue per capita'!$A125,allNAICS!$E:$E,'Revenue per capita'!S$1)/$B125)</f>
        <v>1.2374673038724016</v>
      </c>
      <c r="T125" s="2">
        <f>IF('Number of Firms per 1000 Capita'!T125=0,"",SUMIFS(allNAICS!$P:$P,allNAICS!$C:$C,'Revenue per capita'!$A125,allNAICS!$E:$E,'Revenue per capita'!T$1)/$B125)</f>
        <v>0.39752591106653296</v>
      </c>
      <c r="U125" s="2">
        <f>IF('Number of Firms per 1000 Capita'!U125=0,"",SUMIFS(allNAICS!$P:$P,allNAICS!$C:$C,'Revenue per capita'!$A125,allNAICS!$E:$E,'Revenue per capita'!U$1)/$B125)</f>
        <v>8.3858536393494205</v>
      </c>
      <c r="V125" s="2">
        <f>IF('Number of Firms per 1000 Capita'!V125=0,"",SUMIFS(allNAICS!$P:$P,allNAICS!$C:$C,'Revenue per capita'!$A125,allNAICS!$E:$E,'Revenue per capita'!V$1)/$B125)</f>
        <v>0.31438432945896511</v>
      </c>
      <c r="W125" s="2">
        <f>IF('Number of Firms per 1000 Capita'!W125=0,"",SUMIFS(allNAICS!$P:$P,allNAICS!$C:$C,'Revenue per capita'!$A125,allNAICS!$E:$E,'Revenue per capita'!W$1)/$B125)</f>
        <v>2.8376797057840188</v>
      </c>
      <c r="X125" s="2">
        <f>IF('Number of Firms per 1000 Capita'!X125=0,"",SUMIFS(allNAICS!$P:$P,allNAICS!$C:$C,'Revenue per capita'!$A125,allNAICS!$E:$E,'Revenue per capita'!X$1)/$B125)</f>
        <v>0.8258795995830629</v>
      </c>
      <c r="Y125" s="2" t="str">
        <f>IF('Number of Firms per 1000 Capita'!Y125=0,"",SUMIFS(allNAICS!$P:$P,allNAICS!$C:$C,'Revenue per capita'!$A125,allNAICS!$E:$E,'Revenue per capita'!Y$1)/$B125)</f>
        <v/>
      </c>
      <c r="Z125" s="2" t="str">
        <f>IF('Number of Firms per 1000 Capita'!Z125=0,"",SUMIFS(allNAICS!$P:$P,allNAICS!$C:$C,'Revenue per capita'!$A125,allNAICS!$E:$E,'Revenue per capita'!Z$1)/$B125)</f>
        <v/>
      </c>
    </row>
    <row r="126" spans="1:26" x14ac:dyDescent="0.45">
      <c r="A126" s="2" t="s">
        <v>611</v>
      </c>
      <c r="B126" s="2">
        <v>148798</v>
      </c>
      <c r="C126" s="2" t="s">
        <v>512</v>
      </c>
      <c r="D126" s="2">
        <v>39.0638705</v>
      </c>
      <c r="E126" s="2">
        <v>-108.5506486</v>
      </c>
      <c r="F126" s="3">
        <f t="shared" si="1"/>
        <v>65.218584927216767</v>
      </c>
      <c r="G126" s="2">
        <f>IF('Number of Firms per 1000 Capita'!G126=0,"",SUMIFS(allNAICS!$P:$P,allNAICS!$C:$C,'Revenue per capita'!$A126,allNAICS!$E:$E,'Revenue per capita'!G$1)/$B126)</f>
        <v>3.4247772147475097E-2</v>
      </c>
      <c r="H126" s="2">
        <f>IF('Number of Firms per 1000 Capita'!H126=0,"",SUMIFS(allNAICS!$P:$P,allNAICS!$C:$C,'Revenue per capita'!$A126,allNAICS!$E:$E,'Revenue per capita'!H$1)/$B126)</f>
        <v>3.841758625787981</v>
      </c>
      <c r="I126" s="2" t="str">
        <f>IF('Number of Firms per 1000 Capita'!I126=0,"",SUMIFS(allNAICS!$P:$P,allNAICS!$C:$C,'Revenue per capita'!$A126,allNAICS!$E:$E,'Revenue per capita'!I$1)/$B126)</f>
        <v/>
      </c>
      <c r="J126" s="2">
        <f>IF('Number of Firms per 1000 Capita'!J126=0,"",SUMIFS(allNAICS!$P:$P,allNAICS!$C:$C,'Revenue per capita'!$A126,allNAICS!$E:$E,'Revenue per capita'!J$1)/$B126)</f>
        <v>5.833841852713074</v>
      </c>
      <c r="K126" s="2">
        <f>IF('Number of Firms per 1000 Capita'!K126=0,"",SUMIFS(allNAICS!$P:$P,allNAICS!$C:$C,'Revenue per capita'!$A126,allNAICS!$E:$E,'Revenue per capita'!K$1)/$B126)</f>
        <v>3.2578394870898801</v>
      </c>
      <c r="L126" s="2">
        <f>IF('Number of Firms per 1000 Capita'!L126=0,"",SUMIFS(allNAICS!$P:$P,allNAICS!$C:$C,'Revenue per capita'!$A126,allNAICS!$E:$E,'Revenue per capita'!L$1)/$B126)</f>
        <v>6.70398123630694</v>
      </c>
      <c r="M126" s="2">
        <f>IF('Number of Firms per 1000 Capita'!M126=0,"",SUMIFS(allNAICS!$P:$P,allNAICS!$C:$C,'Revenue per capita'!$A126,allNAICS!$E:$E,'Revenue per capita'!M$1)/$B126)</f>
        <v>12.87880213443729</v>
      </c>
      <c r="N126" s="2">
        <f>IF('Number of Firms per 1000 Capita'!N126=0,"",SUMIFS(allNAICS!$P:$P,allNAICS!$C:$C,'Revenue per capita'!$A126,allNAICS!$E:$E,'Revenue per capita'!N$1)/$B126)</f>
        <v>2.6771798008037742</v>
      </c>
      <c r="O126" s="2">
        <f>IF('Number of Firms per 1000 Capita'!O126=0,"",SUMIFS(allNAICS!$P:$P,allNAICS!$C:$C,'Revenue per capita'!$A126,allNAICS!$E:$E,'Revenue per capita'!O$1)/$B126)</f>
        <v>1.3520275810158739</v>
      </c>
      <c r="P126" s="2">
        <f>IF('Number of Firms per 1000 Capita'!P126=0,"",SUMIFS(allNAICS!$P:$P,allNAICS!$C:$C,'Revenue per capita'!$A126,allNAICS!$E:$E,'Revenue per capita'!P$1)/$B126)</f>
        <v>2.1144706246051692</v>
      </c>
      <c r="Q126" s="2">
        <f>IF('Number of Firms per 1000 Capita'!Q126=0,"",SUMIFS(allNAICS!$P:$P,allNAICS!$C:$C,'Revenue per capita'!$A126,allNAICS!$E:$E,'Revenue per capita'!Q$1)/$B126)</f>
        <v>2.1959502143846019</v>
      </c>
      <c r="R126" s="2">
        <f>IF('Number of Firms per 1000 Capita'!R126=0,"",SUMIFS(allNAICS!$P:$P,allNAICS!$C:$C,'Revenue per capita'!$A126,allNAICS!$E:$E,'Revenue per capita'!R$1)/$B126)</f>
        <v>2.9644014032446671</v>
      </c>
      <c r="S126" s="2">
        <f>IF('Number of Firms per 1000 Capita'!S126=0,"",SUMIFS(allNAICS!$P:$P,allNAICS!$C:$C,'Revenue per capita'!$A126,allNAICS!$E:$E,'Revenue per capita'!S$1)/$B126)</f>
        <v>12.142165889326469</v>
      </c>
      <c r="T126" s="2">
        <f>IF('Number of Firms per 1000 Capita'!T126=0,"",SUMIFS(allNAICS!$P:$P,allNAICS!$C:$C,'Revenue per capita'!$A126,allNAICS!$E:$E,'Revenue per capita'!T$1)/$B126)</f>
        <v>0.1674283256495383</v>
      </c>
      <c r="U126" s="2">
        <f>IF('Number of Firms per 1000 Capita'!U126=0,"",SUMIFS(allNAICS!$P:$P,allNAICS!$C:$C,'Revenue per capita'!$A126,allNAICS!$E:$E,'Revenue per capita'!U$1)/$B126)</f>
        <v>5.5366335569026468</v>
      </c>
      <c r="V126" s="2">
        <f>IF('Number of Firms per 1000 Capita'!V126=0,"",SUMIFS(allNAICS!$P:$P,allNAICS!$C:$C,'Revenue per capita'!$A126,allNAICS!$E:$E,'Revenue per capita'!V$1)/$B126)</f>
        <v>0.33288753881100552</v>
      </c>
      <c r="W126" s="2">
        <f>IF('Number of Firms per 1000 Capita'!W126=0,"",SUMIFS(allNAICS!$P:$P,allNAICS!$C:$C,'Revenue per capita'!$A126,allNAICS!$E:$E,'Revenue per capita'!W$1)/$B126)</f>
        <v>2.0676554792403126</v>
      </c>
      <c r="X126" s="2">
        <f>IF('Number of Firms per 1000 Capita'!X126=0,"",SUMIFS(allNAICS!$P:$P,allNAICS!$C:$C,'Revenue per capita'!$A126,allNAICS!$E:$E,'Revenue per capita'!X$1)/$B126)</f>
        <v>1.1173134047500639</v>
      </c>
      <c r="Y126" s="2" t="str">
        <f>IF('Number of Firms per 1000 Capita'!Y126=0,"",SUMIFS(allNAICS!$P:$P,allNAICS!$C:$C,'Revenue per capita'!$A126,allNAICS!$E:$E,'Revenue per capita'!Y$1)/$B126)</f>
        <v/>
      </c>
      <c r="Z126" s="2" t="str">
        <f>IF('Number of Firms per 1000 Capita'!Z126=0,"",SUMIFS(allNAICS!$P:$P,allNAICS!$C:$C,'Revenue per capita'!$A126,allNAICS!$E:$E,'Revenue per capita'!Z$1)/$B126)</f>
        <v/>
      </c>
    </row>
    <row r="127" spans="1:26" x14ac:dyDescent="0.45">
      <c r="A127" s="2" t="s">
        <v>612</v>
      </c>
      <c r="B127" s="2">
        <v>1039182</v>
      </c>
      <c r="C127" s="2" t="s">
        <v>466</v>
      </c>
      <c r="D127" s="2">
        <v>42.9633599</v>
      </c>
      <c r="E127" s="2">
        <v>-85.668086299999999</v>
      </c>
      <c r="F127" s="3">
        <f t="shared" si="1"/>
        <v>103.89349892511613</v>
      </c>
      <c r="G127" s="2">
        <f>IF('Number of Firms per 1000 Capita'!G127=0,"",SUMIFS(allNAICS!$P:$P,allNAICS!$C:$C,'Revenue per capita'!$A127,allNAICS!$E:$E,'Revenue per capita'!G$1)/$B127)</f>
        <v>2.5828007028605191E-2</v>
      </c>
      <c r="H127" s="2">
        <f>IF('Number of Firms per 1000 Capita'!H127=0,"",SUMIFS(allNAICS!$P:$P,allNAICS!$C:$C,'Revenue per capita'!$A127,allNAICS!$E:$E,'Revenue per capita'!H$1)/$B127)</f>
        <v>0</v>
      </c>
      <c r="I127" s="2">
        <f>IF('Number of Firms per 1000 Capita'!I127=0,"",SUMIFS(allNAICS!$P:$P,allNAICS!$C:$C,'Revenue per capita'!$A127,allNAICS!$E:$E,'Revenue per capita'!I$1)/$B127)</f>
        <v>0</v>
      </c>
      <c r="J127" s="2">
        <f>IF('Number of Firms per 1000 Capita'!J127=0,"",SUMIFS(allNAICS!$P:$P,allNAICS!$C:$C,'Revenue per capita'!$A127,allNAICS!$E:$E,'Revenue per capita'!J$1)/$B127)</f>
        <v>3.3999905695056305</v>
      </c>
      <c r="K127" s="2">
        <f>IF('Number of Firms per 1000 Capita'!K127=0,"",SUMIFS(allNAICS!$P:$P,allNAICS!$C:$C,'Revenue per capita'!$A127,allNAICS!$E:$E,'Revenue per capita'!K$1)/$B127)</f>
        <v>28.543727662719331</v>
      </c>
      <c r="L127" s="2">
        <f>IF('Number of Firms per 1000 Capita'!L127=0,"",SUMIFS(allNAICS!$P:$P,allNAICS!$C:$C,'Revenue per capita'!$A127,allNAICS!$E:$E,'Revenue per capita'!L$1)/$B127)</f>
        <v>27.982294727968728</v>
      </c>
      <c r="M127" s="2">
        <f>IF('Number of Firms per 1000 Capita'!M127=0,"",SUMIFS(allNAICS!$P:$P,allNAICS!$C:$C,'Revenue per capita'!$A127,allNAICS!$E:$E,'Revenue per capita'!M$1)/$B127)</f>
        <v>12.947738702171515</v>
      </c>
      <c r="N127" s="2">
        <f>IF('Number of Firms per 1000 Capita'!N127=0,"",SUMIFS(allNAICS!$P:$P,allNAICS!$C:$C,'Revenue per capita'!$A127,allNAICS!$E:$E,'Revenue per capita'!N$1)/$B127)</f>
        <v>2.3673360393078404</v>
      </c>
      <c r="O127" s="2">
        <f>IF('Number of Firms per 1000 Capita'!O127=0,"",SUMIFS(allNAICS!$P:$P,allNAICS!$C:$C,'Revenue per capita'!$A127,allNAICS!$E:$E,'Revenue per capita'!O$1)/$B127)</f>
        <v>1.7351657361270691</v>
      </c>
      <c r="P127" s="2">
        <f>IF('Number of Firms per 1000 Capita'!P127=0,"",SUMIFS(allNAICS!$P:$P,allNAICS!$C:$C,'Revenue per capita'!$A127,allNAICS!$E:$E,'Revenue per capita'!P$1)/$B127)</f>
        <v>7.1865053474752258</v>
      </c>
      <c r="Q127" s="2">
        <f>IF('Number of Firms per 1000 Capita'!Q127=0,"",SUMIFS(allNAICS!$P:$P,allNAICS!$C:$C,'Revenue per capita'!$A127,allNAICS!$E:$E,'Revenue per capita'!Q$1)/$B127)</f>
        <v>1.5889949979888027</v>
      </c>
      <c r="R127" s="2">
        <f>IF('Number of Firms per 1000 Capita'!R127=0,"",SUMIFS(allNAICS!$P:$P,allNAICS!$C:$C,'Revenue per capita'!$A127,allNAICS!$E:$E,'Revenue per capita'!R$1)/$B127)</f>
        <v>3.5558131299425892</v>
      </c>
      <c r="S127" s="2">
        <f>IF('Number of Firms per 1000 Capita'!S127=0,"",SUMIFS(allNAICS!$P:$P,allNAICS!$C:$C,'Revenue per capita'!$A127,allNAICS!$E:$E,'Revenue per capita'!S$1)/$B127)</f>
        <v>2.4934121260760866</v>
      </c>
      <c r="T127" s="2">
        <f>IF('Number of Firms per 1000 Capita'!T127=0,"",SUMIFS(allNAICS!$P:$P,allNAICS!$C:$C,'Revenue per capita'!$A127,allNAICS!$E:$E,'Revenue per capita'!T$1)/$B127)</f>
        <v>0.95011268478476341</v>
      </c>
      <c r="U127" s="2">
        <f>IF('Number of Firms per 1000 Capita'!U127=0,"",SUMIFS(allNAICS!$P:$P,allNAICS!$C:$C,'Revenue per capita'!$A127,allNAICS!$E:$E,'Revenue per capita'!U$1)/$B127)</f>
        <v>6.9394504523750413</v>
      </c>
      <c r="V127" s="2">
        <f>IF('Number of Firms per 1000 Capita'!V127=0,"",SUMIFS(allNAICS!$P:$P,allNAICS!$C:$C,'Revenue per capita'!$A127,allNAICS!$E:$E,'Revenue per capita'!V$1)/$B127)</f>
        <v>0.3478813143414724</v>
      </c>
      <c r="W127" s="2">
        <f>IF('Number of Firms per 1000 Capita'!W127=0,"",SUMIFS(allNAICS!$P:$P,allNAICS!$C:$C,'Revenue per capita'!$A127,allNAICS!$E:$E,'Revenue per capita'!W$1)/$B127)</f>
        <v>1.5027569761600952</v>
      </c>
      <c r="X127" s="2">
        <f>IF('Number of Firms per 1000 Capita'!X127=0,"",SUMIFS(allNAICS!$P:$P,allNAICS!$C:$C,'Revenue per capita'!$A127,allNAICS!$E:$E,'Revenue per capita'!X$1)/$B127)</f>
        <v>0.92706763589053698</v>
      </c>
      <c r="Y127" s="2">
        <f>IF('Number of Firms per 1000 Capita'!Y127=0,"",SUMIFS(allNAICS!$P:$P,allNAICS!$C:$C,'Revenue per capita'!$A127,allNAICS!$E:$E,'Revenue per capita'!Y$1)/$B127)</f>
        <v>1.3994228152527661</v>
      </c>
      <c r="Z127" s="2" t="str">
        <f>IF('Number of Firms per 1000 Capita'!Z127=0,"",SUMIFS(allNAICS!$P:$P,allNAICS!$C:$C,'Revenue per capita'!$A127,allNAICS!$E:$E,'Revenue per capita'!Z$1)/$B127)</f>
        <v/>
      </c>
    </row>
    <row r="128" spans="1:26" x14ac:dyDescent="0.45">
      <c r="A128" s="2" t="s">
        <v>613</v>
      </c>
      <c r="B128" s="2">
        <v>81816</v>
      </c>
      <c r="C128" s="2" t="s">
        <v>496</v>
      </c>
      <c r="D128" s="2">
        <v>47.4941836</v>
      </c>
      <c r="E128" s="2">
        <v>-111.2833449</v>
      </c>
      <c r="F128" s="3">
        <f t="shared" si="1"/>
        <v>78.493363156350824</v>
      </c>
      <c r="G128" s="2">
        <f>IF('Number of Firms per 1000 Capita'!G128=0,"",SUMIFS(allNAICS!$P:$P,allNAICS!$C:$C,'Revenue per capita'!$A128,allNAICS!$E:$E,'Revenue per capita'!G$1)/$B128)</f>
        <v>2.8722988168573386E-2</v>
      </c>
      <c r="H128" s="2" t="str">
        <f>IF('Number of Firms per 1000 Capita'!H128=0,"",SUMIFS(allNAICS!$P:$P,allNAICS!$C:$C,'Revenue per capita'!$A128,allNAICS!$E:$E,'Revenue per capita'!H$1)/$B128)</f>
        <v/>
      </c>
      <c r="I128" s="2">
        <f>IF('Number of Firms per 1000 Capita'!I128=0,"",SUMIFS(allNAICS!$P:$P,allNAICS!$C:$C,'Revenue per capita'!$A128,allNAICS!$E:$E,'Revenue per capita'!I$1)/$B128)</f>
        <v>1.7234892930478145</v>
      </c>
      <c r="J128" s="2">
        <f>IF('Number of Firms per 1000 Capita'!J128=0,"",SUMIFS(allNAICS!$P:$P,allNAICS!$C:$C,'Revenue per capita'!$A128,allNAICS!$E:$E,'Revenue per capita'!J$1)/$B128)</f>
        <v>5.1483206218832498</v>
      </c>
      <c r="K128" s="2">
        <f>IF('Number of Firms per 1000 Capita'!K128=0,"",SUMIFS(allNAICS!$P:$P,allNAICS!$C:$C,'Revenue per capita'!$A128,allNAICS!$E:$E,'Revenue per capita'!K$1)/$B128)</f>
        <v>11.54451452038721</v>
      </c>
      <c r="L128" s="2">
        <f>IF('Number of Firms per 1000 Capita'!L128=0,"",SUMIFS(allNAICS!$P:$P,allNAICS!$C:$C,'Revenue per capita'!$A128,allNAICS!$E:$E,'Revenue per capita'!L$1)/$B128)</f>
        <v>19.075352009386918</v>
      </c>
      <c r="M128" s="2">
        <f>IF('Number of Firms per 1000 Capita'!M128=0,"",SUMIFS(allNAICS!$P:$P,allNAICS!$C:$C,'Revenue per capita'!$A128,allNAICS!$E:$E,'Revenue per capita'!M$1)/$B128)</f>
        <v>16.696257455754374</v>
      </c>
      <c r="N128" s="2">
        <f>IF('Number of Firms per 1000 Capita'!N128=0,"",SUMIFS(allNAICS!$P:$P,allNAICS!$C:$C,'Revenue per capita'!$A128,allNAICS!$E:$E,'Revenue per capita'!N$1)/$B128)</f>
        <v>2.2969468074704213</v>
      </c>
      <c r="O128" s="2">
        <f>IF('Number of Firms per 1000 Capita'!O128=0,"",SUMIFS(allNAICS!$P:$P,allNAICS!$C:$C,'Revenue per capita'!$A128,allNAICS!$E:$E,'Revenue per capita'!O$1)/$B128)</f>
        <v>1.2438031680844823</v>
      </c>
      <c r="P128" s="2">
        <f>IF('Number of Firms per 1000 Capita'!P128=0,"",SUMIFS(allNAICS!$P:$P,allNAICS!$C:$C,'Revenue per capita'!$A128,allNAICS!$E:$E,'Revenue per capita'!P$1)/$B128)</f>
        <v>3.6608731788403248</v>
      </c>
      <c r="Q128" s="2">
        <f>IF('Number of Firms per 1000 Capita'!Q128=0,"",SUMIFS(allNAICS!$P:$P,allNAICS!$C:$C,'Revenue per capita'!$A128,allNAICS!$E:$E,'Revenue per capita'!Q$1)/$B128)</f>
        <v>1.3166373325510903</v>
      </c>
      <c r="R128" s="2">
        <f>IF('Number of Firms per 1000 Capita'!R128=0,"",SUMIFS(allNAICS!$P:$P,allNAICS!$C:$C,'Revenue per capita'!$A128,allNAICS!$E:$E,'Revenue per capita'!R$1)/$B128)</f>
        <v>1.9583333333333333</v>
      </c>
      <c r="S128" s="2">
        <f>IF('Number of Firms per 1000 Capita'!S128=0,"",SUMIFS(allNAICS!$P:$P,allNAICS!$C:$C,'Revenue per capita'!$A128,allNAICS!$E:$E,'Revenue per capita'!S$1)/$B128)</f>
        <v>1.0811088295687885</v>
      </c>
      <c r="T128" s="2">
        <f>IF('Number of Firms per 1000 Capita'!T128=0,"",SUMIFS(allNAICS!$P:$P,allNAICS!$C:$C,'Revenue per capita'!$A128,allNAICS!$E:$E,'Revenue per capita'!T$1)/$B128)</f>
        <v>0.25416788892148234</v>
      </c>
      <c r="U128" s="2">
        <f>IF('Number of Firms per 1000 Capita'!U128=0,"",SUMIFS(allNAICS!$P:$P,allNAICS!$C:$C,'Revenue per capita'!$A128,allNAICS!$E:$E,'Revenue per capita'!U$1)/$B128)</f>
        <v>8.0746675466901348</v>
      </c>
      <c r="V128" s="2">
        <f>IF('Number of Firms per 1000 Capita'!V128=0,"",SUMIFS(allNAICS!$P:$P,allNAICS!$C:$C,'Revenue per capita'!$A128,allNAICS!$E:$E,'Revenue per capita'!V$1)/$B128)</f>
        <v>0.70211205632150187</v>
      </c>
      <c r="W128" s="2">
        <f>IF('Number of Firms per 1000 Capita'!W128=0,"",SUMIFS(allNAICS!$P:$P,allNAICS!$C:$C,'Revenue per capita'!$A128,allNAICS!$E:$E,'Revenue per capita'!W$1)/$B128)</f>
        <v>2.521585020044979</v>
      </c>
      <c r="X128" s="2">
        <f>IF('Number of Firms per 1000 Capita'!X128=0,"",SUMIFS(allNAICS!$P:$P,allNAICS!$C:$C,'Revenue per capita'!$A128,allNAICS!$E:$E,'Revenue per capita'!X$1)/$B128)</f>
        <v>1.1664711058961572</v>
      </c>
      <c r="Y128" s="2" t="str">
        <f>IF('Number of Firms per 1000 Capita'!Y128=0,"",SUMIFS(allNAICS!$P:$P,allNAICS!$C:$C,'Revenue per capita'!$A128,allNAICS!$E:$E,'Revenue per capita'!Y$1)/$B128)</f>
        <v/>
      </c>
      <c r="Z128" s="2" t="str">
        <f>IF('Number of Firms per 1000 Capita'!Z128=0,"",SUMIFS(allNAICS!$P:$P,allNAICS!$C:$C,'Revenue per capita'!$A128,allNAICS!$E:$E,'Revenue per capita'!Z$1)/$B128)</f>
        <v/>
      </c>
    </row>
    <row r="129" spans="1:26" x14ac:dyDescent="0.45">
      <c r="A129" s="2" t="s">
        <v>614</v>
      </c>
      <c r="B129" s="2">
        <v>285729</v>
      </c>
      <c r="C129" s="2" t="s">
        <v>512</v>
      </c>
      <c r="D129" s="2">
        <v>40.4233142</v>
      </c>
      <c r="E129" s="2">
        <v>-104.7091322</v>
      </c>
      <c r="F129" s="3">
        <f t="shared" si="1"/>
        <v>84.059230949606103</v>
      </c>
      <c r="G129" s="2">
        <f>IF('Number of Firms per 1000 Capita'!G129=0,"",SUMIFS(allNAICS!$P:$P,allNAICS!$C:$C,'Revenue per capita'!$A129,allNAICS!$E:$E,'Revenue per capita'!G$1)/$B129)</f>
        <v>0.18319456547987778</v>
      </c>
      <c r="H129" s="2">
        <f>IF('Number of Firms per 1000 Capita'!H129=0,"",SUMIFS(allNAICS!$P:$P,allNAICS!$C:$C,'Revenue per capita'!$A129,allNAICS!$E:$E,'Revenue per capita'!H$1)/$B129)</f>
        <v>6.5634989798025405</v>
      </c>
      <c r="I129" s="2" t="str">
        <f>IF('Number of Firms per 1000 Capita'!I129=0,"",SUMIFS(allNAICS!$P:$P,allNAICS!$C:$C,'Revenue per capita'!$A129,allNAICS!$E:$E,'Revenue per capita'!I$1)/$B129)</f>
        <v/>
      </c>
      <c r="J129" s="2">
        <f>IF('Number of Firms per 1000 Capita'!J129=0,"",SUMIFS(allNAICS!$P:$P,allNAICS!$C:$C,'Revenue per capita'!$A129,allNAICS!$E:$E,'Revenue per capita'!J$1)/$B129)</f>
        <v>9.1919791130756767</v>
      </c>
      <c r="K129" s="2">
        <f>IF('Number of Firms per 1000 Capita'!K129=0,"",SUMIFS(allNAICS!$P:$P,allNAICS!$C:$C,'Revenue per capita'!$A129,allNAICS!$E:$E,'Revenue per capita'!K$1)/$B129)</f>
        <v>21.604789853322554</v>
      </c>
      <c r="L129" s="2">
        <f>IF('Number of Firms per 1000 Capita'!L129=0,"",SUMIFS(allNAICS!$P:$P,allNAICS!$C:$C,'Revenue per capita'!$A129,allNAICS!$E:$E,'Revenue per capita'!L$1)/$B129)</f>
        <v>20.506973390870371</v>
      </c>
      <c r="M129" s="2">
        <f>IF('Number of Firms per 1000 Capita'!M129=0,"",SUMIFS(allNAICS!$P:$P,allNAICS!$C:$C,'Revenue per capita'!$A129,allNAICS!$E:$E,'Revenue per capita'!M$1)/$B129)</f>
        <v>8.1637950645541757</v>
      </c>
      <c r="N129" s="2">
        <f>IF('Number of Firms per 1000 Capita'!N129=0,"",SUMIFS(allNAICS!$P:$P,allNAICS!$C:$C,'Revenue per capita'!$A129,allNAICS!$E:$E,'Revenue per capita'!N$1)/$B129)</f>
        <v>2.1610092080257868</v>
      </c>
      <c r="O129" s="2">
        <f>IF('Number of Firms per 1000 Capita'!O129=0,"",SUMIFS(allNAICS!$P:$P,allNAICS!$C:$C,'Revenue per capita'!$A129,allNAICS!$E:$E,'Revenue per capita'!O$1)/$B129)</f>
        <v>0.64758914915881827</v>
      </c>
      <c r="P129" s="2">
        <f>IF('Number of Firms per 1000 Capita'!P129=0,"",SUMIFS(allNAICS!$P:$P,allNAICS!$C:$C,'Revenue per capita'!$A129,allNAICS!$E:$E,'Revenue per capita'!P$1)/$B129)</f>
        <v>7.146708944489359</v>
      </c>
      <c r="Q129" s="2">
        <f>IF('Number of Firms per 1000 Capita'!Q129=0,"",SUMIFS(allNAICS!$P:$P,allNAICS!$C:$C,'Revenue per capita'!$A129,allNAICS!$E:$E,'Revenue per capita'!Q$1)/$B129)</f>
        <v>0.79416160067756514</v>
      </c>
      <c r="R129" s="2">
        <f>IF('Number of Firms per 1000 Capita'!R129=0,"",SUMIFS(allNAICS!$P:$P,allNAICS!$C:$C,'Revenue per capita'!$A129,allNAICS!$E:$E,'Revenue per capita'!R$1)/$B129)</f>
        <v>1.1819416300060548</v>
      </c>
      <c r="S129" s="2">
        <f>IF('Number of Firms per 1000 Capita'!S129=0,"",SUMIFS(allNAICS!$P:$P,allNAICS!$C:$C,'Revenue per capita'!$A129,allNAICS!$E:$E,'Revenue per capita'!S$1)/$B129)</f>
        <v>1.3105040090435343</v>
      </c>
      <c r="T129" s="2">
        <f>IF('Number of Firms per 1000 Capita'!T129=0,"",SUMIFS(allNAICS!$P:$P,allNAICS!$C:$C,'Revenue per capita'!$A129,allNAICS!$E:$E,'Revenue per capita'!T$1)/$B129)</f>
        <v>7.715702641313972E-2</v>
      </c>
      <c r="U129" s="2">
        <f>IF('Number of Firms per 1000 Capita'!U129=0,"",SUMIFS(allNAICS!$P:$P,allNAICS!$C:$C,'Revenue per capita'!$A129,allNAICS!$E:$E,'Revenue per capita'!U$1)/$B129)</f>
        <v>2.8639970041542862</v>
      </c>
      <c r="V129" s="2">
        <f>IF('Number of Firms per 1000 Capita'!V129=0,"",SUMIFS(allNAICS!$P:$P,allNAICS!$C:$C,'Revenue per capita'!$A129,allNAICS!$E:$E,'Revenue per capita'!V$1)/$B129)</f>
        <v>0.19416300060546882</v>
      </c>
      <c r="W129" s="2">
        <f>IF('Number of Firms per 1000 Capita'!W129=0,"",SUMIFS(allNAICS!$P:$P,allNAICS!$C:$C,'Revenue per capita'!$A129,allNAICS!$E:$E,'Revenue per capita'!W$1)/$B129)</f>
        <v>0.81719741433316184</v>
      </c>
      <c r="X129" s="2">
        <f>IF('Number of Firms per 1000 Capita'!X129=0,"",SUMIFS(allNAICS!$P:$P,allNAICS!$C:$C,'Revenue per capita'!$A129,allNAICS!$E:$E,'Revenue per capita'!X$1)/$B129)</f>
        <v>0.65057099559372689</v>
      </c>
      <c r="Y129" s="2">
        <f>IF('Number of Firms per 1000 Capita'!Y129=0,"",SUMIFS(allNAICS!$P:$P,allNAICS!$C:$C,'Revenue per capita'!$A129,allNAICS!$E:$E,'Revenue per capita'!Y$1)/$B129)</f>
        <v>0</v>
      </c>
      <c r="Z129" s="2" t="str">
        <f>IF('Number of Firms per 1000 Capita'!Z129=0,"",SUMIFS(allNAICS!$P:$P,allNAICS!$C:$C,'Revenue per capita'!$A129,allNAICS!$E:$E,'Revenue per capita'!Z$1)/$B129)</f>
        <v/>
      </c>
    </row>
    <row r="130" spans="1:26" x14ac:dyDescent="0.45">
      <c r="A130" s="2" t="s">
        <v>615</v>
      </c>
      <c r="B130" s="2">
        <v>315847</v>
      </c>
      <c r="C130" s="2" t="s">
        <v>468</v>
      </c>
      <c r="D130" s="2">
        <v>44.519159000000002</v>
      </c>
      <c r="E130" s="2">
        <v>-88.019825999999995</v>
      </c>
      <c r="F130" s="3">
        <f t="shared" si="1"/>
        <v>115.46612125491141</v>
      </c>
      <c r="G130" s="2">
        <f>IF('Number of Firms per 1000 Capita'!G130=0,"",SUMIFS(allNAICS!$P:$P,allNAICS!$C:$C,'Revenue per capita'!$A130,allNAICS!$E:$E,'Revenue per capita'!G$1)/$B130)</f>
        <v>0</v>
      </c>
      <c r="H130" s="2" t="str">
        <f>IF('Number of Firms per 1000 Capita'!H130=0,"",SUMIFS(allNAICS!$P:$P,allNAICS!$C:$C,'Revenue per capita'!$A130,allNAICS!$E:$E,'Revenue per capita'!H$1)/$B130)</f>
        <v/>
      </c>
      <c r="I130" s="2" t="str">
        <f>IF('Number of Firms per 1000 Capita'!I130=0,"",SUMIFS(allNAICS!$P:$P,allNAICS!$C:$C,'Revenue per capita'!$A130,allNAICS!$E:$E,'Revenue per capita'!I$1)/$B130)</f>
        <v/>
      </c>
      <c r="J130" s="2">
        <f>IF('Number of Firms per 1000 Capita'!J130=0,"",SUMIFS(allNAICS!$P:$P,allNAICS!$C:$C,'Revenue per capita'!$A130,allNAICS!$E:$E,'Revenue per capita'!J$1)/$B130)</f>
        <v>4.2005274705791091</v>
      </c>
      <c r="K130" s="2">
        <f>IF('Number of Firms per 1000 Capita'!K130=0,"",SUMIFS(allNAICS!$P:$P,allNAICS!$C:$C,'Revenue per capita'!$A130,allNAICS!$E:$E,'Revenue per capita'!K$1)/$B130)</f>
        <v>37.936082976884379</v>
      </c>
      <c r="L130" s="2">
        <f>IF('Number of Firms per 1000 Capita'!L130=0,"",SUMIFS(allNAICS!$P:$P,allNAICS!$C:$C,'Revenue per capita'!$A130,allNAICS!$E:$E,'Revenue per capita'!L$1)/$B130)</f>
        <v>15.88625505387102</v>
      </c>
      <c r="M130" s="2">
        <f>IF('Number of Firms per 1000 Capita'!M130=0,"",SUMIFS(allNAICS!$P:$P,allNAICS!$C:$C,'Revenue per capita'!$A130,allNAICS!$E:$E,'Revenue per capita'!M$1)/$B130)</f>
        <v>11.450227483560079</v>
      </c>
      <c r="N130" s="2">
        <f>IF('Number of Firms per 1000 Capita'!N130=0,"",SUMIFS(allNAICS!$P:$P,allNAICS!$C:$C,'Revenue per capita'!$A130,allNAICS!$E:$E,'Revenue per capita'!N$1)/$B130)</f>
        <v>6.6382552311720548</v>
      </c>
      <c r="O130" s="2">
        <f>IF('Number of Firms per 1000 Capita'!O130=0,"",SUMIFS(allNAICS!$P:$P,allNAICS!$C:$C,'Revenue per capita'!$A130,allNAICS!$E:$E,'Revenue per capita'!O$1)/$B130)</f>
        <v>1.8733342409457743</v>
      </c>
      <c r="P130" s="2">
        <f>IF('Number of Firms per 1000 Capita'!P130=0,"",SUMIFS(allNAICS!$P:$P,allNAICS!$C:$C,'Revenue per capita'!$A130,allNAICS!$E:$E,'Revenue per capita'!P$1)/$B130)</f>
        <v>18.629735283222573</v>
      </c>
      <c r="Q130" s="2">
        <f>IF('Number of Firms per 1000 Capita'!Q130=0,"",SUMIFS(allNAICS!$P:$P,allNAICS!$C:$C,'Revenue per capita'!$A130,allNAICS!$E:$E,'Revenue per capita'!Q$1)/$B130)</f>
        <v>0.87330258004666816</v>
      </c>
      <c r="R130" s="2">
        <f>IF('Number of Firms per 1000 Capita'!R130=0,"",SUMIFS(allNAICS!$P:$P,allNAICS!$C:$C,'Revenue per capita'!$A130,allNAICS!$E:$E,'Revenue per capita'!R$1)/$B130)</f>
        <v>2.7877136714928432</v>
      </c>
      <c r="S130" s="2">
        <f>IF('Number of Firms per 1000 Capita'!S130=0,"",SUMIFS(allNAICS!$P:$P,allNAICS!$C:$C,'Revenue per capita'!$A130,allNAICS!$E:$E,'Revenue per capita'!S$1)/$B130)</f>
        <v>1.0306382520650821</v>
      </c>
      <c r="T130" s="2">
        <f>IF('Number of Firms per 1000 Capita'!T130=0,"",SUMIFS(allNAICS!$P:$P,allNAICS!$C:$C,'Revenue per capita'!$A130,allNAICS!$E:$E,'Revenue per capita'!T$1)/$B130)</f>
        <v>0.40303058126244667</v>
      </c>
      <c r="U130" s="2">
        <f>IF('Number of Firms per 1000 Capita'!U130=0,"",SUMIFS(allNAICS!$P:$P,allNAICS!$C:$C,'Revenue per capita'!$A130,allNAICS!$E:$E,'Revenue per capita'!U$1)/$B130)</f>
        <v>8.8711211440982503</v>
      </c>
      <c r="V130" s="2">
        <f>IF('Number of Firms per 1000 Capita'!V130=0,"",SUMIFS(allNAICS!$P:$P,allNAICS!$C:$C,'Revenue per capita'!$A130,allNAICS!$E:$E,'Revenue per capita'!V$1)/$B130)</f>
        <v>1.4250127435118902</v>
      </c>
      <c r="W130" s="2">
        <f>IF('Number of Firms per 1000 Capita'!W130=0,"",SUMIFS(allNAICS!$P:$P,allNAICS!$C:$C,'Revenue per capita'!$A130,allNAICS!$E:$E,'Revenue per capita'!W$1)/$B130)</f>
        <v>1.6388947813340002</v>
      </c>
      <c r="X130" s="2">
        <f>IF('Number of Firms per 1000 Capita'!X130=0,"",SUMIFS(allNAICS!$P:$P,allNAICS!$C:$C,'Revenue per capita'!$A130,allNAICS!$E:$E,'Revenue per capita'!X$1)/$B130)</f>
        <v>0.79602149141831324</v>
      </c>
      <c r="Y130" s="2">
        <f>IF('Number of Firms per 1000 Capita'!Y130=0,"",SUMIFS(allNAICS!$P:$P,allNAICS!$C:$C,'Revenue per capita'!$A130,allNAICS!$E:$E,'Revenue per capita'!Y$1)/$B130)</f>
        <v>1.0259682694469157</v>
      </c>
      <c r="Z130" s="2" t="str">
        <f>IF('Number of Firms per 1000 Capita'!Z130=0,"",SUMIFS(allNAICS!$P:$P,allNAICS!$C:$C,'Revenue per capita'!$A130,allNAICS!$E:$E,'Revenue per capita'!Z$1)/$B130)</f>
        <v/>
      </c>
    </row>
    <row r="131" spans="1:26" x14ac:dyDescent="0.45">
      <c r="A131" s="2" t="s">
        <v>616</v>
      </c>
      <c r="B131" s="2">
        <v>751590</v>
      </c>
      <c r="C131" s="2" t="s">
        <v>470</v>
      </c>
      <c r="D131" s="2">
        <v>36.072635400000003</v>
      </c>
      <c r="E131" s="2">
        <v>-79.791975399999998</v>
      </c>
      <c r="F131" s="3">
        <f t="shared" ref="F131:F194" si="2">SUM(G131:Z131)</f>
        <v>128.74753389480966</v>
      </c>
      <c r="G131" s="2">
        <f>IF('Number of Firms per 1000 Capita'!G131=0,"",SUMIFS(allNAICS!$P:$P,allNAICS!$C:$C,'Revenue per capita'!$A131,allNAICS!$E:$E,'Revenue per capita'!G$1)/$B131)</f>
        <v>2.3668489468992401E-2</v>
      </c>
      <c r="H131" s="2" t="str">
        <f>IF('Number of Firms per 1000 Capita'!H131=0,"",SUMIFS(allNAICS!$P:$P,allNAICS!$C:$C,'Revenue per capita'!$A131,allNAICS!$E:$E,'Revenue per capita'!H$1)/$B131)</f>
        <v/>
      </c>
      <c r="I131" s="2" t="str">
        <f>IF('Number of Firms per 1000 Capita'!I131=0,"",SUMIFS(allNAICS!$P:$P,allNAICS!$C:$C,'Revenue per capita'!$A131,allNAICS!$E:$E,'Revenue per capita'!I$1)/$B131)</f>
        <v/>
      </c>
      <c r="J131" s="2">
        <f>IF('Number of Firms per 1000 Capita'!J131=0,"",SUMIFS(allNAICS!$P:$P,allNAICS!$C:$C,'Revenue per capita'!$A131,allNAICS!$E:$E,'Revenue per capita'!J$1)/$B131)</f>
        <v>3.6293364733431792</v>
      </c>
      <c r="K131" s="2">
        <f>IF('Number of Firms per 1000 Capita'!K131=0,"",SUMIFS(allNAICS!$P:$P,allNAICS!$C:$C,'Revenue per capita'!$A131,allNAICS!$E:$E,'Revenue per capita'!K$1)/$B131)</f>
        <v>49.099313455474395</v>
      </c>
      <c r="L131" s="2">
        <f>IF('Number of Firms per 1000 Capita'!L131=0,"",SUMIFS(allNAICS!$P:$P,allNAICS!$C:$C,'Revenue per capita'!$A131,allNAICS!$E:$E,'Revenue per capita'!L$1)/$B131)</f>
        <v>31.969112148910977</v>
      </c>
      <c r="M131" s="2">
        <f>IF('Number of Firms per 1000 Capita'!M131=0,"",SUMIFS(allNAICS!$P:$P,allNAICS!$C:$C,'Revenue per capita'!$A131,allNAICS!$E:$E,'Revenue per capita'!M$1)/$B131)</f>
        <v>11.185983049268883</v>
      </c>
      <c r="N131" s="2">
        <f>IF('Number of Firms per 1000 Capita'!N131=0,"",SUMIFS(allNAICS!$P:$P,allNAICS!$C:$C,'Revenue per capita'!$A131,allNAICS!$E:$E,'Revenue per capita'!N$1)/$B131)</f>
        <v>2.6236551843425273</v>
      </c>
      <c r="O131" s="2">
        <f>IF('Number of Firms per 1000 Capita'!O131=0,"",SUMIFS(allNAICS!$P:$P,allNAICS!$C:$C,'Revenue per capita'!$A131,allNAICS!$E:$E,'Revenue per capita'!O$1)/$B131)</f>
        <v>2.7797562500831572</v>
      </c>
      <c r="P131" s="2">
        <f>IF('Number of Firms per 1000 Capita'!P131=0,"",SUMIFS(allNAICS!$P:$P,allNAICS!$C:$C,'Revenue per capita'!$A131,allNAICS!$E:$E,'Revenue per capita'!P$1)/$B131)</f>
        <v>10.114475977594166</v>
      </c>
      <c r="Q131" s="2">
        <f>IF('Number of Firms per 1000 Capita'!Q131=0,"",SUMIFS(allNAICS!$P:$P,allNAICS!$C:$C,'Revenue per capita'!$A131,allNAICS!$E:$E,'Revenue per capita'!Q$1)/$B131)</f>
        <v>1.7176878351228728</v>
      </c>
      <c r="R131" s="2">
        <f>IF('Number of Firms per 1000 Capita'!R131=0,"",SUMIFS(allNAICS!$P:$P,allNAICS!$C:$C,'Revenue per capita'!$A131,allNAICS!$E:$E,'Revenue per capita'!R$1)/$B131)</f>
        <v>2.8356031879083012</v>
      </c>
      <c r="S131" s="2">
        <f>IF('Number of Firms per 1000 Capita'!S131=0,"",SUMIFS(allNAICS!$P:$P,allNAICS!$C:$C,'Revenue per capita'!$A131,allNAICS!$E:$E,'Revenue per capita'!S$1)/$B131)</f>
        <v>1.9959805212948549</v>
      </c>
      <c r="T131" s="2">
        <f>IF('Number of Firms per 1000 Capita'!T131=0,"",SUMIFS(allNAICS!$P:$P,allNAICS!$C:$C,'Revenue per capita'!$A131,allNAICS!$E:$E,'Revenue per capita'!T$1)/$B131)</f>
        <v>0.51242432709322905</v>
      </c>
      <c r="U131" s="2">
        <f>IF('Number of Firms per 1000 Capita'!U131=0,"",SUMIFS(allNAICS!$P:$P,allNAICS!$C:$C,'Revenue per capita'!$A131,allNAICS!$E:$E,'Revenue per capita'!U$1)/$B131)</f>
        <v>5.7322409824505378</v>
      </c>
      <c r="V131" s="2">
        <f>IF('Number of Firms per 1000 Capita'!V131=0,"",SUMIFS(allNAICS!$P:$P,allNAICS!$C:$C,'Revenue per capita'!$A131,allNAICS!$E:$E,'Revenue per capita'!V$1)/$B131)</f>
        <v>0.38681328916031349</v>
      </c>
      <c r="W131" s="2">
        <f>IF('Number of Firms per 1000 Capita'!W131=0,"",SUMIFS(allNAICS!$P:$P,allNAICS!$C:$C,'Revenue per capita'!$A131,allNAICS!$E:$E,'Revenue per capita'!W$1)/$B131)</f>
        <v>1.8872510278210195</v>
      </c>
      <c r="X131" s="2">
        <f>IF('Number of Firms per 1000 Capita'!X131=0,"",SUMIFS(allNAICS!$P:$P,allNAICS!$C:$C,'Revenue per capita'!$A131,allNAICS!$E:$E,'Revenue per capita'!X$1)/$B131)</f>
        <v>0.92398648199151134</v>
      </c>
      <c r="Y131" s="2">
        <f>IF('Number of Firms per 1000 Capita'!Y131=0,"",SUMIFS(allNAICS!$P:$P,allNAICS!$C:$C,'Revenue per capita'!$A131,allNAICS!$E:$E,'Revenue per capita'!Y$1)/$B131)</f>
        <v>1.3302452134807541</v>
      </c>
      <c r="Z131" s="2" t="str">
        <f>IF('Number of Firms per 1000 Capita'!Z131=0,"",SUMIFS(allNAICS!$P:$P,allNAICS!$C:$C,'Revenue per capita'!$A131,allNAICS!$E:$E,'Revenue per capita'!Z$1)/$B131)</f>
        <v/>
      </c>
    </row>
    <row r="132" spans="1:26" x14ac:dyDescent="0.45">
      <c r="A132" s="2" t="s">
        <v>617</v>
      </c>
      <c r="B132" s="2">
        <v>176484</v>
      </c>
      <c r="C132" s="2" t="s">
        <v>470</v>
      </c>
      <c r="D132" s="2">
        <v>35.612661000000003</v>
      </c>
      <c r="E132" s="2">
        <v>-77.366353799999999</v>
      </c>
      <c r="F132" s="3">
        <f t="shared" si="2"/>
        <v>55.508493687813058</v>
      </c>
      <c r="G132" s="2">
        <f>IF('Number of Firms per 1000 Capita'!G132=0,"",SUMIFS(allNAICS!$P:$P,allNAICS!$C:$C,'Revenue per capita'!$A132,allNAICS!$E:$E,'Revenue per capita'!G$1)/$B132)</f>
        <v>0</v>
      </c>
      <c r="H132" s="2" t="str">
        <f>IF('Number of Firms per 1000 Capita'!H132=0,"",SUMIFS(allNAICS!$P:$P,allNAICS!$C:$C,'Revenue per capita'!$A132,allNAICS!$E:$E,'Revenue per capita'!H$1)/$B132)</f>
        <v/>
      </c>
      <c r="I132" s="2" t="str">
        <f>IF('Number of Firms per 1000 Capita'!I132=0,"",SUMIFS(allNAICS!$P:$P,allNAICS!$C:$C,'Revenue per capita'!$A132,allNAICS!$E:$E,'Revenue per capita'!I$1)/$B132)</f>
        <v/>
      </c>
      <c r="J132" s="2">
        <f>IF('Number of Firms per 1000 Capita'!J132=0,"",SUMIFS(allNAICS!$P:$P,allNAICS!$C:$C,'Revenue per capita'!$A132,allNAICS!$E:$E,'Revenue per capita'!J$1)/$B132)</f>
        <v>3.4407708347498924</v>
      </c>
      <c r="K132" s="2">
        <f>IF('Number of Firms per 1000 Capita'!K132=0,"",SUMIFS(allNAICS!$P:$P,allNAICS!$C:$C,'Revenue per capita'!$A132,allNAICS!$E:$E,'Revenue per capita'!K$1)/$B132)</f>
        <v>12.54019061218014</v>
      </c>
      <c r="L132" s="2">
        <f>IF('Number of Firms per 1000 Capita'!L132=0,"",SUMIFS(allNAICS!$P:$P,allNAICS!$C:$C,'Revenue per capita'!$A132,allNAICS!$E:$E,'Revenue per capita'!L$1)/$B132)</f>
        <v>4.5806022075655584</v>
      </c>
      <c r="M132" s="2">
        <f>IF('Number of Firms per 1000 Capita'!M132=0,"",SUMIFS(allNAICS!$P:$P,allNAICS!$C:$C,'Revenue per capita'!$A132,allNAICS!$E:$E,'Revenue per capita'!M$1)/$B132)</f>
        <v>12.919771764012602</v>
      </c>
      <c r="N132" s="2">
        <f>IF('Number of Firms per 1000 Capita'!N132=0,"",SUMIFS(allNAICS!$P:$P,allNAICS!$C:$C,'Revenue per capita'!$A132,allNAICS!$E:$E,'Revenue per capita'!N$1)/$B132)</f>
        <v>0.82289046032501534</v>
      </c>
      <c r="O132" s="2">
        <f>IF('Number of Firms per 1000 Capita'!O132=0,"",SUMIFS(allNAICS!$P:$P,allNAICS!$C:$C,'Revenue per capita'!$A132,allNAICS!$E:$E,'Revenue per capita'!O$1)/$B132)</f>
        <v>1.4667561931959838</v>
      </c>
      <c r="P132" s="2">
        <f>IF('Number of Firms per 1000 Capita'!P132=0,"",SUMIFS(allNAICS!$P:$P,allNAICS!$C:$C,'Revenue per capita'!$A132,allNAICS!$E:$E,'Revenue per capita'!P$1)/$B132)</f>
        <v>2.4011015162847622</v>
      </c>
      <c r="Q132" s="2">
        <f>IF('Number of Firms per 1000 Capita'!Q132=0,"",SUMIFS(allNAICS!$P:$P,allNAICS!$C:$C,'Revenue per capita'!$A132,allNAICS!$E:$E,'Revenue per capita'!Q$1)/$B132)</f>
        <v>1.0869483919222138</v>
      </c>
      <c r="R132" s="2">
        <f>IF('Number of Firms per 1000 Capita'!R132=0,"",SUMIFS(allNAICS!$P:$P,allNAICS!$C:$C,'Revenue per capita'!$A132,allNAICS!$E:$E,'Revenue per capita'!R$1)/$B132)</f>
        <v>1.4005008952652931</v>
      </c>
      <c r="S132" s="2">
        <f>IF('Number of Firms per 1000 Capita'!S132=0,"",SUMIFS(allNAICS!$P:$P,allNAICS!$C:$C,'Revenue per capita'!$A132,allNAICS!$E:$E,'Revenue per capita'!S$1)/$B132)</f>
        <v>1.2250742276920288</v>
      </c>
      <c r="T132" s="2">
        <f>IF('Number of Firms per 1000 Capita'!T132=0,"",SUMIFS(allNAICS!$P:$P,allNAICS!$C:$C,'Revenue per capita'!$A132,allNAICS!$E:$E,'Revenue per capita'!T$1)/$B132)</f>
        <v>0.2346558328233721</v>
      </c>
      <c r="U132" s="2">
        <f>IF('Number of Firms per 1000 Capita'!U132=0,"",SUMIFS(allNAICS!$P:$P,allNAICS!$C:$C,'Revenue per capita'!$A132,allNAICS!$E:$E,'Revenue per capita'!U$1)/$B132)</f>
        <v>10.661334738559869</v>
      </c>
      <c r="V132" s="2">
        <f>IF('Number of Firms per 1000 Capita'!V132=0,"",SUMIFS(allNAICS!$P:$P,allNAICS!$C:$C,'Revenue per capita'!$A132,allNAICS!$E:$E,'Revenue per capita'!V$1)/$B132)</f>
        <v>0.17822012193739942</v>
      </c>
      <c r="W132" s="2">
        <f>IF('Number of Firms per 1000 Capita'!W132=0,"",SUMIFS(allNAICS!$P:$P,allNAICS!$C:$C,'Revenue per capita'!$A132,allNAICS!$E:$E,'Revenue per capita'!W$1)/$B132)</f>
        <v>2.0482253348745494</v>
      </c>
      <c r="X132" s="2">
        <f>IF('Number of Firms per 1000 Capita'!X132=0,"",SUMIFS(allNAICS!$P:$P,allNAICS!$C:$C,'Revenue per capita'!$A132,allNAICS!$E:$E,'Revenue per capita'!X$1)/$B132)</f>
        <v>0.50145055642437841</v>
      </c>
      <c r="Y132" s="2" t="str">
        <f>IF('Number of Firms per 1000 Capita'!Y132=0,"",SUMIFS(allNAICS!$P:$P,allNAICS!$C:$C,'Revenue per capita'!$A132,allNAICS!$E:$E,'Revenue per capita'!Y$1)/$B132)</f>
        <v/>
      </c>
      <c r="Z132" s="2" t="str">
        <f>IF('Number of Firms per 1000 Capita'!Z132=0,"",SUMIFS(allNAICS!$P:$P,allNAICS!$C:$C,'Revenue per capita'!$A132,allNAICS!$E:$E,'Revenue per capita'!Z$1)/$B132)</f>
        <v/>
      </c>
    </row>
    <row r="133" spans="1:26" x14ac:dyDescent="0.45">
      <c r="A133" s="2" t="s">
        <v>618</v>
      </c>
      <c r="B133" s="2">
        <v>872463</v>
      </c>
      <c r="C133" s="2" t="s">
        <v>477</v>
      </c>
      <c r="D133" s="2">
        <v>34.852617600000002</v>
      </c>
      <c r="E133" s="2">
        <v>-82.394010399999999</v>
      </c>
      <c r="F133" s="3">
        <f t="shared" si="2"/>
        <v>81.669014044148568</v>
      </c>
      <c r="G133" s="2">
        <f>IF('Number of Firms per 1000 Capita'!G133=0,"",SUMIFS(allNAICS!$P:$P,allNAICS!$C:$C,'Revenue per capita'!$A133,allNAICS!$E:$E,'Revenue per capita'!G$1)/$B133)</f>
        <v>3.8438306266282925E-2</v>
      </c>
      <c r="H133" s="2" t="str">
        <f>IF('Number of Firms per 1000 Capita'!H133=0,"",SUMIFS(allNAICS!$P:$P,allNAICS!$C:$C,'Revenue per capita'!$A133,allNAICS!$E:$E,'Revenue per capita'!H$1)/$B133)</f>
        <v/>
      </c>
      <c r="I133" s="2">
        <f>IF('Number of Firms per 1000 Capita'!I133=0,"",SUMIFS(allNAICS!$P:$P,allNAICS!$C:$C,'Revenue per capita'!$A133,allNAICS!$E:$E,'Revenue per capita'!I$1)/$B133)</f>
        <v>0.57954893216101999</v>
      </c>
      <c r="J133" s="2">
        <f>IF('Number of Firms per 1000 Capita'!J133=0,"",SUMIFS(allNAICS!$P:$P,allNAICS!$C:$C,'Revenue per capita'!$A133,allNAICS!$E:$E,'Revenue per capita'!J$1)/$B133)</f>
        <v>4.6165556590938523</v>
      </c>
      <c r="K133" s="2">
        <f>IF('Number of Firms per 1000 Capita'!K133=0,"",SUMIFS(allNAICS!$P:$P,allNAICS!$C:$C,'Revenue per capita'!$A133,allNAICS!$E:$E,'Revenue per capita'!K$1)/$B133)</f>
        <v>22.058384137780056</v>
      </c>
      <c r="L133" s="2">
        <f>IF('Number of Firms per 1000 Capita'!L133=0,"",SUMIFS(allNAICS!$P:$P,allNAICS!$C:$C,'Revenue per capita'!$A133,allNAICS!$E:$E,'Revenue per capita'!L$1)/$B133)</f>
        <v>17.998109948502115</v>
      </c>
      <c r="M133" s="2">
        <f>IF('Number of Firms per 1000 Capita'!M133=0,"",SUMIFS(allNAICS!$P:$P,allNAICS!$C:$C,'Revenue per capita'!$A133,allNAICS!$E:$E,'Revenue per capita'!M$1)/$B133)</f>
        <v>12.103756835533426</v>
      </c>
      <c r="N133" s="2">
        <f>IF('Number of Firms per 1000 Capita'!N133=0,"",SUMIFS(allNAICS!$P:$P,allNAICS!$C:$C,'Revenue per capita'!$A133,allNAICS!$E:$E,'Revenue per capita'!N$1)/$B133)</f>
        <v>1.4447363383891352</v>
      </c>
      <c r="O133" s="2">
        <f>IF('Number of Firms per 1000 Capita'!O133=0,"",SUMIFS(allNAICS!$P:$P,allNAICS!$C:$C,'Revenue per capita'!$A133,allNAICS!$E:$E,'Revenue per capita'!O$1)/$B133)</f>
        <v>2.9260942870929769</v>
      </c>
      <c r="P133" s="2">
        <f>IF('Number of Firms per 1000 Capita'!P133=0,"",SUMIFS(allNAICS!$P:$P,allNAICS!$C:$C,'Revenue per capita'!$A133,allNAICS!$E:$E,'Revenue per capita'!P$1)/$B133)</f>
        <v>3.8315160642915518</v>
      </c>
      <c r="Q133" s="2">
        <f>IF('Number of Firms per 1000 Capita'!Q133=0,"",SUMIFS(allNAICS!$P:$P,allNAICS!$C:$C,'Revenue per capita'!$A133,allNAICS!$E:$E,'Revenue per capita'!Q$1)/$B133)</f>
        <v>1.8326622447026406</v>
      </c>
      <c r="R133" s="2">
        <f>IF('Number of Firms per 1000 Capita'!R133=0,"",SUMIFS(allNAICS!$P:$P,allNAICS!$C:$C,'Revenue per capita'!$A133,allNAICS!$E:$E,'Revenue per capita'!R$1)/$B133)</f>
        <v>2.8917570143375708</v>
      </c>
      <c r="S133" s="2">
        <f>IF('Number of Firms per 1000 Capita'!S133=0,"",SUMIFS(allNAICS!$P:$P,allNAICS!$C:$C,'Revenue per capita'!$A133,allNAICS!$E:$E,'Revenue per capita'!S$1)/$B133)</f>
        <v>3.0539300807025627</v>
      </c>
      <c r="T133" s="2">
        <f>IF('Number of Firms per 1000 Capita'!T133=0,"",SUMIFS(allNAICS!$P:$P,allNAICS!$C:$C,'Revenue per capita'!$A133,allNAICS!$E:$E,'Revenue per capita'!T$1)/$B133)</f>
        <v>0.55488312971438325</v>
      </c>
      <c r="U133" s="2">
        <f>IF('Number of Firms per 1000 Capita'!U133=0,"",SUMIFS(allNAICS!$P:$P,allNAICS!$C:$C,'Revenue per capita'!$A133,allNAICS!$E:$E,'Revenue per capita'!U$1)/$B133)</f>
        <v>4.1468131026759876</v>
      </c>
      <c r="V133" s="2">
        <f>IF('Number of Firms per 1000 Capita'!V133=0,"",SUMIFS(allNAICS!$P:$P,allNAICS!$C:$C,'Revenue per capita'!$A133,allNAICS!$E:$E,'Revenue per capita'!V$1)/$B133)</f>
        <v>0.23358469069748516</v>
      </c>
      <c r="W133" s="2">
        <f>IF('Number of Firms per 1000 Capita'!W133=0,"",SUMIFS(allNAICS!$P:$P,allNAICS!$C:$C,'Revenue per capita'!$A133,allNAICS!$E:$E,'Revenue per capita'!W$1)/$B133)</f>
        <v>1.7386445041222378</v>
      </c>
      <c r="X133" s="2">
        <f>IF('Number of Firms per 1000 Capita'!X133=0,"",SUMIFS(allNAICS!$P:$P,allNAICS!$C:$C,'Revenue per capita'!$A133,allNAICS!$E:$E,'Revenue per capita'!X$1)/$B133)</f>
        <v>1.1522952835822264</v>
      </c>
      <c r="Y133" s="2">
        <f>IF('Number of Firms per 1000 Capita'!Y133=0,"",SUMIFS(allNAICS!$P:$P,allNAICS!$C:$C,'Revenue per capita'!$A133,allNAICS!$E:$E,'Revenue per capita'!Y$1)/$B133)</f>
        <v>0.46730348450306775</v>
      </c>
      <c r="Z133" s="2">
        <f>IF('Number of Firms per 1000 Capita'!Z133=0,"",SUMIFS(allNAICS!$P:$P,allNAICS!$C:$C,'Revenue per capita'!$A133,allNAICS!$E:$E,'Revenue per capita'!Z$1)/$B133)</f>
        <v>0</v>
      </c>
    </row>
    <row r="134" spans="1:26" x14ac:dyDescent="0.45">
      <c r="A134" s="2" t="s">
        <v>619</v>
      </c>
      <c r="B134" s="2">
        <v>388082</v>
      </c>
      <c r="C134" s="2" t="s">
        <v>620</v>
      </c>
      <c r="D134" s="2">
        <v>30.3674198</v>
      </c>
      <c r="E134" s="2">
        <v>-89.0928155</v>
      </c>
      <c r="F134" s="3">
        <f t="shared" si="2"/>
        <v>95.486549234440162</v>
      </c>
      <c r="G134" s="2">
        <f>IF('Number of Firms per 1000 Capita'!G134=0,"",SUMIFS(allNAICS!$P:$P,allNAICS!$C:$C,'Revenue per capita'!$A134,allNAICS!$E:$E,'Revenue per capita'!G$1)/$B134)</f>
        <v>0.1611978911673306</v>
      </c>
      <c r="H134" s="2" t="str">
        <f>IF('Number of Firms per 1000 Capita'!H134=0,"",SUMIFS(allNAICS!$P:$P,allNAICS!$C:$C,'Revenue per capita'!$A134,allNAICS!$E:$E,'Revenue per capita'!H$1)/$B134)</f>
        <v/>
      </c>
      <c r="I134" s="2">
        <f>IF('Number of Firms per 1000 Capita'!I134=0,"",SUMIFS(allNAICS!$P:$P,allNAICS!$C:$C,'Revenue per capita'!$A134,allNAICS!$E:$E,'Revenue per capita'!I$1)/$B134)</f>
        <v>2.1370354718848077</v>
      </c>
      <c r="J134" s="2">
        <f>IF('Number of Firms per 1000 Capita'!J134=0,"",SUMIFS(allNAICS!$P:$P,allNAICS!$C:$C,'Revenue per capita'!$A134,allNAICS!$E:$E,'Revenue per capita'!J$1)/$B134)</f>
        <v>3.2417736457758926</v>
      </c>
      <c r="K134" s="2">
        <f>IF('Number of Firms per 1000 Capita'!K134=0,"",SUMIFS(allNAICS!$P:$P,allNAICS!$C:$C,'Revenue per capita'!$A134,allNAICS!$E:$E,'Revenue per capita'!K$1)/$B134)</f>
        <v>55.585036152153414</v>
      </c>
      <c r="L134" s="2">
        <f>IF('Number of Firms per 1000 Capita'!L134=0,"",SUMIFS(allNAICS!$P:$P,allNAICS!$C:$C,'Revenue per capita'!$A134,allNAICS!$E:$E,'Revenue per capita'!L$1)/$B134)</f>
        <v>4.1946985430914081</v>
      </c>
      <c r="M134" s="2">
        <f>IF('Number of Firms per 1000 Capita'!M134=0,"",SUMIFS(allNAICS!$P:$P,allNAICS!$C:$C,'Revenue per capita'!$A134,allNAICS!$E:$E,'Revenue per capita'!M$1)/$B134)</f>
        <v>11.392839657598136</v>
      </c>
      <c r="N134" s="2">
        <f>IF('Number of Firms per 1000 Capita'!N134=0,"",SUMIFS(allNAICS!$P:$P,allNAICS!$C:$C,'Revenue per capita'!$A134,allNAICS!$E:$E,'Revenue per capita'!N$1)/$B134)</f>
        <v>0.93059198829113432</v>
      </c>
      <c r="O134" s="2">
        <f>IF('Number of Firms per 1000 Capita'!O134=0,"",SUMIFS(allNAICS!$P:$P,allNAICS!$C:$C,'Revenue per capita'!$A134,allNAICS!$E:$E,'Revenue per capita'!O$1)/$B134)</f>
        <v>1.4746316500121108</v>
      </c>
      <c r="P134" s="2">
        <f>IF('Number of Firms per 1000 Capita'!P134=0,"",SUMIFS(allNAICS!$P:$P,allNAICS!$C:$C,'Revenue per capita'!$A134,allNAICS!$E:$E,'Revenue per capita'!P$1)/$B134)</f>
        <v>2.4637885807638593</v>
      </c>
      <c r="Q134" s="2">
        <f>IF('Number of Firms per 1000 Capita'!Q134=0,"",SUMIFS(allNAICS!$P:$P,allNAICS!$C:$C,'Revenue per capita'!$A134,allNAICS!$E:$E,'Revenue per capita'!Q$1)/$B134)</f>
        <v>1.0659216351183514</v>
      </c>
      <c r="R134" s="2">
        <f>IF('Number of Firms per 1000 Capita'!R134=0,"",SUMIFS(allNAICS!$P:$P,allNAICS!$C:$C,'Revenue per capita'!$A134,allNAICS!$E:$E,'Revenue per capita'!R$1)/$B134)</f>
        <v>2.4198494132683299</v>
      </c>
      <c r="S134" s="2">
        <f>IF('Number of Firms per 1000 Capita'!S134=0,"",SUMIFS(allNAICS!$P:$P,allNAICS!$C:$C,'Revenue per capita'!$A134,allNAICS!$E:$E,'Revenue per capita'!S$1)/$B134)</f>
        <v>1.1515813668245372</v>
      </c>
      <c r="T134" s="2">
        <f>IF('Number of Firms per 1000 Capita'!T134=0,"",SUMIFS(allNAICS!$P:$P,allNAICS!$C:$C,'Revenue per capita'!$A134,allNAICS!$E:$E,'Revenue per capita'!T$1)/$B134)</f>
        <v>0.15097324792183095</v>
      </c>
      <c r="U134" s="2">
        <f>IF('Number of Firms per 1000 Capita'!U134=0,"",SUMIFS(allNAICS!$P:$P,allNAICS!$C:$C,'Revenue per capita'!$A134,allNAICS!$E:$E,'Revenue per capita'!U$1)/$B134)</f>
        <v>2.9435299756237083</v>
      </c>
      <c r="V134" s="2">
        <f>IF('Number of Firms per 1000 Capita'!V134=0,"",SUMIFS(allNAICS!$P:$P,allNAICS!$C:$C,'Revenue per capita'!$A134,allNAICS!$E:$E,'Revenue per capita'!V$1)/$B134)</f>
        <v>0.60865744868352567</v>
      </c>
      <c r="W134" s="2">
        <f>IF('Number of Firms per 1000 Capita'!W134=0,"",SUMIFS(allNAICS!$P:$P,allNAICS!$C:$C,'Revenue per capita'!$A134,allNAICS!$E:$E,'Revenue per capita'!W$1)/$B134)</f>
        <v>4.7502924639638016</v>
      </c>
      <c r="X134" s="2">
        <f>IF('Number of Firms per 1000 Capita'!X134=0,"",SUMIFS(allNAICS!$P:$P,allNAICS!$C:$C,'Revenue per capita'!$A134,allNAICS!$E:$E,'Revenue per capita'!X$1)/$B134)</f>
        <v>0.65318154410665785</v>
      </c>
      <c r="Y134" s="2">
        <f>IF('Number of Firms per 1000 Capita'!Y134=0,"",SUMIFS(allNAICS!$P:$P,allNAICS!$C:$C,'Revenue per capita'!$A134,allNAICS!$E:$E,'Revenue per capita'!Y$1)/$B134)</f>
        <v>0.16096855819131009</v>
      </c>
      <c r="Z134" s="2" t="str">
        <f>IF('Number of Firms per 1000 Capita'!Z134=0,"",SUMIFS(allNAICS!$P:$P,allNAICS!$C:$C,'Revenue per capita'!$A134,allNAICS!$E:$E,'Revenue per capita'!Z$1)/$B134)</f>
        <v/>
      </c>
    </row>
    <row r="135" spans="1:26" x14ac:dyDescent="0.45">
      <c r="A135" s="2" t="s">
        <v>621</v>
      </c>
      <c r="B135" s="2">
        <v>261156</v>
      </c>
      <c r="C135" s="2" t="s">
        <v>535</v>
      </c>
      <c r="D135" s="2">
        <v>39.641762900000003</v>
      </c>
      <c r="E135" s="2">
        <v>-77.719993200000005</v>
      </c>
      <c r="F135" s="3">
        <f t="shared" si="2"/>
        <v>73.667604803259366</v>
      </c>
      <c r="G135" s="2">
        <f>IF('Number of Firms per 1000 Capita'!G135=0,"",SUMIFS(allNAICS!$P:$P,allNAICS!$C:$C,'Revenue per capita'!$A135,allNAICS!$E:$E,'Revenue per capita'!G$1)/$B135)</f>
        <v>5.8892003247101352E-2</v>
      </c>
      <c r="H135" s="2" t="str">
        <f>IF('Number of Firms per 1000 Capita'!H135=0,"",SUMIFS(allNAICS!$P:$P,allNAICS!$C:$C,'Revenue per capita'!$A135,allNAICS!$E:$E,'Revenue per capita'!H$1)/$B135)</f>
        <v/>
      </c>
      <c r="I135" s="2" t="str">
        <f>IF('Number of Firms per 1000 Capita'!I135=0,"",SUMIFS(allNAICS!$P:$P,allNAICS!$C:$C,'Revenue per capita'!$A135,allNAICS!$E:$E,'Revenue per capita'!I$1)/$B135)</f>
        <v/>
      </c>
      <c r="J135" s="2">
        <f>IF('Number of Firms per 1000 Capita'!J135=0,"",SUMIFS(allNAICS!$P:$P,allNAICS!$C:$C,'Revenue per capita'!$A135,allNAICS!$E:$E,'Revenue per capita'!J$1)/$B135)</f>
        <v>2.8746649512168974</v>
      </c>
      <c r="K135" s="2">
        <f>IF('Number of Firms per 1000 Capita'!K135=0,"",SUMIFS(allNAICS!$P:$P,allNAICS!$C:$C,'Revenue per capita'!$A135,allNAICS!$E:$E,'Revenue per capita'!K$1)/$B135)</f>
        <v>13.971848243961464</v>
      </c>
      <c r="L135" s="2">
        <f>IF('Number of Firms per 1000 Capita'!L135=0,"",SUMIFS(allNAICS!$P:$P,allNAICS!$C:$C,'Revenue per capita'!$A135,allNAICS!$E:$E,'Revenue per capita'!L$1)/$B135)</f>
        <v>9.4594380370353353</v>
      </c>
      <c r="M135" s="2">
        <f>IF('Number of Firms per 1000 Capita'!M135=0,"",SUMIFS(allNAICS!$P:$P,allNAICS!$C:$C,'Revenue per capita'!$A135,allNAICS!$E:$E,'Revenue per capita'!M$1)/$B135)</f>
        <v>15.241644840631652</v>
      </c>
      <c r="N135" s="2">
        <f>IF('Number of Firms per 1000 Capita'!N135=0,"",SUMIFS(allNAICS!$P:$P,allNAICS!$C:$C,'Revenue per capita'!$A135,allNAICS!$E:$E,'Revenue per capita'!N$1)/$B135)</f>
        <v>2.5928640352892525</v>
      </c>
      <c r="O135" s="2">
        <f>IF('Number of Firms per 1000 Capita'!O135=0,"",SUMIFS(allNAICS!$P:$P,allNAICS!$C:$C,'Revenue per capita'!$A135,allNAICS!$E:$E,'Revenue per capita'!O$1)/$B135)</f>
        <v>1.4560837200753574</v>
      </c>
      <c r="P135" s="2">
        <f>IF('Number of Firms per 1000 Capita'!P135=0,"",SUMIFS(allNAICS!$P:$P,allNAICS!$C:$C,'Revenue per capita'!$A135,allNAICS!$E:$E,'Revenue per capita'!P$1)/$B135)</f>
        <v>15.669293449126192</v>
      </c>
      <c r="Q135" s="2">
        <f>IF('Number of Firms per 1000 Capita'!Q135=0,"",SUMIFS(allNAICS!$P:$P,allNAICS!$C:$C,'Revenue per capita'!$A135,allNAICS!$E:$E,'Revenue per capita'!Q$1)/$B135)</f>
        <v>1.6758336013723598</v>
      </c>
      <c r="R135" s="2">
        <f>IF('Number of Firms per 1000 Capita'!R135=0,"",SUMIFS(allNAICS!$P:$P,allNAICS!$C:$C,'Revenue per capita'!$A135,allNAICS!$E:$E,'Revenue per capita'!R$1)/$B135)</f>
        <v>1.6909280276922605</v>
      </c>
      <c r="S135" s="2">
        <f>IF('Number of Firms per 1000 Capita'!S135=0,"",SUMIFS(allNAICS!$P:$P,allNAICS!$C:$C,'Revenue per capita'!$A135,allNAICS!$E:$E,'Revenue per capita'!S$1)/$B135)</f>
        <v>1.1551256720121308</v>
      </c>
      <c r="T135" s="2">
        <f>IF('Number of Firms per 1000 Capita'!T135=0,"",SUMIFS(allNAICS!$P:$P,allNAICS!$C:$C,'Revenue per capita'!$A135,allNAICS!$E:$E,'Revenue per capita'!T$1)/$B135)</f>
        <v>0.13350258083291214</v>
      </c>
      <c r="U135" s="2">
        <f>IF('Number of Firms per 1000 Capita'!U135=0,"",SUMIFS(allNAICS!$P:$P,allNAICS!$C:$C,'Revenue per capita'!$A135,allNAICS!$E:$E,'Revenue per capita'!U$1)/$B135)</f>
        <v>5.05755180811469</v>
      </c>
      <c r="V135" s="2">
        <f>IF('Number of Firms per 1000 Capita'!V135=0,"",SUMIFS(allNAICS!$P:$P,allNAICS!$C:$C,'Revenue per capita'!$A135,allNAICS!$E:$E,'Revenue per capita'!V$1)/$B135)</f>
        <v>0.44941720657384859</v>
      </c>
      <c r="W135" s="2">
        <f>IF('Number of Firms per 1000 Capita'!W135=0,"",SUMIFS(allNAICS!$P:$P,allNAICS!$C:$C,'Revenue per capita'!$A135,allNAICS!$E:$E,'Revenue per capita'!W$1)/$B135)</f>
        <v>1.3797806674937585</v>
      </c>
      <c r="X135" s="2">
        <f>IF('Number of Firms per 1000 Capita'!X135=0,"",SUMIFS(allNAICS!$P:$P,allNAICS!$C:$C,'Revenue per capita'!$A135,allNAICS!$E:$E,'Revenue per capita'!X$1)/$B135)</f>
        <v>0.60514788096003924</v>
      </c>
      <c r="Y135" s="2">
        <f>IF('Number of Firms per 1000 Capita'!Y135=0,"",SUMIFS(allNAICS!$P:$P,allNAICS!$C:$C,'Revenue per capita'!$A135,allNAICS!$E:$E,'Revenue per capita'!Y$1)/$B135)</f>
        <v>0.19558807762410207</v>
      </c>
      <c r="Z135" s="2" t="str">
        <f>IF('Number of Firms per 1000 Capita'!Z135=0,"",SUMIFS(allNAICS!$P:$P,allNAICS!$C:$C,'Revenue per capita'!$A135,allNAICS!$E:$E,'Revenue per capita'!Z$1)/$B135)</f>
        <v/>
      </c>
    </row>
    <row r="136" spans="1:26" x14ac:dyDescent="0.45">
      <c r="A136" s="2" t="s">
        <v>622</v>
      </c>
      <c r="B136" s="2">
        <v>150183</v>
      </c>
      <c r="C136" s="2" t="s">
        <v>480</v>
      </c>
      <c r="D136" s="2">
        <v>36.327450200000001</v>
      </c>
      <c r="E136" s="2">
        <v>-119.64568439999999</v>
      </c>
      <c r="F136" s="3">
        <f t="shared" si="2"/>
        <v>37.308889821084946</v>
      </c>
      <c r="G136" s="2">
        <f>IF('Number of Firms per 1000 Capita'!G136=0,"",SUMIFS(allNAICS!$P:$P,allNAICS!$C:$C,'Revenue per capita'!$A136,allNAICS!$E:$E,'Revenue per capita'!G$1)/$B136)</f>
        <v>0.43837851154924323</v>
      </c>
      <c r="H136" s="2" t="str">
        <f>IF('Number of Firms per 1000 Capita'!H136=0,"",SUMIFS(allNAICS!$P:$P,allNAICS!$C:$C,'Revenue per capita'!$A136,allNAICS!$E:$E,'Revenue per capita'!H$1)/$B136)</f>
        <v/>
      </c>
      <c r="I136" s="2" t="str">
        <f>IF('Number of Firms per 1000 Capita'!I136=0,"",SUMIFS(allNAICS!$P:$P,allNAICS!$C:$C,'Revenue per capita'!$A136,allNAICS!$E:$E,'Revenue per capita'!I$1)/$B136)</f>
        <v/>
      </c>
      <c r="J136" s="2">
        <f>IF('Number of Firms per 1000 Capita'!J136=0,"",SUMIFS(allNAICS!$P:$P,allNAICS!$C:$C,'Revenue per capita'!$A136,allNAICS!$E:$E,'Revenue per capita'!J$1)/$B136)</f>
        <v>0</v>
      </c>
      <c r="K136" s="2">
        <f>IF('Number of Firms per 1000 Capita'!K136=0,"",SUMIFS(allNAICS!$P:$P,allNAICS!$C:$C,'Revenue per capita'!$A136,allNAICS!$E:$E,'Revenue per capita'!K$1)/$B136)</f>
        <v>18.602105431373722</v>
      </c>
      <c r="L136" s="2">
        <f>IF('Number of Firms per 1000 Capita'!L136=0,"",SUMIFS(allNAICS!$P:$P,allNAICS!$C:$C,'Revenue per capita'!$A136,allNAICS!$E:$E,'Revenue per capita'!L$1)/$B136)</f>
        <v>2.1080148885026935</v>
      </c>
      <c r="M136" s="2">
        <f>IF('Number of Firms per 1000 Capita'!M136=0,"",SUMIFS(allNAICS!$P:$P,allNAICS!$C:$C,'Revenue per capita'!$A136,allNAICS!$E:$E,'Revenue per capita'!M$1)/$B136)</f>
        <v>8.7417683759147167</v>
      </c>
      <c r="N136" s="2">
        <f>IF('Number of Firms per 1000 Capita'!N136=0,"",SUMIFS(allNAICS!$P:$P,allNAICS!$C:$C,'Revenue per capita'!$A136,allNAICS!$E:$E,'Revenue per capita'!N$1)/$B136)</f>
        <v>0.74181498571742477</v>
      </c>
      <c r="O136" s="2" t="str">
        <f>IF('Number of Firms per 1000 Capita'!O136=0,"",SUMIFS(allNAICS!$P:$P,allNAICS!$C:$C,'Revenue per capita'!$A136,allNAICS!$E:$E,'Revenue per capita'!O$1)/$B136)</f>
        <v/>
      </c>
      <c r="P136" s="2">
        <f>IF('Number of Firms per 1000 Capita'!P136=0,"",SUMIFS(allNAICS!$P:$P,allNAICS!$C:$C,'Revenue per capita'!$A136,allNAICS!$E:$E,'Revenue per capita'!P$1)/$B136)</f>
        <v>0.7352363449924425</v>
      </c>
      <c r="Q136" s="2">
        <f>IF('Number of Firms per 1000 Capita'!Q136=0,"",SUMIFS(allNAICS!$P:$P,allNAICS!$C:$C,'Revenue per capita'!$A136,allNAICS!$E:$E,'Revenue per capita'!Q$1)/$B136)</f>
        <v>0.55120086827403902</v>
      </c>
      <c r="R136" s="2">
        <f>IF('Number of Firms per 1000 Capita'!R136=0,"",SUMIFS(allNAICS!$P:$P,allNAICS!$C:$C,'Revenue per capita'!$A136,allNAICS!$E:$E,'Revenue per capita'!R$1)/$B136)</f>
        <v>0.24749139383285726</v>
      </c>
      <c r="S136" s="2">
        <f>IF('Number of Firms per 1000 Capita'!S136=0,"",SUMIFS(allNAICS!$P:$P,allNAICS!$C:$C,'Revenue per capita'!$A136,allNAICS!$E:$E,'Revenue per capita'!S$1)/$B136)</f>
        <v>0</v>
      </c>
      <c r="T136" s="2">
        <f>IF('Number of Firms per 1000 Capita'!T136=0,"",SUMIFS(allNAICS!$P:$P,allNAICS!$C:$C,'Revenue per capita'!$A136,allNAICS!$E:$E,'Revenue per capita'!T$1)/$B136)</f>
        <v>0.11514618831692003</v>
      </c>
      <c r="U136" s="2">
        <f>IF('Number of Firms per 1000 Capita'!U136=0,"",SUMIFS(allNAICS!$P:$P,allNAICS!$C:$C,'Revenue per capita'!$A136,allNAICS!$E:$E,'Revenue per capita'!U$1)/$B136)</f>
        <v>3.8256127524420207</v>
      </c>
      <c r="V136" s="2">
        <f>IF('Number of Firms per 1000 Capita'!V136=0,"",SUMIFS(allNAICS!$P:$P,allNAICS!$C:$C,'Revenue per capita'!$A136,allNAICS!$E:$E,'Revenue per capita'!V$1)/$B136)</f>
        <v>5.7529813627374603E-2</v>
      </c>
      <c r="W136" s="2">
        <f>IF('Number of Firms per 1000 Capita'!W136=0,"",SUMIFS(allNAICS!$P:$P,allNAICS!$C:$C,'Revenue per capita'!$A136,allNAICS!$E:$E,'Revenue per capita'!W$1)/$B136)</f>
        <v>0.59729130460837776</v>
      </c>
      <c r="X136" s="2">
        <f>IF('Number of Firms per 1000 Capita'!X136=0,"",SUMIFS(allNAICS!$P:$P,allNAICS!$C:$C,'Revenue per capita'!$A136,allNAICS!$E:$E,'Revenue per capita'!X$1)/$B136)</f>
        <v>0.54729896193310823</v>
      </c>
      <c r="Y136" s="2" t="str">
        <f>IF('Number of Firms per 1000 Capita'!Y136=0,"",SUMIFS(allNAICS!$P:$P,allNAICS!$C:$C,'Revenue per capita'!$A136,allNAICS!$E:$E,'Revenue per capita'!Y$1)/$B136)</f>
        <v/>
      </c>
      <c r="Z136" s="2" t="str">
        <f>IF('Number of Firms per 1000 Capita'!Z136=0,"",SUMIFS(allNAICS!$P:$P,allNAICS!$C:$C,'Revenue per capita'!$A136,allNAICS!$E:$E,'Revenue per capita'!Z$1)/$B136)</f>
        <v/>
      </c>
    </row>
    <row r="137" spans="1:26" x14ac:dyDescent="0.45">
      <c r="A137" s="2" t="s">
        <v>623</v>
      </c>
      <c r="B137" s="2">
        <v>565008</v>
      </c>
      <c r="C137" s="2" t="s">
        <v>459</v>
      </c>
      <c r="D137" s="2">
        <v>40.273191099999998</v>
      </c>
      <c r="E137" s="2">
        <v>-76.8867008</v>
      </c>
      <c r="F137" s="3">
        <f t="shared" si="2"/>
        <v>110.40941898167812</v>
      </c>
      <c r="G137" s="2">
        <f>IF('Number of Firms per 1000 Capita'!G137=0,"",SUMIFS(allNAICS!$P:$P,allNAICS!$C:$C,'Revenue per capita'!$A137,allNAICS!$E:$E,'Revenue per capita'!G$1)/$B137)</f>
        <v>4.9406380086653642E-2</v>
      </c>
      <c r="H137" s="2" t="str">
        <f>IF('Number of Firms per 1000 Capita'!H137=0,"",SUMIFS(allNAICS!$P:$P,allNAICS!$C:$C,'Revenue per capita'!$A137,allNAICS!$E:$E,'Revenue per capita'!H$1)/$B137)</f>
        <v/>
      </c>
      <c r="I137" s="2">
        <f>IF('Number of Firms per 1000 Capita'!I137=0,"",SUMIFS(allNAICS!$P:$P,allNAICS!$C:$C,'Revenue per capita'!$A137,allNAICS!$E:$E,'Revenue per capita'!I$1)/$B137)</f>
        <v>1.8853113584232435</v>
      </c>
      <c r="J137" s="2">
        <f>IF('Number of Firms per 1000 Capita'!J137=0,"",SUMIFS(allNAICS!$P:$P,allNAICS!$C:$C,'Revenue per capita'!$A137,allNAICS!$E:$E,'Revenue per capita'!J$1)/$B137)</f>
        <v>3.5641406847336676</v>
      </c>
      <c r="K137" s="2">
        <f>IF('Number of Firms per 1000 Capita'!K137=0,"",SUMIFS(allNAICS!$P:$P,allNAICS!$C:$C,'Revenue per capita'!$A137,allNAICS!$E:$E,'Revenue per capita'!K$1)/$B137)</f>
        <v>12.488088664231302</v>
      </c>
      <c r="L137" s="2">
        <f>IF('Number of Firms per 1000 Capita'!L137=0,"",SUMIFS(allNAICS!$P:$P,allNAICS!$C:$C,'Revenue per capita'!$A137,allNAICS!$E:$E,'Revenue per capita'!L$1)/$B137)</f>
        <v>24.374807082377593</v>
      </c>
      <c r="M137" s="2">
        <f>IF('Number of Firms per 1000 Capita'!M137=0,"",SUMIFS(allNAICS!$P:$P,allNAICS!$C:$C,'Revenue per capita'!$A137,allNAICS!$E:$E,'Revenue per capita'!M$1)/$B137)</f>
        <v>15.382743253192874</v>
      </c>
      <c r="N137" s="2">
        <f>IF('Number of Firms per 1000 Capita'!N137=0,"",SUMIFS(allNAICS!$P:$P,allNAICS!$C:$C,'Revenue per capita'!$A137,allNAICS!$E:$E,'Revenue per capita'!N$1)/$B137)</f>
        <v>4.6853071106957778</v>
      </c>
      <c r="O137" s="2">
        <f>IF('Number of Firms per 1000 Capita'!O137=0,"",SUMIFS(allNAICS!$P:$P,allNAICS!$C:$C,'Revenue per capita'!$A137,allNAICS!$E:$E,'Revenue per capita'!O$1)/$B137)</f>
        <v>2.8238839096083597</v>
      </c>
      <c r="P137" s="2">
        <f>IF('Number of Firms per 1000 Capita'!P137=0,"",SUMIFS(allNAICS!$P:$P,allNAICS!$C:$C,'Revenue per capita'!$A137,allNAICS!$E:$E,'Revenue per capita'!P$1)/$B137)</f>
        <v>22.213708478464021</v>
      </c>
      <c r="Q137" s="2">
        <f>IF('Number of Firms per 1000 Capita'!Q137=0,"",SUMIFS(allNAICS!$P:$P,allNAICS!$C:$C,'Revenue per capita'!$A137,allNAICS!$E:$E,'Revenue per capita'!Q$1)/$B137)</f>
        <v>2.7824632571574206</v>
      </c>
      <c r="R137" s="2">
        <f>IF('Number of Firms per 1000 Capita'!R137=0,"",SUMIFS(allNAICS!$P:$P,allNAICS!$C:$C,'Revenue per capita'!$A137,allNAICS!$E:$E,'Revenue per capita'!R$1)/$B137)</f>
        <v>4.6607021493500973</v>
      </c>
      <c r="S137" s="2">
        <f>IF('Number of Firms per 1000 Capita'!S137=0,"",SUMIFS(allNAICS!$P:$P,allNAICS!$C:$C,'Revenue per capita'!$A137,allNAICS!$E:$E,'Revenue per capita'!S$1)/$B137)</f>
        <v>1.5135360915243679</v>
      </c>
      <c r="T137" s="2">
        <f>IF('Number of Firms per 1000 Capita'!T137=0,"",SUMIFS(allNAICS!$P:$P,allNAICS!$C:$C,'Revenue per capita'!$A137,allNAICS!$E:$E,'Revenue per capita'!T$1)/$B137)</f>
        <v>0.93800972729589671</v>
      </c>
      <c r="U137" s="2">
        <f>IF('Number of Firms per 1000 Capita'!U137=0,"",SUMIFS(allNAICS!$P:$P,allNAICS!$C:$C,'Revenue per capita'!$A137,allNAICS!$E:$E,'Revenue per capita'!U$1)/$B137)</f>
        <v>6.886456474952567</v>
      </c>
      <c r="V137" s="2">
        <f>IF('Number of Firms per 1000 Capita'!V137=0,"",SUMIFS(allNAICS!$P:$P,allNAICS!$C:$C,'Revenue per capita'!$A137,allNAICS!$E:$E,'Revenue per capita'!V$1)/$B137)</f>
        <v>1.3076363520516523</v>
      </c>
      <c r="W137" s="2">
        <f>IF('Number of Firms per 1000 Capita'!W137=0,"",SUMIFS(allNAICS!$P:$P,allNAICS!$C:$C,'Revenue per capita'!$A137,allNAICS!$E:$E,'Revenue per capita'!W$1)/$B137)</f>
        <v>1.9737614334664288</v>
      </c>
      <c r="X137" s="2">
        <f>IF('Number of Firms per 1000 Capita'!X137=0,"",SUMIFS(allNAICS!$P:$P,allNAICS!$C:$C,'Revenue per capita'!$A137,allNAICS!$E:$E,'Revenue per capita'!X$1)/$B137)</f>
        <v>1.1889566165434826</v>
      </c>
      <c r="Y137" s="2">
        <f>IF('Number of Firms per 1000 Capita'!Y137=0,"",SUMIFS(allNAICS!$P:$P,allNAICS!$C:$C,'Revenue per capita'!$A137,allNAICS!$E:$E,'Revenue per capita'!Y$1)/$B137)</f>
        <v>1.6904999575227253</v>
      </c>
      <c r="Z137" s="2" t="str">
        <f>IF('Number of Firms per 1000 Capita'!Z137=0,"",SUMIFS(allNAICS!$P:$P,allNAICS!$C:$C,'Revenue per capita'!$A137,allNAICS!$E:$E,'Revenue per capita'!Z$1)/$B137)</f>
        <v/>
      </c>
    </row>
    <row r="138" spans="1:26" x14ac:dyDescent="0.45">
      <c r="A138" s="2" t="s">
        <v>624</v>
      </c>
      <c r="B138" s="2">
        <v>131717</v>
      </c>
      <c r="C138" s="2" t="s">
        <v>502</v>
      </c>
      <c r="D138" s="2">
        <v>38.449568800000002</v>
      </c>
      <c r="E138" s="2">
        <v>-78.8689155</v>
      </c>
      <c r="F138" s="3">
        <f t="shared" si="2"/>
        <v>88.987723680314616</v>
      </c>
      <c r="G138" s="2">
        <f>IF('Number of Firms per 1000 Capita'!G138=0,"",SUMIFS(allNAICS!$P:$P,allNAICS!$C:$C,'Revenue per capita'!$A138,allNAICS!$E:$E,'Revenue per capita'!G$1)/$B138)</f>
        <v>1.9837985985104428E-2</v>
      </c>
      <c r="H138" s="2" t="str">
        <f>IF('Number of Firms per 1000 Capita'!H138=0,"",SUMIFS(allNAICS!$P:$P,allNAICS!$C:$C,'Revenue per capita'!$A138,allNAICS!$E:$E,'Revenue per capita'!H$1)/$B138)</f>
        <v/>
      </c>
      <c r="I138" s="2" t="str">
        <f>IF('Number of Firms per 1000 Capita'!I138=0,"",SUMIFS(allNAICS!$P:$P,allNAICS!$C:$C,'Revenue per capita'!$A138,allNAICS!$E:$E,'Revenue per capita'!I$1)/$B138)</f>
        <v/>
      </c>
      <c r="J138" s="2">
        <f>IF('Number of Firms per 1000 Capita'!J138=0,"",SUMIFS(allNAICS!$P:$P,allNAICS!$C:$C,'Revenue per capita'!$A138,allNAICS!$E:$E,'Revenue per capita'!J$1)/$B138)</f>
        <v>0</v>
      </c>
      <c r="K138" s="2">
        <f>IF('Number of Firms per 1000 Capita'!K138=0,"",SUMIFS(allNAICS!$P:$P,allNAICS!$C:$C,'Revenue per capita'!$A138,allNAICS!$E:$E,'Revenue per capita'!K$1)/$B138)</f>
        <v>44.818163183188197</v>
      </c>
      <c r="L138" s="2">
        <f>IF('Number of Firms per 1000 Capita'!L138=0,"",SUMIFS(allNAICS!$P:$P,allNAICS!$C:$C,'Revenue per capita'!$A138,allNAICS!$E:$E,'Revenue per capita'!L$1)/$B138)</f>
        <v>8.6713256451331269</v>
      </c>
      <c r="M138" s="2">
        <f>IF('Number of Firms per 1000 Capita'!M138=0,"",SUMIFS(allNAICS!$P:$P,allNAICS!$C:$C,'Revenue per capita'!$A138,allNAICS!$E:$E,'Revenue per capita'!M$1)/$B138)</f>
        <v>15.003181062429299</v>
      </c>
      <c r="N138" s="2">
        <f>IF('Number of Firms per 1000 Capita'!N138=0,"",SUMIFS(allNAICS!$P:$P,allNAICS!$C:$C,'Revenue per capita'!$A138,allNAICS!$E:$E,'Revenue per capita'!N$1)/$B138)</f>
        <v>3.9144074037519836</v>
      </c>
      <c r="O138" s="2">
        <f>IF('Number of Firms per 1000 Capita'!O138=0,"",SUMIFS(allNAICS!$P:$P,allNAICS!$C:$C,'Revenue per capita'!$A138,allNAICS!$E:$E,'Revenue per capita'!O$1)/$B138)</f>
        <v>0.68190134910451949</v>
      </c>
      <c r="P138" s="2">
        <f>IF('Number of Firms per 1000 Capita'!P138=0,"",SUMIFS(allNAICS!$P:$P,allNAICS!$C:$C,'Revenue per capita'!$A138,allNAICS!$E:$E,'Revenue per capita'!P$1)/$B138)</f>
        <v>1.7918719679312465</v>
      </c>
      <c r="Q138" s="2">
        <f>IF('Number of Firms per 1000 Capita'!Q138=0,"",SUMIFS(allNAICS!$P:$P,allNAICS!$C:$C,'Revenue per capita'!$A138,allNAICS!$E:$E,'Revenue per capita'!Q$1)/$B138)</f>
        <v>2.451460327824047</v>
      </c>
      <c r="R138" s="2">
        <f>IF('Number of Firms per 1000 Capita'!R138=0,"",SUMIFS(allNAICS!$P:$P,allNAICS!$C:$C,'Revenue per capita'!$A138,allNAICS!$E:$E,'Revenue per capita'!R$1)/$B138)</f>
        <v>1.1836968652489808</v>
      </c>
      <c r="S138" s="2">
        <f>IF('Number of Firms per 1000 Capita'!S138=0,"",SUMIFS(allNAICS!$P:$P,allNAICS!$C:$C,'Revenue per capita'!$A138,allNAICS!$E:$E,'Revenue per capita'!S$1)/$B138)</f>
        <v>0.71543536521481665</v>
      </c>
      <c r="T138" s="2">
        <f>IF('Number of Firms per 1000 Capita'!T138=0,"",SUMIFS(allNAICS!$P:$P,allNAICS!$C:$C,'Revenue per capita'!$A138,allNAICS!$E:$E,'Revenue per capita'!T$1)/$B138)</f>
        <v>0.65833567421061823</v>
      </c>
      <c r="U138" s="2">
        <f>IF('Number of Firms per 1000 Capita'!U138=0,"",SUMIFS(allNAICS!$P:$P,allNAICS!$C:$C,'Revenue per capita'!$A138,allNAICS!$E:$E,'Revenue per capita'!U$1)/$B138)</f>
        <v>5.4973086237919171</v>
      </c>
      <c r="V138" s="2">
        <f>IF('Number of Firms per 1000 Capita'!V138=0,"",SUMIFS(allNAICS!$P:$P,allNAICS!$C:$C,'Revenue per capita'!$A138,allNAICS!$E:$E,'Revenue per capita'!V$1)/$B138)</f>
        <v>0.24507087164147376</v>
      </c>
      <c r="W138" s="2">
        <f>IF('Number of Firms per 1000 Capita'!W138=0,"",SUMIFS(allNAICS!$P:$P,allNAICS!$C:$C,'Revenue per capita'!$A138,allNAICS!$E:$E,'Revenue per capita'!W$1)/$B138)</f>
        <v>2.0861544067963891</v>
      </c>
      <c r="X138" s="2">
        <f>IF('Number of Firms per 1000 Capita'!X138=0,"",SUMIFS(allNAICS!$P:$P,allNAICS!$C:$C,'Revenue per capita'!$A138,allNAICS!$E:$E,'Revenue per capita'!X$1)/$B138)</f>
        <v>1.1624543528929447</v>
      </c>
      <c r="Y138" s="2">
        <f>IF('Number of Firms per 1000 Capita'!Y138=0,"",SUMIFS(allNAICS!$P:$P,allNAICS!$C:$C,'Revenue per capita'!$A138,allNAICS!$E:$E,'Revenue per capita'!Y$1)/$B138)</f>
        <v>8.7118595169947688E-2</v>
      </c>
      <c r="Z138" s="2" t="str">
        <f>IF('Number of Firms per 1000 Capita'!Z138=0,"",SUMIFS(allNAICS!$P:$P,allNAICS!$C:$C,'Revenue per capita'!$A138,allNAICS!$E:$E,'Revenue per capita'!Z$1)/$B138)</f>
        <v/>
      </c>
    </row>
    <row r="139" spans="1:26" x14ac:dyDescent="0.45">
      <c r="A139" s="2" t="s">
        <v>625</v>
      </c>
      <c r="B139" s="2">
        <v>1213123</v>
      </c>
      <c r="C139" s="2" t="s">
        <v>517</v>
      </c>
      <c r="D139" s="2">
        <v>41.763711100000002</v>
      </c>
      <c r="E139" s="2">
        <v>-72.685093199999997</v>
      </c>
      <c r="F139" s="3">
        <f t="shared" si="2"/>
        <v>151.4950734591628</v>
      </c>
      <c r="G139" s="2">
        <f>IF('Number of Firms per 1000 Capita'!G139=0,"",SUMIFS(allNAICS!$P:$P,allNAICS!$C:$C,'Revenue per capita'!$A139,allNAICS!$E:$E,'Revenue per capita'!G$1)/$B139)</f>
        <v>0</v>
      </c>
      <c r="H139" s="2" t="str">
        <f>IF('Number of Firms per 1000 Capita'!H139=0,"",SUMIFS(allNAICS!$P:$P,allNAICS!$C:$C,'Revenue per capita'!$A139,allNAICS!$E:$E,'Revenue per capita'!H$1)/$B139)</f>
        <v/>
      </c>
      <c r="I139" s="2">
        <f>IF('Number of Firms per 1000 Capita'!I139=0,"",SUMIFS(allNAICS!$P:$P,allNAICS!$C:$C,'Revenue per capita'!$A139,allNAICS!$E:$E,'Revenue per capita'!I$1)/$B139)</f>
        <v>2.2385627838232396</v>
      </c>
      <c r="J139" s="2">
        <f>IF('Number of Firms per 1000 Capita'!J139=0,"",SUMIFS(allNAICS!$P:$P,allNAICS!$C:$C,'Revenue per capita'!$A139,allNAICS!$E:$E,'Revenue per capita'!J$1)/$B139)</f>
        <v>5.8984068392075661</v>
      </c>
      <c r="K139" s="2">
        <f>IF('Number of Firms per 1000 Capita'!K139=0,"",SUMIFS(allNAICS!$P:$P,allNAICS!$C:$C,'Revenue per capita'!$A139,allNAICS!$E:$E,'Revenue per capita'!K$1)/$B139)</f>
        <v>19.196685744149605</v>
      </c>
      <c r="L139" s="2">
        <f>IF('Number of Firms per 1000 Capita'!L139=0,"",SUMIFS(allNAICS!$P:$P,allNAICS!$C:$C,'Revenue per capita'!$A139,allNAICS!$E:$E,'Revenue per capita'!L$1)/$B139)</f>
        <v>22.971462085872577</v>
      </c>
      <c r="M139" s="2">
        <f>IF('Number of Firms per 1000 Capita'!M139=0,"",SUMIFS(allNAICS!$P:$P,allNAICS!$C:$C,'Revenue per capita'!$A139,allNAICS!$E:$E,'Revenue per capita'!M$1)/$B139)</f>
        <v>14.391534081869686</v>
      </c>
      <c r="N139" s="2">
        <f>IF('Number of Firms per 1000 Capita'!N139=0,"",SUMIFS(allNAICS!$P:$P,allNAICS!$C:$C,'Revenue per capita'!$A139,allNAICS!$E:$E,'Revenue per capita'!N$1)/$B139)</f>
        <v>1.7480881988058918</v>
      </c>
      <c r="O139" s="2">
        <f>IF('Number of Firms per 1000 Capita'!O139=0,"",SUMIFS(allNAICS!$P:$P,allNAICS!$C:$C,'Revenue per capita'!$A139,allNAICS!$E:$E,'Revenue per capita'!O$1)/$B139)</f>
        <v>9.3063151881548691</v>
      </c>
      <c r="P139" s="2">
        <f>IF('Number of Firms per 1000 Capita'!P139=0,"",SUMIFS(allNAICS!$P:$P,allNAICS!$C:$C,'Revenue per capita'!$A139,allNAICS!$E:$E,'Revenue per capita'!P$1)/$B139)</f>
        <v>52.053558460271546</v>
      </c>
      <c r="Q139" s="2">
        <f>IF('Number of Firms per 1000 Capita'!Q139=0,"",SUMIFS(allNAICS!$P:$P,allNAICS!$C:$C,'Revenue per capita'!$A139,allNAICS!$E:$E,'Revenue per capita'!Q$1)/$B139)</f>
        <v>1.9680947438965382</v>
      </c>
      <c r="R139" s="2">
        <f>IF('Number of Firms per 1000 Capita'!R139=0,"",SUMIFS(allNAICS!$P:$P,allNAICS!$C:$C,'Revenue per capita'!$A139,allNAICS!$E:$E,'Revenue per capita'!R$1)/$B139)</f>
        <v>5.309527558211327</v>
      </c>
      <c r="S139" s="2">
        <f>IF('Number of Firms per 1000 Capita'!S139=0,"",SUMIFS(allNAICS!$P:$P,allNAICS!$C:$C,'Revenue per capita'!$A139,allNAICS!$E:$E,'Revenue per capita'!S$1)/$B139)</f>
        <v>2.2347313504071722</v>
      </c>
      <c r="T139" s="2">
        <f>IF('Number of Firms per 1000 Capita'!T139=0,"",SUMIFS(allNAICS!$P:$P,allNAICS!$C:$C,'Revenue per capita'!$A139,allNAICS!$E:$E,'Revenue per capita'!T$1)/$B139)</f>
        <v>0.92136823718617156</v>
      </c>
      <c r="U139" s="2">
        <f>IF('Number of Firms per 1000 Capita'!U139=0,"",SUMIFS(allNAICS!$P:$P,allNAICS!$C:$C,'Revenue per capita'!$A139,allNAICS!$E:$E,'Revenue per capita'!U$1)/$B139)</f>
        <v>8.3335721109895697</v>
      </c>
      <c r="V139" s="2">
        <f>IF('Number of Firms per 1000 Capita'!V139=0,"",SUMIFS(allNAICS!$P:$P,allNAICS!$C:$C,'Revenue per capita'!$A139,allNAICS!$E:$E,'Revenue per capita'!V$1)/$B139)</f>
        <v>0.54020326051026979</v>
      </c>
      <c r="W139" s="2">
        <f>IF('Number of Firms per 1000 Capita'!W139=0,"",SUMIFS(allNAICS!$P:$P,allNAICS!$C:$C,'Revenue per capita'!$A139,allNAICS!$E:$E,'Revenue per capita'!W$1)/$B139)</f>
        <v>2.3138807853779046</v>
      </c>
      <c r="X139" s="2">
        <f>IF('Number of Firms per 1000 Capita'!X139=0,"",SUMIFS(allNAICS!$P:$P,allNAICS!$C:$C,'Revenue per capita'!$A139,allNAICS!$E:$E,'Revenue per capita'!X$1)/$B139)</f>
        <v>1.281164399652797</v>
      </c>
      <c r="Y139" s="2">
        <f>IF('Number of Firms per 1000 Capita'!Y139=0,"",SUMIFS(allNAICS!$P:$P,allNAICS!$C:$C,'Revenue per capita'!$A139,allNAICS!$E:$E,'Revenue per capita'!Y$1)/$B139)</f>
        <v>0.78791763077610433</v>
      </c>
      <c r="Z139" s="2" t="str">
        <f>IF('Number of Firms per 1000 Capita'!Z139=0,"",SUMIFS(allNAICS!$P:$P,allNAICS!$C:$C,'Revenue per capita'!$A139,allNAICS!$E:$E,'Revenue per capita'!Z$1)/$B139)</f>
        <v/>
      </c>
    </row>
    <row r="140" spans="1:26" x14ac:dyDescent="0.45">
      <c r="A140" s="2" t="s">
        <v>626</v>
      </c>
      <c r="B140" s="2">
        <v>148399</v>
      </c>
      <c r="C140" s="2" t="s">
        <v>620</v>
      </c>
      <c r="D140" s="2">
        <v>31.327118899999999</v>
      </c>
      <c r="E140" s="2">
        <v>-89.290339200000005</v>
      </c>
      <c r="F140" s="3">
        <f t="shared" si="2"/>
        <v>60.35112096442699</v>
      </c>
      <c r="G140" s="2">
        <f>IF('Number of Firms per 1000 Capita'!G140=0,"",SUMIFS(allNAICS!$P:$P,allNAICS!$C:$C,'Revenue per capita'!$A140,allNAICS!$E:$E,'Revenue per capita'!G$1)/$B140)</f>
        <v>0.43779944608791166</v>
      </c>
      <c r="H140" s="2">
        <f>IF('Number of Firms per 1000 Capita'!H140=0,"",SUMIFS(allNAICS!$P:$P,allNAICS!$C:$C,'Revenue per capita'!$A140,allNAICS!$E:$E,'Revenue per capita'!H$1)/$B140)</f>
        <v>0.11413823543285333</v>
      </c>
      <c r="I140" s="2" t="str">
        <f>IF('Number of Firms per 1000 Capita'!I140=0,"",SUMIFS(allNAICS!$P:$P,allNAICS!$C:$C,'Revenue per capita'!$A140,allNAICS!$E:$E,'Revenue per capita'!I$1)/$B140)</f>
        <v/>
      </c>
      <c r="J140" s="2">
        <f>IF('Number of Firms per 1000 Capita'!J140=0,"",SUMIFS(allNAICS!$P:$P,allNAICS!$C:$C,'Revenue per capita'!$A140,allNAICS!$E:$E,'Revenue per capita'!J$1)/$B140)</f>
        <v>3.3681359038807539</v>
      </c>
      <c r="K140" s="2">
        <f>IF('Number of Firms per 1000 Capita'!K140=0,"",SUMIFS(allNAICS!$P:$P,allNAICS!$C:$C,'Revenue per capita'!$A140,allNAICS!$E:$E,'Revenue per capita'!K$1)/$B140)</f>
        <v>7.9687531587140077</v>
      </c>
      <c r="L140" s="2">
        <f>IF('Number of Firms per 1000 Capita'!L140=0,"",SUMIFS(allNAICS!$P:$P,allNAICS!$C:$C,'Revenue per capita'!$A140,allNAICS!$E:$E,'Revenue per capita'!L$1)/$B140)</f>
        <v>12.440959844742888</v>
      </c>
      <c r="M140" s="2">
        <f>IF('Number of Firms per 1000 Capita'!M140=0,"",SUMIFS(allNAICS!$P:$P,allNAICS!$C:$C,'Revenue per capita'!$A140,allNAICS!$E:$E,'Revenue per capita'!M$1)/$B140)</f>
        <v>16.161544215257514</v>
      </c>
      <c r="N140" s="2">
        <f>IF('Number of Firms per 1000 Capita'!N140=0,"",SUMIFS(allNAICS!$P:$P,allNAICS!$C:$C,'Revenue per capita'!$A140,allNAICS!$E:$E,'Revenue per capita'!N$1)/$B140)</f>
        <v>2.1047379025465132</v>
      </c>
      <c r="O140" s="2">
        <f>IF('Number of Firms per 1000 Capita'!O140=0,"",SUMIFS(allNAICS!$P:$P,allNAICS!$C:$C,'Revenue per capita'!$A140,allNAICS!$E:$E,'Revenue per capita'!O$1)/$B140)</f>
        <v>1.3678528831056813</v>
      </c>
      <c r="P140" s="2">
        <f>IF('Number of Firms per 1000 Capita'!P140=0,"",SUMIFS(allNAICS!$P:$P,allNAICS!$C:$C,'Revenue per capita'!$A140,allNAICS!$E:$E,'Revenue per capita'!P$1)/$B140)</f>
        <v>2.5347071071907492</v>
      </c>
      <c r="Q140" s="2">
        <f>IF('Number of Firms per 1000 Capita'!Q140=0,"",SUMIFS(allNAICS!$P:$P,allNAICS!$C:$C,'Revenue per capita'!$A140,allNAICS!$E:$E,'Revenue per capita'!Q$1)/$B140)</f>
        <v>1.4266201254725437</v>
      </c>
      <c r="R140" s="2">
        <f>IF('Number of Firms per 1000 Capita'!R140=0,"",SUMIFS(allNAICS!$P:$P,allNAICS!$C:$C,'Revenue per capita'!$A140,allNAICS!$E:$E,'Revenue per capita'!R$1)/$B140)</f>
        <v>1.6386700719007541</v>
      </c>
      <c r="S140" s="2">
        <f>IF('Number of Firms per 1000 Capita'!S140=0,"",SUMIFS(allNAICS!$P:$P,allNAICS!$C:$C,'Revenue per capita'!$A140,allNAICS!$E:$E,'Revenue per capita'!S$1)/$B140)</f>
        <v>1.2083302448129705</v>
      </c>
      <c r="T140" s="2">
        <f>IF('Number of Firms per 1000 Capita'!T140=0,"",SUMIFS(allNAICS!$P:$P,allNAICS!$C:$C,'Revenue per capita'!$A140,allNAICS!$E:$E,'Revenue per capita'!T$1)/$B140)</f>
        <v>0.44539383688569328</v>
      </c>
      <c r="U140" s="2">
        <f>IF('Number of Firms per 1000 Capita'!U140=0,"",SUMIFS(allNAICS!$P:$P,allNAICS!$C:$C,'Revenue per capita'!$A140,allNAICS!$E:$E,'Revenue per capita'!U$1)/$B140)</f>
        <v>6.2494289045074431</v>
      </c>
      <c r="V140" s="2">
        <f>IF('Number of Firms per 1000 Capita'!V140=0,"",SUMIFS(allNAICS!$P:$P,allNAICS!$C:$C,'Revenue per capita'!$A140,allNAICS!$E:$E,'Revenue per capita'!V$1)/$B140)</f>
        <v>0.16915208323506223</v>
      </c>
      <c r="W140" s="2">
        <f>IF('Number of Firms per 1000 Capita'!W140=0,"",SUMIFS(allNAICS!$P:$P,allNAICS!$C:$C,'Revenue per capita'!$A140,allNAICS!$E:$E,'Revenue per capita'!W$1)/$B140)</f>
        <v>1.9323243418082332</v>
      </c>
      <c r="X140" s="2">
        <f>IF('Number of Firms per 1000 Capita'!X140=0,"",SUMIFS(allNAICS!$P:$P,allNAICS!$C:$C,'Revenue per capita'!$A140,allNAICS!$E:$E,'Revenue per capita'!X$1)/$B140)</f>
        <v>0.78257265884541005</v>
      </c>
      <c r="Y140" s="2" t="str">
        <f>IF('Number of Firms per 1000 Capita'!Y140=0,"",SUMIFS(allNAICS!$P:$P,allNAICS!$C:$C,'Revenue per capita'!$A140,allNAICS!$E:$E,'Revenue per capita'!Y$1)/$B140)</f>
        <v/>
      </c>
      <c r="Z140" s="2" t="str">
        <f>IF('Number of Firms per 1000 Capita'!Z140=0,"",SUMIFS(allNAICS!$P:$P,allNAICS!$C:$C,'Revenue per capita'!$A140,allNAICS!$E:$E,'Revenue per capita'!Z$1)/$B140)</f>
        <v/>
      </c>
    </row>
    <row r="141" spans="1:26" x14ac:dyDescent="0.45">
      <c r="A141" s="2" t="s">
        <v>627</v>
      </c>
      <c r="B141" s="2">
        <v>364044</v>
      </c>
      <c r="C141" s="2" t="s">
        <v>470</v>
      </c>
      <c r="D141" s="2">
        <v>35.734453799999997</v>
      </c>
      <c r="E141" s="2">
        <v>-81.344457300000002</v>
      </c>
      <c r="F141" s="3">
        <f t="shared" si="2"/>
        <v>76.188850798255146</v>
      </c>
      <c r="G141" s="2">
        <f>IF('Number of Firms per 1000 Capita'!G141=0,"",SUMIFS(allNAICS!$P:$P,allNAICS!$C:$C,'Revenue per capita'!$A141,allNAICS!$E:$E,'Revenue per capita'!G$1)/$B141)</f>
        <v>1.0246014218061553E-2</v>
      </c>
      <c r="H141" s="2" t="str">
        <f>IF('Number of Firms per 1000 Capita'!H141=0,"",SUMIFS(allNAICS!$P:$P,allNAICS!$C:$C,'Revenue per capita'!$A141,allNAICS!$E:$E,'Revenue per capita'!H$1)/$B141)</f>
        <v/>
      </c>
      <c r="I141" s="2" t="str">
        <f>IF('Number of Firms per 1000 Capita'!I141=0,"",SUMIFS(allNAICS!$P:$P,allNAICS!$C:$C,'Revenue per capita'!$A141,allNAICS!$E:$E,'Revenue per capita'!I$1)/$B141)</f>
        <v/>
      </c>
      <c r="J141" s="2">
        <f>IF('Number of Firms per 1000 Capita'!J141=0,"",SUMIFS(allNAICS!$P:$P,allNAICS!$C:$C,'Revenue per capita'!$A141,allNAICS!$E:$E,'Revenue per capita'!J$1)/$B141)</f>
        <v>2.1285531419278989</v>
      </c>
      <c r="K141" s="2">
        <f>IF('Number of Firms per 1000 Capita'!K141=0,"",SUMIFS(allNAICS!$P:$P,allNAICS!$C:$C,'Revenue per capita'!$A141,allNAICS!$E:$E,'Revenue per capita'!K$1)/$B141)</f>
        <v>28.193506828844864</v>
      </c>
      <c r="L141" s="2">
        <f>IF('Number of Firms per 1000 Capita'!L141=0,"",SUMIFS(allNAICS!$P:$P,allNAICS!$C:$C,'Revenue per capita'!$A141,allNAICS!$E:$E,'Revenue per capita'!L$1)/$B141)</f>
        <v>20.478329542582763</v>
      </c>
      <c r="M141" s="2">
        <f>IF('Number of Firms per 1000 Capita'!M141=0,"",SUMIFS(allNAICS!$P:$P,allNAICS!$C:$C,'Revenue per capita'!$A141,allNAICS!$E:$E,'Revenue per capita'!M$1)/$B141)</f>
        <v>11.459727395589544</v>
      </c>
      <c r="N141" s="2">
        <f>IF('Number of Firms per 1000 Capita'!N141=0,"",SUMIFS(allNAICS!$P:$P,allNAICS!$C:$C,'Revenue per capita'!$A141,allNAICS!$E:$E,'Revenue per capita'!N$1)/$B141)</f>
        <v>1.9072584632626826</v>
      </c>
      <c r="O141" s="2">
        <f>IF('Number of Firms per 1000 Capita'!O141=0,"",SUMIFS(allNAICS!$P:$P,allNAICS!$C:$C,'Revenue per capita'!$A141,allNAICS!$E:$E,'Revenue per capita'!O$1)/$B141)</f>
        <v>0.76765720627176937</v>
      </c>
      <c r="P141" s="2">
        <f>IF('Number of Firms per 1000 Capita'!P141=0,"",SUMIFS(allNAICS!$P:$P,allNAICS!$C:$C,'Revenue per capita'!$A141,allNAICS!$E:$E,'Revenue per capita'!P$1)/$B141)</f>
        <v>0</v>
      </c>
      <c r="Q141" s="2">
        <f>IF('Number of Firms per 1000 Capita'!Q141=0,"",SUMIFS(allNAICS!$P:$P,allNAICS!$C:$C,'Revenue per capita'!$A141,allNAICS!$E:$E,'Revenue per capita'!Q$1)/$B141)</f>
        <v>0.83376185296282868</v>
      </c>
      <c r="R141" s="2">
        <f>IF('Number of Firms per 1000 Capita'!R141=0,"",SUMIFS(allNAICS!$P:$P,allNAICS!$C:$C,'Revenue per capita'!$A141,allNAICS!$E:$E,'Revenue per capita'!R$1)/$B141)</f>
        <v>2.2088483809649384</v>
      </c>
      <c r="S141" s="2">
        <f>IF('Number of Firms per 1000 Capita'!S141=0,"",SUMIFS(allNAICS!$P:$P,allNAICS!$C:$C,'Revenue per capita'!$A141,allNAICS!$E:$E,'Revenue per capita'!S$1)/$B141)</f>
        <v>1.2109497753018865</v>
      </c>
      <c r="T141" s="2">
        <f>IF('Number of Firms per 1000 Capita'!T141=0,"",SUMIFS(allNAICS!$P:$P,allNAICS!$C:$C,'Revenue per capita'!$A141,allNAICS!$E:$E,'Revenue per capita'!T$1)/$B141)</f>
        <v>0.14797936513168738</v>
      </c>
      <c r="U141" s="2">
        <f>IF('Number of Firms per 1000 Capita'!U141=0,"",SUMIFS(allNAICS!$P:$P,allNAICS!$C:$C,'Revenue per capita'!$A141,allNAICS!$E:$E,'Revenue per capita'!U$1)/$B141)</f>
        <v>4.535764907538649</v>
      </c>
      <c r="V141" s="2">
        <f>IF('Number of Firms per 1000 Capita'!V141=0,"",SUMIFS(allNAICS!$P:$P,allNAICS!$C:$C,'Revenue per capita'!$A141,allNAICS!$E:$E,'Revenue per capita'!V$1)/$B141)</f>
        <v>0</v>
      </c>
      <c r="W141" s="2">
        <f>IF('Number of Firms per 1000 Capita'!W141=0,"",SUMIFS(allNAICS!$P:$P,allNAICS!$C:$C,'Revenue per capita'!$A141,allNAICS!$E:$E,'Revenue per capita'!W$1)/$B141)</f>
        <v>1.1765390996692708</v>
      </c>
      <c r="X141" s="2">
        <f>IF('Number of Firms per 1000 Capita'!X141=0,"",SUMIFS(allNAICS!$P:$P,allNAICS!$C:$C,'Revenue per capita'!$A141,allNAICS!$E:$E,'Revenue per capita'!X$1)/$B141)</f>
        <v>0.86680456208590173</v>
      </c>
      <c r="Y141" s="2">
        <f>IF('Number of Firms per 1000 Capita'!Y141=0,"",SUMIFS(allNAICS!$P:$P,allNAICS!$C:$C,'Revenue per capita'!$A141,allNAICS!$E:$E,'Revenue per capita'!Y$1)/$B141)</f>
        <v>0.26292426190240742</v>
      </c>
      <c r="Z141" s="2" t="str">
        <f>IF('Number of Firms per 1000 Capita'!Z141=0,"",SUMIFS(allNAICS!$P:$P,allNAICS!$C:$C,'Revenue per capita'!$A141,allNAICS!$E:$E,'Revenue per capita'!Z$1)/$B141)</f>
        <v/>
      </c>
    </row>
    <row r="142" spans="1:26" x14ac:dyDescent="0.45">
      <c r="A142" s="2" t="s">
        <v>628</v>
      </c>
      <c r="B142" s="2">
        <v>79977</v>
      </c>
      <c r="C142" s="2" t="s">
        <v>449</v>
      </c>
      <c r="D142" s="2">
        <v>31.846876999999999</v>
      </c>
      <c r="E142" s="2">
        <v>-81.595945299999997</v>
      </c>
      <c r="F142" s="3">
        <f t="shared" si="2"/>
        <v>25.719444340247822</v>
      </c>
      <c r="G142" s="2">
        <f>IF('Number of Firms per 1000 Capita'!G142=0,"",SUMIFS(allNAICS!$P:$P,allNAICS!$C:$C,'Revenue per capita'!$A142,allNAICS!$E:$E,'Revenue per capita'!G$1)/$B142)</f>
        <v>0</v>
      </c>
      <c r="H142" s="2" t="str">
        <f>IF('Number of Firms per 1000 Capita'!H142=0,"",SUMIFS(allNAICS!$P:$P,allNAICS!$C:$C,'Revenue per capita'!$A142,allNAICS!$E:$E,'Revenue per capita'!H$1)/$B142)</f>
        <v/>
      </c>
      <c r="I142" s="2" t="str">
        <f>IF('Number of Firms per 1000 Capita'!I142=0,"",SUMIFS(allNAICS!$P:$P,allNAICS!$C:$C,'Revenue per capita'!$A142,allNAICS!$E:$E,'Revenue per capita'!I$1)/$B142)</f>
        <v/>
      </c>
      <c r="J142" s="2">
        <f>IF('Number of Firms per 1000 Capita'!J142=0,"",SUMIFS(allNAICS!$P:$P,allNAICS!$C:$C,'Revenue per capita'!$A142,allNAICS!$E:$E,'Revenue per capita'!J$1)/$B142)</f>
        <v>0.89184390512272282</v>
      </c>
      <c r="K142" s="2">
        <f>IF('Number of Firms per 1000 Capita'!K142=0,"",SUMIFS(allNAICS!$P:$P,allNAICS!$C:$C,'Revenue per capita'!$A142,allNAICS!$E:$E,'Revenue per capita'!K$1)/$B142)</f>
        <v>10.708316140890506</v>
      </c>
      <c r="L142" s="2" t="str">
        <f>IF('Number of Firms per 1000 Capita'!L142=0,"",SUMIFS(allNAICS!$P:$P,allNAICS!$C:$C,'Revenue per capita'!$A142,allNAICS!$E:$E,'Revenue per capita'!L$1)/$B142)</f>
        <v/>
      </c>
      <c r="M142" s="2">
        <f>IF('Number of Firms per 1000 Capita'!M142=0,"",SUMIFS(allNAICS!$P:$P,allNAICS!$C:$C,'Revenue per capita'!$A142,allNAICS!$E:$E,'Revenue per capita'!M$1)/$B142)</f>
        <v>7.1976943371219226</v>
      </c>
      <c r="N142" s="2">
        <f>IF('Number of Firms per 1000 Capita'!N142=0,"",SUMIFS(allNAICS!$P:$P,allNAICS!$C:$C,'Revenue per capita'!$A142,allNAICS!$E:$E,'Revenue per capita'!N$1)/$B142)</f>
        <v>1.2698525826175024</v>
      </c>
      <c r="O142" s="2" t="str">
        <f>IF('Number of Firms per 1000 Capita'!O142=0,"",SUMIFS(allNAICS!$P:$P,allNAICS!$C:$C,'Revenue per capita'!$A142,allNAICS!$E:$E,'Revenue per capita'!O$1)/$B142)</f>
        <v/>
      </c>
      <c r="P142" s="2">
        <f>IF('Number of Firms per 1000 Capita'!P142=0,"",SUMIFS(allNAICS!$P:$P,allNAICS!$C:$C,'Revenue per capita'!$A142,allNAICS!$E:$E,'Revenue per capita'!P$1)/$B142)</f>
        <v>0.88780524400765215</v>
      </c>
      <c r="Q142" s="2">
        <f>IF('Number of Firms per 1000 Capita'!Q142=0,"",SUMIFS(allNAICS!$P:$P,allNAICS!$C:$C,'Revenue per capita'!$A142,allNAICS!$E:$E,'Revenue per capita'!Q$1)/$B142)</f>
        <v>0.73678682621253611</v>
      </c>
      <c r="R142" s="2">
        <f>IF('Number of Firms per 1000 Capita'!R142=0,"",SUMIFS(allNAICS!$P:$P,allNAICS!$C:$C,'Revenue per capita'!$A142,allNAICS!$E:$E,'Revenue per capita'!R$1)/$B142)</f>
        <v>0.71814396639033717</v>
      </c>
      <c r="S142" s="2">
        <f>IF('Number of Firms per 1000 Capita'!S142=0,"",SUMIFS(allNAICS!$P:$P,allNAICS!$C:$C,'Revenue per capita'!$A142,allNAICS!$E:$E,'Revenue per capita'!S$1)/$B142)</f>
        <v>0.68741013041249355</v>
      </c>
      <c r="T142" s="2">
        <f>IF('Number of Firms per 1000 Capita'!T142=0,"",SUMIFS(allNAICS!$P:$P,allNAICS!$C:$C,'Revenue per capita'!$A142,allNAICS!$E:$E,'Revenue per capita'!T$1)/$B142)</f>
        <v>0.10498018180226815</v>
      </c>
      <c r="U142" s="2">
        <f>IF('Number of Firms per 1000 Capita'!U142=0,"",SUMIFS(allNAICS!$P:$P,allNAICS!$C:$C,'Revenue per capita'!$A142,allNAICS!$E:$E,'Revenue per capita'!U$1)/$B142)</f>
        <v>0.93686934993810722</v>
      </c>
      <c r="V142" s="2">
        <f>IF('Number of Firms per 1000 Capita'!V142=0,"",SUMIFS(allNAICS!$P:$P,allNAICS!$C:$C,'Revenue per capita'!$A142,allNAICS!$E:$E,'Revenue per capita'!V$1)/$B142)</f>
        <v>4.2312164747364871E-2</v>
      </c>
      <c r="W142" s="2">
        <f>IF('Number of Firms per 1000 Capita'!W142=0,"",SUMIFS(allNAICS!$P:$P,allNAICS!$C:$C,'Revenue per capita'!$A142,allNAICS!$E:$E,'Revenue per capita'!W$1)/$B142)</f>
        <v>1.1229478475061581</v>
      </c>
      <c r="X142" s="2">
        <f>IF('Number of Firms per 1000 Capita'!X142=0,"",SUMIFS(allNAICS!$P:$P,allNAICS!$C:$C,'Revenue per capita'!$A142,allNAICS!$E:$E,'Revenue per capita'!X$1)/$B142)</f>
        <v>0.41448166347825</v>
      </c>
      <c r="Y142" s="2" t="str">
        <f>IF('Number of Firms per 1000 Capita'!Y142=0,"",SUMIFS(allNAICS!$P:$P,allNAICS!$C:$C,'Revenue per capita'!$A142,allNAICS!$E:$E,'Revenue per capita'!Y$1)/$B142)</f>
        <v/>
      </c>
      <c r="Z142" s="2" t="str">
        <f>IF('Number of Firms per 1000 Capita'!Z142=0,"",SUMIFS(allNAICS!$P:$P,allNAICS!$C:$C,'Revenue per capita'!$A142,allNAICS!$E:$E,'Revenue per capita'!Z$1)/$B142)</f>
        <v/>
      </c>
    </row>
    <row r="143" spans="1:26" x14ac:dyDescent="0.45">
      <c r="A143" s="2" t="s">
        <v>629</v>
      </c>
      <c r="B143" s="2">
        <v>97994</v>
      </c>
      <c r="C143" s="2" t="s">
        <v>593</v>
      </c>
      <c r="D143" s="2">
        <v>34.5037004</v>
      </c>
      <c r="E143" s="2">
        <v>-93.055179499999994</v>
      </c>
      <c r="F143" s="3">
        <f t="shared" si="2"/>
        <v>59.394207808641347</v>
      </c>
      <c r="G143" s="2">
        <f>IF('Number of Firms per 1000 Capita'!G143=0,"",SUMIFS(allNAICS!$P:$P,allNAICS!$C:$C,'Revenue per capita'!$A143,allNAICS!$E:$E,'Revenue per capita'!G$1)/$B143)</f>
        <v>8.9260566973488178E-2</v>
      </c>
      <c r="H143" s="2">
        <f>IF('Number of Firms per 1000 Capita'!H143=0,"",SUMIFS(allNAICS!$P:$P,allNAICS!$C:$C,'Revenue per capita'!$A143,allNAICS!$E:$E,'Revenue per capita'!H$1)/$B143)</f>
        <v>0</v>
      </c>
      <c r="I143" s="2" t="str">
        <f>IF('Number of Firms per 1000 Capita'!I143=0,"",SUMIFS(allNAICS!$P:$P,allNAICS!$C:$C,'Revenue per capita'!$A143,allNAICS!$E:$E,'Revenue per capita'!I$1)/$B143)</f>
        <v/>
      </c>
      <c r="J143" s="2">
        <f>IF('Number of Firms per 1000 Capita'!J143=0,"",SUMIFS(allNAICS!$P:$P,allNAICS!$C:$C,'Revenue per capita'!$A143,allNAICS!$E:$E,'Revenue per capita'!J$1)/$B143)</f>
        <v>3.010898626446517</v>
      </c>
      <c r="K143" s="2">
        <f>IF('Number of Firms per 1000 Capita'!K143=0,"",SUMIFS(allNAICS!$P:$P,allNAICS!$C:$C,'Revenue per capita'!$A143,allNAICS!$E:$E,'Revenue per capita'!K$1)/$B143)</f>
        <v>4.7059615894850708</v>
      </c>
      <c r="L143" s="2">
        <f>IF('Number of Firms per 1000 Capita'!L143=0,"",SUMIFS(allNAICS!$P:$P,allNAICS!$C:$C,'Revenue per capita'!$A143,allNAICS!$E:$E,'Revenue per capita'!L$1)/$B143)</f>
        <v>19.439935098067227</v>
      </c>
      <c r="M143" s="2">
        <f>IF('Number of Firms per 1000 Capita'!M143=0,"",SUMIFS(allNAICS!$P:$P,allNAICS!$C:$C,'Revenue per capita'!$A143,allNAICS!$E:$E,'Revenue per capita'!M$1)/$B143)</f>
        <v>14.644141478049676</v>
      </c>
      <c r="N143" s="2">
        <f>IF('Number of Firms per 1000 Capita'!N143=0,"",SUMIFS(allNAICS!$P:$P,allNAICS!$C:$C,'Revenue per capita'!$A143,allNAICS!$E:$E,'Revenue per capita'!N$1)/$B143)</f>
        <v>0.73594301691940323</v>
      </c>
      <c r="O143" s="2">
        <f>IF('Number of Firms per 1000 Capita'!O143=0,"",SUMIFS(allNAICS!$P:$P,allNAICS!$C:$C,'Revenue per capita'!$A143,allNAICS!$E:$E,'Revenue per capita'!O$1)/$B143)</f>
        <v>1.1147825377063902</v>
      </c>
      <c r="P143" s="2">
        <f>IF('Number of Firms per 1000 Capita'!P143=0,"",SUMIFS(allNAICS!$P:$P,allNAICS!$C:$C,'Revenue per capita'!$A143,allNAICS!$E:$E,'Revenue per capita'!P$1)/$B143)</f>
        <v>1.8433169377717002</v>
      </c>
      <c r="Q143" s="2">
        <f>IF('Number of Firms per 1000 Capita'!Q143=0,"",SUMIFS(allNAICS!$P:$P,allNAICS!$C:$C,'Revenue per capita'!$A143,allNAICS!$E:$E,'Revenue per capita'!Q$1)/$B143)</f>
        <v>0.94637426781231504</v>
      </c>
      <c r="R143" s="2">
        <f>IF('Number of Firms per 1000 Capita'!R143=0,"",SUMIFS(allNAICS!$P:$P,allNAICS!$C:$C,'Revenue per capita'!$A143,allNAICS!$E:$E,'Revenue per capita'!R$1)/$B143)</f>
        <v>1.0073269792028083</v>
      </c>
      <c r="S143" s="2">
        <f>IF('Number of Firms per 1000 Capita'!S143=0,"",SUMIFS(allNAICS!$P:$P,allNAICS!$C:$C,'Revenue per capita'!$A143,allNAICS!$E:$E,'Revenue per capita'!S$1)/$B143)</f>
        <v>0.76689389146274267</v>
      </c>
      <c r="T143" s="2">
        <f>IF('Number of Firms per 1000 Capita'!T143=0,"",SUMIFS(allNAICS!$P:$P,allNAICS!$C:$C,'Revenue per capita'!$A143,allNAICS!$E:$E,'Revenue per capita'!T$1)/$B143)</f>
        <v>0.11533359185256239</v>
      </c>
      <c r="U143" s="2">
        <f>IF('Number of Firms per 1000 Capita'!U143=0,"",SUMIFS(allNAICS!$P:$P,allNAICS!$C:$C,'Revenue per capita'!$A143,allNAICS!$E:$E,'Revenue per capita'!U$1)/$B143)</f>
        <v>7.0732085637896196</v>
      </c>
      <c r="V143" s="2">
        <f>IF('Number of Firms per 1000 Capita'!V143=0,"",SUMIFS(allNAICS!$P:$P,allNAICS!$C:$C,'Revenue per capita'!$A143,allNAICS!$E:$E,'Revenue per capita'!V$1)/$B143)</f>
        <v>1.183439802436884</v>
      </c>
      <c r="W143" s="2">
        <f>IF('Number of Firms per 1000 Capita'!W143=0,"",SUMIFS(allNAICS!$P:$P,allNAICS!$C:$C,'Revenue per capita'!$A143,allNAICS!$E:$E,'Revenue per capita'!W$1)/$B143)</f>
        <v>2.077627201665408</v>
      </c>
      <c r="X143" s="2">
        <f>IF('Number of Firms per 1000 Capita'!X143=0,"",SUMIFS(allNAICS!$P:$P,allNAICS!$C:$C,'Revenue per capita'!$A143,allNAICS!$E:$E,'Revenue per capita'!X$1)/$B143)</f>
        <v>0.63976365899953058</v>
      </c>
      <c r="Y143" s="2" t="str">
        <f>IF('Number of Firms per 1000 Capita'!Y143=0,"",SUMIFS(allNAICS!$P:$P,allNAICS!$C:$C,'Revenue per capita'!$A143,allNAICS!$E:$E,'Revenue per capita'!Y$1)/$B143)</f>
        <v/>
      </c>
      <c r="Z143" s="2" t="str">
        <f>IF('Number of Firms per 1000 Capita'!Z143=0,"",SUMIFS(allNAICS!$P:$P,allNAICS!$C:$C,'Revenue per capita'!$A143,allNAICS!$E:$E,'Revenue per capita'!Z$1)/$B143)</f>
        <v/>
      </c>
    </row>
    <row r="144" spans="1:26" x14ac:dyDescent="0.45">
      <c r="A144" s="2" t="s">
        <v>630</v>
      </c>
      <c r="B144" s="2">
        <v>211179</v>
      </c>
      <c r="C144" s="2" t="s">
        <v>455</v>
      </c>
      <c r="D144" s="2">
        <v>29.595769600000001</v>
      </c>
      <c r="E144" s="2">
        <v>-90.719534800000005</v>
      </c>
      <c r="F144" s="3">
        <f t="shared" si="2"/>
        <v>91.332997125661166</v>
      </c>
      <c r="G144" s="2">
        <f>IF('Number of Firms per 1000 Capita'!G144=0,"",SUMIFS(allNAICS!$P:$P,allNAICS!$C:$C,'Revenue per capita'!$A144,allNAICS!$E:$E,'Revenue per capita'!G$1)/$B144)</f>
        <v>0.42576676658190443</v>
      </c>
      <c r="H144" s="2">
        <f>IF('Number of Firms per 1000 Capita'!H144=0,"",SUMIFS(allNAICS!$P:$P,allNAICS!$C:$C,'Revenue per capita'!$A144,allNAICS!$E:$E,'Revenue per capita'!H$1)/$B144)</f>
        <v>7.1845022469090205</v>
      </c>
      <c r="I144" s="2">
        <f>IF('Number of Firms per 1000 Capita'!I144=0,"",SUMIFS(allNAICS!$P:$P,allNAICS!$C:$C,'Revenue per capita'!$A144,allNAICS!$E:$E,'Revenue per capita'!I$1)/$B144)</f>
        <v>0.38313942200692302</v>
      </c>
      <c r="J144" s="2">
        <f>IF('Number of Firms per 1000 Capita'!J144=0,"",SUMIFS(allNAICS!$P:$P,allNAICS!$C:$C,'Revenue per capita'!$A144,allNAICS!$E:$E,'Revenue per capita'!J$1)/$B144)</f>
        <v>6.0418933700794115</v>
      </c>
      <c r="K144" s="2">
        <f>IF('Number of Firms per 1000 Capita'!K144=0,"",SUMIFS(allNAICS!$P:$P,allNAICS!$C:$C,'Revenue per capita'!$A144,allNAICS!$E:$E,'Revenue per capita'!K$1)/$B144)</f>
        <v>12.203737114012283</v>
      </c>
      <c r="L144" s="2">
        <f>IF('Number of Firms per 1000 Capita'!L144=0,"",SUMIFS(allNAICS!$P:$P,allNAICS!$C:$C,'Revenue per capita'!$A144,allNAICS!$E:$E,'Revenue per capita'!L$1)/$B144)</f>
        <v>16.329824461712576</v>
      </c>
      <c r="M144" s="2">
        <f>IF('Number of Firms per 1000 Capita'!M144=0,"",SUMIFS(allNAICS!$P:$P,allNAICS!$C:$C,'Revenue per capita'!$A144,allNAICS!$E:$E,'Revenue per capita'!M$1)/$B144)</f>
        <v>17.881564928330942</v>
      </c>
      <c r="N144" s="2">
        <f>IF('Number of Firms per 1000 Capita'!N144=0,"",SUMIFS(allNAICS!$P:$P,allNAICS!$C:$C,'Revenue per capita'!$A144,allNAICS!$E:$E,'Revenue per capita'!N$1)/$B144)</f>
        <v>10.109324317285337</v>
      </c>
      <c r="O144" s="2">
        <f>IF('Number of Firms per 1000 Capita'!O144=0,"",SUMIFS(allNAICS!$P:$P,allNAICS!$C:$C,'Revenue per capita'!$A144,allNAICS!$E:$E,'Revenue per capita'!O$1)/$B144)</f>
        <v>1.0083673092494991</v>
      </c>
      <c r="P144" s="2">
        <f>IF('Number of Firms per 1000 Capita'!P144=0,"",SUMIFS(allNAICS!$P:$P,allNAICS!$C:$C,'Revenue per capita'!$A144,allNAICS!$E:$E,'Revenue per capita'!P$1)/$B144)</f>
        <v>1.6121868178180596</v>
      </c>
      <c r="Q144" s="2">
        <f>IF('Number of Firms per 1000 Capita'!Q144=0,"",SUMIFS(allNAICS!$P:$P,allNAICS!$C:$C,'Revenue per capita'!$A144,allNAICS!$E:$E,'Revenue per capita'!Q$1)/$B144)</f>
        <v>3.0756419909176573</v>
      </c>
      <c r="R144" s="2">
        <f>IF('Number of Firms per 1000 Capita'!R144=0,"",SUMIFS(allNAICS!$P:$P,allNAICS!$C:$C,'Revenue per capita'!$A144,allNAICS!$E:$E,'Revenue per capita'!R$1)/$B144)</f>
        <v>4.3508776914371223</v>
      </c>
      <c r="S144" s="2">
        <f>IF('Number of Firms per 1000 Capita'!S144=0,"",SUMIFS(allNAICS!$P:$P,allNAICS!$C:$C,'Revenue per capita'!$A144,allNAICS!$E:$E,'Revenue per capita'!S$1)/$B144)</f>
        <v>3.381141117251242</v>
      </c>
      <c r="T144" s="2">
        <f>IF('Number of Firms per 1000 Capita'!T144=0,"",SUMIFS(allNAICS!$P:$P,allNAICS!$C:$C,'Revenue per capita'!$A144,allNAICS!$E:$E,'Revenue per capita'!T$1)/$B144)</f>
        <v>0.10682880400039776</v>
      </c>
      <c r="U144" s="2">
        <f>IF('Number of Firms per 1000 Capita'!U144=0,"",SUMIFS(allNAICS!$P:$P,allNAICS!$C:$C,'Revenue per capita'!$A144,allNAICS!$E:$E,'Revenue per capita'!U$1)/$B144)</f>
        <v>3.1157454102917432</v>
      </c>
      <c r="V144" s="2">
        <f>IF('Number of Firms per 1000 Capita'!V144=0,"",SUMIFS(allNAICS!$P:$P,allNAICS!$C:$C,'Revenue per capita'!$A144,allNAICS!$E:$E,'Revenue per capita'!V$1)/$B144)</f>
        <v>0.23620719863243977</v>
      </c>
      <c r="W144" s="2">
        <f>IF('Number of Firms per 1000 Capita'!W144=0,"",SUMIFS(allNAICS!$P:$P,allNAICS!$C:$C,'Revenue per capita'!$A144,allNAICS!$E:$E,'Revenue per capita'!W$1)/$B144)</f>
        <v>2.1878832649079691</v>
      </c>
      <c r="X144" s="2">
        <f>IF('Number of Firms per 1000 Capita'!X144=0,"",SUMIFS(allNAICS!$P:$P,allNAICS!$C:$C,'Revenue per capita'!$A144,allNAICS!$E:$E,'Revenue per capita'!X$1)/$B144)</f>
        <v>1.6983648942366429</v>
      </c>
      <c r="Y144" s="2" t="str">
        <f>IF('Number of Firms per 1000 Capita'!Y144=0,"",SUMIFS(allNAICS!$P:$P,allNAICS!$C:$C,'Revenue per capita'!$A144,allNAICS!$E:$E,'Revenue per capita'!Y$1)/$B144)</f>
        <v/>
      </c>
      <c r="Z144" s="2" t="str">
        <f>IF('Number of Firms per 1000 Capita'!Z144=0,"",SUMIFS(allNAICS!$P:$P,allNAICS!$C:$C,'Revenue per capita'!$A144,allNAICS!$E:$E,'Revenue per capita'!Z$1)/$B144)</f>
        <v/>
      </c>
    </row>
    <row r="145" spans="1:26" x14ac:dyDescent="0.45">
      <c r="A145" s="2" t="s">
        <v>631</v>
      </c>
      <c r="B145" s="2">
        <v>6636208</v>
      </c>
      <c r="C145" s="2" t="s">
        <v>445</v>
      </c>
      <c r="D145" s="2">
        <v>29.760192700000001</v>
      </c>
      <c r="E145" s="2">
        <v>-95.369389600000005</v>
      </c>
      <c r="F145" s="3">
        <f t="shared" si="2"/>
        <v>196.06055295433779</v>
      </c>
      <c r="G145" s="2">
        <f>IF('Number of Firms per 1000 Capita'!G145=0,"",SUMIFS(allNAICS!$P:$P,allNAICS!$C:$C,'Revenue per capita'!$A145,allNAICS!$E:$E,'Revenue per capita'!G$1)/$B145)</f>
        <v>3.5926390492883889E-2</v>
      </c>
      <c r="H145" s="2">
        <f>IF('Number of Firms per 1000 Capita'!H145=0,"",SUMIFS(allNAICS!$P:$P,allNAICS!$C:$C,'Revenue per capita'!$A145,allNAICS!$E:$E,'Revenue per capita'!H$1)/$B145)</f>
        <v>2.9736367515906674</v>
      </c>
      <c r="I145" s="2">
        <f>IF('Number of Firms per 1000 Capita'!I145=0,"",SUMIFS(allNAICS!$P:$P,allNAICS!$C:$C,'Revenue per capita'!$A145,allNAICS!$E:$E,'Revenue per capita'!I$1)/$B145)</f>
        <v>5.107291392915954</v>
      </c>
      <c r="J145" s="2">
        <f>IF('Number of Firms per 1000 Capita'!J145=0,"",SUMIFS(allNAICS!$P:$P,allNAICS!$C:$C,'Revenue per capita'!$A145,allNAICS!$E:$E,'Revenue per capita'!J$1)/$B145)</f>
        <v>7.3666149403394225</v>
      </c>
      <c r="K145" s="2">
        <f>IF('Number of Firms per 1000 Capita'!K145=0,"",SUMIFS(allNAICS!$P:$P,allNAICS!$C:$C,'Revenue per capita'!$A145,allNAICS!$E:$E,'Revenue per capita'!K$1)/$B145)</f>
        <v>44.228685568625941</v>
      </c>
      <c r="L145" s="2">
        <f>IF('Number of Firms per 1000 Capita'!L145=0,"",SUMIFS(allNAICS!$P:$P,allNAICS!$C:$C,'Revenue per capita'!$A145,allNAICS!$E:$E,'Revenue per capita'!L$1)/$B145)</f>
        <v>81.830349651487722</v>
      </c>
      <c r="M145" s="2">
        <f>IF('Number of Firms per 1000 Capita'!M145=0,"",SUMIFS(allNAICS!$P:$P,allNAICS!$C:$C,'Revenue per capita'!$A145,allNAICS!$E:$E,'Revenue per capita'!M$1)/$B145)</f>
        <v>12.404636352567611</v>
      </c>
      <c r="N145" s="2">
        <f>IF('Number of Firms per 1000 Capita'!N145=0,"",SUMIFS(allNAICS!$P:$P,allNAICS!$C:$C,'Revenue per capita'!$A145,allNAICS!$E:$E,'Revenue per capita'!N$1)/$B145)</f>
        <v>5.4042980569626513</v>
      </c>
      <c r="O145" s="2">
        <f>IF('Number of Firms per 1000 Capita'!O145=0,"",SUMIFS(allNAICS!$P:$P,allNAICS!$C:$C,'Revenue per capita'!$A145,allNAICS!$E:$E,'Revenue per capita'!O$1)/$B145)</f>
        <v>2.5383462965597219</v>
      </c>
      <c r="P145" s="2">
        <f>IF('Number of Firms per 1000 Capita'!P145=0,"",SUMIFS(allNAICS!$P:$P,allNAICS!$C:$C,'Revenue per capita'!$A145,allNAICS!$E:$E,'Revenue per capita'!P$1)/$B145)</f>
        <v>6.5629125850184318</v>
      </c>
      <c r="Q145" s="2">
        <f>IF('Number of Firms per 1000 Capita'!Q145=0,"",SUMIFS(allNAICS!$P:$P,allNAICS!$C:$C,'Revenue per capita'!$A145,allNAICS!$E:$E,'Revenue per capita'!Q$1)/$B145)</f>
        <v>2.369252892615783</v>
      </c>
      <c r="R145" s="2">
        <f>IF('Number of Firms per 1000 Capita'!R145=0,"",SUMIFS(allNAICS!$P:$P,allNAICS!$C:$C,'Revenue per capita'!$A145,allNAICS!$E:$E,'Revenue per capita'!R$1)/$B145)</f>
        <v>8.6788899624604898</v>
      </c>
      <c r="S145" s="2">
        <f>IF('Number of Firms per 1000 Capita'!S145=0,"",SUMIFS(allNAICS!$P:$P,allNAICS!$C:$C,'Revenue per capita'!$A145,allNAICS!$E:$E,'Revenue per capita'!S$1)/$B145)</f>
        <v>3.4774004973924866</v>
      </c>
      <c r="T145" s="2">
        <f>IF('Number of Firms per 1000 Capita'!T145=0,"",SUMIFS(allNAICS!$P:$P,allNAICS!$C:$C,'Revenue per capita'!$A145,allNAICS!$E:$E,'Revenue per capita'!T$1)/$B145)</f>
        <v>0.68512304014581826</v>
      </c>
      <c r="U145" s="2">
        <f>IF('Number of Firms per 1000 Capita'!U145=0,"",SUMIFS(allNAICS!$P:$P,allNAICS!$C:$C,'Revenue per capita'!$A145,allNAICS!$E:$E,'Revenue per capita'!U$1)/$B145)</f>
        <v>4.6099103584456662</v>
      </c>
      <c r="V145" s="2">
        <f>IF('Number of Firms per 1000 Capita'!V145=0,"",SUMIFS(allNAICS!$P:$P,allNAICS!$C:$C,'Revenue per capita'!$A145,allNAICS!$E:$E,'Revenue per capita'!V$1)/$B145)</f>
        <v>0.61194465272939003</v>
      </c>
      <c r="W145" s="2">
        <f>IF('Number of Firms per 1000 Capita'!W145=0,"",SUMIFS(allNAICS!$P:$P,allNAICS!$C:$C,'Revenue per capita'!$A145,allNAICS!$E:$E,'Revenue per capita'!W$1)/$B145)</f>
        <v>2.042958870487483</v>
      </c>
      <c r="X145" s="2">
        <f>IF('Number of Firms per 1000 Capita'!X145=0,"",SUMIFS(allNAICS!$P:$P,allNAICS!$C:$C,'Revenue per capita'!$A145,allNAICS!$E:$E,'Revenue per capita'!X$1)/$B145)</f>
        <v>1.348881469658576</v>
      </c>
      <c r="Y145" s="2">
        <f>IF('Number of Firms per 1000 Capita'!Y145=0,"",SUMIFS(allNAICS!$P:$P,allNAICS!$C:$C,'Revenue per capita'!$A145,allNAICS!$E:$E,'Revenue per capita'!Y$1)/$B145)</f>
        <v>3.7798977970551859</v>
      </c>
      <c r="Z145" s="2">
        <f>IF('Number of Firms per 1000 Capita'!Z145=0,"",SUMIFS(allNAICS!$P:$P,allNAICS!$C:$C,'Revenue per capita'!$A145,allNAICS!$E:$E,'Revenue per capita'!Z$1)/$B145)</f>
        <v>3.5954267858994172E-3</v>
      </c>
    </row>
    <row r="146" spans="1:26" x14ac:dyDescent="0.45">
      <c r="A146" s="2" t="s">
        <v>632</v>
      </c>
      <c r="B146" s="2">
        <v>360603</v>
      </c>
      <c r="C146" s="2" t="s">
        <v>447</v>
      </c>
      <c r="D146" s="2">
        <v>38.419249600000001</v>
      </c>
      <c r="E146" s="2">
        <v>-82.445154000000002</v>
      </c>
      <c r="F146" s="3">
        <f t="shared" si="2"/>
        <v>114.32541881237816</v>
      </c>
      <c r="G146" s="2">
        <f>IF('Number of Firms per 1000 Capita'!G146=0,"",SUMIFS(allNAICS!$P:$P,allNAICS!$C:$C,'Revenue per capita'!$A146,allNAICS!$E:$E,'Revenue per capita'!G$1)/$B146)</f>
        <v>8.5246101668593997E-3</v>
      </c>
      <c r="H146" s="2">
        <f>IF('Number of Firms per 1000 Capita'!H146=0,"",SUMIFS(allNAICS!$P:$P,allNAICS!$C:$C,'Revenue per capita'!$A146,allNAICS!$E:$E,'Revenue per capita'!H$1)/$B146)</f>
        <v>1.931057145947205</v>
      </c>
      <c r="I146" s="2">
        <f>IF('Number of Firms per 1000 Capita'!I146=0,"",SUMIFS(allNAICS!$P:$P,allNAICS!$C:$C,'Revenue per capita'!$A146,allNAICS!$E:$E,'Revenue per capita'!I$1)/$B146)</f>
        <v>1.6790514776638019</v>
      </c>
      <c r="J146" s="2">
        <f>IF('Number of Firms per 1000 Capita'!J146=0,"",SUMIFS(allNAICS!$P:$P,allNAICS!$C:$C,'Revenue per capita'!$A146,allNAICS!$E:$E,'Revenue per capita'!J$1)/$B146)</f>
        <v>4.9015426937657205</v>
      </c>
      <c r="K146" s="2">
        <f>IF('Number of Firms per 1000 Capita'!K146=0,"",SUMIFS(allNAICS!$P:$P,allNAICS!$C:$C,'Revenue per capita'!$A146,allNAICS!$E:$E,'Revenue per capita'!K$1)/$B146)</f>
        <v>54.330953985407774</v>
      </c>
      <c r="L146" s="2">
        <f>IF('Number of Firms per 1000 Capita'!L146=0,"",SUMIFS(allNAICS!$P:$P,allNAICS!$C:$C,'Revenue per capita'!$A146,allNAICS!$E:$E,'Revenue per capita'!L$1)/$B146)</f>
        <v>16.808792494793444</v>
      </c>
      <c r="M146" s="2">
        <f>IF('Number of Firms per 1000 Capita'!M146=0,"",SUMIFS(allNAICS!$P:$P,allNAICS!$C:$C,'Revenue per capita'!$A146,allNAICS!$E:$E,'Revenue per capita'!M$1)/$B146)</f>
        <v>12.749785775492716</v>
      </c>
      <c r="N146" s="2">
        <f>IF('Number of Firms per 1000 Capita'!N146=0,"",SUMIFS(allNAICS!$P:$P,allNAICS!$C:$C,'Revenue per capita'!$A146,allNAICS!$E:$E,'Revenue per capita'!N$1)/$B146)</f>
        <v>1.6586218084708113</v>
      </c>
      <c r="O146" s="2">
        <f>IF('Number of Firms per 1000 Capita'!O146=0,"",SUMIFS(allNAICS!$P:$P,allNAICS!$C:$C,'Revenue per capita'!$A146,allNAICS!$E:$E,'Revenue per capita'!O$1)/$B146)</f>
        <v>1.731901842192106</v>
      </c>
      <c r="P146" s="2">
        <f>IF('Number of Firms per 1000 Capita'!P146=0,"",SUMIFS(allNAICS!$P:$P,allNAICS!$C:$C,'Revenue per capita'!$A146,allNAICS!$E:$E,'Revenue per capita'!P$1)/$B146)</f>
        <v>1.9579981309085059</v>
      </c>
      <c r="Q146" s="2">
        <f>IF('Number of Firms per 1000 Capita'!Q146=0,"",SUMIFS(allNAICS!$P:$P,allNAICS!$C:$C,'Revenue per capita'!$A146,allNAICS!$E:$E,'Revenue per capita'!Q$1)/$B146)</f>
        <v>1.6231867178032351</v>
      </c>
      <c r="R146" s="2">
        <f>IF('Number of Firms per 1000 Capita'!R146=0,"",SUMIFS(allNAICS!$P:$P,allNAICS!$C:$C,'Revenue per capita'!$A146,allNAICS!$E:$E,'Revenue per capita'!R$1)/$B146)</f>
        <v>1.904324145944432</v>
      </c>
      <c r="S146" s="2">
        <f>IF('Number of Firms per 1000 Capita'!S146=0,"",SUMIFS(allNAICS!$P:$P,allNAICS!$C:$C,'Revenue per capita'!$A146,allNAICS!$E:$E,'Revenue per capita'!S$1)/$B146)</f>
        <v>1.6356990929082675</v>
      </c>
      <c r="T146" s="2">
        <f>IF('Number of Firms per 1000 Capita'!T146=0,"",SUMIFS(allNAICS!$P:$P,allNAICS!$C:$C,'Revenue per capita'!$A146,allNAICS!$E:$E,'Revenue per capita'!T$1)/$B146)</f>
        <v>9.8468398765401283E-2</v>
      </c>
      <c r="U146" s="2">
        <f>IF('Number of Firms per 1000 Capita'!U146=0,"",SUMIFS(allNAICS!$P:$P,allNAICS!$C:$C,'Revenue per capita'!$A146,allNAICS!$E:$E,'Revenue per capita'!U$1)/$B146)</f>
        <v>8.4029777899795626</v>
      </c>
      <c r="V146" s="2">
        <f>IF('Number of Firms per 1000 Capita'!V146=0,"",SUMIFS(allNAICS!$P:$P,allNAICS!$C:$C,'Revenue per capita'!$A146,allNAICS!$E:$E,'Revenue per capita'!V$1)/$B146)</f>
        <v>0.30533301164993082</v>
      </c>
      <c r="W146" s="2">
        <f>IF('Number of Firms per 1000 Capita'!W146=0,"",SUMIFS(allNAICS!$P:$P,allNAICS!$C:$C,'Revenue per capita'!$A146,allNAICS!$E:$E,'Revenue per capita'!W$1)/$B146)</f>
        <v>1.5478933896833915</v>
      </c>
      <c r="X146" s="2">
        <f>IF('Number of Firms per 1000 Capita'!X146=0,"",SUMIFS(allNAICS!$P:$P,allNAICS!$C:$C,'Revenue per capita'!$A146,allNAICS!$E:$E,'Revenue per capita'!X$1)/$B146)</f>
        <v>0.86064453152081377</v>
      </c>
      <c r="Y146" s="2">
        <f>IF('Number of Firms per 1000 Capita'!Y146=0,"",SUMIFS(allNAICS!$P:$P,allNAICS!$C:$C,'Revenue per capita'!$A146,allNAICS!$E:$E,'Revenue per capita'!Y$1)/$B146)</f>
        <v>0.18866176931417653</v>
      </c>
      <c r="Z146" s="2" t="str">
        <f>IF('Number of Firms per 1000 Capita'!Z146=0,"",SUMIFS(allNAICS!$P:$P,allNAICS!$C:$C,'Revenue per capita'!$A146,allNAICS!$E:$E,'Revenue per capita'!Z$1)/$B146)</f>
        <v/>
      </c>
    </row>
    <row r="147" spans="1:26" x14ac:dyDescent="0.45">
      <c r="A147" s="2" t="s">
        <v>633</v>
      </c>
      <c r="B147" s="2">
        <v>444908</v>
      </c>
      <c r="C147" s="2" t="s">
        <v>475</v>
      </c>
      <c r="D147" s="2">
        <v>34.730368800000001</v>
      </c>
      <c r="E147" s="2">
        <v>-86.586103699999995</v>
      </c>
      <c r="F147" s="3">
        <f t="shared" si="2"/>
        <v>84.371261024751178</v>
      </c>
      <c r="G147" s="2">
        <f>IF('Number of Firms per 1000 Capita'!G147=0,"",SUMIFS(allNAICS!$P:$P,allNAICS!$C:$C,'Revenue per capita'!$A147,allNAICS!$E:$E,'Revenue per capita'!G$1)/$B147)</f>
        <v>0</v>
      </c>
      <c r="H147" s="2">
        <f>IF('Number of Firms per 1000 Capita'!H147=0,"",SUMIFS(allNAICS!$P:$P,allNAICS!$C:$C,'Revenue per capita'!$A147,allNAICS!$E:$E,'Revenue per capita'!H$1)/$B147)</f>
        <v>4.5330720058978487E-2</v>
      </c>
      <c r="I147" s="2" t="str">
        <f>IF('Number of Firms per 1000 Capita'!I147=0,"",SUMIFS(allNAICS!$P:$P,allNAICS!$C:$C,'Revenue per capita'!$A147,allNAICS!$E:$E,'Revenue per capita'!I$1)/$B147)</f>
        <v/>
      </c>
      <c r="J147" s="2">
        <f>IF('Number of Firms per 1000 Capita'!J147=0,"",SUMIFS(allNAICS!$P:$P,allNAICS!$C:$C,'Revenue per capita'!$A147,allNAICS!$E:$E,'Revenue per capita'!J$1)/$B147)</f>
        <v>2.1427620991306067</v>
      </c>
      <c r="K147" s="2">
        <f>IF('Number of Firms per 1000 Capita'!K147=0,"",SUMIFS(allNAICS!$P:$P,allNAICS!$C:$C,'Revenue per capita'!$A147,allNAICS!$E:$E,'Revenue per capita'!K$1)/$B147)</f>
        <v>19.777097737060245</v>
      </c>
      <c r="L147" s="2">
        <f>IF('Number of Firms per 1000 Capita'!L147=0,"",SUMIFS(allNAICS!$P:$P,allNAICS!$C:$C,'Revenue per capita'!$A147,allNAICS!$E:$E,'Revenue per capita'!L$1)/$B147)</f>
        <v>11.110087928290792</v>
      </c>
      <c r="M147" s="2">
        <f>IF('Number of Firms per 1000 Capita'!M147=0,"",SUMIFS(allNAICS!$P:$P,allNAICS!$C:$C,'Revenue per capita'!$A147,allNAICS!$E:$E,'Revenue per capita'!M$1)/$B147)</f>
        <v>13.754466091866183</v>
      </c>
      <c r="N147" s="2">
        <f>IF('Number of Firms per 1000 Capita'!N147=0,"",SUMIFS(allNAICS!$P:$P,allNAICS!$C:$C,'Revenue per capita'!$A147,allNAICS!$E:$E,'Revenue per capita'!N$1)/$B147)</f>
        <v>1.1417956071817095</v>
      </c>
      <c r="O147" s="2">
        <f>IF('Number of Firms per 1000 Capita'!O147=0,"",SUMIFS(allNAICS!$P:$P,allNAICS!$C:$C,'Revenue per capita'!$A147,allNAICS!$E:$E,'Revenue per capita'!O$1)/$B147)</f>
        <v>5.4384344628552421</v>
      </c>
      <c r="P147" s="2">
        <f>IF('Number of Firms per 1000 Capita'!P147=0,"",SUMIFS(allNAICS!$P:$P,allNAICS!$C:$C,'Revenue per capita'!$A147,allNAICS!$E:$E,'Revenue per capita'!P$1)/$B147)</f>
        <v>2.6311709387109246</v>
      </c>
      <c r="Q147" s="2">
        <f>IF('Number of Firms per 1000 Capita'!Q147=0,"",SUMIFS(allNAICS!$P:$P,allNAICS!$C:$C,'Revenue per capita'!$A147,allNAICS!$E:$E,'Revenue per capita'!Q$1)/$B147)</f>
        <v>1.3999298731423127</v>
      </c>
      <c r="R147" s="2">
        <f>IF('Number of Firms per 1000 Capita'!R147=0,"",SUMIFS(allNAICS!$P:$P,allNAICS!$C:$C,'Revenue per capita'!$A147,allNAICS!$E:$E,'Revenue per capita'!R$1)/$B147)</f>
        <v>17.445127981515281</v>
      </c>
      <c r="S147" s="2">
        <f>IF('Number of Firms per 1000 Capita'!S147=0,"",SUMIFS(allNAICS!$P:$P,allNAICS!$C:$C,'Revenue per capita'!$A147,allNAICS!$E:$E,'Revenue per capita'!S$1)/$B147)</f>
        <v>1.5212605752200454</v>
      </c>
      <c r="T147" s="2">
        <f>IF('Number of Firms per 1000 Capita'!T147=0,"",SUMIFS(allNAICS!$P:$P,allNAICS!$C:$C,'Revenue per capita'!$A147,allNAICS!$E:$E,'Revenue per capita'!T$1)/$B147)</f>
        <v>0.3651024481465831</v>
      </c>
      <c r="U147" s="2">
        <f>IF('Number of Firms per 1000 Capita'!U147=0,"",SUMIFS(allNAICS!$P:$P,allNAICS!$C:$C,'Revenue per capita'!$A147,allNAICS!$E:$E,'Revenue per capita'!U$1)/$B147)</f>
        <v>4.1664906003038826</v>
      </c>
      <c r="V147" s="2">
        <f>IF('Number of Firms per 1000 Capita'!V147=0,"",SUMIFS(allNAICS!$P:$P,allNAICS!$C:$C,'Revenue per capita'!$A147,allNAICS!$E:$E,'Revenue per capita'!V$1)/$B147)</f>
        <v>0.2116999469553256</v>
      </c>
      <c r="W147" s="2">
        <f>IF('Number of Firms per 1000 Capita'!W147=0,"",SUMIFS(allNAICS!$P:$P,allNAICS!$C:$C,'Revenue per capita'!$A147,allNAICS!$E:$E,'Revenue per capita'!W$1)/$B147)</f>
        <v>1.8829690632670124</v>
      </c>
      <c r="X147" s="2">
        <f>IF('Number of Firms per 1000 Capita'!X147=0,"",SUMIFS(allNAICS!$P:$P,allNAICS!$C:$C,'Revenue per capita'!$A147,allNAICS!$E:$E,'Revenue per capita'!X$1)/$B147)</f>
        <v>1.2780372571408021</v>
      </c>
      <c r="Y147" s="2">
        <f>IF('Number of Firms per 1000 Capita'!Y147=0,"",SUMIFS(allNAICS!$P:$P,allNAICS!$C:$C,'Revenue per capita'!$A147,allNAICS!$E:$E,'Revenue per capita'!Y$1)/$B147)</f>
        <v>5.9497693905256818E-2</v>
      </c>
      <c r="Z147" s="2" t="str">
        <f>IF('Number of Firms per 1000 Capita'!Z147=0,"",SUMIFS(allNAICS!$P:$P,allNAICS!$C:$C,'Revenue per capita'!$A147,allNAICS!$E:$E,'Revenue per capita'!Z$1)/$B147)</f>
        <v/>
      </c>
    </row>
    <row r="148" spans="1:26" x14ac:dyDescent="0.45">
      <c r="A148" s="2" t="s">
        <v>634</v>
      </c>
      <c r="B148" s="2">
        <v>140427</v>
      </c>
      <c r="C148" s="2" t="s">
        <v>508</v>
      </c>
      <c r="D148" s="2">
        <v>43.491651400000002</v>
      </c>
      <c r="E148" s="2">
        <v>-112.0339645</v>
      </c>
      <c r="F148" s="3">
        <f t="shared" si="2"/>
        <v>87.430586710532864</v>
      </c>
      <c r="G148" s="2">
        <f>IF('Number of Firms per 1000 Capita'!G148=0,"",SUMIFS(allNAICS!$P:$P,allNAICS!$C:$C,'Revenue per capita'!$A148,allNAICS!$E:$E,'Revenue per capita'!G$1)/$B148)</f>
        <v>0.24467516930504818</v>
      </c>
      <c r="H148" s="2">
        <f>IF('Number of Firms per 1000 Capita'!H148=0,"",SUMIFS(allNAICS!$P:$P,allNAICS!$C:$C,'Revenue per capita'!$A148,allNAICS!$E:$E,'Revenue per capita'!H$1)/$B148)</f>
        <v>0</v>
      </c>
      <c r="I148" s="2" t="str">
        <f>IF('Number of Firms per 1000 Capita'!I148=0,"",SUMIFS(allNAICS!$P:$P,allNAICS!$C:$C,'Revenue per capita'!$A148,allNAICS!$E:$E,'Revenue per capita'!I$1)/$B148)</f>
        <v/>
      </c>
      <c r="J148" s="2">
        <f>IF('Number of Firms per 1000 Capita'!J148=0,"",SUMIFS(allNAICS!$P:$P,allNAICS!$C:$C,'Revenue per capita'!$A148,allNAICS!$E:$E,'Revenue per capita'!J$1)/$B148)</f>
        <v>6.2192384655372539</v>
      </c>
      <c r="K148" s="2">
        <f>IF('Number of Firms per 1000 Capita'!K148=0,"",SUMIFS(allNAICS!$P:$P,allNAICS!$C:$C,'Revenue per capita'!$A148,allNAICS!$E:$E,'Revenue per capita'!K$1)/$B148)</f>
        <v>5.6659616740370442</v>
      </c>
      <c r="L148" s="2">
        <f>IF('Number of Firms per 1000 Capita'!L148=0,"",SUMIFS(allNAICS!$P:$P,allNAICS!$C:$C,'Revenue per capita'!$A148,allNAICS!$E:$E,'Revenue per capita'!L$1)/$B148)</f>
        <v>30.698334365898297</v>
      </c>
      <c r="M148" s="2">
        <f>IF('Number of Firms per 1000 Capita'!M148=0,"",SUMIFS(allNAICS!$P:$P,allNAICS!$C:$C,'Revenue per capita'!$A148,allNAICS!$E:$E,'Revenue per capita'!M$1)/$B148)</f>
        <v>14.91718829000121</v>
      </c>
      <c r="N148" s="2">
        <f>IF('Number of Firms per 1000 Capita'!N148=0,"",SUMIFS(allNAICS!$P:$P,allNAICS!$C:$C,'Revenue per capita'!$A148,allNAICS!$E:$E,'Revenue per capita'!N$1)/$B148)</f>
        <v>3.3024062324196914</v>
      </c>
      <c r="O148" s="2">
        <f>IF('Number of Firms per 1000 Capita'!O148=0,"",SUMIFS(allNAICS!$P:$P,allNAICS!$C:$C,'Revenue per capita'!$A148,allNAICS!$E:$E,'Revenue per capita'!O$1)/$B148)</f>
        <v>1.7764461250329353</v>
      </c>
      <c r="P148" s="2">
        <f>IF('Number of Firms per 1000 Capita'!P148=0,"",SUMIFS(allNAICS!$P:$P,allNAICS!$C:$C,'Revenue per capita'!$A148,allNAICS!$E:$E,'Revenue per capita'!P$1)/$B148)</f>
        <v>2.0977589779743213</v>
      </c>
      <c r="Q148" s="2">
        <f>IF('Number of Firms per 1000 Capita'!Q148=0,"",SUMIFS(allNAICS!$P:$P,allNAICS!$C:$C,'Revenue per capita'!$A148,allNAICS!$E:$E,'Revenue per capita'!Q$1)/$B148)</f>
        <v>1.5161186951227328</v>
      </c>
      <c r="R148" s="2">
        <f>IF('Number of Firms per 1000 Capita'!R148=0,"",SUMIFS(allNAICS!$P:$P,allNAICS!$C:$C,'Revenue per capita'!$A148,allNAICS!$E:$E,'Revenue per capita'!R$1)/$B148)</f>
        <v>11.134169354896137</v>
      </c>
      <c r="S148" s="2">
        <f>IF('Number of Firms per 1000 Capita'!S148=0,"",SUMIFS(allNAICS!$P:$P,allNAICS!$C:$C,'Revenue per capita'!$A148,allNAICS!$E:$E,'Revenue per capita'!S$1)/$B148)</f>
        <v>1.9082512622216525</v>
      </c>
      <c r="T148" s="2">
        <f>IF('Number of Firms per 1000 Capita'!T148=0,"",SUMIFS(allNAICS!$P:$P,allNAICS!$C:$C,'Revenue per capita'!$A148,allNAICS!$E:$E,'Revenue per capita'!T$1)/$B148)</f>
        <v>0.12467687837808969</v>
      </c>
      <c r="U148" s="2">
        <f>IF('Number of Firms per 1000 Capita'!U148=0,"",SUMIFS(allNAICS!$P:$P,allNAICS!$C:$C,'Revenue per capita'!$A148,allNAICS!$E:$E,'Revenue per capita'!U$1)/$B148)</f>
        <v>5.6007676586411446</v>
      </c>
      <c r="V148" s="2">
        <f>IF('Number of Firms per 1000 Capita'!V148=0,"",SUMIFS(allNAICS!$P:$P,allNAICS!$C:$C,'Revenue per capita'!$A148,allNAICS!$E:$E,'Revenue per capita'!V$1)/$B148)</f>
        <v>0</v>
      </c>
      <c r="W148" s="2">
        <f>IF('Number of Firms per 1000 Capita'!W148=0,"",SUMIFS(allNAICS!$P:$P,allNAICS!$C:$C,'Revenue per capita'!$A148,allNAICS!$E:$E,'Revenue per capita'!W$1)/$B148)</f>
        <v>1.4548555477223042</v>
      </c>
      <c r="X148" s="2">
        <f>IF('Number of Firms per 1000 Capita'!X148=0,"",SUMIFS(allNAICS!$P:$P,allNAICS!$C:$C,'Revenue per capita'!$A148,allNAICS!$E:$E,'Revenue per capita'!X$1)/$B148)</f>
        <v>0.76973801334501202</v>
      </c>
      <c r="Y148" s="2" t="str">
        <f>IF('Number of Firms per 1000 Capita'!Y148=0,"",SUMIFS(allNAICS!$P:$P,allNAICS!$C:$C,'Revenue per capita'!$A148,allNAICS!$E:$E,'Revenue per capita'!Y$1)/$B148)</f>
        <v/>
      </c>
      <c r="Z148" s="2" t="str">
        <f>IF('Number of Firms per 1000 Capita'!Z148=0,"",SUMIFS(allNAICS!$P:$P,allNAICS!$C:$C,'Revenue per capita'!$A148,allNAICS!$E:$E,'Revenue per capita'!Z$1)/$B148)</f>
        <v/>
      </c>
    </row>
    <row r="149" spans="1:26" x14ac:dyDescent="0.45">
      <c r="A149" s="2" t="s">
        <v>635</v>
      </c>
      <c r="B149" s="2">
        <v>1989032</v>
      </c>
      <c r="C149" s="2" t="s">
        <v>506</v>
      </c>
      <c r="D149" s="2">
        <v>39.768402999999999</v>
      </c>
      <c r="E149" s="2">
        <v>-86.158068</v>
      </c>
      <c r="F149" s="3">
        <f t="shared" si="2"/>
        <v>115.14969442422245</v>
      </c>
      <c r="G149" s="2">
        <f>IF('Number of Firms per 1000 Capita'!G149=0,"",SUMIFS(allNAICS!$P:$P,allNAICS!$C:$C,'Revenue per capita'!$A149,allNAICS!$E:$E,'Revenue per capita'!G$1)/$B149)</f>
        <v>2.3533558032248852E-2</v>
      </c>
      <c r="H149" s="2">
        <f>IF('Number of Firms per 1000 Capita'!H149=0,"",SUMIFS(allNAICS!$P:$P,allNAICS!$C:$C,'Revenue per capita'!$A149,allNAICS!$E:$E,'Revenue per capita'!H$1)/$B149)</f>
        <v>7.7138527685829086E-2</v>
      </c>
      <c r="I149" s="2">
        <f>IF('Number of Firms per 1000 Capita'!I149=0,"",SUMIFS(allNAICS!$P:$P,allNAICS!$C:$C,'Revenue per capita'!$A149,allNAICS!$E:$E,'Revenue per capita'!I$1)/$B149)</f>
        <v>2.4453327045517619</v>
      </c>
      <c r="J149" s="2">
        <f>IF('Number of Firms per 1000 Capita'!J149=0,"",SUMIFS(allNAICS!$P:$P,allNAICS!$C:$C,'Revenue per capita'!$A149,allNAICS!$E:$E,'Revenue per capita'!J$1)/$B149)</f>
        <v>5.8841652622984446</v>
      </c>
      <c r="K149" s="2">
        <f>IF('Number of Firms per 1000 Capita'!K149=0,"",SUMIFS(allNAICS!$P:$P,allNAICS!$C:$C,'Revenue per capita'!$A149,allNAICS!$E:$E,'Revenue per capita'!K$1)/$B149)</f>
        <v>21.117174585426479</v>
      </c>
      <c r="L149" s="2">
        <f>IF('Number of Firms per 1000 Capita'!L149=0,"",SUMIFS(allNAICS!$P:$P,allNAICS!$C:$C,'Revenue per capita'!$A149,allNAICS!$E:$E,'Revenue per capita'!L$1)/$B149)</f>
        <v>26.254555985021859</v>
      </c>
      <c r="M149" s="2">
        <f>IF('Number of Firms per 1000 Capita'!M149=0,"",SUMIFS(allNAICS!$P:$P,allNAICS!$C:$C,'Revenue per capita'!$A149,allNAICS!$E:$E,'Revenue per capita'!M$1)/$B149)</f>
        <v>14.639927361651296</v>
      </c>
      <c r="N149" s="2">
        <f>IF('Number of Firms per 1000 Capita'!N149=0,"",SUMIFS(allNAICS!$P:$P,allNAICS!$C:$C,'Revenue per capita'!$A149,allNAICS!$E:$E,'Revenue per capita'!N$1)/$B149)</f>
        <v>3.8696526752711873</v>
      </c>
      <c r="O149" s="2">
        <f>IF('Number of Firms per 1000 Capita'!O149=0,"",SUMIFS(allNAICS!$P:$P,allNAICS!$C:$C,'Revenue per capita'!$A149,allNAICS!$E:$E,'Revenue per capita'!O$1)/$B149)</f>
        <v>2.6620617466184555</v>
      </c>
      <c r="P149" s="2">
        <f>IF('Number of Firms per 1000 Capita'!P149=0,"",SUMIFS(allNAICS!$P:$P,allNAICS!$C:$C,'Revenue per capita'!$A149,allNAICS!$E:$E,'Revenue per capita'!P$1)/$B149)</f>
        <v>14.092741594906467</v>
      </c>
      <c r="Q149" s="2">
        <f>IF('Number of Firms per 1000 Capita'!Q149=0,"",SUMIFS(allNAICS!$P:$P,allNAICS!$C:$C,'Revenue per capita'!$A149,allNAICS!$E:$E,'Revenue per capita'!Q$1)/$B149)</f>
        <v>2.93315793813272</v>
      </c>
      <c r="R149" s="2">
        <f>IF('Number of Firms per 1000 Capita'!R149=0,"",SUMIFS(allNAICS!$P:$P,allNAICS!$C:$C,'Revenue per capita'!$A149,allNAICS!$E:$E,'Revenue per capita'!R$1)/$B149)</f>
        <v>4.680974463960359</v>
      </c>
      <c r="S149" s="2">
        <f>IF('Number of Firms per 1000 Capita'!S149=0,"",SUMIFS(allNAICS!$P:$P,allNAICS!$C:$C,'Revenue per capita'!$A149,allNAICS!$E:$E,'Revenue per capita'!S$1)/$B149)</f>
        <v>2.7409021071556414</v>
      </c>
      <c r="T149" s="2">
        <f>IF('Number of Firms per 1000 Capita'!T149=0,"",SUMIFS(allNAICS!$P:$P,allNAICS!$C:$C,'Revenue per capita'!$A149,allNAICS!$E:$E,'Revenue per capita'!T$1)/$B149)</f>
        <v>0.74529369059924622</v>
      </c>
      <c r="U149" s="2">
        <f>IF('Number of Firms per 1000 Capita'!U149=0,"",SUMIFS(allNAICS!$P:$P,allNAICS!$C:$C,'Revenue per capita'!$A149,allNAICS!$E:$E,'Revenue per capita'!U$1)/$B149)</f>
        <v>7.3934461587345002</v>
      </c>
      <c r="V149" s="2">
        <f>IF('Number of Firms per 1000 Capita'!V149=0,"",SUMIFS(allNAICS!$P:$P,allNAICS!$C:$C,'Revenue per capita'!$A149,allNAICS!$E:$E,'Revenue per capita'!V$1)/$B149)</f>
        <v>1.0500394161582116</v>
      </c>
      <c r="W149" s="2">
        <f>IF('Number of Firms per 1000 Capita'!W149=0,"",SUMIFS(allNAICS!$P:$P,allNAICS!$C:$C,'Revenue per capita'!$A149,allNAICS!$E:$E,'Revenue per capita'!W$1)/$B149)</f>
        <v>2.1714919619191648</v>
      </c>
      <c r="X149" s="2">
        <f>IF('Number of Firms per 1000 Capita'!X149=0,"",SUMIFS(allNAICS!$P:$P,allNAICS!$C:$C,'Revenue per capita'!$A149,allNAICS!$E:$E,'Revenue per capita'!X$1)/$B149)</f>
        <v>1.0927933788898319</v>
      </c>
      <c r="Y149" s="2">
        <f>IF('Number of Firms per 1000 Capita'!Y149=0,"",SUMIFS(allNAICS!$P:$P,allNAICS!$C:$C,'Revenue per capita'!$A149,allNAICS!$E:$E,'Revenue per capita'!Y$1)/$B149)</f>
        <v>1.2753113072087328</v>
      </c>
      <c r="Z149" s="2">
        <f>IF('Number of Firms per 1000 Capita'!Z149=0,"",SUMIFS(allNAICS!$P:$P,allNAICS!$C:$C,'Revenue per capita'!$A149,allNAICS!$E:$E,'Revenue per capita'!Z$1)/$B149)</f>
        <v>0</v>
      </c>
    </row>
    <row r="150" spans="1:26" x14ac:dyDescent="0.45">
      <c r="A150" s="2" t="s">
        <v>636</v>
      </c>
      <c r="B150" s="2">
        <v>166520</v>
      </c>
      <c r="C150" s="2" t="s">
        <v>462</v>
      </c>
      <c r="D150" s="2">
        <v>41.661127700000002</v>
      </c>
      <c r="E150" s="2">
        <v>-91.5301683</v>
      </c>
      <c r="F150" s="3">
        <f t="shared" si="2"/>
        <v>76.129089598846974</v>
      </c>
      <c r="G150" s="2">
        <f>IF('Number of Firms per 1000 Capita'!G150=0,"",SUMIFS(allNAICS!$P:$P,allNAICS!$C:$C,'Revenue per capita'!$A150,allNAICS!$E:$E,'Revenue per capita'!G$1)/$B150)</f>
        <v>0</v>
      </c>
      <c r="H150" s="2" t="str">
        <f>IF('Number of Firms per 1000 Capita'!H150=0,"",SUMIFS(allNAICS!$P:$P,allNAICS!$C:$C,'Revenue per capita'!$A150,allNAICS!$E:$E,'Revenue per capita'!H$1)/$B150)</f>
        <v/>
      </c>
      <c r="I150" s="2">
        <f>IF('Number of Firms per 1000 Capita'!I150=0,"",SUMIFS(allNAICS!$P:$P,allNAICS!$C:$C,'Revenue per capita'!$A150,allNAICS!$E:$E,'Revenue per capita'!I$1)/$B150)</f>
        <v>0.42949795820321884</v>
      </c>
      <c r="J150" s="2">
        <f>IF('Number of Firms per 1000 Capita'!J150=0,"",SUMIFS(allNAICS!$P:$P,allNAICS!$C:$C,'Revenue per capita'!$A150,allNAICS!$E:$E,'Revenue per capita'!J$1)/$B150)</f>
        <v>5.958077107854912</v>
      </c>
      <c r="K150" s="2">
        <f>IF('Number of Firms per 1000 Capita'!K150=0,"",SUMIFS(allNAICS!$P:$P,allNAICS!$C:$C,'Revenue per capita'!$A150,allNAICS!$E:$E,'Revenue per capita'!K$1)/$B150)</f>
        <v>23.157902954600047</v>
      </c>
      <c r="L150" s="2">
        <f>IF('Number of Firms per 1000 Capita'!L150=0,"",SUMIFS(allNAICS!$P:$P,allNAICS!$C:$C,'Revenue per capita'!$A150,allNAICS!$E:$E,'Revenue per capita'!L$1)/$B150)</f>
        <v>7.4150852750420366</v>
      </c>
      <c r="M150" s="2">
        <f>IF('Number of Firms per 1000 Capita'!M150=0,"",SUMIFS(allNAICS!$P:$P,allNAICS!$C:$C,'Revenue per capita'!$A150,allNAICS!$E:$E,'Revenue per capita'!M$1)/$B150)</f>
        <v>13.880680999279367</v>
      </c>
      <c r="N150" s="2">
        <f>IF('Number of Firms per 1000 Capita'!N150=0,"",SUMIFS(allNAICS!$P:$P,allNAICS!$C:$C,'Revenue per capita'!$A150,allNAICS!$E:$E,'Revenue per capita'!N$1)/$B150)</f>
        <v>4.8854612058611577</v>
      </c>
      <c r="O150" s="2">
        <f>IF('Number of Firms per 1000 Capita'!O150=0,"",SUMIFS(allNAICS!$P:$P,allNAICS!$C:$C,'Revenue per capita'!$A150,allNAICS!$E:$E,'Revenue per capita'!O$1)/$B150)</f>
        <v>1.0377912563055489</v>
      </c>
      <c r="P150" s="2">
        <f>IF('Number of Firms per 1000 Capita'!P150=0,"",SUMIFS(allNAICS!$P:$P,allNAICS!$C:$C,'Revenue per capita'!$A150,allNAICS!$E:$E,'Revenue per capita'!P$1)/$B150)</f>
        <v>4.8330290655777084</v>
      </c>
      <c r="Q150" s="2">
        <f>IF('Number of Firms per 1000 Capita'!Q150=0,"",SUMIFS(allNAICS!$P:$P,allNAICS!$C:$C,'Revenue per capita'!$A150,allNAICS!$E:$E,'Revenue per capita'!Q$1)/$B150)</f>
        <v>1.8132776843622387</v>
      </c>
      <c r="R150" s="2">
        <f>IF('Number of Firms per 1000 Capita'!R150=0,"",SUMIFS(allNAICS!$P:$P,allNAICS!$C:$C,'Revenue per capita'!$A150,allNAICS!$E:$E,'Revenue per capita'!R$1)/$B150)</f>
        <v>1.807584674513572</v>
      </c>
      <c r="S150" s="2">
        <f>IF('Number of Firms per 1000 Capita'!S150=0,"",SUMIFS(allNAICS!$P:$P,allNAICS!$C:$C,'Revenue per capita'!$A150,allNAICS!$E:$E,'Revenue per capita'!S$1)/$B150)</f>
        <v>1.0281828008647609</v>
      </c>
      <c r="T150" s="2">
        <f>IF('Number of Firms per 1000 Capita'!T150=0,"",SUMIFS(allNAICS!$P:$P,allNAICS!$C:$C,'Revenue per capita'!$A150,allNAICS!$E:$E,'Revenue per capita'!T$1)/$B150)</f>
        <v>2.3632836896468894</v>
      </c>
      <c r="U150" s="2">
        <f>IF('Number of Firms per 1000 Capita'!U150=0,"",SUMIFS(allNAICS!$P:$P,allNAICS!$C:$C,'Revenue per capita'!$A150,allNAICS!$E:$E,'Revenue per capita'!U$1)/$B150)</f>
        <v>3.8239190487629116</v>
      </c>
      <c r="V150" s="2">
        <f>IF('Number of Firms per 1000 Capita'!V150=0,"",SUMIFS(allNAICS!$P:$P,allNAICS!$C:$C,'Revenue per capita'!$A150,allNAICS!$E:$E,'Revenue per capita'!V$1)/$B150)</f>
        <v>0.26734926735527265</v>
      </c>
      <c r="W150" s="2">
        <f>IF('Number of Firms per 1000 Capita'!W150=0,"",SUMIFS(allNAICS!$P:$P,allNAICS!$C:$C,'Revenue per capita'!$A150,allNAICS!$E:$E,'Revenue per capita'!W$1)/$B150)</f>
        <v>2.574669709344223</v>
      </c>
      <c r="X150" s="2">
        <f>IF('Number of Firms per 1000 Capita'!X150=0,"",SUMIFS(allNAICS!$P:$P,allNAICS!$C:$C,'Revenue per capita'!$A150,allNAICS!$E:$E,'Revenue per capita'!X$1)/$B150)</f>
        <v>0.8532969012731203</v>
      </c>
      <c r="Y150" s="2" t="str">
        <f>IF('Number of Firms per 1000 Capita'!Y150=0,"",SUMIFS(allNAICS!$P:$P,allNAICS!$C:$C,'Revenue per capita'!$A150,allNAICS!$E:$E,'Revenue per capita'!Y$1)/$B150)</f>
        <v/>
      </c>
      <c r="Z150" s="2" t="str">
        <f>IF('Number of Firms per 1000 Capita'!Z150=0,"",SUMIFS(allNAICS!$P:$P,allNAICS!$C:$C,'Revenue per capita'!$A150,allNAICS!$E:$E,'Revenue per capita'!Z$1)/$B150)</f>
        <v/>
      </c>
    </row>
    <row r="151" spans="1:26" x14ac:dyDescent="0.45">
      <c r="A151" s="2" t="s">
        <v>637</v>
      </c>
      <c r="B151" s="2">
        <v>104415</v>
      </c>
      <c r="C151" s="2" t="s">
        <v>451</v>
      </c>
      <c r="D151" s="2">
        <v>42.443961399999999</v>
      </c>
      <c r="E151" s="2">
        <v>-76.501880700000001</v>
      </c>
      <c r="F151" s="3">
        <f t="shared" si="2"/>
        <v>49.524397835560023</v>
      </c>
      <c r="G151" s="2">
        <f>IF('Number of Firms per 1000 Capita'!G151=0,"",SUMIFS(allNAICS!$P:$P,allNAICS!$C:$C,'Revenue per capita'!$A151,allNAICS!$E:$E,'Revenue per capita'!G$1)/$B151)</f>
        <v>0.37055020830340468</v>
      </c>
      <c r="H151" s="2" t="str">
        <f>IF('Number of Firms per 1000 Capita'!H151=0,"",SUMIFS(allNAICS!$P:$P,allNAICS!$C:$C,'Revenue per capita'!$A151,allNAICS!$E:$E,'Revenue per capita'!H$1)/$B151)</f>
        <v/>
      </c>
      <c r="I151" s="2" t="str">
        <f>IF('Number of Firms per 1000 Capita'!I151=0,"",SUMIFS(allNAICS!$P:$P,allNAICS!$C:$C,'Revenue per capita'!$A151,allNAICS!$E:$E,'Revenue per capita'!I$1)/$B151)</f>
        <v/>
      </c>
      <c r="J151" s="2">
        <f>IF('Number of Firms per 1000 Capita'!J151=0,"",SUMIFS(allNAICS!$P:$P,allNAICS!$C:$C,'Revenue per capita'!$A151,allNAICS!$E:$E,'Revenue per capita'!J$1)/$B151)</f>
        <v>1.0262222860700092</v>
      </c>
      <c r="K151" s="2">
        <f>IF('Number of Firms per 1000 Capita'!K151=0,"",SUMIFS(allNAICS!$P:$P,allNAICS!$C:$C,'Revenue per capita'!$A151,allNAICS!$E:$E,'Revenue per capita'!K$1)/$B151)</f>
        <v>8.2482880812143851</v>
      </c>
      <c r="L151" s="2">
        <f>IF('Number of Firms per 1000 Capita'!L151=0,"",SUMIFS(allNAICS!$P:$P,allNAICS!$C:$C,'Revenue per capita'!$A151,allNAICS!$E:$E,'Revenue per capita'!L$1)/$B151)</f>
        <v>2.8176028348417375</v>
      </c>
      <c r="M151" s="2">
        <f>IF('Number of Firms per 1000 Capita'!M151=0,"",SUMIFS(allNAICS!$P:$P,allNAICS!$C:$C,'Revenue per capita'!$A151,allNAICS!$E:$E,'Revenue per capita'!M$1)/$B151)</f>
        <v>14.249054254656897</v>
      </c>
      <c r="N151" s="2">
        <f>IF('Number of Firms per 1000 Capita'!N151=0,"",SUMIFS(allNAICS!$P:$P,allNAICS!$C:$C,'Revenue per capita'!$A151,allNAICS!$E:$E,'Revenue per capita'!N$1)/$B151)</f>
        <v>0.79189771584542445</v>
      </c>
      <c r="O151" s="2">
        <f>IF('Number of Firms per 1000 Capita'!O151=0,"",SUMIFS(allNAICS!$P:$P,allNAICS!$C:$C,'Revenue per capita'!$A151,allNAICS!$E:$E,'Revenue per capita'!O$1)/$B151)</f>
        <v>2.6135612699324811</v>
      </c>
      <c r="P151" s="2">
        <f>IF('Number of Firms per 1000 Capita'!P151=0,"",SUMIFS(allNAICS!$P:$P,allNAICS!$C:$C,'Revenue per capita'!$A151,allNAICS!$E:$E,'Revenue per capita'!P$1)/$B151)</f>
        <v>2.0503854810132642</v>
      </c>
      <c r="Q151" s="2">
        <f>IF('Number of Firms per 1000 Capita'!Q151=0,"",SUMIFS(allNAICS!$P:$P,allNAICS!$C:$C,'Revenue per capita'!$A151,allNAICS!$E:$E,'Revenue per capita'!Q$1)/$B151)</f>
        <v>1.1624383469807977</v>
      </c>
      <c r="R151" s="2">
        <f>IF('Number of Firms per 1000 Capita'!R151=0,"",SUMIFS(allNAICS!$P:$P,allNAICS!$C:$C,'Revenue per capita'!$A151,allNAICS!$E:$E,'Revenue per capita'!R$1)/$B151)</f>
        <v>4.8749988028539963</v>
      </c>
      <c r="S151" s="2">
        <f>IF('Number of Firms per 1000 Capita'!S151=0,"",SUMIFS(allNAICS!$P:$P,allNAICS!$C:$C,'Revenue per capita'!$A151,allNAICS!$E:$E,'Revenue per capita'!S$1)/$B151)</f>
        <v>0.8874299669587703</v>
      </c>
      <c r="T151" s="2">
        <f>IF('Number of Firms per 1000 Capita'!T151=0,"",SUMIFS(allNAICS!$P:$P,allNAICS!$C:$C,'Revenue per capita'!$A151,allNAICS!$E:$E,'Revenue per capita'!T$1)/$B151)</f>
        <v>0</v>
      </c>
      <c r="U151" s="2">
        <f>IF('Number of Firms per 1000 Capita'!U151=0,"",SUMIFS(allNAICS!$P:$P,allNAICS!$C:$C,'Revenue per capita'!$A151,allNAICS!$E:$E,'Revenue per capita'!U$1)/$B151)</f>
        <v>6.4684480199205092</v>
      </c>
      <c r="V151" s="2">
        <f>IF('Number of Firms per 1000 Capita'!V151=0,"",SUMIFS(allNAICS!$P:$P,allNAICS!$C:$C,'Revenue per capita'!$A151,allNAICS!$E:$E,'Revenue per capita'!V$1)/$B151)</f>
        <v>0.32424460087152229</v>
      </c>
      <c r="W151" s="2">
        <f>IF('Number of Firms per 1000 Capita'!W151=0,"",SUMIFS(allNAICS!$P:$P,allNAICS!$C:$C,'Revenue per capita'!$A151,allNAICS!$E:$E,'Revenue per capita'!W$1)/$B151)</f>
        <v>3.6392759660968252</v>
      </c>
      <c r="X151" s="2">
        <f>IF('Number of Firms per 1000 Capita'!X151=0,"",SUMIFS(allNAICS!$P:$P,allNAICS!$C:$C,'Revenue per capita'!$A151,allNAICS!$E:$E,'Revenue per capita'!X$1)/$B151)</f>
        <v>0</v>
      </c>
      <c r="Y151" s="2" t="str">
        <f>IF('Number of Firms per 1000 Capita'!Y151=0,"",SUMIFS(allNAICS!$P:$P,allNAICS!$C:$C,'Revenue per capita'!$A151,allNAICS!$E:$E,'Revenue per capita'!Y$1)/$B151)</f>
        <v/>
      </c>
      <c r="Z151" s="2" t="str">
        <f>IF('Number of Firms per 1000 Capita'!Z151=0,"",SUMIFS(allNAICS!$P:$P,allNAICS!$C:$C,'Revenue per capita'!$A151,allNAICS!$E:$E,'Revenue per capita'!Z$1)/$B151)</f>
        <v/>
      </c>
    </row>
    <row r="152" spans="1:26" x14ac:dyDescent="0.45">
      <c r="A152" s="2" t="s">
        <v>638</v>
      </c>
      <c r="B152" s="2">
        <v>158989</v>
      </c>
      <c r="C152" s="2" t="s">
        <v>466</v>
      </c>
      <c r="D152" s="2">
        <v>42.245868999999999</v>
      </c>
      <c r="E152" s="2">
        <v>-84.401346200000006</v>
      </c>
      <c r="F152" s="3">
        <f t="shared" si="2"/>
        <v>62.920139129122141</v>
      </c>
      <c r="G152" s="2">
        <f>IF('Number of Firms per 1000 Capita'!G152=0,"",SUMIFS(allNAICS!$P:$P,allNAICS!$C:$C,'Revenue per capita'!$A152,allNAICS!$E:$E,'Revenue per capita'!G$1)/$B152)</f>
        <v>0</v>
      </c>
      <c r="H152" s="2">
        <f>IF('Number of Firms per 1000 Capita'!H152=0,"",SUMIFS(allNAICS!$P:$P,allNAICS!$C:$C,'Revenue per capita'!$A152,allNAICS!$E:$E,'Revenue per capita'!H$1)/$B152)</f>
        <v>9.5943744535785497E-2</v>
      </c>
      <c r="I152" s="2" t="str">
        <f>IF('Number of Firms per 1000 Capita'!I152=0,"",SUMIFS(allNAICS!$P:$P,allNAICS!$C:$C,'Revenue per capita'!$A152,allNAICS!$E:$E,'Revenue per capita'!I$1)/$B152)</f>
        <v/>
      </c>
      <c r="J152" s="2">
        <f>IF('Number of Firms per 1000 Capita'!J152=0,"",SUMIFS(allNAICS!$P:$P,allNAICS!$C:$C,'Revenue per capita'!$A152,allNAICS!$E:$E,'Revenue per capita'!J$1)/$B152)</f>
        <v>3.8982193736673607</v>
      </c>
      <c r="K152" s="2">
        <f>IF('Number of Firms per 1000 Capita'!K152=0,"",SUMIFS(allNAICS!$P:$P,allNAICS!$C:$C,'Revenue per capita'!$A152,allNAICS!$E:$E,'Revenue per capita'!K$1)/$B152)</f>
        <v>20.732440609098742</v>
      </c>
      <c r="L152" s="2">
        <f>IF('Number of Firms per 1000 Capita'!L152=0,"",SUMIFS(allNAICS!$P:$P,allNAICS!$C:$C,'Revenue per capita'!$A152,allNAICS!$E:$E,'Revenue per capita'!L$1)/$B152)</f>
        <v>10.531835535791785</v>
      </c>
      <c r="M152" s="2">
        <f>IF('Number of Firms per 1000 Capita'!M152=0,"",SUMIFS(allNAICS!$P:$P,allNAICS!$C:$C,'Revenue per capita'!$A152,allNAICS!$E:$E,'Revenue per capita'!M$1)/$B152)</f>
        <v>12.009352848310261</v>
      </c>
      <c r="N152" s="2">
        <f>IF('Number of Firms per 1000 Capita'!N152=0,"",SUMIFS(allNAICS!$P:$P,allNAICS!$C:$C,'Revenue per capita'!$A152,allNAICS!$E:$E,'Revenue per capita'!N$1)/$B152)</f>
        <v>1.1405191554132676</v>
      </c>
      <c r="O152" s="2">
        <f>IF('Number of Firms per 1000 Capita'!O152=0,"",SUMIFS(allNAICS!$P:$P,allNAICS!$C:$C,'Revenue per capita'!$A152,allNAICS!$E:$E,'Revenue per capita'!O$1)/$B152)</f>
        <v>0.41876482020768735</v>
      </c>
      <c r="P152" s="2">
        <f>IF('Number of Firms per 1000 Capita'!P152=0,"",SUMIFS(allNAICS!$P:$P,allNAICS!$C:$C,'Revenue per capita'!$A152,allNAICS!$E:$E,'Revenue per capita'!P$1)/$B152)</f>
        <v>1.4622835542081527</v>
      </c>
      <c r="Q152" s="2">
        <f>IF('Number of Firms per 1000 Capita'!Q152=0,"",SUMIFS(allNAICS!$P:$P,allNAICS!$C:$C,'Revenue per capita'!$A152,allNAICS!$E:$E,'Revenue per capita'!Q$1)/$B152)</f>
        <v>1.1155677436803804</v>
      </c>
      <c r="R152" s="2">
        <f>IF('Number of Firms per 1000 Capita'!R152=0,"",SUMIFS(allNAICS!$P:$P,allNAICS!$C:$C,'Revenue per capita'!$A152,allNAICS!$E:$E,'Revenue per capita'!R$1)/$B152)</f>
        <v>2.4064935309990001</v>
      </c>
      <c r="S152" s="2">
        <f>IF('Number of Firms per 1000 Capita'!S152=0,"",SUMIFS(allNAICS!$P:$P,allNAICS!$C:$C,'Revenue per capita'!$A152,allNAICS!$E:$E,'Revenue per capita'!S$1)/$B152)</f>
        <v>1.0851568347495739</v>
      </c>
      <c r="T152" s="2">
        <f>IF('Number of Firms per 1000 Capita'!T152=0,"",SUMIFS(allNAICS!$P:$P,allNAICS!$C:$C,'Revenue per capita'!$A152,allNAICS!$E:$E,'Revenue per capita'!T$1)/$B152)</f>
        <v>0.39539213404700957</v>
      </c>
      <c r="U152" s="2">
        <f>IF('Number of Firms per 1000 Capita'!U152=0,"",SUMIFS(allNAICS!$P:$P,allNAICS!$C:$C,'Revenue per capita'!$A152,allNAICS!$E:$E,'Revenue per capita'!U$1)/$B152)</f>
        <v>5.539540471353364</v>
      </c>
      <c r="V152" s="2">
        <f>IF('Number of Firms per 1000 Capita'!V152=0,"",SUMIFS(allNAICS!$P:$P,allNAICS!$C:$C,'Revenue per capita'!$A152,allNAICS!$E:$E,'Revenue per capita'!V$1)/$B152)</f>
        <v>0.15823107258992761</v>
      </c>
      <c r="W152" s="2">
        <f>IF('Number of Firms per 1000 Capita'!W152=0,"",SUMIFS(allNAICS!$P:$P,allNAICS!$C:$C,'Revenue per capita'!$A152,allNAICS!$E:$E,'Revenue per capita'!W$1)/$B152)</f>
        <v>1.2059953833284063</v>
      </c>
      <c r="X152" s="2">
        <f>IF('Number of Firms per 1000 Capita'!X152=0,"",SUMIFS(allNAICS!$P:$P,allNAICS!$C:$C,'Revenue per capita'!$A152,allNAICS!$E:$E,'Revenue per capita'!X$1)/$B152)</f>
        <v>0.72440231714143744</v>
      </c>
      <c r="Y152" s="2" t="str">
        <f>IF('Number of Firms per 1000 Capita'!Y152=0,"",SUMIFS(allNAICS!$P:$P,allNAICS!$C:$C,'Revenue per capita'!$A152,allNAICS!$E:$E,'Revenue per capita'!Y$1)/$B152)</f>
        <v/>
      </c>
      <c r="Z152" s="2" t="str">
        <f>IF('Number of Firms per 1000 Capita'!Z152=0,"",SUMIFS(allNAICS!$P:$P,allNAICS!$C:$C,'Revenue per capita'!$A152,allNAICS!$E:$E,'Revenue per capita'!Z$1)/$B152)</f>
        <v/>
      </c>
    </row>
    <row r="153" spans="1:26" x14ac:dyDescent="0.45">
      <c r="A153" s="2" t="s">
        <v>639</v>
      </c>
      <c r="B153" s="2">
        <v>578565</v>
      </c>
      <c r="C153" s="2" t="s">
        <v>620</v>
      </c>
      <c r="D153" s="2">
        <v>32.298757299999998</v>
      </c>
      <c r="E153" s="2">
        <v>-90.184810299999995</v>
      </c>
      <c r="F153" s="3">
        <f t="shared" si="2"/>
        <v>90.066156784458087</v>
      </c>
      <c r="G153" s="2">
        <f>IF('Number of Firms per 1000 Capita'!G153=0,"",SUMIFS(allNAICS!$P:$P,allNAICS!$C:$C,'Revenue per capita'!$A153,allNAICS!$E:$E,'Revenue per capita'!G$1)/$B153)</f>
        <v>0.12032355915065723</v>
      </c>
      <c r="H153" s="2">
        <f>IF('Number of Firms per 1000 Capita'!H153=0,"",SUMIFS(allNAICS!$P:$P,allNAICS!$C:$C,'Revenue per capita'!$A153,allNAICS!$E:$E,'Revenue per capita'!H$1)/$B153)</f>
        <v>0.30534166429009707</v>
      </c>
      <c r="I153" s="2">
        <f>IF('Number of Firms per 1000 Capita'!I153=0,"",SUMIFS(allNAICS!$P:$P,allNAICS!$C:$C,'Revenue per capita'!$A153,allNAICS!$E:$E,'Revenue per capita'!I$1)/$B153)</f>
        <v>2.542208740590945</v>
      </c>
      <c r="J153" s="2">
        <f>IF('Number of Firms per 1000 Capita'!J153=0,"",SUMIFS(allNAICS!$P:$P,allNAICS!$C:$C,'Revenue per capita'!$A153,allNAICS!$E:$E,'Revenue per capita'!J$1)/$B153)</f>
        <v>4.8173117972915751</v>
      </c>
      <c r="K153" s="2">
        <f>IF('Number of Firms per 1000 Capita'!K153=0,"",SUMIFS(allNAICS!$P:$P,allNAICS!$C:$C,'Revenue per capita'!$A153,allNAICS!$E:$E,'Revenue per capita'!K$1)/$B153)</f>
        <v>16.113399531599732</v>
      </c>
      <c r="L153" s="2">
        <f>IF('Number of Firms per 1000 Capita'!L153=0,"",SUMIFS(allNAICS!$P:$P,allNAICS!$C:$C,'Revenue per capita'!$A153,allNAICS!$E:$E,'Revenue per capita'!L$1)/$B153)</f>
        <v>21.061047591886823</v>
      </c>
      <c r="M153" s="2">
        <f>IF('Number of Firms per 1000 Capita'!M153=0,"",SUMIFS(allNAICS!$P:$P,allNAICS!$C:$C,'Revenue per capita'!$A153,allNAICS!$E:$E,'Revenue per capita'!M$1)/$B153)</f>
        <v>13.198696775643187</v>
      </c>
      <c r="N153" s="2">
        <f>IF('Number of Firms per 1000 Capita'!N153=0,"",SUMIFS(allNAICS!$P:$P,allNAICS!$C:$C,'Revenue per capita'!$A153,allNAICS!$E:$E,'Revenue per capita'!N$1)/$B153)</f>
        <v>2.126205352898983</v>
      </c>
      <c r="O153" s="2">
        <f>IF('Number of Firms per 1000 Capita'!O153=0,"",SUMIFS(allNAICS!$P:$P,allNAICS!$C:$C,'Revenue per capita'!$A153,allNAICS!$E:$E,'Revenue per capita'!O$1)/$B153)</f>
        <v>3.1191931762204765</v>
      </c>
      <c r="P153" s="2">
        <f>IF('Number of Firms per 1000 Capita'!P153=0,"",SUMIFS(allNAICS!$P:$P,allNAICS!$C:$C,'Revenue per capita'!$A153,allNAICS!$E:$E,'Revenue per capita'!P$1)/$B153)</f>
        <v>9.7779177793333503</v>
      </c>
      <c r="Q153" s="2">
        <f>IF('Number of Firms per 1000 Capita'!Q153=0,"",SUMIFS(allNAICS!$P:$P,allNAICS!$C:$C,'Revenue per capita'!$A153,allNAICS!$E:$E,'Revenue per capita'!Q$1)/$B153)</f>
        <v>1.545067537787457</v>
      </c>
      <c r="R153" s="2">
        <f>IF('Number of Firms per 1000 Capita'!R153=0,"",SUMIFS(allNAICS!$P:$P,allNAICS!$C:$C,'Revenue per capita'!$A153,allNAICS!$E:$E,'Revenue per capita'!R$1)/$B153)</f>
        <v>2.9613457433477657</v>
      </c>
      <c r="S153" s="2">
        <f>IF('Number of Firms per 1000 Capita'!S153=0,"",SUMIFS(allNAICS!$P:$P,allNAICS!$C:$C,'Revenue per capita'!$A153,allNAICS!$E:$E,'Revenue per capita'!S$1)/$B153)</f>
        <v>1.5871440546870275</v>
      </c>
      <c r="T153" s="2">
        <f>IF('Number of Firms per 1000 Capita'!T153=0,"",SUMIFS(allNAICS!$P:$P,allNAICS!$C:$C,'Revenue per capita'!$A153,allNAICS!$E:$E,'Revenue per capita'!T$1)/$B153)</f>
        <v>0.66592172011787787</v>
      </c>
      <c r="U153" s="2">
        <f>IF('Number of Firms per 1000 Capita'!U153=0,"",SUMIFS(allNAICS!$P:$P,allNAICS!$C:$C,'Revenue per capita'!$A153,allNAICS!$E:$E,'Revenue per capita'!U$1)/$B153)</f>
        <v>6.6615730298237885</v>
      </c>
      <c r="V153" s="2">
        <f>IF('Number of Firms per 1000 Capita'!V153=0,"",SUMIFS(allNAICS!$P:$P,allNAICS!$C:$C,'Revenue per capita'!$A153,allNAICS!$E:$E,'Revenue per capita'!V$1)/$B153)</f>
        <v>0.26137426218316007</v>
      </c>
      <c r="W153" s="2">
        <f>IF('Number of Firms per 1000 Capita'!W153=0,"",SUMIFS(allNAICS!$P:$P,allNAICS!$C:$C,'Revenue per capita'!$A153,allNAICS!$E:$E,'Revenue per capita'!W$1)/$B153)</f>
        <v>2.0191387311710871</v>
      </c>
      <c r="X153" s="2">
        <f>IF('Number of Firms per 1000 Capita'!X153=0,"",SUMIFS(allNAICS!$P:$P,allNAICS!$C:$C,'Revenue per capita'!$A153,allNAICS!$E:$E,'Revenue per capita'!X$1)/$B153)</f>
        <v>0.87499416660185114</v>
      </c>
      <c r="Y153" s="2">
        <f>IF('Number of Firms per 1000 Capita'!Y153=0,"",SUMIFS(allNAICS!$P:$P,allNAICS!$C:$C,'Revenue per capita'!$A153,allNAICS!$E:$E,'Revenue per capita'!Y$1)/$B153)</f>
        <v>0.30795156983225741</v>
      </c>
      <c r="Z153" s="2" t="str">
        <f>IF('Number of Firms per 1000 Capita'!Z153=0,"",SUMIFS(allNAICS!$P:$P,allNAICS!$C:$C,'Revenue per capita'!$A153,allNAICS!$E:$E,'Revenue per capita'!Z$1)/$B153)</f>
        <v/>
      </c>
    </row>
    <row r="154" spans="1:26" x14ac:dyDescent="0.45">
      <c r="A154" s="2" t="s">
        <v>640</v>
      </c>
      <c r="B154" s="2">
        <v>129538</v>
      </c>
      <c r="C154" s="2" t="s">
        <v>546</v>
      </c>
      <c r="D154" s="2">
        <v>35.614516899999998</v>
      </c>
      <c r="E154" s="2">
        <v>-88.813946900000005</v>
      </c>
      <c r="F154" s="3">
        <f t="shared" si="2"/>
        <v>87.77417437354292</v>
      </c>
      <c r="G154" s="2">
        <f>IF('Number of Firms per 1000 Capita'!G154=0,"",SUMIFS(allNAICS!$P:$P,allNAICS!$C:$C,'Revenue per capita'!$A154,allNAICS!$E:$E,'Revenue per capita'!G$1)/$B154)</f>
        <v>0.12113819882968704</v>
      </c>
      <c r="H154" s="2" t="str">
        <f>IF('Number of Firms per 1000 Capita'!H154=0,"",SUMIFS(allNAICS!$P:$P,allNAICS!$C:$C,'Revenue per capita'!$A154,allNAICS!$E:$E,'Revenue per capita'!H$1)/$B154)</f>
        <v/>
      </c>
      <c r="I154" s="2" t="str">
        <f>IF('Number of Firms per 1000 Capita'!I154=0,"",SUMIFS(allNAICS!$P:$P,allNAICS!$C:$C,'Revenue per capita'!$A154,allNAICS!$E:$E,'Revenue per capita'!I$1)/$B154)</f>
        <v/>
      </c>
      <c r="J154" s="2">
        <f>IF('Number of Firms per 1000 Capita'!J154=0,"",SUMIFS(allNAICS!$P:$P,allNAICS!$C:$C,'Revenue per capita'!$A154,allNAICS!$E:$E,'Revenue per capita'!J$1)/$B154)</f>
        <v>4.3855316586638668</v>
      </c>
      <c r="K154" s="2">
        <f>IF('Number of Firms per 1000 Capita'!K154=0,"",SUMIFS(allNAICS!$P:$P,allNAICS!$C:$C,'Revenue per capita'!$A154,allNAICS!$E:$E,'Revenue per capita'!K$1)/$B154)</f>
        <v>34.007449551482964</v>
      </c>
      <c r="L154" s="2">
        <f>IF('Number of Firms per 1000 Capita'!L154=0,"",SUMIFS(allNAICS!$P:$P,allNAICS!$C:$C,'Revenue per capita'!$A154,allNAICS!$E:$E,'Revenue per capita'!L$1)/$B154)</f>
        <v>11.034453210640892</v>
      </c>
      <c r="M154" s="2">
        <f>IF('Number of Firms per 1000 Capita'!M154=0,"",SUMIFS(allNAICS!$P:$P,allNAICS!$C:$C,'Revenue per capita'!$A154,allNAICS!$E:$E,'Revenue per capita'!M$1)/$B154)</f>
        <v>19.569848229863052</v>
      </c>
      <c r="N154" s="2">
        <f>IF('Number of Firms per 1000 Capita'!N154=0,"",SUMIFS(allNAICS!$P:$P,allNAICS!$C:$C,'Revenue per capita'!$A154,allNAICS!$E:$E,'Revenue per capita'!N$1)/$B154)</f>
        <v>1.6791675029721009</v>
      </c>
      <c r="O154" s="2">
        <f>IF('Number of Firms per 1000 Capita'!O154=0,"",SUMIFS(allNAICS!$P:$P,allNAICS!$C:$C,'Revenue per capita'!$A154,allNAICS!$E:$E,'Revenue per capita'!O$1)/$B154)</f>
        <v>1.139449427967083</v>
      </c>
      <c r="P154" s="2">
        <f>IF('Number of Firms per 1000 Capita'!P154=0,"",SUMIFS(allNAICS!$P:$P,allNAICS!$C:$C,'Revenue per capita'!$A154,allNAICS!$E:$E,'Revenue per capita'!P$1)/$B154)</f>
        <v>2.919073939693372</v>
      </c>
      <c r="Q154" s="2">
        <f>IF('Number of Firms per 1000 Capita'!Q154=0,"",SUMIFS(allNAICS!$P:$P,allNAICS!$C:$C,'Revenue per capita'!$A154,allNAICS!$E:$E,'Revenue per capita'!Q$1)/$B154)</f>
        <v>0</v>
      </c>
      <c r="R154" s="2">
        <f>IF('Number of Firms per 1000 Capita'!R154=0,"",SUMIFS(allNAICS!$P:$P,allNAICS!$C:$C,'Revenue per capita'!$A154,allNAICS!$E:$E,'Revenue per capita'!R$1)/$B154)</f>
        <v>1.815760626225509</v>
      </c>
      <c r="S154" s="2">
        <f>IF('Number of Firms per 1000 Capita'!S154=0,"",SUMIFS(allNAICS!$P:$P,allNAICS!$C:$C,'Revenue per capita'!$A154,allNAICS!$E:$E,'Revenue per capita'!S$1)/$B154)</f>
        <v>2.2134508792786671</v>
      </c>
      <c r="T154" s="2">
        <f>IF('Number of Firms per 1000 Capita'!T154=0,"",SUMIFS(allNAICS!$P:$P,allNAICS!$C:$C,'Revenue per capita'!$A154,allNAICS!$E:$E,'Revenue per capita'!T$1)/$B154)</f>
        <v>1.1738486004106903</v>
      </c>
      <c r="U154" s="2">
        <f>IF('Number of Firms per 1000 Capita'!U154=0,"",SUMIFS(allNAICS!$P:$P,allNAICS!$C:$C,'Revenue per capita'!$A154,allNAICS!$E:$E,'Revenue per capita'!U$1)/$B154)</f>
        <v>4.9915854807083635</v>
      </c>
      <c r="V154" s="2">
        <f>IF('Number of Firms per 1000 Capita'!V154=0,"",SUMIFS(allNAICS!$P:$P,allNAICS!$C:$C,'Revenue per capita'!$A154,allNAICS!$E:$E,'Revenue per capita'!V$1)/$B154)</f>
        <v>0.10776760487270144</v>
      </c>
      <c r="W154" s="2">
        <f>IF('Number of Firms per 1000 Capita'!W154=0,"",SUMIFS(allNAICS!$P:$P,allNAICS!$C:$C,'Revenue per capita'!$A154,allNAICS!$E:$E,'Revenue per capita'!W$1)/$B154)</f>
        <v>1.5561379672374129</v>
      </c>
      <c r="X154" s="2">
        <f>IF('Number of Firms per 1000 Capita'!X154=0,"",SUMIFS(allNAICS!$P:$P,allNAICS!$C:$C,'Revenue per capita'!$A154,allNAICS!$E:$E,'Revenue per capita'!X$1)/$B154)</f>
        <v>1.0595114946965369</v>
      </c>
      <c r="Y154" s="2" t="str">
        <f>IF('Number of Firms per 1000 Capita'!Y154=0,"",SUMIFS(allNAICS!$P:$P,allNAICS!$C:$C,'Revenue per capita'!$A154,allNAICS!$E:$E,'Revenue per capita'!Y$1)/$B154)</f>
        <v/>
      </c>
      <c r="Z154" s="2" t="str">
        <f>IF('Number of Firms per 1000 Capita'!Z154=0,"",SUMIFS(allNAICS!$P:$P,allNAICS!$C:$C,'Revenue per capita'!$A154,allNAICS!$E:$E,'Revenue per capita'!Z$1)/$B154)</f>
        <v/>
      </c>
    </row>
    <row r="155" spans="1:26" x14ac:dyDescent="0.45">
      <c r="A155" s="2" t="s">
        <v>641</v>
      </c>
      <c r="B155" s="2">
        <v>1447884</v>
      </c>
      <c r="C155" s="2" t="s">
        <v>526</v>
      </c>
      <c r="D155" s="2">
        <v>30.332183799999999</v>
      </c>
      <c r="E155" s="2">
        <v>-81.655651000000006</v>
      </c>
      <c r="F155" s="3">
        <f t="shared" si="2"/>
        <v>100.27085318989643</v>
      </c>
      <c r="G155" s="2">
        <f>IF('Number of Firms per 1000 Capita'!G155=0,"",SUMIFS(allNAICS!$P:$P,allNAICS!$C:$C,'Revenue per capita'!$A155,allNAICS!$E:$E,'Revenue per capita'!G$1)/$B155)</f>
        <v>8.2662008834961914E-2</v>
      </c>
      <c r="H155" s="2">
        <f>IF('Number of Firms per 1000 Capita'!H155=0,"",SUMIFS(allNAICS!$P:$P,allNAICS!$C:$C,'Revenue per capita'!$A155,allNAICS!$E:$E,'Revenue per capita'!H$1)/$B155)</f>
        <v>1.4402396877097889E-2</v>
      </c>
      <c r="I155" s="2">
        <f>IF('Number of Firms per 1000 Capita'!I155=0,"",SUMIFS(allNAICS!$P:$P,allNAICS!$C:$C,'Revenue per capita'!$A155,allNAICS!$E:$E,'Revenue per capita'!I$1)/$B155)</f>
        <v>0.43192479508026888</v>
      </c>
      <c r="J155" s="2">
        <f>IF('Number of Firms per 1000 Capita'!J155=0,"",SUMIFS(allNAICS!$P:$P,allNAICS!$C:$C,'Revenue per capita'!$A155,allNAICS!$E:$E,'Revenue per capita'!J$1)/$B155)</f>
        <v>4.2740033041320986</v>
      </c>
      <c r="K155" s="2">
        <f>IF('Number of Firms per 1000 Capita'!K155=0,"",SUMIFS(allNAICS!$P:$P,allNAICS!$C:$C,'Revenue per capita'!$A155,allNAICS!$E:$E,'Revenue per capita'!K$1)/$B155)</f>
        <v>8.2222788565934835</v>
      </c>
      <c r="L155" s="2">
        <f>IF('Number of Firms per 1000 Capita'!L155=0,"",SUMIFS(allNAICS!$P:$P,allNAICS!$C:$C,'Revenue per capita'!$A155,allNAICS!$E:$E,'Revenue per capita'!L$1)/$B155)</f>
        <v>23.490231261620405</v>
      </c>
      <c r="M155" s="2">
        <f>IF('Number of Firms per 1000 Capita'!M155=0,"",SUMIFS(allNAICS!$P:$P,allNAICS!$C:$C,'Revenue per capita'!$A155,allNAICS!$E:$E,'Revenue per capita'!M$1)/$B155)</f>
        <v>13.360404562796466</v>
      </c>
      <c r="N155" s="2">
        <f>IF('Number of Firms per 1000 Capita'!N155=0,"",SUMIFS(allNAICS!$P:$P,allNAICS!$C:$C,'Revenue per capita'!$A155,allNAICS!$E:$E,'Revenue per capita'!N$1)/$B155)</f>
        <v>3.4665511878023376</v>
      </c>
      <c r="O155" s="2">
        <f>IF('Number of Firms per 1000 Capita'!O155=0,"",SUMIFS(allNAICS!$P:$P,allNAICS!$C:$C,'Revenue per capita'!$A155,allNAICS!$E:$E,'Revenue per capita'!O$1)/$B155)</f>
        <v>2.4865866326307908</v>
      </c>
      <c r="P155" s="2">
        <f>IF('Number of Firms per 1000 Capita'!P155=0,"",SUMIFS(allNAICS!$P:$P,allNAICS!$C:$C,'Revenue per capita'!$A155,allNAICS!$E:$E,'Revenue per capita'!P$1)/$B155)</f>
        <v>20.600753237137781</v>
      </c>
      <c r="Q155" s="2">
        <f>IF('Number of Firms per 1000 Capita'!Q155=0,"",SUMIFS(allNAICS!$P:$P,allNAICS!$C:$C,'Revenue per capita'!$A155,allNAICS!$E:$E,'Revenue per capita'!Q$1)/$B155)</f>
        <v>1.9277165850302924</v>
      </c>
      <c r="R155" s="2">
        <f>IF('Number of Firms per 1000 Capita'!R155=0,"",SUMIFS(allNAICS!$P:$P,allNAICS!$C:$C,'Revenue per capita'!$A155,allNAICS!$E:$E,'Revenue per capita'!R$1)/$B155)</f>
        <v>7.4977442944324268</v>
      </c>
      <c r="S155" s="2">
        <f>IF('Number of Firms per 1000 Capita'!S155=0,"",SUMIFS(allNAICS!$P:$P,allNAICS!$C:$C,'Revenue per capita'!$A155,allNAICS!$E:$E,'Revenue per capita'!S$1)/$B155)</f>
        <v>2.6619777551240293</v>
      </c>
      <c r="T155" s="2">
        <f>IF('Number of Firms per 1000 Capita'!T155=0,"",SUMIFS(allNAICS!$P:$P,allNAICS!$C:$C,'Revenue per capita'!$A155,allNAICS!$E:$E,'Revenue per capita'!T$1)/$B155)</f>
        <v>0.51354459335140112</v>
      </c>
      <c r="U155" s="2">
        <f>IF('Number of Firms per 1000 Capita'!U155=0,"",SUMIFS(allNAICS!$P:$P,allNAICS!$C:$C,'Revenue per capita'!$A155,allNAICS!$E:$E,'Revenue per capita'!U$1)/$B155)</f>
        <v>6.5608411999856342</v>
      </c>
      <c r="V155" s="2">
        <f>IF('Number of Firms per 1000 Capita'!V155=0,"",SUMIFS(allNAICS!$P:$P,allNAICS!$C:$C,'Revenue per capita'!$A155,allNAICS!$E:$E,'Revenue per capita'!V$1)/$B155)</f>
        <v>0.53141757212594376</v>
      </c>
      <c r="W155" s="2">
        <f>IF('Number of Firms per 1000 Capita'!W155=0,"",SUMIFS(allNAICS!$P:$P,allNAICS!$C:$C,'Revenue per capita'!$A155,allNAICS!$E:$E,'Revenue per capita'!W$1)/$B155)</f>
        <v>2.27137878448826</v>
      </c>
      <c r="X155" s="2">
        <f>IF('Number of Firms per 1000 Capita'!X155=0,"",SUMIFS(allNAICS!$P:$P,allNAICS!$C:$C,'Revenue per capita'!$A155,allNAICS!$E:$E,'Revenue per capita'!X$1)/$B155)</f>
        <v>1.1054359327128416</v>
      </c>
      <c r="Y155" s="2">
        <f>IF('Number of Firms per 1000 Capita'!Y155=0,"",SUMIFS(allNAICS!$P:$P,allNAICS!$C:$C,'Revenue per capita'!$A155,allNAICS!$E:$E,'Revenue per capita'!Y$1)/$B155)</f>
        <v>0.77099822913990346</v>
      </c>
      <c r="Z155" s="2" t="str">
        <f>IF('Number of Firms per 1000 Capita'!Z155=0,"",SUMIFS(allNAICS!$P:$P,allNAICS!$C:$C,'Revenue per capita'!$A155,allNAICS!$E:$E,'Revenue per capita'!Z$1)/$B155)</f>
        <v/>
      </c>
    </row>
    <row r="156" spans="1:26" x14ac:dyDescent="0.45">
      <c r="A156" s="2" t="s">
        <v>642</v>
      </c>
      <c r="B156" s="2">
        <v>192685</v>
      </c>
      <c r="C156" s="2" t="s">
        <v>470</v>
      </c>
      <c r="D156" s="2">
        <v>34.754052399999999</v>
      </c>
      <c r="E156" s="2">
        <v>-77.4302414</v>
      </c>
      <c r="F156" s="3">
        <f t="shared" si="2"/>
        <v>25.422617225004544</v>
      </c>
      <c r="G156" s="2">
        <f>IF('Number of Firms per 1000 Capita'!G156=0,"",SUMIFS(allNAICS!$P:$P,allNAICS!$C:$C,'Revenue per capita'!$A156,allNAICS!$E:$E,'Revenue per capita'!G$1)/$B156)</f>
        <v>0</v>
      </c>
      <c r="H156" s="2" t="str">
        <f>IF('Number of Firms per 1000 Capita'!H156=0,"",SUMIFS(allNAICS!$P:$P,allNAICS!$C:$C,'Revenue per capita'!$A156,allNAICS!$E:$E,'Revenue per capita'!H$1)/$B156)</f>
        <v/>
      </c>
      <c r="I156" s="2" t="str">
        <f>IF('Number of Firms per 1000 Capita'!I156=0,"",SUMIFS(allNAICS!$P:$P,allNAICS!$C:$C,'Revenue per capita'!$A156,allNAICS!$E:$E,'Revenue per capita'!I$1)/$B156)</f>
        <v/>
      </c>
      <c r="J156" s="2">
        <f>IF('Number of Firms per 1000 Capita'!J156=0,"",SUMIFS(allNAICS!$P:$P,allNAICS!$C:$C,'Revenue per capita'!$A156,allNAICS!$E:$E,'Revenue per capita'!J$1)/$B156)</f>
        <v>3.0338479902431428</v>
      </c>
      <c r="K156" s="2">
        <f>IF('Number of Firms per 1000 Capita'!K156=0,"",SUMIFS(allNAICS!$P:$P,allNAICS!$C:$C,'Revenue per capita'!$A156,allNAICS!$E:$E,'Revenue per capita'!K$1)/$B156)</f>
        <v>1.338339777356826</v>
      </c>
      <c r="L156" s="2">
        <f>IF('Number of Firms per 1000 Capita'!L156=0,"",SUMIFS(allNAICS!$P:$P,allNAICS!$C:$C,'Revenue per capita'!$A156,allNAICS!$E:$E,'Revenue per capita'!L$1)/$B156)</f>
        <v>0.52064249941614549</v>
      </c>
      <c r="M156" s="2">
        <f>IF('Number of Firms per 1000 Capita'!M156=0,"",SUMIFS(allNAICS!$P:$P,allNAICS!$C:$C,'Revenue per capita'!$A156,allNAICS!$E:$E,'Revenue per capita'!M$1)/$B156)</f>
        <v>11.283114928510264</v>
      </c>
      <c r="N156" s="2">
        <f>IF('Number of Firms per 1000 Capita'!N156=0,"",SUMIFS(allNAICS!$P:$P,allNAICS!$C:$C,'Revenue per capita'!$A156,allNAICS!$E:$E,'Revenue per capita'!N$1)/$B156)</f>
        <v>0.55562705970885118</v>
      </c>
      <c r="O156" s="2">
        <f>IF('Number of Firms per 1000 Capita'!O156=0,"",SUMIFS(allNAICS!$P:$P,allNAICS!$C:$C,'Revenue per capita'!$A156,allNAICS!$E:$E,'Revenue per capita'!O$1)/$B156)</f>
        <v>0.74752575446973035</v>
      </c>
      <c r="P156" s="2">
        <f>IF('Number of Firms per 1000 Capita'!P156=0,"",SUMIFS(allNAICS!$P:$P,allNAICS!$C:$C,'Revenue per capita'!$A156,allNAICS!$E:$E,'Revenue per capita'!P$1)/$B156)</f>
        <v>0.75069154319225684</v>
      </c>
      <c r="Q156" s="2">
        <f>IF('Number of Firms per 1000 Capita'!Q156=0,"",SUMIFS(allNAICS!$P:$P,allNAICS!$C:$C,'Revenue per capita'!$A156,allNAICS!$E:$E,'Revenue per capita'!Q$1)/$B156)</f>
        <v>1.1248514414718322</v>
      </c>
      <c r="R156" s="2">
        <f>IF('Number of Firms per 1000 Capita'!R156=0,"",SUMIFS(allNAICS!$P:$P,allNAICS!$C:$C,'Revenue per capita'!$A156,allNAICS!$E:$E,'Revenue per capita'!R$1)/$B156)</f>
        <v>1.1685808443833199</v>
      </c>
      <c r="S156" s="2">
        <f>IF('Number of Firms per 1000 Capita'!S156=0,"",SUMIFS(allNAICS!$P:$P,allNAICS!$C:$C,'Revenue per capita'!$A156,allNAICS!$E:$E,'Revenue per capita'!S$1)/$B156)</f>
        <v>0.54353997456989389</v>
      </c>
      <c r="T156" s="2">
        <f>IF('Number of Firms per 1000 Capita'!T156=0,"",SUMIFS(allNAICS!$P:$P,allNAICS!$C:$C,'Revenue per capita'!$A156,allNAICS!$E:$E,'Revenue per capita'!T$1)/$B156)</f>
        <v>9.0256117497469965E-2</v>
      </c>
      <c r="U156" s="2">
        <f>IF('Number of Firms per 1000 Capita'!U156=0,"",SUMIFS(allNAICS!$P:$P,allNAICS!$C:$C,'Revenue per capita'!$A156,allNAICS!$E:$E,'Revenue per capita'!U$1)/$B156)</f>
        <v>1.9523159560941432</v>
      </c>
      <c r="V156" s="2">
        <f>IF('Number of Firms per 1000 Capita'!V156=0,"",SUMIFS(allNAICS!$P:$P,allNAICS!$C:$C,'Revenue per capita'!$A156,allNAICS!$E:$E,'Revenue per capita'!V$1)/$B156)</f>
        <v>0</v>
      </c>
      <c r="W156" s="2">
        <f>IF('Number of Firms per 1000 Capita'!W156=0,"",SUMIFS(allNAICS!$P:$P,allNAICS!$C:$C,'Revenue per capita'!$A156,allNAICS!$E:$E,'Revenue per capita'!W$1)/$B156)</f>
        <v>1.8110802605288423</v>
      </c>
      <c r="X156" s="2">
        <f>IF('Number of Firms per 1000 Capita'!X156=0,"",SUMIFS(allNAICS!$P:$P,allNAICS!$C:$C,'Revenue per capita'!$A156,allNAICS!$E:$E,'Revenue per capita'!X$1)/$B156)</f>
        <v>0.5022030775618237</v>
      </c>
      <c r="Y156" s="2" t="str">
        <f>IF('Number of Firms per 1000 Capita'!Y156=0,"",SUMIFS(allNAICS!$P:$P,allNAICS!$C:$C,'Revenue per capita'!$A156,allNAICS!$E:$E,'Revenue per capita'!Y$1)/$B156)</f>
        <v/>
      </c>
      <c r="Z156" s="2" t="str">
        <f>IF('Number of Firms per 1000 Capita'!Z156=0,"",SUMIFS(allNAICS!$P:$P,allNAICS!$C:$C,'Revenue per capita'!$A156,allNAICS!$E:$E,'Revenue per capita'!Z$1)/$B156)</f>
        <v/>
      </c>
    </row>
    <row r="157" spans="1:26" x14ac:dyDescent="0.45">
      <c r="A157" s="2" t="s">
        <v>643</v>
      </c>
      <c r="B157" s="2">
        <v>151056</v>
      </c>
      <c r="C157" s="2" t="s">
        <v>552</v>
      </c>
      <c r="D157" s="2">
        <v>38.576701700000001</v>
      </c>
      <c r="E157" s="2">
        <v>-92.173516399999997</v>
      </c>
      <c r="F157" s="3">
        <f t="shared" si="2"/>
        <v>70.57403876707977</v>
      </c>
      <c r="G157" s="2">
        <f>IF('Number of Firms per 1000 Capita'!G157=0,"",SUMIFS(allNAICS!$P:$P,allNAICS!$C:$C,'Revenue per capita'!$A157,allNAICS!$E:$E,'Revenue per capita'!G$1)/$B157)</f>
        <v>1.513346043851287E-2</v>
      </c>
      <c r="H157" s="2" t="str">
        <f>IF('Number of Firms per 1000 Capita'!H157=0,"",SUMIFS(allNAICS!$P:$P,allNAICS!$C:$C,'Revenue per capita'!$A157,allNAICS!$E:$E,'Revenue per capita'!H$1)/$B157)</f>
        <v/>
      </c>
      <c r="I157" s="2" t="str">
        <f>IF('Number of Firms per 1000 Capita'!I157=0,"",SUMIFS(allNAICS!$P:$P,allNAICS!$C:$C,'Revenue per capita'!$A157,allNAICS!$E:$E,'Revenue per capita'!I$1)/$B157)</f>
        <v/>
      </c>
      <c r="J157" s="2">
        <f>IF('Number of Firms per 1000 Capita'!J157=0,"",SUMIFS(allNAICS!$P:$P,allNAICS!$C:$C,'Revenue per capita'!$A157,allNAICS!$E:$E,'Revenue per capita'!J$1)/$B157)</f>
        <v>2.7775791759347528</v>
      </c>
      <c r="K157" s="2">
        <f>IF('Number of Firms per 1000 Capita'!K157=0,"",SUMIFS(allNAICS!$P:$P,allNAICS!$C:$C,'Revenue per capita'!$A157,allNAICS!$E:$E,'Revenue per capita'!K$1)/$B157)</f>
        <v>26.893648713060056</v>
      </c>
      <c r="L157" s="2">
        <f>IF('Number of Firms per 1000 Capita'!L157=0,"",SUMIFS(allNAICS!$P:$P,allNAICS!$C:$C,'Revenue per capita'!$A157,allNAICS!$E:$E,'Revenue per capita'!L$1)/$B157)</f>
        <v>8.0413687639021294</v>
      </c>
      <c r="M157" s="2">
        <f>IF('Number of Firms per 1000 Capita'!M157=0,"",SUMIFS(allNAICS!$P:$P,allNAICS!$C:$C,'Revenue per capita'!$A157,allNAICS!$E:$E,'Revenue per capita'!M$1)/$B157)</f>
        <v>11.529386452706282</v>
      </c>
      <c r="N157" s="2">
        <f>IF('Number of Firms per 1000 Capita'!N157=0,"",SUMIFS(allNAICS!$P:$P,allNAICS!$C:$C,'Revenue per capita'!$A157,allNAICS!$E:$E,'Revenue per capita'!N$1)/$B157)</f>
        <v>1.5862395403029339</v>
      </c>
      <c r="O157" s="2">
        <f>IF('Number of Firms per 1000 Capita'!O157=0,"",SUMIFS(allNAICS!$P:$P,allNAICS!$C:$C,'Revenue per capita'!$A157,allNAICS!$E:$E,'Revenue per capita'!O$1)/$B157)</f>
        <v>4.4829070013769732</v>
      </c>
      <c r="P157" s="2">
        <f>IF('Number of Firms per 1000 Capita'!P157=0,"",SUMIFS(allNAICS!$P:$P,allNAICS!$C:$C,'Revenue per capita'!$A157,allNAICS!$E:$E,'Revenue per capita'!P$1)/$B157)</f>
        <v>4.3020072026268403</v>
      </c>
      <c r="Q157" s="2">
        <f>IF('Number of Firms per 1000 Capita'!Q157=0,"",SUMIFS(allNAICS!$P:$P,allNAICS!$C:$C,'Revenue per capita'!$A157,allNAICS!$E:$E,'Revenue per capita'!Q$1)/$B157)</f>
        <v>0.52109813579070019</v>
      </c>
      <c r="R157" s="2">
        <f>IF('Number of Firms per 1000 Capita'!R157=0,"",SUMIFS(allNAICS!$P:$P,allNAICS!$C:$C,'Revenue per capita'!$A157,allNAICS!$E:$E,'Revenue per capita'!R$1)/$B157)</f>
        <v>1.7351512022031566</v>
      </c>
      <c r="S157" s="2">
        <f>IF('Number of Firms per 1000 Capita'!S157=0,"",SUMIFS(allNAICS!$P:$P,allNAICS!$C:$C,'Revenue per capita'!$A157,allNAICS!$E:$E,'Revenue per capita'!S$1)/$B157)</f>
        <v>1.1896912403347104</v>
      </c>
      <c r="T157" s="2">
        <f>IF('Number of Firms per 1000 Capita'!T157=0,"",SUMIFS(allNAICS!$P:$P,allNAICS!$C:$C,'Revenue per capita'!$A157,allNAICS!$E:$E,'Revenue per capita'!T$1)/$B157)</f>
        <v>0.4977226988666455</v>
      </c>
      <c r="U157" s="2">
        <f>IF('Number of Firms per 1000 Capita'!U157=0,"",SUMIFS(allNAICS!$P:$P,allNAICS!$C:$C,'Revenue per capita'!$A157,allNAICS!$E:$E,'Revenue per capita'!U$1)/$B157)</f>
        <v>4.9210557673975215</v>
      </c>
      <c r="V157" s="2">
        <f>IF('Number of Firms per 1000 Capita'!V157=0,"",SUMIFS(allNAICS!$P:$P,allNAICS!$C:$C,'Revenue per capita'!$A157,allNAICS!$E:$E,'Revenue per capita'!V$1)/$B157)</f>
        <v>0.25227068107192036</v>
      </c>
      <c r="W157" s="2">
        <f>IF('Number of Firms per 1000 Capita'!W157=0,"",SUMIFS(allNAICS!$P:$P,allNAICS!$C:$C,'Revenue per capita'!$A157,allNAICS!$E:$E,'Revenue per capita'!W$1)/$B157)</f>
        <v>1.1993896303357696</v>
      </c>
      <c r="X157" s="2">
        <f>IF('Number of Firms per 1000 Capita'!X157=0,"",SUMIFS(allNAICS!$P:$P,allNAICS!$C:$C,'Revenue per capita'!$A157,allNAICS!$E:$E,'Revenue per capita'!X$1)/$B157)</f>
        <v>0.62938910073085474</v>
      </c>
      <c r="Y157" s="2" t="str">
        <f>IF('Number of Firms per 1000 Capita'!Y157=0,"",SUMIFS(allNAICS!$P:$P,allNAICS!$C:$C,'Revenue per capita'!$A157,allNAICS!$E:$E,'Revenue per capita'!Y$1)/$B157)</f>
        <v/>
      </c>
      <c r="Z157" s="2" t="str">
        <f>IF('Number of Firms per 1000 Capita'!Z157=0,"",SUMIFS(allNAICS!$P:$P,allNAICS!$C:$C,'Revenue per capita'!$A157,allNAICS!$E:$E,'Revenue per capita'!Z$1)/$B157)</f>
        <v/>
      </c>
    </row>
    <row r="158" spans="1:26" x14ac:dyDescent="0.45">
      <c r="A158" s="2" t="s">
        <v>644</v>
      </c>
      <c r="B158" s="2">
        <v>200767</v>
      </c>
      <c r="C158" s="2" t="s">
        <v>546</v>
      </c>
      <c r="D158" s="2">
        <v>36.313439700000004</v>
      </c>
      <c r="E158" s="2">
        <v>-82.353472699999998</v>
      </c>
      <c r="F158" s="3">
        <f t="shared" si="2"/>
        <v>54.368696050645774</v>
      </c>
      <c r="G158" s="2">
        <f>IF('Number of Firms per 1000 Capita'!G158=0,"",SUMIFS(allNAICS!$P:$P,allNAICS!$C:$C,'Revenue per capita'!$A158,allNAICS!$E:$E,'Revenue per capita'!G$1)/$B158)</f>
        <v>9.9916818999138297E-3</v>
      </c>
      <c r="H158" s="2" t="str">
        <f>IF('Number of Firms per 1000 Capita'!H158=0,"",SUMIFS(allNAICS!$P:$P,allNAICS!$C:$C,'Revenue per capita'!$A158,allNAICS!$E:$E,'Revenue per capita'!H$1)/$B158)</f>
        <v/>
      </c>
      <c r="I158" s="2" t="str">
        <f>IF('Number of Firms per 1000 Capita'!I158=0,"",SUMIFS(allNAICS!$P:$P,allNAICS!$C:$C,'Revenue per capita'!$A158,allNAICS!$E:$E,'Revenue per capita'!I$1)/$B158)</f>
        <v/>
      </c>
      <c r="J158" s="2">
        <f>IF('Number of Firms per 1000 Capita'!J158=0,"",SUMIFS(allNAICS!$P:$P,allNAICS!$C:$C,'Revenue per capita'!$A158,allNAICS!$E:$E,'Revenue per capita'!J$1)/$B158)</f>
        <v>2.77456454497004</v>
      </c>
      <c r="K158" s="2">
        <f>IF('Number of Firms per 1000 Capita'!K158=0,"",SUMIFS(allNAICS!$P:$P,allNAICS!$C:$C,'Revenue per capita'!$A158,allNAICS!$E:$E,'Revenue per capita'!K$1)/$B158)</f>
        <v>11.86216360258409</v>
      </c>
      <c r="L158" s="2">
        <f>IF('Number of Firms per 1000 Capita'!L158=0,"",SUMIFS(allNAICS!$P:$P,allNAICS!$C:$C,'Revenue per capita'!$A158,allNAICS!$E:$E,'Revenue per capita'!L$1)/$B158)</f>
        <v>4.3129597991701827</v>
      </c>
      <c r="M158" s="2">
        <f>IF('Number of Firms per 1000 Capita'!M158=0,"",SUMIFS(allNAICS!$P:$P,allNAICS!$C:$C,'Revenue per capita'!$A158,allNAICS!$E:$E,'Revenue per capita'!M$1)/$B158)</f>
        <v>11.842175257886007</v>
      </c>
      <c r="N158" s="2">
        <f>IF('Number of Firms per 1000 Capita'!N158=0,"",SUMIFS(allNAICS!$P:$P,allNAICS!$C:$C,'Revenue per capita'!$A158,allNAICS!$E:$E,'Revenue per capita'!N$1)/$B158)</f>
        <v>0.44239840212783971</v>
      </c>
      <c r="O158" s="2">
        <f>IF('Number of Firms per 1000 Capita'!O158=0,"",SUMIFS(allNAICS!$P:$P,allNAICS!$C:$C,'Revenue per capita'!$A158,allNAICS!$E:$E,'Revenue per capita'!O$1)/$B158)</f>
        <v>2.7881723590032226</v>
      </c>
      <c r="P158" s="2">
        <f>IF('Number of Firms per 1000 Capita'!P158=0,"",SUMIFS(allNAICS!$P:$P,allNAICS!$C:$C,'Revenue per capita'!$A158,allNAICS!$E:$E,'Revenue per capita'!P$1)/$B158)</f>
        <v>6.9583746332813661</v>
      </c>
      <c r="Q158" s="2">
        <f>IF('Number of Firms per 1000 Capita'!Q158=0,"",SUMIFS(allNAICS!$P:$P,allNAICS!$C:$C,'Revenue per capita'!$A158,allNAICS!$E:$E,'Revenue per capita'!Q$1)/$B158)</f>
        <v>1.0918178784361972</v>
      </c>
      <c r="R158" s="2">
        <f>IF('Number of Firms per 1000 Capita'!R158=0,"",SUMIFS(allNAICS!$P:$P,allNAICS!$C:$C,'Revenue per capita'!$A158,allNAICS!$E:$E,'Revenue per capita'!R$1)/$B158)</f>
        <v>1.9013433482594251</v>
      </c>
      <c r="S158" s="2">
        <f>IF('Number of Firms per 1000 Capita'!S158=0,"",SUMIFS(allNAICS!$P:$P,allNAICS!$C:$C,'Revenue per capita'!$A158,allNAICS!$E:$E,'Revenue per capita'!S$1)/$B158)</f>
        <v>0.70878680261198301</v>
      </c>
      <c r="T158" s="2">
        <f>IF('Number of Firms per 1000 Capita'!T158=0,"",SUMIFS(allNAICS!$P:$P,allNAICS!$C:$C,'Revenue per capita'!$A158,allNAICS!$E:$E,'Revenue per capita'!T$1)/$B158)</f>
        <v>0.17744948123944673</v>
      </c>
      <c r="U158" s="2">
        <f>IF('Number of Firms per 1000 Capita'!U158=0,"",SUMIFS(allNAICS!$P:$P,allNAICS!$C:$C,'Revenue per capita'!$A158,allNAICS!$E:$E,'Revenue per capita'!U$1)/$B158)</f>
        <v>7.4894180816568463</v>
      </c>
      <c r="V158" s="2">
        <f>IF('Number of Firms per 1000 Capita'!V158=0,"",SUMIFS(allNAICS!$P:$P,allNAICS!$C:$C,'Revenue per capita'!$A158,allNAICS!$E:$E,'Revenue per capita'!V$1)/$B158)</f>
        <v>0</v>
      </c>
      <c r="W158" s="2">
        <f>IF('Number of Firms per 1000 Capita'!W158=0,"",SUMIFS(allNAICS!$P:$P,allNAICS!$C:$C,'Revenue per capita'!$A158,allNAICS!$E:$E,'Revenue per capita'!W$1)/$B158)</f>
        <v>1.3780750820602987</v>
      </c>
      <c r="X158" s="2">
        <f>IF('Number of Firms per 1000 Capita'!X158=0,"",SUMIFS(allNAICS!$P:$P,allNAICS!$C:$C,'Revenue per capita'!$A158,allNAICS!$E:$E,'Revenue per capita'!X$1)/$B158)</f>
        <v>0.63100509545891503</v>
      </c>
      <c r="Y158" s="2" t="str">
        <f>IF('Number of Firms per 1000 Capita'!Y158=0,"",SUMIFS(allNAICS!$P:$P,allNAICS!$C:$C,'Revenue per capita'!$A158,allNAICS!$E:$E,'Revenue per capita'!Y$1)/$B158)</f>
        <v/>
      </c>
      <c r="Z158" s="2" t="str">
        <f>IF('Number of Firms per 1000 Capita'!Z158=0,"",SUMIFS(allNAICS!$P:$P,allNAICS!$C:$C,'Revenue per capita'!$A158,allNAICS!$E:$E,'Revenue per capita'!Z$1)/$B158)</f>
        <v/>
      </c>
    </row>
    <row r="159" spans="1:26" x14ac:dyDescent="0.45">
      <c r="A159" s="2" t="s">
        <v>645</v>
      </c>
      <c r="B159" s="2">
        <v>135871</v>
      </c>
      <c r="C159" s="2" t="s">
        <v>459</v>
      </c>
      <c r="D159" s="2">
        <v>40.326740700000002</v>
      </c>
      <c r="E159" s="2">
        <v>-78.921969799999999</v>
      </c>
      <c r="F159" s="3">
        <f t="shared" si="2"/>
        <v>56.286212657594334</v>
      </c>
      <c r="G159" s="2">
        <f>IF('Number of Firms per 1000 Capita'!G159=0,"",SUMIFS(allNAICS!$P:$P,allNAICS!$C:$C,'Revenue per capita'!$A159,allNAICS!$E:$E,'Revenue per capita'!G$1)/$B159)</f>
        <v>0</v>
      </c>
      <c r="H159" s="2" t="str">
        <f>IF('Number of Firms per 1000 Capita'!H159=0,"",SUMIFS(allNAICS!$P:$P,allNAICS!$C:$C,'Revenue per capita'!$A159,allNAICS!$E:$E,'Revenue per capita'!H$1)/$B159)</f>
        <v/>
      </c>
      <c r="I159" s="2" t="str">
        <f>IF('Number of Firms per 1000 Capita'!I159=0,"",SUMIFS(allNAICS!$P:$P,allNAICS!$C:$C,'Revenue per capita'!$A159,allNAICS!$E:$E,'Revenue per capita'!I$1)/$B159)</f>
        <v/>
      </c>
      <c r="J159" s="2">
        <f>IF('Number of Firms per 1000 Capita'!J159=0,"",SUMIFS(allNAICS!$P:$P,allNAICS!$C:$C,'Revenue per capita'!$A159,allNAICS!$E:$E,'Revenue per capita'!J$1)/$B159)</f>
        <v>2.5890366597728729</v>
      </c>
      <c r="K159" s="2">
        <f>IF('Number of Firms per 1000 Capita'!K159=0,"",SUMIFS(allNAICS!$P:$P,allNAICS!$C:$C,'Revenue per capita'!$A159,allNAICS!$E:$E,'Revenue per capita'!K$1)/$B159)</f>
        <v>11.471682699030698</v>
      </c>
      <c r="L159" s="2">
        <f>IF('Number of Firms per 1000 Capita'!L159=0,"",SUMIFS(allNAICS!$P:$P,allNAICS!$C:$C,'Revenue per capita'!$A159,allNAICS!$E:$E,'Revenue per capita'!L$1)/$B159)</f>
        <v>6.3824215616283091</v>
      </c>
      <c r="M159" s="2">
        <f>IF('Number of Firms per 1000 Capita'!M159=0,"",SUMIFS(allNAICS!$P:$P,allNAICS!$C:$C,'Revenue per capita'!$A159,allNAICS!$E:$E,'Revenue per capita'!M$1)/$B159)</f>
        <v>11.463498465456205</v>
      </c>
      <c r="N159" s="2">
        <f>IF('Number of Firms per 1000 Capita'!N159=0,"",SUMIFS(allNAICS!$P:$P,allNAICS!$C:$C,'Revenue per capita'!$A159,allNAICS!$E:$E,'Revenue per capita'!N$1)/$B159)</f>
        <v>1.6261012283710283</v>
      </c>
      <c r="O159" s="2">
        <f>IF('Number of Firms per 1000 Capita'!O159=0,"",SUMIFS(allNAICS!$P:$P,allNAICS!$C:$C,'Revenue per capita'!$A159,allNAICS!$E:$E,'Revenue per capita'!O$1)/$B159)</f>
        <v>2.1489353872423109</v>
      </c>
      <c r="P159" s="2">
        <f>IF('Number of Firms per 1000 Capita'!P159=0,"",SUMIFS(allNAICS!$P:$P,allNAICS!$C:$C,'Revenue per capita'!$A159,allNAICS!$E:$E,'Revenue per capita'!P$1)/$B159)</f>
        <v>4.9035114189194164</v>
      </c>
      <c r="Q159" s="2">
        <f>IF('Number of Firms per 1000 Capita'!Q159=0,"",SUMIFS(allNAICS!$P:$P,allNAICS!$C:$C,'Revenue per capita'!$A159,allNAICS!$E:$E,'Revenue per capita'!Q$1)/$B159)</f>
        <v>0.74422798095252118</v>
      </c>
      <c r="R159" s="2">
        <f>IF('Number of Firms per 1000 Capita'!R159=0,"",SUMIFS(allNAICS!$P:$P,allNAICS!$C:$C,'Revenue per capita'!$A159,allNAICS!$E:$E,'Revenue per capita'!R$1)/$B159)</f>
        <v>2.6991410970700151</v>
      </c>
      <c r="S159" s="2">
        <f>IF('Number of Firms per 1000 Capita'!S159=0,"",SUMIFS(allNAICS!$P:$P,allNAICS!$C:$C,'Revenue per capita'!$A159,allNAICS!$E:$E,'Revenue per capita'!S$1)/$B159)</f>
        <v>0.94166525601489648</v>
      </c>
      <c r="T159" s="2">
        <f>IF('Number of Firms per 1000 Capita'!T159=0,"",SUMIFS(allNAICS!$P:$P,allNAICS!$C:$C,'Revenue per capita'!$A159,allNAICS!$E:$E,'Revenue per capita'!T$1)/$B159)</f>
        <v>1.0273421112673051</v>
      </c>
      <c r="U159" s="2">
        <f>IF('Number of Firms per 1000 Capita'!U159=0,"",SUMIFS(allNAICS!$P:$P,allNAICS!$C:$C,'Revenue per capita'!$A159,allNAICS!$E:$E,'Revenue per capita'!U$1)/$B159)</f>
        <v>8.3106549594836281</v>
      </c>
      <c r="V159" s="2">
        <f>IF('Number of Firms per 1000 Capita'!V159=0,"",SUMIFS(allNAICS!$P:$P,allNAICS!$C:$C,'Revenue per capita'!$A159,allNAICS!$E:$E,'Revenue per capita'!V$1)/$B159)</f>
        <v>0.19126230027010915</v>
      </c>
      <c r="W159" s="2">
        <f>IF('Number of Firms per 1000 Capita'!W159=0,"",SUMIFS(allNAICS!$P:$P,allNAICS!$C:$C,'Revenue per capita'!$A159,allNAICS!$E:$E,'Revenue per capita'!W$1)/$B159)</f>
        <v>1.0983874410286227</v>
      </c>
      <c r="X159" s="2">
        <f>IF('Number of Firms per 1000 Capita'!X159=0,"",SUMIFS(allNAICS!$P:$P,allNAICS!$C:$C,'Revenue per capita'!$A159,allNAICS!$E:$E,'Revenue per capita'!X$1)/$B159)</f>
        <v>0.68834409108639816</v>
      </c>
      <c r="Y159" s="2" t="str">
        <f>IF('Number of Firms per 1000 Capita'!Y159=0,"",SUMIFS(allNAICS!$P:$P,allNAICS!$C:$C,'Revenue per capita'!$A159,allNAICS!$E:$E,'Revenue per capita'!Y$1)/$B159)</f>
        <v/>
      </c>
      <c r="Z159" s="2" t="str">
        <f>IF('Number of Firms per 1000 Capita'!Z159=0,"",SUMIFS(allNAICS!$P:$P,allNAICS!$C:$C,'Revenue per capita'!$A159,allNAICS!$E:$E,'Revenue per capita'!Z$1)/$B159)</f>
        <v/>
      </c>
    </row>
    <row r="160" spans="1:26" x14ac:dyDescent="0.45">
      <c r="A160" s="2" t="s">
        <v>646</v>
      </c>
      <c r="B160" s="2">
        <v>128344</v>
      </c>
      <c r="C160" s="2" t="s">
        <v>593</v>
      </c>
      <c r="D160" s="2">
        <v>35.842296699999999</v>
      </c>
      <c r="E160" s="2">
        <v>-90.704279</v>
      </c>
      <c r="F160" s="3">
        <f t="shared" si="2"/>
        <v>73.52909368571963</v>
      </c>
      <c r="G160" s="2">
        <f>IF('Number of Firms per 1000 Capita'!G160=0,"",SUMIFS(allNAICS!$P:$P,allNAICS!$C:$C,'Revenue per capita'!$A160,allNAICS!$E:$E,'Revenue per capita'!G$1)/$B160)</f>
        <v>0</v>
      </c>
      <c r="H160" s="2" t="str">
        <f>IF('Number of Firms per 1000 Capita'!H160=0,"",SUMIFS(allNAICS!$P:$P,allNAICS!$C:$C,'Revenue per capita'!$A160,allNAICS!$E:$E,'Revenue per capita'!H$1)/$B160)</f>
        <v/>
      </c>
      <c r="I160" s="2" t="str">
        <f>IF('Number of Firms per 1000 Capita'!I160=0,"",SUMIFS(allNAICS!$P:$P,allNAICS!$C:$C,'Revenue per capita'!$A160,allNAICS!$E:$E,'Revenue per capita'!I$1)/$B160)</f>
        <v/>
      </c>
      <c r="J160" s="2">
        <f>IF('Number of Firms per 1000 Capita'!J160=0,"",SUMIFS(allNAICS!$P:$P,allNAICS!$C:$C,'Revenue per capita'!$A160,allNAICS!$E:$E,'Revenue per capita'!J$1)/$B160)</f>
        <v>2.7021130711213615</v>
      </c>
      <c r="K160" s="2">
        <f>IF('Number of Firms per 1000 Capita'!K160=0,"",SUMIFS(allNAICS!$P:$P,allNAICS!$C:$C,'Revenue per capita'!$A160,allNAICS!$E:$E,'Revenue per capita'!K$1)/$B160)</f>
        <v>18.58737455588107</v>
      </c>
      <c r="L160" s="2">
        <f>IF('Number of Firms per 1000 Capita'!L160=0,"",SUMIFS(allNAICS!$P:$P,allNAICS!$C:$C,'Revenue per capita'!$A160,allNAICS!$E:$E,'Revenue per capita'!L$1)/$B160)</f>
        <v>16.391821978432962</v>
      </c>
      <c r="M160" s="2">
        <f>IF('Number of Firms per 1000 Capita'!M160=0,"",SUMIFS(allNAICS!$P:$P,allNAICS!$C:$C,'Revenue per capita'!$A160,allNAICS!$E:$E,'Revenue per capita'!M$1)/$B160)</f>
        <v>14.505407342766315</v>
      </c>
      <c r="N160" s="2">
        <f>IF('Number of Firms per 1000 Capita'!N160=0,"",SUMIFS(allNAICS!$P:$P,allNAICS!$C:$C,'Revenue per capita'!$A160,allNAICS!$E:$E,'Revenue per capita'!N$1)/$B160)</f>
        <v>1.6756685158636164</v>
      </c>
      <c r="O160" s="2">
        <f>IF('Number of Firms per 1000 Capita'!O160=0,"",SUMIFS(allNAICS!$P:$P,allNAICS!$C:$C,'Revenue per capita'!$A160,allNAICS!$E:$E,'Revenue per capita'!O$1)/$B160)</f>
        <v>1.1278906688275261</v>
      </c>
      <c r="P160" s="2">
        <f>IF('Number of Firms per 1000 Capita'!P160=0,"",SUMIFS(allNAICS!$P:$P,allNAICS!$C:$C,'Revenue per capita'!$A160,allNAICS!$E:$E,'Revenue per capita'!P$1)/$B160)</f>
        <v>2.9100853954995949</v>
      </c>
      <c r="Q160" s="2">
        <f>IF('Number of Firms per 1000 Capita'!Q160=0,"",SUMIFS(allNAICS!$P:$P,allNAICS!$C:$C,'Revenue per capita'!$A160,allNAICS!$E:$E,'Revenue per capita'!Q$1)/$B160)</f>
        <v>1.2605887302873526</v>
      </c>
      <c r="R160" s="2">
        <f>IF('Number of Firms per 1000 Capita'!R160=0,"",SUMIFS(allNAICS!$P:$P,allNAICS!$C:$C,'Revenue per capita'!$A160,allNAICS!$E:$E,'Revenue per capita'!R$1)/$B160)</f>
        <v>1.4354702985725862</v>
      </c>
      <c r="S160" s="2">
        <f>IF('Number of Firms per 1000 Capita'!S160=0,"",SUMIFS(allNAICS!$P:$P,allNAICS!$C:$C,'Revenue per capita'!$A160,allNAICS!$E:$E,'Revenue per capita'!S$1)/$B160)</f>
        <v>0.93282116811070248</v>
      </c>
      <c r="T160" s="2">
        <f>IF('Number of Firms per 1000 Capita'!T160=0,"",SUMIFS(allNAICS!$P:$P,allNAICS!$C:$C,'Revenue per capita'!$A160,allNAICS!$E:$E,'Revenue per capita'!T$1)/$B160)</f>
        <v>5.0730848345072618E-2</v>
      </c>
      <c r="U160" s="2">
        <f>IF('Number of Firms per 1000 Capita'!U160=0,"",SUMIFS(allNAICS!$P:$P,allNAICS!$C:$C,'Revenue per capita'!$A160,allNAICS!$E:$E,'Revenue per capita'!U$1)/$B160)</f>
        <v>7.8101118868042141</v>
      </c>
      <c r="V160" s="2">
        <f>IF('Number of Firms per 1000 Capita'!V160=0,"",SUMIFS(allNAICS!$P:$P,allNAICS!$C:$C,'Revenue per capita'!$A160,allNAICS!$E:$E,'Revenue per capita'!V$1)/$B160)</f>
        <v>0.17646325500218163</v>
      </c>
      <c r="W160" s="2">
        <f>IF('Number of Firms per 1000 Capita'!W160=0,"",SUMIFS(allNAICS!$P:$P,allNAICS!$C:$C,'Revenue per capita'!$A160,allNAICS!$E:$E,'Revenue per capita'!W$1)/$B160)</f>
        <v>1.487736084273515</v>
      </c>
      <c r="X160" s="2">
        <f>IF('Number of Firms per 1000 Capita'!X160=0,"",SUMIFS(allNAICS!$P:$P,allNAICS!$C:$C,'Revenue per capita'!$A160,allNAICS!$E:$E,'Revenue per capita'!X$1)/$B160)</f>
        <v>1.2669544349560555</v>
      </c>
      <c r="Y160" s="2">
        <f>IF('Number of Firms per 1000 Capita'!Y160=0,"",SUMIFS(allNAICS!$P:$P,allNAICS!$C:$C,'Revenue per capita'!$A160,allNAICS!$E:$E,'Revenue per capita'!Y$1)/$B160)</f>
        <v>1.2078554509755033</v>
      </c>
      <c r="Z160" s="2" t="str">
        <f>IF('Number of Firms per 1000 Capita'!Z160=0,"",SUMIFS(allNAICS!$P:$P,allNAICS!$C:$C,'Revenue per capita'!$A160,allNAICS!$E:$E,'Revenue per capita'!Z$1)/$B160)</f>
        <v/>
      </c>
    </row>
    <row r="161" spans="1:26" x14ac:dyDescent="0.45">
      <c r="A161" s="2" t="s">
        <v>647</v>
      </c>
      <c r="B161" s="2">
        <v>176759</v>
      </c>
      <c r="C161" s="2" t="s">
        <v>552</v>
      </c>
      <c r="D161" s="2">
        <v>37.0842271</v>
      </c>
      <c r="E161" s="2">
        <v>-94.513281000000006</v>
      </c>
      <c r="F161" s="3">
        <f t="shared" si="2"/>
        <v>87.817027704388451</v>
      </c>
      <c r="G161" s="2">
        <f>IF('Number of Firms per 1000 Capita'!G161=0,"",SUMIFS(allNAICS!$P:$P,allNAICS!$C:$C,'Revenue per capita'!$A161,allNAICS!$E:$E,'Revenue per capita'!G$1)/$B161)</f>
        <v>6.6621784463591668E-2</v>
      </c>
      <c r="H161" s="2" t="str">
        <f>IF('Number of Firms per 1000 Capita'!H161=0,"",SUMIFS(allNAICS!$P:$P,allNAICS!$C:$C,'Revenue per capita'!$A161,allNAICS!$E:$E,'Revenue per capita'!H$1)/$B161)</f>
        <v/>
      </c>
      <c r="I161" s="2" t="str">
        <f>IF('Number of Firms per 1000 Capita'!I161=0,"",SUMIFS(allNAICS!$P:$P,allNAICS!$C:$C,'Revenue per capita'!$A161,allNAICS!$E:$E,'Revenue per capita'!I$1)/$B161)</f>
        <v/>
      </c>
      <c r="J161" s="2">
        <f>IF('Number of Firms per 1000 Capita'!J161=0,"",SUMIFS(allNAICS!$P:$P,allNAICS!$C:$C,'Revenue per capita'!$A161,allNAICS!$E:$E,'Revenue per capita'!J$1)/$B161)</f>
        <v>1.9373723544487127</v>
      </c>
      <c r="K161" s="2">
        <f>IF('Number of Firms per 1000 Capita'!K161=0,"",SUMIFS(allNAICS!$P:$P,allNAICS!$C:$C,'Revenue per capita'!$A161,allNAICS!$E:$E,'Revenue per capita'!K$1)/$B161)</f>
        <v>23.629405009080159</v>
      </c>
      <c r="L161" s="2">
        <f>IF('Number of Firms per 1000 Capita'!L161=0,"",SUMIFS(allNAICS!$P:$P,allNAICS!$C:$C,'Revenue per capita'!$A161,allNAICS!$E:$E,'Revenue per capita'!L$1)/$B161)</f>
        <v>19.167521880073998</v>
      </c>
      <c r="M161" s="2">
        <f>IF('Number of Firms per 1000 Capita'!M161=0,"",SUMIFS(allNAICS!$P:$P,allNAICS!$C:$C,'Revenue per capita'!$A161,allNAICS!$E:$E,'Revenue per capita'!M$1)/$B161)</f>
        <v>16.213132004593824</v>
      </c>
      <c r="N161" s="2">
        <f>IF('Number of Firms per 1000 Capita'!N161=0,"",SUMIFS(allNAICS!$P:$P,allNAICS!$C:$C,'Revenue per capita'!$A161,allNAICS!$E:$E,'Revenue per capita'!N$1)/$B161)</f>
        <v>6.6562664418784898</v>
      </c>
      <c r="O161" s="2">
        <f>IF('Number of Firms per 1000 Capita'!O161=0,"",SUMIFS(allNAICS!$P:$P,allNAICS!$C:$C,'Revenue per capita'!$A161,allNAICS!$E:$E,'Revenue per capita'!O$1)/$B161)</f>
        <v>2.2401801322704924</v>
      </c>
      <c r="P161" s="2">
        <f>IF('Number of Firms per 1000 Capita'!P161=0,"",SUMIFS(allNAICS!$P:$P,allNAICS!$C:$C,'Revenue per capita'!$A161,allNAICS!$E:$E,'Revenue per capita'!P$1)/$B161)</f>
        <v>1.376077031438286</v>
      </c>
      <c r="Q161" s="2">
        <f>IF('Number of Firms per 1000 Capita'!Q161=0,"",SUMIFS(allNAICS!$P:$P,allNAICS!$C:$C,'Revenue per capita'!$A161,allNAICS!$E:$E,'Revenue per capita'!Q$1)/$B161)</f>
        <v>0.64321477265655502</v>
      </c>
      <c r="R161" s="2">
        <f>IF('Number of Firms per 1000 Capita'!R161=0,"",SUMIFS(allNAICS!$P:$P,allNAICS!$C:$C,'Revenue per capita'!$A161,allNAICS!$E:$E,'Revenue per capita'!R$1)/$B161)</f>
        <v>0.84125277920784802</v>
      </c>
      <c r="S161" s="2">
        <f>IF('Number of Firms per 1000 Capita'!S161=0,"",SUMIFS(allNAICS!$P:$P,allNAICS!$C:$C,'Revenue per capita'!$A161,allNAICS!$E:$E,'Revenue per capita'!S$1)/$B161)</f>
        <v>2.3195876871899026</v>
      </c>
      <c r="T161" s="2">
        <f>IF('Number of Firms per 1000 Capita'!T161=0,"",SUMIFS(allNAICS!$P:$P,allNAICS!$C:$C,'Revenue per capita'!$A161,allNAICS!$E:$E,'Revenue per capita'!T$1)/$B161)</f>
        <v>0.22019812286785964</v>
      </c>
      <c r="U161" s="2">
        <f>IF('Number of Firms per 1000 Capita'!U161=0,"",SUMIFS(allNAICS!$P:$P,allNAICS!$C:$C,'Revenue per capita'!$A161,allNAICS!$E:$E,'Revenue per capita'!U$1)/$B161)</f>
        <v>9.1513869166492228</v>
      </c>
      <c r="V161" s="2">
        <f>IF('Number of Firms per 1000 Capita'!V161=0,"",SUMIFS(allNAICS!$P:$P,allNAICS!$C:$C,'Revenue per capita'!$A161,allNAICS!$E:$E,'Revenue per capita'!V$1)/$B161)</f>
        <v>0.13776384795116514</v>
      </c>
      <c r="W161" s="2">
        <f>IF('Number of Firms per 1000 Capita'!W161=0,"",SUMIFS(allNAICS!$P:$P,allNAICS!$C:$C,'Revenue per capita'!$A161,allNAICS!$E:$E,'Revenue per capita'!W$1)/$B161)</f>
        <v>2.0755774812032204</v>
      </c>
      <c r="X161" s="2">
        <f>IF('Number of Firms per 1000 Capita'!X161=0,"",SUMIFS(allNAICS!$P:$P,allNAICS!$C:$C,'Revenue per capita'!$A161,allNAICS!$E:$E,'Revenue per capita'!X$1)/$B161)</f>
        <v>1.1414694584151301</v>
      </c>
      <c r="Y161" s="2" t="str">
        <f>IF('Number of Firms per 1000 Capita'!Y161=0,"",SUMIFS(allNAICS!$P:$P,allNAICS!$C:$C,'Revenue per capita'!$A161,allNAICS!$E:$E,'Revenue per capita'!Y$1)/$B161)</f>
        <v/>
      </c>
      <c r="Z161" s="2" t="str">
        <f>IF('Number of Firms per 1000 Capita'!Z161=0,"",SUMIFS(allNAICS!$P:$P,allNAICS!$C:$C,'Revenue per capita'!$A161,allNAICS!$E:$E,'Revenue per capita'!Z$1)/$B161)</f>
        <v/>
      </c>
    </row>
    <row r="162" spans="1:26" x14ac:dyDescent="0.45">
      <c r="A162" s="2" t="s">
        <v>648</v>
      </c>
      <c r="B162" s="2">
        <v>335020</v>
      </c>
      <c r="C162" s="2" t="s">
        <v>466</v>
      </c>
      <c r="D162" s="2">
        <v>42.291706900000001</v>
      </c>
      <c r="E162" s="2">
        <v>-85.587228600000003</v>
      </c>
      <c r="F162" s="3">
        <f t="shared" si="2"/>
        <v>86.129935526237247</v>
      </c>
      <c r="G162" s="2">
        <f>IF('Number of Firms per 1000 Capita'!G162=0,"",SUMIFS(allNAICS!$P:$P,allNAICS!$C:$C,'Revenue per capita'!$A162,allNAICS!$E:$E,'Revenue per capita'!G$1)/$B162)</f>
        <v>1.9124231389170795E-2</v>
      </c>
      <c r="H162" s="2">
        <f>IF('Number of Firms per 1000 Capita'!H162=0,"",SUMIFS(allNAICS!$P:$P,allNAICS!$C:$C,'Revenue per capita'!$A162,allNAICS!$E:$E,'Revenue per capita'!H$1)/$B162)</f>
        <v>2.7461047101665571E-2</v>
      </c>
      <c r="I162" s="2" t="str">
        <f>IF('Number of Firms per 1000 Capita'!I162=0,"",SUMIFS(allNAICS!$P:$P,allNAICS!$C:$C,'Revenue per capita'!$A162,allNAICS!$E:$E,'Revenue per capita'!I$1)/$B162)</f>
        <v/>
      </c>
      <c r="J162" s="2">
        <f>IF('Number of Firms per 1000 Capita'!J162=0,"",SUMIFS(allNAICS!$P:$P,allNAICS!$C:$C,'Revenue per capita'!$A162,allNAICS!$E:$E,'Revenue per capita'!J$1)/$B162)</f>
        <v>2.8387141066205004</v>
      </c>
      <c r="K162" s="2">
        <f>IF('Number of Firms per 1000 Capita'!K162=0,"",SUMIFS(allNAICS!$P:$P,allNAICS!$C:$C,'Revenue per capita'!$A162,allNAICS!$E:$E,'Revenue per capita'!K$1)/$B162)</f>
        <v>27.463432033908422</v>
      </c>
      <c r="L162" s="2">
        <f>IF('Number of Firms per 1000 Capita'!L162=0,"",SUMIFS(allNAICS!$P:$P,allNAICS!$C:$C,'Revenue per capita'!$A162,allNAICS!$E:$E,'Revenue per capita'!L$1)/$B162)</f>
        <v>17.068906333950213</v>
      </c>
      <c r="M162" s="2">
        <f>IF('Number of Firms per 1000 Capita'!M162=0,"",SUMIFS(allNAICS!$P:$P,allNAICS!$C:$C,'Revenue per capita'!$A162,allNAICS!$E:$E,'Revenue per capita'!M$1)/$B162)</f>
        <v>12.286305295206256</v>
      </c>
      <c r="N162" s="2">
        <f>IF('Number of Firms per 1000 Capita'!N162=0,"",SUMIFS(allNAICS!$P:$P,allNAICS!$C:$C,'Revenue per capita'!$A162,allNAICS!$E:$E,'Revenue per capita'!N$1)/$B162)</f>
        <v>1.200826816309474</v>
      </c>
      <c r="O162" s="2">
        <f>IF('Number of Firms per 1000 Capita'!O162=0,"",SUMIFS(allNAICS!$P:$P,allNAICS!$C:$C,'Revenue per capita'!$A162,allNAICS!$E:$E,'Revenue per capita'!O$1)/$B162)</f>
        <v>1.0682496567369113</v>
      </c>
      <c r="P162" s="2">
        <f>IF('Number of Firms per 1000 Capita'!P162=0,"",SUMIFS(allNAICS!$P:$P,allNAICS!$C:$C,'Revenue per capita'!$A162,allNAICS!$E:$E,'Revenue per capita'!P$1)/$B162)</f>
        <v>7.0737209718822758</v>
      </c>
      <c r="Q162" s="2">
        <f>IF('Number of Firms per 1000 Capita'!Q162=0,"",SUMIFS(allNAICS!$P:$P,allNAICS!$C:$C,'Revenue per capita'!$A162,allNAICS!$E:$E,'Revenue per capita'!Q$1)/$B162)</f>
        <v>1.2443466061727657</v>
      </c>
      <c r="R162" s="2">
        <f>IF('Number of Firms per 1000 Capita'!R162=0,"",SUMIFS(allNAICS!$P:$P,allNAICS!$C:$C,'Revenue per capita'!$A162,allNAICS!$E:$E,'Revenue per capita'!R$1)/$B162)</f>
        <v>2.4072234493463078</v>
      </c>
      <c r="S162" s="2">
        <f>IF('Number of Firms per 1000 Capita'!S162=0,"",SUMIFS(allNAICS!$P:$P,allNAICS!$C:$C,'Revenue per capita'!$A162,allNAICS!$E:$E,'Revenue per capita'!S$1)/$B162)</f>
        <v>1.6588740970688318</v>
      </c>
      <c r="T162" s="2">
        <f>IF('Number of Firms per 1000 Capita'!T162=0,"",SUMIFS(allNAICS!$P:$P,allNAICS!$C:$C,'Revenue per capita'!$A162,allNAICS!$E:$E,'Revenue per capita'!T$1)/$B162)</f>
        <v>0.5554205719061549</v>
      </c>
      <c r="U162" s="2">
        <f>IF('Number of Firms per 1000 Capita'!U162=0,"",SUMIFS(allNAICS!$P:$P,allNAICS!$C:$C,'Revenue per capita'!$A162,allNAICS!$E:$E,'Revenue per capita'!U$1)/$B162)</f>
        <v>7.341785565040893</v>
      </c>
      <c r="V162" s="2">
        <f>IF('Number of Firms per 1000 Capita'!V162=0,"",SUMIFS(allNAICS!$P:$P,allNAICS!$C:$C,'Revenue per capita'!$A162,allNAICS!$E:$E,'Revenue per capita'!V$1)/$B162)</f>
        <v>0.25440272222553878</v>
      </c>
      <c r="W162" s="2">
        <f>IF('Number of Firms per 1000 Capita'!W162=0,"",SUMIFS(allNAICS!$P:$P,allNAICS!$C:$C,'Revenue per capita'!$A162,allNAICS!$E:$E,'Revenue per capita'!W$1)/$B162)</f>
        <v>2.0578950510417289</v>
      </c>
      <c r="X162" s="2">
        <f>IF('Number of Firms per 1000 Capita'!X162=0,"",SUMIFS(allNAICS!$P:$P,allNAICS!$C:$C,'Revenue per capita'!$A162,allNAICS!$E:$E,'Revenue per capita'!X$1)/$B162)</f>
        <v>0.94978508745746526</v>
      </c>
      <c r="Y162" s="2">
        <f>IF('Number of Firms per 1000 Capita'!Y162=0,"",SUMIFS(allNAICS!$P:$P,allNAICS!$C:$C,'Revenue per capita'!$A162,allNAICS!$E:$E,'Revenue per capita'!Y$1)/$B162)</f>
        <v>0.61346188287266434</v>
      </c>
      <c r="Z162" s="2" t="str">
        <f>IF('Number of Firms per 1000 Capita'!Z162=0,"",SUMIFS(allNAICS!$P:$P,allNAICS!$C:$C,'Revenue per capita'!$A162,allNAICS!$E:$E,'Revenue per capita'!Z$1)/$B162)</f>
        <v/>
      </c>
    </row>
    <row r="163" spans="1:26" x14ac:dyDescent="0.45">
      <c r="A163" s="2" t="s">
        <v>649</v>
      </c>
      <c r="B163" s="2">
        <v>110801</v>
      </c>
      <c r="C163" s="2" t="s">
        <v>504</v>
      </c>
      <c r="D163" s="2">
        <v>41.120032500000001</v>
      </c>
      <c r="E163" s="2">
        <v>-87.861153099999996</v>
      </c>
      <c r="F163" s="3">
        <f t="shared" si="2"/>
        <v>78.281721284103952</v>
      </c>
      <c r="G163" s="2">
        <f>IF('Number of Firms per 1000 Capita'!G163=0,"",SUMIFS(allNAICS!$P:$P,allNAICS!$C:$C,'Revenue per capita'!$A163,allNAICS!$E:$E,'Revenue per capita'!G$1)/$B163)</f>
        <v>2.9196487396323138E-2</v>
      </c>
      <c r="H163" s="2" t="str">
        <f>IF('Number of Firms per 1000 Capita'!H163=0,"",SUMIFS(allNAICS!$P:$P,allNAICS!$C:$C,'Revenue per capita'!$A163,allNAICS!$E:$E,'Revenue per capita'!H$1)/$B163)</f>
        <v/>
      </c>
      <c r="I163" s="2" t="str">
        <f>IF('Number of Firms per 1000 Capita'!I163=0,"",SUMIFS(allNAICS!$P:$P,allNAICS!$C:$C,'Revenue per capita'!$A163,allNAICS!$E:$E,'Revenue per capita'!I$1)/$B163)</f>
        <v/>
      </c>
      <c r="J163" s="2">
        <f>IF('Number of Firms per 1000 Capita'!J163=0,"",SUMIFS(allNAICS!$P:$P,allNAICS!$C:$C,'Revenue per capita'!$A163,allNAICS!$E:$E,'Revenue per capita'!J$1)/$B163)</f>
        <v>0</v>
      </c>
      <c r="K163" s="2">
        <f>IF('Number of Firms per 1000 Capita'!K163=0,"",SUMIFS(allNAICS!$P:$P,allNAICS!$C:$C,'Revenue per capita'!$A163,allNAICS!$E:$E,'Revenue per capita'!K$1)/$B163)</f>
        <v>44.535780362993115</v>
      </c>
      <c r="L163" s="2">
        <f>IF('Number of Firms per 1000 Capita'!L163=0,"",SUMIFS(allNAICS!$P:$P,allNAICS!$C:$C,'Revenue per capita'!$A163,allNAICS!$E:$E,'Revenue per capita'!L$1)/$B163)</f>
        <v>0</v>
      </c>
      <c r="M163" s="2">
        <f>IF('Number of Firms per 1000 Capita'!M163=0,"",SUMIFS(allNAICS!$P:$P,allNAICS!$C:$C,'Revenue per capita'!$A163,allNAICS!$E:$E,'Revenue per capita'!M$1)/$B163)</f>
        <v>13.59255782890046</v>
      </c>
      <c r="N163" s="2">
        <f>IF('Number of Firms per 1000 Capita'!N163=0,"",SUMIFS(allNAICS!$P:$P,allNAICS!$C:$C,'Revenue per capita'!$A163,allNAICS!$E:$E,'Revenue per capita'!N$1)/$B163)</f>
        <v>2.6692087616537759</v>
      </c>
      <c r="O163" s="2">
        <f>IF('Number of Firms per 1000 Capita'!O163=0,"",SUMIFS(allNAICS!$P:$P,allNAICS!$C:$C,'Revenue per capita'!$A163,allNAICS!$E:$E,'Revenue per capita'!O$1)/$B163)</f>
        <v>0.64143825416738121</v>
      </c>
      <c r="P163" s="2">
        <f>IF('Number of Firms per 1000 Capita'!P163=0,"",SUMIFS(allNAICS!$P:$P,allNAICS!$C:$C,'Revenue per capita'!$A163,allNAICS!$E:$E,'Revenue per capita'!P$1)/$B163)</f>
        <v>6.0565969621212803</v>
      </c>
      <c r="Q163" s="2">
        <f>IF('Number of Firms per 1000 Capita'!Q163=0,"",SUMIFS(allNAICS!$P:$P,allNAICS!$C:$C,'Revenue per capita'!$A163,allNAICS!$E:$E,'Revenue per capita'!Q$1)/$B163)</f>
        <v>0.62693477495690475</v>
      </c>
      <c r="R163" s="2">
        <f>IF('Number of Firms per 1000 Capita'!R163=0,"",SUMIFS(allNAICS!$P:$P,allNAICS!$C:$C,'Revenue per capita'!$A163,allNAICS!$E:$E,'Revenue per capita'!R$1)/$B163)</f>
        <v>0.5108257145693631</v>
      </c>
      <c r="S163" s="2">
        <f>IF('Number of Firms per 1000 Capita'!S163=0,"",SUMIFS(allNAICS!$P:$P,allNAICS!$C:$C,'Revenue per capita'!$A163,allNAICS!$E:$E,'Revenue per capita'!S$1)/$B163)</f>
        <v>0.72199709388904432</v>
      </c>
      <c r="T163" s="2">
        <f>IF('Number of Firms per 1000 Capita'!T163=0,"",SUMIFS(allNAICS!$P:$P,allNAICS!$C:$C,'Revenue per capita'!$A163,allNAICS!$E:$E,'Revenue per capita'!T$1)/$B163)</f>
        <v>0.77447856968799922</v>
      </c>
      <c r="U163" s="2">
        <f>IF('Number of Firms per 1000 Capita'!U163=0,"",SUMIFS(allNAICS!$P:$P,allNAICS!$C:$C,'Revenue per capita'!$A163,allNAICS!$E:$E,'Revenue per capita'!U$1)/$B163)</f>
        <v>6.4328119782312436</v>
      </c>
      <c r="V163" s="2">
        <f>IF('Number of Firms per 1000 Capita'!V163=0,"",SUMIFS(allNAICS!$P:$P,allNAICS!$C:$C,'Revenue per capita'!$A163,allNAICS!$E:$E,'Revenue per capita'!V$1)/$B163)</f>
        <v>0.16798584850317236</v>
      </c>
      <c r="W163" s="2">
        <f>IF('Number of Firms per 1000 Capita'!W163=0,"",SUMIFS(allNAICS!$P:$P,allNAICS!$C:$C,'Revenue per capita'!$A163,allNAICS!$E:$E,'Revenue per capita'!W$1)/$B163)</f>
        <v>1.5219086470338716</v>
      </c>
      <c r="X163" s="2">
        <f>IF('Number of Firms per 1000 Capita'!X163=0,"",SUMIFS(allNAICS!$P:$P,allNAICS!$C:$C,'Revenue per capita'!$A163,allNAICS!$E:$E,'Revenue per capita'!X$1)/$B163)</f>
        <v>0</v>
      </c>
      <c r="Y163" s="2" t="str">
        <f>IF('Number of Firms per 1000 Capita'!Y163=0,"",SUMIFS(allNAICS!$P:$P,allNAICS!$C:$C,'Revenue per capita'!$A163,allNAICS!$E:$E,'Revenue per capita'!Y$1)/$B163)</f>
        <v/>
      </c>
      <c r="Z163" s="2" t="str">
        <f>IF('Number of Firms per 1000 Capita'!Z163=0,"",SUMIFS(allNAICS!$P:$P,allNAICS!$C:$C,'Revenue per capita'!$A163,allNAICS!$E:$E,'Revenue per capita'!Z$1)/$B163)</f>
        <v/>
      </c>
    </row>
    <row r="164" spans="1:26" x14ac:dyDescent="0.45">
      <c r="A164" s="2" t="s">
        <v>650</v>
      </c>
      <c r="B164" s="2">
        <v>2088830</v>
      </c>
      <c r="C164" s="2" t="s">
        <v>552</v>
      </c>
      <c r="D164" s="2">
        <v>39.099726500000003</v>
      </c>
      <c r="E164" s="2">
        <v>-94.578566699999996</v>
      </c>
      <c r="F164" s="3">
        <f t="shared" si="2"/>
        <v>141.74770038729815</v>
      </c>
      <c r="G164" s="2">
        <f>IF('Number of Firms per 1000 Capita'!G164=0,"",SUMIFS(allNAICS!$P:$P,allNAICS!$C:$C,'Revenue per capita'!$A164,allNAICS!$E:$E,'Revenue per capita'!G$1)/$B164)</f>
        <v>0.10850715472297889</v>
      </c>
      <c r="H164" s="2">
        <f>IF('Number of Firms per 1000 Capita'!H164=0,"",SUMIFS(allNAICS!$P:$P,allNAICS!$C:$C,'Revenue per capita'!$A164,allNAICS!$E:$E,'Revenue per capita'!H$1)/$B164)</f>
        <v>9.6341013869008008E-2</v>
      </c>
      <c r="I164" s="2">
        <f>IF('Number of Firms per 1000 Capita'!I164=0,"",SUMIFS(allNAICS!$P:$P,allNAICS!$C:$C,'Revenue per capita'!$A164,allNAICS!$E:$E,'Revenue per capita'!I$1)/$B164)</f>
        <v>1.4730925925039375</v>
      </c>
      <c r="J164" s="2">
        <f>IF('Number of Firms per 1000 Capita'!J164=0,"",SUMIFS(allNAICS!$P:$P,allNAICS!$C:$C,'Revenue per capita'!$A164,allNAICS!$E:$E,'Revenue per capita'!J$1)/$B164)</f>
        <v>7.0246659613276332</v>
      </c>
      <c r="K164" s="2">
        <f>IF('Number of Firms per 1000 Capita'!K164=0,"",SUMIFS(allNAICS!$P:$P,allNAICS!$C:$C,'Revenue per capita'!$A164,allNAICS!$E:$E,'Revenue per capita'!K$1)/$B164)</f>
        <v>20.79723912429446</v>
      </c>
      <c r="L164" s="2">
        <f>IF('Number of Firms per 1000 Capita'!L164=0,"",SUMIFS(allNAICS!$P:$P,allNAICS!$C:$C,'Revenue per capita'!$A164,allNAICS!$E:$E,'Revenue per capita'!L$1)/$B164)</f>
        <v>44.963988452865955</v>
      </c>
      <c r="M164" s="2">
        <f>IF('Number of Firms per 1000 Capita'!M164=0,"",SUMIFS(allNAICS!$P:$P,allNAICS!$C:$C,'Revenue per capita'!$A164,allNAICS!$E:$E,'Revenue per capita'!M$1)/$B164)</f>
        <v>14.231919304108041</v>
      </c>
      <c r="N164" s="2">
        <f>IF('Number of Firms per 1000 Capita'!N164=0,"",SUMIFS(allNAICS!$P:$P,allNAICS!$C:$C,'Revenue per capita'!$A164,allNAICS!$E:$E,'Revenue per capita'!N$1)/$B164)</f>
        <v>2.7183250910796954</v>
      </c>
      <c r="O164" s="2">
        <f>IF('Number of Firms per 1000 Capita'!O164=0,"",SUMIFS(allNAICS!$P:$P,allNAICS!$C:$C,'Revenue per capita'!$A164,allNAICS!$E:$E,'Revenue per capita'!O$1)/$B164)</f>
        <v>9.3156475155948542</v>
      </c>
      <c r="P164" s="2">
        <f>IF('Number of Firms per 1000 Capita'!P164=0,"",SUMIFS(allNAICS!$P:$P,allNAICS!$C:$C,'Revenue per capita'!$A164,allNAICS!$E:$E,'Revenue per capita'!P$1)/$B164)</f>
        <v>16.635256579041855</v>
      </c>
      <c r="Q164" s="2">
        <f>IF('Number of Firms per 1000 Capita'!Q164=0,"",SUMIFS(allNAICS!$P:$P,allNAICS!$C:$C,'Revenue per capita'!$A164,allNAICS!$E:$E,'Revenue per capita'!Q$1)/$B164)</f>
        <v>2.0839153976149327</v>
      </c>
      <c r="R164" s="2">
        <f>IF('Number of Firms per 1000 Capita'!R164=0,"",SUMIFS(allNAICS!$P:$P,allNAICS!$C:$C,'Revenue per capita'!$A164,allNAICS!$E:$E,'Revenue per capita'!R$1)/$B164)</f>
        <v>7.4113982468654704</v>
      </c>
      <c r="S164" s="2">
        <f>IF('Number of Firms per 1000 Capita'!S164=0,"",SUMIFS(allNAICS!$P:$P,allNAICS!$C:$C,'Revenue per capita'!$A164,allNAICS!$E:$E,'Revenue per capita'!S$1)/$B164)</f>
        <v>2.0833744249172983</v>
      </c>
      <c r="T164" s="2">
        <f>IF('Number of Firms per 1000 Capita'!T164=0,"",SUMIFS(allNAICS!$P:$P,allNAICS!$C:$C,'Revenue per capita'!$A164,allNAICS!$E:$E,'Revenue per capita'!T$1)/$B164)</f>
        <v>0.62078149011647665</v>
      </c>
      <c r="U164" s="2">
        <f>IF('Number of Firms per 1000 Capita'!U164=0,"",SUMIFS(allNAICS!$P:$P,allNAICS!$C:$C,'Revenue per capita'!$A164,allNAICS!$E:$E,'Revenue per capita'!U$1)/$B164)</f>
        <v>6.4115595812009598</v>
      </c>
      <c r="V164" s="2">
        <f>IF('Number of Firms per 1000 Capita'!V164=0,"",SUMIFS(allNAICS!$P:$P,allNAICS!$C:$C,'Revenue per capita'!$A164,allNAICS!$E:$E,'Revenue per capita'!V$1)/$B164)</f>
        <v>0.72173944265450041</v>
      </c>
      <c r="W164" s="2">
        <f>IF('Number of Firms per 1000 Capita'!W164=0,"",SUMIFS(allNAICS!$P:$P,allNAICS!$C:$C,'Revenue per capita'!$A164,allNAICS!$E:$E,'Revenue per capita'!W$1)/$B164)</f>
        <v>2.2535112957971686</v>
      </c>
      <c r="X164" s="2">
        <f>IF('Number of Firms per 1000 Capita'!X164=0,"",SUMIFS(allNAICS!$P:$P,allNAICS!$C:$C,'Revenue per capita'!$A164,allNAICS!$E:$E,'Revenue per capita'!X$1)/$B164)</f>
        <v>0.98119425707214092</v>
      </c>
      <c r="Y164" s="2">
        <f>IF('Number of Firms per 1000 Capita'!Y164=0,"",SUMIFS(allNAICS!$P:$P,allNAICS!$C:$C,'Revenue per capita'!$A164,allNAICS!$E:$E,'Revenue per capita'!Y$1)/$B164)</f>
        <v>1.8152434616507807</v>
      </c>
      <c r="Z164" s="2">
        <f>IF('Number of Firms per 1000 Capita'!Z164=0,"",SUMIFS(allNAICS!$P:$P,allNAICS!$C:$C,'Revenue per capita'!$A164,allNAICS!$E:$E,'Revenue per capita'!Z$1)/$B164)</f>
        <v>0</v>
      </c>
    </row>
    <row r="165" spans="1:26" x14ac:dyDescent="0.45">
      <c r="A165" s="2" t="s">
        <v>651</v>
      </c>
      <c r="B165" s="2">
        <v>279653</v>
      </c>
      <c r="C165" s="2" t="s">
        <v>492</v>
      </c>
      <c r="D165" s="2">
        <v>46.2112458</v>
      </c>
      <c r="E165" s="2">
        <v>-119.1372338</v>
      </c>
      <c r="F165" s="3">
        <f t="shared" si="2"/>
        <v>68.243297944238023</v>
      </c>
      <c r="G165" s="2">
        <f>IF('Number of Firms per 1000 Capita'!G165=0,"",SUMIFS(allNAICS!$P:$P,allNAICS!$C:$C,'Revenue per capita'!$A165,allNAICS!$E:$E,'Revenue per capita'!G$1)/$B165)</f>
        <v>0</v>
      </c>
      <c r="H165" s="2" t="str">
        <f>IF('Number of Firms per 1000 Capita'!H165=0,"",SUMIFS(allNAICS!$P:$P,allNAICS!$C:$C,'Revenue per capita'!$A165,allNAICS!$E:$E,'Revenue per capita'!H$1)/$B165)</f>
        <v/>
      </c>
      <c r="I165" s="2" t="str">
        <f>IF('Number of Firms per 1000 Capita'!I165=0,"",SUMIFS(allNAICS!$P:$P,allNAICS!$C:$C,'Revenue per capita'!$A165,allNAICS!$E:$E,'Revenue per capita'!I$1)/$B165)</f>
        <v/>
      </c>
      <c r="J165" s="2">
        <f>IF('Number of Firms per 1000 Capita'!J165=0,"",SUMIFS(allNAICS!$P:$P,allNAICS!$C:$C,'Revenue per capita'!$A165,allNAICS!$E:$E,'Revenue per capita'!J$1)/$B165)</f>
        <v>3.3680132163788694</v>
      </c>
      <c r="K165" s="2">
        <f>IF('Number of Firms per 1000 Capita'!K165=0,"",SUMIFS(allNAICS!$P:$P,allNAICS!$C:$C,'Revenue per capita'!$A165,allNAICS!$E:$E,'Revenue per capita'!K$1)/$B165)</f>
        <v>10.220694932648675</v>
      </c>
      <c r="L165" s="2">
        <f>IF('Number of Firms per 1000 Capita'!L165=0,"",SUMIFS(allNAICS!$P:$P,allNAICS!$C:$C,'Revenue per capita'!$A165,allNAICS!$E:$E,'Revenue per capita'!L$1)/$B165)</f>
        <v>16.455367902364717</v>
      </c>
      <c r="M165" s="2">
        <f>IF('Number of Firms per 1000 Capita'!M165=0,"",SUMIFS(allNAICS!$P:$P,allNAICS!$C:$C,'Revenue per capita'!$A165,allNAICS!$E:$E,'Revenue per capita'!M$1)/$B165)</f>
        <v>13.878252691728678</v>
      </c>
      <c r="N165" s="2">
        <f>IF('Number of Firms per 1000 Capita'!N165=0,"",SUMIFS(allNAICS!$P:$P,allNAICS!$C:$C,'Revenue per capita'!$A165,allNAICS!$E:$E,'Revenue per capita'!N$1)/$B165)</f>
        <v>1.3295190825773369</v>
      </c>
      <c r="O165" s="2">
        <f>IF('Number of Firms per 1000 Capita'!O165=0,"",SUMIFS(allNAICS!$P:$P,allNAICS!$C:$C,'Revenue per capita'!$A165,allNAICS!$E:$E,'Revenue per capita'!O$1)/$B165)</f>
        <v>0.83483817445191</v>
      </c>
      <c r="P165" s="2">
        <f>IF('Number of Firms per 1000 Capita'!P165=0,"",SUMIFS(allNAICS!$P:$P,allNAICS!$C:$C,'Revenue per capita'!$A165,allNAICS!$E:$E,'Revenue per capita'!P$1)/$B165)</f>
        <v>1.7118607703117792</v>
      </c>
      <c r="Q165" s="2">
        <f>IF('Number of Firms per 1000 Capita'!Q165=0,"",SUMIFS(allNAICS!$P:$P,allNAICS!$C:$C,'Revenue per capita'!$A165,allNAICS!$E:$E,'Revenue per capita'!Q$1)/$B165)</f>
        <v>0.99889148337403855</v>
      </c>
      <c r="R165" s="2">
        <f>IF('Number of Firms per 1000 Capita'!R165=0,"",SUMIFS(allNAICS!$P:$P,allNAICS!$C:$C,'Revenue per capita'!$A165,allNAICS!$E:$E,'Revenue per capita'!R$1)/$B165)</f>
        <v>5.7847582539790379</v>
      </c>
      <c r="S165" s="2">
        <f>IF('Number of Firms per 1000 Capita'!S165=0,"",SUMIFS(allNAICS!$P:$P,allNAICS!$C:$C,'Revenue per capita'!$A165,allNAICS!$E:$E,'Revenue per capita'!S$1)/$B165)</f>
        <v>6.466417310023493</v>
      </c>
      <c r="T165" s="2">
        <f>IF('Number of Firms per 1000 Capita'!T165=0,"",SUMIFS(allNAICS!$P:$P,allNAICS!$C:$C,'Revenue per capita'!$A165,allNAICS!$E:$E,'Revenue per capita'!T$1)/$B165)</f>
        <v>0.2078754742484436</v>
      </c>
      <c r="U165" s="2">
        <f>IF('Number of Firms per 1000 Capita'!U165=0,"",SUMIFS(allNAICS!$P:$P,allNAICS!$C:$C,'Revenue per capita'!$A165,allNAICS!$E:$E,'Revenue per capita'!U$1)/$B165)</f>
        <v>4.8596331882726096</v>
      </c>
      <c r="V165" s="2">
        <f>IF('Number of Firms per 1000 Capita'!V165=0,"",SUMIFS(allNAICS!$P:$P,allNAICS!$C:$C,'Revenue per capita'!$A165,allNAICS!$E:$E,'Revenue per capita'!V$1)/$B165)</f>
        <v>0.23713673731374238</v>
      </c>
      <c r="W165" s="2">
        <f>IF('Number of Firms per 1000 Capita'!W165=0,"",SUMIFS(allNAICS!$P:$P,allNAICS!$C:$C,'Revenue per capita'!$A165,allNAICS!$E:$E,'Revenue per capita'!W$1)/$B165)</f>
        <v>1.3426353373645197</v>
      </c>
      <c r="X165" s="2">
        <f>IF('Number of Firms per 1000 Capita'!X165=0,"",SUMIFS(allNAICS!$P:$P,allNAICS!$C:$C,'Revenue per capita'!$A165,allNAICS!$E:$E,'Revenue per capita'!X$1)/$B165)</f>
        <v>0.54740338920018738</v>
      </c>
      <c r="Y165" s="2" t="str">
        <f>IF('Number of Firms per 1000 Capita'!Y165=0,"",SUMIFS(allNAICS!$P:$P,allNAICS!$C:$C,'Revenue per capita'!$A165,allNAICS!$E:$E,'Revenue per capita'!Y$1)/$B165)</f>
        <v/>
      </c>
      <c r="Z165" s="2" t="str">
        <f>IF('Number of Firms per 1000 Capita'!Z165=0,"",SUMIFS(allNAICS!$P:$P,allNAICS!$C:$C,'Revenue per capita'!$A165,allNAICS!$E:$E,'Revenue per capita'!Z$1)/$B165)</f>
        <v/>
      </c>
    </row>
    <row r="166" spans="1:26" x14ac:dyDescent="0.45">
      <c r="A166" s="2" t="s">
        <v>652</v>
      </c>
      <c r="B166" s="2">
        <v>432797</v>
      </c>
      <c r="C166" s="2" t="s">
        <v>445</v>
      </c>
      <c r="D166" s="2">
        <v>31.1171194</v>
      </c>
      <c r="E166" s="2">
        <v>-97.727795900000004</v>
      </c>
      <c r="F166" s="3">
        <f t="shared" si="2"/>
        <v>41.010811073089691</v>
      </c>
      <c r="G166" s="2">
        <f>IF('Number of Firms per 1000 Capita'!G166=0,"",SUMIFS(allNAICS!$P:$P,allNAICS!$C:$C,'Revenue per capita'!$A166,allNAICS!$E:$E,'Revenue per capita'!G$1)/$B166)</f>
        <v>0</v>
      </c>
      <c r="H166" s="2" t="str">
        <f>IF('Number of Firms per 1000 Capita'!H166=0,"",SUMIFS(allNAICS!$P:$P,allNAICS!$C:$C,'Revenue per capita'!$A166,allNAICS!$E:$E,'Revenue per capita'!H$1)/$B166)</f>
        <v/>
      </c>
      <c r="I166" s="2">
        <f>IF('Number of Firms per 1000 Capita'!I166=0,"",SUMIFS(allNAICS!$P:$P,allNAICS!$C:$C,'Revenue per capita'!$A166,allNAICS!$E:$E,'Revenue per capita'!I$1)/$B166)</f>
        <v>0.32823702567254393</v>
      </c>
      <c r="J166" s="2">
        <f>IF('Number of Firms per 1000 Capita'!J166=0,"",SUMIFS(allNAICS!$P:$P,allNAICS!$C:$C,'Revenue per capita'!$A166,allNAICS!$E:$E,'Revenue per capita'!J$1)/$B166)</f>
        <v>3.4611653962481257</v>
      </c>
      <c r="K166" s="2">
        <f>IF('Number of Firms per 1000 Capita'!K166=0,"",SUMIFS(allNAICS!$P:$P,allNAICS!$C:$C,'Revenue per capita'!$A166,allNAICS!$E:$E,'Revenue per capita'!K$1)/$B166)</f>
        <v>4.9400527267980134</v>
      </c>
      <c r="L166" s="2">
        <f>IF('Number of Firms per 1000 Capita'!L166=0,"",SUMIFS(allNAICS!$P:$P,allNAICS!$C:$C,'Revenue per capita'!$A166,allNAICS!$E:$E,'Revenue per capita'!L$1)/$B166)</f>
        <v>7.956201175146778</v>
      </c>
      <c r="M166" s="2">
        <f>IF('Number of Firms per 1000 Capita'!M166=0,"",SUMIFS(allNAICS!$P:$P,allNAICS!$C:$C,'Revenue per capita'!$A166,allNAICS!$E:$E,'Revenue per capita'!M$1)/$B166)</f>
        <v>8.8669514807172884</v>
      </c>
      <c r="N166" s="2">
        <f>IF('Number of Firms per 1000 Capita'!N166=0,"",SUMIFS(allNAICS!$P:$P,allNAICS!$C:$C,'Revenue per capita'!$A166,allNAICS!$E:$E,'Revenue per capita'!N$1)/$B166)</f>
        <v>0.84470548548164615</v>
      </c>
      <c r="O166" s="2">
        <f>IF('Number of Firms per 1000 Capita'!O166=0,"",SUMIFS(allNAICS!$P:$P,allNAICS!$C:$C,'Revenue per capita'!$A166,allNAICS!$E:$E,'Revenue per capita'!O$1)/$B166)</f>
        <v>2.6636390732837798</v>
      </c>
      <c r="P166" s="2">
        <f>IF('Number of Firms per 1000 Capita'!P166=0,"",SUMIFS(allNAICS!$P:$P,allNAICS!$C:$C,'Revenue per capita'!$A166,allNAICS!$E:$E,'Revenue per capita'!P$1)/$B166)</f>
        <v>2.4430437364399475</v>
      </c>
      <c r="Q166" s="2">
        <f>IF('Number of Firms per 1000 Capita'!Q166=0,"",SUMIFS(allNAICS!$P:$P,allNAICS!$C:$C,'Revenue per capita'!$A166,allNAICS!$E:$E,'Revenue per capita'!Q$1)/$B166)</f>
        <v>0.8684094390672763</v>
      </c>
      <c r="R166" s="2">
        <f>IF('Number of Firms per 1000 Capita'!R166=0,"",SUMIFS(allNAICS!$P:$P,allNAICS!$C:$C,'Revenue per capita'!$A166,allNAICS!$E:$E,'Revenue per capita'!R$1)/$B166)</f>
        <v>1.3485329149693737</v>
      </c>
      <c r="S166" s="2">
        <f>IF('Number of Firms per 1000 Capita'!S166=0,"",SUMIFS(allNAICS!$P:$P,allNAICS!$C:$C,'Revenue per capita'!$A166,allNAICS!$E:$E,'Revenue per capita'!S$1)/$B166)</f>
        <v>0.56348126257806774</v>
      </c>
      <c r="T166" s="2">
        <f>IF('Number of Firms per 1000 Capita'!T166=0,"",SUMIFS(allNAICS!$P:$P,allNAICS!$C:$C,'Revenue per capita'!$A166,allNAICS!$E:$E,'Revenue per capita'!T$1)/$B166)</f>
        <v>0.22217575445301146</v>
      </c>
      <c r="U166" s="2">
        <f>IF('Number of Firms per 1000 Capita'!U166=0,"",SUMIFS(allNAICS!$P:$P,allNAICS!$C:$C,'Revenue per capita'!$A166,allNAICS!$E:$E,'Revenue per capita'!U$1)/$B166)</f>
        <v>4.8251720783646839</v>
      </c>
      <c r="V166" s="2">
        <f>IF('Number of Firms per 1000 Capita'!V166=0,"",SUMIFS(allNAICS!$P:$P,allNAICS!$C:$C,'Revenue per capita'!$A166,allNAICS!$E:$E,'Revenue per capita'!V$1)/$B166)</f>
        <v>0.12022495534858144</v>
      </c>
      <c r="W166" s="2">
        <f>IF('Number of Firms per 1000 Capita'!W166=0,"",SUMIFS(allNAICS!$P:$P,allNAICS!$C:$C,'Revenue per capita'!$A166,allNAICS!$E:$E,'Revenue per capita'!W$1)/$B166)</f>
        <v>1.4228841697146699</v>
      </c>
      <c r="X166" s="2">
        <f>IF('Number of Firms per 1000 Capita'!X166=0,"",SUMIFS(allNAICS!$P:$P,allNAICS!$C:$C,'Revenue per capita'!$A166,allNAICS!$E:$E,'Revenue per capita'!X$1)/$B166)</f>
        <v>0</v>
      </c>
      <c r="Y166" s="2">
        <f>IF('Number of Firms per 1000 Capita'!Y166=0,"",SUMIFS(allNAICS!$P:$P,allNAICS!$C:$C,'Revenue per capita'!$A166,allNAICS!$E:$E,'Revenue per capita'!Y$1)/$B166)</f>
        <v>0.13593439880590669</v>
      </c>
      <c r="Z166" s="2" t="str">
        <f>IF('Number of Firms per 1000 Capita'!Z166=0,"",SUMIFS(allNAICS!$P:$P,allNAICS!$C:$C,'Revenue per capita'!$A166,allNAICS!$E:$E,'Revenue per capita'!Z$1)/$B166)</f>
        <v/>
      </c>
    </row>
    <row r="167" spans="1:26" x14ac:dyDescent="0.45">
      <c r="A167" s="2" t="s">
        <v>653</v>
      </c>
      <c r="B167" s="2">
        <v>306745</v>
      </c>
      <c r="C167" s="2" t="s">
        <v>502</v>
      </c>
      <c r="D167" s="2">
        <v>36.548434</v>
      </c>
      <c r="E167" s="2">
        <v>-82.561818599999995</v>
      </c>
      <c r="F167" s="3">
        <f t="shared" si="2"/>
        <v>78.84866256988704</v>
      </c>
      <c r="G167" s="2">
        <f>IF('Number of Firms per 1000 Capita'!G167=0,"",SUMIFS(allNAICS!$P:$P,allNAICS!$C:$C,'Revenue per capita'!$A167,allNAICS!$E:$E,'Revenue per capita'!G$1)/$B167)</f>
        <v>0</v>
      </c>
      <c r="H167" s="2">
        <f>IF('Number of Firms per 1000 Capita'!H167=0,"",SUMIFS(allNAICS!$P:$P,allNAICS!$C:$C,'Revenue per capita'!$A167,allNAICS!$E:$E,'Revenue per capita'!H$1)/$B167)</f>
        <v>0.23047482436551534</v>
      </c>
      <c r="I167" s="2" t="str">
        <f>IF('Number of Firms per 1000 Capita'!I167=0,"",SUMIFS(allNAICS!$P:$P,allNAICS!$C:$C,'Revenue per capita'!$A167,allNAICS!$E:$E,'Revenue per capita'!I$1)/$B167)</f>
        <v/>
      </c>
      <c r="J167" s="2">
        <f>IF('Number of Firms per 1000 Capita'!J167=0,"",SUMIFS(allNAICS!$P:$P,allNAICS!$C:$C,'Revenue per capita'!$A167,allNAICS!$E:$E,'Revenue per capita'!J$1)/$B167)</f>
        <v>3.0559813525892841</v>
      </c>
      <c r="K167" s="2">
        <f>IF('Number of Firms per 1000 Capita'!K167=0,"",SUMIFS(allNAICS!$P:$P,allNAICS!$C:$C,'Revenue per capita'!$A167,allNAICS!$E:$E,'Revenue per capita'!K$1)/$B167)</f>
        <v>29.918759881986666</v>
      </c>
      <c r="L167" s="2">
        <f>IF('Number of Firms per 1000 Capita'!L167=0,"",SUMIFS(allNAICS!$P:$P,allNAICS!$C:$C,'Revenue per capita'!$A167,allNAICS!$E:$E,'Revenue per capita'!L$1)/$B167)</f>
        <v>10.189457040864562</v>
      </c>
      <c r="M167" s="2">
        <f>IF('Number of Firms per 1000 Capita'!M167=0,"",SUMIFS(allNAICS!$P:$P,allNAICS!$C:$C,'Revenue per capita'!$A167,allNAICS!$E:$E,'Revenue per capita'!M$1)/$B167)</f>
        <v>12.915571565958695</v>
      </c>
      <c r="N167" s="2">
        <f>IF('Number of Firms per 1000 Capita'!N167=0,"",SUMIFS(allNAICS!$P:$P,allNAICS!$C:$C,'Revenue per capita'!$A167,allNAICS!$E:$E,'Revenue per capita'!N$1)/$B167)</f>
        <v>1.5518622960439452</v>
      </c>
      <c r="O167" s="2">
        <f>IF('Number of Firms per 1000 Capita'!O167=0,"",SUMIFS(allNAICS!$P:$P,allNAICS!$C:$C,'Revenue per capita'!$A167,allNAICS!$E:$E,'Revenue per capita'!O$1)/$B167)</f>
        <v>2.7205757225056644</v>
      </c>
      <c r="P167" s="2">
        <f>IF('Number of Firms per 1000 Capita'!P167=0,"",SUMIFS(allNAICS!$P:$P,allNAICS!$C:$C,'Revenue per capita'!$A167,allNAICS!$E:$E,'Revenue per capita'!P$1)/$B167)</f>
        <v>3.100572136465142</v>
      </c>
      <c r="Q167" s="2">
        <f>IF('Number of Firms per 1000 Capita'!Q167=0,"",SUMIFS(allNAICS!$P:$P,allNAICS!$C:$C,'Revenue per capita'!$A167,allNAICS!$E:$E,'Revenue per capita'!Q$1)/$B167)</f>
        <v>0.83072258716523495</v>
      </c>
      <c r="R167" s="2">
        <f>IF('Number of Firms per 1000 Capita'!R167=0,"",SUMIFS(allNAICS!$P:$P,allNAICS!$C:$C,'Revenue per capita'!$A167,allNAICS!$E:$E,'Revenue per capita'!R$1)/$B167)</f>
        <v>1.3640580938564606</v>
      </c>
      <c r="S167" s="2">
        <f>IF('Number of Firms per 1000 Capita'!S167=0,"",SUMIFS(allNAICS!$P:$P,allNAICS!$C:$C,'Revenue per capita'!$A167,allNAICS!$E:$E,'Revenue per capita'!S$1)/$B167)</f>
        <v>1.610008313093938</v>
      </c>
      <c r="T167" s="2">
        <f>IF('Number of Firms per 1000 Capita'!T167=0,"",SUMIFS(allNAICS!$P:$P,allNAICS!$C:$C,'Revenue per capita'!$A167,allNAICS!$E:$E,'Revenue per capita'!T$1)/$B167)</f>
        <v>0.27465158356289426</v>
      </c>
      <c r="U167" s="2">
        <f>IF('Number of Firms per 1000 Capita'!U167=0,"",SUMIFS(allNAICS!$P:$P,allNAICS!$C:$C,'Revenue per capita'!$A167,allNAICS!$E:$E,'Revenue per capita'!U$1)/$B167)</f>
        <v>7.0802295065934242</v>
      </c>
      <c r="V167" s="2">
        <f>IF('Number of Firms per 1000 Capita'!V167=0,"",SUMIFS(allNAICS!$P:$P,allNAICS!$C:$C,'Revenue per capita'!$A167,allNAICS!$E:$E,'Revenue per capita'!V$1)/$B167)</f>
        <v>0.52329459322890348</v>
      </c>
      <c r="W167" s="2">
        <f>IF('Number of Firms per 1000 Capita'!W167=0,"",SUMIFS(allNAICS!$P:$P,allNAICS!$C:$C,'Revenue per capita'!$A167,allNAICS!$E:$E,'Revenue per capita'!W$1)/$B167)</f>
        <v>1.7533227925475559</v>
      </c>
      <c r="X167" s="2">
        <f>IF('Number of Firms per 1000 Capita'!X167=0,"",SUMIFS(allNAICS!$P:$P,allNAICS!$C:$C,'Revenue per capita'!$A167,allNAICS!$E:$E,'Revenue per capita'!X$1)/$B167)</f>
        <v>0.71300265693002329</v>
      </c>
      <c r="Y167" s="2">
        <f>IF('Number of Firms per 1000 Capita'!Y167=0,"",SUMIFS(allNAICS!$P:$P,allNAICS!$C:$C,'Revenue per capita'!$A167,allNAICS!$E:$E,'Revenue per capita'!Y$1)/$B167)</f>
        <v>1.0161176221291301</v>
      </c>
      <c r="Z167" s="2" t="str">
        <f>IF('Number of Firms per 1000 Capita'!Z167=0,"",SUMIFS(allNAICS!$P:$P,allNAICS!$C:$C,'Revenue per capita'!$A167,allNAICS!$E:$E,'Revenue per capita'!Z$1)/$B167)</f>
        <v/>
      </c>
    </row>
    <row r="168" spans="1:26" x14ac:dyDescent="0.45">
      <c r="A168" s="2" t="s">
        <v>654</v>
      </c>
      <c r="B168" s="2">
        <v>180129</v>
      </c>
      <c r="C168" s="2" t="s">
        <v>451</v>
      </c>
      <c r="D168" s="2">
        <v>41.927036700000002</v>
      </c>
      <c r="E168" s="2">
        <v>-73.997360799999996</v>
      </c>
      <c r="F168" s="3">
        <f t="shared" si="2"/>
        <v>48.691054744100057</v>
      </c>
      <c r="G168" s="2">
        <f>IF('Number of Firms per 1000 Capita'!G168=0,"",SUMIFS(allNAICS!$P:$P,allNAICS!$C:$C,'Revenue per capita'!$A168,allNAICS!$E:$E,'Revenue per capita'!G$1)/$B168)</f>
        <v>0.19488255639014262</v>
      </c>
      <c r="H168" s="2" t="str">
        <f>IF('Number of Firms per 1000 Capita'!H168=0,"",SUMIFS(allNAICS!$P:$P,allNAICS!$C:$C,'Revenue per capita'!$A168,allNAICS!$E:$E,'Revenue per capita'!H$1)/$B168)</f>
        <v/>
      </c>
      <c r="I168" s="2" t="str">
        <f>IF('Number of Firms per 1000 Capita'!I168=0,"",SUMIFS(allNAICS!$P:$P,allNAICS!$C:$C,'Revenue per capita'!$A168,allNAICS!$E:$E,'Revenue per capita'!I$1)/$B168)</f>
        <v/>
      </c>
      <c r="J168" s="2">
        <f>IF('Number of Firms per 1000 Capita'!J168=0,"",SUMIFS(allNAICS!$P:$P,allNAICS!$C:$C,'Revenue per capita'!$A168,allNAICS!$E:$E,'Revenue per capita'!J$1)/$B168)</f>
        <v>2.4843306741279862</v>
      </c>
      <c r="K168" s="2">
        <f>IF('Number of Firms per 1000 Capita'!K168=0,"",SUMIFS(allNAICS!$P:$P,allNAICS!$C:$C,'Revenue per capita'!$A168,allNAICS!$E:$E,'Revenue per capita'!K$1)/$B168)</f>
        <v>5.8760166325244683</v>
      </c>
      <c r="L168" s="2">
        <f>IF('Number of Firms per 1000 Capita'!L168=0,"",SUMIFS(allNAICS!$P:$P,allNAICS!$C:$C,'Revenue per capita'!$A168,allNAICS!$E:$E,'Revenue per capita'!L$1)/$B168)</f>
        <v>5.6296209938433011</v>
      </c>
      <c r="M168" s="2">
        <f>IF('Number of Firms per 1000 Capita'!M168=0,"",SUMIFS(allNAICS!$P:$P,allNAICS!$C:$C,'Revenue per capita'!$A168,allNAICS!$E:$E,'Revenue per capita'!M$1)/$B168)</f>
        <v>13.423224466909826</v>
      </c>
      <c r="N168" s="2">
        <f>IF('Number of Firms per 1000 Capita'!N168=0,"",SUMIFS(allNAICS!$P:$P,allNAICS!$C:$C,'Revenue per capita'!$A168,allNAICS!$E:$E,'Revenue per capita'!N$1)/$B168)</f>
        <v>1.1614898211837072</v>
      </c>
      <c r="O168" s="2">
        <f>IF('Number of Firms per 1000 Capita'!O168=0,"",SUMIFS(allNAICS!$P:$P,allNAICS!$C:$C,'Revenue per capita'!$A168,allNAICS!$E:$E,'Revenue per capita'!O$1)/$B168)</f>
        <v>1.0252929844722394</v>
      </c>
      <c r="P168" s="2">
        <f>IF('Number of Firms per 1000 Capita'!P168=0,"",SUMIFS(allNAICS!$P:$P,allNAICS!$C:$C,'Revenue per capita'!$A168,allNAICS!$E:$E,'Revenue per capita'!P$1)/$B168)</f>
        <v>7.6640962865501949</v>
      </c>
      <c r="Q168" s="2">
        <f>IF('Number of Firms per 1000 Capita'!Q168=0,"",SUMIFS(allNAICS!$P:$P,allNAICS!$C:$C,'Revenue per capita'!$A168,allNAICS!$E:$E,'Revenue per capita'!Q$1)/$B168)</f>
        <v>0.74105224589044516</v>
      </c>
      <c r="R168" s="2">
        <f>IF('Number of Firms per 1000 Capita'!R168=0,"",SUMIFS(allNAICS!$P:$P,allNAICS!$C:$C,'Revenue per capita'!$A168,allNAICS!$E:$E,'Revenue per capita'!R$1)/$B168)</f>
        <v>1.5123272765629077</v>
      </c>
      <c r="S168" s="2">
        <f>IF('Number of Firms per 1000 Capita'!S168=0,"",SUMIFS(allNAICS!$P:$P,allNAICS!$C:$C,'Revenue per capita'!$A168,allNAICS!$E:$E,'Revenue per capita'!S$1)/$B168)</f>
        <v>0.34783405226254516</v>
      </c>
      <c r="T168" s="2">
        <f>IF('Number of Firms per 1000 Capita'!T168=0,"",SUMIFS(allNAICS!$P:$P,allNAICS!$C:$C,'Revenue per capita'!$A168,allNAICS!$E:$E,'Revenue per capita'!T$1)/$B168)</f>
        <v>0.28010481377235202</v>
      </c>
      <c r="U168" s="2">
        <f>IF('Number of Firms per 1000 Capita'!U168=0,"",SUMIFS(allNAICS!$P:$P,allNAICS!$C:$C,'Revenue per capita'!$A168,allNAICS!$E:$E,'Revenue per capita'!U$1)/$B168)</f>
        <v>5.3704067640413262</v>
      </c>
      <c r="V168" s="2">
        <f>IF('Number of Firms per 1000 Capita'!V168=0,"",SUMIFS(allNAICS!$P:$P,allNAICS!$C:$C,'Revenue per capita'!$A168,allNAICS!$E:$E,'Revenue per capita'!V$1)/$B168)</f>
        <v>0</v>
      </c>
      <c r="W168" s="2">
        <f>IF('Number of Firms per 1000 Capita'!W168=0,"",SUMIFS(allNAICS!$P:$P,allNAICS!$C:$C,'Revenue per capita'!$A168,allNAICS!$E:$E,'Revenue per capita'!W$1)/$B168)</f>
        <v>1.8668010148282619</v>
      </c>
      <c r="X168" s="2">
        <f>IF('Number of Firms per 1000 Capita'!X168=0,"",SUMIFS(allNAICS!$P:$P,allNAICS!$C:$C,'Revenue per capita'!$A168,allNAICS!$E:$E,'Revenue per capita'!X$1)/$B168)</f>
        <v>1.1135741607403582</v>
      </c>
      <c r="Y168" s="2" t="str">
        <f>IF('Number of Firms per 1000 Capita'!Y168=0,"",SUMIFS(allNAICS!$P:$P,allNAICS!$C:$C,'Revenue per capita'!$A168,allNAICS!$E:$E,'Revenue per capita'!Y$1)/$B168)</f>
        <v/>
      </c>
      <c r="Z168" s="2" t="str">
        <f>IF('Number of Firms per 1000 Capita'!Z168=0,"",SUMIFS(allNAICS!$P:$P,allNAICS!$C:$C,'Revenue per capita'!$A168,allNAICS!$E:$E,'Revenue per capita'!Z$1)/$B168)</f>
        <v/>
      </c>
    </row>
    <row r="169" spans="1:26" x14ac:dyDescent="0.45">
      <c r="A169" s="2" t="s">
        <v>655</v>
      </c>
      <c r="B169" s="2">
        <v>862490</v>
      </c>
      <c r="C169" s="2" t="s">
        <v>546</v>
      </c>
      <c r="D169" s="2">
        <v>35.960638400000001</v>
      </c>
      <c r="E169" s="2">
        <v>-83.9207392</v>
      </c>
      <c r="F169" s="3">
        <f t="shared" si="2"/>
        <v>99.794021959674865</v>
      </c>
      <c r="G169" s="2">
        <f>IF('Number of Firms per 1000 Capita'!G169=0,"",SUMIFS(allNAICS!$P:$P,allNAICS!$C:$C,'Revenue per capita'!$A169,allNAICS!$E:$E,'Revenue per capita'!G$1)/$B169)</f>
        <v>3.6827093647462582E-2</v>
      </c>
      <c r="H169" s="2">
        <f>IF('Number of Firms per 1000 Capita'!H169=0,"",SUMIFS(allNAICS!$P:$P,allNAICS!$C:$C,'Revenue per capita'!$A169,allNAICS!$E:$E,'Revenue per capita'!H$1)/$B169)</f>
        <v>0.14510776936544192</v>
      </c>
      <c r="I169" s="2">
        <f>IF('Number of Firms per 1000 Capita'!I169=0,"",SUMIFS(allNAICS!$P:$P,allNAICS!$C:$C,'Revenue per capita'!$A169,allNAICS!$E:$E,'Revenue per capita'!I$1)/$B169)</f>
        <v>0</v>
      </c>
      <c r="J169" s="2">
        <f>IF('Number of Firms per 1000 Capita'!J169=0,"",SUMIFS(allNAICS!$P:$P,allNAICS!$C:$C,'Revenue per capita'!$A169,allNAICS!$E:$E,'Revenue per capita'!J$1)/$B169)</f>
        <v>4.8184929680344117</v>
      </c>
      <c r="K169" s="2">
        <f>IF('Number of Firms per 1000 Capita'!K169=0,"",SUMIFS(allNAICS!$P:$P,allNAICS!$C:$C,'Revenue per capita'!$A169,allNAICS!$E:$E,'Revenue per capita'!K$1)/$B169)</f>
        <v>16.013192037009123</v>
      </c>
      <c r="L169" s="2">
        <f>IF('Number of Firms per 1000 Capita'!L169=0,"",SUMIFS(allNAICS!$P:$P,allNAICS!$C:$C,'Revenue per capita'!$A169,allNAICS!$E:$E,'Revenue per capita'!L$1)/$B169)</f>
        <v>30.036718106876602</v>
      </c>
      <c r="M169" s="2">
        <f>IF('Number of Firms per 1000 Capita'!M169=0,"",SUMIFS(allNAICS!$P:$P,allNAICS!$C:$C,'Revenue per capita'!$A169,allNAICS!$E:$E,'Revenue per capita'!M$1)/$B169)</f>
        <v>14.05819313847117</v>
      </c>
      <c r="N169" s="2">
        <f>IF('Number of Firms per 1000 Capita'!N169=0,"",SUMIFS(allNAICS!$P:$P,allNAICS!$C:$C,'Revenue per capita'!$A169,allNAICS!$E:$E,'Revenue per capita'!N$1)/$B169)</f>
        <v>2.2112685364467994</v>
      </c>
      <c r="O169" s="2">
        <f>IF('Number of Firms per 1000 Capita'!O169=0,"",SUMIFS(allNAICS!$P:$P,allNAICS!$C:$C,'Revenue per capita'!$A169,allNAICS!$E:$E,'Revenue per capita'!O$1)/$B169)</f>
        <v>3.2443471808368791</v>
      </c>
      <c r="P169" s="2">
        <f>IF('Number of Firms per 1000 Capita'!P169=0,"",SUMIFS(allNAICS!$P:$P,allNAICS!$C:$C,'Revenue per capita'!$A169,allNAICS!$E:$E,'Revenue per capita'!P$1)/$B169)</f>
        <v>7.2107224431587609</v>
      </c>
      <c r="Q169" s="2">
        <f>IF('Number of Firms per 1000 Capita'!Q169=0,"",SUMIFS(allNAICS!$P:$P,allNAICS!$C:$C,'Revenue per capita'!$A169,allNAICS!$E:$E,'Revenue per capita'!Q$1)/$B169)</f>
        <v>1.6744565154378601</v>
      </c>
      <c r="R169" s="2">
        <f>IF('Number of Firms per 1000 Capita'!R169=0,"",SUMIFS(allNAICS!$P:$P,allNAICS!$C:$C,'Revenue per capita'!$A169,allNAICS!$E:$E,'Revenue per capita'!R$1)/$B169)</f>
        <v>5.001263782768496</v>
      </c>
      <c r="S169" s="2">
        <f>IF('Number of Firms per 1000 Capita'!S169=0,"",SUMIFS(allNAICS!$P:$P,allNAICS!$C:$C,'Revenue per capita'!$A169,allNAICS!$E:$E,'Revenue per capita'!S$1)/$B169)</f>
        <v>4.763334067641364</v>
      </c>
      <c r="T169" s="2">
        <f>IF('Number of Firms per 1000 Capita'!T169=0,"",SUMIFS(allNAICS!$P:$P,allNAICS!$C:$C,'Revenue per capita'!$A169,allNAICS!$E:$E,'Revenue per capita'!T$1)/$B169)</f>
        <v>0.24438776101751905</v>
      </c>
      <c r="U169" s="2">
        <f>IF('Number of Firms per 1000 Capita'!U169=0,"",SUMIFS(allNAICS!$P:$P,allNAICS!$C:$C,'Revenue per capita'!$A169,allNAICS!$E:$E,'Revenue per capita'!U$1)/$B169)</f>
        <v>6.7582174865795546</v>
      </c>
      <c r="V169" s="2">
        <f>IF('Number of Firms per 1000 Capita'!V169=0,"",SUMIFS(allNAICS!$P:$P,allNAICS!$C:$C,'Revenue per capita'!$A169,allNAICS!$E:$E,'Revenue per capita'!V$1)/$B169)</f>
        <v>0.24738953495112986</v>
      </c>
      <c r="W169" s="2">
        <f>IF('Number of Firms per 1000 Capita'!W169=0,"",SUMIFS(allNAICS!$P:$P,allNAICS!$C:$C,'Revenue per capita'!$A169,allNAICS!$E:$E,'Revenue per capita'!W$1)/$B169)</f>
        <v>1.8758049368688332</v>
      </c>
      <c r="X169" s="2">
        <f>IF('Number of Firms per 1000 Capita'!X169=0,"",SUMIFS(allNAICS!$P:$P,allNAICS!$C:$C,'Revenue per capita'!$A169,allNAICS!$E:$E,'Revenue per capita'!X$1)/$B169)</f>
        <v>0.80259249382601539</v>
      </c>
      <c r="Y169" s="2">
        <f>IF('Number of Firms per 1000 Capita'!Y169=0,"",SUMIFS(allNAICS!$P:$P,allNAICS!$C:$C,'Revenue per capita'!$A169,allNAICS!$E:$E,'Revenue per capita'!Y$1)/$B169)</f>
        <v>0.65170610673746943</v>
      </c>
      <c r="Z169" s="2" t="str">
        <f>IF('Number of Firms per 1000 Capita'!Z169=0,"",SUMIFS(allNAICS!$P:$P,allNAICS!$C:$C,'Revenue per capita'!$A169,allNAICS!$E:$E,'Revenue per capita'!Z$1)/$B169)</f>
        <v/>
      </c>
    </row>
    <row r="170" spans="1:26" x14ac:dyDescent="0.45">
      <c r="A170" s="2" t="s">
        <v>656</v>
      </c>
      <c r="B170" s="2">
        <v>82457</v>
      </c>
      <c r="C170" s="2" t="s">
        <v>506</v>
      </c>
      <c r="D170" s="2">
        <v>40.486426999999999</v>
      </c>
      <c r="E170" s="2">
        <v>-86.133603300000004</v>
      </c>
      <c r="F170" s="3">
        <f t="shared" si="2"/>
        <v>81.960694665098188</v>
      </c>
      <c r="G170" s="2">
        <f>IF('Number of Firms per 1000 Capita'!G170=0,"",SUMIFS(allNAICS!$P:$P,allNAICS!$C:$C,'Revenue per capita'!$A170,allNAICS!$E:$E,'Revenue per capita'!G$1)/$B170)</f>
        <v>0</v>
      </c>
      <c r="H170" s="2" t="str">
        <f>IF('Number of Firms per 1000 Capita'!H170=0,"",SUMIFS(allNAICS!$P:$P,allNAICS!$C:$C,'Revenue per capita'!$A170,allNAICS!$E:$E,'Revenue per capita'!H$1)/$B170)</f>
        <v/>
      </c>
      <c r="I170" s="2" t="str">
        <f>IF('Number of Firms per 1000 Capita'!I170=0,"",SUMIFS(allNAICS!$P:$P,allNAICS!$C:$C,'Revenue per capita'!$A170,allNAICS!$E:$E,'Revenue per capita'!I$1)/$B170)</f>
        <v/>
      </c>
      <c r="J170" s="2">
        <f>IF('Number of Firms per 1000 Capita'!J170=0,"",SUMIFS(allNAICS!$P:$P,allNAICS!$C:$C,'Revenue per capita'!$A170,allNAICS!$E:$E,'Revenue per capita'!J$1)/$B170)</f>
        <v>0</v>
      </c>
      <c r="K170" s="2">
        <f>IF('Number of Firms per 1000 Capita'!K170=0,"",SUMIFS(allNAICS!$P:$P,allNAICS!$C:$C,'Revenue per capita'!$A170,allNAICS!$E:$E,'Revenue per capita'!K$1)/$B170)</f>
        <v>51.101471069769701</v>
      </c>
      <c r="L170" s="2">
        <f>IF('Number of Firms per 1000 Capita'!L170=0,"",SUMIFS(allNAICS!$P:$P,allNAICS!$C:$C,'Revenue per capita'!$A170,allNAICS!$E:$E,'Revenue per capita'!L$1)/$B170)</f>
        <v>5.7567580678414201</v>
      </c>
      <c r="M170" s="2">
        <f>IF('Number of Firms per 1000 Capita'!M170=0,"",SUMIFS(allNAICS!$P:$P,allNAICS!$C:$C,'Revenue per capita'!$A170,allNAICS!$E:$E,'Revenue per capita'!M$1)/$B170)</f>
        <v>12.147689098560463</v>
      </c>
      <c r="N170" s="2">
        <f>IF('Number of Firms per 1000 Capita'!N170=0,"",SUMIFS(allNAICS!$P:$P,allNAICS!$C:$C,'Revenue per capita'!$A170,allNAICS!$E:$E,'Revenue per capita'!N$1)/$B170)</f>
        <v>0</v>
      </c>
      <c r="O170" s="2">
        <f>IF('Number of Firms per 1000 Capita'!O170=0,"",SUMIFS(allNAICS!$P:$P,allNAICS!$C:$C,'Revenue per capita'!$A170,allNAICS!$E:$E,'Revenue per capita'!O$1)/$B170)</f>
        <v>1.416035024315704</v>
      </c>
      <c r="P170" s="2">
        <f>IF('Number of Firms per 1000 Capita'!P170=0,"",SUMIFS(allNAICS!$P:$P,allNAICS!$C:$C,'Revenue per capita'!$A170,allNAICS!$E:$E,'Revenue per capita'!P$1)/$B170)</f>
        <v>1.2845725650945341</v>
      </c>
      <c r="Q170" s="2">
        <f>IF('Number of Firms per 1000 Capita'!Q170=0,"",SUMIFS(allNAICS!$P:$P,allNAICS!$C:$C,'Revenue per capita'!$A170,allNAICS!$E:$E,'Revenue per capita'!Q$1)/$B170)</f>
        <v>0.89170112907333521</v>
      </c>
      <c r="R170" s="2">
        <f>IF('Number of Firms per 1000 Capita'!R170=0,"",SUMIFS(allNAICS!$P:$P,allNAICS!$C:$C,'Revenue per capita'!$A170,allNAICS!$E:$E,'Revenue per capita'!R$1)/$B170)</f>
        <v>0.77652594685714982</v>
      </c>
      <c r="S170" s="2">
        <f>IF('Number of Firms per 1000 Capita'!S170=0,"",SUMIFS(allNAICS!$P:$P,allNAICS!$C:$C,'Revenue per capita'!$A170,allNAICS!$E:$E,'Revenue per capita'!S$1)/$B170)</f>
        <v>1.1759826333725456</v>
      </c>
      <c r="T170" s="2">
        <f>IF('Number of Firms per 1000 Capita'!T170=0,"",SUMIFS(allNAICS!$P:$P,allNAICS!$C:$C,'Revenue per capita'!$A170,allNAICS!$E:$E,'Revenue per capita'!T$1)/$B170)</f>
        <v>0</v>
      </c>
      <c r="U170" s="2">
        <f>IF('Number of Firms per 1000 Capita'!U170=0,"",SUMIFS(allNAICS!$P:$P,allNAICS!$C:$C,'Revenue per capita'!$A170,allNAICS!$E:$E,'Revenue per capita'!U$1)/$B170)</f>
        <v>3.945013764750112</v>
      </c>
      <c r="V170" s="2">
        <f>IF('Number of Firms per 1000 Capita'!V170=0,"",SUMIFS(allNAICS!$P:$P,allNAICS!$C:$C,'Revenue per capita'!$A170,allNAICS!$E:$E,'Revenue per capita'!V$1)/$B170)</f>
        <v>0.13992747735183186</v>
      </c>
      <c r="W170" s="2">
        <f>IF('Number of Firms per 1000 Capita'!W170=0,"",SUMIFS(allNAICS!$P:$P,allNAICS!$C:$C,'Revenue per capita'!$A170,allNAICS!$E:$E,'Revenue per capita'!W$1)/$B170)</f>
        <v>2.6343306208084214</v>
      </c>
      <c r="X170" s="2">
        <f>IF('Number of Firms per 1000 Capita'!X170=0,"",SUMIFS(allNAICS!$P:$P,allNAICS!$C:$C,'Revenue per capita'!$A170,allNAICS!$E:$E,'Revenue per capita'!X$1)/$B170)</f>
        <v>0.69068726730295793</v>
      </c>
      <c r="Y170" s="2" t="str">
        <f>IF('Number of Firms per 1000 Capita'!Y170=0,"",SUMIFS(allNAICS!$P:$P,allNAICS!$C:$C,'Revenue per capita'!$A170,allNAICS!$E:$E,'Revenue per capita'!Y$1)/$B170)</f>
        <v/>
      </c>
      <c r="Z170" s="2" t="str">
        <f>IF('Number of Firms per 1000 Capita'!Z170=0,"",SUMIFS(allNAICS!$P:$P,allNAICS!$C:$C,'Revenue per capita'!$A170,allNAICS!$E:$E,'Revenue per capita'!Z$1)/$B170)</f>
        <v/>
      </c>
    </row>
    <row r="171" spans="1:26" x14ac:dyDescent="0.45">
      <c r="A171" s="2" t="s">
        <v>657</v>
      </c>
      <c r="B171" s="2">
        <v>136291</v>
      </c>
      <c r="C171" s="2" t="s">
        <v>589</v>
      </c>
      <c r="D171" s="2">
        <v>43.801355600000001</v>
      </c>
      <c r="E171" s="2">
        <v>-91.239580700000005</v>
      </c>
      <c r="F171" s="3">
        <f t="shared" si="2"/>
        <v>111.03262137631981</v>
      </c>
      <c r="G171" s="2">
        <f>IF('Number of Firms per 1000 Capita'!G171=0,"",SUMIFS(allNAICS!$P:$P,allNAICS!$C:$C,'Revenue per capita'!$A171,allNAICS!$E:$E,'Revenue per capita'!G$1)/$B171)</f>
        <v>0</v>
      </c>
      <c r="H171" s="2" t="str">
        <f>IF('Number of Firms per 1000 Capita'!H171=0,"",SUMIFS(allNAICS!$P:$P,allNAICS!$C:$C,'Revenue per capita'!$A171,allNAICS!$E:$E,'Revenue per capita'!H$1)/$B171)</f>
        <v/>
      </c>
      <c r="I171" s="2" t="str">
        <f>IF('Number of Firms per 1000 Capita'!I171=0,"",SUMIFS(allNAICS!$P:$P,allNAICS!$C:$C,'Revenue per capita'!$A171,allNAICS!$E:$E,'Revenue per capita'!I$1)/$B171)</f>
        <v/>
      </c>
      <c r="J171" s="2">
        <f>IF('Number of Firms per 1000 Capita'!J171=0,"",SUMIFS(allNAICS!$P:$P,allNAICS!$C:$C,'Revenue per capita'!$A171,allNAICS!$E:$E,'Revenue per capita'!J$1)/$B171)</f>
        <v>4.8335766851809732</v>
      </c>
      <c r="K171" s="2">
        <f>IF('Number of Firms per 1000 Capita'!K171=0,"",SUMIFS(allNAICS!$P:$P,allNAICS!$C:$C,'Revenue per capita'!$A171,allNAICS!$E:$E,'Revenue per capita'!K$1)/$B171)</f>
        <v>13.171764826731039</v>
      </c>
      <c r="L171" s="2">
        <f>IF('Number of Firms per 1000 Capita'!L171=0,"",SUMIFS(allNAICS!$P:$P,allNAICS!$C:$C,'Revenue per capita'!$A171,allNAICS!$E:$E,'Revenue per capita'!L$1)/$B171)</f>
        <v>45.64318993917427</v>
      </c>
      <c r="M171" s="2">
        <f>IF('Number of Firms per 1000 Capita'!M171=0,"",SUMIFS(allNAICS!$P:$P,allNAICS!$C:$C,'Revenue per capita'!$A171,allNAICS!$E:$E,'Revenue per capita'!M$1)/$B171)</f>
        <v>17.02007469311987</v>
      </c>
      <c r="N171" s="2">
        <f>IF('Number of Firms per 1000 Capita'!N171=0,"",SUMIFS(allNAICS!$P:$P,allNAICS!$C:$C,'Revenue per capita'!$A171,allNAICS!$E:$E,'Revenue per capita'!N$1)/$B171)</f>
        <v>2.4865178184913166</v>
      </c>
      <c r="O171" s="2">
        <f>IF('Number of Firms per 1000 Capita'!O171=0,"",SUMIFS(allNAICS!$P:$P,allNAICS!$C:$C,'Revenue per capita'!$A171,allNAICS!$E:$E,'Revenue per capita'!O$1)/$B171)</f>
        <v>3.7461461138299668</v>
      </c>
      <c r="P171" s="2">
        <f>IF('Number of Firms per 1000 Capita'!P171=0,"",SUMIFS(allNAICS!$P:$P,allNAICS!$C:$C,'Revenue per capita'!$A171,allNAICS!$E:$E,'Revenue per capita'!P$1)/$B171)</f>
        <v>4.8278462994621805</v>
      </c>
      <c r="Q171" s="2">
        <f>IF('Number of Firms per 1000 Capita'!Q171=0,"",SUMIFS(allNAICS!$P:$P,allNAICS!$C:$C,'Revenue per capita'!$A171,allNAICS!$E:$E,'Revenue per capita'!Q$1)/$B171)</f>
        <v>0.88247206345246565</v>
      </c>
      <c r="R171" s="2">
        <f>IF('Number of Firms per 1000 Capita'!R171=0,"",SUMIFS(allNAICS!$P:$P,allNAICS!$C:$C,'Revenue per capita'!$A171,allNAICS!$E:$E,'Revenue per capita'!R$1)/$B171)</f>
        <v>1.9532691080115341</v>
      </c>
      <c r="S171" s="2">
        <f>IF('Number of Firms per 1000 Capita'!S171=0,"",SUMIFS(allNAICS!$P:$P,allNAICS!$C:$C,'Revenue per capita'!$A171,allNAICS!$E:$E,'Revenue per capita'!S$1)/$B171)</f>
        <v>1.0134051404714912</v>
      </c>
      <c r="T171" s="2">
        <f>IF('Number of Firms per 1000 Capita'!T171=0,"",SUMIFS(allNAICS!$P:$P,allNAICS!$C:$C,'Revenue per capita'!$A171,allNAICS!$E:$E,'Revenue per capita'!T$1)/$B171)</f>
        <v>0.46311935490971523</v>
      </c>
      <c r="U171" s="2">
        <f>IF('Number of Firms per 1000 Capita'!U171=0,"",SUMIFS(allNAICS!$P:$P,allNAICS!$C:$C,'Revenue per capita'!$A171,allNAICS!$E:$E,'Revenue per capita'!U$1)/$B171)</f>
        <v>11.311583303372929</v>
      </c>
      <c r="V171" s="2">
        <f>IF('Number of Firms per 1000 Capita'!V171=0,"",SUMIFS(allNAICS!$P:$P,allNAICS!$C:$C,'Revenue per capita'!$A171,allNAICS!$E:$E,'Revenue per capita'!V$1)/$B171)</f>
        <v>0.75161969609145141</v>
      </c>
      <c r="W171" s="2">
        <f>IF('Number of Firms per 1000 Capita'!W171=0,"",SUMIFS(allNAICS!$P:$P,allNAICS!$C:$C,'Revenue per capita'!$A171,allNAICS!$E:$E,'Revenue per capita'!W$1)/$B171)</f>
        <v>2.171867548113962</v>
      </c>
      <c r="X171" s="2">
        <f>IF('Number of Firms per 1000 Capita'!X171=0,"",SUMIFS(allNAICS!$P:$P,allNAICS!$C:$C,'Revenue per capita'!$A171,allNAICS!$E:$E,'Revenue per capita'!X$1)/$B171)</f>
        <v>0.75616878590662628</v>
      </c>
      <c r="Y171" s="2" t="str">
        <f>IF('Number of Firms per 1000 Capita'!Y171=0,"",SUMIFS(allNAICS!$P:$P,allNAICS!$C:$C,'Revenue per capita'!$A171,allNAICS!$E:$E,'Revenue per capita'!Y$1)/$B171)</f>
        <v/>
      </c>
      <c r="Z171" s="2" t="str">
        <f>IF('Number of Firms per 1000 Capita'!Z171=0,"",SUMIFS(allNAICS!$P:$P,allNAICS!$C:$C,'Revenue per capita'!$A171,allNAICS!$E:$E,'Revenue per capita'!Z$1)/$B171)</f>
        <v/>
      </c>
    </row>
    <row r="172" spans="1:26" x14ac:dyDescent="0.45">
      <c r="A172" s="2" t="s">
        <v>658</v>
      </c>
      <c r="B172" s="2">
        <v>487633</v>
      </c>
      <c r="C172" s="2" t="s">
        <v>455</v>
      </c>
      <c r="D172" s="2">
        <v>30.2240897</v>
      </c>
      <c r="E172" s="2">
        <v>-92.019842699999998</v>
      </c>
      <c r="F172" s="3">
        <f t="shared" si="2"/>
        <v>88.305873474518734</v>
      </c>
      <c r="G172" s="2">
        <f>IF('Number of Firms per 1000 Capita'!G172=0,"",SUMIFS(allNAICS!$P:$P,allNAICS!$C:$C,'Revenue per capita'!$A172,allNAICS!$E:$E,'Revenue per capita'!G$1)/$B172)</f>
        <v>0.10700055164437189</v>
      </c>
      <c r="H172" s="2">
        <f>IF('Number of Firms per 1000 Capita'!H172=0,"",SUMIFS(allNAICS!$P:$P,allNAICS!$C:$C,'Revenue per capita'!$A172,allNAICS!$E:$E,'Revenue per capita'!H$1)/$B172)</f>
        <v>6.5404945932699388</v>
      </c>
      <c r="I172" s="2">
        <f>IF('Number of Firms per 1000 Capita'!I172=0,"",SUMIFS(allNAICS!$P:$P,allNAICS!$C:$C,'Revenue per capita'!$A172,allNAICS!$E:$E,'Revenue per capita'!I$1)/$B172)</f>
        <v>0.83203761845486257</v>
      </c>
      <c r="J172" s="2">
        <f>IF('Number of Firms per 1000 Capita'!J172=0,"",SUMIFS(allNAICS!$P:$P,allNAICS!$C:$C,'Revenue per capita'!$A172,allNAICS!$E:$E,'Revenue per capita'!J$1)/$B172)</f>
        <v>5.4036724339821136</v>
      </c>
      <c r="K172" s="2">
        <f>IF('Number of Firms per 1000 Capita'!K172=0,"",SUMIFS(allNAICS!$P:$P,allNAICS!$C:$C,'Revenue per capita'!$A172,allNAICS!$E:$E,'Revenue per capita'!K$1)/$B172)</f>
        <v>10.023068578213534</v>
      </c>
      <c r="L172" s="2">
        <f>IF('Number of Firms per 1000 Capita'!L172=0,"",SUMIFS(allNAICS!$P:$P,allNAICS!$C:$C,'Revenue per capita'!$A172,allNAICS!$E:$E,'Revenue per capita'!L$1)/$B172)</f>
        <v>16.653345856412507</v>
      </c>
      <c r="M172" s="2">
        <f>IF('Number of Firms per 1000 Capita'!M172=0,"",SUMIFS(allNAICS!$P:$P,allNAICS!$C:$C,'Revenue per capita'!$A172,allNAICS!$E:$E,'Revenue per capita'!M$1)/$B172)</f>
        <v>14.688068691003275</v>
      </c>
      <c r="N172" s="2">
        <f>IF('Number of Firms per 1000 Capita'!N172=0,"",SUMIFS(allNAICS!$P:$P,allNAICS!$C:$C,'Revenue per capita'!$A172,allNAICS!$E:$E,'Revenue per capita'!N$1)/$B172)</f>
        <v>3.648005774834763</v>
      </c>
      <c r="O172" s="2">
        <f>IF('Number of Firms per 1000 Capita'!O172=0,"",SUMIFS(allNAICS!$P:$P,allNAICS!$C:$C,'Revenue per capita'!$A172,allNAICS!$E:$E,'Revenue per capita'!O$1)/$B172)</f>
        <v>2.4102265433225396</v>
      </c>
      <c r="P172" s="2">
        <f>IF('Number of Firms per 1000 Capita'!P172=0,"",SUMIFS(allNAICS!$P:$P,allNAICS!$C:$C,'Revenue per capita'!$A172,allNAICS!$E:$E,'Revenue per capita'!P$1)/$B172)</f>
        <v>2.6462913707644891</v>
      </c>
      <c r="Q172" s="2">
        <f>IF('Number of Firms per 1000 Capita'!Q172=0,"",SUMIFS(allNAICS!$P:$P,allNAICS!$C:$C,'Revenue per capita'!$A172,allNAICS!$E:$E,'Revenue per capita'!Q$1)/$B172)</f>
        <v>5.6166092122559386</v>
      </c>
      <c r="R172" s="2">
        <f>IF('Number of Firms per 1000 Capita'!R172=0,"",SUMIFS(allNAICS!$P:$P,allNAICS!$C:$C,'Revenue per capita'!$A172,allNAICS!$E:$E,'Revenue per capita'!R$1)/$B172)</f>
        <v>3.836243650450236</v>
      </c>
      <c r="S172" s="2">
        <f>IF('Number of Firms per 1000 Capita'!S172=0,"",SUMIFS(allNAICS!$P:$P,allNAICS!$C:$C,'Revenue per capita'!$A172,allNAICS!$E:$E,'Revenue per capita'!S$1)/$B172)</f>
        <v>1.9358308399964728</v>
      </c>
      <c r="T172" s="2">
        <f>IF('Number of Firms per 1000 Capita'!T172=0,"",SUMIFS(allNAICS!$P:$P,allNAICS!$C:$C,'Revenue per capita'!$A172,allNAICS!$E:$E,'Revenue per capita'!T$1)/$B172)</f>
        <v>0.33636566844327598</v>
      </c>
      <c r="U172" s="2">
        <f>IF('Number of Firms per 1000 Capita'!U172=0,"",SUMIFS(allNAICS!$P:$P,allNAICS!$C:$C,'Revenue per capita'!$A172,allNAICS!$E:$E,'Revenue per capita'!U$1)/$B172)</f>
        <v>8.0744432800897403</v>
      </c>
      <c r="V172" s="2">
        <f>IF('Number of Firms per 1000 Capita'!V172=0,"",SUMIFS(allNAICS!$P:$P,allNAICS!$C:$C,'Revenue per capita'!$A172,allNAICS!$E:$E,'Revenue per capita'!V$1)/$B172)</f>
        <v>0.28626856672948714</v>
      </c>
      <c r="W172" s="2">
        <f>IF('Number of Firms per 1000 Capita'!W172=0,"",SUMIFS(allNAICS!$P:$P,allNAICS!$C:$C,'Revenue per capita'!$A172,allNAICS!$E:$E,'Revenue per capita'!W$1)/$B172)</f>
        <v>2.1031657004345483</v>
      </c>
      <c r="X172" s="2">
        <f>IF('Number of Firms per 1000 Capita'!X172=0,"",SUMIFS(allNAICS!$P:$P,allNAICS!$C:$C,'Revenue per capita'!$A172,allNAICS!$E:$E,'Revenue per capita'!X$1)/$B172)</f>
        <v>1.5995061860046387</v>
      </c>
      <c r="Y172" s="2">
        <f>IF('Number of Firms per 1000 Capita'!Y172=0,"",SUMIFS(allNAICS!$P:$P,allNAICS!$C:$C,'Revenue per capita'!$A172,allNAICS!$E:$E,'Revenue per capita'!Y$1)/$B172)</f>
        <v>1.5652283582120161</v>
      </c>
      <c r="Z172" s="2" t="str">
        <f>IF('Number of Firms per 1000 Capita'!Z172=0,"",SUMIFS(allNAICS!$P:$P,allNAICS!$C:$C,'Revenue per capita'!$A172,allNAICS!$E:$E,'Revenue per capita'!Z$1)/$B172)</f>
        <v/>
      </c>
    </row>
    <row r="173" spans="1:26" x14ac:dyDescent="0.45">
      <c r="A173" s="2" t="s">
        <v>659</v>
      </c>
      <c r="B173" s="2">
        <v>214760</v>
      </c>
      <c r="C173" s="2" t="s">
        <v>506</v>
      </c>
      <c r="D173" s="2">
        <v>40.416702200000003</v>
      </c>
      <c r="E173" s="2">
        <v>-86.875286900000006</v>
      </c>
      <c r="F173" s="3">
        <f t="shared" si="2"/>
        <v>104.49329484075248</v>
      </c>
      <c r="G173" s="2">
        <f>IF('Number of Firms per 1000 Capita'!G173=0,"",SUMIFS(allNAICS!$P:$P,allNAICS!$C:$C,'Revenue per capita'!$A173,allNAICS!$E:$E,'Revenue per capita'!G$1)/$B173)</f>
        <v>7.9465449804432861E-2</v>
      </c>
      <c r="H173" s="2" t="str">
        <f>IF('Number of Firms per 1000 Capita'!H173=0,"",SUMIFS(allNAICS!$P:$P,allNAICS!$C:$C,'Revenue per capita'!$A173,allNAICS!$E:$E,'Revenue per capita'!H$1)/$B173)</f>
        <v/>
      </c>
      <c r="I173" s="2" t="str">
        <f>IF('Number of Firms per 1000 Capita'!I173=0,"",SUMIFS(allNAICS!$P:$P,allNAICS!$C:$C,'Revenue per capita'!$A173,allNAICS!$E:$E,'Revenue per capita'!I$1)/$B173)</f>
        <v/>
      </c>
      <c r="J173" s="2">
        <f>IF('Number of Firms per 1000 Capita'!J173=0,"",SUMIFS(allNAICS!$P:$P,allNAICS!$C:$C,'Revenue per capita'!$A173,allNAICS!$E:$E,'Revenue per capita'!J$1)/$B173)</f>
        <v>3.2323989569752283</v>
      </c>
      <c r="K173" s="2">
        <f>IF('Number of Firms per 1000 Capita'!K173=0,"",SUMIFS(allNAICS!$P:$P,allNAICS!$C:$C,'Revenue per capita'!$A173,allNAICS!$E:$E,'Revenue per capita'!K$1)/$B173)</f>
        <v>58.520781337306758</v>
      </c>
      <c r="L173" s="2">
        <f>IF('Number of Firms per 1000 Capita'!L173=0,"",SUMIFS(allNAICS!$P:$P,allNAICS!$C:$C,'Revenue per capita'!$A173,allNAICS!$E:$E,'Revenue per capita'!L$1)/$B173)</f>
        <v>11.067107468802384</v>
      </c>
      <c r="M173" s="2">
        <f>IF('Number of Firms per 1000 Capita'!M173=0,"",SUMIFS(allNAICS!$P:$P,allNAICS!$C:$C,'Revenue per capita'!$A173,allNAICS!$E:$E,'Revenue per capita'!M$1)/$B173)</f>
        <v>10.163526727509778</v>
      </c>
      <c r="N173" s="2">
        <f>IF('Number of Firms per 1000 Capita'!N173=0,"",SUMIFS(allNAICS!$P:$P,allNAICS!$C:$C,'Revenue per capita'!$A173,allNAICS!$E:$E,'Revenue per capita'!N$1)/$B173)</f>
        <v>1.6342102812441794</v>
      </c>
      <c r="O173" s="2">
        <f>IF('Number of Firms per 1000 Capita'!O173=0,"",SUMIFS(allNAICS!$P:$P,allNAICS!$C:$C,'Revenue per capita'!$A173,allNAICS!$E:$E,'Revenue per capita'!O$1)/$B173)</f>
        <v>0.70711026261873722</v>
      </c>
      <c r="P173" s="2">
        <f>IF('Number of Firms per 1000 Capita'!P173=0,"",SUMIFS(allNAICS!$P:$P,allNAICS!$C:$C,'Revenue per capita'!$A173,allNAICS!$E:$E,'Revenue per capita'!P$1)/$B173)</f>
        <v>6.1238219407710934</v>
      </c>
      <c r="Q173" s="2">
        <f>IF('Number of Firms per 1000 Capita'!Q173=0,"",SUMIFS(allNAICS!$P:$P,allNAICS!$C:$C,'Revenue per capita'!$A173,allNAICS!$E:$E,'Revenue per capita'!Q$1)/$B173)</f>
        <v>1.347844105047495</v>
      </c>
      <c r="R173" s="2">
        <f>IF('Number of Firms per 1000 Capita'!R173=0,"",SUMIFS(allNAICS!$P:$P,allNAICS!$C:$C,'Revenue per capita'!$A173,allNAICS!$E:$E,'Revenue per capita'!R$1)/$B173)</f>
        <v>1.8648677593592848</v>
      </c>
      <c r="S173" s="2">
        <f>IF('Number of Firms per 1000 Capita'!S173=0,"",SUMIFS(allNAICS!$P:$P,allNAICS!$C:$C,'Revenue per capita'!$A173,allNAICS!$E:$E,'Revenue per capita'!S$1)/$B173)</f>
        <v>1.043956043956044</v>
      </c>
      <c r="T173" s="2">
        <f>IF('Number of Firms per 1000 Capita'!T173=0,"",SUMIFS(allNAICS!$P:$P,allNAICS!$C:$C,'Revenue per capita'!$A173,allNAICS!$E:$E,'Revenue per capita'!T$1)/$B173)</f>
        <v>0.12976811324268953</v>
      </c>
      <c r="U173" s="2">
        <f>IF('Number of Firms per 1000 Capita'!U173=0,"",SUMIFS(allNAICS!$P:$P,allNAICS!$C:$C,'Revenue per capita'!$A173,allNAICS!$E:$E,'Revenue per capita'!U$1)/$B173)</f>
        <v>5.8361426708884334</v>
      </c>
      <c r="V173" s="2">
        <f>IF('Number of Firms per 1000 Capita'!V173=0,"",SUMIFS(allNAICS!$P:$P,allNAICS!$C:$C,'Revenue per capita'!$A173,allNAICS!$E:$E,'Revenue per capita'!V$1)/$B173)</f>
        <v>0.18190072639225183</v>
      </c>
      <c r="W173" s="2">
        <f>IF('Number of Firms per 1000 Capita'!W173=0,"",SUMIFS(allNAICS!$P:$P,allNAICS!$C:$C,'Revenue per capita'!$A173,allNAICS!$E:$E,'Revenue per capita'!W$1)/$B173)</f>
        <v>1.9856165021419259</v>
      </c>
      <c r="X173" s="2">
        <f>IF('Number of Firms per 1000 Capita'!X173=0,"",SUMIFS(allNAICS!$P:$P,allNAICS!$C:$C,'Revenue per capita'!$A173,allNAICS!$E:$E,'Revenue per capita'!X$1)/$B173)</f>
        <v>0.57477649469174896</v>
      </c>
      <c r="Y173" s="2" t="str">
        <f>IF('Number of Firms per 1000 Capita'!Y173=0,"",SUMIFS(allNAICS!$P:$P,allNAICS!$C:$C,'Revenue per capita'!$A173,allNAICS!$E:$E,'Revenue per capita'!Y$1)/$B173)</f>
        <v/>
      </c>
      <c r="Z173" s="2" t="str">
        <f>IF('Number of Firms per 1000 Capita'!Z173=0,"",SUMIFS(allNAICS!$P:$P,allNAICS!$C:$C,'Revenue per capita'!$A173,allNAICS!$E:$E,'Revenue per capita'!Z$1)/$B173)</f>
        <v/>
      </c>
    </row>
    <row r="174" spans="1:26" x14ac:dyDescent="0.45">
      <c r="A174" s="2" t="s">
        <v>660</v>
      </c>
      <c r="B174" s="2">
        <v>205559</v>
      </c>
      <c r="C174" s="2" t="s">
        <v>455</v>
      </c>
      <c r="D174" s="2">
        <v>30.226594899999998</v>
      </c>
      <c r="E174" s="2">
        <v>-93.217375799999999</v>
      </c>
      <c r="F174" s="3">
        <f t="shared" si="2"/>
        <v>292.27603753666835</v>
      </c>
      <c r="G174" s="2">
        <f>IF('Number of Firms per 1000 Capita'!G174=0,"",SUMIFS(allNAICS!$P:$P,allNAICS!$C:$C,'Revenue per capita'!$A174,allNAICS!$E:$E,'Revenue per capita'!G$1)/$B174)</f>
        <v>0.13716743124844935</v>
      </c>
      <c r="H174" s="2">
        <f>IF('Number of Firms per 1000 Capita'!H174=0,"",SUMIFS(allNAICS!$P:$P,allNAICS!$C:$C,'Revenue per capita'!$A174,allNAICS!$E:$E,'Revenue per capita'!H$1)/$B174)</f>
        <v>4.4193394597171611</v>
      </c>
      <c r="I174" s="2" t="str">
        <f>IF('Number of Firms per 1000 Capita'!I174=0,"",SUMIFS(allNAICS!$P:$P,allNAICS!$C:$C,'Revenue per capita'!$A174,allNAICS!$E:$E,'Revenue per capita'!I$1)/$B174)</f>
        <v/>
      </c>
      <c r="J174" s="2">
        <f>IF('Number of Firms per 1000 Capita'!J174=0,"",SUMIFS(allNAICS!$P:$P,allNAICS!$C:$C,'Revenue per capita'!$A174,allNAICS!$E:$E,'Revenue per capita'!J$1)/$B174)</f>
        <v>4.2518109156008741</v>
      </c>
      <c r="K174" s="2">
        <f>IF('Number of Firms per 1000 Capita'!K174=0,"",SUMIFS(allNAICS!$P:$P,allNAICS!$C:$C,'Revenue per capita'!$A174,allNAICS!$E:$E,'Revenue per capita'!K$1)/$B174)</f>
        <v>228.16958634747201</v>
      </c>
      <c r="L174" s="2">
        <f>IF('Number of Firms per 1000 Capita'!L174=0,"",SUMIFS(allNAICS!$P:$P,allNAICS!$C:$C,'Revenue per capita'!$A174,allNAICS!$E:$E,'Revenue per capita'!L$1)/$B174)</f>
        <v>12.40378188257386</v>
      </c>
      <c r="M174" s="2">
        <f>IF('Number of Firms per 1000 Capita'!M174=0,"",SUMIFS(allNAICS!$P:$P,allNAICS!$C:$C,'Revenue per capita'!$A174,allNAICS!$E:$E,'Revenue per capita'!M$1)/$B174)</f>
        <v>17.803564913236588</v>
      </c>
      <c r="N174" s="2">
        <f>IF('Number of Firms per 1000 Capita'!N174=0,"",SUMIFS(allNAICS!$P:$P,allNAICS!$C:$C,'Revenue per capita'!$A174,allNAICS!$E:$E,'Revenue per capita'!N$1)/$B174)</f>
        <v>4.6951824050515913</v>
      </c>
      <c r="O174" s="2">
        <f>IF('Number of Firms per 1000 Capita'!O174=0,"",SUMIFS(allNAICS!$P:$P,allNAICS!$C:$C,'Revenue per capita'!$A174,allNAICS!$E:$E,'Revenue per capita'!O$1)/$B174)</f>
        <v>1.2189055210426203</v>
      </c>
      <c r="P174" s="2">
        <f>IF('Number of Firms per 1000 Capita'!P174=0,"",SUMIFS(allNAICS!$P:$P,allNAICS!$C:$C,'Revenue per capita'!$A174,allNAICS!$E:$E,'Revenue per capita'!P$1)/$B174)</f>
        <v>1.6604235280381787</v>
      </c>
      <c r="Q174" s="2">
        <f>IF('Number of Firms per 1000 Capita'!Q174=0,"",SUMIFS(allNAICS!$P:$P,allNAICS!$C:$C,'Revenue per capita'!$A174,allNAICS!$E:$E,'Revenue per capita'!Q$1)/$B174)</f>
        <v>1.3706624375483438</v>
      </c>
      <c r="R174" s="2">
        <f>IF('Number of Firms per 1000 Capita'!R174=0,"",SUMIFS(allNAICS!$P:$P,allNAICS!$C:$C,'Revenue per capita'!$A174,allNAICS!$E:$E,'Revenue per capita'!R$1)/$B174)</f>
        <v>2.2597064589728495</v>
      </c>
      <c r="S174" s="2">
        <f>IF('Number of Firms per 1000 Capita'!S174=0,"",SUMIFS(allNAICS!$P:$P,allNAICS!$C:$C,'Revenue per capita'!$A174,allNAICS!$E:$E,'Revenue per capita'!S$1)/$B174)</f>
        <v>1.1836747600445614</v>
      </c>
      <c r="T174" s="2">
        <f>IF('Number of Firms per 1000 Capita'!T174=0,"",SUMIFS(allNAICS!$P:$P,allNAICS!$C:$C,'Revenue per capita'!$A174,allNAICS!$E:$E,'Revenue per capita'!T$1)/$B174)</f>
        <v>0.23215719087950418</v>
      </c>
      <c r="U174" s="2">
        <f>IF('Number of Firms per 1000 Capita'!U174=0,"",SUMIFS(allNAICS!$P:$P,allNAICS!$C:$C,'Revenue per capita'!$A174,allNAICS!$E:$E,'Revenue per capita'!U$1)/$B174)</f>
        <v>5.8938406978045235</v>
      </c>
      <c r="V174" s="2">
        <f>IF('Number of Firms per 1000 Capita'!V174=0,"",SUMIFS(allNAICS!$P:$P,allNAICS!$C:$C,'Revenue per capita'!$A174,allNAICS!$E:$E,'Revenue per capita'!V$1)/$B174)</f>
        <v>0.23224475697974792</v>
      </c>
      <c r="W174" s="2">
        <f>IF('Number of Firms per 1000 Capita'!W174=0,"",SUMIFS(allNAICS!$P:$P,allNAICS!$C:$C,'Revenue per capita'!$A174,allNAICS!$E:$E,'Revenue per capita'!W$1)/$B174)</f>
        <v>5.2712943729051025</v>
      </c>
      <c r="X174" s="2">
        <f>IF('Number of Firms per 1000 Capita'!X174=0,"",SUMIFS(allNAICS!$P:$P,allNAICS!$C:$C,'Revenue per capita'!$A174,allNAICS!$E:$E,'Revenue per capita'!X$1)/$B174)</f>
        <v>1.0726944575523329</v>
      </c>
      <c r="Y174" s="2" t="str">
        <f>IF('Number of Firms per 1000 Capita'!Y174=0,"",SUMIFS(allNAICS!$P:$P,allNAICS!$C:$C,'Revenue per capita'!$A174,allNAICS!$E:$E,'Revenue per capita'!Y$1)/$B174)</f>
        <v/>
      </c>
      <c r="Z174" s="2" t="str">
        <f>IF('Number of Firms per 1000 Capita'!Z174=0,"",SUMIFS(allNAICS!$P:$P,allNAICS!$C:$C,'Revenue per capita'!$A174,allNAICS!$E:$E,'Revenue per capita'!Z$1)/$B174)</f>
        <v/>
      </c>
    </row>
    <row r="175" spans="1:26" x14ac:dyDescent="0.45">
      <c r="A175" s="2" t="s">
        <v>661</v>
      </c>
      <c r="B175" s="2">
        <v>204691</v>
      </c>
      <c r="C175" s="2" t="s">
        <v>595</v>
      </c>
      <c r="D175" s="2">
        <v>34.483901000000003</v>
      </c>
      <c r="E175" s="2">
        <v>-114.3224548</v>
      </c>
      <c r="F175" s="3">
        <f t="shared" si="2"/>
        <v>38.896053075122992</v>
      </c>
      <c r="G175" s="2">
        <f>IF('Number of Firms per 1000 Capita'!G175=0,"",SUMIFS(allNAICS!$P:$P,allNAICS!$C:$C,'Revenue per capita'!$A175,allNAICS!$E:$E,'Revenue per capita'!G$1)/$B175)</f>
        <v>0</v>
      </c>
      <c r="H175" s="2">
        <f>IF('Number of Firms per 1000 Capita'!H175=0,"",SUMIFS(allNAICS!$P:$P,allNAICS!$C:$C,'Revenue per capita'!$A175,allNAICS!$E:$E,'Revenue per capita'!H$1)/$B175)</f>
        <v>1.7142668705512212</v>
      </c>
      <c r="I175" s="2">
        <f>IF('Number of Firms per 1000 Capita'!I175=0,"",SUMIFS(allNAICS!$P:$P,allNAICS!$C:$C,'Revenue per capita'!$A175,allNAICS!$E:$E,'Revenue per capita'!I$1)/$B175)</f>
        <v>1.251281199466513</v>
      </c>
      <c r="J175" s="2">
        <f>IF('Number of Firms per 1000 Capita'!J175=0,"",SUMIFS(allNAICS!$P:$P,allNAICS!$C:$C,'Revenue per capita'!$A175,allNAICS!$E:$E,'Revenue per capita'!J$1)/$B175)</f>
        <v>2.1506856676649195</v>
      </c>
      <c r="K175" s="2">
        <f>IF('Number of Firms per 1000 Capita'!K175=0,"",SUMIFS(allNAICS!$P:$P,allNAICS!$C:$C,'Revenue per capita'!$A175,allNAICS!$E:$E,'Revenue per capita'!K$1)/$B175)</f>
        <v>3.8992969891201859</v>
      </c>
      <c r="L175" s="2">
        <f>IF('Number of Firms per 1000 Capita'!L175=0,"",SUMIFS(allNAICS!$P:$P,allNAICS!$C:$C,'Revenue per capita'!$A175,allNAICS!$E:$E,'Revenue per capita'!L$1)/$B175)</f>
        <v>3.2645890635152499</v>
      </c>
      <c r="M175" s="2">
        <f>IF('Number of Firms per 1000 Capita'!M175=0,"",SUMIFS(allNAICS!$P:$P,allNAICS!$C:$C,'Revenue per capita'!$A175,allNAICS!$E:$E,'Revenue per capita'!M$1)/$B175)</f>
        <v>14.795481970384628</v>
      </c>
      <c r="N175" s="2">
        <f>IF('Number of Firms per 1000 Capita'!N175=0,"",SUMIFS(allNAICS!$P:$P,allNAICS!$C:$C,'Revenue per capita'!$A175,allNAICS!$E:$E,'Revenue per capita'!N$1)/$B175)</f>
        <v>1.0458935664000859</v>
      </c>
      <c r="O175" s="2">
        <f>IF('Number of Firms per 1000 Capita'!O175=0,"",SUMIFS(allNAICS!$P:$P,allNAICS!$C:$C,'Revenue per capita'!$A175,allNAICS!$E:$E,'Revenue per capita'!O$1)/$B175)</f>
        <v>0.52522582819957886</v>
      </c>
      <c r="P175" s="2">
        <f>IF('Number of Firms per 1000 Capita'!P175=0,"",SUMIFS(allNAICS!$P:$P,allNAICS!$C:$C,'Revenue per capita'!$A175,allNAICS!$E:$E,'Revenue per capita'!P$1)/$B175)</f>
        <v>0.64039454592532163</v>
      </c>
      <c r="Q175" s="2">
        <f>IF('Number of Firms per 1000 Capita'!Q175=0,"",SUMIFS(allNAICS!$P:$P,allNAICS!$C:$C,'Revenue per capita'!$A175,allNAICS!$E:$E,'Revenue per capita'!Q$1)/$B175)</f>
        <v>0.72551309046318602</v>
      </c>
      <c r="R175" s="2">
        <f>IF('Number of Firms per 1000 Capita'!R175=0,"",SUMIFS(allNAICS!$P:$P,allNAICS!$C:$C,'Revenue per capita'!$A175,allNAICS!$E:$E,'Revenue per capita'!R$1)/$B175)</f>
        <v>0.52469331822112353</v>
      </c>
      <c r="S175" s="2">
        <f>IF('Number of Firms per 1000 Capita'!S175=0,"",SUMIFS(allNAICS!$P:$P,allNAICS!$C:$C,'Revenue per capita'!$A175,allNAICS!$E:$E,'Revenue per capita'!S$1)/$B175)</f>
        <v>0.8916806308044809</v>
      </c>
      <c r="T175" s="2">
        <f>IF('Number of Firms per 1000 Capita'!T175=0,"",SUMIFS(allNAICS!$P:$P,allNAICS!$C:$C,'Revenue per capita'!$A175,allNAICS!$E:$E,'Revenue per capita'!T$1)/$B175)</f>
        <v>0.10249595732103513</v>
      </c>
      <c r="U175" s="2">
        <f>IF('Number of Firms per 1000 Capita'!U175=0,"",SUMIFS(allNAICS!$P:$P,allNAICS!$C:$C,'Revenue per capita'!$A175,allNAICS!$E:$E,'Revenue per capita'!U$1)/$B175)</f>
        <v>5.3475287140128289</v>
      </c>
      <c r="V175" s="2">
        <f>IF('Number of Firms per 1000 Capita'!V175=0,"",SUMIFS(allNAICS!$P:$P,allNAICS!$C:$C,'Revenue per capita'!$A175,allNAICS!$E:$E,'Revenue per capita'!V$1)/$B175)</f>
        <v>0.13633232530985731</v>
      </c>
      <c r="W175" s="2">
        <f>IF('Number of Firms per 1000 Capita'!W175=0,"",SUMIFS(allNAICS!$P:$P,allNAICS!$C:$C,'Revenue per capita'!$A175,allNAICS!$E:$E,'Revenue per capita'!W$1)/$B175)</f>
        <v>1.2818492263949075</v>
      </c>
      <c r="X175" s="2">
        <f>IF('Number of Firms per 1000 Capita'!X175=0,"",SUMIFS(allNAICS!$P:$P,allNAICS!$C:$C,'Revenue per capita'!$A175,allNAICS!$E:$E,'Revenue per capita'!X$1)/$B175)</f>
        <v>0.59884411136786664</v>
      </c>
      <c r="Y175" s="2" t="str">
        <f>IF('Number of Firms per 1000 Capita'!Y175=0,"",SUMIFS(allNAICS!$P:$P,allNAICS!$C:$C,'Revenue per capita'!$A175,allNAICS!$E:$E,'Revenue per capita'!Y$1)/$B175)</f>
        <v/>
      </c>
      <c r="Z175" s="2" t="str">
        <f>IF('Number of Firms per 1000 Capita'!Z175=0,"",SUMIFS(allNAICS!$P:$P,allNAICS!$C:$C,'Revenue per capita'!$A175,allNAICS!$E:$E,'Revenue per capita'!Z$1)/$B175)</f>
        <v/>
      </c>
    </row>
    <row r="176" spans="1:26" x14ac:dyDescent="0.45">
      <c r="A176" s="2" t="s">
        <v>662</v>
      </c>
      <c r="B176" s="2">
        <v>652256</v>
      </c>
      <c r="C176" s="2" t="s">
        <v>526</v>
      </c>
      <c r="D176" s="2">
        <v>28.039465400000001</v>
      </c>
      <c r="E176" s="2">
        <v>-81.949804200000003</v>
      </c>
      <c r="F176" s="3">
        <f t="shared" si="2"/>
        <v>73.431232522199892</v>
      </c>
      <c r="G176" s="2">
        <f>IF('Number of Firms per 1000 Capita'!G176=0,"",SUMIFS(allNAICS!$P:$P,allNAICS!$C:$C,'Revenue per capita'!$A176,allNAICS!$E:$E,'Revenue per capita'!G$1)/$B176)</f>
        <v>0.2716280110876711</v>
      </c>
      <c r="H176" s="2">
        <f>IF('Number of Firms per 1000 Capita'!H176=0,"",SUMIFS(allNAICS!$P:$P,allNAICS!$C:$C,'Revenue per capita'!$A176,allNAICS!$E:$E,'Revenue per capita'!H$1)/$B176)</f>
        <v>2.1457893833096207</v>
      </c>
      <c r="I176" s="2">
        <f>IF('Number of Firms per 1000 Capita'!I176=0,"",SUMIFS(allNAICS!$P:$P,allNAICS!$C:$C,'Revenue per capita'!$A176,allNAICS!$E:$E,'Revenue per capita'!I$1)/$B176)</f>
        <v>0.74999233429818968</v>
      </c>
      <c r="J176" s="2">
        <f>IF('Number of Firms per 1000 Capita'!J176=0,"",SUMIFS(allNAICS!$P:$P,allNAICS!$C:$C,'Revenue per capita'!$A176,allNAICS!$E:$E,'Revenue per capita'!J$1)/$B176)</f>
        <v>2.7399579306284649</v>
      </c>
      <c r="K176" s="2">
        <f>IF('Number of Firms per 1000 Capita'!K176=0,"",SUMIFS(allNAICS!$P:$P,allNAICS!$C:$C,'Revenue per capita'!$A176,allNAICS!$E:$E,'Revenue per capita'!K$1)/$B176)</f>
        <v>15.252011480155032</v>
      </c>
      <c r="L176" s="2">
        <f>IF('Number of Firms per 1000 Capita'!L176=0,"",SUMIFS(allNAICS!$P:$P,allNAICS!$C:$C,'Revenue per capita'!$A176,allNAICS!$E:$E,'Revenue per capita'!L$1)/$B176)</f>
        <v>18.849529939164992</v>
      </c>
      <c r="M176" s="2">
        <f>IF('Number of Firms per 1000 Capita'!M176=0,"",SUMIFS(allNAICS!$P:$P,allNAICS!$C:$C,'Revenue per capita'!$A176,allNAICS!$E:$E,'Revenue per capita'!M$1)/$B176)</f>
        <v>10.018642986802728</v>
      </c>
      <c r="N176" s="2">
        <f>IF('Number of Firms per 1000 Capita'!N176=0,"",SUMIFS(allNAICS!$P:$P,allNAICS!$C:$C,'Revenue per capita'!$A176,allNAICS!$E:$E,'Revenue per capita'!N$1)/$B176)</f>
        <v>3.0431303046656528</v>
      </c>
      <c r="O176" s="2">
        <f>IF('Number of Firms per 1000 Capita'!O176=0,"",SUMIFS(allNAICS!$P:$P,allNAICS!$C:$C,'Revenue per capita'!$A176,allNAICS!$E:$E,'Revenue per capita'!O$1)/$B176)</f>
        <v>0.63784311681303052</v>
      </c>
      <c r="P176" s="2">
        <f>IF('Number of Firms per 1000 Capita'!P176=0,"",SUMIFS(allNAICS!$P:$P,allNAICS!$C:$C,'Revenue per capita'!$A176,allNAICS!$E:$E,'Revenue per capita'!P$1)/$B176)</f>
        <v>8.119994296717854</v>
      </c>
      <c r="Q176" s="2">
        <f>IF('Number of Firms per 1000 Capita'!Q176=0,"",SUMIFS(allNAICS!$P:$P,allNAICS!$C:$C,'Revenue per capita'!$A176,allNAICS!$E:$E,'Revenue per capita'!Q$1)/$B176)</f>
        <v>0.95310583574547414</v>
      </c>
      <c r="R176" s="2">
        <f>IF('Number of Firms per 1000 Capita'!R176=0,"",SUMIFS(allNAICS!$P:$P,allNAICS!$C:$C,'Revenue per capita'!$A176,allNAICS!$E:$E,'Revenue per capita'!R$1)/$B176)</f>
        <v>1.405440501888829</v>
      </c>
      <c r="S176" s="2">
        <f>IF('Number of Firms per 1000 Capita'!S176=0,"",SUMIFS(allNAICS!$P:$P,allNAICS!$C:$C,'Revenue per capita'!$A176,allNAICS!$E:$E,'Revenue per capita'!S$1)/$B176)</f>
        <v>1.3304132119903842</v>
      </c>
      <c r="T176" s="2">
        <f>IF('Number of Firms per 1000 Capita'!T176=0,"",SUMIFS(allNAICS!$P:$P,allNAICS!$C:$C,'Revenue per capita'!$A176,allNAICS!$E:$E,'Revenue per capita'!T$1)/$B176)</f>
        <v>0.34302635774910467</v>
      </c>
      <c r="U176" s="2">
        <f>IF('Number of Firms per 1000 Capita'!U176=0,"",SUMIFS(allNAICS!$P:$P,allNAICS!$C:$C,'Revenue per capita'!$A176,allNAICS!$E:$E,'Revenue per capita'!U$1)/$B176)</f>
        <v>5.1552841215718983</v>
      </c>
      <c r="V176" s="2">
        <f>IF('Number of Firms per 1000 Capita'!V176=0,"",SUMIFS(allNAICS!$P:$P,allNAICS!$C:$C,'Revenue per capita'!$A176,allNAICS!$E:$E,'Revenue per capita'!V$1)/$B176)</f>
        <v>0.33589418878477162</v>
      </c>
      <c r="W176" s="2">
        <f>IF('Number of Firms per 1000 Capita'!W176=0,"",SUMIFS(allNAICS!$P:$P,allNAICS!$C:$C,'Revenue per capita'!$A176,allNAICS!$E:$E,'Revenue per capita'!W$1)/$B176)</f>
        <v>1.1696389147819262</v>
      </c>
      <c r="X176" s="2">
        <f>IF('Number of Firms per 1000 Capita'!X176=0,"",SUMIFS(allNAICS!$P:$P,allNAICS!$C:$C,'Revenue per capita'!$A176,allNAICS!$E:$E,'Revenue per capita'!X$1)/$B176)</f>
        <v>0.52242217779522149</v>
      </c>
      <c r="Y176" s="2">
        <f>IF('Number of Firms per 1000 Capita'!Y176=0,"",SUMIFS(allNAICS!$P:$P,allNAICS!$C:$C,'Revenue per capita'!$A176,allNAICS!$E:$E,'Revenue per capita'!Y$1)/$B176)</f>
        <v>0.38748742824903104</v>
      </c>
      <c r="Z176" s="2" t="str">
        <f>IF('Number of Firms per 1000 Capita'!Z176=0,"",SUMIFS(allNAICS!$P:$P,allNAICS!$C:$C,'Revenue per capita'!$A176,allNAICS!$E:$E,'Revenue per capita'!Z$1)/$B176)</f>
        <v/>
      </c>
    </row>
    <row r="177" spans="1:26" x14ac:dyDescent="0.45">
      <c r="A177" s="2" t="s">
        <v>663</v>
      </c>
      <c r="B177" s="2">
        <v>536494</v>
      </c>
      <c r="C177" s="2" t="s">
        <v>459</v>
      </c>
      <c r="D177" s="2">
        <v>40.037875499999998</v>
      </c>
      <c r="E177" s="2">
        <v>-76.305514400000007</v>
      </c>
      <c r="F177" s="3">
        <f t="shared" si="2"/>
        <v>94.316076228252328</v>
      </c>
      <c r="G177" s="2">
        <f>IF('Number of Firms per 1000 Capita'!G177=0,"",SUMIFS(allNAICS!$P:$P,allNAICS!$C:$C,'Revenue per capita'!$A177,allNAICS!$E:$E,'Revenue per capita'!G$1)/$B177)</f>
        <v>0.10544013539759997</v>
      </c>
      <c r="H177" s="2" t="str">
        <f>IF('Number of Firms per 1000 Capita'!H177=0,"",SUMIFS(allNAICS!$P:$P,allNAICS!$C:$C,'Revenue per capita'!$A177,allNAICS!$E:$E,'Revenue per capita'!H$1)/$B177)</f>
        <v/>
      </c>
      <c r="I177" s="2" t="str">
        <f>IF('Number of Firms per 1000 Capita'!I177=0,"",SUMIFS(allNAICS!$P:$P,allNAICS!$C:$C,'Revenue per capita'!$A177,allNAICS!$E:$E,'Revenue per capita'!I$1)/$B177)</f>
        <v/>
      </c>
      <c r="J177" s="2">
        <f>IF('Number of Firms per 1000 Capita'!J177=0,"",SUMIFS(allNAICS!$P:$P,allNAICS!$C:$C,'Revenue per capita'!$A177,allNAICS!$E:$E,'Revenue per capita'!J$1)/$B177)</f>
        <v>6.9656547883107729</v>
      </c>
      <c r="K177" s="2">
        <f>IF('Number of Firms per 1000 Capita'!K177=0,"",SUMIFS(allNAICS!$P:$P,allNAICS!$C:$C,'Revenue per capita'!$A177,allNAICS!$E:$E,'Revenue per capita'!K$1)/$B177)</f>
        <v>25.350464310877662</v>
      </c>
      <c r="L177" s="2">
        <f>IF('Number of Firms per 1000 Capita'!L177=0,"",SUMIFS(allNAICS!$P:$P,allNAICS!$C:$C,'Revenue per capita'!$A177,allNAICS!$E:$E,'Revenue per capita'!L$1)/$B177)</f>
        <v>24.814728589695317</v>
      </c>
      <c r="M177" s="2">
        <f>IF('Number of Firms per 1000 Capita'!M177=0,"",SUMIFS(allNAICS!$P:$P,allNAICS!$C:$C,'Revenue per capita'!$A177,allNAICS!$E:$E,'Revenue per capita'!M$1)/$B177)</f>
        <v>13.13169205992984</v>
      </c>
      <c r="N177" s="2">
        <f>IF('Number of Firms per 1000 Capita'!N177=0,"",SUMIFS(allNAICS!$P:$P,allNAICS!$C:$C,'Revenue per capita'!$A177,allNAICS!$E:$E,'Revenue per capita'!N$1)/$B177)</f>
        <v>2.5203487830246005</v>
      </c>
      <c r="O177" s="2">
        <f>IF('Number of Firms per 1000 Capita'!O177=0,"",SUMIFS(allNAICS!$P:$P,allNAICS!$C:$C,'Revenue per capita'!$A177,allNAICS!$E:$E,'Revenue per capita'!O$1)/$B177)</f>
        <v>1.0805377133761049</v>
      </c>
      <c r="P177" s="2">
        <f>IF('Number of Firms per 1000 Capita'!P177=0,"",SUMIFS(allNAICS!$P:$P,allNAICS!$C:$C,'Revenue per capita'!$A177,allNAICS!$E:$E,'Revenue per capita'!P$1)/$B177)</f>
        <v>3.5382315552457251</v>
      </c>
      <c r="Q177" s="2">
        <f>IF('Number of Firms per 1000 Capita'!Q177=0,"",SUMIFS(allNAICS!$P:$P,allNAICS!$C:$C,'Revenue per capita'!$A177,allNAICS!$E:$E,'Revenue per capita'!Q$1)/$B177)</f>
        <v>1.2297360268707571</v>
      </c>
      <c r="R177" s="2">
        <f>IF('Number of Firms per 1000 Capita'!R177=0,"",SUMIFS(allNAICS!$P:$P,allNAICS!$C:$C,'Revenue per capita'!$A177,allNAICS!$E:$E,'Revenue per capita'!R$1)/$B177)</f>
        <v>2.5988230996059603</v>
      </c>
      <c r="S177" s="2">
        <f>IF('Number of Firms per 1000 Capita'!S177=0,"",SUMIFS(allNAICS!$P:$P,allNAICS!$C:$C,'Revenue per capita'!$A177,allNAICS!$E:$E,'Revenue per capita'!S$1)/$B177)</f>
        <v>1.391383687422413</v>
      </c>
      <c r="T177" s="2">
        <f>IF('Number of Firms per 1000 Capita'!T177=0,"",SUMIFS(allNAICS!$P:$P,allNAICS!$C:$C,'Revenue per capita'!$A177,allNAICS!$E:$E,'Revenue per capita'!T$1)/$B177)</f>
        <v>0.57489179748515362</v>
      </c>
      <c r="U177" s="2">
        <f>IF('Number of Firms per 1000 Capita'!U177=0,"",SUMIFS(allNAICS!$P:$P,allNAICS!$C:$C,'Revenue per capita'!$A177,allNAICS!$E:$E,'Revenue per capita'!U$1)/$B177)</f>
        <v>6.0196982631679008</v>
      </c>
      <c r="V177" s="2">
        <f>IF('Number of Firms per 1000 Capita'!V177=0,"",SUMIFS(allNAICS!$P:$P,allNAICS!$C:$C,'Revenue per capita'!$A177,allNAICS!$E:$E,'Revenue per capita'!V$1)/$B177)</f>
        <v>0.31684417719489871</v>
      </c>
      <c r="W177" s="2">
        <f>IF('Number of Firms per 1000 Capita'!W177=0,"",SUMIFS(allNAICS!$P:$P,allNAICS!$C:$C,'Revenue per capita'!$A177,allNAICS!$E:$E,'Revenue per capita'!W$1)/$B177)</f>
        <v>2.0986590716764773</v>
      </c>
      <c r="X177" s="2">
        <f>IF('Number of Firms per 1000 Capita'!X177=0,"",SUMIFS(allNAICS!$P:$P,allNAICS!$C:$C,'Revenue per capita'!$A177,allNAICS!$E:$E,'Revenue per capita'!X$1)/$B177)</f>
        <v>1.1244599194026401</v>
      </c>
      <c r="Y177" s="2">
        <f>IF('Number of Firms per 1000 Capita'!Y177=0,"",SUMIFS(allNAICS!$P:$P,allNAICS!$C:$C,'Revenue per capita'!$A177,allNAICS!$E:$E,'Revenue per capita'!Y$1)/$B177)</f>
        <v>1.4544822495684948</v>
      </c>
      <c r="Z177" s="2" t="str">
        <f>IF('Number of Firms per 1000 Capita'!Z177=0,"",SUMIFS(allNAICS!$P:$P,allNAICS!$C:$C,'Revenue per capita'!$A177,allNAICS!$E:$E,'Revenue per capita'!Z$1)/$B177)</f>
        <v/>
      </c>
    </row>
    <row r="178" spans="1:26" x14ac:dyDescent="0.45">
      <c r="A178" s="2" t="s">
        <v>664</v>
      </c>
      <c r="B178" s="2">
        <v>472092</v>
      </c>
      <c r="C178" s="2" t="s">
        <v>466</v>
      </c>
      <c r="D178" s="2">
        <v>42.732534999999999</v>
      </c>
      <c r="E178" s="2">
        <v>-84.555534699999995</v>
      </c>
      <c r="F178" s="3">
        <f t="shared" si="2"/>
        <v>140.80516933140149</v>
      </c>
      <c r="G178" s="2">
        <f>IF('Number of Firms per 1000 Capita'!G178=0,"",SUMIFS(allNAICS!$P:$P,allNAICS!$C:$C,'Revenue per capita'!$A178,allNAICS!$E:$E,'Revenue per capita'!G$1)/$B178)</f>
        <v>0.14940308245003092</v>
      </c>
      <c r="H178" s="2">
        <f>IF('Number of Firms per 1000 Capita'!H178=0,"",SUMIFS(allNAICS!$P:$P,allNAICS!$C:$C,'Revenue per capita'!$A178,allNAICS!$E:$E,'Revenue per capita'!H$1)/$B178)</f>
        <v>3.5512145937656218E-2</v>
      </c>
      <c r="I178" s="2">
        <f>IF('Number of Firms per 1000 Capita'!I178=0,"",SUMIFS(allNAICS!$P:$P,allNAICS!$C:$C,'Revenue per capita'!$A178,allNAICS!$E:$E,'Revenue per capita'!I$1)/$B178)</f>
        <v>0.33081687467696974</v>
      </c>
      <c r="J178" s="2">
        <f>IF('Number of Firms per 1000 Capita'!J178=0,"",SUMIFS(allNAICS!$P:$P,allNAICS!$C:$C,'Revenue per capita'!$A178,allNAICS!$E:$E,'Revenue per capita'!J$1)/$B178)</f>
        <v>4.6716042635757438</v>
      </c>
      <c r="K178" s="2">
        <f>IF('Number of Firms per 1000 Capita'!K178=0,"",SUMIFS(allNAICS!$P:$P,allNAICS!$C:$C,'Revenue per capita'!$A178,allNAICS!$E:$E,'Revenue per capita'!K$1)/$B178)</f>
        <v>36.814724672309637</v>
      </c>
      <c r="L178" s="2">
        <f>IF('Number of Firms per 1000 Capita'!L178=0,"",SUMIFS(allNAICS!$P:$P,allNAICS!$C:$C,'Revenue per capita'!$A178,allNAICS!$E:$E,'Revenue per capita'!L$1)/$B178)</f>
        <v>18.06572871389475</v>
      </c>
      <c r="M178" s="2">
        <f>IF('Number of Firms per 1000 Capita'!M178=0,"",SUMIFS(allNAICS!$P:$P,allNAICS!$C:$C,'Revenue per capita'!$A178,allNAICS!$E:$E,'Revenue per capita'!M$1)/$B178)</f>
        <v>11.794908619506367</v>
      </c>
      <c r="N178" s="2">
        <f>IF('Number of Firms per 1000 Capita'!N178=0,"",SUMIFS(allNAICS!$P:$P,allNAICS!$C:$C,'Revenue per capita'!$A178,allNAICS!$E:$E,'Revenue per capita'!N$1)/$B178)</f>
        <v>1.4827067605466731</v>
      </c>
      <c r="O178" s="2">
        <f>IF('Number of Firms per 1000 Capita'!O178=0,"",SUMIFS(allNAICS!$P:$P,allNAICS!$C:$C,'Revenue per capita'!$A178,allNAICS!$E:$E,'Revenue per capita'!O$1)/$B178)</f>
        <v>1.629165501639511</v>
      </c>
      <c r="P178" s="2">
        <f>IF('Number of Firms per 1000 Capita'!P178=0,"",SUMIFS(allNAICS!$P:$P,allNAICS!$C:$C,'Revenue per capita'!$A178,allNAICS!$E:$E,'Revenue per capita'!P$1)/$B178)</f>
        <v>49.628799047643255</v>
      </c>
      <c r="Q178" s="2">
        <f>IF('Number of Firms per 1000 Capita'!Q178=0,"",SUMIFS(allNAICS!$P:$P,allNAICS!$C:$C,'Revenue per capita'!$A178,allNAICS!$E:$E,'Revenue per capita'!Q$1)/$B178)</f>
        <v>1.6858366589563052</v>
      </c>
      <c r="R178" s="2">
        <f>IF('Number of Firms per 1000 Capita'!R178=0,"",SUMIFS(allNAICS!$P:$P,allNAICS!$C:$C,'Revenue per capita'!$A178,allNAICS!$E:$E,'Revenue per capita'!R$1)/$B178)</f>
        <v>2.8533484998686696</v>
      </c>
      <c r="S178" s="2">
        <f>IF('Number of Firms per 1000 Capita'!S178=0,"",SUMIFS(allNAICS!$P:$P,allNAICS!$C:$C,'Revenue per capita'!$A178,allNAICS!$E:$E,'Revenue per capita'!S$1)/$B178)</f>
        <v>1.4747273836455606</v>
      </c>
      <c r="T178" s="2">
        <f>IF('Number of Firms per 1000 Capita'!T178=0,"",SUMIFS(allNAICS!$P:$P,allNAICS!$C:$C,'Revenue per capita'!$A178,allNAICS!$E:$E,'Revenue per capita'!T$1)/$B178)</f>
        <v>0.50000211823119223</v>
      </c>
      <c r="U178" s="2">
        <f>IF('Number of Firms per 1000 Capita'!U178=0,"",SUMIFS(allNAICS!$P:$P,allNAICS!$C:$C,'Revenue per capita'!$A178,allNAICS!$E:$E,'Revenue per capita'!U$1)/$B178)</f>
        <v>6.0962375977563692</v>
      </c>
      <c r="V178" s="2">
        <f>IF('Number of Firms per 1000 Capita'!V178=0,"",SUMIFS(allNAICS!$P:$P,allNAICS!$C:$C,'Revenue per capita'!$A178,allNAICS!$E:$E,'Revenue per capita'!V$1)/$B178)</f>
        <v>0.36793887632071715</v>
      </c>
      <c r="W178" s="2">
        <f>IF('Number of Firms per 1000 Capita'!W178=0,"",SUMIFS(allNAICS!$P:$P,allNAICS!$C:$C,'Revenue per capita'!$A178,allNAICS!$E:$E,'Revenue per capita'!W$1)/$B178)</f>
        <v>1.5269184819907984</v>
      </c>
      <c r="X178" s="2">
        <f>IF('Number of Firms per 1000 Capita'!X178=0,"",SUMIFS(allNAICS!$P:$P,allNAICS!$C:$C,'Revenue per capita'!$A178,allNAICS!$E:$E,'Revenue per capita'!X$1)/$B178)</f>
        <v>0.90138786507714597</v>
      </c>
      <c r="Y178" s="2">
        <f>IF('Number of Firms per 1000 Capita'!Y178=0,"",SUMIFS(allNAICS!$P:$P,allNAICS!$C:$C,'Revenue per capita'!$A178,allNAICS!$E:$E,'Revenue per capita'!Y$1)/$B178)</f>
        <v>0.79540216737415592</v>
      </c>
      <c r="Z178" s="2" t="str">
        <f>IF('Number of Firms per 1000 Capita'!Z178=0,"",SUMIFS(allNAICS!$P:$P,allNAICS!$C:$C,'Revenue per capita'!$A178,allNAICS!$E:$E,'Revenue per capita'!Z$1)/$B178)</f>
        <v/>
      </c>
    </row>
    <row r="179" spans="1:26" x14ac:dyDescent="0.45">
      <c r="A179" s="2" t="s">
        <v>665</v>
      </c>
      <c r="B179" s="2">
        <v>269624</v>
      </c>
      <c r="C179" s="2" t="s">
        <v>445</v>
      </c>
      <c r="D179" s="2">
        <v>27.530567099999999</v>
      </c>
      <c r="E179" s="2">
        <v>-99.480324100000004</v>
      </c>
      <c r="F179" s="3">
        <f t="shared" si="2"/>
        <v>46.777119247544739</v>
      </c>
      <c r="G179" s="2">
        <f>IF('Number of Firms per 1000 Capita'!G179=0,"",SUMIFS(allNAICS!$P:$P,allNAICS!$C:$C,'Revenue per capita'!$A179,allNAICS!$E:$E,'Revenue per capita'!G$1)/$B179)</f>
        <v>0</v>
      </c>
      <c r="H179" s="2">
        <f>IF('Number of Firms per 1000 Capita'!H179=0,"",SUMIFS(allNAICS!$P:$P,allNAICS!$C:$C,'Revenue per capita'!$A179,allNAICS!$E:$E,'Revenue per capita'!H$1)/$B179)</f>
        <v>0.72142316707711485</v>
      </c>
      <c r="I179" s="2">
        <f>IF('Number of Firms per 1000 Capita'!I179=0,"",SUMIFS(allNAICS!$P:$P,allNAICS!$C:$C,'Revenue per capita'!$A179,allNAICS!$E:$E,'Revenue per capita'!I$1)/$B179)</f>
        <v>0.34881167848559474</v>
      </c>
      <c r="J179" s="2">
        <f>IF('Number of Firms per 1000 Capita'!J179=0,"",SUMIFS(allNAICS!$P:$P,allNAICS!$C:$C,'Revenue per capita'!$A179,allNAICS!$E:$E,'Revenue per capita'!J$1)/$B179)</f>
        <v>1.7748160401151232</v>
      </c>
      <c r="K179" s="2">
        <f>IF('Number of Firms per 1000 Capita'!K179=0,"",SUMIFS(allNAICS!$P:$P,allNAICS!$C:$C,'Revenue per capita'!$A179,allNAICS!$E:$E,'Revenue per capita'!K$1)/$B179)</f>
        <v>1.7883830816247812</v>
      </c>
      <c r="L179" s="2">
        <f>IF('Number of Firms per 1000 Capita'!L179=0,"",SUMIFS(allNAICS!$P:$P,allNAICS!$C:$C,'Revenue per capita'!$A179,allNAICS!$E:$E,'Revenue per capita'!L$1)/$B179)</f>
        <v>8.9398458594190426</v>
      </c>
      <c r="M179" s="2">
        <f>IF('Number of Firms per 1000 Capita'!M179=0,"",SUMIFS(allNAICS!$P:$P,allNAICS!$C:$C,'Revenue per capita'!$A179,allNAICS!$E:$E,'Revenue per capita'!M$1)/$B179)</f>
        <v>11.168990891018604</v>
      </c>
      <c r="N179" s="2">
        <f>IF('Number of Firms per 1000 Capita'!N179=0,"",SUMIFS(allNAICS!$P:$P,allNAICS!$C:$C,'Revenue per capita'!$A179,allNAICS!$E:$E,'Revenue per capita'!N$1)/$B179)</f>
        <v>11.085374447378571</v>
      </c>
      <c r="O179" s="2">
        <f>IF('Number of Firms per 1000 Capita'!O179=0,"",SUMIFS(allNAICS!$P:$P,allNAICS!$C:$C,'Revenue per capita'!$A179,allNAICS!$E:$E,'Revenue per capita'!O$1)/$B179)</f>
        <v>0.70533780375634214</v>
      </c>
      <c r="P179" s="2">
        <f>IF('Number of Firms per 1000 Capita'!P179=0,"",SUMIFS(allNAICS!$P:$P,allNAICS!$C:$C,'Revenue per capita'!$A179,allNAICS!$E:$E,'Revenue per capita'!P$1)/$B179)</f>
        <v>2.8061226003619857</v>
      </c>
      <c r="Q179" s="2">
        <f>IF('Number of Firms per 1000 Capita'!Q179=0,"",SUMIFS(allNAICS!$P:$P,allNAICS!$C:$C,'Revenue per capita'!$A179,allNAICS!$E:$E,'Revenue per capita'!Q$1)/$B179)</f>
        <v>1.0008864196065632</v>
      </c>
      <c r="R179" s="2">
        <f>IF('Number of Firms per 1000 Capita'!R179=0,"",SUMIFS(allNAICS!$P:$P,allNAICS!$C:$C,'Revenue per capita'!$A179,allNAICS!$E:$E,'Revenue per capita'!R$1)/$B179)</f>
        <v>0.71294840221938705</v>
      </c>
      <c r="S179" s="2">
        <f>IF('Number of Firms per 1000 Capita'!S179=0,"",SUMIFS(allNAICS!$P:$P,allNAICS!$C:$C,'Revenue per capita'!$A179,allNAICS!$E:$E,'Revenue per capita'!S$1)/$B179)</f>
        <v>0.88086743019909208</v>
      </c>
      <c r="T179" s="2">
        <f>IF('Number of Firms per 1000 Capita'!T179=0,"",SUMIFS(allNAICS!$P:$P,allNAICS!$C:$C,'Revenue per capita'!$A179,allNAICS!$E:$E,'Revenue per capita'!T$1)/$B179)</f>
        <v>0.17831869566507433</v>
      </c>
      <c r="U179" s="2">
        <f>IF('Number of Firms per 1000 Capita'!U179=0,"",SUMIFS(allNAICS!$P:$P,allNAICS!$C:$C,'Revenue per capita'!$A179,allNAICS!$E:$E,'Revenue per capita'!U$1)/$B179)</f>
        <v>3.2396633830816248</v>
      </c>
      <c r="V179" s="2">
        <f>IF('Number of Firms per 1000 Capita'!V179=0,"",SUMIFS(allNAICS!$P:$P,allNAICS!$C:$C,'Revenue per capita'!$A179,allNAICS!$E:$E,'Revenue per capita'!V$1)/$B179)</f>
        <v>0.16277482716672106</v>
      </c>
      <c r="W179" s="2">
        <f>IF('Number of Firms per 1000 Capita'!W179=0,"",SUMIFS(allNAICS!$P:$P,allNAICS!$C:$C,'Revenue per capita'!$A179,allNAICS!$E:$E,'Revenue per capita'!W$1)/$B179)</f>
        <v>1.2625545203691066</v>
      </c>
      <c r="X179" s="2">
        <f>IF('Number of Firms per 1000 Capita'!X179=0,"",SUMIFS(allNAICS!$P:$P,allNAICS!$C:$C,'Revenue per capita'!$A179,allNAICS!$E:$E,'Revenue per capita'!X$1)/$B179)</f>
        <v>0</v>
      </c>
      <c r="Y179" s="2" t="str">
        <f>IF('Number of Firms per 1000 Capita'!Y179=0,"",SUMIFS(allNAICS!$P:$P,allNAICS!$C:$C,'Revenue per capita'!$A179,allNAICS!$E:$E,'Revenue per capita'!Y$1)/$B179)</f>
        <v/>
      </c>
      <c r="Z179" s="2" t="str">
        <f>IF('Number of Firms per 1000 Capita'!Z179=0,"",SUMIFS(allNAICS!$P:$P,allNAICS!$C:$C,'Revenue per capita'!$A179,allNAICS!$E:$E,'Revenue per capita'!Z$1)/$B179)</f>
        <v/>
      </c>
    </row>
    <row r="180" spans="1:26" x14ac:dyDescent="0.45">
      <c r="A180" s="2" t="s">
        <v>666</v>
      </c>
      <c r="B180" s="2">
        <v>213849</v>
      </c>
      <c r="C180" s="2" t="s">
        <v>453</v>
      </c>
      <c r="D180" s="2">
        <v>32.319939599999998</v>
      </c>
      <c r="E180" s="2">
        <v>-106.7636538</v>
      </c>
      <c r="F180" s="3">
        <f t="shared" si="2"/>
        <v>36.531033579768909</v>
      </c>
      <c r="G180" s="2">
        <f>IF('Number of Firms per 1000 Capita'!G180=0,"",SUMIFS(allNAICS!$P:$P,allNAICS!$C:$C,'Revenue per capita'!$A180,allNAICS!$E:$E,'Revenue per capita'!G$1)/$B180)</f>
        <v>9.1344827424958738E-2</v>
      </c>
      <c r="H180" s="2" t="str">
        <f>IF('Number of Firms per 1000 Capita'!H180=0,"",SUMIFS(allNAICS!$P:$P,allNAICS!$C:$C,'Revenue per capita'!$A180,allNAICS!$E:$E,'Revenue per capita'!H$1)/$B180)</f>
        <v/>
      </c>
      <c r="I180" s="2">
        <f>IF('Number of Firms per 1000 Capita'!I180=0,"",SUMIFS(allNAICS!$P:$P,allNAICS!$C:$C,'Revenue per capita'!$A180,allNAICS!$E:$E,'Revenue per capita'!I$1)/$B180)</f>
        <v>0.65122118878273927</v>
      </c>
      <c r="J180" s="2">
        <f>IF('Number of Firms per 1000 Capita'!J180=0,"",SUMIFS(allNAICS!$P:$P,allNAICS!$C:$C,'Revenue per capita'!$A180,allNAICS!$E:$E,'Revenue per capita'!J$1)/$B180)</f>
        <v>2.2512426992878152</v>
      </c>
      <c r="K180" s="2">
        <f>IF('Number of Firms per 1000 Capita'!K180=0,"",SUMIFS(allNAICS!$P:$P,allNAICS!$C:$C,'Revenue per capita'!$A180,allNAICS!$E:$E,'Revenue per capita'!K$1)/$B180)</f>
        <v>4.7845395582864541</v>
      </c>
      <c r="L180" s="2">
        <f>IF('Number of Firms per 1000 Capita'!L180=0,"",SUMIFS(allNAICS!$P:$P,allNAICS!$C:$C,'Revenue per capita'!$A180,allNAICS!$E:$E,'Revenue per capita'!L$1)/$B180)</f>
        <v>5.2620213328095993</v>
      </c>
      <c r="M180" s="2">
        <f>IF('Number of Firms per 1000 Capita'!M180=0,"",SUMIFS(allNAICS!$P:$P,allNAICS!$C:$C,'Revenue per capita'!$A180,allNAICS!$E:$E,'Revenue per capita'!M$1)/$B180)</f>
        <v>8.7363607031129433</v>
      </c>
      <c r="N180" s="2">
        <f>IF('Number of Firms per 1000 Capita'!N180=0,"",SUMIFS(allNAICS!$P:$P,allNAICS!$C:$C,'Revenue per capita'!$A180,allNAICS!$E:$E,'Revenue per capita'!N$1)/$B180)</f>
        <v>0.77973710421839715</v>
      </c>
      <c r="O180" s="2">
        <f>IF('Number of Firms per 1000 Capita'!O180=0,"",SUMIFS(allNAICS!$P:$P,allNAICS!$C:$C,'Revenue per capita'!$A180,allNAICS!$E:$E,'Revenue per capita'!O$1)/$B180)</f>
        <v>0.62981356003535205</v>
      </c>
      <c r="P180" s="2">
        <f>IF('Number of Firms per 1000 Capita'!P180=0,"",SUMIFS(allNAICS!$P:$P,allNAICS!$C:$C,'Revenue per capita'!$A180,allNAICS!$E:$E,'Revenue per capita'!P$1)/$B180)</f>
        <v>1.2178499782556851</v>
      </c>
      <c r="Q180" s="2">
        <f>IF('Number of Firms per 1000 Capita'!Q180=0,"",SUMIFS(allNAICS!$P:$P,allNAICS!$C:$C,'Revenue per capita'!$A180,allNAICS!$E:$E,'Revenue per capita'!Q$1)/$B180)</f>
        <v>1.0535658338360245</v>
      </c>
      <c r="R180" s="2">
        <f>IF('Number of Firms per 1000 Capita'!R180=0,"",SUMIFS(allNAICS!$P:$P,allNAICS!$C:$C,'Revenue per capita'!$A180,allNAICS!$E:$E,'Revenue per capita'!R$1)/$B180)</f>
        <v>3.1119575027238846</v>
      </c>
      <c r="S180" s="2">
        <f>IF('Number of Firms per 1000 Capita'!S180=0,"",SUMIFS(allNAICS!$P:$P,allNAICS!$C:$C,'Revenue per capita'!$A180,allNAICS!$E:$E,'Revenue per capita'!S$1)/$B180)</f>
        <v>0.76572254254170002</v>
      </c>
      <c r="T180" s="2">
        <f>IF('Number of Firms per 1000 Capita'!T180=0,"",SUMIFS(allNAICS!$P:$P,allNAICS!$C:$C,'Revenue per capita'!$A180,allNAICS!$E:$E,'Revenue per capita'!T$1)/$B180)</f>
        <v>0.10683706727644272</v>
      </c>
      <c r="U180" s="2">
        <f>IF('Number of Firms per 1000 Capita'!U180=0,"",SUMIFS(allNAICS!$P:$P,allNAICS!$C:$C,'Revenue per capita'!$A180,allNAICS!$E:$E,'Revenue per capita'!U$1)/$B180)</f>
        <v>4.7898797749814124</v>
      </c>
      <c r="V180" s="2">
        <f>IF('Number of Firms per 1000 Capita'!V180=0,"",SUMIFS(allNAICS!$P:$P,allNAICS!$C:$C,'Revenue per capita'!$A180,allNAICS!$E:$E,'Revenue per capita'!V$1)/$B180)</f>
        <v>0.6810085621162596</v>
      </c>
      <c r="W180" s="2">
        <f>IF('Number of Firms per 1000 Capita'!W180=0,"",SUMIFS(allNAICS!$P:$P,allNAICS!$C:$C,'Revenue per capita'!$A180,allNAICS!$E:$E,'Revenue per capita'!W$1)/$B180)</f>
        <v>1.2223157461573353</v>
      </c>
      <c r="X180" s="2">
        <f>IF('Number of Firms per 1000 Capita'!X180=0,"",SUMIFS(allNAICS!$P:$P,allNAICS!$C:$C,'Revenue per capita'!$A180,allNAICS!$E:$E,'Revenue per capita'!X$1)/$B180)</f>
        <v>0.39561559792189815</v>
      </c>
      <c r="Y180" s="2" t="str">
        <f>IF('Number of Firms per 1000 Capita'!Y180=0,"",SUMIFS(allNAICS!$P:$P,allNAICS!$C:$C,'Revenue per capita'!$A180,allNAICS!$E:$E,'Revenue per capita'!Y$1)/$B180)</f>
        <v/>
      </c>
      <c r="Z180" s="2" t="str">
        <f>IF('Number of Firms per 1000 Capita'!Z180=0,"",SUMIFS(allNAICS!$P:$P,allNAICS!$C:$C,'Revenue per capita'!$A180,allNAICS!$E:$E,'Revenue per capita'!Z$1)/$B180)</f>
        <v/>
      </c>
    </row>
    <row r="181" spans="1:26" x14ac:dyDescent="0.45">
      <c r="A181" s="2" t="s">
        <v>667</v>
      </c>
      <c r="B181" s="2">
        <v>2112436</v>
      </c>
      <c r="C181" s="2" t="s">
        <v>529</v>
      </c>
      <c r="D181" s="2">
        <v>36.169941199999997</v>
      </c>
      <c r="E181" s="2">
        <v>-115.1398296</v>
      </c>
      <c r="F181" s="3">
        <f t="shared" si="2"/>
        <v>67.849525382070738</v>
      </c>
      <c r="G181" s="2">
        <f>IF('Number of Firms per 1000 Capita'!G181=0,"",SUMIFS(allNAICS!$P:$P,allNAICS!$C:$C,'Revenue per capita'!$A181,allNAICS!$E:$E,'Revenue per capita'!G$1)/$B181)</f>
        <v>1.4007524961702982E-2</v>
      </c>
      <c r="H181" s="2">
        <f>IF('Number of Firms per 1000 Capita'!H181=0,"",SUMIFS(allNAICS!$P:$P,allNAICS!$C:$C,'Revenue per capita'!$A181,allNAICS!$E:$E,'Revenue per capita'!H$1)/$B181)</f>
        <v>0</v>
      </c>
      <c r="I181" s="2">
        <f>IF('Number of Firms per 1000 Capita'!I181=0,"",SUMIFS(allNAICS!$P:$P,allNAICS!$C:$C,'Revenue per capita'!$A181,allNAICS!$E:$E,'Revenue per capita'!I$1)/$B181)</f>
        <v>1.200761111815932</v>
      </c>
      <c r="J181" s="2">
        <f>IF('Number of Firms per 1000 Capita'!J181=0,"",SUMIFS(allNAICS!$P:$P,allNAICS!$C:$C,'Revenue per capita'!$A181,allNAICS!$E:$E,'Revenue per capita'!J$1)/$B181)</f>
        <v>4.8261476324016446</v>
      </c>
      <c r="K181" s="2">
        <f>IF('Number of Firms per 1000 Capita'!K181=0,"",SUMIFS(allNAICS!$P:$P,allNAICS!$C:$C,'Revenue per capita'!$A181,allNAICS!$E:$E,'Revenue per capita'!K$1)/$B181)</f>
        <v>2.7160458352347714</v>
      </c>
      <c r="L181" s="2">
        <f>IF('Number of Firms per 1000 Capita'!L181=0,"",SUMIFS(allNAICS!$P:$P,allNAICS!$C:$C,'Revenue per capita'!$A181,allNAICS!$E:$E,'Revenue per capita'!L$1)/$B181)</f>
        <v>8.2717956899049252</v>
      </c>
      <c r="M181" s="2">
        <f>IF('Number of Firms per 1000 Capita'!M181=0,"",SUMIFS(allNAICS!$P:$P,allNAICS!$C:$C,'Revenue per capita'!$A181,allNAICS!$E:$E,'Revenue per capita'!M$1)/$B181)</f>
        <v>13.575099079924788</v>
      </c>
      <c r="N181" s="2">
        <f>IF('Number of Firms per 1000 Capita'!N181=0,"",SUMIFS(allNAICS!$P:$P,allNAICS!$C:$C,'Revenue per capita'!$A181,allNAICS!$E:$E,'Revenue per capita'!N$1)/$B181)</f>
        <v>2.3739142866340091</v>
      </c>
      <c r="O181" s="2">
        <f>IF('Number of Firms per 1000 Capita'!O181=0,"",SUMIFS(allNAICS!$P:$P,allNAICS!$C:$C,'Revenue per capita'!$A181,allNAICS!$E:$E,'Revenue per capita'!O$1)/$B181)</f>
        <v>1.8231856491746969</v>
      </c>
      <c r="P181" s="2">
        <f>IF('Number of Firms per 1000 Capita'!P181=0,"",SUMIFS(allNAICS!$P:$P,allNAICS!$C:$C,'Revenue per capita'!$A181,allNAICS!$E:$E,'Revenue per capita'!P$1)/$B181)</f>
        <v>4.7439837230571715</v>
      </c>
      <c r="Q181" s="2">
        <f>IF('Number of Firms per 1000 Capita'!Q181=0,"",SUMIFS(allNAICS!$P:$P,allNAICS!$C:$C,'Revenue per capita'!$A181,allNAICS!$E:$E,'Revenue per capita'!Q$1)/$B181)</f>
        <v>2.4234589828993638</v>
      </c>
      <c r="R181" s="2">
        <f>IF('Number of Firms per 1000 Capita'!R181=0,"",SUMIFS(allNAICS!$P:$P,allNAICS!$C:$C,'Revenue per capita'!$A181,allNAICS!$E:$E,'Revenue per capita'!R$1)/$B181)</f>
        <v>3.6661536728213306</v>
      </c>
      <c r="S181" s="2">
        <f>IF('Number of Firms per 1000 Capita'!S181=0,"",SUMIFS(allNAICS!$P:$P,allNAICS!$C:$C,'Revenue per capita'!$A181,allNAICS!$E:$E,'Revenue per capita'!S$1)/$B181)</f>
        <v>2.9233382691830663</v>
      </c>
      <c r="T181" s="2">
        <f>IF('Number of Firms per 1000 Capita'!T181=0,"",SUMIFS(allNAICS!$P:$P,allNAICS!$C:$C,'Revenue per capita'!$A181,allNAICS!$E:$E,'Revenue per capita'!T$1)/$B181)</f>
        <v>0.31094622511640591</v>
      </c>
      <c r="U181" s="2">
        <f>IF('Number of Firms per 1000 Capita'!U181=0,"",SUMIFS(allNAICS!$P:$P,allNAICS!$C:$C,'Revenue per capita'!$A181,allNAICS!$E:$E,'Revenue per capita'!U$1)/$B181)</f>
        <v>4.2765603312952436</v>
      </c>
      <c r="V181" s="2">
        <f>IF('Number of Firms per 1000 Capita'!V181=0,"",SUMIFS(allNAICS!$P:$P,allNAICS!$C:$C,'Revenue per capita'!$A181,allNAICS!$E:$E,'Revenue per capita'!V$1)/$B181)</f>
        <v>1.6127073198904014</v>
      </c>
      <c r="W181" s="2">
        <f>IF('Number of Firms per 1000 Capita'!W181=0,"",SUMIFS(allNAICS!$P:$P,allNAICS!$C:$C,'Revenue per capita'!$A181,allNAICS!$E:$E,'Revenue per capita'!W$1)/$B181)</f>
        <v>11.654981736724805</v>
      </c>
      <c r="X181" s="2">
        <f>IF('Number of Firms per 1000 Capita'!X181=0,"",SUMIFS(allNAICS!$P:$P,allNAICS!$C:$C,'Revenue per capita'!$A181,allNAICS!$E:$E,'Revenue per capita'!X$1)/$B181)</f>
        <v>0.86942941703322607</v>
      </c>
      <c r="Y181" s="2">
        <f>IF('Number of Firms per 1000 Capita'!Y181=0,"",SUMIFS(allNAICS!$P:$P,allNAICS!$C:$C,'Revenue per capita'!$A181,allNAICS!$E:$E,'Revenue per capita'!Y$1)/$B181)</f>
        <v>0.56390536802061697</v>
      </c>
      <c r="Z181" s="2">
        <f>IF('Number of Firms per 1000 Capita'!Z181=0,"",SUMIFS(allNAICS!$P:$P,allNAICS!$C:$C,'Revenue per capita'!$A181,allNAICS!$E:$E,'Revenue per capita'!Z$1)/$B181)</f>
        <v>3.103525976644973E-3</v>
      </c>
    </row>
    <row r="182" spans="1:26" x14ac:dyDescent="0.45">
      <c r="A182" s="2" t="s">
        <v>668</v>
      </c>
      <c r="B182" s="2">
        <v>117806</v>
      </c>
      <c r="C182" s="2" t="s">
        <v>669</v>
      </c>
      <c r="D182" s="2">
        <v>38.971668899999997</v>
      </c>
      <c r="E182" s="2">
        <v>-95.235250100000002</v>
      </c>
      <c r="F182" s="3">
        <f t="shared" si="2"/>
        <v>45.218732492402758</v>
      </c>
      <c r="G182" s="2">
        <f>IF('Number of Firms per 1000 Capita'!G182=0,"",SUMIFS(allNAICS!$P:$P,allNAICS!$C:$C,'Revenue per capita'!$A182,allNAICS!$E:$E,'Revenue per capita'!G$1)/$B182)</f>
        <v>0</v>
      </c>
      <c r="H182" s="2">
        <f>IF('Number of Firms per 1000 Capita'!H182=0,"",SUMIFS(allNAICS!$P:$P,allNAICS!$C:$C,'Revenue per capita'!$A182,allNAICS!$E:$E,'Revenue per capita'!H$1)/$B182)</f>
        <v>0.13192027570751913</v>
      </c>
      <c r="I182" s="2" t="str">
        <f>IF('Number of Firms per 1000 Capita'!I182=0,"",SUMIFS(allNAICS!$P:$P,allNAICS!$C:$C,'Revenue per capita'!$A182,allNAICS!$E:$E,'Revenue per capita'!I$1)/$B182)</f>
        <v/>
      </c>
      <c r="J182" s="2">
        <f>IF('Number of Firms per 1000 Capita'!J182=0,"",SUMIFS(allNAICS!$P:$P,allNAICS!$C:$C,'Revenue per capita'!$A182,allNAICS!$E:$E,'Revenue per capita'!J$1)/$B182)</f>
        <v>2.278848275979152</v>
      </c>
      <c r="K182" s="2">
        <f>IF('Number of Firms per 1000 Capita'!K182=0,"",SUMIFS(allNAICS!$P:$P,allNAICS!$C:$C,'Revenue per capita'!$A182,allNAICS!$E:$E,'Revenue per capita'!K$1)/$B182)</f>
        <v>10.408196526492709</v>
      </c>
      <c r="L182" s="2">
        <f>IF('Number of Firms per 1000 Capita'!L182=0,"",SUMIFS(allNAICS!$P:$P,allNAICS!$C:$C,'Revenue per capita'!$A182,allNAICS!$E:$E,'Revenue per capita'!L$1)/$B182)</f>
        <v>3.313243807615911</v>
      </c>
      <c r="M182" s="2">
        <f>IF('Number of Firms per 1000 Capita'!M182=0,"",SUMIFS(allNAICS!$P:$P,allNAICS!$C:$C,'Revenue per capita'!$A182,allNAICS!$E:$E,'Revenue per capita'!M$1)/$B182)</f>
        <v>10.452065259833965</v>
      </c>
      <c r="N182" s="2">
        <f>IF('Number of Firms per 1000 Capita'!N182=0,"",SUMIFS(allNAICS!$P:$P,allNAICS!$C:$C,'Revenue per capita'!$A182,allNAICS!$E:$E,'Revenue per capita'!N$1)/$B182)</f>
        <v>0.80534098433016998</v>
      </c>
      <c r="O182" s="2">
        <f>IF('Number of Firms per 1000 Capita'!O182=0,"",SUMIFS(allNAICS!$P:$P,allNAICS!$C:$C,'Revenue per capita'!$A182,allNAICS!$E:$E,'Revenue per capita'!O$1)/$B182)</f>
        <v>3.6117685007554794</v>
      </c>
      <c r="P182" s="2">
        <f>IF('Number of Firms per 1000 Capita'!P182=0,"",SUMIFS(allNAICS!$P:$P,allNAICS!$C:$C,'Revenue per capita'!$A182,allNAICS!$E:$E,'Revenue per capita'!P$1)/$B182)</f>
        <v>2.3613228528258321</v>
      </c>
      <c r="Q182" s="2">
        <f>IF('Number of Firms per 1000 Capita'!Q182=0,"",SUMIFS(allNAICS!$P:$P,allNAICS!$C:$C,'Revenue per capita'!$A182,allNAICS!$E:$E,'Revenue per capita'!Q$1)/$B182)</f>
        <v>1.8102218902263043</v>
      </c>
      <c r="R182" s="2">
        <f>IF('Number of Firms per 1000 Capita'!R182=0,"",SUMIFS(allNAICS!$P:$P,allNAICS!$C:$C,'Revenue per capita'!$A182,allNAICS!$E:$E,'Revenue per capita'!R$1)/$B182)</f>
        <v>1.9075513980612193</v>
      </c>
      <c r="S182" s="2">
        <f>IF('Number of Firms per 1000 Capita'!S182=0,"",SUMIFS(allNAICS!$P:$P,allNAICS!$C:$C,'Revenue per capita'!$A182,allNAICS!$E:$E,'Revenue per capita'!S$1)/$B182)</f>
        <v>0.88258662546899136</v>
      </c>
      <c r="T182" s="2">
        <f>IF('Number of Firms per 1000 Capita'!T182=0,"",SUMIFS(allNAICS!$P:$P,allNAICS!$C:$C,'Revenue per capita'!$A182,allNAICS!$E:$E,'Revenue per capita'!T$1)/$B182)</f>
        <v>0.50328506188139821</v>
      </c>
      <c r="U182" s="2">
        <f>IF('Number of Firms per 1000 Capita'!U182=0,"",SUMIFS(allNAICS!$P:$P,allNAICS!$C:$C,'Revenue per capita'!$A182,allNAICS!$E:$E,'Revenue per capita'!U$1)/$B182)</f>
        <v>2.9200465171553232</v>
      </c>
      <c r="V182" s="2">
        <f>IF('Number of Firms per 1000 Capita'!V182=0,"",SUMIFS(allNAICS!$P:$P,allNAICS!$C:$C,'Revenue per capita'!$A182,allNAICS!$E:$E,'Revenue per capita'!V$1)/$B182)</f>
        <v>0.79714955095665752</v>
      </c>
      <c r="W182" s="2">
        <f>IF('Number of Firms per 1000 Capita'!W182=0,"",SUMIFS(allNAICS!$P:$P,allNAICS!$C:$C,'Revenue per capita'!$A182,allNAICS!$E:$E,'Revenue per capita'!W$1)/$B182)</f>
        <v>2.4623958032697826</v>
      </c>
      <c r="X182" s="2">
        <f>IF('Number of Firms per 1000 Capita'!X182=0,"",SUMIFS(allNAICS!$P:$P,allNAICS!$C:$C,'Revenue per capita'!$A182,allNAICS!$E:$E,'Revenue per capita'!X$1)/$B182)</f>
        <v>0.57278916184235096</v>
      </c>
      <c r="Y182" s="2" t="str">
        <f>IF('Number of Firms per 1000 Capita'!Y182=0,"",SUMIFS(allNAICS!$P:$P,allNAICS!$C:$C,'Revenue per capita'!$A182,allNAICS!$E:$E,'Revenue per capita'!Y$1)/$B182)</f>
        <v/>
      </c>
      <c r="Z182" s="2" t="str">
        <f>IF('Number of Firms per 1000 Capita'!Z182=0,"",SUMIFS(allNAICS!$P:$P,allNAICS!$C:$C,'Revenue per capita'!$A182,allNAICS!$E:$E,'Revenue per capita'!Z$1)/$B182)</f>
        <v/>
      </c>
    </row>
    <row r="183" spans="1:26" x14ac:dyDescent="0.45">
      <c r="A183" s="2" t="s">
        <v>670</v>
      </c>
      <c r="B183" s="2">
        <v>129066</v>
      </c>
      <c r="C183" s="2" t="s">
        <v>602</v>
      </c>
      <c r="D183" s="2">
        <v>34.603566899999997</v>
      </c>
      <c r="E183" s="2">
        <v>-98.395929100000004</v>
      </c>
      <c r="F183" s="3">
        <f t="shared" si="2"/>
        <v>41.262261168704384</v>
      </c>
      <c r="G183" s="2">
        <f>IF('Number of Firms per 1000 Capita'!G183=0,"",SUMIFS(allNAICS!$P:$P,allNAICS!$C:$C,'Revenue per capita'!$A183,allNAICS!$E:$E,'Revenue per capita'!G$1)/$B183)</f>
        <v>2.6389599119830163E-2</v>
      </c>
      <c r="H183" s="2">
        <f>IF('Number of Firms per 1000 Capita'!H183=0,"",SUMIFS(allNAICS!$P:$P,allNAICS!$C:$C,'Revenue per capita'!$A183,allNAICS!$E:$E,'Revenue per capita'!H$1)/$B183)</f>
        <v>0.23765360358266313</v>
      </c>
      <c r="I183" s="2" t="str">
        <f>IF('Number of Firms per 1000 Capita'!I183=0,"",SUMIFS(allNAICS!$P:$P,allNAICS!$C:$C,'Revenue per capita'!$A183,allNAICS!$E:$E,'Revenue per capita'!I$1)/$B183)</f>
        <v/>
      </c>
      <c r="J183" s="2">
        <f>IF('Number of Firms per 1000 Capita'!J183=0,"",SUMIFS(allNAICS!$P:$P,allNAICS!$C:$C,'Revenue per capita'!$A183,allNAICS!$E:$E,'Revenue per capita'!J$1)/$B183)</f>
        <v>1.5613562053523005</v>
      </c>
      <c r="K183" s="2">
        <f>IF('Number of Firms per 1000 Capita'!K183=0,"",SUMIFS(allNAICS!$P:$P,allNAICS!$C:$C,'Revenue per capita'!$A183,allNAICS!$E:$E,'Revenue per capita'!K$1)/$B183)</f>
        <v>11.228433514635922</v>
      </c>
      <c r="L183" s="2">
        <f>IF('Number of Firms per 1000 Capita'!L183=0,"",SUMIFS(allNAICS!$P:$P,allNAICS!$C:$C,'Revenue per capita'!$A183,allNAICS!$E:$E,'Revenue per capita'!L$1)/$B183)</f>
        <v>5.7443788449320499</v>
      </c>
      <c r="M183" s="2">
        <f>IF('Number of Firms per 1000 Capita'!M183=0,"",SUMIFS(allNAICS!$P:$P,allNAICS!$C:$C,'Revenue per capita'!$A183,allNAICS!$E:$E,'Revenue per capita'!M$1)/$B183)</f>
        <v>10.100684920893187</v>
      </c>
      <c r="N183" s="2">
        <f>IF('Number of Firms per 1000 Capita'!N183=0,"",SUMIFS(allNAICS!$P:$P,allNAICS!$C:$C,'Revenue per capita'!$A183,allNAICS!$E:$E,'Revenue per capita'!N$1)/$B183)</f>
        <v>0.7499108983000945</v>
      </c>
      <c r="O183" s="2">
        <f>IF('Number of Firms per 1000 Capita'!O183=0,"",SUMIFS(allNAICS!$P:$P,allNAICS!$C:$C,'Revenue per capita'!$A183,allNAICS!$E:$E,'Revenue per capita'!O$1)/$B183)</f>
        <v>0.87315017123022332</v>
      </c>
      <c r="P183" s="2">
        <f>IF('Number of Firms per 1000 Capita'!P183=0,"",SUMIFS(allNAICS!$P:$P,allNAICS!$C:$C,'Revenue per capita'!$A183,allNAICS!$E:$E,'Revenue per capita'!P$1)/$B183)</f>
        <v>1.6858583980289155</v>
      </c>
      <c r="Q183" s="2">
        <f>IF('Number of Firms per 1000 Capita'!Q183=0,"",SUMIFS(allNAICS!$P:$P,allNAICS!$C:$C,'Revenue per capita'!$A183,allNAICS!$E:$E,'Revenue per capita'!Q$1)/$B183)</f>
        <v>1.2254892845520897</v>
      </c>
      <c r="R183" s="2">
        <f>IF('Number of Firms per 1000 Capita'!R183=0,"",SUMIFS(allNAICS!$P:$P,allNAICS!$C:$C,'Revenue per capita'!$A183,allNAICS!$E:$E,'Revenue per capita'!R$1)/$B183)</f>
        <v>0.95310926192800582</v>
      </c>
      <c r="S183" s="2">
        <f>IF('Number of Firms per 1000 Capita'!S183=0,"",SUMIFS(allNAICS!$P:$P,allNAICS!$C:$C,'Revenue per capita'!$A183,allNAICS!$E:$E,'Revenue per capita'!S$1)/$B183)</f>
        <v>0.7461686269040646</v>
      </c>
      <c r="T183" s="2">
        <f>IF('Number of Firms per 1000 Capita'!T183=0,"",SUMIFS(allNAICS!$P:$P,allNAICS!$C:$C,'Revenue per capita'!$A183,allNAICS!$E:$E,'Revenue per capita'!T$1)/$B183)</f>
        <v>0.22669022050733734</v>
      </c>
      <c r="U183" s="2">
        <f>IF('Number of Firms per 1000 Capita'!U183=0,"",SUMIFS(allNAICS!$P:$P,allNAICS!$C:$C,'Revenue per capita'!$A183,allNAICS!$E:$E,'Revenue per capita'!U$1)/$B183)</f>
        <v>3.5831357599987603</v>
      </c>
      <c r="V183" s="2">
        <f>IF('Number of Firms per 1000 Capita'!V183=0,"",SUMIFS(allNAICS!$P:$P,allNAICS!$C:$C,'Revenue per capita'!$A183,allNAICS!$E:$E,'Revenue per capita'!V$1)/$B183)</f>
        <v>8.3019540390187968E-2</v>
      </c>
      <c r="W183" s="2">
        <f>IF('Number of Firms per 1000 Capita'!W183=0,"",SUMIFS(allNAICS!$P:$P,allNAICS!$C:$C,'Revenue per capita'!$A183,allNAICS!$E:$E,'Revenue per capita'!W$1)/$B183)</f>
        <v>1.6578494723629771</v>
      </c>
      <c r="X183" s="2">
        <f>IF('Number of Firms per 1000 Capita'!X183=0,"",SUMIFS(allNAICS!$P:$P,allNAICS!$C:$C,'Revenue per capita'!$A183,allNAICS!$E:$E,'Revenue per capita'!X$1)/$B183)</f>
        <v>0.57898284598577476</v>
      </c>
      <c r="Y183" s="2" t="str">
        <f>IF('Number of Firms per 1000 Capita'!Y183=0,"",SUMIFS(allNAICS!$P:$P,allNAICS!$C:$C,'Revenue per capita'!$A183,allNAICS!$E:$E,'Revenue per capita'!Y$1)/$B183)</f>
        <v/>
      </c>
      <c r="Z183" s="2" t="str">
        <f>IF('Number of Firms per 1000 Capita'!Z183=0,"",SUMIFS(allNAICS!$P:$P,allNAICS!$C:$C,'Revenue per capita'!$A183,allNAICS!$E:$E,'Revenue per capita'!Z$1)/$B183)</f>
        <v/>
      </c>
    </row>
    <row r="184" spans="1:26" x14ac:dyDescent="0.45">
      <c r="A184" s="2" t="s">
        <v>671</v>
      </c>
      <c r="B184" s="2">
        <v>137616</v>
      </c>
      <c r="C184" s="2" t="s">
        <v>459</v>
      </c>
      <c r="D184" s="2">
        <v>40.3409251</v>
      </c>
      <c r="E184" s="2">
        <v>-76.411349700000002</v>
      </c>
      <c r="F184" s="3">
        <f t="shared" si="2"/>
        <v>61.801600104639007</v>
      </c>
      <c r="G184" s="2">
        <f>IF('Number of Firms per 1000 Capita'!G184=0,"",SUMIFS(allNAICS!$P:$P,allNAICS!$C:$C,'Revenue per capita'!$A184,allNAICS!$E:$E,'Revenue per capita'!G$1)/$B184)</f>
        <v>5.2384897104987789E-2</v>
      </c>
      <c r="H184" s="2" t="str">
        <f>IF('Number of Firms per 1000 Capita'!H184=0,"",SUMIFS(allNAICS!$P:$P,allNAICS!$C:$C,'Revenue per capita'!$A184,allNAICS!$E:$E,'Revenue per capita'!H$1)/$B184)</f>
        <v/>
      </c>
      <c r="I184" s="2" t="str">
        <f>IF('Number of Firms per 1000 Capita'!I184=0,"",SUMIFS(allNAICS!$P:$P,allNAICS!$C:$C,'Revenue per capita'!$A184,allNAICS!$E:$E,'Revenue per capita'!I$1)/$B184)</f>
        <v/>
      </c>
      <c r="J184" s="2">
        <f>IF('Number of Firms per 1000 Capita'!J184=0,"",SUMIFS(allNAICS!$P:$P,allNAICS!$C:$C,'Revenue per capita'!$A184,allNAICS!$E:$E,'Revenue per capita'!J$1)/$B184)</f>
        <v>1.8075223811184746</v>
      </c>
      <c r="K184" s="2">
        <f>IF('Number of Firms per 1000 Capita'!K184=0,"",SUMIFS(allNAICS!$P:$P,allNAICS!$C:$C,'Revenue per capita'!$A184,allNAICS!$E:$E,'Revenue per capita'!K$1)/$B184)</f>
        <v>18.91594727357284</v>
      </c>
      <c r="L184" s="2">
        <f>IF('Number of Firms per 1000 Capita'!L184=0,"",SUMIFS(allNAICS!$P:$P,allNAICS!$C:$C,'Revenue per capita'!$A184,allNAICS!$E:$E,'Revenue per capita'!L$1)/$B184)</f>
        <v>26.718942564818043</v>
      </c>
      <c r="M184" s="2">
        <f>IF('Number of Firms per 1000 Capita'!M184=0,"",SUMIFS(allNAICS!$P:$P,allNAICS!$C:$C,'Revenue per capita'!$A184,allNAICS!$E:$E,'Revenue per capita'!M$1)/$B184)</f>
        <v>0</v>
      </c>
      <c r="N184" s="2">
        <f>IF('Number of Firms per 1000 Capita'!N184=0,"",SUMIFS(allNAICS!$P:$P,allNAICS!$C:$C,'Revenue per capita'!$A184,allNAICS!$E:$E,'Revenue per capita'!N$1)/$B184)</f>
        <v>2.3024938960585977</v>
      </c>
      <c r="O184" s="2">
        <f>IF('Number of Firms per 1000 Capita'!O184=0,"",SUMIFS(allNAICS!$P:$P,allNAICS!$C:$C,'Revenue per capita'!$A184,allNAICS!$E:$E,'Revenue per capita'!O$1)/$B184)</f>
        <v>1.1881685269154749</v>
      </c>
      <c r="P184" s="2">
        <f>IF('Number of Firms per 1000 Capita'!P184=0,"",SUMIFS(allNAICS!$P:$P,allNAICS!$C:$C,'Revenue per capita'!$A184,allNAICS!$E:$E,'Revenue per capita'!P$1)/$B184)</f>
        <v>0.59825892338100217</v>
      </c>
      <c r="Q184" s="2">
        <f>IF('Number of Firms per 1000 Capita'!Q184=0,"",SUMIFS(allNAICS!$P:$P,allNAICS!$C:$C,'Revenue per capita'!$A184,allNAICS!$E:$E,'Revenue per capita'!Q$1)/$B184)</f>
        <v>0.69880682478781542</v>
      </c>
      <c r="R184" s="2">
        <f>IF('Number of Firms per 1000 Capita'!R184=0,"",SUMIFS(allNAICS!$P:$P,allNAICS!$C:$C,'Revenue per capita'!$A184,allNAICS!$E:$E,'Revenue per capita'!R$1)/$B184)</f>
        <v>1.0946183583304268</v>
      </c>
      <c r="S184" s="2">
        <f>IF('Number of Firms per 1000 Capita'!S184=0,"",SUMIFS(allNAICS!$P:$P,allNAICS!$C:$C,'Revenue per capita'!$A184,allNAICS!$E:$E,'Revenue per capita'!S$1)/$B184)</f>
        <v>0.85013370538309496</v>
      </c>
      <c r="T184" s="2">
        <f>IF('Number of Firms per 1000 Capita'!T184=0,"",SUMIFS(allNAICS!$P:$P,allNAICS!$C:$C,'Revenue per capita'!$A184,allNAICS!$E:$E,'Revenue per capita'!T$1)/$B184)</f>
        <v>0.36931752121846295</v>
      </c>
      <c r="U184" s="2">
        <f>IF('Number of Firms per 1000 Capita'!U184=0,"",SUMIFS(allNAICS!$P:$P,allNAICS!$C:$C,'Revenue per capita'!$A184,allNAICS!$E:$E,'Revenue per capita'!U$1)/$B184)</f>
        <v>4.6369099523311244</v>
      </c>
      <c r="V184" s="2">
        <f>IF('Number of Firms per 1000 Capita'!V184=0,"",SUMIFS(allNAICS!$P:$P,allNAICS!$C:$C,'Revenue per capita'!$A184,allNAICS!$E:$E,'Revenue per capita'!V$1)/$B184)</f>
        <v>0</v>
      </c>
      <c r="W184" s="2">
        <f>IF('Number of Firms per 1000 Capita'!W184=0,"",SUMIFS(allNAICS!$P:$P,allNAICS!$C:$C,'Revenue per capita'!$A184,allNAICS!$E:$E,'Revenue per capita'!W$1)/$B184)</f>
        <v>1.5551607371235903</v>
      </c>
      <c r="X184" s="2">
        <f>IF('Number of Firms per 1000 Capita'!X184=0,"",SUMIFS(allNAICS!$P:$P,allNAICS!$C:$C,'Revenue per capita'!$A184,allNAICS!$E:$E,'Revenue per capita'!X$1)/$B184)</f>
        <v>0.8438626322520637</v>
      </c>
      <c r="Y184" s="2">
        <f>IF('Number of Firms per 1000 Capita'!Y184=0,"",SUMIFS(allNAICS!$P:$P,allNAICS!$C:$C,'Revenue per capita'!$A184,allNAICS!$E:$E,'Revenue per capita'!Y$1)/$B184)</f>
        <v>0.169071910242995</v>
      </c>
      <c r="Z184" s="2" t="str">
        <f>IF('Number of Firms per 1000 Capita'!Z184=0,"",SUMIFS(allNAICS!$P:$P,allNAICS!$C:$C,'Revenue per capita'!$A184,allNAICS!$E:$E,'Revenue per capita'!Z$1)/$B184)</f>
        <v/>
      </c>
    </row>
    <row r="185" spans="1:26" x14ac:dyDescent="0.45">
      <c r="A185" s="2" t="s">
        <v>672</v>
      </c>
      <c r="B185" s="2">
        <v>62273</v>
      </c>
      <c r="C185" s="2" t="s">
        <v>492</v>
      </c>
      <c r="D185" s="2">
        <v>46.400408900000002</v>
      </c>
      <c r="E185" s="2">
        <v>-117.0011889</v>
      </c>
      <c r="F185" s="3">
        <f t="shared" si="2"/>
        <v>73.145022722528239</v>
      </c>
      <c r="G185" s="2">
        <f>IF('Number of Firms per 1000 Capita'!G185=0,"",SUMIFS(allNAICS!$P:$P,allNAICS!$C:$C,'Revenue per capita'!$A185,allNAICS!$E:$E,'Revenue per capita'!G$1)/$B185)</f>
        <v>0</v>
      </c>
      <c r="H185" s="2">
        <f>IF('Number of Firms per 1000 Capita'!H185=0,"",SUMIFS(allNAICS!$P:$P,allNAICS!$C:$C,'Revenue per capita'!$A185,allNAICS!$E:$E,'Revenue per capita'!H$1)/$B185)</f>
        <v>0.55621216257447048</v>
      </c>
      <c r="I185" s="2" t="str">
        <f>IF('Number of Firms per 1000 Capita'!I185=0,"",SUMIFS(allNAICS!$P:$P,allNAICS!$C:$C,'Revenue per capita'!$A185,allNAICS!$E:$E,'Revenue per capita'!I$1)/$B185)</f>
        <v/>
      </c>
      <c r="J185" s="2">
        <f>IF('Number of Firms per 1000 Capita'!J185=0,"",SUMIFS(allNAICS!$P:$P,allNAICS!$C:$C,'Revenue per capita'!$A185,allNAICS!$E:$E,'Revenue per capita'!J$1)/$B185)</f>
        <v>3.8882340661281773</v>
      </c>
      <c r="K185" s="2">
        <f>IF('Number of Firms per 1000 Capita'!K185=0,"",SUMIFS(allNAICS!$P:$P,allNAICS!$C:$C,'Revenue per capita'!$A185,allNAICS!$E:$E,'Revenue per capita'!K$1)/$B185)</f>
        <v>22.045091773320699</v>
      </c>
      <c r="L185" s="2">
        <f>IF('Number of Firms per 1000 Capita'!L185=0,"",SUMIFS(allNAICS!$P:$P,allNAICS!$C:$C,'Revenue per capita'!$A185,allNAICS!$E:$E,'Revenue per capita'!L$1)/$B185)</f>
        <v>7.8987201515905774</v>
      </c>
      <c r="M185" s="2">
        <f>IF('Number of Firms per 1000 Capita'!M185=0,"",SUMIFS(allNAICS!$P:$P,allNAICS!$C:$C,'Revenue per capita'!$A185,allNAICS!$E:$E,'Revenue per capita'!M$1)/$B185)</f>
        <v>18.61355643697911</v>
      </c>
      <c r="N185" s="2">
        <f>IF('Number of Firms per 1000 Capita'!N185=0,"",SUMIFS(allNAICS!$P:$P,allNAICS!$C:$C,'Revenue per capita'!$A185,allNAICS!$E:$E,'Revenue per capita'!N$1)/$B185)</f>
        <v>2.3776757182085335</v>
      </c>
      <c r="O185" s="2">
        <f>IF('Number of Firms per 1000 Capita'!O185=0,"",SUMIFS(allNAICS!$P:$P,allNAICS!$C:$C,'Revenue per capita'!$A185,allNAICS!$E:$E,'Revenue per capita'!O$1)/$B185)</f>
        <v>0.63709793971705231</v>
      </c>
      <c r="P185" s="2">
        <f>IF('Number of Firms per 1000 Capita'!P185=0,"",SUMIFS(allNAICS!$P:$P,allNAICS!$C:$C,'Revenue per capita'!$A185,allNAICS!$E:$E,'Revenue per capita'!P$1)/$B185)</f>
        <v>4.6661795641770913</v>
      </c>
      <c r="Q185" s="2">
        <f>IF('Number of Firms per 1000 Capita'!Q185=0,"",SUMIFS(allNAICS!$P:$P,allNAICS!$C:$C,'Revenue per capita'!$A185,allNAICS!$E:$E,'Revenue per capita'!Q$1)/$B185)</f>
        <v>0.81502416777736741</v>
      </c>
      <c r="R185" s="2">
        <f>IF('Number of Firms per 1000 Capita'!R185=0,"",SUMIFS(allNAICS!$P:$P,allNAICS!$C:$C,'Revenue per capita'!$A185,allNAICS!$E:$E,'Revenue per capita'!R$1)/$B185)</f>
        <v>0.95298122781944017</v>
      </c>
      <c r="S185" s="2">
        <f>IF('Number of Firms per 1000 Capita'!S185=0,"",SUMIFS(allNAICS!$P:$P,allNAICS!$C:$C,'Revenue per capita'!$A185,allNAICS!$E:$E,'Revenue per capita'!S$1)/$B185)</f>
        <v>1.4522505740850771</v>
      </c>
      <c r="T185" s="2">
        <f>IF('Number of Firms per 1000 Capita'!T185=0,"",SUMIFS(allNAICS!$P:$P,allNAICS!$C:$C,'Revenue per capita'!$A185,allNAICS!$E:$E,'Revenue per capita'!T$1)/$B185)</f>
        <v>0.10245210604917059</v>
      </c>
      <c r="U185" s="2">
        <f>IF('Number of Firms per 1000 Capita'!U185=0,"",SUMIFS(allNAICS!$P:$P,allNAICS!$C:$C,'Revenue per capita'!$A185,allNAICS!$E:$E,'Revenue per capita'!U$1)/$B185)</f>
        <v>7.5303743195285273</v>
      </c>
      <c r="V185" s="2">
        <f>IF('Number of Firms per 1000 Capita'!V185=0,"",SUMIFS(allNAICS!$P:$P,allNAICS!$C:$C,'Revenue per capita'!$A185,allNAICS!$E:$E,'Revenue per capita'!V$1)/$B185)</f>
        <v>0</v>
      </c>
      <c r="W185" s="2">
        <f>IF('Number of Firms per 1000 Capita'!W185=0,"",SUMIFS(allNAICS!$P:$P,allNAICS!$C:$C,'Revenue per capita'!$A185,allNAICS!$E:$E,'Revenue per capita'!W$1)/$B185)</f>
        <v>1.1878663305124211</v>
      </c>
      <c r="X185" s="2">
        <f>IF('Number of Firms per 1000 Capita'!X185=0,"",SUMIFS(allNAICS!$P:$P,allNAICS!$C:$C,'Revenue per capita'!$A185,allNAICS!$E:$E,'Revenue per capita'!X$1)/$B185)</f>
        <v>0.42130618406050774</v>
      </c>
      <c r="Y185" s="2" t="str">
        <f>IF('Number of Firms per 1000 Capita'!Y185=0,"",SUMIFS(allNAICS!$P:$P,allNAICS!$C:$C,'Revenue per capita'!$A185,allNAICS!$E:$E,'Revenue per capita'!Y$1)/$B185)</f>
        <v/>
      </c>
      <c r="Z185" s="2" t="str">
        <f>IF('Number of Firms per 1000 Capita'!Z185=0,"",SUMIFS(allNAICS!$P:$P,allNAICS!$C:$C,'Revenue per capita'!$A185,allNAICS!$E:$E,'Revenue per capita'!Z$1)/$B185)</f>
        <v/>
      </c>
    </row>
    <row r="186" spans="1:26" x14ac:dyDescent="0.45">
      <c r="A186" s="2" t="s">
        <v>673</v>
      </c>
      <c r="B186" s="2">
        <v>107317</v>
      </c>
      <c r="C186" s="2" t="s">
        <v>484</v>
      </c>
      <c r="D186" s="2">
        <v>44.100351000000003</v>
      </c>
      <c r="E186" s="2">
        <v>-70.214776400000005</v>
      </c>
      <c r="F186" s="3">
        <f t="shared" si="2"/>
        <v>86.056682538647209</v>
      </c>
      <c r="G186" s="2">
        <f>IF('Number of Firms per 1000 Capita'!G186=0,"",SUMIFS(allNAICS!$P:$P,allNAICS!$C:$C,'Revenue per capita'!$A186,allNAICS!$E:$E,'Revenue per capita'!G$1)/$B186)</f>
        <v>8.2792101903705839E-2</v>
      </c>
      <c r="H186" s="2" t="str">
        <f>IF('Number of Firms per 1000 Capita'!H186=0,"",SUMIFS(allNAICS!$P:$P,allNAICS!$C:$C,'Revenue per capita'!$A186,allNAICS!$E:$E,'Revenue per capita'!H$1)/$B186)</f>
        <v/>
      </c>
      <c r="I186" s="2" t="str">
        <f>IF('Number of Firms per 1000 Capita'!I186=0,"",SUMIFS(allNAICS!$P:$P,allNAICS!$C:$C,'Revenue per capita'!$A186,allNAICS!$E:$E,'Revenue per capita'!I$1)/$B186)</f>
        <v/>
      </c>
      <c r="J186" s="2">
        <f>IF('Number of Firms per 1000 Capita'!J186=0,"",SUMIFS(allNAICS!$P:$P,allNAICS!$C:$C,'Revenue per capita'!$A186,allNAICS!$E:$E,'Revenue per capita'!J$1)/$B186)</f>
        <v>6.3359579563349699</v>
      </c>
      <c r="K186" s="2">
        <f>IF('Number of Firms per 1000 Capita'!K186=0,"",SUMIFS(allNAICS!$P:$P,allNAICS!$C:$C,'Revenue per capita'!$A186,allNAICS!$E:$E,'Revenue per capita'!K$1)/$B186)</f>
        <v>17.576544256734721</v>
      </c>
      <c r="L186" s="2">
        <f>IF('Number of Firms per 1000 Capita'!L186=0,"",SUMIFS(allNAICS!$P:$P,allNAICS!$C:$C,'Revenue per capita'!$A186,allNAICS!$E:$E,'Revenue per capita'!L$1)/$B186)</f>
        <v>16.291267925864496</v>
      </c>
      <c r="M186" s="2">
        <f>IF('Number of Firms per 1000 Capita'!M186=0,"",SUMIFS(allNAICS!$P:$P,allNAICS!$C:$C,'Revenue per capita'!$A186,allNAICS!$E:$E,'Revenue per capita'!M$1)/$B186)</f>
        <v>16.774760755518695</v>
      </c>
      <c r="N186" s="2">
        <f>IF('Number of Firms per 1000 Capita'!N186=0,"",SUMIFS(allNAICS!$P:$P,allNAICS!$C:$C,'Revenue per capita'!$A186,allNAICS!$E:$E,'Revenue per capita'!N$1)/$B186)</f>
        <v>3.0984559762199839</v>
      </c>
      <c r="O186" s="2">
        <f>IF('Number of Firms per 1000 Capita'!O186=0,"",SUMIFS(allNAICS!$P:$P,allNAICS!$C:$C,'Revenue per capita'!$A186,allNAICS!$E:$E,'Revenue per capita'!O$1)/$B186)</f>
        <v>1.9052806172367844</v>
      </c>
      <c r="P186" s="2">
        <f>IF('Number of Firms per 1000 Capita'!P186=0,"",SUMIFS(allNAICS!$P:$P,allNAICS!$C:$C,'Revenue per capita'!$A186,allNAICS!$E:$E,'Revenue per capita'!P$1)/$B186)</f>
        <v>5.5286301331569092</v>
      </c>
      <c r="Q186" s="2">
        <f>IF('Number of Firms per 1000 Capita'!Q186=0,"",SUMIFS(allNAICS!$P:$P,allNAICS!$C:$C,'Revenue per capita'!$A186,allNAICS!$E:$E,'Revenue per capita'!Q$1)/$B186)</f>
        <v>0.71149025783426667</v>
      </c>
      <c r="R186" s="2">
        <f>IF('Number of Firms per 1000 Capita'!R186=0,"",SUMIFS(allNAICS!$P:$P,allNAICS!$C:$C,'Revenue per capita'!$A186,allNAICS!$E:$E,'Revenue per capita'!R$1)/$B186)</f>
        <v>3.256566993113859</v>
      </c>
      <c r="S186" s="2">
        <f>IF('Number of Firms per 1000 Capita'!S186=0,"",SUMIFS(allNAICS!$P:$P,allNAICS!$C:$C,'Revenue per capita'!$A186,allNAICS!$E:$E,'Revenue per capita'!S$1)/$B186)</f>
        <v>1.3133706682072739</v>
      </c>
      <c r="T186" s="2">
        <f>IF('Number of Firms per 1000 Capita'!T186=0,"",SUMIFS(allNAICS!$P:$P,allNAICS!$C:$C,'Revenue per capita'!$A186,allNAICS!$E:$E,'Revenue per capita'!T$1)/$B186)</f>
        <v>1.1938835412842328</v>
      </c>
      <c r="U186" s="2">
        <f>IF('Number of Firms per 1000 Capita'!U186=0,"",SUMIFS(allNAICS!$P:$P,allNAICS!$C:$C,'Revenue per capita'!$A186,allNAICS!$E:$E,'Revenue per capita'!U$1)/$B186)</f>
        <v>9.2455528946951553</v>
      </c>
      <c r="V186" s="2">
        <f>IF('Number of Firms per 1000 Capita'!V186=0,"",SUMIFS(allNAICS!$P:$P,allNAICS!$C:$C,'Revenue per capita'!$A186,allNAICS!$E:$E,'Revenue per capita'!V$1)/$B186)</f>
        <v>0.16292852017853648</v>
      </c>
      <c r="W186" s="2">
        <f>IF('Number of Firms per 1000 Capita'!W186=0,"",SUMIFS(allNAICS!$P:$P,allNAICS!$C:$C,'Revenue per capita'!$A186,allNAICS!$E:$E,'Revenue per capita'!W$1)/$B186)</f>
        <v>1.9327599541545142</v>
      </c>
      <c r="X186" s="2">
        <f>IF('Number of Firms per 1000 Capita'!X186=0,"",SUMIFS(allNAICS!$P:$P,allNAICS!$C:$C,'Revenue per capita'!$A186,allNAICS!$E:$E,'Revenue per capita'!X$1)/$B186)</f>
        <v>0.6464399862090815</v>
      </c>
      <c r="Y186" s="2" t="str">
        <f>IF('Number of Firms per 1000 Capita'!Y186=0,"",SUMIFS(allNAICS!$P:$P,allNAICS!$C:$C,'Revenue per capita'!$A186,allNAICS!$E:$E,'Revenue per capita'!Y$1)/$B186)</f>
        <v/>
      </c>
      <c r="Z186" s="2" t="str">
        <f>IF('Number of Firms per 1000 Capita'!Z186=0,"",SUMIFS(allNAICS!$P:$P,allNAICS!$C:$C,'Revenue per capita'!$A186,allNAICS!$E:$E,'Revenue per capita'!Z$1)/$B186)</f>
        <v/>
      </c>
    </row>
    <row r="187" spans="1:26" x14ac:dyDescent="0.45">
      <c r="A187" s="2" t="s">
        <v>674</v>
      </c>
      <c r="B187" s="2">
        <v>500689</v>
      </c>
      <c r="C187" s="2" t="s">
        <v>514</v>
      </c>
      <c r="D187" s="2">
        <v>38.040583699999999</v>
      </c>
      <c r="E187" s="2">
        <v>-84.503716400000002</v>
      </c>
      <c r="F187" s="3">
        <f t="shared" si="2"/>
        <v>142.95577294488191</v>
      </c>
      <c r="G187" s="2">
        <f>IF('Number of Firms per 1000 Capita'!G187=0,"",SUMIFS(allNAICS!$P:$P,allNAICS!$C:$C,'Revenue per capita'!$A187,allNAICS!$E:$E,'Revenue per capita'!G$1)/$B187)</f>
        <v>0.34124975783370515</v>
      </c>
      <c r="H187" s="2">
        <f>IF('Number of Firms per 1000 Capita'!H187=0,"",SUMIFS(allNAICS!$P:$P,allNAICS!$C:$C,'Revenue per capita'!$A187,allNAICS!$E:$E,'Revenue per capita'!H$1)/$B187)</f>
        <v>0</v>
      </c>
      <c r="I187" s="2">
        <f>IF('Number of Firms per 1000 Capita'!I187=0,"",SUMIFS(allNAICS!$P:$P,allNAICS!$C:$C,'Revenue per capita'!$A187,allNAICS!$E:$E,'Revenue per capita'!I$1)/$B187)</f>
        <v>1.941890075475994</v>
      </c>
      <c r="J187" s="2">
        <f>IF('Number of Firms per 1000 Capita'!J187=0,"",SUMIFS(allNAICS!$P:$P,allNAICS!$C:$C,'Revenue per capita'!$A187,allNAICS!$E:$E,'Revenue per capita'!J$1)/$B187)</f>
        <v>6.5685964740587472</v>
      </c>
      <c r="K187" s="2">
        <f>IF('Number of Firms per 1000 Capita'!K187=0,"",SUMIFS(allNAICS!$P:$P,allNAICS!$C:$C,'Revenue per capita'!$A187,allNAICS!$E:$E,'Revenue per capita'!K$1)/$B187)</f>
        <v>32.69132135916707</v>
      </c>
      <c r="L187" s="2">
        <f>IF('Number of Firms per 1000 Capita'!L187=0,"",SUMIFS(allNAICS!$P:$P,allNAICS!$C:$C,'Revenue per capita'!$A187,allNAICS!$E:$E,'Revenue per capita'!L$1)/$B187)</f>
        <v>58.144888343862156</v>
      </c>
      <c r="M187" s="2">
        <f>IF('Number of Firms per 1000 Capita'!M187=0,"",SUMIFS(allNAICS!$P:$P,allNAICS!$C:$C,'Revenue per capita'!$A187,allNAICS!$E:$E,'Revenue per capita'!M$1)/$B187)</f>
        <v>15.66722456455005</v>
      </c>
      <c r="N187" s="2">
        <f>IF('Number of Firms per 1000 Capita'!N187=0,"",SUMIFS(allNAICS!$P:$P,allNAICS!$C:$C,'Revenue per capita'!$A187,allNAICS!$E:$E,'Revenue per capita'!N$1)/$B187)</f>
        <v>1.9426829828496333</v>
      </c>
      <c r="O187" s="2">
        <f>IF('Number of Firms per 1000 Capita'!O187=0,"",SUMIFS(allNAICS!$P:$P,allNAICS!$C:$C,'Revenue per capita'!$A187,allNAICS!$E:$E,'Revenue per capita'!O$1)/$B187)</f>
        <v>2.8724757284462012</v>
      </c>
      <c r="P187" s="2">
        <f>IF('Number of Firms per 1000 Capita'!P187=0,"",SUMIFS(allNAICS!$P:$P,allNAICS!$C:$C,'Revenue per capita'!$A187,allNAICS!$E:$E,'Revenue per capita'!P$1)/$B187)</f>
        <v>4.6120565860244582</v>
      </c>
      <c r="Q187" s="2">
        <f>IF('Number of Firms per 1000 Capita'!Q187=0,"",SUMIFS(allNAICS!$P:$P,allNAICS!$C:$C,'Revenue per capita'!$A187,allNAICS!$E:$E,'Revenue per capita'!Q$1)/$B187)</f>
        <v>1.6632480441950992</v>
      </c>
      <c r="R187" s="2">
        <f>IF('Number of Firms per 1000 Capita'!R187=0,"",SUMIFS(allNAICS!$P:$P,allNAICS!$C:$C,'Revenue per capita'!$A187,allNAICS!$E:$E,'Revenue per capita'!R$1)/$B187)</f>
        <v>3.5908418199720784</v>
      </c>
      <c r="S187" s="2">
        <f>IF('Number of Firms per 1000 Capita'!S187=0,"",SUMIFS(allNAICS!$P:$P,allNAICS!$C:$C,'Revenue per capita'!$A187,allNAICS!$E:$E,'Revenue per capita'!S$1)/$B187)</f>
        <v>1.7485185414498821</v>
      </c>
      <c r="T187" s="2">
        <f>IF('Number of Firms per 1000 Capita'!T187=0,"",SUMIFS(allNAICS!$P:$P,allNAICS!$C:$C,'Revenue per capita'!$A187,allNAICS!$E:$E,'Revenue per capita'!T$1)/$B187)</f>
        <v>0.52976797972394041</v>
      </c>
      <c r="U187" s="2">
        <f>IF('Number of Firms per 1000 Capita'!U187=0,"",SUMIFS(allNAICS!$P:$P,allNAICS!$C:$C,'Revenue per capita'!$A187,allNAICS!$E:$E,'Revenue per capita'!U$1)/$B187)</f>
        <v>6.288494454641504</v>
      </c>
      <c r="V187" s="2">
        <f>IF('Number of Firms per 1000 Capita'!V187=0,"",SUMIFS(allNAICS!$P:$P,allNAICS!$C:$C,'Revenue per capita'!$A187,allNAICS!$E:$E,'Revenue per capita'!V$1)/$B187)</f>
        <v>0.45288392595004084</v>
      </c>
      <c r="W187" s="2">
        <f>IF('Number of Firms per 1000 Capita'!W187=0,"",SUMIFS(allNAICS!$P:$P,allNAICS!$C:$C,'Revenue per capita'!$A187,allNAICS!$E:$E,'Revenue per capita'!W$1)/$B187)</f>
        <v>2.7040518165967296</v>
      </c>
      <c r="X187" s="2">
        <f>IF('Number of Firms per 1000 Capita'!X187=0,"",SUMIFS(allNAICS!$P:$P,allNAICS!$C:$C,'Revenue per capita'!$A187,allNAICS!$E:$E,'Revenue per capita'!X$1)/$B187)</f>
        <v>0.71493082532270535</v>
      </c>
      <c r="Y187" s="2">
        <f>IF('Number of Firms per 1000 Capita'!Y187=0,"",SUMIFS(allNAICS!$P:$P,allNAICS!$C:$C,'Revenue per capita'!$A187,allNAICS!$E:$E,'Revenue per capita'!Y$1)/$B187)</f>
        <v>0.48064966476195803</v>
      </c>
      <c r="Z187" s="2">
        <f>IF('Number of Firms per 1000 Capita'!Z187=0,"",SUMIFS(allNAICS!$P:$P,allNAICS!$C:$C,'Revenue per capita'!$A187,allNAICS!$E:$E,'Revenue per capita'!Z$1)/$B187)</f>
        <v>0</v>
      </c>
    </row>
    <row r="188" spans="1:26" x14ac:dyDescent="0.45">
      <c r="A188" s="2" t="s">
        <v>675</v>
      </c>
      <c r="B188" s="2">
        <v>104157</v>
      </c>
      <c r="C188" s="2" t="s">
        <v>447</v>
      </c>
      <c r="D188" s="2">
        <v>40.742550999999999</v>
      </c>
      <c r="E188" s="2">
        <v>-84.105225599999997</v>
      </c>
      <c r="F188" s="3">
        <f t="shared" si="2"/>
        <v>217.73132866730029</v>
      </c>
      <c r="G188" s="2">
        <f>IF('Number of Firms per 1000 Capita'!G188=0,"",SUMIFS(allNAICS!$P:$P,allNAICS!$C:$C,'Revenue per capita'!$A188,allNAICS!$E:$E,'Revenue per capita'!G$1)/$B188)</f>
        <v>3.6617798131666622E-2</v>
      </c>
      <c r="H188" s="2" t="str">
        <f>IF('Number of Firms per 1000 Capita'!H188=0,"",SUMIFS(allNAICS!$P:$P,allNAICS!$C:$C,'Revenue per capita'!$A188,allNAICS!$E:$E,'Revenue per capita'!H$1)/$B188)</f>
        <v/>
      </c>
      <c r="I188" s="2" t="str">
        <f>IF('Number of Firms per 1000 Capita'!I188=0,"",SUMIFS(allNAICS!$P:$P,allNAICS!$C:$C,'Revenue per capita'!$A188,allNAICS!$E:$E,'Revenue per capita'!I$1)/$B188)</f>
        <v/>
      </c>
      <c r="J188" s="2">
        <f>IF('Number of Firms per 1000 Capita'!J188=0,"",SUMIFS(allNAICS!$P:$P,allNAICS!$C:$C,'Revenue per capita'!$A188,allNAICS!$E:$E,'Revenue per capita'!J$1)/$B188)</f>
        <v>2.5234405752853863</v>
      </c>
      <c r="K188" s="2">
        <f>IF('Number of Firms per 1000 Capita'!K188=0,"",SUMIFS(allNAICS!$P:$P,allNAICS!$C:$C,'Revenue per capita'!$A188,allNAICS!$E:$E,'Revenue per capita'!K$1)/$B188)</f>
        <v>150.8614591434085</v>
      </c>
      <c r="L188" s="2">
        <f>IF('Number of Firms per 1000 Capita'!L188=0,"",SUMIFS(allNAICS!$P:$P,allNAICS!$C:$C,'Revenue per capita'!$A188,allNAICS!$E:$E,'Revenue per capita'!L$1)/$B188)</f>
        <v>24.375308428622176</v>
      </c>
      <c r="M188" s="2">
        <f>IF('Number of Firms per 1000 Capita'!M188=0,"",SUMIFS(allNAICS!$P:$P,allNAICS!$C:$C,'Revenue per capita'!$A188,allNAICS!$E:$E,'Revenue per capita'!M$1)/$B188)</f>
        <v>12.982622387357546</v>
      </c>
      <c r="N188" s="2">
        <f>IF('Number of Firms per 1000 Capita'!N188=0,"",SUMIFS(allNAICS!$P:$P,allNAICS!$C:$C,'Revenue per capita'!$A188,allNAICS!$E:$E,'Revenue per capita'!N$1)/$B188)</f>
        <v>1.8637057518937759</v>
      </c>
      <c r="O188" s="2">
        <f>IF('Number of Firms per 1000 Capita'!O188=0,"",SUMIFS(allNAICS!$P:$P,allNAICS!$C:$C,'Revenue per capita'!$A188,allNAICS!$E:$E,'Revenue per capita'!O$1)/$B188)</f>
        <v>1.2822853960847567</v>
      </c>
      <c r="P188" s="2">
        <f>IF('Number of Firms per 1000 Capita'!P188=0,"",SUMIFS(allNAICS!$P:$P,allNAICS!$C:$C,'Revenue per capita'!$A188,allNAICS!$E:$E,'Revenue per capita'!P$1)/$B188)</f>
        <v>3.4333074109277342</v>
      </c>
      <c r="Q188" s="2">
        <f>IF('Number of Firms per 1000 Capita'!Q188=0,"",SUMIFS(allNAICS!$P:$P,allNAICS!$C:$C,'Revenue per capita'!$A188,allNAICS!$E:$E,'Revenue per capita'!Q$1)/$B188)</f>
        <v>0.95089144272588499</v>
      </c>
      <c r="R188" s="2">
        <f>IF('Number of Firms per 1000 Capita'!R188=0,"",SUMIFS(allNAICS!$P:$P,allNAICS!$C:$C,'Revenue per capita'!$A188,allNAICS!$E:$E,'Revenue per capita'!R$1)/$B188)</f>
        <v>1.0575285386483866</v>
      </c>
      <c r="S188" s="2">
        <f>IF('Number of Firms per 1000 Capita'!S188=0,"",SUMIFS(allNAICS!$P:$P,allNAICS!$C:$C,'Revenue per capita'!$A188,allNAICS!$E:$E,'Revenue per capita'!S$1)/$B188)</f>
        <v>1.7192507464692723</v>
      </c>
      <c r="T188" s="2">
        <f>IF('Number of Firms per 1000 Capita'!T188=0,"",SUMIFS(allNAICS!$P:$P,allNAICS!$C:$C,'Revenue per capita'!$A188,allNAICS!$E:$E,'Revenue per capita'!T$1)/$B188)</f>
        <v>0.64348051499179126</v>
      </c>
      <c r="U188" s="2">
        <f>IF('Number of Firms per 1000 Capita'!U188=0,"",SUMIFS(allNAICS!$P:$P,allNAICS!$C:$C,'Revenue per capita'!$A188,allNAICS!$E:$E,'Revenue per capita'!U$1)/$B188)</f>
        <v>13.226341004445212</v>
      </c>
      <c r="V188" s="2">
        <f>IF('Number of Firms per 1000 Capita'!V188=0,"",SUMIFS(allNAICS!$P:$P,allNAICS!$C:$C,'Revenue per capita'!$A188,allNAICS!$E:$E,'Revenue per capita'!V$1)/$B188)</f>
        <v>0.21361982391965975</v>
      </c>
      <c r="W188" s="2">
        <f>IF('Number of Firms per 1000 Capita'!W188=0,"",SUMIFS(allNAICS!$P:$P,allNAICS!$C:$C,'Revenue per capita'!$A188,allNAICS!$E:$E,'Revenue per capita'!W$1)/$B188)</f>
        <v>1.868246973319124</v>
      </c>
      <c r="X188" s="2">
        <f>IF('Number of Firms per 1000 Capita'!X188=0,"",SUMIFS(allNAICS!$P:$P,allNAICS!$C:$C,'Revenue per capita'!$A188,allNAICS!$E:$E,'Revenue per capita'!X$1)/$B188)</f>
        <v>0.69322273106944321</v>
      </c>
      <c r="Y188" s="2" t="str">
        <f>IF('Number of Firms per 1000 Capita'!Y188=0,"",SUMIFS(allNAICS!$P:$P,allNAICS!$C:$C,'Revenue per capita'!$A188,allNAICS!$E:$E,'Revenue per capita'!Y$1)/$B188)</f>
        <v/>
      </c>
      <c r="Z188" s="2" t="str">
        <f>IF('Number of Firms per 1000 Capita'!Z188=0,"",SUMIFS(allNAICS!$P:$P,allNAICS!$C:$C,'Revenue per capita'!$A188,allNAICS!$E:$E,'Revenue per capita'!Z$1)/$B188)</f>
        <v/>
      </c>
    </row>
    <row r="189" spans="1:26" x14ac:dyDescent="0.45">
      <c r="A189" s="2" t="s">
        <v>676</v>
      </c>
      <c r="B189" s="2">
        <v>323402</v>
      </c>
      <c r="C189" s="2" t="s">
        <v>677</v>
      </c>
      <c r="D189" s="2">
        <v>40.809722000000001</v>
      </c>
      <c r="E189" s="2">
        <v>-96.675278000000006</v>
      </c>
      <c r="F189" s="3">
        <f t="shared" si="2"/>
        <v>97.187098410028383</v>
      </c>
      <c r="G189" s="2">
        <f>IF('Number of Firms per 1000 Capita'!G189=0,"",SUMIFS(allNAICS!$P:$P,allNAICS!$C:$C,'Revenue per capita'!$A189,allNAICS!$E:$E,'Revenue per capita'!G$1)/$B189)</f>
        <v>5.4755381846741828E-2</v>
      </c>
      <c r="H189" s="2" t="str">
        <f>IF('Number of Firms per 1000 Capita'!H189=0,"",SUMIFS(allNAICS!$P:$P,allNAICS!$C:$C,'Revenue per capita'!$A189,allNAICS!$E:$E,'Revenue per capita'!H$1)/$B189)</f>
        <v/>
      </c>
      <c r="I189" s="2" t="str">
        <f>IF('Number of Firms per 1000 Capita'!I189=0,"",SUMIFS(allNAICS!$P:$P,allNAICS!$C:$C,'Revenue per capita'!$A189,allNAICS!$E:$E,'Revenue per capita'!I$1)/$B189)</f>
        <v/>
      </c>
      <c r="J189" s="2">
        <f>IF('Number of Firms per 1000 Capita'!J189=0,"",SUMIFS(allNAICS!$P:$P,allNAICS!$C:$C,'Revenue per capita'!$A189,allNAICS!$E:$E,'Revenue per capita'!J$1)/$B189)</f>
        <v>5.1323399360548176</v>
      </c>
      <c r="K189" s="2">
        <f>IF('Number of Firms per 1000 Capita'!K189=0,"",SUMIFS(allNAICS!$P:$P,allNAICS!$C:$C,'Revenue per capita'!$A189,allNAICS!$E:$E,'Revenue per capita'!K$1)/$B189)</f>
        <v>18.150360851200674</v>
      </c>
      <c r="L189" s="2">
        <f>IF('Number of Firms per 1000 Capita'!L189=0,"",SUMIFS(allNAICS!$P:$P,allNAICS!$C:$C,'Revenue per capita'!$A189,allNAICS!$E:$E,'Revenue per capita'!L$1)/$B189)</f>
        <v>15.938361543837082</v>
      </c>
      <c r="M189" s="2">
        <f>IF('Number of Firms per 1000 Capita'!M189=0,"",SUMIFS(allNAICS!$P:$P,allNAICS!$C:$C,'Revenue per capita'!$A189,allNAICS!$E:$E,'Revenue per capita'!M$1)/$B189)</f>
        <v>15.51243962622371</v>
      </c>
      <c r="N189" s="2">
        <f>IF('Number of Firms per 1000 Capita'!N189=0,"",SUMIFS(allNAICS!$P:$P,allNAICS!$C:$C,'Revenue per capita'!$A189,allNAICS!$E:$E,'Revenue per capita'!N$1)/$B189)</f>
        <v>2.9517597293770601</v>
      </c>
      <c r="O189" s="2">
        <f>IF('Number of Firms per 1000 Capita'!O189=0,"",SUMIFS(allNAICS!$P:$P,allNAICS!$C:$C,'Revenue per capita'!$A189,allNAICS!$E:$E,'Revenue per capita'!O$1)/$B189)</f>
        <v>3.7568135014625761</v>
      </c>
      <c r="P189" s="2">
        <f>IF('Number of Firms per 1000 Capita'!P189=0,"",SUMIFS(allNAICS!$P:$P,allNAICS!$C:$C,'Revenue per capita'!$A189,allNAICS!$E:$E,'Revenue per capita'!P$1)/$B189)</f>
        <v>17.951877230196473</v>
      </c>
      <c r="Q189" s="2">
        <f>IF('Number of Firms per 1000 Capita'!Q189=0,"",SUMIFS(allNAICS!$P:$P,allNAICS!$C:$C,'Revenue per capita'!$A189,allNAICS!$E:$E,'Revenue per capita'!Q$1)/$B189)</f>
        <v>1.4195799654918646</v>
      </c>
      <c r="R189" s="2">
        <f>IF('Number of Firms per 1000 Capita'!R189=0,"",SUMIFS(allNAICS!$P:$P,allNAICS!$C:$C,'Revenue per capita'!$A189,allNAICS!$E:$E,'Revenue per capita'!R$1)/$B189)</f>
        <v>4.1389601795907263</v>
      </c>
      <c r="S189" s="2">
        <f>IF('Number of Firms per 1000 Capita'!S189=0,"",SUMIFS(allNAICS!$P:$P,allNAICS!$C:$C,'Revenue per capita'!$A189,allNAICS!$E:$E,'Revenue per capita'!S$1)/$B189)</f>
        <v>1.3545092485513386</v>
      </c>
      <c r="T189" s="2">
        <f>IF('Number of Firms per 1000 Capita'!T189=0,"",SUMIFS(allNAICS!$P:$P,allNAICS!$C:$C,'Revenue per capita'!$A189,allNAICS!$E:$E,'Revenue per capita'!T$1)/$B189)</f>
        <v>0.52546057229083309</v>
      </c>
      <c r="U189" s="2">
        <f>IF('Number of Firms per 1000 Capita'!U189=0,"",SUMIFS(allNAICS!$P:$P,allNAICS!$C:$C,'Revenue per capita'!$A189,allNAICS!$E:$E,'Revenue per capita'!U$1)/$B189)</f>
        <v>6.9840167964329227</v>
      </c>
      <c r="V189" s="2">
        <f>IF('Number of Firms per 1000 Capita'!V189=0,"",SUMIFS(allNAICS!$P:$P,allNAICS!$C:$C,'Revenue per capita'!$A189,allNAICS!$E:$E,'Revenue per capita'!V$1)/$B189)</f>
        <v>0.34474740415952898</v>
      </c>
      <c r="W189" s="2">
        <f>IF('Number of Firms per 1000 Capita'!W189=0,"",SUMIFS(allNAICS!$P:$P,allNAICS!$C:$C,'Revenue per capita'!$A189,allNAICS!$E:$E,'Revenue per capita'!W$1)/$B189)</f>
        <v>1.945739358445526</v>
      </c>
      <c r="X189" s="2">
        <f>IF('Number of Firms per 1000 Capita'!X189=0,"",SUMIFS(allNAICS!$P:$P,allNAICS!$C:$C,'Revenue per capita'!$A189,allNAICS!$E:$E,'Revenue per capita'!X$1)/$B189)</f>
        <v>0.69635932987427407</v>
      </c>
      <c r="Y189" s="2">
        <f>IF('Number of Firms per 1000 Capita'!Y189=0,"",SUMIFS(allNAICS!$P:$P,allNAICS!$C:$C,'Revenue per capita'!$A189,allNAICS!$E:$E,'Revenue per capita'!Y$1)/$B189)</f>
        <v>0.32901775499223879</v>
      </c>
      <c r="Z189" s="2" t="str">
        <f>IF('Number of Firms per 1000 Capita'!Z189=0,"",SUMIFS(allNAICS!$P:$P,allNAICS!$C:$C,'Revenue per capita'!$A189,allNAICS!$E:$E,'Revenue per capita'!Z$1)/$B189)</f>
        <v/>
      </c>
    </row>
    <row r="190" spans="1:26" x14ac:dyDescent="0.45">
      <c r="A190" s="2" t="s">
        <v>678</v>
      </c>
      <c r="B190" s="2">
        <v>730346</v>
      </c>
      <c r="C190" s="2" t="s">
        <v>593</v>
      </c>
      <c r="D190" s="2">
        <v>34.746480900000002</v>
      </c>
      <c r="E190" s="2">
        <v>-92.289594800000003</v>
      </c>
      <c r="F190" s="3">
        <f t="shared" si="2"/>
        <v>99.144028994476571</v>
      </c>
      <c r="G190" s="2">
        <f>IF('Number of Firms per 1000 Capita'!G190=0,"",SUMIFS(allNAICS!$P:$P,allNAICS!$C:$C,'Revenue per capita'!$A190,allNAICS!$E:$E,'Revenue per capita'!G$1)/$B190)</f>
        <v>0</v>
      </c>
      <c r="H190" s="2">
        <f>IF('Number of Firms per 1000 Capita'!H190=0,"",SUMIFS(allNAICS!$P:$P,allNAICS!$C:$C,'Revenue per capita'!$A190,allNAICS!$E:$E,'Revenue per capita'!H$1)/$B190)</f>
        <v>0.7782968620352545</v>
      </c>
      <c r="I190" s="2">
        <f>IF('Number of Firms per 1000 Capita'!I190=0,"",SUMIFS(allNAICS!$P:$P,allNAICS!$C:$C,'Revenue per capita'!$A190,allNAICS!$E:$E,'Revenue per capita'!I$1)/$B190)</f>
        <v>2.2019138873903601</v>
      </c>
      <c r="J190" s="2">
        <f>IF('Number of Firms per 1000 Capita'!J190=0,"",SUMIFS(allNAICS!$P:$P,allNAICS!$C:$C,'Revenue per capita'!$A190,allNAICS!$E:$E,'Revenue per capita'!J$1)/$B190)</f>
        <v>5.379531071574295</v>
      </c>
      <c r="K190" s="2">
        <f>IF('Number of Firms per 1000 Capita'!K190=0,"",SUMIFS(allNAICS!$P:$P,allNAICS!$C:$C,'Revenue per capita'!$A190,allNAICS!$E:$E,'Revenue per capita'!K$1)/$B190)</f>
        <v>12.614063745129021</v>
      </c>
      <c r="L190" s="2">
        <f>IF('Number of Firms per 1000 Capita'!L190=0,"",SUMIFS(allNAICS!$P:$P,allNAICS!$C:$C,'Revenue per capita'!$A190,allNAICS!$E:$E,'Revenue per capita'!L$1)/$B190)</f>
        <v>30.016923485580808</v>
      </c>
      <c r="M190" s="2">
        <f>IF('Number of Firms per 1000 Capita'!M190=0,"",SUMIFS(allNAICS!$P:$P,allNAICS!$C:$C,'Revenue per capita'!$A190,allNAICS!$E:$E,'Revenue per capita'!M$1)/$B190)</f>
        <v>14.717177885550136</v>
      </c>
      <c r="N190" s="2">
        <f>IF('Number of Firms per 1000 Capita'!N190=0,"",SUMIFS(allNAICS!$P:$P,allNAICS!$C:$C,'Revenue per capita'!$A190,allNAICS!$E:$E,'Revenue per capita'!N$1)/$B190)</f>
        <v>2.4150484838692892</v>
      </c>
      <c r="O190" s="2">
        <f>IF('Number of Firms per 1000 Capita'!O190=0,"",SUMIFS(allNAICS!$P:$P,allNAICS!$C:$C,'Revenue per capita'!$A190,allNAICS!$E:$E,'Revenue per capita'!O$1)/$B190)</f>
        <v>6.1578402565359429</v>
      </c>
      <c r="P190" s="2">
        <f>IF('Number of Firms per 1000 Capita'!P190=0,"",SUMIFS(allNAICS!$P:$P,allNAICS!$C:$C,'Revenue per capita'!$A190,allNAICS!$E:$E,'Revenue per capita'!P$1)/$B190)</f>
        <v>8.1671303738228183</v>
      </c>
      <c r="Q190" s="2">
        <f>IF('Number of Firms per 1000 Capita'!Q190=0,"",SUMIFS(allNAICS!$P:$P,allNAICS!$C:$C,'Revenue per capita'!$A190,allNAICS!$E:$E,'Revenue per capita'!Q$1)/$B190)</f>
        <v>1.3915609861627229</v>
      </c>
      <c r="R190" s="2">
        <f>IF('Number of Firms per 1000 Capita'!R190=0,"",SUMIFS(allNAICS!$P:$P,allNAICS!$C:$C,'Revenue per capita'!$A190,allNAICS!$E:$E,'Revenue per capita'!R$1)/$B190)</f>
        <v>2.6985990201904304</v>
      </c>
      <c r="S190" s="2">
        <f>IF('Number of Firms per 1000 Capita'!S190=0,"",SUMIFS(allNAICS!$P:$P,allNAICS!$C:$C,'Revenue per capita'!$A190,allNAICS!$E:$E,'Revenue per capita'!S$1)/$B190)</f>
        <v>2.1149373036889365</v>
      </c>
      <c r="T190" s="2">
        <f>IF('Number of Firms per 1000 Capita'!T190=0,"",SUMIFS(allNAICS!$P:$P,allNAICS!$C:$C,'Revenue per capita'!$A190,allNAICS!$E:$E,'Revenue per capita'!T$1)/$B190)</f>
        <v>0.52246058717375055</v>
      </c>
      <c r="U190" s="2">
        <f>IF('Number of Firms per 1000 Capita'!U190=0,"",SUMIFS(allNAICS!$P:$P,allNAICS!$C:$C,'Revenue per capita'!$A190,allNAICS!$E:$E,'Revenue per capita'!U$1)/$B190)</f>
        <v>6.3551713845218565</v>
      </c>
      <c r="V190" s="2">
        <f>IF('Number of Firms per 1000 Capita'!V190=0,"",SUMIFS(allNAICS!$P:$P,allNAICS!$C:$C,'Revenue per capita'!$A190,allNAICS!$E:$E,'Revenue per capita'!V$1)/$B190)</f>
        <v>0.2608161063386395</v>
      </c>
      <c r="W190" s="2">
        <f>IF('Number of Firms per 1000 Capita'!W190=0,"",SUMIFS(allNAICS!$P:$P,allNAICS!$C:$C,'Revenue per capita'!$A190,allNAICS!$E:$E,'Revenue per capita'!W$1)/$B190)</f>
        <v>2.0573686992192743</v>
      </c>
      <c r="X190" s="2">
        <f>IF('Number of Firms per 1000 Capita'!X190=0,"",SUMIFS(allNAICS!$P:$P,allNAICS!$C:$C,'Revenue per capita'!$A190,allNAICS!$E:$E,'Revenue per capita'!X$1)/$B190)</f>
        <v>0.90078264274741016</v>
      </c>
      <c r="Y190" s="2">
        <f>IF('Number of Firms per 1000 Capita'!Y190=0,"",SUMIFS(allNAICS!$P:$P,allNAICS!$C:$C,'Revenue per capita'!$A190,allNAICS!$E:$E,'Revenue per capita'!Y$1)/$B190)</f>
        <v>0.39440621294564493</v>
      </c>
      <c r="Z190" s="2" t="str">
        <f>IF('Number of Firms per 1000 Capita'!Z190=0,"",SUMIFS(allNAICS!$P:$P,allNAICS!$C:$C,'Revenue per capita'!$A190,allNAICS!$E:$E,'Revenue per capita'!Z$1)/$B190)</f>
        <v/>
      </c>
    </row>
    <row r="191" spans="1:26" x14ac:dyDescent="0.45">
      <c r="A191" s="2" t="s">
        <v>679</v>
      </c>
      <c r="B191" s="2">
        <v>133408</v>
      </c>
      <c r="C191" s="2" t="s">
        <v>508</v>
      </c>
      <c r="D191" s="2">
        <v>41.736980299999999</v>
      </c>
      <c r="E191" s="2">
        <v>-111.8338359</v>
      </c>
      <c r="F191" s="3">
        <f t="shared" si="2"/>
        <v>75.195460542096427</v>
      </c>
      <c r="G191" s="2">
        <f>IF('Number of Firms per 1000 Capita'!G191=0,"",SUMIFS(allNAICS!$P:$P,allNAICS!$C:$C,'Revenue per capita'!$A191,allNAICS!$E:$E,'Revenue per capita'!G$1)/$B191)</f>
        <v>5.9831494363156636E-2</v>
      </c>
      <c r="H191" s="2">
        <f>IF('Number of Firms per 1000 Capita'!H191=0,"",SUMIFS(allNAICS!$P:$P,allNAICS!$C:$C,'Revenue per capita'!$A191,allNAICS!$E:$E,'Revenue per capita'!H$1)/$B191)</f>
        <v>7.5954965219477089E-2</v>
      </c>
      <c r="I191" s="2">
        <f>IF('Number of Firms per 1000 Capita'!I191=0,"",SUMIFS(allNAICS!$P:$P,allNAICS!$C:$C,'Revenue per capita'!$A191,allNAICS!$E:$E,'Revenue per capita'!I$1)/$B191)</f>
        <v>0</v>
      </c>
      <c r="J191" s="2">
        <f>IF('Number of Firms per 1000 Capita'!J191=0,"",SUMIFS(allNAICS!$P:$P,allNAICS!$C:$C,'Revenue per capita'!$A191,allNAICS!$E:$E,'Revenue per capita'!J$1)/$B191)</f>
        <v>3.4722655313024706</v>
      </c>
      <c r="K191" s="2">
        <f>IF('Number of Firms per 1000 Capita'!K191=0,"",SUMIFS(allNAICS!$P:$P,allNAICS!$C:$C,'Revenue per capita'!$A191,allNAICS!$E:$E,'Revenue per capita'!K$1)/$B191)</f>
        <v>35.025058467258333</v>
      </c>
      <c r="L191" s="2">
        <f>IF('Number of Firms per 1000 Capita'!L191=0,"",SUMIFS(allNAICS!$P:$P,allNAICS!$C:$C,'Revenue per capita'!$A191,allNAICS!$E:$E,'Revenue per capita'!L$1)/$B191)</f>
        <v>9.4096306068601585</v>
      </c>
      <c r="M191" s="2">
        <f>IF('Number of Firms per 1000 Capita'!M191=0,"",SUMIFS(allNAICS!$P:$P,allNAICS!$C:$C,'Revenue per capita'!$A191,allNAICS!$E:$E,'Revenue per capita'!M$1)/$B191)</f>
        <v>12.906534840489327</v>
      </c>
      <c r="N191" s="2">
        <f>IF('Number of Firms per 1000 Capita'!N191=0,"",SUMIFS(allNAICS!$P:$P,allNAICS!$C:$C,'Revenue per capita'!$A191,allNAICS!$E:$E,'Revenue per capita'!N$1)/$B191)</f>
        <v>1.4527239745742384</v>
      </c>
      <c r="O191" s="2">
        <f>IF('Number of Firms per 1000 Capita'!O191=0,"",SUMIFS(allNAICS!$P:$P,allNAICS!$C:$C,'Revenue per capita'!$A191,allNAICS!$E:$E,'Revenue per capita'!O$1)/$B191)</f>
        <v>1.9608569201247301</v>
      </c>
      <c r="P191" s="2">
        <f>IF('Number of Firms per 1000 Capita'!P191=0,"",SUMIFS(allNAICS!$P:$P,allNAICS!$C:$C,'Revenue per capita'!$A191,allNAICS!$E:$E,'Revenue per capita'!P$1)/$B191)</f>
        <v>1.5950542696090189</v>
      </c>
      <c r="Q191" s="2">
        <f>IF('Number of Firms per 1000 Capita'!Q191=0,"",SUMIFS(allNAICS!$P:$P,allNAICS!$C:$C,'Revenue per capita'!$A191,allNAICS!$E:$E,'Revenue per capita'!Q$1)/$B191)</f>
        <v>1.1895763372511394</v>
      </c>
      <c r="R191" s="2">
        <f>IF('Number of Firms per 1000 Capita'!R191=0,"",SUMIFS(allNAICS!$P:$P,allNAICS!$C:$C,'Revenue per capita'!$A191,allNAICS!$E:$E,'Revenue per capita'!R$1)/$B191)</f>
        <v>1.7933407291916528</v>
      </c>
      <c r="S191" s="2">
        <f>IF('Number of Firms per 1000 Capita'!S191=0,"",SUMIFS(allNAICS!$P:$P,allNAICS!$C:$C,'Revenue per capita'!$A191,allNAICS!$E:$E,'Revenue per capita'!S$1)/$B191)</f>
        <v>0.66727632525785563</v>
      </c>
      <c r="T191" s="2">
        <f>IF('Number of Firms per 1000 Capita'!T191=0,"",SUMIFS(allNAICS!$P:$P,allNAICS!$C:$C,'Revenue per capita'!$A191,allNAICS!$E:$E,'Revenue per capita'!T$1)/$B191)</f>
        <v>0.22086381626289278</v>
      </c>
      <c r="U191" s="2">
        <f>IF('Number of Firms per 1000 Capita'!U191=0,"",SUMIFS(allNAICS!$P:$P,allNAICS!$C:$C,'Revenue per capita'!$A191,allNAICS!$E:$E,'Revenue per capita'!U$1)/$B191)</f>
        <v>3.8057837610937875</v>
      </c>
      <c r="V191" s="2">
        <f>IF('Number of Firms per 1000 Capita'!V191=0,"",SUMIFS(allNAICS!$P:$P,allNAICS!$C:$C,'Revenue per capita'!$A191,allNAICS!$E:$E,'Revenue per capita'!V$1)/$B191)</f>
        <v>0.19627008875029983</v>
      </c>
      <c r="W191" s="2">
        <f>IF('Number of Firms per 1000 Capita'!W191=0,"",SUMIFS(allNAICS!$P:$P,allNAICS!$C:$C,'Revenue per capita'!$A191,allNAICS!$E:$E,'Revenue per capita'!W$1)/$B191)</f>
        <v>0.81611297673302952</v>
      </c>
      <c r="X191" s="2">
        <f>IF('Number of Firms per 1000 Capita'!X191=0,"",SUMIFS(allNAICS!$P:$P,allNAICS!$C:$C,'Revenue per capita'!$A191,allNAICS!$E:$E,'Revenue per capita'!X$1)/$B191)</f>
        <v>0.54832543775485731</v>
      </c>
      <c r="Y191" s="2" t="str">
        <f>IF('Number of Firms per 1000 Capita'!Y191=0,"",SUMIFS(allNAICS!$P:$P,allNAICS!$C:$C,'Revenue per capita'!$A191,allNAICS!$E:$E,'Revenue per capita'!Y$1)/$B191)</f>
        <v/>
      </c>
      <c r="Z191" s="2" t="str">
        <f>IF('Number of Firms per 1000 Capita'!Z191=0,"",SUMIFS(allNAICS!$P:$P,allNAICS!$C:$C,'Revenue per capita'!$A191,allNAICS!$E:$E,'Revenue per capita'!Z$1)/$B191)</f>
        <v/>
      </c>
    </row>
    <row r="192" spans="1:26" x14ac:dyDescent="0.45">
      <c r="A192" s="2" t="s">
        <v>680</v>
      </c>
      <c r="B192" s="2">
        <v>216934</v>
      </c>
      <c r="C192" s="2" t="s">
        <v>445</v>
      </c>
      <c r="D192" s="2">
        <v>32.500703700000003</v>
      </c>
      <c r="E192" s="2">
        <v>-94.740489100000005</v>
      </c>
      <c r="F192" s="3">
        <f t="shared" si="2"/>
        <v>102.13373191846367</v>
      </c>
      <c r="G192" s="2">
        <f>IF('Number of Firms per 1000 Capita'!G192=0,"",SUMIFS(allNAICS!$P:$P,allNAICS!$C:$C,'Revenue per capita'!$A192,allNAICS!$E:$E,'Revenue per capita'!G$1)/$B192)</f>
        <v>0</v>
      </c>
      <c r="H192" s="2">
        <f>IF('Number of Firms per 1000 Capita'!H192=0,"",SUMIFS(allNAICS!$P:$P,allNAICS!$C:$C,'Revenue per capita'!$A192,allNAICS!$E:$E,'Revenue per capita'!H$1)/$B192)</f>
        <v>6.3157365834770021</v>
      </c>
      <c r="I192" s="2">
        <f>IF('Number of Firms per 1000 Capita'!I192=0,"",SUMIFS(allNAICS!$P:$P,allNAICS!$C:$C,'Revenue per capita'!$A192,allNAICS!$E:$E,'Revenue per capita'!I$1)/$B192)</f>
        <v>5.3747268754552078</v>
      </c>
      <c r="J192" s="2">
        <f>IF('Number of Firms per 1000 Capita'!J192=0,"",SUMIFS(allNAICS!$P:$P,allNAICS!$C:$C,'Revenue per capita'!$A192,allNAICS!$E:$E,'Revenue per capita'!J$1)/$B192)</f>
        <v>6.3128002065144235</v>
      </c>
      <c r="K192" s="2">
        <f>IF('Number of Firms per 1000 Capita'!K192=0,"",SUMIFS(allNAICS!$P:$P,allNAICS!$C:$C,'Revenue per capita'!$A192,allNAICS!$E:$E,'Revenue per capita'!K$1)/$B192)</f>
        <v>20.907022412346613</v>
      </c>
      <c r="L192" s="2">
        <f>IF('Number of Firms per 1000 Capita'!L192=0,"",SUMIFS(allNAICS!$P:$P,allNAICS!$C:$C,'Revenue per capita'!$A192,allNAICS!$E:$E,'Revenue per capita'!L$1)/$B192)</f>
        <v>18.77273733024791</v>
      </c>
      <c r="M192" s="2">
        <f>IF('Number of Firms per 1000 Capita'!M192=0,"",SUMIFS(allNAICS!$P:$P,allNAICS!$C:$C,'Revenue per capita'!$A192,allNAICS!$E:$E,'Revenue per capita'!M$1)/$B192)</f>
        <v>19.773811389639246</v>
      </c>
      <c r="N192" s="2">
        <f>IF('Number of Firms per 1000 Capita'!N192=0,"",SUMIFS(allNAICS!$P:$P,allNAICS!$C:$C,'Revenue per capita'!$A192,allNAICS!$E:$E,'Revenue per capita'!N$1)/$B192)</f>
        <v>3.0291332847778589</v>
      </c>
      <c r="O192" s="2">
        <f>IF('Number of Firms per 1000 Capita'!O192=0,"",SUMIFS(allNAICS!$P:$P,allNAICS!$C:$C,'Revenue per capita'!$A192,allNAICS!$E:$E,'Revenue per capita'!O$1)/$B192)</f>
        <v>1.2257368600588197</v>
      </c>
      <c r="P192" s="2">
        <f>IF('Number of Firms per 1000 Capita'!P192=0,"",SUMIFS(allNAICS!$P:$P,allNAICS!$C:$C,'Revenue per capita'!$A192,allNAICS!$E:$E,'Revenue per capita'!P$1)/$B192)</f>
        <v>1.7818046041653222</v>
      </c>
      <c r="Q192" s="2">
        <f>IF('Number of Firms per 1000 Capita'!Q192=0,"",SUMIFS(allNAICS!$P:$P,allNAICS!$C:$C,'Revenue per capita'!$A192,allNAICS!$E:$E,'Revenue per capita'!Q$1)/$B192)</f>
        <v>2.7773239787216388</v>
      </c>
      <c r="R192" s="2">
        <f>IF('Number of Firms per 1000 Capita'!R192=0,"",SUMIFS(allNAICS!$P:$P,allNAICS!$C:$C,'Revenue per capita'!$A192,allNAICS!$E:$E,'Revenue per capita'!R$1)/$B192)</f>
        <v>2.4351277347027205</v>
      </c>
      <c r="S192" s="2">
        <f>IF('Number of Firms per 1000 Capita'!S192=0,"",SUMIFS(allNAICS!$P:$P,allNAICS!$C:$C,'Revenue per capita'!$A192,allNAICS!$E:$E,'Revenue per capita'!S$1)/$B192)</f>
        <v>1.741944554564983</v>
      </c>
      <c r="T192" s="2">
        <f>IF('Number of Firms per 1000 Capita'!T192=0,"",SUMIFS(allNAICS!$P:$P,allNAICS!$C:$C,'Revenue per capita'!$A192,allNAICS!$E:$E,'Revenue per capita'!T$1)/$B192)</f>
        <v>0.29955193745563169</v>
      </c>
      <c r="U192" s="2">
        <f>IF('Number of Firms per 1000 Capita'!U192=0,"",SUMIFS(allNAICS!$P:$P,allNAICS!$C:$C,'Revenue per capita'!$A192,allNAICS!$E:$E,'Revenue per capita'!U$1)/$B192)</f>
        <v>7.3948113251034879</v>
      </c>
      <c r="V192" s="2">
        <f>IF('Number of Firms per 1000 Capita'!V192=0,"",SUMIFS(allNAICS!$P:$P,allNAICS!$C:$C,'Revenue per capita'!$A192,allNAICS!$E:$E,'Revenue per capita'!V$1)/$B192)</f>
        <v>0.19407285165073249</v>
      </c>
      <c r="W192" s="2">
        <f>IF('Number of Firms per 1000 Capita'!W192=0,"",SUMIFS(allNAICS!$P:$P,allNAICS!$C:$C,'Revenue per capita'!$A192,allNAICS!$E:$E,'Revenue per capita'!W$1)/$B192)</f>
        <v>2.0712566955848324</v>
      </c>
      <c r="X192" s="2">
        <f>IF('Number of Firms per 1000 Capita'!X192=0,"",SUMIFS(allNAICS!$P:$P,allNAICS!$C:$C,'Revenue per capita'!$A192,allNAICS!$E:$E,'Revenue per capita'!X$1)/$B192)</f>
        <v>1.7261332939972527</v>
      </c>
      <c r="Y192" s="2" t="str">
        <f>IF('Number of Firms per 1000 Capita'!Y192=0,"",SUMIFS(allNAICS!$P:$P,allNAICS!$C:$C,'Revenue per capita'!$A192,allNAICS!$E:$E,'Revenue per capita'!Y$1)/$B192)</f>
        <v/>
      </c>
      <c r="Z192" s="2" t="str">
        <f>IF('Number of Firms per 1000 Capita'!Z192=0,"",SUMIFS(allNAICS!$P:$P,allNAICS!$C:$C,'Revenue per capita'!$A192,allNAICS!$E:$E,'Revenue per capita'!Z$1)/$B192)</f>
        <v/>
      </c>
    </row>
    <row r="193" spans="1:26" x14ac:dyDescent="0.45">
      <c r="A193" s="2" t="s">
        <v>681</v>
      </c>
      <c r="B193" s="2">
        <v>103590</v>
      </c>
      <c r="C193" s="2" t="s">
        <v>492</v>
      </c>
      <c r="D193" s="2">
        <v>46.138167600000003</v>
      </c>
      <c r="E193" s="2">
        <v>-122.9381672</v>
      </c>
      <c r="F193" s="3">
        <f t="shared" si="2"/>
        <v>75.732947195675294</v>
      </c>
      <c r="G193" s="2">
        <f>IF('Number of Firms per 1000 Capita'!G193=0,"",SUMIFS(allNAICS!$P:$P,allNAICS!$C:$C,'Revenue per capita'!$A193,allNAICS!$E:$E,'Revenue per capita'!G$1)/$B193)</f>
        <v>2.246519934356598</v>
      </c>
      <c r="H193" s="2" t="str">
        <f>IF('Number of Firms per 1000 Capita'!H193=0,"",SUMIFS(allNAICS!$P:$P,allNAICS!$C:$C,'Revenue per capita'!$A193,allNAICS!$E:$E,'Revenue per capita'!H$1)/$B193)</f>
        <v/>
      </c>
      <c r="I193" s="2" t="str">
        <f>IF('Number of Firms per 1000 Capita'!I193=0,"",SUMIFS(allNAICS!$P:$P,allNAICS!$C:$C,'Revenue per capita'!$A193,allNAICS!$E:$E,'Revenue per capita'!I$1)/$B193)</f>
        <v/>
      </c>
      <c r="J193" s="2">
        <f>IF('Number of Firms per 1000 Capita'!J193=0,"",SUMIFS(allNAICS!$P:$P,allNAICS!$C:$C,'Revenue per capita'!$A193,allNAICS!$E:$E,'Revenue per capita'!J$1)/$B193)</f>
        <v>6.9931750168935229</v>
      </c>
      <c r="K193" s="2">
        <f>IF('Number of Firms per 1000 Capita'!K193=0,"",SUMIFS(allNAICS!$P:$P,allNAICS!$C:$C,'Revenue per capita'!$A193,allNAICS!$E:$E,'Revenue per capita'!K$1)/$B193)</f>
        <v>32.598909161115941</v>
      </c>
      <c r="L193" s="2">
        <f>IF('Number of Firms per 1000 Capita'!L193=0,"",SUMIFS(allNAICS!$P:$P,allNAICS!$C:$C,'Revenue per capita'!$A193,allNAICS!$E:$E,'Revenue per capita'!L$1)/$B193)</f>
        <v>9.2800849502847758</v>
      </c>
      <c r="M193" s="2">
        <f>IF('Number of Firms per 1000 Capita'!M193=0,"",SUMIFS(allNAICS!$P:$P,allNAICS!$C:$C,'Revenue per capita'!$A193,allNAICS!$E:$E,'Revenue per capita'!M$1)/$B193)</f>
        <v>11.592933680857225</v>
      </c>
      <c r="N193" s="2">
        <f>IF('Number of Firms per 1000 Capita'!N193=0,"",SUMIFS(allNAICS!$P:$P,allNAICS!$C:$C,'Revenue per capita'!$A193,allNAICS!$E:$E,'Revenue per capita'!N$1)/$B193)</f>
        <v>1.4682498310647747</v>
      </c>
      <c r="O193" s="2">
        <f>IF('Number of Firms per 1000 Capita'!O193=0,"",SUMIFS(allNAICS!$P:$P,allNAICS!$C:$C,'Revenue per capita'!$A193,allNAICS!$E:$E,'Revenue per capita'!O$1)/$B193)</f>
        <v>0.61487595327734335</v>
      </c>
      <c r="P193" s="2">
        <f>IF('Number of Firms per 1000 Capita'!P193=0,"",SUMIFS(allNAICS!$P:$P,allNAICS!$C:$C,'Revenue per capita'!$A193,allNAICS!$E:$E,'Revenue per capita'!P$1)/$B193)</f>
        <v>1.2518679409209383</v>
      </c>
      <c r="Q193" s="2">
        <f>IF('Number of Firms per 1000 Capita'!Q193=0,"",SUMIFS(allNAICS!$P:$P,allNAICS!$C:$C,'Revenue per capita'!$A193,allNAICS!$E:$E,'Revenue per capita'!Q$1)/$B193)</f>
        <v>0.86860700839849403</v>
      </c>
      <c r="R193" s="2">
        <f>IF('Number of Firms per 1000 Capita'!R193=0,"",SUMIFS(allNAICS!$P:$P,allNAICS!$C:$C,'Revenue per capita'!$A193,allNAICS!$E:$E,'Revenue per capita'!R$1)/$B193)</f>
        <v>0.76269910222994497</v>
      </c>
      <c r="S193" s="2">
        <f>IF('Number of Firms per 1000 Capita'!S193=0,"",SUMIFS(allNAICS!$P:$P,allNAICS!$C:$C,'Revenue per capita'!$A193,allNAICS!$E:$E,'Revenue per capita'!S$1)/$B193)</f>
        <v>1.2274061202818805</v>
      </c>
      <c r="T193" s="2">
        <f>IF('Number of Firms per 1000 Capita'!T193=0,"",SUMIFS(allNAICS!$P:$P,allNAICS!$C:$C,'Revenue per capita'!$A193,allNAICS!$E:$E,'Revenue per capita'!T$1)/$B193)</f>
        <v>0.2933198185153007</v>
      </c>
      <c r="U193" s="2">
        <f>IF('Number of Firms per 1000 Capita'!U193=0,"",SUMIFS(allNAICS!$P:$P,allNAICS!$C:$C,'Revenue per capita'!$A193,allNAICS!$E:$E,'Revenue per capita'!U$1)/$B193)</f>
        <v>4.5702384400038616</v>
      </c>
      <c r="V193" s="2">
        <f>IF('Number of Firms per 1000 Capita'!V193=0,"",SUMIFS(allNAICS!$P:$P,allNAICS!$C:$C,'Revenue per capita'!$A193,allNAICS!$E:$E,'Revenue per capita'!V$1)/$B193)</f>
        <v>0.12422048460276089</v>
      </c>
      <c r="W193" s="2">
        <f>IF('Number of Firms per 1000 Capita'!W193=0,"",SUMIFS(allNAICS!$P:$P,allNAICS!$C:$C,'Revenue per capita'!$A193,allNAICS!$E:$E,'Revenue per capita'!W$1)/$B193)</f>
        <v>1.3805676223573704</v>
      </c>
      <c r="X193" s="2">
        <f>IF('Number of Firms per 1000 Capita'!X193=0,"",SUMIFS(allNAICS!$P:$P,allNAICS!$C:$C,'Revenue per capita'!$A193,allNAICS!$E:$E,'Revenue per capita'!X$1)/$B193)</f>
        <v>0.45927213051452842</v>
      </c>
      <c r="Y193" s="2" t="str">
        <f>IF('Number of Firms per 1000 Capita'!Y193=0,"",SUMIFS(allNAICS!$P:$P,allNAICS!$C:$C,'Revenue per capita'!$A193,allNAICS!$E:$E,'Revenue per capita'!Y$1)/$B193)</f>
        <v/>
      </c>
      <c r="Z193" s="2" t="str">
        <f>IF('Number of Firms per 1000 Capita'!Z193=0,"",SUMIFS(allNAICS!$P:$P,allNAICS!$C:$C,'Revenue per capita'!$A193,allNAICS!$E:$E,'Revenue per capita'!Z$1)/$B193)</f>
        <v/>
      </c>
    </row>
    <row r="194" spans="1:26" x14ac:dyDescent="0.45">
      <c r="A194" s="2" t="s">
        <v>682</v>
      </c>
      <c r="B194" s="2">
        <v>13261538</v>
      </c>
      <c r="C194" s="2" t="s">
        <v>480</v>
      </c>
      <c r="D194" s="2">
        <v>34.052234200000001</v>
      </c>
      <c r="E194" s="2">
        <v>-118.24368490000001</v>
      </c>
      <c r="F194" s="3">
        <f t="shared" si="2"/>
        <v>122.91965396472114</v>
      </c>
      <c r="G194" s="2">
        <f>IF('Number of Firms per 1000 Capita'!G194=0,"",SUMIFS(allNAICS!$P:$P,allNAICS!$C:$C,'Revenue per capita'!$A194,allNAICS!$E:$E,'Revenue per capita'!G$1)/$B194)</f>
        <v>1.2716775384574549E-2</v>
      </c>
      <c r="H194" s="2">
        <f>IF('Number of Firms per 1000 Capita'!H194=0,"",SUMIFS(allNAICS!$P:$P,allNAICS!$C:$C,'Revenue per capita'!$A194,allNAICS!$E:$E,'Revenue per capita'!H$1)/$B194)</f>
        <v>6.8127241350136009E-2</v>
      </c>
      <c r="I194" s="2">
        <f>IF('Number of Firms per 1000 Capita'!I194=0,"",SUMIFS(allNAICS!$P:$P,allNAICS!$C:$C,'Revenue per capita'!$A194,allNAICS!$E:$E,'Revenue per capita'!I$1)/$B194)</f>
        <v>1.0681529548081075</v>
      </c>
      <c r="J194" s="2">
        <f>IF('Number of Firms per 1000 Capita'!J194=0,"",SUMIFS(allNAICS!$P:$P,allNAICS!$C:$C,'Revenue per capita'!$A194,allNAICS!$E:$E,'Revenue per capita'!J$1)/$B194)</f>
        <v>3.5976068537450181</v>
      </c>
      <c r="K194" s="2">
        <f>IF('Number of Firms per 1000 Capita'!K194=0,"",SUMIFS(allNAICS!$P:$P,allNAICS!$C:$C,'Revenue per capita'!$A194,allNAICS!$E:$E,'Revenue per capita'!K$1)/$B194)</f>
        <v>16.27492067662137</v>
      </c>
      <c r="L194" s="2">
        <f>IF('Number of Firms per 1000 Capita'!L194=0,"",SUMIFS(allNAICS!$P:$P,allNAICS!$C:$C,'Revenue per capita'!$A194,allNAICS!$E:$E,'Revenue per capita'!L$1)/$B194)</f>
        <v>35.046001979559236</v>
      </c>
      <c r="M194" s="2">
        <f>IF('Number of Firms per 1000 Capita'!M194=0,"",SUMIFS(allNAICS!$P:$P,allNAICS!$C:$C,'Revenue per capita'!$A194,allNAICS!$E:$E,'Revenue per capita'!M$1)/$B194)</f>
        <v>13.159461745688924</v>
      </c>
      <c r="N194" s="2">
        <f>IF('Number of Firms per 1000 Capita'!N194=0,"",SUMIFS(allNAICS!$P:$P,allNAICS!$C:$C,'Revenue per capita'!$A194,allNAICS!$E:$E,'Revenue per capita'!N$1)/$B194)</f>
        <v>3.3085992740811814</v>
      </c>
      <c r="O194" s="2">
        <f>IF('Number of Firms per 1000 Capita'!O194=0,"",SUMIFS(allNAICS!$P:$P,allNAICS!$C:$C,'Revenue per capita'!$A194,allNAICS!$E:$E,'Revenue per capita'!O$1)/$B194)</f>
        <v>9.29749241754614</v>
      </c>
      <c r="P194" s="2">
        <f>IF('Number of Firms per 1000 Capita'!P194=0,"",SUMIFS(allNAICS!$P:$P,allNAICS!$C:$C,'Revenue per capita'!$A194,allNAICS!$E:$E,'Revenue per capita'!P$1)/$B194)</f>
        <v>12.638722220605182</v>
      </c>
      <c r="Q194" s="2">
        <f>IF('Number of Firms per 1000 Capita'!Q194=0,"",SUMIFS(allNAICS!$P:$P,allNAICS!$C:$C,'Revenue per capita'!$A194,allNAICS!$E:$E,'Revenue per capita'!Q$1)/$B194)</f>
        <v>4.134535074287764</v>
      </c>
      <c r="R194" s="2">
        <f>IF('Number of Firms per 1000 Capita'!R194=0,"",SUMIFS(allNAICS!$P:$P,allNAICS!$C:$C,'Revenue per capita'!$A194,allNAICS!$E:$E,'Revenue per capita'!R$1)/$B194)</f>
        <v>7.582517653683909</v>
      </c>
      <c r="S194" s="2">
        <f>IF('Number of Firms per 1000 Capita'!S194=0,"",SUMIFS(allNAICS!$P:$P,allNAICS!$C:$C,'Revenue per capita'!$A194,allNAICS!$E:$E,'Revenue per capita'!S$1)/$B194)</f>
        <v>2.7051219096910177</v>
      </c>
      <c r="T194" s="2">
        <f>IF('Number of Firms per 1000 Capita'!T194=0,"",SUMIFS(allNAICS!$P:$P,allNAICS!$C:$C,'Revenue per capita'!$A194,allNAICS!$E:$E,'Revenue per capita'!T$1)/$B194)</f>
        <v>1.0570038708934062</v>
      </c>
      <c r="U194" s="2">
        <f>IF('Number of Firms per 1000 Capita'!U194=0,"",SUMIFS(allNAICS!$P:$P,allNAICS!$C:$C,'Revenue per capita'!$A194,allNAICS!$E:$E,'Revenue per capita'!U$1)/$B194)</f>
        <v>6.5018414153773119</v>
      </c>
      <c r="V194" s="2">
        <f>IF('Number of Firms per 1000 Capita'!V194=0,"",SUMIFS(allNAICS!$P:$P,allNAICS!$C:$C,'Revenue per capita'!$A194,allNAICS!$E:$E,'Revenue per capita'!V$1)/$B194)</f>
        <v>1.9566361759850177</v>
      </c>
      <c r="W194" s="2">
        <f>IF('Number of Firms per 1000 Capita'!W194=0,"",SUMIFS(allNAICS!$P:$P,allNAICS!$C:$C,'Revenue per capita'!$A194,allNAICS!$E:$E,'Revenue per capita'!W$1)/$B194)</f>
        <v>2.5952615752411221</v>
      </c>
      <c r="X194" s="2">
        <f>IF('Number of Firms per 1000 Capita'!X194=0,"",SUMIFS(allNAICS!$P:$P,allNAICS!$C:$C,'Revenue per capita'!$A194,allNAICS!$E:$E,'Revenue per capita'!X$1)/$B194)</f>
        <v>1.1915050124653717</v>
      </c>
      <c r="Y194" s="2">
        <f>IF('Number of Firms per 1000 Capita'!Y194=0,"",SUMIFS(allNAICS!$P:$P,allNAICS!$C:$C,'Revenue per capita'!$A194,allNAICS!$E:$E,'Revenue per capita'!Y$1)/$B194)</f>
        <v>0.71875547165042242</v>
      </c>
      <c r="Z194" s="2">
        <f>IF('Number of Firms per 1000 Capita'!Z194=0,"",SUMIFS(allNAICS!$P:$P,allNAICS!$C:$C,'Revenue per capita'!$A194,allNAICS!$E:$E,'Revenue per capita'!Z$1)/$B194)</f>
        <v>4.6736660559280529E-3</v>
      </c>
    </row>
    <row r="195" spans="1:26" x14ac:dyDescent="0.45">
      <c r="A195" s="2" t="s">
        <v>683</v>
      </c>
      <c r="B195" s="2">
        <v>1278203</v>
      </c>
      <c r="C195" s="2" t="s">
        <v>514</v>
      </c>
      <c r="D195" s="2">
        <v>38.252664699999997</v>
      </c>
      <c r="E195" s="2">
        <v>-85.758455699999999</v>
      </c>
      <c r="F195" s="3">
        <f t="shared" ref="F195:F258" si="3">SUM(G195:Z195)</f>
        <v>120.81784739982614</v>
      </c>
      <c r="G195" s="2">
        <f>IF('Number of Firms per 1000 Capita'!G195=0,"",SUMIFS(allNAICS!$P:$P,allNAICS!$C:$C,'Revenue per capita'!$A195,allNAICS!$E:$E,'Revenue per capita'!G$1)/$B195)</f>
        <v>2.0614096508926986E-2</v>
      </c>
      <c r="H195" s="2">
        <f>IF('Number of Firms per 1000 Capita'!H195=0,"",SUMIFS(allNAICS!$P:$P,allNAICS!$C:$C,'Revenue per capita'!$A195,allNAICS!$E:$E,'Revenue per capita'!H$1)/$B195)</f>
        <v>0</v>
      </c>
      <c r="I195" s="2">
        <f>IF('Number of Firms per 1000 Capita'!I195=0,"",SUMIFS(allNAICS!$P:$P,allNAICS!$C:$C,'Revenue per capita'!$A195,allNAICS!$E:$E,'Revenue per capita'!I$1)/$B195)</f>
        <v>2.0189179652997216</v>
      </c>
      <c r="J195" s="2">
        <f>IF('Number of Firms per 1000 Capita'!J195=0,"",SUMIFS(allNAICS!$P:$P,allNAICS!$C:$C,'Revenue per capita'!$A195,allNAICS!$E:$E,'Revenue per capita'!J$1)/$B195)</f>
        <v>4.4601788604783437</v>
      </c>
      <c r="K195" s="2">
        <f>IF('Number of Firms per 1000 Capita'!K195=0,"",SUMIFS(allNAICS!$P:$P,allNAICS!$C:$C,'Revenue per capita'!$A195,allNAICS!$E:$E,'Revenue per capita'!K$1)/$B195)</f>
        <v>28.926166657408878</v>
      </c>
      <c r="L195" s="2">
        <f>IF('Number of Firms per 1000 Capita'!L195=0,"",SUMIFS(allNAICS!$P:$P,allNAICS!$C:$C,'Revenue per capita'!$A195,allNAICS!$E:$E,'Revenue per capita'!L$1)/$B195)</f>
        <v>22.764655535935997</v>
      </c>
      <c r="M195" s="2">
        <f>IF('Number of Firms per 1000 Capita'!M195=0,"",SUMIFS(allNAICS!$P:$P,allNAICS!$C:$C,'Revenue per capita'!$A195,allNAICS!$E:$E,'Revenue per capita'!M$1)/$B195)</f>
        <v>13.811533066343921</v>
      </c>
      <c r="N195" s="2">
        <f>IF('Number of Firms per 1000 Capita'!N195=0,"",SUMIFS(allNAICS!$P:$P,allNAICS!$C:$C,'Revenue per capita'!$A195,allNAICS!$E:$E,'Revenue per capita'!N$1)/$B195)</f>
        <v>4.9303201447657372</v>
      </c>
      <c r="O195" s="2">
        <f>IF('Number of Firms per 1000 Capita'!O195=0,"",SUMIFS(allNAICS!$P:$P,allNAICS!$C:$C,'Revenue per capita'!$A195,allNAICS!$E:$E,'Revenue per capita'!O$1)/$B195)</f>
        <v>2.7370096925136305</v>
      </c>
      <c r="P195" s="2">
        <f>IF('Number of Firms per 1000 Capita'!P195=0,"",SUMIFS(allNAICS!$P:$P,allNAICS!$C:$C,'Revenue per capita'!$A195,allNAICS!$E:$E,'Revenue per capita'!P$1)/$B195)</f>
        <v>20.868939440761757</v>
      </c>
      <c r="Q195" s="2">
        <f>IF('Number of Firms per 1000 Capita'!Q195=0,"",SUMIFS(allNAICS!$P:$P,allNAICS!$C:$C,'Revenue per capita'!$A195,allNAICS!$E:$E,'Revenue per capita'!Q$1)/$B195)</f>
        <v>3.3366366688233402</v>
      </c>
      <c r="R195" s="2">
        <f>IF('Number of Firms per 1000 Capita'!R195=0,"",SUMIFS(allNAICS!$P:$P,allNAICS!$C:$C,'Revenue per capita'!$A195,allNAICS!$E:$E,'Revenue per capita'!R$1)/$B195)</f>
        <v>3.3166891331032708</v>
      </c>
      <c r="S195" s="2">
        <f>IF('Number of Firms per 1000 Capita'!S195=0,"",SUMIFS(allNAICS!$P:$P,allNAICS!$C:$C,'Revenue per capita'!$A195,allNAICS!$E:$E,'Revenue per capita'!S$1)/$B195)</f>
        <v>1.9097623773375592</v>
      </c>
      <c r="T195" s="2">
        <f>IF('Number of Firms per 1000 Capita'!T195=0,"",SUMIFS(allNAICS!$P:$P,allNAICS!$C:$C,'Revenue per capita'!$A195,allNAICS!$E:$E,'Revenue per capita'!T$1)/$B195)</f>
        <v>0.49588289184112383</v>
      </c>
      <c r="U195" s="2">
        <f>IF('Number of Firms per 1000 Capita'!U195=0,"",SUMIFS(allNAICS!$P:$P,allNAICS!$C:$C,'Revenue per capita'!$A195,allNAICS!$E:$E,'Revenue per capita'!U$1)/$B195)</f>
        <v>6.2477368618286766</v>
      </c>
      <c r="V195" s="2">
        <f>IF('Number of Firms per 1000 Capita'!V195=0,"",SUMIFS(allNAICS!$P:$P,allNAICS!$C:$C,'Revenue per capita'!$A195,allNAICS!$E:$E,'Revenue per capita'!V$1)/$B195)</f>
        <v>0.53744201820837534</v>
      </c>
      <c r="W195" s="2">
        <f>IF('Number of Firms per 1000 Capita'!W195=0,"",SUMIFS(allNAICS!$P:$P,allNAICS!$C:$C,'Revenue per capita'!$A195,allNAICS!$E:$E,'Revenue per capita'!W$1)/$B195)</f>
        <v>2.278913443326295</v>
      </c>
      <c r="X195" s="2">
        <f>IF('Number of Firms per 1000 Capita'!X195=0,"",SUMIFS(allNAICS!$P:$P,allNAICS!$C:$C,'Revenue per capita'!$A195,allNAICS!$E:$E,'Revenue per capita'!X$1)/$B195)</f>
        <v>1.251633738928793</v>
      </c>
      <c r="Y195" s="2">
        <f>IF('Number of Firms per 1000 Capita'!Y195=0,"",SUMIFS(allNAICS!$P:$P,allNAICS!$C:$C,'Revenue per capita'!$A195,allNAICS!$E:$E,'Revenue per capita'!Y$1)/$B195)</f>
        <v>0.90481480641181411</v>
      </c>
      <c r="Z195" s="2" t="str">
        <f>IF('Number of Firms per 1000 Capita'!Z195=0,"",SUMIFS(allNAICS!$P:$P,allNAICS!$C:$C,'Revenue per capita'!$A195,allNAICS!$E:$E,'Revenue per capita'!Z$1)/$B195)</f>
        <v/>
      </c>
    </row>
    <row r="196" spans="1:26" x14ac:dyDescent="0.45">
      <c r="A196" s="2" t="s">
        <v>684</v>
      </c>
      <c r="B196" s="2">
        <v>309722</v>
      </c>
      <c r="C196" s="2" t="s">
        <v>445</v>
      </c>
      <c r="D196" s="2">
        <v>33.577863100000002</v>
      </c>
      <c r="E196" s="2">
        <v>-101.8551665</v>
      </c>
      <c r="F196" s="3">
        <f t="shared" si="3"/>
        <v>73.555423896268266</v>
      </c>
      <c r="G196" s="2">
        <f>IF('Number of Firms per 1000 Capita'!G196=0,"",SUMIFS(allNAICS!$P:$P,allNAICS!$C:$C,'Revenue per capita'!$A196,allNAICS!$E:$E,'Revenue per capita'!G$1)/$B196)</f>
        <v>5.6424793847385718E-2</v>
      </c>
      <c r="H196" s="2">
        <f>IF('Number of Firms per 1000 Capita'!H196=0,"",SUMIFS(allNAICS!$P:$P,allNAICS!$C:$C,'Revenue per capita'!$A196,allNAICS!$E:$E,'Revenue per capita'!H$1)/$B196)</f>
        <v>0.31048165774468717</v>
      </c>
      <c r="I196" s="2" t="str">
        <f>IF('Number of Firms per 1000 Capita'!I196=0,"",SUMIFS(allNAICS!$P:$P,allNAICS!$C:$C,'Revenue per capita'!$A196,allNAICS!$E:$E,'Revenue per capita'!I$1)/$B196)</f>
        <v/>
      </c>
      <c r="J196" s="2">
        <f>IF('Number of Firms per 1000 Capita'!J196=0,"",SUMIFS(allNAICS!$P:$P,allNAICS!$C:$C,'Revenue per capita'!$A196,allNAICS!$E:$E,'Revenue per capita'!J$1)/$B196)</f>
        <v>3.2814943723726437</v>
      </c>
      <c r="K196" s="2">
        <f>IF('Number of Firms per 1000 Capita'!K196=0,"",SUMIFS(allNAICS!$P:$P,allNAICS!$C:$C,'Revenue per capita'!$A196,allNAICS!$E:$E,'Revenue per capita'!K$1)/$B196)</f>
        <v>5.3496393540013303</v>
      </c>
      <c r="L196" s="2">
        <f>IF('Number of Firms per 1000 Capita'!L196=0,"",SUMIFS(allNAICS!$P:$P,allNAICS!$C:$C,'Revenue per capita'!$A196,allNAICS!$E:$E,'Revenue per capita'!L$1)/$B196)</f>
        <v>18.337399345219261</v>
      </c>
      <c r="M196" s="2">
        <f>IF('Number of Firms per 1000 Capita'!M196=0,"",SUMIFS(allNAICS!$P:$P,allNAICS!$C:$C,'Revenue per capita'!$A196,allNAICS!$E:$E,'Revenue per capita'!M$1)/$B196)</f>
        <v>16.458382032919843</v>
      </c>
      <c r="N196" s="2">
        <f>IF('Number of Firms per 1000 Capita'!N196=0,"",SUMIFS(allNAICS!$P:$P,allNAICS!$C:$C,'Revenue per capita'!$A196,allNAICS!$E:$E,'Revenue per capita'!N$1)/$B196)</f>
        <v>1.6129593635582877</v>
      </c>
      <c r="O196" s="2">
        <f>IF('Number of Firms per 1000 Capita'!O196=0,"",SUMIFS(allNAICS!$P:$P,allNAICS!$C:$C,'Revenue per capita'!$A196,allNAICS!$E:$E,'Revenue per capita'!O$1)/$B196)</f>
        <v>3.5576194135385926</v>
      </c>
      <c r="P196" s="2">
        <f>IF('Number of Firms per 1000 Capita'!P196=0,"",SUMIFS(allNAICS!$P:$P,allNAICS!$C:$C,'Revenue per capita'!$A196,allNAICS!$E:$E,'Revenue per capita'!P$1)/$B196)</f>
        <v>7.0637571757899016</v>
      </c>
      <c r="Q196" s="2">
        <f>IF('Number of Firms per 1000 Capita'!Q196=0,"",SUMIFS(allNAICS!$P:$P,allNAICS!$C:$C,'Revenue per capita'!$A196,allNAICS!$E:$E,'Revenue per capita'!Q$1)/$B196)</f>
        <v>1.0392416425052144</v>
      </c>
      <c r="R196" s="2">
        <f>IF('Number of Firms per 1000 Capita'!R196=0,"",SUMIFS(allNAICS!$P:$P,allNAICS!$C:$C,'Revenue per capita'!$A196,allNAICS!$E:$E,'Revenue per capita'!R$1)/$B196)</f>
        <v>2.1956076739786003</v>
      </c>
      <c r="S196" s="2">
        <f>IF('Number of Firms per 1000 Capita'!S196=0,"",SUMIFS(allNAICS!$P:$P,allNAICS!$C:$C,'Revenue per capita'!$A196,allNAICS!$E:$E,'Revenue per capita'!S$1)/$B196)</f>
        <v>1.3492809680939681</v>
      </c>
      <c r="T196" s="2">
        <f>IF('Number of Firms per 1000 Capita'!T196=0,"",SUMIFS(allNAICS!$P:$P,allNAICS!$C:$C,'Revenue per capita'!$A196,allNAICS!$E:$E,'Revenue per capita'!T$1)/$B196)</f>
        <v>0.28667643887098754</v>
      </c>
      <c r="U196" s="2">
        <f>IF('Number of Firms per 1000 Capita'!U196=0,"",SUMIFS(allNAICS!$P:$P,allNAICS!$C:$C,'Revenue per capita'!$A196,allNAICS!$E:$E,'Revenue per capita'!U$1)/$B196)</f>
        <v>9.098588411543254</v>
      </c>
      <c r="V196" s="2">
        <f>IF('Number of Firms per 1000 Capita'!V196=0,"",SUMIFS(allNAICS!$P:$P,allNAICS!$C:$C,'Revenue per capita'!$A196,allNAICS!$E:$E,'Revenue per capita'!V$1)/$B196)</f>
        <v>0.19879763142430953</v>
      </c>
      <c r="W196" s="2">
        <f>IF('Number of Firms per 1000 Capita'!W196=0,"",SUMIFS(allNAICS!$P:$P,allNAICS!$C:$C,'Revenue per capita'!$A196,allNAICS!$E:$E,'Revenue per capita'!W$1)/$B196)</f>
        <v>2.1297389271669434</v>
      </c>
      <c r="X196" s="2">
        <f>IF('Number of Firms per 1000 Capita'!X196=0,"",SUMIFS(allNAICS!$P:$P,allNAICS!$C:$C,'Revenue per capita'!$A196,allNAICS!$E:$E,'Revenue per capita'!X$1)/$B196)</f>
        <v>1.2293346936930538</v>
      </c>
      <c r="Y196" s="2">
        <f>IF('Number of Firms per 1000 Capita'!Y196=0,"",SUMIFS(allNAICS!$P:$P,allNAICS!$C:$C,'Revenue per capita'!$A196,allNAICS!$E:$E,'Revenue per capita'!Y$1)/$B196)</f>
        <v>0</v>
      </c>
      <c r="Z196" s="2" t="str">
        <f>IF('Number of Firms per 1000 Capita'!Z196=0,"",SUMIFS(allNAICS!$P:$P,allNAICS!$C:$C,'Revenue per capita'!$A196,allNAICS!$E:$E,'Revenue per capita'!Z$1)/$B196)</f>
        <v/>
      </c>
    </row>
    <row r="197" spans="1:26" x14ac:dyDescent="0.45">
      <c r="A197" s="2" t="s">
        <v>685</v>
      </c>
      <c r="B197" s="2">
        <v>258995</v>
      </c>
      <c r="C197" s="2" t="s">
        <v>502</v>
      </c>
      <c r="D197" s="2">
        <v>37.4137536</v>
      </c>
      <c r="E197" s="2">
        <v>-79.142246400000005</v>
      </c>
      <c r="F197" s="3">
        <f t="shared" si="3"/>
        <v>74.867638371397135</v>
      </c>
      <c r="G197" s="2">
        <f>IF('Number of Firms per 1000 Capita'!G197=0,"",SUMIFS(allNAICS!$P:$P,allNAICS!$C:$C,'Revenue per capita'!$A197,allNAICS!$E:$E,'Revenue per capita'!G$1)/$B197)</f>
        <v>0.19114268615224231</v>
      </c>
      <c r="H197" s="2" t="str">
        <f>IF('Number of Firms per 1000 Capita'!H197=0,"",SUMIFS(allNAICS!$P:$P,allNAICS!$C:$C,'Revenue per capita'!$A197,allNAICS!$E:$E,'Revenue per capita'!H$1)/$B197)</f>
        <v/>
      </c>
      <c r="I197" s="2" t="str">
        <f>IF('Number of Firms per 1000 Capita'!I197=0,"",SUMIFS(allNAICS!$P:$P,allNAICS!$C:$C,'Revenue per capita'!$A197,allNAICS!$E:$E,'Revenue per capita'!I$1)/$B197)</f>
        <v/>
      </c>
      <c r="J197" s="2">
        <f>IF('Number of Firms per 1000 Capita'!J197=0,"",SUMIFS(allNAICS!$P:$P,allNAICS!$C:$C,'Revenue per capita'!$A197,allNAICS!$E:$E,'Revenue per capita'!J$1)/$B197)</f>
        <v>2.7441803895828105</v>
      </c>
      <c r="K197" s="2">
        <f>IF('Number of Firms per 1000 Capita'!K197=0,"",SUMIFS(allNAICS!$P:$P,allNAICS!$C:$C,'Revenue per capita'!$A197,allNAICS!$E:$E,'Revenue per capita'!K$1)/$B197)</f>
        <v>26.795629259252109</v>
      </c>
      <c r="L197" s="2">
        <f>IF('Number of Firms per 1000 Capita'!L197=0,"",SUMIFS(allNAICS!$P:$P,allNAICS!$C:$C,'Revenue per capita'!$A197,allNAICS!$E:$E,'Revenue per capita'!L$1)/$B197)</f>
        <v>4.941369524508195</v>
      </c>
      <c r="M197" s="2">
        <f>IF('Number of Firms per 1000 Capita'!M197=0,"",SUMIFS(allNAICS!$P:$P,allNAICS!$C:$C,'Revenue per capita'!$A197,allNAICS!$E:$E,'Revenue per capita'!M$1)/$B197)</f>
        <v>15.891565474236954</v>
      </c>
      <c r="N197" s="2">
        <f>IF('Number of Firms per 1000 Capita'!N197=0,"",SUMIFS(allNAICS!$P:$P,allNAICS!$C:$C,'Revenue per capita'!$A197,allNAICS!$E:$E,'Revenue per capita'!N$1)/$B197)</f>
        <v>1.5191528793992162</v>
      </c>
      <c r="O197" s="2">
        <f>IF('Number of Firms per 1000 Capita'!O197=0,"",SUMIFS(allNAICS!$P:$P,allNAICS!$C:$C,'Revenue per capita'!$A197,allNAICS!$E:$E,'Revenue per capita'!O$1)/$B197)</f>
        <v>0.63924400084943722</v>
      </c>
      <c r="P197" s="2">
        <f>IF('Number of Firms per 1000 Capita'!P197=0,"",SUMIFS(allNAICS!$P:$P,allNAICS!$C:$C,'Revenue per capita'!$A197,allNAICS!$E:$E,'Revenue per capita'!P$1)/$B197)</f>
        <v>6.4956775227320991</v>
      </c>
      <c r="Q197" s="2">
        <f>IF('Number of Firms per 1000 Capita'!Q197=0,"",SUMIFS(allNAICS!$P:$P,allNAICS!$C:$C,'Revenue per capita'!$A197,allNAICS!$E:$E,'Revenue per capita'!Q$1)/$B197)</f>
        <v>0.96925809378559435</v>
      </c>
      <c r="R197" s="2">
        <f>IF('Number of Firms per 1000 Capita'!R197=0,"",SUMIFS(allNAICS!$P:$P,allNAICS!$C:$C,'Revenue per capita'!$A197,allNAICS!$E:$E,'Revenue per capita'!R$1)/$B197)</f>
        <v>4.6650321434776734</v>
      </c>
      <c r="S197" s="2">
        <f>IF('Number of Firms per 1000 Capita'!S197=0,"",SUMIFS(allNAICS!$P:$P,allNAICS!$C:$C,'Revenue per capita'!$A197,allNAICS!$E:$E,'Revenue per capita'!S$1)/$B197)</f>
        <v>0.62787698604220155</v>
      </c>
      <c r="T197" s="2">
        <f>IF('Number of Firms per 1000 Capita'!T197=0,"",SUMIFS(allNAICS!$P:$P,allNAICS!$C:$C,'Revenue per capita'!$A197,allNAICS!$E:$E,'Revenue per capita'!T$1)/$B197)</f>
        <v>2.0771984015135425</v>
      </c>
      <c r="U197" s="2">
        <f>IF('Number of Firms per 1000 Capita'!U197=0,"",SUMIFS(allNAICS!$P:$P,allNAICS!$C:$C,'Revenue per capita'!$A197,allNAICS!$E:$E,'Revenue per capita'!U$1)/$B197)</f>
        <v>4.9720766810170076</v>
      </c>
      <c r="V197" s="2">
        <f>IF('Number of Firms per 1000 Capita'!V197=0,"",SUMIFS(allNAICS!$P:$P,allNAICS!$C:$C,'Revenue per capita'!$A197,allNAICS!$E:$E,'Revenue per capita'!V$1)/$B197)</f>
        <v>0.2406725998571401</v>
      </c>
      <c r="W197" s="2">
        <f>IF('Number of Firms per 1000 Capita'!W197=0,"",SUMIFS(allNAICS!$P:$P,allNAICS!$C:$C,'Revenue per capita'!$A197,allNAICS!$E:$E,'Revenue per capita'!W$1)/$B197)</f>
        <v>1.3979343230564296</v>
      </c>
      <c r="X197" s="2">
        <f>IF('Number of Firms per 1000 Capita'!X197=0,"",SUMIFS(allNAICS!$P:$P,allNAICS!$C:$C,'Revenue per capita'!$A197,allNAICS!$E:$E,'Revenue per capita'!X$1)/$B197)</f>
        <v>0.69962740593447748</v>
      </c>
      <c r="Y197" s="2" t="str">
        <f>IF('Number of Firms per 1000 Capita'!Y197=0,"",SUMIFS(allNAICS!$P:$P,allNAICS!$C:$C,'Revenue per capita'!$A197,allNAICS!$E:$E,'Revenue per capita'!Y$1)/$B197)</f>
        <v/>
      </c>
      <c r="Z197" s="2" t="str">
        <f>IF('Number of Firms per 1000 Capita'!Z197=0,"",SUMIFS(allNAICS!$P:$P,allNAICS!$C:$C,'Revenue per capita'!$A197,allNAICS!$E:$E,'Revenue per capita'!Z$1)/$B197)</f>
        <v/>
      </c>
    </row>
    <row r="198" spans="1:26" x14ac:dyDescent="0.45">
      <c r="A198" s="2" t="s">
        <v>686</v>
      </c>
      <c r="B198" s="2">
        <v>229966</v>
      </c>
      <c r="C198" s="2" t="s">
        <v>449</v>
      </c>
      <c r="D198" s="2">
        <v>32.840694599999999</v>
      </c>
      <c r="E198" s="2">
        <v>-83.632402200000001</v>
      </c>
      <c r="F198" s="3">
        <f t="shared" si="3"/>
        <v>65.140572954262794</v>
      </c>
      <c r="G198" s="2">
        <f>IF('Number of Firms per 1000 Capita'!G198=0,"",SUMIFS(allNAICS!$P:$P,allNAICS!$C:$C,'Revenue per capita'!$A198,allNAICS!$E:$E,'Revenue per capita'!G$1)/$B198)</f>
        <v>0</v>
      </c>
      <c r="H198" s="2" t="str">
        <f>IF('Number of Firms per 1000 Capita'!H198=0,"",SUMIFS(allNAICS!$P:$P,allNAICS!$C:$C,'Revenue per capita'!$A198,allNAICS!$E:$E,'Revenue per capita'!H$1)/$B198)</f>
        <v/>
      </c>
      <c r="I198" s="2" t="str">
        <f>IF('Number of Firms per 1000 Capita'!I198=0,"",SUMIFS(allNAICS!$P:$P,allNAICS!$C:$C,'Revenue per capita'!$A198,allNAICS!$E:$E,'Revenue per capita'!I$1)/$B198)</f>
        <v/>
      </c>
      <c r="J198" s="2">
        <f>IF('Number of Firms per 1000 Capita'!J198=0,"",SUMIFS(allNAICS!$P:$P,allNAICS!$C:$C,'Revenue per capita'!$A198,allNAICS!$E:$E,'Revenue per capita'!J$1)/$B198)</f>
        <v>1.8614751745910265</v>
      </c>
      <c r="K198" s="2">
        <f>IF('Number of Firms per 1000 Capita'!K198=0,"",SUMIFS(allNAICS!$P:$P,allNAICS!$C:$C,'Revenue per capita'!$A198,allNAICS!$E:$E,'Revenue per capita'!K$1)/$B198)</f>
        <v>7.6212309645773724</v>
      </c>
      <c r="L198" s="2">
        <f>IF('Number of Firms per 1000 Capita'!L198=0,"",SUMIFS(allNAICS!$P:$P,allNAICS!$C:$C,'Revenue per capita'!$A198,allNAICS!$E:$E,'Revenue per capita'!L$1)/$B198)</f>
        <v>11.811559100040876</v>
      </c>
      <c r="M198" s="2">
        <f>IF('Number of Firms per 1000 Capita'!M198=0,"",SUMIFS(allNAICS!$P:$P,allNAICS!$C:$C,'Revenue per capita'!$A198,allNAICS!$E:$E,'Revenue per capita'!M$1)/$B198)</f>
        <v>12.030074010940748</v>
      </c>
      <c r="N198" s="2">
        <f>IF('Number of Firms per 1000 Capita'!N198=0,"",SUMIFS(allNAICS!$P:$P,allNAICS!$C:$C,'Revenue per capita'!$A198,allNAICS!$E:$E,'Revenue per capita'!N$1)/$B198)</f>
        <v>1.9420566518528826</v>
      </c>
      <c r="O198" s="2">
        <f>IF('Number of Firms per 1000 Capita'!O198=0,"",SUMIFS(allNAICS!$P:$P,allNAICS!$C:$C,'Revenue per capita'!$A198,allNAICS!$E:$E,'Revenue per capita'!O$1)/$B198)</f>
        <v>2.0700146978248957</v>
      </c>
      <c r="P198" s="2">
        <f>IF('Number of Firms per 1000 Capita'!P198=0,"",SUMIFS(allNAICS!$P:$P,allNAICS!$C:$C,'Revenue per capita'!$A198,allNAICS!$E:$E,'Revenue per capita'!P$1)/$B198)</f>
        <v>13.862018733204039</v>
      </c>
      <c r="Q198" s="2">
        <f>IF('Number of Firms per 1000 Capita'!Q198=0,"",SUMIFS(allNAICS!$P:$P,allNAICS!$C:$C,'Revenue per capita'!$A198,allNAICS!$E:$E,'Revenue per capita'!Q$1)/$B198)</f>
        <v>1.2979788316533749</v>
      </c>
      <c r="R198" s="2">
        <f>IF('Number of Firms per 1000 Capita'!R198=0,"",SUMIFS(allNAICS!$P:$P,allNAICS!$C:$C,'Revenue per capita'!$A198,allNAICS!$E:$E,'Revenue per capita'!R$1)/$B198)</f>
        <v>1.8754033204908551</v>
      </c>
      <c r="S198" s="2">
        <f>IF('Number of Firms per 1000 Capita'!S198=0,"",SUMIFS(allNAICS!$P:$P,allNAICS!$C:$C,'Revenue per capita'!$A198,allNAICS!$E:$E,'Revenue per capita'!S$1)/$B198)</f>
        <v>1.4741309584895159</v>
      </c>
      <c r="T198" s="2">
        <f>IF('Number of Firms per 1000 Capita'!T198=0,"",SUMIFS(allNAICS!$P:$P,allNAICS!$C:$C,'Revenue per capita'!$A198,allNAICS!$E:$E,'Revenue per capita'!T$1)/$B198)</f>
        <v>1.0344137829070383</v>
      </c>
      <c r="U198" s="2">
        <f>IF('Number of Firms per 1000 Capita'!U198=0,"",SUMIFS(allNAICS!$P:$P,allNAICS!$C:$C,'Revenue per capita'!$A198,allNAICS!$E:$E,'Revenue per capita'!U$1)/$B198)</f>
        <v>5.4577633215344878</v>
      </c>
      <c r="V198" s="2">
        <f>IF('Number of Firms per 1000 Capita'!V198=0,"",SUMIFS(allNAICS!$P:$P,allNAICS!$C:$C,'Revenue per capita'!$A198,allNAICS!$E:$E,'Revenue per capita'!V$1)/$B198)</f>
        <v>0</v>
      </c>
      <c r="W198" s="2">
        <f>IF('Number of Firms per 1000 Capita'!W198=0,"",SUMIFS(allNAICS!$P:$P,allNAICS!$C:$C,'Revenue per capita'!$A198,allNAICS!$E:$E,'Revenue per capita'!W$1)/$B198)</f>
        <v>1.7506892323212997</v>
      </c>
      <c r="X198" s="2">
        <f>IF('Number of Firms per 1000 Capita'!X198=0,"",SUMIFS(allNAICS!$P:$P,allNAICS!$C:$C,'Revenue per capita'!$A198,allNAICS!$E:$E,'Revenue per capita'!X$1)/$B198)</f>
        <v>0.81160693319882071</v>
      </c>
      <c r="Y198" s="2">
        <f>IF('Number of Firms per 1000 Capita'!Y198=0,"",SUMIFS(allNAICS!$P:$P,allNAICS!$C:$C,'Revenue per capita'!$A198,allNAICS!$E:$E,'Revenue per capita'!Y$1)/$B198)</f>
        <v>0.24015724063557223</v>
      </c>
      <c r="Z198" s="2" t="str">
        <f>IF('Number of Firms per 1000 Capita'!Z198=0,"",SUMIFS(allNAICS!$P:$P,allNAICS!$C:$C,'Revenue per capita'!$A198,allNAICS!$E:$E,'Revenue per capita'!Z$1)/$B198)</f>
        <v/>
      </c>
    </row>
    <row r="199" spans="1:26" x14ac:dyDescent="0.45">
      <c r="A199" s="2" t="s">
        <v>687</v>
      </c>
      <c r="B199" s="2">
        <v>154440</v>
      </c>
      <c r="C199" s="2" t="s">
        <v>480</v>
      </c>
      <c r="D199" s="2">
        <v>36.961335599999998</v>
      </c>
      <c r="E199" s="2">
        <v>-120.0607176</v>
      </c>
      <c r="F199" s="3">
        <f t="shared" si="3"/>
        <v>34.996762496762493</v>
      </c>
      <c r="G199" s="2">
        <f>IF('Number of Firms per 1000 Capita'!G199=0,"",SUMIFS(allNAICS!$P:$P,allNAICS!$C:$C,'Revenue per capita'!$A199,allNAICS!$E:$E,'Revenue per capita'!G$1)/$B199)</f>
        <v>0.74428256928256931</v>
      </c>
      <c r="H199" s="2" t="str">
        <f>IF('Number of Firms per 1000 Capita'!H199=0,"",SUMIFS(allNAICS!$P:$P,allNAICS!$C:$C,'Revenue per capita'!$A199,allNAICS!$E:$E,'Revenue per capita'!H$1)/$B199)</f>
        <v/>
      </c>
      <c r="I199" s="2" t="str">
        <f>IF('Number of Firms per 1000 Capita'!I199=0,"",SUMIFS(allNAICS!$P:$P,allNAICS!$C:$C,'Revenue per capita'!$A199,allNAICS!$E:$E,'Revenue per capita'!I$1)/$B199)</f>
        <v/>
      </c>
      <c r="J199" s="2">
        <f>IF('Number of Firms per 1000 Capita'!J199=0,"",SUMIFS(allNAICS!$P:$P,allNAICS!$C:$C,'Revenue per capita'!$A199,allNAICS!$E:$E,'Revenue per capita'!J$1)/$B199)</f>
        <v>2.4265345765345767</v>
      </c>
      <c r="K199" s="2">
        <f>IF('Number of Firms per 1000 Capita'!K199=0,"",SUMIFS(allNAICS!$P:$P,allNAICS!$C:$C,'Revenue per capita'!$A199,allNAICS!$E:$E,'Revenue per capita'!K$1)/$B199)</f>
        <v>10.602227402227403</v>
      </c>
      <c r="L199" s="2">
        <f>IF('Number of Firms per 1000 Capita'!L199=0,"",SUMIFS(allNAICS!$P:$P,allNAICS!$C:$C,'Revenue per capita'!$A199,allNAICS!$E:$E,'Revenue per capita'!L$1)/$B199)</f>
        <v>4.3404493654493654</v>
      </c>
      <c r="M199" s="2">
        <f>IF('Number of Firms per 1000 Capita'!M199=0,"",SUMIFS(allNAICS!$P:$P,allNAICS!$C:$C,'Revenue per capita'!$A199,allNAICS!$E:$E,'Revenue per capita'!M$1)/$B199)</f>
        <v>6.3450919450919452</v>
      </c>
      <c r="N199" s="2">
        <f>IF('Number of Firms per 1000 Capita'!N199=0,"",SUMIFS(allNAICS!$P:$P,allNAICS!$C:$C,'Revenue per capita'!$A199,allNAICS!$E:$E,'Revenue per capita'!N$1)/$B199)</f>
        <v>0.55593758093758094</v>
      </c>
      <c r="O199" s="2">
        <f>IF('Number of Firms per 1000 Capita'!O199=0,"",SUMIFS(allNAICS!$P:$P,allNAICS!$C:$C,'Revenue per capita'!$A199,allNAICS!$E:$E,'Revenue per capita'!O$1)/$B199)</f>
        <v>0.69729992229992233</v>
      </c>
      <c r="P199" s="2">
        <f>IF('Number of Firms per 1000 Capita'!P199=0,"",SUMIFS(allNAICS!$P:$P,allNAICS!$C:$C,'Revenue per capita'!$A199,allNAICS!$E:$E,'Revenue per capita'!P$1)/$B199)</f>
        <v>0.6252266252266252</v>
      </c>
      <c r="Q199" s="2">
        <f>IF('Number of Firms per 1000 Capita'!Q199=0,"",SUMIFS(allNAICS!$P:$P,allNAICS!$C:$C,'Revenue per capita'!$A199,allNAICS!$E:$E,'Revenue per capita'!Q$1)/$B199)</f>
        <v>0.51611629111629109</v>
      </c>
      <c r="R199" s="2">
        <f>IF('Number of Firms per 1000 Capita'!R199=0,"",SUMIFS(allNAICS!$P:$P,allNAICS!$C:$C,'Revenue per capita'!$A199,allNAICS!$E:$E,'Revenue per capita'!R$1)/$B199)</f>
        <v>0.40738150738150736</v>
      </c>
      <c r="S199" s="2">
        <f>IF('Number of Firms per 1000 Capita'!S199=0,"",SUMIFS(allNAICS!$P:$P,allNAICS!$C:$C,'Revenue per capita'!$A199,allNAICS!$E:$E,'Revenue per capita'!S$1)/$B199)</f>
        <v>0.45227272727272727</v>
      </c>
      <c r="T199" s="2">
        <f>IF('Number of Firms per 1000 Capita'!T199=0,"",SUMIFS(allNAICS!$P:$P,allNAICS!$C:$C,'Revenue per capita'!$A199,allNAICS!$E:$E,'Revenue per capita'!T$1)/$B199)</f>
        <v>0.17613960113960114</v>
      </c>
      <c r="U199" s="2">
        <f>IF('Number of Firms per 1000 Capita'!U199=0,"",SUMIFS(allNAICS!$P:$P,allNAICS!$C:$C,'Revenue per capita'!$A199,allNAICS!$E:$E,'Revenue per capita'!U$1)/$B199)</f>
        <v>5.5653781403781402</v>
      </c>
      <c r="V199" s="2">
        <f>IF('Number of Firms per 1000 Capita'!V199=0,"",SUMIFS(allNAICS!$P:$P,allNAICS!$C:$C,'Revenue per capita'!$A199,allNAICS!$E:$E,'Revenue per capita'!V$1)/$B199)</f>
        <v>5.2337477337477338E-2</v>
      </c>
      <c r="W199" s="2">
        <f>IF('Number of Firms per 1000 Capita'!W199=0,"",SUMIFS(allNAICS!$P:$P,allNAICS!$C:$C,'Revenue per capita'!$A199,allNAICS!$E:$E,'Revenue per capita'!W$1)/$B199)</f>
        <v>1.1575563325563325</v>
      </c>
      <c r="X199" s="2">
        <f>IF('Number of Firms per 1000 Capita'!X199=0,"",SUMIFS(allNAICS!$P:$P,allNAICS!$C:$C,'Revenue per capita'!$A199,allNAICS!$E:$E,'Revenue per capita'!X$1)/$B199)</f>
        <v>0.33253043253043252</v>
      </c>
      <c r="Y199" s="2" t="str">
        <f>IF('Number of Firms per 1000 Capita'!Y199=0,"",SUMIFS(allNAICS!$P:$P,allNAICS!$C:$C,'Revenue per capita'!$A199,allNAICS!$E:$E,'Revenue per capita'!Y$1)/$B199)</f>
        <v/>
      </c>
      <c r="Z199" s="2" t="str">
        <f>IF('Number of Firms per 1000 Capita'!Z199=0,"",SUMIFS(allNAICS!$P:$P,allNAICS!$C:$C,'Revenue per capita'!$A199,allNAICS!$E:$E,'Revenue per capita'!Z$1)/$B199)</f>
        <v/>
      </c>
    </row>
    <row r="200" spans="1:26" x14ac:dyDescent="0.45">
      <c r="A200" s="2" t="s">
        <v>688</v>
      </c>
      <c r="B200" s="2">
        <v>640072</v>
      </c>
      <c r="C200" s="2" t="s">
        <v>468</v>
      </c>
      <c r="D200" s="2">
        <v>43.073051700000001</v>
      </c>
      <c r="E200" s="2">
        <v>-89.401230200000001</v>
      </c>
      <c r="F200" s="3">
        <f t="shared" si="3"/>
        <v>112.40268438550663</v>
      </c>
      <c r="G200" s="2">
        <f>IF('Number of Firms per 1000 Capita'!G200=0,"",SUMIFS(allNAICS!$P:$P,allNAICS!$C:$C,'Revenue per capita'!$A200,allNAICS!$E:$E,'Revenue per capita'!G$1)/$B200)</f>
        <v>0.33588721268857252</v>
      </c>
      <c r="H200" s="2">
        <f>IF('Number of Firms per 1000 Capita'!H200=0,"",SUMIFS(allNAICS!$P:$P,allNAICS!$C:$C,'Revenue per capita'!$A200,allNAICS!$E:$E,'Revenue per capita'!H$1)/$B200)</f>
        <v>0.10302278493669462</v>
      </c>
      <c r="I200" s="2" t="str">
        <f>IF('Number of Firms per 1000 Capita'!I200=0,"",SUMIFS(allNAICS!$P:$P,allNAICS!$C:$C,'Revenue per capita'!$A200,allNAICS!$E:$E,'Revenue per capita'!I$1)/$B200)</f>
        <v/>
      </c>
      <c r="J200" s="2">
        <f>IF('Number of Firms per 1000 Capita'!J200=0,"",SUMIFS(allNAICS!$P:$P,allNAICS!$C:$C,'Revenue per capita'!$A200,allNAICS!$E:$E,'Revenue per capita'!J$1)/$B200)</f>
        <v>5.003940181729555</v>
      </c>
      <c r="K200" s="2">
        <f>IF('Number of Firms per 1000 Capita'!K200=0,"",SUMIFS(allNAICS!$P:$P,allNAICS!$C:$C,'Revenue per capita'!$A200,allNAICS!$E:$E,'Revenue per capita'!K$1)/$B200)</f>
        <v>20.062830431576447</v>
      </c>
      <c r="L200" s="2">
        <f>IF('Number of Firms per 1000 Capita'!L200=0,"",SUMIFS(allNAICS!$P:$P,allNAICS!$C:$C,'Revenue per capita'!$A200,allNAICS!$E:$E,'Revenue per capita'!L$1)/$B200)</f>
        <v>17.76898848879501</v>
      </c>
      <c r="M200" s="2">
        <f>IF('Number of Firms per 1000 Capita'!M200=0,"",SUMIFS(allNAICS!$P:$P,allNAICS!$C:$C,'Revenue per capita'!$A200,allNAICS!$E:$E,'Revenue per capita'!M$1)/$B200)</f>
        <v>18.53716456898599</v>
      </c>
      <c r="N200" s="2">
        <f>IF('Number of Firms per 1000 Capita'!N200=0,"",SUMIFS(allNAICS!$P:$P,allNAICS!$C:$C,'Revenue per capita'!$A200,allNAICS!$E:$E,'Revenue per capita'!N$1)/$B200)</f>
        <v>1.5951455461260609</v>
      </c>
      <c r="O200" s="2">
        <f>IF('Number of Firms per 1000 Capita'!O200=0,"",SUMIFS(allNAICS!$P:$P,allNAICS!$C:$C,'Revenue per capita'!$A200,allNAICS!$E:$E,'Revenue per capita'!O$1)/$B200)</f>
        <v>6.3174939694284395</v>
      </c>
      <c r="P200" s="2">
        <f>IF('Number of Firms per 1000 Capita'!P200=0,"",SUMIFS(allNAICS!$P:$P,allNAICS!$C:$C,'Revenue per capita'!$A200,allNAICS!$E:$E,'Revenue per capita'!P$1)/$B200)</f>
        <v>20.948205826844479</v>
      </c>
      <c r="Q200" s="2">
        <f>IF('Number of Firms per 1000 Capita'!Q200=0,"",SUMIFS(allNAICS!$P:$P,allNAICS!$C:$C,'Revenue per capita'!$A200,allNAICS!$E:$E,'Revenue per capita'!Q$1)/$B200)</f>
        <v>2.3710691922158755</v>
      </c>
      <c r="R200" s="2">
        <f>IF('Number of Firms per 1000 Capita'!R200=0,"",SUMIFS(allNAICS!$P:$P,allNAICS!$C:$C,'Revenue per capita'!$A200,allNAICS!$E:$E,'Revenue per capita'!R$1)/$B200)</f>
        <v>5.9265051431713935</v>
      </c>
      <c r="S200" s="2">
        <f>IF('Number of Firms per 1000 Capita'!S200=0,"",SUMIFS(allNAICS!$P:$P,allNAICS!$C:$C,'Revenue per capita'!$A200,allNAICS!$E:$E,'Revenue per capita'!S$1)/$B200)</f>
        <v>1.7494422502468472</v>
      </c>
      <c r="T200" s="2">
        <f>IF('Number of Firms per 1000 Capita'!T200=0,"",SUMIFS(allNAICS!$P:$P,allNAICS!$C:$C,'Revenue per capita'!$A200,allNAICS!$E:$E,'Revenue per capita'!T$1)/$B200)</f>
        <v>0.39588827506905472</v>
      </c>
      <c r="U200" s="2">
        <f>IF('Number of Firms per 1000 Capita'!U200=0,"",SUMIFS(allNAICS!$P:$P,allNAICS!$C:$C,'Revenue per capita'!$A200,allNAICS!$E:$E,'Revenue per capita'!U$1)/$B200)</f>
        <v>6.6936891474709093</v>
      </c>
      <c r="V200" s="2">
        <f>IF('Number of Firms per 1000 Capita'!V200=0,"",SUMIFS(allNAICS!$P:$P,allNAICS!$C:$C,'Revenue per capita'!$A200,allNAICS!$E:$E,'Revenue per capita'!V$1)/$B200)</f>
        <v>0.57157476033946186</v>
      </c>
      <c r="W200" s="2">
        <f>IF('Number of Firms per 1000 Capita'!W200=0,"",SUMIFS(allNAICS!$P:$P,allNAICS!$C:$C,'Revenue per capita'!$A200,allNAICS!$E:$E,'Revenue per capita'!W$1)/$B200)</f>
        <v>1.9666537514529616</v>
      </c>
      <c r="X200" s="2">
        <f>IF('Number of Firms per 1000 Capita'!X200=0,"",SUMIFS(allNAICS!$P:$P,allNAICS!$C:$C,'Revenue per capita'!$A200,allNAICS!$E:$E,'Revenue per capita'!X$1)/$B200)</f>
        <v>0.99051356722368733</v>
      </c>
      <c r="Y200" s="2">
        <f>IF('Number of Firms per 1000 Capita'!Y200=0,"",SUMIFS(allNAICS!$P:$P,allNAICS!$C:$C,'Revenue per capita'!$A200,allNAICS!$E:$E,'Revenue per capita'!Y$1)/$B200)</f>
        <v>1.0646692872051895</v>
      </c>
      <c r="Z200" s="2" t="str">
        <f>IF('Number of Firms per 1000 Capita'!Z200=0,"",SUMIFS(allNAICS!$P:$P,allNAICS!$C:$C,'Revenue per capita'!$A200,allNAICS!$E:$E,'Revenue per capita'!Z$1)/$B200)</f>
        <v/>
      </c>
    </row>
    <row r="201" spans="1:26" x14ac:dyDescent="0.45">
      <c r="A201" s="2" t="s">
        <v>689</v>
      </c>
      <c r="B201" s="2">
        <v>406371</v>
      </c>
      <c r="C201" s="2" t="s">
        <v>510</v>
      </c>
      <c r="D201" s="2">
        <v>42.995639699999998</v>
      </c>
      <c r="E201" s="2">
        <v>-71.454789099999999</v>
      </c>
      <c r="F201" s="3">
        <f t="shared" si="3"/>
        <v>101.24771698767879</v>
      </c>
      <c r="G201" s="2">
        <f>IF('Number of Firms per 1000 Capita'!G201=0,"",SUMIFS(allNAICS!$P:$P,allNAICS!$C:$C,'Revenue per capita'!$A201,allNAICS!$E:$E,'Revenue per capita'!G$1)/$B201)</f>
        <v>5.0416983495377377E-2</v>
      </c>
      <c r="H201" s="2" t="str">
        <f>IF('Number of Firms per 1000 Capita'!H201=0,"",SUMIFS(allNAICS!$P:$P,allNAICS!$C:$C,'Revenue per capita'!$A201,allNAICS!$E:$E,'Revenue per capita'!H$1)/$B201)</f>
        <v/>
      </c>
      <c r="I201" s="2">
        <f>IF('Number of Firms per 1000 Capita'!I201=0,"",SUMIFS(allNAICS!$P:$P,allNAICS!$C:$C,'Revenue per capita'!$A201,allNAICS!$E:$E,'Revenue per capita'!I$1)/$B201)</f>
        <v>1.2141958948842313</v>
      </c>
      <c r="J201" s="2">
        <f>IF('Number of Firms per 1000 Capita'!J201=0,"",SUMIFS(allNAICS!$P:$P,allNAICS!$C:$C,'Revenue per capita'!$A201,allNAICS!$E:$E,'Revenue per capita'!J$1)/$B201)</f>
        <v>4.6570203090279572</v>
      </c>
      <c r="K201" s="2">
        <f>IF('Number of Firms per 1000 Capita'!K201=0,"",SUMIFS(allNAICS!$P:$P,allNAICS!$C:$C,'Revenue per capita'!$A201,allNAICS!$E:$E,'Revenue per capita'!K$1)/$B201)</f>
        <v>18.506059733593194</v>
      </c>
      <c r="L201" s="2">
        <f>IF('Number of Firms per 1000 Capita'!L201=0,"",SUMIFS(allNAICS!$P:$P,allNAICS!$C:$C,'Revenue per capita'!$A201,allNAICS!$E:$E,'Revenue per capita'!L$1)/$B201)</f>
        <v>18.61188913578971</v>
      </c>
      <c r="M201" s="2">
        <f>IF('Number of Firms per 1000 Capita'!M201=0,"",SUMIFS(allNAICS!$P:$P,allNAICS!$C:$C,'Revenue per capita'!$A201,allNAICS!$E:$E,'Revenue per capita'!M$1)/$B201)</f>
        <v>19.320778303569892</v>
      </c>
      <c r="N201" s="2">
        <f>IF('Number of Firms per 1000 Capita'!N201=0,"",SUMIFS(allNAICS!$P:$P,allNAICS!$C:$C,'Revenue per capita'!$A201,allNAICS!$E:$E,'Revenue per capita'!N$1)/$B201)</f>
        <v>1.0636758036375626</v>
      </c>
      <c r="O201" s="2">
        <f>IF('Number of Firms per 1000 Capita'!O201=0,"",SUMIFS(allNAICS!$P:$P,allNAICS!$C:$C,'Revenue per capita'!$A201,allNAICS!$E:$E,'Revenue per capita'!O$1)/$B201)</f>
        <v>6.1516963562852665</v>
      </c>
      <c r="P201" s="2">
        <f>IF('Number of Firms per 1000 Capita'!P201=0,"",SUMIFS(allNAICS!$P:$P,allNAICS!$C:$C,'Revenue per capita'!$A201,allNAICS!$E:$E,'Revenue per capita'!P$1)/$B201)</f>
        <v>7.460542213888294</v>
      </c>
      <c r="Q201" s="2">
        <f>IF('Number of Firms per 1000 Capita'!Q201=0,"",SUMIFS(allNAICS!$P:$P,allNAICS!$C:$C,'Revenue per capita'!$A201,allNAICS!$E:$E,'Revenue per capita'!Q$1)/$B201)</f>
        <v>2.2839154368791079</v>
      </c>
      <c r="R201" s="2">
        <f>IF('Number of Firms per 1000 Capita'!R201=0,"",SUMIFS(allNAICS!$P:$P,allNAICS!$C:$C,'Revenue per capita'!$A201,allNAICS!$E:$E,'Revenue per capita'!R$1)/$B201)</f>
        <v>4.9396561270366242</v>
      </c>
      <c r="S201" s="2">
        <f>IF('Number of Firms per 1000 Capita'!S201=0,"",SUMIFS(allNAICS!$P:$P,allNAICS!$C:$C,'Revenue per capita'!$A201,allNAICS!$E:$E,'Revenue per capita'!S$1)/$B201)</f>
        <v>4.0776654830192118</v>
      </c>
      <c r="T201" s="2">
        <f>IF('Number of Firms per 1000 Capita'!T201=0,"",SUMIFS(allNAICS!$P:$P,allNAICS!$C:$C,'Revenue per capita'!$A201,allNAICS!$E:$E,'Revenue per capita'!T$1)/$B201)</f>
        <v>1.1796166557160821</v>
      </c>
      <c r="U201" s="2">
        <f>IF('Number of Firms per 1000 Capita'!U201=0,"",SUMIFS(allNAICS!$P:$P,allNAICS!$C:$C,'Revenue per capita'!$A201,allNAICS!$E:$E,'Revenue per capita'!U$1)/$B201)</f>
        <v>7.3960666484567055</v>
      </c>
      <c r="V201" s="2">
        <f>IF('Number of Firms per 1000 Capita'!V201=0,"",SUMIFS(allNAICS!$P:$P,allNAICS!$C:$C,'Revenue per capita'!$A201,allNAICS!$E:$E,'Revenue per capita'!V$1)/$B201)</f>
        <v>0.60939387899234931</v>
      </c>
      <c r="W201" s="2">
        <f>IF('Number of Firms per 1000 Capita'!W201=0,"",SUMIFS(allNAICS!$P:$P,allNAICS!$C:$C,'Revenue per capita'!$A201,allNAICS!$E:$E,'Revenue per capita'!W$1)/$B201)</f>
        <v>2.0085611424043548</v>
      </c>
      <c r="X201" s="2">
        <f>IF('Number of Firms per 1000 Capita'!X201=0,"",SUMIFS(allNAICS!$P:$P,allNAICS!$C:$C,'Revenue per capita'!$A201,allNAICS!$E:$E,'Revenue per capita'!X$1)/$B201)</f>
        <v>1.0169352635891833</v>
      </c>
      <c r="Y201" s="2">
        <f>IF('Number of Firms per 1000 Capita'!Y201=0,"",SUMIFS(allNAICS!$P:$P,allNAICS!$C:$C,'Revenue per capita'!$A201,allNAICS!$E:$E,'Revenue per capita'!Y$1)/$B201)</f>
        <v>0.69963161741364421</v>
      </c>
      <c r="Z201" s="2" t="str">
        <f>IF('Number of Firms per 1000 Capita'!Z201=0,"",SUMIFS(allNAICS!$P:$P,allNAICS!$C:$C,'Revenue per capita'!$A201,allNAICS!$E:$E,'Revenue per capita'!Z$1)/$B201)</f>
        <v/>
      </c>
    </row>
    <row r="202" spans="1:26" x14ac:dyDescent="0.45">
      <c r="A202" s="2" t="s">
        <v>690</v>
      </c>
      <c r="B202" s="2">
        <v>98884</v>
      </c>
      <c r="C202" s="2" t="s">
        <v>669</v>
      </c>
      <c r="D202" s="2">
        <v>39.183608200000002</v>
      </c>
      <c r="E202" s="2">
        <v>-96.571669400000005</v>
      </c>
      <c r="F202" s="3">
        <f t="shared" si="3"/>
        <v>35.83839650499575</v>
      </c>
      <c r="G202" s="2">
        <f>IF('Number of Firms per 1000 Capita'!G202=0,"",SUMIFS(allNAICS!$P:$P,allNAICS!$C:$C,'Revenue per capita'!$A202,allNAICS!$E:$E,'Revenue per capita'!G$1)/$B202)</f>
        <v>0</v>
      </c>
      <c r="H202" s="2">
        <f>IF('Number of Firms per 1000 Capita'!H202=0,"",SUMIFS(allNAICS!$P:$P,allNAICS!$C:$C,'Revenue per capita'!$A202,allNAICS!$E:$E,'Revenue per capita'!H$1)/$B202)</f>
        <v>0.34900489462400386</v>
      </c>
      <c r="I202" s="2" t="str">
        <f>IF('Number of Firms per 1000 Capita'!I202=0,"",SUMIFS(allNAICS!$P:$P,allNAICS!$C:$C,'Revenue per capita'!$A202,allNAICS!$E:$E,'Revenue per capita'!I$1)/$B202)</f>
        <v/>
      </c>
      <c r="J202" s="2">
        <f>IF('Number of Firms per 1000 Capita'!J202=0,"",SUMIFS(allNAICS!$P:$P,allNAICS!$C:$C,'Revenue per capita'!$A202,allNAICS!$E:$E,'Revenue per capita'!J$1)/$B202)</f>
        <v>2.4911714736458883</v>
      </c>
      <c r="K202" s="2">
        <f>IF('Number of Firms per 1000 Capita'!K202=0,"",SUMIFS(allNAICS!$P:$P,allNAICS!$C:$C,'Revenue per capita'!$A202,allNAICS!$E:$E,'Revenue per capita'!K$1)/$B202)</f>
        <v>4.6034039885117917</v>
      </c>
      <c r="L202" s="2">
        <f>IF('Number of Firms per 1000 Capita'!L202=0,"",SUMIFS(allNAICS!$P:$P,allNAICS!$C:$C,'Revenue per capita'!$A202,allNAICS!$E:$E,'Revenue per capita'!L$1)/$B202)</f>
        <v>2.4951357145746531</v>
      </c>
      <c r="M202" s="2">
        <f>IF('Number of Firms per 1000 Capita'!M202=0,"",SUMIFS(allNAICS!$P:$P,allNAICS!$C:$C,'Revenue per capita'!$A202,allNAICS!$E:$E,'Revenue per capita'!M$1)/$B202)</f>
        <v>11.357985113870798</v>
      </c>
      <c r="N202" s="2">
        <f>IF('Number of Firms per 1000 Capita'!N202=0,"",SUMIFS(allNAICS!$P:$P,allNAICS!$C:$C,'Revenue per capita'!$A202,allNAICS!$E:$E,'Revenue per capita'!N$1)/$B202)</f>
        <v>0.52663727195501797</v>
      </c>
      <c r="O202" s="2">
        <f>IF('Number of Firms per 1000 Capita'!O202=0,"",SUMIFS(allNAICS!$P:$P,allNAICS!$C:$C,'Revenue per capita'!$A202,allNAICS!$E:$E,'Revenue per capita'!O$1)/$B202)</f>
        <v>0.95133692002750703</v>
      </c>
      <c r="P202" s="2">
        <f>IF('Number of Firms per 1000 Capita'!P202=0,"",SUMIFS(allNAICS!$P:$P,allNAICS!$C:$C,'Revenue per capita'!$A202,allNAICS!$E:$E,'Revenue per capita'!P$1)/$B202)</f>
        <v>2.3241879373811738</v>
      </c>
      <c r="Q202" s="2">
        <f>IF('Number of Firms per 1000 Capita'!Q202=0,"",SUMIFS(allNAICS!$P:$P,allNAICS!$C:$C,'Revenue per capita'!$A202,allNAICS!$E:$E,'Revenue per capita'!Q$1)/$B202)</f>
        <v>1.8738218518668339</v>
      </c>
      <c r="R202" s="2">
        <f>IF('Number of Firms per 1000 Capita'!R202=0,"",SUMIFS(allNAICS!$P:$P,allNAICS!$C:$C,'Revenue per capita'!$A202,allNAICS!$E:$E,'Revenue per capita'!R$1)/$B202)</f>
        <v>1.5526374337607702</v>
      </c>
      <c r="S202" s="2">
        <f>IF('Number of Firms per 1000 Capita'!S202=0,"",SUMIFS(allNAICS!$P:$P,allNAICS!$C:$C,'Revenue per capita'!$A202,allNAICS!$E:$E,'Revenue per capita'!S$1)/$B202)</f>
        <v>0.71398810727721373</v>
      </c>
      <c r="T202" s="2">
        <f>IF('Number of Firms per 1000 Capita'!T202=0,"",SUMIFS(allNAICS!$P:$P,allNAICS!$C:$C,'Revenue per capita'!$A202,allNAICS!$E:$E,'Revenue per capita'!T$1)/$B202)</f>
        <v>0.32794992111969579</v>
      </c>
      <c r="U202" s="2">
        <f>IF('Number of Firms per 1000 Capita'!U202=0,"",SUMIFS(allNAICS!$P:$P,allNAICS!$C:$C,'Revenue per capita'!$A202,allNAICS!$E:$E,'Revenue per capita'!U$1)/$B202)</f>
        <v>3.8991950163828326</v>
      </c>
      <c r="V202" s="2">
        <f>IF('Number of Firms per 1000 Capita'!V202=0,"",SUMIFS(allNAICS!$P:$P,allNAICS!$C:$C,'Revenue per capita'!$A202,allNAICS!$E:$E,'Revenue per capita'!V$1)/$B202)</f>
        <v>0.15215808421989402</v>
      </c>
      <c r="W202" s="2">
        <f>IF('Number of Firms per 1000 Capita'!W202=0,"",SUMIFS(allNAICS!$P:$P,allNAICS!$C:$C,'Revenue per capita'!$A202,allNAICS!$E:$E,'Revenue per capita'!W$1)/$B202)</f>
        <v>1.3979511346628373</v>
      </c>
      <c r="X202" s="2">
        <f>IF('Number of Firms per 1000 Capita'!X202=0,"",SUMIFS(allNAICS!$P:$P,allNAICS!$C:$C,'Revenue per capita'!$A202,allNAICS!$E:$E,'Revenue per capita'!X$1)/$B202)</f>
        <v>0.82183164111484164</v>
      </c>
      <c r="Y202" s="2" t="str">
        <f>IF('Number of Firms per 1000 Capita'!Y202=0,"",SUMIFS(allNAICS!$P:$P,allNAICS!$C:$C,'Revenue per capita'!$A202,allNAICS!$E:$E,'Revenue per capita'!Y$1)/$B202)</f>
        <v/>
      </c>
      <c r="Z202" s="2" t="str">
        <f>IF('Number of Firms per 1000 Capita'!Z202=0,"",SUMIFS(allNAICS!$P:$P,allNAICS!$C:$C,'Revenue per capita'!$A202,allNAICS!$E:$E,'Revenue per capita'!Z$1)/$B202)</f>
        <v/>
      </c>
    </row>
    <row r="203" spans="1:26" x14ac:dyDescent="0.45">
      <c r="A203" s="2" t="s">
        <v>691</v>
      </c>
      <c r="B203" s="2">
        <v>99244</v>
      </c>
      <c r="C203" s="2" t="s">
        <v>589</v>
      </c>
      <c r="D203" s="2">
        <v>44.163577500000002</v>
      </c>
      <c r="E203" s="2">
        <v>-93.999399600000004</v>
      </c>
      <c r="F203" s="3">
        <f t="shared" si="3"/>
        <v>119.92881181733907</v>
      </c>
      <c r="G203" s="2">
        <f>IF('Number of Firms per 1000 Capita'!G203=0,"",SUMIFS(allNAICS!$P:$P,allNAICS!$C:$C,'Revenue per capita'!$A203,allNAICS!$E:$E,'Revenue per capita'!G$1)/$B203)</f>
        <v>0</v>
      </c>
      <c r="H203" s="2" t="str">
        <f>IF('Number of Firms per 1000 Capita'!H203=0,"",SUMIFS(allNAICS!$P:$P,allNAICS!$C:$C,'Revenue per capita'!$A203,allNAICS!$E:$E,'Revenue per capita'!H$1)/$B203)</f>
        <v/>
      </c>
      <c r="I203" s="2" t="str">
        <f>IF('Number of Firms per 1000 Capita'!I203=0,"",SUMIFS(allNAICS!$P:$P,allNAICS!$C:$C,'Revenue per capita'!$A203,allNAICS!$E:$E,'Revenue per capita'!I$1)/$B203)</f>
        <v/>
      </c>
      <c r="J203" s="2">
        <f>IF('Number of Firms per 1000 Capita'!J203=0,"",SUMIFS(allNAICS!$P:$P,allNAICS!$C:$C,'Revenue per capita'!$A203,allNAICS!$E:$E,'Revenue per capita'!J$1)/$B203)</f>
        <v>0</v>
      </c>
      <c r="K203" s="2">
        <f>IF('Number of Firms per 1000 Capita'!K203=0,"",SUMIFS(allNAICS!$P:$P,allNAICS!$C:$C,'Revenue per capita'!$A203,allNAICS!$E:$E,'Revenue per capita'!K$1)/$B203)</f>
        <v>58.277417274595948</v>
      </c>
      <c r="L203" s="2">
        <f>IF('Number of Firms per 1000 Capita'!L203=0,"",SUMIFS(allNAICS!$P:$P,allNAICS!$C:$C,'Revenue per capita'!$A203,allNAICS!$E:$E,'Revenue per capita'!L$1)/$B203)</f>
        <v>21.826296803837007</v>
      </c>
      <c r="M203" s="2">
        <f>IF('Number of Firms per 1000 Capita'!M203=0,"",SUMIFS(allNAICS!$P:$P,allNAICS!$C:$C,'Revenue per capita'!$A203,allNAICS!$E:$E,'Revenue per capita'!M$1)/$B203)</f>
        <v>14.436802224819637</v>
      </c>
      <c r="N203" s="2">
        <f>IF('Number of Firms per 1000 Capita'!N203=0,"",SUMIFS(allNAICS!$P:$P,allNAICS!$C:$C,'Revenue per capita'!$A203,allNAICS!$E:$E,'Revenue per capita'!N$1)/$B203)</f>
        <v>1.3471947926323002</v>
      </c>
      <c r="O203" s="2">
        <f>IF('Number of Firms per 1000 Capita'!O203=0,"",SUMIFS(allNAICS!$P:$P,allNAICS!$C:$C,'Revenue per capita'!$A203,allNAICS!$E:$E,'Revenue per capita'!O$1)/$B203)</f>
        <v>5.4131534400064485</v>
      </c>
      <c r="P203" s="2">
        <f>IF('Number of Firms per 1000 Capita'!P203=0,"",SUMIFS(allNAICS!$P:$P,allNAICS!$C:$C,'Revenue per capita'!$A203,allNAICS!$E:$E,'Revenue per capita'!P$1)/$B203)</f>
        <v>2.0344907500705331</v>
      </c>
      <c r="Q203" s="2">
        <f>IF('Number of Firms per 1000 Capita'!Q203=0,"",SUMIFS(allNAICS!$P:$P,allNAICS!$C:$C,'Revenue per capita'!$A203,allNAICS!$E:$E,'Revenue per capita'!Q$1)/$B203)</f>
        <v>1.6899056869936722</v>
      </c>
      <c r="R203" s="2">
        <f>IF('Number of Firms per 1000 Capita'!R203=0,"",SUMIFS(allNAICS!$P:$P,allNAICS!$C:$C,'Revenue per capita'!$A203,allNAICS!$E:$E,'Revenue per capita'!R$1)/$B203)</f>
        <v>1.5325561242997057</v>
      </c>
      <c r="S203" s="2">
        <f>IF('Number of Firms per 1000 Capita'!S203=0,"",SUMIFS(allNAICS!$P:$P,allNAICS!$C:$C,'Revenue per capita'!$A203,allNAICS!$E:$E,'Revenue per capita'!S$1)/$B203)</f>
        <v>0.74188867840877026</v>
      </c>
      <c r="T203" s="2">
        <f>IF('Number of Firms per 1000 Capita'!T203=0,"",SUMIFS(allNAICS!$P:$P,allNAICS!$C:$C,'Revenue per capita'!$A203,allNAICS!$E:$E,'Revenue per capita'!T$1)/$B203)</f>
        <v>1.0720446576115432</v>
      </c>
      <c r="U203" s="2">
        <f>IF('Number of Firms per 1000 Capita'!U203=0,"",SUMIFS(allNAICS!$P:$P,allNAICS!$C:$C,'Revenue per capita'!$A203,allNAICS!$E:$E,'Revenue per capita'!U$1)/$B203)</f>
        <v>8.9907802990608996</v>
      </c>
      <c r="V203" s="2">
        <f>IF('Number of Firms per 1000 Capita'!V203=0,"",SUMIFS(allNAICS!$P:$P,allNAICS!$C:$C,'Revenue per capita'!$A203,allNAICS!$E:$E,'Revenue per capita'!V$1)/$B203)</f>
        <v>0.32578291886663174</v>
      </c>
      <c r="W203" s="2">
        <f>IF('Number of Firms per 1000 Capita'!W203=0,"",SUMIFS(allNAICS!$P:$P,allNAICS!$C:$C,'Revenue per capita'!$A203,allNAICS!$E:$E,'Revenue per capita'!W$1)/$B203)</f>
        <v>1.2972673410987061</v>
      </c>
      <c r="X203" s="2">
        <f>IF('Number of Firms per 1000 Capita'!X203=0,"",SUMIFS(allNAICS!$P:$P,allNAICS!$C:$C,'Revenue per capita'!$A203,allNAICS!$E:$E,'Revenue per capita'!X$1)/$B203)</f>
        <v>0.94323082503728184</v>
      </c>
      <c r="Y203" s="2" t="str">
        <f>IF('Number of Firms per 1000 Capita'!Y203=0,"",SUMIFS(allNAICS!$P:$P,allNAICS!$C:$C,'Revenue per capita'!$A203,allNAICS!$E:$E,'Revenue per capita'!Y$1)/$B203)</f>
        <v/>
      </c>
      <c r="Z203" s="2" t="str">
        <f>IF('Number of Firms per 1000 Capita'!Z203=0,"",SUMIFS(allNAICS!$P:$P,allNAICS!$C:$C,'Revenue per capita'!$A203,allNAICS!$E:$E,'Revenue per capita'!Z$1)/$B203)</f>
        <v/>
      </c>
    </row>
    <row r="204" spans="1:26" x14ac:dyDescent="0.45">
      <c r="A204" s="2" t="s">
        <v>692</v>
      </c>
      <c r="B204" s="2">
        <v>121533</v>
      </c>
      <c r="C204" s="2" t="s">
        <v>447</v>
      </c>
      <c r="D204" s="2">
        <v>40.758389999999999</v>
      </c>
      <c r="E204" s="2">
        <v>-82.515447100000003</v>
      </c>
      <c r="F204" s="3">
        <f t="shared" si="3"/>
        <v>63.16462195453088</v>
      </c>
      <c r="G204" s="2">
        <f>IF('Number of Firms per 1000 Capita'!G204=0,"",SUMIFS(allNAICS!$P:$P,allNAICS!$C:$C,'Revenue per capita'!$A204,allNAICS!$E:$E,'Revenue per capita'!G$1)/$B204)</f>
        <v>0</v>
      </c>
      <c r="H204" s="2" t="str">
        <f>IF('Number of Firms per 1000 Capita'!H204=0,"",SUMIFS(allNAICS!$P:$P,allNAICS!$C:$C,'Revenue per capita'!$A204,allNAICS!$E:$E,'Revenue per capita'!H$1)/$B204)</f>
        <v/>
      </c>
      <c r="I204" s="2" t="str">
        <f>IF('Number of Firms per 1000 Capita'!I204=0,"",SUMIFS(allNAICS!$P:$P,allNAICS!$C:$C,'Revenue per capita'!$A204,allNAICS!$E:$E,'Revenue per capita'!I$1)/$B204)</f>
        <v/>
      </c>
      <c r="J204" s="2">
        <f>IF('Number of Firms per 1000 Capita'!J204=0,"",SUMIFS(allNAICS!$P:$P,allNAICS!$C:$C,'Revenue per capita'!$A204,allNAICS!$E:$E,'Revenue per capita'!J$1)/$B204)</f>
        <v>0</v>
      </c>
      <c r="K204" s="2">
        <f>IF('Number of Firms per 1000 Capita'!K204=0,"",SUMIFS(allNAICS!$P:$P,allNAICS!$C:$C,'Revenue per capita'!$A204,allNAICS!$E:$E,'Revenue per capita'!K$1)/$B204)</f>
        <v>24.047756576403117</v>
      </c>
      <c r="L204" s="2">
        <f>IF('Number of Firms per 1000 Capita'!L204=0,"",SUMIFS(allNAICS!$P:$P,allNAICS!$C:$C,'Revenue per capita'!$A204,allNAICS!$E:$E,'Revenue per capita'!L$1)/$B204)</f>
        <v>8.9537080463742367</v>
      </c>
      <c r="M204" s="2">
        <f>IF('Number of Firms per 1000 Capita'!M204=0,"",SUMIFS(allNAICS!$P:$P,allNAICS!$C:$C,'Revenue per capita'!$A204,allNAICS!$E:$E,'Revenue per capita'!M$1)/$B204)</f>
        <v>13.682538898899887</v>
      </c>
      <c r="N204" s="2">
        <f>IF('Number of Firms per 1000 Capita'!N204=0,"",SUMIFS(allNAICS!$P:$P,allNAICS!$C:$C,'Revenue per capita'!$A204,allNAICS!$E:$E,'Revenue per capita'!N$1)/$B204)</f>
        <v>2.4872010071338648</v>
      </c>
      <c r="O204" s="2">
        <f>IF('Number of Firms per 1000 Capita'!O204=0,"",SUMIFS(allNAICS!$P:$P,allNAICS!$C:$C,'Revenue per capita'!$A204,allNAICS!$E:$E,'Revenue per capita'!O$1)/$B204)</f>
        <v>2.0232940847341876</v>
      </c>
      <c r="P204" s="2">
        <f>IF('Number of Firms per 1000 Capita'!P204=0,"",SUMIFS(allNAICS!$P:$P,allNAICS!$C:$C,'Revenue per capita'!$A204,allNAICS!$E:$E,'Revenue per capita'!P$1)/$B204)</f>
        <v>1.856302403462434</v>
      </c>
      <c r="Q204" s="2">
        <f>IF('Number of Firms per 1000 Capita'!Q204=0,"",SUMIFS(allNAICS!$P:$P,allNAICS!$C:$C,'Revenue per capita'!$A204,allNAICS!$E:$E,'Revenue per capita'!Q$1)/$B204)</f>
        <v>0.46032764763479878</v>
      </c>
      <c r="R204" s="2">
        <f>IF('Number of Firms per 1000 Capita'!R204=0,"",SUMIFS(allNAICS!$P:$P,allNAICS!$C:$C,'Revenue per capita'!$A204,allNAICS!$E:$E,'Revenue per capita'!R$1)/$B204)</f>
        <v>0.92295919626768042</v>
      </c>
      <c r="S204" s="2">
        <f>IF('Number of Firms per 1000 Capita'!S204=0,"",SUMIFS(allNAICS!$P:$P,allNAICS!$C:$C,'Revenue per capita'!$A204,allNAICS!$E:$E,'Revenue per capita'!S$1)/$B204)</f>
        <v>0.83151901129734307</v>
      </c>
      <c r="T204" s="2">
        <f>IF('Number of Firms per 1000 Capita'!T204=0,"",SUMIFS(allNAICS!$P:$P,allNAICS!$C:$C,'Revenue per capita'!$A204,allNAICS!$E:$E,'Revenue per capita'!T$1)/$B204)</f>
        <v>0.15441073617865106</v>
      </c>
      <c r="U204" s="2">
        <f>IF('Number of Firms per 1000 Capita'!U204=0,"",SUMIFS(allNAICS!$P:$P,allNAICS!$C:$C,'Revenue per capita'!$A204,allNAICS!$E:$E,'Revenue per capita'!U$1)/$B204)</f>
        <v>4.9115548863271705</v>
      </c>
      <c r="V204" s="2">
        <f>IF('Number of Firms per 1000 Capita'!V204=0,"",SUMIFS(allNAICS!$P:$P,allNAICS!$C:$C,'Revenue per capita'!$A204,allNAICS!$E:$E,'Revenue per capita'!V$1)/$B204)</f>
        <v>0.19895007940230225</v>
      </c>
      <c r="W204" s="2">
        <f>IF('Number of Firms per 1000 Capita'!W204=0,"",SUMIFS(allNAICS!$P:$P,allNAICS!$C:$C,'Revenue per capita'!$A204,allNAICS!$E:$E,'Revenue per capita'!W$1)/$B204)</f>
        <v>1.5555116717270205</v>
      </c>
      <c r="X204" s="2">
        <f>IF('Number of Firms per 1000 Capita'!X204=0,"",SUMIFS(allNAICS!$P:$P,allNAICS!$C:$C,'Revenue per capita'!$A204,allNAICS!$E:$E,'Revenue per capita'!X$1)/$B204)</f>
        <v>1.0785877086881752</v>
      </c>
      <c r="Y204" s="2" t="str">
        <f>IF('Number of Firms per 1000 Capita'!Y204=0,"",SUMIFS(allNAICS!$P:$P,allNAICS!$C:$C,'Revenue per capita'!$A204,allNAICS!$E:$E,'Revenue per capita'!Y$1)/$B204)</f>
        <v/>
      </c>
      <c r="Z204" s="2" t="str">
        <f>IF('Number of Firms per 1000 Capita'!Z204=0,"",SUMIFS(allNAICS!$P:$P,allNAICS!$C:$C,'Revenue per capita'!$A204,allNAICS!$E:$E,'Revenue per capita'!Z$1)/$B204)</f>
        <v/>
      </c>
    </row>
    <row r="205" spans="1:26" x14ac:dyDescent="0.45">
      <c r="A205" s="2" t="s">
        <v>693</v>
      </c>
      <c r="B205" s="2">
        <v>839539</v>
      </c>
      <c r="C205" s="2" t="s">
        <v>445</v>
      </c>
      <c r="D205" s="2">
        <v>26.2034071</v>
      </c>
      <c r="E205" s="2">
        <v>-98.230012400000007</v>
      </c>
      <c r="F205" s="3">
        <f t="shared" si="3"/>
        <v>35.990697275528589</v>
      </c>
      <c r="G205" s="2">
        <f>IF('Number of Firms per 1000 Capita'!G205=0,"",SUMIFS(allNAICS!$P:$P,allNAICS!$C:$C,'Revenue per capita'!$A205,allNAICS!$E:$E,'Revenue per capita'!G$1)/$B205)</f>
        <v>5.6809749159955646E-2</v>
      </c>
      <c r="H205" s="2">
        <f>IF('Number of Firms per 1000 Capita'!H205=0,"",SUMIFS(allNAICS!$P:$P,allNAICS!$C:$C,'Revenue per capita'!$A205,allNAICS!$E:$E,'Revenue per capita'!H$1)/$B205)</f>
        <v>0.61194179186434461</v>
      </c>
      <c r="I205" s="2">
        <f>IF('Number of Firms per 1000 Capita'!I205=0,"",SUMIFS(allNAICS!$P:$P,allNAICS!$C:$C,'Revenue per capita'!$A205,allNAICS!$E:$E,'Revenue per capita'!I$1)/$B205)</f>
        <v>0.47303460589680763</v>
      </c>
      <c r="J205" s="2">
        <f>IF('Number of Firms per 1000 Capita'!J205=0,"",SUMIFS(allNAICS!$P:$P,allNAICS!$C:$C,'Revenue per capita'!$A205,allNAICS!$E:$E,'Revenue per capita'!J$1)/$B205)</f>
        <v>1.6354094330340818</v>
      </c>
      <c r="K205" s="2">
        <f>IF('Number of Firms per 1000 Capita'!K205=0,"",SUMIFS(allNAICS!$P:$P,allNAICS!$C:$C,'Revenue per capita'!$A205,allNAICS!$E:$E,'Revenue per capita'!K$1)/$B205)</f>
        <v>1.8527334644370304</v>
      </c>
      <c r="L205" s="2">
        <f>IF('Number of Firms per 1000 Capita'!L205=0,"",SUMIFS(allNAICS!$P:$P,allNAICS!$C:$C,'Revenue per capita'!$A205,allNAICS!$E:$E,'Revenue per capita'!L$1)/$B205)</f>
        <v>6.7252099068655538</v>
      </c>
      <c r="M205" s="2">
        <f>IF('Number of Firms per 1000 Capita'!M205=0,"",SUMIFS(allNAICS!$P:$P,allNAICS!$C:$C,'Revenue per capita'!$A205,allNAICS!$E:$E,'Revenue per capita'!M$1)/$B205)</f>
        <v>11.301218883220434</v>
      </c>
      <c r="N205" s="2">
        <f>IF('Number of Firms per 1000 Capita'!N205=0,"",SUMIFS(allNAICS!$P:$P,allNAICS!$C:$C,'Revenue per capita'!$A205,allNAICS!$E:$E,'Revenue per capita'!N$1)/$B205)</f>
        <v>1.6166467549452734</v>
      </c>
      <c r="O205" s="2">
        <f>IF('Number of Firms per 1000 Capita'!O205=0,"",SUMIFS(allNAICS!$P:$P,allNAICS!$C:$C,'Revenue per capita'!$A205,allNAICS!$E:$E,'Revenue per capita'!O$1)/$B205)</f>
        <v>0.95012262682257764</v>
      </c>
      <c r="P205" s="2">
        <f>IF('Number of Firms per 1000 Capita'!P205=0,"",SUMIFS(allNAICS!$P:$P,allNAICS!$C:$C,'Revenue per capita'!$A205,allNAICS!$E:$E,'Revenue per capita'!P$1)/$B205)</f>
        <v>1.365961557473804</v>
      </c>
      <c r="Q205" s="2">
        <f>IF('Number of Firms per 1000 Capita'!Q205=0,"",SUMIFS(allNAICS!$P:$P,allNAICS!$C:$C,'Revenue per capita'!$A205,allNAICS!$E:$E,'Revenue per capita'!Q$1)/$B205)</f>
        <v>0.7457128257293586</v>
      </c>
      <c r="R205" s="2">
        <f>IF('Number of Firms per 1000 Capita'!R205=0,"",SUMIFS(allNAICS!$P:$P,allNAICS!$C:$C,'Revenue per capita'!$A205,allNAICS!$E:$E,'Revenue per capita'!R$1)/$B205)</f>
        <v>0.72545885301337998</v>
      </c>
      <c r="S205" s="2">
        <f>IF('Number of Firms per 1000 Capita'!S205=0,"",SUMIFS(allNAICS!$P:$P,allNAICS!$C:$C,'Revenue per capita'!$A205,allNAICS!$E:$E,'Revenue per capita'!S$1)/$B205)</f>
        <v>0.95158771659208208</v>
      </c>
      <c r="T205" s="2">
        <f>IF('Number of Firms per 1000 Capita'!T205=0,"",SUMIFS(allNAICS!$P:$P,allNAICS!$C:$C,'Revenue per capita'!$A205,allNAICS!$E:$E,'Revenue per capita'!T$1)/$B205)</f>
        <v>0.22519620887177366</v>
      </c>
      <c r="U205" s="2">
        <f>IF('Number of Firms per 1000 Capita'!U205=0,"",SUMIFS(allNAICS!$P:$P,allNAICS!$C:$C,'Revenue per capita'!$A205,allNAICS!$E:$E,'Revenue per capita'!U$1)/$B205)</f>
        <v>4.9379218833192979</v>
      </c>
      <c r="V205" s="2">
        <f>IF('Number of Firms per 1000 Capita'!V205=0,"",SUMIFS(allNAICS!$P:$P,allNAICS!$C:$C,'Revenue per capita'!$A205,allNAICS!$E:$E,'Revenue per capita'!V$1)/$B205)</f>
        <v>0</v>
      </c>
      <c r="W205" s="2">
        <f>IF('Number of Firms per 1000 Capita'!W205=0,"",SUMIFS(allNAICS!$P:$P,allNAICS!$C:$C,'Revenue per capita'!$A205,allNAICS!$E:$E,'Revenue per capita'!W$1)/$B205)</f>
        <v>1.260199943063991</v>
      </c>
      <c r="X205" s="2">
        <f>IF('Number of Firms per 1000 Capita'!X205=0,"",SUMIFS(allNAICS!$P:$P,allNAICS!$C:$C,'Revenue per capita'!$A205,allNAICS!$E:$E,'Revenue per capita'!X$1)/$B205)</f>
        <v>0.55553107121884748</v>
      </c>
      <c r="Y205" s="2" t="str">
        <f>IF('Number of Firms per 1000 Capita'!Y205=0,"",SUMIFS(allNAICS!$P:$P,allNAICS!$C:$C,'Revenue per capita'!$A205,allNAICS!$E:$E,'Revenue per capita'!Y$1)/$B205)</f>
        <v/>
      </c>
      <c r="Z205" s="2">
        <f>IF('Number of Firms per 1000 Capita'!Z205=0,"",SUMIFS(allNAICS!$P:$P,allNAICS!$C:$C,'Revenue per capita'!$A205,allNAICS!$E:$E,'Revenue per capita'!Z$1)/$B205)</f>
        <v>0</v>
      </c>
    </row>
    <row r="206" spans="1:26" x14ac:dyDescent="0.45">
      <c r="A206" s="2" t="s">
        <v>694</v>
      </c>
      <c r="B206" s="2">
        <v>212070</v>
      </c>
      <c r="C206" s="2" t="s">
        <v>494</v>
      </c>
      <c r="D206" s="2">
        <v>42.326515200000003</v>
      </c>
      <c r="E206" s="2">
        <v>-122.8755949</v>
      </c>
      <c r="F206" s="3">
        <f t="shared" si="3"/>
        <v>52.03341821096808</v>
      </c>
      <c r="G206" s="2">
        <f>IF('Number of Firms per 1000 Capita'!G206=0,"",SUMIFS(allNAICS!$P:$P,allNAICS!$C:$C,'Revenue per capita'!$A206,allNAICS!$E:$E,'Revenue per capita'!G$1)/$B206)</f>
        <v>0.71846088555665577</v>
      </c>
      <c r="H206" s="2" t="str">
        <f>IF('Number of Firms per 1000 Capita'!H206=0,"",SUMIFS(allNAICS!$P:$P,allNAICS!$C:$C,'Revenue per capita'!$A206,allNAICS!$E:$E,'Revenue per capita'!H$1)/$B206)</f>
        <v/>
      </c>
      <c r="I206" s="2" t="str">
        <f>IF('Number of Firms per 1000 Capita'!I206=0,"",SUMIFS(allNAICS!$P:$P,allNAICS!$C:$C,'Revenue per capita'!$A206,allNAICS!$E:$E,'Revenue per capita'!I$1)/$B206)</f>
        <v/>
      </c>
      <c r="J206" s="2">
        <f>IF('Number of Firms per 1000 Capita'!J206=0,"",SUMIFS(allNAICS!$P:$P,allNAICS!$C:$C,'Revenue per capita'!$A206,allNAICS!$E:$E,'Revenue per capita'!J$1)/$B206)</f>
        <v>2.586891120856321</v>
      </c>
      <c r="K206" s="2">
        <f>IF('Number of Firms per 1000 Capita'!K206=0,"",SUMIFS(allNAICS!$P:$P,allNAICS!$C:$C,'Revenue per capita'!$A206,allNAICS!$E:$E,'Revenue per capita'!K$1)/$B206)</f>
        <v>8.5849908049229029</v>
      </c>
      <c r="L206" s="2">
        <f>IF('Number of Firms per 1000 Capita'!L206=0,"",SUMIFS(allNAICS!$P:$P,allNAICS!$C:$C,'Revenue per capita'!$A206,allNAICS!$E:$E,'Revenue per capita'!L$1)/$B206)</f>
        <v>4.3343330032536427</v>
      </c>
      <c r="M206" s="2">
        <f>IF('Number of Firms per 1000 Capita'!M206=0,"",SUMIFS(allNAICS!$P:$P,allNAICS!$C:$C,'Revenue per capita'!$A206,allNAICS!$E:$E,'Revenue per capita'!M$1)/$B206)</f>
        <v>14.629414815862686</v>
      </c>
      <c r="N206" s="2">
        <f>IF('Number of Firms per 1000 Capita'!N206=0,"",SUMIFS(allNAICS!$P:$P,allNAICS!$C:$C,'Revenue per capita'!$A206,allNAICS!$E:$E,'Revenue per capita'!N$1)/$B206)</f>
        <v>2.5609091337765832</v>
      </c>
      <c r="O206" s="2">
        <f>IF('Number of Firms per 1000 Capita'!O206=0,"",SUMIFS(allNAICS!$P:$P,allNAICS!$C:$C,'Revenue per capita'!$A206,allNAICS!$E:$E,'Revenue per capita'!O$1)/$B206)</f>
        <v>1.5540481916348377</v>
      </c>
      <c r="P206" s="2">
        <f>IF('Number of Firms per 1000 Capita'!P206=0,"",SUMIFS(allNAICS!$P:$P,allNAICS!$C:$C,'Revenue per capita'!$A206,allNAICS!$E:$E,'Revenue per capita'!P$1)/$B206)</f>
        <v>2.2897628141651341</v>
      </c>
      <c r="Q206" s="2">
        <f>IF('Number of Firms per 1000 Capita'!Q206=0,"",SUMIFS(allNAICS!$P:$P,allNAICS!$C:$C,'Revenue per capita'!$A206,allNAICS!$E:$E,'Revenue per capita'!Q$1)/$B206)</f>
        <v>1.7679209694912057</v>
      </c>
      <c r="R206" s="2">
        <f>IF('Number of Firms per 1000 Capita'!R206=0,"",SUMIFS(allNAICS!$P:$P,allNAICS!$C:$C,'Revenue per capita'!$A206,allNAICS!$E:$E,'Revenue per capita'!R$1)/$B206)</f>
        <v>1.6615410006130051</v>
      </c>
      <c r="S206" s="2">
        <f>IF('Number of Firms per 1000 Capita'!S206=0,"",SUMIFS(allNAICS!$P:$P,allNAICS!$C:$C,'Revenue per capita'!$A206,allNAICS!$E:$E,'Revenue per capita'!S$1)/$B206)</f>
        <v>1.2548969679822699</v>
      </c>
      <c r="T206" s="2">
        <f>IF('Number of Firms per 1000 Capita'!T206=0,"",SUMIFS(allNAICS!$P:$P,allNAICS!$C:$C,'Revenue per capita'!$A206,allNAICS!$E:$E,'Revenue per capita'!T$1)/$B206)</f>
        <v>0.22047437166973169</v>
      </c>
      <c r="U206" s="2">
        <f>IF('Number of Firms per 1000 Capita'!U206=0,"",SUMIFS(allNAICS!$P:$P,allNAICS!$C:$C,'Revenue per capita'!$A206,allNAICS!$E:$E,'Revenue per capita'!U$1)/$B206)</f>
        <v>6.8596501155278915</v>
      </c>
      <c r="V206" s="2">
        <f>IF('Number of Firms per 1000 Capita'!V206=0,"",SUMIFS(allNAICS!$P:$P,allNAICS!$C:$C,'Revenue per capita'!$A206,allNAICS!$E:$E,'Revenue per capita'!V$1)/$B206)</f>
        <v>0.49088980053755837</v>
      </c>
      <c r="W206" s="2">
        <f>IF('Number of Firms per 1000 Capita'!W206=0,"",SUMIFS(allNAICS!$P:$P,allNAICS!$C:$C,'Revenue per capita'!$A206,allNAICS!$E:$E,'Revenue per capita'!W$1)/$B206)</f>
        <v>1.4711321733389919</v>
      </c>
      <c r="X206" s="2">
        <f>IF('Number of Firms per 1000 Capita'!X206=0,"",SUMIFS(allNAICS!$P:$P,allNAICS!$C:$C,'Revenue per capita'!$A206,allNAICS!$E:$E,'Revenue per capita'!X$1)/$B206)</f>
        <v>0.71190173056066397</v>
      </c>
      <c r="Y206" s="2">
        <f>IF('Number of Firms per 1000 Capita'!Y206=0,"",SUMIFS(allNAICS!$P:$P,allNAICS!$C:$C,'Revenue per capita'!$A206,allNAICS!$E:$E,'Revenue per capita'!Y$1)/$B206)</f>
        <v>0.33620031121799404</v>
      </c>
      <c r="Z206" s="2" t="str">
        <f>IF('Number of Firms per 1000 Capita'!Z206=0,"",SUMIFS(allNAICS!$P:$P,allNAICS!$C:$C,'Revenue per capita'!$A206,allNAICS!$E:$E,'Revenue per capita'!Z$1)/$B206)</f>
        <v/>
      </c>
    </row>
    <row r="207" spans="1:26" x14ac:dyDescent="0.45">
      <c r="A207" s="2" t="s">
        <v>695</v>
      </c>
      <c r="B207" s="2">
        <v>1344058</v>
      </c>
      <c r="C207" s="2" t="s">
        <v>593</v>
      </c>
      <c r="D207" s="2">
        <v>35.149534299999999</v>
      </c>
      <c r="E207" s="2">
        <v>-90.048980099999994</v>
      </c>
      <c r="F207" s="3">
        <f t="shared" si="3"/>
        <v>127.41191079551625</v>
      </c>
      <c r="G207" s="2">
        <f>IF('Number of Firms per 1000 Capita'!G207=0,"",SUMIFS(allNAICS!$P:$P,allNAICS!$C:$C,'Revenue per capita'!$A207,allNAICS!$E:$E,'Revenue per capita'!G$1)/$B207)</f>
        <v>6.4596914716478007E-2</v>
      </c>
      <c r="H207" s="2">
        <f>IF('Number of Firms per 1000 Capita'!H207=0,"",SUMIFS(allNAICS!$P:$P,allNAICS!$C:$C,'Revenue per capita'!$A207,allNAICS!$E:$E,'Revenue per capita'!H$1)/$B207)</f>
        <v>4.978951801187151E-3</v>
      </c>
      <c r="I207" s="2">
        <f>IF('Number of Firms per 1000 Capita'!I207=0,"",SUMIFS(allNAICS!$P:$P,allNAICS!$C:$C,'Revenue per capita'!$A207,allNAICS!$E:$E,'Revenue per capita'!I$1)/$B207)</f>
        <v>0.2122192643472231</v>
      </c>
      <c r="J207" s="2">
        <f>IF('Number of Firms per 1000 Capita'!J207=0,"",SUMIFS(allNAICS!$P:$P,allNAICS!$C:$C,'Revenue per capita'!$A207,allNAICS!$E:$E,'Revenue per capita'!J$1)/$B207)</f>
        <v>3.7947090080934007</v>
      </c>
      <c r="K207" s="2">
        <f>IF('Number of Firms per 1000 Capita'!K207=0,"",SUMIFS(allNAICS!$P:$P,allNAICS!$C:$C,'Revenue per capita'!$A207,allNAICS!$E:$E,'Revenue per capita'!K$1)/$B207)</f>
        <v>19.535732088942591</v>
      </c>
      <c r="L207" s="2">
        <f>IF('Number of Firms per 1000 Capita'!L207=0,"",SUMIFS(allNAICS!$P:$P,allNAICS!$C:$C,'Revenue per capita'!$A207,allNAICS!$E:$E,'Revenue per capita'!L$1)/$B207)</f>
        <v>49.522695449154725</v>
      </c>
      <c r="M207" s="2">
        <f>IF('Number of Firms per 1000 Capita'!M207=0,"",SUMIFS(allNAICS!$P:$P,allNAICS!$C:$C,'Revenue per capita'!$A207,allNAICS!$E:$E,'Revenue per capita'!M$1)/$B207)</f>
        <v>19.304835059201313</v>
      </c>
      <c r="N207" s="2">
        <f>IF('Number of Firms per 1000 Capita'!N207=0,"",SUMIFS(allNAICS!$P:$P,allNAICS!$C:$C,'Revenue per capita'!$A207,allNAICS!$E:$E,'Revenue per capita'!N$1)/$B207)</f>
        <v>7.5456148469783297</v>
      </c>
      <c r="O207" s="2">
        <f>IF('Number of Firms per 1000 Capita'!O207=0,"",SUMIFS(allNAICS!$P:$P,allNAICS!$C:$C,'Revenue per capita'!$A207,allNAICS!$E:$E,'Revenue per capita'!O$1)/$B207)</f>
        <v>1.7413519357051557</v>
      </c>
      <c r="P207" s="2">
        <f>IF('Number of Firms per 1000 Capita'!P207=0,"",SUMIFS(allNAICS!$P:$P,allNAICS!$C:$C,'Revenue per capita'!$A207,allNAICS!$E:$E,'Revenue per capita'!P$1)/$B207)</f>
        <v>5.8911929395904048</v>
      </c>
      <c r="Q207" s="2">
        <f>IF('Number of Firms per 1000 Capita'!Q207=0,"",SUMIFS(allNAICS!$P:$P,allNAICS!$C:$C,'Revenue per capita'!$A207,allNAICS!$E:$E,'Revenue per capita'!Q$1)/$B207)</f>
        <v>1.7896876474080732</v>
      </c>
      <c r="R207" s="2">
        <f>IF('Number of Firms per 1000 Capita'!R207=0,"",SUMIFS(allNAICS!$P:$P,allNAICS!$C:$C,'Revenue per capita'!$A207,allNAICS!$E:$E,'Revenue per capita'!R$1)/$B207)</f>
        <v>2.4760166599953277</v>
      </c>
      <c r="S207" s="2">
        <f>IF('Number of Firms per 1000 Capita'!S207=0,"",SUMIFS(allNAICS!$P:$P,allNAICS!$C:$C,'Revenue per capita'!$A207,allNAICS!$E:$E,'Revenue per capita'!S$1)/$B207)</f>
        <v>2.4192014035108604</v>
      </c>
      <c r="T207" s="2">
        <f>IF('Number of Firms per 1000 Capita'!T207=0,"",SUMIFS(allNAICS!$P:$P,allNAICS!$C:$C,'Revenue per capita'!$A207,allNAICS!$E:$E,'Revenue per capita'!T$1)/$B207)</f>
        <v>0.59035621974646924</v>
      </c>
      <c r="U207" s="2">
        <f>IF('Number of Firms per 1000 Capita'!U207=0,"",SUMIFS(allNAICS!$P:$P,allNAICS!$C:$C,'Revenue per capita'!$A207,allNAICS!$E:$E,'Revenue per capita'!U$1)/$B207)</f>
        <v>6.7901481930095278</v>
      </c>
      <c r="V207" s="2">
        <f>IF('Number of Firms per 1000 Capita'!V207=0,"",SUMIFS(allNAICS!$P:$P,allNAICS!$C:$C,'Revenue per capita'!$A207,allNAICS!$E:$E,'Revenue per capita'!V$1)/$B207)</f>
        <v>0.49682379778253616</v>
      </c>
      <c r="W207" s="2">
        <f>IF('Number of Firms per 1000 Capita'!W207=0,"",SUMIFS(allNAICS!$P:$P,allNAICS!$C:$C,'Revenue per capita'!$A207,allNAICS!$E:$E,'Revenue per capita'!W$1)/$B207)</f>
        <v>2.4680609021336877</v>
      </c>
      <c r="X207" s="2">
        <f>IF('Number of Firms per 1000 Capita'!X207=0,"",SUMIFS(allNAICS!$P:$P,allNAICS!$C:$C,'Revenue per capita'!$A207,allNAICS!$E:$E,'Revenue per capita'!X$1)/$B207)</f>
        <v>1.0784690839234616</v>
      </c>
      <c r="Y207" s="2">
        <f>IF('Number of Firms per 1000 Capita'!Y207=0,"",SUMIFS(allNAICS!$P:$P,allNAICS!$C:$C,'Revenue per capita'!$A207,allNAICS!$E:$E,'Revenue per capita'!Y$1)/$B207)</f>
        <v>1.6852204294755138</v>
      </c>
      <c r="Z207" s="2" t="str">
        <f>IF('Number of Firms per 1000 Capita'!Z207=0,"",SUMIFS(allNAICS!$P:$P,allNAICS!$C:$C,'Revenue per capita'!$A207,allNAICS!$E:$E,'Revenue per capita'!Z$1)/$B207)</f>
        <v/>
      </c>
    </row>
    <row r="208" spans="1:26" x14ac:dyDescent="0.45">
      <c r="A208" s="2" t="s">
        <v>696</v>
      </c>
      <c r="B208" s="2">
        <v>267390</v>
      </c>
      <c r="C208" s="2" t="s">
        <v>480</v>
      </c>
      <c r="D208" s="2">
        <v>37.302163200000003</v>
      </c>
      <c r="E208" s="2">
        <v>-120.4829677</v>
      </c>
      <c r="F208" s="3">
        <f t="shared" si="3"/>
        <v>43.97234750738621</v>
      </c>
      <c r="G208" s="2">
        <f>IF('Number of Firms per 1000 Capita'!G208=0,"",SUMIFS(allNAICS!$P:$P,allNAICS!$C:$C,'Revenue per capita'!$A208,allNAICS!$E:$E,'Revenue per capita'!G$1)/$B208)</f>
        <v>0.56759041101013497</v>
      </c>
      <c r="H208" s="2" t="str">
        <f>IF('Number of Firms per 1000 Capita'!H208=0,"",SUMIFS(allNAICS!$P:$P,allNAICS!$C:$C,'Revenue per capita'!$A208,allNAICS!$E:$E,'Revenue per capita'!H$1)/$B208)</f>
        <v/>
      </c>
      <c r="I208" s="2" t="str">
        <f>IF('Number of Firms per 1000 Capita'!I208=0,"",SUMIFS(allNAICS!$P:$P,allNAICS!$C:$C,'Revenue per capita'!$A208,allNAICS!$E:$E,'Revenue per capita'!I$1)/$B208)</f>
        <v/>
      </c>
      <c r="J208" s="2">
        <f>IF('Number of Firms per 1000 Capita'!J208=0,"",SUMIFS(allNAICS!$P:$P,allNAICS!$C:$C,'Revenue per capita'!$A208,allNAICS!$E:$E,'Revenue per capita'!J$1)/$B208)</f>
        <v>0.66383185609035489</v>
      </c>
      <c r="K208" s="2">
        <f>IF('Number of Firms per 1000 Capita'!K208=0,"",SUMIFS(allNAICS!$P:$P,allNAICS!$C:$C,'Revenue per capita'!$A208,allNAICS!$E:$E,'Revenue per capita'!K$1)/$B208)</f>
        <v>17.123422715883166</v>
      </c>
      <c r="L208" s="2">
        <f>IF('Number of Firms per 1000 Capita'!L208=0,"",SUMIFS(allNAICS!$P:$P,allNAICS!$C:$C,'Revenue per capita'!$A208,allNAICS!$E:$E,'Revenue per capita'!L$1)/$B208)</f>
        <v>7.6449007068327166</v>
      </c>
      <c r="M208" s="2">
        <f>IF('Number of Firms per 1000 Capita'!M208=0,"",SUMIFS(allNAICS!$P:$P,allNAICS!$C:$C,'Revenue per capita'!$A208,allNAICS!$E:$E,'Revenue per capita'!M$1)/$B208)</f>
        <v>9.0228579976812888</v>
      </c>
      <c r="N208" s="2">
        <f>IF('Number of Firms per 1000 Capita'!N208=0,"",SUMIFS(allNAICS!$P:$P,allNAICS!$C:$C,'Revenue per capita'!$A208,allNAICS!$E:$E,'Revenue per capita'!N$1)/$B208)</f>
        <v>1.6157934103743596</v>
      </c>
      <c r="O208" s="2">
        <f>IF('Number of Firms per 1000 Capita'!O208=0,"",SUMIFS(allNAICS!$P:$P,allNAICS!$C:$C,'Revenue per capita'!$A208,allNAICS!$E:$E,'Revenue per capita'!O$1)/$B208)</f>
        <v>2.1572609297281127</v>
      </c>
      <c r="P208" s="2">
        <f>IF('Number of Firms per 1000 Capita'!P208=0,"",SUMIFS(allNAICS!$P:$P,allNAICS!$C:$C,'Revenue per capita'!$A208,allNAICS!$E:$E,'Revenue per capita'!P$1)/$B208)</f>
        <v>0.70120049366094472</v>
      </c>
      <c r="Q208" s="2">
        <f>IF('Number of Firms per 1000 Capita'!Q208=0,"",SUMIFS(allNAICS!$P:$P,allNAICS!$C:$C,'Revenue per capita'!$A208,allNAICS!$E:$E,'Revenue per capita'!Q$1)/$B208)</f>
        <v>0.60858296869740824</v>
      </c>
      <c r="R208" s="2">
        <f>IF('Number of Firms per 1000 Capita'!R208=0,"",SUMIFS(allNAICS!$P:$P,allNAICS!$C:$C,'Revenue per capita'!$A208,allNAICS!$E:$E,'Revenue per capita'!R$1)/$B208)</f>
        <v>0</v>
      </c>
      <c r="S208" s="2">
        <f>IF('Number of Firms per 1000 Capita'!S208=0,"",SUMIFS(allNAICS!$P:$P,allNAICS!$C:$C,'Revenue per capita'!$A208,allNAICS!$E:$E,'Revenue per capita'!S$1)/$B208)</f>
        <v>0</v>
      </c>
      <c r="T208" s="2">
        <f>IF('Number of Firms per 1000 Capita'!T208=0,"",SUMIFS(allNAICS!$P:$P,allNAICS!$C:$C,'Revenue per capita'!$A208,allNAICS!$E:$E,'Revenue per capita'!T$1)/$B208)</f>
        <v>2.6122891656382062E-2</v>
      </c>
      <c r="U208" s="2">
        <f>IF('Number of Firms per 1000 Capita'!U208=0,"",SUMIFS(allNAICS!$P:$P,allNAICS!$C:$C,'Revenue per capita'!$A208,allNAICS!$E:$E,'Revenue per capita'!U$1)/$B208)</f>
        <v>2.7119263996409737</v>
      </c>
      <c r="V208" s="2">
        <f>IF('Number of Firms per 1000 Capita'!V208=0,"",SUMIFS(allNAICS!$P:$P,allNAICS!$C:$C,'Revenue per capita'!$A208,allNAICS!$E:$E,'Revenue per capita'!V$1)/$B208)</f>
        <v>6.9292045327050369E-2</v>
      </c>
      <c r="W208" s="2">
        <f>IF('Number of Firms per 1000 Capita'!W208=0,"",SUMIFS(allNAICS!$P:$P,allNAICS!$C:$C,'Revenue per capita'!$A208,allNAICS!$E:$E,'Revenue per capita'!W$1)/$B208)</f>
        <v>0.63355772467182769</v>
      </c>
      <c r="X208" s="2">
        <f>IF('Number of Firms per 1000 Capita'!X208=0,"",SUMIFS(allNAICS!$P:$P,allNAICS!$C:$C,'Revenue per capita'!$A208,allNAICS!$E:$E,'Revenue per capita'!X$1)/$B208)</f>
        <v>0.42600695613149331</v>
      </c>
      <c r="Y208" s="2" t="str">
        <f>IF('Number of Firms per 1000 Capita'!Y208=0,"",SUMIFS(allNAICS!$P:$P,allNAICS!$C:$C,'Revenue per capita'!$A208,allNAICS!$E:$E,'Revenue per capita'!Y$1)/$B208)</f>
        <v/>
      </c>
      <c r="Z208" s="2" t="str">
        <f>IF('Number of Firms per 1000 Capita'!Z208=0,"",SUMIFS(allNAICS!$P:$P,allNAICS!$C:$C,'Revenue per capita'!$A208,allNAICS!$E:$E,'Revenue per capita'!Z$1)/$B208)</f>
        <v/>
      </c>
    </row>
    <row r="209" spans="1:26" x14ac:dyDescent="0.45">
      <c r="A209" s="2" t="s">
        <v>697</v>
      </c>
      <c r="B209" s="2">
        <v>6019790</v>
      </c>
      <c r="C209" s="2" t="s">
        <v>526</v>
      </c>
      <c r="D209" s="2">
        <v>25.7890972</v>
      </c>
      <c r="E209" s="2">
        <v>-80.204043499999997</v>
      </c>
      <c r="F209" s="3">
        <f t="shared" si="3"/>
        <v>90.115808691000836</v>
      </c>
      <c r="G209" s="2">
        <f>IF('Number of Firms per 1000 Capita'!G209=0,"",SUMIFS(allNAICS!$P:$P,allNAICS!$C:$C,'Revenue per capita'!$A209,allNAICS!$E:$E,'Revenue per capita'!G$1)/$B209)</f>
        <v>3.6921885979411241E-2</v>
      </c>
      <c r="H209" s="2">
        <f>IF('Number of Firms per 1000 Capita'!H209=0,"",SUMIFS(allNAICS!$P:$P,allNAICS!$C:$C,'Revenue per capita'!$A209,allNAICS!$E:$E,'Revenue per capita'!H$1)/$B209)</f>
        <v>3.8671448671797524E-2</v>
      </c>
      <c r="I209" s="2">
        <f>IF('Number of Firms per 1000 Capita'!I209=0,"",SUMIFS(allNAICS!$P:$P,allNAICS!$C:$C,'Revenue per capita'!$A209,allNAICS!$E:$E,'Revenue per capita'!I$1)/$B209)</f>
        <v>0</v>
      </c>
      <c r="J209" s="2">
        <f>IF('Number of Firms per 1000 Capita'!J209=0,"",SUMIFS(allNAICS!$P:$P,allNAICS!$C:$C,'Revenue per capita'!$A209,allNAICS!$E:$E,'Revenue per capita'!J$1)/$B209)</f>
        <v>3.2922184993164212</v>
      </c>
      <c r="K209" s="2">
        <f>IF('Number of Firms per 1000 Capita'!K209=0,"",SUMIFS(allNAICS!$P:$P,allNAICS!$C:$C,'Revenue per capita'!$A209,allNAICS!$E:$E,'Revenue per capita'!K$1)/$B209)</f>
        <v>2.9052264281644375</v>
      </c>
      <c r="L209" s="2">
        <f>IF('Number of Firms per 1000 Capita'!L209=0,"",SUMIFS(allNAICS!$P:$P,allNAICS!$C:$C,'Revenue per capita'!$A209,allNAICS!$E:$E,'Revenue per capita'!L$1)/$B209)</f>
        <v>25.893351429202681</v>
      </c>
      <c r="M209" s="2">
        <f>IF('Number of Firms per 1000 Capita'!M209=0,"",SUMIFS(allNAICS!$P:$P,allNAICS!$C:$C,'Revenue per capita'!$A209,allNAICS!$E:$E,'Revenue per capita'!M$1)/$B209)</f>
        <v>14.972389734525622</v>
      </c>
      <c r="N209" s="2">
        <f>IF('Number of Firms per 1000 Capita'!N209=0,"",SUMIFS(allNAICS!$P:$P,allNAICS!$C:$C,'Revenue per capita'!$A209,allNAICS!$E:$E,'Revenue per capita'!N$1)/$B209)</f>
        <v>4.8884738504167089</v>
      </c>
      <c r="O209" s="2">
        <f>IF('Number of Firms per 1000 Capita'!O209=0,"",SUMIFS(allNAICS!$P:$P,allNAICS!$C:$C,'Revenue per capita'!$A209,allNAICS!$E:$E,'Revenue per capita'!O$1)/$B209)</f>
        <v>4.2218600648859841</v>
      </c>
      <c r="P209" s="2">
        <f>IF('Number of Firms per 1000 Capita'!P209=0,"",SUMIFS(allNAICS!$P:$P,allNAICS!$C:$C,'Revenue per capita'!$A209,allNAICS!$E:$E,'Revenue per capita'!P$1)/$B209)</f>
        <v>7.2162972462494537</v>
      </c>
      <c r="Q209" s="2">
        <f>IF('Number of Firms per 1000 Capita'!Q209=0,"",SUMIFS(allNAICS!$P:$P,allNAICS!$C:$C,'Revenue per capita'!$A209,allNAICS!$E:$E,'Revenue per capita'!Q$1)/$B209)</f>
        <v>2.9799569420195722</v>
      </c>
      <c r="R209" s="2">
        <f>IF('Number of Firms per 1000 Capita'!R209=0,"",SUMIFS(allNAICS!$P:$P,allNAICS!$C:$C,'Revenue per capita'!$A209,allNAICS!$E:$E,'Revenue per capita'!R$1)/$B209)</f>
        <v>5.0597735136939992</v>
      </c>
      <c r="S209" s="2">
        <f>IF('Number of Firms per 1000 Capita'!S209=0,"",SUMIFS(allNAICS!$P:$P,allNAICS!$C:$C,'Revenue per capita'!$A209,allNAICS!$E:$E,'Revenue per capita'!S$1)/$B209)</f>
        <v>6.2364034293555095</v>
      </c>
      <c r="T209" s="2">
        <f>IF('Number of Firms per 1000 Capita'!T209=0,"",SUMIFS(allNAICS!$P:$P,allNAICS!$C:$C,'Revenue per capita'!$A209,allNAICS!$E:$E,'Revenue per capita'!T$1)/$B209)</f>
        <v>1.0536826035459708</v>
      </c>
      <c r="U209" s="2">
        <f>IF('Number of Firms per 1000 Capita'!U209=0,"",SUMIFS(allNAICS!$P:$P,allNAICS!$C:$C,'Revenue per capita'!$A209,allNAICS!$E:$E,'Revenue per capita'!U$1)/$B209)</f>
        <v>5.9529226102571684</v>
      </c>
      <c r="V209" s="2">
        <f>IF('Number of Firms per 1000 Capita'!V209=0,"",SUMIFS(allNAICS!$P:$P,allNAICS!$C:$C,'Revenue per capita'!$A209,allNAICS!$E:$E,'Revenue per capita'!V$1)/$B209)</f>
        <v>0.88669422023027378</v>
      </c>
      <c r="W209" s="2">
        <f>IF('Number of Firms per 1000 Capita'!W209=0,"",SUMIFS(allNAICS!$P:$P,allNAICS!$C:$C,'Revenue per capita'!$A209,allNAICS!$E:$E,'Revenue per capita'!W$1)/$B209)</f>
        <v>2.7287104699665603</v>
      </c>
      <c r="X209" s="2">
        <f>IF('Number of Firms per 1000 Capita'!X209=0,"",SUMIFS(allNAICS!$P:$P,allNAICS!$C:$C,'Revenue per capita'!$A209,allNAICS!$E:$E,'Revenue per capita'!X$1)/$B209)</f>
        <v>1.2118924414306811</v>
      </c>
      <c r="Y209" s="2">
        <f>IF('Number of Firms per 1000 Capita'!Y209=0,"",SUMIFS(allNAICS!$P:$P,allNAICS!$C:$C,'Revenue per capita'!$A209,allNAICS!$E:$E,'Revenue per capita'!Y$1)/$B209)</f>
        <v>0.54036187308859607</v>
      </c>
      <c r="Z209" s="2">
        <f>IF('Number of Firms per 1000 Capita'!Z209=0,"",SUMIFS(allNAICS!$P:$P,allNAICS!$C:$C,'Revenue per capita'!$A209,allNAICS!$E:$E,'Revenue per capita'!Z$1)/$B209)</f>
        <v>0</v>
      </c>
    </row>
    <row r="210" spans="1:26" x14ac:dyDescent="0.45">
      <c r="A210" s="2" t="s">
        <v>698</v>
      </c>
      <c r="B210" s="2">
        <v>110839</v>
      </c>
      <c r="C210" s="2" t="s">
        <v>506</v>
      </c>
      <c r="D210" s="2">
        <v>41.707539400000002</v>
      </c>
      <c r="E210" s="2">
        <v>-86.895029699999995</v>
      </c>
      <c r="F210" s="3">
        <f t="shared" si="3"/>
        <v>68.342469708315647</v>
      </c>
      <c r="G210" s="2">
        <f>IF('Number of Firms per 1000 Capita'!G210=0,"",SUMIFS(allNAICS!$P:$P,allNAICS!$C:$C,'Revenue per capita'!$A210,allNAICS!$E:$E,'Revenue per capita'!G$1)/$B210)</f>
        <v>0</v>
      </c>
      <c r="H210" s="2" t="str">
        <f>IF('Number of Firms per 1000 Capita'!H210=0,"",SUMIFS(allNAICS!$P:$P,allNAICS!$C:$C,'Revenue per capita'!$A210,allNAICS!$E:$E,'Revenue per capita'!H$1)/$B210)</f>
        <v/>
      </c>
      <c r="I210" s="2" t="str">
        <f>IF('Number of Firms per 1000 Capita'!I210=0,"",SUMIFS(allNAICS!$P:$P,allNAICS!$C:$C,'Revenue per capita'!$A210,allNAICS!$E:$E,'Revenue per capita'!I$1)/$B210)</f>
        <v/>
      </c>
      <c r="J210" s="2">
        <f>IF('Number of Firms per 1000 Capita'!J210=0,"",SUMIFS(allNAICS!$P:$P,allNAICS!$C:$C,'Revenue per capita'!$A210,allNAICS!$E:$E,'Revenue per capita'!J$1)/$B210)</f>
        <v>3.2578334340800619</v>
      </c>
      <c r="K210" s="2">
        <f>IF('Number of Firms per 1000 Capita'!K210=0,"",SUMIFS(allNAICS!$P:$P,allNAICS!$C:$C,'Revenue per capita'!$A210,allNAICS!$E:$E,'Revenue per capita'!K$1)/$B210)</f>
        <v>25.396385748698563</v>
      </c>
      <c r="L210" s="2">
        <f>IF('Number of Firms per 1000 Capita'!L210=0,"",SUMIFS(allNAICS!$P:$P,allNAICS!$C:$C,'Revenue per capita'!$A210,allNAICS!$E:$E,'Revenue per capita'!L$1)/$B210)</f>
        <v>8.6482104674347475</v>
      </c>
      <c r="M210" s="2">
        <f>IF('Number of Firms per 1000 Capita'!M210=0,"",SUMIFS(allNAICS!$P:$P,allNAICS!$C:$C,'Revenue per capita'!$A210,allNAICS!$E:$E,'Revenue per capita'!M$1)/$B210)</f>
        <v>14.230081469518852</v>
      </c>
      <c r="N210" s="2">
        <f>IF('Number of Firms per 1000 Capita'!N210=0,"",SUMIFS(allNAICS!$P:$P,allNAICS!$C:$C,'Revenue per capita'!$A210,allNAICS!$E:$E,'Revenue per capita'!N$1)/$B210)</f>
        <v>1.578559893178394</v>
      </c>
      <c r="O210" s="2">
        <f>IF('Number of Firms per 1000 Capita'!O210=0,"",SUMIFS(allNAICS!$P:$P,allNAICS!$C:$C,'Revenue per capita'!$A210,allNAICS!$E:$E,'Revenue per capita'!O$1)/$B210)</f>
        <v>0.63216918232752006</v>
      </c>
      <c r="P210" s="2">
        <f>IF('Number of Firms per 1000 Capita'!P210=0,"",SUMIFS(allNAICS!$P:$P,allNAICS!$C:$C,'Revenue per capita'!$A210,allNAICS!$E:$E,'Revenue per capita'!P$1)/$B210)</f>
        <v>1.3044325553279983</v>
      </c>
      <c r="Q210" s="2">
        <f>IF('Number of Firms per 1000 Capita'!Q210=0,"",SUMIFS(allNAICS!$P:$P,allNAICS!$C:$C,'Revenue per capita'!$A210,allNAICS!$E:$E,'Revenue per capita'!Q$1)/$B210)</f>
        <v>1.0664928409675294</v>
      </c>
      <c r="R210" s="2">
        <f>IF('Number of Firms per 1000 Capita'!R210=0,"",SUMIFS(allNAICS!$P:$P,allNAICS!$C:$C,'Revenue per capita'!$A210,allNAICS!$E:$E,'Revenue per capita'!R$1)/$B210)</f>
        <v>1.3910627125831161</v>
      </c>
      <c r="S210" s="2">
        <f>IF('Number of Firms per 1000 Capita'!S210=0,"",SUMIFS(allNAICS!$P:$P,allNAICS!$C:$C,'Revenue per capita'!$A210,allNAICS!$E:$E,'Revenue per capita'!S$1)/$B210)</f>
        <v>1.5318525067891267</v>
      </c>
      <c r="T210" s="2">
        <f>IF('Number of Firms per 1000 Capita'!T210=0,"",SUMIFS(allNAICS!$P:$P,allNAICS!$C:$C,'Revenue per capita'!$A210,allNAICS!$E:$E,'Revenue per capita'!T$1)/$B210)</f>
        <v>0.20788711554597208</v>
      </c>
      <c r="U210" s="2">
        <f>IF('Number of Firms per 1000 Capita'!U210=0,"",SUMIFS(allNAICS!$P:$P,allNAICS!$C:$C,'Revenue per capita'!$A210,allNAICS!$E:$E,'Revenue per capita'!U$1)/$B210)</f>
        <v>5.5579804942303701</v>
      </c>
      <c r="V210" s="2">
        <f>IF('Number of Firms per 1000 Capita'!V210=0,"",SUMIFS(allNAICS!$P:$P,allNAICS!$C:$C,'Revenue per capita'!$A210,allNAICS!$E:$E,'Revenue per capita'!V$1)/$B210)</f>
        <v>0.19770117016573588</v>
      </c>
      <c r="W210" s="2">
        <f>IF('Number of Firms per 1000 Capita'!W210=0,"",SUMIFS(allNAICS!$P:$P,allNAICS!$C:$C,'Revenue per capita'!$A210,allNAICS!$E:$E,'Revenue per capita'!W$1)/$B210)</f>
        <v>2.8520105738954702</v>
      </c>
      <c r="X210" s="2">
        <f>IF('Number of Firms per 1000 Capita'!X210=0,"",SUMIFS(allNAICS!$P:$P,allNAICS!$C:$C,'Revenue per capita'!$A210,allNAICS!$E:$E,'Revenue per capita'!X$1)/$B210)</f>
        <v>0.48980954357220835</v>
      </c>
      <c r="Y210" s="2" t="str">
        <f>IF('Number of Firms per 1000 Capita'!Y210=0,"",SUMIFS(allNAICS!$P:$P,allNAICS!$C:$C,'Revenue per capita'!$A210,allNAICS!$E:$E,'Revenue per capita'!Y$1)/$B210)</f>
        <v/>
      </c>
      <c r="Z210" s="2" t="str">
        <f>IF('Number of Firms per 1000 Capita'!Z210=0,"",SUMIFS(allNAICS!$P:$P,allNAICS!$C:$C,'Revenue per capita'!$A210,allNAICS!$E:$E,'Revenue per capita'!Z$1)/$B210)</f>
        <v/>
      </c>
    </row>
    <row r="211" spans="1:26" x14ac:dyDescent="0.45">
      <c r="A211" s="2" t="s">
        <v>699</v>
      </c>
      <c r="B211" s="2">
        <v>165430</v>
      </c>
      <c r="C211" s="2" t="s">
        <v>445</v>
      </c>
      <c r="D211" s="2">
        <v>31.997345599999999</v>
      </c>
      <c r="E211" s="2">
        <v>-102.0779146</v>
      </c>
      <c r="F211" s="3">
        <f t="shared" si="3"/>
        <v>131.60598440427975</v>
      </c>
      <c r="G211" s="2">
        <f>IF('Number of Firms per 1000 Capita'!G211=0,"",SUMIFS(allNAICS!$P:$P,allNAICS!$C:$C,'Revenue per capita'!$A211,allNAICS!$E:$E,'Revenue per capita'!G$1)/$B211)</f>
        <v>0</v>
      </c>
      <c r="H211" s="2">
        <f>IF('Number of Firms per 1000 Capita'!H211=0,"",SUMIFS(allNAICS!$P:$P,allNAICS!$C:$C,'Revenue per capita'!$A211,allNAICS!$E:$E,'Revenue per capita'!H$1)/$B211)</f>
        <v>35.008783171129785</v>
      </c>
      <c r="I211" s="2">
        <f>IF('Number of Firms per 1000 Capita'!I211=0,"",SUMIFS(allNAICS!$P:$P,allNAICS!$C:$C,'Revenue per capita'!$A211,allNAICS!$E:$E,'Revenue per capita'!I$1)/$B211)</f>
        <v>2.5334401257329384</v>
      </c>
      <c r="J211" s="2">
        <f>IF('Number of Firms per 1000 Capita'!J211=0,"",SUMIFS(allNAICS!$P:$P,allNAICS!$C:$C,'Revenue per capita'!$A211,allNAICS!$E:$E,'Revenue per capita'!J$1)/$B211)</f>
        <v>7.3605150214592276</v>
      </c>
      <c r="K211" s="2">
        <f>IF('Number of Firms per 1000 Capita'!K211=0,"",SUMIFS(allNAICS!$P:$P,allNAICS!$C:$C,'Revenue per capita'!$A211,allNAICS!$E:$E,'Revenue per capita'!K$1)/$B211)</f>
        <v>8.1417517983437104</v>
      </c>
      <c r="L211" s="2">
        <f>IF('Number of Firms per 1000 Capita'!L211=0,"",SUMIFS(allNAICS!$P:$P,allNAICS!$C:$C,'Revenue per capita'!$A211,allNAICS!$E:$E,'Revenue per capita'!L$1)/$B211)</f>
        <v>27.565610832376233</v>
      </c>
      <c r="M211" s="2">
        <f>IF('Number of Firms per 1000 Capita'!M211=0,"",SUMIFS(allNAICS!$P:$P,allNAICS!$C:$C,'Revenue per capita'!$A211,allNAICS!$E:$E,'Revenue per capita'!M$1)/$B211)</f>
        <v>21.155546152451187</v>
      </c>
      <c r="N211" s="2">
        <f>IF('Number of Firms per 1000 Capita'!N211=0,"",SUMIFS(allNAICS!$P:$P,allNAICS!$C:$C,'Revenue per capita'!$A211,allNAICS!$E:$E,'Revenue per capita'!N$1)/$B211)</f>
        <v>5.7713292631324427</v>
      </c>
      <c r="O211" s="2">
        <f>IF('Number of Firms per 1000 Capita'!O211=0,"",SUMIFS(allNAICS!$P:$P,allNAICS!$C:$C,'Revenue per capita'!$A211,allNAICS!$E:$E,'Revenue per capita'!O$1)/$B211)</f>
        <v>2.3248866590098531</v>
      </c>
      <c r="P211" s="2">
        <f>IF('Number of Firms per 1000 Capita'!P211=0,"",SUMIFS(allNAICS!$P:$P,allNAICS!$C:$C,'Revenue per capita'!$A211,allNAICS!$E:$E,'Revenue per capita'!P$1)/$B211)</f>
        <v>0</v>
      </c>
      <c r="Q211" s="2">
        <f>IF('Number of Firms per 1000 Capita'!Q211=0,"",SUMIFS(allNAICS!$P:$P,allNAICS!$C:$C,'Revenue per capita'!$A211,allNAICS!$E:$E,'Revenue per capita'!Q$1)/$B211)</f>
        <v>2.7121924681134013</v>
      </c>
      <c r="R211" s="2">
        <f>IF('Number of Firms per 1000 Capita'!R211=0,"",SUMIFS(allNAICS!$P:$P,allNAICS!$C:$C,'Revenue per capita'!$A211,allNAICS!$E:$E,'Revenue per capita'!R$1)/$B211)</f>
        <v>6.4436196578613307</v>
      </c>
      <c r="S211" s="2">
        <f>IF('Number of Firms per 1000 Capita'!S211=0,"",SUMIFS(allNAICS!$P:$P,allNAICS!$C:$C,'Revenue per capita'!$A211,allNAICS!$E:$E,'Revenue per capita'!S$1)/$B211)</f>
        <v>3.4990751375204012</v>
      </c>
      <c r="T211" s="2">
        <f>IF('Number of Firms per 1000 Capita'!T211=0,"",SUMIFS(allNAICS!$P:$P,allNAICS!$C:$C,'Revenue per capita'!$A211,allNAICS!$E:$E,'Revenue per capita'!T$1)/$B211)</f>
        <v>0.32489270386266095</v>
      </c>
      <c r="U211" s="2">
        <f>IF('Number of Firms per 1000 Capita'!U211=0,"",SUMIFS(allNAICS!$P:$P,allNAICS!$C:$C,'Revenue per capita'!$A211,allNAICS!$E:$E,'Revenue per capita'!U$1)/$B211)</f>
        <v>3.8461826754518529</v>
      </c>
      <c r="V211" s="2">
        <f>IF('Number of Firms per 1000 Capita'!V211=0,"",SUMIFS(allNAICS!$P:$P,allNAICS!$C:$C,'Revenue per capita'!$A211,allNAICS!$E:$E,'Revenue per capita'!V$1)/$B211)</f>
        <v>0.49405790968989904</v>
      </c>
      <c r="W211" s="2">
        <f>IF('Number of Firms per 1000 Capita'!W211=0,"",SUMIFS(allNAICS!$P:$P,allNAICS!$C:$C,'Revenue per capita'!$A211,allNAICS!$E:$E,'Revenue per capita'!W$1)/$B211)</f>
        <v>2.2376715226984225</v>
      </c>
      <c r="X211" s="2">
        <f>IF('Number of Firms per 1000 Capita'!X211=0,"",SUMIFS(allNAICS!$P:$P,allNAICS!$C:$C,'Revenue per capita'!$A211,allNAICS!$E:$E,'Revenue per capita'!X$1)/$B211)</f>
        <v>1.3752886417215742</v>
      </c>
      <c r="Y211" s="2">
        <f>IF('Number of Firms per 1000 Capita'!Y211=0,"",SUMIFS(allNAICS!$P:$P,allNAICS!$C:$C,'Revenue per capita'!$A211,allNAICS!$E:$E,'Revenue per capita'!Y$1)/$B211)</f>
        <v>0.81114066372483828</v>
      </c>
      <c r="Z211" s="2" t="str">
        <f>IF('Number of Firms per 1000 Capita'!Z211=0,"",SUMIFS(allNAICS!$P:$P,allNAICS!$C:$C,'Revenue per capita'!$A211,allNAICS!$E:$E,'Revenue per capita'!Z$1)/$B211)</f>
        <v/>
      </c>
    </row>
    <row r="212" spans="1:26" x14ac:dyDescent="0.45">
      <c r="A212" s="2" t="s">
        <v>700</v>
      </c>
      <c r="B212" s="2">
        <v>1575101</v>
      </c>
      <c r="C212" s="2" t="s">
        <v>468</v>
      </c>
      <c r="D212" s="2">
        <v>43.038902499999999</v>
      </c>
      <c r="E212" s="2">
        <v>-87.906473599999998</v>
      </c>
      <c r="F212" s="3">
        <f t="shared" si="3"/>
        <v>125.43783414523895</v>
      </c>
      <c r="G212" s="2">
        <f>IF('Number of Firms per 1000 Capita'!G212=0,"",SUMIFS(allNAICS!$P:$P,allNAICS!$C:$C,'Revenue per capita'!$A212,allNAICS!$E:$E,'Revenue per capita'!G$1)/$B212)</f>
        <v>5.5418668390154026E-3</v>
      </c>
      <c r="H212" s="2">
        <f>IF('Number of Firms per 1000 Capita'!H212=0,"",SUMIFS(allNAICS!$P:$P,allNAICS!$C:$C,'Revenue per capita'!$A212,allNAICS!$E:$E,'Revenue per capita'!H$1)/$B212)</f>
        <v>0</v>
      </c>
      <c r="I212" s="2">
        <f>IF('Number of Firms per 1000 Capita'!I212=0,"",SUMIFS(allNAICS!$P:$P,allNAICS!$C:$C,'Revenue per capita'!$A212,allNAICS!$E:$E,'Revenue per capita'!I$1)/$B212)</f>
        <v>0</v>
      </c>
      <c r="J212" s="2">
        <f>IF('Number of Firms per 1000 Capita'!J212=0,"",SUMIFS(allNAICS!$P:$P,allNAICS!$C:$C,'Revenue per capita'!$A212,allNAICS!$E:$E,'Revenue per capita'!J$1)/$B212)</f>
        <v>4.3669548809885841</v>
      </c>
      <c r="K212" s="2">
        <f>IF('Number of Firms per 1000 Capita'!K212=0,"",SUMIFS(allNAICS!$P:$P,allNAICS!$C:$C,'Revenue per capita'!$A212,allNAICS!$E:$E,'Revenue per capita'!K$1)/$B212)</f>
        <v>25.467954118497797</v>
      </c>
      <c r="L212" s="2">
        <f>IF('Number of Firms per 1000 Capita'!L212=0,"",SUMIFS(allNAICS!$P:$P,allNAICS!$C:$C,'Revenue per capita'!$A212,allNAICS!$E:$E,'Revenue per capita'!L$1)/$B212)</f>
        <v>25.835119779620481</v>
      </c>
      <c r="M212" s="2">
        <f>IF('Number of Firms per 1000 Capita'!M212=0,"",SUMIFS(allNAICS!$P:$P,allNAICS!$C:$C,'Revenue per capita'!$A212,allNAICS!$E:$E,'Revenue per capita'!M$1)/$B212)</f>
        <v>13.544417786541942</v>
      </c>
      <c r="N212" s="2">
        <f>IF('Number of Firms per 1000 Capita'!N212=0,"",SUMIFS(allNAICS!$P:$P,allNAICS!$C:$C,'Revenue per capita'!$A212,allNAICS!$E:$E,'Revenue per capita'!N$1)/$B212)</f>
        <v>2.4596886167934628</v>
      </c>
      <c r="O212" s="2">
        <f>IF('Number of Firms per 1000 Capita'!O212=0,"",SUMIFS(allNAICS!$P:$P,allNAICS!$C:$C,'Revenue per capita'!$A212,allNAICS!$E:$E,'Revenue per capita'!O$1)/$B212)</f>
        <v>2.9608037833764311</v>
      </c>
      <c r="P212" s="2">
        <f>IF('Number of Firms per 1000 Capita'!P212=0,"",SUMIFS(allNAICS!$P:$P,allNAICS!$C:$C,'Revenue per capita'!$A212,allNAICS!$E:$E,'Revenue per capita'!P$1)/$B212)</f>
        <v>26.616697595900199</v>
      </c>
      <c r="Q212" s="2">
        <f>IF('Number of Firms per 1000 Capita'!Q212=0,"",SUMIFS(allNAICS!$P:$P,allNAICS!$C:$C,'Revenue per capita'!$A212,allNAICS!$E:$E,'Revenue per capita'!Q$1)/$B212)</f>
        <v>2.1049780299802996</v>
      </c>
      <c r="R212" s="2">
        <f>IF('Number of Firms per 1000 Capita'!R212=0,"",SUMIFS(allNAICS!$P:$P,allNAICS!$C:$C,'Revenue per capita'!$A212,allNAICS!$E:$E,'Revenue per capita'!R$1)/$B212)</f>
        <v>4.6823111660776036</v>
      </c>
      <c r="S212" s="2">
        <f>IF('Number of Firms per 1000 Capita'!S212=0,"",SUMIFS(allNAICS!$P:$P,allNAICS!$C:$C,'Revenue per capita'!$A212,allNAICS!$E:$E,'Revenue per capita'!S$1)/$B212)</f>
        <v>2.6011119286953663</v>
      </c>
      <c r="T212" s="2">
        <f>IF('Number of Firms per 1000 Capita'!T212=0,"",SUMIFS(allNAICS!$P:$P,allNAICS!$C:$C,'Revenue per capita'!$A212,allNAICS!$E:$E,'Revenue per capita'!T$1)/$B212)</f>
        <v>1.7225447764936979</v>
      </c>
      <c r="U212" s="2">
        <f>IF('Number of Firms per 1000 Capita'!U212=0,"",SUMIFS(allNAICS!$P:$P,allNAICS!$C:$C,'Revenue per capita'!$A212,allNAICS!$E:$E,'Revenue per capita'!U$1)/$B212)</f>
        <v>8.0129274249714779</v>
      </c>
      <c r="V212" s="2">
        <f>IF('Number of Firms per 1000 Capita'!V212=0,"",SUMIFS(allNAICS!$P:$P,allNAICS!$C:$C,'Revenue per capita'!$A212,allNAICS!$E:$E,'Revenue per capita'!V$1)/$B212)</f>
        <v>0.59238550416766922</v>
      </c>
      <c r="W212" s="2">
        <f>IF('Number of Firms per 1000 Capita'!W212=0,"",SUMIFS(allNAICS!$P:$P,allNAICS!$C:$C,'Revenue per capita'!$A212,allNAICS!$E:$E,'Revenue per capita'!W$1)/$B212)</f>
        <v>1.9061323686544545</v>
      </c>
      <c r="X212" s="2">
        <f>IF('Number of Firms per 1000 Capita'!X212=0,"",SUMIFS(allNAICS!$P:$P,allNAICS!$C:$C,'Revenue per capita'!$A212,allNAICS!$E:$E,'Revenue per capita'!X$1)/$B212)</f>
        <v>1.0446460258738963</v>
      </c>
      <c r="Y212" s="2">
        <f>IF('Number of Firms per 1000 Capita'!Y212=0,"",SUMIFS(allNAICS!$P:$P,allNAICS!$C:$C,'Revenue per capita'!$A212,allNAICS!$E:$E,'Revenue per capita'!Y$1)/$B212)</f>
        <v>1.5136184917665598</v>
      </c>
      <c r="Z212" s="2" t="str">
        <f>IF('Number of Firms per 1000 Capita'!Z212=0,"",SUMIFS(allNAICS!$P:$P,allNAICS!$C:$C,'Revenue per capita'!$A212,allNAICS!$E:$E,'Revenue per capita'!Z$1)/$B212)</f>
        <v/>
      </c>
    </row>
    <row r="213" spans="1:26" x14ac:dyDescent="0.45">
      <c r="A213" s="2" t="s">
        <v>701</v>
      </c>
      <c r="B213" s="2">
        <v>3526149</v>
      </c>
      <c r="C213" s="2" t="s">
        <v>468</v>
      </c>
      <c r="D213" s="2">
        <v>44.983333999999999</v>
      </c>
      <c r="E213" s="2">
        <v>-93.266670000000005</v>
      </c>
      <c r="F213" s="3">
        <f t="shared" si="3"/>
        <v>145.52961687098306</v>
      </c>
      <c r="G213" s="2">
        <f>IF('Number of Firms per 1000 Capita'!G213=0,"",SUMIFS(allNAICS!$P:$P,allNAICS!$C:$C,'Revenue per capita'!$A213,allNAICS!$E:$E,'Revenue per capita'!G$1)/$B213)</f>
        <v>2.6717815951623144E-2</v>
      </c>
      <c r="H213" s="2">
        <f>IF('Number of Firms per 1000 Capita'!H213=0,"",SUMIFS(allNAICS!$P:$P,allNAICS!$C:$C,'Revenue per capita'!$A213,allNAICS!$E:$E,'Revenue per capita'!H$1)/$B213)</f>
        <v>0.13781266758721766</v>
      </c>
      <c r="I213" s="2">
        <f>IF('Number of Firms per 1000 Capita'!I213=0,"",SUMIFS(allNAICS!$P:$P,allNAICS!$C:$C,'Revenue per capita'!$A213,allNAICS!$E:$E,'Revenue per capita'!I$1)/$B213)</f>
        <v>2.2351205238349259</v>
      </c>
      <c r="J213" s="2">
        <f>IF('Number of Firms per 1000 Capita'!J213=0,"",SUMIFS(allNAICS!$P:$P,allNAICS!$C:$C,'Revenue per capita'!$A213,allNAICS!$E:$E,'Revenue per capita'!J$1)/$B213)</f>
        <v>6.910067328408414</v>
      </c>
      <c r="K213" s="2">
        <f>IF('Number of Firms per 1000 Capita'!K213=0,"",SUMIFS(allNAICS!$P:$P,allNAICS!$C:$C,'Revenue per capita'!$A213,allNAICS!$E:$E,'Revenue per capita'!K$1)/$B213)</f>
        <v>20.733244964974539</v>
      </c>
      <c r="L213" s="2">
        <f>IF('Number of Firms per 1000 Capita'!L213=0,"",SUMIFS(allNAICS!$P:$P,allNAICS!$C:$C,'Revenue per capita'!$A213,allNAICS!$E:$E,'Revenue per capita'!L$1)/$B213)</f>
        <v>36.071491306805243</v>
      </c>
      <c r="M213" s="2">
        <f>IF('Number of Firms per 1000 Capita'!M213=0,"",SUMIFS(allNAICS!$P:$P,allNAICS!$C:$C,'Revenue per capita'!$A213,allNAICS!$E:$E,'Revenue per capita'!M$1)/$B213)</f>
        <v>14.483129612503612</v>
      </c>
      <c r="N213" s="2">
        <f>IF('Number of Firms per 1000 Capita'!N213=0,"",SUMIFS(allNAICS!$P:$P,allNAICS!$C:$C,'Revenue per capita'!$A213,allNAICS!$E:$E,'Revenue per capita'!N$1)/$B213)</f>
        <v>3.6933978116069399</v>
      </c>
      <c r="O213" s="2">
        <f>IF('Number of Firms per 1000 Capita'!O213=0,"",SUMIFS(allNAICS!$P:$P,allNAICS!$C:$C,'Revenue per capita'!$A213,allNAICS!$E:$E,'Revenue per capita'!O$1)/$B213)</f>
        <v>4.7030698362434489</v>
      </c>
      <c r="P213" s="2">
        <f>IF('Number of Firms per 1000 Capita'!P213=0,"",SUMIFS(allNAICS!$P:$P,allNAICS!$C:$C,'Revenue per capita'!$A213,allNAICS!$E:$E,'Revenue per capita'!P$1)/$B213)</f>
        <v>29.389293532406032</v>
      </c>
      <c r="Q213" s="2">
        <f>IF('Number of Firms per 1000 Capita'!Q213=0,"",SUMIFS(allNAICS!$P:$P,allNAICS!$C:$C,'Revenue per capita'!$A213,allNAICS!$E:$E,'Revenue per capita'!Q$1)/$B213)</f>
        <v>2.758726304532225</v>
      </c>
      <c r="R213" s="2">
        <f>IF('Number of Firms per 1000 Capita'!R213=0,"",SUMIFS(allNAICS!$P:$P,allNAICS!$C:$C,'Revenue per capita'!$A213,allNAICS!$E:$E,'Revenue per capita'!R$1)/$B213)</f>
        <v>6.7102680573055764</v>
      </c>
      <c r="S213" s="2">
        <f>IF('Number of Firms per 1000 Capita'!S213=0,"",SUMIFS(allNAICS!$P:$P,allNAICS!$C:$C,'Revenue per capita'!$A213,allNAICS!$E:$E,'Revenue per capita'!S$1)/$B213)</f>
        <v>2.9041121064367954</v>
      </c>
      <c r="T213" s="2">
        <f>IF('Number of Firms per 1000 Capita'!T213=0,"",SUMIFS(allNAICS!$P:$P,allNAICS!$C:$C,'Revenue per capita'!$A213,allNAICS!$E:$E,'Revenue per capita'!T$1)/$B213)</f>
        <v>0.9198181925948109</v>
      </c>
      <c r="U213" s="2">
        <f>IF('Number of Firms per 1000 Capita'!U213=0,"",SUMIFS(allNAICS!$P:$P,allNAICS!$C:$C,'Revenue per capita'!$A213,allNAICS!$E:$E,'Revenue per capita'!U$1)/$B213)</f>
        <v>7.6611391067138683</v>
      </c>
      <c r="V213" s="2">
        <f>IF('Number of Firms per 1000 Capita'!V213=0,"",SUMIFS(allNAICS!$P:$P,allNAICS!$C:$C,'Revenue per capita'!$A213,allNAICS!$E:$E,'Revenue per capita'!V$1)/$B213)</f>
        <v>0.82623763204561118</v>
      </c>
      <c r="W213" s="2">
        <f>IF('Number of Firms per 1000 Capita'!W213=0,"",SUMIFS(allNAICS!$P:$P,allNAICS!$C:$C,'Revenue per capita'!$A213,allNAICS!$E:$E,'Revenue per capita'!W$1)/$B213)</f>
        <v>1.9924033272558817</v>
      </c>
      <c r="X213" s="2">
        <f>IF('Number of Firms per 1000 Capita'!X213=0,"",SUMIFS(allNAICS!$P:$P,allNAICS!$C:$C,'Revenue per capita'!$A213,allNAICS!$E:$E,'Revenue per capita'!X$1)/$B213)</f>
        <v>1.0540008377411165</v>
      </c>
      <c r="Y213" s="2">
        <f>IF('Number of Firms per 1000 Capita'!Y213=0,"",SUMIFS(allNAICS!$P:$P,allNAICS!$C:$C,'Revenue per capita'!$A213,allNAICS!$E:$E,'Revenue per capita'!Y$1)/$B213)</f>
        <v>2.3180651186322527</v>
      </c>
      <c r="Z213" s="2">
        <f>IF('Number of Firms per 1000 Capita'!Z213=0,"",SUMIFS(allNAICS!$P:$P,allNAICS!$C:$C,'Revenue per capita'!$A213,allNAICS!$E:$E,'Revenue per capita'!Z$1)/$B213)</f>
        <v>1.5007874029146244E-3</v>
      </c>
    </row>
    <row r="214" spans="1:26" x14ac:dyDescent="0.45">
      <c r="A214" s="2" t="s">
        <v>702</v>
      </c>
      <c r="B214" s="2">
        <v>114231</v>
      </c>
      <c r="C214" s="2" t="s">
        <v>496</v>
      </c>
      <c r="D214" s="2">
        <v>46.862499999999997</v>
      </c>
      <c r="E214" s="2">
        <v>-114.011667</v>
      </c>
      <c r="F214" s="3">
        <f t="shared" si="3"/>
        <v>77.229088426083976</v>
      </c>
      <c r="G214" s="2">
        <f>IF('Number of Firms per 1000 Capita'!G214=0,"",SUMIFS(allNAICS!$P:$P,allNAICS!$C:$C,'Revenue per capita'!$A214,allNAICS!$E:$E,'Revenue per capita'!G$1)/$B214)</f>
        <v>0.48221586084337875</v>
      </c>
      <c r="H214" s="2">
        <f>IF('Number of Firms per 1000 Capita'!H214=0,"",SUMIFS(allNAICS!$P:$P,allNAICS!$C:$C,'Revenue per capita'!$A214,allNAICS!$E:$E,'Revenue per capita'!H$1)/$B214)</f>
        <v>3.382715725153417</v>
      </c>
      <c r="I214" s="2" t="str">
        <f>IF('Number of Firms per 1000 Capita'!I214=0,"",SUMIFS(allNAICS!$P:$P,allNAICS!$C:$C,'Revenue per capita'!$A214,allNAICS!$E:$E,'Revenue per capita'!I$1)/$B214)</f>
        <v/>
      </c>
      <c r="J214" s="2">
        <f>IF('Number of Firms per 1000 Capita'!J214=0,"",SUMIFS(allNAICS!$P:$P,allNAICS!$C:$C,'Revenue per capita'!$A214,allNAICS!$E:$E,'Revenue per capita'!J$1)/$B214)</f>
        <v>5.3808510824557256</v>
      </c>
      <c r="K214" s="2">
        <f>IF('Number of Firms per 1000 Capita'!K214=0,"",SUMIFS(allNAICS!$P:$P,allNAICS!$C:$C,'Revenue per capita'!$A214,allNAICS!$E:$E,'Revenue per capita'!K$1)/$B214)</f>
        <v>2.5187383459831394</v>
      </c>
      <c r="L214" s="2">
        <f>IF('Number of Firms per 1000 Capita'!L214=0,"",SUMIFS(allNAICS!$P:$P,allNAICS!$C:$C,'Revenue per capita'!$A214,allNAICS!$E:$E,'Revenue per capita'!L$1)/$B214)</f>
        <v>11.78372770964099</v>
      </c>
      <c r="M214" s="2">
        <f>IF('Number of Firms per 1000 Capita'!M214=0,"",SUMIFS(allNAICS!$P:$P,allNAICS!$C:$C,'Revenue per capita'!$A214,allNAICS!$E:$E,'Revenue per capita'!M$1)/$B214)</f>
        <v>16.94256375239646</v>
      </c>
      <c r="N214" s="2">
        <f>IF('Number of Firms per 1000 Capita'!N214=0,"",SUMIFS(allNAICS!$P:$P,allNAICS!$C:$C,'Revenue per capita'!$A214,allNAICS!$E:$E,'Revenue per capita'!N$1)/$B214)</f>
        <v>2.8739921737531842</v>
      </c>
      <c r="O214" s="2">
        <f>IF('Number of Firms per 1000 Capita'!O214=0,"",SUMIFS(allNAICS!$P:$P,allNAICS!$C:$C,'Revenue per capita'!$A214,allNAICS!$E:$E,'Revenue per capita'!O$1)/$B214)</f>
        <v>7.3235549019092891</v>
      </c>
      <c r="P214" s="2">
        <f>IF('Number of Firms per 1000 Capita'!P214=0,"",SUMIFS(allNAICS!$P:$P,allNAICS!$C:$C,'Revenue per capita'!$A214,allNAICS!$E:$E,'Revenue per capita'!P$1)/$B214)</f>
        <v>5.0711540650086233</v>
      </c>
      <c r="Q214" s="2">
        <f>IF('Number of Firms per 1000 Capita'!Q214=0,"",SUMIFS(allNAICS!$P:$P,allNAICS!$C:$C,'Revenue per capita'!$A214,allNAICS!$E:$E,'Revenue per capita'!Q$1)/$B214)</f>
        <v>2.1727376981730004</v>
      </c>
      <c r="R214" s="2">
        <f>IF('Number of Firms per 1000 Capita'!R214=0,"",SUMIFS(allNAICS!$P:$P,allNAICS!$C:$C,'Revenue per capita'!$A214,allNAICS!$E:$E,'Revenue per capita'!R$1)/$B214)</f>
        <v>3.868013061253075</v>
      </c>
      <c r="S214" s="2">
        <f>IF('Number of Firms per 1000 Capita'!S214=0,"",SUMIFS(allNAICS!$P:$P,allNAICS!$C:$C,'Revenue per capita'!$A214,allNAICS!$E:$E,'Revenue per capita'!S$1)/$B214)</f>
        <v>1.6420323729985731</v>
      </c>
      <c r="T214" s="2">
        <f>IF('Number of Firms per 1000 Capita'!T214=0,"",SUMIFS(allNAICS!$P:$P,allNAICS!$C:$C,'Revenue per capita'!$A214,allNAICS!$E:$E,'Revenue per capita'!T$1)/$B214)</f>
        <v>0.23529514755189046</v>
      </c>
      <c r="U214" s="2">
        <f>IF('Number of Firms per 1000 Capita'!U214=0,"",SUMIFS(allNAICS!$P:$P,allNAICS!$C:$C,'Revenue per capita'!$A214,allNAICS!$E:$E,'Revenue per capita'!U$1)/$B214)</f>
        <v>9.4443452302789961</v>
      </c>
      <c r="V214" s="2">
        <f>IF('Number of Firms per 1000 Capita'!V214=0,"",SUMIFS(allNAICS!$P:$P,allNAICS!$C:$C,'Revenue per capita'!$A214,allNAICS!$E:$E,'Revenue per capita'!V$1)/$B214)</f>
        <v>0.73766315623604806</v>
      </c>
      <c r="W214" s="2">
        <f>IF('Number of Firms per 1000 Capita'!W214=0,"",SUMIFS(allNAICS!$P:$P,allNAICS!$C:$C,'Revenue per capita'!$A214,allNAICS!$E:$E,'Revenue per capita'!W$1)/$B214)</f>
        <v>2.1690959546883071</v>
      </c>
      <c r="X214" s="2">
        <f>IF('Number of Firms per 1000 Capita'!X214=0,"",SUMIFS(allNAICS!$P:$P,allNAICS!$C:$C,'Revenue per capita'!$A214,allNAICS!$E:$E,'Revenue per capita'!X$1)/$B214)</f>
        <v>1.07894529506001</v>
      </c>
      <c r="Y214" s="2">
        <f>IF('Number of Firms per 1000 Capita'!Y214=0,"",SUMIFS(allNAICS!$P:$P,allNAICS!$C:$C,'Revenue per capita'!$A214,allNAICS!$E:$E,'Revenue per capita'!Y$1)/$B214)</f>
        <v>0.12144689269988007</v>
      </c>
      <c r="Z214" s="2" t="str">
        <f>IF('Number of Firms per 1000 Capita'!Z214=0,"",SUMIFS(allNAICS!$P:$P,allNAICS!$C:$C,'Revenue per capita'!$A214,allNAICS!$E:$E,'Revenue per capita'!Z$1)/$B214)</f>
        <v/>
      </c>
    </row>
    <row r="215" spans="1:26" x14ac:dyDescent="0.45">
      <c r="A215" s="2" t="s">
        <v>703</v>
      </c>
      <c r="B215" s="2">
        <v>414328</v>
      </c>
      <c r="C215" s="2" t="s">
        <v>475</v>
      </c>
      <c r="D215" s="2">
        <v>30.6953657</v>
      </c>
      <c r="E215" s="2">
        <v>-88.0398912</v>
      </c>
      <c r="F215" s="3">
        <f t="shared" si="3"/>
        <v>78.98552837365564</v>
      </c>
      <c r="G215" s="2">
        <f>IF('Number of Firms per 1000 Capita'!G215=0,"",SUMIFS(allNAICS!$P:$P,allNAICS!$C:$C,'Revenue per capita'!$A215,allNAICS!$E:$E,'Revenue per capita'!G$1)/$B215)</f>
        <v>0.19048917765634957</v>
      </c>
      <c r="H215" s="2">
        <f>IF('Number of Firms per 1000 Capita'!H215=0,"",SUMIFS(allNAICS!$P:$P,allNAICS!$C:$C,'Revenue per capita'!$A215,allNAICS!$E:$E,'Revenue per capita'!H$1)/$B215)</f>
        <v>0.19565899480604737</v>
      </c>
      <c r="I215" s="2" t="str">
        <f>IF('Number of Firms per 1000 Capita'!I215=0,"",SUMIFS(allNAICS!$P:$P,allNAICS!$C:$C,'Revenue per capita'!$A215,allNAICS!$E:$E,'Revenue per capita'!I$1)/$B215)</f>
        <v/>
      </c>
      <c r="J215" s="2">
        <f>IF('Number of Firms per 1000 Capita'!J215=0,"",SUMIFS(allNAICS!$P:$P,allNAICS!$C:$C,'Revenue per capita'!$A215,allNAICS!$E:$E,'Revenue per capita'!J$1)/$B215)</f>
        <v>5.5465428356278119</v>
      </c>
      <c r="K215" s="2">
        <f>IF('Number of Firms per 1000 Capita'!K215=0,"",SUMIFS(allNAICS!$P:$P,allNAICS!$C:$C,'Revenue per capita'!$A215,allNAICS!$E:$E,'Revenue per capita'!K$1)/$B215)</f>
        <v>25.771794327199707</v>
      </c>
      <c r="L215" s="2">
        <f>IF('Number of Firms per 1000 Capita'!L215=0,"",SUMIFS(allNAICS!$P:$P,allNAICS!$C:$C,'Revenue per capita'!$A215,allNAICS!$E:$E,'Revenue per capita'!L$1)/$B215)</f>
        <v>9.7198837635882676</v>
      </c>
      <c r="M215" s="2">
        <f>IF('Number of Firms per 1000 Capita'!M215=0,"",SUMIFS(allNAICS!$P:$P,allNAICS!$C:$C,'Revenue per capita'!$A215,allNAICS!$E:$E,'Revenue per capita'!M$1)/$B215)</f>
        <v>12.318959857890366</v>
      </c>
      <c r="N215" s="2">
        <f>IF('Number of Firms per 1000 Capita'!N215=0,"",SUMIFS(allNAICS!$P:$P,allNAICS!$C:$C,'Revenue per capita'!$A215,allNAICS!$E:$E,'Revenue per capita'!N$1)/$B215)</f>
        <v>2.8484003012106349</v>
      </c>
      <c r="O215" s="2">
        <f>IF('Number of Firms per 1000 Capita'!O215=0,"",SUMIFS(allNAICS!$P:$P,allNAICS!$C:$C,'Revenue per capita'!$A215,allNAICS!$E:$E,'Revenue per capita'!O$1)/$B215)</f>
        <v>2.0813920372265451</v>
      </c>
      <c r="P215" s="2">
        <f>IF('Number of Firms per 1000 Capita'!P215=0,"",SUMIFS(allNAICS!$P:$P,allNAICS!$C:$C,'Revenue per capita'!$A215,allNAICS!$E:$E,'Revenue per capita'!P$1)/$B215)</f>
        <v>3.2795104361761696</v>
      </c>
      <c r="Q215" s="2">
        <f>IF('Number of Firms per 1000 Capita'!Q215=0,"",SUMIFS(allNAICS!$P:$P,allNAICS!$C:$C,'Revenue per capita'!$A215,allNAICS!$E:$E,'Revenue per capita'!Q$1)/$B215)</f>
        <v>1.5338524067888244</v>
      </c>
      <c r="R215" s="2">
        <f>IF('Number of Firms per 1000 Capita'!R215=0,"",SUMIFS(allNAICS!$P:$P,allNAICS!$C:$C,'Revenue per capita'!$A215,allNAICS!$E:$E,'Revenue per capita'!R$1)/$B215)</f>
        <v>3.0784957811202718</v>
      </c>
      <c r="S215" s="2">
        <f>IF('Number of Firms per 1000 Capita'!S215=0,"",SUMIFS(allNAICS!$P:$P,allNAICS!$C:$C,'Revenue per capita'!$A215,allNAICS!$E:$E,'Revenue per capita'!S$1)/$B215)</f>
        <v>2.841106562916337</v>
      </c>
      <c r="T215" s="2">
        <f>IF('Number of Firms per 1000 Capita'!T215=0,"",SUMIFS(allNAICS!$P:$P,allNAICS!$C:$C,'Revenue per capita'!$A215,allNAICS!$E:$E,'Revenue per capita'!T$1)/$B215)</f>
        <v>1.3026346276380065</v>
      </c>
      <c r="U215" s="2">
        <f>IF('Number of Firms per 1000 Capita'!U215=0,"",SUMIFS(allNAICS!$P:$P,allNAICS!$C:$C,'Revenue per capita'!$A215,allNAICS!$E:$E,'Revenue per capita'!U$1)/$B215)</f>
        <v>5.0439603405997184</v>
      </c>
      <c r="V215" s="2">
        <f>IF('Number of Firms per 1000 Capita'!V215=0,"",SUMIFS(allNAICS!$P:$P,allNAICS!$C:$C,'Revenue per capita'!$A215,allNAICS!$E:$E,'Revenue per capita'!V$1)/$B215)</f>
        <v>0.23027166882276842</v>
      </c>
      <c r="W215" s="2">
        <f>IF('Number of Firms per 1000 Capita'!W215=0,"",SUMIFS(allNAICS!$P:$P,allNAICS!$C:$C,'Revenue per capita'!$A215,allNAICS!$E:$E,'Revenue per capita'!W$1)/$B215)</f>
        <v>1.7236344152458922</v>
      </c>
      <c r="X215" s="2">
        <f>IF('Number of Firms per 1000 Capita'!X215=0,"",SUMIFS(allNAICS!$P:$P,allNAICS!$C:$C,'Revenue per capita'!$A215,allNAICS!$E:$E,'Revenue per capita'!X$1)/$B215)</f>
        <v>0.90815730532331873</v>
      </c>
      <c r="Y215" s="2">
        <f>IF('Number of Firms per 1000 Capita'!Y215=0,"",SUMIFS(allNAICS!$P:$P,allNAICS!$C:$C,'Revenue per capita'!$A215,allNAICS!$E:$E,'Revenue per capita'!Y$1)/$B215)</f>
        <v>0.37078353381861712</v>
      </c>
      <c r="Z215" s="2" t="str">
        <f>IF('Number of Firms per 1000 Capita'!Z215=0,"",SUMIFS(allNAICS!$P:$P,allNAICS!$C:$C,'Revenue per capita'!$A215,allNAICS!$E:$E,'Revenue per capita'!Z$1)/$B215)</f>
        <v/>
      </c>
    </row>
    <row r="216" spans="1:26" x14ac:dyDescent="0.45">
      <c r="A216" s="2" t="s">
        <v>704</v>
      </c>
      <c r="B216" s="2">
        <v>535684</v>
      </c>
      <c r="C216" s="2" t="s">
        <v>480</v>
      </c>
      <c r="D216" s="2">
        <v>37.639097200000002</v>
      </c>
      <c r="E216" s="2">
        <v>-120.9968782</v>
      </c>
      <c r="F216" s="3">
        <f t="shared" si="3"/>
        <v>70.42761404111377</v>
      </c>
      <c r="G216" s="2">
        <f>IF('Number of Firms per 1000 Capita'!G216=0,"",SUMIFS(allNAICS!$P:$P,allNAICS!$C:$C,'Revenue per capita'!$A216,allNAICS!$E:$E,'Revenue per capita'!G$1)/$B216)</f>
        <v>0.16489012178821844</v>
      </c>
      <c r="H216" s="2">
        <f>IF('Number of Firms per 1000 Capita'!H216=0,"",SUMIFS(allNAICS!$P:$P,allNAICS!$C:$C,'Revenue per capita'!$A216,allNAICS!$E:$E,'Revenue per capita'!H$1)/$B216)</f>
        <v>4.9208115232114453E-3</v>
      </c>
      <c r="I216" s="2" t="str">
        <f>IF('Number of Firms per 1000 Capita'!I216=0,"",SUMIFS(allNAICS!$P:$P,allNAICS!$C:$C,'Revenue per capita'!$A216,allNAICS!$E:$E,'Revenue per capita'!I$1)/$B216)</f>
        <v/>
      </c>
      <c r="J216" s="2">
        <f>IF('Number of Firms per 1000 Capita'!J216=0,"",SUMIFS(allNAICS!$P:$P,allNAICS!$C:$C,'Revenue per capita'!$A216,allNAICS!$E:$E,'Revenue per capita'!J$1)/$B216)</f>
        <v>1.7661083773269315</v>
      </c>
      <c r="K216" s="2">
        <f>IF('Number of Firms per 1000 Capita'!K216=0,"",SUMIFS(allNAICS!$P:$P,allNAICS!$C:$C,'Revenue per capita'!$A216,allNAICS!$E:$E,'Revenue per capita'!K$1)/$B216)</f>
        <v>23.181427856721498</v>
      </c>
      <c r="L216" s="2">
        <f>IF('Number of Firms per 1000 Capita'!L216=0,"",SUMIFS(allNAICS!$P:$P,allNAICS!$C:$C,'Revenue per capita'!$A216,allNAICS!$E:$E,'Revenue per capita'!L$1)/$B216)</f>
        <v>13.23388228881206</v>
      </c>
      <c r="M216" s="2">
        <f>IF('Number of Firms per 1000 Capita'!M216=0,"",SUMIFS(allNAICS!$P:$P,allNAICS!$C:$C,'Revenue per capita'!$A216,allNAICS!$E:$E,'Revenue per capita'!M$1)/$B216)</f>
        <v>15.998191097736726</v>
      </c>
      <c r="N216" s="2">
        <f>IF('Number of Firms per 1000 Capita'!N216=0,"",SUMIFS(allNAICS!$P:$P,allNAICS!$C:$C,'Revenue per capita'!$A216,allNAICS!$E:$E,'Revenue per capita'!N$1)/$B216)</f>
        <v>1.6615766011305173</v>
      </c>
      <c r="O216" s="2">
        <f>IF('Number of Firms per 1000 Capita'!O216=0,"",SUMIFS(allNAICS!$P:$P,allNAICS!$C:$C,'Revenue per capita'!$A216,allNAICS!$E:$E,'Revenue per capita'!O$1)/$B216)</f>
        <v>0.77757595896087994</v>
      </c>
      <c r="P216" s="2">
        <f>IF('Number of Firms per 1000 Capita'!P216=0,"",SUMIFS(allNAICS!$P:$P,allNAICS!$C:$C,'Revenue per capita'!$A216,allNAICS!$E:$E,'Revenue per capita'!P$1)/$B216)</f>
        <v>1.3802745648553998</v>
      </c>
      <c r="Q216" s="2">
        <f>IF('Number of Firms per 1000 Capita'!Q216=0,"",SUMIFS(allNAICS!$P:$P,allNAICS!$C:$C,'Revenue per capita'!$A216,allNAICS!$E:$E,'Revenue per capita'!Q$1)/$B216)</f>
        <v>1.0580118129344913</v>
      </c>
      <c r="R216" s="2">
        <f>IF('Number of Firms per 1000 Capita'!R216=0,"",SUMIFS(allNAICS!$P:$P,allNAICS!$C:$C,'Revenue per capita'!$A216,allNAICS!$E:$E,'Revenue per capita'!R$1)/$B216)</f>
        <v>1.1510293381919192</v>
      </c>
      <c r="S216" s="2">
        <f>IF('Number of Firms per 1000 Capita'!S216=0,"",SUMIFS(allNAICS!$P:$P,allNAICS!$C:$C,'Revenue per capita'!$A216,allNAICS!$E:$E,'Revenue per capita'!S$1)/$B216)</f>
        <v>1.0348003673807693</v>
      </c>
      <c r="T216" s="2">
        <f>IF('Number of Firms per 1000 Capita'!T216=0,"",SUMIFS(allNAICS!$P:$P,allNAICS!$C:$C,'Revenue per capita'!$A216,allNAICS!$E:$E,'Revenue per capita'!T$1)/$B216)</f>
        <v>0.23839987753974359</v>
      </c>
      <c r="U216" s="2">
        <f>IF('Number of Firms per 1000 Capita'!U216=0,"",SUMIFS(allNAICS!$P:$P,allNAICS!$C:$C,'Revenue per capita'!$A216,allNAICS!$E:$E,'Revenue per capita'!U$1)/$B216)</f>
        <v>6.5379533456291394</v>
      </c>
      <c r="V216" s="2">
        <f>IF('Number of Firms per 1000 Capita'!V216=0,"",SUMIFS(allNAICS!$P:$P,allNAICS!$C:$C,'Revenue per capita'!$A216,allNAICS!$E:$E,'Revenue per capita'!V$1)/$B216)</f>
        <v>0.1375363087193196</v>
      </c>
      <c r="W216" s="2">
        <f>IF('Number of Firms per 1000 Capita'!W216=0,"",SUMIFS(allNAICS!$P:$P,allNAICS!$C:$C,'Revenue per capita'!$A216,allNAICS!$E:$E,'Revenue per capita'!W$1)/$B216)</f>
        <v>1.1916465677526302</v>
      </c>
      <c r="X216" s="2">
        <f>IF('Number of Firms per 1000 Capita'!X216=0,"",SUMIFS(allNAICS!$P:$P,allNAICS!$C:$C,'Revenue per capita'!$A216,allNAICS!$E:$E,'Revenue per capita'!X$1)/$B216)</f>
        <v>0.76773060237005397</v>
      </c>
      <c r="Y216" s="2">
        <f>IF('Number of Firms per 1000 Capita'!Y216=0,"",SUMIFS(allNAICS!$P:$P,allNAICS!$C:$C,'Revenue per capita'!$A216,allNAICS!$E:$E,'Revenue per capita'!Y$1)/$B216)</f>
        <v>0.14165814174027971</v>
      </c>
      <c r="Z216" s="2" t="str">
        <f>IF('Number of Firms per 1000 Capita'!Z216=0,"",SUMIFS(allNAICS!$P:$P,allNAICS!$C:$C,'Revenue per capita'!$A216,allNAICS!$E:$E,'Revenue per capita'!Z$1)/$B216)</f>
        <v/>
      </c>
    </row>
    <row r="217" spans="1:26" x14ac:dyDescent="0.45">
      <c r="A217" s="2" t="s">
        <v>705</v>
      </c>
      <c r="B217" s="2">
        <v>178970</v>
      </c>
      <c r="C217" s="2" t="s">
        <v>455</v>
      </c>
      <c r="D217" s="2">
        <v>32.509310900000003</v>
      </c>
      <c r="E217" s="2">
        <v>-92.119301199999995</v>
      </c>
      <c r="F217" s="3">
        <f t="shared" si="3"/>
        <v>74.880354249315516</v>
      </c>
      <c r="G217" s="2">
        <f>IF('Number of Firms per 1000 Capita'!G217=0,"",SUMIFS(allNAICS!$P:$P,allNAICS!$C:$C,'Revenue per capita'!$A217,allNAICS!$E:$E,'Revenue per capita'!G$1)/$B217)</f>
        <v>0.28529921215846232</v>
      </c>
      <c r="H217" s="2">
        <f>IF('Number of Firms per 1000 Capita'!H217=0,"",SUMIFS(allNAICS!$P:$P,allNAICS!$C:$C,'Revenue per capita'!$A217,allNAICS!$E:$E,'Revenue per capita'!H$1)/$B217)</f>
        <v>0.10420740906297145</v>
      </c>
      <c r="I217" s="2">
        <f>IF('Number of Firms per 1000 Capita'!I217=0,"",SUMIFS(allNAICS!$P:$P,allNAICS!$C:$C,'Revenue per capita'!$A217,allNAICS!$E:$E,'Revenue per capita'!I$1)/$B217)</f>
        <v>1.50185505950718</v>
      </c>
      <c r="J217" s="2">
        <f>IF('Number of Firms per 1000 Capita'!J217=0,"",SUMIFS(allNAICS!$P:$P,allNAICS!$C:$C,'Revenue per capita'!$A217,allNAICS!$E:$E,'Revenue per capita'!J$1)/$B217)</f>
        <v>5.4853718500307318</v>
      </c>
      <c r="K217" s="2">
        <f>IF('Number of Firms per 1000 Capita'!K217=0,"",SUMIFS(allNAICS!$P:$P,allNAICS!$C:$C,'Revenue per capita'!$A217,allNAICS!$E:$E,'Revenue per capita'!K$1)/$B217)</f>
        <v>13.886411130357043</v>
      </c>
      <c r="L217" s="2">
        <f>IF('Number of Firms per 1000 Capita'!L217=0,"",SUMIFS(allNAICS!$P:$P,allNAICS!$C:$C,'Revenue per capita'!$A217,allNAICS!$E:$E,'Revenue per capita'!L$1)/$B217)</f>
        <v>10.89878750628597</v>
      </c>
      <c r="M217" s="2">
        <f>IF('Number of Firms per 1000 Capita'!M217=0,"",SUMIFS(allNAICS!$P:$P,allNAICS!$C:$C,'Revenue per capita'!$A217,allNAICS!$E:$E,'Revenue per capita'!M$1)/$B217)</f>
        <v>15.565787562161256</v>
      </c>
      <c r="N217" s="2">
        <f>IF('Number of Firms per 1000 Capita'!N217=0,"",SUMIFS(allNAICS!$P:$P,allNAICS!$C:$C,'Revenue per capita'!$A217,allNAICS!$E:$E,'Revenue per capita'!N$1)/$B217)</f>
        <v>1.2672626697211824</v>
      </c>
      <c r="O217" s="2">
        <f>IF('Number of Firms per 1000 Capita'!O217=0,"",SUMIFS(allNAICS!$P:$P,allNAICS!$C:$C,'Revenue per capita'!$A217,allNAICS!$E:$E,'Revenue per capita'!O$1)/$B217)</f>
        <v>5.6117617477789574</v>
      </c>
      <c r="P217" s="2">
        <f>IF('Number of Firms per 1000 Capita'!P217=0,"",SUMIFS(allNAICS!$P:$P,allNAICS!$C:$C,'Revenue per capita'!$A217,allNAICS!$E:$E,'Revenue per capita'!P$1)/$B217)</f>
        <v>4.2437056489914511</v>
      </c>
      <c r="Q217" s="2">
        <f>IF('Number of Firms per 1000 Capita'!Q217=0,"",SUMIFS(allNAICS!$P:$P,allNAICS!$C:$C,'Revenue per capita'!$A217,allNAICS!$E:$E,'Revenue per capita'!Q$1)/$B217)</f>
        <v>1.9063139073587752</v>
      </c>
      <c r="R217" s="2">
        <f>IF('Number of Firms per 1000 Capita'!R217=0,"",SUMIFS(allNAICS!$P:$P,allNAICS!$C:$C,'Revenue per capita'!$A217,allNAICS!$E:$E,'Revenue per capita'!R$1)/$B217)</f>
        <v>2.1455774710845392</v>
      </c>
      <c r="S217" s="2">
        <f>IF('Number of Firms per 1000 Capita'!S217=0,"",SUMIFS(allNAICS!$P:$P,allNAICS!$C:$C,'Revenue per capita'!$A217,allNAICS!$E:$E,'Revenue per capita'!S$1)/$B217)</f>
        <v>1.3848801475107559</v>
      </c>
      <c r="T217" s="2">
        <f>IF('Number of Firms per 1000 Capita'!T217=0,"",SUMIFS(allNAICS!$P:$P,allNAICS!$C:$C,'Revenue per capita'!$A217,allNAICS!$E:$E,'Revenue per capita'!T$1)/$B217)</f>
        <v>0.21749455215957983</v>
      </c>
      <c r="U217" s="2">
        <f>IF('Number of Firms per 1000 Capita'!U217=0,"",SUMIFS(allNAICS!$P:$P,allNAICS!$C:$C,'Revenue per capita'!$A217,allNAICS!$E:$E,'Revenue per capita'!U$1)/$B217)</f>
        <v>7.7165781974632619</v>
      </c>
      <c r="V217" s="2">
        <f>IF('Number of Firms per 1000 Capita'!V217=0,"",SUMIFS(allNAICS!$P:$P,allNAICS!$C:$C,'Revenue per capita'!$A217,allNAICS!$E:$E,'Revenue per capita'!V$1)/$B217)</f>
        <v>0.24668938928312006</v>
      </c>
      <c r="W217" s="2">
        <f>IF('Number of Firms per 1000 Capita'!W217=0,"",SUMIFS(allNAICS!$P:$P,allNAICS!$C:$C,'Revenue per capita'!$A217,allNAICS!$E:$E,'Revenue per capita'!W$1)/$B217)</f>
        <v>1.6618651170587249</v>
      </c>
      <c r="X217" s="2">
        <f>IF('Number of Firms per 1000 Capita'!X217=0,"",SUMIFS(allNAICS!$P:$P,allNAICS!$C:$C,'Revenue per capita'!$A217,allNAICS!$E:$E,'Revenue per capita'!X$1)/$B217)</f>
        <v>0.75050567134156565</v>
      </c>
      <c r="Y217" s="2" t="str">
        <f>IF('Number of Firms per 1000 Capita'!Y217=0,"",SUMIFS(allNAICS!$P:$P,allNAICS!$C:$C,'Revenue per capita'!$A217,allNAICS!$E:$E,'Revenue per capita'!Y$1)/$B217)</f>
        <v/>
      </c>
      <c r="Z217" s="2" t="str">
        <f>IF('Number of Firms per 1000 Capita'!Z217=0,"",SUMIFS(allNAICS!$P:$P,allNAICS!$C:$C,'Revenue per capita'!$A217,allNAICS!$E:$E,'Revenue per capita'!Z$1)/$B217)</f>
        <v/>
      </c>
    </row>
    <row r="218" spans="1:26" x14ac:dyDescent="0.45">
      <c r="A218" s="2" t="s">
        <v>706</v>
      </c>
      <c r="B218" s="2">
        <v>149619</v>
      </c>
      <c r="C218" s="2" t="s">
        <v>466</v>
      </c>
      <c r="D218" s="2">
        <v>41.916434299999999</v>
      </c>
      <c r="E218" s="2">
        <v>-83.397710099999998</v>
      </c>
      <c r="F218" s="3">
        <f t="shared" si="3"/>
        <v>64.436996638127511</v>
      </c>
      <c r="G218" s="2">
        <f>IF('Number of Firms per 1000 Capita'!G218=0,"",SUMIFS(allNAICS!$P:$P,allNAICS!$C:$C,'Revenue per capita'!$A218,allNAICS!$E:$E,'Revenue per capita'!G$1)/$B218)</f>
        <v>0</v>
      </c>
      <c r="H218" s="2" t="str">
        <f>IF('Number of Firms per 1000 Capita'!H218=0,"",SUMIFS(allNAICS!$P:$P,allNAICS!$C:$C,'Revenue per capita'!$A218,allNAICS!$E:$E,'Revenue per capita'!H$1)/$B218)</f>
        <v/>
      </c>
      <c r="I218" s="2" t="str">
        <f>IF('Number of Firms per 1000 Capita'!I218=0,"",SUMIFS(allNAICS!$P:$P,allNAICS!$C:$C,'Revenue per capita'!$A218,allNAICS!$E:$E,'Revenue per capita'!I$1)/$B218)</f>
        <v/>
      </c>
      <c r="J218" s="2">
        <f>IF('Number of Firms per 1000 Capita'!J218=0,"",SUMIFS(allNAICS!$P:$P,allNAICS!$C:$C,'Revenue per capita'!$A218,allNAICS!$E:$E,'Revenue per capita'!J$1)/$B218)</f>
        <v>2.3529498258910966</v>
      </c>
      <c r="K218" s="2">
        <f>IF('Number of Firms per 1000 Capita'!K218=0,"",SUMIFS(allNAICS!$P:$P,allNAICS!$C:$C,'Revenue per capita'!$A218,allNAICS!$E:$E,'Revenue per capita'!K$1)/$B218)</f>
        <v>29.050715483996015</v>
      </c>
      <c r="L218" s="2">
        <f>IF('Number of Firms per 1000 Capita'!L218=0,"",SUMIFS(allNAICS!$P:$P,allNAICS!$C:$C,'Revenue per capita'!$A218,allNAICS!$E:$E,'Revenue per capita'!L$1)/$B218)</f>
        <v>13.33146191325968</v>
      </c>
      <c r="M218" s="2">
        <f>IF('Number of Firms per 1000 Capita'!M218=0,"",SUMIFS(allNAICS!$P:$P,allNAICS!$C:$C,'Revenue per capita'!$A218,allNAICS!$E:$E,'Revenue per capita'!M$1)/$B218)</f>
        <v>8.8874541334990873</v>
      </c>
      <c r="N218" s="2">
        <f>IF('Number of Firms per 1000 Capita'!N218=0,"",SUMIFS(allNAICS!$P:$P,allNAICS!$C:$C,'Revenue per capita'!$A218,allNAICS!$E:$E,'Revenue per capita'!N$1)/$B218)</f>
        <v>1.9377619152647725</v>
      </c>
      <c r="O218" s="2">
        <f>IF('Number of Firms per 1000 Capita'!O218=0,"",SUMIFS(allNAICS!$P:$P,allNAICS!$C:$C,'Revenue per capita'!$A218,allNAICS!$E:$E,'Revenue per capita'!O$1)/$B218)</f>
        <v>0.36095014670596648</v>
      </c>
      <c r="P218" s="2">
        <f>IF('Number of Firms per 1000 Capita'!P218=0,"",SUMIFS(allNAICS!$P:$P,allNAICS!$C:$C,'Revenue per capita'!$A218,allNAICS!$E:$E,'Revenue per capita'!P$1)/$B218)</f>
        <v>0.75693595064797925</v>
      </c>
      <c r="Q218" s="2">
        <f>IF('Number of Firms per 1000 Capita'!Q218=0,"",SUMIFS(allNAICS!$P:$P,allNAICS!$C:$C,'Revenue per capita'!$A218,allNAICS!$E:$E,'Revenue per capita'!Q$1)/$B218)</f>
        <v>0.47201892807731638</v>
      </c>
      <c r="R218" s="2">
        <f>IF('Number of Firms per 1000 Capita'!R218=0,"",SUMIFS(allNAICS!$P:$P,allNAICS!$C:$C,'Revenue per capita'!$A218,allNAICS!$E:$E,'Revenue per capita'!R$1)/$B218)</f>
        <v>0.82072464058709116</v>
      </c>
      <c r="S218" s="2">
        <f>IF('Number of Firms per 1000 Capita'!S218=0,"",SUMIFS(allNAICS!$P:$P,allNAICS!$C:$C,'Revenue per capita'!$A218,allNAICS!$E:$E,'Revenue per capita'!S$1)/$B218)</f>
        <v>1.2415802805793381</v>
      </c>
      <c r="T218" s="2">
        <f>IF('Number of Firms per 1000 Capita'!T218=0,"",SUMIFS(allNAICS!$P:$P,allNAICS!$C:$C,'Revenue per capita'!$A218,allNAICS!$E:$E,'Revenue per capita'!T$1)/$B218)</f>
        <v>9.7821800707129439E-2</v>
      </c>
      <c r="U218" s="2">
        <f>IF('Number of Firms per 1000 Capita'!U218=0,"",SUMIFS(allNAICS!$P:$P,allNAICS!$C:$C,'Revenue per capita'!$A218,allNAICS!$E:$E,'Revenue per capita'!U$1)/$B218)</f>
        <v>2.41190624185431</v>
      </c>
      <c r="V218" s="2">
        <f>IF('Number of Firms per 1000 Capita'!V218=0,"",SUMIFS(allNAICS!$P:$P,allNAICS!$C:$C,'Revenue per capita'!$A218,allNAICS!$E:$E,'Revenue per capita'!V$1)/$B218)</f>
        <v>0.15699209325018881</v>
      </c>
      <c r="W218" s="2">
        <f>IF('Number of Firms per 1000 Capita'!W218=0,"",SUMIFS(allNAICS!$P:$P,allNAICS!$C:$C,'Revenue per capita'!$A218,allNAICS!$E:$E,'Revenue per capita'!W$1)/$B218)</f>
        <v>1.9868532739825824</v>
      </c>
      <c r="X218" s="2">
        <f>IF('Number of Firms per 1000 Capita'!X218=0,"",SUMIFS(allNAICS!$P:$P,allNAICS!$C:$C,'Revenue per capita'!$A218,allNAICS!$E:$E,'Revenue per capita'!X$1)/$B218)</f>
        <v>0.57087000982495539</v>
      </c>
      <c r="Y218" s="2" t="str">
        <f>IF('Number of Firms per 1000 Capita'!Y218=0,"",SUMIFS(allNAICS!$P:$P,allNAICS!$C:$C,'Revenue per capita'!$A218,allNAICS!$E:$E,'Revenue per capita'!Y$1)/$B218)</f>
        <v/>
      </c>
      <c r="Z218" s="2" t="str">
        <f>IF('Number of Firms per 1000 Capita'!Z218=0,"",SUMIFS(allNAICS!$P:$P,allNAICS!$C:$C,'Revenue per capita'!$A218,allNAICS!$E:$E,'Revenue per capita'!Z$1)/$B218)</f>
        <v/>
      </c>
    </row>
    <row r="219" spans="1:26" x14ac:dyDescent="0.45">
      <c r="A219" s="2" t="s">
        <v>707</v>
      </c>
      <c r="B219" s="2">
        <v>373507</v>
      </c>
      <c r="C219" s="2" t="s">
        <v>475</v>
      </c>
      <c r="D219" s="2">
        <v>32.366805200000002</v>
      </c>
      <c r="E219" s="2">
        <v>-86.299968899999996</v>
      </c>
      <c r="F219" s="3">
        <f t="shared" si="3"/>
        <v>98.079714704142106</v>
      </c>
      <c r="G219" s="2">
        <f>IF('Number of Firms per 1000 Capita'!G219=0,"",SUMIFS(allNAICS!$P:$P,allNAICS!$C:$C,'Revenue per capita'!$A219,allNAICS!$E:$E,'Revenue per capita'!G$1)/$B219)</f>
        <v>0.10142514062654782</v>
      </c>
      <c r="H219" s="2" t="str">
        <f>IF('Number of Firms per 1000 Capita'!H219=0,"",SUMIFS(allNAICS!$P:$P,allNAICS!$C:$C,'Revenue per capita'!$A219,allNAICS!$E:$E,'Revenue per capita'!H$1)/$B219)</f>
        <v/>
      </c>
      <c r="I219" s="2">
        <f>IF('Number of Firms per 1000 Capita'!I219=0,"",SUMIFS(allNAICS!$P:$P,allNAICS!$C:$C,'Revenue per capita'!$A219,allNAICS!$E:$E,'Revenue per capita'!I$1)/$B219)</f>
        <v>1.376290136463306</v>
      </c>
      <c r="J219" s="2">
        <f>IF('Number of Firms per 1000 Capita'!J219=0,"",SUMIFS(allNAICS!$P:$P,allNAICS!$C:$C,'Revenue per capita'!$A219,allNAICS!$E:$E,'Revenue per capita'!J$1)/$B219)</f>
        <v>4.5461530841456783</v>
      </c>
      <c r="K219" s="2">
        <f>IF('Number of Firms per 1000 Capita'!K219=0,"",SUMIFS(allNAICS!$P:$P,allNAICS!$C:$C,'Revenue per capita'!$A219,allNAICS!$E:$E,'Revenue per capita'!K$1)/$B219)</f>
        <v>37.578463054239947</v>
      </c>
      <c r="L219" s="2">
        <f>IF('Number of Firms per 1000 Capita'!L219=0,"",SUMIFS(allNAICS!$P:$P,allNAICS!$C:$C,'Revenue per capita'!$A219,allNAICS!$E:$E,'Revenue per capita'!L$1)/$B219)</f>
        <v>19.810900465051525</v>
      </c>
      <c r="M219" s="2">
        <f>IF('Number of Firms per 1000 Capita'!M219=0,"",SUMIFS(allNAICS!$P:$P,allNAICS!$C:$C,'Revenue per capita'!$A219,allNAICS!$E:$E,'Revenue per capita'!M$1)/$B219)</f>
        <v>13.597656804290148</v>
      </c>
      <c r="N219" s="2">
        <f>IF('Number of Firms per 1000 Capita'!N219=0,"",SUMIFS(allNAICS!$P:$P,allNAICS!$C:$C,'Revenue per capita'!$A219,allNAICS!$E:$E,'Revenue per capita'!N$1)/$B219)</f>
        <v>1.7418441956911115</v>
      </c>
      <c r="O219" s="2">
        <f>IF('Number of Firms per 1000 Capita'!O219=0,"",SUMIFS(allNAICS!$P:$P,allNAICS!$C:$C,'Revenue per capita'!$A219,allNAICS!$E:$E,'Revenue per capita'!O$1)/$B219)</f>
        <v>1.5505679947096038</v>
      </c>
      <c r="P219" s="2">
        <f>IF('Number of Firms per 1000 Capita'!P219=0,"",SUMIFS(allNAICS!$P:$P,allNAICS!$C:$C,'Revenue per capita'!$A219,allNAICS!$E:$E,'Revenue per capita'!P$1)/$B219)</f>
        <v>3.4980522453394447</v>
      </c>
      <c r="Q219" s="2">
        <f>IF('Number of Firms per 1000 Capita'!Q219=0,"",SUMIFS(allNAICS!$P:$P,allNAICS!$C:$C,'Revenue per capita'!$A219,allNAICS!$E:$E,'Revenue per capita'!Q$1)/$B219)</f>
        <v>1.6076432302473582</v>
      </c>
      <c r="R219" s="2">
        <f>IF('Number of Firms per 1000 Capita'!R219=0,"",SUMIFS(allNAICS!$P:$P,allNAICS!$C:$C,'Revenue per capita'!$A219,allNAICS!$E:$E,'Revenue per capita'!R$1)/$B219)</f>
        <v>3.2744982021755953</v>
      </c>
      <c r="S219" s="2">
        <f>IF('Number of Firms per 1000 Capita'!S219=0,"",SUMIFS(allNAICS!$P:$P,allNAICS!$C:$C,'Revenue per capita'!$A219,allNAICS!$E:$E,'Revenue per capita'!S$1)/$B219)</f>
        <v>2.163852350826089</v>
      </c>
      <c r="T219" s="2">
        <f>IF('Number of Firms per 1000 Capita'!T219=0,"",SUMIFS(allNAICS!$P:$P,allNAICS!$C:$C,'Revenue per capita'!$A219,allNAICS!$E:$E,'Revenue per capita'!T$1)/$B219)</f>
        <v>0.44679483918641416</v>
      </c>
      <c r="U219" s="2">
        <f>IF('Number of Firms per 1000 Capita'!U219=0,"",SUMIFS(allNAICS!$P:$P,allNAICS!$C:$C,'Revenue per capita'!$A219,allNAICS!$E:$E,'Revenue per capita'!U$1)/$B219)</f>
        <v>3.7255847949302154</v>
      </c>
      <c r="V219" s="2">
        <f>IF('Number of Firms per 1000 Capita'!V219=0,"",SUMIFS(allNAICS!$P:$P,allNAICS!$C:$C,'Revenue per capita'!$A219,allNAICS!$E:$E,'Revenue per capita'!V$1)/$B219)</f>
        <v>0.2054981566610532</v>
      </c>
      <c r="W219" s="2">
        <f>IF('Number of Firms per 1000 Capita'!W219=0,"",SUMIFS(allNAICS!$P:$P,allNAICS!$C:$C,'Revenue per capita'!$A219,allNAICS!$E:$E,'Revenue per capita'!W$1)/$B219)</f>
        <v>1.7427946464189426</v>
      </c>
      <c r="X219" s="2">
        <f>IF('Number of Firms per 1000 Capita'!X219=0,"",SUMIFS(allNAICS!$P:$P,allNAICS!$C:$C,'Revenue per capita'!$A219,allNAICS!$E:$E,'Revenue per capita'!X$1)/$B219)</f>
        <v>1.0054938729394629</v>
      </c>
      <c r="Y219" s="2">
        <f>IF('Number of Firms per 1000 Capita'!Y219=0,"",SUMIFS(allNAICS!$P:$P,allNAICS!$C:$C,'Revenue per capita'!$A219,allNAICS!$E:$E,'Revenue per capita'!Y$1)/$B219)</f>
        <v>0.1062014901996482</v>
      </c>
      <c r="Z219" s="2" t="str">
        <f>IF('Number of Firms per 1000 Capita'!Z219=0,"",SUMIFS(allNAICS!$P:$P,allNAICS!$C:$C,'Revenue per capita'!$A219,allNAICS!$E:$E,'Revenue per capita'!Z$1)/$B219)</f>
        <v/>
      </c>
    </row>
    <row r="220" spans="1:26" x14ac:dyDescent="0.45">
      <c r="A220" s="2" t="s">
        <v>708</v>
      </c>
      <c r="B220" s="2">
        <v>137475</v>
      </c>
      <c r="C220" s="2" t="s">
        <v>535</v>
      </c>
      <c r="D220" s="2">
        <v>39.629525999999998</v>
      </c>
      <c r="E220" s="2">
        <v>-79.955896800000005</v>
      </c>
      <c r="F220" s="3">
        <f t="shared" si="3"/>
        <v>65.856228405164572</v>
      </c>
      <c r="G220" s="2">
        <f>IF('Number of Firms per 1000 Capita'!G220=0,"",SUMIFS(allNAICS!$P:$P,allNAICS!$C:$C,'Revenue per capita'!$A220,allNAICS!$E:$E,'Revenue per capita'!G$1)/$B220)</f>
        <v>0</v>
      </c>
      <c r="H220" s="2">
        <f>IF('Number of Firms per 1000 Capita'!H220=0,"",SUMIFS(allNAICS!$P:$P,allNAICS!$C:$C,'Revenue per capita'!$A220,allNAICS!$E:$E,'Revenue per capita'!H$1)/$B220)</f>
        <v>3.7788252409529006</v>
      </c>
      <c r="I220" s="2" t="str">
        <f>IF('Number of Firms per 1000 Capita'!I220=0,"",SUMIFS(allNAICS!$P:$P,allNAICS!$C:$C,'Revenue per capita'!$A220,allNAICS!$E:$E,'Revenue per capita'!I$1)/$B220)</f>
        <v/>
      </c>
      <c r="J220" s="2">
        <f>IF('Number of Firms per 1000 Capita'!J220=0,"",SUMIFS(allNAICS!$P:$P,allNAICS!$C:$C,'Revenue per capita'!$A220,allNAICS!$E:$E,'Revenue per capita'!J$1)/$B220)</f>
        <v>2.6992762320421897</v>
      </c>
      <c r="K220" s="2">
        <f>IF('Number of Firms per 1000 Capita'!K220=0,"",SUMIFS(allNAICS!$P:$P,allNAICS!$C:$C,'Revenue per capita'!$A220,allNAICS!$E:$E,'Revenue per capita'!K$1)/$B220)</f>
        <v>17.300069103473358</v>
      </c>
      <c r="L220" s="2">
        <f>IF('Number of Firms per 1000 Capita'!L220=0,"",SUMIFS(allNAICS!$P:$P,allNAICS!$C:$C,'Revenue per capita'!$A220,allNAICS!$E:$E,'Revenue per capita'!L$1)/$B220)</f>
        <v>3.2115511911256593</v>
      </c>
      <c r="M220" s="2">
        <f>IF('Number of Firms per 1000 Capita'!M220=0,"",SUMIFS(allNAICS!$P:$P,allNAICS!$C:$C,'Revenue per capita'!$A220,allNAICS!$E:$E,'Revenue per capita'!M$1)/$B220)</f>
        <v>14.358705219130751</v>
      </c>
      <c r="N220" s="2">
        <f>IF('Number of Firms per 1000 Capita'!N220=0,"",SUMIFS(allNAICS!$P:$P,allNAICS!$C:$C,'Revenue per capita'!$A220,allNAICS!$E:$E,'Revenue per capita'!N$1)/$B220)</f>
        <v>1.1563702491362067</v>
      </c>
      <c r="O220" s="2">
        <f>IF('Number of Firms per 1000 Capita'!O220=0,"",SUMIFS(allNAICS!$P:$P,allNAICS!$C:$C,'Revenue per capita'!$A220,allNAICS!$E:$E,'Revenue per capita'!O$1)/$B220)</f>
        <v>1.2447863247863249</v>
      </c>
      <c r="P220" s="2">
        <f>IF('Number of Firms per 1000 Capita'!P220=0,"",SUMIFS(allNAICS!$P:$P,allNAICS!$C:$C,'Revenue per capita'!$A220,allNAICS!$E:$E,'Revenue per capita'!P$1)/$B220)</f>
        <v>1.2996181123840698</v>
      </c>
      <c r="Q220" s="2">
        <f>IF('Number of Firms per 1000 Capita'!Q220=0,"",SUMIFS(allNAICS!$P:$P,allNAICS!$C:$C,'Revenue per capita'!$A220,allNAICS!$E:$E,'Revenue per capita'!Q$1)/$B220)</f>
        <v>1.7848263320603746</v>
      </c>
      <c r="R220" s="2">
        <f>IF('Number of Firms per 1000 Capita'!R220=0,"",SUMIFS(allNAICS!$P:$P,allNAICS!$C:$C,'Revenue per capita'!$A220,allNAICS!$E:$E,'Revenue per capita'!R$1)/$B220)</f>
        <v>3.1686270230951084</v>
      </c>
      <c r="S220" s="2">
        <f>IF('Number of Firms per 1000 Capita'!S220=0,"",SUMIFS(allNAICS!$P:$P,allNAICS!$C:$C,'Revenue per capita'!$A220,allNAICS!$E:$E,'Revenue per capita'!S$1)/$B220)</f>
        <v>1.0380505546462993</v>
      </c>
      <c r="T220" s="2">
        <f>IF('Number of Firms per 1000 Capita'!T220=0,"",SUMIFS(allNAICS!$P:$P,allNAICS!$C:$C,'Revenue per capita'!$A220,allNAICS!$E:$E,'Revenue per capita'!T$1)/$B220)</f>
        <v>0.13470812875068194</v>
      </c>
      <c r="U220" s="2">
        <f>IF('Number of Firms per 1000 Capita'!U220=0,"",SUMIFS(allNAICS!$P:$P,allNAICS!$C:$C,'Revenue per capita'!$A220,allNAICS!$E:$E,'Revenue per capita'!U$1)/$B220)</f>
        <v>12.13521731223859</v>
      </c>
      <c r="V220" s="2">
        <f>IF('Number of Firms per 1000 Capita'!V220=0,"",SUMIFS(allNAICS!$P:$P,allNAICS!$C:$C,'Revenue per capita'!$A220,allNAICS!$E:$E,'Revenue per capita'!V$1)/$B220)</f>
        <v>0.24019639934533552</v>
      </c>
      <c r="W220" s="2">
        <f>IF('Number of Firms per 1000 Capita'!W220=0,"",SUMIFS(allNAICS!$P:$P,allNAICS!$C:$C,'Revenue per capita'!$A220,allNAICS!$E:$E,'Revenue per capita'!W$1)/$B220)</f>
        <v>1.7768903436988543</v>
      </c>
      <c r="X220" s="2">
        <f>IF('Number of Firms per 1000 Capita'!X220=0,"",SUMIFS(allNAICS!$P:$P,allNAICS!$C:$C,'Revenue per capita'!$A220,allNAICS!$E:$E,'Revenue per capita'!X$1)/$B220)</f>
        <v>0.52851063829787237</v>
      </c>
      <c r="Y220" s="2" t="str">
        <f>IF('Number of Firms per 1000 Capita'!Y220=0,"",SUMIFS(allNAICS!$P:$P,allNAICS!$C:$C,'Revenue per capita'!$A220,allNAICS!$E:$E,'Revenue per capita'!Y$1)/$B220)</f>
        <v/>
      </c>
      <c r="Z220" s="2" t="str">
        <f>IF('Number of Firms per 1000 Capita'!Z220=0,"",SUMIFS(allNAICS!$P:$P,allNAICS!$C:$C,'Revenue per capita'!$A220,allNAICS!$E:$E,'Revenue per capita'!Z$1)/$B220)</f>
        <v/>
      </c>
    </row>
    <row r="221" spans="1:26" x14ac:dyDescent="0.45">
      <c r="A221" s="2" t="s">
        <v>709</v>
      </c>
      <c r="B221" s="2">
        <v>116352</v>
      </c>
      <c r="C221" s="2" t="s">
        <v>546</v>
      </c>
      <c r="D221" s="2">
        <v>36.213981400000002</v>
      </c>
      <c r="E221" s="2">
        <v>-83.294892200000007</v>
      </c>
      <c r="F221" s="3">
        <f t="shared" si="3"/>
        <v>77.367892257975811</v>
      </c>
      <c r="G221" s="2">
        <f>IF('Number of Firms per 1000 Capita'!G221=0,"",SUMIFS(allNAICS!$P:$P,allNAICS!$C:$C,'Revenue per capita'!$A221,allNAICS!$E:$E,'Revenue per capita'!G$1)/$B221)</f>
        <v>0</v>
      </c>
      <c r="H221" s="2" t="str">
        <f>IF('Number of Firms per 1000 Capita'!H221=0,"",SUMIFS(allNAICS!$P:$P,allNAICS!$C:$C,'Revenue per capita'!$A221,allNAICS!$E:$E,'Revenue per capita'!H$1)/$B221)</f>
        <v/>
      </c>
      <c r="I221" s="2" t="str">
        <f>IF('Number of Firms per 1000 Capita'!I221=0,"",SUMIFS(allNAICS!$P:$P,allNAICS!$C:$C,'Revenue per capita'!$A221,allNAICS!$E:$E,'Revenue per capita'!I$1)/$B221)</f>
        <v/>
      </c>
      <c r="J221" s="2">
        <f>IF('Number of Firms per 1000 Capita'!J221=0,"",SUMIFS(allNAICS!$P:$P,allNAICS!$C:$C,'Revenue per capita'!$A221,allNAICS!$E:$E,'Revenue per capita'!J$1)/$B221)</f>
        <v>0.88326801430143009</v>
      </c>
      <c r="K221" s="2">
        <f>IF('Number of Firms per 1000 Capita'!K221=0,"",SUMIFS(allNAICS!$P:$P,allNAICS!$C:$C,'Revenue per capita'!$A221,allNAICS!$E:$E,'Revenue per capita'!K$1)/$B221)</f>
        <v>34.624363998899888</v>
      </c>
      <c r="L221" s="2">
        <f>IF('Number of Firms per 1000 Capita'!L221=0,"",SUMIFS(allNAICS!$P:$P,allNAICS!$C:$C,'Revenue per capita'!$A221,allNAICS!$E:$E,'Revenue per capita'!L$1)/$B221)</f>
        <v>9.7884436881188126</v>
      </c>
      <c r="M221" s="2">
        <f>IF('Number of Firms per 1000 Capita'!M221=0,"",SUMIFS(allNAICS!$P:$P,allNAICS!$C:$C,'Revenue per capita'!$A221,allNAICS!$E:$E,'Revenue per capita'!M$1)/$B221)</f>
        <v>19.037919416941694</v>
      </c>
      <c r="N221" s="2">
        <f>IF('Number of Firms per 1000 Capita'!N221=0,"",SUMIFS(allNAICS!$P:$P,allNAICS!$C:$C,'Revenue per capita'!$A221,allNAICS!$E:$E,'Revenue per capita'!N$1)/$B221)</f>
        <v>1.9287678767876788</v>
      </c>
      <c r="O221" s="2">
        <f>IF('Number of Firms per 1000 Capita'!O221=0,"",SUMIFS(allNAICS!$P:$P,allNAICS!$C:$C,'Revenue per capita'!$A221,allNAICS!$E:$E,'Revenue per capita'!O$1)/$B221)</f>
        <v>0.70491267876787678</v>
      </c>
      <c r="P221" s="2">
        <f>IF('Number of Firms per 1000 Capita'!P221=0,"",SUMIFS(allNAICS!$P:$P,allNAICS!$C:$C,'Revenue per capita'!$A221,allNAICS!$E:$E,'Revenue per capita'!P$1)/$B221)</f>
        <v>1.0835224147414741</v>
      </c>
      <c r="Q221" s="2">
        <f>IF('Number of Firms per 1000 Capita'!Q221=0,"",SUMIFS(allNAICS!$P:$P,allNAICS!$C:$C,'Revenue per capita'!$A221,allNAICS!$E:$E,'Revenue per capita'!Q$1)/$B221)</f>
        <v>1.0585722634763477</v>
      </c>
      <c r="R221" s="2">
        <f>IF('Number of Firms per 1000 Capita'!R221=0,"",SUMIFS(allNAICS!$P:$P,allNAICS!$C:$C,'Revenue per capita'!$A221,allNAICS!$E:$E,'Revenue per capita'!R$1)/$B221)</f>
        <v>0.3484684405940594</v>
      </c>
      <c r="S221" s="2">
        <f>IF('Number of Firms per 1000 Capita'!S221=0,"",SUMIFS(allNAICS!$P:$P,allNAICS!$C:$C,'Revenue per capita'!$A221,allNAICS!$E:$E,'Revenue per capita'!S$1)/$B221)</f>
        <v>0.73169348184818483</v>
      </c>
      <c r="T221" s="2">
        <f>IF('Number of Firms per 1000 Capita'!T221=0,"",SUMIFS(allNAICS!$P:$P,allNAICS!$C:$C,'Revenue per capita'!$A221,allNAICS!$E:$E,'Revenue per capita'!T$1)/$B221)</f>
        <v>0.26192072332233224</v>
      </c>
      <c r="U221" s="2">
        <f>IF('Number of Firms per 1000 Capita'!U221=0,"",SUMIFS(allNAICS!$P:$P,allNAICS!$C:$C,'Revenue per capita'!$A221,allNAICS!$E:$E,'Revenue per capita'!U$1)/$B221)</f>
        <v>4.4152829345434546</v>
      </c>
      <c r="V221" s="2">
        <f>IF('Number of Firms per 1000 Capita'!V221=0,"",SUMIFS(allNAICS!$P:$P,allNAICS!$C:$C,'Revenue per capita'!$A221,allNAICS!$E:$E,'Revenue per capita'!V$1)/$B221)</f>
        <v>0.14557549504950495</v>
      </c>
      <c r="W221" s="2">
        <f>IF('Number of Firms per 1000 Capita'!W221=0,"",SUMIFS(allNAICS!$P:$P,allNAICS!$C:$C,'Revenue per capita'!$A221,allNAICS!$E:$E,'Revenue per capita'!W$1)/$B221)</f>
        <v>1.8721981573157316</v>
      </c>
      <c r="X221" s="2">
        <f>IF('Number of Firms per 1000 Capita'!X221=0,"",SUMIFS(allNAICS!$P:$P,allNAICS!$C:$C,'Revenue per capita'!$A221,allNAICS!$E:$E,'Revenue per capita'!X$1)/$B221)</f>
        <v>0.48298267326732675</v>
      </c>
      <c r="Y221" s="2" t="str">
        <f>IF('Number of Firms per 1000 Capita'!Y221=0,"",SUMIFS(allNAICS!$P:$P,allNAICS!$C:$C,'Revenue per capita'!$A221,allNAICS!$E:$E,'Revenue per capita'!Y$1)/$B221)</f>
        <v/>
      </c>
      <c r="Z221" s="2" t="str">
        <f>IF('Number of Firms per 1000 Capita'!Z221=0,"",SUMIFS(allNAICS!$P:$P,allNAICS!$C:$C,'Revenue per capita'!$A221,allNAICS!$E:$E,'Revenue per capita'!Z$1)/$B221)</f>
        <v/>
      </c>
    </row>
    <row r="222" spans="1:26" x14ac:dyDescent="0.45">
      <c r="A222" s="2" t="s">
        <v>710</v>
      </c>
      <c r="B222" s="2">
        <v>121725</v>
      </c>
      <c r="C222" s="2" t="s">
        <v>492</v>
      </c>
      <c r="D222" s="2">
        <v>48.421216000000001</v>
      </c>
      <c r="E222" s="2">
        <v>-122.3340474</v>
      </c>
      <c r="F222" s="3">
        <f t="shared" si="3"/>
        <v>147.59363318956667</v>
      </c>
      <c r="G222" s="2">
        <f>IF('Number of Firms per 1000 Capita'!G222=0,"",SUMIFS(allNAICS!$P:$P,allNAICS!$C:$C,'Revenue per capita'!$A222,allNAICS!$E:$E,'Revenue per capita'!G$1)/$B222)</f>
        <v>0.85949476278496606</v>
      </c>
      <c r="H222" s="2" t="str">
        <f>IF('Number of Firms per 1000 Capita'!H222=0,"",SUMIFS(allNAICS!$P:$P,allNAICS!$C:$C,'Revenue per capita'!$A222,allNAICS!$E:$E,'Revenue per capita'!H$1)/$B222)</f>
        <v/>
      </c>
      <c r="I222" s="2">
        <f>IF('Number of Firms per 1000 Capita'!I222=0,"",SUMIFS(allNAICS!$P:$P,allNAICS!$C:$C,'Revenue per capita'!$A222,allNAICS!$E:$E,'Revenue per capita'!I$1)/$B222)</f>
        <v>1.0065639761758061</v>
      </c>
      <c r="J222" s="2">
        <f>IF('Number of Firms per 1000 Capita'!J222=0,"",SUMIFS(allNAICS!$P:$P,allNAICS!$C:$C,'Revenue per capita'!$A222,allNAICS!$E:$E,'Revenue per capita'!J$1)/$B222)</f>
        <v>6.6980078044773057</v>
      </c>
      <c r="K222" s="2">
        <f>IF('Number of Firms per 1000 Capita'!K222=0,"",SUMIFS(allNAICS!$P:$P,allNAICS!$C:$C,'Revenue per capita'!$A222,allNAICS!$E:$E,'Revenue per capita'!K$1)/$B222)</f>
        <v>100.35588416512631</v>
      </c>
      <c r="L222" s="2">
        <f>IF('Number of Firms per 1000 Capita'!L222=0,"",SUMIFS(allNAICS!$P:$P,allNAICS!$C:$C,'Revenue per capita'!$A222,allNAICS!$E:$E,'Revenue per capita'!L$1)/$B222)</f>
        <v>9.7809981515711648</v>
      </c>
      <c r="M222" s="2">
        <f>IF('Number of Firms per 1000 Capita'!M222=0,"",SUMIFS(allNAICS!$P:$P,allNAICS!$C:$C,'Revenue per capita'!$A222,allNAICS!$E:$E,'Revenue per capita'!M$1)/$B222)</f>
        <v>14.118258369275004</v>
      </c>
      <c r="N222" s="2">
        <f>IF('Number of Firms per 1000 Capita'!N222=0,"",SUMIFS(allNAICS!$P:$P,allNAICS!$C:$C,'Revenue per capita'!$A222,allNAICS!$E:$E,'Revenue per capita'!N$1)/$B222)</f>
        <v>1.4648428835489833</v>
      </c>
      <c r="O222" s="2">
        <f>IF('Number of Firms per 1000 Capita'!O222=0,"",SUMIFS(allNAICS!$P:$P,allNAICS!$C:$C,'Revenue per capita'!$A222,allNAICS!$E:$E,'Revenue per capita'!O$1)/$B222)</f>
        <v>0.66502361881289795</v>
      </c>
      <c r="P222" s="2">
        <f>IF('Number of Firms per 1000 Capita'!P222=0,"",SUMIFS(allNAICS!$P:$P,allNAICS!$C:$C,'Revenue per capita'!$A222,allNAICS!$E:$E,'Revenue per capita'!P$1)/$B222)</f>
        <v>2.7254795645923187</v>
      </c>
      <c r="Q222" s="2">
        <f>IF('Number of Firms per 1000 Capita'!Q222=0,"",SUMIFS(allNAICS!$P:$P,allNAICS!$C:$C,'Revenue per capita'!$A222,allNAICS!$E:$E,'Revenue per capita'!Q$1)/$B222)</f>
        <v>1.6061121380160197</v>
      </c>
      <c r="R222" s="2">
        <f>IF('Number of Firms per 1000 Capita'!R222=0,"",SUMIFS(allNAICS!$P:$P,allNAICS!$C:$C,'Revenue per capita'!$A222,allNAICS!$E:$E,'Revenue per capita'!R$1)/$B222)</f>
        <v>2.4940809201067982</v>
      </c>
      <c r="S222" s="2">
        <f>IF('Number of Firms per 1000 Capita'!S222=0,"",SUMIFS(allNAICS!$P:$P,allNAICS!$C:$C,'Revenue per capita'!$A222,allNAICS!$E:$E,'Revenue per capita'!S$1)/$B222)</f>
        <v>0.60294105565824607</v>
      </c>
      <c r="T222" s="2">
        <f>IF('Number of Firms per 1000 Capita'!T222=0,"",SUMIFS(allNAICS!$P:$P,allNAICS!$C:$C,'Revenue per capita'!$A222,allNAICS!$E:$E,'Revenue per capita'!T$1)/$B222)</f>
        <v>0.15548983364140481</v>
      </c>
      <c r="U222" s="2">
        <f>IF('Number of Firms per 1000 Capita'!U222=0,"",SUMIFS(allNAICS!$P:$P,allNAICS!$C:$C,'Revenue per capita'!$A222,allNAICS!$E:$E,'Revenue per capita'!U$1)/$B222)</f>
        <v>2.9522365988909427</v>
      </c>
      <c r="V222" s="2">
        <f>IF('Number of Firms per 1000 Capita'!V222=0,"",SUMIFS(allNAICS!$P:$P,allNAICS!$C:$C,'Revenue per capita'!$A222,allNAICS!$E:$E,'Revenue per capita'!V$1)/$B222)</f>
        <v>0</v>
      </c>
      <c r="W222" s="2">
        <f>IF('Number of Firms per 1000 Capita'!W222=0,"",SUMIFS(allNAICS!$P:$P,allNAICS!$C:$C,'Revenue per capita'!$A222,allNAICS!$E:$E,'Revenue per capita'!W$1)/$B222)</f>
        <v>1.5264325323475045</v>
      </c>
      <c r="X222" s="2">
        <f>IF('Number of Firms per 1000 Capita'!X222=0,"",SUMIFS(allNAICS!$P:$P,allNAICS!$C:$C,'Revenue per capita'!$A222,allNAICS!$E:$E,'Revenue per capita'!X$1)/$B222)</f>
        <v>0.58178681454097347</v>
      </c>
      <c r="Y222" s="2" t="str">
        <f>IF('Number of Firms per 1000 Capita'!Y222=0,"",SUMIFS(allNAICS!$P:$P,allNAICS!$C:$C,'Revenue per capita'!$A222,allNAICS!$E:$E,'Revenue per capita'!Y$1)/$B222)</f>
        <v/>
      </c>
      <c r="Z222" s="2" t="str">
        <f>IF('Number of Firms per 1000 Capita'!Z222=0,"",SUMIFS(allNAICS!$P:$P,allNAICS!$C:$C,'Revenue per capita'!$A222,allNAICS!$E:$E,'Revenue per capita'!Z$1)/$B222)</f>
        <v/>
      </c>
    </row>
    <row r="223" spans="1:26" x14ac:dyDescent="0.45">
      <c r="A223" s="2" t="s">
        <v>711</v>
      </c>
      <c r="B223" s="2">
        <v>115938</v>
      </c>
      <c r="C223" s="2" t="s">
        <v>506</v>
      </c>
      <c r="D223" s="2">
        <v>40.193376700000002</v>
      </c>
      <c r="E223" s="2">
        <v>-85.386359900000002</v>
      </c>
      <c r="F223" s="3">
        <f t="shared" si="3"/>
        <v>57.696156566440699</v>
      </c>
      <c r="G223" s="2">
        <f>IF('Number of Firms per 1000 Capita'!G223=0,"",SUMIFS(allNAICS!$P:$P,allNAICS!$C:$C,'Revenue per capita'!$A223,allNAICS!$E:$E,'Revenue per capita'!G$1)/$B223)</f>
        <v>1.8794528109851816E-2</v>
      </c>
      <c r="H223" s="2" t="str">
        <f>IF('Number of Firms per 1000 Capita'!H223=0,"",SUMIFS(allNAICS!$P:$P,allNAICS!$C:$C,'Revenue per capita'!$A223,allNAICS!$E:$E,'Revenue per capita'!H$1)/$B223)</f>
        <v/>
      </c>
      <c r="I223" s="2" t="str">
        <f>IF('Number of Firms per 1000 Capita'!I223=0,"",SUMIFS(allNAICS!$P:$P,allNAICS!$C:$C,'Revenue per capita'!$A223,allNAICS!$E:$E,'Revenue per capita'!I$1)/$B223)</f>
        <v/>
      </c>
      <c r="J223" s="2">
        <f>IF('Number of Firms per 1000 Capita'!J223=0,"",SUMIFS(allNAICS!$P:$P,allNAICS!$C:$C,'Revenue per capita'!$A223,allNAICS!$E:$E,'Revenue per capita'!J$1)/$B223)</f>
        <v>1.6743345581258948</v>
      </c>
      <c r="K223" s="2">
        <f>IF('Number of Firms per 1000 Capita'!K223=0,"",SUMIFS(allNAICS!$P:$P,allNAICS!$C:$C,'Revenue per capita'!$A223,allNAICS!$E:$E,'Revenue per capita'!K$1)/$B223)</f>
        <v>13.138806948541461</v>
      </c>
      <c r="L223" s="2">
        <f>IF('Number of Firms per 1000 Capita'!L223=0,"",SUMIFS(allNAICS!$P:$P,allNAICS!$C:$C,'Revenue per capita'!$A223,allNAICS!$E:$E,'Revenue per capita'!L$1)/$B223)</f>
        <v>12.02533250530456</v>
      </c>
      <c r="M223" s="2">
        <f>IF('Number of Firms per 1000 Capita'!M223=0,"",SUMIFS(allNAICS!$P:$P,allNAICS!$C:$C,'Revenue per capita'!$A223,allNAICS!$E:$E,'Revenue per capita'!M$1)/$B223)</f>
        <v>10.97611654504994</v>
      </c>
      <c r="N223" s="2">
        <f>IF('Number of Firms per 1000 Capita'!N223=0,"",SUMIFS(allNAICS!$P:$P,allNAICS!$C:$C,'Revenue per capita'!$A223,allNAICS!$E:$E,'Revenue per capita'!N$1)/$B223)</f>
        <v>2.1074798599251325</v>
      </c>
      <c r="O223" s="2">
        <f>IF('Number of Firms per 1000 Capita'!O223=0,"",SUMIFS(allNAICS!$P:$P,allNAICS!$C:$C,'Revenue per capita'!$A223,allNAICS!$E:$E,'Revenue per capita'!O$1)/$B223)</f>
        <v>0.71347616829684835</v>
      </c>
      <c r="P223" s="2">
        <f>IF('Number of Firms per 1000 Capita'!P223=0,"",SUMIFS(allNAICS!$P:$P,allNAICS!$C:$C,'Revenue per capita'!$A223,allNAICS!$E:$E,'Revenue per capita'!P$1)/$B223)</f>
        <v>3.5474650244095982</v>
      </c>
      <c r="Q223" s="2">
        <f>IF('Number of Firms per 1000 Capita'!Q223=0,"",SUMIFS(allNAICS!$P:$P,allNAICS!$C:$C,'Revenue per capita'!$A223,allNAICS!$E:$E,'Revenue per capita'!Q$1)/$B223)</f>
        <v>1.437388949265987</v>
      </c>
      <c r="R223" s="2">
        <f>IF('Number of Firms per 1000 Capita'!R223=0,"",SUMIFS(allNAICS!$P:$P,allNAICS!$C:$C,'Revenue per capita'!$A223,allNAICS!$E:$E,'Revenue per capita'!R$1)/$B223)</f>
        <v>2.1024513101830289</v>
      </c>
      <c r="S223" s="2">
        <f>IF('Number of Firms per 1000 Capita'!S223=0,"",SUMIFS(allNAICS!$P:$P,allNAICS!$C:$C,'Revenue per capita'!$A223,allNAICS!$E:$E,'Revenue per capita'!S$1)/$B223)</f>
        <v>0.81680725905225204</v>
      </c>
      <c r="T223" s="2">
        <f>IF('Number of Firms per 1000 Capita'!T223=0,"",SUMIFS(allNAICS!$P:$P,allNAICS!$C:$C,'Revenue per capita'!$A223,allNAICS!$E:$E,'Revenue per capita'!T$1)/$B223)</f>
        <v>0.11263778916317342</v>
      </c>
      <c r="U223" s="2">
        <f>IF('Number of Firms per 1000 Capita'!U223=0,"",SUMIFS(allNAICS!$P:$P,allNAICS!$C:$C,'Revenue per capita'!$A223,allNAICS!$E:$E,'Revenue per capita'!U$1)/$B223)</f>
        <v>7.2421811657955111</v>
      </c>
      <c r="V223" s="2">
        <f>IF('Number of Firms per 1000 Capita'!V223=0,"",SUMIFS(allNAICS!$P:$P,allNAICS!$C:$C,'Revenue per capita'!$A223,allNAICS!$E:$E,'Revenue per capita'!V$1)/$B223)</f>
        <v>0.2437337197467612</v>
      </c>
      <c r="W223" s="2">
        <f>IF('Number of Firms per 1000 Capita'!W223=0,"",SUMIFS(allNAICS!$P:$P,allNAICS!$C:$C,'Revenue per capita'!$A223,allNAICS!$E:$E,'Revenue per capita'!W$1)/$B223)</f>
        <v>1.1385913160482326</v>
      </c>
      <c r="X223" s="2">
        <f>IF('Number of Firms per 1000 Capita'!X223=0,"",SUMIFS(allNAICS!$P:$P,allNAICS!$C:$C,'Revenue per capita'!$A223,allNAICS!$E:$E,'Revenue per capita'!X$1)/$B223)</f>
        <v>0.40055891942244992</v>
      </c>
      <c r="Y223" s="2" t="str">
        <f>IF('Number of Firms per 1000 Capita'!Y223=0,"",SUMIFS(allNAICS!$P:$P,allNAICS!$C:$C,'Revenue per capita'!$A223,allNAICS!$E:$E,'Revenue per capita'!Y$1)/$B223)</f>
        <v/>
      </c>
      <c r="Z223" s="2" t="str">
        <f>IF('Number of Firms per 1000 Capita'!Z223=0,"",SUMIFS(allNAICS!$P:$P,allNAICS!$C:$C,'Revenue per capita'!$A223,allNAICS!$E:$E,'Revenue per capita'!Z$1)/$B223)</f>
        <v/>
      </c>
    </row>
    <row r="224" spans="1:26" x14ac:dyDescent="0.45">
      <c r="A224" s="2" t="s">
        <v>712</v>
      </c>
      <c r="B224" s="2">
        <v>172707</v>
      </c>
      <c r="C224" s="2" t="s">
        <v>466</v>
      </c>
      <c r="D224" s="2">
        <v>43.234181300000003</v>
      </c>
      <c r="E224" s="2">
        <v>-86.248392100000004</v>
      </c>
      <c r="F224" s="3">
        <f t="shared" si="3"/>
        <v>60.856421569478947</v>
      </c>
      <c r="G224" s="2">
        <f>IF('Number of Firms per 1000 Capita'!G224=0,"",SUMIFS(allNAICS!$P:$P,allNAICS!$C:$C,'Revenue per capita'!$A224,allNAICS!$E:$E,'Revenue per capita'!G$1)/$B224)</f>
        <v>9.4263695160010878E-3</v>
      </c>
      <c r="H224" s="2" t="str">
        <f>IF('Number of Firms per 1000 Capita'!H224=0,"",SUMIFS(allNAICS!$P:$P,allNAICS!$C:$C,'Revenue per capita'!$A224,allNAICS!$E:$E,'Revenue per capita'!H$1)/$B224)</f>
        <v/>
      </c>
      <c r="I224" s="2" t="str">
        <f>IF('Number of Firms per 1000 Capita'!I224=0,"",SUMIFS(allNAICS!$P:$P,allNAICS!$C:$C,'Revenue per capita'!$A224,allNAICS!$E:$E,'Revenue per capita'!I$1)/$B224)</f>
        <v/>
      </c>
      <c r="J224" s="2">
        <f>IF('Number of Firms per 1000 Capita'!J224=0,"",SUMIFS(allNAICS!$P:$P,allNAICS!$C:$C,'Revenue per capita'!$A224,allNAICS!$E:$E,'Revenue per capita'!J$1)/$B224)</f>
        <v>0</v>
      </c>
      <c r="K224" s="2">
        <f>IF('Number of Firms per 1000 Capita'!K224=0,"",SUMIFS(allNAICS!$P:$P,allNAICS!$C:$C,'Revenue per capita'!$A224,allNAICS!$E:$E,'Revenue per capita'!K$1)/$B224)</f>
        <v>21.49315893391698</v>
      </c>
      <c r="L224" s="2">
        <f>IF('Number of Firms per 1000 Capita'!L224=0,"",SUMIFS(allNAICS!$P:$P,allNAICS!$C:$C,'Revenue per capita'!$A224,allNAICS!$E:$E,'Revenue per capita'!L$1)/$B224)</f>
        <v>15.421818455534519</v>
      </c>
      <c r="M224" s="2">
        <f>IF('Number of Firms per 1000 Capita'!M224=0,"",SUMIFS(allNAICS!$P:$P,allNAICS!$C:$C,'Revenue per capita'!$A224,allNAICS!$E:$E,'Revenue per capita'!M$1)/$B224)</f>
        <v>11.591029894561309</v>
      </c>
      <c r="N224" s="2">
        <f>IF('Number of Firms per 1000 Capita'!N224=0,"",SUMIFS(allNAICS!$P:$P,allNAICS!$C:$C,'Revenue per capita'!$A224,allNAICS!$E:$E,'Revenue per capita'!N$1)/$B224)</f>
        <v>0.88071126242711639</v>
      </c>
      <c r="O224" s="2">
        <f>IF('Number of Firms per 1000 Capita'!O224=0,"",SUMIFS(allNAICS!$P:$P,allNAICS!$C:$C,'Revenue per capita'!$A224,allNAICS!$E:$E,'Revenue per capita'!O$1)/$B224)</f>
        <v>0.64628532717261022</v>
      </c>
      <c r="P224" s="2">
        <f>IF('Number of Firms per 1000 Capita'!P224=0,"",SUMIFS(allNAICS!$P:$P,allNAICS!$C:$C,'Revenue per capita'!$A224,allNAICS!$E:$E,'Revenue per capita'!P$1)/$B224)</f>
        <v>0.84151771497391537</v>
      </c>
      <c r="Q224" s="2">
        <f>IF('Number of Firms per 1000 Capita'!Q224=0,"",SUMIFS(allNAICS!$P:$P,allNAICS!$C:$C,'Revenue per capita'!$A224,allNAICS!$E:$E,'Revenue per capita'!Q$1)/$B224)</f>
        <v>0.80718789626361409</v>
      </c>
      <c r="R224" s="2">
        <f>IF('Number of Firms per 1000 Capita'!R224=0,"",SUMIFS(allNAICS!$P:$P,allNAICS!$C:$C,'Revenue per capita'!$A224,allNAICS!$E:$E,'Revenue per capita'!R$1)/$B224)</f>
        <v>0.94167578615805958</v>
      </c>
      <c r="S224" s="2">
        <f>IF('Number of Firms per 1000 Capita'!S224=0,"",SUMIFS(allNAICS!$P:$P,allNAICS!$C:$C,'Revenue per capita'!$A224,allNAICS!$E:$E,'Revenue per capita'!S$1)/$B224)</f>
        <v>0.59206054184254253</v>
      </c>
      <c r="T224" s="2">
        <f>IF('Number of Firms per 1000 Capita'!T224=0,"",SUMIFS(allNAICS!$P:$P,allNAICS!$C:$C,'Revenue per capita'!$A224,allNAICS!$E:$E,'Revenue per capita'!T$1)/$B224)</f>
        <v>0.22059904925683382</v>
      </c>
      <c r="U224" s="2">
        <f>IF('Number of Firms per 1000 Capita'!U224=0,"",SUMIFS(allNAICS!$P:$P,allNAICS!$C:$C,'Revenue per capita'!$A224,allNAICS!$E:$E,'Revenue per capita'!U$1)/$B224)</f>
        <v>5.3608191908839826</v>
      </c>
      <c r="V224" s="2">
        <f>IF('Number of Firms per 1000 Capita'!V224=0,"",SUMIFS(allNAICS!$P:$P,allNAICS!$C:$C,'Revenue per capita'!$A224,allNAICS!$E:$E,'Revenue per capita'!V$1)/$B224)</f>
        <v>0</v>
      </c>
      <c r="W224" s="2">
        <f>IF('Number of Firms per 1000 Capita'!W224=0,"",SUMIFS(allNAICS!$P:$P,allNAICS!$C:$C,'Revenue per capita'!$A224,allNAICS!$E:$E,'Revenue per capita'!W$1)/$B224)</f>
        <v>1.2140909169865726</v>
      </c>
      <c r="X224" s="2">
        <f>IF('Number of Firms per 1000 Capita'!X224=0,"",SUMIFS(allNAICS!$P:$P,allNAICS!$C:$C,'Revenue per capita'!$A224,allNAICS!$E:$E,'Revenue per capita'!X$1)/$B224)</f>
        <v>0.8360402299848877</v>
      </c>
      <c r="Y224" s="2" t="str">
        <f>IF('Number of Firms per 1000 Capita'!Y224=0,"",SUMIFS(allNAICS!$P:$P,allNAICS!$C:$C,'Revenue per capita'!$A224,allNAICS!$E:$E,'Revenue per capita'!Y$1)/$B224)</f>
        <v/>
      </c>
      <c r="Z224" s="2" t="str">
        <f>IF('Number of Firms per 1000 Capita'!Z224=0,"",SUMIFS(allNAICS!$P:$P,allNAICS!$C:$C,'Revenue per capita'!$A224,allNAICS!$E:$E,'Revenue per capita'!Z$1)/$B224)</f>
        <v/>
      </c>
    </row>
    <row r="225" spans="1:26" x14ac:dyDescent="0.45">
      <c r="A225" s="2" t="s">
        <v>713</v>
      </c>
      <c r="B225" s="2">
        <v>432772</v>
      </c>
      <c r="C225" s="2" t="s">
        <v>470</v>
      </c>
      <c r="D225" s="2">
        <v>33.689060300000001</v>
      </c>
      <c r="E225" s="2">
        <v>-78.886694300000002</v>
      </c>
      <c r="F225" s="3">
        <f t="shared" si="3"/>
        <v>45.566187276441184</v>
      </c>
      <c r="G225" s="2">
        <f>IF('Number of Firms per 1000 Capita'!G225=0,"",SUMIFS(allNAICS!$P:$P,allNAICS!$C:$C,'Revenue per capita'!$A225,allNAICS!$E:$E,'Revenue per capita'!G$1)/$B225)</f>
        <v>0</v>
      </c>
      <c r="H225" s="2" t="str">
        <f>IF('Number of Firms per 1000 Capita'!H225=0,"",SUMIFS(allNAICS!$P:$P,allNAICS!$C:$C,'Revenue per capita'!$A225,allNAICS!$E:$E,'Revenue per capita'!H$1)/$B225)</f>
        <v/>
      </c>
      <c r="I225" s="2">
        <f>IF('Number of Firms per 1000 Capita'!I225=0,"",SUMIFS(allNAICS!$P:$P,allNAICS!$C:$C,'Revenue per capita'!$A225,allNAICS!$E:$E,'Revenue per capita'!I$1)/$B225)</f>
        <v>1.1440758644274582</v>
      </c>
      <c r="J225" s="2">
        <f>IF('Number of Firms per 1000 Capita'!J225=0,"",SUMIFS(allNAICS!$P:$P,allNAICS!$C:$C,'Revenue per capita'!$A225,allNAICS!$E:$E,'Revenue per capita'!J$1)/$B225)</f>
        <v>3.1885727357592453</v>
      </c>
      <c r="K225" s="2">
        <f>IF('Number of Firms per 1000 Capita'!K225=0,"",SUMIFS(allNAICS!$P:$P,allNAICS!$C:$C,'Revenue per capita'!$A225,allNAICS!$E:$E,'Revenue per capita'!K$1)/$B225)</f>
        <v>6.0865467266828723</v>
      </c>
      <c r="L225" s="2">
        <f>IF('Number of Firms per 1000 Capita'!L225=0,"",SUMIFS(allNAICS!$P:$P,allNAICS!$C:$C,'Revenue per capita'!$A225,allNAICS!$E:$E,'Revenue per capita'!L$1)/$B225)</f>
        <v>2.0278969064542069</v>
      </c>
      <c r="M225" s="2">
        <f>IF('Number of Firms per 1000 Capita'!M225=0,"",SUMIFS(allNAICS!$P:$P,allNAICS!$C:$C,'Revenue per capita'!$A225,allNAICS!$E:$E,'Revenue per capita'!M$1)/$B225)</f>
        <v>15.865122974684128</v>
      </c>
      <c r="N225" s="2">
        <f>IF('Number of Firms per 1000 Capita'!N225=0,"",SUMIFS(allNAICS!$P:$P,allNAICS!$C:$C,'Revenue per capita'!$A225,allNAICS!$E:$E,'Revenue per capita'!N$1)/$B225)</f>
        <v>0.63464826744798641</v>
      </c>
      <c r="O225" s="2">
        <f>IF('Number of Firms per 1000 Capita'!O225=0,"",SUMIFS(allNAICS!$P:$P,allNAICS!$C:$C,'Revenue per capita'!$A225,allNAICS!$E:$E,'Revenue per capita'!O$1)/$B225)</f>
        <v>1.1331671180205742</v>
      </c>
      <c r="P225" s="2">
        <f>IF('Number of Firms per 1000 Capita'!P225=0,"",SUMIFS(allNAICS!$P:$P,allNAICS!$C:$C,'Revenue per capita'!$A225,allNAICS!$E:$E,'Revenue per capita'!P$1)/$B225)</f>
        <v>1.5438776076086254</v>
      </c>
      <c r="Q225" s="2">
        <f>IF('Number of Firms per 1000 Capita'!Q225=0,"",SUMIFS(allNAICS!$P:$P,allNAICS!$C:$C,'Revenue per capita'!$A225,allNAICS!$E:$E,'Revenue per capita'!Q$1)/$B225)</f>
        <v>1.9044069394507963</v>
      </c>
      <c r="R225" s="2">
        <f>IF('Number of Firms per 1000 Capita'!R225=0,"",SUMIFS(allNAICS!$P:$P,allNAICS!$C:$C,'Revenue per capita'!$A225,allNAICS!$E:$E,'Revenue per capita'!R$1)/$B225)</f>
        <v>1.2647860767332453</v>
      </c>
      <c r="S225" s="2">
        <f>IF('Number of Firms per 1000 Capita'!S225=0,"",SUMIFS(allNAICS!$P:$P,allNAICS!$C:$C,'Revenue per capita'!$A225,allNAICS!$E:$E,'Revenue per capita'!S$1)/$B225)</f>
        <v>1.2247003040862163</v>
      </c>
      <c r="T225" s="2">
        <f>IF('Number of Firms per 1000 Capita'!T225=0,"",SUMIFS(allNAICS!$P:$P,allNAICS!$C:$C,'Revenue per capita'!$A225,allNAICS!$E:$E,'Revenue per capita'!T$1)/$B225)</f>
        <v>0.15274324586618357</v>
      </c>
      <c r="U225" s="2">
        <f>IF('Number of Firms per 1000 Capita'!U225=0,"",SUMIFS(allNAICS!$P:$P,allNAICS!$C:$C,'Revenue per capita'!$A225,allNAICS!$E:$E,'Revenue per capita'!U$1)/$B225)</f>
        <v>3.311277069681033</v>
      </c>
      <c r="V225" s="2">
        <f>IF('Number of Firms per 1000 Capita'!V225=0,"",SUMIFS(allNAICS!$P:$P,allNAICS!$C:$C,'Revenue per capita'!$A225,allNAICS!$E:$E,'Revenue per capita'!V$1)/$B225)</f>
        <v>1.0111421256458366</v>
      </c>
      <c r="W225" s="2">
        <f>IF('Number of Firms per 1000 Capita'!W225=0,"",SUMIFS(allNAICS!$P:$P,allNAICS!$C:$C,'Revenue per capita'!$A225,allNAICS!$E:$E,'Revenue per capita'!W$1)/$B225)</f>
        <v>4.310978991247123</v>
      </c>
      <c r="X225" s="2">
        <f>IF('Number of Firms per 1000 Capita'!X225=0,"",SUMIFS(allNAICS!$P:$P,allNAICS!$C:$C,'Revenue per capita'!$A225,allNAICS!$E:$E,'Revenue per capita'!X$1)/$B225)</f>
        <v>0.67764550386808764</v>
      </c>
      <c r="Y225" s="2">
        <f>IF('Number of Firms per 1000 Capita'!Y225=0,"",SUMIFS(allNAICS!$P:$P,allNAICS!$C:$C,'Revenue per capita'!$A225,allNAICS!$E:$E,'Revenue per capita'!Y$1)/$B225)</f>
        <v>8.4598818777554929E-2</v>
      </c>
      <c r="Z225" s="2" t="str">
        <f>IF('Number of Firms per 1000 Capita'!Z225=0,"",SUMIFS(allNAICS!$P:$P,allNAICS!$C:$C,'Revenue per capita'!$A225,allNAICS!$E:$E,'Revenue per capita'!Z$1)/$B225)</f>
        <v/>
      </c>
    </row>
    <row r="226" spans="1:26" x14ac:dyDescent="0.45">
      <c r="A226" s="2" t="s">
        <v>714</v>
      </c>
      <c r="B226" s="2">
        <v>141005</v>
      </c>
      <c r="C226" s="2" t="s">
        <v>480</v>
      </c>
      <c r="D226" s="2">
        <v>38.297538099999997</v>
      </c>
      <c r="E226" s="2">
        <v>-122.28686500000001</v>
      </c>
      <c r="F226" s="3">
        <f t="shared" si="3"/>
        <v>90.864380695720016</v>
      </c>
      <c r="G226" s="2">
        <f>IF('Number of Firms per 1000 Capita'!G226=0,"",SUMIFS(allNAICS!$P:$P,allNAICS!$C:$C,'Revenue per capita'!$A226,allNAICS!$E:$E,'Revenue per capita'!G$1)/$B226)</f>
        <v>0.47094074678202902</v>
      </c>
      <c r="H226" s="2" t="str">
        <f>IF('Number of Firms per 1000 Capita'!H226=0,"",SUMIFS(allNAICS!$P:$P,allNAICS!$C:$C,'Revenue per capita'!$A226,allNAICS!$E:$E,'Revenue per capita'!H$1)/$B226)</f>
        <v/>
      </c>
      <c r="I226" s="2" t="str">
        <f>IF('Number of Firms per 1000 Capita'!I226=0,"",SUMIFS(allNAICS!$P:$P,allNAICS!$C:$C,'Revenue per capita'!$A226,allNAICS!$E:$E,'Revenue per capita'!I$1)/$B226)</f>
        <v/>
      </c>
      <c r="J226" s="2">
        <f>IF('Number of Firms per 1000 Capita'!J226=0,"",SUMIFS(allNAICS!$P:$P,allNAICS!$C:$C,'Revenue per capita'!$A226,allNAICS!$E:$E,'Revenue per capita'!J$1)/$B226)</f>
        <v>2.8737420658841883</v>
      </c>
      <c r="K226" s="2">
        <f>IF('Number of Firms per 1000 Capita'!K226=0,"",SUMIFS(allNAICS!$P:$P,allNAICS!$C:$C,'Revenue per capita'!$A226,allNAICS!$E:$E,'Revenue per capita'!K$1)/$B226)</f>
        <v>29.094117229885466</v>
      </c>
      <c r="L226" s="2">
        <f>IF('Number of Firms per 1000 Capita'!L226=0,"",SUMIFS(allNAICS!$P:$P,allNAICS!$C:$C,'Revenue per capita'!$A226,allNAICS!$E:$E,'Revenue per capita'!L$1)/$B226)</f>
        <v>15.837977376688769</v>
      </c>
      <c r="M226" s="2">
        <f>IF('Number of Firms per 1000 Capita'!M226=0,"",SUMIFS(allNAICS!$P:$P,allNAICS!$C:$C,'Revenue per capita'!$A226,allNAICS!$E:$E,'Revenue per capita'!M$1)/$B226)</f>
        <v>13.122563029679798</v>
      </c>
      <c r="N226" s="2">
        <f>IF('Number of Firms per 1000 Capita'!N226=0,"",SUMIFS(allNAICS!$P:$P,allNAICS!$C:$C,'Revenue per capita'!$A226,allNAICS!$E:$E,'Revenue per capita'!N$1)/$B226)</f>
        <v>1.07748661394986</v>
      </c>
      <c r="O226" s="2">
        <f>IF('Number of Firms per 1000 Capita'!O226=0,"",SUMIFS(allNAICS!$P:$P,allNAICS!$C:$C,'Revenue per capita'!$A226,allNAICS!$E:$E,'Revenue per capita'!O$1)/$B226)</f>
        <v>1.1134356937697245</v>
      </c>
      <c r="P226" s="2">
        <f>IF('Number of Firms per 1000 Capita'!P226=0,"",SUMIFS(allNAICS!$P:$P,allNAICS!$C:$C,'Revenue per capita'!$A226,allNAICS!$E:$E,'Revenue per capita'!P$1)/$B226)</f>
        <v>4.369440799971632</v>
      </c>
      <c r="Q226" s="2">
        <f>IF('Number of Firms per 1000 Capita'!Q226=0,"",SUMIFS(allNAICS!$P:$P,allNAICS!$C:$C,'Revenue per capita'!$A226,allNAICS!$E:$E,'Revenue per capita'!Q$1)/$B226)</f>
        <v>1.8813942767986951</v>
      </c>
      <c r="R226" s="2">
        <f>IF('Number of Firms per 1000 Capita'!R226=0,"",SUMIFS(allNAICS!$P:$P,allNAICS!$C:$C,'Revenue per capita'!$A226,allNAICS!$E:$E,'Revenue per capita'!R$1)/$B226)</f>
        <v>2.2651466260061701</v>
      </c>
      <c r="S226" s="2">
        <f>IF('Number of Firms per 1000 Capita'!S226=0,"",SUMIFS(allNAICS!$P:$P,allNAICS!$C:$C,'Revenue per capita'!$A226,allNAICS!$E:$E,'Revenue per capita'!S$1)/$B226)</f>
        <v>1.9759015637743342</v>
      </c>
      <c r="T226" s="2">
        <f>IF('Number of Firms per 1000 Capita'!T226=0,"",SUMIFS(allNAICS!$P:$P,allNAICS!$C:$C,'Revenue per capita'!$A226,allNAICS!$E:$E,'Revenue per capita'!T$1)/$B226)</f>
        <v>0.71331513066912522</v>
      </c>
      <c r="U226" s="2">
        <f>IF('Number of Firms per 1000 Capita'!U226=0,"",SUMIFS(allNAICS!$P:$P,allNAICS!$C:$C,'Revenue per capita'!$A226,allNAICS!$E:$E,'Revenue per capita'!U$1)/$B226)</f>
        <v>9.5089039395766104</v>
      </c>
      <c r="V226" s="2">
        <f>IF('Number of Firms per 1000 Capita'!V226=0,"",SUMIFS(allNAICS!$P:$P,allNAICS!$C:$C,'Revenue per capita'!$A226,allNAICS!$E:$E,'Revenue per capita'!V$1)/$B226)</f>
        <v>0.62243182865855817</v>
      </c>
      <c r="W226" s="2">
        <f>IF('Number of Firms per 1000 Capita'!W226=0,"",SUMIFS(allNAICS!$P:$P,allNAICS!$C:$C,'Revenue per capita'!$A226,allNAICS!$E:$E,'Revenue per capita'!W$1)/$B226)</f>
        <v>5.0531541434700893</v>
      </c>
      <c r="X226" s="2">
        <f>IF('Number of Firms per 1000 Capita'!X226=0,"",SUMIFS(allNAICS!$P:$P,allNAICS!$C:$C,'Revenue per capita'!$A226,allNAICS!$E:$E,'Revenue per capita'!X$1)/$B226)</f>
        <v>0.88442963015495901</v>
      </c>
      <c r="Y226" s="2">
        <f>IF('Number of Firms per 1000 Capita'!Y226=0,"",SUMIFS(allNAICS!$P:$P,allNAICS!$C:$C,'Revenue per capita'!$A226,allNAICS!$E:$E,'Revenue per capita'!Y$1)/$B226)</f>
        <v>0</v>
      </c>
      <c r="Z226" s="2" t="str">
        <f>IF('Number of Firms per 1000 Capita'!Z226=0,"",SUMIFS(allNAICS!$P:$P,allNAICS!$C:$C,'Revenue per capita'!$A226,allNAICS!$E:$E,'Revenue per capita'!Z$1)/$B226)</f>
        <v/>
      </c>
    </row>
    <row r="227" spans="1:26" x14ac:dyDescent="0.45">
      <c r="A227" s="2" t="s">
        <v>715</v>
      </c>
      <c r="B227" s="2">
        <v>356774</v>
      </c>
      <c r="C227" s="2" t="s">
        <v>526</v>
      </c>
      <c r="D227" s="2">
        <v>26.142035799999999</v>
      </c>
      <c r="E227" s="2">
        <v>-81.794810299999995</v>
      </c>
      <c r="F227" s="3">
        <f t="shared" si="3"/>
        <v>61.455860012220626</v>
      </c>
      <c r="G227" s="2">
        <f>IF('Number of Firms per 1000 Capita'!G227=0,"",SUMIFS(allNAICS!$P:$P,allNAICS!$C:$C,'Revenue per capita'!$A227,allNAICS!$E:$E,'Revenue per capita'!G$1)/$B227)</f>
        <v>0.70810933532152009</v>
      </c>
      <c r="H227" s="2">
        <f>IF('Number of Firms per 1000 Capita'!H227=0,"",SUMIFS(allNAICS!$P:$P,allNAICS!$C:$C,'Revenue per capita'!$A227,allNAICS!$E:$E,'Revenue per capita'!H$1)/$B227)</f>
        <v>0</v>
      </c>
      <c r="I227" s="2">
        <f>IF('Number of Firms per 1000 Capita'!I227=0,"",SUMIFS(allNAICS!$P:$P,allNAICS!$C:$C,'Revenue per capita'!$A227,allNAICS!$E:$E,'Revenue per capita'!I$1)/$B227)</f>
        <v>0</v>
      </c>
      <c r="J227" s="2">
        <f>IF('Number of Firms per 1000 Capita'!J227=0,"",SUMIFS(allNAICS!$P:$P,allNAICS!$C:$C,'Revenue per capita'!$A227,allNAICS!$E:$E,'Revenue per capita'!J$1)/$B227)</f>
        <v>6.3496751444892281</v>
      </c>
      <c r="K227" s="2">
        <f>IF('Number of Firms per 1000 Capita'!K227=0,"",SUMIFS(allNAICS!$P:$P,allNAICS!$C:$C,'Revenue per capita'!$A227,allNAICS!$E:$E,'Revenue per capita'!K$1)/$B227)</f>
        <v>1.8849888164496291</v>
      </c>
      <c r="L227" s="2">
        <f>IF('Number of Firms per 1000 Capita'!L227=0,"",SUMIFS(allNAICS!$P:$P,allNAICS!$C:$C,'Revenue per capita'!$A227,allNAICS!$E:$E,'Revenue per capita'!L$1)/$B227)</f>
        <v>9.3938767959548617</v>
      </c>
      <c r="M227" s="2">
        <f>IF('Number of Firms per 1000 Capita'!M227=0,"",SUMIFS(allNAICS!$P:$P,allNAICS!$C:$C,'Revenue per capita'!$A227,allNAICS!$E:$E,'Revenue per capita'!M$1)/$B227)</f>
        <v>14.377275249878075</v>
      </c>
      <c r="N227" s="2">
        <f>IF('Number of Firms per 1000 Capita'!N227=0,"",SUMIFS(allNAICS!$P:$P,allNAICS!$C:$C,'Revenue per capita'!$A227,allNAICS!$E:$E,'Revenue per capita'!N$1)/$B227)</f>
        <v>0.46374175248196337</v>
      </c>
      <c r="O227" s="2">
        <f>IF('Number of Firms per 1000 Capita'!O227=0,"",SUMIFS(allNAICS!$P:$P,allNAICS!$C:$C,'Revenue per capita'!$A227,allNAICS!$E:$E,'Revenue per capita'!O$1)/$B227)</f>
        <v>1.3598973019334368</v>
      </c>
      <c r="P227" s="2">
        <f>IF('Number of Firms per 1000 Capita'!P227=0,"",SUMIFS(allNAICS!$P:$P,allNAICS!$C:$C,'Revenue per capita'!$A227,allNAICS!$E:$E,'Revenue per capita'!P$1)/$B227)</f>
        <v>2.8303015354257877</v>
      </c>
      <c r="Q227" s="2">
        <f>IF('Number of Firms per 1000 Capita'!Q227=0,"",SUMIFS(allNAICS!$P:$P,allNAICS!$C:$C,'Revenue per capita'!$A227,allNAICS!$E:$E,'Revenue per capita'!Q$1)/$B227)</f>
        <v>3.230070016312848</v>
      </c>
      <c r="R227" s="2">
        <f>IF('Number of Firms per 1000 Capita'!R227=0,"",SUMIFS(allNAICS!$P:$P,allNAICS!$C:$C,'Revenue per capita'!$A227,allNAICS!$E:$E,'Revenue per capita'!R$1)/$B227)</f>
        <v>3.9795388677426047</v>
      </c>
      <c r="S227" s="2">
        <f>IF('Number of Firms per 1000 Capita'!S227=0,"",SUMIFS(allNAICS!$P:$P,allNAICS!$C:$C,'Revenue per capita'!$A227,allNAICS!$E:$E,'Revenue per capita'!S$1)/$B227)</f>
        <v>2.4566728517212577</v>
      </c>
      <c r="T227" s="2">
        <f>IF('Number of Firms per 1000 Capita'!T227=0,"",SUMIFS(allNAICS!$P:$P,allNAICS!$C:$C,'Revenue per capita'!$A227,allNAICS!$E:$E,'Revenue per capita'!T$1)/$B227)</f>
        <v>0.44777085774187581</v>
      </c>
      <c r="U227" s="2">
        <f>IF('Number of Firms per 1000 Capita'!U227=0,"",SUMIFS(allNAICS!$P:$P,allNAICS!$C:$C,'Revenue per capita'!$A227,allNAICS!$E:$E,'Revenue per capita'!U$1)/$B227)</f>
        <v>6.9975923133412188</v>
      </c>
      <c r="V227" s="2">
        <f>IF('Number of Firms per 1000 Capita'!V227=0,"",SUMIFS(allNAICS!$P:$P,allNAICS!$C:$C,'Revenue per capita'!$A227,allNAICS!$E:$E,'Revenue per capita'!V$1)/$B227)</f>
        <v>1.6133939132335877</v>
      </c>
      <c r="W227" s="2">
        <f>IF('Number of Firms per 1000 Capita'!W227=0,"",SUMIFS(allNAICS!$P:$P,allNAICS!$C:$C,'Revenue per capita'!$A227,allNAICS!$E:$E,'Revenue per capita'!W$1)/$B227)</f>
        <v>4.0027748658814826</v>
      </c>
      <c r="X227" s="2">
        <f>IF('Number of Firms per 1000 Capita'!X227=0,"",SUMIFS(allNAICS!$P:$P,allNAICS!$C:$C,'Revenue per capita'!$A227,allNAICS!$E:$E,'Revenue per capita'!X$1)/$B227)</f>
        <v>1.0379848307331812</v>
      </c>
      <c r="Y227" s="2">
        <f>IF('Number of Firms per 1000 Capita'!Y227=0,"",SUMIFS(allNAICS!$P:$P,allNAICS!$C:$C,'Revenue per capita'!$A227,allNAICS!$E:$E,'Revenue per capita'!Y$1)/$B227)</f>
        <v>0.32219556357806345</v>
      </c>
      <c r="Z227" s="2" t="str">
        <f>IF('Number of Firms per 1000 Capita'!Z227=0,"",SUMIFS(allNAICS!$P:$P,allNAICS!$C:$C,'Revenue per capita'!$A227,allNAICS!$E:$E,'Revenue per capita'!Z$1)/$B227)</f>
        <v/>
      </c>
    </row>
    <row r="228" spans="1:26" x14ac:dyDescent="0.45">
      <c r="A228" s="2" t="s">
        <v>716</v>
      </c>
      <c r="B228" s="2">
        <v>1830410</v>
      </c>
      <c r="C228" s="2" t="s">
        <v>546</v>
      </c>
      <c r="D228" s="2">
        <v>36.166666999999997</v>
      </c>
      <c r="E228" s="2">
        <v>-86.783332999999999</v>
      </c>
      <c r="F228" s="3">
        <f t="shared" si="3"/>
        <v>113.42210761523377</v>
      </c>
      <c r="G228" s="2">
        <f>IF('Number of Firms per 1000 Capita'!G228=0,"",SUMIFS(allNAICS!$P:$P,allNAICS!$C:$C,'Revenue per capita'!$A228,allNAICS!$E:$E,'Revenue per capita'!G$1)/$B228)</f>
        <v>1.6462978239847902E-2</v>
      </c>
      <c r="H228" s="2">
        <f>IF('Number of Firms per 1000 Capita'!H228=0,"",SUMIFS(allNAICS!$P:$P,allNAICS!$C:$C,'Revenue per capita'!$A228,allNAICS!$E:$E,'Revenue per capita'!H$1)/$B228)</f>
        <v>0.17879710010325556</v>
      </c>
      <c r="I228" s="2">
        <f>IF('Number of Firms per 1000 Capita'!I228=0,"",SUMIFS(allNAICS!$P:$P,allNAICS!$C:$C,'Revenue per capita'!$A228,allNAICS!$E:$E,'Revenue per capita'!I$1)/$B228)</f>
        <v>0.55069957004168468</v>
      </c>
      <c r="J228" s="2">
        <f>IF('Number of Firms per 1000 Capita'!J228=0,"",SUMIFS(allNAICS!$P:$P,allNAICS!$C:$C,'Revenue per capita'!$A228,allNAICS!$E:$E,'Revenue per capita'!J$1)/$B228)</f>
        <v>6.0342923170218699</v>
      </c>
      <c r="K228" s="2">
        <f>IF('Number of Firms per 1000 Capita'!K228=0,"",SUMIFS(allNAICS!$P:$P,allNAICS!$C:$C,'Revenue per capita'!$A228,allNAICS!$E:$E,'Revenue per capita'!K$1)/$B228)</f>
        <v>16.751109314306632</v>
      </c>
      <c r="L228" s="2">
        <f>IF('Number of Firms per 1000 Capita'!L228=0,"",SUMIFS(allNAICS!$P:$P,allNAICS!$C:$C,'Revenue per capita'!$A228,allNAICS!$E:$E,'Revenue per capita'!L$1)/$B228)</f>
        <v>34.234727192268402</v>
      </c>
      <c r="M228" s="2">
        <f>IF('Number of Firms per 1000 Capita'!M228=0,"",SUMIFS(allNAICS!$P:$P,allNAICS!$C:$C,'Revenue per capita'!$A228,allNAICS!$E:$E,'Revenue per capita'!M$1)/$B228)</f>
        <v>11.952666888839113</v>
      </c>
      <c r="N228" s="2">
        <f>IF('Number of Firms per 1000 Capita'!N228=0,"",SUMIFS(allNAICS!$P:$P,allNAICS!$C:$C,'Revenue per capita'!$A228,allNAICS!$E:$E,'Revenue per capita'!N$1)/$B228)</f>
        <v>3.1718035849891555</v>
      </c>
      <c r="O228" s="2">
        <f>IF('Number of Firms per 1000 Capita'!O228=0,"",SUMIFS(allNAICS!$P:$P,allNAICS!$C:$C,'Revenue per capita'!$A228,allNAICS!$E:$E,'Revenue per capita'!O$1)/$B228)</f>
        <v>4.1800230549439741</v>
      </c>
      <c r="P228" s="2">
        <f>IF('Number of Firms per 1000 Capita'!P228=0,"",SUMIFS(allNAICS!$P:$P,allNAICS!$C:$C,'Revenue per capita'!$A228,allNAICS!$E:$E,'Revenue per capita'!P$1)/$B228)</f>
        <v>13.097410962571228</v>
      </c>
      <c r="Q228" s="2">
        <f>IF('Number of Firms per 1000 Capita'!Q228=0,"",SUMIFS(allNAICS!$P:$P,allNAICS!$C:$C,'Revenue per capita'!$A228,allNAICS!$E:$E,'Revenue per capita'!Q$1)/$B228)</f>
        <v>2.1709993935784877</v>
      </c>
      <c r="R228" s="2">
        <f>IF('Number of Firms per 1000 Capita'!R228=0,"",SUMIFS(allNAICS!$P:$P,allNAICS!$C:$C,'Revenue per capita'!$A228,allNAICS!$E:$E,'Revenue per capita'!R$1)/$B228)</f>
        <v>4.0836178779617684</v>
      </c>
      <c r="S228" s="2">
        <f>IF('Number of Firms per 1000 Capita'!S228=0,"",SUMIFS(allNAICS!$P:$P,allNAICS!$C:$C,'Revenue per capita'!$A228,allNAICS!$E:$E,'Revenue per capita'!S$1)/$B228)</f>
        <v>2.6815516742150667</v>
      </c>
      <c r="T228" s="2">
        <f>IF('Number of Firms per 1000 Capita'!T228=0,"",SUMIFS(allNAICS!$P:$P,allNAICS!$C:$C,'Revenue per capita'!$A228,allNAICS!$E:$E,'Revenue per capita'!T$1)/$B228)</f>
        <v>1.0943788550106259</v>
      </c>
      <c r="U228" s="2">
        <f>IF('Number of Firms per 1000 Capita'!U228=0,"",SUMIFS(allNAICS!$P:$P,allNAICS!$C:$C,'Revenue per capita'!$A228,allNAICS!$E:$E,'Revenue per capita'!U$1)/$B228)</f>
        <v>7.0294256478056827</v>
      </c>
      <c r="V228" s="2">
        <f>IF('Number of Firms per 1000 Capita'!V228=0,"",SUMIFS(allNAICS!$P:$P,allNAICS!$C:$C,'Revenue per capita'!$A228,allNAICS!$E:$E,'Revenue per capita'!V$1)/$B228)</f>
        <v>1.3683557235810555</v>
      </c>
      <c r="W228" s="2">
        <f>IF('Number of Firms per 1000 Capita'!W228=0,"",SUMIFS(allNAICS!$P:$P,allNAICS!$C:$C,'Revenue per capita'!$A228,allNAICS!$E:$E,'Revenue per capita'!W$1)/$B228)</f>
        <v>2.4770177173420165</v>
      </c>
      <c r="X228" s="2">
        <f>IF('Number of Firms per 1000 Capita'!X228=0,"",SUMIFS(allNAICS!$P:$P,allNAICS!$C:$C,'Revenue per capita'!$A228,allNAICS!$E:$E,'Revenue per capita'!X$1)/$B228)</f>
        <v>1.0275151468796608</v>
      </c>
      <c r="Y228" s="2">
        <f>IF('Number of Firms per 1000 Capita'!Y228=0,"",SUMIFS(allNAICS!$P:$P,allNAICS!$C:$C,'Revenue per capita'!$A228,allNAICS!$E:$E,'Revenue per capita'!Y$1)/$B228)</f>
        <v>1.3194147759245196</v>
      </c>
      <c r="Z228" s="2">
        <f>IF('Number of Firms per 1000 Capita'!Z228=0,"",SUMIFS(allNAICS!$P:$P,allNAICS!$C:$C,'Revenue per capita'!$A228,allNAICS!$E:$E,'Revenue per capita'!Z$1)/$B228)</f>
        <v>1.8378396097049295E-3</v>
      </c>
    </row>
    <row r="229" spans="1:26" x14ac:dyDescent="0.45">
      <c r="A229" s="2" t="s">
        <v>717</v>
      </c>
      <c r="B229" s="2">
        <v>862127</v>
      </c>
      <c r="C229" s="2" t="s">
        <v>517</v>
      </c>
      <c r="D229" s="2">
        <v>41.308273999999997</v>
      </c>
      <c r="E229" s="2">
        <v>-72.927883499999993</v>
      </c>
      <c r="F229" s="3">
        <f t="shared" si="3"/>
        <v>86.70915653958177</v>
      </c>
      <c r="G229" s="2">
        <f>IF('Number of Firms per 1000 Capita'!G229=0,"",SUMIFS(allNAICS!$P:$P,allNAICS!$C:$C,'Revenue per capita'!$A229,allNAICS!$E:$E,'Revenue per capita'!G$1)/$B229)</f>
        <v>8.2192066830060993E-3</v>
      </c>
      <c r="H229" s="2" t="str">
        <f>IF('Number of Firms per 1000 Capita'!H229=0,"",SUMIFS(allNAICS!$P:$P,allNAICS!$C:$C,'Revenue per capita'!$A229,allNAICS!$E:$E,'Revenue per capita'!H$1)/$B229)</f>
        <v/>
      </c>
      <c r="I229" s="2">
        <f>IF('Number of Firms per 1000 Capita'!I229=0,"",SUMIFS(allNAICS!$P:$P,allNAICS!$C:$C,'Revenue per capita'!$A229,allNAICS!$E:$E,'Revenue per capita'!I$1)/$B229)</f>
        <v>1.6704279067933148</v>
      </c>
      <c r="J229" s="2">
        <f>IF('Number of Firms per 1000 Capita'!J229=0,"",SUMIFS(allNAICS!$P:$P,allNAICS!$C:$C,'Revenue per capita'!$A229,allNAICS!$E:$E,'Revenue per capita'!J$1)/$B229)</f>
        <v>3.9513934721914521</v>
      </c>
      <c r="K229" s="2">
        <f>IF('Number of Firms per 1000 Capita'!K229=0,"",SUMIFS(allNAICS!$P:$P,allNAICS!$C:$C,'Revenue per capita'!$A229,allNAICS!$E:$E,'Revenue per capita'!K$1)/$B229)</f>
        <v>12.669273784488828</v>
      </c>
      <c r="L229" s="2">
        <f>IF('Number of Firms per 1000 Capita'!L229=0,"",SUMIFS(allNAICS!$P:$P,allNAICS!$C:$C,'Revenue per capita'!$A229,allNAICS!$E:$E,'Revenue per capita'!L$1)/$B229)</f>
        <v>16.342325434651737</v>
      </c>
      <c r="M229" s="2">
        <f>IF('Number of Firms per 1000 Capita'!M229=0,"",SUMIFS(allNAICS!$P:$P,allNAICS!$C:$C,'Revenue per capita'!$A229,allNAICS!$E:$E,'Revenue per capita'!M$1)/$B229)</f>
        <v>14.619459777967748</v>
      </c>
      <c r="N229" s="2">
        <f>IF('Number of Firms per 1000 Capita'!N229=0,"",SUMIFS(allNAICS!$P:$P,allNAICS!$C:$C,'Revenue per capita'!$A229,allNAICS!$E:$E,'Revenue per capita'!N$1)/$B229)</f>
        <v>1.5910532902924974</v>
      </c>
      <c r="O229" s="2">
        <f>IF('Number of Firms per 1000 Capita'!O229=0,"",SUMIFS(allNAICS!$P:$P,allNAICS!$C:$C,'Revenue per capita'!$A229,allNAICS!$E:$E,'Revenue per capita'!O$1)/$B229)</f>
        <v>3.1181948831204682</v>
      </c>
      <c r="P229" s="2">
        <f>IF('Number of Firms per 1000 Capita'!P229=0,"",SUMIFS(allNAICS!$P:$P,allNAICS!$C:$C,'Revenue per capita'!$A229,allNAICS!$E:$E,'Revenue per capita'!P$1)/$B229)</f>
        <v>6.7736006412048342</v>
      </c>
      <c r="Q229" s="2">
        <f>IF('Number of Firms per 1000 Capita'!Q229=0,"",SUMIFS(allNAICS!$P:$P,allNAICS!$C:$C,'Revenue per capita'!$A229,allNAICS!$E:$E,'Revenue per capita'!Q$1)/$B229)</f>
        <v>3.2550877074955316</v>
      </c>
      <c r="R229" s="2">
        <f>IF('Number of Firms per 1000 Capita'!R229=0,"",SUMIFS(allNAICS!$P:$P,allNAICS!$C:$C,'Revenue per capita'!$A229,allNAICS!$E:$E,'Revenue per capita'!R$1)/$B229)</f>
        <v>4.3301671331485965</v>
      </c>
      <c r="S229" s="2">
        <f>IF('Number of Firms per 1000 Capita'!S229=0,"",SUMIFS(allNAICS!$P:$P,allNAICS!$C:$C,'Revenue per capita'!$A229,allNAICS!$E:$E,'Revenue per capita'!S$1)/$B229)</f>
        <v>1.6746743809206763</v>
      </c>
      <c r="T229" s="2">
        <f>IF('Number of Firms per 1000 Capita'!T229=0,"",SUMIFS(allNAICS!$P:$P,allNAICS!$C:$C,'Revenue per capita'!$A229,allNAICS!$E:$E,'Revenue per capita'!T$1)/$B229)</f>
        <v>3.8421926235925796</v>
      </c>
      <c r="U229" s="2">
        <f>IF('Number of Firms per 1000 Capita'!U229=0,"",SUMIFS(allNAICS!$P:$P,allNAICS!$C:$C,'Revenue per capita'!$A229,allNAICS!$E:$E,'Revenue per capita'!U$1)/$B229)</f>
        <v>8.8830578325467133</v>
      </c>
      <c r="V229" s="2">
        <f>IF('Number of Firms per 1000 Capita'!V229=0,"",SUMIFS(allNAICS!$P:$P,allNAICS!$C:$C,'Revenue per capita'!$A229,allNAICS!$E:$E,'Revenue per capita'!V$1)/$B229)</f>
        <v>0.33495065112216643</v>
      </c>
      <c r="W229" s="2">
        <f>IF('Number of Firms per 1000 Capita'!W229=0,"",SUMIFS(allNAICS!$P:$P,allNAICS!$C:$C,'Revenue per capita'!$A229,allNAICS!$E:$E,'Revenue per capita'!W$1)/$B229)</f>
        <v>1.6625914743419472</v>
      </c>
      <c r="X229" s="2">
        <f>IF('Number of Firms per 1000 Capita'!X229=0,"",SUMIFS(allNAICS!$P:$P,allNAICS!$C:$C,'Revenue per capita'!$A229,allNAICS!$E:$E,'Revenue per capita'!X$1)/$B229)</f>
        <v>0.95063024357200276</v>
      </c>
      <c r="Y229" s="2">
        <f>IF('Number of Firms per 1000 Capita'!Y229=0,"",SUMIFS(allNAICS!$P:$P,allNAICS!$C:$C,'Revenue per capita'!$A229,allNAICS!$E:$E,'Revenue per capita'!Y$1)/$B229)</f>
        <v>1.0318560954476546</v>
      </c>
      <c r="Z229" s="2" t="str">
        <f>IF('Number of Firms per 1000 Capita'!Z229=0,"",SUMIFS(allNAICS!$P:$P,allNAICS!$C:$C,'Revenue per capita'!$A229,allNAICS!$E:$E,'Revenue per capita'!Z$1)/$B229)</f>
        <v/>
      </c>
    </row>
    <row r="230" spans="1:26" x14ac:dyDescent="0.45">
      <c r="A230" s="2" t="s">
        <v>718</v>
      </c>
      <c r="B230" s="2">
        <v>1260660</v>
      </c>
      <c r="C230" s="2" t="s">
        <v>455</v>
      </c>
      <c r="D230" s="2">
        <v>29.951065799999999</v>
      </c>
      <c r="E230" s="2">
        <v>-90.071532300000001</v>
      </c>
      <c r="F230" s="3">
        <f t="shared" si="3"/>
        <v>175.25802595465865</v>
      </c>
      <c r="G230" s="2">
        <f>IF('Number of Firms per 1000 Capita'!G230=0,"",SUMIFS(allNAICS!$P:$P,allNAICS!$C:$C,'Revenue per capita'!$A230,allNAICS!$E:$E,'Revenue per capita'!G$1)/$B230)</f>
        <v>0.1503767867624895</v>
      </c>
      <c r="H230" s="2">
        <f>IF('Number of Firms per 1000 Capita'!H230=0,"",SUMIFS(allNAICS!$P:$P,allNAICS!$C:$C,'Revenue per capita'!$A230,allNAICS!$E:$E,'Revenue per capita'!H$1)/$B230)</f>
        <v>0.96471610108990524</v>
      </c>
      <c r="I230" s="2">
        <f>IF('Number of Firms per 1000 Capita'!I230=0,"",SUMIFS(allNAICS!$P:$P,allNAICS!$C:$C,'Revenue per capita'!$A230,allNAICS!$E:$E,'Revenue per capita'!I$1)/$B230)</f>
        <v>2.2354100233211174</v>
      </c>
      <c r="J230" s="2">
        <f>IF('Number of Firms per 1000 Capita'!J230=0,"",SUMIFS(allNAICS!$P:$P,allNAICS!$C:$C,'Revenue per capita'!$A230,allNAICS!$E:$E,'Revenue per capita'!J$1)/$B230)</f>
        <v>5.6731569178049597</v>
      </c>
      <c r="K230" s="2">
        <f>IF('Number of Firms per 1000 Capita'!K230=0,"",SUMIFS(allNAICS!$P:$P,allNAICS!$C:$C,'Revenue per capita'!$A230,allNAICS!$E:$E,'Revenue per capita'!K$1)/$B230)</f>
        <v>86.597275236780732</v>
      </c>
      <c r="L230" s="2">
        <f>IF('Number of Firms per 1000 Capita'!L230=0,"",SUMIFS(allNAICS!$P:$P,allNAICS!$C:$C,'Revenue per capita'!$A230,allNAICS!$E:$E,'Revenue per capita'!L$1)/$B230)</f>
        <v>29.901428616756302</v>
      </c>
      <c r="M230" s="2">
        <f>IF('Number of Firms per 1000 Capita'!M230=0,"",SUMIFS(allNAICS!$P:$P,allNAICS!$C:$C,'Revenue per capita'!$A230,allNAICS!$E:$E,'Revenue per capita'!M$1)/$B230)</f>
        <v>13.878815065124618</v>
      </c>
      <c r="N230" s="2">
        <f>IF('Number of Firms per 1000 Capita'!N230=0,"",SUMIFS(allNAICS!$P:$P,allNAICS!$C:$C,'Revenue per capita'!$A230,allNAICS!$E:$E,'Revenue per capita'!N$1)/$B230)</f>
        <v>4.9016816588136374</v>
      </c>
      <c r="O230" s="2">
        <f>IF('Number of Firms per 1000 Capita'!O230=0,"",SUMIFS(allNAICS!$P:$P,allNAICS!$C:$C,'Revenue per capita'!$A230,allNAICS!$E:$E,'Revenue per capita'!O$1)/$B230)</f>
        <v>1.6152340837339172</v>
      </c>
      <c r="P230" s="2">
        <f>IF('Number of Firms per 1000 Capita'!P230=0,"",SUMIFS(allNAICS!$P:$P,allNAICS!$C:$C,'Revenue per capita'!$A230,allNAICS!$E:$E,'Revenue per capita'!P$1)/$B230)</f>
        <v>5.9426141862199167</v>
      </c>
      <c r="Q230" s="2">
        <f>IF('Number of Firms per 1000 Capita'!Q230=0,"",SUMIFS(allNAICS!$P:$P,allNAICS!$C:$C,'Revenue per capita'!$A230,allNAICS!$E:$E,'Revenue per capita'!Q$1)/$B230)</f>
        <v>2.2230411054526993</v>
      </c>
      <c r="R230" s="2">
        <f>IF('Number of Firms per 1000 Capita'!R230=0,"",SUMIFS(allNAICS!$P:$P,allNAICS!$C:$C,'Revenue per capita'!$A230,allNAICS!$E:$E,'Revenue per capita'!R$1)/$B230)</f>
        <v>5.2007654720543206</v>
      </c>
      <c r="S230" s="2">
        <f>IF('Number of Firms per 1000 Capita'!S230=0,"",SUMIFS(allNAICS!$P:$P,allNAICS!$C:$C,'Revenue per capita'!$A230,allNAICS!$E:$E,'Revenue per capita'!S$1)/$B230)</f>
        <v>1.9967286976663017</v>
      </c>
      <c r="T230" s="2">
        <f>IF('Number of Firms per 1000 Capita'!T230=0,"",SUMIFS(allNAICS!$P:$P,allNAICS!$C:$C,'Revenue per capita'!$A230,allNAICS!$E:$E,'Revenue per capita'!T$1)/$B230)</f>
        <v>1.4902162359399045</v>
      </c>
      <c r="U230" s="2">
        <f>IF('Number of Firms per 1000 Capita'!U230=0,"",SUMIFS(allNAICS!$P:$P,allNAICS!$C:$C,'Revenue per capita'!$A230,allNAICS!$E:$E,'Revenue per capita'!U$1)/$B230)</f>
        <v>5.3463685688448912</v>
      </c>
      <c r="V230" s="2">
        <f>IF('Number of Firms per 1000 Capita'!V230=0,"",SUMIFS(allNAICS!$P:$P,allNAICS!$C:$C,'Revenue per capita'!$A230,allNAICS!$E:$E,'Revenue per capita'!V$1)/$B230)</f>
        <v>1.2769208192534069</v>
      </c>
      <c r="W230" s="2">
        <f>IF('Number of Firms per 1000 Capita'!W230=0,"",SUMIFS(allNAICS!$P:$P,allNAICS!$C:$C,'Revenue per capita'!$A230,allNAICS!$E:$E,'Revenue per capita'!W$1)/$B230)</f>
        <v>3.7995724461789857</v>
      </c>
      <c r="X230" s="2">
        <f>IF('Number of Firms per 1000 Capita'!X230=0,"",SUMIFS(allNAICS!$P:$P,allNAICS!$C:$C,'Revenue per capita'!$A230,allNAICS!$E:$E,'Revenue per capita'!X$1)/$B230)</f>
        <v>1.360608728761125</v>
      </c>
      <c r="Y230" s="2">
        <f>IF('Number of Firms per 1000 Capita'!Y230=0,"",SUMIFS(allNAICS!$P:$P,allNAICS!$C:$C,'Revenue per capita'!$A230,allNAICS!$E:$E,'Revenue per capita'!Y$1)/$B230)</f>
        <v>0.70309520409943993</v>
      </c>
      <c r="Z230" s="2" t="str">
        <f>IF('Number of Firms per 1000 Capita'!Z230=0,"",SUMIFS(allNAICS!$P:$P,allNAICS!$C:$C,'Revenue per capita'!$A230,allNAICS!$E:$E,'Revenue per capita'!Z$1)/$B230)</f>
        <v/>
      </c>
    </row>
    <row r="231" spans="1:26" x14ac:dyDescent="0.45">
      <c r="A231" s="2" t="s">
        <v>719</v>
      </c>
      <c r="B231" s="2">
        <v>20192042</v>
      </c>
      <c r="C231" s="2" t="s">
        <v>451</v>
      </c>
      <c r="D231" s="2">
        <v>40.712783700000003</v>
      </c>
      <c r="E231" s="2">
        <v>-74.005941300000003</v>
      </c>
      <c r="F231" s="3">
        <f t="shared" si="3"/>
        <v>133.45513524585576</v>
      </c>
      <c r="G231" s="2">
        <f>IF('Number of Firms per 1000 Capita'!G231=0,"",SUMIFS(allNAICS!$P:$P,allNAICS!$C:$C,'Revenue per capita'!$A231,allNAICS!$E:$E,'Revenue per capita'!G$1)/$B231)</f>
        <v>1.8604854328254667E-2</v>
      </c>
      <c r="H231" s="2">
        <f>IF('Number of Firms per 1000 Capita'!H231=0,"",SUMIFS(allNAICS!$P:$P,allNAICS!$C:$C,'Revenue per capita'!$A231,allNAICS!$E:$E,'Revenue per capita'!H$1)/$B231)</f>
        <v>2.7839977749650083E-2</v>
      </c>
      <c r="I231" s="2">
        <f>IF('Number of Firms per 1000 Capita'!I231=0,"",SUMIFS(allNAICS!$P:$P,allNAICS!$C:$C,'Revenue per capita'!$A231,allNAICS!$E:$E,'Revenue per capita'!I$1)/$B231)</f>
        <v>1.6566478516635414</v>
      </c>
      <c r="J231" s="2">
        <f>IF('Number of Firms per 1000 Capita'!J231=0,"",SUMIFS(allNAICS!$P:$P,allNAICS!$C:$C,'Revenue per capita'!$A231,allNAICS!$E:$E,'Revenue per capita'!J$1)/$B231)</f>
        <v>5.0179236948893031</v>
      </c>
      <c r="K231" s="2">
        <f>IF('Number of Firms per 1000 Capita'!K231=0,"",SUMIFS(allNAICS!$P:$P,allNAICS!$C:$C,'Revenue per capita'!$A231,allNAICS!$E:$E,'Revenue per capita'!K$1)/$B231)</f>
        <v>6.4647461608885326</v>
      </c>
      <c r="L231" s="2">
        <f>IF('Number of Firms per 1000 Capita'!L231=0,"",SUMIFS(allNAICS!$P:$P,allNAICS!$C:$C,'Revenue per capita'!$A231,allNAICS!$E:$E,'Revenue per capita'!L$1)/$B231)</f>
        <v>33.435552679615071</v>
      </c>
      <c r="M231" s="2">
        <f>IF('Number of Firms per 1000 Capita'!M231=0,"",SUMIFS(allNAICS!$P:$P,allNAICS!$C:$C,'Revenue per capita'!$A231,allNAICS!$E:$E,'Revenue per capita'!M$1)/$B231)</f>
        <v>13.872358625244539</v>
      </c>
      <c r="N231" s="2">
        <f>IF('Number of Firms per 1000 Capita'!N231=0,"",SUMIFS(allNAICS!$P:$P,allNAICS!$C:$C,'Revenue per capita'!$A231,allNAICS!$E:$E,'Revenue per capita'!N$1)/$B231)</f>
        <v>3.4117312156937869</v>
      </c>
      <c r="O231" s="2">
        <f>IF('Number of Firms per 1000 Capita'!O231=0,"",SUMIFS(allNAICS!$P:$P,allNAICS!$C:$C,'Revenue per capita'!$A231,allNAICS!$E:$E,'Revenue per capita'!O$1)/$B231)</f>
        <v>7.9725623589729064</v>
      </c>
      <c r="P231" s="2">
        <f>IF('Number of Firms per 1000 Capita'!P231=0,"",SUMIFS(allNAICS!$P:$P,allNAICS!$C:$C,'Revenue per capita'!$A231,allNAICS!$E:$E,'Revenue per capita'!P$1)/$B231)</f>
        <v>29.121207899626992</v>
      </c>
      <c r="Q231" s="2">
        <f>IF('Number of Firms per 1000 Capita'!Q231=0,"",SUMIFS(allNAICS!$P:$P,allNAICS!$C:$C,'Revenue per capita'!$A231,allNAICS!$E:$E,'Revenue per capita'!Q$1)/$B231)</f>
        <v>4.4743133458220816</v>
      </c>
      <c r="R231" s="2">
        <f>IF('Number of Firms per 1000 Capita'!R231=0,"",SUMIFS(allNAICS!$P:$P,allNAICS!$C:$C,'Revenue per capita'!$A231,allNAICS!$E:$E,'Revenue per capita'!R$1)/$B231)</f>
        <v>9.3108115563547269</v>
      </c>
      <c r="S231" s="2">
        <f>IF('Number of Firms per 1000 Capita'!S231=0,"",SUMIFS(allNAICS!$P:$P,allNAICS!$C:$C,'Revenue per capita'!$A231,allNAICS!$E:$E,'Revenue per capita'!S$1)/$B231)</f>
        <v>2.9628515035774985</v>
      </c>
      <c r="T231" s="2">
        <f>IF('Number of Firms per 1000 Capita'!T231=0,"",SUMIFS(allNAICS!$P:$P,allNAICS!$C:$C,'Revenue per capita'!$A231,allNAICS!$E:$E,'Revenue per capita'!T$1)/$B231)</f>
        <v>1.5328173841952191</v>
      </c>
      <c r="U231" s="2">
        <f>IF('Number of Firms per 1000 Capita'!U231=0,"",SUMIFS(allNAICS!$P:$P,allNAICS!$C:$C,'Revenue per capita'!$A231,allNAICS!$E:$E,'Revenue per capita'!U$1)/$B231)</f>
        <v>7.7040779233719894</v>
      </c>
      <c r="V231" s="2">
        <f>IF('Number of Firms per 1000 Capita'!V231=0,"",SUMIFS(allNAICS!$P:$P,allNAICS!$C:$C,'Revenue per capita'!$A231,allNAICS!$E:$E,'Revenue per capita'!V$1)/$B231)</f>
        <v>1.2653760327954944</v>
      </c>
      <c r="W231" s="2">
        <f>IF('Number of Firms per 1000 Capita'!W231=0,"",SUMIFS(allNAICS!$P:$P,allNAICS!$C:$C,'Revenue per capita'!$A231,allNAICS!$E:$E,'Revenue per capita'!W$1)/$B231)</f>
        <v>2.4818882607316288</v>
      </c>
      <c r="X231" s="2">
        <f>IF('Number of Firms per 1000 Capita'!X231=0,"",SUMIFS(allNAICS!$P:$P,allNAICS!$C:$C,'Revenue per capita'!$A231,allNAICS!$E:$E,'Revenue per capita'!X$1)/$B231)</f>
        <v>1.0881412588186969</v>
      </c>
      <c r="Y231" s="2">
        <f>IF('Number of Firms per 1000 Capita'!Y231=0,"",SUMIFS(allNAICS!$P:$P,allNAICS!$C:$C,'Revenue per capita'!$A231,allNAICS!$E:$E,'Revenue per capita'!Y$1)/$B231)</f>
        <v>1.6297158553850075</v>
      </c>
      <c r="Z231" s="2">
        <f>IF('Number of Firms per 1000 Capita'!Z231=0,"",SUMIFS(allNAICS!$P:$P,allNAICS!$C:$C,'Revenue per capita'!$A231,allNAICS!$E:$E,'Revenue per capita'!Z$1)/$B231)</f>
        <v>5.9668061308509558E-3</v>
      </c>
    </row>
    <row r="232" spans="1:26" x14ac:dyDescent="0.45">
      <c r="A232" s="2" t="s">
        <v>720</v>
      </c>
      <c r="B232" s="2">
        <v>154948</v>
      </c>
      <c r="C232" s="2" t="s">
        <v>466</v>
      </c>
      <c r="D232" s="2">
        <v>41.829769400000004</v>
      </c>
      <c r="E232" s="2">
        <v>-86.254176799999996</v>
      </c>
      <c r="F232" s="3">
        <f t="shared" si="3"/>
        <v>65.286573560162111</v>
      </c>
      <c r="G232" s="2">
        <f>IF('Number of Firms per 1000 Capita'!G232=0,"",SUMIFS(allNAICS!$P:$P,allNAICS!$C:$C,'Revenue per capita'!$A232,allNAICS!$E:$E,'Revenue per capita'!G$1)/$B232)</f>
        <v>0</v>
      </c>
      <c r="H232" s="2" t="str">
        <f>IF('Number of Firms per 1000 Capita'!H232=0,"",SUMIFS(allNAICS!$P:$P,allNAICS!$C:$C,'Revenue per capita'!$A232,allNAICS!$E:$E,'Revenue per capita'!H$1)/$B232)</f>
        <v/>
      </c>
      <c r="I232" s="2" t="str">
        <f>IF('Number of Firms per 1000 Capita'!I232=0,"",SUMIFS(allNAICS!$P:$P,allNAICS!$C:$C,'Revenue per capita'!$A232,allNAICS!$E:$E,'Revenue per capita'!I$1)/$B232)</f>
        <v/>
      </c>
      <c r="J232" s="2">
        <f>IF('Number of Firms per 1000 Capita'!J232=0,"",SUMIFS(allNAICS!$P:$P,allNAICS!$C:$C,'Revenue per capita'!$A232,allNAICS!$E:$E,'Revenue per capita'!J$1)/$B232)</f>
        <v>2.2524976121021245</v>
      </c>
      <c r="K232" s="2">
        <f>IF('Number of Firms per 1000 Capita'!K232=0,"",SUMIFS(allNAICS!$P:$P,allNAICS!$C:$C,'Revenue per capita'!$A232,allNAICS!$E:$E,'Revenue per capita'!K$1)/$B232)</f>
        <v>14.908601595373932</v>
      </c>
      <c r="L232" s="2">
        <f>IF('Number of Firms per 1000 Capita'!L232=0,"",SUMIFS(allNAICS!$P:$P,allNAICS!$C:$C,'Revenue per capita'!$A232,allNAICS!$E:$E,'Revenue per capita'!L$1)/$B232)</f>
        <v>16.060194387794613</v>
      </c>
      <c r="M232" s="2">
        <f>IF('Number of Firms per 1000 Capita'!M232=0,"",SUMIFS(allNAICS!$P:$P,allNAICS!$C:$C,'Revenue per capita'!$A232,allNAICS!$E:$E,'Revenue per capita'!M$1)/$B232)</f>
        <v>14.384574179724812</v>
      </c>
      <c r="N232" s="2">
        <f>IF('Number of Firms per 1000 Capita'!N232=0,"",SUMIFS(allNAICS!$P:$P,allNAICS!$C:$C,'Revenue per capita'!$A232,allNAICS!$E:$E,'Revenue per capita'!N$1)/$B232)</f>
        <v>2.1005498618891498</v>
      </c>
      <c r="O232" s="2">
        <f>IF('Number of Firms per 1000 Capita'!O232=0,"",SUMIFS(allNAICS!$P:$P,allNAICS!$C:$C,'Revenue per capita'!$A232,allNAICS!$E:$E,'Revenue per capita'!O$1)/$B232)</f>
        <v>0.58864264140227684</v>
      </c>
      <c r="P232" s="2">
        <f>IF('Number of Firms per 1000 Capita'!P232=0,"",SUMIFS(allNAICS!$P:$P,allNAICS!$C:$C,'Revenue per capita'!$A232,allNAICS!$E:$E,'Revenue per capita'!P$1)/$B232)</f>
        <v>1.8777525363347705</v>
      </c>
      <c r="Q232" s="2">
        <f>IF('Number of Firms per 1000 Capita'!Q232=0,"",SUMIFS(allNAICS!$P:$P,allNAICS!$C:$C,'Revenue per capita'!$A232,allNAICS!$E:$E,'Revenue per capita'!Q$1)/$B232)</f>
        <v>0.73380747089346099</v>
      </c>
      <c r="R232" s="2">
        <f>IF('Number of Firms per 1000 Capita'!R232=0,"",SUMIFS(allNAICS!$P:$P,allNAICS!$C:$C,'Revenue per capita'!$A232,allNAICS!$E:$E,'Revenue per capita'!R$1)/$B232)</f>
        <v>2.1433642254175593</v>
      </c>
      <c r="S232" s="2">
        <f>IF('Number of Firms per 1000 Capita'!S232=0,"",SUMIFS(allNAICS!$P:$P,allNAICS!$C:$C,'Revenue per capita'!$A232,allNAICS!$E:$E,'Revenue per capita'!S$1)/$B232)</f>
        <v>1.593812117613651</v>
      </c>
      <c r="T232" s="2">
        <f>IF('Number of Firms per 1000 Capita'!T232=0,"",SUMIFS(allNAICS!$P:$P,allNAICS!$C:$C,'Revenue per capita'!$A232,allNAICS!$E:$E,'Revenue per capita'!T$1)/$B232)</f>
        <v>0.54961019180628334</v>
      </c>
      <c r="U232" s="2">
        <f>IF('Number of Firms per 1000 Capita'!U232=0,"",SUMIFS(allNAICS!$P:$P,allNAICS!$C:$C,'Revenue per capita'!$A232,allNAICS!$E:$E,'Revenue per capita'!U$1)/$B232)</f>
        <v>5.2754214317061203</v>
      </c>
      <c r="V232" s="2">
        <f>IF('Number of Firms per 1000 Capita'!V232=0,"",SUMIFS(allNAICS!$P:$P,allNAICS!$C:$C,'Revenue per capita'!$A232,allNAICS!$E:$E,'Revenue per capita'!V$1)/$B232)</f>
        <v>0.28092650437566152</v>
      </c>
      <c r="W232" s="2">
        <f>IF('Number of Firms per 1000 Capita'!W232=0,"",SUMIFS(allNAICS!$P:$P,allNAICS!$C:$C,'Revenue per capita'!$A232,allNAICS!$E:$E,'Revenue per capita'!W$1)/$B232)</f>
        <v>1.5178576038412888</v>
      </c>
      <c r="X232" s="2">
        <f>IF('Number of Firms per 1000 Capita'!X232=0,"",SUMIFS(allNAICS!$P:$P,allNAICS!$C:$C,'Revenue per capita'!$A232,allNAICS!$E:$E,'Revenue per capita'!X$1)/$B232)</f>
        <v>1.0189611998864134</v>
      </c>
      <c r="Y232" s="2" t="str">
        <f>IF('Number of Firms per 1000 Capita'!Y232=0,"",SUMIFS(allNAICS!$P:$P,allNAICS!$C:$C,'Revenue per capita'!$A232,allNAICS!$E:$E,'Revenue per capita'!Y$1)/$B232)</f>
        <v/>
      </c>
      <c r="Z232" s="2" t="str">
        <f>IF('Number of Firms per 1000 Capita'!Z232=0,"",SUMIFS(allNAICS!$P:$P,allNAICS!$C:$C,'Revenue per capita'!$A232,allNAICS!$E:$E,'Revenue per capita'!Z$1)/$B232)</f>
        <v/>
      </c>
    </row>
    <row r="233" spans="1:26" x14ac:dyDescent="0.45">
      <c r="A233" s="2" t="s">
        <v>721</v>
      </c>
      <c r="B233" s="2">
        <v>768381</v>
      </c>
      <c r="C233" s="2" t="s">
        <v>526</v>
      </c>
      <c r="D233" s="2">
        <v>27.044224</v>
      </c>
      <c r="E233" s="2">
        <v>-82.235925399999999</v>
      </c>
      <c r="F233" s="3">
        <f t="shared" si="3"/>
        <v>51.25468615179188</v>
      </c>
      <c r="G233" s="2">
        <f>IF('Number of Firms per 1000 Capita'!G233=0,"",SUMIFS(allNAICS!$P:$P,allNAICS!$C:$C,'Revenue per capita'!$A233,allNAICS!$E:$E,'Revenue per capita'!G$1)/$B233)</f>
        <v>0.20874409960683568</v>
      </c>
      <c r="H233" s="2">
        <f>IF('Number of Firms per 1000 Capita'!H233=0,"",SUMIFS(allNAICS!$P:$P,allNAICS!$C:$C,'Revenue per capita'!$A233,allNAICS!$E:$E,'Revenue per capita'!H$1)/$B233)</f>
        <v>0.2619846144035316</v>
      </c>
      <c r="I233" s="2" t="str">
        <f>IF('Number of Firms per 1000 Capita'!I233=0,"",SUMIFS(allNAICS!$P:$P,allNAICS!$C:$C,'Revenue per capita'!$A233,allNAICS!$E:$E,'Revenue per capita'!I$1)/$B233)</f>
        <v/>
      </c>
      <c r="J233" s="2">
        <f>IF('Number of Firms per 1000 Capita'!J233=0,"",SUMIFS(allNAICS!$P:$P,allNAICS!$C:$C,'Revenue per capita'!$A233,allNAICS!$E:$E,'Revenue per capita'!J$1)/$B233)</f>
        <v>3.9219124366687881</v>
      </c>
      <c r="K233" s="2">
        <f>IF('Number of Firms per 1000 Capita'!K233=0,"",SUMIFS(allNAICS!$P:$P,allNAICS!$C:$C,'Revenue per capita'!$A233,allNAICS!$E:$E,'Revenue per capita'!K$1)/$B233)</f>
        <v>4.922114159512013</v>
      </c>
      <c r="L233" s="2">
        <f>IF('Number of Firms per 1000 Capita'!L233=0,"",SUMIFS(allNAICS!$P:$P,allNAICS!$C:$C,'Revenue per capita'!$A233,allNAICS!$E:$E,'Revenue per capita'!L$1)/$B233)</f>
        <v>7.4510600860770895</v>
      </c>
      <c r="M233" s="2">
        <f>IF('Number of Firms per 1000 Capita'!M233=0,"",SUMIFS(allNAICS!$P:$P,allNAICS!$C:$C,'Revenue per capita'!$A233,allNAICS!$E:$E,'Revenue per capita'!M$1)/$B233)</f>
        <v>12.666576867465489</v>
      </c>
      <c r="N233" s="2">
        <f>IF('Number of Firms per 1000 Capita'!N233=0,"",SUMIFS(allNAICS!$P:$P,allNAICS!$C:$C,'Revenue per capita'!$A233,allNAICS!$E:$E,'Revenue per capita'!N$1)/$B233)</f>
        <v>0.6064959961269214</v>
      </c>
      <c r="O233" s="2">
        <f>IF('Number of Firms per 1000 Capita'!O233=0,"",SUMIFS(allNAICS!$P:$P,allNAICS!$C:$C,'Revenue per capita'!$A233,allNAICS!$E:$E,'Revenue per capita'!O$1)/$B233)</f>
        <v>1.0690581885809254</v>
      </c>
      <c r="P233" s="2">
        <f>IF('Number of Firms per 1000 Capita'!P233=0,"",SUMIFS(allNAICS!$P:$P,allNAICS!$C:$C,'Revenue per capita'!$A233,allNAICS!$E:$E,'Revenue per capita'!P$1)/$B233)</f>
        <v>3.2003303048878098</v>
      </c>
      <c r="Q233" s="2">
        <f>IF('Number of Firms per 1000 Capita'!Q233=0,"",SUMIFS(allNAICS!$P:$P,allNAICS!$C:$C,'Revenue per capita'!$A233,allNAICS!$E:$E,'Revenue per capita'!Q$1)/$B233)</f>
        <v>2.181670291170656</v>
      </c>
      <c r="R233" s="2">
        <f>IF('Number of Firms per 1000 Capita'!R233=0,"",SUMIFS(allNAICS!$P:$P,allNAICS!$C:$C,'Revenue per capita'!$A233,allNAICS!$E:$E,'Revenue per capita'!R$1)/$B233)</f>
        <v>2.983756756088451</v>
      </c>
      <c r="S233" s="2">
        <f>IF('Number of Firms per 1000 Capita'!S233=0,"",SUMIFS(allNAICS!$P:$P,allNAICS!$C:$C,'Revenue per capita'!$A233,allNAICS!$E:$E,'Revenue per capita'!S$1)/$B233)</f>
        <v>2.6643136673082752</v>
      </c>
      <c r="T233" s="2">
        <f>IF('Number of Firms per 1000 Capita'!T233=0,"",SUMIFS(allNAICS!$P:$P,allNAICS!$C:$C,'Revenue per capita'!$A233,allNAICS!$E:$E,'Revenue per capita'!T$1)/$B233)</f>
        <v>0.50244735359151249</v>
      </c>
      <c r="U233" s="2">
        <f>IF('Number of Firms per 1000 Capita'!U233=0,"",SUMIFS(allNAICS!$P:$P,allNAICS!$C:$C,'Revenue per capita'!$A233,allNAICS!$E:$E,'Revenue per capita'!U$1)/$B233)</f>
        <v>5.2505840201670786</v>
      </c>
      <c r="V233" s="2">
        <f>IF('Number of Firms per 1000 Capita'!V233=0,"",SUMIFS(allNAICS!$P:$P,allNAICS!$C:$C,'Revenue per capita'!$A233,allNAICS!$E:$E,'Revenue per capita'!V$1)/$B233)</f>
        <v>0.52970206186774527</v>
      </c>
      <c r="W233" s="2">
        <f>IF('Number of Firms per 1000 Capita'!W233=0,"",SUMIFS(allNAICS!$P:$P,allNAICS!$C:$C,'Revenue per capita'!$A233,allNAICS!$E:$E,'Revenue per capita'!W$1)/$B233)</f>
        <v>1.7720662015328332</v>
      </c>
      <c r="X233" s="2">
        <f>IF('Number of Firms per 1000 Capita'!X233=0,"",SUMIFS(allNAICS!$P:$P,allNAICS!$C:$C,'Revenue per capita'!$A233,allNAICS!$E:$E,'Revenue per capita'!X$1)/$B233)</f>
        <v>0.7695388095228799</v>
      </c>
      <c r="Y233" s="2">
        <f>IF('Number of Firms per 1000 Capita'!Y233=0,"",SUMIFS(allNAICS!$P:$P,allNAICS!$C:$C,'Revenue per capita'!$A233,allNAICS!$E:$E,'Revenue per capita'!Y$1)/$B233)</f>
        <v>0.29233023721304924</v>
      </c>
      <c r="Z233" s="2" t="str">
        <f>IF('Number of Firms per 1000 Capita'!Z233=0,"",SUMIFS(allNAICS!$P:$P,allNAICS!$C:$C,'Revenue per capita'!$A233,allNAICS!$E:$E,'Revenue per capita'!Z$1)/$B233)</f>
        <v/>
      </c>
    </row>
    <row r="234" spans="1:26" x14ac:dyDescent="0.45">
      <c r="A234" s="2" t="s">
        <v>722</v>
      </c>
      <c r="B234" s="2">
        <v>270772</v>
      </c>
      <c r="C234" s="2" t="s">
        <v>517</v>
      </c>
      <c r="D234" s="2">
        <v>41.524264899999999</v>
      </c>
      <c r="E234" s="2">
        <v>-72.075910500000006</v>
      </c>
      <c r="F234" s="3">
        <f t="shared" si="3"/>
        <v>84.432474554237515</v>
      </c>
      <c r="G234" s="2">
        <f>IF('Number of Firms per 1000 Capita'!G234=0,"",SUMIFS(allNAICS!$P:$P,allNAICS!$C:$C,'Revenue per capita'!$A234,allNAICS!$E:$E,'Revenue per capita'!G$1)/$B234)</f>
        <v>5.7376685920257631E-2</v>
      </c>
      <c r="H234" s="2" t="str">
        <f>IF('Number of Firms per 1000 Capita'!H234=0,"",SUMIFS(allNAICS!$P:$P,allNAICS!$C:$C,'Revenue per capita'!$A234,allNAICS!$E:$E,'Revenue per capita'!H$1)/$B234)</f>
        <v/>
      </c>
      <c r="I234" s="2">
        <f>IF('Number of Firms per 1000 Capita'!I234=0,"",SUMIFS(allNAICS!$P:$P,allNAICS!$C:$C,'Revenue per capita'!$A234,allNAICS!$E:$E,'Revenue per capita'!I$1)/$B234)</f>
        <v>3.1214416557103393</v>
      </c>
      <c r="J234" s="2">
        <f>IF('Number of Firms per 1000 Capita'!J234=0,"",SUMIFS(allNAICS!$P:$P,allNAICS!$C:$C,'Revenue per capita'!$A234,allNAICS!$E:$E,'Revenue per capita'!J$1)/$B234)</f>
        <v>4.3381110306826409</v>
      </c>
      <c r="K234" s="2">
        <f>IF('Number of Firms per 1000 Capita'!K234=0,"",SUMIFS(allNAICS!$P:$P,allNAICS!$C:$C,'Revenue per capita'!$A234,allNAICS!$E:$E,'Revenue per capita'!K$1)/$B234)</f>
        <v>27.82494866529774</v>
      </c>
      <c r="L234" s="2">
        <f>IF('Number of Firms per 1000 Capita'!L234=0,"",SUMIFS(allNAICS!$P:$P,allNAICS!$C:$C,'Revenue per capita'!$A234,allNAICS!$E:$E,'Revenue per capita'!L$1)/$B234)</f>
        <v>8.5601539302438958</v>
      </c>
      <c r="M234" s="2">
        <f>IF('Number of Firms per 1000 Capita'!M234=0,"",SUMIFS(allNAICS!$P:$P,allNAICS!$C:$C,'Revenue per capita'!$A234,allNAICS!$E:$E,'Revenue per capita'!M$1)/$B234)</f>
        <v>14.971843469782696</v>
      </c>
      <c r="N234" s="2">
        <f>IF('Number of Firms per 1000 Capita'!N234=0,"",SUMIFS(allNAICS!$P:$P,allNAICS!$C:$C,'Revenue per capita'!$A234,allNAICS!$E:$E,'Revenue per capita'!N$1)/$B234)</f>
        <v>1.3340965831031273</v>
      </c>
      <c r="O234" s="2">
        <f>IF('Number of Firms per 1000 Capita'!O234=0,"",SUMIFS(allNAICS!$P:$P,allNAICS!$C:$C,'Revenue per capita'!$A234,allNAICS!$E:$E,'Revenue per capita'!O$1)/$B234)</f>
        <v>1.3631173090275213</v>
      </c>
      <c r="P234" s="2">
        <f>IF('Number of Firms per 1000 Capita'!P234=0,"",SUMIFS(allNAICS!$P:$P,allNAICS!$C:$C,'Revenue per capita'!$A234,allNAICS!$E:$E,'Revenue per capita'!P$1)/$B234)</f>
        <v>1.4814714963142421</v>
      </c>
      <c r="Q234" s="2">
        <f>IF('Number of Firms per 1000 Capita'!Q234=0,"",SUMIFS(allNAICS!$P:$P,allNAICS!$C:$C,'Revenue per capita'!$A234,allNAICS!$E:$E,'Revenue per capita'!Q$1)/$B234)</f>
        <v>1.3444669315881996</v>
      </c>
      <c r="R234" s="2">
        <f>IF('Number of Firms per 1000 Capita'!R234=0,"",SUMIFS(allNAICS!$P:$P,allNAICS!$C:$C,'Revenue per capita'!$A234,allNAICS!$E:$E,'Revenue per capita'!R$1)/$B234)</f>
        <v>8.3583753120706721</v>
      </c>
      <c r="S234" s="2">
        <f>IF('Number of Firms per 1000 Capita'!S234=0,"",SUMIFS(allNAICS!$P:$P,allNAICS!$C:$C,'Revenue per capita'!$A234,allNAICS!$E:$E,'Revenue per capita'!S$1)/$B234)</f>
        <v>0.87725466444093181</v>
      </c>
      <c r="T234" s="2">
        <f>IF('Number of Firms per 1000 Capita'!T234=0,"",SUMIFS(allNAICS!$P:$P,allNAICS!$C:$C,'Revenue per capita'!$A234,allNAICS!$E:$E,'Revenue per capita'!T$1)/$B234)</f>
        <v>1.0555670453370363</v>
      </c>
      <c r="U234" s="2">
        <f>IF('Number of Firms per 1000 Capita'!U234=0,"",SUMIFS(allNAICS!$P:$P,allNAICS!$C:$C,'Revenue per capita'!$A234,allNAICS!$E:$E,'Revenue per capita'!U$1)/$B234)</f>
        <v>6.169814456443059</v>
      </c>
      <c r="V234" s="2">
        <f>IF('Number of Firms per 1000 Capita'!V234=0,"",SUMIFS(allNAICS!$P:$P,allNAICS!$C:$C,'Revenue per capita'!$A234,allNAICS!$E:$E,'Revenue per capita'!V$1)/$B234)</f>
        <v>0.67437548934158631</v>
      </c>
      <c r="W234" s="2">
        <f>IF('Number of Firms per 1000 Capita'!W234=0,"",SUMIFS(allNAICS!$P:$P,allNAICS!$C:$C,'Revenue per capita'!$A234,allNAICS!$E:$E,'Revenue per capita'!W$1)/$B234)</f>
        <v>2.1851299248075873</v>
      </c>
      <c r="X234" s="2">
        <f>IF('Number of Firms per 1000 Capita'!X234=0,"",SUMIFS(allNAICS!$P:$P,allNAICS!$C:$C,'Revenue per capita'!$A234,allNAICS!$E:$E,'Revenue per capita'!X$1)/$B234)</f>
        <v>0.71492990412598056</v>
      </c>
      <c r="Y234" s="2" t="str">
        <f>IF('Number of Firms per 1000 Capita'!Y234=0,"",SUMIFS(allNAICS!$P:$P,allNAICS!$C:$C,'Revenue per capita'!$A234,allNAICS!$E:$E,'Revenue per capita'!Y$1)/$B234)</f>
        <v/>
      </c>
      <c r="Z234" s="2" t="str">
        <f>IF('Number of Firms per 1000 Capita'!Z234=0,"",SUMIFS(allNAICS!$P:$P,allNAICS!$C:$C,'Revenue per capita'!$A234,allNAICS!$E:$E,'Revenue per capita'!Z$1)/$B234)</f>
        <v/>
      </c>
    </row>
    <row r="235" spans="1:26" x14ac:dyDescent="0.45">
      <c r="A235" s="2" t="s">
        <v>723</v>
      </c>
      <c r="B235" s="2">
        <v>343778</v>
      </c>
      <c r="C235" s="2" t="s">
        <v>526</v>
      </c>
      <c r="D235" s="2">
        <v>29.187198599999999</v>
      </c>
      <c r="E235" s="2">
        <v>-82.140092300000006</v>
      </c>
      <c r="F235" s="3">
        <f t="shared" si="3"/>
        <v>42.164789486238206</v>
      </c>
      <c r="G235" s="2">
        <f>IF('Number of Firms per 1000 Capita'!G235=0,"",SUMIFS(allNAICS!$P:$P,allNAICS!$C:$C,'Revenue per capita'!$A235,allNAICS!$E:$E,'Revenue per capita'!G$1)/$B235)</f>
        <v>8.9423988736917426E-2</v>
      </c>
      <c r="H235" s="2" t="str">
        <f>IF('Number of Firms per 1000 Capita'!H235=0,"",SUMIFS(allNAICS!$P:$P,allNAICS!$C:$C,'Revenue per capita'!$A235,allNAICS!$E:$E,'Revenue per capita'!H$1)/$B235)</f>
        <v/>
      </c>
      <c r="I235" s="2">
        <f>IF('Number of Firms per 1000 Capita'!I235=0,"",SUMIFS(allNAICS!$P:$P,allNAICS!$C:$C,'Revenue per capita'!$A235,allNAICS!$E:$E,'Revenue per capita'!I$1)/$B235)</f>
        <v>0.54601516094689018</v>
      </c>
      <c r="J235" s="2">
        <f>IF('Number of Firms per 1000 Capita'!J235=0,"",SUMIFS(allNAICS!$P:$P,allNAICS!$C:$C,'Revenue per capita'!$A235,allNAICS!$E:$E,'Revenue per capita'!J$1)/$B235)</f>
        <v>2.9230200885455146</v>
      </c>
      <c r="K235" s="2">
        <f>IF('Number of Firms per 1000 Capita'!K235=0,"",SUMIFS(allNAICS!$P:$P,allNAICS!$C:$C,'Revenue per capita'!$A235,allNAICS!$E:$E,'Revenue per capita'!K$1)/$B235)</f>
        <v>4.4802983320631338</v>
      </c>
      <c r="L235" s="2">
        <f>IF('Number of Firms per 1000 Capita'!L235=0,"",SUMIFS(allNAICS!$P:$P,allNAICS!$C:$C,'Revenue per capita'!$A235,allNAICS!$E:$E,'Revenue per capita'!L$1)/$B235)</f>
        <v>6.8153692208343752</v>
      </c>
      <c r="M235" s="2">
        <f>IF('Number of Firms per 1000 Capita'!M235=0,"",SUMIFS(allNAICS!$P:$P,allNAICS!$C:$C,'Revenue per capita'!$A235,allNAICS!$E:$E,'Revenue per capita'!M$1)/$B235)</f>
        <v>12.419340388273827</v>
      </c>
      <c r="N235" s="2">
        <f>IF('Number of Firms per 1000 Capita'!N235=0,"",SUMIFS(allNAICS!$P:$P,allNAICS!$C:$C,'Revenue per capita'!$A235,allNAICS!$E:$E,'Revenue per capita'!N$1)/$B235)</f>
        <v>1.3300589333814263</v>
      </c>
      <c r="O235" s="2">
        <f>IF('Number of Firms per 1000 Capita'!O235=0,"",SUMIFS(allNAICS!$P:$P,allNAICS!$C:$C,'Revenue per capita'!$A235,allNAICS!$E:$E,'Revenue per capita'!O$1)/$B235)</f>
        <v>1.6996608276271314</v>
      </c>
      <c r="P235" s="2">
        <f>IF('Number of Firms per 1000 Capita'!P235=0,"",SUMIFS(allNAICS!$P:$P,allNAICS!$C:$C,'Revenue per capita'!$A235,allNAICS!$E:$E,'Revenue per capita'!P$1)/$B235)</f>
        <v>1.2068660589101106</v>
      </c>
      <c r="Q235" s="2">
        <f>IF('Number of Firms per 1000 Capita'!Q235=0,"",SUMIFS(allNAICS!$P:$P,allNAICS!$C:$C,'Revenue per capita'!$A235,allNAICS!$E:$E,'Revenue per capita'!Q$1)/$B235)</f>
        <v>1.0578512877496524</v>
      </c>
      <c r="R235" s="2">
        <f>IF('Number of Firms per 1000 Capita'!R235=0,"",SUMIFS(allNAICS!$P:$P,allNAICS!$C:$C,'Revenue per capita'!$A235,allNAICS!$E:$E,'Revenue per capita'!R$1)/$B235)</f>
        <v>1.2323767082244936</v>
      </c>
      <c r="S235" s="2">
        <f>IF('Number of Firms per 1000 Capita'!S235=0,"",SUMIFS(allNAICS!$P:$P,allNAICS!$C:$C,'Revenue per capita'!$A235,allNAICS!$E:$E,'Revenue per capita'!S$1)/$B235)</f>
        <v>0.9421225325646202</v>
      </c>
      <c r="T235" s="2">
        <f>IF('Number of Firms per 1000 Capita'!T235=0,"",SUMIFS(allNAICS!$P:$P,allNAICS!$C:$C,'Revenue per capita'!$A235,allNAICS!$E:$E,'Revenue per capita'!T$1)/$B235)</f>
        <v>0.15756971068538417</v>
      </c>
      <c r="U235" s="2">
        <f>IF('Number of Firms per 1000 Capita'!U235=0,"",SUMIFS(allNAICS!$P:$P,allNAICS!$C:$C,'Revenue per capita'!$A235,allNAICS!$E:$E,'Revenue per capita'!U$1)/$B235)</f>
        <v>4.7651420393393407</v>
      </c>
      <c r="V235" s="2">
        <f>IF('Number of Firms per 1000 Capita'!V235=0,"",SUMIFS(allNAICS!$P:$P,allNAICS!$C:$C,'Revenue per capita'!$A235,allNAICS!$E:$E,'Revenue per capita'!V$1)/$B235)</f>
        <v>0.32201304330120017</v>
      </c>
      <c r="W235" s="2">
        <f>IF('Number of Firms per 1000 Capita'!W235=0,"",SUMIFS(allNAICS!$P:$P,allNAICS!$C:$C,'Revenue per capita'!$A235,allNAICS!$E:$E,'Revenue per capita'!W$1)/$B235)</f>
        <v>1.6208221584859996</v>
      </c>
      <c r="X235" s="2">
        <f>IF('Number of Firms per 1000 Capita'!X235=0,"",SUMIFS(allNAICS!$P:$P,allNAICS!$C:$C,'Revenue per capita'!$A235,allNAICS!$E:$E,'Revenue per capita'!X$1)/$B235)</f>
        <v>0.5568390065681923</v>
      </c>
      <c r="Y235" s="2">
        <f>IF('Number of Firms per 1000 Capita'!Y235=0,"",SUMIFS(allNAICS!$P:$P,allNAICS!$C:$C,'Revenue per capita'!$A235,allNAICS!$E:$E,'Revenue per capita'!Y$1)/$B235)</f>
        <v>0</v>
      </c>
      <c r="Z235" s="2" t="str">
        <f>IF('Number of Firms per 1000 Capita'!Z235=0,"",SUMIFS(allNAICS!$P:$P,allNAICS!$C:$C,'Revenue per capita'!$A235,allNAICS!$E:$E,'Revenue per capita'!Z$1)/$B235)</f>
        <v/>
      </c>
    </row>
    <row r="236" spans="1:26" x14ac:dyDescent="0.45">
      <c r="A236" s="2" t="s">
        <v>724</v>
      </c>
      <c r="B236" s="2">
        <v>94549</v>
      </c>
      <c r="C236" s="2" t="s">
        <v>457</v>
      </c>
      <c r="D236" s="2">
        <v>39.277615599999997</v>
      </c>
      <c r="E236" s="2">
        <v>-74.574600099999998</v>
      </c>
      <c r="F236" s="3">
        <f t="shared" si="3"/>
        <v>47.576018783910989</v>
      </c>
      <c r="G236" s="2">
        <f>IF('Number of Firms per 1000 Capita'!G236=0,"",SUMIFS(allNAICS!$P:$P,allNAICS!$C:$C,'Revenue per capita'!$A236,allNAICS!$E:$E,'Revenue per capita'!G$1)/$B236)</f>
        <v>0.78468307438471052</v>
      </c>
      <c r="H236" s="2" t="str">
        <f>IF('Number of Firms per 1000 Capita'!H236=0,"",SUMIFS(allNAICS!$P:$P,allNAICS!$C:$C,'Revenue per capita'!$A236,allNAICS!$E:$E,'Revenue per capita'!H$1)/$B236)</f>
        <v/>
      </c>
      <c r="I236" s="2" t="str">
        <f>IF('Number of Firms per 1000 Capita'!I236=0,"",SUMIFS(allNAICS!$P:$P,allNAICS!$C:$C,'Revenue per capita'!$A236,allNAICS!$E:$E,'Revenue per capita'!I$1)/$B236)</f>
        <v/>
      </c>
      <c r="J236" s="2">
        <f>IF('Number of Firms per 1000 Capita'!J236=0,"",SUMIFS(allNAICS!$P:$P,allNAICS!$C:$C,'Revenue per capita'!$A236,allNAICS!$E:$E,'Revenue per capita'!J$1)/$B236)</f>
        <v>3.6371616833599507</v>
      </c>
      <c r="K236" s="2">
        <f>IF('Number of Firms per 1000 Capita'!K236=0,"",SUMIFS(allNAICS!$P:$P,allNAICS!$C:$C,'Revenue per capita'!$A236,allNAICS!$E:$E,'Revenue per capita'!K$1)/$B236)</f>
        <v>0.71923552866767493</v>
      </c>
      <c r="L236" s="2">
        <f>IF('Number of Firms per 1000 Capita'!L236=0,"",SUMIFS(allNAICS!$P:$P,allNAICS!$C:$C,'Revenue per capita'!$A236,allNAICS!$E:$E,'Revenue per capita'!L$1)/$B236)</f>
        <v>1.4930670869073179</v>
      </c>
      <c r="M236" s="2">
        <f>IF('Number of Firms per 1000 Capita'!M236=0,"",SUMIFS(allNAICS!$P:$P,allNAICS!$C:$C,'Revenue per capita'!$A236,allNAICS!$E:$E,'Revenue per capita'!M$1)/$B236)</f>
        <v>17.033199716549092</v>
      </c>
      <c r="N236" s="2">
        <f>IF('Number of Firms per 1000 Capita'!N236=0,"",SUMIFS(allNAICS!$P:$P,allNAICS!$C:$C,'Revenue per capita'!$A236,allNAICS!$E:$E,'Revenue per capita'!N$1)/$B236)</f>
        <v>0</v>
      </c>
      <c r="O236" s="2">
        <f>IF('Number of Firms per 1000 Capita'!O236=0,"",SUMIFS(allNAICS!$P:$P,allNAICS!$C:$C,'Revenue per capita'!$A236,allNAICS!$E:$E,'Revenue per capita'!O$1)/$B236)</f>
        <v>0.61819797142222555</v>
      </c>
      <c r="P236" s="2">
        <f>IF('Number of Firms per 1000 Capita'!P236=0,"",SUMIFS(allNAICS!$P:$P,allNAICS!$C:$C,'Revenue per capita'!$A236,allNAICS!$E:$E,'Revenue per capita'!P$1)/$B236)</f>
        <v>1.5044897354810733</v>
      </c>
      <c r="Q236" s="2">
        <f>IF('Number of Firms per 1000 Capita'!Q236=0,"",SUMIFS(allNAICS!$P:$P,allNAICS!$C:$C,'Revenue per capita'!$A236,allNAICS!$E:$E,'Revenue per capita'!Q$1)/$B236)</f>
        <v>2.5525283186495891</v>
      </c>
      <c r="R236" s="2">
        <f>IF('Number of Firms per 1000 Capita'!R236=0,"",SUMIFS(allNAICS!$P:$P,allNAICS!$C:$C,'Revenue per capita'!$A236,allNAICS!$E:$E,'Revenue per capita'!R$1)/$B236)</f>
        <v>1.3136363155612434</v>
      </c>
      <c r="S236" s="2">
        <f>IF('Number of Firms per 1000 Capita'!S236=0,"",SUMIFS(allNAICS!$P:$P,allNAICS!$C:$C,'Revenue per capita'!$A236,allNAICS!$E:$E,'Revenue per capita'!S$1)/$B236)</f>
        <v>0.91520798739278042</v>
      </c>
      <c r="T236" s="2">
        <f>IF('Number of Firms per 1000 Capita'!T236=0,"",SUMIFS(allNAICS!$P:$P,allNAICS!$C:$C,'Revenue per capita'!$A236,allNAICS!$E:$E,'Revenue per capita'!T$1)/$B236)</f>
        <v>9.621466118097495E-2</v>
      </c>
      <c r="U236" s="2">
        <f>IF('Number of Firms per 1000 Capita'!U236=0,"",SUMIFS(allNAICS!$P:$P,allNAICS!$C:$C,'Revenue per capita'!$A236,allNAICS!$E:$E,'Revenue per capita'!U$1)/$B236)</f>
        <v>7.3595701699647798</v>
      </c>
      <c r="V236" s="2">
        <f>IF('Number of Firms per 1000 Capita'!V236=0,"",SUMIFS(allNAICS!$P:$P,allNAICS!$C:$C,'Revenue per capita'!$A236,allNAICS!$E:$E,'Revenue per capita'!V$1)/$B236)</f>
        <v>1.3454293540915292</v>
      </c>
      <c r="W236" s="2">
        <f>IF('Number of Firms per 1000 Capita'!W236=0,"",SUMIFS(allNAICS!$P:$P,allNAICS!$C:$C,'Revenue per capita'!$A236,allNAICS!$E:$E,'Revenue per capita'!W$1)/$B236)</f>
        <v>7.1706099482807852</v>
      </c>
      <c r="X236" s="2">
        <f>IF('Number of Firms per 1000 Capita'!X236=0,"",SUMIFS(allNAICS!$P:$P,allNAICS!$C:$C,'Revenue per capita'!$A236,allNAICS!$E:$E,'Revenue per capita'!X$1)/$B236)</f>
        <v>1.0327872320172609</v>
      </c>
      <c r="Y236" s="2" t="str">
        <f>IF('Number of Firms per 1000 Capita'!Y236=0,"",SUMIFS(allNAICS!$P:$P,allNAICS!$C:$C,'Revenue per capita'!$A236,allNAICS!$E:$E,'Revenue per capita'!Y$1)/$B236)</f>
        <v/>
      </c>
      <c r="Z236" s="2" t="str">
        <f>IF('Number of Firms per 1000 Capita'!Z236=0,"",SUMIFS(allNAICS!$P:$P,allNAICS!$C:$C,'Revenue per capita'!$A236,allNAICS!$E:$E,'Revenue per capita'!Z$1)/$B236)</f>
        <v/>
      </c>
    </row>
    <row r="237" spans="1:26" x14ac:dyDescent="0.45">
      <c r="A237" s="2" t="s">
        <v>725</v>
      </c>
      <c r="B237" s="2">
        <v>155744</v>
      </c>
      <c r="C237" s="2" t="s">
        <v>445</v>
      </c>
      <c r="D237" s="2">
        <v>31.845681599999999</v>
      </c>
      <c r="E237" s="2">
        <v>-102.3676431</v>
      </c>
      <c r="F237" s="3">
        <f t="shared" si="3"/>
        <v>110.57407668995273</v>
      </c>
      <c r="G237" s="2">
        <f>IF('Number of Firms per 1000 Capita'!G237=0,"",SUMIFS(allNAICS!$P:$P,allNAICS!$C:$C,'Revenue per capita'!$A237,allNAICS!$E:$E,'Revenue per capita'!G$1)/$B237)</f>
        <v>0</v>
      </c>
      <c r="H237" s="2">
        <f>IF('Number of Firms per 1000 Capita'!H237=0,"",SUMIFS(allNAICS!$P:$P,allNAICS!$C:$C,'Revenue per capita'!$A237,allNAICS!$E:$E,'Revenue per capita'!H$1)/$B237)</f>
        <v>16.21740805424286</v>
      </c>
      <c r="I237" s="2" t="str">
        <f>IF('Number of Firms per 1000 Capita'!I237=0,"",SUMIFS(allNAICS!$P:$P,allNAICS!$C:$C,'Revenue per capita'!$A237,allNAICS!$E:$E,'Revenue per capita'!I$1)/$B237)</f>
        <v/>
      </c>
      <c r="J237" s="2">
        <f>IF('Number of Firms per 1000 Capita'!J237=0,"",SUMIFS(allNAICS!$P:$P,allNAICS!$C:$C,'Revenue per capita'!$A237,allNAICS!$E:$E,'Revenue per capita'!J$1)/$B237)</f>
        <v>10.282823094308609</v>
      </c>
      <c r="K237" s="2">
        <f>IF('Number of Firms per 1000 Capita'!K237=0,"",SUMIFS(allNAICS!$P:$P,allNAICS!$C:$C,'Revenue per capita'!$A237,allNAICS!$E:$E,'Revenue per capita'!K$1)/$B237)</f>
        <v>11.204065646188617</v>
      </c>
      <c r="L237" s="2">
        <f>IF('Number of Firms per 1000 Capita'!L237=0,"",SUMIFS(allNAICS!$P:$P,allNAICS!$C:$C,'Revenue per capita'!$A237,allNAICS!$E:$E,'Revenue per capita'!L$1)/$B237)</f>
        <v>20.561280049311691</v>
      </c>
      <c r="M237" s="2">
        <f>IF('Number of Firms per 1000 Capita'!M237=0,"",SUMIFS(allNAICS!$P:$P,allNAICS!$C:$C,'Revenue per capita'!$A237,allNAICS!$E:$E,'Revenue per capita'!M$1)/$B237)</f>
        <v>22.937975138689129</v>
      </c>
      <c r="N237" s="2">
        <f>IF('Number of Firms per 1000 Capita'!N237=0,"",SUMIFS(allNAICS!$P:$P,allNAICS!$C:$C,'Revenue per capita'!$A237,allNAICS!$E:$E,'Revenue per capita'!N$1)/$B237)</f>
        <v>6.4892451715635913</v>
      </c>
      <c r="O237" s="2">
        <f>IF('Number of Firms per 1000 Capita'!O237=0,"",SUMIFS(allNAICS!$P:$P,allNAICS!$C:$C,'Revenue per capita'!$A237,allNAICS!$E:$E,'Revenue per capita'!O$1)/$B237)</f>
        <v>0.96736310869118558</v>
      </c>
      <c r="P237" s="2">
        <f>IF('Number of Firms per 1000 Capita'!P237=0,"",SUMIFS(allNAICS!$P:$P,allNAICS!$C:$C,'Revenue per capita'!$A237,allNAICS!$E:$E,'Revenue per capita'!P$1)/$B237)</f>
        <v>1.6919367680295869</v>
      </c>
      <c r="Q237" s="2">
        <f>IF('Number of Firms per 1000 Capita'!Q237=0,"",SUMIFS(allNAICS!$P:$P,allNAICS!$C:$C,'Revenue per capita'!$A237,allNAICS!$E:$E,'Revenue per capita'!Q$1)/$B237)</f>
        <v>4.1629725703718927</v>
      </c>
      <c r="R237" s="2">
        <f>IF('Number of Firms per 1000 Capita'!R237=0,"",SUMIFS(allNAICS!$P:$P,allNAICS!$C:$C,'Revenue per capita'!$A237,allNAICS!$E:$E,'Revenue per capita'!R$1)/$B237)</f>
        <v>3.1024244914731867</v>
      </c>
      <c r="S237" s="2">
        <f>IF('Number of Firms per 1000 Capita'!S237=0,"",SUMIFS(allNAICS!$P:$P,allNAICS!$C:$C,'Revenue per capita'!$A237,allNAICS!$E:$E,'Revenue per capita'!S$1)/$B237)</f>
        <v>2.8258552496404357</v>
      </c>
      <c r="T237" s="2">
        <f>IF('Number of Firms per 1000 Capita'!T237=0,"",SUMIFS(allNAICS!$P:$P,allNAICS!$C:$C,'Revenue per capita'!$A237,allNAICS!$E:$E,'Revenue per capita'!T$1)/$B237)</f>
        <v>9.6485257859050752E-2</v>
      </c>
      <c r="U237" s="2">
        <f>IF('Number of Firms per 1000 Capita'!U237=0,"",SUMIFS(allNAICS!$P:$P,allNAICS!$C:$C,'Revenue per capita'!$A237,allNAICS!$E:$E,'Revenue per capita'!U$1)/$B237)</f>
        <v>4.3605275323607975</v>
      </c>
      <c r="V237" s="2">
        <f>IF('Number of Firms per 1000 Capita'!V237=0,"",SUMIFS(allNAICS!$P:$P,allNAICS!$C:$C,'Revenue per capita'!$A237,allNAICS!$E:$E,'Revenue per capita'!V$1)/$B237)</f>
        <v>0.14535391411547155</v>
      </c>
      <c r="W237" s="2">
        <f>IF('Number of Firms per 1000 Capita'!W237=0,"",SUMIFS(allNAICS!$P:$P,allNAICS!$C:$C,'Revenue per capita'!$A237,allNAICS!$E:$E,'Revenue per capita'!W$1)/$B237)</f>
        <v>3.8999640435586604</v>
      </c>
      <c r="X237" s="2">
        <f>IF('Number of Firms per 1000 Capita'!X237=0,"",SUMIFS(allNAICS!$P:$P,allNAICS!$C:$C,'Revenue per capita'!$A237,allNAICS!$E:$E,'Revenue per capita'!X$1)/$B237)</f>
        <v>1.6283965995479761</v>
      </c>
      <c r="Y237" s="2" t="str">
        <f>IF('Number of Firms per 1000 Capita'!Y237=0,"",SUMIFS(allNAICS!$P:$P,allNAICS!$C:$C,'Revenue per capita'!$A237,allNAICS!$E:$E,'Revenue per capita'!Y$1)/$B237)</f>
        <v/>
      </c>
      <c r="Z237" s="2" t="str">
        <f>IF('Number of Firms per 1000 Capita'!Z237=0,"",SUMIFS(allNAICS!$P:$P,allNAICS!$C:$C,'Revenue per capita'!$A237,allNAICS!$E:$E,'Revenue per capita'!Z$1)/$B237)</f>
        <v/>
      </c>
    </row>
    <row r="238" spans="1:26" x14ac:dyDescent="0.45">
      <c r="A238" s="2" t="s">
        <v>726</v>
      </c>
      <c r="B238" s="2">
        <v>642274</v>
      </c>
      <c r="C238" s="2" t="s">
        <v>727</v>
      </c>
      <c r="D238" s="2">
        <v>41.222999999999999</v>
      </c>
      <c r="E238" s="2">
        <v>-111.9738304</v>
      </c>
      <c r="F238" s="3">
        <f t="shared" si="3"/>
        <v>63.855577214708994</v>
      </c>
      <c r="G238" s="2">
        <f>IF('Number of Firms per 1000 Capita'!G238=0,"",SUMIFS(allNAICS!$P:$P,allNAICS!$C:$C,'Revenue per capita'!$A238,allNAICS!$E:$E,'Revenue per capita'!G$1)/$B238)</f>
        <v>0.13904813210561226</v>
      </c>
      <c r="H238" s="2">
        <f>IF('Number of Firms per 1000 Capita'!H238=0,"",SUMIFS(allNAICS!$P:$P,allNAICS!$C:$C,'Revenue per capita'!$A238,allNAICS!$E:$E,'Revenue per capita'!H$1)/$B238)</f>
        <v>0.36675468725185822</v>
      </c>
      <c r="I238" s="2">
        <f>IF('Number of Firms per 1000 Capita'!I238=0,"",SUMIFS(allNAICS!$P:$P,allNAICS!$C:$C,'Revenue per capita'!$A238,allNAICS!$E:$E,'Revenue per capita'!I$1)/$B238)</f>
        <v>0</v>
      </c>
      <c r="J238" s="2">
        <f>IF('Number of Firms per 1000 Capita'!J238=0,"",SUMIFS(allNAICS!$P:$P,allNAICS!$C:$C,'Revenue per capita'!$A238,allNAICS!$E:$E,'Revenue per capita'!J$1)/$B238)</f>
        <v>5.0318633480414903</v>
      </c>
      <c r="K238" s="2">
        <f>IF('Number of Firms per 1000 Capita'!K238=0,"",SUMIFS(allNAICS!$P:$P,allNAICS!$C:$C,'Revenue per capita'!$A238,allNAICS!$E:$E,'Revenue per capita'!K$1)/$B238)</f>
        <v>22.331883277230592</v>
      </c>
      <c r="L238" s="2">
        <f>IF('Number of Firms per 1000 Capita'!L238=0,"",SUMIFS(allNAICS!$P:$P,allNAICS!$C:$C,'Revenue per capita'!$A238,allNAICS!$E:$E,'Revenue per capita'!L$1)/$B238)</f>
        <v>8.8157639885780839</v>
      </c>
      <c r="M238" s="2">
        <f>IF('Number of Firms per 1000 Capita'!M238=0,"",SUMIFS(allNAICS!$P:$P,allNAICS!$C:$C,'Revenue per capita'!$A238,allNAICS!$E:$E,'Revenue per capita'!M$1)/$B238)</f>
        <v>10.78225181153215</v>
      </c>
      <c r="N238" s="2">
        <f>IF('Number of Firms per 1000 Capita'!N238=0,"",SUMIFS(allNAICS!$P:$P,allNAICS!$C:$C,'Revenue per capita'!$A238,allNAICS!$E:$E,'Revenue per capita'!N$1)/$B238)</f>
        <v>1.6686538766943704</v>
      </c>
      <c r="O238" s="2">
        <f>IF('Number of Firms per 1000 Capita'!O238=0,"",SUMIFS(allNAICS!$P:$P,allNAICS!$C:$C,'Revenue per capita'!$A238,allNAICS!$E:$E,'Revenue per capita'!O$1)/$B238)</f>
        <v>0.57901767781351887</v>
      </c>
      <c r="P238" s="2">
        <f>IF('Number of Firms per 1000 Capita'!P238=0,"",SUMIFS(allNAICS!$P:$P,allNAICS!$C:$C,'Revenue per capita'!$A238,allNAICS!$E:$E,'Revenue per capita'!P$1)/$B238)</f>
        <v>2.079831972024401</v>
      </c>
      <c r="Q238" s="2">
        <f>IF('Number of Firms per 1000 Capita'!Q238=0,"",SUMIFS(allNAICS!$P:$P,allNAICS!$C:$C,'Revenue per capita'!$A238,allNAICS!$E:$E,'Revenue per capita'!Q$1)/$B238)</f>
        <v>1.1654605355346783</v>
      </c>
      <c r="R238" s="2">
        <f>IF('Number of Firms per 1000 Capita'!R238=0,"",SUMIFS(allNAICS!$P:$P,allNAICS!$C:$C,'Revenue per capita'!$A238,allNAICS!$E:$E,'Revenue per capita'!R$1)/$B238)</f>
        <v>2.8504641321305235</v>
      </c>
      <c r="S238" s="2">
        <f>IF('Number of Firms per 1000 Capita'!S238=0,"",SUMIFS(allNAICS!$P:$P,allNAICS!$C:$C,'Revenue per capita'!$A238,allNAICS!$E:$E,'Revenue per capita'!S$1)/$B238)</f>
        <v>1.330851007513927</v>
      </c>
      <c r="T238" s="2">
        <f>IF('Number of Firms per 1000 Capita'!T238=0,"",SUMIFS(allNAICS!$P:$P,allNAICS!$C:$C,'Revenue per capita'!$A238,allNAICS!$E:$E,'Revenue per capita'!T$1)/$B238)</f>
        <v>0.21577395317263348</v>
      </c>
      <c r="U238" s="2">
        <f>IF('Number of Firms per 1000 Capita'!U238=0,"",SUMIFS(allNAICS!$P:$P,allNAICS!$C:$C,'Revenue per capita'!$A238,allNAICS!$E:$E,'Revenue per capita'!U$1)/$B238)</f>
        <v>3.9843960677218755</v>
      </c>
      <c r="V238" s="2">
        <f>IF('Number of Firms per 1000 Capita'!V238=0,"",SUMIFS(allNAICS!$P:$P,allNAICS!$C:$C,'Revenue per capita'!$A238,allNAICS!$E:$E,'Revenue per capita'!V$1)/$B238)</f>
        <v>0.25617104226545057</v>
      </c>
      <c r="W238" s="2">
        <f>IF('Number of Firms per 1000 Capita'!W238=0,"",SUMIFS(allNAICS!$P:$P,allNAICS!$C:$C,'Revenue per capita'!$A238,allNAICS!$E:$E,'Revenue per capita'!W$1)/$B238)</f>
        <v>1.1670050476899267</v>
      </c>
      <c r="X238" s="2">
        <f>IF('Number of Firms per 1000 Capita'!X238=0,"",SUMIFS(allNAICS!$P:$P,allNAICS!$C:$C,'Revenue per capita'!$A238,allNAICS!$E:$E,'Revenue per capita'!X$1)/$B238)</f>
        <v>0.92811946303291115</v>
      </c>
      <c r="Y238" s="2">
        <f>IF('Number of Firms per 1000 Capita'!Y238=0,"",SUMIFS(allNAICS!$P:$P,allNAICS!$C:$C,'Revenue per capita'!$A238,allNAICS!$E:$E,'Revenue per capita'!Y$1)/$B238)</f>
        <v>0.16226719437498638</v>
      </c>
      <c r="Z238" s="2" t="str">
        <f>IF('Number of Firms per 1000 Capita'!Z238=0,"",SUMIFS(allNAICS!$P:$P,allNAICS!$C:$C,'Revenue per capita'!$A238,allNAICS!$E:$E,'Revenue per capita'!Z$1)/$B238)</f>
        <v/>
      </c>
    </row>
    <row r="239" spans="1:26" x14ac:dyDescent="0.45">
      <c r="A239" s="2" t="s">
        <v>728</v>
      </c>
      <c r="B239" s="2">
        <v>1353504</v>
      </c>
      <c r="C239" s="2" t="s">
        <v>602</v>
      </c>
      <c r="D239" s="2">
        <v>35.467560200000001</v>
      </c>
      <c r="E239" s="2">
        <v>-97.5164276</v>
      </c>
      <c r="F239" s="3">
        <f t="shared" si="3"/>
        <v>122.49892722888148</v>
      </c>
      <c r="G239" s="2">
        <f>IF('Number of Firms per 1000 Capita'!G239=0,"",SUMIFS(allNAICS!$P:$P,allNAICS!$C:$C,'Revenue per capita'!$A239,allNAICS!$E:$E,'Revenue per capita'!G$1)/$B239)</f>
        <v>0</v>
      </c>
      <c r="H239" s="2">
        <f>IF('Number of Firms per 1000 Capita'!H239=0,"",SUMIFS(allNAICS!$P:$P,allNAICS!$C:$C,'Revenue per capita'!$A239,allNAICS!$E:$E,'Revenue per capita'!H$1)/$B239)</f>
        <v>12.832191851667966</v>
      </c>
      <c r="I239" s="2">
        <f>IF('Number of Firms per 1000 Capita'!I239=0,"",SUMIFS(allNAICS!$P:$P,allNAICS!$C:$C,'Revenue per capita'!$A239,allNAICS!$E:$E,'Revenue per capita'!I$1)/$B239)</f>
        <v>1.7261278873206138</v>
      </c>
      <c r="J239" s="2">
        <f>IF('Number of Firms per 1000 Capita'!J239=0,"",SUMIFS(allNAICS!$P:$P,allNAICS!$C:$C,'Revenue per capita'!$A239,allNAICS!$E:$E,'Revenue per capita'!J$1)/$B239)</f>
        <v>5.5361653899803764</v>
      </c>
      <c r="K239" s="2">
        <f>IF('Number of Firms per 1000 Capita'!K239=0,"",SUMIFS(allNAICS!$P:$P,allNAICS!$C:$C,'Revenue per capita'!$A239,allNAICS!$E:$E,'Revenue per capita'!K$1)/$B239)</f>
        <v>8.3779619417452782</v>
      </c>
      <c r="L239" s="2">
        <f>IF('Number of Firms per 1000 Capita'!L239=0,"",SUMIFS(allNAICS!$P:$P,allNAICS!$C:$C,'Revenue per capita'!$A239,allNAICS!$E:$E,'Revenue per capita'!L$1)/$B239)</f>
        <v>48.833385050949239</v>
      </c>
      <c r="M239" s="2">
        <f>IF('Number of Firms per 1000 Capita'!M239=0,"",SUMIFS(allNAICS!$P:$P,allNAICS!$C:$C,'Revenue per capita'!$A239,allNAICS!$E:$E,'Revenue per capita'!M$1)/$B239)</f>
        <v>14.537074142374165</v>
      </c>
      <c r="N239" s="2">
        <f>IF('Number of Firms per 1000 Capita'!N239=0,"",SUMIFS(allNAICS!$P:$P,allNAICS!$C:$C,'Revenue per capita'!$A239,allNAICS!$E:$E,'Revenue per capita'!N$1)/$B239)</f>
        <v>2.3894772383384164</v>
      </c>
      <c r="O239" s="2">
        <f>IF('Number of Firms per 1000 Capita'!O239=0,"",SUMIFS(allNAICS!$P:$P,allNAICS!$C:$C,'Revenue per capita'!$A239,allNAICS!$E:$E,'Revenue per capita'!O$1)/$B239)</f>
        <v>2.9362779866184363</v>
      </c>
      <c r="P239" s="2">
        <f>IF('Number of Firms per 1000 Capita'!P239=0,"",SUMIFS(allNAICS!$P:$P,allNAICS!$C:$C,'Revenue per capita'!$A239,allNAICS!$E:$E,'Revenue per capita'!P$1)/$B239)</f>
        <v>5.4972375404875047</v>
      </c>
      <c r="Q239" s="2">
        <f>IF('Number of Firms per 1000 Capita'!Q239=0,"",SUMIFS(allNAICS!$P:$P,allNAICS!$C:$C,'Revenue per capita'!$A239,allNAICS!$E:$E,'Revenue per capita'!Q$1)/$B239)</f>
        <v>2.0949867898432513</v>
      </c>
      <c r="R239" s="2">
        <f>IF('Number of Firms per 1000 Capita'!R239=0,"",SUMIFS(allNAICS!$P:$P,allNAICS!$C:$C,'Revenue per capita'!$A239,allNAICS!$E:$E,'Revenue per capita'!R$1)/$B239)</f>
        <v>3.251621716670213</v>
      </c>
      <c r="S239" s="2">
        <f>IF('Number of Firms per 1000 Capita'!S239=0,"",SUMIFS(allNAICS!$P:$P,allNAICS!$C:$C,'Revenue per capita'!$A239,allNAICS!$E:$E,'Revenue per capita'!S$1)/$B239)</f>
        <v>2.7443960269049814</v>
      </c>
      <c r="T239" s="2">
        <f>IF('Number of Firms per 1000 Capita'!T239=0,"",SUMIFS(allNAICS!$P:$P,allNAICS!$C:$C,'Revenue per capita'!$A239,allNAICS!$E:$E,'Revenue per capita'!T$1)/$B239)</f>
        <v>0.44865548975104619</v>
      </c>
      <c r="U239" s="2">
        <f>IF('Number of Firms per 1000 Capita'!U239=0,"",SUMIFS(allNAICS!$P:$P,allNAICS!$C:$C,'Revenue per capita'!$A239,allNAICS!$E:$E,'Revenue per capita'!U$1)/$B239)</f>
        <v>6.6818753398586193</v>
      </c>
      <c r="V239" s="2">
        <f>IF('Number of Firms per 1000 Capita'!V239=0,"",SUMIFS(allNAICS!$P:$P,allNAICS!$C:$C,'Revenue per capita'!$A239,allNAICS!$E:$E,'Revenue per capita'!V$1)/$B239)</f>
        <v>0.56628055772276997</v>
      </c>
      <c r="W239" s="2">
        <f>IF('Number of Firms per 1000 Capita'!W239=0,"",SUMIFS(allNAICS!$P:$P,allNAICS!$C:$C,'Revenue per capita'!$A239,allNAICS!$E:$E,'Revenue per capita'!W$1)/$B239)</f>
        <v>2.0440951781450223</v>
      </c>
      <c r="X239" s="2">
        <f>IF('Number of Firms per 1000 Capita'!X239=0,"",SUMIFS(allNAICS!$P:$P,allNAICS!$C:$C,'Revenue per capita'!$A239,allNAICS!$E:$E,'Revenue per capita'!X$1)/$B239)</f>
        <v>1.1168529978485471</v>
      </c>
      <c r="Y239" s="2">
        <f>IF('Number of Firms per 1000 Capita'!Y239=0,"",SUMIFS(allNAICS!$P:$P,allNAICS!$C:$C,'Revenue per capita'!$A239,allNAICS!$E:$E,'Revenue per capita'!Y$1)/$B239)</f>
        <v>0.88426410265503463</v>
      </c>
      <c r="Z239" s="2" t="str">
        <f>IF('Number of Firms per 1000 Capita'!Z239=0,"",SUMIFS(allNAICS!$P:$P,allNAICS!$C:$C,'Revenue per capita'!$A239,allNAICS!$E:$E,'Revenue per capita'!Z$1)/$B239)</f>
        <v/>
      </c>
    </row>
    <row r="240" spans="1:26" x14ac:dyDescent="0.45">
      <c r="A240" s="2" t="s">
        <v>729</v>
      </c>
      <c r="B240" s="2">
        <v>269885</v>
      </c>
      <c r="C240" s="2" t="s">
        <v>492</v>
      </c>
      <c r="D240" s="2">
        <v>47.037874100000003</v>
      </c>
      <c r="E240" s="2">
        <v>-122.90069509999999</v>
      </c>
      <c r="F240" s="3">
        <f t="shared" si="3"/>
        <v>42.962094966374558</v>
      </c>
      <c r="G240" s="2">
        <f>IF('Number of Firms per 1000 Capita'!G240=0,"",SUMIFS(allNAICS!$P:$P,allNAICS!$C:$C,'Revenue per capita'!$A240,allNAICS!$E:$E,'Revenue per capita'!G$1)/$B240)</f>
        <v>0.41498045463808658</v>
      </c>
      <c r="H240" s="2" t="str">
        <f>IF('Number of Firms per 1000 Capita'!H240=0,"",SUMIFS(allNAICS!$P:$P,allNAICS!$C:$C,'Revenue per capita'!$A240,allNAICS!$E:$E,'Revenue per capita'!H$1)/$B240)</f>
        <v/>
      </c>
      <c r="I240" s="2">
        <f>IF('Number of Firms per 1000 Capita'!I240=0,"",SUMIFS(allNAICS!$P:$P,allNAICS!$C:$C,'Revenue per capita'!$A240,allNAICS!$E:$E,'Revenue per capita'!I$1)/$B240)</f>
        <v>0.26061100098189971</v>
      </c>
      <c r="J240" s="2">
        <f>IF('Number of Firms per 1000 Capita'!J240=0,"",SUMIFS(allNAICS!$P:$P,allNAICS!$C:$C,'Revenue per capita'!$A240,allNAICS!$E:$E,'Revenue per capita'!J$1)/$B240)</f>
        <v>3.2807751449691533</v>
      </c>
      <c r="K240" s="2">
        <f>IF('Number of Firms per 1000 Capita'!K240=0,"",SUMIFS(allNAICS!$P:$P,allNAICS!$C:$C,'Revenue per capita'!$A240,allNAICS!$E:$E,'Revenue per capita'!K$1)/$B240)</f>
        <v>3.3113288993460177</v>
      </c>
      <c r="L240" s="2">
        <f>IF('Number of Firms per 1000 Capita'!L240=0,"",SUMIFS(allNAICS!$P:$P,allNAICS!$C:$C,'Revenue per capita'!$A240,allNAICS!$E:$E,'Revenue per capita'!L$1)/$B240)</f>
        <v>5.0815199066268963</v>
      </c>
      <c r="M240" s="2">
        <f>IF('Number of Firms per 1000 Capita'!M240=0,"",SUMIFS(allNAICS!$P:$P,allNAICS!$C:$C,'Revenue per capita'!$A240,allNAICS!$E:$E,'Revenue per capita'!M$1)/$B240)</f>
        <v>13.115375067158235</v>
      </c>
      <c r="N240" s="2">
        <f>IF('Number of Firms per 1000 Capita'!N240=0,"",SUMIFS(allNAICS!$P:$P,allNAICS!$C:$C,'Revenue per capita'!$A240,allNAICS!$E:$E,'Revenue per capita'!N$1)/$B240)</f>
        <v>0.67932637975433985</v>
      </c>
      <c r="O240" s="2">
        <f>IF('Number of Firms per 1000 Capita'!O240=0,"",SUMIFS(allNAICS!$P:$P,allNAICS!$C:$C,'Revenue per capita'!$A240,allNAICS!$E:$E,'Revenue per capita'!O$1)/$B240)</f>
        <v>1.7507679196694887</v>
      </c>
      <c r="P240" s="2">
        <f>IF('Number of Firms per 1000 Capita'!P240=0,"",SUMIFS(allNAICS!$P:$P,allNAICS!$C:$C,'Revenue per capita'!$A240,allNAICS!$E:$E,'Revenue per capita'!P$1)/$B240)</f>
        <v>1.6915538099560925</v>
      </c>
      <c r="Q240" s="2">
        <f>IF('Number of Firms per 1000 Capita'!Q240=0,"",SUMIFS(allNAICS!$P:$P,allNAICS!$C:$C,'Revenue per capita'!$A240,allNAICS!$E:$E,'Revenue per capita'!Q$1)/$B240)</f>
        <v>1.0291716842358782</v>
      </c>
      <c r="R240" s="2">
        <f>IF('Number of Firms per 1000 Capita'!R240=0,"",SUMIFS(allNAICS!$P:$P,allNAICS!$C:$C,'Revenue per capita'!$A240,allNAICS!$E:$E,'Revenue per capita'!R$1)/$B240)</f>
        <v>3.169620393871464</v>
      </c>
      <c r="S240" s="2">
        <f>IF('Number of Firms per 1000 Capita'!S240=0,"",SUMIFS(allNAICS!$P:$P,allNAICS!$C:$C,'Revenue per capita'!$A240,allNAICS!$E:$E,'Revenue per capita'!S$1)/$B240)</f>
        <v>0.84518220723641546</v>
      </c>
      <c r="T240" s="2">
        <f>IF('Number of Firms per 1000 Capita'!T240=0,"",SUMIFS(allNAICS!$P:$P,allNAICS!$C:$C,'Revenue per capita'!$A240,allNAICS!$E:$E,'Revenue per capita'!T$1)/$B240)</f>
        <v>0.30549308038609035</v>
      </c>
      <c r="U240" s="2">
        <f>IF('Number of Firms per 1000 Capita'!U240=0,"",SUMIFS(allNAICS!$P:$P,allNAICS!$C:$C,'Revenue per capita'!$A240,allNAICS!$E:$E,'Revenue per capita'!U$1)/$B240)</f>
        <v>5.3673194138244069</v>
      </c>
      <c r="V240" s="2">
        <f>IF('Number of Firms per 1000 Capita'!V240=0,"",SUMIFS(allNAICS!$P:$P,allNAICS!$C:$C,'Revenue per capita'!$A240,allNAICS!$E:$E,'Revenue per capita'!V$1)/$B240)</f>
        <v>0.3269837152861404</v>
      </c>
      <c r="W240" s="2">
        <f>IF('Number of Firms per 1000 Capita'!W240=0,"",SUMIFS(allNAICS!$P:$P,allNAICS!$C:$C,'Revenue per capita'!$A240,allNAICS!$E:$E,'Revenue per capita'!W$1)/$B240)</f>
        <v>1.7032884376678956</v>
      </c>
      <c r="X240" s="2">
        <f>IF('Number of Firms per 1000 Capita'!X240=0,"",SUMIFS(allNAICS!$P:$P,allNAICS!$C:$C,'Revenue per capita'!$A240,allNAICS!$E:$E,'Revenue per capita'!X$1)/$B240)</f>
        <v>0.62879745076606708</v>
      </c>
      <c r="Y240" s="2" t="str">
        <f>IF('Number of Firms per 1000 Capita'!Y240=0,"",SUMIFS(allNAICS!$P:$P,allNAICS!$C:$C,'Revenue per capita'!$A240,allNAICS!$E:$E,'Revenue per capita'!Y$1)/$B240)</f>
        <v/>
      </c>
      <c r="Z240" s="2" t="str">
        <f>IF('Number of Firms per 1000 Capita'!Z240=0,"",SUMIFS(allNAICS!$P:$P,allNAICS!$C:$C,'Revenue per capita'!$A240,allNAICS!$E:$E,'Revenue per capita'!Z$1)/$B240)</f>
        <v/>
      </c>
    </row>
    <row r="241" spans="1:26" x14ac:dyDescent="0.45">
      <c r="A241" s="2" t="s">
        <v>730</v>
      </c>
      <c r="B241" s="2">
        <v>914190</v>
      </c>
      <c r="C241" s="2" t="s">
        <v>462</v>
      </c>
      <c r="D241" s="2">
        <v>41.2523634</v>
      </c>
      <c r="E241" s="2">
        <v>-95.997988300000003</v>
      </c>
      <c r="F241" s="3">
        <f t="shared" si="3"/>
        <v>136.8549688795546</v>
      </c>
      <c r="G241" s="2">
        <f>IF('Number of Firms per 1000 Capita'!G241=0,"",SUMIFS(allNAICS!$P:$P,allNAICS!$C:$C,'Revenue per capita'!$A241,allNAICS!$E:$E,'Revenue per capita'!G$1)/$B241)</f>
        <v>0</v>
      </c>
      <c r="H241" s="2" t="str">
        <f>IF('Number of Firms per 1000 Capita'!H241=0,"",SUMIFS(allNAICS!$P:$P,allNAICS!$C:$C,'Revenue per capita'!$A241,allNAICS!$E:$E,'Revenue per capita'!H$1)/$B241)</f>
        <v/>
      </c>
      <c r="I241" s="2">
        <f>IF('Number of Firms per 1000 Capita'!I241=0,"",SUMIFS(allNAICS!$P:$P,allNAICS!$C:$C,'Revenue per capita'!$A241,allNAICS!$E:$E,'Revenue per capita'!I$1)/$B241)</f>
        <v>6.597058598322012</v>
      </c>
      <c r="J241" s="2">
        <f>IF('Number of Firms per 1000 Capita'!J241=0,"",SUMIFS(allNAICS!$P:$P,allNAICS!$C:$C,'Revenue per capita'!$A241,allNAICS!$E:$E,'Revenue per capita'!J$1)/$B241)</f>
        <v>5.6178660891062036</v>
      </c>
      <c r="K241" s="2">
        <f>IF('Number of Firms per 1000 Capita'!K241=0,"",SUMIFS(allNAICS!$P:$P,allNAICS!$C:$C,'Revenue per capita'!$A241,allNAICS!$E:$E,'Revenue per capita'!K$1)/$B241)</f>
        <v>19.263738391362846</v>
      </c>
      <c r="L241" s="2">
        <f>IF('Number of Firms per 1000 Capita'!L241=0,"",SUMIFS(allNAICS!$P:$P,allNAICS!$C:$C,'Revenue per capita'!$A241,allNAICS!$E:$E,'Revenue per capita'!L$1)/$B241)</f>
        <v>33.93404872072545</v>
      </c>
      <c r="M241" s="2">
        <f>IF('Number of Firms per 1000 Capita'!M241=0,"",SUMIFS(allNAICS!$P:$P,allNAICS!$C:$C,'Revenue per capita'!$A241,allNAICS!$E:$E,'Revenue per capita'!M$1)/$B241)</f>
        <v>15.822240453297455</v>
      </c>
      <c r="N241" s="2">
        <f>IF('Number of Firms per 1000 Capita'!N241=0,"",SUMIFS(allNAICS!$P:$P,allNAICS!$C:$C,'Revenue per capita'!$A241,allNAICS!$E:$E,'Revenue per capita'!N$1)/$B241)</f>
        <v>4.5899703562716718</v>
      </c>
      <c r="O241" s="2">
        <f>IF('Number of Firms per 1000 Capita'!O241=0,"",SUMIFS(allNAICS!$P:$P,allNAICS!$C:$C,'Revenue per capita'!$A241,allNAICS!$E:$E,'Revenue per capita'!O$1)/$B241)</f>
        <v>3.4944716087465406</v>
      </c>
      <c r="P241" s="2">
        <f>IF('Number of Firms per 1000 Capita'!P241=0,"",SUMIFS(allNAICS!$P:$P,allNAICS!$C:$C,'Revenue per capita'!$A241,allNAICS!$E:$E,'Revenue per capita'!P$1)/$B241)</f>
        <v>22.328184513066212</v>
      </c>
      <c r="Q241" s="2">
        <f>IF('Number of Firms per 1000 Capita'!Q241=0,"",SUMIFS(allNAICS!$P:$P,allNAICS!$C:$C,'Revenue per capita'!$A241,allNAICS!$E:$E,'Revenue per capita'!Q$1)/$B241)</f>
        <v>2.0131745042059093</v>
      </c>
      <c r="R241" s="2">
        <f>IF('Number of Firms per 1000 Capita'!R241=0,"",SUMIFS(allNAICS!$P:$P,allNAICS!$C:$C,'Revenue per capita'!$A241,allNAICS!$E:$E,'Revenue per capita'!R$1)/$B241)</f>
        <v>7.1315142366466491</v>
      </c>
      <c r="S241" s="2">
        <f>IF('Number of Firms per 1000 Capita'!S241=0,"",SUMIFS(allNAICS!$P:$P,allNAICS!$C:$C,'Revenue per capita'!$A241,allNAICS!$E:$E,'Revenue per capita'!S$1)/$B241)</f>
        <v>2.8211542458351109</v>
      </c>
      <c r="T241" s="2">
        <f>IF('Number of Firms per 1000 Capita'!T241=0,"",SUMIFS(allNAICS!$P:$P,allNAICS!$C:$C,'Revenue per capita'!$A241,allNAICS!$E:$E,'Revenue per capita'!T$1)/$B241)</f>
        <v>0.83032301819096688</v>
      </c>
      <c r="U241" s="2">
        <f>IF('Number of Firms per 1000 Capita'!U241=0,"",SUMIFS(allNAICS!$P:$P,allNAICS!$C:$C,'Revenue per capita'!$A241,allNAICS!$E:$E,'Revenue per capita'!U$1)/$B241)</f>
        <v>7.6438683424671021</v>
      </c>
      <c r="V241" s="2">
        <f>IF('Number of Firms per 1000 Capita'!V241=0,"",SUMIFS(allNAICS!$P:$P,allNAICS!$C:$C,'Revenue per capita'!$A241,allNAICS!$E:$E,'Revenue per capita'!V$1)/$B241)</f>
        <v>0.73882015773526288</v>
      </c>
      <c r="W241" s="2">
        <f>IF('Number of Firms per 1000 Capita'!W241=0,"",SUMIFS(allNAICS!$P:$P,allNAICS!$C:$C,'Revenue per capita'!$A241,allNAICS!$E:$E,'Revenue per capita'!W$1)/$B241)</f>
        <v>1.9987497128605651</v>
      </c>
      <c r="X241" s="2">
        <f>IF('Number of Firms per 1000 Capita'!X241=0,"",SUMIFS(allNAICS!$P:$P,allNAICS!$C:$C,'Revenue per capita'!$A241,allNAICS!$E:$E,'Revenue per capita'!X$1)/$B241)</f>
        <v>1.0280609063761363</v>
      </c>
      <c r="Y241" s="2">
        <f>IF('Number of Firms per 1000 Capita'!Y241=0,"",SUMIFS(allNAICS!$P:$P,allNAICS!$C:$C,'Revenue per capita'!$A241,allNAICS!$E:$E,'Revenue per capita'!Y$1)/$B241)</f>
        <v>1.0017250243384854</v>
      </c>
      <c r="Z241" s="2" t="str">
        <f>IF('Number of Firms per 1000 Capita'!Z241=0,"",SUMIFS(allNAICS!$P:$P,allNAICS!$C:$C,'Revenue per capita'!$A241,allNAICS!$E:$E,'Revenue per capita'!Z$1)/$B241)</f>
        <v/>
      </c>
    </row>
    <row r="242" spans="1:26" x14ac:dyDescent="0.45">
      <c r="A242" s="2" t="s">
        <v>731</v>
      </c>
      <c r="B242" s="2">
        <v>2390859</v>
      </c>
      <c r="C242" s="2" t="s">
        <v>526</v>
      </c>
      <c r="D242" s="2">
        <v>28.538335499999999</v>
      </c>
      <c r="E242" s="2">
        <v>-81.379236500000005</v>
      </c>
      <c r="F242" s="3">
        <f t="shared" si="3"/>
        <v>83.854073368609363</v>
      </c>
      <c r="G242" s="2">
        <f>IF('Number of Firms per 1000 Capita'!G242=0,"",SUMIFS(allNAICS!$P:$P,allNAICS!$C:$C,'Revenue per capita'!$A242,allNAICS!$E:$E,'Revenue per capita'!G$1)/$B242)</f>
        <v>5.4144974672283061E-2</v>
      </c>
      <c r="H242" s="2">
        <f>IF('Number of Firms per 1000 Capita'!H242=0,"",SUMIFS(allNAICS!$P:$P,allNAICS!$C:$C,'Revenue per capita'!$A242,allNAICS!$E:$E,'Revenue per capita'!H$1)/$B242)</f>
        <v>7.3513327218376326E-3</v>
      </c>
      <c r="I242" s="2">
        <f>IF('Number of Firms per 1000 Capita'!I242=0,"",SUMIFS(allNAICS!$P:$P,allNAICS!$C:$C,'Revenue per capita'!$A242,allNAICS!$E:$E,'Revenue per capita'!I$1)/$B242)</f>
        <v>0.62870165074561069</v>
      </c>
      <c r="J242" s="2">
        <f>IF('Number of Firms per 1000 Capita'!J242=0,"",SUMIFS(allNAICS!$P:$P,allNAICS!$C:$C,'Revenue per capita'!$A242,allNAICS!$E:$E,'Revenue per capita'!J$1)/$B242)</f>
        <v>4.5772055148379724</v>
      </c>
      <c r="K242" s="2">
        <f>IF('Number of Firms per 1000 Capita'!K242=0,"",SUMIFS(allNAICS!$P:$P,allNAICS!$C:$C,'Revenue per capita'!$A242,allNAICS!$E:$E,'Revenue per capita'!K$1)/$B242)</f>
        <v>4.5948481278067845</v>
      </c>
      <c r="L242" s="2">
        <f>IF('Number of Firms per 1000 Capita'!L242=0,"",SUMIFS(allNAICS!$P:$P,allNAICS!$C:$C,'Revenue per capita'!$A242,allNAICS!$E:$E,'Revenue per capita'!L$1)/$B242)</f>
        <v>18.168932170404027</v>
      </c>
      <c r="M242" s="2">
        <f>IF('Number of Firms per 1000 Capita'!M242=0,"",SUMIFS(allNAICS!$P:$P,allNAICS!$C:$C,'Revenue per capita'!$A242,allNAICS!$E:$E,'Revenue per capita'!M$1)/$B242)</f>
        <v>16.107895530434877</v>
      </c>
      <c r="N242" s="2">
        <f>IF('Number of Firms per 1000 Capita'!N242=0,"",SUMIFS(allNAICS!$P:$P,allNAICS!$C:$C,'Revenue per capita'!$A242,allNAICS!$E:$E,'Revenue per capita'!N$1)/$B242)</f>
        <v>3.1378420893913024</v>
      </c>
      <c r="O242" s="2">
        <f>IF('Number of Firms per 1000 Capita'!O242=0,"",SUMIFS(allNAICS!$P:$P,allNAICS!$C:$C,'Revenue per capita'!$A242,allNAICS!$E:$E,'Revenue per capita'!O$1)/$B242)</f>
        <v>3.8448043151018108</v>
      </c>
      <c r="P242" s="2">
        <f>IF('Number of Firms per 1000 Capita'!P242=0,"",SUMIFS(allNAICS!$P:$P,allNAICS!$C:$C,'Revenue per capita'!$A242,allNAICS!$E:$E,'Revenue per capita'!P$1)/$B242)</f>
        <v>5.1542612926985658</v>
      </c>
      <c r="Q242" s="2">
        <f>IF('Number of Firms per 1000 Capita'!Q242=0,"",SUMIFS(allNAICS!$P:$P,allNAICS!$C:$C,'Revenue per capita'!$A242,allNAICS!$E:$E,'Revenue per capita'!Q$1)/$B242)</f>
        <v>3.4656188424327827</v>
      </c>
      <c r="R242" s="2">
        <f>IF('Number of Firms per 1000 Capita'!R242=0,"",SUMIFS(allNAICS!$P:$P,allNAICS!$C:$C,'Revenue per capita'!$A242,allNAICS!$E:$E,'Revenue per capita'!R$1)/$B242)</f>
        <v>4.4846207994699814</v>
      </c>
      <c r="S242" s="2">
        <f>IF('Number of Firms per 1000 Capita'!S242=0,"",SUMIFS(allNAICS!$P:$P,allNAICS!$C:$C,'Revenue per capita'!$A242,allNAICS!$E:$E,'Revenue per capita'!S$1)/$B242)</f>
        <v>3.5242224656493755</v>
      </c>
      <c r="T242" s="2">
        <f>IF('Number of Firms per 1000 Capita'!T242=0,"",SUMIFS(allNAICS!$P:$P,allNAICS!$C:$C,'Revenue per capita'!$A242,allNAICS!$E:$E,'Revenue per capita'!T$1)/$B242)</f>
        <v>0.75062812152452318</v>
      </c>
      <c r="U242" s="2">
        <f>IF('Number of Firms per 1000 Capita'!U242=0,"",SUMIFS(allNAICS!$P:$P,allNAICS!$C:$C,'Revenue per capita'!$A242,allNAICS!$E:$E,'Revenue per capita'!U$1)/$B242)</f>
        <v>6.0765733152812444</v>
      </c>
      <c r="V242" s="2">
        <f>IF('Number of Firms per 1000 Capita'!V242=0,"",SUMIFS(allNAICS!$P:$P,allNAICS!$C:$C,'Revenue per capita'!$A242,allNAICS!$E:$E,'Revenue per capita'!V$1)/$B242)</f>
        <v>2.4223528029047299</v>
      </c>
      <c r="W242" s="2">
        <f>IF('Number of Firms per 1000 Capita'!W242=0,"",SUMIFS(allNAICS!$P:$P,allNAICS!$C:$C,'Revenue per capita'!$A242,allNAICS!$E:$E,'Revenue per capita'!W$1)/$B242)</f>
        <v>4.5127521112704683</v>
      </c>
      <c r="X242" s="2">
        <f>IF('Number of Firms per 1000 Capita'!X242=0,"",SUMIFS(allNAICS!$P:$P,allNAICS!$C:$C,'Revenue per capita'!$A242,allNAICS!$E:$E,'Revenue per capita'!X$1)/$B242)</f>
        <v>1.3524967386198852</v>
      </c>
      <c r="Y242" s="2">
        <f>IF('Number of Firms per 1000 Capita'!Y242=0,"",SUMIFS(allNAICS!$P:$P,allNAICS!$C:$C,'Revenue per capita'!$A242,allNAICS!$E:$E,'Revenue per capita'!Y$1)/$B242)</f>
        <v>0.98882117264129754</v>
      </c>
      <c r="Z242" s="2">
        <f>IF('Number of Firms per 1000 Capita'!Z242=0,"",SUMIFS(allNAICS!$P:$P,allNAICS!$C:$C,'Revenue per capita'!$A242,allNAICS!$E:$E,'Revenue per capita'!Z$1)/$B242)</f>
        <v>0</v>
      </c>
    </row>
    <row r="243" spans="1:26" x14ac:dyDescent="0.45">
      <c r="A243" s="2" t="s">
        <v>732</v>
      </c>
      <c r="B243" s="2">
        <v>169540</v>
      </c>
      <c r="C243" s="2" t="s">
        <v>468</v>
      </c>
      <c r="D243" s="2">
        <v>44.024706199999997</v>
      </c>
      <c r="E243" s="2">
        <v>-88.542613599999996</v>
      </c>
      <c r="F243" s="3">
        <f t="shared" si="3"/>
        <v>143.01332428925323</v>
      </c>
      <c r="G243" s="2">
        <f>IF('Number of Firms per 1000 Capita'!G243=0,"",SUMIFS(allNAICS!$P:$P,allNAICS!$C:$C,'Revenue per capita'!$A243,allNAICS!$E:$E,'Revenue per capita'!G$1)/$B243)</f>
        <v>5.5727262003067123E-2</v>
      </c>
      <c r="H243" s="2" t="str">
        <f>IF('Number of Firms per 1000 Capita'!H243=0,"",SUMIFS(allNAICS!$P:$P,allNAICS!$C:$C,'Revenue per capita'!$A243,allNAICS!$E:$E,'Revenue per capita'!H$1)/$B243)</f>
        <v/>
      </c>
      <c r="I243" s="2">
        <f>IF('Number of Firms per 1000 Capita'!I243=0,"",SUMIFS(allNAICS!$P:$P,allNAICS!$C:$C,'Revenue per capita'!$A243,allNAICS!$E:$E,'Revenue per capita'!I$1)/$B243)</f>
        <v>0</v>
      </c>
      <c r="J243" s="2">
        <f>IF('Number of Firms per 1000 Capita'!J243=0,"",SUMIFS(allNAICS!$P:$P,allNAICS!$C:$C,'Revenue per capita'!$A243,allNAICS!$E:$E,'Revenue per capita'!J$1)/$B243)</f>
        <v>7.7993393889347651</v>
      </c>
      <c r="K243" s="2">
        <f>IF('Number of Firms per 1000 Capita'!K243=0,"",SUMIFS(allNAICS!$P:$P,allNAICS!$C:$C,'Revenue per capita'!$A243,allNAICS!$E:$E,'Revenue per capita'!K$1)/$B243)</f>
        <v>69.056706381974749</v>
      </c>
      <c r="L243" s="2">
        <f>IF('Number of Firms per 1000 Capita'!L243=0,"",SUMIFS(allNAICS!$P:$P,allNAICS!$C:$C,'Revenue per capita'!$A243,allNAICS!$E:$E,'Revenue per capita'!L$1)/$B243)</f>
        <v>22.017411820219419</v>
      </c>
      <c r="M243" s="2">
        <f>IF('Number of Firms per 1000 Capita'!M243=0,"",SUMIFS(allNAICS!$P:$P,allNAICS!$C:$C,'Revenue per capita'!$A243,allNAICS!$E:$E,'Revenue per capita'!M$1)/$B243)</f>
        <v>13.265353308953639</v>
      </c>
      <c r="N243" s="2">
        <f>IF('Number of Firms per 1000 Capita'!N243=0,"",SUMIFS(allNAICS!$P:$P,allNAICS!$C:$C,'Revenue per capita'!$A243,allNAICS!$E:$E,'Revenue per capita'!N$1)/$B243)</f>
        <v>2.7205379261531202</v>
      </c>
      <c r="O243" s="2">
        <f>IF('Number of Firms per 1000 Capita'!O243=0,"",SUMIFS(allNAICS!$P:$P,allNAICS!$C:$C,'Revenue per capita'!$A243,allNAICS!$E:$E,'Revenue per capita'!O$1)/$B243)</f>
        <v>1.744095788604459</v>
      </c>
      <c r="P243" s="2">
        <f>IF('Number of Firms per 1000 Capita'!P243=0,"",SUMIFS(allNAICS!$P:$P,allNAICS!$C:$C,'Revenue per capita'!$A243,allNAICS!$E:$E,'Revenue per capita'!P$1)/$B243)</f>
        <v>10.09546419723959</v>
      </c>
      <c r="Q243" s="2">
        <f>IF('Number of Firms per 1000 Capita'!Q243=0,"",SUMIFS(allNAICS!$P:$P,allNAICS!$C:$C,'Revenue per capita'!$A243,allNAICS!$E:$E,'Revenue per capita'!Q$1)/$B243)</f>
        <v>1.5899964610121504</v>
      </c>
      <c r="R243" s="2">
        <f>IF('Number of Firms per 1000 Capita'!R243=0,"",SUMIFS(allNAICS!$P:$P,allNAICS!$C:$C,'Revenue per capita'!$A243,allNAICS!$E:$E,'Revenue per capita'!R$1)/$B243)</f>
        <v>3.524071015689513</v>
      </c>
      <c r="S243" s="2">
        <f>IF('Number of Firms per 1000 Capita'!S243=0,"",SUMIFS(allNAICS!$P:$P,allNAICS!$C:$C,'Revenue per capita'!$A243,allNAICS!$E:$E,'Revenue per capita'!S$1)/$B243)</f>
        <v>1.5341276394951044</v>
      </c>
      <c r="T243" s="2">
        <f>IF('Number of Firms per 1000 Capita'!T243=0,"",SUMIFS(allNAICS!$P:$P,allNAICS!$C:$C,'Revenue per capita'!$A243,allNAICS!$E:$E,'Revenue per capita'!T$1)/$B243)</f>
        <v>0.12920844638433407</v>
      </c>
      <c r="U243" s="2">
        <f>IF('Number of Firms per 1000 Capita'!U243=0,"",SUMIFS(allNAICS!$P:$P,allNAICS!$C:$C,'Revenue per capita'!$A243,allNAICS!$E:$E,'Revenue per capita'!U$1)/$B243)</f>
        <v>6.4858322519759346</v>
      </c>
      <c r="V243" s="2">
        <f>IF('Number of Firms per 1000 Capita'!V243=0,"",SUMIFS(allNAICS!$P:$P,allNAICS!$C:$C,'Revenue per capita'!$A243,allNAICS!$E:$E,'Revenue per capita'!V$1)/$B243)</f>
        <v>0.32488498289489204</v>
      </c>
      <c r="W243" s="2">
        <f>IF('Number of Firms per 1000 Capita'!W243=0,"",SUMIFS(allNAICS!$P:$P,allNAICS!$C:$C,'Revenue per capita'!$A243,allNAICS!$E:$E,'Revenue per capita'!W$1)/$B243)</f>
        <v>1.4625280169871417</v>
      </c>
      <c r="X243" s="2">
        <f>IF('Number of Firms per 1000 Capita'!X243=0,"",SUMIFS(allNAICS!$P:$P,allNAICS!$C:$C,'Revenue per capita'!$A243,allNAICS!$E:$E,'Revenue per capita'!X$1)/$B243)</f>
        <v>1.2080394007313908</v>
      </c>
      <c r="Y243" s="2" t="str">
        <f>IF('Number of Firms per 1000 Capita'!Y243=0,"",SUMIFS(allNAICS!$P:$P,allNAICS!$C:$C,'Revenue per capita'!$A243,allNAICS!$E:$E,'Revenue per capita'!Y$1)/$B243)</f>
        <v/>
      </c>
      <c r="Z243" s="2" t="str">
        <f>IF('Number of Firms per 1000 Capita'!Z243=0,"",SUMIFS(allNAICS!$P:$P,allNAICS!$C:$C,'Revenue per capita'!$A243,allNAICS!$E:$E,'Revenue per capita'!Z$1)/$B243)</f>
        <v/>
      </c>
    </row>
    <row r="244" spans="1:26" x14ac:dyDescent="0.45">
      <c r="A244" s="2" t="s">
        <v>733</v>
      </c>
      <c r="B244" s="2">
        <v>117319</v>
      </c>
      <c r="C244" s="2" t="s">
        <v>514</v>
      </c>
      <c r="D244" s="2">
        <v>37.771907400000003</v>
      </c>
      <c r="E244" s="2">
        <v>-87.111167600000002</v>
      </c>
      <c r="F244" s="3">
        <f t="shared" si="3"/>
        <v>102.40172521075017</v>
      </c>
      <c r="G244" s="2">
        <f>IF('Number of Firms per 1000 Capita'!G244=0,"",SUMIFS(allNAICS!$P:$P,allNAICS!$C:$C,'Revenue per capita'!$A244,allNAICS!$E:$E,'Revenue per capita'!G$1)/$B244)</f>
        <v>0</v>
      </c>
      <c r="H244" s="2">
        <f>IF('Number of Firms per 1000 Capita'!H244=0,"",SUMIFS(allNAICS!$P:$P,allNAICS!$C:$C,'Revenue per capita'!$A244,allNAICS!$E:$E,'Revenue per capita'!H$1)/$B244)</f>
        <v>0.64252167168148377</v>
      </c>
      <c r="I244" s="2" t="str">
        <f>IF('Number of Firms per 1000 Capita'!I244=0,"",SUMIFS(allNAICS!$P:$P,allNAICS!$C:$C,'Revenue per capita'!$A244,allNAICS!$E:$E,'Revenue per capita'!I$1)/$B244)</f>
        <v/>
      </c>
      <c r="J244" s="2">
        <f>IF('Number of Firms per 1000 Capita'!J244=0,"",SUMIFS(allNAICS!$P:$P,allNAICS!$C:$C,'Revenue per capita'!$A244,allNAICS!$E:$E,'Revenue per capita'!J$1)/$B244)</f>
        <v>3.7066289347846468</v>
      </c>
      <c r="K244" s="2">
        <f>IF('Number of Firms per 1000 Capita'!K244=0,"",SUMIFS(allNAICS!$P:$P,allNAICS!$C:$C,'Revenue per capita'!$A244,allNAICS!$E:$E,'Revenue per capita'!K$1)/$B244)</f>
        <v>50.827351068454384</v>
      </c>
      <c r="L244" s="2">
        <f>IF('Number of Firms per 1000 Capita'!L244=0,"",SUMIFS(allNAICS!$P:$P,allNAICS!$C:$C,'Revenue per capita'!$A244,allNAICS!$E:$E,'Revenue per capita'!L$1)/$B244)</f>
        <v>12.203377117091009</v>
      </c>
      <c r="M244" s="2">
        <f>IF('Number of Firms per 1000 Capita'!M244=0,"",SUMIFS(allNAICS!$P:$P,allNAICS!$C:$C,'Revenue per capita'!$A244,allNAICS!$E:$E,'Revenue per capita'!M$1)/$B244)</f>
        <v>12.251255124915827</v>
      </c>
      <c r="N244" s="2">
        <f>IF('Number of Firms per 1000 Capita'!N244=0,"",SUMIFS(allNAICS!$P:$P,allNAICS!$C:$C,'Revenue per capita'!$A244,allNAICS!$E:$E,'Revenue per capita'!N$1)/$B244)</f>
        <v>4.5660890392860489</v>
      </c>
      <c r="O244" s="2">
        <f>IF('Number of Firms per 1000 Capita'!O244=0,"",SUMIFS(allNAICS!$P:$P,allNAICS!$C:$C,'Revenue per capita'!$A244,allNAICS!$E:$E,'Revenue per capita'!O$1)/$B244)</f>
        <v>0.71429180269180614</v>
      </c>
      <c r="P244" s="2">
        <f>IF('Number of Firms per 1000 Capita'!P244=0,"",SUMIFS(allNAICS!$P:$P,allNAICS!$C:$C,'Revenue per capita'!$A244,allNAICS!$E:$E,'Revenue per capita'!P$1)/$B244)</f>
        <v>4.7143429453029775</v>
      </c>
      <c r="Q244" s="2">
        <f>IF('Number of Firms per 1000 Capita'!Q244=0,"",SUMIFS(allNAICS!$P:$P,allNAICS!$C:$C,'Revenue per capita'!$A244,allNAICS!$E:$E,'Revenue per capita'!Q$1)/$B244)</f>
        <v>1.8112581934724981</v>
      </c>
      <c r="R244" s="2">
        <f>IF('Number of Firms per 1000 Capita'!R244=0,"",SUMIFS(allNAICS!$P:$P,allNAICS!$C:$C,'Revenue per capita'!$A244,allNAICS!$E:$E,'Revenue per capita'!R$1)/$B244)</f>
        <v>0.8594601045014022</v>
      </c>
      <c r="S244" s="2">
        <f>IF('Number of Firms per 1000 Capita'!S244=0,"",SUMIFS(allNAICS!$P:$P,allNAICS!$C:$C,'Revenue per capita'!$A244,allNAICS!$E:$E,'Revenue per capita'!S$1)/$B244)</f>
        <v>1.3082876601403013</v>
      </c>
      <c r="T244" s="2">
        <f>IF('Number of Firms per 1000 Capita'!T244=0,"",SUMIFS(allNAICS!$P:$P,allNAICS!$C:$C,'Revenue per capita'!$A244,allNAICS!$E:$E,'Revenue per capita'!T$1)/$B244)</f>
        <v>0.68925749452347873</v>
      </c>
      <c r="U244" s="2">
        <f>IF('Number of Firms per 1000 Capita'!U244=0,"",SUMIFS(allNAICS!$P:$P,allNAICS!$C:$C,'Revenue per capita'!$A244,allNAICS!$E:$E,'Revenue per capita'!U$1)/$B244)</f>
        <v>5.8951746946359922</v>
      </c>
      <c r="V244" s="2">
        <f>IF('Number of Firms per 1000 Capita'!V244=0,"",SUMIFS(allNAICS!$P:$P,allNAICS!$C:$C,'Revenue per capita'!$A244,allNAICS!$E:$E,'Revenue per capita'!V$1)/$B244)</f>
        <v>0.20241393124728305</v>
      </c>
      <c r="W244" s="2">
        <f>IF('Number of Firms per 1000 Capita'!W244=0,"",SUMIFS(allNAICS!$P:$P,allNAICS!$C:$C,'Revenue per capita'!$A244,allNAICS!$E:$E,'Revenue per capita'!W$1)/$B244)</f>
        <v>2.0100154280210365</v>
      </c>
      <c r="X244" s="2">
        <f>IF('Number of Firms per 1000 Capita'!X244=0,"",SUMIFS(allNAICS!$P:$P,allNAICS!$C:$C,'Revenue per capita'!$A244,allNAICS!$E:$E,'Revenue per capita'!X$1)/$B244)</f>
        <v>0</v>
      </c>
      <c r="Y244" s="2" t="str">
        <f>IF('Number of Firms per 1000 Capita'!Y244=0,"",SUMIFS(allNAICS!$P:$P,allNAICS!$C:$C,'Revenue per capita'!$A244,allNAICS!$E:$E,'Revenue per capita'!Y$1)/$B244)</f>
        <v/>
      </c>
      <c r="Z244" s="2" t="str">
        <f>IF('Number of Firms per 1000 Capita'!Z244=0,"",SUMIFS(allNAICS!$P:$P,allNAICS!$C:$C,'Revenue per capita'!$A244,allNAICS!$E:$E,'Revenue per capita'!Z$1)/$B244)</f>
        <v/>
      </c>
    </row>
    <row r="245" spans="1:26" x14ac:dyDescent="0.45">
      <c r="A245" s="2" t="s">
        <v>734</v>
      </c>
      <c r="B245" s="2">
        <v>847834</v>
      </c>
      <c r="C245" s="2" t="s">
        <v>480</v>
      </c>
      <c r="D245" s="2">
        <v>34.197504799999997</v>
      </c>
      <c r="E245" s="2">
        <v>-119.1770516</v>
      </c>
      <c r="F245" s="3">
        <f t="shared" si="3"/>
        <v>92.897390291023939</v>
      </c>
      <c r="G245" s="2">
        <f>IF('Number of Firms per 1000 Capita'!G245=0,"",SUMIFS(allNAICS!$P:$P,allNAICS!$C:$C,'Revenue per capita'!$A245,allNAICS!$E:$E,'Revenue per capita'!G$1)/$B245)</f>
        <v>0.1998244939457488</v>
      </c>
      <c r="H245" s="2">
        <f>IF('Number of Firms per 1000 Capita'!H245=0,"",SUMIFS(allNAICS!$P:$P,allNAICS!$C:$C,'Revenue per capita'!$A245,allNAICS!$E:$E,'Revenue per capita'!H$1)/$B245)</f>
        <v>6.6232304908743933E-2</v>
      </c>
      <c r="I245" s="2">
        <f>IF('Number of Firms per 1000 Capita'!I245=0,"",SUMIFS(allNAICS!$P:$P,allNAICS!$C:$C,'Revenue per capita'!$A245,allNAICS!$E:$E,'Revenue per capita'!I$1)/$B245)</f>
        <v>0.56905125295753645</v>
      </c>
      <c r="J245" s="2">
        <f>IF('Number of Firms per 1000 Capita'!J245=0,"",SUMIFS(allNAICS!$P:$P,allNAICS!$C:$C,'Revenue per capita'!$A245,allNAICS!$E:$E,'Revenue per capita'!J$1)/$B245)</f>
        <v>3.0599303637268616</v>
      </c>
      <c r="K245" s="2">
        <f>IF('Number of Firms per 1000 Capita'!K245=0,"",SUMIFS(allNAICS!$P:$P,allNAICS!$C:$C,'Revenue per capita'!$A245,allNAICS!$E:$E,'Revenue per capita'!K$1)/$B245)</f>
        <v>9.6517702757851183</v>
      </c>
      <c r="L245" s="2">
        <f>IF('Number of Firms per 1000 Capita'!L245=0,"",SUMIFS(allNAICS!$P:$P,allNAICS!$C:$C,'Revenue per capita'!$A245,allNAICS!$E:$E,'Revenue per capita'!L$1)/$B245)</f>
        <v>35.751172989052101</v>
      </c>
      <c r="M245" s="2">
        <f>IF('Number of Firms per 1000 Capita'!M245=0,"",SUMIFS(allNAICS!$P:$P,allNAICS!$C:$C,'Revenue per capita'!$A245,allNAICS!$E:$E,'Revenue per capita'!M$1)/$B245)</f>
        <v>13.223261864940543</v>
      </c>
      <c r="N245" s="2">
        <f>IF('Number of Firms per 1000 Capita'!N245=0,"",SUMIFS(allNAICS!$P:$P,allNAICS!$C:$C,'Revenue per capita'!$A245,allNAICS!$E:$E,'Revenue per capita'!N$1)/$B245)</f>
        <v>0.71561532092367142</v>
      </c>
      <c r="O245" s="2">
        <f>IF('Number of Firms per 1000 Capita'!O245=0,"",SUMIFS(allNAICS!$P:$P,allNAICS!$C:$C,'Revenue per capita'!$A245,allNAICS!$E:$E,'Revenue per capita'!O$1)/$B245)</f>
        <v>1.840708204672141</v>
      </c>
      <c r="P245" s="2">
        <f>IF('Number of Firms per 1000 Capita'!P245=0,"",SUMIFS(allNAICS!$P:$P,allNAICS!$C:$C,'Revenue per capita'!$A245,allNAICS!$E:$E,'Revenue per capita'!P$1)/$B245)</f>
        <v>6.74163692420922</v>
      </c>
      <c r="Q245" s="2">
        <f>IF('Number of Firms per 1000 Capita'!Q245=0,"",SUMIFS(allNAICS!$P:$P,allNAICS!$C:$C,'Revenue per capita'!$A245,allNAICS!$E:$E,'Revenue per capita'!Q$1)/$B245)</f>
        <v>2.0311299145823356</v>
      </c>
      <c r="R245" s="2">
        <f>IF('Number of Firms per 1000 Capita'!R245=0,"",SUMIFS(allNAICS!$P:$P,allNAICS!$C:$C,'Revenue per capita'!$A245,allNAICS!$E:$E,'Revenue per capita'!R$1)/$B245)</f>
        <v>7.6622369473269529</v>
      </c>
      <c r="S245" s="2">
        <f>IF('Number of Firms per 1000 Capita'!S245=0,"",SUMIFS(allNAICS!$P:$P,allNAICS!$C:$C,'Revenue per capita'!$A245,allNAICS!$E:$E,'Revenue per capita'!S$1)/$B245)</f>
        <v>1.9647100729623959</v>
      </c>
      <c r="T245" s="2">
        <f>IF('Number of Firms per 1000 Capita'!T245=0,"",SUMIFS(allNAICS!$P:$P,allNAICS!$C:$C,'Revenue per capita'!$A245,allNAICS!$E:$E,'Revenue per capita'!T$1)/$B245)</f>
        <v>0.45935407166969006</v>
      </c>
      <c r="U245" s="2">
        <f>IF('Number of Firms per 1000 Capita'!U245=0,"",SUMIFS(allNAICS!$P:$P,allNAICS!$C:$C,'Revenue per capita'!$A245,allNAICS!$E:$E,'Revenue per capita'!U$1)/$B245)</f>
        <v>5.0023542344374015</v>
      </c>
      <c r="V245" s="2">
        <f>IF('Number of Firms per 1000 Capita'!V245=0,"",SUMIFS(allNAICS!$P:$P,allNAICS!$C:$C,'Revenue per capita'!$A245,allNAICS!$E:$E,'Revenue per capita'!V$1)/$B245)</f>
        <v>0.38422497800276939</v>
      </c>
      <c r="W245" s="2">
        <f>IF('Number of Firms per 1000 Capita'!W245=0,"",SUMIFS(allNAICS!$P:$P,allNAICS!$C:$C,'Revenue per capita'!$A245,allNAICS!$E:$E,'Revenue per capita'!W$1)/$B245)</f>
        <v>2.1718815239775711</v>
      </c>
      <c r="X245" s="2">
        <f>IF('Number of Firms per 1000 Capita'!X245=0,"",SUMIFS(allNAICS!$P:$P,allNAICS!$C:$C,'Revenue per capita'!$A245,allNAICS!$E:$E,'Revenue per capita'!X$1)/$B245)</f>
        <v>0.92244472384924403</v>
      </c>
      <c r="Y245" s="2">
        <f>IF('Number of Firms per 1000 Capita'!Y245=0,"",SUMIFS(allNAICS!$P:$P,allNAICS!$C:$C,'Revenue per capita'!$A245,allNAICS!$E:$E,'Revenue per capita'!Y$1)/$B245)</f>
        <v>0.47984982909390284</v>
      </c>
      <c r="Z245" s="2" t="str">
        <f>IF('Number of Firms per 1000 Capita'!Z245=0,"",SUMIFS(allNAICS!$P:$P,allNAICS!$C:$C,'Revenue per capita'!$A245,allNAICS!$E:$E,'Revenue per capita'!Z$1)/$B245)</f>
        <v/>
      </c>
    </row>
    <row r="246" spans="1:26" x14ac:dyDescent="0.45">
      <c r="A246" s="2" t="s">
        <v>735</v>
      </c>
      <c r="B246" s="2">
        <v>568183</v>
      </c>
      <c r="C246" s="2" t="s">
        <v>526</v>
      </c>
      <c r="D246" s="2">
        <v>28.034462099999999</v>
      </c>
      <c r="E246" s="2">
        <v>-80.588664600000001</v>
      </c>
      <c r="F246" s="3">
        <f t="shared" si="3"/>
        <v>50.684705455812647</v>
      </c>
      <c r="G246" s="2">
        <f>IF('Number of Firms per 1000 Capita'!G246=0,"",SUMIFS(allNAICS!$P:$P,allNAICS!$C:$C,'Revenue per capita'!$A246,allNAICS!$E:$E,'Revenue per capita'!G$1)/$B246)</f>
        <v>1.4190850483030995E-2</v>
      </c>
      <c r="H246" s="2" t="str">
        <f>IF('Number of Firms per 1000 Capita'!H246=0,"",SUMIFS(allNAICS!$P:$P,allNAICS!$C:$C,'Revenue per capita'!$A246,allNAICS!$E:$E,'Revenue per capita'!H$1)/$B246)</f>
        <v/>
      </c>
      <c r="I246" s="2" t="str">
        <f>IF('Number of Firms per 1000 Capita'!I246=0,"",SUMIFS(allNAICS!$P:$P,allNAICS!$C:$C,'Revenue per capita'!$A246,allNAICS!$E:$E,'Revenue per capita'!I$1)/$B246)</f>
        <v/>
      </c>
      <c r="J246" s="2">
        <f>IF('Number of Firms per 1000 Capita'!J246=0,"",SUMIFS(allNAICS!$P:$P,allNAICS!$C:$C,'Revenue per capita'!$A246,allNAICS!$E:$E,'Revenue per capita'!J$1)/$B246)</f>
        <v>2.2006536626403816</v>
      </c>
      <c r="K246" s="2">
        <f>IF('Number of Firms per 1000 Capita'!K246=0,"",SUMIFS(allNAICS!$P:$P,allNAICS!$C:$C,'Revenue per capita'!$A246,allNAICS!$E:$E,'Revenue per capita'!K$1)/$B246)</f>
        <v>9.4305549444457153</v>
      </c>
      <c r="L246" s="2">
        <f>IF('Number of Firms per 1000 Capita'!L246=0,"",SUMIFS(allNAICS!$P:$P,allNAICS!$C:$C,'Revenue per capita'!$A246,allNAICS!$E:$E,'Revenue per capita'!L$1)/$B246)</f>
        <v>4.0140729307283038</v>
      </c>
      <c r="M246" s="2">
        <f>IF('Number of Firms per 1000 Capita'!M246=0,"",SUMIFS(allNAICS!$P:$P,allNAICS!$C:$C,'Revenue per capita'!$A246,allNAICS!$E:$E,'Revenue per capita'!M$1)/$B246)</f>
        <v>11.111494008092464</v>
      </c>
      <c r="N246" s="2">
        <f>IF('Number of Firms per 1000 Capita'!N246=0,"",SUMIFS(allNAICS!$P:$P,allNAICS!$C:$C,'Revenue per capita'!$A246,allNAICS!$E:$E,'Revenue per capita'!N$1)/$B246)</f>
        <v>1.7004715030192736</v>
      </c>
      <c r="O246" s="2">
        <f>IF('Number of Firms per 1000 Capita'!O246=0,"",SUMIFS(allNAICS!$P:$P,allNAICS!$C:$C,'Revenue per capita'!$A246,allNAICS!$E:$E,'Revenue per capita'!O$1)/$B246)</f>
        <v>1.7469829262755134</v>
      </c>
      <c r="P246" s="2">
        <f>IF('Number of Firms per 1000 Capita'!P246=0,"",SUMIFS(allNAICS!$P:$P,allNAICS!$C:$C,'Revenue per capita'!$A246,allNAICS!$E:$E,'Revenue per capita'!P$1)/$B246)</f>
        <v>2.8280694776154864</v>
      </c>
      <c r="Q246" s="2">
        <f>IF('Number of Firms per 1000 Capita'!Q246=0,"",SUMIFS(allNAICS!$P:$P,allNAICS!$C:$C,'Revenue per capita'!$A246,allNAICS!$E:$E,'Revenue per capita'!Q$1)/$B246)</f>
        <v>1.103515944686835</v>
      </c>
      <c r="R246" s="2">
        <f>IF('Number of Firms per 1000 Capita'!R246=0,"",SUMIFS(allNAICS!$P:$P,allNAICS!$C:$C,'Revenue per capita'!$A246,allNAICS!$E:$E,'Revenue per capita'!R$1)/$B246)</f>
        <v>4.6654141359385974</v>
      </c>
      <c r="S246" s="2">
        <f>IF('Number of Firms per 1000 Capita'!S246=0,"",SUMIFS(allNAICS!$P:$P,allNAICS!$C:$C,'Revenue per capita'!$A246,allNAICS!$E:$E,'Revenue per capita'!S$1)/$B246)</f>
        <v>1.8824146445775394</v>
      </c>
      <c r="T246" s="2">
        <f>IF('Number of Firms per 1000 Capita'!T246=0,"",SUMIFS(allNAICS!$P:$P,allNAICS!$C:$C,'Revenue per capita'!$A246,allNAICS!$E:$E,'Revenue per capita'!T$1)/$B246)</f>
        <v>0.54624126381817129</v>
      </c>
      <c r="U246" s="2">
        <f>IF('Number of Firms per 1000 Capita'!U246=0,"",SUMIFS(allNAICS!$P:$P,allNAICS!$C:$C,'Revenue per capita'!$A246,allNAICS!$E:$E,'Revenue per capita'!U$1)/$B246)</f>
        <v>6.3861185568734014</v>
      </c>
      <c r="V246" s="2">
        <f>IF('Number of Firms per 1000 Capita'!V246=0,"",SUMIFS(allNAICS!$P:$P,allNAICS!$C:$C,'Revenue per capita'!$A246,allNAICS!$E:$E,'Revenue per capita'!V$1)/$B246)</f>
        <v>0.44240675979393962</v>
      </c>
      <c r="W246" s="2">
        <f>IF('Number of Firms per 1000 Capita'!W246=0,"",SUMIFS(allNAICS!$P:$P,allNAICS!$C:$C,'Revenue per capita'!$A246,allNAICS!$E:$E,'Revenue per capita'!W$1)/$B246)</f>
        <v>1.7500048399899328</v>
      </c>
      <c r="X246" s="2">
        <f>IF('Number of Firms per 1000 Capita'!X246=0,"",SUMIFS(allNAICS!$P:$P,allNAICS!$C:$C,'Revenue per capita'!$A246,allNAICS!$E:$E,'Revenue per capita'!X$1)/$B246)</f>
        <v>0.58629350050951889</v>
      </c>
      <c r="Y246" s="2">
        <f>IF('Number of Firms per 1000 Capita'!Y246=0,"",SUMIFS(allNAICS!$P:$P,allNAICS!$C:$C,'Revenue per capita'!$A246,allNAICS!$E:$E,'Revenue per capita'!Y$1)/$B246)</f>
        <v>0.27580550632454687</v>
      </c>
      <c r="Z246" s="2" t="str">
        <f>IF('Number of Firms per 1000 Capita'!Z246=0,"",SUMIFS(allNAICS!$P:$P,allNAICS!$C:$C,'Revenue per capita'!$A246,allNAICS!$E:$E,'Revenue per capita'!Z$1)/$B246)</f>
        <v/>
      </c>
    </row>
    <row r="247" spans="1:26" x14ac:dyDescent="0.45">
      <c r="A247" s="2" t="s">
        <v>736</v>
      </c>
      <c r="B247" s="2">
        <v>196135</v>
      </c>
      <c r="C247" s="2" t="s">
        <v>526</v>
      </c>
      <c r="D247" s="2">
        <v>30.158812900000001</v>
      </c>
      <c r="E247" s="2">
        <v>-85.6602058</v>
      </c>
      <c r="F247" s="3">
        <f t="shared" si="3"/>
        <v>47.612144696255129</v>
      </c>
      <c r="G247" s="2">
        <f>IF('Number of Firms per 1000 Capita'!G247=0,"",SUMIFS(allNAICS!$P:$P,allNAICS!$C:$C,'Revenue per capita'!$A247,allNAICS!$E:$E,'Revenue per capita'!G$1)/$B247)</f>
        <v>0.20564917021439313</v>
      </c>
      <c r="H247" s="2" t="str">
        <f>IF('Number of Firms per 1000 Capita'!H247=0,"",SUMIFS(allNAICS!$P:$P,allNAICS!$C:$C,'Revenue per capita'!$A247,allNAICS!$E:$E,'Revenue per capita'!H$1)/$B247)</f>
        <v/>
      </c>
      <c r="I247" s="2" t="str">
        <f>IF('Number of Firms per 1000 Capita'!I247=0,"",SUMIFS(allNAICS!$P:$P,allNAICS!$C:$C,'Revenue per capita'!$A247,allNAICS!$E:$E,'Revenue per capita'!I$1)/$B247)</f>
        <v/>
      </c>
      <c r="J247" s="2">
        <f>IF('Number of Firms per 1000 Capita'!J247=0,"",SUMIFS(allNAICS!$P:$P,allNAICS!$C:$C,'Revenue per capita'!$A247,allNAICS!$E:$E,'Revenue per capita'!J$1)/$B247)</f>
        <v>3.0294134142299947</v>
      </c>
      <c r="K247" s="2">
        <f>IF('Number of Firms per 1000 Capita'!K247=0,"",SUMIFS(allNAICS!$P:$P,allNAICS!$C:$C,'Revenue per capita'!$A247,allNAICS!$E:$E,'Revenue per capita'!K$1)/$B247)</f>
        <v>7.9282993856272466</v>
      </c>
      <c r="L247" s="2">
        <f>IF('Number of Firms per 1000 Capita'!L247=0,"",SUMIFS(allNAICS!$P:$P,allNAICS!$C:$C,'Revenue per capita'!$A247,allNAICS!$E:$E,'Revenue per capita'!L$1)/$B247)</f>
        <v>3.5412292553598288</v>
      </c>
      <c r="M247" s="2">
        <f>IF('Number of Firms per 1000 Capita'!M247=0,"",SUMIFS(allNAICS!$P:$P,allNAICS!$C:$C,'Revenue per capita'!$A247,allNAICS!$E:$E,'Revenue per capita'!M$1)/$B247)</f>
        <v>13.124623346164631</v>
      </c>
      <c r="N247" s="2">
        <f>IF('Number of Firms per 1000 Capita'!N247=0,"",SUMIFS(allNAICS!$P:$P,allNAICS!$C:$C,'Revenue per capita'!$A247,allNAICS!$E:$E,'Revenue per capita'!N$1)/$B247)</f>
        <v>1.1470517755627501</v>
      </c>
      <c r="O247" s="2">
        <f>IF('Number of Firms per 1000 Capita'!O247=0,"",SUMIFS(allNAICS!$P:$P,allNAICS!$C:$C,'Revenue per capita'!$A247,allNAICS!$E:$E,'Revenue per capita'!O$1)/$B247)</f>
        <v>1.7000535345552807</v>
      </c>
      <c r="P247" s="2">
        <f>IF('Number of Firms per 1000 Capita'!P247=0,"",SUMIFS(allNAICS!$P:$P,allNAICS!$C:$C,'Revenue per capita'!$A247,allNAICS!$E:$E,'Revenue per capita'!P$1)/$B247)</f>
        <v>1.8456420322736891</v>
      </c>
      <c r="Q247" s="2">
        <f>IF('Number of Firms per 1000 Capita'!Q247=0,"",SUMIFS(allNAICS!$P:$P,allNAICS!$C:$C,'Revenue per capita'!$A247,allNAICS!$E:$E,'Revenue per capita'!Q$1)/$B247)</f>
        <v>1.6184260840747444</v>
      </c>
      <c r="R247" s="2">
        <f>IF('Number of Firms per 1000 Capita'!R247=0,"",SUMIFS(allNAICS!$P:$P,allNAICS!$C:$C,'Revenue per capita'!$A247,allNAICS!$E:$E,'Revenue per capita'!R$1)/$B247)</f>
        <v>2.4221225176536567</v>
      </c>
      <c r="S247" s="2">
        <f>IF('Number of Firms per 1000 Capita'!S247=0,"",SUMIFS(allNAICS!$P:$P,allNAICS!$C:$C,'Revenue per capita'!$A247,allNAICS!$E:$E,'Revenue per capita'!S$1)/$B247)</f>
        <v>1.2465597675070743</v>
      </c>
      <c r="T247" s="2">
        <f>IF('Number of Firms per 1000 Capita'!T247=0,"",SUMIFS(allNAICS!$P:$P,allNAICS!$C:$C,'Revenue per capita'!$A247,allNAICS!$E:$E,'Revenue per capita'!T$1)/$B247)</f>
        <v>7.440793331123971E-2</v>
      </c>
      <c r="U247" s="2">
        <f>IF('Number of Firms per 1000 Capita'!U247=0,"",SUMIFS(allNAICS!$P:$P,allNAICS!$C:$C,'Revenue per capita'!$A247,allNAICS!$E:$E,'Revenue per capita'!U$1)/$B247)</f>
        <v>5.569964565222933</v>
      </c>
      <c r="V247" s="2">
        <f>IF('Number of Firms per 1000 Capita'!V247=0,"",SUMIFS(allNAICS!$P:$P,allNAICS!$C:$C,'Revenue per capita'!$A247,allNAICS!$E:$E,'Revenue per capita'!V$1)/$B247)</f>
        <v>0.4871338618808474</v>
      </c>
      <c r="W247" s="2">
        <f>IF('Number of Firms per 1000 Capita'!W247=0,"",SUMIFS(allNAICS!$P:$P,allNAICS!$C:$C,'Revenue per capita'!$A247,allNAICS!$E:$E,'Revenue per capita'!W$1)/$B247)</f>
        <v>2.7044841563209014</v>
      </c>
      <c r="X247" s="2">
        <f>IF('Number of Firms per 1000 Capita'!X247=0,"",SUMIFS(allNAICS!$P:$P,allNAICS!$C:$C,'Revenue per capita'!$A247,allNAICS!$E:$E,'Revenue per capita'!X$1)/$B247)</f>
        <v>0.96708389629591862</v>
      </c>
      <c r="Y247" s="2" t="str">
        <f>IF('Number of Firms per 1000 Capita'!Y247=0,"",SUMIFS(allNAICS!$P:$P,allNAICS!$C:$C,'Revenue per capita'!$A247,allNAICS!$E:$E,'Revenue per capita'!Y$1)/$B247)</f>
        <v/>
      </c>
      <c r="Z247" s="2" t="str">
        <f>IF('Number of Firms per 1000 Capita'!Z247=0,"",SUMIFS(allNAICS!$P:$P,allNAICS!$C:$C,'Revenue per capita'!$A247,allNAICS!$E:$E,'Revenue per capita'!Z$1)/$B247)</f>
        <v/>
      </c>
    </row>
    <row r="248" spans="1:26" x14ac:dyDescent="0.45">
      <c r="A248" s="2" t="s">
        <v>737</v>
      </c>
      <c r="B248" s="2">
        <v>91816</v>
      </c>
      <c r="C248" s="2" t="s">
        <v>535</v>
      </c>
      <c r="D248" s="2">
        <v>39.266741799999998</v>
      </c>
      <c r="E248" s="2">
        <v>-81.561513500000004</v>
      </c>
      <c r="F248" s="3">
        <f t="shared" si="3"/>
        <v>70.640030060120239</v>
      </c>
      <c r="G248" s="2">
        <f>IF('Number of Firms per 1000 Capita'!G248=0,"",SUMIFS(allNAICS!$P:$P,allNAICS!$C:$C,'Revenue per capita'!$A248,allNAICS!$E:$E,'Revenue per capita'!G$1)/$B248)</f>
        <v>0</v>
      </c>
      <c r="H248" s="2">
        <f>IF('Number of Firms per 1000 Capita'!H248=0,"",SUMIFS(allNAICS!$P:$P,allNAICS!$C:$C,'Revenue per capita'!$A248,allNAICS!$E:$E,'Revenue per capita'!H$1)/$B248)</f>
        <v>1.3542301995294939</v>
      </c>
      <c r="I248" s="2" t="str">
        <f>IF('Number of Firms per 1000 Capita'!I248=0,"",SUMIFS(allNAICS!$P:$P,allNAICS!$C:$C,'Revenue per capita'!$A248,allNAICS!$E:$E,'Revenue per capita'!I$1)/$B248)</f>
        <v/>
      </c>
      <c r="J248" s="2">
        <f>IF('Number of Firms per 1000 Capita'!J248=0,"",SUMIFS(allNAICS!$P:$P,allNAICS!$C:$C,'Revenue per capita'!$A248,allNAICS!$E:$E,'Revenue per capita'!J$1)/$B248)</f>
        <v>2.5875991112660102</v>
      </c>
      <c r="K248" s="2">
        <f>IF('Number of Firms per 1000 Capita'!K248=0,"",SUMIFS(allNAICS!$P:$P,allNAICS!$C:$C,'Revenue per capita'!$A248,allNAICS!$E:$E,'Revenue per capita'!K$1)/$B248)</f>
        <v>26.261294327786008</v>
      </c>
      <c r="L248" s="2">
        <f>IF('Number of Firms per 1000 Capita'!L248=0,"",SUMIFS(allNAICS!$P:$P,allNAICS!$C:$C,'Revenue per capita'!$A248,allNAICS!$E:$E,'Revenue per capita'!L$1)/$B248)</f>
        <v>4.0972161714733817</v>
      </c>
      <c r="M248" s="2">
        <f>IF('Number of Firms per 1000 Capita'!M248=0,"",SUMIFS(allNAICS!$P:$P,allNAICS!$C:$C,'Revenue per capita'!$A248,allNAICS!$E:$E,'Revenue per capita'!M$1)/$B248)</f>
        <v>14.824932473642939</v>
      </c>
      <c r="N248" s="2">
        <f>IF('Number of Firms per 1000 Capita'!N248=0,"",SUMIFS(allNAICS!$P:$P,allNAICS!$C:$C,'Revenue per capita'!$A248,allNAICS!$E:$E,'Revenue per capita'!N$1)/$B248)</f>
        <v>1.8677027968981441</v>
      </c>
      <c r="O248" s="2">
        <f>IF('Number of Firms per 1000 Capita'!O248=0,"",SUMIFS(allNAICS!$P:$P,allNAICS!$C:$C,'Revenue per capita'!$A248,allNAICS!$E:$E,'Revenue per capita'!O$1)/$B248)</f>
        <v>2.7752025790711858</v>
      </c>
      <c r="P248" s="2">
        <f>IF('Number of Firms per 1000 Capita'!P248=0,"",SUMIFS(allNAICS!$P:$P,allNAICS!$C:$C,'Revenue per capita'!$A248,allNAICS!$E:$E,'Revenue per capita'!P$1)/$B248)</f>
        <v>2.5210965409079029</v>
      </c>
      <c r="Q248" s="2">
        <f>IF('Number of Firms per 1000 Capita'!Q248=0,"",SUMIFS(allNAICS!$P:$P,allNAICS!$C:$C,'Revenue per capita'!$A248,allNAICS!$E:$E,'Revenue per capita'!Q$1)/$B248)</f>
        <v>1.2167269321251197</v>
      </c>
      <c r="R248" s="2">
        <f>IF('Number of Firms per 1000 Capita'!R248=0,"",SUMIFS(allNAICS!$P:$P,allNAICS!$C:$C,'Revenue per capita'!$A248,allNAICS!$E:$E,'Revenue per capita'!R$1)/$B248)</f>
        <v>1.0564716389300339</v>
      </c>
      <c r="S248" s="2">
        <f>IF('Number of Firms per 1000 Capita'!S248=0,"",SUMIFS(allNAICS!$P:$P,allNAICS!$C:$C,'Revenue per capita'!$A248,allNAICS!$E:$E,'Revenue per capita'!S$1)/$B248)</f>
        <v>1.6294109959048533</v>
      </c>
      <c r="T248" s="2">
        <f>IF('Number of Firms per 1000 Capita'!T248=0,"",SUMIFS(allNAICS!$P:$P,allNAICS!$C:$C,'Revenue per capita'!$A248,allNAICS!$E:$E,'Revenue per capita'!T$1)/$B248)</f>
        <v>0.30624292062385639</v>
      </c>
      <c r="U248" s="2">
        <f>IF('Number of Firms per 1000 Capita'!U248=0,"",SUMIFS(allNAICS!$P:$P,allNAICS!$C:$C,'Revenue per capita'!$A248,allNAICS!$E:$E,'Revenue per capita'!U$1)/$B248)</f>
        <v>7.1347259736865034</v>
      </c>
      <c r="V248" s="2">
        <f>IF('Number of Firms per 1000 Capita'!V248=0,"",SUMIFS(allNAICS!$P:$P,allNAICS!$C:$C,'Revenue per capita'!$A248,allNAICS!$E:$E,'Revenue per capita'!V$1)/$B248)</f>
        <v>0.34394876709941624</v>
      </c>
      <c r="W248" s="2">
        <f>IF('Number of Firms per 1000 Capita'!W248=0,"",SUMIFS(allNAICS!$P:$P,allNAICS!$C:$C,'Revenue per capita'!$A248,allNAICS!$E:$E,'Revenue per capita'!W$1)/$B248)</f>
        <v>1.9249803955737561</v>
      </c>
      <c r="X248" s="2">
        <f>IF('Number of Firms per 1000 Capita'!X248=0,"",SUMIFS(allNAICS!$P:$P,allNAICS!$C:$C,'Revenue per capita'!$A248,allNAICS!$E:$E,'Revenue per capita'!X$1)/$B248)</f>
        <v>0.7382482356016381</v>
      </c>
      <c r="Y248" s="2" t="str">
        <f>IF('Number of Firms per 1000 Capita'!Y248=0,"",SUMIFS(allNAICS!$P:$P,allNAICS!$C:$C,'Revenue per capita'!$A248,allNAICS!$E:$E,'Revenue per capita'!Y$1)/$B248)</f>
        <v/>
      </c>
      <c r="Z248" s="2" t="str">
        <f>IF('Number of Firms per 1000 Capita'!Z248=0,"",SUMIFS(allNAICS!$P:$P,allNAICS!$C:$C,'Revenue per capita'!$A248,allNAICS!$E:$E,'Revenue per capita'!Z$1)/$B248)</f>
        <v/>
      </c>
    </row>
    <row r="249" spans="1:26" x14ac:dyDescent="0.45">
      <c r="A249" s="2" t="s">
        <v>738</v>
      </c>
      <c r="B249" s="2">
        <v>476702</v>
      </c>
      <c r="C249" s="2" t="s">
        <v>526</v>
      </c>
      <c r="D249" s="2">
        <v>30.421309000000001</v>
      </c>
      <c r="E249" s="2">
        <v>-87.216914900000006</v>
      </c>
      <c r="F249" s="3">
        <f t="shared" si="3"/>
        <v>46.842692080167488</v>
      </c>
      <c r="G249" s="2">
        <f>IF('Number of Firms per 1000 Capita'!G249=0,"",SUMIFS(allNAICS!$P:$P,allNAICS!$C:$C,'Revenue per capita'!$A249,allNAICS!$E:$E,'Revenue per capita'!G$1)/$B249)</f>
        <v>6.3784083137893272E-2</v>
      </c>
      <c r="H249" s="2">
        <f>IF('Number of Firms per 1000 Capita'!H249=0,"",SUMIFS(allNAICS!$P:$P,allNAICS!$C:$C,'Revenue per capita'!$A249,allNAICS!$E:$E,'Revenue per capita'!H$1)/$B249)</f>
        <v>0.11266367667851195</v>
      </c>
      <c r="I249" s="2">
        <f>IF('Number of Firms per 1000 Capita'!I249=0,"",SUMIFS(allNAICS!$P:$P,allNAICS!$C:$C,'Revenue per capita'!$A249,allNAICS!$E:$E,'Revenue per capita'!I$1)/$B249)</f>
        <v>1.551105302683857</v>
      </c>
      <c r="J249" s="2">
        <f>IF('Number of Firms per 1000 Capita'!J249=0,"",SUMIFS(allNAICS!$P:$P,allNAICS!$C:$C,'Revenue per capita'!$A249,allNAICS!$E:$E,'Revenue per capita'!J$1)/$B249)</f>
        <v>2.5622296529068476</v>
      </c>
      <c r="K249" s="2">
        <f>IF('Number of Firms per 1000 Capita'!K249=0,"",SUMIFS(allNAICS!$P:$P,allNAICS!$C:$C,'Revenue per capita'!$A249,allNAICS!$E:$E,'Revenue per capita'!K$1)/$B249)</f>
        <v>5.6228482364244332</v>
      </c>
      <c r="L249" s="2">
        <f>IF('Number of Firms per 1000 Capita'!L249=0,"",SUMIFS(allNAICS!$P:$P,allNAICS!$C:$C,'Revenue per capita'!$A249,allNAICS!$E:$E,'Revenue per capita'!L$1)/$B249)</f>
        <v>4.2490402809302248</v>
      </c>
      <c r="M249" s="2">
        <f>IF('Number of Firms per 1000 Capita'!M249=0,"",SUMIFS(allNAICS!$P:$P,allNAICS!$C:$C,'Revenue per capita'!$A249,allNAICS!$E:$E,'Revenue per capita'!M$1)/$B249)</f>
        <v>10.613502775318752</v>
      </c>
      <c r="N249" s="2">
        <f>IF('Number of Firms per 1000 Capita'!N249=0,"",SUMIFS(allNAICS!$P:$P,allNAICS!$C:$C,'Revenue per capita'!$A249,allNAICS!$E:$E,'Revenue per capita'!N$1)/$B249)</f>
        <v>0.64683596880231253</v>
      </c>
      <c r="O249" s="2">
        <f>IF('Number of Firms per 1000 Capita'!O249=0,"",SUMIFS(allNAICS!$P:$P,allNAICS!$C:$C,'Revenue per capita'!$A249,allNAICS!$E:$E,'Revenue per capita'!O$1)/$B249)</f>
        <v>1.7547188809780534</v>
      </c>
      <c r="P249" s="2">
        <f>IF('Number of Firms per 1000 Capita'!P249=0,"",SUMIFS(allNAICS!$P:$P,allNAICS!$C:$C,'Revenue per capita'!$A249,allNAICS!$E:$E,'Revenue per capita'!P$1)/$B249)</f>
        <v>3.300997268733926</v>
      </c>
      <c r="Q249" s="2">
        <f>IF('Number of Firms per 1000 Capita'!Q249=0,"",SUMIFS(allNAICS!$P:$P,allNAICS!$C:$C,'Revenue per capita'!$A249,allNAICS!$E:$E,'Revenue per capita'!Q$1)/$B249)</f>
        <v>1.1678973446723531</v>
      </c>
      <c r="R249" s="2">
        <f>IF('Number of Firms per 1000 Capita'!R249=0,"",SUMIFS(allNAICS!$P:$P,allNAICS!$C:$C,'Revenue per capita'!$A249,allNAICS!$E:$E,'Revenue per capita'!R$1)/$B249)</f>
        <v>2.8841183800361652</v>
      </c>
      <c r="S249" s="2">
        <f>IF('Number of Firms per 1000 Capita'!S249=0,"",SUMIFS(allNAICS!$P:$P,allNAICS!$C:$C,'Revenue per capita'!$A249,allNAICS!$E:$E,'Revenue per capita'!S$1)/$B249)</f>
        <v>3.0993303992850878</v>
      </c>
      <c r="T249" s="2">
        <f>IF('Number of Firms per 1000 Capita'!T249=0,"",SUMIFS(allNAICS!$P:$P,allNAICS!$C:$C,'Revenue per capita'!$A249,allNAICS!$E:$E,'Revenue per capita'!T$1)/$B249)</f>
        <v>0.31705342121493091</v>
      </c>
      <c r="U249" s="2">
        <f>IF('Number of Firms per 1000 Capita'!U249=0,"",SUMIFS(allNAICS!$P:$P,allNAICS!$C:$C,'Revenue per capita'!$A249,allNAICS!$E:$E,'Revenue per capita'!U$1)/$B249)</f>
        <v>5.9304156475114436</v>
      </c>
      <c r="V249" s="2">
        <f>IF('Number of Firms per 1000 Capita'!V249=0,"",SUMIFS(allNAICS!$P:$P,allNAICS!$C:$C,'Revenue per capita'!$A249,allNAICS!$E:$E,'Revenue per capita'!V$1)/$B249)</f>
        <v>0.25632785262071484</v>
      </c>
      <c r="W249" s="2">
        <f>IF('Number of Firms per 1000 Capita'!W249=0,"",SUMIFS(allNAICS!$P:$P,allNAICS!$C:$C,'Revenue per capita'!$A249,allNAICS!$E:$E,'Revenue per capita'!W$1)/$B249)</f>
        <v>1.8792096529907574</v>
      </c>
      <c r="X249" s="2">
        <f>IF('Number of Firms per 1000 Capita'!X249=0,"",SUMIFS(allNAICS!$P:$P,allNAICS!$C:$C,'Revenue per capita'!$A249,allNAICS!$E:$E,'Revenue per capita'!X$1)/$B249)</f>
        <v>0.73097868269904465</v>
      </c>
      <c r="Y249" s="2">
        <f>IF('Number of Firms per 1000 Capita'!Y249=0,"",SUMIFS(allNAICS!$P:$P,allNAICS!$C:$C,'Revenue per capita'!$A249,allNAICS!$E:$E,'Revenue per capita'!Y$1)/$B249)</f>
        <v>9.9634572542175198E-2</v>
      </c>
      <c r="Z249" s="2" t="str">
        <f>IF('Number of Firms per 1000 Capita'!Z249=0,"",SUMIFS(allNAICS!$P:$P,allNAICS!$C:$C,'Revenue per capita'!$A249,allNAICS!$E:$E,'Revenue per capita'!Z$1)/$B249)</f>
        <v/>
      </c>
    </row>
    <row r="250" spans="1:26" x14ac:dyDescent="0.45">
      <c r="A250" s="2" t="s">
        <v>739</v>
      </c>
      <c r="B250" s="2">
        <v>377258</v>
      </c>
      <c r="C250" s="2" t="s">
        <v>504</v>
      </c>
      <c r="D250" s="2">
        <v>40.693648799999998</v>
      </c>
      <c r="E250" s="2">
        <v>-89.588986399999996</v>
      </c>
      <c r="F250" s="3">
        <f t="shared" si="3"/>
        <v>129.85467239925993</v>
      </c>
      <c r="G250" s="2">
        <f>IF('Number of Firms per 1000 Capita'!G250=0,"",SUMIFS(allNAICS!$P:$P,allNAICS!$C:$C,'Revenue per capita'!$A250,allNAICS!$E:$E,'Revenue per capita'!G$1)/$B250)</f>
        <v>9.0969575197875199E-2</v>
      </c>
      <c r="H250" s="2" t="str">
        <f>IF('Number of Firms per 1000 Capita'!H250=0,"",SUMIFS(allNAICS!$P:$P,allNAICS!$C:$C,'Revenue per capita'!$A250,allNAICS!$E:$E,'Revenue per capita'!H$1)/$B250)</f>
        <v/>
      </c>
      <c r="I250" s="2" t="str">
        <f>IF('Number of Firms per 1000 Capita'!I250=0,"",SUMIFS(allNAICS!$P:$P,allNAICS!$C:$C,'Revenue per capita'!$A250,allNAICS!$E:$E,'Revenue per capita'!I$1)/$B250)</f>
        <v/>
      </c>
      <c r="J250" s="2">
        <f>IF('Number of Firms per 1000 Capita'!J250=0,"",SUMIFS(allNAICS!$P:$P,allNAICS!$C:$C,'Revenue per capita'!$A250,allNAICS!$E:$E,'Revenue per capita'!J$1)/$B250)</f>
        <v>6.0648044574270132</v>
      </c>
      <c r="K250" s="2">
        <f>IF('Number of Firms per 1000 Capita'!K250=0,"",SUMIFS(allNAICS!$P:$P,allNAICS!$C:$C,'Revenue per capita'!$A250,allNAICS!$E:$E,'Revenue per capita'!K$1)/$B250)</f>
        <v>38.190712986868405</v>
      </c>
      <c r="L250" s="2">
        <f>IF('Number of Firms per 1000 Capita'!L250=0,"",SUMIFS(allNAICS!$P:$P,allNAICS!$C:$C,'Revenue per capita'!$A250,allNAICS!$E:$E,'Revenue per capita'!L$1)/$B250)</f>
        <v>34.347255724199357</v>
      </c>
      <c r="M250" s="2">
        <f>IF('Number of Firms per 1000 Capita'!M250=0,"",SUMIFS(allNAICS!$P:$P,allNAICS!$C:$C,'Revenue per capita'!$A250,allNAICS!$E:$E,'Revenue per capita'!M$1)/$B250)</f>
        <v>15.144760349681119</v>
      </c>
      <c r="N250" s="2">
        <f>IF('Number of Firms per 1000 Capita'!N250=0,"",SUMIFS(allNAICS!$P:$P,allNAICS!$C:$C,'Revenue per capita'!$A250,allNAICS!$E:$E,'Revenue per capita'!N$1)/$B250)</f>
        <v>2.1744906668645863</v>
      </c>
      <c r="O250" s="2">
        <f>IF('Number of Firms per 1000 Capita'!O250=0,"",SUMIFS(allNAICS!$P:$P,allNAICS!$C:$C,'Revenue per capita'!$A250,allNAICS!$E:$E,'Revenue per capita'!O$1)/$B250)</f>
        <v>1.6575128956841207</v>
      </c>
      <c r="P250" s="2">
        <f>IF('Number of Firms per 1000 Capita'!P250=0,"",SUMIFS(allNAICS!$P:$P,allNAICS!$C:$C,'Revenue per capita'!$A250,allNAICS!$E:$E,'Revenue per capita'!P$1)/$B250)</f>
        <v>7.088872866844441</v>
      </c>
      <c r="Q250" s="2">
        <f>IF('Number of Firms per 1000 Capita'!Q250=0,"",SUMIFS(allNAICS!$P:$P,allNAICS!$C:$C,'Revenue per capita'!$A250,allNAICS!$E:$E,'Revenue per capita'!Q$1)/$B250)</f>
        <v>1.0504747414236411</v>
      </c>
      <c r="R250" s="2">
        <f>IF('Number of Firms per 1000 Capita'!R250=0,"",SUMIFS(allNAICS!$P:$P,allNAICS!$C:$C,'Revenue per capita'!$A250,allNAICS!$E:$E,'Revenue per capita'!R$1)/$B250)</f>
        <v>2.4452364164577025</v>
      </c>
      <c r="S250" s="2">
        <f>IF('Number of Firms per 1000 Capita'!S250=0,"",SUMIFS(allNAICS!$P:$P,allNAICS!$C:$C,'Revenue per capita'!$A250,allNAICS!$E:$E,'Revenue per capita'!S$1)/$B250)</f>
        <v>1.4668211144627814</v>
      </c>
      <c r="T250" s="2">
        <f>IF('Number of Firms per 1000 Capita'!T250=0,"",SUMIFS(allNAICS!$P:$P,allNAICS!$C:$C,'Revenue per capita'!$A250,allNAICS!$E:$E,'Revenue per capita'!T$1)/$B250)</f>
        <v>0.58794246907951586</v>
      </c>
      <c r="U250" s="2">
        <f>IF('Number of Firms per 1000 Capita'!U250=0,"",SUMIFS(allNAICS!$P:$P,allNAICS!$C:$C,'Revenue per capita'!$A250,allNAICS!$E:$E,'Revenue per capita'!U$1)/$B250)</f>
        <v>9.4013460284473762</v>
      </c>
      <c r="V250" s="2">
        <f>IF('Number of Firms per 1000 Capita'!V250=0,"",SUMIFS(allNAICS!$P:$P,allNAICS!$C:$C,'Revenue per capita'!$A250,allNAICS!$E:$E,'Revenue per capita'!V$1)/$B250)</f>
        <v>0.35018210349416051</v>
      </c>
      <c r="W250" s="2">
        <f>IF('Number of Firms per 1000 Capita'!W250=0,"",SUMIFS(allNAICS!$P:$P,allNAICS!$C:$C,'Revenue per capita'!$A250,allNAICS!$E:$E,'Revenue per capita'!W$1)/$B250)</f>
        <v>2.5332504545960588</v>
      </c>
      <c r="X250" s="2">
        <f>IF('Number of Firms per 1000 Capita'!X250=0,"",SUMIFS(allNAICS!$P:$P,allNAICS!$C:$C,'Revenue per capita'!$A250,allNAICS!$E:$E,'Revenue per capita'!X$1)/$B250)</f>
        <v>1.7260044849943541</v>
      </c>
      <c r="Y250" s="2">
        <f>IF('Number of Firms per 1000 Capita'!Y250=0,"",SUMIFS(allNAICS!$P:$P,allNAICS!$C:$C,'Revenue per capita'!$A250,allNAICS!$E:$E,'Revenue per capita'!Y$1)/$B250)</f>
        <v>5.53403506353742</v>
      </c>
      <c r="Z250" s="2" t="str">
        <f>IF('Number of Firms per 1000 Capita'!Z250=0,"",SUMIFS(allNAICS!$P:$P,allNAICS!$C:$C,'Revenue per capita'!$A250,allNAICS!$E:$E,'Revenue per capita'!Z$1)/$B250)</f>
        <v/>
      </c>
    </row>
    <row r="251" spans="1:26" x14ac:dyDescent="0.45">
      <c r="A251" s="2" t="s">
        <v>740</v>
      </c>
      <c r="B251" s="2">
        <v>6065644</v>
      </c>
      <c r="C251" s="2" t="s">
        <v>459</v>
      </c>
      <c r="D251" s="2">
        <v>39.952334999999998</v>
      </c>
      <c r="E251" s="2">
        <v>-75.163788999999994</v>
      </c>
      <c r="F251" s="3">
        <f t="shared" si="3"/>
        <v>130.82760725819054</v>
      </c>
      <c r="G251" s="2">
        <f>IF('Number of Firms per 1000 Capita'!G251=0,"",SUMIFS(allNAICS!$P:$P,allNAICS!$C:$C,'Revenue per capita'!$A251,allNAICS!$E:$E,'Revenue per capita'!G$1)/$B251)</f>
        <v>3.779301917488069E-2</v>
      </c>
      <c r="H251" s="2">
        <f>IF('Number of Firms per 1000 Capita'!H251=0,"",SUMIFS(allNAICS!$P:$P,allNAICS!$C:$C,'Revenue per capita'!$A251,allNAICS!$E:$E,'Revenue per capita'!H$1)/$B251)</f>
        <v>3.1474646385445636E-2</v>
      </c>
      <c r="I251" s="2">
        <f>IF('Number of Firms per 1000 Capita'!I251=0,"",SUMIFS(allNAICS!$P:$P,allNAICS!$C:$C,'Revenue per capita'!$A251,allNAICS!$E:$E,'Revenue per capita'!I$1)/$B251)</f>
        <v>2.1654180495920961</v>
      </c>
      <c r="J251" s="2">
        <f>IF('Number of Firms per 1000 Capita'!J251=0,"",SUMIFS(allNAICS!$P:$P,allNAICS!$C:$C,'Revenue per capita'!$A251,allNAICS!$E:$E,'Revenue per capita'!J$1)/$B251)</f>
        <v>4.6018173832819729</v>
      </c>
      <c r="K251" s="2">
        <f>IF('Number of Firms per 1000 Capita'!K251=0,"",SUMIFS(allNAICS!$P:$P,allNAICS!$C:$C,'Revenue per capita'!$A251,allNAICS!$E:$E,'Revenue per capita'!K$1)/$B251)</f>
        <v>19.944620884443598</v>
      </c>
      <c r="L251" s="2">
        <f>IF('Number of Firms per 1000 Capita'!L251=0,"",SUMIFS(allNAICS!$P:$P,allNAICS!$C:$C,'Revenue per capita'!$A251,allNAICS!$E:$E,'Revenue per capita'!L$1)/$B251)</f>
        <v>31.60337220582019</v>
      </c>
      <c r="M251" s="2">
        <f>IF('Number of Firms per 1000 Capita'!M251=0,"",SUMIFS(allNAICS!$P:$P,allNAICS!$C:$C,'Revenue per capita'!$A251,allNAICS!$E:$E,'Revenue per capita'!M$1)/$B251)</f>
        <v>13.053213640629091</v>
      </c>
      <c r="N251" s="2">
        <f>IF('Number of Firms per 1000 Capita'!N251=0,"",SUMIFS(allNAICS!$P:$P,allNAICS!$C:$C,'Revenue per capita'!$A251,allNAICS!$E:$E,'Revenue per capita'!N$1)/$B251)</f>
        <v>2.3803648878832981</v>
      </c>
      <c r="O251" s="2">
        <f>IF('Number of Firms per 1000 Capita'!O251=0,"",SUMIFS(allNAICS!$P:$P,allNAICS!$C:$C,'Revenue per capita'!$A251,allNAICS!$E:$E,'Revenue per capita'!O$1)/$B251)</f>
        <v>4.0602461997440011</v>
      </c>
      <c r="P251" s="2">
        <f>IF('Number of Firms per 1000 Capita'!P251=0,"",SUMIFS(allNAICS!$P:$P,allNAICS!$C:$C,'Revenue per capita'!$A251,allNAICS!$E:$E,'Revenue per capita'!P$1)/$B251)</f>
        <v>22.858362112910022</v>
      </c>
      <c r="Q251" s="2">
        <f>IF('Number of Firms per 1000 Capita'!Q251=0,"",SUMIFS(allNAICS!$P:$P,allNAICS!$C:$C,'Revenue per capita'!$A251,allNAICS!$E:$E,'Revenue per capita'!Q$1)/$B251)</f>
        <v>2.9640565783286985</v>
      </c>
      <c r="R251" s="2">
        <f>IF('Number of Firms per 1000 Capita'!R251=0,"",SUMIFS(allNAICS!$P:$P,allNAICS!$C:$C,'Revenue per capita'!$A251,allNAICS!$E:$E,'Revenue per capita'!R$1)/$B251)</f>
        <v>7.4109275123960456</v>
      </c>
      <c r="S251" s="2">
        <f>IF('Number of Firms per 1000 Capita'!S251=0,"",SUMIFS(allNAICS!$P:$P,allNAICS!$C:$C,'Revenue per capita'!$A251,allNAICS!$E:$E,'Revenue per capita'!S$1)/$B251)</f>
        <v>2.8773872980346358</v>
      </c>
      <c r="T251" s="2">
        <f>IF('Number of Firms per 1000 Capita'!T251=0,"",SUMIFS(allNAICS!$P:$P,allNAICS!$C:$C,'Revenue per capita'!$A251,allNAICS!$E:$E,'Revenue per capita'!T$1)/$B251)</f>
        <v>2.1002066722016655</v>
      </c>
      <c r="U251" s="2">
        <f>IF('Number of Firms per 1000 Capita'!U251=0,"",SUMIFS(allNAICS!$P:$P,allNAICS!$C:$C,'Revenue per capita'!$A251,allNAICS!$E:$E,'Revenue per capita'!U$1)/$B251)</f>
        <v>8.7612616236627137</v>
      </c>
      <c r="V251" s="2">
        <f>IF('Number of Firms per 1000 Capita'!V251=0,"",SUMIFS(allNAICS!$P:$P,allNAICS!$C:$C,'Revenue per capita'!$A251,allNAICS!$E:$E,'Revenue per capita'!V$1)/$B251)</f>
        <v>0.88574403641229194</v>
      </c>
      <c r="W251" s="2">
        <f>IF('Number of Firms per 1000 Capita'!W251=0,"",SUMIFS(allNAICS!$P:$P,allNAICS!$C:$C,'Revenue per capita'!$A251,allNAICS!$E:$E,'Revenue per capita'!W$1)/$B251)</f>
        <v>1.9720263833485776</v>
      </c>
      <c r="X251" s="2">
        <f>IF('Number of Firms per 1000 Capita'!X251=0,"",SUMIFS(allNAICS!$P:$P,allNAICS!$C:$C,'Revenue per capita'!$A251,allNAICS!$E:$E,'Revenue per capita'!X$1)/$B251)</f>
        <v>1.0311736066277546</v>
      </c>
      <c r="Y251" s="2">
        <f>IF('Number of Firms per 1000 Capita'!Y251=0,"",SUMIFS(allNAICS!$P:$P,allNAICS!$C:$C,'Revenue per capita'!$A251,allNAICS!$E:$E,'Revenue per capita'!Y$1)/$B251)</f>
        <v>2.086403686071916</v>
      </c>
      <c r="Z251" s="2">
        <f>IF('Number of Firms per 1000 Capita'!Z251=0,"",SUMIFS(allNAICS!$P:$P,allNAICS!$C:$C,'Revenue per capita'!$A251,allNAICS!$E:$E,'Revenue per capita'!Z$1)/$B251)</f>
        <v>1.7368312416620559E-3</v>
      </c>
    </row>
    <row r="252" spans="1:26" x14ac:dyDescent="0.45">
      <c r="A252" s="2" t="s">
        <v>741</v>
      </c>
      <c r="B252" s="2">
        <v>4561038</v>
      </c>
      <c r="C252" s="2" t="s">
        <v>595</v>
      </c>
      <c r="D252" s="2">
        <v>33.448377100000002</v>
      </c>
      <c r="E252" s="2">
        <v>-112.0740373</v>
      </c>
      <c r="F252" s="3">
        <f t="shared" si="3"/>
        <v>85.155385901191792</v>
      </c>
      <c r="G252" s="2">
        <f>IF('Number of Firms per 1000 Capita'!G252=0,"",SUMIFS(allNAICS!$P:$P,allNAICS!$C:$C,'Revenue per capita'!$A252,allNAICS!$E:$E,'Revenue per capita'!G$1)/$B252)</f>
        <v>2.2998712135263947E-2</v>
      </c>
      <c r="H252" s="2">
        <f>IF('Number of Firms per 1000 Capita'!H252=0,"",SUMIFS(allNAICS!$P:$P,allNAICS!$C:$C,'Revenue per capita'!$A252,allNAICS!$E:$E,'Revenue per capita'!H$1)/$B252)</f>
        <v>0.16696089793595228</v>
      </c>
      <c r="I252" s="2">
        <f>IF('Number of Firms per 1000 Capita'!I252=0,"",SUMIFS(allNAICS!$P:$P,allNAICS!$C:$C,'Revenue per capita'!$A252,allNAICS!$E:$E,'Revenue per capita'!I$1)/$B252)</f>
        <v>0.8998464823138943</v>
      </c>
      <c r="J252" s="2">
        <f>IF('Number of Firms per 1000 Capita'!J252=0,"",SUMIFS(allNAICS!$P:$P,allNAICS!$C:$C,'Revenue per capita'!$A252,allNAICS!$E:$E,'Revenue per capita'!J$1)/$B252)</f>
        <v>4.9161215056748047</v>
      </c>
      <c r="K252" s="2">
        <f>IF('Number of Firms per 1000 Capita'!K252=0,"",SUMIFS(allNAICS!$P:$P,allNAICS!$C:$C,'Revenue per capita'!$A252,allNAICS!$E:$E,'Revenue per capita'!K$1)/$B252)</f>
        <v>8.4638891410244774</v>
      </c>
      <c r="L252" s="2">
        <f>IF('Number of Firms per 1000 Capita'!L252=0,"",SUMIFS(allNAICS!$P:$P,allNAICS!$C:$C,'Revenue per capita'!$A252,allNAICS!$E:$E,'Revenue per capita'!L$1)/$B252)</f>
        <v>19.882808474737548</v>
      </c>
      <c r="M252" s="2">
        <f>IF('Number of Firms per 1000 Capita'!M252=0,"",SUMIFS(allNAICS!$P:$P,allNAICS!$C:$C,'Revenue per capita'!$A252,allNAICS!$E:$E,'Revenue per capita'!M$1)/$B252)</f>
        <v>13.074722902988311</v>
      </c>
      <c r="N252" s="2">
        <f>IF('Number of Firms per 1000 Capita'!N252=0,"",SUMIFS(allNAICS!$P:$P,allNAICS!$C:$C,'Revenue per capita'!$A252,allNAICS!$E:$E,'Revenue per capita'!N$1)/$B252)</f>
        <v>3.156545286401911</v>
      </c>
      <c r="O252" s="2">
        <f>IF('Number of Firms per 1000 Capita'!O252=0,"",SUMIFS(allNAICS!$P:$P,allNAICS!$C:$C,'Revenue per capita'!$A252,allNAICS!$E:$E,'Revenue per capita'!O$1)/$B252)</f>
        <v>2.7000419641318487</v>
      </c>
      <c r="P252" s="2">
        <f>IF('Number of Firms per 1000 Capita'!P252=0,"",SUMIFS(allNAICS!$P:$P,allNAICS!$C:$C,'Revenue per capita'!$A252,allNAICS!$E:$E,'Revenue per capita'!P$1)/$B252)</f>
        <v>11.75595862169971</v>
      </c>
      <c r="Q252" s="2">
        <f>IF('Number of Firms per 1000 Capita'!Q252=0,"",SUMIFS(allNAICS!$P:$P,allNAICS!$C:$C,'Revenue per capita'!$A252,allNAICS!$E:$E,'Revenue per capita'!Q$1)/$B252)</f>
        <v>2.4791288737344437</v>
      </c>
      <c r="R252" s="2">
        <f>IF('Number of Firms per 1000 Capita'!R252=0,"",SUMIFS(allNAICS!$P:$P,allNAICS!$C:$C,'Revenue per capita'!$A252,allNAICS!$E:$E,'Revenue per capita'!R$1)/$B252)</f>
        <v>3.9248068093271753</v>
      </c>
      <c r="S252" s="2">
        <f>IF('Number of Firms per 1000 Capita'!S252=0,"",SUMIFS(allNAICS!$P:$P,allNAICS!$C:$C,'Revenue per capita'!$A252,allNAICS!$E:$E,'Revenue per capita'!S$1)/$B252)</f>
        <v>2.9676089083230615</v>
      </c>
      <c r="T252" s="2">
        <f>IF('Number of Firms per 1000 Capita'!T252=0,"",SUMIFS(allNAICS!$P:$P,allNAICS!$C:$C,'Revenue per capita'!$A252,allNAICS!$E:$E,'Revenue per capita'!T$1)/$B252)</f>
        <v>0.87703654299744926</v>
      </c>
      <c r="U252" s="2">
        <f>IF('Number of Firms per 1000 Capita'!U252=0,"",SUMIFS(allNAICS!$P:$P,allNAICS!$C:$C,'Revenue per capita'!$A252,allNAICS!$E:$E,'Revenue per capita'!U$1)/$B252)</f>
        <v>5.3961297844920386</v>
      </c>
      <c r="V252" s="2">
        <f>IF('Number of Firms per 1000 Capita'!V252=0,"",SUMIFS(allNAICS!$P:$P,allNAICS!$C:$C,'Revenue per capita'!$A252,allNAICS!$E:$E,'Revenue per capita'!V$1)/$B252)</f>
        <v>0.52205550578618287</v>
      </c>
      <c r="W252" s="2">
        <f>IF('Number of Firms per 1000 Capita'!W252=0,"",SUMIFS(allNAICS!$P:$P,allNAICS!$C:$C,'Revenue per capita'!$A252,allNAICS!$E:$E,'Revenue per capita'!W$1)/$B252)</f>
        <v>1.9905508351388435</v>
      </c>
      <c r="X252" s="2">
        <f>IF('Number of Firms per 1000 Capita'!X252=0,"",SUMIFS(allNAICS!$P:$P,allNAICS!$C:$C,'Revenue per capita'!$A252,allNAICS!$E:$E,'Revenue per capita'!X$1)/$B252)</f>
        <v>0.8720707873953254</v>
      </c>
      <c r="Y252" s="2">
        <f>IF('Number of Firms per 1000 Capita'!Y252=0,"",SUMIFS(allNAICS!$P:$P,allNAICS!$C:$C,'Revenue per capita'!$A252,allNAICS!$E:$E,'Revenue per capita'!Y$1)/$B252)</f>
        <v>1.0847725890466162</v>
      </c>
      <c r="Z252" s="2">
        <f>IF('Number of Firms per 1000 Capita'!Z252=0,"",SUMIFS(allNAICS!$P:$P,allNAICS!$C:$C,'Revenue per capita'!$A252,allNAICS!$E:$E,'Revenue per capita'!Z$1)/$B252)</f>
        <v>1.3312759069317116E-3</v>
      </c>
    </row>
    <row r="253" spans="1:26" x14ac:dyDescent="0.45">
      <c r="A253" s="2" t="s">
        <v>742</v>
      </c>
      <c r="B253" s="2">
        <v>93590</v>
      </c>
      <c r="C253" s="2" t="s">
        <v>593</v>
      </c>
      <c r="D253" s="2">
        <v>34.228431200000003</v>
      </c>
      <c r="E253" s="2">
        <v>-92.003195500000004</v>
      </c>
      <c r="F253" s="3">
        <f t="shared" si="3"/>
        <v>49.852826156640681</v>
      </c>
      <c r="G253" s="2">
        <f>IF('Number of Firms per 1000 Capita'!G253=0,"",SUMIFS(allNAICS!$P:$P,allNAICS!$C:$C,'Revenue per capita'!$A253,allNAICS!$E:$E,'Revenue per capita'!G$1)/$B253)</f>
        <v>0.28875948285073194</v>
      </c>
      <c r="H253" s="2" t="str">
        <f>IF('Number of Firms per 1000 Capita'!H253=0,"",SUMIFS(allNAICS!$P:$P,allNAICS!$C:$C,'Revenue per capita'!$A253,allNAICS!$E:$E,'Revenue per capita'!H$1)/$B253)</f>
        <v/>
      </c>
      <c r="I253" s="2" t="str">
        <f>IF('Number of Firms per 1000 Capita'!I253=0,"",SUMIFS(allNAICS!$P:$P,allNAICS!$C:$C,'Revenue per capita'!$A253,allNAICS!$E:$E,'Revenue per capita'!I$1)/$B253)</f>
        <v/>
      </c>
      <c r="J253" s="2">
        <f>IF('Number of Firms per 1000 Capita'!J253=0,"",SUMIFS(allNAICS!$P:$P,allNAICS!$C:$C,'Revenue per capita'!$A253,allNAICS!$E:$E,'Revenue per capita'!J$1)/$B253)</f>
        <v>0</v>
      </c>
      <c r="K253" s="2">
        <f>IF('Number of Firms per 1000 Capita'!K253=0,"",SUMIFS(allNAICS!$P:$P,allNAICS!$C:$C,'Revenue per capita'!$A253,allNAICS!$E:$E,'Revenue per capita'!K$1)/$B253)</f>
        <v>23.825344588097018</v>
      </c>
      <c r="L253" s="2">
        <f>IF('Number of Firms per 1000 Capita'!L253=0,"",SUMIFS(allNAICS!$P:$P,allNAICS!$C:$C,'Revenue per capita'!$A253,allNAICS!$E:$E,'Revenue per capita'!L$1)/$B253)</f>
        <v>6.0399401645474944</v>
      </c>
      <c r="M253" s="2">
        <f>IF('Number of Firms per 1000 Capita'!M253=0,"",SUMIFS(allNAICS!$P:$P,allNAICS!$C:$C,'Revenue per capita'!$A253,allNAICS!$E:$E,'Revenue per capita'!M$1)/$B253)</f>
        <v>9.2313922427609789</v>
      </c>
      <c r="N253" s="2">
        <f>IF('Number of Firms per 1000 Capita'!N253=0,"",SUMIFS(allNAICS!$P:$P,allNAICS!$C:$C,'Revenue per capita'!$A253,allNAICS!$E:$E,'Revenue per capita'!N$1)/$B253)</f>
        <v>0</v>
      </c>
      <c r="O253" s="2">
        <f>IF('Number of Firms per 1000 Capita'!O253=0,"",SUMIFS(allNAICS!$P:$P,allNAICS!$C:$C,'Revenue per capita'!$A253,allNAICS!$E:$E,'Revenue per capita'!O$1)/$B253)</f>
        <v>0.4397478363072978</v>
      </c>
      <c r="P253" s="2">
        <f>IF('Number of Firms per 1000 Capita'!P253=0,"",SUMIFS(allNAICS!$P:$P,allNAICS!$C:$C,'Revenue per capita'!$A253,allNAICS!$E:$E,'Revenue per capita'!P$1)/$B253)</f>
        <v>1.486772091035367</v>
      </c>
      <c r="Q253" s="2">
        <f>IF('Number of Firms per 1000 Capita'!Q253=0,"",SUMIFS(allNAICS!$P:$P,allNAICS!$C:$C,'Revenue per capita'!$A253,allNAICS!$E:$E,'Revenue per capita'!Q$1)/$B253)</f>
        <v>0.50703066566940913</v>
      </c>
      <c r="R253" s="2">
        <f>IF('Number of Firms per 1000 Capita'!R253=0,"",SUMIFS(allNAICS!$P:$P,allNAICS!$C:$C,'Revenue per capita'!$A253,allNAICS!$E:$E,'Revenue per capita'!R$1)/$B253)</f>
        <v>0.62680841970295975</v>
      </c>
      <c r="S253" s="2">
        <f>IF('Number of Firms per 1000 Capita'!S253=0,"",SUMIFS(allNAICS!$P:$P,allNAICS!$C:$C,'Revenue per capita'!$A253,allNAICS!$E:$E,'Revenue per capita'!S$1)/$B253)</f>
        <v>0.92307938882359231</v>
      </c>
      <c r="T253" s="2">
        <f>IF('Number of Firms per 1000 Capita'!T253=0,"",SUMIFS(allNAICS!$P:$P,allNAICS!$C:$C,'Revenue per capita'!$A253,allNAICS!$E:$E,'Revenue per capita'!T$1)/$B253)</f>
        <v>0.16888556469708302</v>
      </c>
      <c r="U253" s="2">
        <f>IF('Number of Firms per 1000 Capita'!U253=0,"",SUMIFS(allNAICS!$P:$P,allNAICS!$C:$C,'Revenue per capita'!$A253,allNAICS!$E:$E,'Revenue per capita'!U$1)/$B253)</f>
        <v>4.6206432311144354</v>
      </c>
      <c r="V253" s="2">
        <f>IF('Number of Firms per 1000 Capita'!V253=0,"",SUMIFS(allNAICS!$P:$P,allNAICS!$C:$C,'Revenue per capita'!$A253,allNAICS!$E:$E,'Revenue per capita'!V$1)/$B253)</f>
        <v>6.2837910033123195E-2</v>
      </c>
      <c r="W253" s="2">
        <f>IF('Number of Firms per 1000 Capita'!W253=0,"",SUMIFS(allNAICS!$P:$P,allNAICS!$C:$C,'Revenue per capita'!$A253,allNAICS!$E:$E,'Revenue per capita'!W$1)/$B253)</f>
        <v>1.0475691847419597</v>
      </c>
      <c r="X253" s="2">
        <f>IF('Number of Firms per 1000 Capita'!X253=0,"",SUMIFS(allNAICS!$P:$P,allNAICS!$C:$C,'Revenue per capita'!$A253,allNAICS!$E:$E,'Revenue per capita'!X$1)/$B253)</f>
        <v>0.58401538625921567</v>
      </c>
      <c r="Y253" s="2" t="str">
        <f>IF('Number of Firms per 1000 Capita'!Y253=0,"",SUMIFS(allNAICS!$P:$P,allNAICS!$C:$C,'Revenue per capita'!$A253,allNAICS!$E:$E,'Revenue per capita'!Y$1)/$B253)</f>
        <v/>
      </c>
      <c r="Z253" s="2" t="str">
        <f>IF('Number of Firms per 1000 Capita'!Z253=0,"",SUMIFS(allNAICS!$P:$P,allNAICS!$C:$C,'Revenue per capita'!$A253,allNAICS!$E:$E,'Revenue per capita'!Z$1)/$B253)</f>
        <v/>
      </c>
    </row>
    <row r="254" spans="1:26" x14ac:dyDescent="0.45">
      <c r="A254" s="2" t="s">
        <v>743</v>
      </c>
      <c r="B254" s="2">
        <v>2348143</v>
      </c>
      <c r="C254" s="2" t="s">
        <v>459</v>
      </c>
      <c r="D254" s="2">
        <v>40.440624800000002</v>
      </c>
      <c r="E254" s="2">
        <v>-79.995886400000003</v>
      </c>
      <c r="F254" s="3">
        <f t="shared" si="3"/>
        <v>119.62130032114742</v>
      </c>
      <c r="G254" s="2">
        <f>IF('Number of Firms per 1000 Capita'!G254=0,"",SUMIFS(allNAICS!$P:$P,allNAICS!$C:$C,'Revenue per capita'!$A254,allNAICS!$E:$E,'Revenue per capita'!G$1)/$B254)</f>
        <v>6.9199363071158785E-3</v>
      </c>
      <c r="H254" s="2">
        <f>IF('Number of Firms per 1000 Capita'!H254=0,"",SUMIFS(allNAICS!$P:$P,allNAICS!$C:$C,'Revenue per capita'!$A254,allNAICS!$E:$E,'Revenue per capita'!H$1)/$B254)</f>
        <v>1.3393064221386857</v>
      </c>
      <c r="I254" s="2">
        <f>IF('Number of Firms per 1000 Capita'!I254=0,"",SUMIFS(allNAICS!$P:$P,allNAICS!$C:$C,'Revenue per capita'!$A254,allNAICS!$E:$E,'Revenue per capita'!I$1)/$B254)</f>
        <v>2.0244435709409521</v>
      </c>
      <c r="J254" s="2">
        <f>IF('Number of Firms per 1000 Capita'!J254=0,"",SUMIFS(allNAICS!$P:$P,allNAICS!$C:$C,'Revenue per capita'!$A254,allNAICS!$E:$E,'Revenue per capita'!J$1)/$B254)</f>
        <v>6.816756049354745</v>
      </c>
      <c r="K254" s="2">
        <f>IF('Number of Firms per 1000 Capita'!K254=0,"",SUMIFS(allNAICS!$P:$P,allNAICS!$C:$C,'Revenue per capita'!$A254,allNAICS!$E:$E,'Revenue per capita'!K$1)/$B254)</f>
        <v>16.373260487116841</v>
      </c>
      <c r="L254" s="2">
        <f>IF('Number of Firms per 1000 Capita'!L254=0,"",SUMIFS(allNAICS!$P:$P,allNAICS!$C:$C,'Revenue per capita'!$A254,allNAICS!$E:$E,'Revenue per capita'!L$1)/$B254)</f>
        <v>31.372419822813175</v>
      </c>
      <c r="M254" s="2">
        <f>IF('Number of Firms per 1000 Capita'!M254=0,"",SUMIFS(allNAICS!$P:$P,allNAICS!$C:$C,'Revenue per capita'!$A254,allNAICS!$E:$E,'Revenue per capita'!M$1)/$B254)</f>
        <v>15.483654956278217</v>
      </c>
      <c r="N254" s="2">
        <f>IF('Number of Firms per 1000 Capita'!N254=0,"",SUMIFS(allNAICS!$P:$P,allNAICS!$C:$C,'Revenue per capita'!$A254,allNAICS!$E:$E,'Revenue per capita'!N$1)/$B254)</f>
        <v>2.4322194176419409</v>
      </c>
      <c r="O254" s="2">
        <f>IF('Number of Firms per 1000 Capita'!O254=0,"",SUMIFS(allNAICS!$P:$P,allNAICS!$C:$C,'Revenue per capita'!$A254,allNAICS!$E:$E,'Revenue per capita'!O$1)/$B254)</f>
        <v>4.2976488229209213</v>
      </c>
      <c r="P254" s="2">
        <f>IF('Number of Firms per 1000 Capita'!P254=0,"",SUMIFS(allNAICS!$P:$P,allNAICS!$C:$C,'Revenue per capita'!$A254,allNAICS!$E:$E,'Revenue per capita'!P$1)/$B254)</f>
        <v>12.932859710843845</v>
      </c>
      <c r="Q254" s="2">
        <f>IF('Number of Firms per 1000 Capita'!Q254=0,"",SUMIFS(allNAICS!$P:$P,allNAICS!$C:$C,'Revenue per capita'!$A254,allNAICS!$E:$E,'Revenue per capita'!Q$1)/$B254)</f>
        <v>1.8505763916422466</v>
      </c>
      <c r="R254" s="2">
        <f>IF('Number of Firms per 1000 Capita'!R254=0,"",SUMIFS(allNAICS!$P:$P,allNAICS!$C:$C,'Revenue per capita'!$A254,allNAICS!$E:$E,'Revenue per capita'!R$1)/$B254)</f>
        <v>6.7042360708014801</v>
      </c>
      <c r="S254" s="2">
        <f>IF('Number of Firms per 1000 Capita'!S254=0,"",SUMIFS(allNAICS!$P:$P,allNAICS!$C:$C,'Revenue per capita'!$A254,allNAICS!$E:$E,'Revenue per capita'!S$1)/$B254)</f>
        <v>2.325452495865882</v>
      </c>
      <c r="T254" s="2">
        <f>IF('Number of Firms per 1000 Capita'!T254=0,"",SUMIFS(allNAICS!$P:$P,allNAICS!$C:$C,'Revenue per capita'!$A254,allNAICS!$E:$E,'Revenue per capita'!T$1)/$B254)</f>
        <v>2.1300593703194397</v>
      </c>
      <c r="U254" s="2">
        <f>IF('Number of Firms per 1000 Capita'!U254=0,"",SUMIFS(allNAICS!$P:$P,allNAICS!$C:$C,'Revenue per capita'!$A254,allNAICS!$E:$E,'Revenue per capita'!U$1)/$B254)</f>
        <v>7.7797510628611635</v>
      </c>
      <c r="V254" s="2">
        <f>IF('Number of Firms per 1000 Capita'!V254=0,"",SUMIFS(allNAICS!$P:$P,allNAICS!$C:$C,'Revenue per capita'!$A254,allNAICS!$E:$E,'Revenue per capita'!V$1)/$B254)</f>
        <v>1.061092105548938</v>
      </c>
      <c r="W254" s="2">
        <f>IF('Number of Firms per 1000 Capita'!W254=0,"",SUMIFS(allNAICS!$P:$P,allNAICS!$C:$C,'Revenue per capita'!$A254,allNAICS!$E:$E,'Revenue per capita'!W$1)/$B254)</f>
        <v>1.949773927737791</v>
      </c>
      <c r="X254" s="2">
        <f>IF('Number of Firms per 1000 Capita'!X254=0,"",SUMIFS(allNAICS!$P:$P,allNAICS!$C:$C,'Revenue per capita'!$A254,allNAICS!$E:$E,'Revenue per capita'!X$1)/$B254)</f>
        <v>1.1341655938330844</v>
      </c>
      <c r="Y254" s="2">
        <f>IF('Number of Firms per 1000 Capita'!Y254=0,"",SUMIFS(allNAICS!$P:$P,allNAICS!$C:$C,'Revenue per capita'!$A254,allNAICS!$E:$E,'Revenue per capita'!Y$1)/$B254)</f>
        <v>1.6051168944991852</v>
      </c>
      <c r="Z254" s="2">
        <f>IF('Number of Firms per 1000 Capita'!Z254=0,"",SUMIFS(allNAICS!$P:$P,allNAICS!$C:$C,'Revenue per capita'!$A254,allNAICS!$E:$E,'Revenue per capita'!Z$1)/$B254)</f>
        <v>1.5872116817416998E-3</v>
      </c>
    </row>
    <row r="255" spans="1:26" x14ac:dyDescent="0.45">
      <c r="A255" s="2" t="s">
        <v>744</v>
      </c>
      <c r="B255" s="2">
        <v>127751</v>
      </c>
      <c r="C255" s="2" t="s">
        <v>486</v>
      </c>
      <c r="D255" s="2">
        <v>42.450084500000003</v>
      </c>
      <c r="E255" s="2">
        <v>-73.245382399999997</v>
      </c>
      <c r="F255" s="3">
        <f t="shared" si="3"/>
        <v>62.676339128460839</v>
      </c>
      <c r="G255" s="2">
        <f>IF('Number of Firms per 1000 Capita'!G255=0,"",SUMIFS(allNAICS!$P:$P,allNAICS!$C:$C,'Revenue per capita'!$A255,allNAICS!$E:$E,'Revenue per capita'!G$1)/$B255)</f>
        <v>3.7197360490328846E-2</v>
      </c>
      <c r="H255" s="2" t="str">
        <f>IF('Number of Firms per 1000 Capita'!H255=0,"",SUMIFS(allNAICS!$P:$P,allNAICS!$C:$C,'Revenue per capita'!$A255,allNAICS!$E:$E,'Revenue per capita'!H$1)/$B255)</f>
        <v/>
      </c>
      <c r="I255" s="2" t="str">
        <f>IF('Number of Firms per 1000 Capita'!I255=0,"",SUMIFS(allNAICS!$P:$P,allNAICS!$C:$C,'Revenue per capita'!$A255,allNAICS!$E:$E,'Revenue per capita'!I$1)/$B255)</f>
        <v/>
      </c>
      <c r="J255" s="2">
        <f>IF('Number of Firms per 1000 Capita'!J255=0,"",SUMIFS(allNAICS!$P:$P,allNAICS!$C:$C,'Revenue per capita'!$A255,allNAICS!$E:$E,'Revenue per capita'!J$1)/$B255)</f>
        <v>3.6024062433953552</v>
      </c>
      <c r="K255" s="2">
        <f>IF('Number of Firms per 1000 Capita'!K255=0,"",SUMIFS(allNAICS!$P:$P,allNAICS!$C:$C,'Revenue per capita'!$A255,allNAICS!$E:$E,'Revenue per capita'!K$1)/$B255)</f>
        <v>11.32597005111506</v>
      </c>
      <c r="L255" s="2">
        <f>IF('Number of Firms per 1000 Capita'!L255=0,"",SUMIFS(allNAICS!$P:$P,allNAICS!$C:$C,'Revenue per capita'!$A255,allNAICS!$E:$E,'Revenue per capita'!L$1)/$B255)</f>
        <v>4.4079341844682229</v>
      </c>
      <c r="M255" s="2">
        <f>IF('Number of Firms per 1000 Capita'!M255=0,"",SUMIFS(allNAICS!$P:$P,allNAICS!$C:$C,'Revenue per capita'!$A255,allNAICS!$E:$E,'Revenue per capita'!M$1)/$B255)</f>
        <v>13.528833433789169</v>
      </c>
      <c r="N255" s="2">
        <f>IF('Number of Firms per 1000 Capita'!N255=0,"",SUMIFS(allNAICS!$P:$P,allNAICS!$C:$C,'Revenue per capita'!$A255,allNAICS!$E:$E,'Revenue per capita'!N$1)/$B255)</f>
        <v>0.66882451017995947</v>
      </c>
      <c r="O255" s="2">
        <f>IF('Number of Firms per 1000 Capita'!O255=0,"",SUMIFS(allNAICS!$P:$P,allNAICS!$C:$C,'Revenue per capita'!$A255,allNAICS!$E:$E,'Revenue per capita'!O$1)/$B255)</f>
        <v>1.1154433233399348</v>
      </c>
      <c r="P255" s="2">
        <f>IF('Number of Firms per 1000 Capita'!P255=0,"",SUMIFS(allNAICS!$P:$P,allNAICS!$C:$C,'Revenue per capita'!$A255,allNAICS!$E:$E,'Revenue per capita'!P$1)/$B255)</f>
        <v>4.599619572449531</v>
      </c>
      <c r="Q255" s="2">
        <f>IF('Number of Firms per 1000 Capita'!Q255=0,"",SUMIFS(allNAICS!$P:$P,allNAICS!$C:$C,'Revenue per capita'!$A255,allNAICS!$E:$E,'Revenue per capita'!Q$1)/$B255)</f>
        <v>1.2029025213109878</v>
      </c>
      <c r="R255" s="2">
        <f>IF('Number of Firms per 1000 Capita'!R255=0,"",SUMIFS(allNAICS!$P:$P,allNAICS!$C:$C,'Revenue per capita'!$A255,allNAICS!$E:$E,'Revenue per capita'!R$1)/$B255)</f>
        <v>3.7074621725074559</v>
      </c>
      <c r="S255" s="2">
        <f>IF('Number of Firms per 1000 Capita'!S255=0,"",SUMIFS(allNAICS!$P:$P,allNAICS!$C:$C,'Revenue per capita'!$A255,allNAICS!$E:$E,'Revenue per capita'!S$1)/$B255)</f>
        <v>0</v>
      </c>
      <c r="T255" s="2">
        <f>IF('Number of Firms per 1000 Capita'!T255=0,"",SUMIFS(allNAICS!$P:$P,allNAICS!$C:$C,'Revenue per capita'!$A255,allNAICS!$E:$E,'Revenue per capita'!T$1)/$B255)</f>
        <v>2.7389531197407457</v>
      </c>
      <c r="U255" s="2">
        <f>IF('Number of Firms per 1000 Capita'!U255=0,"",SUMIFS(allNAICS!$P:$P,allNAICS!$C:$C,'Revenue per capita'!$A255,allNAICS!$E:$E,'Revenue per capita'!U$1)/$B255)</f>
        <v>10.002684910489938</v>
      </c>
      <c r="V255" s="2">
        <f>IF('Number of Firms per 1000 Capita'!V255=0,"",SUMIFS(allNAICS!$P:$P,allNAICS!$C:$C,'Revenue per capita'!$A255,allNAICS!$E:$E,'Revenue per capita'!V$1)/$B255)</f>
        <v>1.4055545553459463</v>
      </c>
      <c r="W255" s="2">
        <f>IF('Number of Firms per 1000 Capita'!W255=0,"",SUMIFS(allNAICS!$P:$P,allNAICS!$C:$C,'Revenue per capita'!$A255,allNAICS!$E:$E,'Revenue per capita'!W$1)/$B255)</f>
        <v>3.3665255066496544</v>
      </c>
      <c r="X255" s="2">
        <f>IF('Number of Firms per 1000 Capita'!X255=0,"",SUMIFS(allNAICS!$P:$P,allNAICS!$C:$C,'Revenue per capita'!$A255,allNAICS!$E:$E,'Revenue per capita'!X$1)/$B255)</f>
        <v>0.96602766318854649</v>
      </c>
      <c r="Y255" s="2" t="str">
        <f>IF('Number of Firms per 1000 Capita'!Y255=0,"",SUMIFS(allNAICS!$P:$P,allNAICS!$C:$C,'Revenue per capita'!$A255,allNAICS!$E:$E,'Revenue per capita'!Y$1)/$B255)</f>
        <v/>
      </c>
      <c r="Z255" s="2" t="str">
        <f>IF('Number of Firms per 1000 Capita'!Z255=0,"",SUMIFS(allNAICS!$P:$P,allNAICS!$C:$C,'Revenue per capita'!$A255,allNAICS!$E:$E,'Revenue per capita'!Z$1)/$B255)</f>
        <v/>
      </c>
    </row>
    <row r="256" spans="1:26" x14ac:dyDescent="0.45">
      <c r="A256" s="2" t="s">
        <v>745</v>
      </c>
      <c r="B256" s="2">
        <v>84113</v>
      </c>
      <c r="C256" s="2" t="s">
        <v>508</v>
      </c>
      <c r="D256" s="2">
        <v>42.8713032</v>
      </c>
      <c r="E256" s="2">
        <v>-112.4455344</v>
      </c>
      <c r="F256" s="3">
        <f t="shared" si="3"/>
        <v>62.346510051953928</v>
      </c>
      <c r="G256" s="2">
        <f>IF('Number of Firms per 1000 Capita'!G256=0,"",SUMIFS(allNAICS!$P:$P,allNAICS!$C:$C,'Revenue per capita'!$A256,allNAICS!$E:$E,'Revenue per capita'!G$1)/$B256)</f>
        <v>0</v>
      </c>
      <c r="H256" s="2" t="str">
        <f>IF('Number of Firms per 1000 Capita'!H256=0,"",SUMIFS(allNAICS!$P:$P,allNAICS!$C:$C,'Revenue per capita'!$A256,allNAICS!$E:$E,'Revenue per capita'!H$1)/$B256)</f>
        <v/>
      </c>
      <c r="I256" s="2">
        <f>IF('Number of Firms per 1000 Capita'!I256=0,"",SUMIFS(allNAICS!$P:$P,allNAICS!$C:$C,'Revenue per capita'!$A256,allNAICS!$E:$E,'Revenue per capita'!I$1)/$B256)</f>
        <v>0.57865014920404689</v>
      </c>
      <c r="J256" s="2">
        <f>IF('Number of Firms per 1000 Capita'!J256=0,"",SUMIFS(allNAICS!$P:$P,allNAICS!$C:$C,'Revenue per capita'!$A256,allNAICS!$E:$E,'Revenue per capita'!J$1)/$B256)</f>
        <v>2.4957140988907778</v>
      </c>
      <c r="K256" s="2">
        <f>IF('Number of Firms per 1000 Capita'!K256=0,"",SUMIFS(allNAICS!$P:$P,allNAICS!$C:$C,'Revenue per capita'!$A256,allNAICS!$E:$E,'Revenue per capita'!K$1)/$B256)</f>
        <v>15.546550473767432</v>
      </c>
      <c r="L256" s="2">
        <f>IF('Number of Firms per 1000 Capita'!L256=0,"",SUMIFS(allNAICS!$P:$P,allNAICS!$C:$C,'Revenue per capita'!$A256,allNAICS!$E:$E,'Revenue per capita'!L$1)/$B256)</f>
        <v>8.0024134200420871</v>
      </c>
      <c r="M256" s="2">
        <f>IF('Number of Firms per 1000 Capita'!M256=0,"",SUMIFS(allNAICS!$P:$P,allNAICS!$C:$C,'Revenue per capita'!$A256,allNAICS!$E:$E,'Revenue per capita'!M$1)/$B256)</f>
        <v>12.70249545254598</v>
      </c>
      <c r="N256" s="2">
        <f>IF('Number of Firms per 1000 Capita'!N256=0,"",SUMIFS(allNAICS!$P:$P,allNAICS!$C:$C,'Revenue per capita'!$A256,allNAICS!$E:$E,'Revenue per capita'!N$1)/$B256)</f>
        <v>0.87917444390284494</v>
      </c>
      <c r="O256" s="2">
        <f>IF('Number of Firms per 1000 Capita'!O256=0,"",SUMIFS(allNAICS!$P:$P,allNAICS!$C:$C,'Revenue per capita'!$A256,allNAICS!$E:$E,'Revenue per capita'!O$1)/$B256)</f>
        <v>0.90277364973309715</v>
      </c>
      <c r="P256" s="2">
        <f>IF('Number of Firms per 1000 Capita'!P256=0,"",SUMIFS(allNAICS!$P:$P,allNAICS!$C:$C,'Revenue per capita'!$A256,allNAICS!$E:$E,'Revenue per capita'!P$1)/$B256)</f>
        <v>8.6890611439373231</v>
      </c>
      <c r="Q256" s="2">
        <f>IF('Number of Firms per 1000 Capita'!Q256=0,"",SUMIFS(allNAICS!$P:$P,allNAICS!$C:$C,'Revenue per capita'!$A256,allNAICS!$E:$E,'Revenue per capita'!Q$1)/$B256)</f>
        <v>0.6322209408771533</v>
      </c>
      <c r="R256" s="2">
        <f>IF('Number of Firms per 1000 Capita'!R256=0,"",SUMIFS(allNAICS!$P:$P,allNAICS!$C:$C,'Revenue per capita'!$A256,allNAICS!$E:$E,'Revenue per capita'!R$1)/$B256)</f>
        <v>1.1750977851223949</v>
      </c>
      <c r="S256" s="2">
        <f>IF('Number of Firms per 1000 Capita'!S256=0,"",SUMIFS(allNAICS!$P:$P,allNAICS!$C:$C,'Revenue per capita'!$A256,allNAICS!$E:$E,'Revenue per capita'!S$1)/$B256)</f>
        <v>0.91180911393007025</v>
      </c>
      <c r="T256" s="2">
        <f>IF('Number of Firms per 1000 Capita'!T256=0,"",SUMIFS(allNAICS!$P:$P,allNAICS!$C:$C,'Revenue per capita'!$A256,allNAICS!$E:$E,'Revenue per capita'!T$1)/$B256)</f>
        <v>0.1328451012328653</v>
      </c>
      <c r="U256" s="2">
        <f>IF('Number of Firms per 1000 Capita'!U256=0,"",SUMIFS(allNAICS!$P:$P,allNAICS!$C:$C,'Revenue per capita'!$A256,allNAICS!$E:$E,'Revenue per capita'!U$1)/$B256)</f>
        <v>7.267830180828172</v>
      </c>
      <c r="V256" s="2">
        <f>IF('Number of Firms per 1000 Capita'!V256=0,"",SUMIFS(allNAICS!$P:$P,allNAICS!$C:$C,'Revenue per capita'!$A256,allNAICS!$E:$E,'Revenue per capita'!V$1)/$B256)</f>
        <v>0.11488117175704113</v>
      </c>
      <c r="W256" s="2">
        <f>IF('Number of Firms per 1000 Capita'!W256=0,"",SUMIFS(allNAICS!$P:$P,allNAICS!$C:$C,'Revenue per capita'!$A256,allNAICS!$E:$E,'Revenue per capita'!W$1)/$B256)</f>
        <v>1.6111302652384292</v>
      </c>
      <c r="X256" s="2">
        <f>IF('Number of Firms per 1000 Capita'!X256=0,"",SUMIFS(allNAICS!$P:$P,allNAICS!$C:$C,'Revenue per capita'!$A256,allNAICS!$E:$E,'Revenue per capita'!X$1)/$B256)</f>
        <v>0.70386266094420602</v>
      </c>
      <c r="Y256" s="2" t="str">
        <f>IF('Number of Firms per 1000 Capita'!Y256=0,"",SUMIFS(allNAICS!$P:$P,allNAICS!$C:$C,'Revenue per capita'!$A256,allNAICS!$E:$E,'Revenue per capita'!Y$1)/$B256)</f>
        <v/>
      </c>
      <c r="Z256" s="2" t="str">
        <f>IF('Number of Firms per 1000 Capita'!Z256=0,"",SUMIFS(allNAICS!$P:$P,allNAICS!$C:$C,'Revenue per capita'!$A256,allNAICS!$E:$E,'Revenue per capita'!Z$1)/$B256)</f>
        <v/>
      </c>
    </row>
    <row r="257" spans="1:26" x14ac:dyDescent="0.45">
      <c r="A257" s="2" t="s">
        <v>746</v>
      </c>
      <c r="B257" s="2">
        <v>525776</v>
      </c>
      <c r="C257" s="2" t="s">
        <v>484</v>
      </c>
      <c r="D257" s="2">
        <v>27.273049199999999</v>
      </c>
      <c r="E257" s="2">
        <v>-80.358226099999996</v>
      </c>
      <c r="F257" s="3">
        <f t="shared" si="3"/>
        <v>100.02324183682784</v>
      </c>
      <c r="G257" s="2">
        <f>IF('Number of Firms per 1000 Capita'!G257=0,"",SUMIFS(allNAICS!$P:$P,allNAICS!$C:$C,'Revenue per capita'!$A257,allNAICS!$E:$E,'Revenue per capita'!G$1)/$B257)</f>
        <v>0.22577675664161165</v>
      </c>
      <c r="H257" s="2">
        <f>IF('Number of Firms per 1000 Capita'!H257=0,"",SUMIFS(allNAICS!$P:$P,allNAICS!$C:$C,'Revenue per capita'!$A257,allNAICS!$E:$E,'Revenue per capita'!H$1)/$B257)</f>
        <v>2.1686041203858676E-2</v>
      </c>
      <c r="I257" s="2">
        <f>IF('Number of Firms per 1000 Capita'!I257=0,"",SUMIFS(allNAICS!$P:$P,allNAICS!$C:$C,'Revenue per capita'!$A257,allNAICS!$E:$E,'Revenue per capita'!I$1)/$B257)</f>
        <v>1.6667440126593835</v>
      </c>
      <c r="J257" s="2">
        <f>IF('Number of Firms per 1000 Capita'!J257=0,"",SUMIFS(allNAICS!$P:$P,allNAICS!$C:$C,'Revenue per capita'!$A257,allNAICS!$E:$E,'Revenue per capita'!J$1)/$B257)</f>
        <v>5.2232794954505337</v>
      </c>
      <c r="K257" s="2">
        <f>IF('Number of Firms per 1000 Capita'!K257=0,"",SUMIFS(allNAICS!$P:$P,allNAICS!$C:$C,'Revenue per capita'!$A257,allNAICS!$E:$E,'Revenue per capita'!K$1)/$B257)</f>
        <v>12.576136986092937</v>
      </c>
      <c r="L257" s="2">
        <f>IF('Number of Firms per 1000 Capita'!L257=0,"",SUMIFS(allNAICS!$P:$P,allNAICS!$C:$C,'Revenue per capita'!$A257,allNAICS!$E:$E,'Revenue per capita'!L$1)/$B257)</f>
        <v>20.3451983354128</v>
      </c>
      <c r="M257" s="2">
        <f>IF('Number of Firms per 1000 Capita'!M257=0,"",SUMIFS(allNAICS!$P:$P,allNAICS!$C:$C,'Revenue per capita'!$A257,allNAICS!$E:$E,'Revenue per capita'!M$1)/$B257)</f>
        <v>17.312532333160888</v>
      </c>
      <c r="N257" s="2">
        <f>IF('Number of Firms per 1000 Capita'!N257=0,"",SUMIFS(allNAICS!$P:$P,allNAICS!$C:$C,'Revenue per capita'!$A257,allNAICS!$E:$E,'Revenue per capita'!N$1)/$B257)</f>
        <v>1.9076469827455038</v>
      </c>
      <c r="O257" s="2">
        <f>IF('Number of Firms per 1000 Capita'!O257=0,"",SUMIFS(allNAICS!$P:$P,allNAICS!$C:$C,'Revenue per capita'!$A257,allNAICS!$E:$E,'Revenue per capita'!O$1)/$B257)</f>
        <v>2.3363808922430844</v>
      </c>
      <c r="P257" s="2">
        <f>IF('Number of Firms per 1000 Capita'!P257=0,"",SUMIFS(allNAICS!$P:$P,allNAICS!$C:$C,'Revenue per capita'!$A257,allNAICS!$E:$E,'Revenue per capita'!P$1)/$B257)</f>
        <v>15.46634498341499</v>
      </c>
      <c r="Q257" s="2">
        <f>IF('Number of Firms per 1000 Capita'!Q257=0,"",SUMIFS(allNAICS!$P:$P,allNAICS!$C:$C,'Revenue per capita'!$A257,allNAICS!$E:$E,'Revenue per capita'!Q$1)/$B257)</f>
        <v>2.0556092328291897</v>
      </c>
      <c r="R257" s="2">
        <f>IF('Number of Firms per 1000 Capita'!R257=0,"",SUMIFS(allNAICS!$P:$P,allNAICS!$C:$C,'Revenue per capita'!$A257,allNAICS!$E:$E,'Revenue per capita'!R$1)/$B257)</f>
        <v>4.5497797541158214</v>
      </c>
      <c r="S257" s="2">
        <f>IF('Number of Firms per 1000 Capita'!S257=0,"",SUMIFS(allNAICS!$P:$P,allNAICS!$C:$C,'Revenue per capita'!$A257,allNAICS!$E:$E,'Revenue per capita'!S$1)/$B257)</f>
        <v>1.7991977572198046</v>
      </c>
      <c r="T257" s="2">
        <f>IF('Number of Firms per 1000 Capita'!T257=0,"",SUMIFS(allNAICS!$P:$P,allNAICS!$C:$C,'Revenue per capita'!$A257,allNAICS!$E:$E,'Revenue per capita'!T$1)/$B257)</f>
        <v>1.1178429597395088</v>
      </c>
      <c r="U257" s="2">
        <f>IF('Number of Firms per 1000 Capita'!U257=0,"",SUMIFS(allNAICS!$P:$P,allNAICS!$C:$C,'Revenue per capita'!$A257,allNAICS!$E:$E,'Revenue per capita'!U$1)/$B257)</f>
        <v>8.2967176135844927</v>
      </c>
      <c r="V257" s="2">
        <f>IF('Number of Firms per 1000 Capita'!V257=0,"",SUMIFS(allNAICS!$P:$P,allNAICS!$C:$C,'Revenue per capita'!$A257,allNAICS!$E:$E,'Revenue per capita'!V$1)/$B257)</f>
        <v>0.63064689145187303</v>
      </c>
      <c r="W257" s="2">
        <f>IF('Number of Firms per 1000 Capita'!W257=0,"",SUMIFS(allNAICS!$P:$P,allNAICS!$C:$C,'Revenue per capita'!$A257,allNAICS!$E:$E,'Revenue per capita'!W$1)/$B257)</f>
        <v>2.8492475883265875</v>
      </c>
      <c r="X257" s="2">
        <f>IF('Number of Firms per 1000 Capita'!X257=0,"",SUMIFS(allNAICS!$P:$P,allNAICS!$C:$C,'Revenue per capita'!$A257,allNAICS!$E:$E,'Revenue per capita'!X$1)/$B257)</f>
        <v>0.98750418429140929</v>
      </c>
      <c r="Y257" s="2">
        <f>IF('Number of Firms per 1000 Capita'!Y257=0,"",SUMIFS(allNAICS!$P:$P,allNAICS!$C:$C,'Revenue per capita'!$A257,allNAICS!$E:$E,'Revenue per capita'!Y$1)/$B257)</f>
        <v>0.65496903624357139</v>
      </c>
      <c r="Z257" s="2" t="str">
        <f>IF('Number of Firms per 1000 Capita'!Z257=0,"",SUMIFS(allNAICS!$P:$P,allNAICS!$C:$C,'Revenue per capita'!$A257,allNAICS!$E:$E,'Revenue per capita'!Z$1)/$B257)</f>
        <v/>
      </c>
    </row>
    <row r="258" spans="1:26" x14ac:dyDescent="0.45">
      <c r="A258" s="2" t="s">
        <v>747</v>
      </c>
      <c r="B258" s="2">
        <v>2382037</v>
      </c>
      <c r="C258" s="2" t="s">
        <v>494</v>
      </c>
      <c r="D258" s="2">
        <v>43.661470999999999</v>
      </c>
      <c r="E258" s="2">
        <v>-70.255325900000003</v>
      </c>
      <c r="F258" s="3">
        <f t="shared" si="3"/>
        <v>104.60114641376269</v>
      </c>
      <c r="G258" s="2">
        <f>IF('Number of Firms per 1000 Capita'!G258=0,"",SUMIFS(allNAICS!$P:$P,allNAICS!$C:$C,'Revenue per capita'!$A258,allNAICS!$E:$E,'Revenue per capita'!G$1)/$B258)</f>
        <v>0.1883186533206663</v>
      </c>
      <c r="H258" s="2">
        <f>IF('Number of Firms per 1000 Capita'!H258=0,"",SUMIFS(allNAICS!$P:$P,allNAICS!$C:$C,'Revenue per capita'!$A258,allNAICS!$E:$E,'Revenue per capita'!H$1)/$B258)</f>
        <v>3.9387717319252391E-2</v>
      </c>
      <c r="I258" s="2">
        <f>IF('Number of Firms per 1000 Capita'!I258=0,"",SUMIFS(allNAICS!$P:$P,allNAICS!$C:$C,'Revenue per capita'!$A258,allNAICS!$E:$E,'Revenue per capita'!I$1)/$B258)</f>
        <v>1.8042557693268408</v>
      </c>
      <c r="J258" s="2">
        <f>IF('Number of Firms per 1000 Capita'!J258=0,"",SUMIFS(allNAICS!$P:$P,allNAICS!$C:$C,'Revenue per capita'!$A258,allNAICS!$E:$E,'Revenue per capita'!J$1)/$B258)</f>
        <v>5.9687032569183431</v>
      </c>
      <c r="K258" s="2">
        <f>IF('Number of Firms per 1000 Capita'!K258=0,"",SUMIFS(allNAICS!$P:$P,allNAICS!$C:$C,'Revenue per capita'!$A258,allNAICS!$E:$E,'Revenue per capita'!K$1)/$B258)</f>
        <v>21.312932166880699</v>
      </c>
      <c r="L258" s="2">
        <f>IF('Number of Firms per 1000 Capita'!L258=0,"",SUMIFS(allNAICS!$P:$P,allNAICS!$C:$C,'Revenue per capita'!$A258,allNAICS!$E:$E,'Revenue per capita'!L$1)/$B258)</f>
        <v>26.840376115064544</v>
      </c>
      <c r="M258" s="2">
        <f>IF('Number of Firms per 1000 Capita'!M258=0,"",SUMIFS(allNAICS!$P:$P,allNAICS!$C:$C,'Revenue per capita'!$A258,allNAICS!$E:$E,'Revenue per capita'!M$1)/$B258)</f>
        <v>11.856054712836114</v>
      </c>
      <c r="N258" s="2">
        <f>IF('Number of Firms per 1000 Capita'!N258=0,"",SUMIFS(allNAICS!$P:$P,allNAICS!$C:$C,'Revenue per capita'!$A258,allNAICS!$E:$E,'Revenue per capita'!N$1)/$B258)</f>
        <v>2.8624719095463251</v>
      </c>
      <c r="O258" s="2">
        <f>IF('Number of Firms per 1000 Capita'!O258=0,"",SUMIFS(allNAICS!$P:$P,allNAICS!$C:$C,'Revenue per capita'!$A258,allNAICS!$E:$E,'Revenue per capita'!O$1)/$B258)</f>
        <v>3.2253323521003243</v>
      </c>
      <c r="P258" s="2">
        <f>IF('Number of Firms per 1000 Capita'!P258=0,"",SUMIFS(allNAICS!$P:$P,allNAICS!$C:$C,'Revenue per capita'!$A258,allNAICS!$E:$E,'Revenue per capita'!P$1)/$B258)</f>
        <v>8.0125237349377869</v>
      </c>
      <c r="Q258" s="2">
        <f>IF('Number of Firms per 1000 Capita'!Q258=0,"",SUMIFS(allNAICS!$P:$P,allNAICS!$C:$C,'Revenue per capita'!$A258,allNAICS!$E:$E,'Revenue per capita'!Q$1)/$B258)</f>
        <v>2.4016608474175674</v>
      </c>
      <c r="R258" s="2">
        <f>IF('Number of Firms per 1000 Capita'!R258=0,"",SUMIFS(allNAICS!$P:$P,allNAICS!$C:$C,'Revenue per capita'!$A258,allNAICS!$E:$E,'Revenue per capita'!R$1)/$B258)</f>
        <v>6.6105316584083287</v>
      </c>
      <c r="S258" s="2">
        <f>IF('Number of Firms per 1000 Capita'!S258=0,"",SUMIFS(allNAICS!$P:$P,allNAICS!$C:$C,'Revenue per capita'!$A258,allNAICS!$E:$E,'Revenue per capita'!S$1)/$B258)</f>
        <v>1.8621012184109651</v>
      </c>
      <c r="T258" s="2">
        <f>IF('Number of Firms per 1000 Capita'!T258=0,"",SUMIFS(allNAICS!$P:$P,allNAICS!$C:$C,'Revenue per capita'!$A258,allNAICS!$E:$E,'Revenue per capita'!T$1)/$B258)</f>
        <v>0.66822387729493704</v>
      </c>
      <c r="U258" s="2">
        <f>IF('Number of Firms per 1000 Capita'!U258=0,"",SUMIFS(allNAICS!$P:$P,allNAICS!$C:$C,'Revenue per capita'!$A258,allNAICS!$E:$E,'Revenue per capita'!U$1)/$B258)</f>
        <v>6.1494980976366023</v>
      </c>
      <c r="V258" s="2">
        <f>IF('Number of Firms per 1000 Capita'!V258=0,"",SUMIFS(allNAICS!$P:$P,allNAICS!$C:$C,'Revenue per capita'!$A258,allNAICS!$E:$E,'Revenue per capita'!V$1)/$B258)</f>
        <v>0.54355284993474073</v>
      </c>
      <c r="W258" s="2">
        <f>IF('Number of Firms per 1000 Capita'!W258=0,"",SUMIFS(allNAICS!$P:$P,allNAICS!$C:$C,'Revenue per capita'!$A258,allNAICS!$E:$E,'Revenue per capita'!W$1)/$B258)</f>
        <v>2.1718042163073035</v>
      </c>
      <c r="X258" s="2">
        <f>IF('Number of Firms per 1000 Capita'!X258=0,"",SUMIFS(allNAICS!$P:$P,allNAICS!$C:$C,'Revenue per capita'!$A258,allNAICS!$E:$E,'Revenue per capita'!X$1)/$B258)</f>
        <v>0.91800966987498511</v>
      </c>
      <c r="Y258" s="2">
        <f>IF('Number of Firms per 1000 Capita'!Y258=0,"",SUMIFS(allNAICS!$P:$P,allNAICS!$C:$C,'Revenue per capita'!$A258,allNAICS!$E:$E,'Revenue per capita'!Y$1)/$B258)</f>
        <v>1.1632065328960046</v>
      </c>
      <c r="Z258" s="2">
        <f>IF('Number of Firms per 1000 Capita'!Z258=0,"",SUMIFS(allNAICS!$P:$P,allNAICS!$C:$C,'Revenue per capita'!$A258,allNAICS!$E:$E,'Revenue per capita'!Z$1)/$B258)</f>
        <v>2.2010573303437352E-3</v>
      </c>
    </row>
    <row r="259" spans="1:26" x14ac:dyDescent="0.45">
      <c r="A259" s="2" t="s">
        <v>748</v>
      </c>
      <c r="B259" s="2">
        <v>454482</v>
      </c>
      <c r="C259" s="2" t="s">
        <v>526</v>
      </c>
      <c r="D259" s="2">
        <v>45.5234515</v>
      </c>
      <c r="E259" s="2">
        <v>-122.6762071</v>
      </c>
      <c r="F259" s="3">
        <f t="shared" ref="F259:F322" si="4">SUM(G259:Z259)</f>
        <v>41.689736887269454</v>
      </c>
      <c r="G259" s="2">
        <f>IF('Number of Firms per 1000 Capita'!G259=0,"",SUMIFS(allNAICS!$P:$P,allNAICS!$C:$C,'Revenue per capita'!$A259,allNAICS!$E:$E,'Revenue per capita'!G$1)/$B259)</f>
        <v>0.21564330380521121</v>
      </c>
      <c r="H259" s="2">
        <f>IF('Number of Firms per 1000 Capita'!H259=0,"",SUMIFS(allNAICS!$P:$P,allNAICS!$C:$C,'Revenue per capita'!$A259,allNAICS!$E:$E,'Revenue per capita'!H$1)/$B259)</f>
        <v>5.5337725146430441E-2</v>
      </c>
      <c r="I259" s="2">
        <f>IF('Number of Firms per 1000 Capita'!I259=0,"",SUMIFS(allNAICS!$P:$P,allNAICS!$C:$C,'Revenue per capita'!$A259,allNAICS!$E:$E,'Revenue per capita'!I$1)/$B259)</f>
        <v>0</v>
      </c>
      <c r="J259" s="2">
        <f>IF('Number of Firms per 1000 Capita'!J259=0,"",SUMIFS(allNAICS!$P:$P,allNAICS!$C:$C,'Revenue per capita'!$A259,allNAICS!$E:$E,'Revenue per capita'!J$1)/$B259)</f>
        <v>2.4466007454640666</v>
      </c>
      <c r="K259" s="2">
        <f>IF('Number of Firms per 1000 Capita'!K259=0,"",SUMIFS(allNAICS!$P:$P,allNAICS!$C:$C,'Revenue per capita'!$A259,allNAICS!$E:$E,'Revenue per capita'!K$1)/$B259)</f>
        <v>3.7764641944015382</v>
      </c>
      <c r="L259" s="2">
        <f>IF('Number of Firms per 1000 Capita'!L259=0,"",SUMIFS(allNAICS!$P:$P,allNAICS!$C:$C,'Revenue per capita'!$A259,allNAICS!$E:$E,'Revenue per capita'!L$1)/$B259)</f>
        <v>3.7815975110125373</v>
      </c>
      <c r="M259" s="2">
        <f>IF('Number of Firms per 1000 Capita'!M259=0,"",SUMIFS(allNAICS!$P:$P,allNAICS!$C:$C,'Revenue per capita'!$A259,allNAICS!$E:$E,'Revenue per capita'!M$1)/$B259)</f>
        <v>15.08080187994244</v>
      </c>
      <c r="N259" s="2">
        <f>IF('Number of Firms per 1000 Capita'!N259=0,"",SUMIFS(allNAICS!$P:$P,allNAICS!$C:$C,'Revenue per capita'!$A259,allNAICS!$E:$E,'Revenue per capita'!N$1)/$B259)</f>
        <v>0.94629710307558934</v>
      </c>
      <c r="O259" s="2">
        <f>IF('Number of Firms per 1000 Capita'!O259=0,"",SUMIFS(allNAICS!$P:$P,allNAICS!$C:$C,'Revenue per capita'!$A259,allNAICS!$E:$E,'Revenue per capita'!O$1)/$B259)</f>
        <v>0.93872144551379377</v>
      </c>
      <c r="P259" s="2">
        <f>IF('Number of Firms per 1000 Capita'!P259=0,"",SUMIFS(allNAICS!$P:$P,allNAICS!$C:$C,'Revenue per capita'!$A259,allNAICS!$E:$E,'Revenue per capita'!P$1)/$B259)</f>
        <v>1.6431409824811545</v>
      </c>
      <c r="Q259" s="2">
        <f>IF('Number of Firms per 1000 Capita'!Q259=0,"",SUMIFS(allNAICS!$P:$P,allNAICS!$C:$C,'Revenue per capita'!$A259,allNAICS!$E:$E,'Revenue per capita'!Q$1)/$B259)</f>
        <v>1.4170858251811953</v>
      </c>
      <c r="R259" s="2">
        <f>IF('Number of Firms per 1000 Capita'!R259=0,"",SUMIFS(allNAICS!$P:$P,allNAICS!$C:$C,'Revenue per capita'!$A259,allNAICS!$E:$E,'Revenue per capita'!R$1)/$B259)</f>
        <v>1.9513204043284442</v>
      </c>
      <c r="S259" s="2">
        <f>IF('Number of Firms per 1000 Capita'!S259=0,"",SUMIFS(allNAICS!$P:$P,allNAICS!$C:$C,'Revenue per capita'!$A259,allNAICS!$E:$E,'Revenue per capita'!S$1)/$B259)</f>
        <v>1.1146932111722796</v>
      </c>
      <c r="T259" s="2">
        <f>IF('Number of Firms per 1000 Capita'!T259=0,"",SUMIFS(allNAICS!$P:$P,allNAICS!$C:$C,'Revenue per capita'!$A259,allNAICS!$E:$E,'Revenue per capita'!T$1)/$B259)</f>
        <v>0.25586711904981935</v>
      </c>
      <c r="U259" s="2">
        <f>IF('Number of Firms per 1000 Capita'!U259=0,"",SUMIFS(allNAICS!$P:$P,allNAICS!$C:$C,'Revenue per capita'!$A259,allNAICS!$E:$E,'Revenue per capita'!U$1)/$B259)</f>
        <v>5.0635624733212756</v>
      </c>
      <c r="V259" s="2">
        <f>IF('Number of Firms per 1000 Capita'!V259=0,"",SUMIFS(allNAICS!$P:$P,allNAICS!$C:$C,'Revenue per capita'!$A259,allNAICS!$E:$E,'Revenue per capita'!V$1)/$B259)</f>
        <v>0.72972746995480564</v>
      </c>
      <c r="W259" s="2">
        <f>IF('Number of Firms per 1000 Capita'!W259=0,"",SUMIFS(allNAICS!$P:$P,allNAICS!$C:$C,'Revenue per capita'!$A259,allNAICS!$E:$E,'Revenue per capita'!W$1)/$B259)</f>
        <v>1.4116224624957645</v>
      </c>
      <c r="X259" s="2">
        <f>IF('Number of Firms per 1000 Capita'!X259=0,"",SUMIFS(allNAICS!$P:$P,allNAICS!$C:$C,'Revenue per capita'!$A259,allNAICS!$E:$E,'Revenue per capita'!X$1)/$B259)</f>
        <v>0.73960684911613661</v>
      </c>
      <c r="Y259" s="2">
        <f>IF('Number of Firms per 1000 Capita'!Y259=0,"",SUMIFS(allNAICS!$P:$P,allNAICS!$C:$C,'Revenue per capita'!$A259,allNAICS!$E:$E,'Revenue per capita'!Y$1)/$B259)</f>
        <v>0.12164618180698025</v>
      </c>
      <c r="Z259" s="2" t="str">
        <f>IF('Number of Firms per 1000 Capita'!Z259=0,"",SUMIFS(allNAICS!$P:$P,allNAICS!$C:$C,'Revenue per capita'!$A259,allNAICS!$E:$E,'Revenue per capita'!Z$1)/$B259)</f>
        <v/>
      </c>
    </row>
    <row r="260" spans="1:26" x14ac:dyDescent="0.45">
      <c r="A260" s="2" t="s">
        <v>749</v>
      </c>
      <c r="B260" s="2">
        <v>220972</v>
      </c>
      <c r="C260" s="2" t="s">
        <v>595</v>
      </c>
      <c r="D260" s="2">
        <v>34.540024199999998</v>
      </c>
      <c r="E260" s="2">
        <v>-112.4685025</v>
      </c>
      <c r="F260" s="3">
        <f t="shared" si="4"/>
        <v>42.913446047463019</v>
      </c>
      <c r="G260" s="2">
        <f>IF('Number of Firms per 1000 Capita'!G260=0,"",SUMIFS(allNAICS!$P:$P,allNAICS!$C:$C,'Revenue per capita'!$A260,allNAICS!$E:$E,'Revenue per capita'!G$1)/$B260)</f>
        <v>6.1876617852035555E-2</v>
      </c>
      <c r="H260" s="2">
        <f>IF('Number of Firms per 1000 Capita'!H260=0,"",SUMIFS(allNAICS!$P:$P,allNAICS!$C:$C,'Revenue per capita'!$A260,allNAICS!$E:$E,'Revenue per capita'!H$1)/$B260)</f>
        <v>4.6253326213275887</v>
      </c>
      <c r="I260" s="2">
        <f>IF('Number of Firms per 1000 Capita'!I260=0,"",SUMIFS(allNAICS!$P:$P,allNAICS!$C:$C,'Revenue per capita'!$A260,allNAICS!$E:$E,'Revenue per capita'!I$1)/$B260)</f>
        <v>0.34031460999583657</v>
      </c>
      <c r="J260" s="2">
        <f>IF('Number of Firms per 1000 Capita'!J260=0,"",SUMIFS(allNAICS!$P:$P,allNAICS!$C:$C,'Revenue per capita'!$A260,allNAICS!$E:$E,'Revenue per capita'!J$1)/$B260)</f>
        <v>2.8967470991799864</v>
      </c>
      <c r="K260" s="2">
        <f>IF('Number of Firms per 1000 Capita'!K260=0,"",SUMIFS(allNAICS!$P:$P,allNAICS!$C:$C,'Revenue per capita'!$A260,allNAICS!$E:$E,'Revenue per capita'!K$1)/$B260)</f>
        <v>3.5891153630324202</v>
      </c>
      <c r="L260" s="2">
        <f>IF('Number of Firms per 1000 Capita'!L260=0,"",SUMIFS(allNAICS!$P:$P,allNAICS!$C:$C,'Revenue per capita'!$A260,allNAICS!$E:$E,'Revenue per capita'!L$1)/$B260)</f>
        <v>5.826014155639629</v>
      </c>
      <c r="M260" s="2">
        <f>IF('Number of Firms per 1000 Capita'!M260=0,"",SUMIFS(allNAICS!$P:$P,allNAICS!$C:$C,'Revenue per capita'!$A260,allNAICS!$E:$E,'Revenue per capita'!M$1)/$B260)</f>
        <v>11.064048838766903</v>
      </c>
      <c r="N260" s="2">
        <f>IF('Number of Firms per 1000 Capita'!N260=0,"",SUMIFS(allNAICS!$P:$P,allNAICS!$C:$C,'Revenue per capita'!$A260,allNAICS!$E:$E,'Revenue per capita'!N$1)/$B260)</f>
        <v>0.51213275890158028</v>
      </c>
      <c r="O260" s="2">
        <f>IF('Number of Firms per 1000 Capita'!O260=0,"",SUMIFS(allNAICS!$P:$P,allNAICS!$C:$C,'Revenue per capita'!$A260,allNAICS!$E:$E,'Revenue per capita'!O$1)/$B260)</f>
        <v>0.61455297503756134</v>
      </c>
      <c r="P260" s="2">
        <f>IF('Number of Firms per 1000 Capita'!P260=0,"",SUMIFS(allNAICS!$P:$P,allNAICS!$C:$C,'Revenue per capita'!$A260,allNAICS!$E:$E,'Revenue per capita'!P$1)/$B260)</f>
        <v>0.97325000452546029</v>
      </c>
      <c r="Q260" s="2">
        <f>IF('Number of Firms per 1000 Capita'!Q260=0,"",SUMIFS(allNAICS!$P:$P,allNAICS!$C:$C,'Revenue per capita'!$A260,allNAICS!$E:$E,'Revenue per capita'!Q$1)/$B260)</f>
        <v>1.5893235342034284</v>
      </c>
      <c r="R260" s="2">
        <f>IF('Number of Firms per 1000 Capita'!R260=0,"",SUMIFS(allNAICS!$P:$P,allNAICS!$C:$C,'Revenue per capita'!$A260,allNAICS!$E:$E,'Revenue per capita'!R$1)/$B260)</f>
        <v>1.2502398493926832</v>
      </c>
      <c r="S260" s="2">
        <f>IF('Number of Firms per 1000 Capita'!S260=0,"",SUMIFS(allNAICS!$P:$P,allNAICS!$C:$C,'Revenue per capita'!$A260,allNAICS!$E:$E,'Revenue per capita'!S$1)/$B260)</f>
        <v>0.84576778958420074</v>
      </c>
      <c r="T260" s="2">
        <f>IF('Number of Firms per 1000 Capita'!T260=0,"",SUMIFS(allNAICS!$P:$P,allNAICS!$C:$C,'Revenue per capita'!$A260,allNAICS!$E:$E,'Revenue per capita'!T$1)/$B260)</f>
        <v>0.80280759553246561</v>
      </c>
      <c r="U260" s="2">
        <f>IF('Number of Firms per 1000 Capita'!U260=0,"",SUMIFS(allNAICS!$P:$P,allNAICS!$C:$C,'Revenue per capita'!$A260,allNAICS!$E:$E,'Revenue per capita'!U$1)/$B260)</f>
        <v>4.576674872834567</v>
      </c>
      <c r="V260" s="2">
        <f>IF('Number of Firms per 1000 Capita'!V260=0,"",SUMIFS(allNAICS!$P:$P,allNAICS!$C:$C,'Revenue per capita'!$A260,allNAICS!$E:$E,'Revenue per capita'!V$1)/$B260)</f>
        <v>0.40493365675289178</v>
      </c>
      <c r="W260" s="2">
        <f>IF('Number of Firms per 1000 Capita'!W260=0,"",SUMIFS(allNAICS!$P:$P,allNAICS!$C:$C,'Revenue per capita'!$A260,allNAICS!$E:$E,'Revenue per capita'!W$1)/$B260)</f>
        <v>2.2032972503303587</v>
      </c>
      <c r="X260" s="2">
        <f>IF('Number of Firms per 1000 Capita'!X260=0,"",SUMIFS(allNAICS!$P:$P,allNAICS!$C:$C,'Revenue per capita'!$A260,allNAICS!$E:$E,'Revenue per capita'!X$1)/$B260)</f>
        <v>0.73701645457343012</v>
      </c>
      <c r="Y260" s="2" t="str">
        <f>IF('Number of Firms per 1000 Capita'!Y260=0,"",SUMIFS(allNAICS!$P:$P,allNAICS!$C:$C,'Revenue per capita'!$A260,allNAICS!$E:$E,'Revenue per capita'!Y$1)/$B260)</f>
        <v/>
      </c>
      <c r="Z260" s="2" t="str">
        <f>IF('Number of Firms per 1000 Capita'!Z260=0,"",SUMIFS(allNAICS!$P:$P,allNAICS!$C:$C,'Revenue per capita'!$A260,allNAICS!$E:$E,'Revenue per capita'!Z$1)/$B260)</f>
        <v/>
      </c>
    </row>
    <row r="261" spans="1:26" x14ac:dyDescent="0.45">
      <c r="A261" s="2" t="s">
        <v>750</v>
      </c>
      <c r="B261" s="2">
        <v>1613154</v>
      </c>
      <c r="C261" s="2" t="s">
        <v>751</v>
      </c>
      <c r="D261" s="2">
        <v>41.823989099999999</v>
      </c>
      <c r="E261" s="2">
        <v>-71.4128343</v>
      </c>
      <c r="F261" s="3">
        <f t="shared" si="4"/>
        <v>89.43512398692252</v>
      </c>
      <c r="G261" s="2">
        <f>IF('Number of Firms per 1000 Capita'!G261=0,"",SUMIFS(allNAICS!$P:$P,allNAICS!$C:$C,'Revenue per capita'!$A261,allNAICS!$E:$E,'Revenue per capita'!G$1)/$B261)</f>
        <v>0.17505148299542386</v>
      </c>
      <c r="H261" s="2">
        <f>IF('Number of Firms per 1000 Capita'!H261=0,"",SUMIFS(allNAICS!$P:$P,allNAICS!$C:$C,'Revenue per capita'!$A261,allNAICS!$E:$E,'Revenue per capita'!H$1)/$B261)</f>
        <v>3.2892085938478283E-2</v>
      </c>
      <c r="I261" s="2">
        <f>IF('Number of Firms per 1000 Capita'!I261=0,"",SUMIFS(allNAICS!$P:$P,allNAICS!$C:$C,'Revenue per capita'!$A261,allNAICS!$E:$E,'Revenue per capita'!I$1)/$B261)</f>
        <v>1.2058520141288434</v>
      </c>
      <c r="J261" s="2">
        <f>IF('Number of Firms per 1000 Capita'!J261=0,"",SUMIFS(allNAICS!$P:$P,allNAICS!$C:$C,'Revenue per capita'!$A261,allNAICS!$E:$E,'Revenue per capita'!J$1)/$B261)</f>
        <v>4.5776869412343766</v>
      </c>
      <c r="K261" s="2">
        <f>IF('Number of Firms per 1000 Capita'!K261=0,"",SUMIFS(allNAICS!$P:$P,allNAICS!$C:$C,'Revenue per capita'!$A261,allNAICS!$E:$E,'Revenue per capita'!K$1)/$B261)</f>
        <v>12.003863859247165</v>
      </c>
      <c r="L261" s="2">
        <f>IF('Number of Firms per 1000 Capita'!L261=0,"",SUMIFS(allNAICS!$P:$P,allNAICS!$C:$C,'Revenue per capita'!$A261,allNAICS!$E:$E,'Revenue per capita'!L$1)/$B261)</f>
        <v>25.903771121666004</v>
      </c>
      <c r="M261" s="2">
        <f>IF('Number of Firms per 1000 Capita'!M261=0,"",SUMIFS(allNAICS!$P:$P,allNAICS!$C:$C,'Revenue per capita'!$A261,allNAICS!$E:$E,'Revenue per capita'!M$1)/$B261)</f>
        <v>12.824715433244439</v>
      </c>
      <c r="N261" s="2">
        <f>IF('Number of Firms per 1000 Capita'!N261=0,"",SUMIFS(allNAICS!$P:$P,allNAICS!$C:$C,'Revenue per capita'!$A261,allNAICS!$E:$E,'Revenue per capita'!N$1)/$B261)</f>
        <v>1.5462516287967547</v>
      </c>
      <c r="O261" s="2">
        <f>IF('Number of Firms per 1000 Capita'!O261=0,"",SUMIFS(allNAICS!$P:$P,allNAICS!$C:$C,'Revenue per capita'!$A261,allNAICS!$E:$E,'Revenue per capita'!O$1)/$B261)</f>
        <v>1.6572459913932582</v>
      </c>
      <c r="P261" s="2">
        <f>IF('Number of Firms per 1000 Capita'!P261=0,"",SUMIFS(allNAICS!$P:$P,allNAICS!$C:$C,'Revenue per capita'!$A261,allNAICS!$E:$E,'Revenue per capita'!P$1)/$B261)</f>
        <v>9.964415052747599</v>
      </c>
      <c r="Q261" s="2">
        <f>IF('Number of Firms per 1000 Capita'!Q261=0,"",SUMIFS(allNAICS!$P:$P,allNAICS!$C:$C,'Revenue per capita'!$A261,allNAICS!$E:$E,'Revenue per capita'!Q$1)/$B261)</f>
        <v>1.468663252237542</v>
      </c>
      <c r="R261" s="2">
        <f>IF('Number of Firms per 1000 Capita'!R261=0,"",SUMIFS(allNAICS!$P:$P,allNAICS!$C:$C,'Revenue per capita'!$A261,allNAICS!$E:$E,'Revenue per capita'!R$1)/$B261)</f>
        <v>3.1390133861987137</v>
      </c>
      <c r="S261" s="2">
        <f>IF('Number of Firms per 1000 Capita'!S261=0,"",SUMIFS(allNAICS!$P:$P,allNAICS!$C:$C,'Revenue per capita'!$A261,allNAICS!$E:$E,'Revenue per capita'!S$1)/$B261)</f>
        <v>1.5693504773877758</v>
      </c>
      <c r="T261" s="2">
        <f>IF('Number of Firms per 1000 Capita'!T261=0,"",SUMIFS(allNAICS!$P:$P,allNAICS!$C:$C,'Revenue per capita'!$A261,allNAICS!$E:$E,'Revenue per capita'!T$1)/$B261)</f>
        <v>1.329946799871556</v>
      </c>
      <c r="U261" s="2">
        <f>IF('Number of Firms per 1000 Capita'!U261=0,"",SUMIFS(allNAICS!$P:$P,allNAICS!$C:$C,'Revenue per capita'!$A261,allNAICS!$E:$E,'Revenue per capita'!U$1)/$B261)</f>
        <v>7.3875327464085885</v>
      </c>
      <c r="V261" s="2">
        <f>IF('Number of Firms per 1000 Capita'!V261=0,"",SUMIFS(allNAICS!$P:$P,allNAICS!$C:$C,'Revenue per capita'!$A261,allNAICS!$E:$E,'Revenue per capita'!V$1)/$B261)</f>
        <v>0.71041636446365319</v>
      </c>
      <c r="W261" s="2">
        <f>IF('Number of Firms per 1000 Capita'!W261=0,"",SUMIFS(allNAICS!$P:$P,allNAICS!$C:$C,'Revenue per capita'!$A261,allNAICS!$E:$E,'Revenue per capita'!W$1)/$B261)</f>
        <v>2.141015674882869</v>
      </c>
      <c r="X261" s="2">
        <f>IF('Number of Firms per 1000 Capita'!X261=0,"",SUMIFS(allNAICS!$P:$P,allNAICS!$C:$C,'Revenue per capita'!$A261,allNAICS!$E:$E,'Revenue per capita'!X$1)/$B261)</f>
        <v>0.99605493337895823</v>
      </c>
      <c r="Y261" s="2">
        <f>IF('Number of Firms per 1000 Capita'!Y261=0,"",SUMIFS(allNAICS!$P:$P,allNAICS!$C:$C,'Revenue per capita'!$A261,allNAICS!$E:$E,'Revenue per capita'!Y$1)/$B261)</f>
        <v>0.79934835731740428</v>
      </c>
      <c r="Z261" s="2">
        <f>IF('Number of Firms per 1000 Capita'!Z261=0,"",SUMIFS(allNAICS!$P:$P,allNAICS!$C:$C,'Revenue per capita'!$A261,allNAICS!$E:$E,'Revenue per capita'!Z$1)/$B261)</f>
        <v>2.0363833831115938E-3</v>
      </c>
    </row>
    <row r="262" spans="1:26" x14ac:dyDescent="0.45">
      <c r="A262" s="2" t="s">
        <v>752</v>
      </c>
      <c r="B262" s="2">
        <v>587190</v>
      </c>
      <c r="C262" s="2" t="s">
        <v>727</v>
      </c>
      <c r="D262" s="2">
        <v>40.233843800000002</v>
      </c>
      <c r="E262" s="2">
        <v>-111.65853370000001</v>
      </c>
      <c r="F262" s="3">
        <f t="shared" si="4"/>
        <v>54.088419421311663</v>
      </c>
      <c r="G262" s="2">
        <f>IF('Number of Firms per 1000 Capita'!G262=0,"",SUMIFS(allNAICS!$P:$P,allNAICS!$C:$C,'Revenue per capita'!$A262,allNAICS!$E:$E,'Revenue per capita'!G$1)/$B262)</f>
        <v>0</v>
      </c>
      <c r="H262" s="2">
        <f>IF('Number of Firms per 1000 Capita'!H262=0,"",SUMIFS(allNAICS!$P:$P,allNAICS!$C:$C,'Revenue per capita'!$A262,allNAICS!$E:$E,'Revenue per capita'!H$1)/$B262)</f>
        <v>7.6128680665542667E-2</v>
      </c>
      <c r="I262" s="2">
        <f>IF('Number of Firms per 1000 Capita'!I262=0,"",SUMIFS(allNAICS!$P:$P,allNAICS!$C:$C,'Revenue per capita'!$A262,allNAICS!$E:$E,'Revenue per capita'!I$1)/$B262)</f>
        <v>0</v>
      </c>
      <c r="J262" s="2">
        <f>IF('Number of Firms per 1000 Capita'!J262=0,"",SUMIFS(allNAICS!$P:$P,allNAICS!$C:$C,'Revenue per capita'!$A262,allNAICS!$E:$E,'Revenue per capita'!J$1)/$B262)</f>
        <v>2.5980108653076517</v>
      </c>
      <c r="K262" s="2">
        <f>IF('Number of Firms per 1000 Capita'!K262=0,"",SUMIFS(allNAICS!$P:$P,allNAICS!$C:$C,'Revenue per capita'!$A262,allNAICS!$E:$E,'Revenue per capita'!K$1)/$B262)</f>
        <v>10.496549668761389</v>
      </c>
      <c r="L262" s="2">
        <f>IF('Number of Firms per 1000 Capita'!L262=0,"",SUMIFS(allNAICS!$P:$P,allNAICS!$C:$C,'Revenue per capita'!$A262,allNAICS!$E:$E,'Revenue per capita'!L$1)/$B262)</f>
        <v>7.4920468672831619</v>
      </c>
      <c r="M262" s="2">
        <f>IF('Number of Firms per 1000 Capita'!M262=0,"",SUMIFS(allNAICS!$P:$P,allNAICS!$C:$C,'Revenue per capita'!$A262,allNAICS!$E:$E,'Revenue per capita'!M$1)/$B262)</f>
        <v>11.307394540097754</v>
      </c>
      <c r="N262" s="2">
        <f>IF('Number of Firms per 1000 Capita'!N262=0,"",SUMIFS(allNAICS!$P:$P,allNAICS!$C:$C,'Revenue per capita'!$A262,allNAICS!$E:$E,'Revenue per capita'!N$1)/$B262)</f>
        <v>0.48884177182853933</v>
      </c>
      <c r="O262" s="2">
        <f>IF('Number of Firms per 1000 Capita'!O262=0,"",SUMIFS(allNAICS!$P:$P,allNAICS!$C:$C,'Revenue per capita'!$A262,allNAICS!$E:$E,'Revenue per capita'!O$1)/$B262)</f>
        <v>3.8301231287998774</v>
      </c>
      <c r="P262" s="2">
        <f>IF('Number of Firms per 1000 Capita'!P262=0,"",SUMIFS(allNAICS!$P:$P,allNAICS!$C:$C,'Revenue per capita'!$A262,allNAICS!$E:$E,'Revenue per capita'!P$1)/$B262)</f>
        <v>1.7883002094722322</v>
      </c>
      <c r="Q262" s="2">
        <f>IF('Number of Firms per 1000 Capita'!Q262=0,"",SUMIFS(allNAICS!$P:$P,allNAICS!$C:$C,'Revenue per capita'!$A262,allNAICS!$E:$E,'Revenue per capita'!Q$1)/$B262)</f>
        <v>0.94274255351760072</v>
      </c>
      <c r="R262" s="2">
        <f>IF('Number of Firms per 1000 Capita'!R262=0,"",SUMIFS(allNAICS!$P:$P,allNAICS!$C:$C,'Revenue per capita'!$A262,allNAICS!$E:$E,'Revenue per capita'!R$1)/$B262)</f>
        <v>3.7453294504334202</v>
      </c>
      <c r="S262" s="2">
        <f>IF('Number of Firms per 1000 Capita'!S262=0,"",SUMIFS(allNAICS!$P:$P,allNAICS!$C:$C,'Revenue per capita'!$A262,allNAICS!$E:$E,'Revenue per capita'!S$1)/$B262)</f>
        <v>3.462431240314038</v>
      </c>
      <c r="T262" s="2">
        <f>IF('Number of Firms per 1000 Capita'!T262=0,"",SUMIFS(allNAICS!$P:$P,allNAICS!$C:$C,'Revenue per capita'!$A262,allNAICS!$E:$E,'Revenue per capita'!T$1)/$B262)</f>
        <v>1.8304875764233042</v>
      </c>
      <c r="U262" s="2">
        <f>IF('Number of Firms per 1000 Capita'!U262=0,"",SUMIFS(allNAICS!$P:$P,allNAICS!$C:$C,'Revenue per capita'!$A262,allNAICS!$E:$E,'Revenue per capita'!U$1)/$B262)</f>
        <v>3.7237521074950188</v>
      </c>
      <c r="V262" s="2">
        <f>IF('Number of Firms per 1000 Capita'!V262=0,"",SUMIFS(allNAICS!$P:$P,allNAICS!$C:$C,'Revenue per capita'!$A262,allNAICS!$E:$E,'Revenue per capita'!V$1)/$B262)</f>
        <v>0.31579386569934775</v>
      </c>
      <c r="W262" s="2">
        <f>IF('Number of Firms per 1000 Capita'!W262=0,"",SUMIFS(allNAICS!$P:$P,allNAICS!$C:$C,'Revenue per capita'!$A262,allNAICS!$E:$E,'Revenue per capita'!W$1)/$B262)</f>
        <v>1.0963963963963963</v>
      </c>
      <c r="X262" s="2">
        <f>IF('Number of Firms per 1000 Capita'!X262=0,"",SUMIFS(allNAICS!$P:$P,allNAICS!$C:$C,'Revenue per capita'!$A262,allNAICS!$E:$E,'Revenue per capita'!X$1)/$B262)</f>
        <v>0.6554590507331528</v>
      </c>
      <c r="Y262" s="2">
        <f>IF('Number of Firms per 1000 Capita'!Y262=0,"",SUMIFS(allNAICS!$P:$P,allNAICS!$C:$C,'Revenue per capita'!$A262,allNAICS!$E:$E,'Revenue per capita'!Y$1)/$B262)</f>
        <v>0.23863144808324394</v>
      </c>
      <c r="Z262" s="2" t="str">
        <f>IF('Number of Firms per 1000 Capita'!Z262=0,"",SUMIFS(allNAICS!$P:$P,allNAICS!$C:$C,'Revenue per capita'!$A262,allNAICS!$E:$E,'Revenue per capita'!Z$1)/$B262)</f>
        <v/>
      </c>
    </row>
    <row r="263" spans="1:26" x14ac:dyDescent="0.45">
      <c r="A263" s="2" t="s">
        <v>753</v>
      </c>
      <c r="B263" s="2">
        <v>163368</v>
      </c>
      <c r="C263" s="2" t="s">
        <v>512</v>
      </c>
      <c r="D263" s="2">
        <v>38.254447200000001</v>
      </c>
      <c r="E263" s="2">
        <v>-104.6091409</v>
      </c>
      <c r="F263" s="3">
        <f t="shared" si="4"/>
        <v>55.373561529797755</v>
      </c>
      <c r="G263" s="2">
        <f>IF('Number of Firms per 1000 Capita'!G263=0,"",SUMIFS(allNAICS!$P:$P,allNAICS!$C:$C,'Revenue per capita'!$A263,allNAICS!$E:$E,'Revenue per capita'!G$1)/$B263)</f>
        <v>1.0816071690906421E-2</v>
      </c>
      <c r="H263" s="2">
        <f>IF('Number of Firms per 1000 Capita'!H263=0,"",SUMIFS(allNAICS!$P:$P,allNAICS!$C:$C,'Revenue per capita'!$A263,allNAICS!$E:$E,'Revenue per capita'!H$1)/$B263)</f>
        <v>0</v>
      </c>
      <c r="I263" s="2" t="str">
        <f>IF('Number of Firms per 1000 Capita'!I263=0,"",SUMIFS(allNAICS!$P:$P,allNAICS!$C:$C,'Revenue per capita'!$A263,allNAICS!$E:$E,'Revenue per capita'!I$1)/$B263)</f>
        <v/>
      </c>
      <c r="J263" s="2">
        <f>IF('Number of Firms per 1000 Capita'!J263=0,"",SUMIFS(allNAICS!$P:$P,allNAICS!$C:$C,'Revenue per capita'!$A263,allNAICS!$E:$E,'Revenue per capita'!J$1)/$B263)</f>
        <v>3.4796839038244944</v>
      </c>
      <c r="K263" s="2">
        <f>IF('Number of Firms per 1000 Capita'!K263=0,"",SUMIFS(allNAICS!$P:$P,allNAICS!$C:$C,'Revenue per capita'!$A263,allNAICS!$E:$E,'Revenue per capita'!K$1)/$B263)</f>
        <v>14.060005631457813</v>
      </c>
      <c r="L263" s="2">
        <f>IF('Number of Firms per 1000 Capita'!L263=0,"",SUMIFS(allNAICS!$P:$P,allNAICS!$C:$C,'Revenue per capita'!$A263,allNAICS!$E:$E,'Revenue per capita'!L$1)/$B263)</f>
        <v>3.820778855100142</v>
      </c>
      <c r="M263" s="2">
        <f>IF('Number of Firms per 1000 Capita'!M263=0,"",SUMIFS(allNAICS!$P:$P,allNAICS!$C:$C,'Revenue per capita'!$A263,allNAICS!$E:$E,'Revenue per capita'!M$1)/$B263)</f>
        <v>13.166642182067479</v>
      </c>
      <c r="N263" s="2">
        <f>IF('Number of Firms per 1000 Capita'!N263=0,"",SUMIFS(allNAICS!$P:$P,allNAICS!$C:$C,'Revenue per capita'!$A263,allNAICS!$E:$E,'Revenue per capita'!N$1)/$B263)</f>
        <v>1.4289028451104255</v>
      </c>
      <c r="O263" s="2">
        <f>IF('Number of Firms per 1000 Capita'!O263=0,"",SUMIFS(allNAICS!$P:$P,allNAICS!$C:$C,'Revenue per capita'!$A263,allNAICS!$E:$E,'Revenue per capita'!O$1)/$B263)</f>
        <v>3.2902281964644238</v>
      </c>
      <c r="P263" s="2">
        <f>IF('Number of Firms per 1000 Capita'!P263=0,"",SUMIFS(allNAICS!$P:$P,allNAICS!$C:$C,'Revenue per capita'!$A263,allNAICS!$E:$E,'Revenue per capita'!P$1)/$B263)</f>
        <v>1.0382633073796581</v>
      </c>
      <c r="Q263" s="2">
        <f>IF('Number of Firms per 1000 Capita'!Q263=0,"",SUMIFS(allNAICS!$P:$P,allNAICS!$C:$C,'Revenue per capita'!$A263,allNAICS!$E:$E,'Revenue per capita'!Q$1)/$B263)</f>
        <v>0.96938200871651736</v>
      </c>
      <c r="R263" s="2">
        <f>IF('Number of Firms per 1000 Capita'!R263=0,"",SUMIFS(allNAICS!$P:$P,allNAICS!$C:$C,'Revenue per capita'!$A263,allNAICS!$E:$E,'Revenue per capita'!R$1)/$B263)</f>
        <v>3.4387334116840509</v>
      </c>
      <c r="S263" s="2">
        <f>IF('Number of Firms per 1000 Capita'!S263=0,"",SUMIFS(allNAICS!$P:$P,allNAICS!$C:$C,'Revenue per capita'!$A263,allNAICS!$E:$E,'Revenue per capita'!S$1)/$B263)</f>
        <v>1.0873671710494099</v>
      </c>
      <c r="T263" s="2">
        <f>IF('Number of Firms per 1000 Capita'!T263=0,"",SUMIFS(allNAICS!$P:$P,allNAICS!$C:$C,'Revenue per capita'!$A263,allNAICS!$E:$E,'Revenue per capita'!T$1)/$B263)</f>
        <v>0.33856079525978161</v>
      </c>
      <c r="U263" s="2">
        <f>IF('Number of Firms per 1000 Capita'!U263=0,"",SUMIFS(allNAICS!$P:$P,allNAICS!$C:$C,'Revenue per capita'!$A263,allNAICS!$E:$E,'Revenue per capita'!U$1)/$B263)</f>
        <v>6.8069879046080013</v>
      </c>
      <c r="V263" s="2">
        <f>IF('Number of Firms per 1000 Capita'!V263=0,"",SUMIFS(allNAICS!$P:$P,allNAICS!$C:$C,'Revenue per capita'!$A263,allNAICS!$E:$E,'Revenue per capita'!V$1)/$B263)</f>
        <v>0.50410729151363787</v>
      </c>
      <c r="W263" s="2">
        <f>IF('Number of Firms per 1000 Capita'!W263=0,"",SUMIFS(allNAICS!$P:$P,allNAICS!$C:$C,'Revenue per capita'!$A263,allNAICS!$E:$E,'Revenue per capita'!W$1)/$B263)</f>
        <v>1.3592931296214681</v>
      </c>
      <c r="X263" s="2">
        <f>IF('Number of Firms per 1000 Capita'!X263=0,"",SUMIFS(allNAICS!$P:$P,allNAICS!$C:$C,'Revenue per capita'!$A263,allNAICS!$E:$E,'Revenue per capita'!X$1)/$B263)</f>
        <v>0.57380882424954704</v>
      </c>
      <c r="Y263" s="2" t="str">
        <f>IF('Number of Firms per 1000 Capita'!Y263=0,"",SUMIFS(allNAICS!$P:$P,allNAICS!$C:$C,'Revenue per capita'!$A263,allNAICS!$E:$E,'Revenue per capita'!Y$1)/$B263)</f>
        <v/>
      </c>
      <c r="Z263" s="2" t="str">
        <f>IF('Number of Firms per 1000 Capita'!Z263=0,"",SUMIFS(allNAICS!$P:$P,allNAICS!$C:$C,'Revenue per capita'!$A263,allNAICS!$E:$E,'Revenue per capita'!Z$1)/$B263)</f>
        <v/>
      </c>
    </row>
    <row r="264" spans="1:26" x14ac:dyDescent="0.45">
      <c r="A264" s="2" t="s">
        <v>754</v>
      </c>
      <c r="B264" s="2">
        <v>173236</v>
      </c>
      <c r="C264" s="2" t="s">
        <v>526</v>
      </c>
      <c r="D264" s="2">
        <v>26.9297836</v>
      </c>
      <c r="E264" s="2">
        <v>-82.045366400000006</v>
      </c>
      <c r="F264" s="3">
        <f t="shared" si="4"/>
        <v>30.799071786464708</v>
      </c>
      <c r="G264" s="2">
        <f>IF('Number of Firms per 1000 Capita'!G264=0,"",SUMIFS(allNAICS!$P:$P,allNAICS!$C:$C,'Revenue per capita'!$A264,allNAICS!$E:$E,'Revenue per capita'!G$1)/$B264)</f>
        <v>2.8146574614976102E-2</v>
      </c>
      <c r="H264" s="2" t="str">
        <f>IF('Number of Firms per 1000 Capita'!H264=0,"",SUMIFS(allNAICS!$P:$P,allNAICS!$C:$C,'Revenue per capita'!$A264,allNAICS!$E:$E,'Revenue per capita'!H$1)/$B264)</f>
        <v/>
      </c>
      <c r="I264" s="2" t="str">
        <f>IF('Number of Firms per 1000 Capita'!I264=0,"",SUMIFS(allNAICS!$P:$P,allNAICS!$C:$C,'Revenue per capita'!$A264,allNAICS!$E:$E,'Revenue per capita'!I$1)/$B264)</f>
        <v/>
      </c>
      <c r="J264" s="2">
        <f>IF('Number of Firms per 1000 Capita'!J264=0,"",SUMIFS(allNAICS!$P:$P,allNAICS!$C:$C,'Revenue per capita'!$A264,allNAICS!$E:$E,'Revenue per capita'!J$1)/$B264)</f>
        <v>0.91680713015770399</v>
      </c>
      <c r="K264" s="2">
        <f>IF('Number of Firms per 1000 Capita'!K264=0,"",SUMIFS(allNAICS!$P:$P,allNAICS!$C:$C,'Revenue per capita'!$A264,allNAICS!$E:$E,'Revenue per capita'!K$1)/$B264)</f>
        <v>0.37934378535639246</v>
      </c>
      <c r="L264" s="2">
        <f>IF('Number of Firms per 1000 Capita'!L264=0,"",SUMIFS(allNAICS!$P:$P,allNAICS!$C:$C,'Revenue per capita'!$A264,allNAICS!$E:$E,'Revenue per capita'!L$1)/$B264)</f>
        <v>2.3169664503913738</v>
      </c>
      <c r="M264" s="2">
        <f>IF('Number of Firms per 1000 Capita'!M264=0,"",SUMIFS(allNAICS!$P:$P,allNAICS!$C:$C,'Revenue per capita'!$A264,allNAICS!$E:$E,'Revenue per capita'!M$1)/$B264)</f>
        <v>12.145685654252002</v>
      </c>
      <c r="N264" s="2">
        <f>IF('Number of Firms per 1000 Capita'!N264=0,"",SUMIFS(allNAICS!$P:$P,allNAICS!$C:$C,'Revenue per capita'!$A264,allNAICS!$E:$E,'Revenue per capita'!N$1)/$B264)</f>
        <v>0.29795769932346627</v>
      </c>
      <c r="O264" s="2">
        <f>IF('Number of Firms per 1000 Capita'!O264=0,"",SUMIFS(allNAICS!$P:$P,allNAICS!$C:$C,'Revenue per capita'!$A264,allNAICS!$E:$E,'Revenue per capita'!O$1)/$B264)</f>
        <v>0.56944861345216935</v>
      </c>
      <c r="P264" s="2">
        <f>IF('Number of Firms per 1000 Capita'!P264=0,"",SUMIFS(allNAICS!$P:$P,allNAICS!$C:$C,'Revenue per capita'!$A264,allNAICS!$E:$E,'Revenue per capita'!P$1)/$B264)</f>
        <v>1.8660613267450183</v>
      </c>
      <c r="Q264" s="2">
        <f>IF('Number of Firms per 1000 Capita'!Q264=0,"",SUMIFS(allNAICS!$P:$P,allNAICS!$C:$C,'Revenue per capita'!$A264,allNAICS!$E:$E,'Revenue per capita'!Q$1)/$B264)</f>
        <v>0.69305456140755961</v>
      </c>
      <c r="R264" s="2">
        <f>IF('Number of Firms per 1000 Capita'!R264=0,"",SUMIFS(allNAICS!$P:$P,allNAICS!$C:$C,'Revenue per capita'!$A264,allNAICS!$E:$E,'Revenue per capita'!R$1)/$B264)</f>
        <v>0.95896349488558963</v>
      </c>
      <c r="S264" s="2">
        <f>IF('Number of Firms per 1000 Capita'!S264=0,"",SUMIFS(allNAICS!$P:$P,allNAICS!$C:$C,'Revenue per capita'!$A264,allNAICS!$E:$E,'Revenue per capita'!S$1)/$B264)</f>
        <v>1.5663661132789952</v>
      </c>
      <c r="T264" s="2">
        <f>IF('Number of Firms per 1000 Capita'!T264=0,"",SUMIFS(allNAICS!$P:$P,allNAICS!$C:$C,'Revenue per capita'!$A264,allNAICS!$E:$E,'Revenue per capita'!T$1)/$B264)</f>
        <v>7.5856057632362792E-2</v>
      </c>
      <c r="U264" s="2">
        <f>IF('Number of Firms per 1000 Capita'!U264=0,"",SUMIFS(allNAICS!$P:$P,allNAICS!$C:$C,'Revenue per capita'!$A264,allNAICS!$E:$E,'Revenue per capita'!U$1)/$B264)</f>
        <v>6.6652831974878204</v>
      </c>
      <c r="V264" s="2">
        <f>IF('Number of Firms per 1000 Capita'!V264=0,"",SUMIFS(allNAICS!$P:$P,allNAICS!$C:$C,'Revenue per capita'!$A264,allNAICS!$E:$E,'Revenue per capita'!V$1)/$B264)</f>
        <v>0.16876977071740284</v>
      </c>
      <c r="W264" s="2">
        <f>IF('Number of Firms per 1000 Capita'!W264=0,"",SUMIFS(allNAICS!$P:$P,allNAICS!$C:$C,'Revenue per capita'!$A264,allNAICS!$E:$E,'Revenue per capita'!W$1)/$B264)</f>
        <v>1.3799845297744118</v>
      </c>
      <c r="X264" s="2">
        <f>IF('Number of Firms per 1000 Capita'!X264=0,"",SUMIFS(allNAICS!$P:$P,allNAICS!$C:$C,'Revenue per capita'!$A264,allNAICS!$E:$E,'Revenue per capita'!X$1)/$B264)</f>
        <v>0.77037682698746224</v>
      </c>
      <c r="Y264" s="2" t="str">
        <f>IF('Number of Firms per 1000 Capita'!Y264=0,"",SUMIFS(allNAICS!$P:$P,allNAICS!$C:$C,'Revenue per capita'!$A264,allNAICS!$E:$E,'Revenue per capita'!Y$1)/$B264)</f>
        <v/>
      </c>
      <c r="Z264" s="2" t="str">
        <f>IF('Number of Firms per 1000 Capita'!Z264=0,"",SUMIFS(allNAICS!$P:$P,allNAICS!$C:$C,'Revenue per capita'!$A264,allNAICS!$E:$E,'Revenue per capita'!Z$1)/$B264)</f>
        <v/>
      </c>
    </row>
    <row r="265" spans="1:26" x14ac:dyDescent="0.45">
      <c r="A265" s="2" t="s">
        <v>755</v>
      </c>
      <c r="B265" s="2">
        <v>195101</v>
      </c>
      <c r="C265" s="2" t="s">
        <v>468</v>
      </c>
      <c r="D265" s="2">
        <v>42.726130900000001</v>
      </c>
      <c r="E265" s="2">
        <v>-87.782852300000002</v>
      </c>
      <c r="F265" s="3">
        <f t="shared" si="4"/>
        <v>100.43812179332754</v>
      </c>
      <c r="G265" s="2">
        <f>IF('Number of Firms per 1000 Capita'!G265=0,"",SUMIFS(allNAICS!$P:$P,allNAICS!$C:$C,'Revenue per capita'!$A265,allNAICS!$E:$E,'Revenue per capita'!G$1)/$B265)</f>
        <v>0</v>
      </c>
      <c r="H265" s="2" t="str">
        <f>IF('Number of Firms per 1000 Capita'!H265=0,"",SUMIFS(allNAICS!$P:$P,allNAICS!$C:$C,'Revenue per capita'!$A265,allNAICS!$E:$E,'Revenue per capita'!H$1)/$B265)</f>
        <v/>
      </c>
      <c r="I265" s="2" t="str">
        <f>IF('Number of Firms per 1000 Capita'!I265=0,"",SUMIFS(allNAICS!$P:$P,allNAICS!$C:$C,'Revenue per capita'!$A265,allNAICS!$E:$E,'Revenue per capita'!I$1)/$B265)</f>
        <v/>
      </c>
      <c r="J265" s="2">
        <f>IF('Number of Firms per 1000 Capita'!J265=0,"",SUMIFS(allNAICS!$P:$P,allNAICS!$C:$C,'Revenue per capita'!$A265,allNAICS!$E:$E,'Revenue per capita'!J$1)/$B265)</f>
        <v>0</v>
      </c>
      <c r="K265" s="2">
        <f>IF('Number of Firms per 1000 Capita'!K265=0,"",SUMIFS(allNAICS!$P:$P,allNAICS!$C:$C,'Revenue per capita'!$A265,allNAICS!$E:$E,'Revenue per capita'!K$1)/$B265)</f>
        <v>38.841471853040218</v>
      </c>
      <c r="L265" s="2">
        <f>IF('Number of Firms per 1000 Capita'!L265=0,"",SUMIFS(allNAICS!$P:$P,allNAICS!$C:$C,'Revenue per capita'!$A265,allNAICS!$E:$E,'Revenue per capita'!L$1)/$B265)</f>
        <v>33.45807556086335</v>
      </c>
      <c r="M265" s="2">
        <f>IF('Number of Firms per 1000 Capita'!M265=0,"",SUMIFS(allNAICS!$P:$P,allNAICS!$C:$C,'Revenue per capita'!$A265,allNAICS!$E:$E,'Revenue per capita'!M$1)/$B265)</f>
        <v>10.737182279947309</v>
      </c>
      <c r="N265" s="2">
        <f>IF('Number of Firms per 1000 Capita'!N265=0,"",SUMIFS(allNAICS!$P:$P,allNAICS!$C:$C,'Revenue per capita'!$A265,allNAICS!$E:$E,'Revenue per capita'!N$1)/$B265)</f>
        <v>1.2176872491683794</v>
      </c>
      <c r="O265" s="2">
        <f>IF('Number of Firms per 1000 Capita'!O265=0,"",SUMIFS(allNAICS!$P:$P,allNAICS!$C:$C,'Revenue per capita'!$A265,allNAICS!$E:$E,'Revenue per capita'!O$1)/$B265)</f>
        <v>0.48180173346113037</v>
      </c>
      <c r="P265" s="2">
        <f>IF('Number of Firms per 1000 Capita'!P265=0,"",SUMIFS(allNAICS!$P:$P,allNAICS!$C:$C,'Revenue per capita'!$A265,allNAICS!$E:$E,'Revenue per capita'!P$1)/$B265)</f>
        <v>5.5336876797146095</v>
      </c>
      <c r="Q265" s="2">
        <f>IF('Number of Firms per 1000 Capita'!Q265=0,"",SUMIFS(allNAICS!$P:$P,allNAICS!$C:$C,'Revenue per capita'!$A265,allNAICS!$E:$E,'Revenue per capita'!Q$1)/$B265)</f>
        <v>0.89944182756623492</v>
      </c>
      <c r="R265" s="2">
        <f>IF('Number of Firms per 1000 Capita'!R265=0,"",SUMIFS(allNAICS!$P:$P,allNAICS!$C:$C,'Revenue per capita'!$A265,allNAICS!$E:$E,'Revenue per capita'!R$1)/$B265)</f>
        <v>1.5991153300085597</v>
      </c>
      <c r="S265" s="2">
        <f>IF('Number of Firms per 1000 Capita'!S265=0,"",SUMIFS(allNAICS!$P:$P,allNAICS!$C:$C,'Revenue per capita'!$A265,allNAICS!$E:$E,'Revenue per capita'!S$1)/$B265)</f>
        <v>1.1205170655199101</v>
      </c>
      <c r="T265" s="2">
        <f>IF('Number of Firms per 1000 Capita'!T265=0,"",SUMIFS(allNAICS!$P:$P,allNAICS!$C:$C,'Revenue per capita'!$A265,allNAICS!$E:$E,'Revenue per capita'!T$1)/$B265)</f>
        <v>0.21585230214094239</v>
      </c>
      <c r="U265" s="2">
        <f>IF('Number of Firms per 1000 Capita'!U265=0,"",SUMIFS(allNAICS!$P:$P,allNAICS!$C:$C,'Revenue per capita'!$A265,allNAICS!$E:$E,'Revenue per capita'!U$1)/$B265)</f>
        <v>4.2531509320813319</v>
      </c>
      <c r="V265" s="2">
        <f>IF('Number of Firms per 1000 Capita'!V265=0,"",SUMIFS(allNAICS!$P:$P,allNAICS!$C:$C,'Revenue per capita'!$A265,allNAICS!$E:$E,'Revenue per capita'!V$1)/$B265)</f>
        <v>0.14534523144422631</v>
      </c>
      <c r="W265" s="2">
        <f>IF('Number of Firms per 1000 Capita'!W265=0,"",SUMIFS(allNAICS!$P:$P,allNAICS!$C:$C,'Revenue per capita'!$A265,allNAICS!$E:$E,'Revenue per capita'!W$1)/$B265)</f>
        <v>1.2856417957878228</v>
      </c>
      <c r="X265" s="2">
        <f>IF('Number of Firms per 1000 Capita'!X265=0,"",SUMIFS(allNAICS!$P:$P,allNAICS!$C:$C,'Revenue per capita'!$A265,allNAICS!$E:$E,'Revenue per capita'!X$1)/$B265)</f>
        <v>0.64915095258353361</v>
      </c>
      <c r="Y265" s="2" t="str">
        <f>IF('Number of Firms per 1000 Capita'!Y265=0,"",SUMIFS(allNAICS!$P:$P,allNAICS!$C:$C,'Revenue per capita'!$A265,allNAICS!$E:$E,'Revenue per capita'!Y$1)/$B265)</f>
        <v/>
      </c>
      <c r="Z265" s="2" t="str">
        <f>IF('Number of Firms per 1000 Capita'!Z265=0,"",SUMIFS(allNAICS!$P:$P,allNAICS!$C:$C,'Revenue per capita'!$A265,allNAICS!$E:$E,'Revenue per capita'!Z$1)/$B265)</f>
        <v/>
      </c>
    </row>
    <row r="266" spans="1:26" x14ac:dyDescent="0.45">
      <c r="A266" s="2" t="s">
        <v>756</v>
      </c>
      <c r="B266" s="2">
        <v>1273985</v>
      </c>
      <c r="C266" s="2" t="s">
        <v>470</v>
      </c>
      <c r="D266" s="2">
        <v>35.779589700000002</v>
      </c>
      <c r="E266" s="2">
        <v>-78.638178699999997</v>
      </c>
      <c r="F266" s="3">
        <f t="shared" si="4"/>
        <v>91.615617138349364</v>
      </c>
      <c r="G266" s="2">
        <f>IF('Number of Firms per 1000 Capita'!G266=0,"",SUMIFS(allNAICS!$P:$P,allNAICS!$C:$C,'Revenue per capita'!$A266,allNAICS!$E:$E,'Revenue per capita'!G$1)/$B266)</f>
        <v>5.2854625446924416E-2</v>
      </c>
      <c r="H266" s="2">
        <f>IF('Number of Firms per 1000 Capita'!H266=0,"",SUMIFS(allNAICS!$P:$P,allNAICS!$C:$C,'Revenue per capita'!$A266,allNAICS!$E:$E,'Revenue per capita'!H$1)/$B266)</f>
        <v>5.1345973461225998E-2</v>
      </c>
      <c r="I266" s="2">
        <f>IF('Number of Firms per 1000 Capita'!I266=0,"",SUMIFS(allNAICS!$P:$P,allNAICS!$C:$C,'Revenue per capita'!$A266,allNAICS!$E:$E,'Revenue per capita'!I$1)/$B266)</f>
        <v>0</v>
      </c>
      <c r="J266" s="2">
        <f>IF('Number of Firms per 1000 Capita'!J266=0,"",SUMIFS(allNAICS!$P:$P,allNAICS!$C:$C,'Revenue per capita'!$A266,allNAICS!$E:$E,'Revenue per capita'!J$1)/$B266)</f>
        <v>6.8482509605686097</v>
      </c>
      <c r="K266" s="2">
        <f>IF('Number of Firms per 1000 Capita'!K266=0,"",SUMIFS(allNAICS!$P:$P,allNAICS!$C:$C,'Revenue per capita'!$A266,allNAICS!$E:$E,'Revenue per capita'!K$1)/$B266)</f>
        <v>14.591312299595364</v>
      </c>
      <c r="L266" s="2">
        <f>IF('Number of Firms per 1000 Capita'!L266=0,"",SUMIFS(allNAICS!$P:$P,allNAICS!$C:$C,'Revenue per capita'!$A266,allNAICS!$E:$E,'Revenue per capita'!L$1)/$B266)</f>
        <v>21.656557180814531</v>
      </c>
      <c r="M266" s="2">
        <f>IF('Number of Firms per 1000 Capita'!M266=0,"",SUMIFS(allNAICS!$P:$P,allNAICS!$C:$C,'Revenue per capita'!$A266,allNAICS!$E:$E,'Revenue per capita'!M$1)/$B266)</f>
        <v>14.016562989360157</v>
      </c>
      <c r="N266" s="2">
        <f>IF('Number of Firms per 1000 Capita'!N266=0,"",SUMIFS(allNAICS!$P:$P,allNAICS!$C:$C,'Revenue per capita'!$A266,allNAICS!$E:$E,'Revenue per capita'!N$1)/$B266)</f>
        <v>1.1215430322962987</v>
      </c>
      <c r="O266" s="2">
        <f>IF('Number of Firms per 1000 Capita'!O266=0,"",SUMIFS(allNAICS!$P:$P,allNAICS!$C:$C,'Revenue per capita'!$A266,allNAICS!$E:$E,'Revenue per capita'!O$1)/$B266)</f>
        <v>4.9129149872251245</v>
      </c>
      <c r="P266" s="2">
        <f>IF('Number of Firms per 1000 Capita'!P266=0,"",SUMIFS(allNAICS!$P:$P,allNAICS!$C:$C,'Revenue per capita'!$A266,allNAICS!$E:$E,'Revenue per capita'!P$1)/$B266)</f>
        <v>7.0251549272558158</v>
      </c>
      <c r="Q266" s="2">
        <f>IF('Number of Firms per 1000 Capita'!Q266=0,"",SUMIFS(allNAICS!$P:$P,allNAICS!$C:$C,'Revenue per capita'!$A266,allNAICS!$E:$E,'Revenue per capita'!Q$1)/$B266)</f>
        <v>2.1316349878530754</v>
      </c>
      <c r="R266" s="2">
        <f>IF('Number of Firms per 1000 Capita'!R266=0,"",SUMIFS(allNAICS!$P:$P,allNAICS!$C:$C,'Revenue per capita'!$A266,allNAICS!$E:$E,'Revenue per capita'!R$1)/$B266)</f>
        <v>7.4318096366911695</v>
      </c>
      <c r="S266" s="2">
        <f>IF('Number of Firms per 1000 Capita'!S266=0,"",SUMIFS(allNAICS!$P:$P,allNAICS!$C:$C,'Revenue per capita'!$A266,allNAICS!$E:$E,'Revenue per capita'!S$1)/$B266)</f>
        <v>2.6349321224347224</v>
      </c>
      <c r="T266" s="2">
        <f>IF('Number of Firms per 1000 Capita'!T266=0,"",SUMIFS(allNAICS!$P:$P,allNAICS!$C:$C,'Revenue per capita'!$A266,allNAICS!$E:$E,'Revenue per capita'!T$1)/$B266)</f>
        <v>0.56530335914473095</v>
      </c>
      <c r="U266" s="2">
        <f>IF('Number of Firms per 1000 Capita'!U266=0,"",SUMIFS(allNAICS!$P:$P,allNAICS!$C:$C,'Revenue per capita'!$A266,allNAICS!$E:$E,'Revenue per capita'!U$1)/$B266)</f>
        <v>4.1643402394847664</v>
      </c>
      <c r="V266" s="2">
        <f>IF('Number of Firms per 1000 Capita'!V266=0,"",SUMIFS(allNAICS!$P:$P,allNAICS!$C:$C,'Revenue per capita'!$A266,allNAICS!$E:$E,'Revenue per capita'!V$1)/$B266)</f>
        <v>0.52466708791704764</v>
      </c>
      <c r="W266" s="2">
        <f>IF('Number of Firms per 1000 Capita'!W266=0,"",SUMIFS(allNAICS!$P:$P,allNAICS!$C:$C,'Revenue per capita'!$A266,allNAICS!$E:$E,'Revenue per capita'!W$1)/$B266)</f>
        <v>2.0747999387747895</v>
      </c>
      <c r="X266" s="2">
        <f>IF('Number of Firms per 1000 Capita'!X266=0,"",SUMIFS(allNAICS!$P:$P,allNAICS!$C:$C,'Revenue per capita'!$A266,allNAICS!$E:$E,'Revenue per capita'!X$1)/$B266)</f>
        <v>0.95637546752905256</v>
      </c>
      <c r="Y266" s="2">
        <f>IF('Number of Firms per 1000 Capita'!Y266=0,"",SUMIFS(allNAICS!$P:$P,allNAICS!$C:$C,'Revenue per capita'!$A266,allNAICS!$E:$E,'Revenue per capita'!Y$1)/$B266)</f>
        <v>0.85525732249594777</v>
      </c>
      <c r="Z266" s="2">
        <f>IF('Number of Firms per 1000 Capita'!Z266=0,"",SUMIFS(allNAICS!$P:$P,allNAICS!$C:$C,'Revenue per capita'!$A266,allNAICS!$E:$E,'Revenue per capita'!Z$1)/$B266)</f>
        <v>0</v>
      </c>
    </row>
    <row r="267" spans="1:26" x14ac:dyDescent="0.45">
      <c r="A267" s="2" t="s">
        <v>757</v>
      </c>
      <c r="B267" s="2">
        <v>143711</v>
      </c>
      <c r="C267" s="2" t="s">
        <v>758</v>
      </c>
      <c r="D267" s="2">
        <v>44.080543400000003</v>
      </c>
      <c r="E267" s="2">
        <v>-103.23101490000001</v>
      </c>
      <c r="F267" s="3">
        <f t="shared" si="4"/>
        <v>70.064427914355903</v>
      </c>
      <c r="G267" s="2">
        <f>IF('Number of Firms per 1000 Capita'!G267=0,"",SUMIFS(allNAICS!$P:$P,allNAICS!$C:$C,'Revenue per capita'!$A267,allNAICS!$E:$E,'Revenue per capita'!G$1)/$B267)</f>
        <v>9.4662204006652234E-2</v>
      </c>
      <c r="H267" s="2" t="str">
        <f>IF('Number of Firms per 1000 Capita'!H267=0,"",SUMIFS(allNAICS!$P:$P,allNAICS!$C:$C,'Revenue per capita'!$A267,allNAICS!$E:$E,'Revenue per capita'!H$1)/$B267)</f>
        <v/>
      </c>
      <c r="I267" s="2">
        <f>IF('Number of Firms per 1000 Capita'!I267=0,"",SUMIFS(allNAICS!$P:$P,allNAICS!$C:$C,'Revenue per capita'!$A267,allNAICS!$E:$E,'Revenue per capita'!I$1)/$B267)</f>
        <v>2.5552810849552228</v>
      </c>
      <c r="J267" s="2">
        <f>IF('Number of Firms per 1000 Capita'!J267=0,"",SUMIFS(allNAICS!$P:$P,allNAICS!$C:$C,'Revenue per capita'!$A267,allNAICS!$E:$E,'Revenue per capita'!J$1)/$B267)</f>
        <v>7.2917661139369985</v>
      </c>
      <c r="K267" s="2">
        <f>IF('Number of Firms per 1000 Capita'!K267=0,"",SUMIFS(allNAICS!$P:$P,allNAICS!$C:$C,'Revenue per capita'!$A267,allNAICS!$E:$E,'Revenue per capita'!K$1)/$B267)</f>
        <v>4.1818441177084562</v>
      </c>
      <c r="L267" s="2">
        <f>IF('Number of Firms per 1000 Capita'!L267=0,"",SUMIFS(allNAICS!$P:$P,allNAICS!$C:$C,'Revenue per capita'!$A267,allNAICS!$E:$E,'Revenue per capita'!L$1)/$B267)</f>
        <v>13.846003437454335</v>
      </c>
      <c r="M267" s="2">
        <f>IF('Number of Firms per 1000 Capita'!M267=0,"",SUMIFS(allNAICS!$P:$P,allNAICS!$C:$C,'Revenue per capita'!$A267,allNAICS!$E:$E,'Revenue per capita'!M$1)/$B267)</f>
        <v>18.005378850609905</v>
      </c>
      <c r="N267" s="2">
        <f>IF('Number of Firms per 1000 Capita'!N267=0,"",SUMIFS(allNAICS!$P:$P,allNAICS!$C:$C,'Revenue per capita'!$A267,allNAICS!$E:$E,'Revenue per capita'!N$1)/$B267)</f>
        <v>1.9194216169952196</v>
      </c>
      <c r="O267" s="2">
        <f>IF('Number of Firms per 1000 Capita'!O267=0,"",SUMIFS(allNAICS!$P:$P,allNAICS!$C:$C,'Revenue per capita'!$A267,allNAICS!$E:$E,'Revenue per capita'!O$1)/$B267)</f>
        <v>1.7396023964762615</v>
      </c>
      <c r="P267" s="2">
        <f>IF('Number of Firms per 1000 Capita'!P267=0,"",SUMIFS(allNAICS!$P:$P,allNAICS!$C:$C,'Revenue per capita'!$A267,allNAICS!$E:$E,'Revenue per capita'!P$1)/$B267)</f>
        <v>3.5346702757617718</v>
      </c>
      <c r="Q267" s="2">
        <f>IF('Number of Firms per 1000 Capita'!Q267=0,"",SUMIFS(allNAICS!$P:$P,allNAICS!$C:$C,'Revenue per capita'!$A267,allNAICS!$E:$E,'Revenue per capita'!Q$1)/$B267)</f>
        <v>1.7953044652114312</v>
      </c>
      <c r="R267" s="2">
        <f>IF('Number of Firms per 1000 Capita'!R267=0,"",SUMIFS(allNAICS!$P:$P,allNAICS!$C:$C,'Revenue per capita'!$A267,allNAICS!$E:$E,'Revenue per capita'!R$1)/$B267)</f>
        <v>1.9116977823548649</v>
      </c>
      <c r="S267" s="2">
        <f>IF('Number of Firms per 1000 Capita'!S267=0,"",SUMIFS(allNAICS!$P:$P,allNAICS!$C:$C,'Revenue per capita'!$A267,allNAICS!$E:$E,'Revenue per capita'!S$1)/$B267)</f>
        <v>0.86885485453444755</v>
      </c>
      <c r="T267" s="2">
        <f>IF('Number of Firms per 1000 Capita'!T267=0,"",SUMIFS(allNAICS!$P:$P,allNAICS!$C:$C,'Revenue per capita'!$A267,allNAICS!$E:$E,'Revenue per capita'!T$1)/$B267)</f>
        <v>0.36262359875026962</v>
      </c>
      <c r="U267" s="2">
        <f>IF('Number of Firms per 1000 Capita'!U267=0,"",SUMIFS(allNAICS!$P:$P,allNAICS!$C:$C,'Revenue per capita'!$A267,allNAICS!$E:$E,'Revenue per capita'!U$1)/$B267)</f>
        <v>7.1554369533299473</v>
      </c>
      <c r="V267" s="2">
        <f>IF('Number of Firms per 1000 Capita'!V267=0,"",SUMIFS(allNAICS!$P:$P,allNAICS!$C:$C,'Revenue per capita'!$A267,allNAICS!$E:$E,'Revenue per capita'!V$1)/$B267)</f>
        <v>0.8316830305265428</v>
      </c>
      <c r="W267" s="2">
        <f>IF('Number of Firms per 1000 Capita'!W267=0,"",SUMIFS(allNAICS!$P:$P,allNAICS!$C:$C,'Revenue per capita'!$A267,allNAICS!$E:$E,'Revenue per capita'!W$1)/$B267)</f>
        <v>2.9672606828983166</v>
      </c>
      <c r="X267" s="2">
        <f>IF('Number of Firms per 1000 Capita'!X267=0,"",SUMIFS(allNAICS!$P:$P,allNAICS!$C:$C,'Revenue per capita'!$A267,allNAICS!$E:$E,'Revenue per capita'!X$1)/$B267)</f>
        <v>1.0029364488452519</v>
      </c>
      <c r="Y267" s="2" t="str">
        <f>IF('Number of Firms per 1000 Capita'!Y267=0,"",SUMIFS(allNAICS!$P:$P,allNAICS!$C:$C,'Revenue per capita'!$A267,allNAICS!$E:$E,'Revenue per capita'!Y$1)/$B267)</f>
        <v/>
      </c>
      <c r="Z267" s="2" t="str">
        <f>IF('Number of Firms per 1000 Capita'!Z267=0,"",SUMIFS(allNAICS!$P:$P,allNAICS!$C:$C,'Revenue per capita'!$A267,allNAICS!$E:$E,'Revenue per capita'!Z$1)/$B267)</f>
        <v/>
      </c>
    </row>
    <row r="268" spans="1:26" x14ac:dyDescent="0.45">
      <c r="A268" s="2" t="s">
        <v>759</v>
      </c>
      <c r="B268" s="2">
        <v>415500</v>
      </c>
      <c r="C268" s="2" t="s">
        <v>459</v>
      </c>
      <c r="D268" s="2">
        <v>40.335648300000003</v>
      </c>
      <c r="E268" s="2">
        <v>-75.926874699999999</v>
      </c>
      <c r="F268" s="3">
        <f t="shared" si="4"/>
        <v>82.990582430806271</v>
      </c>
      <c r="G268" s="2">
        <f>IF('Number of Firms per 1000 Capita'!G268=0,"",SUMIFS(allNAICS!$P:$P,allNAICS!$C:$C,'Revenue per capita'!$A268,allNAICS!$E:$E,'Revenue per capita'!G$1)/$B268)</f>
        <v>0</v>
      </c>
      <c r="H268" s="2" t="str">
        <f>IF('Number of Firms per 1000 Capita'!H268=0,"",SUMIFS(allNAICS!$P:$P,allNAICS!$C:$C,'Revenue per capita'!$A268,allNAICS!$E:$E,'Revenue per capita'!H$1)/$B268)</f>
        <v/>
      </c>
      <c r="I268" s="2">
        <f>IF('Number of Firms per 1000 Capita'!I268=0,"",SUMIFS(allNAICS!$P:$P,allNAICS!$C:$C,'Revenue per capita'!$A268,allNAICS!$E:$E,'Revenue per capita'!I$1)/$B268)</f>
        <v>0</v>
      </c>
      <c r="J268" s="2">
        <f>IF('Number of Firms per 1000 Capita'!J268=0,"",SUMIFS(allNAICS!$P:$P,allNAICS!$C:$C,'Revenue per capita'!$A268,allNAICS!$E:$E,'Revenue per capita'!J$1)/$B268)</f>
        <v>4.5506016847172086</v>
      </c>
      <c r="K268" s="2">
        <f>IF('Number of Firms per 1000 Capita'!K268=0,"",SUMIFS(allNAICS!$P:$P,allNAICS!$C:$C,'Revenue per capita'!$A268,allNAICS!$E:$E,'Revenue per capita'!K$1)/$B268)</f>
        <v>25.8105174488568</v>
      </c>
      <c r="L268" s="2">
        <f>IF('Number of Firms per 1000 Capita'!L268=0,"",SUMIFS(allNAICS!$P:$P,allNAICS!$C:$C,'Revenue per capita'!$A268,allNAICS!$E:$E,'Revenue per capita'!L$1)/$B268)</f>
        <v>12.521395908543923</v>
      </c>
      <c r="M268" s="2">
        <f>IF('Number of Firms per 1000 Capita'!M268=0,"",SUMIFS(allNAICS!$P:$P,allNAICS!$C:$C,'Revenue per capita'!$A268,allNAICS!$E:$E,'Revenue per capita'!M$1)/$B268)</f>
        <v>18.587285198555957</v>
      </c>
      <c r="N268" s="2">
        <f>IF('Number of Firms per 1000 Capita'!N268=0,"",SUMIFS(allNAICS!$P:$P,allNAICS!$C:$C,'Revenue per capita'!$A268,allNAICS!$E:$E,'Revenue per capita'!N$1)/$B268)</f>
        <v>1.7217424789410349</v>
      </c>
      <c r="O268" s="2">
        <f>IF('Number of Firms per 1000 Capita'!O268=0,"",SUMIFS(allNAICS!$P:$P,allNAICS!$C:$C,'Revenue per capita'!$A268,allNAICS!$E:$E,'Revenue per capita'!O$1)/$B268)</f>
        <v>0.73958604091456082</v>
      </c>
      <c r="P268" s="2">
        <f>IF('Number of Firms per 1000 Capita'!P268=0,"",SUMIFS(allNAICS!$P:$P,allNAICS!$C:$C,'Revenue per capita'!$A268,allNAICS!$E:$E,'Revenue per capita'!P$1)/$B268)</f>
        <v>4.4155114320096267</v>
      </c>
      <c r="Q268" s="2">
        <f>IF('Number of Firms per 1000 Capita'!Q268=0,"",SUMIFS(allNAICS!$P:$P,allNAICS!$C:$C,'Revenue per capita'!$A268,allNAICS!$E:$E,'Revenue per capita'!Q$1)/$B268)</f>
        <v>0.79159085439229848</v>
      </c>
      <c r="R268" s="2">
        <f>IF('Number of Firms per 1000 Capita'!R268=0,"",SUMIFS(allNAICS!$P:$P,allNAICS!$C:$C,'Revenue per capita'!$A268,allNAICS!$E:$E,'Revenue per capita'!R$1)/$B268)</f>
        <v>2.6653453670276774</v>
      </c>
      <c r="S268" s="2">
        <f>IF('Number of Firms per 1000 Capita'!S268=0,"",SUMIFS(allNAICS!$P:$P,allNAICS!$C:$C,'Revenue per capita'!$A268,allNAICS!$E:$E,'Revenue per capita'!S$1)/$B268)</f>
        <v>1.201884476534296</v>
      </c>
      <c r="T268" s="2">
        <f>IF('Number of Firms per 1000 Capita'!T268=0,"",SUMIFS(allNAICS!$P:$P,allNAICS!$C:$C,'Revenue per capita'!$A268,allNAICS!$E:$E,'Revenue per capita'!T$1)/$B268)</f>
        <v>0.42028640192539107</v>
      </c>
      <c r="U268" s="2">
        <f>IF('Number of Firms per 1000 Capita'!U268=0,"",SUMIFS(allNAICS!$P:$P,allNAICS!$C:$C,'Revenue per capita'!$A268,allNAICS!$E:$E,'Revenue per capita'!U$1)/$B268)</f>
        <v>6.245061371841155</v>
      </c>
      <c r="V268" s="2">
        <f>IF('Number of Firms per 1000 Capita'!V268=0,"",SUMIFS(allNAICS!$P:$P,allNAICS!$C:$C,'Revenue per capita'!$A268,allNAICS!$E:$E,'Revenue per capita'!V$1)/$B268)</f>
        <v>0.26887605294825512</v>
      </c>
      <c r="W268" s="2">
        <f>IF('Number of Firms per 1000 Capita'!W268=0,"",SUMIFS(allNAICS!$P:$P,allNAICS!$C:$C,'Revenue per capita'!$A268,allNAICS!$E:$E,'Revenue per capita'!W$1)/$B268)</f>
        <v>1.2526666666666666</v>
      </c>
      <c r="X268" s="2">
        <f>IF('Number of Firms per 1000 Capita'!X268=0,"",SUMIFS(allNAICS!$P:$P,allNAICS!$C:$C,'Revenue per capita'!$A268,allNAICS!$E:$E,'Revenue per capita'!X$1)/$B268)</f>
        <v>0.88950180505415166</v>
      </c>
      <c r="Y268" s="2">
        <f>IF('Number of Firms per 1000 Capita'!Y268=0,"",SUMIFS(allNAICS!$P:$P,allNAICS!$C:$C,'Revenue per capita'!$A268,allNAICS!$E:$E,'Revenue per capita'!Y$1)/$B268)</f>
        <v>0.90872924187725634</v>
      </c>
      <c r="Z268" s="2" t="str">
        <f>IF('Number of Firms per 1000 Capita'!Z268=0,"",SUMIFS(allNAICS!$P:$P,allNAICS!$C:$C,'Revenue per capita'!$A268,allNAICS!$E:$E,'Revenue per capita'!Z$1)/$B268)</f>
        <v/>
      </c>
    </row>
    <row r="269" spans="1:26" x14ac:dyDescent="0.45">
      <c r="A269" s="2" t="s">
        <v>760</v>
      </c>
      <c r="B269" s="2">
        <v>178919</v>
      </c>
      <c r="C269" s="2" t="s">
        <v>480</v>
      </c>
      <c r="D269" s="2">
        <v>40.586539600000002</v>
      </c>
      <c r="E269" s="2">
        <v>-122.3916754</v>
      </c>
      <c r="F269" s="3">
        <f t="shared" si="4"/>
        <v>49.034881706246964</v>
      </c>
      <c r="G269" s="2">
        <f>IF('Number of Firms per 1000 Capita'!G269=0,"",SUMIFS(allNAICS!$P:$P,allNAICS!$C:$C,'Revenue per capita'!$A269,allNAICS!$E:$E,'Revenue per capita'!G$1)/$B269)</f>
        <v>0.66041057685321292</v>
      </c>
      <c r="H269" s="2" t="str">
        <f>IF('Number of Firms per 1000 Capita'!H269=0,"",SUMIFS(allNAICS!$P:$P,allNAICS!$C:$C,'Revenue per capita'!$A269,allNAICS!$E:$E,'Revenue per capita'!H$1)/$B269)</f>
        <v/>
      </c>
      <c r="I269" s="2" t="str">
        <f>IF('Number of Firms per 1000 Capita'!I269=0,"",SUMIFS(allNAICS!$P:$P,allNAICS!$C:$C,'Revenue per capita'!$A269,allNAICS!$E:$E,'Revenue per capita'!I$1)/$B269)</f>
        <v/>
      </c>
      <c r="J269" s="2">
        <f>IF('Number of Firms per 1000 Capita'!J269=0,"",SUMIFS(allNAICS!$P:$P,allNAICS!$C:$C,'Revenue per capita'!$A269,allNAICS!$E:$E,'Revenue per capita'!J$1)/$B269)</f>
        <v>2.3485040716748919</v>
      </c>
      <c r="K269" s="2">
        <f>IF('Number of Firms per 1000 Capita'!K269=0,"",SUMIFS(allNAICS!$P:$P,allNAICS!$C:$C,'Revenue per capita'!$A269,allNAICS!$E:$E,'Revenue per capita'!K$1)/$B269)</f>
        <v>3.789983176744784</v>
      </c>
      <c r="L269" s="2">
        <f>IF('Number of Firms per 1000 Capita'!L269=0,"",SUMIFS(allNAICS!$P:$P,allNAICS!$C:$C,'Revenue per capita'!$A269,allNAICS!$E:$E,'Revenue per capita'!L$1)/$B269)</f>
        <v>6.6198838580586745</v>
      </c>
      <c r="M269" s="2">
        <f>IF('Number of Firms per 1000 Capita'!M269=0,"",SUMIFS(allNAICS!$P:$P,allNAICS!$C:$C,'Revenue per capita'!$A269,allNAICS!$E:$E,'Revenue per capita'!M$1)/$B269)</f>
        <v>14.783684237001101</v>
      </c>
      <c r="N269" s="2">
        <f>IF('Number of Firms per 1000 Capita'!N269=0,"",SUMIFS(allNAICS!$P:$P,allNAICS!$C:$C,'Revenue per capita'!$A269,allNAICS!$E:$E,'Revenue per capita'!N$1)/$B269)</f>
        <v>1.1656000760120502</v>
      </c>
      <c r="O269" s="2">
        <f>IF('Number of Firms per 1000 Capita'!O269=0,"",SUMIFS(allNAICS!$P:$P,allNAICS!$C:$C,'Revenue per capita'!$A269,allNAICS!$E:$E,'Revenue per capita'!O$1)/$B269)</f>
        <v>1.0137715949675552</v>
      </c>
      <c r="P269" s="2">
        <f>IF('Number of Firms per 1000 Capita'!P269=0,"",SUMIFS(allNAICS!$P:$P,allNAICS!$C:$C,'Revenue per capita'!$A269,allNAICS!$E:$E,'Revenue per capita'!P$1)/$B269)</f>
        <v>3.6930789910518169</v>
      </c>
      <c r="Q269" s="2">
        <f>IF('Number of Firms per 1000 Capita'!Q269=0,"",SUMIFS(allNAICS!$P:$P,allNAICS!$C:$C,'Revenue per capita'!$A269,allNAICS!$E:$E,'Revenue per capita'!Q$1)/$B269)</f>
        <v>1.0631682493195245</v>
      </c>
      <c r="R269" s="2">
        <f>IF('Number of Firms per 1000 Capita'!R269=0,"",SUMIFS(allNAICS!$P:$P,allNAICS!$C:$C,'Revenue per capita'!$A269,allNAICS!$E:$E,'Revenue per capita'!R$1)/$B269)</f>
        <v>1.7396140152806576</v>
      </c>
      <c r="S269" s="2">
        <f>IF('Number of Firms per 1000 Capita'!S269=0,"",SUMIFS(allNAICS!$P:$P,allNAICS!$C:$C,'Revenue per capita'!$A269,allNAICS!$E:$E,'Revenue per capita'!S$1)/$B269)</f>
        <v>1.3474644951067243</v>
      </c>
      <c r="T269" s="2">
        <f>IF('Number of Firms per 1000 Capita'!T269=0,"",SUMIFS(allNAICS!$P:$P,allNAICS!$C:$C,'Revenue per capita'!$A269,allNAICS!$E:$E,'Revenue per capita'!T$1)/$B269)</f>
        <v>0.43107775026688055</v>
      </c>
      <c r="U269" s="2">
        <f>IF('Number of Firms per 1000 Capita'!U269=0,"",SUMIFS(allNAICS!$P:$P,allNAICS!$C:$C,'Revenue per capita'!$A269,allNAICS!$E:$E,'Revenue per capita'!U$1)/$B269)</f>
        <v>6.9564886904129803</v>
      </c>
      <c r="V269" s="2">
        <f>IF('Number of Firms per 1000 Capita'!V269=0,"",SUMIFS(allNAICS!$P:$P,allNAICS!$C:$C,'Revenue per capita'!$A269,allNAICS!$E:$E,'Revenue per capita'!V$1)/$B269)</f>
        <v>0.20164990861786619</v>
      </c>
      <c r="W269" s="2">
        <f>IF('Number of Firms per 1000 Capita'!W269=0,"",SUMIFS(allNAICS!$P:$P,allNAICS!$C:$C,'Revenue per capita'!$A269,allNAICS!$E:$E,'Revenue per capita'!W$1)/$B269)</f>
        <v>1.9479261565289321</v>
      </c>
      <c r="X269" s="2">
        <f>IF('Number of Firms per 1000 Capita'!X269=0,"",SUMIFS(allNAICS!$P:$P,allNAICS!$C:$C,'Revenue per capita'!$A269,allNAICS!$E:$E,'Revenue per capita'!X$1)/$B269)</f>
        <v>1.272575858349309</v>
      </c>
      <c r="Y269" s="2" t="str">
        <f>IF('Number of Firms per 1000 Capita'!Y269=0,"",SUMIFS(allNAICS!$P:$P,allNAICS!$C:$C,'Revenue per capita'!$A269,allNAICS!$E:$E,'Revenue per capita'!Y$1)/$B269)</f>
        <v/>
      </c>
      <c r="Z269" s="2" t="str">
        <f>IF('Number of Firms per 1000 Capita'!Z269=0,"",SUMIFS(allNAICS!$P:$P,allNAICS!$C:$C,'Revenue per capita'!$A269,allNAICS!$E:$E,'Revenue per capita'!Z$1)/$B269)</f>
        <v/>
      </c>
    </row>
    <row r="270" spans="1:26" x14ac:dyDescent="0.45">
      <c r="A270" s="2" t="s">
        <v>761</v>
      </c>
      <c r="B270" s="2">
        <v>449442</v>
      </c>
      <c r="C270" s="2" t="s">
        <v>529</v>
      </c>
      <c r="D270" s="2">
        <v>39.529632900000003</v>
      </c>
      <c r="E270" s="2">
        <v>-119.8138027</v>
      </c>
      <c r="F270" s="3">
        <f t="shared" si="4"/>
        <v>99.128552738729326</v>
      </c>
      <c r="G270" s="2">
        <f>IF('Number of Firms per 1000 Capita'!G270=0,"",SUMIFS(allNAICS!$P:$P,allNAICS!$C:$C,'Revenue per capita'!$A270,allNAICS!$E:$E,'Revenue per capita'!G$1)/$B270)</f>
        <v>3.8231851940851103E-2</v>
      </c>
      <c r="H270" s="2">
        <f>IF('Number of Firms per 1000 Capita'!H270=0,"",SUMIFS(allNAICS!$P:$P,allNAICS!$C:$C,'Revenue per capita'!$A270,allNAICS!$E:$E,'Revenue per capita'!H$1)/$B270)</f>
        <v>0.67414260349500044</v>
      </c>
      <c r="I270" s="2" t="str">
        <f>IF('Number of Firms per 1000 Capita'!I270=0,"",SUMIFS(allNAICS!$P:$P,allNAICS!$C:$C,'Revenue per capita'!$A270,allNAICS!$E:$E,'Revenue per capita'!I$1)/$B270)</f>
        <v/>
      </c>
      <c r="J270" s="2">
        <f>IF('Number of Firms per 1000 Capita'!J270=0,"",SUMIFS(allNAICS!$P:$P,allNAICS!$C:$C,'Revenue per capita'!$A270,allNAICS!$E:$E,'Revenue per capita'!J$1)/$B270)</f>
        <v>4.8740994388597416</v>
      </c>
      <c r="K270" s="2">
        <f>IF('Number of Firms per 1000 Capita'!K270=0,"",SUMIFS(allNAICS!$P:$P,allNAICS!$C:$C,'Revenue per capita'!$A270,allNAICS!$E:$E,'Revenue per capita'!K$1)/$B270)</f>
        <v>14.178941887941047</v>
      </c>
      <c r="L270" s="2">
        <f>IF('Number of Firms per 1000 Capita'!L270=0,"",SUMIFS(allNAICS!$P:$P,allNAICS!$C:$C,'Revenue per capita'!$A270,allNAICS!$E:$E,'Revenue per capita'!L$1)/$B270)</f>
        <v>24.075767284766442</v>
      </c>
      <c r="M270" s="2">
        <f>IF('Number of Firms per 1000 Capita'!M270=0,"",SUMIFS(allNAICS!$P:$P,allNAICS!$C:$C,'Revenue per capita'!$A270,allNAICS!$E:$E,'Revenue per capita'!M$1)/$B270)</f>
        <v>14.585452627925294</v>
      </c>
      <c r="N270" s="2">
        <f>IF('Number of Firms per 1000 Capita'!N270=0,"",SUMIFS(allNAICS!$P:$P,allNAICS!$C:$C,'Revenue per capita'!$A270,allNAICS!$E:$E,'Revenue per capita'!N$1)/$B270)</f>
        <v>2.7985791270063767</v>
      </c>
      <c r="O270" s="2">
        <f>IF('Number of Firms per 1000 Capita'!O270=0,"",SUMIFS(allNAICS!$P:$P,allNAICS!$C:$C,'Revenue per capita'!$A270,allNAICS!$E:$E,'Revenue per capita'!O$1)/$B270)</f>
        <v>8.9436857258556159</v>
      </c>
      <c r="P270" s="2">
        <f>IF('Number of Firms per 1000 Capita'!P270=0,"",SUMIFS(allNAICS!$P:$P,allNAICS!$C:$C,'Revenue per capita'!$A270,allNAICS!$E:$E,'Revenue per capita'!P$1)/$B270)</f>
        <v>7.002253905954495</v>
      </c>
      <c r="Q270" s="2">
        <f>IF('Number of Firms per 1000 Capita'!Q270=0,"",SUMIFS(allNAICS!$P:$P,allNAICS!$C:$C,'Revenue per capita'!$A270,allNAICS!$E:$E,'Revenue per capita'!Q$1)/$B270)</f>
        <v>2.2918841585788599</v>
      </c>
      <c r="R270" s="2">
        <f>IF('Number of Firms per 1000 Capita'!R270=0,"",SUMIFS(allNAICS!$P:$P,allNAICS!$C:$C,'Revenue per capita'!$A270,allNAICS!$E:$E,'Revenue per capita'!R$1)/$B270)</f>
        <v>4.0430355863492951</v>
      </c>
      <c r="S270" s="2">
        <f>IF('Number of Firms per 1000 Capita'!S270=0,"",SUMIFS(allNAICS!$P:$P,allNAICS!$C:$C,'Revenue per capita'!$A270,allNAICS!$E:$E,'Revenue per capita'!S$1)/$B270)</f>
        <v>2.5215244681182445</v>
      </c>
      <c r="T270" s="2">
        <f>IF('Number of Firms per 1000 Capita'!T270=0,"",SUMIFS(allNAICS!$P:$P,allNAICS!$C:$C,'Revenue per capita'!$A270,allNAICS!$E:$E,'Revenue per capita'!T$1)/$B270)</f>
        <v>0.29127228874916006</v>
      </c>
      <c r="U270" s="2">
        <f>IF('Number of Firms per 1000 Capita'!U270=0,"",SUMIFS(allNAICS!$P:$P,allNAICS!$C:$C,'Revenue per capita'!$A270,allNAICS!$E:$E,'Revenue per capita'!U$1)/$B270)</f>
        <v>6.1734172596241566</v>
      </c>
      <c r="V270" s="2">
        <f>IF('Number of Firms per 1000 Capita'!V270=0,"",SUMIFS(allNAICS!$P:$P,allNAICS!$C:$C,'Revenue per capita'!$A270,allNAICS!$E:$E,'Revenue per capita'!V$1)/$B270)</f>
        <v>0.64206949951272907</v>
      </c>
      <c r="W270" s="2">
        <f>IF('Number of Firms per 1000 Capita'!W270=0,"",SUMIFS(allNAICS!$P:$P,allNAICS!$C:$C,'Revenue per capita'!$A270,allNAICS!$E:$E,'Revenue per capita'!W$1)/$B270)</f>
        <v>4.1307354452854872</v>
      </c>
      <c r="X270" s="2">
        <f>IF('Number of Firms per 1000 Capita'!X270=0,"",SUMIFS(allNAICS!$P:$P,allNAICS!$C:$C,'Revenue per capita'!$A270,allNAICS!$E:$E,'Revenue per capita'!X$1)/$B270)</f>
        <v>0.84740856439763079</v>
      </c>
      <c r="Y270" s="2">
        <f>IF('Number of Firms per 1000 Capita'!Y270=0,"",SUMIFS(allNAICS!$P:$P,allNAICS!$C:$C,'Revenue per capita'!$A270,allNAICS!$E:$E,'Revenue per capita'!Y$1)/$B270)</f>
        <v>1.0160510143689285</v>
      </c>
      <c r="Z270" s="2" t="str">
        <f>IF('Number of Firms per 1000 Capita'!Z270=0,"",SUMIFS(allNAICS!$P:$P,allNAICS!$C:$C,'Revenue per capita'!$A270,allNAICS!$E:$E,'Revenue per capita'!Z$1)/$B270)</f>
        <v/>
      </c>
    </row>
    <row r="271" spans="1:26" x14ac:dyDescent="0.45">
      <c r="A271" s="2" t="s">
        <v>762</v>
      </c>
      <c r="B271" s="2">
        <v>1270158</v>
      </c>
      <c r="C271" s="2" t="s">
        <v>502</v>
      </c>
      <c r="D271" s="2">
        <v>37.540724599999997</v>
      </c>
      <c r="E271" s="2">
        <v>-77.436048099999994</v>
      </c>
      <c r="F271" s="3">
        <f t="shared" si="4"/>
        <v>123.64488906104594</v>
      </c>
      <c r="G271" s="2">
        <f>IF('Number of Firms per 1000 Capita'!G271=0,"",SUMIFS(allNAICS!$P:$P,allNAICS!$C:$C,'Revenue per capita'!$A271,allNAICS!$E:$E,'Revenue per capita'!G$1)/$B271)</f>
        <v>0.30423537859069499</v>
      </c>
      <c r="H271" s="2">
        <f>IF('Number of Firms per 1000 Capita'!H271=0,"",SUMIFS(allNAICS!$P:$P,allNAICS!$C:$C,'Revenue per capita'!$A271,allNAICS!$E:$E,'Revenue per capita'!H$1)/$B271)</f>
        <v>0.19836193607409472</v>
      </c>
      <c r="I271" s="2">
        <f>IF('Number of Firms per 1000 Capita'!I271=0,"",SUMIFS(allNAICS!$P:$P,allNAICS!$C:$C,'Revenue per capita'!$A271,allNAICS!$E:$E,'Revenue per capita'!I$1)/$B271)</f>
        <v>3.5676577244720735</v>
      </c>
      <c r="J271" s="2">
        <f>IF('Number of Firms per 1000 Capita'!J271=0,"",SUMIFS(allNAICS!$P:$P,allNAICS!$C:$C,'Revenue per capita'!$A271,allNAICS!$E:$E,'Revenue per capita'!J$1)/$B271)</f>
        <v>5.2848102362068339</v>
      </c>
      <c r="K271" s="2">
        <f>IF('Number of Firms per 1000 Capita'!K271=0,"",SUMIFS(allNAICS!$P:$P,allNAICS!$C:$C,'Revenue per capita'!$A271,allNAICS!$E:$E,'Revenue per capita'!K$1)/$B271)</f>
        <v>21.334852829333045</v>
      </c>
      <c r="L271" s="2">
        <f>IF('Number of Firms per 1000 Capita'!L271=0,"",SUMIFS(allNAICS!$P:$P,allNAICS!$C:$C,'Revenue per capita'!$A271,allNAICS!$E:$E,'Revenue per capita'!L$1)/$B271)</f>
        <v>24.107135490230348</v>
      </c>
      <c r="M271" s="2">
        <f>IF('Number of Firms per 1000 Capita'!M271=0,"",SUMIFS(allNAICS!$P:$P,allNAICS!$C:$C,'Revenue per capita'!$A271,allNAICS!$E:$E,'Revenue per capita'!M$1)/$B271)</f>
        <v>13.869716995838314</v>
      </c>
      <c r="N271" s="2">
        <f>IF('Number of Firms per 1000 Capita'!N271=0,"",SUMIFS(allNAICS!$P:$P,allNAICS!$C:$C,'Revenue per capita'!$A271,allNAICS!$E:$E,'Revenue per capita'!N$1)/$B271)</f>
        <v>1.9343073853804016</v>
      </c>
      <c r="O271" s="2">
        <f>IF('Number of Firms per 1000 Capita'!O271=0,"",SUMIFS(allNAICS!$P:$P,allNAICS!$C:$C,'Revenue per capita'!$A271,allNAICS!$E:$E,'Revenue per capita'!O$1)/$B271)</f>
        <v>2.1573630997088551</v>
      </c>
      <c r="P271" s="2">
        <f>IF('Number of Firms per 1000 Capita'!P271=0,"",SUMIFS(allNAICS!$P:$P,allNAICS!$C:$C,'Revenue per capita'!$A271,allNAICS!$E:$E,'Revenue per capita'!P$1)/$B271)</f>
        <v>30.424920364238151</v>
      </c>
      <c r="Q271" s="2">
        <f>IF('Number of Firms per 1000 Capita'!Q271=0,"",SUMIFS(allNAICS!$P:$P,allNAICS!$C:$C,'Revenue per capita'!$A271,allNAICS!$E:$E,'Revenue per capita'!Q$1)/$B271)</f>
        <v>1.9328272545620309</v>
      </c>
      <c r="R271" s="2">
        <f>IF('Number of Firms per 1000 Capita'!R271=0,"",SUMIFS(allNAICS!$P:$P,allNAICS!$C:$C,'Revenue per capita'!$A271,allNAICS!$E:$E,'Revenue per capita'!R$1)/$B271)</f>
        <v>4.7801486114325931</v>
      </c>
      <c r="S271" s="2">
        <f>IF('Number of Firms per 1000 Capita'!S271=0,"",SUMIFS(allNAICS!$P:$P,allNAICS!$C:$C,'Revenue per capita'!$A271,allNAICS!$E:$E,'Revenue per capita'!S$1)/$B271)</f>
        <v>1.8723166724139833</v>
      </c>
      <c r="T271" s="2">
        <f>IF('Number of Firms per 1000 Capita'!T271=0,"",SUMIFS(allNAICS!$P:$P,allNAICS!$C:$C,'Revenue per capita'!$A271,allNAICS!$E:$E,'Revenue per capita'!T$1)/$B271)</f>
        <v>0.55750229499007209</v>
      </c>
      <c r="U271" s="2">
        <f>IF('Number of Firms per 1000 Capita'!U271=0,"",SUMIFS(allNAICS!$P:$P,allNAICS!$C:$C,'Revenue per capita'!$A271,allNAICS!$E:$E,'Revenue per capita'!U$1)/$B271)</f>
        <v>6.3704397405677087</v>
      </c>
      <c r="V271" s="2">
        <f>IF('Number of Firms per 1000 Capita'!V271=0,"",SUMIFS(allNAICS!$P:$P,allNAICS!$C:$C,'Revenue per capita'!$A271,allNAICS!$E:$E,'Revenue per capita'!V$1)/$B271)</f>
        <v>0.5591304388902798</v>
      </c>
      <c r="W271" s="2">
        <f>IF('Number of Firms per 1000 Capita'!W271=0,"",SUMIFS(allNAICS!$P:$P,allNAICS!$C:$C,'Revenue per capita'!$A271,allNAICS!$E:$E,'Revenue per capita'!W$1)/$B271)</f>
        <v>1.8312312326497964</v>
      </c>
      <c r="X271" s="2">
        <f>IF('Number of Firms per 1000 Capita'!X271=0,"",SUMIFS(allNAICS!$P:$P,allNAICS!$C:$C,'Revenue per capita'!$A271,allNAICS!$E:$E,'Revenue per capita'!X$1)/$B271)</f>
        <v>1.5346586802586766</v>
      </c>
      <c r="Y271" s="2">
        <f>IF('Number of Firms per 1000 Capita'!Y271=0,"",SUMIFS(allNAICS!$P:$P,allNAICS!$C:$C,'Revenue per capita'!$A271,allNAICS!$E:$E,'Revenue per capita'!Y$1)/$B271)</f>
        <v>1.0232726952079978</v>
      </c>
      <c r="Z271" s="2">
        <f>IF('Number of Firms per 1000 Capita'!Z271=0,"",SUMIFS(allNAICS!$P:$P,allNAICS!$C:$C,'Revenue per capita'!$A271,allNAICS!$E:$E,'Revenue per capita'!Z$1)/$B271)</f>
        <v>0</v>
      </c>
    </row>
    <row r="272" spans="1:26" x14ac:dyDescent="0.45">
      <c r="A272" s="2" t="s">
        <v>763</v>
      </c>
      <c r="B272" s="2">
        <v>4476222</v>
      </c>
      <c r="C272" s="2" t="s">
        <v>480</v>
      </c>
      <c r="D272" s="2">
        <v>33.953348699999999</v>
      </c>
      <c r="E272" s="2">
        <v>-117.3961564</v>
      </c>
      <c r="F272" s="3">
        <f t="shared" si="4"/>
        <v>53.57122323244915</v>
      </c>
      <c r="G272" s="2">
        <f>IF('Number of Firms per 1000 Capita'!G272=0,"",SUMIFS(allNAICS!$P:$P,allNAICS!$C:$C,'Revenue per capita'!$A272,allNAICS!$E:$E,'Revenue per capita'!G$1)/$B272)</f>
        <v>3.0395051898677056E-2</v>
      </c>
      <c r="H272" s="2">
        <f>IF('Number of Firms per 1000 Capita'!H272=0,"",SUMIFS(allNAICS!$P:$P,allNAICS!$C:$C,'Revenue per capita'!$A272,allNAICS!$E:$E,'Revenue per capita'!H$1)/$B272)</f>
        <v>0.10748148773675657</v>
      </c>
      <c r="I272" s="2">
        <f>IF('Number of Firms per 1000 Capita'!I272=0,"",SUMIFS(allNAICS!$P:$P,allNAICS!$C:$C,'Revenue per capita'!$A272,allNAICS!$E:$E,'Revenue per capita'!I$1)/$B272)</f>
        <v>0.66325888215553208</v>
      </c>
      <c r="J272" s="2">
        <f>IF('Number of Firms per 1000 Capita'!J272=0,"",SUMIFS(allNAICS!$P:$P,allNAICS!$C:$C,'Revenue per capita'!$A272,allNAICS!$E:$E,'Revenue per capita'!J$1)/$B272)</f>
        <v>3.547067147250516</v>
      </c>
      <c r="K272" s="2">
        <f>IF('Number of Firms per 1000 Capita'!K272=0,"",SUMIFS(allNAICS!$P:$P,allNAICS!$C:$C,'Revenue per capita'!$A272,allNAICS!$E:$E,'Revenue per capita'!K$1)/$B272)</f>
        <v>7.4609780301334476</v>
      </c>
      <c r="L272" s="2">
        <f>IF('Number of Firms per 1000 Capita'!L272=0,"",SUMIFS(allNAICS!$P:$P,allNAICS!$C:$C,'Revenue per capita'!$A272,allNAICS!$E:$E,'Revenue per capita'!L$1)/$B272)</f>
        <v>14.141258409435457</v>
      </c>
      <c r="M272" s="2">
        <f>IF('Number of Firms per 1000 Capita'!M272=0,"",SUMIFS(allNAICS!$P:$P,allNAICS!$C:$C,'Revenue per capita'!$A272,allNAICS!$E:$E,'Revenue per capita'!M$1)/$B272)</f>
        <v>11.898825616781295</v>
      </c>
      <c r="N272" s="2">
        <f>IF('Number of Firms per 1000 Capita'!N272=0,"",SUMIFS(allNAICS!$P:$P,allNAICS!$C:$C,'Revenue per capita'!$A272,allNAICS!$E:$E,'Revenue per capita'!N$1)/$B272)</f>
        <v>2.5700847723817093</v>
      </c>
      <c r="O272" s="2">
        <f>IF('Number of Firms per 1000 Capita'!O272=0,"",SUMIFS(allNAICS!$P:$P,allNAICS!$C:$C,'Revenue per capita'!$A272,allNAICS!$E:$E,'Revenue per capita'!O$1)/$B272)</f>
        <v>1.011712332408893</v>
      </c>
      <c r="P272" s="2">
        <f>IF('Number of Firms per 1000 Capita'!P272=0,"",SUMIFS(allNAICS!$P:$P,allNAICS!$C:$C,'Revenue per capita'!$A272,allNAICS!$E:$E,'Revenue per capita'!P$1)/$B272)</f>
        <v>1.3495244427108397</v>
      </c>
      <c r="Q272" s="2">
        <f>IF('Number of Firms per 1000 Capita'!Q272=0,"",SUMIFS(allNAICS!$P:$P,allNAICS!$C:$C,'Revenue per capita'!$A272,allNAICS!$E:$E,'Revenue per capita'!Q$1)/$B272)</f>
        <v>1.1568930227321166</v>
      </c>
      <c r="R272" s="2">
        <f>IF('Number of Firms per 1000 Capita'!R272=0,"",SUMIFS(allNAICS!$P:$P,allNAICS!$C:$C,'Revenue per capita'!$A272,allNAICS!$E:$E,'Revenue per capita'!R$1)/$B272)</f>
        <v>1.2969778978790596</v>
      </c>
      <c r="S272" s="2">
        <f>IF('Number of Firms per 1000 Capita'!S272=0,"",SUMIFS(allNAICS!$P:$P,allNAICS!$C:$C,'Revenue per capita'!$A272,allNAICS!$E:$E,'Revenue per capita'!S$1)/$B272)</f>
        <v>1.401876850611967</v>
      </c>
      <c r="T272" s="2">
        <f>IF('Number of Firms per 1000 Capita'!T272=0,"",SUMIFS(allNAICS!$P:$P,allNAICS!$C:$C,'Revenue per capita'!$A272,allNAICS!$E:$E,'Revenue per capita'!T$1)/$B272)</f>
        <v>0.33179654628389743</v>
      </c>
      <c r="U272" s="2">
        <f>IF('Number of Firms per 1000 Capita'!U272=0,"",SUMIFS(allNAICS!$P:$P,allNAICS!$C:$C,'Revenue per capita'!$A272,allNAICS!$E:$E,'Revenue per capita'!U$1)/$B272)</f>
        <v>3.9307371260853459</v>
      </c>
      <c r="V272" s="2">
        <f>IF('Number of Firms per 1000 Capita'!V272=0,"",SUMIFS(allNAICS!$P:$P,allNAICS!$C:$C,'Revenue per capita'!$A272,allNAICS!$E:$E,'Revenue per capita'!V$1)/$B272)</f>
        <v>0.32233454909072873</v>
      </c>
      <c r="W272" s="2">
        <f>IF('Number of Firms per 1000 Capita'!W272=0,"",SUMIFS(allNAICS!$P:$P,allNAICS!$C:$C,'Revenue per capita'!$A272,allNAICS!$E:$E,'Revenue per capita'!W$1)/$B272)</f>
        <v>1.4366356270980305</v>
      </c>
      <c r="X272" s="2">
        <f>IF('Number of Firms per 1000 Capita'!X272=0,"",SUMIFS(allNAICS!$P:$P,allNAICS!$C:$C,'Revenue per capita'!$A272,allNAICS!$E:$E,'Revenue per capita'!X$1)/$B272)</f>
        <v>0.789845990659087</v>
      </c>
      <c r="Y272" s="2">
        <f>IF('Number of Firms per 1000 Capita'!Y272=0,"",SUMIFS(allNAICS!$P:$P,allNAICS!$C:$C,'Revenue per capita'!$A272,allNAICS!$E:$E,'Revenue per capita'!Y$1)/$B272)</f>
        <v>0.12353944911579452</v>
      </c>
      <c r="Z272" s="2">
        <f>IF('Number of Firms per 1000 Capita'!Z272=0,"",SUMIFS(allNAICS!$P:$P,allNAICS!$C:$C,'Revenue per capita'!$A272,allNAICS!$E:$E,'Revenue per capita'!Z$1)/$B272)</f>
        <v>0</v>
      </c>
    </row>
    <row r="273" spans="1:26" x14ac:dyDescent="0.45">
      <c r="A273" s="2" t="s">
        <v>764</v>
      </c>
      <c r="B273" s="2">
        <v>313069</v>
      </c>
      <c r="C273" s="2" t="s">
        <v>502</v>
      </c>
      <c r="D273" s="2">
        <v>37.270970400000003</v>
      </c>
      <c r="E273" s="2">
        <v>-79.9414266</v>
      </c>
      <c r="F273" s="3">
        <f t="shared" si="4"/>
        <v>85.257361795642495</v>
      </c>
      <c r="G273" s="2">
        <f>IF('Number of Firms per 1000 Capita'!G273=0,"",SUMIFS(allNAICS!$P:$P,allNAICS!$C:$C,'Revenue per capita'!$A273,allNAICS!$E:$E,'Revenue per capita'!G$1)/$B273)</f>
        <v>0.1080368864371752</v>
      </c>
      <c r="H273" s="2">
        <f>IF('Number of Firms per 1000 Capita'!H273=0,"",SUMIFS(allNAICS!$P:$P,allNAICS!$C:$C,'Revenue per capita'!$A273,allNAICS!$E:$E,'Revenue per capita'!H$1)/$B273)</f>
        <v>0</v>
      </c>
      <c r="I273" s="2">
        <f>IF('Number of Firms per 1000 Capita'!I273=0,"",SUMIFS(allNAICS!$P:$P,allNAICS!$C:$C,'Revenue per capita'!$A273,allNAICS!$E:$E,'Revenue per capita'!I$1)/$B273)</f>
        <v>0</v>
      </c>
      <c r="J273" s="2">
        <f>IF('Number of Firms per 1000 Capita'!J273=0,"",SUMIFS(allNAICS!$P:$P,allNAICS!$C:$C,'Revenue per capita'!$A273,allNAICS!$E:$E,'Revenue per capita'!J$1)/$B273)</f>
        <v>5.2814842734349297</v>
      </c>
      <c r="K273" s="2">
        <f>IF('Number of Firms per 1000 Capita'!K273=0,"",SUMIFS(allNAICS!$P:$P,allNAICS!$C:$C,'Revenue per capita'!$A273,allNAICS!$E:$E,'Revenue per capita'!K$1)/$B273)</f>
        <v>15.440880444885952</v>
      </c>
      <c r="L273" s="2">
        <f>IF('Number of Firms per 1000 Capita'!L273=0,"",SUMIFS(allNAICS!$P:$P,allNAICS!$C:$C,'Revenue per capita'!$A273,allNAICS!$E:$E,'Revenue per capita'!L$1)/$B273)</f>
        <v>18.074159370617977</v>
      </c>
      <c r="M273" s="2">
        <f>IF('Number of Firms per 1000 Capita'!M273=0,"",SUMIFS(allNAICS!$P:$P,allNAICS!$C:$C,'Revenue per capita'!$A273,allNAICS!$E:$E,'Revenue per capita'!M$1)/$B273)</f>
        <v>14.217990283292181</v>
      </c>
      <c r="N273" s="2">
        <f>IF('Number of Firms per 1000 Capita'!N273=0,"",SUMIFS(allNAICS!$P:$P,allNAICS!$C:$C,'Revenue per capita'!$A273,allNAICS!$E:$E,'Revenue per capita'!N$1)/$B273)</f>
        <v>2.4488786816963675</v>
      </c>
      <c r="O273" s="2">
        <f>IF('Number of Firms per 1000 Capita'!O273=0,"",SUMIFS(allNAICS!$P:$P,allNAICS!$C:$C,'Revenue per capita'!$A273,allNAICS!$E:$E,'Revenue per capita'!O$1)/$B273)</f>
        <v>1.8610018877627617</v>
      </c>
      <c r="P273" s="2">
        <f>IF('Number of Firms per 1000 Capita'!P273=0,"",SUMIFS(allNAICS!$P:$P,allNAICS!$C:$C,'Revenue per capita'!$A273,allNAICS!$E:$E,'Revenue per capita'!P$1)/$B273)</f>
        <v>9.1748400512347121</v>
      </c>
      <c r="Q273" s="2">
        <f>IF('Number of Firms per 1000 Capita'!Q273=0,"",SUMIFS(allNAICS!$P:$P,allNAICS!$C:$C,'Revenue per capita'!$A273,allNAICS!$E:$E,'Revenue per capita'!Q$1)/$B273)</f>
        <v>1.7614327831883707</v>
      </c>
      <c r="R273" s="2">
        <f>IF('Number of Firms per 1000 Capita'!R273=0,"",SUMIFS(allNAICS!$P:$P,allNAICS!$C:$C,'Revenue per capita'!$A273,allNAICS!$E:$E,'Revenue per capita'!R$1)/$B273)</f>
        <v>2.4924856820700869</v>
      </c>
      <c r="S273" s="2">
        <f>IF('Number of Firms per 1000 Capita'!S273=0,"",SUMIFS(allNAICS!$P:$P,allNAICS!$C:$C,'Revenue per capita'!$A273,allNAICS!$E:$E,'Revenue per capita'!S$1)/$B273)</f>
        <v>1.9940779828089015</v>
      </c>
      <c r="T273" s="2">
        <f>IF('Number of Firms per 1000 Capita'!T273=0,"",SUMIFS(allNAICS!$P:$P,allNAICS!$C:$C,'Revenue per capita'!$A273,allNAICS!$E:$E,'Revenue per capita'!T$1)/$B273)</f>
        <v>0.55025250024754924</v>
      </c>
      <c r="U273" s="2">
        <f>IF('Number of Firms per 1000 Capita'!U273=0,"",SUMIFS(allNAICS!$P:$P,allNAICS!$C:$C,'Revenue per capita'!$A273,allNAICS!$E:$E,'Revenue per capita'!U$1)/$B273)</f>
        <v>8.1426554529512671</v>
      </c>
      <c r="V273" s="2">
        <f>IF('Number of Firms per 1000 Capita'!V273=0,"",SUMIFS(allNAICS!$P:$P,allNAICS!$C:$C,'Revenue per capita'!$A273,allNAICS!$E:$E,'Revenue per capita'!V$1)/$B273)</f>
        <v>0.15918535530506053</v>
      </c>
      <c r="W273" s="2">
        <f>IF('Number of Firms per 1000 Capita'!W273=0,"",SUMIFS(allNAICS!$P:$P,allNAICS!$C:$C,'Revenue per capita'!$A273,allNAICS!$E:$E,'Revenue per capita'!W$1)/$B273)</f>
        <v>2.0167503010518448</v>
      </c>
      <c r="X273" s="2">
        <f>IF('Number of Firms per 1000 Capita'!X273=0,"",SUMIFS(allNAICS!$P:$P,allNAICS!$C:$C,'Revenue per capita'!$A273,allNAICS!$E:$E,'Revenue per capita'!X$1)/$B273)</f>
        <v>0.94536028798763216</v>
      </c>
      <c r="Y273" s="2">
        <f>IF('Number of Firms per 1000 Capita'!Y273=0,"",SUMIFS(allNAICS!$P:$P,allNAICS!$C:$C,'Revenue per capita'!$A273,allNAICS!$E:$E,'Revenue per capita'!Y$1)/$B273)</f>
        <v>0.58788957066972458</v>
      </c>
      <c r="Z273" s="2" t="str">
        <f>IF('Number of Firms per 1000 Capita'!Z273=0,"",SUMIFS(allNAICS!$P:$P,allNAICS!$C:$C,'Revenue per capita'!$A273,allNAICS!$E:$E,'Revenue per capita'!Z$1)/$B273)</f>
        <v/>
      </c>
    </row>
    <row r="274" spans="1:26" x14ac:dyDescent="0.45">
      <c r="A274" s="2" t="s">
        <v>765</v>
      </c>
      <c r="B274" s="2">
        <v>214485</v>
      </c>
      <c r="C274" s="2" t="s">
        <v>589</v>
      </c>
      <c r="D274" s="2">
        <v>44.023400000000002</v>
      </c>
      <c r="E274" s="2">
        <v>-92.462950000000006</v>
      </c>
      <c r="F274" s="3">
        <f t="shared" si="4"/>
        <v>82.68871016621209</v>
      </c>
      <c r="G274" s="2">
        <f>IF('Number of Firms per 1000 Capita'!G274=0,"",SUMIFS(allNAICS!$P:$P,allNAICS!$C:$C,'Revenue per capita'!$A274,allNAICS!$E:$E,'Revenue per capita'!G$1)/$B274)</f>
        <v>6.360817772804625E-2</v>
      </c>
      <c r="H274" s="2" t="str">
        <f>IF('Number of Firms per 1000 Capita'!H274=0,"",SUMIFS(allNAICS!$P:$P,allNAICS!$C:$C,'Revenue per capita'!$A274,allNAICS!$E:$E,'Revenue per capita'!H$1)/$B274)</f>
        <v/>
      </c>
      <c r="I274" s="2" t="str">
        <f>IF('Number of Firms per 1000 Capita'!I274=0,"",SUMIFS(allNAICS!$P:$P,allNAICS!$C:$C,'Revenue per capita'!$A274,allNAICS!$E:$E,'Revenue per capita'!I$1)/$B274)</f>
        <v/>
      </c>
      <c r="J274" s="2">
        <f>IF('Number of Firms per 1000 Capita'!J274=0,"",SUMIFS(allNAICS!$P:$P,allNAICS!$C:$C,'Revenue per capita'!$A274,allNAICS!$E:$E,'Revenue per capita'!J$1)/$B274)</f>
        <v>5.9828799216728443</v>
      </c>
      <c r="K274" s="2">
        <f>IF('Number of Firms per 1000 Capita'!K274=0,"",SUMIFS(allNAICS!$P:$P,allNAICS!$C:$C,'Revenue per capita'!$A274,allNAICS!$E:$E,'Revenue per capita'!K$1)/$B274)</f>
        <v>24.019031633913794</v>
      </c>
      <c r="L274" s="2">
        <f>IF('Number of Firms per 1000 Capita'!L274=0,"",SUMIFS(allNAICS!$P:$P,allNAICS!$C:$C,'Revenue per capita'!$A274,allNAICS!$E:$E,'Revenue per capita'!L$1)/$B274)</f>
        <v>8.5813040538965435</v>
      </c>
      <c r="M274" s="2">
        <f>IF('Number of Firms per 1000 Capita'!M274=0,"",SUMIFS(allNAICS!$P:$P,allNAICS!$C:$C,'Revenue per capita'!$A274,allNAICS!$E:$E,'Revenue per capita'!M$1)/$B274)</f>
        <v>13.54380026575285</v>
      </c>
      <c r="N274" s="2">
        <f>IF('Number of Firms per 1000 Capita'!N274=0,"",SUMIFS(allNAICS!$P:$P,allNAICS!$C:$C,'Revenue per capita'!$A274,allNAICS!$E:$E,'Revenue per capita'!N$1)/$B274)</f>
        <v>2.2590390936429121</v>
      </c>
      <c r="O274" s="2">
        <f>IF('Number of Firms per 1000 Capita'!O274=0,"",SUMIFS(allNAICS!$P:$P,allNAICS!$C:$C,'Revenue per capita'!$A274,allNAICS!$E:$E,'Revenue per capita'!O$1)/$B274)</f>
        <v>1.8731519686691378</v>
      </c>
      <c r="P274" s="2">
        <f>IF('Number of Firms per 1000 Capita'!P274=0,"",SUMIFS(allNAICS!$P:$P,allNAICS!$C:$C,'Revenue per capita'!$A274,allNAICS!$E:$E,'Revenue per capita'!P$1)/$B274)</f>
        <v>2.6014919458237173</v>
      </c>
      <c r="Q274" s="2">
        <f>IF('Number of Firms per 1000 Capita'!Q274=0,"",SUMIFS(allNAICS!$P:$P,allNAICS!$C:$C,'Revenue per capita'!$A274,allNAICS!$E:$E,'Revenue per capita'!Q$1)/$B274)</f>
        <v>1.3545516003450124</v>
      </c>
      <c r="R274" s="2">
        <f>IF('Number of Firms per 1000 Capita'!R274=0,"",SUMIFS(allNAICS!$P:$P,allNAICS!$C:$C,'Revenue per capita'!$A274,allNAICS!$E:$E,'Revenue per capita'!R$1)/$B274)</f>
        <v>5.7059001794997322</v>
      </c>
      <c r="S274" s="2">
        <f>IF('Number of Firms per 1000 Capita'!S274=0,"",SUMIFS(allNAICS!$P:$P,allNAICS!$C:$C,'Revenue per capita'!$A274,allNAICS!$E:$E,'Revenue per capita'!S$1)/$B274)</f>
        <v>0.60068536261277017</v>
      </c>
      <c r="T274" s="2">
        <f>IF('Number of Firms per 1000 Capita'!T274=0,"",SUMIFS(allNAICS!$P:$P,allNAICS!$C:$C,'Revenue per capita'!$A274,allNAICS!$E:$E,'Revenue per capita'!T$1)/$B274)</f>
        <v>0.31971932769191319</v>
      </c>
      <c r="U274" s="2">
        <f>IF('Number of Firms per 1000 Capita'!U274=0,"",SUMIFS(allNAICS!$P:$P,allNAICS!$C:$C,'Revenue per capita'!$A274,allNAICS!$E:$E,'Revenue per capita'!U$1)/$B274)</f>
        <v>12.65092663822645</v>
      </c>
      <c r="V274" s="2">
        <f>IF('Number of Firms per 1000 Capita'!V274=0,"",SUMIFS(allNAICS!$P:$P,allNAICS!$C:$C,'Revenue per capita'!$A274,allNAICS!$E:$E,'Revenue per capita'!V$1)/$B274)</f>
        <v>0.32213907732475466</v>
      </c>
      <c r="W274" s="2">
        <f>IF('Number of Firms per 1000 Capita'!W274=0,"",SUMIFS(allNAICS!$P:$P,allNAICS!$C:$C,'Revenue per capita'!$A274,allNAICS!$E:$E,'Revenue per capita'!W$1)/$B274)</f>
        <v>2.0304123831503369</v>
      </c>
      <c r="X274" s="2">
        <f>IF('Number of Firms per 1000 Capita'!X274=0,"",SUMIFS(allNAICS!$P:$P,allNAICS!$C:$C,'Revenue per capita'!$A274,allNAICS!$E:$E,'Revenue per capita'!X$1)/$B274)</f>
        <v>0.78006853626127703</v>
      </c>
      <c r="Y274" s="2" t="str">
        <f>IF('Number of Firms per 1000 Capita'!Y274=0,"",SUMIFS(allNAICS!$P:$P,allNAICS!$C:$C,'Revenue per capita'!$A274,allNAICS!$E:$E,'Revenue per capita'!Y$1)/$B274)</f>
        <v/>
      </c>
      <c r="Z274" s="2" t="str">
        <f>IF('Number of Firms per 1000 Capita'!Z274=0,"",SUMIFS(allNAICS!$P:$P,allNAICS!$C:$C,'Revenue per capita'!$A274,allNAICS!$E:$E,'Revenue per capita'!Z$1)/$B274)</f>
        <v/>
      </c>
    </row>
    <row r="275" spans="1:26" x14ac:dyDescent="0.45">
      <c r="A275" s="2" t="s">
        <v>766</v>
      </c>
      <c r="B275" s="2">
        <v>1080653</v>
      </c>
      <c r="C275" s="2" t="s">
        <v>451</v>
      </c>
      <c r="D275" s="2">
        <v>43.161029999999997</v>
      </c>
      <c r="E275" s="2">
        <v>-77.610921899999994</v>
      </c>
      <c r="F275" s="3">
        <f t="shared" si="4"/>
        <v>88.272068832455929</v>
      </c>
      <c r="G275" s="2">
        <f>IF('Number of Firms per 1000 Capita'!G275=0,"",SUMIFS(allNAICS!$P:$P,allNAICS!$C:$C,'Revenue per capita'!$A275,allNAICS!$E:$E,'Revenue per capita'!G$1)/$B275)</f>
        <v>4.1148268685692817E-2</v>
      </c>
      <c r="H275" s="2">
        <f>IF('Number of Firms per 1000 Capita'!H275=0,"",SUMIFS(allNAICS!$P:$P,allNAICS!$C:$C,'Revenue per capita'!$A275,allNAICS!$E:$E,'Revenue per capita'!H$1)/$B275)</f>
        <v>0.18428764830153621</v>
      </c>
      <c r="I275" s="2">
        <f>IF('Number of Firms per 1000 Capita'!I275=0,"",SUMIFS(allNAICS!$P:$P,allNAICS!$C:$C,'Revenue per capita'!$A275,allNAICS!$E:$E,'Revenue per capita'!I$1)/$B275)</f>
        <v>0.95711389317384954</v>
      </c>
      <c r="J275" s="2">
        <f>IF('Number of Firms per 1000 Capita'!J275=0,"",SUMIFS(allNAICS!$P:$P,allNAICS!$C:$C,'Revenue per capita'!$A275,allNAICS!$E:$E,'Revenue per capita'!J$1)/$B275)</f>
        <v>4.6913421792194168</v>
      </c>
      <c r="K275" s="2">
        <f>IF('Number of Firms per 1000 Capita'!K275=0,"",SUMIFS(allNAICS!$P:$P,allNAICS!$C:$C,'Revenue per capita'!$A275,allNAICS!$E:$E,'Revenue per capita'!K$1)/$B275)</f>
        <v>20.224212582577387</v>
      </c>
      <c r="L275" s="2">
        <f>IF('Number of Firms per 1000 Capita'!L275=0,"",SUMIFS(allNAICS!$P:$P,allNAICS!$C:$C,'Revenue per capita'!$A275,allNAICS!$E:$E,'Revenue per capita'!L$1)/$B275)</f>
        <v>13.612525019594633</v>
      </c>
      <c r="M275" s="2">
        <f>IF('Number of Firms per 1000 Capita'!M275=0,"",SUMIFS(allNAICS!$P:$P,allNAICS!$C:$C,'Revenue per capita'!$A275,allNAICS!$E:$E,'Revenue per capita'!M$1)/$B275)</f>
        <v>16.250433765510298</v>
      </c>
      <c r="N275" s="2">
        <f>IF('Number of Firms per 1000 Capita'!N275=0,"",SUMIFS(allNAICS!$P:$P,allNAICS!$C:$C,'Revenue per capita'!$A275,allNAICS!$E:$E,'Revenue per capita'!N$1)/$B275)</f>
        <v>1.0954941132815066</v>
      </c>
      <c r="O275" s="2">
        <f>IF('Number of Firms per 1000 Capita'!O275=0,"",SUMIFS(allNAICS!$P:$P,allNAICS!$C:$C,'Revenue per capita'!$A275,allNAICS!$E:$E,'Revenue per capita'!O$1)/$B275)</f>
        <v>3.151937763555924</v>
      </c>
      <c r="P275" s="2">
        <f>IF('Number of Firms per 1000 Capita'!P275=0,"",SUMIFS(allNAICS!$P:$P,allNAICS!$C:$C,'Revenue per capita'!$A275,allNAICS!$E:$E,'Revenue per capita'!P$1)/$B275)</f>
        <v>8.1801373798990049</v>
      </c>
      <c r="Q275" s="2">
        <f>IF('Number of Firms per 1000 Capita'!Q275=0,"",SUMIFS(allNAICS!$P:$P,allNAICS!$C:$C,'Revenue per capita'!$A275,allNAICS!$E:$E,'Revenue per capita'!Q$1)/$B275)</f>
        <v>1.6378578507624557</v>
      </c>
      <c r="R275" s="2">
        <f>IF('Number of Firms per 1000 Capita'!R275=0,"",SUMIFS(allNAICS!$P:$P,allNAICS!$C:$C,'Revenue per capita'!$A275,allNAICS!$E:$E,'Revenue per capita'!R$1)/$B275)</f>
        <v>3.6125564820529807</v>
      </c>
      <c r="S275" s="2">
        <f>IF('Number of Firms per 1000 Capita'!S275=0,"",SUMIFS(allNAICS!$P:$P,allNAICS!$C:$C,'Revenue per capita'!$A275,allNAICS!$E:$E,'Revenue per capita'!S$1)/$B275)</f>
        <v>1.9254136156564596</v>
      </c>
      <c r="T275" s="2">
        <f>IF('Number of Firms per 1000 Capita'!T275=0,"",SUMIFS(allNAICS!$P:$P,allNAICS!$C:$C,'Revenue per capita'!$A275,allNAICS!$E:$E,'Revenue per capita'!T$1)/$B275)</f>
        <v>2.7524191391686323</v>
      </c>
      <c r="U275" s="2">
        <f>IF('Number of Firms per 1000 Capita'!U275=0,"",SUMIFS(allNAICS!$P:$P,allNAICS!$C:$C,'Revenue per capita'!$A275,allNAICS!$E:$E,'Revenue per capita'!U$1)/$B275)</f>
        <v>6.3427742300257348</v>
      </c>
      <c r="V275" s="2">
        <f>IF('Number of Firms per 1000 Capita'!V275=0,"",SUMIFS(allNAICS!$P:$P,allNAICS!$C:$C,'Revenue per capita'!$A275,allNAICS!$E:$E,'Revenue per capita'!V$1)/$B275)</f>
        <v>0.44133685836249009</v>
      </c>
      <c r="W275" s="2">
        <f>IF('Number of Firms per 1000 Capita'!W275=0,"",SUMIFS(allNAICS!$P:$P,allNAICS!$C:$C,'Revenue per capita'!$A275,allNAICS!$E:$E,'Revenue per capita'!W$1)/$B275)</f>
        <v>1.776470337842027</v>
      </c>
      <c r="X275" s="2">
        <f>IF('Number of Firms per 1000 Capita'!X275=0,"",SUMIFS(allNAICS!$P:$P,allNAICS!$C:$C,'Revenue per capita'!$A275,allNAICS!$E:$E,'Revenue per capita'!X$1)/$B275)</f>
        <v>0.79140019969407382</v>
      </c>
      <c r="Y275" s="2">
        <f>IF('Number of Firms per 1000 Capita'!Y275=0,"",SUMIFS(allNAICS!$P:$P,allNAICS!$C:$C,'Revenue per capita'!$A275,allNAICS!$E:$E,'Revenue per capita'!Y$1)/$B275)</f>
        <v>0.60320750509182874</v>
      </c>
      <c r="Z275" s="2" t="str">
        <f>IF('Number of Firms per 1000 Capita'!Z275=0,"",SUMIFS(allNAICS!$P:$P,allNAICS!$C:$C,'Revenue per capita'!$A275,allNAICS!$E:$E,'Revenue per capita'!Z$1)/$B275)</f>
        <v/>
      </c>
    </row>
    <row r="276" spans="1:26" x14ac:dyDescent="0.45">
      <c r="A276" s="2" t="s">
        <v>767</v>
      </c>
      <c r="B276" s="2">
        <v>341150</v>
      </c>
      <c r="C276" s="2" t="s">
        <v>504</v>
      </c>
      <c r="D276" s="2">
        <v>42.271131099999998</v>
      </c>
      <c r="E276" s="2">
        <v>-89.093995199999995</v>
      </c>
      <c r="F276" s="3">
        <f t="shared" si="4"/>
        <v>96.233187747325232</v>
      </c>
      <c r="G276" s="2">
        <f>IF('Number of Firms per 1000 Capita'!G276=0,"",SUMIFS(allNAICS!$P:$P,allNAICS!$C:$C,'Revenue per capita'!$A276,allNAICS!$E:$E,'Revenue per capita'!G$1)/$B276)</f>
        <v>1.8393668474278178E-2</v>
      </c>
      <c r="H276" s="2" t="str">
        <f>IF('Number of Firms per 1000 Capita'!H276=0,"",SUMIFS(allNAICS!$P:$P,allNAICS!$C:$C,'Revenue per capita'!$A276,allNAICS!$E:$E,'Revenue per capita'!H$1)/$B276)</f>
        <v/>
      </c>
      <c r="I276" s="2">
        <f>IF('Number of Firms per 1000 Capita'!I276=0,"",SUMIFS(allNAICS!$P:$P,allNAICS!$C:$C,'Revenue per capita'!$A276,allNAICS!$E:$E,'Revenue per capita'!I$1)/$B276)</f>
        <v>0.41945185402315699</v>
      </c>
      <c r="J276" s="2">
        <f>IF('Number of Firms per 1000 Capita'!J276=0,"",SUMIFS(allNAICS!$P:$P,allNAICS!$C:$C,'Revenue per capita'!$A276,allNAICS!$E:$E,'Revenue per capita'!J$1)/$B276)</f>
        <v>4.1770628755679322</v>
      </c>
      <c r="K276" s="2">
        <f>IF('Number of Firms per 1000 Capita'!K276=0,"",SUMIFS(allNAICS!$P:$P,allNAICS!$C:$C,'Revenue per capita'!$A276,allNAICS!$E:$E,'Revenue per capita'!K$1)/$B276)</f>
        <v>41.975268943280085</v>
      </c>
      <c r="L276" s="2">
        <f>IF('Number of Firms per 1000 Capita'!L276=0,"",SUMIFS(allNAICS!$P:$P,allNAICS!$C:$C,'Revenue per capita'!$A276,allNAICS!$E:$E,'Revenue per capita'!L$1)/$B276)</f>
        <v>12.018332111974205</v>
      </c>
      <c r="M276" s="2">
        <f>IF('Number of Firms per 1000 Capita'!M276=0,"",SUMIFS(allNAICS!$P:$P,allNAICS!$C:$C,'Revenue per capita'!$A276,allNAICS!$E:$E,'Revenue per capita'!M$1)/$B276)</f>
        <v>13.416464898138649</v>
      </c>
      <c r="N276" s="2">
        <f>IF('Number of Firms per 1000 Capita'!N276=0,"",SUMIFS(allNAICS!$P:$P,allNAICS!$C:$C,'Revenue per capita'!$A276,allNAICS!$E:$E,'Revenue per capita'!N$1)/$B276)</f>
        <v>2.7895500512970832</v>
      </c>
      <c r="O276" s="2">
        <f>IF('Number of Firms per 1000 Capita'!O276=0,"",SUMIFS(allNAICS!$P:$P,allNAICS!$C:$C,'Revenue per capita'!$A276,allNAICS!$E:$E,'Revenue per capita'!O$1)/$B276)</f>
        <v>1.4646284625531292</v>
      </c>
      <c r="P276" s="2">
        <f>IF('Number of Firms per 1000 Capita'!P276=0,"",SUMIFS(allNAICS!$P:$P,allNAICS!$C:$C,'Revenue per capita'!$A276,allNAICS!$E:$E,'Revenue per capita'!P$1)/$B276)</f>
        <v>3.8236699399091307</v>
      </c>
      <c r="Q276" s="2">
        <f>IF('Number of Firms per 1000 Capita'!Q276=0,"",SUMIFS(allNAICS!$P:$P,allNAICS!$C:$C,'Revenue per capita'!$A276,allNAICS!$E:$E,'Revenue per capita'!Q$1)/$B276)</f>
        <v>0.92551663491132929</v>
      </c>
      <c r="R276" s="2">
        <f>IF('Number of Firms per 1000 Capita'!R276=0,"",SUMIFS(allNAICS!$P:$P,allNAICS!$C:$C,'Revenue per capita'!$A276,allNAICS!$E:$E,'Revenue per capita'!R$1)/$B276)</f>
        <v>2.096804924520006</v>
      </c>
      <c r="S276" s="2">
        <f>IF('Number of Firms per 1000 Capita'!S276=0,"",SUMIFS(allNAICS!$P:$P,allNAICS!$C:$C,'Revenue per capita'!$A276,allNAICS!$E:$E,'Revenue per capita'!S$1)/$B276)</f>
        <v>2.3682133958669209</v>
      </c>
      <c r="T276" s="2">
        <f>IF('Number of Firms per 1000 Capita'!T276=0,"",SUMIFS(allNAICS!$P:$P,allNAICS!$C:$C,'Revenue per capita'!$A276,allNAICS!$E:$E,'Revenue per capita'!T$1)/$B276)</f>
        <v>0.28432361131467099</v>
      </c>
      <c r="U276" s="2">
        <f>IF('Number of Firms per 1000 Capita'!U276=0,"",SUMIFS(allNAICS!$P:$P,allNAICS!$C:$C,'Revenue per capita'!$A276,allNAICS!$E:$E,'Revenue per capita'!U$1)/$B276)</f>
        <v>7.7259064927451266</v>
      </c>
      <c r="V276" s="2">
        <f>IF('Number of Firms per 1000 Capita'!V276=0,"",SUMIFS(allNAICS!$P:$P,allNAICS!$C:$C,'Revenue per capita'!$A276,allNAICS!$E:$E,'Revenue per capita'!V$1)/$B276)</f>
        <v>0.23552982558991645</v>
      </c>
      <c r="W276" s="2">
        <f>IF('Number of Firms per 1000 Capita'!W276=0,"",SUMIFS(allNAICS!$P:$P,allNAICS!$C:$C,'Revenue per capita'!$A276,allNAICS!$E:$E,'Revenue per capita'!W$1)/$B276)</f>
        <v>1.5277649127949582</v>
      </c>
      <c r="X276" s="2">
        <f>IF('Number of Firms per 1000 Capita'!X276=0,"",SUMIFS(allNAICS!$P:$P,allNAICS!$C:$C,'Revenue per capita'!$A276,allNAICS!$E:$E,'Revenue per capita'!X$1)/$B276)</f>
        <v>0.85279495822951779</v>
      </c>
      <c r="Y276" s="2">
        <f>IF('Number of Firms per 1000 Capita'!Y276=0,"",SUMIFS(allNAICS!$P:$P,allNAICS!$C:$C,'Revenue per capita'!$A276,allNAICS!$E:$E,'Revenue per capita'!Y$1)/$B276)</f>
        <v>0.11351018613513117</v>
      </c>
      <c r="Z276" s="2" t="str">
        <f>IF('Number of Firms per 1000 Capita'!Z276=0,"",SUMIFS(allNAICS!$P:$P,allNAICS!$C:$C,'Revenue per capita'!$A276,allNAICS!$E:$E,'Revenue per capita'!Z$1)/$B276)</f>
        <v/>
      </c>
    </row>
    <row r="277" spans="1:26" x14ac:dyDescent="0.45">
      <c r="A277" s="2" t="s">
        <v>768</v>
      </c>
      <c r="B277" s="2">
        <v>148157</v>
      </c>
      <c r="C277" s="2" t="s">
        <v>470</v>
      </c>
      <c r="D277" s="2">
        <v>35.938210300000001</v>
      </c>
      <c r="E277" s="2">
        <v>-77.7905339</v>
      </c>
      <c r="F277" s="3">
        <f t="shared" si="4"/>
        <v>72.59260784168147</v>
      </c>
      <c r="G277" s="2">
        <f>IF('Number of Firms per 1000 Capita'!G277=0,"",SUMIFS(allNAICS!$P:$P,allNAICS!$C:$C,'Revenue per capita'!$A277,allNAICS!$E:$E,'Revenue per capita'!G$1)/$B277)</f>
        <v>2.2388412292365531E-2</v>
      </c>
      <c r="H277" s="2" t="str">
        <f>IF('Number of Firms per 1000 Capita'!H277=0,"",SUMIFS(allNAICS!$P:$P,allNAICS!$C:$C,'Revenue per capita'!$A277,allNAICS!$E:$E,'Revenue per capita'!H$1)/$B277)</f>
        <v/>
      </c>
      <c r="I277" s="2" t="str">
        <f>IF('Number of Firms per 1000 Capita'!I277=0,"",SUMIFS(allNAICS!$P:$P,allNAICS!$C:$C,'Revenue per capita'!$A277,allNAICS!$E:$E,'Revenue per capita'!I$1)/$B277)</f>
        <v/>
      </c>
      <c r="J277" s="2">
        <f>IF('Number of Firms per 1000 Capita'!J277=0,"",SUMIFS(allNAICS!$P:$P,allNAICS!$C:$C,'Revenue per capita'!$A277,allNAICS!$E:$E,'Revenue per capita'!J$1)/$B277)</f>
        <v>3.2548310238463252</v>
      </c>
      <c r="K277" s="2">
        <f>IF('Number of Firms per 1000 Capita'!K277=0,"",SUMIFS(allNAICS!$P:$P,allNAICS!$C:$C,'Revenue per capita'!$A277,allNAICS!$E:$E,'Revenue per capita'!K$1)/$B277)</f>
        <v>27.980405920746236</v>
      </c>
      <c r="L277" s="2">
        <f>IF('Number of Firms per 1000 Capita'!L277=0,"",SUMIFS(allNAICS!$P:$P,allNAICS!$C:$C,'Revenue per capita'!$A277,allNAICS!$E:$E,'Revenue per capita'!L$1)/$B277)</f>
        <v>16.292757007768785</v>
      </c>
      <c r="M277" s="2">
        <f>IF('Number of Firms per 1000 Capita'!M277=0,"",SUMIFS(allNAICS!$P:$P,allNAICS!$C:$C,'Revenue per capita'!$A277,allNAICS!$E:$E,'Revenue per capita'!M$1)/$B277)</f>
        <v>9.7861322785963534</v>
      </c>
      <c r="N277" s="2">
        <f>IF('Number of Firms per 1000 Capita'!N277=0,"",SUMIFS(allNAICS!$P:$P,allNAICS!$C:$C,'Revenue per capita'!$A277,allNAICS!$E:$E,'Revenue per capita'!N$1)/$B277)</f>
        <v>2.6363182299857582</v>
      </c>
      <c r="O277" s="2">
        <f>IF('Number of Firms per 1000 Capita'!O277=0,"",SUMIFS(allNAICS!$P:$P,allNAICS!$C:$C,'Revenue per capita'!$A277,allNAICS!$E:$E,'Revenue per capita'!O$1)/$B277)</f>
        <v>1.4446836801501111</v>
      </c>
      <c r="P277" s="2">
        <f>IF('Number of Firms per 1000 Capita'!P277=0,"",SUMIFS(allNAICS!$P:$P,allNAICS!$C:$C,'Revenue per capita'!$A277,allNAICS!$E:$E,'Revenue per capita'!P$1)/$B277)</f>
        <v>2.7753531726479341</v>
      </c>
      <c r="Q277" s="2">
        <f>IF('Number of Firms per 1000 Capita'!Q277=0,"",SUMIFS(allNAICS!$P:$P,allNAICS!$C:$C,'Revenue per capita'!$A277,allNAICS!$E:$E,'Revenue per capita'!Q$1)/$B277)</f>
        <v>0.85021294977625084</v>
      </c>
      <c r="R277" s="2">
        <f>IF('Number of Firms per 1000 Capita'!R277=0,"",SUMIFS(allNAICS!$P:$P,allNAICS!$C:$C,'Revenue per capita'!$A277,allNAICS!$E:$E,'Revenue per capita'!R$1)/$B277)</f>
        <v>0.76987924971482957</v>
      </c>
      <c r="S277" s="2">
        <f>IF('Number of Firms per 1000 Capita'!S277=0,"",SUMIFS(allNAICS!$P:$P,allNAICS!$C:$C,'Revenue per capita'!$A277,allNAICS!$E:$E,'Revenue per capita'!S$1)/$B277)</f>
        <v>1.0278353368386239</v>
      </c>
      <c r="T277" s="2">
        <f>IF('Number of Firms per 1000 Capita'!T277=0,"",SUMIFS(allNAICS!$P:$P,allNAICS!$C:$C,'Revenue per capita'!$A277,allNAICS!$E:$E,'Revenue per capita'!T$1)/$B277)</f>
        <v>0.24418016023542594</v>
      </c>
      <c r="U277" s="2">
        <f>IF('Number of Firms per 1000 Capita'!U277=0,"",SUMIFS(allNAICS!$P:$P,allNAICS!$C:$C,'Revenue per capita'!$A277,allNAICS!$E:$E,'Revenue per capita'!U$1)/$B277)</f>
        <v>3.5344465668176328</v>
      </c>
      <c r="V277" s="2">
        <f>IF('Number of Firms per 1000 Capita'!V277=0,"",SUMIFS(allNAICS!$P:$P,allNAICS!$C:$C,'Revenue per capita'!$A277,allNAICS!$E:$E,'Revenue per capita'!V$1)/$B277)</f>
        <v>7.2645909406912942E-2</v>
      </c>
      <c r="W277" s="2">
        <f>IF('Number of Firms per 1000 Capita'!W277=0,"",SUMIFS(allNAICS!$P:$P,allNAICS!$C:$C,'Revenue per capita'!$A277,allNAICS!$E:$E,'Revenue per capita'!W$1)/$B277)</f>
        <v>1.3357384396282321</v>
      </c>
      <c r="X277" s="2">
        <f>IF('Number of Firms per 1000 Capita'!X277=0,"",SUMIFS(allNAICS!$P:$P,allNAICS!$C:$C,'Revenue per capita'!$A277,allNAICS!$E:$E,'Revenue per capita'!X$1)/$B277)</f>
        <v>0.56479950322968198</v>
      </c>
      <c r="Y277" s="2" t="str">
        <f>IF('Number of Firms per 1000 Capita'!Y277=0,"",SUMIFS(allNAICS!$P:$P,allNAICS!$C:$C,'Revenue per capita'!$A277,allNAICS!$E:$E,'Revenue per capita'!Y$1)/$B277)</f>
        <v/>
      </c>
      <c r="Z277" s="2" t="str">
        <f>IF('Number of Firms per 1000 Capita'!Z277=0,"",SUMIFS(allNAICS!$P:$P,allNAICS!$C:$C,'Revenue per capita'!$A277,allNAICS!$E:$E,'Revenue per capita'!Z$1)/$B277)</f>
        <v/>
      </c>
    </row>
    <row r="278" spans="1:26" x14ac:dyDescent="0.45">
      <c r="A278" s="2" t="s">
        <v>769</v>
      </c>
      <c r="B278" s="2">
        <v>96471</v>
      </c>
      <c r="C278" s="2" t="s">
        <v>449</v>
      </c>
      <c r="D278" s="2">
        <v>34.257038000000001</v>
      </c>
      <c r="E278" s="2">
        <v>-85.164672600000003</v>
      </c>
      <c r="F278" s="3">
        <f t="shared" si="4"/>
        <v>76.087746576691444</v>
      </c>
      <c r="G278" s="2">
        <f>IF('Number of Firms per 1000 Capita'!G278=0,"",SUMIFS(allNAICS!$P:$P,allNAICS!$C:$C,'Revenue per capita'!$A278,allNAICS!$E:$E,'Revenue per capita'!G$1)/$B278)</f>
        <v>0</v>
      </c>
      <c r="H278" s="2" t="str">
        <f>IF('Number of Firms per 1000 Capita'!H278=0,"",SUMIFS(allNAICS!$P:$P,allNAICS!$C:$C,'Revenue per capita'!$A278,allNAICS!$E:$E,'Revenue per capita'!H$1)/$B278)</f>
        <v/>
      </c>
      <c r="I278" s="2" t="str">
        <f>IF('Number of Firms per 1000 Capita'!I278=0,"",SUMIFS(allNAICS!$P:$P,allNAICS!$C:$C,'Revenue per capita'!$A278,allNAICS!$E:$E,'Revenue per capita'!I$1)/$B278)</f>
        <v/>
      </c>
      <c r="J278" s="2">
        <f>IF('Number of Firms per 1000 Capita'!J278=0,"",SUMIFS(allNAICS!$P:$P,allNAICS!$C:$C,'Revenue per capita'!$A278,allNAICS!$E:$E,'Revenue per capita'!J$1)/$B278)</f>
        <v>0.80097645924682026</v>
      </c>
      <c r="K278" s="2">
        <f>IF('Number of Firms per 1000 Capita'!K278=0,"",SUMIFS(allNAICS!$P:$P,allNAICS!$C:$C,'Revenue per capita'!$A278,allNAICS!$E:$E,'Revenue per capita'!K$1)/$B278)</f>
        <v>37.54754278487836</v>
      </c>
      <c r="L278" s="2">
        <f>IF('Number of Firms per 1000 Capita'!L278=0,"",SUMIFS(allNAICS!$P:$P,allNAICS!$C:$C,'Revenue per capita'!$A278,allNAICS!$E:$E,'Revenue per capita'!L$1)/$B278)</f>
        <v>7.6112821469664462</v>
      </c>
      <c r="M278" s="2">
        <f>IF('Number of Firms per 1000 Capita'!M278=0,"",SUMIFS(allNAICS!$P:$P,allNAICS!$C:$C,'Revenue per capita'!$A278,allNAICS!$E:$E,'Revenue per capita'!M$1)/$B278)</f>
        <v>9.6936799660001451</v>
      </c>
      <c r="N278" s="2">
        <f>IF('Number of Firms per 1000 Capita'!N278=0,"",SUMIFS(allNAICS!$P:$P,allNAICS!$C:$C,'Revenue per capita'!$A278,allNAICS!$E:$E,'Revenue per capita'!N$1)/$B278)</f>
        <v>0.76771257683656224</v>
      </c>
      <c r="O278" s="2">
        <f>IF('Number of Firms per 1000 Capita'!O278=0,"",SUMIFS(allNAICS!$P:$P,allNAICS!$C:$C,'Revenue per capita'!$A278,allNAICS!$E:$E,'Revenue per capita'!O$1)/$B278)</f>
        <v>1.1316561453701113</v>
      </c>
      <c r="P278" s="2">
        <f>IF('Number of Firms per 1000 Capita'!P278=0,"",SUMIFS(allNAICS!$P:$P,allNAICS!$C:$C,'Revenue per capita'!$A278,allNAICS!$E:$E,'Revenue per capita'!P$1)/$B278)</f>
        <v>1.6508069782628976</v>
      </c>
      <c r="Q278" s="2">
        <f>IF('Number of Firms per 1000 Capita'!Q278=0,"",SUMIFS(allNAICS!$P:$P,allNAICS!$C:$C,'Revenue per capita'!$A278,allNAICS!$E:$E,'Revenue per capita'!Q$1)/$B278)</f>
        <v>0</v>
      </c>
      <c r="R278" s="2">
        <f>IF('Number of Firms per 1000 Capita'!R278=0,"",SUMIFS(allNAICS!$P:$P,allNAICS!$C:$C,'Revenue per capita'!$A278,allNAICS!$E:$E,'Revenue per capita'!R$1)/$B278)</f>
        <v>0.9114863534119062</v>
      </c>
      <c r="S278" s="2">
        <f>IF('Number of Firms per 1000 Capita'!S278=0,"",SUMIFS(allNAICS!$P:$P,allNAICS!$C:$C,'Revenue per capita'!$A278,allNAICS!$E:$E,'Revenue per capita'!S$1)/$B278)</f>
        <v>1.9189186387619077</v>
      </c>
      <c r="T278" s="2">
        <f>IF('Number of Firms per 1000 Capita'!T278=0,"",SUMIFS(allNAICS!$P:$P,allNAICS!$C:$C,'Revenue per capita'!$A278,allNAICS!$E:$E,'Revenue per capita'!T$1)/$B278)</f>
        <v>1.2304941381347763</v>
      </c>
      <c r="U278" s="2">
        <f>IF('Number of Firms per 1000 Capita'!U278=0,"",SUMIFS(allNAICS!$P:$P,allNAICS!$C:$C,'Revenue per capita'!$A278,allNAICS!$E:$E,'Revenue per capita'!U$1)/$B278)</f>
        <v>10.593743197437572</v>
      </c>
      <c r="V278" s="2">
        <f>IF('Number of Firms per 1000 Capita'!V278=0,"",SUMIFS(allNAICS!$P:$P,allNAICS!$C:$C,'Revenue per capita'!$A278,allNAICS!$E:$E,'Revenue per capita'!V$1)/$B278)</f>
        <v>0.14110976355588725</v>
      </c>
      <c r="W278" s="2">
        <f>IF('Number of Firms per 1000 Capita'!W278=0,"",SUMIFS(allNAICS!$P:$P,allNAICS!$C:$C,'Revenue per capita'!$A278,allNAICS!$E:$E,'Revenue per capita'!W$1)/$B278)</f>
        <v>1.4632065594841974</v>
      </c>
      <c r="X278" s="2">
        <f>IF('Number of Firms per 1000 Capita'!X278=0,"",SUMIFS(allNAICS!$P:$P,allNAICS!$C:$C,'Revenue per capita'!$A278,allNAICS!$E:$E,'Revenue per capita'!X$1)/$B278)</f>
        <v>0.62513086834385467</v>
      </c>
      <c r="Y278" s="2" t="str">
        <f>IF('Number of Firms per 1000 Capita'!Y278=0,"",SUMIFS(allNAICS!$P:$P,allNAICS!$C:$C,'Revenue per capita'!$A278,allNAICS!$E:$E,'Revenue per capita'!Y$1)/$B278)</f>
        <v/>
      </c>
      <c r="Z278" s="2" t="str">
        <f>IF('Number of Firms per 1000 Capita'!Z278=0,"",SUMIFS(allNAICS!$P:$P,allNAICS!$C:$C,'Revenue per capita'!$A278,allNAICS!$E:$E,'Revenue per capita'!Z$1)/$B278)</f>
        <v/>
      </c>
    </row>
    <row r="279" spans="1:26" x14ac:dyDescent="0.45">
      <c r="A279" s="2" t="s">
        <v>770</v>
      </c>
      <c r="B279" s="2">
        <v>2268005</v>
      </c>
      <c r="C279" s="2" t="s">
        <v>480</v>
      </c>
      <c r="D279" s="2">
        <v>38.5815719</v>
      </c>
      <c r="E279" s="2">
        <v>-121.49439959999999</v>
      </c>
      <c r="F279" s="3">
        <f t="shared" si="4"/>
        <v>72.106506378954194</v>
      </c>
      <c r="G279" s="2">
        <f>IF('Number of Firms per 1000 Capita'!G279=0,"",SUMIFS(allNAICS!$P:$P,allNAICS!$C:$C,'Revenue per capita'!$A279,allNAICS!$E:$E,'Revenue per capita'!G$1)/$B279)</f>
        <v>3.1580618208513649E-2</v>
      </c>
      <c r="H279" s="2">
        <f>IF('Number of Firms per 1000 Capita'!H279=0,"",SUMIFS(allNAICS!$P:$P,allNAICS!$C:$C,'Revenue per capita'!$A279,allNAICS!$E:$E,'Revenue per capita'!H$1)/$B279)</f>
        <v>3.8106177014600937E-2</v>
      </c>
      <c r="I279" s="2">
        <f>IF('Number of Firms per 1000 Capita'!I279=0,"",SUMIFS(allNAICS!$P:$P,allNAICS!$C:$C,'Revenue per capita'!$A279,allNAICS!$E:$E,'Revenue per capita'!I$1)/$B279)</f>
        <v>0.74822057270596842</v>
      </c>
      <c r="J279" s="2">
        <f>IF('Number of Firms per 1000 Capita'!J279=0,"",SUMIFS(allNAICS!$P:$P,allNAICS!$C:$C,'Revenue per capita'!$A279,allNAICS!$E:$E,'Revenue per capita'!J$1)/$B279)</f>
        <v>4.5016069188559991</v>
      </c>
      <c r="K279" s="2">
        <f>IF('Number of Firms per 1000 Capita'!K279=0,"",SUMIFS(allNAICS!$P:$P,allNAICS!$C:$C,'Revenue per capita'!$A279,allNAICS!$E:$E,'Revenue per capita'!K$1)/$B279)</f>
        <v>4.8151758924693731</v>
      </c>
      <c r="L279" s="2">
        <f>IF('Number of Firms per 1000 Capita'!L279=0,"",SUMIFS(allNAICS!$P:$P,allNAICS!$C:$C,'Revenue per capita'!$A279,allNAICS!$E:$E,'Revenue per capita'!L$1)/$B279)</f>
        <v>18.722265603470891</v>
      </c>
      <c r="M279" s="2">
        <f>IF('Number of Firms per 1000 Capita'!M279=0,"",SUMIFS(allNAICS!$P:$P,allNAICS!$C:$C,'Revenue per capita'!$A279,allNAICS!$E:$E,'Revenue per capita'!M$1)/$B279)</f>
        <v>10.637514908476833</v>
      </c>
      <c r="N279" s="2">
        <f>IF('Number of Firms per 1000 Capita'!N279=0,"",SUMIFS(allNAICS!$P:$P,allNAICS!$C:$C,'Revenue per capita'!$A279,allNAICS!$E:$E,'Revenue per capita'!N$1)/$B279)</f>
        <v>1.6496436295334447</v>
      </c>
      <c r="O279" s="2">
        <f>IF('Number of Firms per 1000 Capita'!O279=0,"",SUMIFS(allNAICS!$P:$P,allNAICS!$C:$C,'Revenue per capita'!$A279,allNAICS!$E:$E,'Revenue per capita'!O$1)/$B279)</f>
        <v>3.405715154948953</v>
      </c>
      <c r="P279" s="2">
        <f>IF('Number of Firms per 1000 Capita'!P279=0,"",SUMIFS(allNAICS!$P:$P,allNAICS!$C:$C,'Revenue per capita'!$A279,allNAICS!$E:$E,'Revenue per capita'!P$1)/$B279)</f>
        <v>8.3787063961499211</v>
      </c>
      <c r="Q279" s="2">
        <f>IF('Number of Firms per 1000 Capita'!Q279=0,"",SUMIFS(allNAICS!$P:$P,allNAICS!$C:$C,'Revenue per capita'!$A279,allNAICS!$E:$E,'Revenue per capita'!Q$1)/$B279)</f>
        <v>1.8430969067528511</v>
      </c>
      <c r="R279" s="2">
        <f>IF('Number of Firms per 1000 Capita'!R279=0,"",SUMIFS(allNAICS!$P:$P,allNAICS!$C:$C,'Revenue per capita'!$A279,allNAICS!$E:$E,'Revenue per capita'!R$1)/$B279)</f>
        <v>5.2394355391632734</v>
      </c>
      <c r="S279" s="2">
        <f>IF('Number of Firms per 1000 Capita'!S279=0,"",SUMIFS(allNAICS!$P:$P,allNAICS!$C:$C,'Revenue per capita'!$A279,allNAICS!$E:$E,'Revenue per capita'!S$1)/$B279)</f>
        <v>1.4095625891477312</v>
      </c>
      <c r="T279" s="2">
        <f>IF('Number of Firms per 1000 Capita'!T279=0,"",SUMIFS(allNAICS!$P:$P,allNAICS!$C:$C,'Revenue per capita'!$A279,allNAICS!$E:$E,'Revenue per capita'!T$1)/$B279)</f>
        <v>0.44927855097321212</v>
      </c>
      <c r="U279" s="2">
        <f>IF('Number of Firms per 1000 Capita'!U279=0,"",SUMIFS(allNAICS!$P:$P,allNAICS!$C:$C,'Revenue per capita'!$A279,allNAICS!$E:$E,'Revenue per capita'!U$1)/$B279)</f>
        <v>6.8405973531804385</v>
      </c>
      <c r="V279" s="2">
        <f>IF('Number of Firms per 1000 Capita'!V279=0,"",SUMIFS(allNAICS!$P:$P,allNAICS!$C:$C,'Revenue per capita'!$A279,allNAICS!$E:$E,'Revenue per capita'!V$1)/$B279)</f>
        <v>0.49358577251813818</v>
      </c>
      <c r="W279" s="2">
        <f>IF('Number of Firms per 1000 Capita'!W279=0,"",SUMIFS(allNAICS!$P:$P,allNAICS!$C:$C,'Revenue per capita'!$A279,allNAICS!$E:$E,'Revenue per capita'!W$1)/$B279)</f>
        <v>1.710920831303282</v>
      </c>
      <c r="X279" s="2">
        <f>IF('Number of Firms per 1000 Capita'!X279=0,"",SUMIFS(allNAICS!$P:$P,allNAICS!$C:$C,'Revenue per capita'!$A279,allNAICS!$E:$E,'Revenue per capita'!X$1)/$B279)</f>
        <v>0.9463347743942363</v>
      </c>
      <c r="Y279" s="2">
        <f>IF('Number of Firms per 1000 Capita'!Y279=0,"",SUMIFS(allNAICS!$P:$P,allNAICS!$C:$C,'Revenue per capita'!$A279,allNAICS!$E:$E,'Revenue per capita'!Y$1)/$B279)</f>
        <v>0.24435924964892053</v>
      </c>
      <c r="Z279" s="2">
        <f>IF('Number of Firms per 1000 Capita'!Z279=0,"",SUMIFS(allNAICS!$P:$P,allNAICS!$C:$C,'Revenue per capita'!$A279,allNAICS!$E:$E,'Revenue per capita'!Z$1)/$B279)</f>
        <v>7.9894003761014638E-4</v>
      </c>
    </row>
    <row r="280" spans="1:26" x14ac:dyDescent="0.45">
      <c r="A280" s="2" t="s">
        <v>771</v>
      </c>
      <c r="B280" s="2">
        <v>193803</v>
      </c>
      <c r="C280" s="2" t="s">
        <v>466</v>
      </c>
      <c r="D280" s="2">
        <v>43.419469900000003</v>
      </c>
      <c r="E280" s="2">
        <v>-83.950806799999995</v>
      </c>
      <c r="F280" s="3">
        <f t="shared" si="4"/>
        <v>73.845255233407116</v>
      </c>
      <c r="G280" s="2">
        <f>IF('Number of Firms per 1000 Capita'!G280=0,"",SUMIFS(allNAICS!$P:$P,allNAICS!$C:$C,'Revenue per capita'!$A280,allNAICS!$E:$E,'Revenue per capita'!G$1)/$B280)</f>
        <v>0</v>
      </c>
      <c r="H280" s="2">
        <f>IF('Number of Firms per 1000 Capita'!H280=0,"",SUMIFS(allNAICS!$P:$P,allNAICS!$C:$C,'Revenue per capita'!$A280,allNAICS!$E:$E,'Revenue per capita'!H$1)/$B280)</f>
        <v>0</v>
      </c>
      <c r="I280" s="2" t="str">
        <f>IF('Number of Firms per 1000 Capita'!I280=0,"",SUMIFS(allNAICS!$P:$P,allNAICS!$C:$C,'Revenue per capita'!$A280,allNAICS!$E:$E,'Revenue per capita'!I$1)/$B280)</f>
        <v/>
      </c>
      <c r="J280" s="2">
        <f>IF('Number of Firms per 1000 Capita'!J280=0,"",SUMIFS(allNAICS!$P:$P,allNAICS!$C:$C,'Revenue per capita'!$A280,allNAICS!$E:$E,'Revenue per capita'!J$1)/$B280)</f>
        <v>3.0071722315960021</v>
      </c>
      <c r="K280" s="2">
        <f>IF('Number of Firms per 1000 Capita'!K280=0,"",SUMIFS(allNAICS!$P:$P,allNAICS!$C:$C,'Revenue per capita'!$A280,allNAICS!$E:$E,'Revenue per capita'!K$1)/$B280)</f>
        <v>23.109146917230383</v>
      </c>
      <c r="L280" s="2">
        <f>IF('Number of Firms per 1000 Capita'!L280=0,"",SUMIFS(allNAICS!$P:$P,allNAICS!$C:$C,'Revenue per capita'!$A280,allNAICS!$E:$E,'Revenue per capita'!L$1)/$B280)</f>
        <v>8.2202029896338029</v>
      </c>
      <c r="M280" s="2">
        <f>IF('Number of Firms per 1000 Capita'!M280=0,"",SUMIFS(allNAICS!$P:$P,allNAICS!$C:$C,'Revenue per capita'!$A280,allNAICS!$E:$E,'Revenue per capita'!M$1)/$B280)</f>
        <v>13.362641445178868</v>
      </c>
      <c r="N280" s="2">
        <f>IF('Number of Firms per 1000 Capita'!N280=0,"",SUMIFS(allNAICS!$P:$P,allNAICS!$C:$C,'Revenue per capita'!$A280,allNAICS!$E:$E,'Revenue per capita'!N$1)/$B280)</f>
        <v>1.4934856529568685</v>
      </c>
      <c r="O280" s="2">
        <f>IF('Number of Firms per 1000 Capita'!O280=0,"",SUMIFS(allNAICS!$P:$P,allNAICS!$C:$C,'Revenue per capita'!$A280,allNAICS!$E:$E,'Revenue per capita'!O$1)/$B280)</f>
        <v>2.1166029421629182</v>
      </c>
      <c r="P280" s="2">
        <f>IF('Number of Firms per 1000 Capita'!P280=0,"",SUMIFS(allNAICS!$P:$P,allNAICS!$C:$C,'Revenue per capita'!$A280,allNAICS!$E:$E,'Revenue per capita'!P$1)/$B280)</f>
        <v>5.7227751892385568</v>
      </c>
      <c r="Q280" s="2">
        <f>IF('Number of Firms per 1000 Capita'!Q280=0,"",SUMIFS(allNAICS!$P:$P,allNAICS!$C:$C,'Revenue per capita'!$A280,allNAICS!$E:$E,'Revenue per capita'!Q$1)/$B280)</f>
        <v>1.2847891931497448</v>
      </c>
      <c r="R280" s="2">
        <f>IF('Number of Firms per 1000 Capita'!R280=0,"",SUMIFS(allNAICS!$P:$P,allNAICS!$C:$C,'Revenue per capita'!$A280,allNAICS!$E:$E,'Revenue per capita'!R$1)/$B280)</f>
        <v>1.3893128589340722</v>
      </c>
      <c r="S280" s="2">
        <f>IF('Number of Firms per 1000 Capita'!S280=0,"",SUMIFS(allNAICS!$P:$P,allNAICS!$C:$C,'Revenue per capita'!$A280,allNAICS!$E:$E,'Revenue per capita'!S$1)/$B280)</f>
        <v>2.7800808037027291</v>
      </c>
      <c r="T280" s="2">
        <f>IF('Number of Firms per 1000 Capita'!T280=0,"",SUMIFS(allNAICS!$P:$P,allNAICS!$C:$C,'Revenue per capita'!$A280,allNAICS!$E:$E,'Revenue per capita'!T$1)/$B280)</f>
        <v>0.15859403621202975</v>
      </c>
      <c r="U280" s="2">
        <f>IF('Number of Firms per 1000 Capita'!U280=0,"",SUMIFS(allNAICS!$P:$P,allNAICS!$C:$C,'Revenue per capita'!$A280,allNAICS!$E:$E,'Revenue per capita'!U$1)/$B280)</f>
        <v>8.1747650965155341</v>
      </c>
      <c r="V280" s="2">
        <f>IF('Number of Firms per 1000 Capita'!V280=0,"",SUMIFS(allNAICS!$P:$P,allNAICS!$C:$C,'Revenue per capita'!$A280,allNAICS!$E:$E,'Revenue per capita'!V$1)/$B280)</f>
        <v>0.18203020593076474</v>
      </c>
      <c r="W280" s="2">
        <f>IF('Number of Firms per 1000 Capita'!W280=0,"",SUMIFS(allNAICS!$P:$P,allNAICS!$C:$C,'Revenue per capita'!$A280,allNAICS!$E:$E,'Revenue per capita'!W$1)/$B280)</f>
        <v>1.8554047150972894</v>
      </c>
      <c r="X280" s="2">
        <f>IF('Number of Firms per 1000 Capita'!X280=0,"",SUMIFS(allNAICS!$P:$P,allNAICS!$C:$C,'Revenue per capita'!$A280,allNAICS!$E:$E,'Revenue per capita'!X$1)/$B280)</f>
        <v>0.68361170879707744</v>
      </c>
      <c r="Y280" s="2">
        <f>IF('Number of Firms per 1000 Capita'!Y280=0,"",SUMIFS(allNAICS!$P:$P,allNAICS!$C:$C,'Revenue per capita'!$A280,allNAICS!$E:$E,'Revenue per capita'!Y$1)/$B280)</f>
        <v>0.30463924707047879</v>
      </c>
      <c r="Z280" s="2" t="str">
        <f>IF('Number of Firms per 1000 Capita'!Z280=0,"",SUMIFS(allNAICS!$P:$P,allNAICS!$C:$C,'Revenue per capita'!$A280,allNAICS!$E:$E,'Revenue per capita'!Z$1)/$B280)</f>
        <v/>
      </c>
    </row>
    <row r="281" spans="1:26" x14ac:dyDescent="0.45">
      <c r="A281" s="2" t="s">
        <v>772</v>
      </c>
      <c r="B281" s="2">
        <v>410119</v>
      </c>
      <c r="C281" s="2" t="s">
        <v>494</v>
      </c>
      <c r="D281" s="2">
        <v>44.942897500000001</v>
      </c>
      <c r="E281" s="2">
        <v>-123.03509630000001</v>
      </c>
      <c r="F281" s="3">
        <f t="shared" si="4"/>
        <v>48.13396355691885</v>
      </c>
      <c r="G281" s="2">
        <f>IF('Number of Firms per 1000 Capita'!G281=0,"",SUMIFS(allNAICS!$P:$P,allNAICS!$C:$C,'Revenue per capita'!$A281,allNAICS!$E:$E,'Revenue per capita'!G$1)/$B281)</f>
        <v>0</v>
      </c>
      <c r="H281" s="2">
        <f>IF('Number of Firms per 1000 Capita'!H281=0,"",SUMIFS(allNAICS!$P:$P,allNAICS!$C:$C,'Revenue per capita'!$A281,allNAICS!$E:$E,'Revenue per capita'!H$1)/$B281)</f>
        <v>8.5538587580677797E-2</v>
      </c>
      <c r="I281" s="2" t="str">
        <f>IF('Number of Firms per 1000 Capita'!I281=0,"",SUMIFS(allNAICS!$P:$P,allNAICS!$C:$C,'Revenue per capita'!$A281,allNAICS!$E:$E,'Revenue per capita'!I$1)/$B281)</f>
        <v/>
      </c>
      <c r="J281" s="2">
        <f>IF('Number of Firms per 1000 Capita'!J281=0,"",SUMIFS(allNAICS!$P:$P,allNAICS!$C:$C,'Revenue per capita'!$A281,allNAICS!$E:$E,'Revenue per capita'!J$1)/$B281)</f>
        <v>3.4482064961633085</v>
      </c>
      <c r="K281" s="2">
        <f>IF('Number of Firms per 1000 Capita'!K281=0,"",SUMIFS(allNAICS!$P:$P,allNAICS!$C:$C,'Revenue per capita'!$A281,allNAICS!$E:$E,'Revenue per capita'!K$1)/$B281)</f>
        <v>7.6160333951853003</v>
      </c>
      <c r="L281" s="2">
        <f>IF('Number of Firms per 1000 Capita'!L281=0,"",SUMIFS(allNAICS!$P:$P,allNAICS!$C:$C,'Revenue per capita'!$A281,allNAICS!$E:$E,'Revenue per capita'!L$1)/$B281)</f>
        <v>10.219587485583453</v>
      </c>
      <c r="M281" s="2">
        <f>IF('Number of Firms per 1000 Capita'!M281=0,"",SUMIFS(allNAICS!$P:$P,allNAICS!$C:$C,'Revenue per capita'!$A281,allNAICS!$E:$E,'Revenue per capita'!M$1)/$B281)</f>
        <v>10.456250502902815</v>
      </c>
      <c r="N281" s="2">
        <f>IF('Number of Firms per 1000 Capita'!N281=0,"",SUMIFS(allNAICS!$P:$P,allNAICS!$C:$C,'Revenue per capita'!$A281,allNAICS!$E:$E,'Revenue per capita'!N$1)/$B281)</f>
        <v>2.1272435561385841</v>
      </c>
      <c r="O281" s="2">
        <f>IF('Number of Firms per 1000 Capita'!O281=0,"",SUMIFS(allNAICS!$P:$P,allNAICS!$C:$C,'Revenue per capita'!$A281,allNAICS!$E:$E,'Revenue per capita'!O$1)/$B281)</f>
        <v>1.302107437109717</v>
      </c>
      <c r="P281" s="2">
        <f>IF('Number of Firms per 1000 Capita'!P281=0,"",SUMIFS(allNAICS!$P:$P,allNAICS!$C:$C,'Revenue per capita'!$A281,allNAICS!$E:$E,'Revenue per capita'!P$1)/$B281)</f>
        <v>2.241203162984402</v>
      </c>
      <c r="Q281" s="2">
        <f>IF('Number of Firms per 1000 Capita'!Q281=0,"",SUMIFS(allNAICS!$P:$P,allNAICS!$C:$C,'Revenue per capita'!$A281,allNAICS!$E:$E,'Revenue per capita'!Q$1)/$B281)</f>
        <v>1.3353002421248468</v>
      </c>
      <c r="R281" s="2">
        <f>IF('Number of Firms per 1000 Capita'!R281=0,"",SUMIFS(allNAICS!$P:$P,allNAICS!$C:$C,'Revenue per capita'!$A281,allNAICS!$E:$E,'Revenue per capita'!R$1)/$B281)</f>
        <v>1.4470117209882984</v>
      </c>
      <c r="S281" s="2">
        <f>IF('Number of Firms per 1000 Capita'!S281=0,"",SUMIFS(allNAICS!$P:$P,allNAICS!$C:$C,'Revenue per capita'!$A281,allNAICS!$E:$E,'Revenue per capita'!S$1)/$B281)</f>
        <v>0.93382164688785452</v>
      </c>
      <c r="T281" s="2">
        <f>IF('Number of Firms per 1000 Capita'!T281=0,"",SUMIFS(allNAICS!$P:$P,allNAICS!$C:$C,'Revenue per capita'!$A281,allNAICS!$E:$E,'Revenue per capita'!T$1)/$B281)</f>
        <v>0.43170884548143346</v>
      </c>
      <c r="U281" s="2">
        <f>IF('Number of Firms per 1000 Capita'!U281=0,"",SUMIFS(allNAICS!$P:$P,allNAICS!$C:$C,'Revenue per capita'!$A281,allNAICS!$E:$E,'Revenue per capita'!U$1)/$B281)</f>
        <v>4.3600589097310785</v>
      </c>
      <c r="V281" s="2">
        <f>IF('Number of Firms per 1000 Capita'!V281=0,"",SUMIFS(allNAICS!$P:$P,allNAICS!$C:$C,'Revenue per capita'!$A281,allNAICS!$E:$E,'Revenue per capita'!V$1)/$B281)</f>
        <v>0.20915636681060862</v>
      </c>
      <c r="W281" s="2">
        <f>IF('Number of Firms per 1000 Capita'!W281=0,"",SUMIFS(allNAICS!$P:$P,allNAICS!$C:$C,'Revenue per capita'!$A281,allNAICS!$E:$E,'Revenue per capita'!W$1)/$B281)</f>
        <v>1.2293090542013416</v>
      </c>
      <c r="X281" s="2">
        <f>IF('Number of Firms per 1000 Capita'!X281=0,"",SUMIFS(allNAICS!$P:$P,allNAICS!$C:$C,'Revenue per capita'!$A281,allNAICS!$E:$E,'Revenue per capita'!X$1)/$B281)</f>
        <v>0.59002874775370073</v>
      </c>
      <c r="Y281" s="2">
        <f>IF('Number of Firms per 1000 Capita'!Y281=0,"",SUMIFS(allNAICS!$P:$P,allNAICS!$C:$C,'Revenue per capita'!$A281,allNAICS!$E:$E,'Revenue per capita'!Y$1)/$B281)</f>
        <v>0.10139739929142517</v>
      </c>
      <c r="Z281" s="2" t="str">
        <f>IF('Number of Firms per 1000 Capita'!Z281=0,"",SUMIFS(allNAICS!$P:$P,allNAICS!$C:$C,'Revenue per capita'!$A281,allNAICS!$E:$E,'Revenue per capita'!Z$1)/$B281)</f>
        <v/>
      </c>
    </row>
    <row r="282" spans="1:26" x14ac:dyDescent="0.45">
      <c r="A282" s="2" t="s">
        <v>773</v>
      </c>
      <c r="B282" s="2">
        <v>433168</v>
      </c>
      <c r="C282" s="2" t="s">
        <v>480</v>
      </c>
      <c r="D282" s="2">
        <v>36.677737200000003</v>
      </c>
      <c r="E282" s="2">
        <v>-121.6555013</v>
      </c>
      <c r="F282" s="3">
        <f t="shared" si="4"/>
        <v>53.338711539171875</v>
      </c>
      <c r="G282" s="2">
        <f>IF('Number of Firms per 1000 Capita'!G282=0,"",SUMIFS(allNAICS!$P:$P,allNAICS!$C:$C,'Revenue per capita'!$A282,allNAICS!$E:$E,'Revenue per capita'!G$1)/$B282)</f>
        <v>0.57130028072249106</v>
      </c>
      <c r="H282" s="2">
        <f>IF('Number of Firms per 1000 Capita'!H282=0,"",SUMIFS(allNAICS!$P:$P,allNAICS!$C:$C,'Revenue per capita'!$A282,allNAICS!$E:$E,'Revenue per capita'!H$1)/$B282)</f>
        <v>0.16253509031138033</v>
      </c>
      <c r="I282" s="2">
        <f>IF('Number of Firms per 1000 Capita'!I282=0,"",SUMIFS(allNAICS!$P:$P,allNAICS!$C:$C,'Revenue per capita'!$A282,allNAICS!$E:$E,'Revenue per capita'!I$1)/$B282)</f>
        <v>1.0879335500313967</v>
      </c>
      <c r="J282" s="2">
        <f>IF('Number of Firms per 1000 Capita'!J282=0,"",SUMIFS(allNAICS!$P:$P,allNAICS!$C:$C,'Revenue per capita'!$A282,allNAICS!$E:$E,'Revenue per capita'!J$1)/$B282)</f>
        <v>1.6829682709710783</v>
      </c>
      <c r="K282" s="2">
        <f>IF('Number of Firms per 1000 Capita'!K282=0,"",SUMIFS(allNAICS!$P:$P,allNAICS!$C:$C,'Revenue per capita'!$A282,allNAICS!$E:$E,'Revenue per capita'!K$1)/$B282)</f>
        <v>5.6830052081409521</v>
      </c>
      <c r="L282" s="2">
        <f>IF('Number of Firms per 1000 Capita'!L282=0,"",SUMIFS(allNAICS!$P:$P,allNAICS!$C:$C,'Revenue per capita'!$A282,allNAICS!$E:$E,'Revenue per capita'!L$1)/$B282)</f>
        <v>14.536253832231374</v>
      </c>
      <c r="M282" s="2">
        <f>IF('Number of Firms per 1000 Capita'!M282=0,"",SUMIFS(allNAICS!$P:$P,allNAICS!$C:$C,'Revenue per capita'!$A282,allNAICS!$E:$E,'Revenue per capita'!M$1)/$B282)</f>
        <v>9.2384686772799469</v>
      </c>
      <c r="N282" s="2">
        <f>IF('Number of Firms per 1000 Capita'!N282=0,"",SUMIFS(allNAICS!$P:$P,allNAICS!$C:$C,'Revenue per capita'!$A282,allNAICS!$E:$E,'Revenue per capita'!N$1)/$B282)</f>
        <v>1.2329604218224799</v>
      </c>
      <c r="O282" s="2">
        <f>IF('Number of Firms per 1000 Capita'!O282=0,"",SUMIFS(allNAICS!$P:$P,allNAICS!$C:$C,'Revenue per capita'!$A282,allNAICS!$E:$E,'Revenue per capita'!O$1)/$B282)</f>
        <v>1.0976595685738559</v>
      </c>
      <c r="P282" s="2">
        <f>IF('Number of Firms per 1000 Capita'!P282=0,"",SUMIFS(allNAICS!$P:$P,allNAICS!$C:$C,'Revenue per capita'!$A282,allNAICS!$E:$E,'Revenue per capita'!P$1)/$B282)</f>
        <v>2.1280565508070772</v>
      </c>
      <c r="Q282" s="2">
        <f>IF('Number of Firms per 1000 Capita'!Q282=0,"",SUMIFS(allNAICS!$P:$P,allNAICS!$C:$C,'Revenue per capita'!$A282,allNAICS!$E:$E,'Revenue per capita'!Q$1)/$B282)</f>
        <v>2.0245863036974105</v>
      </c>
      <c r="R282" s="2">
        <f>IF('Number of Firms per 1000 Capita'!R282=0,"",SUMIFS(allNAICS!$P:$P,allNAICS!$C:$C,'Revenue per capita'!$A282,allNAICS!$E:$E,'Revenue per capita'!R$1)/$B282)</f>
        <v>2.5219614560632366</v>
      </c>
      <c r="S282" s="2">
        <f>IF('Number of Firms per 1000 Capita'!S282=0,"",SUMIFS(allNAICS!$P:$P,allNAICS!$C:$C,'Revenue per capita'!$A282,allNAICS!$E:$E,'Revenue per capita'!S$1)/$B282)</f>
        <v>1.6715477597606472</v>
      </c>
      <c r="T282" s="2">
        <f>IF('Number of Firms per 1000 Capita'!T282=0,"",SUMIFS(allNAICS!$P:$P,allNAICS!$C:$C,'Revenue per capita'!$A282,allNAICS!$E:$E,'Revenue per capita'!T$1)/$B282)</f>
        <v>0.64297455028995676</v>
      </c>
      <c r="U282" s="2">
        <f>IF('Number of Firms per 1000 Capita'!U282=0,"",SUMIFS(allNAICS!$P:$P,allNAICS!$C:$C,'Revenue per capita'!$A282,allNAICS!$E:$E,'Revenue per capita'!U$1)/$B282)</f>
        <v>4.2044864809958264</v>
      </c>
      <c r="V282" s="2">
        <f>IF('Number of Firms per 1000 Capita'!V282=0,"",SUMIFS(allNAICS!$P:$P,allNAICS!$C:$C,'Revenue per capita'!$A282,allNAICS!$E:$E,'Revenue per capita'!V$1)/$B282)</f>
        <v>0.97338215195951683</v>
      </c>
      <c r="W282" s="2">
        <f>IF('Number of Firms per 1000 Capita'!W282=0,"",SUMIFS(allNAICS!$P:$P,allNAICS!$C:$C,'Revenue per capita'!$A282,allNAICS!$E:$E,'Revenue per capita'!W$1)/$B282)</f>
        <v>3.058780888708307</v>
      </c>
      <c r="X282" s="2">
        <f>IF('Number of Firms per 1000 Capita'!X282=0,"",SUMIFS(allNAICS!$P:$P,allNAICS!$C:$C,'Revenue per capita'!$A282,allNAICS!$E:$E,'Revenue per capita'!X$1)/$B282)</f>
        <v>0.65010573264876448</v>
      </c>
      <c r="Y282" s="2">
        <f>IF('Number of Firms per 1000 Capita'!Y282=0,"",SUMIFS(allNAICS!$P:$P,allNAICS!$C:$C,'Revenue per capita'!$A282,allNAICS!$E:$E,'Revenue per capita'!Y$1)/$B282)</f>
        <v>0.16974476415617035</v>
      </c>
      <c r="Z282" s="2" t="str">
        <f>IF('Number of Firms per 1000 Capita'!Z282=0,"",SUMIFS(allNAICS!$P:$P,allNAICS!$C:$C,'Revenue per capita'!$A282,allNAICS!$E:$E,'Revenue per capita'!Z$1)/$B282)</f>
        <v/>
      </c>
    </row>
    <row r="283" spans="1:26" x14ac:dyDescent="0.45">
      <c r="A283" s="2" t="s">
        <v>774</v>
      </c>
      <c r="B283" s="2">
        <v>394925</v>
      </c>
      <c r="C283" s="2" t="s">
        <v>482</v>
      </c>
      <c r="D283" s="2">
        <v>38.360673599999998</v>
      </c>
      <c r="E283" s="2">
        <v>-75.599369199999998</v>
      </c>
      <c r="F283" s="3">
        <f t="shared" si="4"/>
        <v>60.605130087991384</v>
      </c>
      <c r="G283" s="2">
        <f>IF('Number of Firms per 1000 Capita'!G283=0,"",SUMIFS(allNAICS!$P:$P,allNAICS!$C:$C,'Revenue per capita'!$A283,allNAICS!$E:$E,'Revenue per capita'!G$1)/$B283)</f>
        <v>0.16590238652908781</v>
      </c>
      <c r="H283" s="2" t="str">
        <f>IF('Number of Firms per 1000 Capita'!H283=0,"",SUMIFS(allNAICS!$P:$P,allNAICS!$C:$C,'Revenue per capita'!$A283,allNAICS!$E:$E,'Revenue per capita'!H$1)/$B283)</f>
        <v/>
      </c>
      <c r="I283" s="2" t="str">
        <f>IF('Number of Firms per 1000 Capita'!I283=0,"",SUMIFS(allNAICS!$P:$P,allNAICS!$C:$C,'Revenue per capita'!$A283,allNAICS!$E:$E,'Revenue per capita'!I$1)/$B283)</f>
        <v/>
      </c>
      <c r="J283" s="2">
        <f>IF('Number of Firms per 1000 Capita'!J283=0,"",SUMIFS(allNAICS!$P:$P,allNAICS!$C:$C,'Revenue per capita'!$A283,allNAICS!$E:$E,'Revenue per capita'!J$1)/$B283)</f>
        <v>3.3418598468063556</v>
      </c>
      <c r="K283" s="2">
        <f>IF('Number of Firms per 1000 Capita'!K283=0,"",SUMIFS(allNAICS!$P:$P,allNAICS!$C:$C,'Revenue per capita'!$A283,allNAICS!$E:$E,'Revenue per capita'!K$1)/$B283)</f>
        <v>13.184004557827436</v>
      </c>
      <c r="L283" s="2">
        <f>IF('Number of Firms per 1000 Capita'!L283=0,"",SUMIFS(allNAICS!$P:$P,allNAICS!$C:$C,'Revenue per capita'!$A283,allNAICS!$E:$E,'Revenue per capita'!L$1)/$B283)</f>
        <v>7.1204507184908525</v>
      </c>
      <c r="M283" s="2">
        <f>IF('Number of Firms per 1000 Capita'!M283=0,"",SUMIFS(allNAICS!$P:$P,allNAICS!$C:$C,'Revenue per capita'!$A283,allNAICS!$E:$E,'Revenue per capita'!M$1)/$B283)</f>
        <v>15.991479394821802</v>
      </c>
      <c r="N283" s="2">
        <f>IF('Number of Firms per 1000 Capita'!N283=0,"",SUMIFS(allNAICS!$P:$P,allNAICS!$C:$C,'Revenue per capita'!$A283,allNAICS!$E:$E,'Revenue per capita'!N$1)/$B283)</f>
        <v>1.3521985187060834</v>
      </c>
      <c r="O283" s="2">
        <f>IF('Number of Firms per 1000 Capita'!O283=0,"",SUMIFS(allNAICS!$P:$P,allNAICS!$C:$C,'Revenue per capita'!$A283,allNAICS!$E:$E,'Revenue per capita'!O$1)/$B283)</f>
        <v>0.82301449642337154</v>
      </c>
      <c r="P283" s="2">
        <f>IF('Number of Firms per 1000 Capita'!P283=0,"",SUMIFS(allNAICS!$P:$P,allNAICS!$C:$C,'Revenue per capita'!$A283,allNAICS!$E:$E,'Revenue per capita'!P$1)/$B283)</f>
        <v>2.401428119263151</v>
      </c>
      <c r="Q283" s="2">
        <f>IF('Number of Firms per 1000 Capita'!Q283=0,"",SUMIFS(allNAICS!$P:$P,allNAICS!$C:$C,'Revenue per capita'!$A283,allNAICS!$E:$E,'Revenue per capita'!Q$1)/$B283)</f>
        <v>1.7529530923593086</v>
      </c>
      <c r="R283" s="2">
        <f>IF('Number of Firms per 1000 Capita'!R283=0,"",SUMIFS(allNAICS!$P:$P,allNAICS!$C:$C,'Revenue per capita'!$A283,allNAICS!$E:$E,'Revenue per capita'!R$1)/$B283)</f>
        <v>1.6653744381844655</v>
      </c>
      <c r="S283" s="2">
        <f>IF('Number of Firms per 1000 Capita'!S283=0,"",SUMIFS(allNAICS!$P:$P,allNAICS!$C:$C,'Revenue per capita'!$A283,allNAICS!$E:$E,'Revenue per capita'!S$1)/$B283)</f>
        <v>1.1617066531619928</v>
      </c>
      <c r="T283" s="2">
        <f>IF('Number of Firms per 1000 Capita'!T283=0,"",SUMIFS(allNAICS!$P:$P,allNAICS!$C:$C,'Revenue per capita'!$A283,allNAICS!$E:$E,'Revenue per capita'!T$1)/$B283)</f>
        <v>0.10647844527441919</v>
      </c>
      <c r="U283" s="2">
        <f>IF('Number of Firms per 1000 Capita'!U283=0,"",SUMIFS(allNAICS!$P:$P,allNAICS!$C:$C,'Revenue per capita'!$A283,allNAICS!$E:$E,'Revenue per capita'!U$1)/$B283)</f>
        <v>6.183867823004368</v>
      </c>
      <c r="V283" s="2">
        <f>IF('Number of Firms per 1000 Capita'!V283=0,"",SUMIFS(allNAICS!$P:$P,allNAICS!$C:$C,'Revenue per capita'!$A283,allNAICS!$E:$E,'Revenue per capita'!V$1)/$B283)</f>
        <v>0.44348167373551939</v>
      </c>
      <c r="W283" s="2">
        <f>IF('Number of Firms per 1000 Capita'!W283=0,"",SUMIFS(allNAICS!$P:$P,allNAICS!$C:$C,'Revenue per capita'!$A283,allNAICS!$E:$E,'Revenue per capita'!W$1)/$B283)</f>
        <v>3.4595277584351458</v>
      </c>
      <c r="X283" s="2">
        <f>IF('Number of Firms per 1000 Capita'!X283=0,"",SUMIFS(allNAICS!$P:$P,allNAICS!$C:$C,'Revenue per capita'!$A283,allNAICS!$E:$E,'Revenue per capita'!X$1)/$B283)</f>
        <v>1.139071975691587</v>
      </c>
      <c r="Y283" s="2">
        <f>IF('Number of Firms per 1000 Capita'!Y283=0,"",SUMIFS(allNAICS!$P:$P,allNAICS!$C:$C,'Revenue per capita'!$A283,allNAICS!$E:$E,'Revenue per capita'!Y$1)/$B283)</f>
        <v>0.3123301892764449</v>
      </c>
      <c r="Z283" s="2" t="str">
        <f>IF('Number of Firms per 1000 Capita'!Z283=0,"",SUMIFS(allNAICS!$P:$P,allNAICS!$C:$C,'Revenue per capita'!$A283,allNAICS!$E:$E,'Revenue per capita'!Z$1)/$B283)</f>
        <v/>
      </c>
    </row>
    <row r="284" spans="1:26" x14ac:dyDescent="0.45">
      <c r="A284" s="2" t="s">
        <v>775</v>
      </c>
      <c r="B284" s="2">
        <v>1170057</v>
      </c>
      <c r="C284" s="2" t="s">
        <v>727</v>
      </c>
      <c r="D284" s="2">
        <v>40.760779300000003</v>
      </c>
      <c r="E284" s="2">
        <v>-111.89104740000001</v>
      </c>
      <c r="F284" s="3">
        <f t="shared" si="4"/>
        <v>116.35858680389076</v>
      </c>
      <c r="G284" s="2">
        <f>IF('Number of Firms per 1000 Capita'!G284=0,"",SUMIFS(allNAICS!$P:$P,allNAICS!$C:$C,'Revenue per capita'!$A284,allNAICS!$E:$E,'Revenue per capita'!G$1)/$B284)</f>
        <v>2.9647273594363352E-2</v>
      </c>
      <c r="H284" s="2">
        <f>IF('Number of Firms per 1000 Capita'!H284=0,"",SUMIFS(allNAICS!$P:$P,allNAICS!$C:$C,'Revenue per capita'!$A284,allNAICS!$E:$E,'Revenue per capita'!H$1)/$B284)</f>
        <v>0</v>
      </c>
      <c r="I284" s="2">
        <f>IF('Number of Firms per 1000 Capita'!I284=0,"",SUMIFS(allNAICS!$P:$P,allNAICS!$C:$C,'Revenue per capita'!$A284,allNAICS!$E:$E,'Revenue per capita'!I$1)/$B284)</f>
        <v>1.892772745259419</v>
      </c>
      <c r="J284" s="2">
        <f>IF('Number of Firms per 1000 Capita'!J284=0,"",SUMIFS(allNAICS!$P:$P,allNAICS!$C:$C,'Revenue per capita'!$A284,allNAICS!$E:$E,'Revenue per capita'!J$1)/$B284)</f>
        <v>7.8966417875368462</v>
      </c>
      <c r="K284" s="2">
        <f>IF('Number of Firms per 1000 Capita'!K284=0,"",SUMIFS(allNAICS!$P:$P,allNAICS!$C:$C,'Revenue per capita'!$A284,allNAICS!$E:$E,'Revenue per capita'!K$1)/$B284)</f>
        <v>19.309131948272604</v>
      </c>
      <c r="L284" s="2">
        <f>IF('Number of Firms per 1000 Capita'!L284=0,"",SUMIFS(allNAICS!$P:$P,allNAICS!$C:$C,'Revenue per capita'!$A284,allNAICS!$E:$E,'Revenue per capita'!L$1)/$B284)</f>
        <v>24.245142758002387</v>
      </c>
      <c r="M284" s="2">
        <f>IF('Number of Firms per 1000 Capita'!M284=0,"",SUMIFS(allNAICS!$P:$P,allNAICS!$C:$C,'Revenue per capita'!$A284,allNAICS!$E:$E,'Revenue per capita'!M$1)/$B284)</f>
        <v>15.549173245405994</v>
      </c>
      <c r="N284" s="2">
        <f>IF('Number of Firms per 1000 Capita'!N284=0,"",SUMIFS(allNAICS!$P:$P,allNAICS!$C:$C,'Revenue per capita'!$A284,allNAICS!$E:$E,'Revenue per capita'!N$1)/$B284)</f>
        <v>5.9073122078667959</v>
      </c>
      <c r="O284" s="2">
        <f>IF('Number of Firms per 1000 Capita'!O284=0,"",SUMIFS(allNAICS!$P:$P,allNAICS!$C:$C,'Revenue per capita'!$A284,allNAICS!$E:$E,'Revenue per capita'!O$1)/$B284)</f>
        <v>4.693146573201135</v>
      </c>
      <c r="P284" s="2">
        <f>IF('Number of Firms per 1000 Capita'!P284=0,"",SUMIFS(allNAICS!$P:$P,allNAICS!$C:$C,'Revenue per capita'!$A284,allNAICS!$E:$E,'Revenue per capita'!P$1)/$B284)</f>
        <v>14.843852906311401</v>
      </c>
      <c r="Q284" s="2">
        <f>IF('Number of Firms per 1000 Capita'!Q284=0,"",SUMIFS(allNAICS!$P:$P,allNAICS!$C:$C,'Revenue per capita'!$A284,allNAICS!$E:$E,'Revenue per capita'!Q$1)/$B284)</f>
        <v>2.5935864663003598</v>
      </c>
      <c r="R284" s="2">
        <f>IF('Number of Firms per 1000 Capita'!R284=0,"",SUMIFS(allNAICS!$P:$P,allNAICS!$C:$C,'Revenue per capita'!$A284,allNAICS!$E:$E,'Revenue per capita'!R$1)/$B284)</f>
        <v>5.8569240643831879</v>
      </c>
      <c r="S284" s="2">
        <f>IF('Number of Firms per 1000 Capita'!S284=0,"",SUMIFS(allNAICS!$P:$P,allNAICS!$C:$C,'Revenue per capita'!$A284,allNAICS!$E:$E,'Revenue per capita'!S$1)/$B284)</f>
        <v>2.8532541577034283</v>
      </c>
      <c r="T284" s="2">
        <f>IF('Number of Firms per 1000 Capita'!T284=0,"",SUMIFS(allNAICS!$P:$P,allNAICS!$C:$C,'Revenue per capita'!$A284,allNAICS!$E:$E,'Revenue per capita'!T$1)/$B284)</f>
        <v>0.84935007439808485</v>
      </c>
      <c r="U284" s="2">
        <f>IF('Number of Firms per 1000 Capita'!U284=0,"",SUMIFS(allNAICS!$P:$P,allNAICS!$C:$C,'Revenue per capita'!$A284,allNAICS!$E:$E,'Revenue per capita'!U$1)/$B284)</f>
        <v>5.5382618111767208</v>
      </c>
      <c r="V284" s="2">
        <f>IF('Number of Firms per 1000 Capita'!V284=0,"",SUMIFS(allNAICS!$P:$P,allNAICS!$C:$C,'Revenue per capita'!$A284,allNAICS!$E:$E,'Revenue per capita'!V$1)/$B284)</f>
        <v>0.57168496919380851</v>
      </c>
      <c r="W284" s="2">
        <f>IF('Number of Firms per 1000 Capita'!W284=0,"",SUMIFS(allNAICS!$P:$P,allNAICS!$C:$C,'Revenue per capita'!$A284,allNAICS!$E:$E,'Revenue per capita'!W$1)/$B284)</f>
        <v>1.9254378205506228</v>
      </c>
      <c r="X284" s="2">
        <f>IF('Number of Firms per 1000 Capita'!X284=0,"",SUMIFS(allNAICS!$P:$P,allNAICS!$C:$C,'Revenue per capita'!$A284,allNAICS!$E:$E,'Revenue per capita'!X$1)/$B284)</f>
        <v>0.88020156282984507</v>
      </c>
      <c r="Y284" s="2">
        <f>IF('Number of Firms per 1000 Capita'!Y284=0,"",SUMIFS(allNAICS!$P:$P,allNAICS!$C:$C,'Revenue per capita'!$A284,allNAICS!$E:$E,'Revenue per capita'!Y$1)/$B284)</f>
        <v>0.92306443190374488</v>
      </c>
      <c r="Z284" s="2" t="str">
        <f>IF('Number of Firms per 1000 Capita'!Z284=0,"",SUMIFS(allNAICS!$P:$P,allNAICS!$C:$C,'Revenue per capita'!$A284,allNAICS!$E:$E,'Revenue per capita'!Z$1)/$B284)</f>
        <v/>
      </c>
    </row>
    <row r="285" spans="1:26" x14ac:dyDescent="0.45">
      <c r="A285" s="2" t="s">
        <v>776</v>
      </c>
      <c r="B285" s="2">
        <v>118498</v>
      </c>
      <c r="C285" s="2" t="s">
        <v>445</v>
      </c>
      <c r="D285" s="2">
        <v>31.463772299999999</v>
      </c>
      <c r="E285" s="2">
        <v>-100.4370375</v>
      </c>
      <c r="F285" s="3">
        <f t="shared" si="4"/>
        <v>62.54541004911475</v>
      </c>
      <c r="G285" s="2">
        <f>IF('Number of Firms per 1000 Capita'!G285=0,"",SUMIFS(allNAICS!$P:$P,allNAICS!$C:$C,'Revenue per capita'!$A285,allNAICS!$E:$E,'Revenue per capita'!G$1)/$B285)</f>
        <v>8.4330537224256943E-2</v>
      </c>
      <c r="H285" s="2">
        <f>IF('Number of Firms per 1000 Capita'!H285=0,"",SUMIFS(allNAICS!$P:$P,allNAICS!$C:$C,'Revenue per capita'!$A285,allNAICS!$E:$E,'Revenue per capita'!H$1)/$B285)</f>
        <v>2.9616111664331886</v>
      </c>
      <c r="I285" s="2">
        <f>IF('Number of Firms per 1000 Capita'!I285=0,"",SUMIFS(allNAICS!$P:$P,allNAICS!$C:$C,'Revenue per capita'!$A285,allNAICS!$E:$E,'Revenue per capita'!I$1)/$B285)</f>
        <v>1.0080929635943223</v>
      </c>
      <c r="J285" s="2">
        <f>IF('Number of Firms per 1000 Capita'!J285=0,"",SUMIFS(allNAICS!$P:$P,allNAICS!$C:$C,'Revenue per capita'!$A285,allNAICS!$E:$E,'Revenue per capita'!J$1)/$B285)</f>
        <v>3.4890715455113166</v>
      </c>
      <c r="K285" s="2">
        <f>IF('Number of Firms per 1000 Capita'!K285=0,"",SUMIFS(allNAICS!$P:$P,allNAICS!$C:$C,'Revenue per capita'!$A285,allNAICS!$E:$E,'Revenue per capita'!K$1)/$B285)</f>
        <v>12.969349693665716</v>
      </c>
      <c r="L285" s="2">
        <f>IF('Number of Firms per 1000 Capita'!L285=0,"",SUMIFS(allNAICS!$P:$P,allNAICS!$C:$C,'Revenue per capita'!$A285,allNAICS!$E:$E,'Revenue per capita'!L$1)/$B285)</f>
        <v>5.1255801785684145</v>
      </c>
      <c r="M285" s="2">
        <f>IF('Number of Firms per 1000 Capita'!M285=0,"",SUMIFS(allNAICS!$P:$P,allNAICS!$C:$C,'Revenue per capita'!$A285,allNAICS!$E:$E,'Revenue per capita'!M$1)/$B285)</f>
        <v>17.480961703995003</v>
      </c>
      <c r="N285" s="2">
        <f>IF('Number of Firms per 1000 Capita'!N285=0,"",SUMIFS(allNAICS!$P:$P,allNAICS!$C:$C,'Revenue per capita'!$A285,allNAICS!$E:$E,'Revenue per capita'!N$1)/$B285)</f>
        <v>1.1419686408209422</v>
      </c>
      <c r="O285" s="2">
        <f>IF('Number of Firms per 1000 Capita'!O285=0,"",SUMIFS(allNAICS!$P:$P,allNAICS!$C:$C,'Revenue per capita'!$A285,allNAICS!$E:$E,'Revenue per capita'!O$1)/$B285)</f>
        <v>1.5538405711488801</v>
      </c>
      <c r="P285" s="2">
        <f>IF('Number of Firms per 1000 Capita'!P285=0,"",SUMIFS(allNAICS!$P:$P,allNAICS!$C:$C,'Revenue per capita'!$A285,allNAICS!$E:$E,'Revenue per capita'!P$1)/$B285)</f>
        <v>2.7215564819659401</v>
      </c>
      <c r="Q285" s="2">
        <f>IF('Number of Firms per 1000 Capita'!Q285=0,"",SUMIFS(allNAICS!$P:$P,allNAICS!$C:$C,'Revenue per capita'!$A285,allNAICS!$E:$E,'Revenue per capita'!Q$1)/$B285)</f>
        <v>1.3409002683589597</v>
      </c>
      <c r="R285" s="2">
        <f>IF('Number of Firms per 1000 Capita'!R285=0,"",SUMIFS(allNAICS!$P:$P,allNAICS!$C:$C,'Revenue per capita'!$A285,allNAICS!$E:$E,'Revenue per capita'!R$1)/$B285)</f>
        <v>1.5885500177218181</v>
      </c>
      <c r="S285" s="2">
        <f>IF('Number of Firms per 1000 Capita'!S285=0,"",SUMIFS(allNAICS!$P:$P,allNAICS!$C:$C,'Revenue per capita'!$A285,allNAICS!$E:$E,'Revenue per capita'!S$1)/$B285)</f>
        <v>1.2185268949686914</v>
      </c>
      <c r="T285" s="2">
        <f>IF('Number of Firms per 1000 Capita'!T285=0,"",SUMIFS(allNAICS!$P:$P,allNAICS!$C:$C,'Revenue per capita'!$A285,allNAICS!$E:$E,'Revenue per capita'!T$1)/$B285)</f>
        <v>0.18112541983830951</v>
      </c>
      <c r="U285" s="2">
        <f>IF('Number of Firms per 1000 Capita'!U285=0,"",SUMIFS(allNAICS!$P:$P,allNAICS!$C:$C,'Revenue per capita'!$A285,allNAICS!$E:$E,'Revenue per capita'!U$1)/$B285)</f>
        <v>6.4737126365001938</v>
      </c>
      <c r="V285" s="2">
        <f>IF('Number of Firms per 1000 Capita'!V285=0,"",SUMIFS(allNAICS!$P:$P,allNAICS!$C:$C,'Revenue per capita'!$A285,allNAICS!$E:$E,'Revenue per capita'!V$1)/$B285)</f>
        <v>0.28483181150736719</v>
      </c>
      <c r="W285" s="2">
        <f>IF('Number of Firms per 1000 Capita'!W285=0,"",SUMIFS(allNAICS!$P:$P,allNAICS!$C:$C,'Revenue per capita'!$A285,allNAICS!$E:$E,'Revenue per capita'!W$1)/$B285)</f>
        <v>1.7283076507620381</v>
      </c>
      <c r="X285" s="2">
        <f>IF('Number of Firms per 1000 Capita'!X285=0,"",SUMIFS(allNAICS!$P:$P,allNAICS!$C:$C,'Revenue per capita'!$A285,allNAICS!$E:$E,'Revenue per capita'!X$1)/$B285)</f>
        <v>1.1930918665293928</v>
      </c>
      <c r="Y285" s="2" t="str">
        <f>IF('Number of Firms per 1000 Capita'!Y285=0,"",SUMIFS(allNAICS!$P:$P,allNAICS!$C:$C,'Revenue per capita'!$A285,allNAICS!$E:$E,'Revenue per capita'!Y$1)/$B285)</f>
        <v/>
      </c>
      <c r="Z285" s="2" t="str">
        <f>IF('Number of Firms per 1000 Capita'!Z285=0,"",SUMIFS(allNAICS!$P:$P,allNAICS!$C:$C,'Revenue per capita'!$A285,allNAICS!$E:$E,'Revenue per capita'!Z$1)/$B285)</f>
        <v/>
      </c>
    </row>
    <row r="286" spans="1:26" x14ac:dyDescent="0.45">
      <c r="A286" s="2" t="s">
        <v>777</v>
      </c>
      <c r="B286" s="2">
        <v>2377507</v>
      </c>
      <c r="C286" s="2" t="s">
        <v>445</v>
      </c>
      <c r="D286" s="2">
        <v>29.424121899999999</v>
      </c>
      <c r="E286" s="2">
        <v>-98.493628200000003</v>
      </c>
      <c r="F286" s="3">
        <f t="shared" si="4"/>
        <v>118.68226802276504</v>
      </c>
      <c r="G286" s="2">
        <f>IF('Number of Firms per 1000 Capita'!G286=0,"",SUMIFS(allNAICS!$P:$P,allNAICS!$C:$C,'Revenue per capita'!$A286,allNAICS!$E:$E,'Revenue per capita'!G$1)/$B286)</f>
        <v>3.0069732707411586E-2</v>
      </c>
      <c r="H286" s="2">
        <f>IF('Number of Firms per 1000 Capita'!H286=0,"",SUMIFS(allNAICS!$P:$P,allNAICS!$C:$C,'Revenue per capita'!$A286,allNAICS!$E:$E,'Revenue per capita'!H$1)/$B286)</f>
        <v>1.2150933730163571</v>
      </c>
      <c r="I286" s="2">
        <f>IF('Number of Firms per 1000 Capita'!I286=0,"",SUMIFS(allNAICS!$P:$P,allNAICS!$C:$C,'Revenue per capita'!$A286,allNAICS!$E:$E,'Revenue per capita'!I$1)/$B286)</f>
        <v>0.19671782249221559</v>
      </c>
      <c r="J286" s="2">
        <f>IF('Number of Firms per 1000 Capita'!J286=0,"",SUMIFS(allNAICS!$P:$P,allNAICS!$C:$C,'Revenue per capita'!$A286,allNAICS!$E:$E,'Revenue per capita'!J$1)/$B286)</f>
        <v>4.6274681841104988</v>
      </c>
      <c r="K286" s="2">
        <f>IF('Number of Firms per 1000 Capita'!K286=0,"",SUMIFS(allNAICS!$P:$P,allNAICS!$C:$C,'Revenue per capita'!$A286,allNAICS!$E:$E,'Revenue per capita'!K$1)/$B286)</f>
        <v>7.7237656923828197</v>
      </c>
      <c r="L286" s="2">
        <f>IF('Number of Firms per 1000 Capita'!L286=0,"",SUMIFS(allNAICS!$P:$P,allNAICS!$C:$C,'Revenue per capita'!$A286,allNAICS!$E:$E,'Revenue per capita'!L$1)/$B286)</f>
        <v>54.700222964643217</v>
      </c>
      <c r="M286" s="2">
        <f>IF('Number of Firms per 1000 Capita'!M286=0,"",SUMIFS(allNAICS!$P:$P,allNAICS!$C:$C,'Revenue per capita'!$A286,allNAICS!$E:$E,'Revenue per capita'!M$1)/$B286)</f>
        <v>13.844760919736514</v>
      </c>
      <c r="N286" s="2">
        <f>IF('Number of Firms per 1000 Capita'!N286=0,"",SUMIFS(allNAICS!$P:$P,allNAICS!$C:$C,'Revenue per capita'!$A286,allNAICS!$E:$E,'Revenue per capita'!N$1)/$B286)</f>
        <v>1.9528274785310833</v>
      </c>
      <c r="O286" s="2">
        <f>IF('Number of Firms per 1000 Capita'!O286=0,"",SUMIFS(allNAICS!$P:$P,allNAICS!$C:$C,'Revenue per capita'!$A286,allNAICS!$E:$E,'Revenue per capita'!O$1)/$B286)</f>
        <v>2.2939898809971959</v>
      </c>
      <c r="P286" s="2">
        <f>IF('Number of Firms per 1000 Capita'!P286=0,"",SUMIFS(allNAICS!$P:$P,allNAICS!$C:$C,'Revenue per capita'!$A286,allNAICS!$E:$E,'Revenue per capita'!P$1)/$B286)</f>
        <v>13.99957560587624</v>
      </c>
      <c r="Q286" s="2">
        <f>IF('Number of Firms per 1000 Capita'!Q286=0,"",SUMIFS(allNAICS!$P:$P,allNAICS!$C:$C,'Revenue per capita'!$A286,allNAICS!$E:$E,'Revenue per capita'!Q$1)/$B286)</f>
        <v>1.893005993252596</v>
      </c>
      <c r="R286" s="2">
        <f>IF('Number of Firms per 1000 Capita'!R286=0,"",SUMIFS(allNAICS!$P:$P,allNAICS!$C:$C,'Revenue per capita'!$A286,allNAICS!$E:$E,'Revenue per capita'!R$1)/$B286)</f>
        <v>3.3016748215672971</v>
      </c>
      <c r="S286" s="2">
        <f>IF('Number of Firms per 1000 Capita'!S286=0,"",SUMIFS(allNAICS!$P:$P,allNAICS!$C:$C,'Revenue per capita'!$A286,allNAICS!$E:$E,'Revenue per capita'!S$1)/$B286)</f>
        <v>2.3294913537583697</v>
      </c>
      <c r="T286" s="2">
        <f>IF('Number of Firms per 1000 Capita'!T286=0,"",SUMIFS(allNAICS!$P:$P,allNAICS!$C:$C,'Revenue per capita'!$A286,allNAICS!$E:$E,'Revenue per capita'!T$1)/$B286)</f>
        <v>0.6486147043941406</v>
      </c>
      <c r="U286" s="2">
        <f>IF('Number of Firms per 1000 Capita'!U286=0,"",SUMIFS(allNAICS!$P:$P,allNAICS!$C:$C,'Revenue per capita'!$A286,allNAICS!$E:$E,'Revenue per capita'!U$1)/$B286)</f>
        <v>5.4584499646057827</v>
      </c>
      <c r="V286" s="2">
        <f>IF('Number of Firms per 1000 Capita'!V286=0,"",SUMIFS(allNAICS!$P:$P,allNAICS!$C:$C,'Revenue per capita'!$A286,allNAICS!$E:$E,'Revenue per capita'!V$1)/$B286)</f>
        <v>0.45708593076697568</v>
      </c>
      <c r="W286" s="2">
        <f>IF('Number of Firms per 1000 Capita'!W286=0,"",SUMIFS(allNAICS!$P:$P,allNAICS!$C:$C,'Revenue per capita'!$A286,allNAICS!$E:$E,'Revenue per capita'!W$1)/$B286)</f>
        <v>2.5329124162410457</v>
      </c>
      <c r="X286" s="2">
        <f>IF('Number of Firms per 1000 Capita'!X286=0,"",SUMIFS(allNAICS!$P:$P,allNAICS!$C:$C,'Revenue per capita'!$A286,allNAICS!$E:$E,'Revenue per capita'!X$1)/$B286)</f>
        <v>0.92045533409575664</v>
      </c>
      <c r="Y286" s="2">
        <f>IF('Number of Firms per 1000 Capita'!Y286=0,"",SUMIFS(allNAICS!$P:$P,allNAICS!$C:$C,'Revenue per capita'!$A286,allNAICS!$E:$E,'Revenue per capita'!Y$1)/$B286)</f>
        <v>0.55394200732111409</v>
      </c>
      <c r="Z286" s="2">
        <f>IF('Number of Firms per 1000 Capita'!Z286=0,"",SUMIFS(allNAICS!$P:$P,allNAICS!$C:$C,'Revenue per capita'!$A286,allNAICS!$E:$E,'Revenue per capita'!Z$1)/$B286)</f>
        <v>2.1438422683929008E-3</v>
      </c>
    </row>
    <row r="287" spans="1:26" x14ac:dyDescent="0.45">
      <c r="A287" s="2" t="s">
        <v>778</v>
      </c>
      <c r="B287" s="2">
        <v>3283665</v>
      </c>
      <c r="C287" s="2" t="s">
        <v>480</v>
      </c>
      <c r="D287" s="2">
        <v>32.715738000000002</v>
      </c>
      <c r="E287" s="2">
        <v>-117.1610838</v>
      </c>
      <c r="F287" s="3">
        <f t="shared" si="4"/>
        <v>84.05124396063546</v>
      </c>
      <c r="G287" s="2">
        <f>IF('Number of Firms per 1000 Capita'!G287=0,"",SUMIFS(allNAICS!$P:$P,allNAICS!$C:$C,'Revenue per capita'!$A287,allNAICS!$E:$E,'Revenue per capita'!G$1)/$B287)</f>
        <v>8.9264891516034672E-2</v>
      </c>
      <c r="H287" s="2">
        <f>IF('Number of Firms per 1000 Capita'!H287=0,"",SUMIFS(allNAICS!$P:$P,allNAICS!$C:$C,'Revenue per capita'!$A287,allNAICS!$E:$E,'Revenue per capita'!H$1)/$B287)</f>
        <v>1.5670904309666181E-2</v>
      </c>
      <c r="I287" s="2">
        <f>IF('Number of Firms per 1000 Capita'!I287=0,"",SUMIFS(allNAICS!$P:$P,allNAICS!$C:$C,'Revenue per capita'!$A287,allNAICS!$E:$E,'Revenue per capita'!I$1)/$B287)</f>
        <v>0</v>
      </c>
      <c r="J287" s="2">
        <f>IF('Number of Firms per 1000 Capita'!J287=0,"",SUMIFS(allNAICS!$P:$P,allNAICS!$C:$C,'Revenue per capita'!$A287,allNAICS!$E:$E,'Revenue per capita'!J$1)/$B287)</f>
        <v>5.4067820560258122</v>
      </c>
      <c r="K287" s="2">
        <f>IF('Number of Firms per 1000 Capita'!K287=0,"",SUMIFS(allNAICS!$P:$P,allNAICS!$C:$C,'Revenue per capita'!$A287,allNAICS!$E:$E,'Revenue per capita'!K$1)/$B287)</f>
        <v>10.264142657670622</v>
      </c>
      <c r="L287" s="2">
        <f>IF('Number of Firms per 1000 Capita'!L287=0,"",SUMIFS(allNAICS!$P:$P,allNAICS!$C:$C,'Revenue per capita'!$A287,allNAICS!$E:$E,'Revenue per capita'!L$1)/$B287)</f>
        <v>15.101053243860138</v>
      </c>
      <c r="M287" s="2">
        <f>IF('Number of Firms per 1000 Capita'!M287=0,"",SUMIFS(allNAICS!$P:$P,allNAICS!$C:$C,'Revenue per capita'!$A287,allNAICS!$E:$E,'Revenue per capita'!M$1)/$B287)</f>
        <v>12.9142284611859</v>
      </c>
      <c r="N287" s="2">
        <f>IF('Number of Firms per 1000 Capita'!N287=0,"",SUMIFS(allNAICS!$P:$P,allNAICS!$C:$C,'Revenue per capita'!$A287,allNAICS!$E:$E,'Revenue per capita'!N$1)/$B287)</f>
        <v>1.1597690385590491</v>
      </c>
      <c r="O287" s="2">
        <f>IF('Number of Firms per 1000 Capita'!O287=0,"",SUMIFS(allNAICS!$P:$P,allNAICS!$C:$C,'Revenue per capita'!$A287,allNAICS!$E:$E,'Revenue per capita'!O$1)/$B287)</f>
        <v>3.9403313066345076</v>
      </c>
      <c r="P287" s="2">
        <f>IF('Number of Firms per 1000 Capita'!P287=0,"",SUMIFS(allNAICS!$P:$P,allNAICS!$C:$C,'Revenue per capita'!$A287,allNAICS!$E:$E,'Revenue per capita'!P$1)/$B287)</f>
        <v>7.2829101019744709</v>
      </c>
      <c r="Q287" s="2">
        <f>IF('Number of Firms per 1000 Capita'!Q287=0,"",SUMIFS(allNAICS!$P:$P,allNAICS!$C:$C,'Revenue per capita'!$A287,allNAICS!$E:$E,'Revenue per capita'!Q$1)/$B287)</f>
        <v>3.3833040215734553</v>
      </c>
      <c r="R287" s="2">
        <f>IF('Number of Firms per 1000 Capita'!R287=0,"",SUMIFS(allNAICS!$P:$P,allNAICS!$C:$C,'Revenue per capita'!$A287,allNAICS!$E:$E,'Revenue per capita'!R$1)/$B287)</f>
        <v>9.2904501524972858</v>
      </c>
      <c r="S287" s="2">
        <f>IF('Number of Firms per 1000 Capita'!S287=0,"",SUMIFS(allNAICS!$P:$P,allNAICS!$C:$C,'Revenue per capita'!$A287,allNAICS!$E:$E,'Revenue per capita'!S$1)/$B287)</f>
        <v>2.7155133060162959</v>
      </c>
      <c r="T287" s="2">
        <f>IF('Number of Firms per 1000 Capita'!T287=0,"",SUMIFS(allNAICS!$P:$P,allNAICS!$C:$C,'Revenue per capita'!$A287,allNAICS!$E:$E,'Revenue per capita'!T$1)/$B287)</f>
        <v>0.82667720367333453</v>
      </c>
      <c r="U287" s="2">
        <f>IF('Number of Firms per 1000 Capita'!U287=0,"",SUMIFS(allNAICS!$P:$P,allNAICS!$C:$C,'Revenue per capita'!$A287,allNAICS!$E:$E,'Revenue per capita'!U$1)/$B287)</f>
        <v>5.8185643176146167</v>
      </c>
      <c r="V287" s="2">
        <f>IF('Number of Firms per 1000 Capita'!V287=0,"",SUMIFS(allNAICS!$P:$P,allNAICS!$C:$C,'Revenue per capita'!$A287,allNAICS!$E:$E,'Revenue per capita'!V$1)/$B287)</f>
        <v>0.90933179846299794</v>
      </c>
      <c r="W287" s="2">
        <f>IF('Number of Firms per 1000 Capita'!W287=0,"",SUMIFS(allNAICS!$P:$P,allNAICS!$C:$C,'Revenue per capita'!$A287,allNAICS!$E:$E,'Revenue per capita'!W$1)/$B287)</f>
        <v>2.8171457807054008</v>
      </c>
      <c r="X287" s="2">
        <f>IF('Number of Firms per 1000 Capita'!X287=0,"",SUMIFS(allNAICS!$P:$P,allNAICS!$C:$C,'Revenue per capita'!$A287,allNAICS!$E:$E,'Revenue per capita'!X$1)/$B287)</f>
        <v>1.0711448945005049</v>
      </c>
      <c r="Y287" s="2">
        <f>IF('Number of Firms per 1000 Capita'!Y287=0,"",SUMIFS(allNAICS!$P:$P,allNAICS!$C:$C,'Revenue per capita'!$A287,allNAICS!$E:$E,'Revenue per capita'!Y$1)/$B287)</f>
        <v>1.0385468676006839</v>
      </c>
      <c r="Z287" s="2">
        <f>IF('Number of Firms per 1000 Capita'!Z287=0,"",SUMIFS(allNAICS!$P:$P,allNAICS!$C:$C,'Revenue per capita'!$A287,allNAICS!$E:$E,'Revenue per capita'!Z$1)/$B287)</f>
        <v>6.4129562546727517E-3</v>
      </c>
    </row>
    <row r="288" spans="1:26" x14ac:dyDescent="0.45">
      <c r="A288" s="2" t="s">
        <v>779</v>
      </c>
      <c r="B288" s="2">
        <v>4641820</v>
      </c>
      <c r="C288" s="2" t="s">
        <v>480</v>
      </c>
      <c r="D288" s="2">
        <v>37.774929499999999</v>
      </c>
      <c r="E288" s="2">
        <v>-122.4194155</v>
      </c>
      <c r="F288" s="3">
        <f t="shared" si="4"/>
        <v>145.03017631015419</v>
      </c>
      <c r="G288" s="2">
        <f>IF('Number of Firms per 1000 Capita'!G288=0,"",SUMIFS(allNAICS!$P:$P,allNAICS!$C:$C,'Revenue per capita'!$A288,allNAICS!$E:$E,'Revenue per capita'!G$1)/$B288)</f>
        <v>1.6227471121241236E-2</v>
      </c>
      <c r="H288" s="2">
        <f>IF('Number of Firms per 1000 Capita'!H288=0,"",SUMIFS(allNAICS!$P:$P,allNAICS!$C:$C,'Revenue per capita'!$A288,allNAICS!$E:$E,'Revenue per capita'!H$1)/$B288)</f>
        <v>4.0381574468635148E-2</v>
      </c>
      <c r="I288" s="2">
        <f>IF('Number of Firms per 1000 Capita'!I288=0,"",SUMIFS(allNAICS!$P:$P,allNAICS!$C:$C,'Revenue per capita'!$A288,allNAICS!$E:$E,'Revenue per capita'!I$1)/$B288)</f>
        <v>0</v>
      </c>
      <c r="J288" s="2">
        <f>IF('Number of Firms per 1000 Capita'!J288=0,"",SUMIFS(allNAICS!$P:$P,allNAICS!$C:$C,'Revenue per capita'!$A288,allNAICS!$E:$E,'Revenue per capita'!J$1)/$B288)</f>
        <v>6.6762899035292191</v>
      </c>
      <c r="K288" s="2">
        <f>IF('Number of Firms per 1000 Capita'!K288=0,"",SUMIFS(allNAICS!$P:$P,allNAICS!$C:$C,'Revenue per capita'!$A288,allNAICS!$E:$E,'Revenue per capita'!K$1)/$B288)</f>
        <v>18.910862334170648</v>
      </c>
      <c r="L288" s="2">
        <f>IF('Number of Firms per 1000 Capita'!L288=0,"",SUMIFS(allNAICS!$P:$P,allNAICS!$C:$C,'Revenue per capita'!$A288,allNAICS!$E:$E,'Revenue per capita'!L$1)/$B288)</f>
        <v>28.999646690306818</v>
      </c>
      <c r="M288" s="2">
        <f>IF('Number of Firms per 1000 Capita'!M288=0,"",SUMIFS(allNAICS!$P:$P,allNAICS!$C:$C,'Revenue per capita'!$A288,allNAICS!$E:$E,'Revenue per capita'!M$1)/$B288)</f>
        <v>13.23233063755165</v>
      </c>
      <c r="N288" s="2">
        <f>IF('Number of Firms per 1000 Capita'!N288=0,"",SUMIFS(allNAICS!$P:$P,allNAICS!$C:$C,'Revenue per capita'!$A288,allNAICS!$E:$E,'Revenue per capita'!N$1)/$B288)</f>
        <v>4.1155404561141964</v>
      </c>
      <c r="O288" s="2">
        <f>IF('Number of Firms per 1000 Capita'!O288=0,"",SUMIFS(allNAICS!$P:$P,allNAICS!$C:$C,'Revenue per capita'!$A288,allNAICS!$E:$E,'Revenue per capita'!O$1)/$B288)</f>
        <v>12.704254365744472</v>
      </c>
      <c r="P288" s="2">
        <f>IF('Number of Firms per 1000 Capita'!P288=0,"",SUMIFS(allNAICS!$P:$P,allNAICS!$C:$C,'Revenue per capita'!$A288,allNAICS!$E:$E,'Revenue per capita'!P$1)/$B288)</f>
        <v>20.436172449599511</v>
      </c>
      <c r="Q288" s="2">
        <f>IF('Number of Firms per 1000 Capita'!Q288=0,"",SUMIFS(allNAICS!$P:$P,allNAICS!$C:$C,'Revenue per capita'!$A288,allNAICS!$E:$E,'Revenue per capita'!Q$1)/$B288)</f>
        <v>4.1567210706145437</v>
      </c>
      <c r="R288" s="2">
        <f>IF('Number of Firms per 1000 Capita'!R288=0,"",SUMIFS(allNAICS!$P:$P,allNAICS!$C:$C,'Revenue per capita'!$A288,allNAICS!$E:$E,'Revenue per capita'!R$1)/$B288)</f>
        <v>14.740089663106282</v>
      </c>
      <c r="S288" s="2">
        <f>IF('Number of Firms per 1000 Capita'!S288=0,"",SUMIFS(allNAICS!$P:$P,allNAICS!$C:$C,'Revenue per capita'!$A288,allNAICS!$E:$E,'Revenue per capita'!S$1)/$B288)</f>
        <v>5.5302801487347635</v>
      </c>
      <c r="T288" s="2">
        <f>IF('Number of Firms per 1000 Capita'!T288=0,"",SUMIFS(allNAICS!$P:$P,allNAICS!$C:$C,'Revenue per capita'!$A288,allNAICS!$E:$E,'Revenue per capita'!T$1)/$B288)</f>
        <v>1.0747002253426459</v>
      </c>
      <c r="U288" s="2">
        <f>IF('Number of Firms per 1000 Capita'!U288=0,"",SUMIFS(allNAICS!$P:$P,allNAICS!$C:$C,'Revenue per capita'!$A288,allNAICS!$E:$E,'Revenue per capita'!U$1)/$B288)</f>
        <v>7.6276217087263189</v>
      </c>
      <c r="V288" s="2">
        <f>IF('Number of Firms per 1000 Capita'!V288=0,"",SUMIFS(allNAICS!$P:$P,allNAICS!$C:$C,'Revenue per capita'!$A288,allNAICS!$E:$E,'Revenue per capita'!V$1)/$B288)</f>
        <v>1.1169461547410282</v>
      </c>
      <c r="W288" s="2">
        <f>IF('Number of Firms per 1000 Capita'!W288=0,"",SUMIFS(allNAICS!$P:$P,allNAICS!$C:$C,'Revenue per capita'!$A288,allNAICS!$E:$E,'Revenue per capita'!W$1)/$B288)</f>
        <v>3.249413376649676</v>
      </c>
      <c r="X288" s="2">
        <f>IF('Number of Firms per 1000 Capita'!X288=0,"",SUMIFS(allNAICS!$P:$P,allNAICS!$C:$C,'Revenue per capita'!$A288,allNAICS!$E:$E,'Revenue per capita'!X$1)/$B288)</f>
        <v>1.4581694249238446</v>
      </c>
      <c r="Y288" s="2">
        <f>IF('Number of Firms per 1000 Capita'!Y288=0,"",SUMIFS(allNAICS!$P:$P,allNAICS!$C:$C,'Revenue per capita'!$A288,allNAICS!$E:$E,'Revenue per capita'!Y$1)/$B288)</f>
        <v>0.93836706291928595</v>
      </c>
      <c r="Z288" s="2">
        <f>IF('Number of Firms per 1000 Capita'!Z288=0,"",SUMIFS(allNAICS!$P:$P,allNAICS!$C:$C,'Revenue per capita'!$A288,allNAICS!$E:$E,'Revenue per capita'!Z$1)/$B288)</f>
        <v>6.1615917894274229E-3</v>
      </c>
    </row>
    <row r="289" spans="1:26" x14ac:dyDescent="0.45">
      <c r="A289" s="2" t="s">
        <v>780</v>
      </c>
      <c r="B289" s="2">
        <v>1969897</v>
      </c>
      <c r="C289" s="2" t="s">
        <v>480</v>
      </c>
      <c r="D289" s="2">
        <v>37.339385700000001</v>
      </c>
      <c r="E289" s="2">
        <v>-121.89495549999999</v>
      </c>
      <c r="F289" s="3">
        <f t="shared" si="4"/>
        <v>179.12520451576913</v>
      </c>
      <c r="G289" s="2">
        <f>IF('Number of Firms per 1000 Capita'!G289=0,"",SUMIFS(allNAICS!$P:$P,allNAICS!$C:$C,'Revenue per capita'!$A289,allNAICS!$E:$E,'Revenue per capita'!G$1)/$B289)</f>
        <v>2.8710130529667286E-2</v>
      </c>
      <c r="H289" s="2">
        <f>IF('Number of Firms per 1000 Capita'!H289=0,"",SUMIFS(allNAICS!$P:$P,allNAICS!$C:$C,'Revenue per capita'!$A289,allNAICS!$E:$E,'Revenue per capita'!H$1)/$B289)</f>
        <v>1.5223638596332701E-2</v>
      </c>
      <c r="I289" s="2">
        <f>IF('Number of Firms per 1000 Capita'!I289=0,"",SUMIFS(allNAICS!$P:$P,allNAICS!$C:$C,'Revenue per capita'!$A289,allNAICS!$E:$E,'Revenue per capita'!I$1)/$B289)</f>
        <v>0.6889152072418</v>
      </c>
      <c r="J289" s="2">
        <f>IF('Number of Firms per 1000 Capita'!J289=0,"",SUMIFS(allNAICS!$P:$P,allNAICS!$C:$C,'Revenue per capita'!$A289,allNAICS!$E:$E,'Revenue per capita'!J$1)/$B289)</f>
        <v>5.489338275046868</v>
      </c>
      <c r="K289" s="2">
        <f>IF('Number of Firms per 1000 Capita'!K289=0,"",SUMIFS(allNAICS!$P:$P,allNAICS!$C:$C,'Revenue per capita'!$A289,allNAICS!$E:$E,'Revenue per capita'!K$1)/$B289)</f>
        <v>19.410704214484312</v>
      </c>
      <c r="L289" s="2">
        <f>IF('Number of Firms per 1000 Capita'!L289=0,"",SUMIFS(allNAICS!$P:$P,allNAICS!$C:$C,'Revenue per capita'!$A289,allNAICS!$E:$E,'Revenue per capita'!L$1)/$B289)</f>
        <v>60.864904104123212</v>
      </c>
      <c r="M289" s="2">
        <f>IF('Number of Firms per 1000 Capita'!M289=0,"",SUMIFS(allNAICS!$P:$P,allNAICS!$C:$C,'Revenue per capita'!$A289,allNAICS!$E:$E,'Revenue per capita'!M$1)/$B289)</f>
        <v>21.823673014375878</v>
      </c>
      <c r="N289" s="2">
        <f>IF('Number of Firms per 1000 Capita'!N289=0,"",SUMIFS(allNAICS!$P:$P,allNAICS!$C:$C,'Revenue per capita'!$A289,allNAICS!$E:$E,'Revenue per capita'!N$1)/$B289)</f>
        <v>0.96673277841430283</v>
      </c>
      <c r="O289" s="2">
        <f>IF('Number of Firms per 1000 Capita'!O289=0,"",SUMIFS(allNAICS!$P:$P,allNAICS!$C:$C,'Revenue per capita'!$A289,allNAICS!$E:$E,'Revenue per capita'!O$1)/$B289)</f>
        <v>22.77574868127623</v>
      </c>
      <c r="P289" s="2">
        <f>IF('Number of Firms per 1000 Capita'!P289=0,"",SUMIFS(allNAICS!$P:$P,allNAICS!$C:$C,'Revenue per capita'!$A289,allNAICS!$E:$E,'Revenue per capita'!P$1)/$B289)</f>
        <v>4.518030130509362</v>
      </c>
      <c r="Q289" s="2">
        <f>IF('Number of Firms per 1000 Capita'!Q289=0,"",SUMIFS(allNAICS!$P:$P,allNAICS!$C:$C,'Revenue per capita'!$A289,allNAICS!$E:$E,'Revenue per capita'!Q$1)/$B289)</f>
        <v>3.0556419954951961</v>
      </c>
      <c r="R289" s="2">
        <f>IF('Number of Firms per 1000 Capita'!R289=0,"",SUMIFS(allNAICS!$P:$P,allNAICS!$C:$C,'Revenue per capita'!$A289,allNAICS!$E:$E,'Revenue per capita'!R$1)/$B289)</f>
        <v>19.345999308593292</v>
      </c>
      <c r="S289" s="2">
        <f>IF('Number of Firms per 1000 Capita'!S289=0,"",SUMIFS(allNAICS!$P:$P,allNAICS!$C:$C,'Revenue per capita'!$A289,allNAICS!$E:$E,'Revenue per capita'!S$1)/$B289)</f>
        <v>2.7817114295823591</v>
      </c>
      <c r="T289" s="2">
        <f>IF('Number of Firms per 1000 Capita'!T289=0,"",SUMIFS(allNAICS!$P:$P,allNAICS!$C:$C,'Revenue per capita'!$A289,allNAICS!$E:$E,'Revenue per capita'!T$1)/$B289)</f>
        <v>2.4492483617163741</v>
      </c>
      <c r="U289" s="2">
        <f>IF('Number of Firms per 1000 Capita'!U289=0,"",SUMIFS(allNAICS!$P:$P,allNAICS!$C:$C,'Revenue per capita'!$A289,allNAICS!$E:$E,'Revenue per capita'!U$1)/$B289)</f>
        <v>7.0996798309759344</v>
      </c>
      <c r="V289" s="2">
        <f>IF('Number of Firms per 1000 Capita'!V289=0,"",SUMIFS(allNAICS!$P:$P,allNAICS!$C:$C,'Revenue per capita'!$A289,allNAICS!$E:$E,'Revenue per capita'!V$1)/$B289)</f>
        <v>0.81487255425029836</v>
      </c>
      <c r="W289" s="2">
        <f>IF('Number of Firms per 1000 Capita'!W289=0,"",SUMIFS(allNAICS!$P:$P,allNAICS!$C:$C,'Revenue per capita'!$A289,allNAICS!$E:$E,'Revenue per capita'!W$1)/$B289)</f>
        <v>2.572858885515334</v>
      </c>
      <c r="X289" s="2">
        <f>IF('Number of Firms per 1000 Capita'!X289=0,"",SUMIFS(allNAICS!$P:$P,allNAICS!$C:$C,'Revenue per capita'!$A289,allNAICS!$E:$E,'Revenue per capita'!X$1)/$B289)</f>
        <v>1.0729144721779871</v>
      </c>
      <c r="Y289" s="2">
        <f>IF('Number of Firms per 1000 Capita'!Y289=0,"",SUMIFS(allNAICS!$P:$P,allNAICS!$C:$C,'Revenue per capita'!$A289,allNAICS!$E:$E,'Revenue per capita'!Y$1)/$B289)</f>
        <v>3.3469364134266919</v>
      </c>
      <c r="Z289" s="2">
        <f>IF('Number of Firms per 1000 Capita'!Z289=0,"",SUMIFS(allNAICS!$P:$P,allNAICS!$C:$C,'Revenue per capita'!$A289,allNAICS!$E:$E,'Revenue per capita'!Z$1)/$B289)</f>
        <v>3.3610894376711067E-3</v>
      </c>
    </row>
    <row r="290" spans="1:26" x14ac:dyDescent="0.45">
      <c r="A290" s="2" t="s">
        <v>781</v>
      </c>
      <c r="B290" s="2">
        <v>280119</v>
      </c>
      <c r="C290" s="2" t="s">
        <v>480</v>
      </c>
      <c r="D290" s="2">
        <v>35.2827524</v>
      </c>
      <c r="E290" s="2">
        <v>-120.6596156</v>
      </c>
      <c r="F290" s="3">
        <f t="shared" si="4"/>
        <v>51.842063551562013</v>
      </c>
      <c r="G290" s="2">
        <f>IF('Number of Firms per 1000 Capita'!G290=0,"",SUMIFS(allNAICS!$P:$P,allNAICS!$C:$C,'Revenue per capita'!$A290,allNAICS!$E:$E,'Revenue per capita'!G$1)/$B290)</f>
        <v>0.11762857928237642</v>
      </c>
      <c r="H290" s="2">
        <f>IF('Number of Firms per 1000 Capita'!H290=0,"",SUMIFS(allNAICS!$P:$P,allNAICS!$C:$C,'Revenue per capita'!$A290,allNAICS!$E:$E,'Revenue per capita'!H$1)/$B290)</f>
        <v>2.4418193696250524E-2</v>
      </c>
      <c r="I290" s="2" t="str">
        <f>IF('Number of Firms per 1000 Capita'!I290=0,"",SUMIFS(allNAICS!$P:$P,allNAICS!$C:$C,'Revenue per capita'!$A290,allNAICS!$E:$E,'Revenue per capita'!I$1)/$B290)</f>
        <v/>
      </c>
      <c r="J290" s="2">
        <f>IF('Number of Firms per 1000 Capita'!J290=0,"",SUMIFS(allNAICS!$P:$P,allNAICS!$C:$C,'Revenue per capita'!$A290,allNAICS!$E:$E,'Revenue per capita'!J$1)/$B290)</f>
        <v>7.6071955133354034</v>
      </c>
      <c r="K290" s="2">
        <f>IF('Number of Firms per 1000 Capita'!K290=0,"",SUMIFS(allNAICS!$P:$P,allNAICS!$C:$C,'Revenue per capita'!$A290,allNAICS!$E:$E,'Revenue per capita'!K$1)/$B290)</f>
        <v>11.770608205798251</v>
      </c>
      <c r="L290" s="2">
        <f>IF('Number of Firms per 1000 Capita'!L290=0,"",SUMIFS(allNAICS!$P:$P,allNAICS!$C:$C,'Revenue per capita'!$A290,allNAICS!$E:$E,'Revenue per capita'!L$1)/$B290)</f>
        <v>0</v>
      </c>
      <c r="M290" s="2">
        <f>IF('Number of Firms per 1000 Capita'!M290=0,"",SUMIFS(allNAICS!$P:$P,allNAICS!$C:$C,'Revenue per capita'!$A290,allNAICS!$E:$E,'Revenue per capita'!M$1)/$B290)</f>
        <v>12.053527250918359</v>
      </c>
      <c r="N290" s="2">
        <f>IF('Number of Firms per 1000 Capita'!N290=0,"",SUMIFS(allNAICS!$P:$P,allNAICS!$C:$C,'Revenue per capita'!$A290,allNAICS!$E:$E,'Revenue per capita'!N$1)/$B290)</f>
        <v>0.7594415230669822</v>
      </c>
      <c r="O290" s="2">
        <f>IF('Number of Firms per 1000 Capita'!O290=0,"",SUMIFS(allNAICS!$P:$P,allNAICS!$C:$C,'Revenue per capita'!$A290,allNAICS!$E:$E,'Revenue per capita'!O$1)/$B290)</f>
        <v>2.1115597299719049</v>
      </c>
      <c r="P290" s="2">
        <f>IF('Number of Firms per 1000 Capita'!P290=0,"",SUMIFS(allNAICS!$P:$P,allNAICS!$C:$C,'Revenue per capita'!$A290,allNAICS!$E:$E,'Revenue per capita'!P$1)/$B290)</f>
        <v>1.9054259082746976</v>
      </c>
      <c r="Q290" s="2">
        <f>IF('Number of Firms per 1000 Capita'!Q290=0,"",SUMIFS(allNAICS!$P:$P,allNAICS!$C:$C,'Revenue per capita'!$A290,allNAICS!$E:$E,'Revenue per capita'!Q$1)/$B290)</f>
        <v>1.4648738571821263</v>
      </c>
      <c r="R290" s="2">
        <f>IF('Number of Firms per 1000 Capita'!R290=0,"",SUMIFS(allNAICS!$P:$P,allNAICS!$C:$C,'Revenue per capita'!$A290,allNAICS!$E:$E,'Revenue per capita'!R$1)/$B290)</f>
        <v>3.0577897250811263</v>
      </c>
      <c r="S290" s="2">
        <f>IF('Number of Firms per 1000 Capita'!S290=0,"",SUMIFS(allNAICS!$P:$P,allNAICS!$C:$C,'Revenue per capita'!$A290,allNAICS!$E:$E,'Revenue per capita'!S$1)/$B290)</f>
        <v>1.314969709302118</v>
      </c>
      <c r="T290" s="2">
        <f>IF('Number of Firms per 1000 Capita'!T290=0,"",SUMIFS(allNAICS!$P:$P,allNAICS!$C:$C,'Revenue per capita'!$A290,allNAICS!$E:$E,'Revenue per capita'!T$1)/$B290)</f>
        <v>0.41922897054466135</v>
      </c>
      <c r="U290" s="2">
        <f>IF('Number of Firms per 1000 Capita'!U290=0,"",SUMIFS(allNAICS!$P:$P,allNAICS!$C:$C,'Revenue per capita'!$A290,allNAICS!$E:$E,'Revenue per capita'!U$1)/$B290)</f>
        <v>4.2907942695782868</v>
      </c>
      <c r="V290" s="2">
        <f>IF('Number of Firms per 1000 Capita'!V290=0,"",SUMIFS(allNAICS!$P:$P,allNAICS!$C:$C,'Revenue per capita'!$A290,allNAICS!$E:$E,'Revenue per capita'!V$1)/$B290)</f>
        <v>0.33110927855661343</v>
      </c>
      <c r="W290" s="2">
        <f>IF('Number of Firms per 1000 Capita'!W290=0,"",SUMIFS(allNAICS!$P:$P,allNAICS!$C:$C,'Revenue per capita'!$A290,allNAICS!$E:$E,'Revenue per capita'!W$1)/$B290)</f>
        <v>3.8563324872643414</v>
      </c>
      <c r="X290" s="2">
        <f>IF('Number of Firms per 1000 Capita'!X290=0,"",SUMIFS(allNAICS!$P:$P,allNAICS!$C:$C,'Revenue per capita'!$A290,allNAICS!$E:$E,'Revenue per capita'!X$1)/$B290)</f>
        <v>0.75716034970851676</v>
      </c>
      <c r="Y290" s="2">
        <f>IF('Number of Firms per 1000 Capita'!Y290=0,"",SUMIFS(allNAICS!$P:$P,allNAICS!$C:$C,'Revenue per capita'!$A290,allNAICS!$E:$E,'Revenue per capita'!Y$1)/$B290)</f>
        <v>0</v>
      </c>
      <c r="Z290" s="2" t="str">
        <f>IF('Number of Firms per 1000 Capita'!Z290=0,"",SUMIFS(allNAICS!$P:$P,allNAICS!$C:$C,'Revenue per capita'!$A290,allNAICS!$E:$E,'Revenue per capita'!Z$1)/$B290)</f>
        <v/>
      </c>
    </row>
    <row r="291" spans="1:26" x14ac:dyDescent="0.45">
      <c r="A291" s="2" t="s">
        <v>782</v>
      </c>
      <c r="B291" s="2">
        <v>273263</v>
      </c>
      <c r="C291" s="2" t="s">
        <v>480</v>
      </c>
      <c r="D291" s="2">
        <v>36.974117100000001</v>
      </c>
      <c r="E291" s="2">
        <v>-122.03079630000001</v>
      </c>
      <c r="F291" s="3">
        <f t="shared" si="4"/>
        <v>64.670324925072194</v>
      </c>
      <c r="G291" s="2">
        <f>IF('Number of Firms per 1000 Capita'!G291=0,"",SUMIFS(allNAICS!$P:$P,allNAICS!$C:$C,'Revenue per capita'!$A291,allNAICS!$E:$E,'Revenue per capita'!G$1)/$B291)</f>
        <v>0</v>
      </c>
      <c r="H291" s="2" t="str">
        <f>IF('Number of Firms per 1000 Capita'!H291=0,"",SUMIFS(allNAICS!$P:$P,allNAICS!$C:$C,'Revenue per capita'!$A291,allNAICS!$E:$E,'Revenue per capita'!H$1)/$B291)</f>
        <v/>
      </c>
      <c r="I291" s="2" t="str">
        <f>IF('Number of Firms per 1000 Capita'!I291=0,"",SUMIFS(allNAICS!$P:$P,allNAICS!$C:$C,'Revenue per capita'!$A291,allNAICS!$E:$E,'Revenue per capita'!I$1)/$B291)</f>
        <v/>
      </c>
      <c r="J291" s="2">
        <f>IF('Number of Firms per 1000 Capita'!J291=0,"",SUMIFS(allNAICS!$P:$P,allNAICS!$C:$C,'Revenue per capita'!$A291,allNAICS!$E:$E,'Revenue per capita'!J$1)/$B291)</f>
        <v>2.3795171684421237</v>
      </c>
      <c r="K291" s="2">
        <f>IF('Number of Firms per 1000 Capita'!K291=0,"",SUMIFS(allNAICS!$P:$P,allNAICS!$C:$C,'Revenue per capita'!$A291,allNAICS!$E:$E,'Revenue per capita'!K$1)/$B291)</f>
        <v>0</v>
      </c>
      <c r="L291" s="2">
        <f>IF('Number of Firms per 1000 Capita'!L291=0,"",SUMIFS(allNAICS!$P:$P,allNAICS!$C:$C,'Revenue per capita'!$A291,allNAICS!$E:$E,'Revenue per capita'!L$1)/$B291)</f>
        <v>25.82486835027062</v>
      </c>
      <c r="M291" s="2">
        <f>IF('Number of Firms per 1000 Capita'!M291=0,"",SUMIFS(allNAICS!$P:$P,allNAICS!$C:$C,'Revenue per capita'!$A291,allNAICS!$E:$E,'Revenue per capita'!M$1)/$B291)</f>
        <v>16.008457054193212</v>
      </c>
      <c r="N291" s="2">
        <f>IF('Number of Firms per 1000 Capita'!N291=0,"",SUMIFS(allNAICS!$P:$P,allNAICS!$C:$C,'Revenue per capita'!$A291,allNAICS!$E:$E,'Revenue per capita'!N$1)/$B291)</f>
        <v>0</v>
      </c>
      <c r="O291" s="2">
        <f>IF('Number of Firms per 1000 Capita'!O291=0,"",SUMIFS(allNAICS!$P:$P,allNAICS!$C:$C,'Revenue per capita'!$A291,allNAICS!$E:$E,'Revenue per capita'!O$1)/$B291)</f>
        <v>0.99074152007406779</v>
      </c>
      <c r="P291" s="2">
        <f>IF('Number of Firms per 1000 Capita'!P291=0,"",SUMIFS(allNAICS!$P:$P,allNAICS!$C:$C,'Revenue per capita'!$A291,allNAICS!$E:$E,'Revenue per capita'!P$1)/$B291)</f>
        <v>3.6298071820919775</v>
      </c>
      <c r="Q291" s="2">
        <f>IF('Number of Firms per 1000 Capita'!Q291=0,"",SUMIFS(allNAICS!$P:$P,allNAICS!$C:$C,'Revenue per capita'!$A291,allNAICS!$E:$E,'Revenue per capita'!Q$1)/$B291)</f>
        <v>1.3481115262585861</v>
      </c>
      <c r="R291" s="2">
        <f>IF('Number of Firms per 1000 Capita'!R291=0,"",SUMIFS(allNAICS!$P:$P,allNAICS!$C:$C,'Revenue per capita'!$A291,allNAICS!$E:$E,'Revenue per capita'!R$1)/$B291)</f>
        <v>2.8435682840340624</v>
      </c>
      <c r="S291" s="2">
        <f>IF('Number of Firms per 1000 Capita'!S291=0,"",SUMIFS(allNAICS!$P:$P,allNAICS!$C:$C,'Revenue per capita'!$A291,allNAICS!$E:$E,'Revenue per capita'!S$1)/$B291)</f>
        <v>1.1814039954183333</v>
      </c>
      <c r="T291" s="2">
        <f>IF('Number of Firms per 1000 Capita'!T291=0,"",SUMIFS(allNAICS!$P:$P,allNAICS!$C:$C,'Revenue per capita'!$A291,allNAICS!$E:$E,'Revenue per capita'!T$1)/$B291)</f>
        <v>0.41723907005339178</v>
      </c>
      <c r="U291" s="2">
        <f>IF('Number of Firms per 1000 Capita'!U291=0,"",SUMIFS(allNAICS!$P:$P,allNAICS!$C:$C,'Revenue per capita'!$A291,allNAICS!$E:$E,'Revenue per capita'!U$1)/$B291)</f>
        <v>5.8208648810852548</v>
      </c>
      <c r="V291" s="2">
        <f>IF('Number of Firms per 1000 Capita'!V291=0,"",SUMIFS(allNAICS!$P:$P,allNAICS!$C:$C,'Revenue per capita'!$A291,allNAICS!$E:$E,'Revenue per capita'!V$1)/$B291)</f>
        <v>0.68192547106633539</v>
      </c>
      <c r="W291" s="2">
        <f>IF('Number of Firms per 1000 Capita'!W291=0,"",SUMIFS(allNAICS!$P:$P,allNAICS!$C:$C,'Revenue per capita'!$A291,allNAICS!$E:$E,'Revenue per capita'!W$1)/$B291)</f>
        <v>2.1770784921485893</v>
      </c>
      <c r="X291" s="2">
        <f>IF('Number of Firms per 1000 Capita'!X291=0,"",SUMIFS(allNAICS!$P:$P,allNAICS!$C:$C,'Revenue per capita'!$A291,allNAICS!$E:$E,'Revenue per capita'!X$1)/$B291)</f>
        <v>0.71394590559278059</v>
      </c>
      <c r="Y291" s="2">
        <f>IF('Number of Firms per 1000 Capita'!Y291=0,"",SUMIFS(allNAICS!$P:$P,allNAICS!$C:$C,'Revenue per capita'!$A291,allNAICS!$E:$E,'Revenue per capita'!Y$1)/$B291)</f>
        <v>0.65279602434284922</v>
      </c>
      <c r="Z291" s="2" t="str">
        <f>IF('Number of Firms per 1000 Capita'!Z291=0,"",SUMIFS(allNAICS!$P:$P,allNAICS!$C:$C,'Revenue per capita'!$A291,allNAICS!$E:$E,'Revenue per capita'!Z$1)/$B291)</f>
        <v/>
      </c>
    </row>
    <row r="292" spans="1:26" x14ac:dyDescent="0.45">
      <c r="A292" s="2" t="s">
        <v>783</v>
      </c>
      <c r="B292" s="2">
        <v>147514</v>
      </c>
      <c r="C292" s="2" t="s">
        <v>453</v>
      </c>
      <c r="D292" s="2">
        <v>35.686975199999999</v>
      </c>
      <c r="E292" s="2">
        <v>-105.937799</v>
      </c>
      <c r="F292" s="3">
        <f t="shared" si="4"/>
        <v>55.84759412665916</v>
      </c>
      <c r="G292" s="2">
        <f>IF('Number of Firms per 1000 Capita'!G292=0,"",SUMIFS(allNAICS!$P:$P,allNAICS!$C:$C,'Revenue per capita'!$A292,allNAICS!$E:$E,'Revenue per capita'!G$1)/$B292)</f>
        <v>2.2662255785891507E-2</v>
      </c>
      <c r="H292" s="2" t="str">
        <f>IF('Number of Firms per 1000 Capita'!H292=0,"",SUMIFS(allNAICS!$P:$P,allNAICS!$C:$C,'Revenue per capita'!$A292,allNAICS!$E:$E,'Revenue per capita'!H$1)/$B292)</f>
        <v/>
      </c>
      <c r="I292" s="2" t="str">
        <f>IF('Number of Firms per 1000 Capita'!I292=0,"",SUMIFS(allNAICS!$P:$P,allNAICS!$C:$C,'Revenue per capita'!$A292,allNAICS!$E:$E,'Revenue per capita'!I$1)/$B292)</f>
        <v/>
      </c>
      <c r="J292" s="2">
        <f>IF('Number of Firms per 1000 Capita'!J292=0,"",SUMIFS(allNAICS!$P:$P,allNAICS!$C:$C,'Revenue per capita'!$A292,allNAICS!$E:$E,'Revenue per capita'!J$1)/$B292)</f>
        <v>2.5900728066488603</v>
      </c>
      <c r="K292" s="2">
        <f>IF('Number of Firms per 1000 Capita'!K292=0,"",SUMIFS(allNAICS!$P:$P,allNAICS!$C:$C,'Revenue per capita'!$A292,allNAICS!$E:$E,'Revenue per capita'!K$1)/$B292)</f>
        <v>0.87788277722792418</v>
      </c>
      <c r="L292" s="2">
        <f>IF('Number of Firms per 1000 Capita'!L292=0,"",SUMIFS(allNAICS!$P:$P,allNAICS!$C:$C,'Revenue per capita'!$A292,allNAICS!$E:$E,'Revenue per capita'!L$1)/$B292)</f>
        <v>8.623974673590304</v>
      </c>
      <c r="M292" s="2">
        <f>IF('Number of Firms per 1000 Capita'!M292=0,"",SUMIFS(allNAICS!$P:$P,allNAICS!$C:$C,'Revenue per capita'!$A292,allNAICS!$E:$E,'Revenue per capita'!M$1)/$B292)</f>
        <v>16.338225524357011</v>
      </c>
      <c r="N292" s="2">
        <f>IF('Number of Firms per 1000 Capita'!N292=0,"",SUMIFS(allNAICS!$P:$P,allNAICS!$C:$C,'Revenue per capita'!$A292,allNAICS!$E:$E,'Revenue per capita'!N$1)/$B292)</f>
        <v>0.52341472673780121</v>
      </c>
      <c r="O292" s="2">
        <f>IF('Number of Firms per 1000 Capita'!O292=0,"",SUMIFS(allNAICS!$P:$P,allNAICS!$C:$C,'Revenue per capita'!$A292,allNAICS!$E:$E,'Revenue per capita'!O$1)/$B292)</f>
        <v>1.1807896199682741</v>
      </c>
      <c r="P292" s="2">
        <f>IF('Number of Firms per 1000 Capita'!P292=0,"",SUMIFS(allNAICS!$P:$P,allNAICS!$C:$C,'Revenue per capita'!$A292,allNAICS!$E:$E,'Revenue per capita'!P$1)/$B292)</f>
        <v>6.2212942500372845</v>
      </c>
      <c r="Q292" s="2">
        <f>IF('Number of Firms per 1000 Capita'!Q292=0,"",SUMIFS(allNAICS!$P:$P,allNAICS!$C:$C,'Revenue per capita'!$A292,allNAICS!$E:$E,'Revenue per capita'!Q$1)/$B292)</f>
        <v>2.2253006494298848</v>
      </c>
      <c r="R292" s="2">
        <f>IF('Number of Firms per 1000 Capita'!R292=0,"",SUMIFS(allNAICS!$P:$P,allNAICS!$C:$C,'Revenue per capita'!$A292,allNAICS!$E:$E,'Revenue per capita'!R$1)/$B292)</f>
        <v>3.3108654093848719</v>
      </c>
      <c r="S292" s="2">
        <f>IF('Number of Firms per 1000 Capita'!S292=0,"",SUMIFS(allNAICS!$P:$P,allNAICS!$C:$C,'Revenue per capita'!$A292,allNAICS!$E:$E,'Revenue per capita'!S$1)/$B292)</f>
        <v>0.74264137641173045</v>
      </c>
      <c r="T292" s="2">
        <f>IF('Number of Firms per 1000 Capita'!T292=0,"",SUMIFS(allNAICS!$P:$P,allNAICS!$C:$C,'Revenue per capita'!$A292,allNAICS!$E:$E,'Revenue per capita'!T$1)/$B292)</f>
        <v>0.96561004379245363</v>
      </c>
      <c r="U292" s="2">
        <f>IF('Number of Firms per 1000 Capita'!U292=0,"",SUMIFS(allNAICS!$P:$P,allNAICS!$C:$C,'Revenue per capita'!$A292,allNAICS!$E:$E,'Revenue per capita'!U$1)/$B292)</f>
        <v>6.3955556760714236</v>
      </c>
      <c r="V292" s="2">
        <f>IF('Number of Firms per 1000 Capita'!V292=0,"",SUMIFS(allNAICS!$P:$P,allNAICS!$C:$C,'Revenue per capita'!$A292,allNAICS!$E:$E,'Revenue per capita'!V$1)/$B292)</f>
        <v>1.1835419011076915</v>
      </c>
      <c r="W292" s="2">
        <f>IF('Number of Firms per 1000 Capita'!W292=0,"",SUMIFS(allNAICS!$P:$P,allNAICS!$C:$C,'Revenue per capita'!$A292,allNAICS!$E:$E,'Revenue per capita'!W$1)/$B292)</f>
        <v>3.7229483303279687</v>
      </c>
      <c r="X292" s="2">
        <f>IF('Number of Firms per 1000 Capita'!X292=0,"",SUMIFS(allNAICS!$P:$P,allNAICS!$C:$C,'Revenue per capita'!$A292,allNAICS!$E:$E,'Revenue per capita'!X$1)/$B292)</f>
        <v>0.92281410577979039</v>
      </c>
      <c r="Y292" s="2" t="str">
        <f>IF('Number of Firms per 1000 Capita'!Y292=0,"",SUMIFS(allNAICS!$P:$P,allNAICS!$C:$C,'Revenue per capita'!$A292,allNAICS!$E:$E,'Revenue per capita'!Y$1)/$B292)</f>
        <v/>
      </c>
      <c r="Z292" s="2" t="str">
        <f>IF('Number of Firms per 1000 Capita'!Z292=0,"",SUMIFS(allNAICS!$P:$P,allNAICS!$C:$C,'Revenue per capita'!$A292,allNAICS!$E:$E,'Revenue per capita'!Z$1)/$B292)</f>
        <v/>
      </c>
    </row>
    <row r="293" spans="1:26" x14ac:dyDescent="0.45">
      <c r="A293" s="2" t="s">
        <v>784</v>
      </c>
      <c r="B293" s="2">
        <v>442996</v>
      </c>
      <c r="C293" s="2" t="s">
        <v>480</v>
      </c>
      <c r="D293" s="2">
        <v>34.953033699999999</v>
      </c>
      <c r="E293" s="2">
        <v>-120.4357191</v>
      </c>
      <c r="F293" s="3">
        <f t="shared" si="4"/>
        <v>67.629068885497816</v>
      </c>
      <c r="G293" s="2">
        <f>IF('Number of Firms per 1000 Capita'!G293=0,"",SUMIFS(allNAICS!$P:$P,allNAICS!$C:$C,'Revenue per capita'!$A293,allNAICS!$E:$E,'Revenue per capita'!G$1)/$B293)</f>
        <v>0.28170231785388583</v>
      </c>
      <c r="H293" s="2">
        <f>IF('Number of Firms per 1000 Capita'!H293=0,"",SUMIFS(allNAICS!$P:$P,allNAICS!$C:$C,'Revenue per capita'!$A293,allNAICS!$E:$E,'Revenue per capita'!H$1)/$B293)</f>
        <v>1.3360617251623039</v>
      </c>
      <c r="I293" s="2" t="str">
        <f>IF('Number of Firms per 1000 Capita'!I293=0,"",SUMIFS(allNAICS!$P:$P,allNAICS!$C:$C,'Revenue per capita'!$A293,allNAICS!$E:$E,'Revenue per capita'!I$1)/$B293)</f>
        <v/>
      </c>
      <c r="J293" s="2">
        <f>IF('Number of Firms per 1000 Capita'!J293=0,"",SUMIFS(allNAICS!$P:$P,allNAICS!$C:$C,'Revenue per capita'!$A293,allNAICS!$E:$E,'Revenue per capita'!J$1)/$B293)</f>
        <v>2.2279614262882736</v>
      </c>
      <c r="K293" s="2">
        <f>IF('Number of Firms per 1000 Capita'!K293=0,"",SUMIFS(allNAICS!$P:$P,allNAICS!$C:$C,'Revenue per capita'!$A293,allNAICS!$E:$E,'Revenue per capita'!K$1)/$B293)</f>
        <v>11.592644177374062</v>
      </c>
      <c r="L293" s="2">
        <f>IF('Number of Firms per 1000 Capita'!L293=0,"",SUMIFS(allNAICS!$P:$P,allNAICS!$C:$C,'Revenue per capita'!$A293,allNAICS!$E:$E,'Revenue per capita'!L$1)/$B293)</f>
        <v>8.2407042050041088</v>
      </c>
      <c r="M293" s="2">
        <f>IF('Number of Firms per 1000 Capita'!M293=0,"",SUMIFS(allNAICS!$P:$P,allNAICS!$C:$C,'Revenue per capita'!$A293,allNAICS!$E:$E,'Revenue per capita'!M$1)/$B293)</f>
        <v>15.983379082429638</v>
      </c>
      <c r="N293" s="2">
        <f>IF('Number of Firms per 1000 Capita'!N293=0,"",SUMIFS(allNAICS!$P:$P,allNAICS!$C:$C,'Revenue per capita'!$A293,allNAICS!$E:$E,'Revenue per capita'!N$1)/$B293)</f>
        <v>0.7640994501079017</v>
      </c>
      <c r="O293" s="2">
        <f>IF('Number of Firms per 1000 Capita'!O293=0,"",SUMIFS(allNAICS!$P:$P,allNAICS!$C:$C,'Revenue per capita'!$A293,allNAICS!$E:$E,'Revenue per capita'!O$1)/$B293)</f>
        <v>3.1500939060397837</v>
      </c>
      <c r="P293" s="2">
        <f>IF('Number of Firms per 1000 Capita'!P293=0,"",SUMIFS(allNAICS!$P:$P,allNAICS!$C:$C,'Revenue per capita'!$A293,allNAICS!$E:$E,'Revenue per capita'!P$1)/$B293)</f>
        <v>2.8432875240408491</v>
      </c>
      <c r="Q293" s="2">
        <f>IF('Number of Firms per 1000 Capita'!Q293=0,"",SUMIFS(allNAICS!$P:$P,allNAICS!$C:$C,'Revenue per capita'!$A293,allNAICS!$E:$E,'Revenue per capita'!Q$1)/$B293)</f>
        <v>2.4971015539643697</v>
      </c>
      <c r="R293" s="2">
        <f>IF('Number of Firms per 1000 Capita'!R293=0,"",SUMIFS(allNAICS!$P:$P,allNAICS!$C:$C,'Revenue per capita'!$A293,allNAICS!$E:$E,'Revenue per capita'!R$1)/$B293)</f>
        <v>5.0764521575815582</v>
      </c>
      <c r="S293" s="2">
        <f>IF('Number of Firms per 1000 Capita'!S293=0,"",SUMIFS(allNAICS!$P:$P,allNAICS!$C:$C,'Revenue per capita'!$A293,allNAICS!$E:$E,'Revenue per capita'!S$1)/$B293)</f>
        <v>1.5763392897452799</v>
      </c>
      <c r="T293" s="2">
        <f>IF('Number of Firms per 1000 Capita'!T293=0,"",SUMIFS(allNAICS!$P:$P,allNAICS!$C:$C,'Revenue per capita'!$A293,allNAICS!$E:$E,'Revenue per capita'!T$1)/$B293)</f>
        <v>0.69622976279695525</v>
      </c>
      <c r="U293" s="2">
        <f>IF('Number of Firms per 1000 Capita'!U293=0,"",SUMIFS(allNAICS!$P:$P,allNAICS!$C:$C,'Revenue per capita'!$A293,allNAICS!$E:$E,'Revenue per capita'!U$1)/$B293)</f>
        <v>5.8591048226169082</v>
      </c>
      <c r="V293" s="2">
        <f>IF('Number of Firms per 1000 Capita'!V293=0,"",SUMIFS(allNAICS!$P:$P,allNAICS!$C:$C,'Revenue per capita'!$A293,allNAICS!$E:$E,'Revenue per capita'!V$1)/$B293)</f>
        <v>0.75632285618831774</v>
      </c>
      <c r="W293" s="2">
        <f>IF('Number of Firms per 1000 Capita'!W293=0,"",SUMIFS(allNAICS!$P:$P,allNAICS!$C:$C,'Revenue per capita'!$A293,allNAICS!$E:$E,'Revenue per capita'!W$1)/$B293)</f>
        <v>3.2378689649567942</v>
      </c>
      <c r="X293" s="2">
        <f>IF('Number of Firms per 1000 Capita'!X293=0,"",SUMIFS(allNAICS!$P:$P,allNAICS!$C:$C,'Revenue per capita'!$A293,allNAICS!$E:$E,'Revenue per capita'!X$1)/$B293)</f>
        <v>1.1275564564917064</v>
      </c>
      <c r="Y293" s="2">
        <f>IF('Number of Firms per 1000 Capita'!Y293=0,"",SUMIFS(allNAICS!$P:$P,allNAICS!$C:$C,'Revenue per capita'!$A293,allNAICS!$E:$E,'Revenue per capita'!Y$1)/$B293)</f>
        <v>0.38215920685514093</v>
      </c>
      <c r="Z293" s="2" t="str">
        <f>IF('Number of Firms per 1000 Capita'!Z293=0,"",SUMIFS(allNAICS!$P:$P,allNAICS!$C:$C,'Revenue per capita'!$A293,allNAICS!$E:$E,'Revenue per capita'!Z$1)/$B293)</f>
        <v/>
      </c>
    </row>
    <row r="294" spans="1:26" x14ac:dyDescent="0.45">
      <c r="A294" s="2" t="s">
        <v>785</v>
      </c>
      <c r="B294" s="2">
        <v>500943</v>
      </c>
      <c r="C294" s="2" t="s">
        <v>480</v>
      </c>
      <c r="D294" s="2">
        <v>38.440429000000002</v>
      </c>
      <c r="E294" s="2">
        <v>-122.7140548</v>
      </c>
      <c r="F294" s="3">
        <f t="shared" si="4"/>
        <v>65.674430024972878</v>
      </c>
      <c r="G294" s="2">
        <f>IF('Number of Firms per 1000 Capita'!G294=0,"",SUMIFS(allNAICS!$P:$P,allNAICS!$C:$C,'Revenue per capita'!$A294,allNAICS!$E:$E,'Revenue per capita'!G$1)/$B294)</f>
        <v>0.12526574879776742</v>
      </c>
      <c r="H294" s="2">
        <f>IF('Number of Firms per 1000 Capita'!H294=0,"",SUMIFS(allNAICS!$P:$P,allNAICS!$C:$C,'Revenue per capita'!$A294,allNAICS!$E:$E,'Revenue per capita'!H$1)/$B294)</f>
        <v>0</v>
      </c>
      <c r="I294" s="2">
        <f>IF('Number of Firms per 1000 Capita'!I294=0,"",SUMIFS(allNAICS!$P:$P,allNAICS!$C:$C,'Revenue per capita'!$A294,allNAICS!$E:$E,'Revenue per capita'!I$1)/$B294)</f>
        <v>0</v>
      </c>
      <c r="J294" s="2">
        <f>IF('Number of Firms per 1000 Capita'!J294=0,"",SUMIFS(allNAICS!$P:$P,allNAICS!$C:$C,'Revenue per capita'!$A294,allNAICS!$E:$E,'Revenue per capita'!J$1)/$B294)</f>
        <v>4.8289545916401666</v>
      </c>
      <c r="K294" s="2">
        <f>IF('Number of Firms per 1000 Capita'!K294=0,"",SUMIFS(allNAICS!$P:$P,allNAICS!$C:$C,'Revenue per capita'!$A294,allNAICS!$E:$E,'Revenue per capita'!K$1)/$B294)</f>
        <v>12.467338599401529</v>
      </c>
      <c r="L294" s="2">
        <f>IF('Number of Firms per 1000 Capita'!L294=0,"",SUMIFS(allNAICS!$P:$P,allNAICS!$C:$C,'Revenue per capita'!$A294,allNAICS!$E:$E,'Revenue per capita'!L$1)/$B294)</f>
        <v>11.26784484462304</v>
      </c>
      <c r="M294" s="2">
        <f>IF('Number of Firms per 1000 Capita'!M294=0,"",SUMIFS(allNAICS!$P:$P,allNAICS!$C:$C,'Revenue per capita'!$A294,allNAICS!$E:$E,'Revenue per capita'!M$1)/$B294)</f>
        <v>10.709565758978567</v>
      </c>
      <c r="N294" s="2">
        <f>IF('Number of Firms per 1000 Capita'!N294=0,"",SUMIFS(allNAICS!$P:$P,allNAICS!$C:$C,'Revenue per capita'!$A294,allNAICS!$E:$E,'Revenue per capita'!N$1)/$B294)</f>
        <v>0.97226231327715928</v>
      </c>
      <c r="O294" s="2">
        <f>IF('Number of Firms per 1000 Capita'!O294=0,"",SUMIFS(allNAICS!$P:$P,allNAICS!$C:$C,'Revenue per capita'!$A294,allNAICS!$E:$E,'Revenue per capita'!O$1)/$B294)</f>
        <v>1.7408507554751738</v>
      </c>
      <c r="P294" s="2">
        <f>IF('Number of Firms per 1000 Capita'!P294=0,"",SUMIFS(allNAICS!$P:$P,allNAICS!$C:$C,'Revenue per capita'!$A294,allNAICS!$E:$E,'Revenue per capita'!P$1)/$B294)</f>
        <v>4.5193704672986748</v>
      </c>
      <c r="Q294" s="2">
        <f>IF('Number of Firms per 1000 Capita'!Q294=0,"",SUMIFS(allNAICS!$P:$P,allNAICS!$C:$C,'Revenue per capita'!$A294,allNAICS!$E:$E,'Revenue per capita'!Q$1)/$B294)</f>
        <v>1.8501985255807547</v>
      </c>
      <c r="R294" s="2">
        <f>IF('Number of Firms per 1000 Capita'!R294=0,"",SUMIFS(allNAICS!$P:$P,allNAICS!$C:$C,'Revenue per capita'!$A294,allNAICS!$E:$E,'Revenue per capita'!R$1)/$B294)</f>
        <v>3.5664876043781426</v>
      </c>
      <c r="S294" s="2">
        <f>IF('Number of Firms per 1000 Capita'!S294=0,"",SUMIFS(allNAICS!$P:$P,allNAICS!$C:$C,'Revenue per capita'!$A294,allNAICS!$E:$E,'Revenue per capita'!S$1)/$B294)</f>
        <v>2.5791097989192382</v>
      </c>
      <c r="T294" s="2">
        <f>IF('Number of Firms per 1000 Capita'!T294=0,"",SUMIFS(allNAICS!$P:$P,allNAICS!$C:$C,'Revenue per capita'!$A294,allNAICS!$E:$E,'Revenue per capita'!T$1)/$B294)</f>
        <v>0</v>
      </c>
      <c r="U294" s="2">
        <f>IF('Number of Firms per 1000 Capita'!U294=0,"",SUMIFS(allNAICS!$P:$P,allNAICS!$C:$C,'Revenue per capita'!$A294,allNAICS!$E:$E,'Revenue per capita'!U$1)/$B294)</f>
        <v>6.17396190784181</v>
      </c>
      <c r="V294" s="2">
        <f>IF('Number of Firms per 1000 Capita'!V294=0,"",SUMIFS(allNAICS!$P:$P,allNAICS!$C:$C,'Revenue per capita'!$A294,allNAICS!$E:$E,'Revenue per capita'!V$1)/$B294)</f>
        <v>0.68610999654651328</v>
      </c>
      <c r="W294" s="2">
        <f>IF('Number of Firms per 1000 Capita'!W294=0,"",SUMIFS(allNAICS!$P:$P,allNAICS!$C:$C,'Revenue per capita'!$A294,allNAICS!$E:$E,'Revenue per capita'!W$1)/$B294)</f>
        <v>2.6438896241688177</v>
      </c>
      <c r="X294" s="2">
        <f>IF('Number of Firms per 1000 Capita'!X294=0,"",SUMIFS(allNAICS!$P:$P,allNAICS!$C:$C,'Revenue per capita'!$A294,allNAICS!$E:$E,'Revenue per capita'!X$1)/$B294)</f>
        <v>1.0327083121233354</v>
      </c>
      <c r="Y294" s="2">
        <f>IF('Number of Firms per 1000 Capita'!Y294=0,"",SUMIFS(allNAICS!$P:$P,allNAICS!$C:$C,'Revenue per capita'!$A294,allNAICS!$E:$E,'Revenue per capita'!Y$1)/$B294)</f>
        <v>0.51051117592221074</v>
      </c>
      <c r="Z294" s="2" t="str">
        <f>IF('Number of Firms per 1000 Capita'!Z294=0,"",SUMIFS(allNAICS!$P:$P,allNAICS!$C:$C,'Revenue per capita'!$A294,allNAICS!$E:$E,'Revenue per capita'!Z$1)/$B294)</f>
        <v/>
      </c>
    </row>
    <row r="295" spans="1:26" x14ac:dyDescent="0.45">
      <c r="A295" s="2" t="s">
        <v>786</v>
      </c>
      <c r="B295" s="2">
        <v>377476</v>
      </c>
      <c r="C295" s="2" t="s">
        <v>449</v>
      </c>
      <c r="D295" s="2">
        <v>32.0835407</v>
      </c>
      <c r="E295" s="2">
        <v>-81.099834200000004</v>
      </c>
      <c r="F295" s="3">
        <f t="shared" si="4"/>
        <v>86.441991013998233</v>
      </c>
      <c r="G295" s="2">
        <f>IF('Number of Firms per 1000 Capita'!G295=0,"",SUMIFS(allNAICS!$P:$P,allNAICS!$C:$C,'Revenue per capita'!$A295,allNAICS!$E:$E,'Revenue per capita'!G$1)/$B295)</f>
        <v>0</v>
      </c>
      <c r="H295" s="2" t="str">
        <f>IF('Number of Firms per 1000 Capita'!H295=0,"",SUMIFS(allNAICS!$P:$P,allNAICS!$C:$C,'Revenue per capita'!$A295,allNAICS!$E:$E,'Revenue per capita'!H$1)/$B295)</f>
        <v/>
      </c>
      <c r="I295" s="2" t="str">
        <f>IF('Number of Firms per 1000 Capita'!I295=0,"",SUMIFS(allNAICS!$P:$P,allNAICS!$C:$C,'Revenue per capita'!$A295,allNAICS!$E:$E,'Revenue per capita'!I$1)/$B295)</f>
        <v/>
      </c>
      <c r="J295" s="2">
        <f>IF('Number of Firms per 1000 Capita'!J295=0,"",SUMIFS(allNAICS!$P:$P,allNAICS!$C:$C,'Revenue per capita'!$A295,allNAICS!$E:$E,'Revenue per capita'!J$1)/$B295)</f>
        <v>4.0403866735898442</v>
      </c>
      <c r="K295" s="2">
        <f>IF('Number of Firms per 1000 Capita'!K295=0,"",SUMIFS(allNAICS!$P:$P,allNAICS!$C:$C,'Revenue per capita'!$A295,allNAICS!$E:$E,'Revenue per capita'!K$1)/$B295)</f>
        <v>27.522576269749599</v>
      </c>
      <c r="L295" s="2">
        <f>IF('Number of Firms per 1000 Capita'!L295=0,"",SUMIFS(allNAICS!$P:$P,allNAICS!$C:$C,'Revenue per capita'!$A295,allNAICS!$E:$E,'Revenue per capita'!L$1)/$B295)</f>
        <v>18.308973285718828</v>
      </c>
      <c r="M295" s="2">
        <f>IF('Number of Firms per 1000 Capita'!M295=0,"",SUMIFS(allNAICS!$P:$P,allNAICS!$C:$C,'Revenue per capita'!$A295,allNAICS!$E:$E,'Revenue per capita'!M$1)/$B295)</f>
        <v>12.062928504063834</v>
      </c>
      <c r="N295" s="2">
        <f>IF('Number of Firms per 1000 Capita'!N295=0,"",SUMIFS(allNAICS!$P:$P,allNAICS!$C:$C,'Revenue per capita'!$A295,allNAICS!$E:$E,'Revenue per capita'!N$1)/$B295)</f>
        <v>4.5080587904926404</v>
      </c>
      <c r="O295" s="2">
        <f>IF('Number of Firms per 1000 Capita'!O295=0,"",SUMIFS(allNAICS!$P:$P,allNAICS!$C:$C,'Revenue per capita'!$A295,allNAICS!$E:$E,'Revenue per capita'!O$1)/$B295)</f>
        <v>1.2393185262109379</v>
      </c>
      <c r="P295" s="2">
        <f>IF('Number of Firms per 1000 Capita'!P295=0,"",SUMIFS(allNAICS!$P:$P,allNAICS!$C:$C,'Revenue per capita'!$A295,allNAICS!$E:$E,'Revenue per capita'!P$1)/$B295)</f>
        <v>1.8598189023937945</v>
      </c>
      <c r="Q295" s="2">
        <f>IF('Number of Firms per 1000 Capita'!Q295=0,"",SUMIFS(allNAICS!$P:$P,allNAICS!$C:$C,'Revenue per capita'!$A295,allNAICS!$E:$E,'Revenue per capita'!Q$1)/$B295)</f>
        <v>1.8505176488041624</v>
      </c>
      <c r="R295" s="2">
        <f>IF('Number of Firms per 1000 Capita'!R295=0,"",SUMIFS(allNAICS!$P:$P,allNAICS!$C:$C,'Revenue per capita'!$A295,allNAICS!$E:$E,'Revenue per capita'!R$1)/$B295)</f>
        <v>2.0104006612340917</v>
      </c>
      <c r="S295" s="2">
        <f>IF('Number of Firms per 1000 Capita'!S295=0,"",SUMIFS(allNAICS!$P:$P,allNAICS!$C:$C,'Revenue per capita'!$A295,allNAICS!$E:$E,'Revenue per capita'!S$1)/$B295)</f>
        <v>1.5084217274740646</v>
      </c>
      <c r="T295" s="2">
        <f>IF('Number of Firms per 1000 Capita'!T295=0,"",SUMIFS(allNAICS!$P:$P,allNAICS!$C:$C,'Revenue per capita'!$A295,allNAICS!$E:$E,'Revenue per capita'!T$1)/$B295)</f>
        <v>0.99748063453040725</v>
      </c>
      <c r="U295" s="2">
        <f>IF('Number of Firms per 1000 Capita'!U295=0,"",SUMIFS(allNAICS!$P:$P,allNAICS!$C:$C,'Revenue per capita'!$A295,allNAICS!$E:$E,'Revenue per capita'!U$1)/$B295)</f>
        <v>6.0881963356610749</v>
      </c>
      <c r="V295" s="2">
        <f>IF('Number of Firms per 1000 Capita'!V295=0,"",SUMIFS(allNAICS!$P:$P,allNAICS!$C:$C,'Revenue per capita'!$A295,allNAICS!$E:$E,'Revenue per capita'!V$1)/$B295)</f>
        <v>0.41345410039313757</v>
      </c>
      <c r="W295" s="2">
        <f>IF('Number of Firms per 1000 Capita'!W295=0,"",SUMIFS(allNAICS!$P:$P,allNAICS!$C:$C,'Revenue per capita'!$A295,allNAICS!$E:$E,'Revenue per capita'!W$1)/$B295)</f>
        <v>2.7339195074653753</v>
      </c>
      <c r="X295" s="2">
        <f>IF('Number of Firms per 1000 Capita'!X295=0,"",SUMIFS(allNAICS!$P:$P,allNAICS!$C:$C,'Revenue per capita'!$A295,allNAICS!$E:$E,'Revenue per capita'!X$1)/$B295)</f>
        <v>0.94709332513855182</v>
      </c>
      <c r="Y295" s="2">
        <f>IF('Number of Firms per 1000 Capita'!Y295=0,"",SUMIFS(allNAICS!$P:$P,allNAICS!$C:$C,'Revenue per capita'!$A295,allNAICS!$E:$E,'Revenue per capita'!Y$1)/$B295)</f>
        <v>0.35044612107789636</v>
      </c>
      <c r="Z295" s="2" t="str">
        <f>IF('Number of Firms per 1000 Capita'!Z295=0,"",SUMIFS(allNAICS!$P:$P,allNAICS!$C:$C,'Revenue per capita'!$A295,allNAICS!$E:$E,'Revenue per capita'!Z$1)/$B295)</f>
        <v/>
      </c>
    </row>
    <row r="296" spans="1:26" x14ac:dyDescent="0.45">
      <c r="A296" s="2" t="s">
        <v>787</v>
      </c>
      <c r="B296" s="2">
        <v>557942</v>
      </c>
      <c r="C296" s="2" t="s">
        <v>459</v>
      </c>
      <c r="D296" s="2">
        <v>41.408968999999999</v>
      </c>
      <c r="E296" s="2">
        <v>75.662412200000006</v>
      </c>
      <c r="F296" s="3">
        <f t="shared" si="4"/>
        <v>94.405427445863552</v>
      </c>
      <c r="G296" s="2">
        <f>IF('Number of Firms per 1000 Capita'!G296=0,"",SUMIFS(allNAICS!$P:$P,allNAICS!$C:$C,'Revenue per capita'!$A296,allNAICS!$E:$E,'Revenue per capita'!G$1)/$B296)</f>
        <v>6.6424467059300066E-2</v>
      </c>
      <c r="H296" s="2">
        <f>IF('Number of Firms per 1000 Capita'!H296=0,"",SUMIFS(allNAICS!$P:$P,allNAICS!$C:$C,'Revenue per capita'!$A296,allNAICS!$E:$E,'Revenue per capita'!H$1)/$B296)</f>
        <v>0.37590287162464914</v>
      </c>
      <c r="I296" s="2" t="str">
        <f>IF('Number of Firms per 1000 Capita'!I296=0,"",SUMIFS(allNAICS!$P:$P,allNAICS!$C:$C,'Revenue per capita'!$A296,allNAICS!$E:$E,'Revenue per capita'!I$1)/$B296)</f>
        <v/>
      </c>
      <c r="J296" s="2">
        <f>IF('Number of Firms per 1000 Capita'!J296=0,"",SUMIFS(allNAICS!$P:$P,allNAICS!$C:$C,'Revenue per capita'!$A296,allNAICS!$E:$E,'Revenue per capita'!J$1)/$B296)</f>
        <v>3.5822666155263452</v>
      </c>
      <c r="K296" s="2">
        <f>IF('Number of Firms per 1000 Capita'!K296=0,"",SUMIFS(allNAICS!$P:$P,allNAICS!$C:$C,'Revenue per capita'!$A296,allNAICS!$E:$E,'Revenue per capita'!K$1)/$B296)</f>
        <v>21.130094167494111</v>
      </c>
      <c r="L296" s="2">
        <f>IF('Number of Firms per 1000 Capita'!L296=0,"",SUMIFS(allNAICS!$P:$P,allNAICS!$C:$C,'Revenue per capita'!$A296,allNAICS!$E:$E,'Revenue per capita'!L$1)/$B296)</f>
        <v>17.667467227776363</v>
      </c>
      <c r="M296" s="2">
        <f>IF('Number of Firms per 1000 Capita'!M296=0,"",SUMIFS(allNAICS!$P:$P,allNAICS!$C:$C,'Revenue per capita'!$A296,allNAICS!$E:$E,'Revenue per capita'!M$1)/$B296)</f>
        <v>19.740053625645675</v>
      </c>
      <c r="N296" s="2">
        <f>IF('Number of Firms per 1000 Capita'!N296=0,"",SUMIFS(allNAICS!$P:$P,allNAICS!$C:$C,'Revenue per capita'!$A296,allNAICS!$E:$E,'Revenue per capita'!N$1)/$B296)</f>
        <v>3.5950224216854081</v>
      </c>
      <c r="O296" s="2">
        <f>IF('Number of Firms per 1000 Capita'!O296=0,"",SUMIFS(allNAICS!$P:$P,allNAICS!$C:$C,'Revenue per capita'!$A296,allNAICS!$E:$E,'Revenue per capita'!O$1)/$B296)</f>
        <v>1.9034702531804382</v>
      </c>
      <c r="P296" s="2">
        <f>IF('Number of Firms per 1000 Capita'!P296=0,"",SUMIFS(allNAICS!$P:$P,allNAICS!$C:$C,'Revenue per capita'!$A296,allNAICS!$E:$E,'Revenue per capita'!P$1)/$B296)</f>
        <v>8.629848622258228</v>
      </c>
      <c r="Q296" s="2">
        <f>IF('Number of Firms per 1000 Capita'!Q296=0,"",SUMIFS(allNAICS!$P:$P,allNAICS!$C:$C,'Revenue per capita'!$A296,allNAICS!$E:$E,'Revenue per capita'!Q$1)/$B296)</f>
        <v>1.1437837624699341</v>
      </c>
      <c r="R296" s="2">
        <f>IF('Number of Firms per 1000 Capita'!R296=0,"",SUMIFS(allNAICS!$P:$P,allNAICS!$C:$C,'Revenue per capita'!$A296,allNAICS!$E:$E,'Revenue per capita'!R$1)/$B296)</f>
        <v>2.102351140441121</v>
      </c>
      <c r="S296" s="2">
        <f>IF('Number of Firms per 1000 Capita'!S296=0,"",SUMIFS(allNAICS!$P:$P,allNAICS!$C:$C,'Revenue per capita'!$A296,allNAICS!$E:$E,'Revenue per capita'!S$1)/$B296)</f>
        <v>2.2805094436339259</v>
      </c>
      <c r="T296" s="2">
        <f>IF('Number of Firms per 1000 Capita'!T296=0,"",SUMIFS(allNAICS!$P:$P,allNAICS!$C:$C,'Revenue per capita'!$A296,allNAICS!$E:$E,'Revenue per capita'!T$1)/$B296)</f>
        <v>1.195326754393826</v>
      </c>
      <c r="U296" s="2">
        <f>IF('Number of Firms per 1000 Capita'!U296=0,"",SUMIFS(allNAICS!$P:$P,allNAICS!$C:$C,'Revenue per capita'!$A296,allNAICS!$E:$E,'Revenue per capita'!U$1)/$B296)</f>
        <v>7.1576167415251044</v>
      </c>
      <c r="V296" s="2">
        <f>IF('Number of Firms per 1000 Capita'!V296=0,"",SUMIFS(allNAICS!$P:$P,allNAICS!$C:$C,'Revenue per capita'!$A296,allNAICS!$E:$E,'Revenue per capita'!V$1)/$B296)</f>
        <v>0.22842517681049285</v>
      </c>
      <c r="W296" s="2">
        <f>IF('Number of Firms per 1000 Capita'!W296=0,"",SUMIFS(allNAICS!$P:$P,allNAICS!$C:$C,'Revenue per capita'!$A296,allNAICS!$E:$E,'Revenue per capita'!W$1)/$B296)</f>
        <v>1.9945460280817719</v>
      </c>
      <c r="X296" s="2">
        <f>IF('Number of Firms per 1000 Capita'!X296=0,"",SUMIFS(allNAICS!$P:$P,allNAICS!$C:$C,'Revenue per capita'!$A296,allNAICS!$E:$E,'Revenue per capita'!X$1)/$B296)</f>
        <v>0.99567517770664338</v>
      </c>
      <c r="Y296" s="2">
        <f>IF('Number of Firms per 1000 Capita'!Y296=0,"",SUMIFS(allNAICS!$P:$P,allNAICS!$C:$C,'Revenue per capita'!$A296,allNAICS!$E:$E,'Revenue per capita'!Y$1)/$B296)</f>
        <v>0.61664294855020774</v>
      </c>
      <c r="Z296" s="2" t="str">
        <f>IF('Number of Firms per 1000 Capita'!Z296=0,"",SUMIFS(allNAICS!$P:$P,allNAICS!$C:$C,'Revenue per capita'!$A296,allNAICS!$E:$E,'Revenue per capita'!Z$1)/$B296)</f>
        <v/>
      </c>
    </row>
    <row r="297" spans="1:26" x14ac:dyDescent="0.45">
      <c r="A297" s="2" t="s">
        <v>788</v>
      </c>
      <c r="B297" s="2">
        <v>3735216</v>
      </c>
      <c r="C297" s="2" t="s">
        <v>492</v>
      </c>
      <c r="D297" s="2">
        <v>47.606209499999999</v>
      </c>
      <c r="E297" s="2">
        <v>-122.3320708</v>
      </c>
      <c r="F297" s="3">
        <f t="shared" si="4"/>
        <v>127.76763646332634</v>
      </c>
      <c r="G297" s="2">
        <f>IF('Number of Firms per 1000 Capita'!G297=0,"",SUMIFS(allNAICS!$P:$P,allNAICS!$C:$C,'Revenue per capita'!$A297,allNAICS!$E:$E,'Revenue per capita'!G$1)/$B297)</f>
        <v>0.3818973253487884</v>
      </c>
      <c r="H297" s="2">
        <f>IF('Number of Firms per 1000 Capita'!H297=0,"",SUMIFS(allNAICS!$P:$P,allNAICS!$C:$C,'Revenue per capita'!$A297,allNAICS!$E:$E,'Revenue per capita'!H$1)/$B297)</f>
        <v>9.5434106086502088E-2</v>
      </c>
      <c r="I297" s="2">
        <f>IF('Number of Firms per 1000 Capita'!I297=0,"",SUMIFS(allNAICS!$P:$P,allNAICS!$C:$C,'Revenue per capita'!$A297,allNAICS!$E:$E,'Revenue per capita'!I$1)/$B297)</f>
        <v>0.85170014264235316</v>
      </c>
      <c r="J297" s="2">
        <f>IF('Number of Firms per 1000 Capita'!J297=0,"",SUMIFS(allNAICS!$P:$P,allNAICS!$C:$C,'Revenue per capita'!$A297,allNAICS!$E:$E,'Revenue per capita'!J$1)/$B297)</f>
        <v>5.8853477282170559</v>
      </c>
      <c r="K297" s="2">
        <f>IF('Number of Firms per 1000 Capita'!K297=0,"",SUMIFS(allNAICS!$P:$P,allNAICS!$C:$C,'Revenue per capita'!$A297,allNAICS!$E:$E,'Revenue per capita'!K$1)/$B297)</f>
        <v>19.782908672483732</v>
      </c>
      <c r="L297" s="2">
        <f>IF('Number of Firms per 1000 Capita'!L297=0,"",SUMIFS(allNAICS!$P:$P,allNAICS!$C:$C,'Revenue per capita'!$A297,allNAICS!$E:$E,'Revenue per capita'!L$1)/$B297)</f>
        <v>25.5342692363708</v>
      </c>
      <c r="M297" s="2">
        <f>IF('Number of Firms per 1000 Capita'!M297=0,"",SUMIFS(allNAICS!$P:$P,allNAICS!$C:$C,'Revenue per capita'!$A297,allNAICS!$E:$E,'Revenue per capita'!M$1)/$B297)</f>
        <v>20.708412043640848</v>
      </c>
      <c r="N297" s="2">
        <f>IF('Number of Firms per 1000 Capita'!N297=0,"",SUMIFS(allNAICS!$P:$P,allNAICS!$C:$C,'Revenue per capita'!$A297,allNAICS!$E:$E,'Revenue per capita'!N$1)/$B297)</f>
        <v>4.0482547729502123</v>
      </c>
      <c r="O297" s="2">
        <f>IF('Number of Firms per 1000 Capita'!O297=0,"",SUMIFS(allNAICS!$P:$P,allNAICS!$C:$C,'Revenue per capita'!$A297,allNAICS!$E:$E,'Revenue per capita'!O$1)/$B297)</f>
        <v>16.719219718484823</v>
      </c>
      <c r="P297" s="2">
        <f>IF('Number of Firms per 1000 Capita'!P297=0,"",SUMIFS(allNAICS!$P:$P,allNAICS!$C:$C,'Revenue per capita'!$A297,allNAICS!$E:$E,'Revenue per capita'!P$1)/$B297)</f>
        <v>8.2659131359471587</v>
      </c>
      <c r="Q297" s="2">
        <f>IF('Number of Firms per 1000 Capita'!Q297=0,"",SUMIFS(allNAICS!$P:$P,allNAICS!$C:$C,'Revenue per capita'!$A297,allNAICS!$E:$E,'Revenue per capita'!Q$1)/$B297)</f>
        <v>2.9707328839885028</v>
      </c>
      <c r="R297" s="2">
        <f>IF('Number of Firms per 1000 Capita'!R297=0,"",SUMIFS(allNAICS!$P:$P,allNAICS!$C:$C,'Revenue per capita'!$A297,allNAICS!$E:$E,'Revenue per capita'!R$1)/$B297)</f>
        <v>6.772899880488839</v>
      </c>
      <c r="S297" s="2">
        <f>IF('Number of Firms per 1000 Capita'!S297=0,"",SUMIFS(allNAICS!$P:$P,allNAICS!$C:$C,'Revenue per capita'!$A297,allNAICS!$E:$E,'Revenue per capita'!S$1)/$B297)</f>
        <v>2.1982434215317133</v>
      </c>
      <c r="T297" s="2">
        <f>IF('Number of Firms per 1000 Capita'!T297=0,"",SUMIFS(allNAICS!$P:$P,allNAICS!$C:$C,'Revenue per capita'!$A297,allNAICS!$E:$E,'Revenue per capita'!T$1)/$B297)</f>
        <v>0.64013433225816119</v>
      </c>
      <c r="U297" s="2">
        <f>IF('Number of Firms per 1000 Capita'!U297=0,"",SUMIFS(allNAICS!$P:$P,allNAICS!$C:$C,'Revenue per capita'!$A297,allNAICS!$E:$E,'Revenue per capita'!U$1)/$B297)</f>
        <v>7.3794800621972065</v>
      </c>
      <c r="V297" s="2">
        <f>IF('Number of Firms per 1000 Capita'!V297=0,"",SUMIFS(allNAICS!$P:$P,allNAICS!$C:$C,'Revenue per capita'!$A297,allNAICS!$E:$E,'Revenue per capita'!V$1)/$B297)</f>
        <v>0.78947509327439158</v>
      </c>
      <c r="W297" s="2">
        <f>IF('Number of Firms per 1000 Capita'!W297=0,"",SUMIFS(allNAICS!$P:$P,allNAICS!$C:$C,'Revenue per capita'!$A297,allNAICS!$E:$E,'Revenue per capita'!W$1)/$B297)</f>
        <v>2.3033479188352159</v>
      </c>
      <c r="X297" s="2">
        <f>IF('Number of Firms per 1000 Capita'!X297=0,"",SUMIFS(allNAICS!$P:$P,allNAICS!$C:$C,'Revenue per capita'!$A297,allNAICS!$E:$E,'Revenue per capita'!X$1)/$B297)</f>
        <v>1.0831788576617791</v>
      </c>
      <c r="Y297" s="2">
        <f>IF('Number of Firms per 1000 Capita'!Y297=0,"",SUMIFS(allNAICS!$P:$P,allNAICS!$C:$C,'Revenue per capita'!$A297,allNAICS!$E:$E,'Revenue per capita'!Y$1)/$B297)</f>
        <v>1.3527520229084475</v>
      </c>
      <c r="Z297" s="2">
        <f>IF('Number of Firms per 1000 Capita'!Z297=0,"",SUMIFS(allNAICS!$P:$P,allNAICS!$C:$C,'Revenue per capita'!$A297,allNAICS!$E:$E,'Revenue per capita'!Z$1)/$B297)</f>
        <v>4.035108009817906E-3</v>
      </c>
    </row>
    <row r="298" spans="1:26" x14ac:dyDescent="0.45">
      <c r="A298" s="2" t="s">
        <v>789</v>
      </c>
      <c r="B298" s="2">
        <v>147981</v>
      </c>
      <c r="C298" s="2" t="s">
        <v>526</v>
      </c>
      <c r="D298" s="2">
        <v>27.816414999999999</v>
      </c>
      <c r="E298" s="2">
        <v>-80.470607799999996</v>
      </c>
      <c r="F298" s="3">
        <f t="shared" si="4"/>
        <v>39.091356322771162</v>
      </c>
      <c r="G298" s="2">
        <f>IF('Number of Firms per 1000 Capita'!G298=0,"",SUMIFS(allNAICS!$P:$P,allNAICS!$C:$C,'Revenue per capita'!$A298,allNAICS!$E:$E,'Revenue per capita'!G$1)/$B298)</f>
        <v>0.89663537886620581</v>
      </c>
      <c r="H298" s="2" t="str">
        <f>IF('Number of Firms per 1000 Capita'!H298=0,"",SUMIFS(allNAICS!$P:$P,allNAICS!$C:$C,'Revenue per capita'!$A298,allNAICS!$E:$E,'Revenue per capita'!H$1)/$B298)</f>
        <v/>
      </c>
      <c r="I298" s="2" t="str">
        <f>IF('Number of Firms per 1000 Capita'!I298=0,"",SUMIFS(allNAICS!$P:$P,allNAICS!$C:$C,'Revenue per capita'!$A298,allNAICS!$E:$E,'Revenue per capita'!I$1)/$B298)</f>
        <v/>
      </c>
      <c r="J298" s="2">
        <f>IF('Number of Firms per 1000 Capita'!J298=0,"",SUMIFS(allNAICS!$P:$P,allNAICS!$C:$C,'Revenue per capita'!$A298,allNAICS!$E:$E,'Revenue per capita'!J$1)/$B298)</f>
        <v>2.2028098201796178</v>
      </c>
      <c r="K298" s="2">
        <f>IF('Number of Firms per 1000 Capita'!K298=0,"",SUMIFS(allNAICS!$P:$P,allNAICS!$C:$C,'Revenue per capita'!$A298,allNAICS!$E:$E,'Revenue per capita'!K$1)/$B298)</f>
        <v>2.2840026760192185</v>
      </c>
      <c r="L298" s="2">
        <f>IF('Number of Firms per 1000 Capita'!L298=0,"",SUMIFS(allNAICS!$P:$P,allNAICS!$C:$C,'Revenue per capita'!$A298,allNAICS!$E:$E,'Revenue per capita'!L$1)/$B298)</f>
        <v>0</v>
      </c>
      <c r="M298" s="2">
        <f>IF('Number of Firms per 1000 Capita'!M298=0,"",SUMIFS(allNAICS!$P:$P,allNAICS!$C:$C,'Revenue per capita'!$A298,allNAICS!$E:$E,'Revenue per capita'!M$1)/$B298)</f>
        <v>12.715253985308925</v>
      </c>
      <c r="N298" s="2">
        <f>IF('Number of Firms per 1000 Capita'!N298=0,"",SUMIFS(allNAICS!$P:$P,allNAICS!$C:$C,'Revenue per capita'!$A298,allNAICS!$E:$E,'Revenue per capita'!N$1)/$B298)</f>
        <v>0</v>
      </c>
      <c r="O298" s="2">
        <f>IF('Number of Firms per 1000 Capita'!O298=0,"",SUMIFS(allNAICS!$P:$P,allNAICS!$C:$C,'Revenue per capita'!$A298,allNAICS!$E:$E,'Revenue per capita'!O$1)/$B298)</f>
        <v>1.3497746332299416</v>
      </c>
      <c r="P298" s="2">
        <f>IF('Number of Firms per 1000 Capita'!P298=0,"",SUMIFS(allNAICS!$P:$P,allNAICS!$C:$C,'Revenue per capita'!$A298,allNAICS!$E:$E,'Revenue per capita'!P$1)/$B298)</f>
        <v>2.5871699745237566</v>
      </c>
      <c r="Q298" s="2">
        <f>IF('Number of Firms per 1000 Capita'!Q298=0,"",SUMIFS(allNAICS!$P:$P,allNAICS!$C:$C,'Revenue per capita'!$A298,allNAICS!$E:$E,'Revenue per capita'!Q$1)/$B298)</f>
        <v>1.8933444158371684</v>
      </c>
      <c r="R298" s="2">
        <f>IF('Number of Firms per 1000 Capita'!R298=0,"",SUMIFS(allNAICS!$P:$P,allNAICS!$C:$C,'Revenue per capita'!$A298,allNAICS!$E:$E,'Revenue per capita'!R$1)/$B298)</f>
        <v>2.5518411147377029</v>
      </c>
      <c r="S298" s="2">
        <f>IF('Number of Firms per 1000 Capita'!S298=0,"",SUMIFS(allNAICS!$P:$P,allNAICS!$C:$C,'Revenue per capita'!$A298,allNAICS!$E:$E,'Revenue per capita'!S$1)/$B298)</f>
        <v>1.4336502659125159</v>
      </c>
      <c r="T298" s="2">
        <f>IF('Number of Firms per 1000 Capita'!T298=0,"",SUMIFS(allNAICS!$P:$P,allNAICS!$C:$C,'Revenue per capita'!$A298,allNAICS!$E:$E,'Revenue per capita'!T$1)/$B298)</f>
        <v>0.32014245072002484</v>
      </c>
      <c r="U298" s="2">
        <f>IF('Number of Firms per 1000 Capita'!U298=0,"",SUMIFS(allNAICS!$P:$P,allNAICS!$C:$C,'Revenue per capita'!$A298,allNAICS!$E:$E,'Revenue per capita'!U$1)/$B298)</f>
        <v>7.1741507355674043</v>
      </c>
      <c r="V298" s="2">
        <f>IF('Number of Firms per 1000 Capita'!V298=0,"",SUMIFS(allNAICS!$P:$P,allNAICS!$C:$C,'Revenue per capita'!$A298,allNAICS!$E:$E,'Revenue per capita'!V$1)/$B298)</f>
        <v>0.91036011379839299</v>
      </c>
      <c r="W298" s="2">
        <f>IF('Number of Firms per 1000 Capita'!W298=0,"",SUMIFS(allNAICS!$P:$P,allNAICS!$C:$C,'Revenue per capita'!$A298,allNAICS!$E:$E,'Revenue per capita'!W$1)/$B298)</f>
        <v>2.0378562112703658</v>
      </c>
      <c r="X298" s="2">
        <f>IF('Number of Firms per 1000 Capita'!X298=0,"",SUMIFS(allNAICS!$P:$P,allNAICS!$C:$C,'Revenue per capita'!$A298,allNAICS!$E:$E,'Revenue per capita'!X$1)/$B298)</f>
        <v>0.73436454679992702</v>
      </c>
      <c r="Y298" s="2" t="str">
        <f>IF('Number of Firms per 1000 Capita'!Y298=0,"",SUMIFS(allNAICS!$P:$P,allNAICS!$C:$C,'Revenue per capita'!$A298,allNAICS!$E:$E,'Revenue per capita'!Y$1)/$B298)</f>
        <v/>
      </c>
      <c r="Z298" s="2" t="str">
        <f>IF('Number of Firms per 1000 Capita'!Z298=0,"",SUMIFS(allNAICS!$P:$P,allNAICS!$C:$C,'Revenue per capita'!$A298,allNAICS!$E:$E,'Revenue per capita'!Z$1)/$B298)</f>
        <v/>
      </c>
    </row>
    <row r="299" spans="1:26" x14ac:dyDescent="0.45">
      <c r="A299" s="2" t="s">
        <v>790</v>
      </c>
      <c r="B299" s="2">
        <v>115094</v>
      </c>
      <c r="C299" s="2" t="s">
        <v>468</v>
      </c>
      <c r="D299" s="2">
        <v>43.750828400000003</v>
      </c>
      <c r="E299" s="2">
        <v>-87.714529999999996</v>
      </c>
      <c r="F299" s="3">
        <f t="shared" si="4"/>
        <v>122.32727162145723</v>
      </c>
      <c r="G299" s="2">
        <f>IF('Number of Firms per 1000 Capita'!G299=0,"",SUMIFS(allNAICS!$P:$P,allNAICS!$C:$C,'Revenue per capita'!$A299,allNAICS!$E:$E,'Revenue per capita'!G$1)/$B299)</f>
        <v>0</v>
      </c>
      <c r="H299" s="2" t="str">
        <f>IF('Number of Firms per 1000 Capita'!H299=0,"",SUMIFS(allNAICS!$P:$P,allNAICS!$C:$C,'Revenue per capita'!$A299,allNAICS!$E:$E,'Revenue per capita'!H$1)/$B299)</f>
        <v/>
      </c>
      <c r="I299" s="2" t="str">
        <f>IF('Number of Firms per 1000 Capita'!I299=0,"",SUMIFS(allNAICS!$P:$P,allNAICS!$C:$C,'Revenue per capita'!$A299,allNAICS!$E:$E,'Revenue per capita'!I$1)/$B299)</f>
        <v/>
      </c>
      <c r="J299" s="2">
        <f>IF('Number of Firms per 1000 Capita'!J299=0,"",SUMIFS(allNAICS!$P:$P,allNAICS!$C:$C,'Revenue per capita'!$A299,allNAICS!$E:$E,'Revenue per capita'!J$1)/$B299)</f>
        <v>17.323457347906928</v>
      </c>
      <c r="K299" s="2">
        <f>IF('Number of Firms per 1000 Capita'!K299=0,"",SUMIFS(allNAICS!$P:$P,allNAICS!$C:$C,'Revenue per capita'!$A299,allNAICS!$E:$E,'Revenue per capita'!K$1)/$B299)</f>
        <v>64.629294315950446</v>
      </c>
      <c r="L299" s="2">
        <f>IF('Number of Firms per 1000 Capita'!L299=0,"",SUMIFS(allNAICS!$P:$P,allNAICS!$C:$C,'Revenue per capita'!$A299,allNAICS!$E:$E,'Revenue per capita'!L$1)/$B299)</f>
        <v>8.0862425495681798</v>
      </c>
      <c r="M299" s="2">
        <f>IF('Number of Firms per 1000 Capita'!M299=0,"",SUMIFS(allNAICS!$P:$P,allNAICS!$C:$C,'Revenue per capita'!$A299,allNAICS!$E:$E,'Revenue per capita'!M$1)/$B299)</f>
        <v>10.040549463916451</v>
      </c>
      <c r="N299" s="2">
        <f>IF('Number of Firms per 1000 Capita'!N299=0,"",SUMIFS(allNAICS!$P:$P,allNAICS!$C:$C,'Revenue per capita'!$A299,allNAICS!$E:$E,'Revenue per capita'!N$1)/$B299)</f>
        <v>2.1298503831650653</v>
      </c>
      <c r="O299" s="2">
        <f>IF('Number of Firms per 1000 Capita'!O299=0,"",SUMIFS(allNAICS!$P:$P,allNAICS!$C:$C,'Revenue per capita'!$A299,allNAICS!$E:$E,'Revenue per capita'!O$1)/$B299)</f>
        <v>0.44977149112899023</v>
      </c>
      <c r="P299" s="2">
        <f>IF('Number of Firms per 1000 Capita'!P299=0,"",SUMIFS(allNAICS!$P:$P,allNAICS!$C:$C,'Revenue per capita'!$A299,allNAICS!$E:$E,'Revenue per capita'!P$1)/$B299)</f>
        <v>8.865075503501485</v>
      </c>
      <c r="Q299" s="2">
        <f>IF('Number of Firms per 1000 Capita'!Q299=0,"",SUMIFS(allNAICS!$P:$P,allNAICS!$C:$C,'Revenue per capita'!$A299,allNAICS!$E:$E,'Revenue per capita'!Q$1)/$B299)</f>
        <v>0.6281648044207343</v>
      </c>
      <c r="R299" s="2">
        <f>IF('Number of Firms per 1000 Capita'!R299=0,"",SUMIFS(allNAICS!$P:$P,allNAICS!$C:$C,'Revenue per capita'!$A299,allNAICS!$E:$E,'Revenue per capita'!R$1)/$B299)</f>
        <v>2.0824977844196919</v>
      </c>
      <c r="S299" s="2">
        <f>IF('Number of Firms per 1000 Capita'!S299=0,"",SUMIFS(allNAICS!$P:$P,allNAICS!$C:$C,'Revenue per capita'!$A299,allNAICS!$E:$E,'Revenue per capita'!S$1)/$B299)</f>
        <v>0.80985976679931182</v>
      </c>
      <c r="T299" s="2">
        <f>IF('Number of Firms per 1000 Capita'!T299=0,"",SUMIFS(allNAICS!$P:$P,allNAICS!$C:$C,'Revenue per capita'!$A299,allNAICS!$E:$E,'Revenue per capita'!T$1)/$B299)</f>
        <v>0.36416320572749233</v>
      </c>
      <c r="U299" s="2">
        <f>IF('Number of Firms per 1000 Capita'!U299=0,"",SUMIFS(allNAICS!$P:$P,allNAICS!$C:$C,'Revenue per capita'!$A299,allNAICS!$E:$E,'Revenue per capita'!U$1)/$B299)</f>
        <v>4.6648217978348132</v>
      </c>
      <c r="V299" s="2">
        <f>IF('Number of Firms per 1000 Capita'!V299=0,"",SUMIFS(allNAICS!$P:$P,allNAICS!$C:$C,'Revenue per capita'!$A299,allNAICS!$E:$E,'Revenue per capita'!V$1)/$B299)</f>
        <v>0.60350669887222619</v>
      </c>
      <c r="W299" s="2">
        <f>IF('Number of Firms per 1000 Capita'!W299=0,"",SUMIFS(allNAICS!$P:$P,allNAICS!$C:$C,'Revenue per capita'!$A299,allNAICS!$E:$E,'Revenue per capita'!W$1)/$B299)</f>
        <v>1.2735242497436878</v>
      </c>
      <c r="X299" s="2">
        <f>IF('Number of Firms per 1000 Capita'!X299=0,"",SUMIFS(allNAICS!$P:$P,allNAICS!$C:$C,'Revenue per capita'!$A299,allNAICS!$E:$E,'Revenue per capita'!X$1)/$B299)</f>
        <v>0.37649225850174639</v>
      </c>
      <c r="Y299" s="2" t="str">
        <f>IF('Number of Firms per 1000 Capita'!Y299=0,"",SUMIFS(allNAICS!$P:$P,allNAICS!$C:$C,'Revenue per capita'!$A299,allNAICS!$E:$E,'Revenue per capita'!Y$1)/$B299)</f>
        <v/>
      </c>
      <c r="Z299" s="2" t="str">
        <f>IF('Number of Firms per 1000 Capita'!Z299=0,"",SUMIFS(allNAICS!$P:$P,allNAICS!$C:$C,'Revenue per capita'!$A299,allNAICS!$E:$E,'Revenue per capita'!Z$1)/$B299)</f>
        <v/>
      </c>
    </row>
    <row r="300" spans="1:26" x14ac:dyDescent="0.45">
      <c r="A300" s="2" t="s">
        <v>791</v>
      </c>
      <c r="B300" s="2">
        <v>126146</v>
      </c>
      <c r="C300" s="2" t="s">
        <v>445</v>
      </c>
      <c r="D300" s="2">
        <v>33.635661800000001</v>
      </c>
      <c r="E300" s="2">
        <v>-96.608880499999998</v>
      </c>
      <c r="F300" s="3">
        <f t="shared" si="4"/>
        <v>67.118735433545254</v>
      </c>
      <c r="G300" s="2">
        <f>IF('Number of Firms per 1000 Capita'!G300=0,"",SUMIFS(allNAICS!$P:$P,allNAICS!$C:$C,'Revenue per capita'!$A300,allNAICS!$E:$E,'Revenue per capita'!G$1)/$B300)</f>
        <v>2.7523663057092574E-2</v>
      </c>
      <c r="H300" s="2">
        <f>IF('Number of Firms per 1000 Capita'!H300=0,"",SUMIFS(allNAICS!$P:$P,allNAICS!$C:$C,'Revenue per capita'!$A300,allNAICS!$E:$E,'Revenue per capita'!H$1)/$B300)</f>
        <v>0.22487435194140123</v>
      </c>
      <c r="I300" s="2">
        <f>IF('Number of Firms per 1000 Capita'!I300=0,"",SUMIFS(allNAICS!$P:$P,allNAICS!$C:$C,'Revenue per capita'!$A300,allNAICS!$E:$E,'Revenue per capita'!I$1)/$B300)</f>
        <v>1.3070410476749164</v>
      </c>
      <c r="J300" s="2">
        <f>IF('Number of Firms per 1000 Capita'!J300=0,"",SUMIFS(allNAICS!$P:$P,allNAICS!$C:$C,'Revenue per capita'!$A300,allNAICS!$E:$E,'Revenue per capita'!J$1)/$B300)</f>
        <v>4.4653496741870535</v>
      </c>
      <c r="K300" s="2">
        <f>IF('Number of Firms per 1000 Capita'!K300=0,"",SUMIFS(allNAICS!$P:$P,allNAICS!$C:$C,'Revenue per capita'!$A300,allNAICS!$E:$E,'Revenue per capita'!K$1)/$B300)</f>
        <v>20.179553850300447</v>
      </c>
      <c r="L300" s="2">
        <f>IF('Number of Firms per 1000 Capita'!L300=0,"",SUMIFS(allNAICS!$P:$P,allNAICS!$C:$C,'Revenue per capita'!$A300,allNAICS!$E:$E,'Revenue per capita'!L$1)/$B300)</f>
        <v>7.7213863301254104</v>
      </c>
      <c r="M300" s="2">
        <f>IF('Number of Firms per 1000 Capita'!M300=0,"",SUMIFS(allNAICS!$P:$P,allNAICS!$C:$C,'Revenue per capita'!$A300,allNAICS!$E:$E,'Revenue per capita'!M$1)/$B300)</f>
        <v>15.260404610530655</v>
      </c>
      <c r="N300" s="2">
        <f>IF('Number of Firms per 1000 Capita'!N300=0,"",SUMIFS(allNAICS!$P:$P,allNAICS!$C:$C,'Revenue per capita'!$A300,allNAICS!$E:$E,'Revenue per capita'!N$1)/$B300)</f>
        <v>0</v>
      </c>
      <c r="O300" s="2">
        <f>IF('Number of Firms per 1000 Capita'!O300=0,"",SUMIFS(allNAICS!$P:$P,allNAICS!$C:$C,'Revenue per capita'!$A300,allNAICS!$E:$E,'Revenue per capita'!O$1)/$B300)</f>
        <v>0.77507808412474433</v>
      </c>
      <c r="P300" s="2">
        <f>IF('Number of Firms per 1000 Capita'!P300=0,"",SUMIFS(allNAICS!$P:$P,allNAICS!$C:$C,'Revenue per capita'!$A300,allNAICS!$E:$E,'Revenue per capita'!P$1)/$B300)</f>
        <v>4.2100344045788214</v>
      </c>
      <c r="Q300" s="2">
        <f>IF('Number of Firms per 1000 Capita'!Q300=0,"",SUMIFS(allNAICS!$P:$P,allNAICS!$C:$C,'Revenue per capita'!$A300,allNAICS!$E:$E,'Revenue per capita'!Q$1)/$B300)</f>
        <v>0.55019580486103403</v>
      </c>
      <c r="R300" s="2">
        <f>IF('Number of Firms per 1000 Capita'!R300=0,"",SUMIFS(allNAICS!$P:$P,allNAICS!$C:$C,'Revenue per capita'!$A300,allNAICS!$E:$E,'Revenue per capita'!R$1)/$B300)</f>
        <v>1.1576902953720292</v>
      </c>
      <c r="S300" s="2">
        <f>IF('Number of Firms per 1000 Capita'!S300=0,"",SUMIFS(allNAICS!$P:$P,allNAICS!$C:$C,'Revenue per capita'!$A300,allNAICS!$E:$E,'Revenue per capita'!S$1)/$B300)</f>
        <v>1.0115897452158611</v>
      </c>
      <c r="T300" s="2">
        <f>IF('Number of Firms per 1000 Capita'!T300=0,"",SUMIFS(allNAICS!$P:$P,allNAICS!$C:$C,'Revenue per capita'!$A300,allNAICS!$E:$E,'Revenue per capita'!T$1)/$B300)</f>
        <v>0.31418356507538886</v>
      </c>
      <c r="U300" s="2">
        <f>IF('Number of Firms per 1000 Capita'!U300=0,"",SUMIFS(allNAICS!$P:$P,allNAICS!$C:$C,'Revenue per capita'!$A300,allNAICS!$E:$E,'Revenue per capita'!U$1)/$B300)</f>
        <v>6.3820890079748862</v>
      </c>
      <c r="V300" s="2">
        <f>IF('Number of Firms per 1000 Capita'!V300=0,"",SUMIFS(allNAICS!$P:$P,allNAICS!$C:$C,'Revenue per capita'!$A300,allNAICS!$E:$E,'Revenue per capita'!V$1)/$B300)</f>
        <v>0.44831385854486072</v>
      </c>
      <c r="W300" s="2">
        <f>IF('Number of Firms per 1000 Capita'!W300=0,"",SUMIFS(allNAICS!$P:$P,allNAICS!$C:$C,'Revenue per capita'!$A300,allNAICS!$E:$E,'Revenue per capita'!W$1)/$B300)</f>
        <v>2.2382001807429486</v>
      </c>
      <c r="X300" s="2">
        <f>IF('Number of Firms per 1000 Capita'!X300=0,"",SUMIFS(allNAICS!$P:$P,allNAICS!$C:$C,'Revenue per capita'!$A300,allNAICS!$E:$E,'Revenue per capita'!X$1)/$B300)</f>
        <v>0.84522695923770874</v>
      </c>
      <c r="Y300" s="2" t="str">
        <f>IF('Number of Firms per 1000 Capita'!Y300=0,"",SUMIFS(allNAICS!$P:$P,allNAICS!$C:$C,'Revenue per capita'!$A300,allNAICS!$E:$E,'Revenue per capita'!Y$1)/$B300)</f>
        <v/>
      </c>
      <c r="Z300" s="2" t="str">
        <f>IF('Number of Firms per 1000 Capita'!Z300=0,"",SUMIFS(allNAICS!$P:$P,allNAICS!$C:$C,'Revenue per capita'!$A300,allNAICS!$E:$E,'Revenue per capita'!Z$1)/$B300)</f>
        <v/>
      </c>
    </row>
    <row r="301" spans="1:26" x14ac:dyDescent="0.45">
      <c r="A301" s="2" t="s">
        <v>792</v>
      </c>
      <c r="B301" s="2">
        <v>443974</v>
      </c>
      <c r="C301" s="2" t="s">
        <v>455</v>
      </c>
      <c r="D301" s="2">
        <v>32.525151600000001</v>
      </c>
      <c r="E301" s="2">
        <v>-93.750178899999995</v>
      </c>
      <c r="F301" s="3">
        <f t="shared" si="4"/>
        <v>84.079770437007539</v>
      </c>
      <c r="G301" s="2">
        <f>IF('Number of Firms per 1000 Capita'!G301=0,"",SUMIFS(allNAICS!$P:$P,allNAICS!$C:$C,'Revenue per capita'!$A301,allNAICS!$E:$E,'Revenue per capita'!G$1)/$B301)</f>
        <v>0.16780487145643663</v>
      </c>
      <c r="H301" s="2">
        <f>IF('Number of Firms per 1000 Capita'!H301=0,"",SUMIFS(allNAICS!$P:$P,allNAICS!$C:$C,'Revenue per capita'!$A301,allNAICS!$E:$E,'Revenue per capita'!H$1)/$B301)</f>
        <v>5.2866339019852511</v>
      </c>
      <c r="I301" s="2">
        <f>IF('Number of Firms per 1000 Capita'!I301=0,"",SUMIFS(allNAICS!$P:$P,allNAICS!$C:$C,'Revenue per capita'!$A301,allNAICS!$E:$E,'Revenue per capita'!I$1)/$B301)</f>
        <v>1.6269736516102293</v>
      </c>
      <c r="J301" s="2">
        <f>IF('Number of Firms per 1000 Capita'!J301=0,"",SUMIFS(allNAICS!$P:$P,allNAICS!$C:$C,'Revenue per capita'!$A301,allNAICS!$E:$E,'Revenue per capita'!J$1)/$B301)</f>
        <v>4.5038403149733997</v>
      </c>
      <c r="K301" s="2">
        <f>IF('Number of Firms per 1000 Capita'!K301=0,"",SUMIFS(allNAICS!$P:$P,allNAICS!$C:$C,'Revenue per capita'!$A301,allNAICS!$E:$E,'Revenue per capita'!K$1)/$B301)</f>
        <v>14.826048372201976</v>
      </c>
      <c r="L301" s="2">
        <f>IF('Number of Firms per 1000 Capita'!L301=0,"",SUMIFS(allNAICS!$P:$P,allNAICS!$C:$C,'Revenue per capita'!$A301,allNAICS!$E:$E,'Revenue per capita'!L$1)/$B301)</f>
        <v>18.24208399590967</v>
      </c>
      <c r="M301" s="2">
        <f>IF('Number of Firms per 1000 Capita'!M301=0,"",SUMIFS(allNAICS!$P:$P,allNAICS!$C:$C,'Revenue per capita'!$A301,allNAICS!$E:$E,'Revenue per capita'!M$1)/$B301)</f>
        <v>15.212287206007559</v>
      </c>
      <c r="N301" s="2">
        <f>IF('Number of Firms per 1000 Capita'!N301=0,"",SUMIFS(allNAICS!$P:$P,allNAICS!$C:$C,'Revenue per capita'!$A301,allNAICS!$E:$E,'Revenue per capita'!N$1)/$B301)</f>
        <v>2.7309572182154809</v>
      </c>
      <c r="O301" s="2">
        <f>IF('Number of Firms per 1000 Capita'!O301=0,"",SUMIFS(allNAICS!$P:$P,allNAICS!$C:$C,'Revenue per capita'!$A301,allNAICS!$E:$E,'Revenue per capita'!O$1)/$B301)</f>
        <v>1.6164347461788302</v>
      </c>
      <c r="P301" s="2">
        <f>IF('Number of Firms per 1000 Capita'!P301=0,"",SUMIFS(allNAICS!$P:$P,allNAICS!$C:$C,'Revenue per capita'!$A301,allNAICS!$E:$E,'Revenue per capita'!P$1)/$B301)</f>
        <v>2.288920071896102</v>
      </c>
      <c r="Q301" s="2">
        <f>IF('Number of Firms per 1000 Capita'!Q301=0,"",SUMIFS(allNAICS!$P:$P,allNAICS!$C:$C,'Revenue per capita'!$A301,allNAICS!$E:$E,'Revenue per capita'!Q$1)/$B301)</f>
        <v>1.897665178591539</v>
      </c>
      <c r="R301" s="2">
        <f>IF('Number of Firms per 1000 Capita'!R301=0,"",SUMIFS(allNAICS!$P:$P,allNAICS!$C:$C,'Revenue per capita'!$A301,allNAICS!$E:$E,'Revenue per capita'!R$1)/$B301)</f>
        <v>1.9962768090023291</v>
      </c>
      <c r="S301" s="2">
        <f>IF('Number of Firms per 1000 Capita'!S301=0,"",SUMIFS(allNAICS!$P:$P,allNAICS!$C:$C,'Revenue per capita'!$A301,allNAICS!$E:$E,'Revenue per capita'!S$1)/$B301)</f>
        <v>1.2971029835080432</v>
      </c>
      <c r="T301" s="2">
        <f>IF('Number of Firms per 1000 Capita'!T301=0,"",SUMIFS(allNAICS!$P:$P,allNAICS!$C:$C,'Revenue per capita'!$A301,allNAICS!$E:$E,'Revenue per capita'!T$1)/$B301)</f>
        <v>0.28289719668268865</v>
      </c>
      <c r="U301" s="2">
        <f>IF('Number of Firms per 1000 Capita'!U301=0,"",SUMIFS(allNAICS!$P:$P,allNAICS!$C:$C,'Revenue per capita'!$A301,allNAICS!$E:$E,'Revenue per capita'!U$1)/$B301)</f>
        <v>7.0781126822741873</v>
      </c>
      <c r="V301" s="2">
        <f>IF('Number of Firms per 1000 Capita'!V301=0,"",SUMIFS(allNAICS!$P:$P,allNAICS!$C:$C,'Revenue per capita'!$A301,allNAICS!$E:$E,'Revenue per capita'!V$1)/$B301)</f>
        <v>0.50635848045155796</v>
      </c>
      <c r="W301" s="2">
        <f>IF('Number of Firms per 1000 Capita'!W301=0,"",SUMIFS(allNAICS!$P:$P,allNAICS!$C:$C,'Revenue per capita'!$A301,allNAICS!$E:$E,'Revenue per capita'!W$1)/$B301)</f>
        <v>3.3415019798456664</v>
      </c>
      <c r="X301" s="2">
        <f>IF('Number of Firms per 1000 Capita'!X301=0,"",SUMIFS(allNAICS!$P:$P,allNAICS!$C:$C,'Revenue per capita'!$A301,allNAICS!$E:$E,'Revenue per capita'!X$1)/$B301)</f>
        <v>1.0359097604814695</v>
      </c>
      <c r="Y301" s="2">
        <f>IF('Number of Firms per 1000 Capita'!Y301=0,"",SUMIFS(allNAICS!$P:$P,allNAICS!$C:$C,'Revenue per capita'!$A301,allNAICS!$E:$E,'Revenue per capita'!Y$1)/$B301)</f>
        <v>0.14196101573515565</v>
      </c>
      <c r="Z301" s="2" t="str">
        <f>IF('Number of Firms per 1000 Capita'!Z301=0,"",SUMIFS(allNAICS!$P:$P,allNAICS!$C:$C,'Revenue per capita'!$A301,allNAICS!$E:$E,'Revenue per capita'!Z$1)/$B301)</f>
        <v/>
      </c>
    </row>
    <row r="302" spans="1:26" x14ac:dyDescent="0.45">
      <c r="A302" s="2" t="s">
        <v>793</v>
      </c>
      <c r="B302" s="2">
        <v>168647</v>
      </c>
      <c r="C302" s="2" t="s">
        <v>462</v>
      </c>
      <c r="D302" s="2">
        <v>42.499994200000003</v>
      </c>
      <c r="E302" s="2">
        <v>96.400306900000004</v>
      </c>
      <c r="F302" s="3">
        <f t="shared" si="4"/>
        <v>134.7098495674397</v>
      </c>
      <c r="G302" s="2">
        <f>IF('Number of Firms per 1000 Capita'!G302=0,"",SUMIFS(allNAICS!$P:$P,allNAICS!$C:$C,'Revenue per capita'!$A302,allNAICS!$E:$E,'Revenue per capita'!G$1)/$B302)</f>
        <v>8.539730917241338E-2</v>
      </c>
      <c r="H302" s="2" t="str">
        <f>IF('Number of Firms per 1000 Capita'!H302=0,"",SUMIFS(allNAICS!$P:$P,allNAICS!$C:$C,'Revenue per capita'!$A302,allNAICS!$E:$E,'Revenue per capita'!H$1)/$B302)</f>
        <v/>
      </c>
      <c r="I302" s="2" t="str">
        <f>IF('Number of Firms per 1000 Capita'!I302=0,"",SUMIFS(allNAICS!$P:$P,allNAICS!$C:$C,'Revenue per capita'!$A302,allNAICS!$E:$E,'Revenue per capita'!I$1)/$B302)</f>
        <v/>
      </c>
      <c r="J302" s="2">
        <f>IF('Number of Firms per 1000 Capita'!J302=0,"",SUMIFS(allNAICS!$P:$P,allNAICS!$C:$C,'Revenue per capita'!$A302,allNAICS!$E:$E,'Revenue per capita'!J$1)/$B302)</f>
        <v>7.1016442628685956</v>
      </c>
      <c r="K302" s="2">
        <f>IF('Number of Firms per 1000 Capita'!K302=0,"",SUMIFS(allNAICS!$P:$P,allNAICS!$C:$C,'Revenue per capita'!$A302,allNAICS!$E:$E,'Revenue per capita'!K$1)/$B302)</f>
        <v>54.528446992831178</v>
      </c>
      <c r="L302" s="2">
        <f>IF('Number of Firms per 1000 Capita'!L302=0,"",SUMIFS(allNAICS!$P:$P,allNAICS!$C:$C,'Revenue per capita'!$A302,allNAICS!$E:$E,'Revenue per capita'!L$1)/$B302)</f>
        <v>29.518574300165433</v>
      </c>
      <c r="M302" s="2">
        <f>IF('Number of Firms per 1000 Capita'!M302=0,"",SUMIFS(allNAICS!$P:$P,allNAICS!$C:$C,'Revenue per capita'!$A302,allNAICS!$E:$E,'Revenue per capita'!M$1)/$B302)</f>
        <v>13.574359460885756</v>
      </c>
      <c r="N302" s="2">
        <f>IF('Number of Firms per 1000 Capita'!N302=0,"",SUMIFS(allNAICS!$P:$P,allNAICS!$C:$C,'Revenue per capita'!$A302,allNAICS!$E:$E,'Revenue per capita'!N$1)/$B302)</f>
        <v>5.4512680332291712</v>
      </c>
      <c r="O302" s="2">
        <f>IF('Number of Firms per 1000 Capita'!O302=0,"",SUMIFS(allNAICS!$P:$P,allNAICS!$C:$C,'Revenue per capita'!$A302,allNAICS!$E:$E,'Revenue per capita'!O$1)/$B302)</f>
        <v>1.7492869721963629</v>
      </c>
      <c r="P302" s="2">
        <f>IF('Number of Firms per 1000 Capita'!P302=0,"",SUMIFS(allNAICS!$P:$P,allNAICS!$C:$C,'Revenue per capita'!$A302,allNAICS!$E:$E,'Revenue per capita'!P$1)/$B302)</f>
        <v>5.5714124769488933</v>
      </c>
      <c r="Q302" s="2">
        <f>IF('Number of Firms per 1000 Capita'!Q302=0,"",SUMIFS(allNAICS!$P:$P,allNAICS!$C:$C,'Revenue per capita'!$A302,allNAICS!$E:$E,'Revenue per capita'!Q$1)/$B302)</f>
        <v>1.5501906348763985</v>
      </c>
      <c r="R302" s="2">
        <f>IF('Number of Firms per 1000 Capita'!R302=0,"",SUMIFS(allNAICS!$P:$P,allNAICS!$C:$C,'Revenue per capita'!$A302,allNAICS!$E:$E,'Revenue per capita'!R$1)/$B302)</f>
        <v>1.3019442978529117</v>
      </c>
      <c r="S302" s="2">
        <f>IF('Number of Firms per 1000 Capita'!S302=0,"",SUMIFS(allNAICS!$P:$P,allNAICS!$C:$C,'Revenue per capita'!$A302,allNAICS!$E:$E,'Revenue per capita'!S$1)/$B302)</f>
        <v>2.2889348758056771</v>
      </c>
      <c r="T302" s="2">
        <f>IF('Number of Firms per 1000 Capita'!T302=0,"",SUMIFS(allNAICS!$P:$P,allNAICS!$C:$C,'Revenue per capita'!$A302,allNAICS!$E:$E,'Revenue per capita'!T$1)/$B302)</f>
        <v>0.47230605940218323</v>
      </c>
      <c r="U302" s="2">
        <f>IF('Number of Firms per 1000 Capita'!U302=0,"",SUMIFS(allNAICS!$P:$P,allNAICS!$C:$C,'Revenue per capita'!$A302,allNAICS!$E:$E,'Revenue per capita'!U$1)/$B302)</f>
        <v>7.0118709493794729</v>
      </c>
      <c r="V302" s="2">
        <f>IF('Number of Firms per 1000 Capita'!V302=0,"",SUMIFS(allNAICS!$P:$P,allNAICS!$C:$C,'Revenue per capita'!$A302,allNAICS!$E:$E,'Revenue per capita'!V$1)/$B302)</f>
        <v>0.81120328259619201</v>
      </c>
      <c r="W302" s="2">
        <f>IF('Number of Firms per 1000 Capita'!W302=0,"",SUMIFS(allNAICS!$P:$P,allNAICS!$C:$C,'Revenue per capita'!$A302,allNAICS!$E:$E,'Revenue per capita'!W$1)/$B302)</f>
        <v>1.9964482024583894</v>
      </c>
      <c r="X302" s="2">
        <f>IF('Number of Firms per 1000 Capita'!X302=0,"",SUMIFS(allNAICS!$P:$P,allNAICS!$C:$C,'Revenue per capita'!$A302,allNAICS!$E:$E,'Revenue per capita'!X$1)/$B302)</f>
        <v>0.93804811232930319</v>
      </c>
      <c r="Y302" s="2">
        <f>IF('Number of Firms per 1000 Capita'!Y302=0,"",SUMIFS(allNAICS!$P:$P,allNAICS!$C:$C,'Revenue per capita'!$A302,allNAICS!$E:$E,'Revenue per capita'!Y$1)/$B302)</f>
        <v>0.75851334444134788</v>
      </c>
      <c r="Z302" s="2" t="str">
        <f>IF('Number of Firms per 1000 Capita'!Z302=0,"",SUMIFS(allNAICS!$P:$P,allNAICS!$C:$C,'Revenue per capita'!$A302,allNAICS!$E:$E,'Revenue per capita'!Z$1)/$B302)</f>
        <v/>
      </c>
    </row>
    <row r="303" spans="1:26" x14ac:dyDescent="0.45">
      <c r="A303" s="2" t="s">
        <v>794</v>
      </c>
      <c r="B303" s="2">
        <v>250564</v>
      </c>
      <c r="C303" s="2" t="s">
        <v>758</v>
      </c>
      <c r="D303" s="2">
        <v>43.544595899999997</v>
      </c>
      <c r="E303" s="2">
        <v>-96.731103399999995</v>
      </c>
      <c r="F303" s="3">
        <f t="shared" si="4"/>
        <v>129.68782426845038</v>
      </c>
      <c r="G303" s="2">
        <f>IF('Number of Firms per 1000 Capita'!G303=0,"",SUMIFS(allNAICS!$P:$P,allNAICS!$C:$C,'Revenue per capita'!$A303,allNAICS!$E:$E,'Revenue per capita'!G$1)/$B303)</f>
        <v>0</v>
      </c>
      <c r="H303" s="2">
        <f>IF('Number of Firms per 1000 Capita'!H303=0,"",SUMIFS(allNAICS!$P:$P,allNAICS!$C:$C,'Revenue per capita'!$A303,allNAICS!$E:$E,'Revenue per capita'!H$1)/$B303)</f>
        <v>6.9674813620472217E-2</v>
      </c>
      <c r="I303" s="2" t="str">
        <f>IF('Number of Firms per 1000 Capita'!I303=0,"",SUMIFS(allNAICS!$P:$P,allNAICS!$C:$C,'Revenue per capita'!$A303,allNAICS!$E:$E,'Revenue per capita'!I$1)/$B303)</f>
        <v/>
      </c>
      <c r="J303" s="2">
        <f>IF('Number of Firms per 1000 Capita'!J303=0,"",SUMIFS(allNAICS!$P:$P,allNAICS!$C:$C,'Revenue per capita'!$A303,allNAICS!$E:$E,'Revenue per capita'!J$1)/$B303)</f>
        <v>7.0767708050637763</v>
      </c>
      <c r="K303" s="2">
        <f>IF('Number of Firms per 1000 Capita'!K303=0,"",SUMIFS(allNAICS!$P:$P,allNAICS!$C:$C,'Revenue per capita'!$A303,allNAICS!$E:$E,'Revenue per capita'!K$1)/$B303)</f>
        <v>18.635446432847495</v>
      </c>
      <c r="L303" s="2">
        <f>IF('Number of Firms per 1000 Capita'!L303=0,"",SUMIFS(allNAICS!$P:$P,allNAICS!$C:$C,'Revenue per capita'!$A303,allNAICS!$E:$E,'Revenue per capita'!L$1)/$B303)</f>
        <v>27.359592758736291</v>
      </c>
      <c r="M303" s="2">
        <f>IF('Number of Firms per 1000 Capita'!M303=0,"",SUMIFS(allNAICS!$P:$P,allNAICS!$C:$C,'Revenue per capita'!$A303,allNAICS!$E:$E,'Revenue per capita'!M$1)/$B303)</f>
        <v>18.954837885729795</v>
      </c>
      <c r="N303" s="2">
        <f>IF('Number of Firms per 1000 Capita'!N303=0,"",SUMIFS(allNAICS!$P:$P,allNAICS!$C:$C,'Revenue per capita'!$A303,allNAICS!$E:$E,'Revenue per capita'!N$1)/$B303)</f>
        <v>3.3554381315751662</v>
      </c>
      <c r="O303" s="2">
        <f>IF('Number of Firms per 1000 Capita'!O303=0,"",SUMIFS(allNAICS!$P:$P,allNAICS!$C:$C,'Revenue per capita'!$A303,allNAICS!$E:$E,'Revenue per capita'!O$1)/$B303)</f>
        <v>3.6015748471448412</v>
      </c>
      <c r="P303" s="2">
        <f>IF('Number of Firms per 1000 Capita'!P303=0,"",SUMIFS(allNAICS!$P:$P,allNAICS!$C:$C,'Revenue per capita'!$A303,allNAICS!$E:$E,'Revenue per capita'!P$1)/$B303)</f>
        <v>29.006126179339411</v>
      </c>
      <c r="Q303" s="2">
        <f>IF('Number of Firms per 1000 Capita'!Q303=0,"",SUMIFS(allNAICS!$P:$P,allNAICS!$C:$C,'Revenue per capita'!$A303,allNAICS!$E:$E,'Revenue per capita'!Q$1)/$B303)</f>
        <v>1.9712728085439248</v>
      </c>
      <c r="R303" s="2">
        <f>IF('Number of Firms per 1000 Capita'!R303=0,"",SUMIFS(allNAICS!$P:$P,allNAICS!$C:$C,'Revenue per capita'!$A303,allNAICS!$E:$E,'Revenue per capita'!R$1)/$B303)</f>
        <v>2.564187193691033</v>
      </c>
      <c r="S303" s="2">
        <f>IF('Number of Firms per 1000 Capita'!S303=0,"",SUMIFS(allNAICS!$P:$P,allNAICS!$C:$C,'Revenue per capita'!$A303,allNAICS!$E:$E,'Revenue per capita'!S$1)/$B303)</f>
        <v>1.5620759566418161</v>
      </c>
      <c r="T303" s="2">
        <f>IF('Number of Firms per 1000 Capita'!T303=0,"",SUMIFS(allNAICS!$P:$P,allNAICS!$C:$C,'Revenue per capita'!$A303,allNAICS!$E:$E,'Revenue per capita'!T$1)/$B303)</f>
        <v>0.50586277358279719</v>
      </c>
      <c r="U303" s="2">
        <f>IF('Number of Firms per 1000 Capita'!U303=0,"",SUMIFS(allNAICS!$P:$P,allNAICS!$C:$C,'Revenue per capita'!$A303,allNAICS!$E:$E,'Revenue per capita'!U$1)/$B303)</f>
        <v>9.774660366213821</v>
      </c>
      <c r="V303" s="2">
        <f>IF('Number of Firms per 1000 Capita'!V303=0,"",SUMIFS(allNAICS!$P:$P,allNAICS!$C:$C,'Revenue per capita'!$A303,allNAICS!$E:$E,'Revenue per capita'!V$1)/$B303)</f>
        <v>0.5054197729921297</v>
      </c>
      <c r="W303" s="2">
        <f>IF('Number of Firms per 1000 Capita'!W303=0,"",SUMIFS(allNAICS!$P:$P,allNAICS!$C:$C,'Revenue per capita'!$A303,allNAICS!$E:$E,'Revenue per capita'!W$1)/$B303)</f>
        <v>2.0365016522724733</v>
      </c>
      <c r="X303" s="2">
        <f>IF('Number of Firms per 1000 Capita'!X303=0,"",SUMIFS(allNAICS!$P:$P,allNAICS!$C:$C,'Revenue per capita'!$A303,allNAICS!$E:$E,'Revenue per capita'!X$1)/$B303)</f>
        <v>0.92932743730144796</v>
      </c>
      <c r="Y303" s="2">
        <f>IF('Number of Firms per 1000 Capita'!Y303=0,"",SUMIFS(allNAICS!$P:$P,allNAICS!$C:$C,'Revenue per capita'!$A303,allNAICS!$E:$E,'Revenue per capita'!Y$1)/$B303)</f>
        <v>1.7790544531536854</v>
      </c>
      <c r="Z303" s="2" t="str">
        <f>IF('Number of Firms per 1000 Capita'!Z303=0,"",SUMIFS(allNAICS!$P:$P,allNAICS!$C:$C,'Revenue per capita'!$A303,allNAICS!$E:$E,'Revenue per capita'!Z$1)/$B303)</f>
        <v/>
      </c>
    </row>
    <row r="304" spans="1:26" x14ac:dyDescent="0.45">
      <c r="A304" s="2" t="s">
        <v>795</v>
      </c>
      <c r="B304" s="2">
        <v>320010</v>
      </c>
      <c r="C304" s="2" t="s">
        <v>506</v>
      </c>
      <c r="D304" s="2">
        <v>41.676354500000002</v>
      </c>
      <c r="E304" s="2">
        <v>86.251989800000004</v>
      </c>
      <c r="F304" s="3">
        <f t="shared" si="4"/>
        <v>77.254867035405141</v>
      </c>
      <c r="G304" s="2">
        <f>IF('Number of Firms per 1000 Capita'!G304=0,"",SUMIFS(allNAICS!$P:$P,allNAICS!$C:$C,'Revenue per capita'!$A304,allNAICS!$E:$E,'Revenue per capita'!G$1)/$B304)</f>
        <v>0</v>
      </c>
      <c r="H304" s="2" t="str">
        <f>IF('Number of Firms per 1000 Capita'!H304=0,"",SUMIFS(allNAICS!$P:$P,allNAICS!$C:$C,'Revenue per capita'!$A304,allNAICS!$E:$E,'Revenue per capita'!H$1)/$B304)</f>
        <v/>
      </c>
      <c r="I304" s="2" t="str">
        <f>IF('Number of Firms per 1000 Capita'!I304=0,"",SUMIFS(allNAICS!$P:$P,allNAICS!$C:$C,'Revenue per capita'!$A304,allNAICS!$E:$E,'Revenue per capita'!I$1)/$B304)</f>
        <v/>
      </c>
      <c r="J304" s="2">
        <f>IF('Number of Firms per 1000 Capita'!J304=0,"",SUMIFS(allNAICS!$P:$P,allNAICS!$C:$C,'Revenue per capita'!$A304,allNAICS!$E:$E,'Revenue per capita'!J$1)/$B304)</f>
        <v>1.6501890565919815</v>
      </c>
      <c r="K304" s="2">
        <f>IF('Number of Firms per 1000 Capita'!K304=0,"",SUMIFS(allNAICS!$P:$P,allNAICS!$C:$C,'Revenue per capita'!$A304,allNAICS!$E:$E,'Revenue per capita'!K$1)/$B304)</f>
        <v>24.195175150776539</v>
      </c>
      <c r="L304" s="2">
        <f>IF('Number of Firms per 1000 Capita'!L304=0,"",SUMIFS(allNAICS!$P:$P,allNAICS!$C:$C,'Revenue per capita'!$A304,allNAICS!$E:$E,'Revenue per capita'!L$1)/$B304)</f>
        <v>12.773300834348927</v>
      </c>
      <c r="M304" s="2">
        <f>IF('Number of Firms per 1000 Capita'!M304=0,"",SUMIFS(allNAICS!$P:$P,allNAICS!$C:$C,'Revenue per capita'!$A304,allNAICS!$E:$E,'Revenue per capita'!M$1)/$B304)</f>
        <v>11.829314708915346</v>
      </c>
      <c r="N304" s="2">
        <f>IF('Number of Firms per 1000 Capita'!N304=0,"",SUMIFS(allNAICS!$P:$P,allNAICS!$C:$C,'Revenue per capita'!$A304,allNAICS!$E:$E,'Revenue per capita'!N$1)/$B304)</f>
        <v>1.6945845442329928</v>
      </c>
      <c r="O304" s="2">
        <f>IF('Number of Firms per 1000 Capita'!O304=0,"",SUMIFS(allNAICS!$P:$P,allNAICS!$C:$C,'Revenue per capita'!$A304,allNAICS!$E:$E,'Revenue per capita'!O$1)/$B304)</f>
        <v>2.105609199712509</v>
      </c>
      <c r="P304" s="2">
        <f>IF('Number of Firms per 1000 Capita'!P304=0,"",SUMIFS(allNAICS!$P:$P,allNAICS!$C:$C,'Revenue per capita'!$A304,allNAICS!$E:$E,'Revenue per capita'!P$1)/$B304)</f>
        <v>3.0027124152370237</v>
      </c>
      <c r="Q304" s="2">
        <f>IF('Number of Firms per 1000 Capita'!Q304=0,"",SUMIFS(allNAICS!$P:$P,allNAICS!$C:$C,'Revenue per capita'!$A304,allNAICS!$E:$E,'Revenue per capita'!Q$1)/$B304)</f>
        <v>1.3560044998593794</v>
      </c>
      <c r="R304" s="2">
        <f>IF('Number of Firms per 1000 Capita'!R304=0,"",SUMIFS(allNAICS!$P:$P,allNAICS!$C:$C,'Revenue per capita'!$A304,allNAICS!$E:$E,'Revenue per capita'!R$1)/$B304)</f>
        <v>4.6449360957470081</v>
      </c>
      <c r="S304" s="2">
        <f>IF('Number of Firms per 1000 Capita'!S304=0,"",SUMIFS(allNAICS!$P:$P,allNAICS!$C:$C,'Revenue per capita'!$A304,allNAICS!$E:$E,'Revenue per capita'!S$1)/$B304)</f>
        <v>1.3475047654760788</v>
      </c>
      <c r="T304" s="2">
        <f>IF('Number of Firms per 1000 Capita'!T304=0,"",SUMIFS(allNAICS!$P:$P,allNAICS!$C:$C,'Revenue per capita'!$A304,allNAICS!$E:$E,'Revenue per capita'!T$1)/$B304)</f>
        <v>2.8949220336864472</v>
      </c>
      <c r="U304" s="2">
        <f>IF('Number of Firms per 1000 Capita'!U304=0,"",SUMIFS(allNAICS!$P:$P,allNAICS!$C:$C,'Revenue per capita'!$A304,allNAICS!$E:$E,'Revenue per capita'!U$1)/$B304)</f>
        <v>6.3360519983750505</v>
      </c>
      <c r="V304" s="2">
        <f>IF('Number of Firms per 1000 Capita'!V304=0,"",SUMIFS(allNAICS!$P:$P,allNAICS!$C:$C,'Revenue per capita'!$A304,allNAICS!$E:$E,'Revenue per capita'!V$1)/$B304)</f>
        <v>0.20211555888878471</v>
      </c>
      <c r="W304" s="2">
        <f>IF('Number of Firms per 1000 Capita'!W304=0,"",SUMIFS(allNAICS!$P:$P,allNAICS!$C:$C,'Revenue per capita'!$A304,allNAICS!$E:$E,'Revenue per capita'!W$1)/$B304)</f>
        <v>1.5693759570013437</v>
      </c>
      <c r="X304" s="2">
        <f>IF('Number of Firms per 1000 Capita'!X304=0,"",SUMIFS(allNAICS!$P:$P,allNAICS!$C:$C,'Revenue per capita'!$A304,allNAICS!$E:$E,'Revenue per capita'!X$1)/$B304)</f>
        <v>1.0764632355238899</v>
      </c>
      <c r="Y304" s="2">
        <f>IF('Number of Firms per 1000 Capita'!Y304=0,"",SUMIFS(allNAICS!$P:$P,allNAICS!$C:$C,'Revenue per capita'!$A304,allNAICS!$E:$E,'Revenue per capita'!Y$1)/$B304)</f>
        <v>0.57660698103184271</v>
      </c>
      <c r="Z304" s="2" t="str">
        <f>IF('Number of Firms per 1000 Capita'!Z304=0,"",SUMIFS(allNAICS!$P:$P,allNAICS!$C:$C,'Revenue per capita'!$A304,allNAICS!$E:$E,'Revenue per capita'!Z$1)/$B304)</f>
        <v/>
      </c>
    </row>
    <row r="305" spans="1:26" x14ac:dyDescent="0.45">
      <c r="A305" s="2" t="s">
        <v>796</v>
      </c>
      <c r="B305" s="2">
        <v>325504</v>
      </c>
      <c r="C305" s="2" t="s">
        <v>477</v>
      </c>
      <c r="D305" s="2">
        <v>34.949567199999997</v>
      </c>
      <c r="E305" s="2">
        <v>-81.932048199999997</v>
      </c>
      <c r="F305" s="3">
        <f t="shared" si="4"/>
        <v>105.8635777133307</v>
      </c>
      <c r="G305" s="2">
        <f>IF('Number of Firms per 1000 Capita'!G305=0,"",SUMIFS(allNAICS!$P:$P,allNAICS!$C:$C,'Revenue per capita'!$A305,allNAICS!$E:$E,'Revenue per capita'!G$1)/$B305)</f>
        <v>9.4647070389303978E-2</v>
      </c>
      <c r="H305" s="2" t="str">
        <f>IF('Number of Firms per 1000 Capita'!H305=0,"",SUMIFS(allNAICS!$P:$P,allNAICS!$C:$C,'Revenue per capita'!$A305,allNAICS!$E:$E,'Revenue per capita'!H$1)/$B305)</f>
        <v/>
      </c>
      <c r="I305" s="2">
        <f>IF('Number of Firms per 1000 Capita'!I305=0,"",SUMIFS(allNAICS!$P:$P,allNAICS!$C:$C,'Revenue per capita'!$A305,allNAICS!$E:$E,'Revenue per capita'!I$1)/$B305)</f>
        <v>0.38793993314982306</v>
      </c>
      <c r="J305" s="2">
        <f>IF('Number of Firms per 1000 Capita'!J305=0,"",SUMIFS(allNAICS!$P:$P,allNAICS!$C:$C,'Revenue per capita'!$A305,allNAICS!$E:$E,'Revenue per capita'!J$1)/$B305)</f>
        <v>3.672458710184821</v>
      </c>
      <c r="K305" s="2">
        <f>IF('Number of Firms per 1000 Capita'!K305=0,"",SUMIFS(allNAICS!$P:$P,allNAICS!$C:$C,'Revenue per capita'!$A305,allNAICS!$E:$E,'Revenue per capita'!K$1)/$B305)</f>
        <v>46.317719597915847</v>
      </c>
      <c r="L305" s="2">
        <f>IF('Number of Firms per 1000 Capita'!L305=0,"",SUMIFS(allNAICS!$P:$P,allNAICS!$C:$C,'Revenue per capita'!$A305,allNAICS!$E:$E,'Revenue per capita'!L$1)/$B305)</f>
        <v>21.919712200157296</v>
      </c>
      <c r="M305" s="2">
        <f>IF('Number of Firms per 1000 Capita'!M305=0,"",SUMIFS(allNAICS!$P:$P,allNAICS!$C:$C,'Revenue per capita'!$A305,allNAICS!$E:$E,'Revenue per capita'!M$1)/$B305)</f>
        <v>12.403365242823437</v>
      </c>
      <c r="N305" s="2">
        <f>IF('Number of Firms per 1000 Capita'!N305=0,"",SUMIFS(allNAICS!$P:$P,allNAICS!$C:$C,'Revenue per capita'!$A305,allNAICS!$E:$E,'Revenue per capita'!N$1)/$B305)</f>
        <v>3.7422858090837594</v>
      </c>
      <c r="O305" s="2">
        <f>IF('Number of Firms per 1000 Capita'!O305=0,"",SUMIFS(allNAICS!$P:$P,allNAICS!$C:$C,'Revenue per capita'!$A305,allNAICS!$E:$E,'Revenue per capita'!O$1)/$B305)</f>
        <v>2.4575980633110501</v>
      </c>
      <c r="P305" s="2">
        <f>IF('Number of Firms per 1000 Capita'!P305=0,"",SUMIFS(allNAICS!$P:$P,allNAICS!$C:$C,'Revenue per capita'!$A305,allNAICS!$E:$E,'Revenue per capita'!P$1)/$B305)</f>
        <v>2.2702670320487615</v>
      </c>
      <c r="Q305" s="2">
        <f>IF('Number of Firms per 1000 Capita'!Q305=0,"",SUMIFS(allNAICS!$P:$P,allNAICS!$C:$C,'Revenue per capita'!$A305,allNAICS!$E:$E,'Revenue per capita'!Q$1)/$B305)</f>
        <v>0.92509769465198588</v>
      </c>
      <c r="R305" s="2">
        <f>IF('Number of Firms per 1000 Capita'!R305=0,"",SUMIFS(allNAICS!$P:$P,allNAICS!$C:$C,'Revenue per capita'!$A305,allNAICS!$E:$E,'Revenue per capita'!R$1)/$B305)</f>
        <v>2.3047028607943374</v>
      </c>
      <c r="S305" s="2">
        <f>IF('Number of Firms per 1000 Capita'!S305=0,"",SUMIFS(allNAICS!$P:$P,allNAICS!$C:$C,'Revenue per capita'!$A305,allNAICS!$E:$E,'Revenue per capita'!S$1)/$B305)</f>
        <v>2.4315000737318129</v>
      </c>
      <c r="T305" s="2">
        <f>IF('Number of Firms per 1000 Capita'!T305=0,"",SUMIFS(allNAICS!$P:$P,allNAICS!$C:$C,'Revenue per capita'!$A305,allNAICS!$E:$E,'Revenue per capita'!T$1)/$B305)</f>
        <v>0.40528534211561146</v>
      </c>
      <c r="U305" s="2">
        <f>IF('Number of Firms per 1000 Capita'!U305=0,"",SUMIFS(allNAICS!$P:$P,allNAICS!$C:$C,'Revenue per capita'!$A305,allNAICS!$E:$E,'Revenue per capita'!U$1)/$B305)</f>
        <v>3.0272961315375539</v>
      </c>
      <c r="V305" s="2">
        <f>IF('Number of Firms per 1000 Capita'!V305=0,"",SUMIFS(allNAICS!$P:$P,allNAICS!$C:$C,'Revenue per capita'!$A305,allNAICS!$E:$E,'Revenue per capita'!V$1)/$B305)</f>
        <v>0.13581092705465986</v>
      </c>
      <c r="W305" s="2">
        <f>IF('Number of Firms per 1000 Capita'!W305=0,"",SUMIFS(allNAICS!$P:$P,allNAICS!$C:$C,'Revenue per capita'!$A305,allNAICS!$E:$E,'Revenue per capita'!W$1)/$B305)</f>
        <v>1.6403976602438066</v>
      </c>
      <c r="X305" s="2">
        <f>IF('Number of Firms per 1000 Capita'!X305=0,"",SUMIFS(allNAICS!$P:$P,allNAICS!$C:$C,'Revenue per capita'!$A305,allNAICS!$E:$E,'Revenue per capita'!X$1)/$B305)</f>
        <v>1.0645276248525364</v>
      </c>
      <c r="Y305" s="2">
        <f>IF('Number of Firms per 1000 Capita'!Y305=0,"",SUMIFS(allNAICS!$P:$P,allNAICS!$C:$C,'Revenue per capita'!$A305,allNAICS!$E:$E,'Revenue per capita'!Y$1)/$B305)</f>
        <v>0.66296573928430991</v>
      </c>
      <c r="Z305" s="2" t="str">
        <f>IF('Number of Firms per 1000 Capita'!Z305=0,"",SUMIFS(allNAICS!$P:$P,allNAICS!$C:$C,'Revenue per capita'!$A305,allNAICS!$E:$E,'Revenue per capita'!Z$1)/$B305)</f>
        <v/>
      </c>
    </row>
    <row r="306" spans="1:26" x14ac:dyDescent="0.45">
      <c r="A306" s="2" t="s">
        <v>797</v>
      </c>
      <c r="B306" s="2">
        <v>547688</v>
      </c>
      <c r="C306" s="2" t="s">
        <v>492</v>
      </c>
      <c r="D306" s="2">
        <v>47.658780200000002</v>
      </c>
      <c r="E306" s="2">
        <v>-117.42604660000001</v>
      </c>
      <c r="F306" s="3">
        <f t="shared" si="4"/>
        <v>65.697179781189277</v>
      </c>
      <c r="G306" s="2">
        <f>IF('Number of Firms per 1000 Capita'!G306=0,"",SUMIFS(allNAICS!$P:$P,allNAICS!$C:$C,'Revenue per capita'!$A306,allNAICS!$E:$E,'Revenue per capita'!G$1)/$B306)</f>
        <v>0</v>
      </c>
      <c r="H306" s="2">
        <f>IF('Number of Firms per 1000 Capita'!H306=0,"",SUMIFS(allNAICS!$P:$P,allNAICS!$C:$C,'Revenue per capita'!$A306,allNAICS!$E:$E,'Revenue per capita'!H$1)/$B306)</f>
        <v>0.33540446385533368</v>
      </c>
      <c r="I306" s="2" t="str">
        <f>IF('Number of Firms per 1000 Capita'!I306=0,"",SUMIFS(allNAICS!$P:$P,allNAICS!$C:$C,'Revenue per capita'!$A306,allNAICS!$E:$E,'Revenue per capita'!I$1)/$B306)</f>
        <v/>
      </c>
      <c r="J306" s="2">
        <f>IF('Number of Firms per 1000 Capita'!J306=0,"",SUMIFS(allNAICS!$P:$P,allNAICS!$C:$C,'Revenue per capita'!$A306,allNAICS!$E:$E,'Revenue per capita'!J$1)/$B306)</f>
        <v>4.5544196695929067</v>
      </c>
      <c r="K306" s="2">
        <f>IF('Number of Firms per 1000 Capita'!K306=0,"",SUMIFS(allNAICS!$P:$P,allNAICS!$C:$C,'Revenue per capita'!$A306,allNAICS!$E:$E,'Revenue per capita'!K$1)/$B306)</f>
        <v>8.036002249455894</v>
      </c>
      <c r="L306" s="2">
        <f>IF('Number of Firms per 1000 Capita'!L306=0,"",SUMIFS(allNAICS!$P:$P,allNAICS!$C:$C,'Revenue per capita'!$A306,allNAICS!$E:$E,'Revenue per capita'!L$1)/$B306)</f>
        <v>13.052549991966229</v>
      </c>
      <c r="M306" s="2">
        <f>IF('Number of Firms per 1000 Capita'!M306=0,"",SUMIFS(allNAICS!$P:$P,allNAICS!$C:$C,'Revenue per capita'!$A306,allNAICS!$E:$E,'Revenue per capita'!M$1)/$B306)</f>
        <v>12.348888418223513</v>
      </c>
      <c r="N306" s="2">
        <f>IF('Number of Firms per 1000 Capita'!N306=0,"",SUMIFS(allNAICS!$P:$P,allNAICS!$C:$C,'Revenue per capita'!$A306,allNAICS!$E:$E,'Revenue per capita'!N$1)/$B306)</f>
        <v>1.4828953710871884</v>
      </c>
      <c r="O306" s="2">
        <f>IF('Number of Firms per 1000 Capita'!O306=0,"",SUMIFS(allNAICS!$P:$P,allNAICS!$C:$C,'Revenue per capita'!$A306,allNAICS!$E:$E,'Revenue per capita'!O$1)/$B306)</f>
        <v>1.8647149471962139</v>
      </c>
      <c r="P306" s="2">
        <f>IF('Number of Firms per 1000 Capita'!P306=0,"",SUMIFS(allNAICS!$P:$P,allNAICS!$C:$C,'Revenue per capita'!$A306,allNAICS!$E:$E,'Revenue per capita'!P$1)/$B306)</f>
        <v>7.6452560581937163</v>
      </c>
      <c r="Q306" s="2">
        <f>IF('Number of Firms per 1000 Capita'!Q306=0,"",SUMIFS(allNAICS!$P:$P,allNAICS!$C:$C,'Revenue per capita'!$A306,allNAICS!$E:$E,'Revenue per capita'!Q$1)/$B306)</f>
        <v>1.4706694322314895</v>
      </c>
      <c r="R306" s="2">
        <f>IF('Number of Firms per 1000 Capita'!R306=0,"",SUMIFS(allNAICS!$P:$P,allNAICS!$C:$C,'Revenue per capita'!$A306,allNAICS!$E:$E,'Revenue per capita'!R$1)/$B306)</f>
        <v>2.341196082441098</v>
      </c>
      <c r="S306" s="2">
        <f>IF('Number of Firms per 1000 Capita'!S306=0,"",SUMIFS(allNAICS!$P:$P,allNAICS!$C:$C,'Revenue per capita'!$A306,allNAICS!$E:$E,'Revenue per capita'!S$1)/$B306)</f>
        <v>1.5013420049371176</v>
      </c>
      <c r="T306" s="2">
        <f>IF('Number of Firms per 1000 Capita'!T306=0,"",SUMIFS(allNAICS!$P:$P,allNAICS!$C:$C,'Revenue per capita'!$A306,allNAICS!$E:$E,'Revenue per capita'!T$1)/$B306)</f>
        <v>0.65687216079227595</v>
      </c>
      <c r="U306" s="2">
        <f>IF('Number of Firms per 1000 Capita'!U306=0,"",SUMIFS(allNAICS!$P:$P,allNAICS!$C:$C,'Revenue per capita'!$A306,allNAICS!$E:$E,'Revenue per capita'!U$1)/$B306)</f>
        <v>7.3072953944581585</v>
      </c>
      <c r="V306" s="2">
        <f>IF('Number of Firms per 1000 Capita'!V306=0,"",SUMIFS(allNAICS!$P:$P,allNAICS!$C:$C,'Revenue per capita'!$A306,allNAICS!$E:$E,'Revenue per capita'!V$1)/$B306)</f>
        <v>0.30072048319481165</v>
      </c>
      <c r="W306" s="2">
        <f>IF('Number of Firms per 1000 Capita'!W306=0,"",SUMIFS(allNAICS!$P:$P,allNAICS!$C:$C,'Revenue per capita'!$A306,allNAICS!$E:$E,'Revenue per capita'!W$1)/$B306)</f>
        <v>1.6472918888126087</v>
      </c>
      <c r="X306" s="2">
        <f>IF('Number of Firms per 1000 Capita'!X306=0,"",SUMIFS(allNAICS!$P:$P,allNAICS!$C:$C,'Revenue per capita'!$A306,allNAICS!$E:$E,'Revenue per capita'!X$1)/$B306)</f>
        <v>0.74866347263405442</v>
      </c>
      <c r="Y306" s="2">
        <f>IF('Number of Firms per 1000 Capita'!Y306=0,"",SUMIFS(allNAICS!$P:$P,allNAICS!$C:$C,'Revenue per capita'!$A306,allNAICS!$E:$E,'Revenue per capita'!Y$1)/$B306)</f>
        <v>0.40299769211667957</v>
      </c>
      <c r="Z306" s="2" t="str">
        <f>IF('Number of Firms per 1000 Capita'!Z306=0,"",SUMIFS(allNAICS!$P:$P,allNAICS!$C:$C,'Revenue per capita'!$A306,allNAICS!$E:$E,'Revenue per capita'!Z$1)/$B306)</f>
        <v/>
      </c>
    </row>
    <row r="307" spans="1:26" x14ac:dyDescent="0.45">
      <c r="A307" s="2" t="s">
        <v>798</v>
      </c>
      <c r="B307" s="2">
        <v>210550</v>
      </c>
      <c r="C307" s="2" t="s">
        <v>504</v>
      </c>
      <c r="D307" s="2">
        <v>39.781721300000001</v>
      </c>
      <c r="E307" s="2">
        <v>-89.650148099999996</v>
      </c>
      <c r="F307" s="3">
        <f t="shared" si="4"/>
        <v>78.959658038470664</v>
      </c>
      <c r="G307" s="2">
        <f>IF('Number of Firms per 1000 Capita'!G307=0,"",SUMIFS(allNAICS!$P:$P,allNAICS!$C:$C,'Revenue per capita'!$A307,allNAICS!$E:$E,'Revenue per capita'!G$1)/$B307)</f>
        <v>1.7639515554500117E-2</v>
      </c>
      <c r="H307" s="2" t="str">
        <f>IF('Number of Firms per 1000 Capita'!H307=0,"",SUMIFS(allNAICS!$P:$P,allNAICS!$C:$C,'Revenue per capita'!$A307,allNAICS!$E:$E,'Revenue per capita'!H$1)/$B307)</f>
        <v/>
      </c>
      <c r="I307" s="2" t="str">
        <f>IF('Number of Firms per 1000 Capita'!I307=0,"",SUMIFS(allNAICS!$P:$P,allNAICS!$C:$C,'Revenue per capita'!$A307,allNAICS!$E:$E,'Revenue per capita'!I$1)/$B307)</f>
        <v/>
      </c>
      <c r="J307" s="2">
        <f>IF('Number of Firms per 1000 Capita'!J307=0,"",SUMIFS(allNAICS!$P:$P,allNAICS!$C:$C,'Revenue per capita'!$A307,allNAICS!$E:$E,'Revenue per capita'!J$1)/$B307)</f>
        <v>5.3963286630254093</v>
      </c>
      <c r="K307" s="2">
        <f>IF('Number of Firms per 1000 Capita'!K307=0,"",SUMIFS(allNAICS!$P:$P,allNAICS!$C:$C,'Revenue per capita'!$A307,allNAICS!$E:$E,'Revenue per capita'!K$1)/$B307)</f>
        <v>2.9552077891237234</v>
      </c>
      <c r="L307" s="2">
        <f>IF('Number of Firms per 1000 Capita'!L307=0,"",SUMIFS(allNAICS!$P:$P,allNAICS!$C:$C,'Revenue per capita'!$A307,allNAICS!$E:$E,'Revenue per capita'!L$1)/$B307)</f>
        <v>16.763524103538352</v>
      </c>
      <c r="M307" s="2">
        <f>IF('Number of Firms per 1000 Capita'!M307=0,"",SUMIFS(allNAICS!$P:$P,allNAICS!$C:$C,'Revenue per capita'!$A307,allNAICS!$E:$E,'Revenue per capita'!M$1)/$B307)</f>
        <v>13.13762051769176</v>
      </c>
      <c r="N307" s="2">
        <f>IF('Number of Firms per 1000 Capita'!N307=0,"",SUMIFS(allNAICS!$P:$P,allNAICS!$C:$C,'Revenue per capita'!$A307,allNAICS!$E:$E,'Revenue per capita'!N$1)/$B307)</f>
        <v>1.4958394680598432</v>
      </c>
      <c r="O307" s="2">
        <f>IF('Number of Firms per 1000 Capita'!O307=0,"",SUMIFS(allNAICS!$P:$P,allNAICS!$C:$C,'Revenue per capita'!$A307,allNAICS!$E:$E,'Revenue per capita'!O$1)/$B307)</f>
        <v>3.8992020897649016</v>
      </c>
      <c r="P307" s="2">
        <f>IF('Number of Firms per 1000 Capita'!P307=0,"",SUMIFS(allNAICS!$P:$P,allNAICS!$C:$C,'Revenue per capita'!$A307,allNAICS!$E:$E,'Revenue per capita'!P$1)/$B307)</f>
        <v>14.87656138684398</v>
      </c>
      <c r="Q307" s="2">
        <f>IF('Number of Firms per 1000 Capita'!Q307=0,"",SUMIFS(allNAICS!$P:$P,allNAICS!$C:$C,'Revenue per capita'!$A307,allNAICS!$E:$E,'Revenue per capita'!Q$1)/$B307)</f>
        <v>1.081842792685823</v>
      </c>
      <c r="R307" s="2">
        <f>IF('Number of Firms per 1000 Capita'!R307=0,"",SUMIFS(allNAICS!$P:$P,allNAICS!$C:$C,'Revenue per capita'!$A307,allNAICS!$E:$E,'Revenue per capita'!R$1)/$B307)</f>
        <v>3.0303158394680598</v>
      </c>
      <c r="S307" s="2">
        <f>IF('Number of Firms per 1000 Capita'!S307=0,"",SUMIFS(allNAICS!$P:$P,allNAICS!$C:$C,'Revenue per capita'!$A307,allNAICS!$E:$E,'Revenue per capita'!S$1)/$B307)</f>
        <v>1.4551317976727618</v>
      </c>
      <c r="T307" s="2">
        <f>IF('Number of Firms per 1000 Capita'!T307=0,"",SUMIFS(allNAICS!$P:$P,allNAICS!$C:$C,'Revenue per capita'!$A307,allNAICS!$E:$E,'Revenue per capita'!T$1)/$B307)</f>
        <v>0.43089527428164331</v>
      </c>
      <c r="U307" s="2">
        <f>IF('Number of Firms per 1000 Capita'!U307=0,"",SUMIFS(allNAICS!$P:$P,allNAICS!$C:$C,'Revenue per capita'!$A307,allNAICS!$E:$E,'Revenue per capita'!U$1)/$B307)</f>
        <v>11.986369033483733</v>
      </c>
      <c r="V307" s="2">
        <f>IF('Number of Firms per 1000 Capita'!V307=0,"",SUMIFS(allNAICS!$P:$P,allNAICS!$C:$C,'Revenue per capita'!$A307,allNAICS!$E:$E,'Revenue per capita'!V$1)/$B307)</f>
        <v>0.74649251959154594</v>
      </c>
      <c r="W307" s="2">
        <f>IF('Number of Firms per 1000 Capita'!W307=0,"",SUMIFS(allNAICS!$P:$P,allNAICS!$C:$C,'Revenue per capita'!$A307,allNAICS!$E:$E,'Revenue per capita'!W$1)/$B307)</f>
        <v>1.6866872476846355</v>
      </c>
      <c r="X307" s="2">
        <f>IF('Number of Firms per 1000 Capita'!X307=0,"",SUMIFS(allNAICS!$P:$P,allNAICS!$C:$C,'Revenue per capita'!$A307,allNAICS!$E:$E,'Revenue per capita'!X$1)/$B307)</f>
        <v>0</v>
      </c>
      <c r="Y307" s="2">
        <f>IF('Number of Firms per 1000 Capita'!Y307=0,"",SUMIFS(allNAICS!$P:$P,allNAICS!$C:$C,'Revenue per capita'!$A307,allNAICS!$E:$E,'Revenue per capita'!Y$1)/$B307)</f>
        <v>0</v>
      </c>
      <c r="Z307" s="2" t="str">
        <f>IF('Number of Firms per 1000 Capita'!Z307=0,"",SUMIFS(allNAICS!$P:$P,allNAICS!$C:$C,'Revenue per capita'!$A307,allNAICS!$E:$E,'Revenue per capita'!Z$1)/$B307)</f>
        <v/>
      </c>
    </row>
    <row r="308" spans="1:26" x14ac:dyDescent="0.45">
      <c r="A308" s="2" t="s">
        <v>799</v>
      </c>
      <c r="B308" s="2">
        <v>630385</v>
      </c>
      <c r="C308" s="2" t="s">
        <v>486</v>
      </c>
      <c r="D308" s="2">
        <v>39.781721300000001</v>
      </c>
      <c r="E308" s="2">
        <v>-89.650148099999996</v>
      </c>
      <c r="F308" s="3">
        <f t="shared" si="4"/>
        <v>90.303712810425367</v>
      </c>
      <c r="G308" s="2">
        <f>IF('Number of Firms per 1000 Capita'!G308=0,"",SUMIFS(allNAICS!$P:$P,allNAICS!$C:$C,'Revenue per capita'!$A308,allNAICS!$E:$E,'Revenue per capita'!G$1)/$B308)</f>
        <v>4.8556041149456282E-2</v>
      </c>
      <c r="H308" s="2" t="str">
        <f>IF('Number of Firms per 1000 Capita'!H308=0,"",SUMIFS(allNAICS!$P:$P,allNAICS!$C:$C,'Revenue per capita'!$A308,allNAICS!$E:$E,'Revenue per capita'!H$1)/$B308)</f>
        <v/>
      </c>
      <c r="I308" s="2">
        <f>IF('Number of Firms per 1000 Capita'!I308=0,"",SUMIFS(allNAICS!$P:$P,allNAICS!$C:$C,'Revenue per capita'!$A308,allNAICS!$E:$E,'Revenue per capita'!I$1)/$B308)</f>
        <v>1.5878169689951378</v>
      </c>
      <c r="J308" s="2">
        <f>IF('Number of Firms per 1000 Capita'!J308=0,"",SUMIFS(allNAICS!$P:$P,allNAICS!$C:$C,'Revenue per capita'!$A308,allNAICS!$E:$E,'Revenue per capita'!J$1)/$B308)</f>
        <v>3.7104975530826398</v>
      </c>
      <c r="K308" s="2">
        <f>IF('Number of Firms per 1000 Capita'!K308=0,"",SUMIFS(allNAICS!$P:$P,allNAICS!$C:$C,'Revenue per capita'!$A308,allNAICS!$E:$E,'Revenue per capita'!K$1)/$B308)</f>
        <v>12.197384138264711</v>
      </c>
      <c r="L308" s="2">
        <f>IF('Number of Firms per 1000 Capita'!L308=0,"",SUMIFS(allNAICS!$P:$P,allNAICS!$C:$C,'Revenue per capita'!$A308,allNAICS!$E:$E,'Revenue per capita'!L$1)/$B308)</f>
        <v>13.902107442277339</v>
      </c>
      <c r="M308" s="2">
        <f>IF('Number of Firms per 1000 Capita'!M308=0,"",SUMIFS(allNAICS!$P:$P,allNAICS!$C:$C,'Revenue per capita'!$A308,allNAICS!$E:$E,'Revenue per capita'!M$1)/$B308)</f>
        <v>11.331535490216297</v>
      </c>
      <c r="N308" s="2">
        <f>IF('Number of Firms per 1000 Capita'!N308=0,"",SUMIFS(allNAICS!$P:$P,allNAICS!$C:$C,'Revenue per capita'!$A308,allNAICS!$E:$E,'Revenue per capita'!N$1)/$B308)</f>
        <v>1.2186394029045742</v>
      </c>
      <c r="O308" s="2">
        <f>IF('Number of Firms per 1000 Capita'!O308=0,"",SUMIFS(allNAICS!$P:$P,allNAICS!$C:$C,'Revenue per capita'!$A308,allNAICS!$E:$E,'Revenue per capita'!O$1)/$B308)</f>
        <v>1.2192184141437377</v>
      </c>
      <c r="P308" s="2">
        <f>IF('Number of Firms per 1000 Capita'!P308=0,"",SUMIFS(allNAICS!$P:$P,allNAICS!$C:$C,'Revenue per capita'!$A308,allNAICS!$E:$E,'Revenue per capita'!P$1)/$B308)</f>
        <v>28.079903551004545</v>
      </c>
      <c r="Q308" s="2">
        <f>IF('Number of Firms per 1000 Capita'!Q308=0,"",SUMIFS(allNAICS!$P:$P,allNAICS!$C:$C,'Revenue per capita'!$A308,allNAICS!$E:$E,'Revenue per capita'!Q$1)/$B308)</f>
        <v>1.3565805023913957</v>
      </c>
      <c r="R308" s="2">
        <f>IF('Number of Firms per 1000 Capita'!R308=0,"",SUMIFS(allNAICS!$P:$P,allNAICS!$C:$C,'Revenue per capita'!$A308,allNAICS!$E:$E,'Revenue per capita'!R$1)/$B308)</f>
        <v>2.057712350389048</v>
      </c>
      <c r="S308" s="2">
        <f>IF('Number of Firms per 1000 Capita'!S308=0,"",SUMIFS(allNAICS!$P:$P,allNAICS!$C:$C,'Revenue per capita'!$A308,allNAICS!$E:$E,'Revenue per capita'!S$1)/$B308)</f>
        <v>1.0951021994495427</v>
      </c>
      <c r="T308" s="2">
        <f>IF('Number of Firms per 1000 Capita'!T308=0,"",SUMIFS(allNAICS!$P:$P,allNAICS!$C:$C,'Revenue per capita'!$A308,allNAICS!$E:$E,'Revenue per capita'!T$1)/$B308)</f>
        <v>1.8065975554621383</v>
      </c>
      <c r="U308" s="2">
        <f>IF('Number of Firms per 1000 Capita'!U308=0,"",SUMIFS(allNAICS!$P:$P,allNAICS!$C:$C,'Revenue per capita'!$A308,allNAICS!$E:$E,'Revenue per capita'!U$1)/$B308)</f>
        <v>7.5391435392656865</v>
      </c>
      <c r="V308" s="2">
        <f>IF('Number of Firms per 1000 Capita'!V308=0,"",SUMIFS(allNAICS!$P:$P,allNAICS!$C:$C,'Revenue per capita'!$A308,allNAICS!$E:$E,'Revenue per capita'!V$1)/$B308)</f>
        <v>0.39045186671637172</v>
      </c>
      <c r="W308" s="2">
        <f>IF('Number of Firms per 1000 Capita'!W308=0,"",SUMIFS(allNAICS!$P:$P,allNAICS!$C:$C,'Revenue per capita'!$A308,allNAICS!$E:$E,'Revenue per capita'!W$1)/$B308)</f>
        <v>1.6670891597991704</v>
      </c>
      <c r="X308" s="2">
        <f>IF('Number of Firms per 1000 Capita'!X308=0,"",SUMIFS(allNAICS!$P:$P,allNAICS!$C:$C,'Revenue per capita'!$A308,allNAICS!$E:$E,'Revenue per capita'!X$1)/$B308)</f>
        <v>0.80238425723962337</v>
      </c>
      <c r="Y308" s="2">
        <f>IF('Number of Firms per 1000 Capita'!Y308=0,"",SUMIFS(allNAICS!$P:$P,allNAICS!$C:$C,'Revenue per capita'!$A308,allNAICS!$E:$E,'Revenue per capita'!Y$1)/$B308)</f>
        <v>0.29299237767396114</v>
      </c>
      <c r="Z308" s="2" t="str">
        <f>IF('Number of Firms per 1000 Capita'!Z308=0,"",SUMIFS(allNAICS!$P:$P,allNAICS!$C:$C,'Revenue per capita'!$A308,allNAICS!$E:$E,'Revenue per capita'!Z$1)/$B308)</f>
        <v/>
      </c>
    </row>
    <row r="309" spans="1:26" x14ac:dyDescent="0.45">
      <c r="A309" s="2" t="s">
        <v>800</v>
      </c>
      <c r="B309" s="2">
        <v>455133</v>
      </c>
      <c r="C309" s="2" t="s">
        <v>552</v>
      </c>
      <c r="D309" s="2">
        <v>39.781721300000001</v>
      </c>
      <c r="E309" s="2">
        <v>-89.650148099999996</v>
      </c>
      <c r="F309" s="3">
        <f t="shared" si="4"/>
        <v>74.942731025875943</v>
      </c>
      <c r="G309" s="2">
        <f>IF('Number of Firms per 1000 Capita'!G309=0,"",SUMIFS(allNAICS!$P:$P,allNAICS!$C:$C,'Revenue per capita'!$A309,allNAICS!$E:$E,'Revenue per capita'!G$1)/$B309)</f>
        <v>2.8857498797054928E-2</v>
      </c>
      <c r="H309" s="2" t="str">
        <f>IF('Number of Firms per 1000 Capita'!H309=0,"",SUMIFS(allNAICS!$P:$P,allNAICS!$C:$C,'Revenue per capita'!$A309,allNAICS!$E:$E,'Revenue per capita'!H$1)/$B309)</f>
        <v/>
      </c>
      <c r="I309" s="2">
        <f>IF('Number of Firms per 1000 Capita'!I309=0,"",SUMIFS(allNAICS!$P:$P,allNAICS!$C:$C,'Revenue per capita'!$A309,allNAICS!$E:$E,'Revenue per capita'!I$1)/$B309)</f>
        <v>1.5532756359130189</v>
      </c>
      <c r="J309" s="2">
        <f>IF('Number of Firms per 1000 Capita'!J309=0,"",SUMIFS(allNAICS!$P:$P,allNAICS!$C:$C,'Revenue per capita'!$A309,allNAICS!$E:$E,'Revenue per capita'!J$1)/$B309)</f>
        <v>3.046096415772972</v>
      </c>
      <c r="K309" s="2">
        <f>IF('Number of Firms per 1000 Capita'!K309=0,"",SUMIFS(allNAICS!$P:$P,allNAICS!$C:$C,'Revenue per capita'!$A309,allNAICS!$E:$E,'Revenue per capita'!K$1)/$B309)</f>
        <v>11.205309217305711</v>
      </c>
      <c r="L309" s="2">
        <f>IF('Number of Firms per 1000 Capita'!L309=0,"",SUMIFS(allNAICS!$P:$P,allNAICS!$C:$C,'Revenue per capita'!$A309,allNAICS!$E:$E,'Revenue per capita'!L$1)/$B309)</f>
        <v>16.101117695267099</v>
      </c>
      <c r="M309" s="2">
        <f>IF('Number of Firms per 1000 Capita'!M309=0,"",SUMIFS(allNAICS!$P:$P,allNAICS!$C:$C,'Revenue per capita'!$A309,allNAICS!$E:$E,'Revenue per capita'!M$1)/$B309)</f>
        <v>14.126147741429428</v>
      </c>
      <c r="N309" s="2">
        <f>IF('Number of Firms per 1000 Capita'!N309=0,"",SUMIFS(allNAICS!$P:$P,allNAICS!$C:$C,'Revenue per capita'!$A309,allNAICS!$E:$E,'Revenue per capita'!N$1)/$B309)</f>
        <v>4.7808201119233278</v>
      </c>
      <c r="O309" s="2">
        <f>IF('Number of Firms per 1000 Capita'!O309=0,"",SUMIFS(allNAICS!$P:$P,allNAICS!$C:$C,'Revenue per capita'!$A309,allNAICS!$E:$E,'Revenue per capita'!O$1)/$B309)</f>
        <v>2.1967644622560876</v>
      </c>
      <c r="P309" s="2">
        <f>IF('Number of Firms per 1000 Capita'!P309=0,"",SUMIFS(allNAICS!$P:$P,allNAICS!$C:$C,'Revenue per capita'!$A309,allNAICS!$E:$E,'Revenue per capita'!P$1)/$B309)</f>
        <v>4.6423419088486222</v>
      </c>
      <c r="Q309" s="2">
        <f>IF('Number of Firms per 1000 Capita'!Q309=0,"",SUMIFS(allNAICS!$P:$P,allNAICS!$C:$C,'Revenue per capita'!$A309,allNAICS!$E:$E,'Revenue per capita'!Q$1)/$B309)</f>
        <v>1.4437230435938506</v>
      </c>
      <c r="R309" s="2">
        <f>IF('Number of Firms per 1000 Capita'!R309=0,"",SUMIFS(allNAICS!$P:$P,allNAICS!$C:$C,'Revenue per capita'!$A309,allNAICS!$E:$E,'Revenue per capita'!R$1)/$B309)</f>
        <v>2.7819340720185091</v>
      </c>
      <c r="S309" s="2">
        <f>IF('Number of Firms per 1000 Capita'!S309=0,"",SUMIFS(allNAICS!$P:$P,allNAICS!$C:$C,'Revenue per capita'!$A309,allNAICS!$E:$E,'Revenue per capita'!S$1)/$B309)</f>
        <v>1.8815445155591881</v>
      </c>
      <c r="T309" s="2">
        <f>IF('Number of Firms per 1000 Capita'!T309=0,"",SUMIFS(allNAICS!$P:$P,allNAICS!$C:$C,'Revenue per capita'!$A309,allNAICS!$E:$E,'Revenue per capita'!T$1)/$B309)</f>
        <v>0.44560600967189812</v>
      </c>
      <c r="U309" s="2">
        <f>IF('Number of Firms per 1000 Capita'!U309=0,"",SUMIFS(allNAICS!$P:$P,allNAICS!$C:$C,'Revenue per capita'!$A309,allNAICS!$E:$E,'Revenue per capita'!U$1)/$B309)</f>
        <v>7.4783810446616705</v>
      </c>
      <c r="V309" s="2">
        <f>IF('Number of Firms per 1000 Capita'!V309=0,"",SUMIFS(allNAICS!$P:$P,allNAICS!$C:$C,'Revenue per capita'!$A309,allNAICS!$E:$E,'Revenue per capita'!V$1)/$B309)</f>
        <v>0.18417693289653794</v>
      </c>
      <c r="W309" s="2">
        <f>IF('Number of Firms per 1000 Capita'!W309=0,"",SUMIFS(allNAICS!$P:$P,allNAICS!$C:$C,'Revenue per capita'!$A309,allNAICS!$E:$E,'Revenue per capita'!W$1)/$B309)</f>
        <v>1.6135041844911269</v>
      </c>
      <c r="X309" s="2">
        <f>IF('Number of Firms per 1000 Capita'!X309=0,"",SUMIFS(allNAICS!$P:$P,allNAICS!$C:$C,'Revenue per capita'!$A309,allNAICS!$E:$E,'Revenue per capita'!X$1)/$B309)</f>
        <v>0.82913126492695544</v>
      </c>
      <c r="Y309" s="2">
        <f>IF('Number of Firms per 1000 Capita'!Y309=0,"",SUMIFS(allNAICS!$P:$P,allNAICS!$C:$C,'Revenue per capita'!$A309,allNAICS!$E:$E,'Revenue per capita'!Y$1)/$B309)</f>
        <v>0.60399927054289626</v>
      </c>
      <c r="Z309" s="2">
        <f>IF('Number of Firms per 1000 Capita'!Z309=0,"",SUMIFS(allNAICS!$P:$P,allNAICS!$C:$C,'Revenue per capita'!$A309,allNAICS!$E:$E,'Revenue per capita'!Z$1)/$B309)</f>
        <v>0</v>
      </c>
    </row>
    <row r="310" spans="1:26" x14ac:dyDescent="0.45">
      <c r="A310" s="2" t="s">
        <v>801</v>
      </c>
      <c r="B310" s="2">
        <v>135520</v>
      </c>
      <c r="C310" s="2" t="s">
        <v>447</v>
      </c>
      <c r="D310" s="2">
        <v>39.781721300000001</v>
      </c>
      <c r="E310" s="2">
        <v>-89.650148099999996</v>
      </c>
      <c r="F310" s="3">
        <f t="shared" si="4"/>
        <v>76.261562868949227</v>
      </c>
      <c r="G310" s="2">
        <f>IF('Number of Firms per 1000 Capita'!G310=0,"",SUMIFS(allNAICS!$P:$P,allNAICS!$C:$C,'Revenue per capita'!$A310,allNAICS!$E:$E,'Revenue per capita'!G$1)/$B310)</f>
        <v>0</v>
      </c>
      <c r="H310" s="2" t="str">
        <f>IF('Number of Firms per 1000 Capita'!H310=0,"",SUMIFS(allNAICS!$P:$P,allNAICS!$C:$C,'Revenue per capita'!$A310,allNAICS!$E:$E,'Revenue per capita'!H$1)/$B310)</f>
        <v/>
      </c>
      <c r="I310" s="2" t="str">
        <f>IF('Number of Firms per 1000 Capita'!I310=0,"",SUMIFS(allNAICS!$P:$P,allNAICS!$C:$C,'Revenue per capita'!$A310,allNAICS!$E:$E,'Revenue per capita'!I$1)/$B310)</f>
        <v/>
      </c>
      <c r="J310" s="2">
        <f>IF('Number of Firms per 1000 Capita'!J310=0,"",SUMIFS(allNAICS!$P:$P,allNAICS!$C:$C,'Revenue per capita'!$A310,allNAICS!$E:$E,'Revenue per capita'!J$1)/$B310)</f>
        <v>1.748487308146399</v>
      </c>
      <c r="K310" s="2">
        <f>IF('Number of Firms per 1000 Capita'!K310=0,"",SUMIFS(allNAICS!$P:$P,allNAICS!$C:$C,'Revenue per capita'!$A310,allNAICS!$E:$E,'Revenue per capita'!K$1)/$B310)</f>
        <v>21.816292798110979</v>
      </c>
      <c r="L310" s="2">
        <f>IF('Number of Firms per 1000 Capita'!L310=0,"",SUMIFS(allNAICS!$P:$P,allNAICS!$C:$C,'Revenue per capita'!$A310,allNAICS!$E:$E,'Revenue per capita'!L$1)/$B310)</f>
        <v>23.039425914994098</v>
      </c>
      <c r="M310" s="2">
        <f>IF('Number of Firms per 1000 Capita'!M310=0,"",SUMIFS(allNAICS!$P:$P,allNAICS!$C:$C,'Revenue per capita'!$A310,allNAICS!$E:$E,'Revenue per capita'!M$1)/$B310)</f>
        <v>8.1740628689492318</v>
      </c>
      <c r="N310" s="2">
        <f>IF('Number of Firms per 1000 Capita'!N310=0,"",SUMIFS(allNAICS!$P:$P,allNAICS!$C:$C,'Revenue per capita'!$A310,allNAICS!$E:$E,'Revenue per capita'!N$1)/$B310)</f>
        <v>3.6218270365997638</v>
      </c>
      <c r="O310" s="2">
        <f>IF('Number of Firms per 1000 Capita'!O310=0,"",SUMIFS(allNAICS!$P:$P,allNAICS!$C:$C,'Revenue per capita'!$A310,allNAICS!$E:$E,'Revenue per capita'!O$1)/$B310)</f>
        <v>0.36593122786304605</v>
      </c>
      <c r="P310" s="2">
        <f>IF('Number of Firms per 1000 Capita'!P310=0,"",SUMIFS(allNAICS!$P:$P,allNAICS!$C:$C,'Revenue per capita'!$A310,allNAICS!$E:$E,'Revenue per capita'!P$1)/$B310)</f>
        <v>5.4152080873671782</v>
      </c>
      <c r="Q310" s="2">
        <f>IF('Number of Firms per 1000 Capita'!Q310=0,"",SUMIFS(allNAICS!$P:$P,allNAICS!$C:$C,'Revenue per capita'!$A310,allNAICS!$E:$E,'Revenue per capita'!Q$1)/$B310)</f>
        <v>1.0019111570247934</v>
      </c>
      <c r="R310" s="2">
        <f>IF('Number of Firms per 1000 Capita'!R310=0,"",SUMIFS(allNAICS!$P:$P,allNAICS!$C:$C,'Revenue per capita'!$A310,allNAICS!$E:$E,'Revenue per capita'!R$1)/$B310)</f>
        <v>0.86831463990554902</v>
      </c>
      <c r="S310" s="2">
        <f>IF('Number of Firms per 1000 Capita'!S310=0,"",SUMIFS(allNAICS!$P:$P,allNAICS!$C:$C,'Revenue per capita'!$A310,allNAICS!$E:$E,'Revenue per capita'!S$1)/$B310)</f>
        <v>0.65729781582054314</v>
      </c>
      <c r="T310" s="2">
        <f>IF('Number of Firms per 1000 Capita'!T310=0,"",SUMIFS(allNAICS!$P:$P,allNAICS!$C:$C,'Revenue per capita'!$A310,allNAICS!$E:$E,'Revenue per capita'!T$1)/$B310)</f>
        <v>0.5372860094451003</v>
      </c>
      <c r="U310" s="2">
        <f>IF('Number of Firms per 1000 Capita'!U310=0,"",SUMIFS(allNAICS!$P:$P,allNAICS!$C:$C,'Revenue per capita'!$A310,allNAICS!$E:$E,'Revenue per capita'!U$1)/$B310)</f>
        <v>6.7714285714285714</v>
      </c>
      <c r="V310" s="2">
        <f>IF('Number of Firms per 1000 Capita'!V310=0,"",SUMIFS(allNAICS!$P:$P,allNAICS!$C:$C,'Revenue per capita'!$A310,allNAICS!$E:$E,'Revenue per capita'!V$1)/$B310)</f>
        <v>8.9352125147579689E-2</v>
      </c>
      <c r="W310" s="2">
        <f>IF('Number of Firms per 1000 Capita'!W310=0,"",SUMIFS(allNAICS!$P:$P,allNAICS!$C:$C,'Revenue per capita'!$A310,allNAICS!$E:$E,'Revenue per capita'!W$1)/$B310)</f>
        <v>1.2122122195985832</v>
      </c>
      <c r="X310" s="2">
        <f>IF('Number of Firms per 1000 Capita'!X310=0,"",SUMIFS(allNAICS!$P:$P,allNAICS!$C:$C,'Revenue per capita'!$A310,allNAICS!$E:$E,'Revenue per capita'!X$1)/$B310)</f>
        <v>0.9425250885478158</v>
      </c>
      <c r="Y310" s="2" t="str">
        <f>IF('Number of Firms per 1000 Capita'!Y310=0,"",SUMIFS(allNAICS!$P:$P,allNAICS!$C:$C,'Revenue per capita'!$A310,allNAICS!$E:$E,'Revenue per capita'!Y$1)/$B310)</f>
        <v/>
      </c>
      <c r="Z310" s="2" t="str">
        <f>IF('Number of Firms per 1000 Capita'!Z310=0,"",SUMIFS(allNAICS!$P:$P,allNAICS!$C:$C,'Revenue per capita'!$A310,allNAICS!$E:$E,'Revenue per capita'!Z$1)/$B310)</f>
        <v/>
      </c>
    </row>
    <row r="311" spans="1:26" x14ac:dyDescent="0.45">
      <c r="A311" s="2" t="s">
        <v>802</v>
      </c>
      <c r="B311" s="2">
        <v>194660</v>
      </c>
      <c r="C311" s="2" t="s">
        <v>589</v>
      </c>
      <c r="D311" s="2">
        <v>45.557945099999998</v>
      </c>
      <c r="E311" s="2">
        <v>-94.163240400000007</v>
      </c>
      <c r="F311" s="3">
        <f t="shared" si="4"/>
        <v>94.234984074797097</v>
      </c>
      <c r="G311" s="2">
        <f>IF('Number of Firms per 1000 Capita'!G311=0,"",SUMIFS(allNAICS!$P:$P,allNAICS!$C:$C,'Revenue per capita'!$A311,allNAICS!$E:$E,'Revenue per capita'!G$1)/$B311)</f>
        <v>0</v>
      </c>
      <c r="H311" s="2">
        <f>IF('Number of Firms per 1000 Capita'!H311=0,"",SUMIFS(allNAICS!$P:$P,allNAICS!$C:$C,'Revenue per capita'!$A311,allNAICS!$E:$E,'Revenue per capita'!H$1)/$B311)</f>
        <v>0.10625192643583685</v>
      </c>
      <c r="I311" s="2" t="str">
        <f>IF('Number of Firms per 1000 Capita'!I311=0,"",SUMIFS(allNAICS!$P:$P,allNAICS!$C:$C,'Revenue per capita'!$A311,allNAICS!$E:$E,'Revenue per capita'!I$1)/$B311)</f>
        <v/>
      </c>
      <c r="J311" s="2">
        <f>IF('Number of Firms per 1000 Capita'!J311=0,"",SUMIFS(allNAICS!$P:$P,allNAICS!$C:$C,'Revenue per capita'!$A311,allNAICS!$E:$E,'Revenue per capita'!J$1)/$B311)</f>
        <v>13.405147436556046</v>
      </c>
      <c r="K311" s="2">
        <f>IF('Number of Firms per 1000 Capita'!K311=0,"",SUMIFS(allNAICS!$P:$P,allNAICS!$C:$C,'Revenue per capita'!$A311,allNAICS!$E:$E,'Revenue per capita'!K$1)/$B311)</f>
        <v>20.192643583684372</v>
      </c>
      <c r="L311" s="2">
        <f>IF('Number of Firms per 1000 Capita'!L311=0,"",SUMIFS(allNAICS!$P:$P,allNAICS!$C:$C,'Revenue per capita'!$A311,allNAICS!$E:$E,'Revenue per capita'!L$1)/$B311)</f>
        <v>14.365267646152265</v>
      </c>
      <c r="M311" s="2">
        <f>IF('Number of Firms per 1000 Capita'!M311=0,"",SUMIFS(allNAICS!$P:$P,allNAICS!$C:$C,'Revenue per capita'!$A311,allNAICS!$E:$E,'Revenue per capita'!M$1)/$B311)</f>
        <v>16.205106339258194</v>
      </c>
      <c r="N311" s="2">
        <f>IF('Number of Firms per 1000 Capita'!N311=0,"",SUMIFS(allNAICS!$P:$P,allNAICS!$C:$C,'Revenue per capita'!$A311,allNAICS!$E:$E,'Revenue per capita'!N$1)/$B311)</f>
        <v>5.7771704510428439</v>
      </c>
      <c r="O311" s="2">
        <f>IF('Number of Firms per 1000 Capita'!O311=0,"",SUMIFS(allNAICS!$P:$P,allNAICS!$C:$C,'Revenue per capita'!$A311,allNAICS!$E:$E,'Revenue per capita'!O$1)/$B311)</f>
        <v>1.8443491215452583</v>
      </c>
      <c r="P311" s="2">
        <f>IF('Number of Firms per 1000 Capita'!P311=0,"",SUMIFS(allNAICS!$P:$P,allNAICS!$C:$C,'Revenue per capita'!$A311,allNAICS!$E:$E,'Revenue per capita'!P$1)/$B311)</f>
        <v>4.9103924791944928</v>
      </c>
      <c r="Q311" s="2">
        <f>IF('Number of Firms per 1000 Capita'!Q311=0,"",SUMIFS(allNAICS!$P:$P,allNAICS!$C:$C,'Revenue per capita'!$A311,allNAICS!$E:$E,'Revenue per capita'!Q$1)/$B311)</f>
        <v>2.1849943491215451</v>
      </c>
      <c r="R311" s="2">
        <f>IF('Number of Firms per 1000 Capita'!R311=0,"",SUMIFS(allNAICS!$P:$P,allNAICS!$C:$C,'Revenue per capita'!$A311,allNAICS!$E:$E,'Revenue per capita'!R$1)/$B311)</f>
        <v>1.8344754957361553</v>
      </c>
      <c r="S311" s="2">
        <f>IF('Number of Firms per 1000 Capita'!S311=0,"",SUMIFS(allNAICS!$P:$P,allNAICS!$C:$C,'Revenue per capita'!$A311,allNAICS!$E:$E,'Revenue per capita'!S$1)/$B311)</f>
        <v>1.855609781156889</v>
      </c>
      <c r="T311" s="2">
        <f>IF('Number of Firms per 1000 Capita'!T311=0,"",SUMIFS(allNAICS!$P:$P,allNAICS!$C:$C,'Revenue per capita'!$A311,allNAICS!$E:$E,'Revenue per capita'!T$1)/$B311)</f>
        <v>0.8637059488338642</v>
      </c>
      <c r="U311" s="2">
        <f>IF('Number of Firms per 1000 Capita'!U311=0,"",SUMIFS(allNAICS!$P:$P,allNAICS!$C:$C,'Revenue per capita'!$A311,allNAICS!$E:$E,'Revenue per capita'!U$1)/$B311)</f>
        <v>7.9314753929929109</v>
      </c>
      <c r="V311" s="2">
        <f>IF('Number of Firms per 1000 Capita'!V311=0,"",SUMIFS(allNAICS!$P:$P,allNAICS!$C:$C,'Revenue per capita'!$A311,allNAICS!$E:$E,'Revenue per capita'!V$1)/$B311)</f>
        <v>0.27061543203534366</v>
      </c>
      <c r="W311" s="2">
        <f>IF('Number of Firms per 1000 Capita'!W311=0,"",SUMIFS(allNAICS!$P:$P,allNAICS!$C:$C,'Revenue per capita'!$A311,allNAICS!$E:$E,'Revenue per capita'!W$1)/$B311)</f>
        <v>1.5907376964964555</v>
      </c>
      <c r="X311" s="2">
        <f>IF('Number of Firms per 1000 Capita'!X311=0,"",SUMIFS(allNAICS!$P:$P,allNAICS!$C:$C,'Revenue per capita'!$A311,allNAICS!$E:$E,'Revenue per capita'!X$1)/$B311)</f>
        <v>0.89704099455460806</v>
      </c>
      <c r="Y311" s="2" t="str">
        <f>IF('Number of Firms per 1000 Capita'!Y311=0,"",SUMIFS(allNAICS!$P:$P,allNAICS!$C:$C,'Revenue per capita'!$A311,allNAICS!$E:$E,'Revenue per capita'!Y$1)/$B311)</f>
        <v/>
      </c>
      <c r="Z311" s="2" t="str">
        <f>IF('Number of Firms per 1000 Capita'!Z311=0,"",SUMIFS(allNAICS!$P:$P,allNAICS!$C:$C,'Revenue per capita'!$A311,allNAICS!$E:$E,'Revenue per capita'!Z$1)/$B311)</f>
        <v/>
      </c>
    </row>
    <row r="312" spans="1:26" x14ac:dyDescent="0.45">
      <c r="A312" s="2" t="s">
        <v>803</v>
      </c>
      <c r="B312" s="2">
        <v>155577</v>
      </c>
      <c r="C312" s="2" t="s">
        <v>727</v>
      </c>
      <c r="D312" s="2">
        <v>37.096527799999997</v>
      </c>
      <c r="E312" s="2">
        <v>-113.5684164</v>
      </c>
      <c r="F312" s="3">
        <f t="shared" si="4"/>
        <v>48.54772234970465</v>
      </c>
      <c r="G312" s="2">
        <f>IF('Number of Firms per 1000 Capita'!G312=0,"",SUMIFS(allNAICS!$P:$P,allNAICS!$C:$C,'Revenue per capita'!$A312,allNAICS!$E:$E,'Revenue per capita'!G$1)/$B312)</f>
        <v>1.7335467324861645E-2</v>
      </c>
      <c r="H312" s="2" t="str">
        <f>IF('Number of Firms per 1000 Capita'!H312=0,"",SUMIFS(allNAICS!$P:$P,allNAICS!$C:$C,'Revenue per capita'!$A312,allNAICS!$E:$E,'Revenue per capita'!H$1)/$B312)</f>
        <v/>
      </c>
      <c r="I312" s="2" t="str">
        <f>IF('Number of Firms per 1000 Capita'!I312=0,"",SUMIFS(allNAICS!$P:$P,allNAICS!$C:$C,'Revenue per capita'!$A312,allNAICS!$E:$E,'Revenue per capita'!I$1)/$B312)</f>
        <v/>
      </c>
      <c r="J312" s="2">
        <f>IF('Number of Firms per 1000 Capita'!J312=0,"",SUMIFS(allNAICS!$P:$P,allNAICS!$C:$C,'Revenue per capita'!$A312,allNAICS!$E:$E,'Revenue per capita'!J$1)/$B312)</f>
        <v>4.6036882058401947</v>
      </c>
      <c r="K312" s="2">
        <f>IF('Number of Firms per 1000 Capita'!K312=0,"",SUMIFS(allNAICS!$P:$P,allNAICS!$C:$C,'Revenue per capita'!$A312,allNAICS!$E:$E,'Revenue per capita'!K$1)/$B312)</f>
        <v>3.1664963330055214</v>
      </c>
      <c r="L312" s="2">
        <f>IF('Number of Firms per 1000 Capita'!L312=0,"",SUMIFS(allNAICS!$P:$P,allNAICS!$C:$C,'Revenue per capita'!$A312,allNAICS!$E:$E,'Revenue per capita'!L$1)/$B312)</f>
        <v>9.3546539655604626</v>
      </c>
      <c r="M312" s="2">
        <f>IF('Number of Firms per 1000 Capita'!M312=0,"",SUMIFS(allNAICS!$P:$P,allNAICS!$C:$C,'Revenue per capita'!$A312,allNAICS!$E:$E,'Revenue per capita'!M$1)/$B312)</f>
        <v>12.563367335788708</v>
      </c>
      <c r="N312" s="2">
        <f>IF('Number of Firms per 1000 Capita'!N312=0,"",SUMIFS(allNAICS!$P:$P,allNAICS!$C:$C,'Revenue per capita'!$A312,allNAICS!$E:$E,'Revenue per capita'!N$1)/$B312)</f>
        <v>2.8483259093567814</v>
      </c>
      <c r="O312" s="2">
        <f>IF('Number of Firms per 1000 Capita'!O312=0,"",SUMIFS(allNAICS!$P:$P,allNAICS!$C:$C,'Revenue per capita'!$A312,allNAICS!$E:$E,'Revenue per capita'!O$1)/$B312)</f>
        <v>1.1246778122730223</v>
      </c>
      <c r="P312" s="2">
        <f>IF('Number of Firms per 1000 Capita'!P312=0,"",SUMIFS(allNAICS!$P:$P,allNAICS!$C:$C,'Revenue per capita'!$A312,allNAICS!$E:$E,'Revenue per capita'!P$1)/$B312)</f>
        <v>1.3446396318221845</v>
      </c>
      <c r="Q312" s="2">
        <f>IF('Number of Firms per 1000 Capita'!Q312=0,"",SUMIFS(allNAICS!$P:$P,allNAICS!$C:$C,'Revenue per capita'!$A312,allNAICS!$E:$E,'Revenue per capita'!Q$1)/$B312)</f>
        <v>1.4440116469658111</v>
      </c>
      <c r="R312" s="2">
        <f>IF('Number of Firms per 1000 Capita'!R312=0,"",SUMIFS(allNAICS!$P:$P,allNAICS!$C:$C,'Revenue per capita'!$A312,allNAICS!$E:$E,'Revenue per capita'!R$1)/$B312)</f>
        <v>1.8918156282741023</v>
      </c>
      <c r="S312" s="2">
        <f>IF('Number of Firms per 1000 Capita'!S312=0,"",SUMIFS(allNAICS!$P:$P,allNAICS!$C:$C,'Revenue per capita'!$A312,allNAICS!$E:$E,'Revenue per capita'!S$1)/$B312)</f>
        <v>0.90597581904780267</v>
      </c>
      <c r="T312" s="2">
        <f>IF('Number of Firms per 1000 Capita'!T312=0,"",SUMIFS(allNAICS!$P:$P,allNAICS!$C:$C,'Revenue per capita'!$A312,allNAICS!$E:$E,'Revenue per capita'!T$1)/$B312)</f>
        <v>0.2560789833972888</v>
      </c>
      <c r="U312" s="2">
        <f>IF('Number of Firms per 1000 Capita'!U312=0,"",SUMIFS(allNAICS!$P:$P,allNAICS!$C:$C,'Revenue per capita'!$A312,allNAICS!$E:$E,'Revenue per capita'!U$1)/$B312)</f>
        <v>6.0841833947177282</v>
      </c>
      <c r="V312" s="2">
        <f>IF('Number of Firms per 1000 Capita'!V312=0,"",SUMIFS(allNAICS!$P:$P,allNAICS!$C:$C,'Revenue per capita'!$A312,allNAICS!$E:$E,'Revenue per capita'!V$1)/$B312)</f>
        <v>0.27446859111565336</v>
      </c>
      <c r="W312" s="2">
        <f>IF('Number of Firms per 1000 Capita'!W312=0,"",SUMIFS(allNAICS!$P:$P,allNAICS!$C:$C,'Revenue per capita'!$A312,allNAICS!$E:$E,'Revenue per capita'!W$1)/$B312)</f>
        <v>2.0540761166496333</v>
      </c>
      <c r="X312" s="2">
        <f>IF('Number of Firms per 1000 Capita'!X312=0,"",SUMIFS(allNAICS!$P:$P,allNAICS!$C:$C,'Revenue per capita'!$A312,allNAICS!$E:$E,'Revenue per capita'!X$1)/$B312)</f>
        <v>0.61392750856489064</v>
      </c>
      <c r="Y312" s="2" t="str">
        <f>IF('Number of Firms per 1000 Capita'!Y312=0,"",SUMIFS(allNAICS!$P:$P,allNAICS!$C:$C,'Revenue per capita'!$A312,allNAICS!$E:$E,'Revenue per capita'!Y$1)/$B312)</f>
        <v/>
      </c>
      <c r="Z312" s="2" t="str">
        <f>IF('Number of Firms per 1000 Capita'!Z312=0,"",SUMIFS(allNAICS!$P:$P,allNAICS!$C:$C,'Revenue per capita'!$A312,allNAICS!$E:$E,'Revenue per capita'!Z$1)/$B312)</f>
        <v/>
      </c>
    </row>
    <row r="313" spans="1:26" x14ac:dyDescent="0.45">
      <c r="A313" s="2" t="s">
        <v>804</v>
      </c>
      <c r="B313" s="2">
        <v>127137</v>
      </c>
      <c r="C313" s="2" t="s">
        <v>552</v>
      </c>
      <c r="D313" s="2">
        <v>39.767457800000003</v>
      </c>
      <c r="E313" s="2">
        <v>94.846681000000004</v>
      </c>
      <c r="F313" s="3">
        <f t="shared" si="4"/>
        <v>111.88712963181447</v>
      </c>
      <c r="G313" s="2">
        <f>IF('Number of Firms per 1000 Capita'!G313=0,"",SUMIFS(allNAICS!$P:$P,allNAICS!$C:$C,'Revenue per capita'!$A313,allNAICS!$E:$E,'Revenue per capita'!G$1)/$B313)</f>
        <v>4.8420208121947188E-2</v>
      </c>
      <c r="H313" s="2" t="str">
        <f>IF('Number of Firms per 1000 Capita'!H313=0,"",SUMIFS(allNAICS!$P:$P,allNAICS!$C:$C,'Revenue per capita'!$A313,allNAICS!$E:$E,'Revenue per capita'!H$1)/$B313)</f>
        <v/>
      </c>
      <c r="I313" s="2" t="str">
        <f>IF('Number of Firms per 1000 Capita'!I313=0,"",SUMIFS(allNAICS!$P:$P,allNAICS!$C:$C,'Revenue per capita'!$A313,allNAICS!$E:$E,'Revenue per capita'!I$1)/$B313)</f>
        <v/>
      </c>
      <c r="J313" s="2">
        <f>IF('Number of Firms per 1000 Capita'!J313=0,"",SUMIFS(allNAICS!$P:$P,allNAICS!$C:$C,'Revenue per capita'!$A313,allNAICS!$E:$E,'Revenue per capita'!J$1)/$B313)</f>
        <v>3.397099192209978</v>
      </c>
      <c r="K313" s="2">
        <f>IF('Number of Firms per 1000 Capita'!K313=0,"",SUMIFS(allNAICS!$P:$P,allNAICS!$C:$C,'Revenue per capita'!$A313,allNAICS!$E:$E,'Revenue per capita'!K$1)/$B313)</f>
        <v>59.06375799334576</v>
      </c>
      <c r="L313" s="2">
        <f>IF('Number of Firms per 1000 Capita'!L313=0,"",SUMIFS(allNAICS!$P:$P,allNAICS!$C:$C,'Revenue per capita'!$A313,allNAICS!$E:$E,'Revenue per capita'!L$1)/$B313)</f>
        <v>16.321472112760251</v>
      </c>
      <c r="M313" s="2">
        <f>IF('Number of Firms per 1000 Capita'!M313=0,"",SUMIFS(allNAICS!$P:$P,allNAICS!$C:$C,'Revenue per capita'!$A313,allNAICS!$E:$E,'Revenue per capita'!M$1)/$B313)</f>
        <v>13.058857767605025</v>
      </c>
      <c r="N313" s="2">
        <f>IF('Number of Firms per 1000 Capita'!N313=0,"",SUMIFS(allNAICS!$P:$P,allNAICS!$C:$C,'Revenue per capita'!$A313,allNAICS!$E:$E,'Revenue per capita'!N$1)/$B313)</f>
        <v>2.0789463334827785</v>
      </c>
      <c r="O313" s="2">
        <f>IF('Number of Firms per 1000 Capita'!O313=0,"",SUMIFS(allNAICS!$P:$P,allNAICS!$C:$C,'Revenue per capita'!$A313,allNAICS!$E:$E,'Revenue per capita'!O$1)/$B313)</f>
        <v>0.76757356237759267</v>
      </c>
      <c r="P313" s="2">
        <f>IF('Number of Firms per 1000 Capita'!P313=0,"",SUMIFS(allNAICS!$P:$P,allNAICS!$C:$C,'Revenue per capita'!$A313,allNAICS!$E:$E,'Revenue per capita'!P$1)/$B313)</f>
        <v>4.615564312513273</v>
      </c>
      <c r="Q313" s="2">
        <f>IF('Number of Firms per 1000 Capita'!Q313=0,"",SUMIFS(allNAICS!$P:$P,allNAICS!$C:$C,'Revenue per capita'!$A313,allNAICS!$E:$E,'Revenue per capita'!Q$1)/$B313)</f>
        <v>1.2450899423456587</v>
      </c>
      <c r="R313" s="2">
        <f>IF('Number of Firms per 1000 Capita'!R313=0,"",SUMIFS(allNAICS!$P:$P,allNAICS!$C:$C,'Revenue per capita'!$A313,allNAICS!$E:$E,'Revenue per capita'!R$1)/$B313)</f>
        <v>1.0058834171012372</v>
      </c>
      <c r="S313" s="2">
        <f>IF('Number of Firms per 1000 Capita'!S313=0,"",SUMIFS(allNAICS!$P:$P,allNAICS!$C:$C,'Revenue per capita'!$A313,allNAICS!$E:$E,'Revenue per capita'!S$1)/$B313)</f>
        <v>1.1812139660366376</v>
      </c>
      <c r="T313" s="2">
        <f>IF('Number of Firms per 1000 Capita'!T313=0,"",SUMIFS(allNAICS!$P:$P,allNAICS!$C:$C,'Revenue per capita'!$A313,allNAICS!$E:$E,'Revenue per capita'!T$1)/$B313)</f>
        <v>0.31234809693480259</v>
      </c>
      <c r="U313" s="2">
        <f>IF('Number of Firms per 1000 Capita'!U313=0,"",SUMIFS(allNAICS!$P:$P,allNAICS!$C:$C,'Revenue per capita'!$A313,allNAICS!$E:$E,'Revenue per capita'!U$1)/$B313)</f>
        <v>7.2307196174205774</v>
      </c>
      <c r="V313" s="2">
        <f>IF('Number of Firms per 1000 Capita'!V313=0,"",SUMIFS(allNAICS!$P:$P,allNAICS!$C:$C,'Revenue per capita'!$A313,allNAICS!$E:$E,'Revenue per capita'!V$1)/$B313)</f>
        <v>0.38965839999370755</v>
      </c>
      <c r="W313" s="2">
        <f>IF('Number of Firms per 1000 Capita'!W313=0,"",SUMIFS(allNAICS!$P:$P,allNAICS!$C:$C,'Revenue per capita'!$A313,allNAICS!$E:$E,'Revenue per capita'!W$1)/$B313)</f>
        <v>1.1705247095652722</v>
      </c>
      <c r="X313" s="2">
        <f>IF('Number of Firms per 1000 Capita'!X313=0,"",SUMIFS(allNAICS!$P:$P,allNAICS!$C:$C,'Revenue per capita'!$A313,allNAICS!$E:$E,'Revenue per capita'!X$1)/$B313)</f>
        <v>0</v>
      </c>
      <c r="Y313" s="2" t="str">
        <f>IF('Number of Firms per 1000 Capita'!Y313=0,"",SUMIFS(allNAICS!$P:$P,allNAICS!$C:$C,'Revenue per capita'!$A313,allNAICS!$E:$E,'Revenue per capita'!Y$1)/$B313)</f>
        <v/>
      </c>
      <c r="Z313" s="2" t="str">
        <f>IF('Number of Firms per 1000 Capita'!Z313=0,"",SUMIFS(allNAICS!$P:$P,allNAICS!$C:$C,'Revenue per capita'!$A313,allNAICS!$E:$E,'Revenue per capita'!Z$1)/$B313)</f>
        <v/>
      </c>
    </row>
    <row r="314" spans="1:26" x14ac:dyDescent="0.45">
      <c r="A314" s="2" t="s">
        <v>805</v>
      </c>
      <c r="B314" s="2">
        <v>2804998</v>
      </c>
      <c r="C314" s="2" t="s">
        <v>552</v>
      </c>
      <c r="D314" s="2">
        <v>38.627002500000003</v>
      </c>
      <c r="E314" s="2">
        <v>90.199404200000004</v>
      </c>
      <c r="F314" s="3">
        <f t="shared" si="4"/>
        <v>119.22245648660001</v>
      </c>
      <c r="G314" s="2">
        <f>IF('Number of Firms per 1000 Capita'!G314=0,"",SUMIFS(allNAICS!$P:$P,allNAICS!$C:$C,'Revenue per capita'!$A314,allNAICS!$E:$E,'Revenue per capita'!G$1)/$B314)</f>
        <v>2.1859552128022909E-2</v>
      </c>
      <c r="H314" s="2">
        <f>IF('Number of Firms per 1000 Capita'!H314=0,"",SUMIFS(allNAICS!$P:$P,allNAICS!$C:$C,'Revenue per capita'!$A314,allNAICS!$E:$E,'Revenue per capita'!H$1)/$B314)</f>
        <v>0.112983681271787</v>
      </c>
      <c r="I314" s="2">
        <f>IF('Number of Firms per 1000 Capita'!I314=0,"",SUMIFS(allNAICS!$P:$P,allNAICS!$C:$C,'Revenue per capita'!$A314,allNAICS!$E:$E,'Revenue per capita'!I$1)/$B314)</f>
        <v>2.0828378487257386</v>
      </c>
      <c r="J314" s="2">
        <f>IF('Number of Firms per 1000 Capita'!J314=0,"",SUMIFS(allNAICS!$P:$P,allNAICS!$C:$C,'Revenue per capita'!$A314,allNAICS!$E:$E,'Revenue per capita'!J$1)/$B314)</f>
        <v>5.5367305074727327</v>
      </c>
      <c r="K314" s="2">
        <f>IF('Number of Firms per 1000 Capita'!K314=0,"",SUMIFS(allNAICS!$P:$P,allNAICS!$C:$C,'Revenue per capita'!$A314,allNAICS!$E:$E,'Revenue per capita'!K$1)/$B314)</f>
        <v>22.456164318120727</v>
      </c>
      <c r="L314" s="2">
        <f>IF('Number of Firms per 1000 Capita'!L314=0,"",SUMIFS(allNAICS!$P:$P,allNAICS!$C:$C,'Revenue per capita'!$A314,allNAICS!$E:$E,'Revenue per capita'!L$1)/$B314)</f>
        <v>30.958010665248246</v>
      </c>
      <c r="M314" s="2">
        <f>IF('Number of Firms per 1000 Capita'!M314=0,"",SUMIFS(allNAICS!$P:$P,allNAICS!$C:$C,'Revenue per capita'!$A314,allNAICS!$E:$E,'Revenue per capita'!M$1)/$B314)</f>
        <v>15.478182159131665</v>
      </c>
      <c r="N314" s="2">
        <f>IF('Number of Firms per 1000 Capita'!N314=0,"",SUMIFS(allNAICS!$P:$P,allNAICS!$C:$C,'Revenue per capita'!$A314,allNAICS!$E:$E,'Revenue per capita'!N$1)/$B314)</f>
        <v>3.3285710007636369</v>
      </c>
      <c r="O314" s="2">
        <f>IF('Number of Firms per 1000 Capita'!O314=0,"",SUMIFS(allNAICS!$P:$P,allNAICS!$C:$C,'Revenue per capita'!$A314,allNAICS!$E:$E,'Revenue per capita'!O$1)/$B314)</f>
        <v>3.6406977830287222</v>
      </c>
      <c r="P314" s="2">
        <f>IF('Number of Firms per 1000 Capita'!P314=0,"",SUMIFS(allNAICS!$P:$P,allNAICS!$C:$C,'Revenue per capita'!$A314,allNAICS!$E:$E,'Revenue per capita'!P$1)/$B314)</f>
        <v>10.987737959171451</v>
      </c>
      <c r="Q314" s="2">
        <f>IF('Number of Firms per 1000 Capita'!Q314=0,"",SUMIFS(allNAICS!$P:$P,allNAICS!$C:$C,'Revenue per capita'!$A314,allNAICS!$E:$E,'Revenue per capita'!Q$1)/$B314)</f>
        <v>2.0404588523770784</v>
      </c>
      <c r="R314" s="2">
        <f>IF('Number of Firms per 1000 Capita'!R314=0,"",SUMIFS(allNAICS!$P:$P,allNAICS!$C:$C,'Revenue per capita'!$A314,allNAICS!$E:$E,'Revenue per capita'!R$1)/$B314)</f>
        <v>6.1371459088384377</v>
      </c>
      <c r="S314" s="2">
        <f>IF('Number of Firms per 1000 Capita'!S314=0,"",SUMIFS(allNAICS!$P:$P,allNAICS!$C:$C,'Revenue per capita'!$A314,allNAICS!$E:$E,'Revenue per capita'!S$1)/$B314)</f>
        <v>2.310348171371245</v>
      </c>
      <c r="T314" s="2">
        <f>IF('Number of Firms per 1000 Capita'!T314=0,"",SUMIFS(allNAICS!$P:$P,allNAICS!$C:$C,'Revenue per capita'!$A314,allNAICS!$E:$E,'Revenue per capita'!T$1)/$B314)</f>
        <v>1.6253134583340167</v>
      </c>
      <c r="U314" s="2">
        <f>IF('Number of Firms per 1000 Capita'!U314=0,"",SUMIFS(allNAICS!$P:$P,allNAICS!$C:$C,'Revenue per capita'!$A314,allNAICS!$E:$E,'Revenue per capita'!U$1)/$B314)</f>
        <v>6.6428446651298856</v>
      </c>
      <c r="V314" s="2">
        <f>IF('Number of Firms per 1000 Capita'!V314=0,"",SUMIFS(allNAICS!$P:$P,allNAICS!$C:$C,'Revenue per capita'!$A314,allNAICS!$E:$E,'Revenue per capita'!V$1)/$B314)</f>
        <v>0.79131892429156814</v>
      </c>
      <c r="W314" s="2">
        <f>IF('Number of Firms per 1000 Capita'!W314=0,"",SUMIFS(allNAICS!$P:$P,allNAICS!$C:$C,'Revenue per capita'!$A314,allNAICS!$E:$E,'Revenue per capita'!W$1)/$B314)</f>
        <v>2.2270575593993294</v>
      </c>
      <c r="X314" s="2">
        <f>IF('Number of Firms per 1000 Capita'!X314=0,"",SUMIFS(allNAICS!$P:$P,allNAICS!$C:$C,'Revenue per capita'!$A314,allNAICS!$E:$E,'Revenue per capita'!X$1)/$B314)</f>
        <v>1.129702053263496</v>
      </c>
      <c r="Y314" s="2">
        <f>IF('Number of Firms per 1000 Capita'!Y314=0,"",SUMIFS(allNAICS!$P:$P,allNAICS!$C:$C,'Revenue per capita'!$A314,allNAICS!$E:$E,'Revenue per capita'!Y$1)/$B314)</f>
        <v>1.7089940884093322</v>
      </c>
      <c r="Z314" s="2">
        <f>IF('Number of Firms per 1000 Capita'!Z314=0,"",SUMIFS(allNAICS!$P:$P,allNAICS!$C:$C,'Revenue per capita'!$A314,allNAICS!$E:$E,'Revenue per capita'!Z$1)/$B314)</f>
        <v>5.4973301228735281E-3</v>
      </c>
    </row>
    <row r="315" spans="1:26" x14ac:dyDescent="0.45">
      <c r="A315" s="2" t="s">
        <v>806</v>
      </c>
      <c r="B315" s="2">
        <v>160646</v>
      </c>
      <c r="C315" s="2" t="s">
        <v>459</v>
      </c>
      <c r="D315" s="2">
        <v>40.793394900000003</v>
      </c>
      <c r="E315" s="2">
        <v>-77.860001199999999</v>
      </c>
      <c r="F315" s="3">
        <f t="shared" si="4"/>
        <v>43.437296913710895</v>
      </c>
      <c r="G315" s="2">
        <f>IF('Number of Firms per 1000 Capita'!G315=0,"",SUMIFS(allNAICS!$P:$P,allNAICS!$C:$C,'Revenue per capita'!$A315,allNAICS!$E:$E,'Revenue per capita'!G$1)/$B315)</f>
        <v>5.9945470164211997E-3</v>
      </c>
      <c r="H315" s="2">
        <f>IF('Number of Firms per 1000 Capita'!H315=0,"",SUMIFS(allNAICS!$P:$P,allNAICS!$C:$C,'Revenue per capita'!$A315,allNAICS!$E:$E,'Revenue per capita'!H$1)/$B315)</f>
        <v>0.37309363445090449</v>
      </c>
      <c r="I315" s="2" t="str">
        <f>IF('Number of Firms per 1000 Capita'!I315=0,"",SUMIFS(allNAICS!$P:$P,allNAICS!$C:$C,'Revenue per capita'!$A315,allNAICS!$E:$E,'Revenue per capita'!I$1)/$B315)</f>
        <v/>
      </c>
      <c r="J315" s="2">
        <f>IF('Number of Firms per 1000 Capita'!J315=0,"",SUMIFS(allNAICS!$P:$P,allNAICS!$C:$C,'Revenue per capita'!$A315,allNAICS!$E:$E,'Revenue per capita'!J$1)/$B315)</f>
        <v>4.1264270507824659</v>
      </c>
      <c r="K315" s="2">
        <f>IF('Number of Firms per 1000 Capita'!K315=0,"",SUMIFS(allNAICS!$P:$P,allNAICS!$C:$C,'Revenue per capita'!$A315,allNAICS!$E:$E,'Revenue per capita'!K$1)/$B315)</f>
        <v>6.0331972162394329</v>
      </c>
      <c r="L315" s="2">
        <f>IF('Number of Firms per 1000 Capita'!L315=0,"",SUMIFS(allNAICS!$P:$P,allNAICS!$C:$C,'Revenue per capita'!$A315,allNAICS!$E:$E,'Revenue per capita'!L$1)/$B315)</f>
        <v>3.2642518332233608</v>
      </c>
      <c r="M315" s="2">
        <f>IF('Number of Firms per 1000 Capita'!M315=0,"",SUMIFS(allNAICS!$P:$P,allNAICS!$C:$C,'Revenue per capita'!$A315,allNAICS!$E:$E,'Revenue per capita'!M$1)/$B315)</f>
        <v>10.718492835177969</v>
      </c>
      <c r="N315" s="2">
        <f>IF('Number of Firms per 1000 Capita'!N315=0,"",SUMIFS(allNAICS!$P:$P,allNAICS!$C:$C,'Revenue per capita'!$A315,allNAICS!$E:$E,'Revenue per capita'!N$1)/$B315)</f>
        <v>1.0151886757217734</v>
      </c>
      <c r="O315" s="2">
        <f>IF('Number of Firms per 1000 Capita'!O315=0,"",SUMIFS(allNAICS!$P:$P,allNAICS!$C:$C,'Revenue per capita'!$A315,allNAICS!$E:$E,'Revenue per capita'!O$1)/$B315)</f>
        <v>1.2342417489386601</v>
      </c>
      <c r="P315" s="2">
        <f>IF('Number of Firms per 1000 Capita'!P315=0,"",SUMIFS(allNAICS!$P:$P,allNAICS!$C:$C,'Revenue per capita'!$A315,allNAICS!$E:$E,'Revenue per capita'!P$1)/$B315)</f>
        <v>2.0259265714676991</v>
      </c>
      <c r="Q315" s="2">
        <f>IF('Number of Firms per 1000 Capita'!Q315=0,"",SUMIFS(allNAICS!$P:$P,allNAICS!$C:$C,'Revenue per capita'!$A315,allNAICS!$E:$E,'Revenue per capita'!Q$1)/$B315)</f>
        <v>2.1346252007519642</v>
      </c>
      <c r="R315" s="2">
        <f>IF('Number of Firms per 1000 Capita'!R315=0,"",SUMIFS(allNAICS!$P:$P,allNAICS!$C:$C,'Revenue per capita'!$A315,allNAICS!$E:$E,'Revenue per capita'!R$1)/$B315)</f>
        <v>3.7033726329942858</v>
      </c>
      <c r="S315" s="2">
        <f>IF('Number of Firms per 1000 Capita'!S315=0,"",SUMIFS(allNAICS!$P:$P,allNAICS!$C:$C,'Revenue per capita'!$A315,allNAICS!$E:$E,'Revenue per capita'!S$1)/$B315)</f>
        <v>0.59969747145898433</v>
      </c>
      <c r="T315" s="2">
        <f>IF('Number of Firms per 1000 Capita'!T315=0,"",SUMIFS(allNAICS!$P:$P,allNAICS!$C:$C,'Revenue per capita'!$A315,allNAICS!$E:$E,'Revenue per capita'!T$1)/$B315)</f>
        <v>0.38770339753246269</v>
      </c>
      <c r="U315" s="2">
        <f>IF('Number of Firms per 1000 Capita'!U315=0,"",SUMIFS(allNAICS!$P:$P,allNAICS!$C:$C,'Revenue per capita'!$A315,allNAICS!$E:$E,'Revenue per capita'!U$1)/$B315)</f>
        <v>4.8992318513999722</v>
      </c>
      <c r="V315" s="2">
        <f>IF('Number of Firms per 1000 Capita'!V315=0,"",SUMIFS(allNAICS!$P:$P,allNAICS!$C:$C,'Revenue per capita'!$A315,allNAICS!$E:$E,'Revenue per capita'!V$1)/$B315)</f>
        <v>0.3377612887964842</v>
      </c>
      <c r="W315" s="2">
        <f>IF('Number of Firms per 1000 Capita'!W315=0,"",SUMIFS(allNAICS!$P:$P,allNAICS!$C:$C,'Revenue per capita'!$A315,allNAICS!$E:$E,'Revenue per capita'!W$1)/$B315)</f>
        <v>1.7024887018662151</v>
      </c>
      <c r="X315" s="2">
        <f>IF('Number of Firms per 1000 Capita'!X315=0,"",SUMIFS(allNAICS!$P:$P,allNAICS!$C:$C,'Revenue per capita'!$A315,allNAICS!$E:$E,'Revenue per capita'!X$1)/$B315)</f>
        <v>0.87560225589183671</v>
      </c>
      <c r="Y315" s="2" t="str">
        <f>IF('Number of Firms per 1000 Capita'!Y315=0,"",SUMIFS(allNAICS!$P:$P,allNAICS!$C:$C,'Revenue per capita'!$A315,allNAICS!$E:$E,'Revenue per capita'!Y$1)/$B315)</f>
        <v/>
      </c>
      <c r="Z315" s="2" t="str">
        <f>IF('Number of Firms per 1000 Capita'!Z315=0,"",SUMIFS(allNAICS!$P:$P,allNAICS!$C:$C,'Revenue per capita'!$A315,allNAICS!$E:$E,'Revenue per capita'!Z$1)/$B315)</f>
        <v/>
      </c>
    </row>
    <row r="316" spans="1:26" x14ac:dyDescent="0.45">
      <c r="A316" s="2" t="s">
        <v>807</v>
      </c>
      <c r="B316" s="2">
        <v>724153</v>
      </c>
      <c r="C316" s="2" t="s">
        <v>480</v>
      </c>
      <c r="D316" s="2">
        <v>37.9577016</v>
      </c>
      <c r="E316" s="2">
        <v>-121.29077959999999</v>
      </c>
      <c r="F316" s="3">
        <f t="shared" si="4"/>
        <v>69.373136616157069</v>
      </c>
      <c r="G316" s="2">
        <f>IF('Number of Firms per 1000 Capita'!G316=0,"",SUMIFS(allNAICS!$P:$P,allNAICS!$C:$C,'Revenue per capita'!$A316,allNAICS!$E:$E,'Revenue per capita'!G$1)/$B316)</f>
        <v>0.34716144240236524</v>
      </c>
      <c r="H316" s="2">
        <f>IF('Number of Firms per 1000 Capita'!H316=0,"",SUMIFS(allNAICS!$P:$P,allNAICS!$C:$C,'Revenue per capita'!$A316,allNAICS!$E:$E,'Revenue per capita'!H$1)/$B316)</f>
        <v>0.1388007782885661</v>
      </c>
      <c r="I316" s="2">
        <f>IF('Number of Firms per 1000 Capita'!I316=0,"",SUMIFS(allNAICS!$P:$P,allNAICS!$C:$C,'Revenue per capita'!$A316,allNAICS!$E:$E,'Revenue per capita'!I$1)/$B316)</f>
        <v>0.12638351287642252</v>
      </c>
      <c r="J316" s="2">
        <f>IF('Number of Firms per 1000 Capita'!J316=0,"",SUMIFS(allNAICS!$P:$P,allNAICS!$C:$C,'Revenue per capita'!$A316,allNAICS!$E:$E,'Revenue per capita'!J$1)/$B316)</f>
        <v>2.6530374106024555</v>
      </c>
      <c r="K316" s="2">
        <f>IF('Number of Firms per 1000 Capita'!K316=0,"",SUMIFS(allNAICS!$P:$P,allNAICS!$C:$C,'Revenue per capita'!$A316,allNAICS!$E:$E,'Revenue per capita'!K$1)/$B316)</f>
        <v>14.595201566519782</v>
      </c>
      <c r="L316" s="2">
        <f>IF('Number of Firms per 1000 Capita'!L316=0,"",SUMIFS(allNAICS!$P:$P,allNAICS!$C:$C,'Revenue per capita'!$A316,allNAICS!$E:$E,'Revenue per capita'!L$1)/$B316)</f>
        <v>22.781916252504651</v>
      </c>
      <c r="M316" s="2">
        <f>IF('Number of Firms per 1000 Capita'!M316=0,"",SUMIFS(allNAICS!$P:$P,allNAICS!$C:$C,'Revenue per capita'!$A316,allNAICS!$E:$E,'Revenue per capita'!M$1)/$B316)</f>
        <v>10.124175415968725</v>
      </c>
      <c r="N316" s="2">
        <f>IF('Number of Firms per 1000 Capita'!N316=0,"",SUMIFS(allNAICS!$P:$P,allNAICS!$C:$C,'Revenue per capita'!$A316,allNAICS!$E:$E,'Revenue per capita'!N$1)/$B316)</f>
        <v>4.1100112821461767</v>
      </c>
      <c r="O316" s="2">
        <f>IF('Number of Firms per 1000 Capita'!O316=0,"",SUMIFS(allNAICS!$P:$P,allNAICS!$C:$C,'Revenue per capita'!$A316,allNAICS!$E:$E,'Revenue per capita'!O$1)/$B316)</f>
        <v>0.97433001037073652</v>
      </c>
      <c r="P316" s="2">
        <f>IF('Number of Firms per 1000 Capita'!P316=0,"",SUMIFS(allNAICS!$P:$P,allNAICS!$C:$C,'Revenue per capita'!$A316,allNAICS!$E:$E,'Revenue per capita'!P$1)/$B316)</f>
        <v>3.5381721818455492</v>
      </c>
      <c r="Q316" s="2">
        <f>IF('Number of Firms per 1000 Capita'!Q316=0,"",SUMIFS(allNAICS!$P:$P,allNAICS!$C:$C,'Revenue per capita'!$A316,allNAICS!$E:$E,'Revenue per capita'!Q$1)/$B316)</f>
        <v>1.0444105044099796</v>
      </c>
      <c r="R316" s="2">
        <f>IF('Number of Firms per 1000 Capita'!R316=0,"",SUMIFS(allNAICS!$P:$P,allNAICS!$C:$C,'Revenue per capita'!$A316,allNAICS!$E:$E,'Revenue per capita'!R$1)/$B316)</f>
        <v>0.72208911652647989</v>
      </c>
      <c r="S316" s="2">
        <f>IF('Number of Firms per 1000 Capita'!S316=0,"",SUMIFS(allNAICS!$P:$P,allNAICS!$C:$C,'Revenue per capita'!$A316,allNAICS!$E:$E,'Revenue per capita'!S$1)/$B316)</f>
        <v>0.98961683511633591</v>
      </c>
      <c r="T316" s="2">
        <f>IF('Number of Firms per 1000 Capita'!T316=0,"",SUMIFS(allNAICS!$P:$P,allNAICS!$C:$C,'Revenue per capita'!$A316,allNAICS!$E:$E,'Revenue per capita'!T$1)/$B316)</f>
        <v>0.41325382895603552</v>
      </c>
      <c r="U316" s="2">
        <f>IF('Number of Firms per 1000 Capita'!U316=0,"",SUMIFS(allNAICS!$P:$P,allNAICS!$C:$C,'Revenue per capita'!$A316,allNAICS!$E:$E,'Revenue per capita'!U$1)/$B316)</f>
        <v>4.625674408584926</v>
      </c>
      <c r="V316" s="2">
        <f>IF('Number of Firms per 1000 Capita'!V316=0,"",SUMIFS(allNAICS!$P:$P,allNAICS!$C:$C,'Revenue per capita'!$A316,allNAICS!$E:$E,'Revenue per capita'!V$1)/$B316)</f>
        <v>0.23058110647887947</v>
      </c>
      <c r="W316" s="2">
        <f>IF('Number of Firms per 1000 Capita'!W316=0,"",SUMIFS(allNAICS!$P:$P,allNAICS!$C:$C,'Revenue per capita'!$A316,allNAICS!$E:$E,'Revenue per capita'!W$1)/$B316)</f>
        <v>0.92152901389623465</v>
      </c>
      <c r="X316" s="2">
        <f>IF('Number of Firms per 1000 Capita'!X316=0,"",SUMIFS(allNAICS!$P:$P,allNAICS!$C:$C,'Revenue per capita'!$A316,allNAICS!$E:$E,'Revenue per capita'!X$1)/$B316)</f>
        <v>0.76481903686099484</v>
      </c>
      <c r="Y316" s="2">
        <f>IF('Number of Firms per 1000 Capita'!Y316=0,"",SUMIFS(allNAICS!$P:$P,allNAICS!$C:$C,'Revenue per capita'!$A316,allNAICS!$E:$E,'Revenue per capita'!Y$1)/$B316)</f>
        <v>0.27197291180178773</v>
      </c>
      <c r="Z316" s="2">
        <f>IF('Number of Firms per 1000 Capita'!Z316=0,"",SUMIFS(allNAICS!$P:$P,allNAICS!$C:$C,'Revenue per capita'!$A316,allNAICS!$E:$E,'Revenue per capita'!Z$1)/$B316)</f>
        <v>0</v>
      </c>
    </row>
    <row r="317" spans="1:26" x14ac:dyDescent="0.45">
      <c r="A317" s="2" t="s">
        <v>808</v>
      </c>
      <c r="B317" s="2">
        <v>107379</v>
      </c>
      <c r="C317" s="2" t="s">
        <v>477</v>
      </c>
      <c r="D317" s="2">
        <v>33.920435400000002</v>
      </c>
      <c r="E317" s="2">
        <v>-80.3414693</v>
      </c>
      <c r="F317" s="3">
        <f t="shared" si="4"/>
        <v>45.865588243511304</v>
      </c>
      <c r="G317" s="2">
        <f>IF('Number of Firms per 1000 Capita'!G317=0,"",SUMIFS(allNAICS!$P:$P,allNAICS!$C:$C,'Revenue per capita'!$A317,allNAICS!$E:$E,'Revenue per capita'!G$1)/$B317)</f>
        <v>0.16290894867711564</v>
      </c>
      <c r="H317" s="2" t="str">
        <f>IF('Number of Firms per 1000 Capita'!H317=0,"",SUMIFS(allNAICS!$P:$P,allNAICS!$C:$C,'Revenue per capita'!$A317,allNAICS!$E:$E,'Revenue per capita'!H$1)/$B317)</f>
        <v/>
      </c>
      <c r="I317" s="2" t="str">
        <f>IF('Number of Firms per 1000 Capita'!I317=0,"",SUMIFS(allNAICS!$P:$P,allNAICS!$C:$C,'Revenue per capita'!$A317,allNAICS!$E:$E,'Revenue per capita'!I$1)/$B317)</f>
        <v/>
      </c>
      <c r="J317" s="2">
        <f>IF('Number of Firms per 1000 Capita'!J317=0,"",SUMIFS(allNAICS!$P:$P,allNAICS!$C:$C,'Revenue per capita'!$A317,allNAICS!$E:$E,'Revenue per capita'!J$1)/$B317)</f>
        <v>3.6887845854403563</v>
      </c>
      <c r="K317" s="2">
        <f>IF('Number of Firms per 1000 Capita'!K317=0,"",SUMIFS(allNAICS!$P:$P,allNAICS!$C:$C,'Revenue per capita'!$A317,allNAICS!$E:$E,'Revenue per capita'!K$1)/$B317)</f>
        <v>17.048566293223068</v>
      </c>
      <c r="L317" s="2">
        <f>IF('Number of Firms per 1000 Capita'!L317=0,"",SUMIFS(allNAICS!$P:$P,allNAICS!$C:$C,'Revenue per capita'!$A317,allNAICS!$E:$E,'Revenue per capita'!L$1)/$B317)</f>
        <v>0</v>
      </c>
      <c r="M317" s="2">
        <f>IF('Number of Firms per 1000 Capita'!M317=0,"",SUMIFS(allNAICS!$P:$P,allNAICS!$C:$C,'Revenue per capita'!$A317,allNAICS!$E:$E,'Revenue per capita'!M$1)/$B317)</f>
        <v>11.655733430186535</v>
      </c>
      <c r="N317" s="2">
        <f>IF('Number of Firms per 1000 Capita'!N317=0,"",SUMIFS(allNAICS!$P:$P,allNAICS!$C:$C,'Revenue per capita'!$A317,allNAICS!$E:$E,'Revenue per capita'!N$1)/$B317)</f>
        <v>1.0884903007105673</v>
      </c>
      <c r="O317" s="2">
        <f>IF('Number of Firms per 1000 Capita'!O317=0,"",SUMIFS(allNAICS!$P:$P,allNAICS!$C:$C,'Revenue per capita'!$A317,allNAICS!$E:$E,'Revenue per capita'!O$1)/$B317)</f>
        <v>1.141638495422755</v>
      </c>
      <c r="P317" s="2">
        <f>IF('Number of Firms per 1000 Capita'!P317=0,"",SUMIFS(allNAICS!$P:$P,allNAICS!$C:$C,'Revenue per capita'!$A317,allNAICS!$E:$E,'Revenue per capita'!P$1)/$B317)</f>
        <v>1.1724359511636353</v>
      </c>
      <c r="Q317" s="2">
        <f>IF('Number of Firms per 1000 Capita'!Q317=0,"",SUMIFS(allNAICS!$P:$P,allNAICS!$C:$C,'Revenue per capita'!$A317,allNAICS!$E:$E,'Revenue per capita'!Q$1)/$B317)</f>
        <v>0.48603544454688535</v>
      </c>
      <c r="R317" s="2">
        <f>IF('Number of Firms per 1000 Capita'!R317=0,"",SUMIFS(allNAICS!$P:$P,allNAICS!$C:$C,'Revenue per capita'!$A317,allNAICS!$E:$E,'Revenue per capita'!R$1)/$B317)</f>
        <v>0.80873355125303825</v>
      </c>
      <c r="S317" s="2">
        <f>IF('Number of Firms per 1000 Capita'!S317=0,"",SUMIFS(allNAICS!$P:$P,allNAICS!$C:$C,'Revenue per capita'!$A317,allNAICS!$E:$E,'Revenue per capita'!S$1)/$B317)</f>
        <v>1.3492302964266756</v>
      </c>
      <c r="T317" s="2">
        <f>IF('Number of Firms per 1000 Capita'!T317=0,"",SUMIFS(allNAICS!$P:$P,allNAICS!$C:$C,'Revenue per capita'!$A317,allNAICS!$E:$E,'Revenue per capita'!T$1)/$B317)</f>
        <v>0.33207610426619733</v>
      </c>
      <c r="U317" s="2">
        <f>IF('Number of Firms per 1000 Capita'!U317=0,"",SUMIFS(allNAICS!$P:$P,allNAICS!$C:$C,'Revenue per capita'!$A317,allNAICS!$E:$E,'Revenue per capita'!U$1)/$B317)</f>
        <v>4.4692723903184053</v>
      </c>
      <c r="V317" s="2">
        <f>IF('Number of Firms per 1000 Capita'!V317=0,"",SUMIFS(allNAICS!$P:$P,allNAICS!$C:$C,'Revenue per capita'!$A317,allNAICS!$E:$E,'Revenue per capita'!V$1)/$B317)</f>
        <v>5.8633438568062655E-2</v>
      </c>
      <c r="W317" s="2">
        <f>IF('Number of Firms per 1000 Capita'!W317=0,"",SUMIFS(allNAICS!$P:$P,allNAICS!$C:$C,'Revenue per capita'!$A317,allNAICS!$E:$E,'Revenue per capita'!W$1)/$B317)</f>
        <v>1.4611423090175919</v>
      </c>
      <c r="X317" s="2">
        <f>IF('Number of Firms per 1000 Capita'!X317=0,"",SUMIFS(allNAICS!$P:$P,allNAICS!$C:$C,'Revenue per capita'!$A317,allNAICS!$E:$E,'Revenue per capita'!X$1)/$B317)</f>
        <v>0.94190670429041057</v>
      </c>
      <c r="Y317" s="2" t="str">
        <f>IF('Number of Firms per 1000 Capita'!Y317=0,"",SUMIFS(allNAICS!$P:$P,allNAICS!$C:$C,'Revenue per capita'!$A317,allNAICS!$E:$E,'Revenue per capita'!Y$1)/$B317)</f>
        <v/>
      </c>
      <c r="Z317" s="2" t="str">
        <f>IF('Number of Firms per 1000 Capita'!Z317=0,"",SUMIFS(allNAICS!$P:$P,allNAICS!$C:$C,'Revenue per capita'!$A317,allNAICS!$E:$E,'Revenue per capita'!Z$1)/$B317)</f>
        <v/>
      </c>
    </row>
    <row r="318" spans="1:26" x14ac:dyDescent="0.45">
      <c r="A318" s="2" t="s">
        <v>809</v>
      </c>
      <c r="B318" s="2">
        <v>659262</v>
      </c>
      <c r="C318" s="2" t="s">
        <v>451</v>
      </c>
      <c r="D318" s="2">
        <v>43.048122100000001</v>
      </c>
      <c r="E318" s="2">
        <v>-76.147424400000006</v>
      </c>
      <c r="F318" s="3">
        <f t="shared" si="4"/>
        <v>98.894236282388519</v>
      </c>
      <c r="G318" s="2">
        <f>IF('Number of Firms per 1000 Capita'!G318=0,"",SUMIFS(allNAICS!$P:$P,allNAICS!$C:$C,'Revenue per capita'!$A318,allNAICS!$E:$E,'Revenue per capita'!G$1)/$B318)</f>
        <v>4.3594200788154028E-2</v>
      </c>
      <c r="H318" s="2" t="str">
        <f>IF('Number of Firms per 1000 Capita'!H318=0,"",SUMIFS(allNAICS!$P:$P,allNAICS!$C:$C,'Revenue per capita'!$A318,allNAICS!$E:$E,'Revenue per capita'!H$1)/$B318)</f>
        <v/>
      </c>
      <c r="I318" s="2">
        <f>IF('Number of Firms per 1000 Capita'!I318=0,"",SUMIFS(allNAICS!$P:$P,allNAICS!$C:$C,'Revenue per capita'!$A318,allNAICS!$E:$E,'Revenue per capita'!I$1)/$B318)</f>
        <v>3.6078493830980705</v>
      </c>
      <c r="J318" s="2">
        <f>IF('Number of Firms per 1000 Capita'!J318=0,"",SUMIFS(allNAICS!$P:$P,allNAICS!$C:$C,'Revenue per capita'!$A318,allNAICS!$E:$E,'Revenue per capita'!J$1)/$B318)</f>
        <v>3.7507242947416959</v>
      </c>
      <c r="K318" s="2">
        <f>IF('Number of Firms per 1000 Capita'!K318=0,"",SUMIFS(allNAICS!$P:$P,allNAICS!$C:$C,'Revenue per capita'!$A318,allNAICS!$E:$E,'Revenue per capita'!K$1)/$B318)</f>
        <v>17.168039413768728</v>
      </c>
      <c r="L318" s="2">
        <f>IF('Number of Firms per 1000 Capita'!L318=0,"",SUMIFS(allNAICS!$P:$P,allNAICS!$C:$C,'Revenue per capita'!$A318,allNAICS!$E:$E,'Revenue per capita'!L$1)/$B318)</f>
        <v>30.076112380206958</v>
      </c>
      <c r="M318" s="2">
        <f>IF('Number of Firms per 1000 Capita'!M318=0,"",SUMIFS(allNAICS!$P:$P,allNAICS!$C:$C,'Revenue per capita'!$A318,allNAICS!$E:$E,'Revenue per capita'!M$1)/$B318)</f>
        <v>12.284513592471582</v>
      </c>
      <c r="N318" s="2">
        <f>IF('Number of Firms per 1000 Capita'!N318=0,"",SUMIFS(allNAICS!$P:$P,allNAICS!$C:$C,'Revenue per capita'!$A318,allNAICS!$E:$E,'Revenue per capita'!N$1)/$B318)</f>
        <v>2.0454280695686995</v>
      </c>
      <c r="O318" s="2">
        <f>IF('Number of Firms per 1000 Capita'!O318=0,"",SUMIFS(allNAICS!$P:$P,allNAICS!$C:$C,'Revenue per capita'!$A318,allNAICS!$E:$E,'Revenue per capita'!O$1)/$B318)</f>
        <v>2.1955413780864057</v>
      </c>
      <c r="P318" s="2">
        <f>IF('Number of Firms per 1000 Capita'!P318=0,"",SUMIFS(allNAICS!$P:$P,allNAICS!$C:$C,'Revenue per capita'!$A318,allNAICS!$E:$E,'Revenue per capita'!P$1)/$B318)</f>
        <v>9.5801032063125131</v>
      </c>
      <c r="Q318" s="2">
        <f>IF('Number of Firms per 1000 Capita'!Q318=0,"",SUMIFS(allNAICS!$P:$P,allNAICS!$C:$C,'Revenue per capita'!$A318,allNAICS!$E:$E,'Revenue per capita'!Q$1)/$B318)</f>
        <v>1.5393030388525351</v>
      </c>
      <c r="R318" s="2">
        <f>IF('Number of Firms per 1000 Capita'!R318=0,"",SUMIFS(allNAICS!$P:$P,allNAICS!$C:$C,'Revenue per capita'!$A318,allNAICS!$E:$E,'Revenue per capita'!R$1)/$B318)</f>
        <v>3.5661315228240063</v>
      </c>
      <c r="S318" s="2">
        <f>IF('Number of Firms per 1000 Capita'!S318=0,"",SUMIFS(allNAICS!$P:$P,allNAICS!$C:$C,'Revenue per capita'!$A318,allNAICS!$E:$E,'Revenue per capita'!S$1)/$B318)</f>
        <v>1.6975208642391038</v>
      </c>
      <c r="T318" s="2">
        <f>IF('Number of Firms per 1000 Capita'!T318=0,"",SUMIFS(allNAICS!$P:$P,allNAICS!$C:$C,'Revenue per capita'!$A318,allNAICS!$E:$E,'Revenue per capita'!T$1)/$B318)</f>
        <v>1.5062797491740765</v>
      </c>
      <c r="U318" s="2">
        <f>IF('Number of Firms per 1000 Capita'!U318=0,"",SUMIFS(allNAICS!$P:$P,allNAICS!$C:$C,'Revenue per capita'!$A318,allNAICS!$E:$E,'Revenue per capita'!U$1)/$B318)</f>
        <v>5.9659027822019164</v>
      </c>
      <c r="V318" s="2">
        <f>IF('Number of Firms per 1000 Capita'!V318=0,"",SUMIFS(allNAICS!$P:$P,allNAICS!$C:$C,'Revenue per capita'!$A318,allNAICS!$E:$E,'Revenue per capita'!V$1)/$B318)</f>
        <v>0.25022221817729523</v>
      </c>
      <c r="W318" s="2">
        <f>IF('Number of Firms per 1000 Capita'!W318=0,"",SUMIFS(allNAICS!$P:$P,allNAICS!$C:$C,'Revenue per capita'!$A318,allNAICS!$E:$E,'Revenue per capita'!W$1)/$B318)</f>
        <v>1.8472777135645615</v>
      </c>
      <c r="X318" s="2">
        <f>IF('Number of Firms per 1000 Capita'!X318=0,"",SUMIFS(allNAICS!$P:$P,allNAICS!$C:$C,'Revenue per capita'!$A318,allNAICS!$E:$E,'Revenue per capita'!X$1)/$B318)</f>
        <v>1.0068773871389523</v>
      </c>
      <c r="Y318" s="2">
        <f>IF('Number of Firms per 1000 Capita'!Y318=0,"",SUMIFS(allNAICS!$P:$P,allNAICS!$C:$C,'Revenue per capita'!$A318,allNAICS!$E:$E,'Revenue per capita'!Y$1)/$B318)</f>
        <v>0.7628150871732331</v>
      </c>
      <c r="Z318" s="2" t="str">
        <f>IF('Number of Firms per 1000 Capita'!Z318=0,"",SUMIFS(allNAICS!$P:$P,allNAICS!$C:$C,'Revenue per capita'!$A318,allNAICS!$E:$E,'Revenue per capita'!Z$1)/$B318)</f>
        <v/>
      </c>
    </row>
    <row r="319" spans="1:26" x14ac:dyDescent="0.45">
      <c r="A319" s="2" t="s">
        <v>810</v>
      </c>
      <c r="B319" s="2">
        <v>377674</v>
      </c>
      <c r="C319" s="2" t="s">
        <v>526</v>
      </c>
      <c r="D319" s="2">
        <v>30.438255900000001</v>
      </c>
      <c r="E319" s="2">
        <v>-84.280732900000004</v>
      </c>
      <c r="F319" s="3">
        <f t="shared" si="4"/>
        <v>46.997598457929321</v>
      </c>
      <c r="G319" s="2">
        <f>IF('Number of Firms per 1000 Capita'!G319=0,"",SUMIFS(allNAICS!$P:$P,allNAICS!$C:$C,'Revenue per capita'!$A319,allNAICS!$E:$E,'Revenue per capita'!G$1)/$B319)</f>
        <v>0</v>
      </c>
      <c r="H319" s="2" t="str">
        <f>IF('Number of Firms per 1000 Capita'!H319=0,"",SUMIFS(allNAICS!$P:$P,allNAICS!$C:$C,'Revenue per capita'!$A319,allNAICS!$E:$E,'Revenue per capita'!H$1)/$B319)</f>
        <v/>
      </c>
      <c r="I319" s="2" t="str">
        <f>IF('Number of Firms per 1000 Capita'!I319=0,"",SUMIFS(allNAICS!$P:$P,allNAICS!$C:$C,'Revenue per capita'!$A319,allNAICS!$E:$E,'Revenue per capita'!I$1)/$B319)</f>
        <v/>
      </c>
      <c r="J319" s="2">
        <f>IF('Number of Firms per 1000 Capita'!J319=0,"",SUMIFS(allNAICS!$P:$P,allNAICS!$C:$C,'Revenue per capita'!$A319,allNAICS!$E:$E,'Revenue per capita'!J$1)/$B319)</f>
        <v>3.7409856119298652</v>
      </c>
      <c r="K319" s="2">
        <f>IF('Number of Firms per 1000 Capita'!K319=0,"",SUMIFS(allNAICS!$P:$P,allNAICS!$C:$C,'Revenue per capita'!$A319,allNAICS!$E:$E,'Revenue per capita'!K$1)/$B319)</f>
        <v>2.0388880357133399</v>
      </c>
      <c r="L319" s="2">
        <f>IF('Number of Firms per 1000 Capita'!L319=0,"",SUMIFS(allNAICS!$P:$P,allNAICS!$C:$C,'Revenue per capita'!$A319,allNAICS!$E:$E,'Revenue per capita'!L$1)/$B319)</f>
        <v>7.4820506574453098</v>
      </c>
      <c r="M319" s="2">
        <f>IF('Number of Firms per 1000 Capita'!M319=0,"",SUMIFS(allNAICS!$P:$P,allNAICS!$C:$C,'Revenue per capita'!$A319,allNAICS!$E:$E,'Revenue per capita'!M$1)/$B319)</f>
        <v>9.5836912257661364</v>
      </c>
      <c r="N319" s="2">
        <f>IF('Number of Firms per 1000 Capita'!N319=0,"",SUMIFS(allNAICS!$P:$P,allNAICS!$C:$C,'Revenue per capita'!$A319,allNAICS!$E:$E,'Revenue per capita'!N$1)/$B319)</f>
        <v>0.51581522688879833</v>
      </c>
      <c r="O319" s="2">
        <f>IF('Number of Firms per 1000 Capita'!O319=0,"",SUMIFS(allNAICS!$P:$P,allNAICS!$C:$C,'Revenue per capita'!$A319,allNAICS!$E:$E,'Revenue per capita'!O$1)/$B319)</f>
        <v>2.4404804143255823</v>
      </c>
      <c r="P319" s="2">
        <f>IF('Number of Firms per 1000 Capita'!P319=0,"",SUMIFS(allNAICS!$P:$P,allNAICS!$C:$C,'Revenue per capita'!$A319,allNAICS!$E:$E,'Revenue per capita'!P$1)/$B319)</f>
        <v>5.0887140761609215</v>
      </c>
      <c r="Q319" s="2">
        <f>IF('Number of Firms per 1000 Capita'!Q319=0,"",SUMIFS(allNAICS!$P:$P,allNAICS!$C:$C,'Revenue per capita'!$A319,allNAICS!$E:$E,'Revenue per capita'!Q$1)/$B319)</f>
        <v>1.0499531341845083</v>
      </c>
      <c r="R319" s="2">
        <f>IF('Number of Firms per 1000 Capita'!R319=0,"",SUMIFS(allNAICS!$P:$P,allNAICS!$C:$C,'Revenue per capita'!$A319,allNAICS!$E:$E,'Revenue per capita'!R$1)/$B319)</f>
        <v>4.3551740389860036</v>
      </c>
      <c r="S319" s="2">
        <f>IF('Number of Firms per 1000 Capita'!S319=0,"",SUMIFS(allNAICS!$P:$P,allNAICS!$C:$C,'Revenue per capita'!$A319,allNAICS!$E:$E,'Revenue per capita'!S$1)/$B319)</f>
        <v>1.4550379427760449</v>
      </c>
      <c r="T319" s="2">
        <f>IF('Number of Firms per 1000 Capita'!T319=0,"",SUMIFS(allNAICS!$P:$P,allNAICS!$C:$C,'Revenue per capita'!$A319,allNAICS!$E:$E,'Revenue per capita'!T$1)/$B319)</f>
        <v>0.35053776537437048</v>
      </c>
      <c r="U319" s="2">
        <f>IF('Number of Firms per 1000 Capita'!U319=0,"",SUMIFS(allNAICS!$P:$P,allNAICS!$C:$C,'Revenue per capita'!$A319,allNAICS!$E:$E,'Revenue per capita'!U$1)/$B319)</f>
        <v>5.409684013196566</v>
      </c>
      <c r="V319" s="2">
        <f>IF('Number of Firms per 1000 Capita'!V319=0,"",SUMIFS(allNAICS!$P:$P,allNAICS!$C:$C,'Revenue per capita'!$A319,allNAICS!$E:$E,'Revenue per capita'!V$1)/$B319)</f>
        <v>0.36440951720266684</v>
      </c>
      <c r="W319" s="2">
        <f>IF('Number of Firms per 1000 Capita'!W319=0,"",SUMIFS(allNAICS!$P:$P,allNAICS!$C:$C,'Revenue per capita'!$A319,allNAICS!$E:$E,'Revenue per capita'!W$1)/$B319)</f>
        <v>2.4470813452872053</v>
      </c>
      <c r="X319" s="2">
        <f>IF('Number of Firms per 1000 Capita'!X319=0,"",SUMIFS(allNAICS!$P:$P,allNAICS!$C:$C,'Revenue per capita'!$A319,allNAICS!$E:$E,'Revenue per capita'!X$1)/$B319)</f>
        <v>0.57638863146523189</v>
      </c>
      <c r="Y319" s="2">
        <f>IF('Number of Firms per 1000 Capita'!Y319=0,"",SUMIFS(allNAICS!$P:$P,allNAICS!$C:$C,'Revenue per capita'!$A319,allNAICS!$E:$E,'Revenue per capita'!Y$1)/$B319)</f>
        <v>9.8706821226772296E-2</v>
      </c>
      <c r="Z319" s="2" t="str">
        <f>IF('Number of Firms per 1000 Capita'!Z319=0,"",SUMIFS(allNAICS!$P:$P,allNAICS!$C:$C,'Revenue per capita'!$A319,allNAICS!$E:$E,'Revenue per capita'!Z$1)/$B319)</f>
        <v/>
      </c>
    </row>
    <row r="320" spans="1:26" x14ac:dyDescent="0.45">
      <c r="A320" s="2" t="s">
        <v>811</v>
      </c>
      <c r="B320" s="2">
        <v>2978209</v>
      </c>
      <c r="C320" s="2" t="s">
        <v>526</v>
      </c>
      <c r="D320" s="2">
        <v>27.950575000000001</v>
      </c>
      <c r="E320" s="2">
        <v>-82.457177599999994</v>
      </c>
      <c r="F320" s="3">
        <f t="shared" si="4"/>
        <v>82.373168907890616</v>
      </c>
      <c r="G320" s="2">
        <f>IF('Number of Firms per 1000 Capita'!G320=0,"",SUMIFS(allNAICS!$P:$P,allNAICS!$C:$C,'Revenue per capita'!$A320,allNAICS!$E:$E,'Revenue per capita'!G$1)/$B320)</f>
        <v>2.3004765615844958E-2</v>
      </c>
      <c r="H320" s="2">
        <f>IF('Number of Firms per 1000 Capita'!H320=0,"",SUMIFS(allNAICS!$P:$P,allNAICS!$C:$C,'Revenue per capita'!$A320,allNAICS!$E:$E,'Revenue per capita'!H$1)/$B320)</f>
        <v>1.9088989389260458E-2</v>
      </c>
      <c r="I320" s="2">
        <f>IF('Number of Firms per 1000 Capita'!I320=0,"",SUMIFS(allNAICS!$P:$P,allNAICS!$C:$C,'Revenue per capita'!$A320,allNAICS!$E:$E,'Revenue per capita'!I$1)/$B320)</f>
        <v>1.6660415706218066</v>
      </c>
      <c r="J320" s="2">
        <f>IF('Number of Firms per 1000 Capita'!J320=0,"",SUMIFS(allNAICS!$P:$P,allNAICS!$C:$C,'Revenue per capita'!$A320,allNAICS!$E:$E,'Revenue per capita'!J$1)/$B320)</f>
        <v>3.5928855228091781</v>
      </c>
      <c r="K320" s="2">
        <f>IF('Number of Firms per 1000 Capita'!K320=0,"",SUMIFS(allNAICS!$P:$P,allNAICS!$C:$C,'Revenue per capita'!$A320,allNAICS!$E:$E,'Revenue per capita'!K$1)/$B320)</f>
        <v>6.3461697953367278</v>
      </c>
      <c r="L320" s="2">
        <f>IF('Number of Firms per 1000 Capita'!L320=0,"",SUMIFS(allNAICS!$P:$P,allNAICS!$C:$C,'Revenue per capita'!$A320,allNAICS!$E:$E,'Revenue per capita'!L$1)/$B320)</f>
        <v>16.824436431425731</v>
      </c>
      <c r="M320" s="2">
        <f>IF('Number of Firms per 1000 Capita'!M320=0,"",SUMIFS(allNAICS!$P:$P,allNAICS!$C:$C,'Revenue per capita'!$A320,allNAICS!$E:$E,'Revenue per capita'!M$1)/$B320)</f>
        <v>13.76891984410765</v>
      </c>
      <c r="N320" s="2">
        <f>IF('Number of Firms per 1000 Capita'!N320=0,"",SUMIFS(allNAICS!$P:$P,allNAICS!$C:$C,'Revenue per capita'!$A320,allNAICS!$E:$E,'Revenue per capita'!N$1)/$B320)</f>
        <v>1.6890842785042957</v>
      </c>
      <c r="O320" s="2">
        <f>IF('Number of Firms per 1000 Capita'!O320=0,"",SUMIFS(allNAICS!$P:$P,allNAICS!$C:$C,'Revenue per capita'!$A320,allNAICS!$E:$E,'Revenue per capita'!O$1)/$B320)</f>
        <v>3.1838813192761153</v>
      </c>
      <c r="P320" s="2">
        <f>IF('Number of Firms per 1000 Capita'!P320=0,"",SUMIFS(allNAICS!$P:$P,allNAICS!$C:$C,'Revenue per capita'!$A320,allNAICS!$E:$E,'Revenue per capita'!P$1)/$B320)</f>
        <v>11.475335008389271</v>
      </c>
      <c r="Q320" s="2">
        <f>IF('Number of Firms per 1000 Capita'!Q320=0,"",SUMIFS(allNAICS!$P:$P,allNAICS!$C:$C,'Revenue per capita'!$A320,allNAICS!$E:$E,'Revenue per capita'!Q$1)/$B320)</f>
        <v>1.885793777401116</v>
      </c>
      <c r="R320" s="2">
        <f>IF('Number of Firms per 1000 Capita'!R320=0,"",SUMIFS(allNAICS!$P:$P,allNAICS!$C:$C,'Revenue per capita'!$A320,allNAICS!$E:$E,'Revenue per capita'!R$1)/$B320)</f>
        <v>4.9948002306083961</v>
      </c>
      <c r="S320" s="2">
        <f>IF('Number of Firms per 1000 Capita'!S320=0,"",SUMIFS(allNAICS!$P:$P,allNAICS!$C:$C,'Revenue per capita'!$A320,allNAICS!$E:$E,'Revenue per capita'!S$1)/$B320)</f>
        <v>5.3761962306876381</v>
      </c>
      <c r="T320" s="2">
        <f>IF('Number of Firms per 1000 Capita'!T320=0,"",SUMIFS(allNAICS!$P:$P,allNAICS!$C:$C,'Revenue per capita'!$A320,allNAICS!$E:$E,'Revenue per capita'!T$1)/$B320)</f>
        <v>0.55132631725980275</v>
      </c>
      <c r="U320" s="2">
        <f>IF('Number of Firms per 1000 Capita'!U320=0,"",SUMIFS(allNAICS!$P:$P,allNAICS!$C:$C,'Revenue per capita'!$A320,allNAICS!$E:$E,'Revenue per capita'!U$1)/$B320)</f>
        <v>6.6476556883684124</v>
      </c>
      <c r="V320" s="2">
        <f>IF('Number of Firms per 1000 Capita'!V320=0,"",SUMIFS(allNAICS!$P:$P,allNAICS!$C:$C,'Revenue per capita'!$A320,allNAICS!$E:$E,'Revenue per capita'!V$1)/$B320)</f>
        <v>0.73336760448981253</v>
      </c>
      <c r="W320" s="2">
        <f>IF('Number of Firms per 1000 Capita'!W320=0,"",SUMIFS(allNAICS!$P:$P,allNAICS!$C:$C,'Revenue per capita'!$A320,allNAICS!$E:$E,'Revenue per capita'!W$1)/$B320)</f>
        <v>2.0507506357008523</v>
      </c>
      <c r="X320" s="2">
        <f>IF('Number of Firms per 1000 Capita'!X320=0,"",SUMIFS(allNAICS!$P:$P,allNAICS!$C:$C,'Revenue per capita'!$A320,allNAICS!$E:$E,'Revenue per capita'!X$1)/$B320)</f>
        <v>0.96038290126717096</v>
      </c>
      <c r="Y320" s="2">
        <f>IF('Number of Firms per 1000 Capita'!Y320=0,"",SUMIFS(allNAICS!$P:$P,allNAICS!$C:$C,'Revenue per capita'!$A320,allNAICS!$E:$E,'Revenue per capita'!Y$1)/$B320)</f>
        <v>0.58404799663153262</v>
      </c>
      <c r="Z320" s="2">
        <f>IF('Number of Firms per 1000 Capita'!Z320=0,"",SUMIFS(allNAICS!$P:$P,allNAICS!$C:$C,'Revenue per capita'!$A320,allNAICS!$E:$E,'Revenue per capita'!Z$1)/$B320)</f>
        <v>0</v>
      </c>
    </row>
    <row r="321" spans="1:26" x14ac:dyDescent="0.45">
      <c r="A321" s="2" t="s">
        <v>812</v>
      </c>
      <c r="B321" s="2">
        <v>170642</v>
      </c>
      <c r="C321" s="2" t="s">
        <v>506</v>
      </c>
      <c r="D321" s="2">
        <v>39.4667034</v>
      </c>
      <c r="E321" s="2">
        <v>-87.413909200000006</v>
      </c>
      <c r="F321" s="3">
        <f t="shared" si="4"/>
        <v>88.537388216265626</v>
      </c>
      <c r="G321" s="2">
        <f>IF('Number of Firms per 1000 Capita'!G321=0,"",SUMIFS(allNAICS!$P:$P,allNAICS!$C:$C,'Revenue per capita'!$A321,allNAICS!$E:$E,'Revenue per capita'!G$1)/$B321)</f>
        <v>0</v>
      </c>
      <c r="H321" s="2">
        <f>IF('Number of Firms per 1000 Capita'!H321=0,"",SUMIFS(allNAICS!$P:$P,allNAICS!$C:$C,'Revenue per capita'!$A321,allNAICS!$E:$E,'Revenue per capita'!H$1)/$B321)</f>
        <v>3.9470294534756976</v>
      </c>
      <c r="I321" s="2" t="str">
        <f>IF('Number of Firms per 1000 Capita'!I321=0,"",SUMIFS(allNAICS!$P:$P,allNAICS!$C:$C,'Revenue per capita'!$A321,allNAICS!$E:$E,'Revenue per capita'!I$1)/$B321)</f>
        <v/>
      </c>
      <c r="J321" s="2">
        <f>IF('Number of Firms per 1000 Capita'!J321=0,"",SUMIFS(allNAICS!$P:$P,allNAICS!$C:$C,'Revenue per capita'!$A321,allNAICS!$E:$E,'Revenue per capita'!J$1)/$B321)</f>
        <v>5.842512394369499</v>
      </c>
      <c r="K321" s="2">
        <f>IF('Number of Firms per 1000 Capita'!K321=0,"",SUMIFS(allNAICS!$P:$P,allNAICS!$C:$C,'Revenue per capita'!$A321,allNAICS!$E:$E,'Revenue per capita'!K$1)/$B321)</f>
        <v>30.178490641225491</v>
      </c>
      <c r="L321" s="2">
        <f>IF('Number of Firms per 1000 Capita'!L321=0,"",SUMIFS(allNAICS!$P:$P,allNAICS!$C:$C,'Revenue per capita'!$A321,allNAICS!$E:$E,'Revenue per capita'!L$1)/$B321)</f>
        <v>20.334354965366089</v>
      </c>
      <c r="M321" s="2">
        <f>IF('Number of Firms per 1000 Capita'!M321=0,"",SUMIFS(allNAICS!$P:$P,allNAICS!$C:$C,'Revenue per capita'!$A321,allNAICS!$E:$E,'Revenue per capita'!M$1)/$B321)</f>
        <v>11.30383492926712</v>
      </c>
      <c r="N321" s="2">
        <f>IF('Number of Firms per 1000 Capita'!N321=0,"",SUMIFS(allNAICS!$P:$P,allNAICS!$C:$C,'Revenue per capita'!$A321,allNAICS!$E:$E,'Revenue per capita'!N$1)/$B321)</f>
        <v>1.5742665932185511</v>
      </c>
      <c r="O321" s="2">
        <f>IF('Number of Firms per 1000 Capita'!O321=0,"",SUMIFS(allNAICS!$P:$P,allNAICS!$C:$C,'Revenue per capita'!$A321,allNAICS!$E:$E,'Revenue per capita'!O$1)/$B321)</f>
        <v>0.82707070943847349</v>
      </c>
      <c r="P321" s="2">
        <f>IF('Number of Firms per 1000 Capita'!P321=0,"",SUMIFS(allNAICS!$P:$P,allNAICS!$C:$C,'Revenue per capita'!$A321,allNAICS!$E:$E,'Revenue per capita'!P$1)/$B321)</f>
        <v>1.512599477268199</v>
      </c>
      <c r="Q321" s="2">
        <f>IF('Number of Firms per 1000 Capita'!Q321=0,"",SUMIFS(allNAICS!$P:$P,allNAICS!$C:$C,'Revenue per capita'!$A321,allNAICS!$E:$E,'Revenue per capita'!Q$1)/$B321)</f>
        <v>1.0154123838210991</v>
      </c>
      <c r="R321" s="2">
        <f>IF('Number of Firms per 1000 Capita'!R321=0,"",SUMIFS(allNAICS!$P:$P,allNAICS!$C:$C,'Revenue per capita'!$A321,allNAICS!$E:$E,'Revenue per capita'!R$1)/$B321)</f>
        <v>1.0635834085395155</v>
      </c>
      <c r="S321" s="2">
        <f>IF('Number of Firms per 1000 Capita'!S321=0,"",SUMIFS(allNAICS!$P:$P,allNAICS!$C:$C,'Revenue per capita'!$A321,allNAICS!$E:$E,'Revenue per capita'!S$1)/$B321)</f>
        <v>0.89627993108378945</v>
      </c>
      <c r="T321" s="2">
        <f>IF('Number of Firms per 1000 Capita'!T321=0,"",SUMIFS(allNAICS!$P:$P,allNAICS!$C:$C,'Revenue per capita'!$A321,allNAICS!$E:$E,'Revenue per capita'!T$1)/$B321)</f>
        <v>0.55063231795220402</v>
      </c>
      <c r="U321" s="2">
        <f>IF('Number of Firms per 1000 Capita'!U321=0,"",SUMIFS(allNAICS!$P:$P,allNAICS!$C:$C,'Revenue per capita'!$A321,allNAICS!$E:$E,'Revenue per capita'!U$1)/$B321)</f>
        <v>7.1930064110828518</v>
      </c>
      <c r="V321" s="2">
        <f>IF('Number of Firms per 1000 Capita'!V321=0,"",SUMIFS(allNAICS!$P:$P,allNAICS!$C:$C,'Revenue per capita'!$A321,allNAICS!$E:$E,'Revenue per capita'!V$1)/$B321)</f>
        <v>0.14226860913491404</v>
      </c>
      <c r="W321" s="2">
        <f>IF('Number of Firms per 1000 Capita'!W321=0,"",SUMIFS(allNAICS!$P:$P,allNAICS!$C:$C,'Revenue per capita'!$A321,allNAICS!$E:$E,'Revenue per capita'!W$1)/$B321)</f>
        <v>1.5154416849310253</v>
      </c>
      <c r="X321" s="2">
        <f>IF('Number of Firms per 1000 Capita'!X321=0,"",SUMIFS(allNAICS!$P:$P,allNAICS!$C:$C,'Revenue per capita'!$A321,allNAICS!$E:$E,'Revenue per capita'!X$1)/$B321)</f>
        <v>0.64060430609111474</v>
      </c>
      <c r="Y321" s="2" t="str">
        <f>IF('Number of Firms per 1000 Capita'!Y321=0,"",SUMIFS(allNAICS!$P:$P,allNAICS!$C:$C,'Revenue per capita'!$A321,allNAICS!$E:$E,'Revenue per capita'!Y$1)/$B321)</f>
        <v/>
      </c>
      <c r="Z321" s="2" t="str">
        <f>IF('Number of Firms per 1000 Capita'!Z321=0,"",SUMIFS(allNAICS!$P:$P,allNAICS!$C:$C,'Revenue per capita'!$A321,allNAICS!$E:$E,'Revenue per capita'!Z$1)/$B321)</f>
        <v/>
      </c>
    </row>
    <row r="322" spans="1:26" x14ac:dyDescent="0.45">
      <c r="A322" s="2" t="s">
        <v>813</v>
      </c>
      <c r="B322" s="2">
        <v>605204</v>
      </c>
      <c r="C322" s="2" t="s">
        <v>447</v>
      </c>
      <c r="D322" s="2">
        <v>41.663938299999998</v>
      </c>
      <c r="E322" s="2">
        <v>-83.555211999999997</v>
      </c>
      <c r="F322" s="3">
        <f t="shared" si="4"/>
        <v>130.55330434035466</v>
      </c>
      <c r="G322" s="2">
        <f>IF('Number of Firms per 1000 Capita'!G322=0,"",SUMIFS(allNAICS!$P:$P,allNAICS!$C:$C,'Revenue per capita'!$A322,allNAICS!$E:$E,'Revenue per capita'!G$1)/$B322)</f>
        <v>6.4918605957660552E-2</v>
      </c>
      <c r="H322" s="2">
        <f>IF('Number of Firms per 1000 Capita'!H322=0,"",SUMIFS(allNAICS!$P:$P,allNAICS!$C:$C,'Revenue per capita'!$A322,allNAICS!$E:$E,'Revenue per capita'!H$1)/$B322)</f>
        <v>4.8039999735626338E-2</v>
      </c>
      <c r="I322" s="2">
        <f>IF('Number of Firms per 1000 Capita'!I322=0,"",SUMIFS(allNAICS!$P:$P,allNAICS!$C:$C,'Revenue per capita'!$A322,allNAICS!$E:$E,'Revenue per capita'!I$1)/$B322)</f>
        <v>0.91277651833100903</v>
      </c>
      <c r="J322" s="2">
        <f>IF('Number of Firms per 1000 Capita'!J322=0,"",SUMIFS(allNAICS!$P:$P,allNAICS!$C:$C,'Revenue per capita'!$A322,allNAICS!$E:$E,'Revenue per capita'!J$1)/$B322)</f>
        <v>6.100516520049438</v>
      </c>
      <c r="K322" s="2">
        <f>IF('Number of Firms per 1000 Capita'!K322=0,"",SUMIFS(allNAICS!$P:$P,allNAICS!$C:$C,'Revenue per capita'!$A322,allNAICS!$E:$E,'Revenue per capita'!K$1)/$B322)</f>
        <v>60.976677285675571</v>
      </c>
      <c r="L322" s="2">
        <f>IF('Number of Firms per 1000 Capita'!L322=0,"",SUMIFS(allNAICS!$P:$P,allNAICS!$C:$C,'Revenue per capita'!$A322,allNAICS!$E:$E,'Revenue per capita'!L$1)/$B322)</f>
        <v>18.095642130587372</v>
      </c>
      <c r="M322" s="2">
        <f>IF('Number of Firms per 1000 Capita'!M322=0,"",SUMIFS(allNAICS!$P:$P,allNAICS!$C:$C,'Revenue per capita'!$A322,allNAICS!$E:$E,'Revenue per capita'!M$1)/$B322)</f>
        <v>13.08285140217183</v>
      </c>
      <c r="N322" s="2">
        <f>IF('Number of Firms per 1000 Capita'!N322=0,"",SUMIFS(allNAICS!$P:$P,allNAICS!$C:$C,'Revenue per capita'!$A322,allNAICS!$E:$E,'Revenue per capita'!N$1)/$B322)</f>
        <v>2.449228689830206</v>
      </c>
      <c r="O322" s="2">
        <f>IF('Number of Firms per 1000 Capita'!O322=0,"",SUMIFS(allNAICS!$P:$P,allNAICS!$C:$C,'Revenue per capita'!$A322,allNAICS!$E:$E,'Revenue per capita'!O$1)/$B322)</f>
        <v>1.5604374723233818</v>
      </c>
      <c r="P322" s="2">
        <f>IF('Number of Firms per 1000 Capita'!P322=0,"",SUMIFS(allNAICS!$P:$P,allNAICS!$C:$C,'Revenue per capita'!$A322,allNAICS!$E:$E,'Revenue per capita'!P$1)/$B322)</f>
        <v>3.7879557967230886</v>
      </c>
      <c r="Q322" s="2">
        <f>IF('Number of Firms per 1000 Capita'!Q322=0,"",SUMIFS(allNAICS!$P:$P,allNAICS!$C:$C,'Revenue per capita'!$A322,allNAICS!$E:$E,'Revenue per capita'!Q$1)/$B322)</f>
        <v>4.6191680821673353</v>
      </c>
      <c r="R322" s="2">
        <f>IF('Number of Firms per 1000 Capita'!R322=0,"",SUMIFS(allNAICS!$P:$P,allNAICS!$C:$C,'Revenue per capita'!$A322,allNAICS!$E:$E,'Revenue per capita'!R$1)/$B322)</f>
        <v>2.9190653069047792</v>
      </c>
      <c r="S322" s="2">
        <f>IF('Number of Firms per 1000 Capita'!S322=0,"",SUMIFS(allNAICS!$P:$P,allNAICS!$C:$C,'Revenue per capita'!$A322,allNAICS!$E:$E,'Revenue per capita'!S$1)/$B322)</f>
        <v>2.7957829095643785</v>
      </c>
      <c r="T322" s="2">
        <f>IF('Number of Firms per 1000 Capita'!T322=0,"",SUMIFS(allNAICS!$P:$P,allNAICS!$C:$C,'Revenue per capita'!$A322,allNAICS!$E:$E,'Revenue per capita'!T$1)/$B322)</f>
        <v>0.62912009834700366</v>
      </c>
      <c r="U322" s="2">
        <f>IF('Number of Firms per 1000 Capita'!U322=0,"",SUMIFS(allNAICS!$P:$P,allNAICS!$C:$C,'Revenue per capita'!$A322,allNAICS!$E:$E,'Revenue per capita'!U$1)/$B322)</f>
        <v>8.3545845698309993</v>
      </c>
      <c r="V322" s="2">
        <f>IF('Number of Firms per 1000 Capita'!V322=0,"",SUMIFS(allNAICS!$P:$P,allNAICS!$C:$C,'Revenue per capita'!$A322,allNAICS!$E:$E,'Revenue per capita'!V$1)/$B322)</f>
        <v>0.67337955466256005</v>
      </c>
      <c r="W322" s="2">
        <f>IF('Number of Firms per 1000 Capita'!W322=0,"",SUMIFS(allNAICS!$P:$P,allNAICS!$C:$C,'Revenue per capita'!$A322,allNAICS!$E:$E,'Revenue per capita'!W$1)/$B322)</f>
        <v>1.7984398649050568</v>
      </c>
      <c r="X322" s="2">
        <f>IF('Number of Firms per 1000 Capita'!X322=0,"",SUMIFS(allNAICS!$P:$P,allNAICS!$C:$C,'Revenue per capita'!$A322,allNAICS!$E:$E,'Revenue per capita'!X$1)/$B322)</f>
        <v>0.88469177335245641</v>
      </c>
      <c r="Y322" s="2">
        <f>IF('Number of Firms per 1000 Capita'!Y322=0,"",SUMIFS(allNAICS!$P:$P,allNAICS!$C:$C,'Revenue per capita'!$A322,allNAICS!$E:$E,'Revenue per capita'!Y$1)/$B322)</f>
        <v>0.80002775923490266</v>
      </c>
      <c r="Z322" s="2" t="str">
        <f>IF('Number of Firms per 1000 Capita'!Z322=0,"",SUMIFS(allNAICS!$P:$P,allNAICS!$C:$C,'Revenue per capita'!$A322,allNAICS!$E:$E,'Revenue per capita'!Z$1)/$B322)</f>
        <v/>
      </c>
    </row>
    <row r="323" spans="1:26" x14ac:dyDescent="0.45">
      <c r="A323" s="2" t="s">
        <v>814</v>
      </c>
      <c r="B323" s="2">
        <v>233382</v>
      </c>
      <c r="C323" s="2" t="s">
        <v>669</v>
      </c>
      <c r="D323" s="2">
        <v>39.055823500000002</v>
      </c>
      <c r="E323" s="2">
        <v>-95.689018500000003</v>
      </c>
      <c r="F323" s="3">
        <f t="shared" ref="F323:F353" si="5">SUM(G323:Z323)</f>
        <v>80.492672956783295</v>
      </c>
      <c r="G323" s="2">
        <f>IF('Number of Firms per 1000 Capita'!G323=0,"",SUMIFS(allNAICS!$P:$P,allNAICS!$C:$C,'Revenue per capita'!$A323,allNAICS!$E:$E,'Revenue per capita'!G$1)/$B323)</f>
        <v>2.6925812616225758E-2</v>
      </c>
      <c r="H323" s="2" t="str">
        <f>IF('Number of Firms per 1000 Capita'!H323=0,"",SUMIFS(allNAICS!$P:$P,allNAICS!$C:$C,'Revenue per capita'!$A323,allNAICS!$E:$E,'Revenue per capita'!H$1)/$B323)</f>
        <v/>
      </c>
      <c r="I323" s="2" t="str">
        <f>IF('Number of Firms per 1000 Capita'!I323=0,"",SUMIFS(allNAICS!$P:$P,allNAICS!$C:$C,'Revenue per capita'!$A323,allNAICS!$E:$E,'Revenue per capita'!I$1)/$B323)</f>
        <v/>
      </c>
      <c r="J323" s="2">
        <f>IF('Number of Firms per 1000 Capita'!J323=0,"",SUMIFS(allNAICS!$P:$P,allNAICS!$C:$C,'Revenue per capita'!$A323,allNAICS!$E:$E,'Revenue per capita'!J$1)/$B323)</f>
        <v>6.4847803172481164</v>
      </c>
      <c r="K323" s="2">
        <f>IF('Number of Firms per 1000 Capita'!K323=0,"",SUMIFS(allNAICS!$P:$P,allNAICS!$C:$C,'Revenue per capita'!$A323,allNAICS!$E:$E,'Revenue per capita'!K$1)/$B323)</f>
        <v>12.231114653229469</v>
      </c>
      <c r="L323" s="2">
        <f>IF('Number of Firms per 1000 Capita'!L323=0,"",SUMIFS(allNAICS!$P:$P,allNAICS!$C:$C,'Revenue per capita'!$A323,allNAICS!$E:$E,'Revenue per capita'!L$1)/$B323)</f>
        <v>10.382728745147441</v>
      </c>
      <c r="M323" s="2">
        <f>IF('Number of Firms per 1000 Capita'!M323=0,"",SUMIFS(allNAICS!$P:$P,allNAICS!$C:$C,'Revenue per capita'!$A323,allNAICS!$E:$E,'Revenue per capita'!M$1)/$B323)</f>
        <v>13.582932702607742</v>
      </c>
      <c r="N323" s="2">
        <f>IF('Number of Firms per 1000 Capita'!N323=0,"",SUMIFS(allNAICS!$P:$P,allNAICS!$C:$C,'Revenue per capita'!$A323,allNAICS!$E:$E,'Revenue per capita'!N$1)/$B323)</f>
        <v>1.7053800207385317</v>
      </c>
      <c r="O323" s="2">
        <f>IF('Number of Firms per 1000 Capita'!O323=0,"",SUMIFS(allNAICS!$P:$P,allNAICS!$C:$C,'Revenue per capita'!$A323,allNAICS!$E:$E,'Revenue per capita'!O$1)/$B323)</f>
        <v>2.2508076886820749</v>
      </c>
      <c r="P323" s="2">
        <f>IF('Number of Firms per 1000 Capita'!P323=0,"",SUMIFS(allNAICS!$P:$P,allNAICS!$C:$C,'Revenue per capita'!$A323,allNAICS!$E:$E,'Revenue per capita'!P$1)/$B323)</f>
        <v>18.305173492385872</v>
      </c>
      <c r="Q323" s="2">
        <f>IF('Number of Firms per 1000 Capita'!Q323=0,"",SUMIFS(allNAICS!$P:$P,allNAICS!$C:$C,'Revenue per capita'!$A323,allNAICS!$E:$E,'Revenue per capita'!Q$1)/$B323)</f>
        <v>1.0696711828675733</v>
      </c>
      <c r="R323" s="2">
        <f>IF('Number of Firms per 1000 Capita'!R323=0,"",SUMIFS(allNAICS!$P:$P,allNAICS!$C:$C,'Revenue per capita'!$A323,allNAICS!$E:$E,'Revenue per capita'!R$1)/$B323)</f>
        <v>2.527842764223462</v>
      </c>
      <c r="S323" s="2">
        <f>IF('Number of Firms per 1000 Capita'!S323=0,"",SUMIFS(allNAICS!$P:$P,allNAICS!$C:$C,'Revenue per capita'!$A323,allNAICS!$E:$E,'Revenue per capita'!S$1)/$B323)</f>
        <v>1.2422637564165189</v>
      </c>
      <c r="T323" s="2">
        <f>IF('Number of Firms per 1000 Capita'!T323=0,"",SUMIFS(allNAICS!$P:$P,allNAICS!$C:$C,'Revenue per capita'!$A323,allNAICS!$E:$E,'Revenue per capita'!T$1)/$B323)</f>
        <v>0.14489120840510408</v>
      </c>
      <c r="U323" s="2">
        <f>IF('Number of Firms per 1000 Capita'!U323=0,"",SUMIFS(allNAICS!$P:$P,allNAICS!$C:$C,'Revenue per capita'!$A323,allNAICS!$E:$E,'Revenue per capita'!U$1)/$B323)</f>
        <v>7.3766785784679199</v>
      </c>
      <c r="V323" s="2">
        <f>IF('Number of Firms per 1000 Capita'!V323=0,"",SUMIFS(allNAICS!$P:$P,allNAICS!$C:$C,'Revenue per capita'!$A323,allNAICS!$E:$E,'Revenue per capita'!V$1)/$B323)</f>
        <v>0.21723611932368392</v>
      </c>
      <c r="W323" s="2">
        <f>IF('Number of Firms per 1000 Capita'!W323=0,"",SUMIFS(allNAICS!$P:$P,allNAICS!$C:$C,'Revenue per capita'!$A323,allNAICS!$E:$E,'Revenue per capita'!W$1)/$B323)</f>
        <v>1.3992852919248271</v>
      </c>
      <c r="X323" s="2">
        <f>IF('Number of Firms per 1000 Capita'!X323=0,"",SUMIFS(allNAICS!$P:$P,allNAICS!$C:$C,'Revenue per capita'!$A323,allNAICS!$E:$E,'Revenue per capita'!X$1)/$B323)</f>
        <v>0.9844289619593628</v>
      </c>
      <c r="Y323" s="2">
        <f>IF('Number of Firms per 1000 Capita'!Y323=0,"",SUMIFS(allNAICS!$P:$P,allNAICS!$C:$C,'Revenue per capita'!$A323,allNAICS!$E:$E,'Revenue per capita'!Y$1)/$B323)</f>
        <v>0.5605316605393732</v>
      </c>
      <c r="Z323" s="2" t="str">
        <f>IF('Number of Firms per 1000 Capita'!Z323=0,"",SUMIFS(allNAICS!$P:$P,allNAICS!$C:$C,'Revenue per capita'!$A323,allNAICS!$E:$E,'Revenue per capita'!Z$1)/$B323)</f>
        <v/>
      </c>
    </row>
    <row r="324" spans="1:26" x14ac:dyDescent="0.45">
      <c r="A324" s="2" t="s">
        <v>815</v>
      </c>
      <c r="B324" s="2">
        <v>373362</v>
      </c>
      <c r="C324" s="2" t="s">
        <v>457</v>
      </c>
      <c r="D324" s="2">
        <v>40.217053399999998</v>
      </c>
      <c r="E324" s="2">
        <v>-74.7429384</v>
      </c>
      <c r="F324" s="3">
        <f t="shared" si="5"/>
        <v>142.49675382068878</v>
      </c>
      <c r="G324" s="2" t="str">
        <f>IF('Number of Firms per 1000 Capita'!G324=0,"",SUMIFS(allNAICS!$P:$P,allNAICS!$C:$C,'Revenue per capita'!$A324,allNAICS!$E:$E,'Revenue per capita'!G$1)/$B324)</f>
        <v/>
      </c>
      <c r="H324" s="2" t="str">
        <f>IF('Number of Firms per 1000 Capita'!H324=0,"",SUMIFS(allNAICS!$P:$P,allNAICS!$C:$C,'Revenue per capita'!$A324,allNAICS!$E:$E,'Revenue per capita'!H$1)/$B324)</f>
        <v/>
      </c>
      <c r="I324" s="2">
        <f>IF('Number of Firms per 1000 Capita'!I324=0,"",SUMIFS(allNAICS!$P:$P,allNAICS!$C:$C,'Revenue per capita'!$A324,allNAICS!$E:$E,'Revenue per capita'!I$1)/$B324)</f>
        <v>3.4225764807345151</v>
      </c>
      <c r="J324" s="2">
        <f>IF('Number of Firms per 1000 Capita'!J324=0,"",SUMIFS(allNAICS!$P:$P,allNAICS!$C:$C,'Revenue per capita'!$A324,allNAICS!$E:$E,'Revenue per capita'!J$1)/$B324)</f>
        <v>3.9114746546247341</v>
      </c>
      <c r="K324" s="2">
        <f>IF('Number of Firms per 1000 Capita'!K324=0,"",SUMIFS(allNAICS!$P:$P,allNAICS!$C:$C,'Revenue per capita'!$A324,allNAICS!$E:$E,'Revenue per capita'!K$1)/$B324)</f>
        <v>7.5622398637247494</v>
      </c>
      <c r="L324" s="2">
        <f>IF('Number of Firms per 1000 Capita'!L324=0,"",SUMIFS(allNAICS!$P:$P,allNAICS!$C:$C,'Revenue per capita'!$A324,allNAICS!$E:$E,'Revenue per capita'!L$1)/$B324)</f>
        <v>41.237600505675459</v>
      </c>
      <c r="M324" s="2">
        <f>IF('Number of Firms per 1000 Capita'!M324=0,"",SUMIFS(allNAICS!$P:$P,allNAICS!$C:$C,'Revenue per capita'!$A324,allNAICS!$E:$E,'Revenue per capita'!M$1)/$B324)</f>
        <v>15.618469474665337</v>
      </c>
      <c r="N324" s="2">
        <f>IF('Number of Firms per 1000 Capita'!N324=0,"",SUMIFS(allNAICS!$P:$P,allNAICS!$C:$C,'Revenue per capita'!$A324,allNAICS!$E:$E,'Revenue per capita'!N$1)/$B324)</f>
        <v>1.1964795560340902</v>
      </c>
      <c r="O324" s="2">
        <f>IF('Number of Firms per 1000 Capita'!O324=0,"",SUMIFS(allNAICS!$P:$P,allNAICS!$C:$C,'Revenue per capita'!$A324,allNAICS!$E:$E,'Revenue per capita'!O$1)/$B324)</f>
        <v>5.4325694634162023</v>
      </c>
      <c r="P324" s="2">
        <f>IF('Number of Firms per 1000 Capita'!P324=0,"",SUMIFS(allNAICS!$P:$P,allNAICS!$C:$C,'Revenue per capita'!$A324,allNAICS!$E:$E,'Revenue per capita'!P$1)/$B324)</f>
        <v>19.902119122995913</v>
      </c>
      <c r="Q324" s="2">
        <f>IF('Number of Firms per 1000 Capita'!Q324=0,"",SUMIFS(allNAICS!$P:$P,allNAICS!$C:$C,'Revenue per capita'!$A324,allNAICS!$E:$E,'Revenue per capita'!Q$1)/$B324)</f>
        <v>2.5609274644982616</v>
      </c>
      <c r="R324" s="2">
        <f>IF('Number of Firms per 1000 Capita'!R324=0,"",SUMIFS(allNAICS!$P:$P,allNAICS!$C:$C,'Revenue per capita'!$A324,allNAICS!$E:$E,'Revenue per capita'!R$1)/$B324)</f>
        <v>16.739277162646438</v>
      </c>
      <c r="S324" s="2">
        <f>IF('Number of Firms per 1000 Capita'!S324=0,"",SUMIFS(allNAICS!$P:$P,allNAICS!$C:$C,'Revenue per capita'!$A324,allNAICS!$E:$E,'Revenue per capita'!S$1)/$B324)</f>
        <v>2.9903793101601126</v>
      </c>
      <c r="T324" s="2">
        <f>IF('Number of Firms per 1000 Capita'!T324=0,"",SUMIFS(allNAICS!$P:$P,allNAICS!$C:$C,'Revenue per capita'!$A324,allNAICS!$E:$E,'Revenue per capita'!T$1)/$B324)</f>
        <v>7.3252714523706217</v>
      </c>
      <c r="U324" s="2">
        <f>IF('Number of Firms per 1000 Capita'!U324=0,"",SUMIFS(allNAICS!$P:$P,allNAICS!$C:$C,'Revenue per capita'!$A324,allNAICS!$E:$E,'Revenue per capita'!U$1)/$B324)</f>
        <v>9.7617486514428364</v>
      </c>
      <c r="V324" s="2">
        <f>IF('Number of Firms per 1000 Capita'!V324=0,"",SUMIFS(allNAICS!$P:$P,allNAICS!$C:$C,'Revenue per capita'!$A324,allNAICS!$E:$E,'Revenue per capita'!V$1)/$B324)</f>
        <v>0.55442974914426213</v>
      </c>
      <c r="W324" s="2">
        <f>IF('Number of Firms per 1000 Capita'!W324=0,"",SUMIFS(allNAICS!$P:$P,allNAICS!$C:$C,'Revenue per capita'!$A324,allNAICS!$E:$E,'Revenue per capita'!W$1)/$B324)</f>
        <v>2.2900321939565353</v>
      </c>
      <c r="X324" s="2">
        <f>IF('Number of Firms per 1000 Capita'!X324=0,"",SUMIFS(allNAICS!$P:$P,allNAICS!$C:$C,'Revenue per capita'!$A324,allNAICS!$E:$E,'Revenue per capita'!X$1)/$B324)</f>
        <v>0.8518274489637403</v>
      </c>
      <c r="Y324" s="2">
        <f>IF('Number of Firms per 1000 Capita'!Y324=0,"",SUMIFS(allNAICS!$P:$P,allNAICS!$C:$C,'Revenue per capita'!$A324,allNAICS!$E:$E,'Revenue per capita'!Y$1)/$B324)</f>
        <v>1.1393312656349601</v>
      </c>
      <c r="Z324" s="2" t="str">
        <f>IF('Number of Firms per 1000 Capita'!Z324=0,"",SUMIFS(allNAICS!$P:$P,allNAICS!$C:$C,'Revenue per capita'!$A324,allNAICS!$E:$E,'Revenue per capita'!Z$1)/$B324)</f>
        <v/>
      </c>
    </row>
    <row r="325" spans="1:26" x14ac:dyDescent="0.45">
      <c r="A325" s="2" t="s">
        <v>816</v>
      </c>
      <c r="B325" s="2">
        <v>1007257</v>
      </c>
      <c r="C325" s="2" t="s">
        <v>595</v>
      </c>
      <c r="D325" s="2">
        <v>32.221742900000002</v>
      </c>
      <c r="E325" s="2">
        <v>-110.926479</v>
      </c>
      <c r="F325" s="3">
        <f t="shared" si="5"/>
        <v>54.241973001925025</v>
      </c>
      <c r="G325" s="2">
        <f>IF('Number of Firms per 1000 Capita'!G325=0,"",SUMIFS(allNAICS!$P:$P,allNAICS!$C:$C,'Revenue per capita'!$A325,allNAICS!$E:$E,'Revenue per capita'!G$1)/$B325)</f>
        <v>3.0381521299926433E-2</v>
      </c>
      <c r="H325" s="2">
        <f>IF('Number of Firms per 1000 Capita'!H325=0,"",SUMIFS(allNAICS!$P:$P,allNAICS!$C:$C,'Revenue per capita'!$A325,allNAICS!$E:$E,'Revenue per capita'!H$1)/$B325)</f>
        <v>2.2463810129887407</v>
      </c>
      <c r="I325" s="2">
        <f>IF('Number of Firms per 1000 Capita'!I325=0,"",SUMIFS(allNAICS!$P:$P,allNAICS!$C:$C,'Revenue per capita'!$A325,allNAICS!$E:$E,'Revenue per capita'!I$1)/$B325)</f>
        <v>1.2711304066390205</v>
      </c>
      <c r="J325" s="2">
        <f>IF('Number of Firms per 1000 Capita'!J325=0,"",SUMIFS(allNAICS!$P:$P,allNAICS!$C:$C,'Revenue per capita'!$A325,allNAICS!$E:$E,'Revenue per capita'!J$1)/$B325)</f>
        <v>3.5470748776131611</v>
      </c>
      <c r="K325" s="2">
        <f>IF('Number of Firms per 1000 Capita'!K325=0,"",SUMIFS(allNAICS!$P:$P,allNAICS!$C:$C,'Revenue per capita'!$A325,allNAICS!$E:$E,'Revenue per capita'!K$1)/$B325)</f>
        <v>9.125454576140946</v>
      </c>
      <c r="L325" s="2">
        <f>IF('Number of Firms per 1000 Capita'!L325=0,"",SUMIFS(allNAICS!$P:$P,allNAICS!$C:$C,'Revenue per capita'!$A325,allNAICS!$E:$E,'Revenue per capita'!L$1)/$B325)</f>
        <v>4.5499549767338427</v>
      </c>
      <c r="M325" s="2">
        <f>IF('Number of Firms per 1000 Capita'!M325=0,"",SUMIFS(allNAICS!$P:$P,allNAICS!$C:$C,'Revenue per capita'!$A325,allNAICS!$E:$E,'Revenue per capita'!M$1)/$B325)</f>
        <v>10.685523158439207</v>
      </c>
      <c r="N325" s="2">
        <f>IF('Number of Firms per 1000 Capita'!N325=0,"",SUMIFS(allNAICS!$P:$P,allNAICS!$C:$C,'Revenue per capita'!$A325,allNAICS!$E:$E,'Revenue per capita'!N$1)/$B325)</f>
        <v>1.6459721798905345</v>
      </c>
      <c r="O325" s="2">
        <f>IF('Number of Firms per 1000 Capita'!O325=0,"",SUMIFS(allNAICS!$P:$P,allNAICS!$C:$C,'Revenue per capita'!$A325,allNAICS!$E:$E,'Revenue per capita'!O$1)/$B325)</f>
        <v>1.4614522410864357</v>
      </c>
      <c r="P325" s="2">
        <f>IF('Number of Firms per 1000 Capita'!P325=0,"",SUMIFS(allNAICS!$P:$P,allNAICS!$C:$C,'Revenue per capita'!$A325,allNAICS!$E:$E,'Revenue per capita'!P$1)/$B325)</f>
        <v>3.7736615382171581</v>
      </c>
      <c r="Q325" s="2">
        <f>IF('Number of Firms per 1000 Capita'!Q325=0,"",SUMIFS(allNAICS!$P:$P,allNAICS!$C:$C,'Revenue per capita'!$A325,allNAICS!$E:$E,'Revenue per capita'!Q$1)/$B325)</f>
        <v>1.5868581702584346</v>
      </c>
      <c r="R325" s="2">
        <f>IF('Number of Firms per 1000 Capita'!R325=0,"",SUMIFS(allNAICS!$P:$P,allNAICS!$C:$C,'Revenue per capita'!$A325,allNAICS!$E:$E,'Revenue per capita'!R$1)/$B325)</f>
        <v>2.508925726006372</v>
      </c>
      <c r="S325" s="2">
        <f>IF('Number of Firms per 1000 Capita'!S325=0,"",SUMIFS(allNAICS!$P:$P,allNAICS!$C:$C,'Revenue per capita'!$A325,allNAICS!$E:$E,'Revenue per capita'!S$1)/$B325)</f>
        <v>1.6558802768310372</v>
      </c>
      <c r="T325" s="2">
        <f>IF('Number of Firms per 1000 Capita'!T325=0,"",SUMIFS(allNAICS!$P:$P,allNAICS!$C:$C,'Revenue per capita'!$A325,allNAICS!$E:$E,'Revenue per capita'!T$1)/$B325)</f>
        <v>0.54907238172581574</v>
      </c>
      <c r="U325" s="2">
        <f>IF('Number of Firms per 1000 Capita'!U325=0,"",SUMIFS(allNAICS!$P:$P,allNAICS!$C:$C,'Revenue per capita'!$A325,allNAICS!$E:$E,'Revenue per capita'!U$1)/$B325)</f>
        <v>6.4287267301195223</v>
      </c>
      <c r="V325" s="2">
        <f>IF('Number of Firms per 1000 Capita'!V325=0,"",SUMIFS(allNAICS!$P:$P,allNAICS!$C:$C,'Revenue per capita'!$A325,allNAICS!$E:$E,'Revenue per capita'!V$1)/$B325)</f>
        <v>0.32426183188600327</v>
      </c>
      <c r="W325" s="2">
        <f>IF('Number of Firms per 1000 Capita'!W325=0,"",SUMIFS(allNAICS!$P:$P,allNAICS!$C:$C,'Revenue per capita'!$A325,allNAICS!$E:$E,'Revenue per capita'!W$1)/$B325)</f>
        <v>1.8282682572570854</v>
      </c>
      <c r="X325" s="2">
        <f>IF('Number of Firms per 1000 Capita'!X325=0,"",SUMIFS(allNAICS!$P:$P,allNAICS!$C:$C,'Revenue per capita'!$A325,allNAICS!$E:$E,'Revenue per capita'!X$1)/$B325)</f>
        <v>0.73207632213030038</v>
      </c>
      <c r="Y325" s="2">
        <f>IF('Number of Firms per 1000 Capita'!Y325=0,"",SUMIFS(allNAICS!$P:$P,allNAICS!$C:$C,'Revenue per capita'!$A325,allNAICS!$E:$E,'Revenue per capita'!Y$1)/$B325)</f>
        <v>0.29091681666148761</v>
      </c>
      <c r="Z325" s="2" t="str">
        <f>IF('Number of Firms per 1000 Capita'!Z325=0,"",SUMIFS(allNAICS!$P:$P,allNAICS!$C:$C,'Revenue per capita'!$A325,allNAICS!$E:$E,'Revenue per capita'!Z$1)/$B325)</f>
        <v/>
      </c>
    </row>
    <row r="326" spans="1:26" x14ac:dyDescent="0.45">
      <c r="A326" s="2" t="s">
        <v>817</v>
      </c>
      <c r="B326" s="2">
        <v>977869</v>
      </c>
      <c r="C326" s="2" t="s">
        <v>602</v>
      </c>
      <c r="D326" s="2">
        <v>36.153981600000002</v>
      </c>
      <c r="E326" s="2">
        <v>-95.992774999999995</v>
      </c>
      <c r="F326" s="3">
        <f t="shared" si="5"/>
        <v>106.15635632175679</v>
      </c>
      <c r="G326" s="2">
        <f>IF('Number of Firms per 1000 Capita'!G326=0,"",SUMIFS(allNAICS!$P:$P,allNAICS!$C:$C,'Revenue per capita'!$A326,allNAICS!$E:$E,'Revenue per capita'!G$1)/$B326)</f>
        <v>1.1437114787359043E-2</v>
      </c>
      <c r="H326" s="2">
        <f>IF('Number of Firms per 1000 Capita'!H326=0,"",SUMIFS(allNAICS!$P:$P,allNAICS!$C:$C,'Revenue per capita'!$A326,allNAICS!$E:$E,'Revenue per capita'!H$1)/$B326)</f>
        <v>1.1495312766843002</v>
      </c>
      <c r="I326" s="2">
        <f>IF('Number of Firms per 1000 Capita'!I326=0,"",SUMIFS(allNAICS!$P:$P,allNAICS!$C:$C,'Revenue per capita'!$A326,allNAICS!$E:$E,'Revenue per capita'!I$1)/$B326)</f>
        <v>2.8605897108917451</v>
      </c>
      <c r="J326" s="2">
        <f>IF('Number of Firms per 1000 Capita'!J326=0,"",SUMIFS(allNAICS!$P:$P,allNAICS!$C:$C,'Revenue per capita'!$A326,allNAICS!$E:$E,'Revenue per capita'!J$1)/$B326)</f>
        <v>6.2470903566837688</v>
      </c>
      <c r="K326" s="2">
        <f>IF('Number of Firms per 1000 Capita'!K326=0,"",SUMIFS(allNAICS!$P:$P,allNAICS!$C:$C,'Revenue per capita'!$A326,allNAICS!$E:$E,'Revenue per capita'!K$1)/$B326)</f>
        <v>25.800375101368385</v>
      </c>
      <c r="L326" s="2">
        <f>IF('Number of Firms per 1000 Capita'!L326=0,"",SUMIFS(allNAICS!$P:$P,allNAICS!$C:$C,'Revenue per capita'!$A326,allNAICS!$E:$E,'Revenue per capita'!L$1)/$B326)</f>
        <v>19.103150831041784</v>
      </c>
      <c r="M326" s="2">
        <f>IF('Number of Firms per 1000 Capita'!M326=0,"",SUMIFS(allNAICS!$P:$P,allNAICS!$C:$C,'Revenue per capita'!$A326,allNAICS!$E:$E,'Revenue per capita'!M$1)/$B326)</f>
        <v>13.499495331174217</v>
      </c>
      <c r="N326" s="2">
        <f>IF('Number of Firms per 1000 Capita'!N326=0,"",SUMIFS(allNAICS!$P:$P,allNAICS!$C:$C,'Revenue per capita'!$A326,allNAICS!$E:$E,'Revenue per capita'!N$1)/$B326)</f>
        <v>5.4150238937935447</v>
      </c>
      <c r="O326" s="2">
        <f>IF('Number of Firms per 1000 Capita'!O326=0,"",SUMIFS(allNAICS!$P:$P,allNAICS!$C:$C,'Revenue per capita'!$A326,allNAICS!$E:$E,'Revenue per capita'!O$1)/$B326)</f>
        <v>5.0691513893987841</v>
      </c>
      <c r="P326" s="2">
        <f>IF('Number of Firms per 1000 Capita'!P326=0,"",SUMIFS(allNAICS!$P:$P,allNAICS!$C:$C,'Revenue per capita'!$A326,allNAICS!$E:$E,'Revenue per capita'!P$1)/$B326)</f>
        <v>7.0444486940479756</v>
      </c>
      <c r="Q326" s="2">
        <f>IF('Number of Firms per 1000 Capita'!Q326=0,"",SUMIFS(allNAICS!$P:$P,allNAICS!$C:$C,'Revenue per capita'!$A326,allNAICS!$E:$E,'Revenue per capita'!Q$1)/$B326)</f>
        <v>1.8270023898906704</v>
      </c>
      <c r="R326" s="2">
        <f>IF('Number of Firms per 1000 Capita'!R326=0,"",SUMIFS(allNAICS!$P:$P,allNAICS!$C:$C,'Revenue per capita'!$A326,allNAICS!$E:$E,'Revenue per capita'!R$1)/$B326)</f>
        <v>4.3820634461262191</v>
      </c>
      <c r="S326" s="2">
        <f>IF('Number of Firms per 1000 Capita'!S326=0,"",SUMIFS(allNAICS!$P:$P,allNAICS!$C:$C,'Revenue per capita'!$A326,allNAICS!$E:$E,'Revenue per capita'!S$1)/$B326)</f>
        <v>1.9739443626907081</v>
      </c>
      <c r="T326" s="2">
        <f>IF('Number of Firms per 1000 Capita'!T326=0,"",SUMIFS(allNAICS!$P:$P,allNAICS!$C:$C,'Revenue per capita'!$A326,allNAICS!$E:$E,'Revenue per capita'!T$1)/$B326)</f>
        <v>0.54357996827795951</v>
      </c>
      <c r="U326" s="2">
        <f>IF('Number of Firms per 1000 Capita'!U326=0,"",SUMIFS(allNAICS!$P:$P,allNAICS!$C:$C,'Revenue per capita'!$A326,allNAICS!$E:$E,'Revenue per capita'!U$1)/$B326)</f>
        <v>6.8253150473120634</v>
      </c>
      <c r="V326" s="2">
        <f>IF('Number of Firms per 1000 Capita'!V326=0,"",SUMIFS(allNAICS!$P:$P,allNAICS!$C:$C,'Revenue per capita'!$A326,allNAICS!$E:$E,'Revenue per capita'!V$1)/$B326)</f>
        <v>0.3135348395337208</v>
      </c>
      <c r="W326" s="2">
        <f>IF('Number of Firms per 1000 Capita'!W326=0,"",SUMIFS(allNAICS!$P:$P,allNAICS!$C:$C,'Revenue per capita'!$A326,allNAICS!$E:$E,'Revenue per capita'!W$1)/$B326)</f>
        <v>1.7950563930342407</v>
      </c>
      <c r="X326" s="2">
        <f>IF('Number of Firms per 1000 Capita'!X326=0,"",SUMIFS(allNAICS!$P:$P,allNAICS!$C:$C,'Revenue per capita'!$A326,allNAICS!$E:$E,'Revenue per capita'!X$1)/$B326)</f>
        <v>1.0122296544833715</v>
      </c>
      <c r="Y326" s="2">
        <f>IF('Number of Firms per 1000 Capita'!Y326=0,"",SUMIFS(allNAICS!$P:$P,allNAICS!$C:$C,'Revenue per capita'!$A326,allNAICS!$E:$E,'Revenue per capita'!Y$1)/$B326)</f>
        <v>1.2833365205359819</v>
      </c>
      <c r="Z326" s="2" t="str">
        <f>IF('Number of Firms per 1000 Capita'!Z326=0,"",SUMIFS(allNAICS!$P:$P,allNAICS!$C:$C,'Revenue per capita'!$A326,allNAICS!$E:$E,'Revenue per capita'!Z$1)/$B326)</f>
        <v/>
      </c>
    </row>
    <row r="327" spans="1:26" x14ac:dyDescent="0.45">
      <c r="A327" s="2" t="s">
        <v>818</v>
      </c>
      <c r="B327" s="2">
        <v>239589</v>
      </c>
      <c r="C327" s="2" t="s">
        <v>475</v>
      </c>
      <c r="D327" s="2">
        <v>33.209840700000001</v>
      </c>
      <c r="E327" s="2">
        <v>-87.569173500000005</v>
      </c>
      <c r="F327" s="3">
        <f t="shared" si="5"/>
        <v>107.53952393473823</v>
      </c>
      <c r="G327" s="2">
        <f>IF('Number of Firms per 1000 Capita'!G327=0,"",SUMIFS(allNAICS!$P:$P,allNAICS!$C:$C,'Revenue per capita'!$A327,allNAICS!$E:$E,'Revenue per capita'!G$1)/$B327)</f>
        <v>0.4049685085709277</v>
      </c>
      <c r="H327" s="2">
        <f>IF('Number of Firms per 1000 Capita'!H327=0,"",SUMIFS(allNAICS!$P:$P,allNAICS!$C:$C,'Revenue per capita'!$A327,allNAICS!$E:$E,'Revenue per capita'!H$1)/$B327)</f>
        <v>5.7318240820738851</v>
      </c>
      <c r="I327" s="2" t="str">
        <f>IF('Number of Firms per 1000 Capita'!I327=0,"",SUMIFS(allNAICS!$P:$P,allNAICS!$C:$C,'Revenue per capita'!$A327,allNAICS!$E:$E,'Revenue per capita'!I$1)/$B327)</f>
        <v/>
      </c>
      <c r="J327" s="2">
        <f>IF('Number of Firms per 1000 Capita'!J327=0,"",SUMIFS(allNAICS!$P:$P,allNAICS!$C:$C,'Revenue per capita'!$A327,allNAICS!$E:$E,'Revenue per capita'!J$1)/$B327)</f>
        <v>5.2017788796647588</v>
      </c>
      <c r="K327" s="2">
        <f>IF('Number of Firms per 1000 Capita'!K327=0,"",SUMIFS(allNAICS!$P:$P,allNAICS!$C:$C,'Revenue per capita'!$A327,allNAICS!$E:$E,'Revenue per capita'!K$1)/$B327)</f>
        <v>62.868520674989256</v>
      </c>
      <c r="L327" s="2">
        <f>IF('Number of Firms per 1000 Capita'!L327=0,"",SUMIFS(allNAICS!$P:$P,allNAICS!$C:$C,'Revenue per capita'!$A327,allNAICS!$E:$E,'Revenue per capita'!L$1)/$B327)</f>
        <v>6.4781062569650523</v>
      </c>
      <c r="M327" s="2">
        <f>IF('Number of Firms per 1000 Capita'!M327=0,"",SUMIFS(allNAICS!$P:$P,allNAICS!$C:$C,'Revenue per capita'!$A327,allNAICS!$E:$E,'Revenue per capita'!M$1)/$B327)</f>
        <v>11.15832529874076</v>
      </c>
      <c r="N327" s="2">
        <f>IF('Number of Firms per 1000 Capita'!N327=0,"",SUMIFS(allNAICS!$P:$P,allNAICS!$C:$C,'Revenue per capita'!$A327,allNAICS!$E:$E,'Revenue per capita'!N$1)/$B327)</f>
        <v>2.5744086748556905</v>
      </c>
      <c r="O327" s="2">
        <f>IF('Number of Firms per 1000 Capita'!O327=0,"",SUMIFS(allNAICS!$P:$P,allNAICS!$C:$C,'Revenue per capita'!$A327,allNAICS!$E:$E,'Revenue per capita'!O$1)/$B327)</f>
        <v>1.2705716873479167</v>
      </c>
      <c r="P327" s="2">
        <f>IF('Number of Firms per 1000 Capita'!P327=0,"",SUMIFS(allNAICS!$P:$P,allNAICS!$C:$C,'Revenue per capita'!$A327,allNAICS!$E:$E,'Revenue per capita'!P$1)/$B327)</f>
        <v>2.0479654742079143</v>
      </c>
      <c r="Q327" s="2">
        <f>IF('Number of Firms per 1000 Capita'!Q327=0,"",SUMIFS(allNAICS!$P:$P,allNAICS!$C:$C,'Revenue per capita'!$A327,allNAICS!$E:$E,'Revenue per capita'!Q$1)/$B327)</f>
        <v>1.5266143270350476</v>
      </c>
      <c r="R327" s="2">
        <f>IF('Number of Firms per 1000 Capita'!R327=0,"",SUMIFS(allNAICS!$P:$P,allNAICS!$C:$C,'Revenue per capita'!$A327,allNAICS!$E:$E,'Revenue per capita'!R$1)/$B327)</f>
        <v>1.2410461248220912</v>
      </c>
      <c r="S327" s="2">
        <f>IF('Number of Firms per 1000 Capita'!S327=0,"",SUMIFS(allNAICS!$P:$P,allNAICS!$C:$C,'Revenue per capita'!$A327,allNAICS!$E:$E,'Revenue per capita'!S$1)/$B327)</f>
        <v>0.74713363301320179</v>
      </c>
      <c r="T327" s="2">
        <f>IF('Number of Firms per 1000 Capita'!T327=0,"",SUMIFS(allNAICS!$P:$P,allNAICS!$C:$C,'Revenue per capita'!$A327,allNAICS!$E:$E,'Revenue per capita'!T$1)/$B327)</f>
        <v>0.1717858499346798</v>
      </c>
      <c r="U327" s="2">
        <f>IF('Number of Firms per 1000 Capita'!U327=0,"",SUMIFS(allNAICS!$P:$P,allNAICS!$C:$C,'Revenue per capita'!$A327,allNAICS!$E:$E,'Revenue per capita'!U$1)/$B327)</f>
        <v>3.5065215848807751</v>
      </c>
      <c r="V327" s="2">
        <f>IF('Number of Firms per 1000 Capita'!V327=0,"",SUMIFS(allNAICS!$P:$P,allNAICS!$C:$C,'Revenue per capita'!$A327,allNAICS!$E:$E,'Revenue per capita'!V$1)/$B327)</f>
        <v>0.13320728414075772</v>
      </c>
      <c r="W327" s="2">
        <f>IF('Number of Firms per 1000 Capita'!W327=0,"",SUMIFS(allNAICS!$P:$P,allNAICS!$C:$C,'Revenue per capita'!$A327,allNAICS!$E:$E,'Revenue per capita'!W$1)/$B327)</f>
        <v>1.705983997595883</v>
      </c>
      <c r="X327" s="2">
        <f>IF('Number of Firms per 1000 Capita'!X327=0,"",SUMIFS(allNAICS!$P:$P,allNAICS!$C:$C,'Revenue per capita'!$A327,allNAICS!$E:$E,'Revenue per capita'!X$1)/$B327)</f>
        <v>0.77076159589964477</v>
      </c>
      <c r="Y327" s="2" t="str">
        <f>IF('Number of Firms per 1000 Capita'!Y327=0,"",SUMIFS(allNAICS!$P:$P,allNAICS!$C:$C,'Revenue per capita'!$A327,allNAICS!$E:$E,'Revenue per capita'!Y$1)/$B327)</f>
        <v/>
      </c>
      <c r="Z327" s="2" t="str">
        <f>IF('Number of Firms per 1000 Capita'!Z327=0,"",SUMIFS(allNAICS!$P:$P,allNAICS!$C:$C,'Revenue per capita'!$A327,allNAICS!$E:$E,'Revenue per capita'!Z$1)/$B327)</f>
        <v/>
      </c>
    </row>
    <row r="328" spans="1:26" x14ac:dyDescent="0.45">
      <c r="A328" s="2" t="s">
        <v>819</v>
      </c>
      <c r="B328" s="2">
        <v>222277</v>
      </c>
      <c r="C328" s="2" t="s">
        <v>445</v>
      </c>
      <c r="D328" s="2">
        <v>32.351260099999998</v>
      </c>
      <c r="E328" s="2">
        <v>-95.301062400000006</v>
      </c>
      <c r="F328" s="3">
        <f t="shared" si="5"/>
        <v>78.930267189137865</v>
      </c>
      <c r="G328" s="2">
        <f>IF('Number of Firms per 1000 Capita'!G328=0,"",SUMIFS(allNAICS!$P:$P,allNAICS!$C:$C,'Revenue per capita'!$A328,allNAICS!$E:$E,'Revenue per capita'!G$1)/$B328)</f>
        <v>9.409430575363173E-2</v>
      </c>
      <c r="H328" s="2">
        <f>IF('Number of Firms per 1000 Capita'!H328=0,"",SUMIFS(allNAICS!$P:$P,allNAICS!$C:$C,'Revenue per capita'!$A328,allNAICS!$E:$E,'Revenue per capita'!H$1)/$B328)</f>
        <v>1.5632566572339919</v>
      </c>
      <c r="I328" s="2">
        <f>IF('Number of Firms per 1000 Capita'!I328=0,"",SUMIFS(allNAICS!$P:$P,allNAICS!$C:$C,'Revenue per capita'!$A328,allNAICS!$E:$E,'Revenue per capita'!I$1)/$B328)</f>
        <v>0.41129311624684517</v>
      </c>
      <c r="J328" s="2">
        <f>IF('Number of Firms per 1000 Capita'!J328=0,"",SUMIFS(allNAICS!$P:$P,allNAICS!$C:$C,'Revenue per capita'!$A328,allNAICS!$E:$E,'Revenue per capita'!J$1)/$B328)</f>
        <v>2.2192534540235833</v>
      </c>
      <c r="K328" s="2">
        <f>IF('Number of Firms per 1000 Capita'!K328=0,"",SUMIFS(allNAICS!$P:$P,allNAICS!$C:$C,'Revenue per capita'!$A328,allNAICS!$E:$E,'Revenue per capita'!K$1)/$B328)</f>
        <v>23.591176774924982</v>
      </c>
      <c r="L328" s="2">
        <f>IF('Number of Firms per 1000 Capita'!L328=0,"",SUMIFS(allNAICS!$P:$P,allNAICS!$C:$C,'Revenue per capita'!$A328,allNAICS!$E:$E,'Revenue per capita'!L$1)/$B328)</f>
        <v>9.3107698952208278</v>
      </c>
      <c r="M328" s="2">
        <f>IF('Number of Firms per 1000 Capita'!M328=0,"",SUMIFS(allNAICS!$P:$P,allNAICS!$C:$C,'Revenue per capita'!$A328,allNAICS!$E:$E,'Revenue per capita'!M$1)/$B328)</f>
        <v>12.611241828889179</v>
      </c>
      <c r="N328" s="2">
        <f>IF('Number of Firms per 1000 Capita'!N328=0,"",SUMIFS(allNAICS!$P:$P,allNAICS!$C:$C,'Revenue per capita'!$A328,allNAICS!$E:$E,'Revenue per capita'!N$1)/$B328)</f>
        <v>2.0115666488210655</v>
      </c>
      <c r="O328" s="2">
        <f>IF('Number of Firms per 1000 Capita'!O328=0,"",SUMIFS(allNAICS!$P:$P,allNAICS!$C:$C,'Revenue per capita'!$A328,allNAICS!$E:$E,'Revenue per capita'!O$1)/$B328)</f>
        <v>3.4915128420844264</v>
      </c>
      <c r="P328" s="2">
        <f>IF('Number of Firms per 1000 Capita'!P328=0,"",SUMIFS(allNAICS!$P:$P,allNAICS!$C:$C,'Revenue per capita'!$A328,allNAICS!$E:$E,'Revenue per capita'!P$1)/$B328)</f>
        <v>2.5119782973497031</v>
      </c>
      <c r="Q328" s="2">
        <f>IF('Number of Firms per 1000 Capita'!Q328=0,"",SUMIFS(allNAICS!$P:$P,allNAICS!$C:$C,'Revenue per capita'!$A328,allNAICS!$E:$E,'Revenue per capita'!Q$1)/$B328)</f>
        <v>1.9571930519127034</v>
      </c>
      <c r="R328" s="2">
        <f>IF('Number of Firms per 1000 Capita'!R328=0,"",SUMIFS(allNAICS!$P:$P,allNAICS!$C:$C,'Revenue per capita'!$A328,allNAICS!$E:$E,'Revenue per capita'!R$1)/$B328)</f>
        <v>2.8520359731326228</v>
      </c>
      <c r="S328" s="2">
        <f>IF('Number of Firms per 1000 Capita'!S328=0,"",SUMIFS(allNAICS!$P:$P,allNAICS!$C:$C,'Revenue per capita'!$A328,allNAICS!$E:$E,'Revenue per capita'!S$1)/$B328)</f>
        <v>1.3688100883132308</v>
      </c>
      <c r="T328" s="2">
        <f>IF('Number of Firms per 1000 Capita'!T328=0,"",SUMIFS(allNAICS!$P:$P,allNAICS!$C:$C,'Revenue per capita'!$A328,allNAICS!$E:$E,'Revenue per capita'!T$1)/$B328)</f>
        <v>0.39216833050653016</v>
      </c>
      <c r="U328" s="2">
        <f>IF('Number of Firms per 1000 Capita'!U328=0,"",SUMIFS(allNAICS!$P:$P,allNAICS!$C:$C,'Revenue per capita'!$A328,allNAICS!$E:$E,'Revenue per capita'!U$1)/$B328)</f>
        <v>10.770390098840636</v>
      </c>
      <c r="V328" s="2">
        <f>IF('Number of Firms per 1000 Capita'!V328=0,"",SUMIFS(allNAICS!$P:$P,allNAICS!$C:$C,'Revenue per capita'!$A328,allNAICS!$E:$E,'Revenue per capita'!V$1)/$B328)</f>
        <v>0.28566608331046395</v>
      </c>
      <c r="W328" s="2">
        <f>IF('Number of Firms per 1000 Capita'!W328=0,"",SUMIFS(allNAICS!$P:$P,allNAICS!$C:$C,'Revenue per capita'!$A328,allNAICS!$E:$E,'Revenue per capita'!W$1)/$B328)</f>
        <v>2.4209972241842386</v>
      </c>
      <c r="X328" s="2">
        <f>IF('Number of Firms per 1000 Capita'!X328=0,"",SUMIFS(allNAICS!$P:$P,allNAICS!$C:$C,'Revenue per capita'!$A328,allNAICS!$E:$E,'Revenue per capita'!X$1)/$B328)</f>
        <v>1.0668625183892171</v>
      </c>
      <c r="Y328" s="2" t="str">
        <f>IF('Number of Firms per 1000 Capita'!Y328=0,"",SUMIFS(allNAICS!$P:$P,allNAICS!$C:$C,'Revenue per capita'!$A328,allNAICS!$E:$E,'Revenue per capita'!Y$1)/$B328)</f>
        <v/>
      </c>
      <c r="Z328" s="2" t="str">
        <f>IF('Number of Firms per 1000 Capita'!Z328=0,"",SUMIFS(allNAICS!$P:$P,allNAICS!$C:$C,'Revenue per capita'!$A328,allNAICS!$E:$E,'Revenue per capita'!Z$1)/$B328)</f>
        <v/>
      </c>
    </row>
    <row r="329" spans="1:26" x14ac:dyDescent="0.45">
      <c r="A329" s="2" t="s">
        <v>820</v>
      </c>
      <c r="B329" s="2">
        <v>295267</v>
      </c>
      <c r="C329" s="2" t="s">
        <v>451</v>
      </c>
      <c r="D329" s="2">
        <v>43.100903000000002</v>
      </c>
      <c r="E329" s="2">
        <v>-75.232664</v>
      </c>
      <c r="F329" s="3">
        <f t="shared" si="5"/>
        <v>55.37699776812174</v>
      </c>
      <c r="G329" s="2">
        <f>IF('Number of Firms per 1000 Capita'!G329=0,"",SUMIFS(allNAICS!$P:$P,allNAICS!$C:$C,'Revenue per capita'!$A329,allNAICS!$E:$E,'Revenue per capita'!G$1)/$B329)</f>
        <v>0</v>
      </c>
      <c r="H329" s="2">
        <f>IF('Number of Firms per 1000 Capita'!H329=0,"",SUMIFS(allNAICS!$P:$P,allNAICS!$C:$C,'Revenue per capita'!$A329,allNAICS!$E:$E,'Revenue per capita'!H$1)/$B329)</f>
        <v>0</v>
      </c>
      <c r="I329" s="2" t="str">
        <f>IF('Number of Firms per 1000 Capita'!I329=0,"",SUMIFS(allNAICS!$P:$P,allNAICS!$C:$C,'Revenue per capita'!$A329,allNAICS!$E:$E,'Revenue per capita'!I$1)/$B329)</f>
        <v/>
      </c>
      <c r="J329" s="2">
        <f>IF('Number of Firms per 1000 Capita'!J329=0,"",SUMIFS(allNAICS!$P:$P,allNAICS!$C:$C,'Revenue per capita'!$A329,allNAICS!$E:$E,'Revenue per capita'!J$1)/$B329)</f>
        <v>2.4425011938347327</v>
      </c>
      <c r="K329" s="2">
        <f>IF('Number of Firms per 1000 Capita'!K329=0,"",SUMIFS(allNAICS!$P:$P,allNAICS!$C:$C,'Revenue per capita'!$A329,allNAICS!$E:$E,'Revenue per capita'!K$1)/$B329)</f>
        <v>13.966078159767262</v>
      </c>
      <c r="L329" s="2">
        <f>IF('Number of Firms per 1000 Capita'!L329=0,"",SUMIFS(allNAICS!$P:$P,allNAICS!$C:$C,'Revenue per capita'!$A329,allNAICS!$E:$E,'Revenue per capita'!L$1)/$B329)</f>
        <v>0</v>
      </c>
      <c r="M329" s="2">
        <f>IF('Number of Firms per 1000 Capita'!M329=0,"",SUMIFS(allNAICS!$P:$P,allNAICS!$C:$C,'Revenue per capita'!$A329,allNAICS!$E:$E,'Revenue per capita'!M$1)/$B329)</f>
        <v>11.261041701239895</v>
      </c>
      <c r="N329" s="2">
        <f>IF('Number of Firms per 1000 Capita'!N329=0,"",SUMIFS(allNAICS!$P:$P,allNAICS!$C:$C,'Revenue per capita'!$A329,allNAICS!$E:$E,'Revenue per capita'!N$1)/$B329)</f>
        <v>2.0468863774143404</v>
      </c>
      <c r="O329" s="2">
        <f>IF('Number of Firms per 1000 Capita'!O329=0,"",SUMIFS(allNAICS!$P:$P,allNAICS!$C:$C,'Revenue per capita'!$A329,allNAICS!$E:$E,'Revenue per capita'!O$1)/$B329)</f>
        <v>1.4457931296081175</v>
      </c>
      <c r="P329" s="2">
        <f>IF('Number of Firms per 1000 Capita'!P329=0,"",SUMIFS(allNAICS!$P:$P,allNAICS!$C:$C,'Revenue per capita'!$A329,allNAICS!$E:$E,'Revenue per capita'!P$1)/$B329)</f>
        <v>10.172074766228532</v>
      </c>
      <c r="Q329" s="2">
        <f>IF('Number of Firms per 1000 Capita'!Q329=0,"",SUMIFS(allNAICS!$P:$P,allNAICS!$C:$C,'Revenue per capita'!$A329,allNAICS!$E:$E,'Revenue per capita'!Q$1)/$B329)</f>
        <v>0.77576566294235383</v>
      </c>
      <c r="R329" s="2">
        <f>IF('Number of Firms per 1000 Capita'!R329=0,"",SUMIFS(allNAICS!$P:$P,allNAICS!$C:$C,'Revenue per capita'!$A329,allNAICS!$E:$E,'Revenue per capita'!R$1)/$B329)</f>
        <v>2.5877087517399504</v>
      </c>
      <c r="S329" s="2">
        <f>IF('Number of Firms per 1000 Capita'!S329=0,"",SUMIFS(allNAICS!$P:$P,allNAICS!$C:$C,'Revenue per capita'!$A329,allNAICS!$E:$E,'Revenue per capita'!S$1)/$B329)</f>
        <v>1.0230841915960809</v>
      </c>
      <c r="T329" s="2">
        <f>IF('Number of Firms per 1000 Capita'!T329=0,"",SUMIFS(allNAICS!$P:$P,allNAICS!$C:$C,'Revenue per capita'!$A329,allNAICS!$E:$E,'Revenue per capita'!T$1)/$B329)</f>
        <v>0.67023067257770086</v>
      </c>
      <c r="U329" s="2">
        <f>IF('Number of Firms per 1000 Capita'!U329=0,"",SUMIFS(allNAICS!$P:$P,allNAICS!$C:$C,'Revenue per capita'!$A329,allNAICS!$E:$E,'Revenue per capita'!U$1)/$B329)</f>
        <v>6.9646929728008891</v>
      </c>
      <c r="V329" s="2">
        <f>IF('Number of Firms per 1000 Capita'!V329=0,"",SUMIFS(allNAICS!$P:$P,allNAICS!$C:$C,'Revenue per capita'!$A329,allNAICS!$E:$E,'Revenue per capita'!V$1)/$B329)</f>
        <v>0</v>
      </c>
      <c r="W329" s="2">
        <f>IF('Number of Firms per 1000 Capita'!W329=0,"",SUMIFS(allNAICS!$P:$P,allNAICS!$C:$C,'Revenue per capita'!$A329,allNAICS!$E:$E,'Revenue per capita'!W$1)/$B329)</f>
        <v>1.1194986232799466</v>
      </c>
      <c r="X329" s="2">
        <f>IF('Number of Firms per 1000 Capita'!X329=0,"",SUMIFS(allNAICS!$P:$P,allNAICS!$C:$C,'Revenue per capita'!$A329,allNAICS!$E:$E,'Revenue per capita'!X$1)/$B329)</f>
        <v>0.90164156509193372</v>
      </c>
      <c r="Y329" s="2">
        <f>IF('Number of Firms per 1000 Capita'!Y329=0,"",SUMIFS(allNAICS!$P:$P,allNAICS!$C:$C,'Revenue per capita'!$A329,allNAICS!$E:$E,'Revenue per capita'!Y$1)/$B329)</f>
        <v>0</v>
      </c>
      <c r="Z329" s="2" t="str">
        <f>IF('Number of Firms per 1000 Capita'!Z329=0,"",SUMIFS(allNAICS!$P:$P,allNAICS!$C:$C,'Revenue per capita'!$A329,allNAICS!$E:$E,'Revenue per capita'!Z$1)/$B329)</f>
        <v/>
      </c>
    </row>
    <row r="330" spans="1:26" x14ac:dyDescent="0.45">
      <c r="A330" s="2" t="s">
        <v>821</v>
      </c>
      <c r="B330" s="2">
        <v>143969</v>
      </c>
      <c r="C330" s="2" t="s">
        <v>449</v>
      </c>
      <c r="D330" s="2">
        <v>30.8327022</v>
      </c>
      <c r="E330" s="2">
        <v>-83.278485099999997</v>
      </c>
      <c r="F330" s="3">
        <f t="shared" si="5"/>
        <v>68.814904597517526</v>
      </c>
      <c r="G330" s="2">
        <f>IF('Number of Firms per 1000 Capita'!G330=0,"",SUMIFS(allNAICS!$P:$P,allNAICS!$C:$C,'Revenue per capita'!$A330,allNAICS!$E:$E,'Revenue per capita'!G$1)/$B330)</f>
        <v>0</v>
      </c>
      <c r="H330" s="2" t="str">
        <f>IF('Number of Firms per 1000 Capita'!H330=0,"",SUMIFS(allNAICS!$P:$P,allNAICS!$C:$C,'Revenue per capita'!$A330,allNAICS!$E:$E,'Revenue per capita'!H$1)/$B330)</f>
        <v/>
      </c>
      <c r="I330" s="2" t="str">
        <f>IF('Number of Firms per 1000 Capita'!I330=0,"",SUMIFS(allNAICS!$P:$P,allNAICS!$C:$C,'Revenue per capita'!$A330,allNAICS!$E:$E,'Revenue per capita'!I$1)/$B330)</f>
        <v/>
      </c>
      <c r="J330" s="2">
        <f>IF('Number of Firms per 1000 Capita'!J330=0,"",SUMIFS(allNAICS!$P:$P,allNAICS!$C:$C,'Revenue per capita'!$A330,allNAICS!$E:$E,'Revenue per capita'!J$1)/$B330)</f>
        <v>3.4552785669137105</v>
      </c>
      <c r="K330" s="2">
        <f>IF('Number of Firms per 1000 Capita'!K330=0,"",SUMIFS(allNAICS!$P:$P,allNAICS!$C:$C,'Revenue per capita'!$A330,allNAICS!$E:$E,'Revenue per capita'!K$1)/$B330)</f>
        <v>21.830157881210539</v>
      </c>
      <c r="L330" s="2">
        <f>IF('Number of Firms per 1000 Capita'!L330=0,"",SUMIFS(allNAICS!$P:$P,allNAICS!$C:$C,'Revenue per capita'!$A330,allNAICS!$E:$E,'Revenue per capita'!L$1)/$B330)</f>
        <v>10.450881787051379</v>
      </c>
      <c r="M330" s="2">
        <f>IF('Number of Firms per 1000 Capita'!M330=0,"",SUMIFS(allNAICS!$P:$P,allNAICS!$C:$C,'Revenue per capita'!$A330,allNAICS!$E:$E,'Revenue per capita'!M$1)/$B330)</f>
        <v>17.374532017309281</v>
      </c>
      <c r="N330" s="2">
        <f>IF('Number of Firms per 1000 Capita'!N330=0,"",SUMIFS(allNAICS!$P:$P,allNAICS!$C:$C,'Revenue per capita'!$A330,allNAICS!$E:$E,'Revenue per capita'!N$1)/$B330)</f>
        <v>1.9714244038647208</v>
      </c>
      <c r="O330" s="2">
        <f>IF('Number of Firms per 1000 Capita'!O330=0,"",SUMIFS(allNAICS!$P:$P,allNAICS!$C:$C,'Revenue per capita'!$A330,allNAICS!$E:$E,'Revenue per capita'!O$1)/$B330)</f>
        <v>0.97327896977821615</v>
      </c>
      <c r="P330" s="2">
        <f>IF('Number of Firms per 1000 Capita'!P330=0,"",SUMIFS(allNAICS!$P:$P,allNAICS!$C:$C,'Revenue per capita'!$A330,allNAICS!$E:$E,'Revenue per capita'!P$1)/$B330)</f>
        <v>1.3499364446512792</v>
      </c>
      <c r="Q330" s="2">
        <f>IF('Number of Firms per 1000 Capita'!Q330=0,"",SUMIFS(allNAICS!$P:$P,allNAICS!$C:$C,'Revenue per capita'!$A330,allNAICS!$E:$E,'Revenue per capita'!Q$1)/$B330)</f>
        <v>1.4864380526363314</v>
      </c>
      <c r="R330" s="2">
        <f>IF('Number of Firms per 1000 Capita'!R330=0,"",SUMIFS(allNAICS!$P:$P,allNAICS!$C:$C,'Revenue per capita'!$A330,allNAICS!$E:$E,'Revenue per capita'!R$1)/$B330)</f>
        <v>0.81753710868311924</v>
      </c>
      <c r="S330" s="2">
        <f>IF('Number of Firms per 1000 Capita'!S330=0,"",SUMIFS(allNAICS!$P:$P,allNAICS!$C:$C,'Revenue per capita'!$A330,allNAICS!$E:$E,'Revenue per capita'!S$1)/$B330)</f>
        <v>1.4218894345310449</v>
      </c>
      <c r="T330" s="2">
        <f>IF('Number of Firms per 1000 Capita'!T330=0,"",SUMIFS(allNAICS!$P:$P,allNAICS!$C:$C,'Revenue per capita'!$A330,allNAICS!$E:$E,'Revenue per capita'!T$1)/$B330)</f>
        <v>8.1906521542832136E-2</v>
      </c>
      <c r="U330" s="2">
        <f>IF('Number of Firms per 1000 Capita'!U330=0,"",SUMIFS(allNAICS!$P:$P,allNAICS!$C:$C,'Revenue per capita'!$A330,allNAICS!$E:$E,'Revenue per capita'!U$1)/$B330)</f>
        <v>3.8717571143787897</v>
      </c>
      <c r="V330" s="2">
        <f>IF('Number of Firms per 1000 Capita'!V330=0,"",SUMIFS(allNAICS!$P:$P,allNAICS!$C:$C,'Revenue per capita'!$A330,allNAICS!$E:$E,'Revenue per capita'!V$1)/$B330)</f>
        <v>0.34103174989060148</v>
      </c>
      <c r="W330" s="2">
        <f>IF('Number of Firms per 1000 Capita'!W330=0,"",SUMIFS(allNAICS!$P:$P,allNAICS!$C:$C,'Revenue per capita'!$A330,allNAICS!$E:$E,'Revenue per capita'!W$1)/$B330)</f>
        <v>2.6429161833450259</v>
      </c>
      <c r="X330" s="2">
        <f>IF('Number of Firms per 1000 Capita'!X330=0,"",SUMIFS(allNAICS!$P:$P,allNAICS!$C:$C,'Revenue per capita'!$A330,allNAICS!$E:$E,'Revenue per capita'!X$1)/$B330)</f>
        <v>0.74593836173065031</v>
      </c>
      <c r="Y330" s="2" t="str">
        <f>IF('Number of Firms per 1000 Capita'!Y330=0,"",SUMIFS(allNAICS!$P:$P,allNAICS!$C:$C,'Revenue per capita'!$A330,allNAICS!$E:$E,'Revenue per capita'!Y$1)/$B330)</f>
        <v/>
      </c>
      <c r="Z330" s="2" t="str">
        <f>IF('Number of Firms per 1000 Capita'!Z330=0,"",SUMIFS(allNAICS!$P:$P,allNAICS!$C:$C,'Revenue per capita'!$A330,allNAICS!$E:$E,'Revenue per capita'!Z$1)/$B330)</f>
        <v/>
      </c>
    </row>
    <row r="331" spans="1:26" x14ac:dyDescent="0.45">
      <c r="A331" s="2" t="s">
        <v>822</v>
      </c>
      <c r="B331" s="2">
        <v>434981</v>
      </c>
      <c r="C331" s="2" t="s">
        <v>480</v>
      </c>
      <c r="D331" s="2">
        <v>38.1040864</v>
      </c>
      <c r="E331" s="2">
        <v>-122.2566367</v>
      </c>
      <c r="F331" s="3">
        <f t="shared" si="5"/>
        <v>70.235929845211629</v>
      </c>
      <c r="G331" s="2">
        <f>IF('Number of Firms per 1000 Capita'!G331=0,"",SUMIFS(allNAICS!$P:$P,allNAICS!$C:$C,'Revenue per capita'!$A331,allNAICS!$E:$E,'Revenue per capita'!G$1)/$B331)</f>
        <v>5.4046038792498981E-2</v>
      </c>
      <c r="H331" s="2">
        <f>IF('Number of Firms per 1000 Capita'!H331=0,"",SUMIFS(allNAICS!$P:$P,allNAICS!$C:$C,'Revenue per capita'!$A331,allNAICS!$E:$E,'Revenue per capita'!H$1)/$B331)</f>
        <v>5.260919442458406E-2</v>
      </c>
      <c r="I331" s="2" t="str">
        <f>IF('Number of Firms per 1000 Capita'!I331=0,"",SUMIFS(allNAICS!$P:$P,allNAICS!$C:$C,'Revenue per capita'!$A331,allNAICS!$E:$E,'Revenue per capita'!I$1)/$B331)</f>
        <v/>
      </c>
      <c r="J331" s="2">
        <f>IF('Number of Firms per 1000 Capita'!J331=0,"",SUMIFS(allNAICS!$P:$P,allNAICS!$C:$C,'Revenue per capita'!$A331,allNAICS!$E:$E,'Revenue per capita'!J$1)/$B331)</f>
        <v>5.2266030010506208</v>
      </c>
      <c r="K331" s="2">
        <f>IF('Number of Firms per 1000 Capita'!K331=0,"",SUMIFS(allNAICS!$P:$P,allNAICS!$C:$C,'Revenue per capita'!$A331,allNAICS!$E:$E,'Revenue per capita'!K$1)/$B331)</f>
        <v>24.471797618746567</v>
      </c>
      <c r="L331" s="2">
        <f>IF('Number of Firms per 1000 Capita'!L331=0,"",SUMIFS(allNAICS!$P:$P,allNAICS!$C:$C,'Revenue per capita'!$A331,allNAICS!$E:$E,'Revenue per capita'!L$1)/$B331)</f>
        <v>8.9911743271545195</v>
      </c>
      <c r="M331" s="2">
        <f>IF('Number of Firms per 1000 Capita'!M331=0,"",SUMIFS(allNAICS!$P:$P,allNAICS!$C:$C,'Revenue per capita'!$A331,allNAICS!$E:$E,'Revenue per capita'!M$1)/$B331)</f>
        <v>12.066359220287783</v>
      </c>
      <c r="N331" s="2">
        <f>IF('Number of Firms per 1000 Capita'!N331=0,"",SUMIFS(allNAICS!$P:$P,allNAICS!$C:$C,'Revenue per capita'!$A331,allNAICS!$E:$E,'Revenue per capita'!N$1)/$B331)</f>
        <v>1.339295279563935</v>
      </c>
      <c r="O331" s="2">
        <f>IF('Number of Firms per 1000 Capita'!O331=0,"",SUMIFS(allNAICS!$P:$P,allNAICS!$C:$C,'Revenue per capita'!$A331,allNAICS!$E:$E,'Revenue per capita'!O$1)/$B331)</f>
        <v>1.1290056347288733</v>
      </c>
      <c r="P331" s="2">
        <f>IF('Number of Firms per 1000 Capita'!P331=0,"",SUMIFS(allNAICS!$P:$P,allNAICS!$C:$C,'Revenue per capita'!$A331,allNAICS!$E:$E,'Revenue per capita'!P$1)/$B331)</f>
        <v>3.8974323016407615</v>
      </c>
      <c r="Q331" s="2">
        <f>IF('Number of Firms per 1000 Capita'!Q331=0,"",SUMIFS(allNAICS!$P:$P,allNAICS!$C:$C,'Revenue per capita'!$A331,allNAICS!$E:$E,'Revenue per capita'!Q$1)/$B331)</f>
        <v>1.3724645444283774</v>
      </c>
      <c r="R331" s="2">
        <f>IF('Number of Firms per 1000 Capita'!R331=0,"",SUMIFS(allNAICS!$P:$P,allNAICS!$C:$C,'Revenue per capita'!$A331,allNAICS!$E:$E,'Revenue per capita'!R$1)/$B331)</f>
        <v>1.1111933624687056</v>
      </c>
      <c r="S331" s="2">
        <f>IF('Number of Firms per 1000 Capita'!S331=0,"",SUMIFS(allNAICS!$P:$P,allNAICS!$C:$C,'Revenue per capita'!$A331,allNAICS!$E:$E,'Revenue per capita'!S$1)/$B331)</f>
        <v>1.0411811090599359</v>
      </c>
      <c r="T331" s="2">
        <f>IF('Number of Firms per 1000 Capita'!T331=0,"",SUMIFS(allNAICS!$P:$P,allNAICS!$C:$C,'Revenue per capita'!$A331,allNAICS!$E:$E,'Revenue per capita'!T$1)/$B331)</f>
        <v>0.25457663668068259</v>
      </c>
      <c r="U331" s="2">
        <f>IF('Number of Firms per 1000 Capita'!U331=0,"",SUMIFS(allNAICS!$P:$P,allNAICS!$C:$C,'Revenue per capita'!$A331,allNAICS!$E:$E,'Revenue per capita'!U$1)/$B331)</f>
        <v>6.2210303438540997</v>
      </c>
      <c r="V331" s="2">
        <f>IF('Number of Firms per 1000 Capita'!V331=0,"",SUMIFS(allNAICS!$P:$P,allNAICS!$C:$C,'Revenue per capita'!$A331,allNAICS!$E:$E,'Revenue per capita'!V$1)/$B331)</f>
        <v>0.34841291918497591</v>
      </c>
      <c r="W331" s="2">
        <f>IF('Number of Firms per 1000 Capita'!W331=0,"",SUMIFS(allNAICS!$P:$P,allNAICS!$C:$C,'Revenue per capita'!$A331,allNAICS!$E:$E,'Revenue per capita'!W$1)/$B331)</f>
        <v>1.5870394339063085</v>
      </c>
      <c r="X331" s="2">
        <f>IF('Number of Firms per 1000 Capita'!X331=0,"",SUMIFS(allNAICS!$P:$P,allNAICS!$C:$C,'Revenue per capita'!$A331,allNAICS!$E:$E,'Revenue per capita'!X$1)/$B331)</f>
        <v>0.95844646087990049</v>
      </c>
      <c r="Y331" s="2">
        <f>IF('Number of Firms per 1000 Capita'!Y331=0,"",SUMIFS(allNAICS!$P:$P,allNAICS!$C:$C,'Revenue per capita'!$A331,allNAICS!$E:$E,'Revenue per capita'!Y$1)/$B331)</f>
        <v>0.11326241835850301</v>
      </c>
      <c r="Z331" s="2" t="str">
        <f>IF('Number of Firms per 1000 Capita'!Z331=0,"",SUMIFS(allNAICS!$P:$P,allNAICS!$C:$C,'Revenue per capita'!$A331,allNAICS!$E:$E,'Revenue per capita'!Z$1)/$B331)</f>
        <v/>
      </c>
    </row>
    <row r="332" spans="1:26" x14ac:dyDescent="0.45">
      <c r="A332" s="2" t="s">
        <v>823</v>
      </c>
      <c r="B332" s="2">
        <v>99028</v>
      </c>
      <c r="C332" s="2" t="s">
        <v>445</v>
      </c>
      <c r="D332" s="2">
        <v>28.805267400000002</v>
      </c>
      <c r="E332" s="2">
        <v>-97.003598199999999</v>
      </c>
      <c r="F332" s="3">
        <f t="shared" si="5"/>
        <v>91.359958799531441</v>
      </c>
      <c r="G332" s="2">
        <f>IF('Number of Firms per 1000 Capita'!G332=0,"",SUMIFS(allNAICS!$P:$P,allNAICS!$C:$C,'Revenue per capita'!$A332,allNAICS!$E:$E,'Revenue per capita'!G$1)/$B332)</f>
        <v>4.0574383002787089E-2</v>
      </c>
      <c r="H332" s="2">
        <f>IF('Number of Firms per 1000 Capita'!H332=0,"",SUMIFS(allNAICS!$P:$P,allNAICS!$C:$C,'Revenue per capita'!$A332,allNAICS!$E:$E,'Revenue per capita'!H$1)/$B332)</f>
        <v>3.7177363977864846</v>
      </c>
      <c r="I332" s="2">
        <f>IF('Number of Firms per 1000 Capita'!I332=0,"",SUMIFS(allNAICS!$P:$P,allNAICS!$C:$C,'Revenue per capita'!$A332,allNAICS!$E:$E,'Revenue per capita'!I$1)/$B332)</f>
        <v>5.387365189643333</v>
      </c>
      <c r="J332" s="2">
        <f>IF('Number of Firms per 1000 Capita'!J332=0,"",SUMIFS(allNAICS!$P:$P,allNAICS!$C:$C,'Revenue per capita'!$A332,allNAICS!$E:$E,'Revenue per capita'!J$1)/$B332)</f>
        <v>7.3676333966150986</v>
      </c>
      <c r="K332" s="2">
        <f>IF('Number of Firms per 1000 Capita'!K332=0,"",SUMIFS(allNAICS!$P:$P,allNAICS!$C:$C,'Revenue per capita'!$A332,allNAICS!$E:$E,'Revenue per capita'!K$1)/$B332)</f>
        <v>26.116361029203862</v>
      </c>
      <c r="L332" s="2">
        <f>IF('Number of Firms per 1000 Capita'!L332=0,"",SUMIFS(allNAICS!$P:$P,allNAICS!$C:$C,'Revenue per capita'!$A332,allNAICS!$E:$E,'Revenue per capita'!L$1)/$B332)</f>
        <v>0</v>
      </c>
      <c r="M332" s="2">
        <f>IF('Number of Firms per 1000 Capita'!M332=0,"",SUMIFS(allNAICS!$P:$P,allNAICS!$C:$C,'Revenue per capita'!$A332,allNAICS!$E:$E,'Revenue per capita'!M$1)/$B332)</f>
        <v>22.439774609201439</v>
      </c>
      <c r="N332" s="2">
        <f>IF('Number of Firms per 1000 Capita'!N332=0,"",SUMIFS(allNAICS!$P:$P,allNAICS!$C:$C,'Revenue per capita'!$A332,allNAICS!$E:$E,'Revenue per capita'!N$1)/$B332)</f>
        <v>3.2465161368501838</v>
      </c>
      <c r="O332" s="2">
        <f>IF('Number of Firms per 1000 Capita'!O332=0,"",SUMIFS(allNAICS!$P:$P,allNAICS!$C:$C,'Revenue per capita'!$A332,allNAICS!$E:$E,'Revenue per capita'!O$1)/$B332)</f>
        <v>1.1001332956335581</v>
      </c>
      <c r="P332" s="2">
        <f>IF('Number of Firms per 1000 Capita'!P332=0,"",SUMIFS(allNAICS!$P:$P,allNAICS!$C:$C,'Revenue per capita'!$A332,allNAICS!$E:$E,'Revenue per capita'!P$1)/$B332)</f>
        <v>2.2064769560124411</v>
      </c>
      <c r="Q332" s="2">
        <f>IF('Number of Firms per 1000 Capita'!Q332=0,"",SUMIFS(allNAICS!$P:$P,allNAICS!$C:$C,'Revenue per capita'!$A332,allNAICS!$E:$E,'Revenue per capita'!Q$1)/$B332)</f>
        <v>6.1014359575069674</v>
      </c>
      <c r="R332" s="2">
        <f>IF('Number of Firms per 1000 Capita'!R332=0,"",SUMIFS(allNAICS!$P:$P,allNAICS!$C:$C,'Revenue per capita'!$A332,allNAICS!$E:$E,'Revenue per capita'!R$1)/$B332)</f>
        <v>0</v>
      </c>
      <c r="S332" s="2">
        <f>IF('Number of Firms per 1000 Capita'!S332=0,"",SUMIFS(allNAICS!$P:$P,allNAICS!$C:$C,'Revenue per capita'!$A332,allNAICS!$E:$E,'Revenue per capita'!S$1)/$B332)</f>
        <v>0.70544694429858223</v>
      </c>
      <c r="T332" s="2">
        <f>IF('Number of Firms per 1000 Capita'!T332=0,"",SUMIFS(allNAICS!$P:$P,allNAICS!$C:$C,'Revenue per capita'!$A332,allNAICS!$E:$E,'Revenue per capita'!T$1)/$B332)</f>
        <v>0.21979642121420204</v>
      </c>
      <c r="U332" s="2">
        <f>IF('Number of Firms per 1000 Capita'!U332=0,"",SUMIFS(allNAICS!$P:$P,allNAICS!$C:$C,'Revenue per capita'!$A332,allNAICS!$E:$E,'Revenue per capita'!U$1)/$B332)</f>
        <v>8.2211495738578986</v>
      </c>
      <c r="V332" s="2">
        <f>IF('Number of Firms per 1000 Capita'!V332=0,"",SUMIFS(allNAICS!$P:$P,allNAICS!$C:$C,'Revenue per capita'!$A332,allNAICS!$E:$E,'Revenue per capita'!V$1)/$B332)</f>
        <v>0.17282990669305651</v>
      </c>
      <c r="W332" s="2">
        <f>IF('Number of Firms per 1000 Capita'!W332=0,"",SUMIFS(allNAICS!$P:$P,allNAICS!$C:$C,'Revenue per capita'!$A332,allNAICS!$E:$E,'Revenue per capita'!W$1)/$B332)</f>
        <v>2.4702104455305571</v>
      </c>
      <c r="X332" s="2">
        <f>IF('Number of Firms per 1000 Capita'!X332=0,"",SUMIFS(allNAICS!$P:$P,allNAICS!$C:$C,'Revenue per capita'!$A332,allNAICS!$E:$E,'Revenue per capita'!X$1)/$B332)</f>
        <v>1.8465181564809954</v>
      </c>
      <c r="Y332" s="2" t="str">
        <f>IF('Number of Firms per 1000 Capita'!Y332=0,"",SUMIFS(allNAICS!$P:$P,allNAICS!$C:$C,'Revenue per capita'!$A332,allNAICS!$E:$E,'Revenue per capita'!Y$1)/$B332)</f>
        <v/>
      </c>
      <c r="Z332" s="2" t="str">
        <f>IF('Number of Firms per 1000 Capita'!Z332=0,"",SUMIFS(allNAICS!$P:$P,allNAICS!$C:$C,'Revenue per capita'!$A332,allNAICS!$E:$E,'Revenue per capita'!Z$1)/$B332)</f>
        <v/>
      </c>
    </row>
    <row r="333" spans="1:26" x14ac:dyDescent="0.45">
      <c r="A333" s="2" t="s">
        <v>824</v>
      </c>
      <c r="B333" s="2">
        <v>154952</v>
      </c>
      <c r="C333" s="2" t="s">
        <v>457</v>
      </c>
      <c r="D333" s="2">
        <v>39.486377300000001</v>
      </c>
      <c r="E333" s="2">
        <v>-75.025963700000005</v>
      </c>
      <c r="F333" s="3">
        <f t="shared" si="5"/>
        <v>62.132021529247773</v>
      </c>
      <c r="G333" s="2">
        <f>IF('Number of Firms per 1000 Capita'!G333=0,"",SUMIFS(allNAICS!$P:$P,allNAICS!$C:$C,'Revenue per capita'!$A333,allNAICS!$E:$E,'Revenue per capita'!G$1)/$B333)</f>
        <v>0</v>
      </c>
      <c r="H333" s="2" t="str">
        <f>IF('Number of Firms per 1000 Capita'!H333=0,"",SUMIFS(allNAICS!$P:$P,allNAICS!$C:$C,'Revenue per capita'!$A333,allNAICS!$E:$E,'Revenue per capita'!H$1)/$B333)</f>
        <v/>
      </c>
      <c r="I333" s="2" t="str">
        <f>IF('Number of Firms per 1000 Capita'!I333=0,"",SUMIFS(allNAICS!$P:$P,allNAICS!$C:$C,'Revenue per capita'!$A333,allNAICS!$E:$E,'Revenue per capita'!I$1)/$B333)</f>
        <v/>
      </c>
      <c r="J333" s="2">
        <f>IF('Number of Firms per 1000 Capita'!J333=0,"",SUMIFS(allNAICS!$P:$P,allNAICS!$C:$C,'Revenue per capita'!$A333,allNAICS!$E:$E,'Revenue per capita'!J$1)/$B333)</f>
        <v>4.254220661882389</v>
      </c>
      <c r="K333" s="2">
        <f>IF('Number of Firms per 1000 Capita'!K333=0,"",SUMIFS(allNAICS!$P:$P,allNAICS!$C:$C,'Revenue per capita'!$A333,allNAICS!$E:$E,'Revenue per capita'!K$1)/$B333)</f>
        <v>17.299305591408952</v>
      </c>
      <c r="L333" s="2">
        <f>IF('Number of Firms per 1000 Capita'!L333=0,"",SUMIFS(allNAICS!$P:$P,allNAICS!$C:$C,'Revenue per capita'!$A333,allNAICS!$E:$E,'Revenue per capita'!L$1)/$B333)</f>
        <v>11.552254891837473</v>
      </c>
      <c r="M333" s="2">
        <f>IF('Number of Firms per 1000 Capita'!M333=0,"",SUMIFS(allNAICS!$P:$P,allNAICS!$C:$C,'Revenue per capita'!$A333,allNAICS!$E:$E,'Revenue per capita'!M$1)/$B333)</f>
        <v>13.406803397181063</v>
      </c>
      <c r="N333" s="2">
        <f>IF('Number of Firms per 1000 Capita'!N333=0,"",SUMIFS(allNAICS!$P:$P,allNAICS!$C:$C,'Revenue per capita'!$A333,allNAICS!$E:$E,'Revenue per capita'!N$1)/$B333)</f>
        <v>2.426428829573029</v>
      </c>
      <c r="O333" s="2">
        <f>IF('Number of Firms per 1000 Capita'!O333=0,"",SUMIFS(allNAICS!$P:$P,allNAICS!$C:$C,'Revenue per capita'!$A333,allNAICS!$E:$E,'Revenue per capita'!O$1)/$B333)</f>
        <v>1.0971462130208065</v>
      </c>
      <c r="P333" s="2">
        <f>IF('Number of Firms per 1000 Capita'!P333=0,"",SUMIFS(allNAICS!$P:$P,allNAICS!$C:$C,'Revenue per capita'!$A333,allNAICS!$E:$E,'Revenue per capita'!P$1)/$B333)</f>
        <v>2.1343706438122774</v>
      </c>
      <c r="Q333" s="2">
        <f>IF('Number of Firms per 1000 Capita'!Q333=0,"",SUMIFS(allNAICS!$P:$P,allNAICS!$C:$C,'Revenue per capita'!$A333,allNAICS!$E:$E,'Revenue per capita'!Q$1)/$B333)</f>
        <v>0.86851412050183285</v>
      </c>
      <c r="R333" s="2">
        <f>IF('Number of Firms per 1000 Capita'!R333=0,"",SUMIFS(allNAICS!$P:$P,allNAICS!$C:$C,'Revenue per capita'!$A333,allNAICS!$E:$E,'Revenue per capita'!R$1)/$B333)</f>
        <v>0.99504362641334088</v>
      </c>
      <c r="S333" s="2">
        <f>IF('Number of Firms per 1000 Capita'!S333=0,"",SUMIFS(allNAICS!$P:$P,allNAICS!$C:$C,'Revenue per capita'!$A333,allNAICS!$E:$E,'Revenue per capita'!S$1)/$B333)</f>
        <v>0.51421085239299913</v>
      </c>
      <c r="T333" s="2">
        <f>IF('Number of Firms per 1000 Capita'!T333=0,"",SUMIFS(allNAICS!$P:$P,allNAICS!$C:$C,'Revenue per capita'!$A333,allNAICS!$E:$E,'Revenue per capita'!T$1)/$B333)</f>
        <v>0.36340286024059065</v>
      </c>
      <c r="U333" s="2">
        <f>IF('Number of Firms per 1000 Capita'!U333=0,"",SUMIFS(allNAICS!$P:$P,allNAICS!$C:$C,'Revenue per capita'!$A333,allNAICS!$E:$E,'Revenue per capita'!U$1)/$B333)</f>
        <v>5.2522329495585733</v>
      </c>
      <c r="V333" s="2">
        <f>IF('Number of Firms per 1000 Capita'!V333=0,"",SUMIFS(allNAICS!$P:$P,allNAICS!$C:$C,'Revenue per capita'!$A333,allNAICS!$E:$E,'Revenue per capita'!V$1)/$B333)</f>
        <v>0.14361221539573546</v>
      </c>
      <c r="W333" s="2">
        <f>IF('Number of Firms per 1000 Capita'!W333=0,"",SUMIFS(allNAICS!$P:$P,allNAICS!$C:$C,'Revenue per capita'!$A333,allNAICS!$E:$E,'Revenue per capita'!W$1)/$B333)</f>
        <v>1.2699029376839279</v>
      </c>
      <c r="X333" s="2">
        <f>IF('Number of Firms per 1000 Capita'!X333=0,"",SUMIFS(allNAICS!$P:$P,allNAICS!$C:$C,'Revenue per capita'!$A333,allNAICS!$E:$E,'Revenue per capita'!X$1)/$B333)</f>
        <v>0.55457173834477769</v>
      </c>
      <c r="Y333" s="2" t="str">
        <f>IF('Number of Firms per 1000 Capita'!Y333=0,"",SUMIFS(allNAICS!$P:$P,allNAICS!$C:$C,'Revenue per capita'!$A333,allNAICS!$E:$E,'Revenue per capita'!Y$1)/$B333)</f>
        <v/>
      </c>
      <c r="Z333" s="2" t="str">
        <f>IF('Number of Firms per 1000 Capita'!Z333=0,"",SUMIFS(allNAICS!$P:$P,allNAICS!$C:$C,'Revenue per capita'!$A333,allNAICS!$E:$E,'Revenue per capita'!Z$1)/$B333)</f>
        <v/>
      </c>
    </row>
    <row r="334" spans="1:26" x14ac:dyDescent="0.45">
      <c r="A334" s="2" t="s">
        <v>825</v>
      </c>
      <c r="B334" s="2">
        <v>1717708</v>
      </c>
      <c r="C334" s="2" t="s">
        <v>502</v>
      </c>
      <c r="D334" s="2">
        <v>36.8529263</v>
      </c>
      <c r="E334" s="2">
        <v>75.977985000000004</v>
      </c>
      <c r="F334" s="3">
        <f t="shared" si="5"/>
        <v>75.229461002684957</v>
      </c>
      <c r="G334" s="2">
        <f>IF('Number of Firms per 1000 Capita'!G334=0,"",SUMIFS(allNAICS!$P:$P,allNAICS!$C:$C,'Revenue per capita'!$A334,allNAICS!$E:$E,'Revenue per capita'!G$1)/$B334)</f>
        <v>0.10569025701690858</v>
      </c>
      <c r="H334" s="2">
        <f>IF('Number of Firms per 1000 Capita'!H334=0,"",SUMIFS(allNAICS!$P:$P,allNAICS!$C:$C,'Revenue per capita'!$A334,allNAICS!$E:$E,'Revenue per capita'!H$1)/$B334)</f>
        <v>0</v>
      </c>
      <c r="I334" s="2">
        <f>IF('Number of Firms per 1000 Capita'!I334=0,"",SUMIFS(allNAICS!$P:$P,allNAICS!$C:$C,'Revenue per capita'!$A334,allNAICS!$E:$E,'Revenue per capita'!I$1)/$B334)</f>
        <v>0.70427045807552857</v>
      </c>
      <c r="J334" s="2">
        <f>IF('Number of Firms per 1000 Capita'!J334=0,"",SUMIFS(allNAICS!$P:$P,allNAICS!$C:$C,'Revenue per capita'!$A334,allNAICS!$E:$E,'Revenue per capita'!J$1)/$B334)</f>
        <v>4.3677813691267664</v>
      </c>
      <c r="K334" s="2">
        <f>IF('Number of Firms per 1000 Capita'!K334=0,"",SUMIFS(allNAICS!$P:$P,allNAICS!$C:$C,'Revenue per capita'!$A334,allNAICS!$E:$E,'Revenue per capita'!K$1)/$B334)</f>
        <v>9.0322441299685394</v>
      </c>
      <c r="L334" s="2">
        <f>IF('Number of Firms per 1000 Capita'!L334=0,"",SUMIFS(allNAICS!$P:$P,allNAICS!$C:$C,'Revenue per capita'!$A334,allNAICS!$E:$E,'Revenue per capita'!L$1)/$B334)</f>
        <v>14.0271233527468</v>
      </c>
      <c r="M334" s="2">
        <f>IF('Number of Firms per 1000 Capita'!M334=0,"",SUMIFS(allNAICS!$P:$P,allNAICS!$C:$C,'Revenue per capita'!$A334,allNAICS!$E:$E,'Revenue per capita'!M$1)/$B334)</f>
        <v>11.750008732566886</v>
      </c>
      <c r="N334" s="2">
        <f>IF('Number of Firms per 1000 Capita'!N334=0,"",SUMIFS(allNAICS!$P:$P,allNAICS!$C:$C,'Revenue per capita'!$A334,allNAICS!$E:$E,'Revenue per capita'!N$1)/$B334)</f>
        <v>2.5319099637423821</v>
      </c>
      <c r="O334" s="2">
        <f>IF('Number of Firms per 1000 Capita'!O334=0,"",SUMIFS(allNAICS!$P:$P,allNAICS!$C:$C,'Revenue per capita'!$A334,allNAICS!$E:$E,'Revenue per capita'!O$1)/$B334)</f>
        <v>2.0136664671760274</v>
      </c>
      <c r="P334" s="2">
        <f>IF('Number of Firms per 1000 Capita'!P334=0,"",SUMIFS(allNAICS!$P:$P,allNAICS!$C:$C,'Revenue per capita'!$A334,allNAICS!$E:$E,'Revenue per capita'!P$1)/$B334)</f>
        <v>10.128682523455675</v>
      </c>
      <c r="Q334" s="2">
        <f>IF('Number of Firms per 1000 Capita'!Q334=0,"",SUMIFS(allNAICS!$P:$P,allNAICS!$C:$C,'Revenue per capita'!$A334,allNAICS!$E:$E,'Revenue per capita'!Q$1)/$B334)</f>
        <v>2.047229214744299</v>
      </c>
      <c r="R334" s="2">
        <f>IF('Number of Firms per 1000 Capita'!R334=0,"",SUMIFS(allNAICS!$P:$P,allNAICS!$C:$C,'Revenue per capita'!$A334,allNAICS!$E:$E,'Revenue per capita'!R$1)/$B334)</f>
        <v>5.8254918763841115</v>
      </c>
      <c r="S334" s="2">
        <f>IF('Number of Firms per 1000 Capita'!S334=0,"",SUMIFS(allNAICS!$P:$P,allNAICS!$C:$C,'Revenue per capita'!$A334,allNAICS!$E:$E,'Revenue per capita'!S$1)/$B334)</f>
        <v>2.1668618880508212</v>
      </c>
      <c r="T334" s="2">
        <f>IF('Number of Firms per 1000 Capita'!T334=0,"",SUMIFS(allNAICS!$P:$P,allNAICS!$C:$C,'Revenue per capita'!$A334,allNAICS!$E:$E,'Revenue per capita'!T$1)/$B334)</f>
        <v>0.72094267477359364</v>
      </c>
      <c r="U334" s="2">
        <f>IF('Number of Firms per 1000 Capita'!U334=0,"",SUMIFS(allNAICS!$P:$P,allNAICS!$C:$C,'Revenue per capita'!$A334,allNAICS!$E:$E,'Revenue per capita'!U$1)/$B334)</f>
        <v>5.7073472324749028</v>
      </c>
      <c r="V334" s="2">
        <f>IF('Number of Firms per 1000 Capita'!V334=0,"",SUMIFS(allNAICS!$P:$P,allNAICS!$C:$C,'Revenue per capita'!$A334,allNAICS!$E:$E,'Revenue per capita'!V$1)/$B334)</f>
        <v>0.51816024609537825</v>
      </c>
      <c r="W334" s="2">
        <f>IF('Number of Firms per 1000 Capita'!W334=0,"",SUMIFS(allNAICS!$P:$P,allNAICS!$C:$C,'Revenue per capita'!$A334,allNAICS!$E:$E,'Revenue per capita'!W$1)/$B334)</f>
        <v>2.2448163482966836</v>
      </c>
      <c r="X334" s="2">
        <f>IF('Number of Firms per 1000 Capita'!X334=0,"",SUMIFS(allNAICS!$P:$P,allNAICS!$C:$C,'Revenue per capita'!$A334,allNAICS!$E:$E,'Revenue per capita'!X$1)/$B334)</f>
        <v>0.96812380218290883</v>
      </c>
      <c r="Y334" s="2">
        <f>IF('Number of Firms per 1000 Capita'!Y334=0,"",SUMIFS(allNAICS!$P:$P,allNAICS!$C:$C,'Revenue per capita'!$A334,allNAICS!$E:$E,'Revenue per capita'!Y$1)/$B334)</f>
        <v>0.3691104658067611</v>
      </c>
      <c r="Z334" s="2" t="str">
        <f>IF('Number of Firms per 1000 Capita'!Z334=0,"",SUMIFS(allNAICS!$P:$P,allNAICS!$C:$C,'Revenue per capita'!$A334,allNAICS!$E:$E,'Revenue per capita'!Z$1)/$B334)</f>
        <v/>
      </c>
    </row>
    <row r="335" spans="1:26" x14ac:dyDescent="0.45">
      <c r="A335" s="2" t="s">
        <v>826</v>
      </c>
      <c r="B335" s="2">
        <v>458809</v>
      </c>
      <c r="C335" s="2" t="s">
        <v>480</v>
      </c>
      <c r="D335" s="2">
        <v>36.330228400000003</v>
      </c>
      <c r="E335" s="2">
        <v>-119.2920585</v>
      </c>
      <c r="F335" s="3">
        <f t="shared" si="5"/>
        <v>54.716376531410667</v>
      </c>
      <c r="G335" s="2">
        <f>IF('Number of Firms per 1000 Capita'!G335=0,"",SUMIFS(allNAICS!$P:$P,allNAICS!$C:$C,'Revenue per capita'!$A335,allNAICS!$E:$E,'Revenue per capita'!G$1)/$B335)</f>
        <v>0.64636918630628426</v>
      </c>
      <c r="H335" s="2">
        <f>IF('Number of Firms per 1000 Capita'!H335=0,"",SUMIFS(allNAICS!$P:$P,allNAICS!$C:$C,'Revenue per capita'!$A335,allNAICS!$E:$E,'Revenue per capita'!H$1)/$B335)</f>
        <v>2.2325194143968406E-2</v>
      </c>
      <c r="I335" s="2">
        <f>IF('Number of Firms per 1000 Capita'!I335=0,"",SUMIFS(allNAICS!$P:$P,allNAICS!$C:$C,'Revenue per capita'!$A335,allNAICS!$E:$E,'Revenue per capita'!I$1)/$B335)</f>
        <v>0.74432933965985848</v>
      </c>
      <c r="J335" s="2">
        <f>IF('Number of Firms per 1000 Capita'!J335=0,"",SUMIFS(allNAICS!$P:$P,allNAICS!$C:$C,'Revenue per capita'!$A335,allNAICS!$E:$E,'Revenue per capita'!J$1)/$B335)</f>
        <v>1.8086218884110818</v>
      </c>
      <c r="K335" s="2">
        <f>IF('Number of Firms per 1000 Capita'!K335=0,"",SUMIFS(allNAICS!$P:$P,allNAICS!$C:$C,'Revenue per capita'!$A335,allNAICS!$E:$E,'Revenue per capita'!K$1)/$B335)</f>
        <v>17.948414263887589</v>
      </c>
      <c r="L335" s="2">
        <f>IF('Number of Firms per 1000 Capita'!L335=0,"",SUMIFS(allNAICS!$P:$P,allNAICS!$C:$C,'Revenue per capita'!$A335,allNAICS!$E:$E,'Revenue per capita'!L$1)/$B335)</f>
        <v>11.420684860148777</v>
      </c>
      <c r="M335" s="2">
        <f>IF('Number of Firms per 1000 Capita'!M335=0,"",SUMIFS(allNAICS!$P:$P,allNAICS!$C:$C,'Revenue per capita'!$A335,allNAICS!$E:$E,'Revenue per capita'!M$1)/$B335)</f>
        <v>9.7052695130217579</v>
      </c>
      <c r="N335" s="2">
        <f>IF('Number of Firms per 1000 Capita'!N335=0,"",SUMIFS(allNAICS!$P:$P,allNAICS!$C:$C,'Revenue per capita'!$A335,allNAICS!$E:$E,'Revenue per capita'!N$1)/$B335)</f>
        <v>2.2034506733738874</v>
      </c>
      <c r="O335" s="2">
        <f>IF('Number of Firms per 1000 Capita'!O335=0,"",SUMIFS(allNAICS!$P:$P,allNAICS!$C:$C,'Revenue per capita'!$A335,allNAICS!$E:$E,'Revenue per capita'!O$1)/$B335)</f>
        <v>0.55322585215198483</v>
      </c>
      <c r="P335" s="2">
        <f>IF('Number of Firms per 1000 Capita'!P335=0,"",SUMIFS(allNAICS!$P:$P,allNAICS!$C:$C,'Revenue per capita'!$A335,allNAICS!$E:$E,'Revenue per capita'!P$1)/$B335)</f>
        <v>1.6490391426497737</v>
      </c>
      <c r="Q335" s="2">
        <f>IF('Number of Firms per 1000 Capita'!Q335=0,"",SUMIFS(allNAICS!$P:$P,allNAICS!$C:$C,'Revenue per capita'!$A335,allNAICS!$E:$E,'Revenue per capita'!Q$1)/$B335)</f>
        <v>1.1179074516846879</v>
      </c>
      <c r="R335" s="2">
        <f>IF('Number of Firms per 1000 Capita'!R335=0,"",SUMIFS(allNAICS!$P:$P,allNAICS!$C:$C,'Revenue per capita'!$A335,allNAICS!$E:$E,'Revenue per capita'!R$1)/$B335)</f>
        <v>1.075942276633632</v>
      </c>
      <c r="S335" s="2">
        <f>IF('Number of Firms per 1000 Capita'!S335=0,"",SUMIFS(allNAICS!$P:$P,allNAICS!$C:$C,'Revenue per capita'!$A335,allNAICS!$E:$E,'Revenue per capita'!S$1)/$B335)</f>
        <v>1.1613939569624834</v>
      </c>
      <c r="T335" s="2">
        <f>IF('Number of Firms per 1000 Capita'!T335=0,"",SUMIFS(allNAICS!$P:$P,allNAICS!$C:$C,'Revenue per capita'!$A335,allNAICS!$E:$E,'Revenue per capita'!T$1)/$B335)</f>
        <v>0.20979318191229901</v>
      </c>
      <c r="U335" s="2">
        <f>IF('Number of Firms per 1000 Capita'!U335=0,"",SUMIFS(allNAICS!$P:$P,allNAICS!$C:$C,'Revenue per capita'!$A335,allNAICS!$E:$E,'Revenue per capita'!U$1)/$B335)</f>
        <v>2.707749847975955</v>
      </c>
      <c r="V335" s="2">
        <f>IF('Number of Firms per 1000 Capita'!V335=0,"",SUMIFS(allNAICS!$P:$P,allNAICS!$C:$C,'Revenue per capita'!$A335,allNAICS!$E:$E,'Revenue per capita'!V$1)/$B335)</f>
        <v>0.12410610951398077</v>
      </c>
      <c r="W335" s="2">
        <f>IF('Number of Firms per 1000 Capita'!W335=0,"",SUMIFS(allNAICS!$P:$P,allNAICS!$C:$C,'Revenue per capita'!$A335,allNAICS!$E:$E,'Revenue per capita'!W$1)/$B335)</f>
        <v>1.0449707830491555</v>
      </c>
      <c r="X335" s="2">
        <f>IF('Number of Firms per 1000 Capita'!X335=0,"",SUMIFS(allNAICS!$P:$P,allNAICS!$C:$C,'Revenue per capita'!$A335,allNAICS!$E:$E,'Revenue per capita'!X$1)/$B335)</f>
        <v>0.57278300992351938</v>
      </c>
      <c r="Y335" s="2" t="str">
        <f>IF('Number of Firms per 1000 Capita'!Y335=0,"",SUMIFS(allNAICS!$P:$P,allNAICS!$C:$C,'Revenue per capita'!$A335,allNAICS!$E:$E,'Revenue per capita'!Y$1)/$B335)</f>
        <v/>
      </c>
      <c r="Z335" s="2" t="str">
        <f>IF('Number of Firms per 1000 Capita'!Z335=0,"",SUMIFS(allNAICS!$P:$P,allNAICS!$C:$C,'Revenue per capita'!$A335,allNAICS!$E:$E,'Revenue per capita'!Z$1)/$B335)</f>
        <v/>
      </c>
    </row>
    <row r="336" spans="1:26" x14ac:dyDescent="0.45">
      <c r="A336" s="2" t="s">
        <v>827</v>
      </c>
      <c r="B336" s="2">
        <v>263009</v>
      </c>
      <c r="C336" s="2" t="s">
        <v>445</v>
      </c>
      <c r="D336" s="2">
        <v>31.549333000000001</v>
      </c>
      <c r="E336" s="2">
        <v>-97.146669500000002</v>
      </c>
      <c r="F336" s="3">
        <f t="shared" si="5"/>
        <v>83.933511780965659</v>
      </c>
      <c r="G336" s="2">
        <f>IF('Number of Firms per 1000 Capita'!G336=0,"",SUMIFS(allNAICS!$P:$P,allNAICS!$C:$C,'Revenue per capita'!$A336,allNAICS!$E:$E,'Revenue per capita'!G$1)/$B336)</f>
        <v>0</v>
      </c>
      <c r="H336" s="2">
        <f>IF('Number of Firms per 1000 Capita'!H336=0,"",SUMIFS(allNAICS!$P:$P,allNAICS!$C:$C,'Revenue per capita'!$A336,allNAICS!$E:$E,'Revenue per capita'!H$1)/$B336)</f>
        <v>8.1096084164420226E-2</v>
      </c>
      <c r="I336" s="2">
        <f>IF('Number of Firms per 1000 Capita'!I336=0,"",SUMIFS(allNAICS!$P:$P,allNAICS!$C:$C,'Revenue per capita'!$A336,allNAICS!$E:$E,'Revenue per capita'!I$1)/$B336)</f>
        <v>3.6248569440589486</v>
      </c>
      <c r="J336" s="2">
        <f>IF('Number of Firms per 1000 Capita'!J336=0,"",SUMIFS(allNAICS!$P:$P,allNAICS!$C:$C,'Revenue per capita'!$A336,allNAICS!$E:$E,'Revenue per capita'!J$1)/$B336)</f>
        <v>2.0882213156203782</v>
      </c>
      <c r="K336" s="2">
        <f>IF('Number of Firms per 1000 Capita'!K336=0,"",SUMIFS(allNAICS!$P:$P,allNAICS!$C:$C,'Revenue per capita'!$A336,allNAICS!$E:$E,'Revenue per capita'!K$1)/$B336)</f>
        <v>27.300016349250406</v>
      </c>
      <c r="L336" s="2">
        <f>IF('Number of Firms per 1000 Capita'!L336=0,"",SUMIFS(allNAICS!$P:$P,allNAICS!$C:$C,'Revenue per capita'!$A336,allNAICS!$E:$E,'Revenue per capita'!L$1)/$B336)</f>
        <v>12.884665543764662</v>
      </c>
      <c r="M336" s="2">
        <f>IF('Number of Firms per 1000 Capita'!M336=0,"",SUMIFS(allNAICS!$P:$P,allNAICS!$C:$C,'Revenue per capita'!$A336,allNAICS!$E:$E,'Revenue per capita'!M$1)/$B336)</f>
        <v>11.273690253945682</v>
      </c>
      <c r="N336" s="2">
        <f>IF('Number of Firms per 1000 Capita'!N336=0,"",SUMIFS(allNAICS!$P:$P,allNAICS!$C:$C,'Revenue per capita'!$A336,allNAICS!$E:$E,'Revenue per capita'!N$1)/$B336)</f>
        <v>1.4500036120436943</v>
      </c>
      <c r="O336" s="2">
        <f>IF('Number of Firms per 1000 Capita'!O336=0,"",SUMIFS(allNAICS!$P:$P,allNAICS!$C:$C,'Revenue per capita'!$A336,allNAICS!$E:$E,'Revenue per capita'!O$1)/$B336)</f>
        <v>1.1781079734914015</v>
      </c>
      <c r="P336" s="2">
        <f>IF('Number of Firms per 1000 Capita'!P336=0,"",SUMIFS(allNAICS!$P:$P,allNAICS!$C:$C,'Revenue per capita'!$A336,allNAICS!$E:$E,'Revenue per capita'!P$1)/$B336)</f>
        <v>10.046979380933733</v>
      </c>
      <c r="Q336" s="2">
        <f>IF('Number of Firms per 1000 Capita'!Q336=0,"",SUMIFS(allNAICS!$P:$P,allNAICS!$C:$C,'Revenue per capita'!$A336,allNAICS!$E:$E,'Revenue per capita'!Q$1)/$B336)</f>
        <v>1.4497944937245493</v>
      </c>
      <c r="R336" s="2">
        <f>IF('Number of Firms per 1000 Capita'!R336=0,"",SUMIFS(allNAICS!$P:$P,allNAICS!$C:$C,'Revenue per capita'!$A336,allNAICS!$E:$E,'Revenue per capita'!R$1)/$B336)</f>
        <v>1.3867548258804832</v>
      </c>
      <c r="S336" s="2">
        <f>IF('Number of Firms per 1000 Capita'!S336=0,"",SUMIFS(allNAICS!$P:$P,allNAICS!$C:$C,'Revenue per capita'!$A336,allNAICS!$E:$E,'Revenue per capita'!S$1)/$B336)</f>
        <v>1.0125775163587558</v>
      </c>
      <c r="T336" s="2">
        <f>IF('Number of Firms per 1000 Capita'!T336=0,"",SUMIFS(allNAICS!$P:$P,allNAICS!$C:$C,'Revenue per capita'!$A336,allNAICS!$E:$E,'Revenue per capita'!T$1)/$B336)</f>
        <v>1.9602903322699983</v>
      </c>
      <c r="U336" s="2">
        <f>IF('Number of Firms per 1000 Capita'!U336=0,"",SUMIFS(allNAICS!$P:$P,allNAICS!$C:$C,'Revenue per capita'!$A336,allNAICS!$E:$E,'Revenue per capita'!U$1)/$B336)</f>
        <v>5.8313479766852083</v>
      </c>
      <c r="V336" s="2">
        <f>IF('Number of Firms per 1000 Capita'!V336=0,"",SUMIFS(allNAICS!$P:$P,allNAICS!$C:$C,'Revenue per capita'!$A336,allNAICS!$E:$E,'Revenue per capita'!V$1)/$B336)</f>
        <v>0.21751727127208575</v>
      </c>
      <c r="W336" s="2">
        <f>IF('Number of Firms per 1000 Capita'!W336=0,"",SUMIFS(allNAICS!$P:$P,allNAICS!$C:$C,'Revenue per capita'!$A336,allNAICS!$E:$E,'Revenue per capita'!W$1)/$B336)</f>
        <v>1.4420951374287572</v>
      </c>
      <c r="X336" s="2">
        <f>IF('Number of Firms per 1000 Capita'!X336=0,"",SUMIFS(allNAICS!$P:$P,allNAICS!$C:$C,'Revenue per capita'!$A336,allNAICS!$E:$E,'Revenue per capita'!X$1)/$B336)</f>
        <v>0.705496770072507</v>
      </c>
      <c r="Y336" s="2" t="str">
        <f>IF('Number of Firms per 1000 Capita'!Y336=0,"",SUMIFS(allNAICS!$P:$P,allNAICS!$C:$C,'Revenue per capita'!$A336,allNAICS!$E:$E,'Revenue per capita'!Y$1)/$B336)</f>
        <v/>
      </c>
      <c r="Z336" s="2" t="str">
        <f>IF('Number of Firms per 1000 Capita'!Z336=0,"",SUMIFS(allNAICS!$P:$P,allNAICS!$C:$C,'Revenue per capita'!$A336,allNAICS!$E:$E,'Revenue per capita'!Z$1)/$B336)</f>
        <v/>
      </c>
    </row>
    <row r="337" spans="1:26" x14ac:dyDescent="0.45">
      <c r="A337" s="2" t="s">
        <v>828</v>
      </c>
      <c r="B337" s="2">
        <v>188764</v>
      </c>
      <c r="C337" s="2" t="s">
        <v>449</v>
      </c>
      <c r="D337" s="2">
        <v>32.608611000000003</v>
      </c>
      <c r="E337" s="2">
        <v>-83.638056000000006</v>
      </c>
      <c r="F337" s="3">
        <f t="shared" si="5"/>
        <v>43.188833675912782</v>
      </c>
      <c r="G337" s="2">
        <f>IF('Number of Firms per 1000 Capita'!G337=0,"",SUMIFS(allNAICS!$P:$P,allNAICS!$C:$C,'Revenue per capita'!$A337,allNAICS!$E:$E,'Revenue per capita'!G$1)/$B337)</f>
        <v>0</v>
      </c>
      <c r="H337" s="2" t="str">
        <f>IF('Number of Firms per 1000 Capita'!H337=0,"",SUMIFS(allNAICS!$P:$P,allNAICS!$C:$C,'Revenue per capita'!$A337,allNAICS!$E:$E,'Revenue per capita'!H$1)/$B337)</f>
        <v/>
      </c>
      <c r="I337" s="2" t="str">
        <f>IF('Number of Firms per 1000 Capita'!I337=0,"",SUMIFS(allNAICS!$P:$P,allNAICS!$C:$C,'Revenue per capita'!$A337,allNAICS!$E:$E,'Revenue per capita'!I$1)/$B337)</f>
        <v/>
      </c>
      <c r="J337" s="2">
        <f>IF('Number of Firms per 1000 Capita'!J337=0,"",SUMIFS(allNAICS!$P:$P,allNAICS!$C:$C,'Revenue per capita'!$A337,allNAICS!$E:$E,'Revenue per capita'!J$1)/$B337)</f>
        <v>1.4805259477442734</v>
      </c>
      <c r="K337" s="2">
        <f>IF('Number of Firms per 1000 Capita'!K337=0,"",SUMIFS(allNAICS!$P:$P,allNAICS!$C:$C,'Revenue per capita'!$A337,allNAICS!$E:$E,'Revenue per capita'!K$1)/$B337)</f>
        <v>15.339434426055815</v>
      </c>
      <c r="L337" s="2">
        <f>IF('Number of Firms per 1000 Capita'!L337=0,"",SUMIFS(allNAICS!$P:$P,allNAICS!$C:$C,'Revenue per capita'!$A337,allNAICS!$E:$E,'Revenue per capita'!L$1)/$B337)</f>
        <v>2.1068741921129028</v>
      </c>
      <c r="M337" s="2">
        <f>IF('Number of Firms per 1000 Capita'!M337=0,"",SUMIFS(allNAICS!$P:$P,allNAICS!$C:$C,'Revenue per capita'!$A337,allNAICS!$E:$E,'Revenue per capita'!M$1)/$B337)</f>
        <v>11.578992816426862</v>
      </c>
      <c r="N337" s="2">
        <f>IF('Number of Firms per 1000 Capita'!N337=0,"",SUMIFS(allNAICS!$P:$P,allNAICS!$C:$C,'Revenue per capita'!$A337,allNAICS!$E:$E,'Revenue per capita'!N$1)/$B337)</f>
        <v>0.8628128244792439</v>
      </c>
      <c r="O337" s="2">
        <f>IF('Number of Firms per 1000 Capita'!O337=0,"",SUMIFS(allNAICS!$P:$P,allNAICS!$C:$C,'Revenue per capita'!$A337,allNAICS!$E:$E,'Revenue per capita'!O$1)/$B337)</f>
        <v>0</v>
      </c>
      <c r="P337" s="2">
        <f>IF('Number of Firms per 1000 Capita'!P337=0,"",SUMIFS(allNAICS!$P:$P,allNAICS!$C:$C,'Revenue per capita'!$A337,allNAICS!$E:$E,'Revenue per capita'!P$1)/$B337)</f>
        <v>1.64610836812104</v>
      </c>
      <c r="Q337" s="2">
        <f>IF('Number of Firms per 1000 Capita'!Q337=0,"",SUMIFS(allNAICS!$P:$P,allNAICS!$C:$C,'Revenue per capita'!$A337,allNAICS!$E:$E,'Revenue per capita'!Q$1)/$B337)</f>
        <v>0.62503443453200824</v>
      </c>
      <c r="R337" s="2">
        <f>IF('Number of Firms per 1000 Capita'!R337=0,"",SUMIFS(allNAICS!$P:$P,allNAICS!$C:$C,'Revenue per capita'!$A337,allNAICS!$E:$E,'Revenue per capita'!R$1)/$B337)</f>
        <v>2.4814530312983409</v>
      </c>
      <c r="S337" s="2">
        <f>IF('Number of Firms per 1000 Capita'!S337=0,"",SUMIFS(allNAICS!$P:$P,allNAICS!$C:$C,'Revenue per capita'!$A337,allNAICS!$E:$E,'Revenue per capita'!S$1)/$B337)</f>
        <v>1.0488440592485855</v>
      </c>
      <c r="T337" s="2">
        <f>IF('Number of Firms per 1000 Capita'!T337=0,"",SUMIFS(allNAICS!$P:$P,allNAICS!$C:$C,'Revenue per capita'!$A337,allNAICS!$E:$E,'Revenue per capita'!T$1)/$B337)</f>
        <v>0.16497319404123667</v>
      </c>
      <c r="U337" s="2">
        <f>IF('Number of Firms per 1000 Capita'!U337=0,"",SUMIFS(allNAICS!$P:$P,allNAICS!$C:$C,'Revenue per capita'!$A337,allNAICS!$E:$E,'Revenue per capita'!U$1)/$B337)</f>
        <v>3.7296571380136041</v>
      </c>
      <c r="V337" s="2">
        <f>IF('Number of Firms per 1000 Capita'!V337=0,"",SUMIFS(allNAICS!$P:$P,allNAICS!$C:$C,'Revenue per capita'!$A337,allNAICS!$E:$E,'Revenue per capita'!V$1)/$B337)</f>
        <v>7.0982814519717746E-2</v>
      </c>
      <c r="W337" s="2">
        <f>IF('Number of Firms per 1000 Capita'!W337=0,"",SUMIFS(allNAICS!$P:$P,allNAICS!$C:$C,'Revenue per capita'!$A337,allNAICS!$E:$E,'Revenue per capita'!W$1)/$B337)</f>
        <v>1.5476997732618507</v>
      </c>
      <c r="X337" s="2">
        <f>IF('Number of Firms per 1000 Capita'!X337=0,"",SUMIFS(allNAICS!$P:$P,allNAICS!$C:$C,'Revenue per capita'!$A337,allNAICS!$E:$E,'Revenue per capita'!X$1)/$B337)</f>
        <v>0.50544065605729904</v>
      </c>
      <c r="Y337" s="2" t="str">
        <f>IF('Number of Firms per 1000 Capita'!Y337=0,"",SUMIFS(allNAICS!$P:$P,allNAICS!$C:$C,'Revenue per capita'!$A337,allNAICS!$E:$E,'Revenue per capita'!Y$1)/$B337)</f>
        <v/>
      </c>
      <c r="Z337" s="2" t="str">
        <f>IF('Number of Firms per 1000 Capita'!Z337=0,"",SUMIFS(allNAICS!$P:$P,allNAICS!$C:$C,'Revenue per capita'!$A337,allNAICS!$E:$E,'Revenue per capita'!Z$1)/$B337)</f>
        <v/>
      </c>
    </row>
    <row r="338" spans="1:26" x14ac:dyDescent="0.45">
      <c r="A338" s="2" t="s">
        <v>829</v>
      </c>
      <c r="B338" s="2">
        <v>6090196</v>
      </c>
      <c r="C338" s="2" t="s">
        <v>502</v>
      </c>
      <c r="D338" s="2">
        <v>38.907192299999998</v>
      </c>
      <c r="E338" s="2">
        <v>77.036870699999994</v>
      </c>
      <c r="F338" s="3">
        <f t="shared" si="5"/>
        <v>129.15348586482273</v>
      </c>
      <c r="G338" s="2">
        <f>IF('Number of Firms per 1000 Capita'!G338=0,"",SUMIFS(allNAICS!$P:$P,allNAICS!$C:$C,'Revenue per capita'!$A338,allNAICS!$E:$E,'Revenue per capita'!G$1)/$B338)</f>
        <v>2.0470605543729627E-2</v>
      </c>
      <c r="H338" s="2">
        <f>IF('Number of Firms per 1000 Capita'!H338=0,"",SUMIFS(allNAICS!$P:$P,allNAICS!$C:$C,'Revenue per capita'!$A338,allNAICS!$E:$E,'Revenue per capita'!H$1)/$B338)</f>
        <v>4.8487930437706765E-2</v>
      </c>
      <c r="I338" s="2">
        <f>IF('Number of Firms per 1000 Capita'!I338=0,"",SUMIFS(allNAICS!$P:$P,allNAICS!$C:$C,'Revenue per capita'!$A338,allNAICS!$E:$E,'Revenue per capita'!I$1)/$B338)</f>
        <v>1.6350795606578179</v>
      </c>
      <c r="J338" s="2">
        <f>IF('Number of Firms per 1000 Capita'!J338=0,"",SUMIFS(allNAICS!$P:$P,allNAICS!$C:$C,'Revenue per capita'!$A338,allNAICS!$E:$E,'Revenue per capita'!J$1)/$B338)</f>
        <v>7.5488232234233514</v>
      </c>
      <c r="K338" s="2">
        <f>IF('Number of Firms per 1000 Capita'!K338=0,"",SUMIFS(allNAICS!$P:$P,allNAICS!$C:$C,'Revenue per capita'!$A338,allNAICS!$E:$E,'Revenue per capita'!K$1)/$B338)</f>
        <v>2.6677236660363639</v>
      </c>
      <c r="L338" s="2">
        <f>IF('Number of Firms per 1000 Capita'!L338=0,"",SUMIFS(allNAICS!$P:$P,allNAICS!$C:$C,'Revenue per capita'!$A338,allNAICS!$E:$E,'Revenue per capita'!L$1)/$B338)</f>
        <v>12.378405227023892</v>
      </c>
      <c r="M338" s="2">
        <f>IF('Number of Firms per 1000 Capita'!M338=0,"",SUMIFS(allNAICS!$P:$P,allNAICS!$C:$C,'Revenue per capita'!$A338,allNAICS!$E:$E,'Revenue per capita'!M$1)/$B338)</f>
        <v>12.275935454294082</v>
      </c>
      <c r="N338" s="2">
        <f>IF('Number of Firms per 1000 Capita'!N338=0,"",SUMIFS(allNAICS!$P:$P,allNAICS!$C:$C,'Revenue per capita'!$A338,allNAICS!$E:$E,'Revenue per capita'!N$1)/$B338)</f>
        <v>1.9037231314066083</v>
      </c>
      <c r="O338" s="2">
        <f>IF('Number of Firms per 1000 Capita'!O338=0,"",SUMIFS(allNAICS!$P:$P,allNAICS!$C:$C,'Revenue per capita'!$A338,allNAICS!$E:$E,'Revenue per capita'!O$1)/$B338)</f>
        <v>6.8502864275632511</v>
      </c>
      <c r="P338" s="2">
        <f>IF('Number of Firms per 1000 Capita'!P338=0,"",SUMIFS(allNAICS!$P:$P,allNAICS!$C:$C,'Revenue per capita'!$A338,allNAICS!$E:$E,'Revenue per capita'!P$1)/$B338)</f>
        <v>40.289350129289765</v>
      </c>
      <c r="Q338" s="2">
        <f>IF('Number of Firms per 1000 Capita'!Q338=0,"",SUMIFS(allNAICS!$P:$P,allNAICS!$C:$C,'Revenue per capita'!$A338,allNAICS!$E:$E,'Revenue per capita'!Q$1)/$B338)</f>
        <v>3.5840188066196883</v>
      </c>
      <c r="R338" s="2">
        <f>IF('Number of Firms per 1000 Capita'!R338=0,"",SUMIFS(allNAICS!$P:$P,allNAICS!$C:$C,'Revenue per capita'!$A338,allNAICS!$E:$E,'Revenue per capita'!R$1)/$B338)</f>
        <v>22.319915976431627</v>
      </c>
      <c r="S338" s="2">
        <f>IF('Number of Firms per 1000 Capita'!S338=0,"",SUMIFS(allNAICS!$P:$P,allNAICS!$C:$C,'Revenue per capita'!$A338,allNAICS!$E:$E,'Revenue per capita'!S$1)/$B338)</f>
        <v>3.7535222183325461</v>
      </c>
      <c r="T338" s="2">
        <f>IF('Number of Firms per 1000 Capita'!T338=0,"",SUMIFS(allNAICS!$P:$P,allNAICS!$C:$C,'Revenue per capita'!$A338,allNAICS!$E:$E,'Revenue per capita'!T$1)/$B338)</f>
        <v>1.6511353657583434</v>
      </c>
      <c r="U338" s="2">
        <f>IF('Number of Firms per 1000 Capita'!U338=0,"",SUMIFS(allNAICS!$P:$P,allNAICS!$C:$C,'Revenue per capita'!$A338,allNAICS!$E:$E,'Revenue per capita'!U$1)/$B338)</f>
        <v>6.1571409196025879</v>
      </c>
      <c r="V338" s="2">
        <f>IF('Number of Firms per 1000 Capita'!V338=0,"",SUMIFS(allNAICS!$P:$P,allNAICS!$C:$C,'Revenue per capita'!$A338,allNAICS!$E:$E,'Revenue per capita'!V$1)/$B338)</f>
        <v>0.7689788637344348</v>
      </c>
      <c r="W338" s="2">
        <f>IF('Number of Firms per 1000 Capita'!W338=0,"",SUMIFS(allNAICS!$P:$P,allNAICS!$C:$C,'Revenue per capita'!$A338,allNAICS!$E:$E,'Revenue per capita'!W$1)/$B338)</f>
        <v>3.0974696052475159</v>
      </c>
      <c r="X338" s="2">
        <f>IF('Number of Firms per 1000 Capita'!X338=0,"",SUMIFS(allNAICS!$P:$P,allNAICS!$C:$C,'Revenue per capita'!$A338,allNAICS!$E:$E,'Revenue per capita'!X$1)/$B338)</f>
        <v>1.0678188353872355</v>
      </c>
      <c r="Y338" s="2">
        <f>IF('Number of Firms per 1000 Capita'!Y338=0,"",SUMIFS(allNAICS!$P:$P,allNAICS!$C:$C,'Revenue per capita'!$A338,allNAICS!$E:$E,'Revenue per capita'!Y$1)/$B338)</f>
        <v>1.1329436688080319</v>
      </c>
      <c r="Z338" s="2">
        <f>IF('Number of Firms per 1000 Capita'!Z338=0,"",SUMIFS(allNAICS!$P:$P,allNAICS!$C:$C,'Revenue per capita'!$A338,allNAICS!$E:$E,'Revenue per capita'!Z$1)/$B338)</f>
        <v>2.2562492241629006E-3</v>
      </c>
    </row>
    <row r="339" spans="1:26" x14ac:dyDescent="0.45">
      <c r="A339" s="2" t="s">
        <v>830</v>
      </c>
      <c r="B339" s="2">
        <v>170055</v>
      </c>
      <c r="C339" s="2" t="s">
        <v>462</v>
      </c>
      <c r="D339" s="2">
        <v>42.492786000000002</v>
      </c>
      <c r="E339" s="2">
        <v>-92.342577500000004</v>
      </c>
      <c r="F339" s="3">
        <f t="shared" si="5"/>
        <v>129.24035165093645</v>
      </c>
      <c r="G339" s="2">
        <f>IF('Number of Firms per 1000 Capita'!G339=0,"",SUMIFS(allNAICS!$P:$P,allNAICS!$C:$C,'Revenue per capita'!$A339,allNAICS!$E:$E,'Revenue per capita'!G$1)/$B339)</f>
        <v>0.24213930787098292</v>
      </c>
      <c r="H339" s="2" t="str">
        <f>IF('Number of Firms per 1000 Capita'!H339=0,"",SUMIFS(allNAICS!$P:$P,allNAICS!$C:$C,'Revenue per capita'!$A339,allNAICS!$E:$E,'Revenue per capita'!H$1)/$B339)</f>
        <v/>
      </c>
      <c r="I339" s="2" t="str">
        <f>IF('Number of Firms per 1000 Capita'!I339=0,"",SUMIFS(allNAICS!$P:$P,allNAICS!$C:$C,'Revenue per capita'!$A339,allNAICS!$E:$E,'Revenue per capita'!I$1)/$B339)</f>
        <v/>
      </c>
      <c r="J339" s="2">
        <f>IF('Number of Firms per 1000 Capita'!J339=0,"",SUMIFS(allNAICS!$P:$P,allNAICS!$C:$C,'Revenue per capita'!$A339,allNAICS!$E:$E,'Revenue per capita'!J$1)/$B339)</f>
        <v>7.3967481109052953</v>
      </c>
      <c r="K339" s="2">
        <f>IF('Number of Firms per 1000 Capita'!K339=0,"",SUMIFS(allNAICS!$P:$P,allNAICS!$C:$C,'Revenue per capita'!$A339,allNAICS!$E:$E,'Revenue per capita'!K$1)/$B339)</f>
        <v>64.592520067037128</v>
      </c>
      <c r="L339" s="2">
        <f>IF('Number of Firms per 1000 Capita'!L339=0,"",SUMIFS(allNAICS!$P:$P,allNAICS!$C:$C,'Revenue per capita'!$A339,allNAICS!$E:$E,'Revenue per capita'!L$1)/$B339)</f>
        <v>14.974819911205199</v>
      </c>
      <c r="M339" s="2">
        <f>IF('Number of Firms per 1000 Capita'!M339=0,"",SUMIFS(allNAICS!$P:$P,allNAICS!$C:$C,'Revenue per capita'!$A339,allNAICS!$E:$E,'Revenue per capita'!M$1)/$B339)</f>
        <v>14.812854664667313</v>
      </c>
      <c r="N339" s="2">
        <f>IF('Number of Firms per 1000 Capita'!N339=0,"",SUMIFS(allNAICS!$P:$P,allNAICS!$C:$C,'Revenue per capita'!$A339,allNAICS!$E:$E,'Revenue per capita'!N$1)/$B339)</f>
        <v>3.7365793419775954</v>
      </c>
      <c r="O339" s="2">
        <f>IF('Number of Firms per 1000 Capita'!O339=0,"",SUMIFS(allNAICS!$P:$P,allNAICS!$C:$C,'Revenue per capita'!$A339,allNAICS!$E:$E,'Revenue per capita'!O$1)/$B339)</f>
        <v>1.009685101878804</v>
      </c>
      <c r="P339" s="2">
        <f>IF('Number of Firms per 1000 Capita'!P339=0,"",SUMIFS(allNAICS!$P:$P,allNAICS!$C:$C,'Revenue per capita'!$A339,allNAICS!$E:$E,'Revenue per capita'!P$1)/$B339)</f>
        <v>5.4760107024198055</v>
      </c>
      <c r="Q339" s="2">
        <f>IF('Number of Firms per 1000 Capita'!Q339=0,"",SUMIFS(allNAICS!$P:$P,allNAICS!$C:$C,'Revenue per capita'!$A339,allNAICS!$E:$E,'Revenue per capita'!Q$1)/$B339)</f>
        <v>1.4558583987533444</v>
      </c>
      <c r="R339" s="2">
        <f>IF('Number of Firms per 1000 Capita'!R339=0,"",SUMIFS(allNAICS!$P:$P,allNAICS!$C:$C,'Revenue per capita'!$A339,allNAICS!$E:$E,'Revenue per capita'!R$1)/$B339)</f>
        <v>3.7558142953750258</v>
      </c>
      <c r="S339" s="2">
        <f>IF('Number of Firms per 1000 Capita'!S339=0,"",SUMIFS(allNAICS!$P:$P,allNAICS!$C:$C,'Revenue per capita'!$A339,allNAICS!$E:$E,'Revenue per capita'!S$1)/$B339)</f>
        <v>1.6254858722178118</v>
      </c>
      <c r="T339" s="2">
        <f>IF('Number of Firms per 1000 Capita'!T339=0,"",SUMIFS(allNAICS!$P:$P,allNAICS!$C:$C,'Revenue per capita'!$A339,allNAICS!$E:$E,'Revenue per capita'!T$1)/$B339)</f>
        <v>0.53134574108376698</v>
      </c>
      <c r="U339" s="2">
        <f>IF('Number of Firms per 1000 Capita'!U339=0,"",SUMIFS(allNAICS!$P:$P,allNAICS!$C:$C,'Revenue per capita'!$A339,allNAICS!$E:$E,'Revenue per capita'!U$1)/$B339)</f>
        <v>6.3339096174766985</v>
      </c>
      <c r="V339" s="2">
        <f>IF('Number of Firms per 1000 Capita'!V339=0,"",SUMIFS(allNAICS!$P:$P,allNAICS!$C:$C,'Revenue per capita'!$A339,allNAICS!$E:$E,'Revenue per capita'!V$1)/$B339)</f>
        <v>0.2111669753903149</v>
      </c>
      <c r="W339" s="2">
        <f>IF('Number of Firms per 1000 Capita'!W339=0,"",SUMIFS(allNAICS!$P:$P,allNAICS!$C:$C,'Revenue per capita'!$A339,allNAICS!$E:$E,'Revenue per capita'!W$1)/$B339)</f>
        <v>2.046843668224986</v>
      </c>
      <c r="X339" s="2">
        <f>IF('Number of Firms per 1000 Capita'!X339=0,"",SUMIFS(allNAICS!$P:$P,allNAICS!$C:$C,'Revenue per capita'!$A339,allNAICS!$E:$E,'Revenue per capita'!X$1)/$B339)</f>
        <v>0.79357854811678574</v>
      </c>
      <c r="Y339" s="2">
        <f>IF('Number of Firms per 1000 Capita'!Y339=0,"",SUMIFS(allNAICS!$P:$P,allNAICS!$C:$C,'Revenue per capita'!$A339,allNAICS!$E:$E,'Revenue per capita'!Y$1)/$B339)</f>
        <v>0.24499132633559731</v>
      </c>
      <c r="Z339" s="2" t="str">
        <f>IF('Number of Firms per 1000 Capita'!Z339=0,"",SUMIFS(allNAICS!$P:$P,allNAICS!$C:$C,'Revenue per capita'!$A339,allNAICS!$E:$E,'Revenue per capita'!Z$1)/$B339)</f>
        <v/>
      </c>
    </row>
    <row r="340" spans="1:26" x14ac:dyDescent="0.45">
      <c r="A340" s="2" t="s">
        <v>831</v>
      </c>
      <c r="B340" s="2">
        <v>135293</v>
      </c>
      <c r="C340" s="2" t="s">
        <v>468</v>
      </c>
      <c r="D340" s="2">
        <v>44.959135199999999</v>
      </c>
      <c r="E340" s="2">
        <v>-89.630122099999994</v>
      </c>
      <c r="F340" s="3">
        <f t="shared" si="5"/>
        <v>91.511940750814901</v>
      </c>
      <c r="G340" s="2">
        <f>IF('Number of Firms per 1000 Capita'!G340=0,"",SUMIFS(allNAICS!$P:$P,allNAICS!$C:$C,'Revenue per capita'!$A340,allNAICS!$E:$E,'Revenue per capita'!G$1)/$B340)</f>
        <v>0</v>
      </c>
      <c r="H340" s="2" t="str">
        <f>IF('Number of Firms per 1000 Capita'!H340=0,"",SUMIFS(allNAICS!$P:$P,allNAICS!$C:$C,'Revenue per capita'!$A340,allNAICS!$E:$E,'Revenue per capita'!H$1)/$B340)</f>
        <v/>
      </c>
      <c r="I340" s="2" t="str">
        <f>IF('Number of Firms per 1000 Capita'!I340=0,"",SUMIFS(allNAICS!$P:$P,allNAICS!$C:$C,'Revenue per capita'!$A340,allNAICS!$E:$E,'Revenue per capita'!I$1)/$B340)</f>
        <v/>
      </c>
      <c r="J340" s="2">
        <f>IF('Number of Firms per 1000 Capita'!J340=0,"",SUMIFS(allNAICS!$P:$P,allNAICS!$C:$C,'Revenue per capita'!$A340,allNAICS!$E:$E,'Revenue per capita'!J$1)/$B340)</f>
        <v>4.6362191687670462</v>
      </c>
      <c r="K340" s="2">
        <f>IF('Number of Firms per 1000 Capita'!K340=0,"",SUMIFS(allNAICS!$P:$P,allNAICS!$C:$C,'Revenue per capita'!$A340,allNAICS!$E:$E,'Revenue per capita'!K$1)/$B340)</f>
        <v>31.743009616166393</v>
      </c>
      <c r="L340" s="2">
        <f>IF('Number of Firms per 1000 Capita'!L340=0,"",SUMIFS(allNAICS!$P:$P,allNAICS!$C:$C,'Revenue per capita'!$A340,allNAICS!$E:$E,'Revenue per capita'!L$1)/$B340)</f>
        <v>8.2839171280110566</v>
      </c>
      <c r="M340" s="2">
        <f>IF('Number of Firms per 1000 Capita'!M340=0,"",SUMIFS(allNAICS!$P:$P,allNAICS!$C:$C,'Revenue per capita'!$A340,allNAICS!$E:$E,'Revenue per capita'!M$1)/$B340)</f>
        <v>17.008322677448206</v>
      </c>
      <c r="N340" s="2">
        <f>IF('Number of Firms per 1000 Capita'!N340=0,"",SUMIFS(allNAICS!$P:$P,allNAICS!$C:$C,'Revenue per capita'!$A340,allNAICS!$E:$E,'Revenue per capita'!N$1)/$B340)</f>
        <v>2.4460836850391372</v>
      </c>
      <c r="O340" s="2">
        <f>IF('Number of Firms per 1000 Capita'!O340=0,"",SUMIFS(allNAICS!$P:$P,allNAICS!$C:$C,'Revenue per capita'!$A340,allNAICS!$E:$E,'Revenue per capita'!O$1)/$B340)</f>
        <v>1.1620113383545343</v>
      </c>
      <c r="P340" s="2">
        <f>IF('Number of Firms per 1000 Capita'!P340=0,"",SUMIFS(allNAICS!$P:$P,allNAICS!$C:$C,'Revenue per capita'!$A340,allNAICS!$E:$E,'Revenue per capita'!P$1)/$B340)</f>
        <v>11.605678046905604</v>
      </c>
      <c r="Q340" s="2">
        <f>IF('Number of Firms per 1000 Capita'!Q340=0,"",SUMIFS(allNAICS!$P:$P,allNAICS!$C:$C,'Revenue per capita'!$A340,allNAICS!$E:$E,'Revenue per capita'!Q$1)/$B340)</f>
        <v>0.6034310718218977</v>
      </c>
      <c r="R340" s="2">
        <f>IF('Number of Firms per 1000 Capita'!R340=0,"",SUMIFS(allNAICS!$P:$P,allNAICS!$C:$C,'Revenue per capita'!$A340,allNAICS!$E:$E,'Revenue per capita'!R$1)/$B340)</f>
        <v>2.4343609795037437</v>
      </c>
      <c r="S340" s="2">
        <f>IF('Number of Firms per 1000 Capita'!S340=0,"",SUMIFS(allNAICS!$P:$P,allNAICS!$C:$C,'Revenue per capita'!$A340,allNAICS!$E:$E,'Revenue per capita'!S$1)/$B340)</f>
        <v>1.1253797313977811</v>
      </c>
      <c r="T340" s="2">
        <f>IF('Number of Firms per 1000 Capita'!T340=0,"",SUMIFS(allNAICS!$P:$P,allNAICS!$C:$C,'Revenue per capita'!$A340,allNAICS!$E:$E,'Revenue per capita'!T$1)/$B340)</f>
        <v>0.15523345627637794</v>
      </c>
      <c r="U340" s="2">
        <f>IF('Number of Firms per 1000 Capita'!U340=0,"",SUMIFS(allNAICS!$P:$P,allNAICS!$C:$C,'Revenue per capita'!$A340,allNAICS!$E:$E,'Revenue per capita'!U$1)/$B340)</f>
        <v>7.4187873725913391</v>
      </c>
      <c r="V340" s="2">
        <f>IF('Number of Firms per 1000 Capita'!V340=0,"",SUMIFS(allNAICS!$P:$P,allNAICS!$C:$C,'Revenue per capita'!$A340,allNAICS!$E:$E,'Revenue per capita'!V$1)/$B340)</f>
        <v>0.3878914651903646</v>
      </c>
      <c r="W340" s="2">
        <f>IF('Number of Firms per 1000 Capita'!W340=0,"",SUMIFS(allNAICS!$P:$P,allNAICS!$C:$C,'Revenue per capita'!$A340,allNAICS!$E:$E,'Revenue per capita'!W$1)/$B340)</f>
        <v>1.2770283754517973</v>
      </c>
      <c r="X340" s="2">
        <f>IF('Number of Firms per 1000 Capita'!X340=0,"",SUMIFS(allNAICS!$P:$P,allNAICS!$C:$C,'Revenue per capita'!$A340,allNAICS!$E:$E,'Revenue per capita'!X$1)/$B340)</f>
        <v>1.2245866378896173</v>
      </c>
      <c r="Y340" s="2" t="str">
        <f>IF('Number of Firms per 1000 Capita'!Y340=0,"",SUMIFS(allNAICS!$P:$P,allNAICS!$C:$C,'Revenue per capita'!$A340,allNAICS!$E:$E,'Revenue per capita'!Y$1)/$B340)</f>
        <v/>
      </c>
      <c r="Z340" s="2" t="str">
        <f>IF('Number of Firms per 1000 Capita'!Z340=0,"",SUMIFS(allNAICS!$P:$P,allNAICS!$C:$C,'Revenue per capita'!$A340,allNAICS!$E:$E,'Revenue per capita'!Z$1)/$B340)</f>
        <v/>
      </c>
    </row>
    <row r="341" spans="1:26" x14ac:dyDescent="0.45">
      <c r="A341" s="2" t="s">
        <v>832</v>
      </c>
      <c r="B341" s="2">
        <v>143801</v>
      </c>
      <c r="C341" s="2" t="s">
        <v>447</v>
      </c>
      <c r="D341" s="2">
        <v>40.063961599999999</v>
      </c>
      <c r="E341" s="2">
        <v>80.720914899999997</v>
      </c>
      <c r="F341" s="3">
        <f t="shared" si="5"/>
        <v>95.668173378488305</v>
      </c>
      <c r="G341" s="2">
        <f>IF('Number of Firms per 1000 Capita'!G341=0,"",SUMIFS(allNAICS!$P:$P,allNAICS!$C:$C,'Revenue per capita'!$A341,allNAICS!$E:$E,'Revenue per capita'!G$1)/$B341)</f>
        <v>0</v>
      </c>
      <c r="H341" s="2">
        <f>IF('Number of Firms per 1000 Capita'!H341=0,"",SUMIFS(allNAICS!$P:$P,allNAICS!$C:$C,'Revenue per capita'!$A341,allNAICS!$E:$E,'Revenue per capita'!H$1)/$B341)</f>
        <v>11.130437201410283</v>
      </c>
      <c r="I341" s="2" t="str">
        <f>IF('Number of Firms per 1000 Capita'!I341=0,"",SUMIFS(allNAICS!$P:$P,allNAICS!$C:$C,'Revenue per capita'!$A341,allNAICS!$E:$E,'Revenue per capita'!I$1)/$B341)</f>
        <v/>
      </c>
      <c r="J341" s="2">
        <f>IF('Number of Firms per 1000 Capita'!J341=0,"",SUMIFS(allNAICS!$P:$P,allNAICS!$C:$C,'Revenue per capita'!$A341,allNAICS!$E:$E,'Revenue per capita'!J$1)/$B341)</f>
        <v>3.2308885195513244</v>
      </c>
      <c r="K341" s="2">
        <f>IF('Number of Firms per 1000 Capita'!K341=0,"",SUMIFS(allNAICS!$P:$P,allNAICS!$C:$C,'Revenue per capita'!$A341,allNAICS!$E:$E,'Revenue per capita'!K$1)/$B341)</f>
        <v>6.5694953442604707</v>
      </c>
      <c r="L341" s="2">
        <f>IF('Number of Firms per 1000 Capita'!L341=0,"",SUMIFS(allNAICS!$P:$P,allNAICS!$C:$C,'Revenue per capita'!$A341,allNAICS!$E:$E,'Revenue per capita'!L$1)/$B341)</f>
        <v>32.890125937928111</v>
      </c>
      <c r="M341" s="2">
        <f>IF('Number of Firms per 1000 Capita'!M341=0,"",SUMIFS(allNAICS!$P:$P,allNAICS!$C:$C,'Revenue per capita'!$A341,allNAICS!$E:$E,'Revenue per capita'!M$1)/$B341)</f>
        <v>15.53587249045556</v>
      </c>
      <c r="N341" s="2">
        <f>IF('Number of Firms per 1000 Capita'!N341=0,"",SUMIFS(allNAICS!$P:$P,allNAICS!$C:$C,'Revenue per capita'!$A341,allNAICS!$E:$E,'Revenue per capita'!N$1)/$B341)</f>
        <v>1.3822087468098274</v>
      </c>
      <c r="O341" s="2">
        <f>IF('Number of Firms per 1000 Capita'!O341=0,"",SUMIFS(allNAICS!$P:$P,allNAICS!$C:$C,'Revenue per capita'!$A341,allNAICS!$E:$E,'Revenue per capita'!O$1)/$B341)</f>
        <v>1.8300359524620831</v>
      </c>
      <c r="P341" s="2">
        <f>IF('Number of Firms per 1000 Capita'!P341=0,"",SUMIFS(allNAICS!$P:$P,allNAICS!$C:$C,'Revenue per capita'!$A341,allNAICS!$E:$E,'Revenue per capita'!P$1)/$B341)</f>
        <v>5.8451332049151254</v>
      </c>
      <c r="Q341" s="2">
        <f>IF('Number of Firms per 1000 Capita'!Q341=0,"",SUMIFS(allNAICS!$P:$P,allNAICS!$C:$C,'Revenue per capita'!$A341,allNAICS!$E:$E,'Revenue per capita'!Q$1)/$B341)</f>
        <v>0.94618257174845799</v>
      </c>
      <c r="R341" s="2">
        <f>IF('Number of Firms per 1000 Capita'!R341=0,"",SUMIFS(allNAICS!$P:$P,allNAICS!$C:$C,'Revenue per capita'!$A341,allNAICS!$E:$E,'Revenue per capita'!R$1)/$B341)</f>
        <v>2.3301993727442785</v>
      </c>
      <c r="S341" s="2">
        <f>IF('Number of Firms per 1000 Capita'!S341=0,"",SUMIFS(allNAICS!$P:$P,allNAICS!$C:$C,'Revenue per capita'!$A341,allNAICS!$E:$E,'Revenue per capita'!S$1)/$B341)</f>
        <v>1.5858443265345861</v>
      </c>
      <c r="T341" s="2">
        <f>IF('Number of Firms per 1000 Capita'!T341=0,"",SUMIFS(allNAICS!$P:$P,allNAICS!$C:$C,'Revenue per capita'!$A341,allNAICS!$E:$E,'Revenue per capita'!T$1)/$B341)</f>
        <v>0.42421819041592201</v>
      </c>
      <c r="U341" s="2">
        <f>IF('Number of Firms per 1000 Capita'!U341=0,"",SUMIFS(allNAICS!$P:$P,allNAICS!$C:$C,'Revenue per capita'!$A341,allNAICS!$E:$E,'Revenue per capita'!U$1)/$B341)</f>
        <v>7.5421172314517984</v>
      </c>
      <c r="V341" s="2">
        <f>IF('Number of Firms per 1000 Capita'!V341=0,"",SUMIFS(allNAICS!$P:$P,allNAICS!$C:$C,'Revenue per capita'!$A341,allNAICS!$E:$E,'Revenue per capita'!V$1)/$B341)</f>
        <v>1.2614794055674161</v>
      </c>
      <c r="W341" s="2">
        <f>IF('Number of Firms per 1000 Capita'!W341=0,"",SUMIFS(allNAICS!$P:$P,allNAICS!$C:$C,'Revenue per capita'!$A341,allNAICS!$E:$E,'Revenue per capita'!W$1)/$B341)</f>
        <v>1.9359670655975967</v>
      </c>
      <c r="X341" s="2">
        <f>IF('Number of Firms per 1000 Capita'!X341=0,"",SUMIFS(allNAICS!$P:$P,allNAICS!$C:$C,'Revenue per capita'!$A341,allNAICS!$E:$E,'Revenue per capita'!X$1)/$B341)</f>
        <v>1.2279678166354893</v>
      </c>
      <c r="Y341" s="2" t="str">
        <f>IF('Number of Firms per 1000 Capita'!Y341=0,"",SUMIFS(allNAICS!$P:$P,allNAICS!$C:$C,'Revenue per capita'!$A341,allNAICS!$E:$E,'Revenue per capita'!Y$1)/$B341)</f>
        <v/>
      </c>
      <c r="Z341" s="2" t="str">
        <f>IF('Number of Firms per 1000 Capita'!Z341=0,"",SUMIFS(allNAICS!$P:$P,allNAICS!$C:$C,'Revenue per capita'!$A341,allNAICS!$E:$E,'Revenue per capita'!Z$1)/$B341)</f>
        <v/>
      </c>
    </row>
    <row r="342" spans="1:26" x14ac:dyDescent="0.45">
      <c r="A342" s="2" t="s">
        <v>833</v>
      </c>
      <c r="B342" s="2">
        <v>150940</v>
      </c>
      <c r="C342" s="2" t="s">
        <v>445</v>
      </c>
      <c r="D342" s="2">
        <v>33.913708499999998</v>
      </c>
      <c r="E342" s="2">
        <v>-98.493387299999995</v>
      </c>
      <c r="F342" s="3">
        <f t="shared" si="5"/>
        <v>52.281701338280101</v>
      </c>
      <c r="G342" s="2">
        <f>IF('Number of Firms per 1000 Capita'!G342=0,"",SUMIFS(allNAICS!$P:$P,allNAICS!$C:$C,'Revenue per capita'!$A342,allNAICS!$E:$E,'Revenue per capita'!G$1)/$B342)</f>
        <v>7.3671657612296272E-3</v>
      </c>
      <c r="H342" s="2">
        <f>IF('Number of Firms per 1000 Capita'!H342=0,"",SUMIFS(allNAICS!$P:$P,allNAICS!$C:$C,'Revenue per capita'!$A342,allNAICS!$E:$E,'Revenue per capita'!H$1)/$B342)</f>
        <v>1.8110904995362396</v>
      </c>
      <c r="I342" s="2" t="str">
        <f>IF('Number of Firms per 1000 Capita'!I342=0,"",SUMIFS(allNAICS!$P:$P,allNAICS!$C:$C,'Revenue per capita'!$A342,allNAICS!$E:$E,'Revenue per capita'!I$1)/$B342)</f>
        <v/>
      </c>
      <c r="J342" s="2">
        <f>IF('Number of Firms per 1000 Capita'!J342=0,"",SUMIFS(allNAICS!$P:$P,allNAICS!$C:$C,'Revenue per capita'!$A342,allNAICS!$E:$E,'Revenue per capita'!J$1)/$B342)</f>
        <v>3.0947793825361072</v>
      </c>
      <c r="K342" s="2">
        <f>IF('Number of Firms per 1000 Capita'!K342=0,"",SUMIFS(allNAICS!$P:$P,allNAICS!$C:$C,'Revenue per capita'!$A342,allNAICS!$E:$E,'Revenue per capita'!K$1)/$B342)</f>
        <v>9.0248973101894787</v>
      </c>
      <c r="L342" s="2">
        <f>IF('Number of Firms per 1000 Capita'!L342=0,"",SUMIFS(allNAICS!$P:$P,allNAICS!$C:$C,'Revenue per capita'!$A342,allNAICS!$E:$E,'Revenue per capita'!L$1)/$B342)</f>
        <v>4.159056578773022</v>
      </c>
      <c r="M342" s="2">
        <f>IF('Number of Firms per 1000 Capita'!M342=0,"",SUMIFS(allNAICS!$P:$P,allNAICS!$C:$C,'Revenue per capita'!$A342,allNAICS!$E:$E,'Revenue per capita'!M$1)/$B342)</f>
        <v>11.060712866039486</v>
      </c>
      <c r="N342" s="2">
        <f>IF('Number of Firms per 1000 Capita'!N342=0,"",SUMIFS(allNAICS!$P:$P,allNAICS!$C:$C,'Revenue per capita'!$A342,allNAICS!$E:$E,'Revenue per capita'!N$1)/$B342)</f>
        <v>1.751272028620644</v>
      </c>
      <c r="O342" s="2">
        <f>IF('Number of Firms per 1000 Capita'!O342=0,"",SUMIFS(allNAICS!$P:$P,allNAICS!$C:$C,'Revenue per capita'!$A342,allNAICS!$E:$E,'Revenue per capita'!O$1)/$B342)</f>
        <v>3.4432092222074995</v>
      </c>
      <c r="P342" s="2">
        <f>IF('Number of Firms per 1000 Capita'!P342=0,"",SUMIFS(allNAICS!$P:$P,allNAICS!$C:$C,'Revenue per capita'!$A342,allNAICS!$E:$E,'Revenue per capita'!P$1)/$B342)</f>
        <v>2.8508943951238903</v>
      </c>
      <c r="Q342" s="2">
        <f>IF('Number of Firms per 1000 Capita'!Q342=0,"",SUMIFS(allNAICS!$P:$P,allNAICS!$C:$C,'Revenue per capita'!$A342,allNAICS!$E:$E,'Revenue per capita'!Q$1)/$B342)</f>
        <v>1.5834172518881675</v>
      </c>
      <c r="R342" s="2">
        <f>IF('Number of Firms per 1000 Capita'!R342=0,"",SUMIFS(allNAICS!$P:$P,allNAICS!$C:$C,'Revenue per capita'!$A342,allNAICS!$E:$E,'Revenue per capita'!R$1)/$B342)</f>
        <v>1.8329468663044919</v>
      </c>
      <c r="S342" s="2">
        <f>IF('Number of Firms per 1000 Capita'!S342=0,"",SUMIFS(allNAICS!$P:$P,allNAICS!$C:$C,'Revenue per capita'!$A342,allNAICS!$E:$E,'Revenue per capita'!S$1)/$B342)</f>
        <v>1.0375645952033921</v>
      </c>
      <c r="T342" s="2">
        <f>IF('Number of Firms per 1000 Capita'!T342=0,"",SUMIFS(allNAICS!$P:$P,allNAICS!$C:$C,'Revenue per capita'!$A342,allNAICS!$E:$E,'Revenue per capita'!T$1)/$B342)</f>
        <v>0.14185769179806546</v>
      </c>
      <c r="U342" s="2">
        <f>IF('Number of Firms per 1000 Capita'!U342=0,"",SUMIFS(allNAICS!$P:$P,allNAICS!$C:$C,'Revenue per capita'!$A342,allNAICS!$E:$E,'Revenue per capita'!U$1)/$B342)</f>
        <v>7.8178349012852788</v>
      </c>
      <c r="V342" s="2">
        <f>IF('Number of Firms per 1000 Capita'!V342=0,"",SUMIFS(allNAICS!$P:$P,allNAICS!$C:$C,'Revenue per capita'!$A342,allNAICS!$E:$E,'Revenue per capita'!V$1)/$B342)</f>
        <v>0.12035908307936928</v>
      </c>
      <c r="W342" s="2">
        <f>IF('Number of Firms per 1000 Capita'!W342=0,"",SUMIFS(allNAICS!$P:$P,allNAICS!$C:$C,'Revenue per capita'!$A342,allNAICS!$E:$E,'Revenue per capita'!W$1)/$B342)</f>
        <v>2.00744666755002</v>
      </c>
      <c r="X342" s="2">
        <f>IF('Number of Firms per 1000 Capita'!X342=0,"",SUMIFS(allNAICS!$P:$P,allNAICS!$C:$C,'Revenue per capita'!$A342,allNAICS!$E:$E,'Revenue per capita'!X$1)/$B342)</f>
        <v>0.53699483238372858</v>
      </c>
      <c r="Y342" s="2" t="str">
        <f>IF('Number of Firms per 1000 Capita'!Y342=0,"",SUMIFS(allNAICS!$P:$P,allNAICS!$C:$C,'Revenue per capita'!$A342,allNAICS!$E:$E,'Revenue per capita'!Y$1)/$B342)</f>
        <v/>
      </c>
      <c r="Z342" s="2" t="str">
        <f>IF('Number of Firms per 1000 Capita'!Z342=0,"",SUMIFS(allNAICS!$P:$P,allNAICS!$C:$C,'Revenue per capita'!$A342,allNAICS!$E:$E,'Revenue per capita'!Z$1)/$B342)</f>
        <v/>
      </c>
    </row>
    <row r="343" spans="1:26" x14ac:dyDescent="0.45">
      <c r="A343" s="2" t="s">
        <v>834</v>
      </c>
      <c r="B343" s="2">
        <v>642339</v>
      </c>
      <c r="C343" s="2" t="s">
        <v>669</v>
      </c>
      <c r="D343" s="2">
        <v>37.688889000000003</v>
      </c>
      <c r="E343" s="2">
        <v>-97.336111000000002</v>
      </c>
      <c r="F343" s="3">
        <f t="shared" si="5"/>
        <v>120.89063718690599</v>
      </c>
      <c r="G343" s="2">
        <f>IF('Number of Firms per 1000 Capita'!G343=0,"",SUMIFS(allNAICS!$P:$P,allNAICS!$C:$C,'Revenue per capita'!$A343,allNAICS!$E:$E,'Revenue per capita'!G$1)/$B343)</f>
        <v>1.1585782585208123E-2</v>
      </c>
      <c r="H343" s="2">
        <f>IF('Number of Firms per 1000 Capita'!H343=0,"",SUMIFS(allNAICS!$P:$P,allNAICS!$C:$C,'Revenue per capita'!$A343,allNAICS!$E:$E,'Revenue per capita'!H$1)/$B343)</f>
        <v>1.1256096858512405</v>
      </c>
      <c r="I343" s="2">
        <f>IF('Number of Firms per 1000 Capita'!I343=0,"",SUMIFS(allNAICS!$P:$P,allNAICS!$C:$C,'Revenue per capita'!$A343,allNAICS!$E:$E,'Revenue per capita'!I$1)/$B343)</f>
        <v>0.97183263043346269</v>
      </c>
      <c r="J343" s="2">
        <f>IF('Number of Firms per 1000 Capita'!J343=0,"",SUMIFS(allNAICS!$P:$P,allNAICS!$C:$C,'Revenue per capita'!$A343,allNAICS!$E:$E,'Revenue per capita'!J$1)/$B343)</f>
        <v>5.3114819433352167</v>
      </c>
      <c r="K343" s="2">
        <f>IF('Number of Firms per 1000 Capita'!K343=0,"",SUMIFS(allNAICS!$P:$P,allNAICS!$C:$C,'Revenue per capita'!$A343,allNAICS!$E:$E,'Revenue per capita'!K$1)/$B343)</f>
        <v>37.733980032350516</v>
      </c>
      <c r="L343" s="2">
        <f>IF('Number of Firms per 1000 Capita'!L343=0,"",SUMIFS(allNAICS!$P:$P,allNAICS!$C:$C,'Revenue per capita'!$A343,allNAICS!$E:$E,'Revenue per capita'!L$1)/$B343)</f>
        <v>34.560493757968921</v>
      </c>
      <c r="M343" s="2">
        <f>IF('Number of Firms per 1000 Capita'!M343=0,"",SUMIFS(allNAICS!$P:$P,allNAICS!$C:$C,'Revenue per capita'!$A343,allNAICS!$E:$E,'Revenue per capita'!M$1)/$B343)</f>
        <v>12.588298390725146</v>
      </c>
      <c r="N343" s="2">
        <f>IF('Number of Firms per 1000 Capita'!N343=0,"",SUMIFS(allNAICS!$P:$P,allNAICS!$C:$C,'Revenue per capita'!$A343,allNAICS!$E:$E,'Revenue per capita'!N$1)/$B343)</f>
        <v>3.066798061459759</v>
      </c>
      <c r="O343" s="2">
        <f>IF('Number of Firms per 1000 Capita'!O343=0,"",SUMIFS(allNAICS!$P:$P,allNAICS!$C:$C,'Revenue per capita'!$A343,allNAICS!$E:$E,'Revenue per capita'!O$1)/$B343)</f>
        <v>1.9522339450041177</v>
      </c>
      <c r="P343" s="2">
        <f>IF('Number of Firms per 1000 Capita'!P343=0,"",SUMIFS(allNAICS!$P:$P,allNAICS!$C:$C,'Revenue per capita'!$A343,allNAICS!$E:$E,'Revenue per capita'!P$1)/$B343)</f>
        <v>6.5505581943490894</v>
      </c>
      <c r="Q343" s="2">
        <f>IF('Number of Firms per 1000 Capita'!Q343=0,"",SUMIFS(allNAICS!$P:$P,allNAICS!$C:$C,'Revenue per capita'!$A343,allNAICS!$E:$E,'Revenue per capita'!Q$1)/$B343)</f>
        <v>1.5120878539213718</v>
      </c>
      <c r="R343" s="2">
        <f>IF('Number of Firms per 1000 Capita'!R343=0,"",SUMIFS(allNAICS!$P:$P,allNAICS!$C:$C,'Revenue per capita'!$A343,allNAICS!$E:$E,'Revenue per capita'!R$1)/$B343)</f>
        <v>3.2482116141165336</v>
      </c>
      <c r="S343" s="2">
        <f>IF('Number of Firms per 1000 Capita'!S343=0,"",SUMIFS(allNAICS!$P:$P,allNAICS!$C:$C,'Revenue per capita'!$A343,allNAICS!$E:$E,'Revenue per capita'!S$1)/$B343)</f>
        <v>1.4997532455603662</v>
      </c>
      <c r="T343" s="2">
        <f>IF('Number of Firms per 1000 Capita'!T343=0,"",SUMIFS(allNAICS!$P:$P,allNAICS!$C:$C,'Revenue per capita'!$A343,allNAICS!$E:$E,'Revenue per capita'!T$1)/$B343)</f>
        <v>0.57548895520900956</v>
      </c>
      <c r="U343" s="2">
        <f>IF('Number of Firms per 1000 Capita'!U343=0,"",SUMIFS(allNAICS!$P:$P,allNAICS!$C:$C,'Revenue per capita'!$A343,allNAICS!$E:$E,'Revenue per capita'!U$1)/$B343)</f>
        <v>5.9986611431035639</v>
      </c>
      <c r="V343" s="2">
        <f>IF('Number of Firms per 1000 Capita'!V343=0,"",SUMIFS(allNAICS!$P:$P,allNAICS!$C:$C,'Revenue per capita'!$A343,allNAICS!$E:$E,'Revenue per capita'!V$1)/$B343)</f>
        <v>0.39733069298298873</v>
      </c>
      <c r="W343" s="2">
        <f>IF('Number of Firms per 1000 Capita'!W343=0,"",SUMIFS(allNAICS!$P:$P,allNAICS!$C:$C,'Revenue per capita'!$A343,allNAICS!$E:$E,'Revenue per capita'!W$1)/$B343)</f>
        <v>2.0748841343900963</v>
      </c>
      <c r="X343" s="2">
        <f>IF('Number of Firms per 1000 Capita'!X343=0,"",SUMIFS(allNAICS!$P:$P,allNAICS!$C:$C,'Revenue per capita'!$A343,allNAICS!$E:$E,'Revenue per capita'!X$1)/$B343)</f>
        <v>0.92779513621312115</v>
      </c>
      <c r="Y343" s="2">
        <f>IF('Number of Firms per 1000 Capita'!Y343=0,"",SUMIFS(allNAICS!$P:$P,allNAICS!$C:$C,'Revenue per capita'!$A343,allNAICS!$E:$E,'Revenue per capita'!Y$1)/$B343)</f>
        <v>0.78355198734624554</v>
      </c>
      <c r="Z343" s="2" t="str">
        <f>IF('Number of Firms per 1000 Capita'!Z343=0,"",SUMIFS(allNAICS!$P:$P,allNAICS!$C:$C,'Revenue per capita'!$A343,allNAICS!$E:$E,'Revenue per capita'!Z$1)/$B343)</f>
        <v/>
      </c>
    </row>
    <row r="344" spans="1:26" x14ac:dyDescent="0.45">
      <c r="A344" s="2" t="s">
        <v>835</v>
      </c>
      <c r="B344" s="2">
        <v>115398</v>
      </c>
      <c r="C344" s="2" t="s">
        <v>459</v>
      </c>
      <c r="D344" s="2">
        <v>41.2411897</v>
      </c>
      <c r="E344" s="2">
        <v>-77.0010786</v>
      </c>
      <c r="F344" s="3">
        <f t="shared" si="5"/>
        <v>224.61801764328666</v>
      </c>
      <c r="G344" s="2">
        <f>IF('Number of Firms per 1000 Capita'!G344=0,"",SUMIFS(allNAICS!$P:$P,allNAICS!$C:$C,'Revenue per capita'!$A344,allNAICS!$E:$E,'Revenue per capita'!G$1)/$B344)</f>
        <v>0</v>
      </c>
      <c r="H344" s="2">
        <f>IF('Number of Firms per 1000 Capita'!H344=0,"",SUMIFS(allNAICS!$P:$P,allNAICS!$C:$C,'Revenue per capita'!$A344,allNAICS!$E:$E,'Revenue per capita'!H$1)/$B344)</f>
        <v>4.1349936740671414</v>
      </c>
      <c r="I344" s="2">
        <f>IF('Number of Firms per 1000 Capita'!I344=0,"",SUMIFS(allNAICS!$P:$P,allNAICS!$C:$C,'Revenue per capita'!$A344,allNAICS!$E:$E,'Revenue per capita'!I$1)/$B344)</f>
        <v>1.0855040815265429</v>
      </c>
      <c r="J344" s="2">
        <f>IF('Number of Firms per 1000 Capita'!J344=0,"",SUMIFS(allNAICS!$P:$P,allNAICS!$C:$C,'Revenue per capita'!$A344,allNAICS!$E:$E,'Revenue per capita'!J$1)/$B344)</f>
        <v>0</v>
      </c>
      <c r="K344" s="2">
        <f>IF('Number of Firms per 1000 Capita'!K344=0,"",SUMIFS(allNAICS!$P:$P,allNAICS!$C:$C,'Revenue per capita'!$A344,allNAICS!$E:$E,'Revenue per capita'!K$1)/$B344)</f>
        <v>26.495979133087229</v>
      </c>
      <c r="L344" s="2">
        <f>IF('Number of Firms per 1000 Capita'!L344=0,"",SUMIFS(allNAICS!$P:$P,allNAICS!$C:$C,'Revenue per capita'!$A344,allNAICS!$E:$E,'Revenue per capita'!L$1)/$B344)</f>
        <v>154.95378602748747</v>
      </c>
      <c r="M344" s="2">
        <f>IF('Number of Firms per 1000 Capita'!M344=0,"",SUMIFS(allNAICS!$P:$P,allNAICS!$C:$C,'Revenue per capita'!$A344,allNAICS!$E:$E,'Revenue per capita'!M$1)/$B344)</f>
        <v>15.241087367198737</v>
      </c>
      <c r="N344" s="2">
        <f>IF('Number of Firms per 1000 Capita'!N344=0,"",SUMIFS(allNAICS!$P:$P,allNAICS!$C:$C,'Revenue per capita'!$A344,allNAICS!$E:$E,'Revenue per capita'!N$1)/$B344)</f>
        <v>2.1874902511308689</v>
      </c>
      <c r="O344" s="2">
        <f>IF('Number of Firms per 1000 Capita'!O344=0,"",SUMIFS(allNAICS!$P:$P,allNAICS!$C:$C,'Revenue per capita'!$A344,allNAICS!$E:$E,'Revenue per capita'!O$1)/$B344)</f>
        <v>1.0647238253695905</v>
      </c>
      <c r="P344" s="2">
        <f>IF('Number of Firms per 1000 Capita'!P344=0,"",SUMIFS(allNAICS!$P:$P,allNAICS!$C:$C,'Revenue per capita'!$A344,allNAICS!$E:$E,'Revenue per capita'!P$1)/$B344)</f>
        <v>3.206918664101631</v>
      </c>
      <c r="Q344" s="2">
        <f>IF('Number of Firms per 1000 Capita'!Q344=0,"",SUMIFS(allNAICS!$P:$P,allNAICS!$C:$C,'Revenue per capita'!$A344,allNAICS!$E:$E,'Revenue per capita'!Q$1)/$B344)</f>
        <v>1.8261668313142343</v>
      </c>
      <c r="R344" s="2">
        <f>IF('Number of Firms per 1000 Capita'!R344=0,"",SUMIFS(allNAICS!$P:$P,allNAICS!$C:$C,'Revenue per capita'!$A344,allNAICS!$E:$E,'Revenue per capita'!R$1)/$B344)</f>
        <v>1.7574394703547722</v>
      </c>
      <c r="S344" s="2">
        <f>IF('Number of Firms per 1000 Capita'!S344=0,"",SUMIFS(allNAICS!$P:$P,allNAICS!$C:$C,'Revenue per capita'!$A344,allNAICS!$E:$E,'Revenue per capita'!S$1)/$B344)</f>
        <v>0</v>
      </c>
      <c r="T344" s="2">
        <f>IF('Number of Firms per 1000 Capita'!T344=0,"",SUMIFS(allNAICS!$P:$P,allNAICS!$C:$C,'Revenue per capita'!$A344,allNAICS!$E:$E,'Revenue per capita'!T$1)/$B344)</f>
        <v>0.31783913066084335</v>
      </c>
      <c r="U344" s="2">
        <f>IF('Number of Firms per 1000 Capita'!U344=0,"",SUMIFS(allNAICS!$P:$P,allNAICS!$C:$C,'Revenue per capita'!$A344,allNAICS!$E:$E,'Revenue per capita'!U$1)/$B344)</f>
        <v>8.1737291807483672</v>
      </c>
      <c r="V344" s="2">
        <f>IF('Number of Firms per 1000 Capita'!V344=0,"",SUMIFS(allNAICS!$P:$P,allNAICS!$C:$C,'Revenue per capita'!$A344,allNAICS!$E:$E,'Revenue per capita'!V$1)/$B344)</f>
        <v>0.2129153018249883</v>
      </c>
      <c r="W344" s="2">
        <f>IF('Number of Firms per 1000 Capita'!W344=0,"",SUMIFS(allNAICS!$P:$P,allNAICS!$C:$C,'Revenue per capita'!$A344,allNAICS!$E:$E,'Revenue per capita'!W$1)/$B344)</f>
        <v>1.9732664344269397</v>
      </c>
      <c r="X344" s="2">
        <f>IF('Number of Firms per 1000 Capita'!X344=0,"",SUMIFS(allNAICS!$P:$P,allNAICS!$C:$C,'Revenue per capita'!$A344,allNAICS!$E:$E,'Revenue per capita'!X$1)/$B344)</f>
        <v>1.986178269987348</v>
      </c>
      <c r="Y344" s="2" t="str">
        <f>IF('Number of Firms per 1000 Capita'!Y344=0,"",SUMIFS(allNAICS!$P:$P,allNAICS!$C:$C,'Revenue per capita'!$A344,allNAICS!$E:$E,'Revenue per capita'!Y$1)/$B344)</f>
        <v/>
      </c>
      <c r="Z344" s="2" t="str">
        <f>IF('Number of Firms per 1000 Capita'!Z344=0,"",SUMIFS(allNAICS!$P:$P,allNAICS!$C:$C,'Revenue per capita'!$A344,allNAICS!$E:$E,'Revenue per capita'!Z$1)/$B344)</f>
        <v/>
      </c>
    </row>
    <row r="345" spans="1:26" x14ac:dyDescent="0.45">
      <c r="A345" s="2" t="s">
        <v>836</v>
      </c>
      <c r="B345" s="2">
        <v>277496</v>
      </c>
      <c r="C345" s="2" t="s">
        <v>470</v>
      </c>
      <c r="D345" s="2">
        <v>34.225725500000003</v>
      </c>
      <c r="E345" s="2">
        <v>-77.944710200000003</v>
      </c>
      <c r="F345" s="3">
        <f t="shared" si="5"/>
        <v>65.633082999394603</v>
      </c>
      <c r="G345" s="2">
        <f>IF('Number of Firms per 1000 Capita'!G345=0,"",SUMIFS(allNAICS!$P:$P,allNAICS!$C:$C,'Revenue per capita'!$A345,allNAICS!$E:$E,'Revenue per capita'!G$1)/$B345)</f>
        <v>0</v>
      </c>
      <c r="H345" s="2" t="str">
        <f>IF('Number of Firms per 1000 Capita'!H345=0,"",SUMIFS(allNAICS!$P:$P,allNAICS!$C:$C,'Revenue per capita'!$A345,allNAICS!$E:$E,'Revenue per capita'!H$1)/$B345)</f>
        <v/>
      </c>
      <c r="I345" s="2" t="str">
        <f>IF('Number of Firms per 1000 Capita'!I345=0,"",SUMIFS(allNAICS!$P:$P,allNAICS!$C:$C,'Revenue per capita'!$A345,allNAICS!$E:$E,'Revenue per capita'!I$1)/$B345)</f>
        <v/>
      </c>
      <c r="J345" s="2">
        <f>IF('Number of Firms per 1000 Capita'!J345=0,"",SUMIFS(allNAICS!$P:$P,allNAICS!$C:$C,'Revenue per capita'!$A345,allNAICS!$E:$E,'Revenue per capita'!J$1)/$B345)</f>
        <v>4.2698525384149679</v>
      </c>
      <c r="K345" s="2">
        <f>IF('Number of Firms per 1000 Capita'!K345=0,"",SUMIFS(allNAICS!$P:$P,allNAICS!$C:$C,'Revenue per capita'!$A345,allNAICS!$E:$E,'Revenue per capita'!K$1)/$B345)</f>
        <v>9.1181242252140571</v>
      </c>
      <c r="L345" s="2">
        <f>IF('Number of Firms per 1000 Capita'!L345=0,"",SUMIFS(allNAICS!$P:$P,allNAICS!$C:$C,'Revenue per capita'!$A345,allNAICS!$E:$E,'Revenue per capita'!L$1)/$B345)</f>
        <v>11.551528670683542</v>
      </c>
      <c r="M345" s="2">
        <f>IF('Number of Firms per 1000 Capita'!M345=0,"",SUMIFS(allNAICS!$P:$P,allNAICS!$C:$C,'Revenue per capita'!$A345,allNAICS!$E:$E,'Revenue per capita'!M$1)/$B345)</f>
        <v>14.046584455271427</v>
      </c>
      <c r="N345" s="2">
        <f>IF('Number of Firms per 1000 Capita'!N345=0,"",SUMIFS(allNAICS!$P:$P,allNAICS!$C:$C,'Revenue per capita'!$A345,allNAICS!$E:$E,'Revenue per capita'!N$1)/$B345)</f>
        <v>1.6835774209357972</v>
      </c>
      <c r="O345" s="2">
        <f>IF('Number of Firms per 1000 Capita'!O345=0,"",SUMIFS(allNAICS!$P:$P,allNAICS!$C:$C,'Revenue per capita'!$A345,allNAICS!$E:$E,'Revenue per capita'!O$1)/$B345)</f>
        <v>4.2807067489261108</v>
      </c>
      <c r="P345" s="2">
        <f>IF('Number of Firms per 1000 Capita'!P345=0,"",SUMIFS(allNAICS!$P:$P,allNAICS!$C:$C,'Revenue per capita'!$A345,allNAICS!$E:$E,'Revenue per capita'!P$1)/$B345)</f>
        <v>2.1394182258483005</v>
      </c>
      <c r="Q345" s="2">
        <f>IF('Number of Firms per 1000 Capita'!Q345=0,"",SUMIFS(allNAICS!$P:$P,allNAICS!$C:$C,'Revenue per capita'!$A345,allNAICS!$E:$E,'Revenue per capita'!Q$1)/$B345)</f>
        <v>2.6560346815809956</v>
      </c>
      <c r="R345" s="2">
        <f>IF('Number of Firms per 1000 Capita'!R345=0,"",SUMIFS(allNAICS!$P:$P,allNAICS!$C:$C,'Revenue per capita'!$A345,allNAICS!$E:$E,'Revenue per capita'!R$1)/$B345)</f>
        <v>4.684849511344308</v>
      </c>
      <c r="S345" s="2">
        <f>IF('Number of Firms per 1000 Capita'!S345=0,"",SUMIFS(allNAICS!$P:$P,allNAICS!$C:$C,'Revenue per capita'!$A345,allNAICS!$E:$E,'Revenue per capita'!S$1)/$B345)</f>
        <v>1.3415040216795917</v>
      </c>
      <c r="T345" s="2">
        <f>IF('Number of Firms per 1000 Capita'!T345=0,"",SUMIFS(allNAICS!$P:$P,allNAICS!$C:$C,'Revenue per capita'!$A345,allNAICS!$E:$E,'Revenue per capita'!T$1)/$B345)</f>
        <v>0.35791146539049212</v>
      </c>
      <c r="U345" s="2">
        <f>IF('Number of Firms per 1000 Capita'!U345=0,"",SUMIFS(allNAICS!$P:$P,allNAICS!$C:$C,'Revenue per capita'!$A345,allNAICS!$E:$E,'Revenue per capita'!U$1)/$B345)</f>
        <v>5.20646423732234</v>
      </c>
      <c r="V345" s="2">
        <f>IF('Number of Firms per 1000 Capita'!V345=0,"",SUMIFS(allNAICS!$P:$P,allNAICS!$C:$C,'Revenue per capita'!$A345,allNAICS!$E:$E,'Revenue per capita'!V$1)/$B345)</f>
        <v>0.48939804537723064</v>
      </c>
      <c r="W345" s="2">
        <f>IF('Number of Firms per 1000 Capita'!W345=0,"",SUMIFS(allNAICS!$P:$P,allNAICS!$C:$C,'Revenue per capita'!$A345,allNAICS!$E:$E,'Revenue per capita'!W$1)/$B345)</f>
        <v>2.7431098105918643</v>
      </c>
      <c r="X345" s="2">
        <f>IF('Number of Firms per 1000 Capita'!X345=0,"",SUMIFS(allNAICS!$P:$P,allNAICS!$C:$C,'Revenue per capita'!$A345,allNAICS!$E:$E,'Revenue per capita'!X$1)/$B345)</f>
        <v>0.69935422492576471</v>
      </c>
      <c r="Y345" s="2">
        <f>IF('Number of Firms per 1000 Capita'!Y345=0,"",SUMIFS(allNAICS!$P:$P,allNAICS!$C:$C,'Revenue per capita'!$A345,allNAICS!$E:$E,'Revenue per capita'!Y$1)/$B345)</f>
        <v>0.36466471588779659</v>
      </c>
      <c r="Z345" s="2" t="str">
        <f>IF('Number of Firms per 1000 Capita'!Z345=0,"",SUMIFS(allNAICS!$P:$P,allNAICS!$C:$C,'Revenue per capita'!$A345,allNAICS!$E:$E,'Revenue per capita'!Z$1)/$B345)</f>
        <v/>
      </c>
    </row>
    <row r="346" spans="1:26" x14ac:dyDescent="0.45">
      <c r="A346" s="2" t="s">
        <v>837</v>
      </c>
      <c r="B346" s="2">
        <v>134712</v>
      </c>
      <c r="C346" s="2" t="s">
        <v>502</v>
      </c>
      <c r="D346" s="2">
        <v>39.185659700000002</v>
      </c>
      <c r="E346" s="2">
        <v>78.1633341</v>
      </c>
      <c r="F346" s="3">
        <f t="shared" si="5"/>
        <v>77.849946552645662</v>
      </c>
      <c r="G346" s="2">
        <f>IF('Number of Firms per 1000 Capita'!G346=0,"",SUMIFS(allNAICS!$P:$P,allNAICS!$C:$C,'Revenue per capita'!$A346,allNAICS!$E:$E,'Revenue per capita'!G$1)/$B346)</f>
        <v>0.12007838945305541</v>
      </c>
      <c r="H346" s="2" t="str">
        <f>IF('Number of Firms per 1000 Capita'!H346=0,"",SUMIFS(allNAICS!$P:$P,allNAICS!$C:$C,'Revenue per capita'!$A346,allNAICS!$E:$E,'Revenue per capita'!H$1)/$B346)</f>
        <v/>
      </c>
      <c r="I346" s="2" t="str">
        <f>IF('Number of Firms per 1000 Capita'!I346=0,"",SUMIFS(allNAICS!$P:$P,allNAICS!$C:$C,'Revenue per capita'!$A346,allNAICS!$E:$E,'Revenue per capita'!I$1)/$B346)</f>
        <v/>
      </c>
      <c r="J346" s="2">
        <f>IF('Number of Firms per 1000 Capita'!J346=0,"",SUMIFS(allNAICS!$P:$P,allNAICS!$C:$C,'Revenue per capita'!$A346,allNAICS!$E:$E,'Revenue per capita'!J$1)/$B346)</f>
        <v>0</v>
      </c>
      <c r="K346" s="2">
        <f>IF('Number of Firms per 1000 Capita'!K346=0,"",SUMIFS(allNAICS!$P:$P,allNAICS!$C:$C,'Revenue per capita'!$A346,allNAICS!$E:$E,'Revenue per capita'!K$1)/$B346)</f>
        <v>26.748352039907356</v>
      </c>
      <c r="L346" s="2">
        <f>IF('Number of Firms per 1000 Capita'!L346=0,"",SUMIFS(allNAICS!$P:$P,allNAICS!$C:$C,'Revenue per capita'!$A346,allNAICS!$E:$E,'Revenue per capita'!L$1)/$B346)</f>
        <v>11.421677356137538</v>
      </c>
      <c r="M346" s="2">
        <f>IF('Number of Firms per 1000 Capita'!M346=0,"",SUMIFS(allNAICS!$P:$P,allNAICS!$C:$C,'Revenue per capita'!$A346,allNAICS!$E:$E,'Revenue per capita'!M$1)/$B346)</f>
        <v>19.674728309282024</v>
      </c>
      <c r="N346" s="2">
        <f>IF('Number of Firms per 1000 Capita'!N346=0,"",SUMIFS(allNAICS!$P:$P,allNAICS!$C:$C,'Revenue per capita'!$A346,allNAICS!$E:$E,'Revenue per capita'!N$1)/$B346)</f>
        <v>2.2572896252746601</v>
      </c>
      <c r="O346" s="2">
        <f>IF('Number of Firms per 1000 Capita'!O346=0,"",SUMIFS(allNAICS!$P:$P,allNAICS!$C:$C,'Revenue per capita'!$A346,allNAICS!$E:$E,'Revenue per capita'!O$1)/$B346)</f>
        <v>0.79108023041748321</v>
      </c>
      <c r="P346" s="2">
        <f>IF('Number of Firms per 1000 Capita'!P346=0,"",SUMIFS(allNAICS!$P:$P,allNAICS!$C:$C,'Revenue per capita'!$A346,allNAICS!$E:$E,'Revenue per capita'!P$1)/$B346)</f>
        <v>2.84840994120791</v>
      </c>
      <c r="Q346" s="2">
        <f>IF('Number of Firms per 1000 Capita'!Q346=0,"",SUMIFS(allNAICS!$P:$P,allNAICS!$C:$C,'Revenue per capita'!$A346,allNAICS!$E:$E,'Revenue per capita'!Q$1)/$B346)</f>
        <v>1.1531489399608053</v>
      </c>
      <c r="R346" s="2">
        <f>IF('Number of Firms per 1000 Capita'!R346=0,"",SUMIFS(allNAICS!$P:$P,allNAICS!$C:$C,'Revenue per capita'!$A346,allNAICS!$E:$E,'Revenue per capita'!R$1)/$B346)</f>
        <v>1.9965259219668627</v>
      </c>
      <c r="S346" s="2">
        <f>IF('Number of Firms per 1000 Capita'!S346=0,"",SUMIFS(allNAICS!$P:$P,allNAICS!$C:$C,'Revenue per capita'!$A346,allNAICS!$E:$E,'Revenue per capita'!S$1)/$B346)</f>
        <v>0.92337727893580379</v>
      </c>
      <c r="T346" s="2">
        <f>IF('Number of Firms per 1000 Capita'!T346=0,"",SUMIFS(allNAICS!$P:$P,allNAICS!$C:$C,'Revenue per capita'!$A346,allNAICS!$E:$E,'Revenue per capita'!T$1)/$B346)</f>
        <v>0.64554011520874166</v>
      </c>
      <c r="U346" s="2">
        <f>IF('Number of Firms per 1000 Capita'!U346=0,"",SUMIFS(allNAICS!$P:$P,allNAICS!$C:$C,'Revenue per capita'!$A346,allNAICS!$E:$E,'Revenue per capita'!U$1)/$B346)</f>
        <v>6.818100837341885</v>
      </c>
      <c r="V346" s="2">
        <f>IF('Number of Firms per 1000 Capita'!V346=0,"",SUMIFS(allNAICS!$P:$P,allNAICS!$C:$C,'Revenue per capita'!$A346,allNAICS!$E:$E,'Revenue per capita'!V$1)/$B346)</f>
        <v>0.27344260348001664</v>
      </c>
      <c r="W346" s="2">
        <f>IF('Number of Firms per 1000 Capita'!W346=0,"",SUMIFS(allNAICS!$P:$P,allNAICS!$C:$C,'Revenue per capita'!$A346,allNAICS!$E:$E,'Revenue per capita'!W$1)/$B346)</f>
        <v>1.1106805629787992</v>
      </c>
      <c r="X346" s="2">
        <f>IF('Number of Firms per 1000 Capita'!X346=0,"",SUMIFS(allNAICS!$P:$P,allNAICS!$C:$C,'Revenue per capita'!$A346,allNAICS!$E:$E,'Revenue per capita'!X$1)/$B346)</f>
        <v>1.0675144010927016</v>
      </c>
      <c r="Y346" s="2" t="str">
        <f>IF('Number of Firms per 1000 Capita'!Y346=0,"",SUMIFS(allNAICS!$P:$P,allNAICS!$C:$C,'Revenue per capita'!$A346,allNAICS!$E:$E,'Revenue per capita'!Y$1)/$B346)</f>
        <v/>
      </c>
      <c r="Z346" s="2" t="str">
        <f>IF('Number of Firms per 1000 Capita'!Z346=0,"",SUMIFS(allNAICS!$P:$P,allNAICS!$C:$C,'Revenue per capita'!$A346,allNAICS!$E:$E,'Revenue per capita'!Z$1)/$B346)</f>
        <v/>
      </c>
    </row>
    <row r="347" spans="1:26" x14ac:dyDescent="0.45">
      <c r="A347" s="2" t="s">
        <v>838</v>
      </c>
      <c r="B347" s="2">
        <v>658195</v>
      </c>
      <c r="C347" s="2" t="s">
        <v>470</v>
      </c>
      <c r="D347" s="2">
        <v>36.1039642</v>
      </c>
      <c r="E347" s="2">
        <v>-80.254435000000001</v>
      </c>
      <c r="F347" s="3">
        <f t="shared" si="5"/>
        <v>80.155397716482199</v>
      </c>
      <c r="G347" s="2">
        <f>IF('Number of Firms per 1000 Capita'!G347=0,"",SUMIFS(allNAICS!$P:$P,allNAICS!$C:$C,'Revenue per capita'!$A347,allNAICS!$E:$E,'Revenue per capita'!G$1)/$B347)</f>
        <v>0</v>
      </c>
      <c r="H347" s="2" t="str">
        <f>IF('Number of Firms per 1000 Capita'!H347=0,"",SUMIFS(allNAICS!$P:$P,allNAICS!$C:$C,'Revenue per capita'!$A347,allNAICS!$E:$E,'Revenue per capita'!H$1)/$B347)</f>
        <v/>
      </c>
      <c r="I347" s="2">
        <f>IF('Number of Firms per 1000 Capita'!I347=0,"",SUMIFS(allNAICS!$P:$P,allNAICS!$C:$C,'Revenue per capita'!$A347,allNAICS!$E:$E,'Revenue per capita'!I$1)/$B347)</f>
        <v>0.38531742112899675</v>
      </c>
      <c r="J347" s="2">
        <f>IF('Number of Firms per 1000 Capita'!J347=0,"",SUMIFS(allNAICS!$P:$P,allNAICS!$C:$C,'Revenue per capita'!$A347,allNAICS!$E:$E,'Revenue per capita'!J$1)/$B347)</f>
        <v>3.4579220443789453</v>
      </c>
      <c r="K347" s="2">
        <f>IF('Number of Firms per 1000 Capita'!K347=0,"",SUMIFS(allNAICS!$P:$P,allNAICS!$C:$C,'Revenue per capita'!$A347,allNAICS!$E:$E,'Revenue per capita'!K$1)/$B347)</f>
        <v>29.327659736096447</v>
      </c>
      <c r="L347" s="2">
        <f>IF('Number of Firms per 1000 Capita'!L347=0,"",SUMIFS(allNAICS!$P:$P,allNAICS!$C:$C,'Revenue per capita'!$A347,allNAICS!$E:$E,'Revenue per capita'!L$1)/$B347)</f>
        <v>11.313730733293324</v>
      </c>
      <c r="M347" s="2">
        <f>IF('Number of Firms per 1000 Capita'!M347=0,"",SUMIFS(allNAICS!$P:$P,allNAICS!$C:$C,'Revenue per capita'!$A347,allNAICS!$E:$E,'Revenue per capita'!M$1)/$B347)</f>
        <v>11.130661885915268</v>
      </c>
      <c r="N347" s="2">
        <f>IF('Number of Firms per 1000 Capita'!N347=0,"",SUMIFS(allNAICS!$P:$P,allNAICS!$C:$C,'Revenue per capita'!$A347,allNAICS!$E:$E,'Revenue per capita'!N$1)/$B347)</f>
        <v>1.4611961500771049</v>
      </c>
      <c r="O347" s="2">
        <f>IF('Number of Firms per 1000 Capita'!O347=0,"",SUMIFS(allNAICS!$P:$P,allNAICS!$C:$C,'Revenue per capita'!$A347,allNAICS!$E:$E,'Revenue per capita'!O$1)/$B347)</f>
        <v>0.73516359133691378</v>
      </c>
      <c r="P347" s="2">
        <f>IF('Number of Firms per 1000 Capita'!P347=0,"",SUMIFS(allNAICS!$P:$P,allNAICS!$C:$C,'Revenue per capita'!$A347,allNAICS!$E:$E,'Revenue per capita'!P$1)/$B347)</f>
        <v>6.3716983568699241</v>
      </c>
      <c r="Q347" s="2">
        <f>IF('Number of Firms per 1000 Capita'!Q347=0,"",SUMIFS(allNAICS!$P:$P,allNAICS!$C:$C,'Revenue per capita'!$A347,allNAICS!$E:$E,'Revenue per capita'!Q$1)/$B347)</f>
        <v>1.4211016492073019</v>
      </c>
      <c r="R347" s="2">
        <f>IF('Number of Firms per 1000 Capita'!R347=0,"",SUMIFS(allNAICS!$P:$P,allNAICS!$C:$C,'Revenue per capita'!$A347,allNAICS!$E:$E,'Revenue per capita'!R$1)/$B347)</f>
        <v>1.6901434985072812</v>
      </c>
      <c r="S347" s="2">
        <f>IF('Number of Firms per 1000 Capita'!S347=0,"",SUMIFS(allNAICS!$P:$P,allNAICS!$C:$C,'Revenue per capita'!$A347,allNAICS!$E:$E,'Revenue per capita'!S$1)/$B347)</f>
        <v>1.2729297548598819</v>
      </c>
      <c r="T347" s="2">
        <f>IF('Number of Firms per 1000 Capita'!T347=0,"",SUMIFS(allNAICS!$P:$P,allNAICS!$C:$C,'Revenue per capita'!$A347,allNAICS!$E:$E,'Revenue per capita'!T$1)/$B347)</f>
        <v>2.1239890913786947</v>
      </c>
      <c r="U347" s="2">
        <f>IF('Number of Firms per 1000 Capita'!U347=0,"",SUMIFS(allNAICS!$P:$P,allNAICS!$C:$C,'Revenue per capita'!$A347,allNAICS!$E:$E,'Revenue per capita'!U$1)/$B347)</f>
        <v>5.9169805300860689</v>
      </c>
      <c r="V347" s="2">
        <f>IF('Number of Firms per 1000 Capita'!V347=0,"",SUMIFS(allNAICS!$P:$P,allNAICS!$C:$C,'Revenue per capita'!$A347,allNAICS!$E:$E,'Revenue per capita'!V$1)/$B347)</f>
        <v>0.50862434384946709</v>
      </c>
      <c r="W347" s="2">
        <f>IF('Number of Firms per 1000 Capita'!W347=0,"",SUMIFS(allNAICS!$P:$P,allNAICS!$C:$C,'Revenue per capita'!$A347,allNAICS!$E:$E,'Revenue per capita'!W$1)/$B347)</f>
        <v>1.3935596593714628</v>
      </c>
      <c r="X347" s="2">
        <f>IF('Number of Firms per 1000 Capita'!X347=0,"",SUMIFS(allNAICS!$P:$P,allNAICS!$C:$C,'Revenue per capita'!$A347,allNAICS!$E:$E,'Revenue per capita'!X$1)/$B347)</f>
        <v>0.69527875477632006</v>
      </c>
      <c r="Y347" s="2">
        <f>IF('Number of Firms per 1000 Capita'!Y347=0,"",SUMIFS(allNAICS!$P:$P,allNAICS!$C:$C,'Revenue per capita'!$A347,allNAICS!$E:$E,'Revenue per capita'!Y$1)/$B347)</f>
        <v>0.94944051534879481</v>
      </c>
      <c r="Z347" s="2" t="str">
        <f>IF('Number of Firms per 1000 Capita'!Z347=0,"",SUMIFS(allNAICS!$P:$P,allNAICS!$C:$C,'Revenue per capita'!$A347,allNAICS!$E:$E,'Revenue per capita'!Z$1)/$B347)</f>
        <v/>
      </c>
    </row>
    <row r="348" spans="1:26" x14ac:dyDescent="0.45">
      <c r="A348" s="2" t="s">
        <v>839</v>
      </c>
      <c r="B348" s="2">
        <v>934923</v>
      </c>
      <c r="C348" s="2" t="s">
        <v>486</v>
      </c>
      <c r="D348" s="2">
        <v>42.262593199999998</v>
      </c>
      <c r="E348" s="2">
        <v>71.802293399999996</v>
      </c>
      <c r="F348" s="3">
        <f t="shared" si="5"/>
        <v>76.114797689221461</v>
      </c>
      <c r="G348" s="2">
        <f>IF('Number of Firms per 1000 Capita'!G348=0,"",SUMIFS(allNAICS!$P:$P,allNAICS!$C:$C,'Revenue per capita'!$A348,allNAICS!$E:$E,'Revenue per capita'!G$1)/$B348)</f>
        <v>4.4119141362443749E-2</v>
      </c>
      <c r="H348" s="2">
        <f>IF('Number of Firms per 1000 Capita'!H348=0,"",SUMIFS(allNAICS!$P:$P,allNAICS!$C:$C,'Revenue per capita'!$A348,allNAICS!$E:$E,'Revenue per capita'!H$1)/$B348)</f>
        <v>6.6903905455315577E-2</v>
      </c>
      <c r="I348" s="2">
        <f>IF('Number of Firms per 1000 Capita'!I348=0,"",SUMIFS(allNAICS!$P:$P,allNAICS!$C:$C,'Revenue per capita'!$A348,allNAICS!$E:$E,'Revenue per capita'!I$1)/$B348)</f>
        <v>1.6101133462327915</v>
      </c>
      <c r="J348" s="2">
        <f>IF('Number of Firms per 1000 Capita'!J348=0,"",SUMIFS(allNAICS!$P:$P,allNAICS!$C:$C,'Revenue per capita'!$A348,allNAICS!$E:$E,'Revenue per capita'!J$1)/$B348)</f>
        <v>4.1070216477720622</v>
      </c>
      <c r="K348" s="2">
        <f>IF('Number of Firms per 1000 Capita'!K348=0,"",SUMIFS(allNAICS!$P:$P,allNAICS!$C:$C,'Revenue per capita'!$A348,allNAICS!$E:$E,'Revenue per capita'!K$1)/$B348)</f>
        <v>14.073006012259833</v>
      </c>
      <c r="L348" s="2">
        <f>IF('Number of Firms per 1000 Capita'!L348=0,"",SUMIFS(allNAICS!$P:$P,allNAICS!$C:$C,'Revenue per capita'!$A348,allNAICS!$E:$E,'Revenue per capita'!L$1)/$B348)</f>
        <v>12.552843389241682</v>
      </c>
      <c r="M348" s="2">
        <f>IF('Number of Firms per 1000 Capita'!M348=0,"",SUMIFS(allNAICS!$P:$P,allNAICS!$C:$C,'Revenue per capita'!$A348,allNAICS!$E:$E,'Revenue per capita'!M$1)/$B348)</f>
        <v>13.129112237050538</v>
      </c>
      <c r="N348" s="2">
        <f>IF('Number of Firms per 1000 Capita'!N348=0,"",SUMIFS(allNAICS!$P:$P,allNAICS!$C:$C,'Revenue per capita'!$A348,allNAICS!$E:$E,'Revenue per capita'!N$1)/$B348)</f>
        <v>1.6049268228506519</v>
      </c>
      <c r="O348" s="2">
        <f>IF('Number of Firms per 1000 Capita'!O348=0,"",SUMIFS(allNAICS!$P:$P,allNAICS!$C:$C,'Revenue per capita'!$A348,allNAICS!$E:$E,'Revenue per capita'!O$1)/$B348)</f>
        <v>1.4999802122741659</v>
      </c>
      <c r="P348" s="2">
        <f>IF('Number of Firms per 1000 Capita'!P348=0,"",SUMIFS(allNAICS!$P:$P,allNAICS!$C:$C,'Revenue per capita'!$A348,allNAICS!$E:$E,'Revenue per capita'!P$1)/$B348)</f>
        <v>8.1281142939044173</v>
      </c>
      <c r="Q348" s="2">
        <f>IF('Number of Firms per 1000 Capita'!Q348=0,"",SUMIFS(allNAICS!$P:$P,allNAICS!$C:$C,'Revenue per capita'!$A348,allNAICS!$E:$E,'Revenue per capita'!Q$1)/$B348)</f>
        <v>1.2912336096127703</v>
      </c>
      <c r="R348" s="2">
        <f>IF('Number of Firms per 1000 Capita'!R348=0,"",SUMIFS(allNAICS!$P:$P,allNAICS!$C:$C,'Revenue per capita'!$A348,allNAICS!$E:$E,'Revenue per capita'!R$1)/$B348)</f>
        <v>4.0663017168258779</v>
      </c>
      <c r="S348" s="2">
        <f>IF('Number of Firms per 1000 Capita'!S348=0,"",SUMIFS(allNAICS!$P:$P,allNAICS!$C:$C,'Revenue per capita'!$A348,allNAICS!$E:$E,'Revenue per capita'!S$1)/$B348)</f>
        <v>1.4966013243871421</v>
      </c>
      <c r="T348" s="2">
        <f>IF('Number of Firms per 1000 Capita'!T348=0,"",SUMIFS(allNAICS!$P:$P,allNAICS!$C:$C,'Revenue per capita'!$A348,allNAICS!$E:$E,'Revenue per capita'!T$1)/$B348)</f>
        <v>1.3800419927630403</v>
      </c>
      <c r="U348" s="2">
        <f>IF('Number of Firms per 1000 Capita'!U348=0,"",SUMIFS(allNAICS!$P:$P,allNAICS!$C:$C,'Revenue per capita'!$A348,allNAICS!$E:$E,'Revenue per capita'!U$1)/$B348)</f>
        <v>7.9599111370669027</v>
      </c>
      <c r="V348" s="2">
        <f>IF('Number of Firms per 1000 Capita'!V348=0,"",SUMIFS(allNAICS!$P:$P,allNAICS!$C:$C,'Revenue per capita'!$A348,allNAICS!$E:$E,'Revenue per capita'!V$1)/$B348)</f>
        <v>0.41332601722280871</v>
      </c>
      <c r="W348" s="2">
        <f>IF('Number of Firms per 1000 Capita'!W348=0,"",SUMIFS(allNAICS!$P:$P,allNAICS!$C:$C,'Revenue per capita'!$A348,allNAICS!$E:$E,'Revenue per capita'!W$1)/$B348)</f>
        <v>1.5197497547926406</v>
      </c>
      <c r="X348" s="2">
        <f>IF('Number of Firms per 1000 Capita'!X348=0,"",SUMIFS(allNAICS!$P:$P,allNAICS!$C:$C,'Revenue per capita'!$A348,allNAICS!$E:$E,'Revenue per capita'!X$1)/$B348)</f>
        <v>0.79885188405890106</v>
      </c>
      <c r="Y348" s="2">
        <f>IF('Number of Firms per 1000 Capita'!Y348=0,"",SUMIFS(allNAICS!$P:$P,allNAICS!$C:$C,'Revenue per capita'!$A348,allNAICS!$E:$E,'Revenue per capita'!Y$1)/$B348)</f>
        <v>0.372639244087481</v>
      </c>
      <c r="Z348" s="2" t="str">
        <f>IF('Number of Firms per 1000 Capita'!Z348=0,"",SUMIFS(allNAICS!$P:$P,allNAICS!$C:$C,'Revenue per capita'!$A348,allNAICS!$E:$E,'Revenue per capita'!Z$1)/$B348)</f>
        <v/>
      </c>
    </row>
    <row r="349" spans="1:26" x14ac:dyDescent="0.45">
      <c r="A349" s="2" t="s">
        <v>840</v>
      </c>
      <c r="B349" s="2">
        <v>248279</v>
      </c>
      <c r="C349" s="2" t="s">
        <v>492</v>
      </c>
      <c r="D349" s="2">
        <v>46.602071100000003</v>
      </c>
      <c r="E349" s="2">
        <v>-120.5058987</v>
      </c>
      <c r="F349" s="3">
        <f t="shared" si="5"/>
        <v>69.061704775675764</v>
      </c>
      <c r="G349" s="2">
        <f>IF('Number of Firms per 1000 Capita'!G349=0,"",SUMIFS(allNAICS!$P:$P,allNAICS!$C:$C,'Revenue per capita'!$A349,allNAICS!$E:$E,'Revenue per capita'!G$1)/$B349)</f>
        <v>1.5757232790530009</v>
      </c>
      <c r="H349" s="2" t="str">
        <f>IF('Number of Firms per 1000 Capita'!H349=0,"",SUMIFS(allNAICS!$P:$P,allNAICS!$C:$C,'Revenue per capita'!$A349,allNAICS!$E:$E,'Revenue per capita'!H$1)/$B349)</f>
        <v/>
      </c>
      <c r="I349" s="2">
        <f>IF('Number of Firms per 1000 Capita'!I349=0,"",SUMIFS(allNAICS!$P:$P,allNAICS!$C:$C,'Revenue per capita'!$A349,allNAICS!$E:$E,'Revenue per capita'!I$1)/$B349)</f>
        <v>0.42125189806628832</v>
      </c>
      <c r="J349" s="2">
        <f>IF('Number of Firms per 1000 Capita'!J349=0,"",SUMIFS(allNAICS!$P:$P,allNAICS!$C:$C,'Revenue per capita'!$A349,allNAICS!$E:$E,'Revenue per capita'!J$1)/$B349)</f>
        <v>2.5806894662859121</v>
      </c>
      <c r="K349" s="2">
        <f>IF('Number of Firms per 1000 Capita'!K349=0,"",SUMIFS(allNAICS!$P:$P,allNAICS!$C:$C,'Revenue per capita'!$A349,allNAICS!$E:$E,'Revenue per capita'!K$1)/$B349)</f>
        <v>10.108249187406104</v>
      </c>
      <c r="L349" s="2">
        <f>IF('Number of Firms per 1000 Capita'!L349=0,"",SUMIFS(allNAICS!$P:$P,allNAICS!$C:$C,'Revenue per capita'!$A349,allNAICS!$E:$E,'Revenue per capita'!L$1)/$B349)</f>
        <v>25.463696083841164</v>
      </c>
      <c r="M349" s="2">
        <f>IF('Number of Firms per 1000 Capita'!M349=0,"",SUMIFS(allNAICS!$P:$P,allNAICS!$C:$C,'Revenue per capita'!$A349,allNAICS!$E:$E,'Revenue per capita'!M$1)/$B349)</f>
        <v>13.083216864897958</v>
      </c>
      <c r="N349" s="2">
        <f>IF('Number of Firms per 1000 Capita'!N349=0,"",SUMIFS(allNAICS!$P:$P,allNAICS!$C:$C,'Revenue per capita'!$A349,allNAICS!$E:$E,'Revenue per capita'!N$1)/$B349)</f>
        <v>1.7846817491612259</v>
      </c>
      <c r="O349" s="2">
        <f>IF('Number of Firms per 1000 Capita'!O349=0,"",SUMIFS(allNAICS!$P:$P,allNAICS!$C:$C,'Revenue per capita'!$A349,allNAICS!$E:$E,'Revenue per capita'!O$1)/$B349)</f>
        <v>1.0530250242670545</v>
      </c>
      <c r="P349" s="2">
        <f>IF('Number of Firms per 1000 Capita'!P349=0,"",SUMIFS(allNAICS!$P:$P,allNAICS!$C:$C,'Revenue per capita'!$A349,allNAICS!$E:$E,'Revenue per capita'!P$1)/$B349)</f>
        <v>1.5928813955268066</v>
      </c>
      <c r="Q349" s="2">
        <f>IF('Number of Firms per 1000 Capita'!Q349=0,"",SUMIFS(allNAICS!$P:$P,allNAICS!$C:$C,'Revenue per capita'!$A349,allNAICS!$E:$E,'Revenue per capita'!Q$1)/$B349)</f>
        <v>0.68980461496944967</v>
      </c>
      <c r="R349" s="2">
        <f>IF('Number of Firms per 1000 Capita'!R349=0,"",SUMIFS(allNAICS!$P:$P,allNAICS!$C:$C,'Revenue per capita'!$A349,allNAICS!$E:$E,'Revenue per capita'!R$1)/$B349)</f>
        <v>0.93825897478240206</v>
      </c>
      <c r="S349" s="2">
        <f>IF('Number of Firms per 1000 Capita'!S349=0,"",SUMIFS(allNAICS!$P:$P,allNAICS!$C:$C,'Revenue per capita'!$A349,allNAICS!$E:$E,'Revenue per capita'!S$1)/$B349)</f>
        <v>1.126067851086882</v>
      </c>
      <c r="T349" s="2">
        <f>IF('Number of Firms per 1000 Capita'!T349=0,"",SUMIFS(allNAICS!$P:$P,allNAICS!$C:$C,'Revenue per capita'!$A349,allNAICS!$E:$E,'Revenue per capita'!T$1)/$B349)</f>
        <v>0.30079064278493145</v>
      </c>
      <c r="U349" s="2">
        <f>IF('Number of Firms per 1000 Capita'!U349=0,"",SUMIFS(allNAICS!$P:$P,allNAICS!$C:$C,'Revenue per capita'!$A349,allNAICS!$E:$E,'Revenue per capita'!U$1)/$B349)</f>
        <v>6.3039121311105655</v>
      </c>
      <c r="V349" s="2">
        <f>IF('Number of Firms per 1000 Capita'!V349=0,"",SUMIFS(allNAICS!$P:$P,allNAICS!$C:$C,'Revenue per capita'!$A349,allNAICS!$E:$E,'Revenue per capita'!V$1)/$B349)</f>
        <v>0.33027360348640039</v>
      </c>
      <c r="W349" s="2">
        <f>IF('Number of Firms per 1000 Capita'!W349=0,"",SUMIFS(allNAICS!$P:$P,allNAICS!$C:$C,'Revenue per capita'!$A349,allNAICS!$E:$E,'Revenue per capita'!W$1)/$B349)</f>
        <v>1.1216413792547899</v>
      </c>
      <c r="X349" s="2">
        <f>IF('Number of Firms per 1000 Capita'!X349=0,"",SUMIFS(allNAICS!$P:$P,allNAICS!$C:$C,'Revenue per capita'!$A349,allNAICS!$E:$E,'Revenue per capita'!X$1)/$B349)</f>
        <v>0.58754062969481913</v>
      </c>
      <c r="Y349" s="2" t="str">
        <f>IF('Number of Firms per 1000 Capita'!Y349=0,"",SUMIFS(allNAICS!$P:$P,allNAICS!$C:$C,'Revenue per capita'!$A349,allNAICS!$E:$E,'Revenue per capita'!Y$1)/$B349)</f>
        <v/>
      </c>
      <c r="Z349" s="2" t="str">
        <f>IF('Number of Firms per 1000 Capita'!Z349=0,"",SUMIFS(allNAICS!$P:$P,allNAICS!$C:$C,'Revenue per capita'!$A349,allNAICS!$E:$E,'Revenue per capita'!Z$1)/$B349)</f>
        <v/>
      </c>
    </row>
    <row r="350" spans="1:26" x14ac:dyDescent="0.45">
      <c r="A350" s="2" t="s">
        <v>841</v>
      </c>
      <c r="B350" s="2">
        <v>442216</v>
      </c>
      <c r="C350" s="2" t="s">
        <v>459</v>
      </c>
      <c r="D350" s="2">
        <v>39.962598399999997</v>
      </c>
      <c r="E350" s="2">
        <v>-76.727744999999999</v>
      </c>
      <c r="F350" s="3">
        <f t="shared" si="5"/>
        <v>80.015033377354044</v>
      </c>
      <c r="G350" s="2">
        <f>IF('Number of Firms per 1000 Capita'!G350=0,"",SUMIFS(allNAICS!$P:$P,allNAICS!$C:$C,'Revenue per capita'!$A350,allNAICS!$E:$E,'Revenue per capita'!G$1)/$B350)</f>
        <v>0</v>
      </c>
      <c r="H350" s="2" t="str">
        <f>IF('Number of Firms per 1000 Capita'!H350=0,"",SUMIFS(allNAICS!$P:$P,allNAICS!$C:$C,'Revenue per capita'!$A350,allNAICS!$E:$E,'Revenue per capita'!H$1)/$B350)</f>
        <v/>
      </c>
      <c r="I350" s="2" t="str">
        <f>IF('Number of Firms per 1000 Capita'!I350=0,"",SUMIFS(allNAICS!$P:$P,allNAICS!$C:$C,'Revenue per capita'!$A350,allNAICS!$E:$E,'Revenue per capita'!I$1)/$B350)</f>
        <v/>
      </c>
      <c r="J350" s="2">
        <f>IF('Number of Firms per 1000 Capita'!J350=0,"",SUMIFS(allNAICS!$P:$P,allNAICS!$C:$C,'Revenue per capita'!$A350,allNAICS!$E:$E,'Revenue per capita'!J$1)/$B350)</f>
        <v>4.2282187890080865</v>
      </c>
      <c r="K350" s="2">
        <f>IF('Number of Firms per 1000 Capita'!K350=0,"",SUMIFS(allNAICS!$P:$P,allNAICS!$C:$C,'Revenue per capita'!$A350,allNAICS!$E:$E,'Revenue per capita'!K$1)/$B350)</f>
        <v>25.673878828445826</v>
      </c>
      <c r="L350" s="2">
        <f>IF('Number of Firms per 1000 Capita'!L350=0,"",SUMIFS(allNAICS!$P:$P,allNAICS!$C:$C,'Revenue per capita'!$A350,allNAICS!$E:$E,'Revenue per capita'!L$1)/$B350)</f>
        <v>18.232782169799375</v>
      </c>
      <c r="M350" s="2">
        <f>IF('Number of Firms per 1000 Capita'!M350=0,"",SUMIFS(allNAICS!$P:$P,allNAICS!$C:$C,'Revenue per capita'!$A350,allNAICS!$E:$E,'Revenue per capita'!M$1)/$B350)</f>
        <v>11.196125875137941</v>
      </c>
      <c r="N350" s="2">
        <f>IF('Number of Firms per 1000 Capita'!N350=0,"",SUMIFS(allNAICS!$P:$P,allNAICS!$C:$C,'Revenue per capita'!$A350,allNAICS!$E:$E,'Revenue per capita'!N$1)/$B350)</f>
        <v>2.3434204099354163</v>
      </c>
      <c r="O350" s="2">
        <f>IF('Number of Firms per 1000 Capita'!O350=0,"",SUMIFS(allNAICS!$P:$P,allNAICS!$C:$C,'Revenue per capita'!$A350,allNAICS!$E:$E,'Revenue per capita'!O$1)/$B350)</f>
        <v>0.89751840729417298</v>
      </c>
      <c r="P350" s="2">
        <f>IF('Number of Firms per 1000 Capita'!P350=0,"",SUMIFS(allNAICS!$P:$P,allNAICS!$C:$C,'Revenue per capita'!$A350,allNAICS!$E:$E,'Revenue per capita'!P$1)/$B350)</f>
        <v>2.1785733668614431</v>
      </c>
      <c r="Q350" s="2">
        <f>IF('Number of Firms per 1000 Capita'!Q350=0,"",SUMIFS(allNAICS!$P:$P,allNAICS!$C:$C,'Revenue per capita'!$A350,allNAICS!$E:$E,'Revenue per capita'!Q$1)/$B350)</f>
        <v>1.5805782694429871</v>
      </c>
      <c r="R350" s="2">
        <f>IF('Number of Firms per 1000 Capita'!R350=0,"",SUMIFS(allNAICS!$P:$P,allNAICS!$C:$C,'Revenue per capita'!$A350,allNAICS!$E:$E,'Revenue per capita'!R$1)/$B350)</f>
        <v>1.5800423322539212</v>
      </c>
      <c r="S350" s="2">
        <f>IF('Number of Firms per 1000 Capita'!S350=0,"",SUMIFS(allNAICS!$P:$P,allNAICS!$C:$C,'Revenue per capita'!$A350,allNAICS!$E:$E,'Revenue per capita'!S$1)/$B350)</f>
        <v>1.5608842737485753</v>
      </c>
      <c r="T350" s="2">
        <f>IF('Number of Firms per 1000 Capita'!T350=0,"",SUMIFS(allNAICS!$P:$P,allNAICS!$C:$C,'Revenue per capita'!$A350,allNAICS!$E:$E,'Revenue per capita'!T$1)/$B350)</f>
        <v>0.44601280822041717</v>
      </c>
      <c r="U350" s="2">
        <f>IF('Number of Firms per 1000 Capita'!U350=0,"",SUMIFS(allNAICS!$P:$P,allNAICS!$C:$C,'Revenue per capita'!$A350,allNAICS!$E:$E,'Revenue per capita'!U$1)/$B350)</f>
        <v>6.5636838106264808</v>
      </c>
      <c r="V350" s="2">
        <f>IF('Number of Firms per 1000 Capita'!V350=0,"",SUMIFS(allNAICS!$P:$P,allNAICS!$C:$C,'Revenue per capita'!$A350,allNAICS!$E:$E,'Revenue per capita'!V$1)/$B350)</f>
        <v>0.29950069649221195</v>
      </c>
      <c r="W350" s="2">
        <f>IF('Number of Firms per 1000 Capita'!W350=0,"",SUMIFS(allNAICS!$P:$P,allNAICS!$C:$C,'Revenue per capita'!$A350,allNAICS!$E:$E,'Revenue per capita'!W$1)/$B350)</f>
        <v>1.2656077572950775</v>
      </c>
      <c r="X350" s="2">
        <f>IF('Number of Firms per 1000 Capita'!X350=0,"",SUMIFS(allNAICS!$P:$P,allNAICS!$C:$C,'Revenue per capita'!$A350,allNAICS!$E:$E,'Revenue per capita'!X$1)/$B350)</f>
        <v>1.373211281364763</v>
      </c>
      <c r="Y350" s="2">
        <f>IF('Number of Firms per 1000 Capita'!Y350=0,"",SUMIFS(allNAICS!$P:$P,allNAICS!$C:$C,'Revenue per capita'!$A350,allNAICS!$E:$E,'Revenue per capita'!Y$1)/$B350)</f>
        <v>0.59499430142735676</v>
      </c>
      <c r="Z350" s="2">
        <f>IF('Number of Firms per 1000 Capita'!Z350=0,"",SUMIFS(allNAICS!$P:$P,allNAICS!$C:$C,'Revenue per capita'!$A350,allNAICS!$E:$E,'Revenue per capita'!Z$1)/$B350)</f>
        <v>0</v>
      </c>
    </row>
    <row r="351" spans="1:26" x14ac:dyDescent="0.45">
      <c r="A351" s="2" t="s">
        <v>842</v>
      </c>
      <c r="B351" s="2">
        <v>548821</v>
      </c>
      <c r="C351" s="2" t="s">
        <v>447</v>
      </c>
      <c r="D351" s="2">
        <v>41.099780299999999</v>
      </c>
      <c r="E351" s="2">
        <v>80.649519400000003</v>
      </c>
      <c r="F351" s="3">
        <f t="shared" si="5"/>
        <v>85.555550899109178</v>
      </c>
      <c r="G351" s="2">
        <f>IF('Number of Firms per 1000 Capita'!G351=0,"",SUMIFS(allNAICS!$P:$P,allNAICS!$C:$C,'Revenue per capita'!$A351,allNAICS!$E:$E,'Revenue per capita'!G$1)/$B351)</f>
        <v>0</v>
      </c>
      <c r="H351" s="2">
        <f>IF('Number of Firms per 1000 Capita'!H351=0,"",SUMIFS(allNAICS!$P:$P,allNAICS!$C:$C,'Revenue per capita'!$A351,allNAICS!$E:$E,'Revenue per capita'!H$1)/$B351)</f>
        <v>0.28757463726788879</v>
      </c>
      <c r="I351" s="2" t="str">
        <f>IF('Number of Firms per 1000 Capita'!I351=0,"",SUMIFS(allNAICS!$P:$P,allNAICS!$C:$C,'Revenue per capita'!$A351,allNAICS!$E:$E,'Revenue per capita'!I$1)/$B351)</f>
        <v/>
      </c>
      <c r="J351" s="2">
        <f>IF('Number of Firms per 1000 Capita'!J351=0,"",SUMIFS(allNAICS!$P:$P,allNAICS!$C:$C,'Revenue per capita'!$A351,allNAICS!$E:$E,'Revenue per capita'!J$1)/$B351)</f>
        <v>4.1759735870165322</v>
      </c>
      <c r="K351" s="2">
        <f>IF('Number of Firms per 1000 Capita'!K351=0,"",SUMIFS(allNAICS!$P:$P,allNAICS!$C:$C,'Revenue per capita'!$A351,allNAICS!$E:$E,'Revenue per capita'!K$1)/$B351)</f>
        <v>29.009483966539182</v>
      </c>
      <c r="L351" s="2">
        <f>IF('Number of Firms per 1000 Capita'!L351=0,"",SUMIFS(allNAICS!$P:$P,allNAICS!$C:$C,'Revenue per capita'!$A351,allNAICS!$E:$E,'Revenue per capita'!L$1)/$B351)</f>
        <v>15.972185831081537</v>
      </c>
      <c r="M351" s="2">
        <f>IF('Number of Firms per 1000 Capita'!M351=0,"",SUMIFS(allNAICS!$P:$P,allNAICS!$C:$C,'Revenue per capita'!$A351,allNAICS!$E:$E,'Revenue per capita'!M$1)/$B351)</f>
        <v>12.962987932313085</v>
      </c>
      <c r="N351" s="2">
        <f>IF('Number of Firms per 1000 Capita'!N351=0,"",SUMIFS(allNAICS!$P:$P,allNAICS!$C:$C,'Revenue per capita'!$A351,allNAICS!$E:$E,'Revenue per capita'!N$1)/$B351)</f>
        <v>2.3455917320947997</v>
      </c>
      <c r="O351" s="2">
        <f>IF('Number of Firms per 1000 Capita'!O351=0,"",SUMIFS(allNAICS!$P:$P,allNAICS!$C:$C,'Revenue per capita'!$A351,allNAICS!$E:$E,'Revenue per capita'!O$1)/$B351)</f>
        <v>1.9146971416910068</v>
      </c>
      <c r="P351" s="2">
        <f>IF('Number of Firms per 1000 Capita'!P351=0,"",SUMIFS(allNAICS!$P:$P,allNAICS!$C:$C,'Revenue per capita'!$A351,allNAICS!$E:$E,'Revenue per capita'!P$1)/$B351)</f>
        <v>2.4762791511257767</v>
      </c>
      <c r="Q351" s="2">
        <f>IF('Number of Firms per 1000 Capita'!Q351=0,"",SUMIFS(allNAICS!$P:$P,allNAICS!$C:$C,'Revenue per capita'!$A351,allNAICS!$E:$E,'Revenue per capita'!Q$1)/$B351)</f>
        <v>1.4636156415297519</v>
      </c>
      <c r="R351" s="2">
        <f>IF('Number of Firms per 1000 Capita'!R351=0,"",SUMIFS(allNAICS!$P:$P,allNAICS!$C:$C,'Revenue per capita'!$A351,allNAICS!$E:$E,'Revenue per capita'!R$1)/$B351)</f>
        <v>1.9280876642839833</v>
      </c>
      <c r="S351" s="2">
        <f>IF('Number of Firms per 1000 Capita'!S351=0,"",SUMIFS(allNAICS!$P:$P,allNAICS!$C:$C,'Revenue per capita'!$A351,allNAICS!$E:$E,'Revenue per capita'!S$1)/$B351)</f>
        <v>1.9049471503459234</v>
      </c>
      <c r="T351" s="2">
        <f>IF('Number of Firms per 1000 Capita'!T351=0,"",SUMIFS(allNAICS!$P:$P,allNAICS!$C:$C,'Revenue per capita'!$A351,allNAICS!$E:$E,'Revenue per capita'!T$1)/$B351)</f>
        <v>0.27639066289373038</v>
      </c>
      <c r="U351" s="2">
        <f>IF('Number of Firms per 1000 Capita'!U351=0,"",SUMIFS(allNAICS!$P:$P,allNAICS!$C:$C,'Revenue per capita'!$A351,allNAICS!$E:$E,'Revenue per capita'!U$1)/$B351)</f>
        <v>7.3587453832852603</v>
      </c>
      <c r="V351" s="2">
        <f>IF('Number of Firms per 1000 Capita'!V351=0,"",SUMIFS(allNAICS!$P:$P,allNAICS!$C:$C,'Revenue per capita'!$A351,allNAICS!$E:$E,'Revenue per capita'!V$1)/$B351)</f>
        <v>0.24587433789887778</v>
      </c>
      <c r="W351" s="2">
        <f>IF('Number of Firms per 1000 Capita'!W351=0,"",SUMIFS(allNAICS!$P:$P,allNAICS!$C:$C,'Revenue per capita'!$A351,allNAICS!$E:$E,'Revenue per capita'!W$1)/$B351)</f>
        <v>2.219592544745919</v>
      </c>
      <c r="X351" s="2">
        <f>IF('Number of Firms per 1000 Capita'!X351=0,"",SUMIFS(allNAICS!$P:$P,allNAICS!$C:$C,'Revenue per capita'!$A351,allNAICS!$E:$E,'Revenue per capita'!X$1)/$B351)</f>
        <v>0.8070973960544513</v>
      </c>
      <c r="Y351" s="2">
        <f>IF('Number of Firms per 1000 Capita'!Y351=0,"",SUMIFS(allNAICS!$P:$P,allNAICS!$C:$C,'Revenue per capita'!$A351,allNAICS!$E:$E,'Revenue per capita'!Y$1)/$B351)</f>
        <v>0.20642613894147638</v>
      </c>
      <c r="Z351" s="2" t="str">
        <f>IF('Number of Firms per 1000 Capita'!Z351=0,"",SUMIFS(allNAICS!$P:$P,allNAICS!$C:$C,'Revenue per capita'!$A351,allNAICS!$E:$E,'Revenue per capita'!Z$1)/$B351)</f>
        <v/>
      </c>
    </row>
    <row r="352" spans="1:26" x14ac:dyDescent="0.45">
      <c r="A352" s="2" t="s">
        <v>843</v>
      </c>
      <c r="B352" s="2">
        <v>170227</v>
      </c>
      <c r="C352" s="2" t="s">
        <v>480</v>
      </c>
      <c r="D352" s="2">
        <v>39.140447700000003</v>
      </c>
      <c r="E352" s="2">
        <v>-121.6169108</v>
      </c>
      <c r="F352" s="3">
        <f t="shared" si="5"/>
        <v>30.332720426254348</v>
      </c>
      <c r="G352" s="2">
        <f>IF('Number of Firms per 1000 Capita'!G352=0,"",SUMIFS(allNAICS!$P:$P,allNAICS!$C:$C,'Revenue per capita'!$A352,allNAICS!$E:$E,'Revenue per capita'!G$1)/$B352)</f>
        <v>0.41801241871148526</v>
      </c>
      <c r="H352" s="2">
        <f>IF('Number of Firms per 1000 Capita'!H352=0,"",SUMIFS(allNAICS!$P:$P,allNAICS!$C:$C,'Revenue per capita'!$A352,allNAICS!$E:$E,'Revenue per capita'!H$1)/$B352)</f>
        <v>0.1684809107838357</v>
      </c>
      <c r="I352" s="2" t="str">
        <f>IF('Number of Firms per 1000 Capita'!I352=0,"",SUMIFS(allNAICS!$P:$P,allNAICS!$C:$C,'Revenue per capita'!$A352,allNAICS!$E:$E,'Revenue per capita'!I$1)/$B352)</f>
        <v/>
      </c>
      <c r="J352" s="2">
        <f>IF('Number of Firms per 1000 Capita'!J352=0,"",SUMIFS(allNAICS!$P:$P,allNAICS!$C:$C,'Revenue per capita'!$A352,allNAICS!$E:$E,'Revenue per capita'!J$1)/$B352)</f>
        <v>0</v>
      </c>
      <c r="K352" s="2">
        <f>IF('Number of Firms per 1000 Capita'!K352=0,"",SUMIFS(allNAICS!$P:$P,allNAICS!$C:$C,'Revenue per capita'!$A352,allNAICS!$E:$E,'Revenue per capita'!K$1)/$B352)</f>
        <v>3.0963243198787502</v>
      </c>
      <c r="L352" s="2">
        <f>IF('Number of Firms per 1000 Capita'!L352=0,"",SUMIFS(allNAICS!$P:$P,allNAICS!$C:$C,'Revenue per capita'!$A352,allNAICS!$E:$E,'Revenue per capita'!L$1)/$B352)</f>
        <v>6.7274874138650151</v>
      </c>
      <c r="M352" s="2">
        <f>IF('Number of Firms per 1000 Capita'!M352=0,"",SUMIFS(allNAICS!$P:$P,allNAICS!$C:$C,'Revenue per capita'!$A352,allNAICS!$E:$E,'Revenue per capita'!M$1)/$B352)</f>
        <v>8.3473890745886372</v>
      </c>
      <c r="N352" s="2">
        <f>IF('Number of Firms per 1000 Capita'!N352=0,"",SUMIFS(allNAICS!$P:$P,allNAICS!$C:$C,'Revenue per capita'!$A352,allNAICS!$E:$E,'Revenue per capita'!N$1)/$B352)</f>
        <v>1.2550887931996686</v>
      </c>
      <c r="O352" s="2">
        <f>IF('Number of Firms per 1000 Capita'!O352=0,"",SUMIFS(allNAICS!$P:$P,allNAICS!$C:$C,'Revenue per capita'!$A352,allNAICS!$E:$E,'Revenue per capita'!O$1)/$B352)</f>
        <v>0.61836253943263997</v>
      </c>
      <c r="P352" s="2">
        <f>IF('Number of Firms per 1000 Capita'!P352=0,"",SUMIFS(allNAICS!$P:$P,allNAICS!$C:$C,'Revenue per capita'!$A352,allNAICS!$E:$E,'Revenue per capita'!P$1)/$B352)</f>
        <v>1.039100730201437</v>
      </c>
      <c r="Q352" s="2">
        <f>IF('Number of Firms per 1000 Capita'!Q352=0,"",SUMIFS(allNAICS!$P:$P,allNAICS!$C:$C,'Revenue per capita'!$A352,allNAICS!$E:$E,'Revenue per capita'!Q$1)/$B352)</f>
        <v>0.67836477174596277</v>
      </c>
      <c r="R352" s="2">
        <f>IF('Number of Firms per 1000 Capita'!R352=0,"",SUMIFS(allNAICS!$P:$P,allNAICS!$C:$C,'Revenue per capita'!$A352,allNAICS!$E:$E,'Revenue per capita'!R$1)/$B352)</f>
        <v>1.1437844760231926</v>
      </c>
      <c r="S352" s="2">
        <f>IF('Number of Firms per 1000 Capita'!S352=0,"",SUMIFS(allNAICS!$P:$P,allNAICS!$C:$C,'Revenue per capita'!$A352,allNAICS!$E:$E,'Revenue per capita'!S$1)/$B352)</f>
        <v>0.69925452484036021</v>
      </c>
      <c r="T352" s="2">
        <f>IF('Number of Firms per 1000 Capita'!T352=0,"",SUMIFS(allNAICS!$P:$P,allNAICS!$C:$C,'Revenue per capita'!$A352,allNAICS!$E:$E,'Revenue per capita'!T$1)/$B352)</f>
        <v>0.17695195239298114</v>
      </c>
      <c r="U352" s="2">
        <f>IF('Number of Firms per 1000 Capita'!U352=0,"",SUMIFS(allNAICS!$P:$P,allNAICS!$C:$C,'Revenue per capita'!$A352,allNAICS!$E:$E,'Revenue per capita'!U$1)/$B352)</f>
        <v>5.2686119123288311</v>
      </c>
      <c r="V352" s="2">
        <f>IF('Number of Firms per 1000 Capita'!V352=0,"",SUMIFS(allNAICS!$P:$P,allNAICS!$C:$C,'Revenue per capita'!$A352,allNAICS!$E:$E,'Revenue per capita'!V$1)/$B352)</f>
        <v>0.1373518889482867</v>
      </c>
      <c r="W352" s="2">
        <f>IF('Number of Firms per 1000 Capita'!W352=0,"",SUMIFS(allNAICS!$P:$P,allNAICS!$C:$C,'Revenue per capita'!$A352,allNAICS!$E:$E,'Revenue per capita'!W$1)/$B352)</f>
        <v>0.55815469931326989</v>
      </c>
      <c r="X352" s="2">
        <f>IF('Number of Firms per 1000 Capita'!X352=0,"",SUMIFS(allNAICS!$P:$P,allNAICS!$C:$C,'Revenue per capita'!$A352,allNAICS!$E:$E,'Revenue per capita'!X$1)/$B352)</f>
        <v>0</v>
      </c>
      <c r="Y352" s="2" t="str">
        <f>IF('Number of Firms per 1000 Capita'!Y352=0,"",SUMIFS(allNAICS!$P:$P,allNAICS!$C:$C,'Revenue per capita'!$A352,allNAICS!$E:$E,'Revenue per capita'!Y$1)/$B352)</f>
        <v/>
      </c>
      <c r="Z352" s="2" t="str">
        <f>IF('Number of Firms per 1000 Capita'!Z352=0,"",SUMIFS(allNAICS!$P:$P,allNAICS!$C:$C,'Revenue per capita'!$A352,allNAICS!$E:$E,'Revenue per capita'!Z$1)/$B352)</f>
        <v/>
      </c>
    </row>
    <row r="353" spans="1:26" x14ac:dyDescent="0.45">
      <c r="A353" s="2" t="s">
        <v>844</v>
      </c>
      <c r="B353" s="2">
        <v>204281</v>
      </c>
      <c r="C353" s="2" t="s">
        <v>595</v>
      </c>
      <c r="D353" s="2">
        <v>32.6926512</v>
      </c>
      <c r="E353" s="2">
        <v>-114.62769160000001</v>
      </c>
      <c r="F353" s="3">
        <f t="shared" si="5"/>
        <v>35.047527670218962</v>
      </c>
      <c r="G353" s="2">
        <f>IF('Number of Firms per 1000 Capita'!G353=0,"",SUMIFS(allNAICS!$P:$P,allNAICS!$C:$C,'Revenue per capita'!$A353,allNAICS!$E:$E,'Revenue per capita'!G$1)/$B353)</f>
        <v>0.40869194883518289</v>
      </c>
      <c r="H353" s="2" t="str">
        <f>IF('Number of Firms per 1000 Capita'!H353=0,"",SUMIFS(allNAICS!$P:$P,allNAICS!$C:$C,'Revenue per capita'!$A353,allNAICS!$E:$E,'Revenue per capita'!H$1)/$B353)</f>
        <v/>
      </c>
      <c r="I353" s="2" t="str">
        <f>IF('Number of Firms per 1000 Capita'!I353=0,"",SUMIFS(allNAICS!$P:$P,allNAICS!$C:$C,'Revenue per capita'!$A353,allNAICS!$E:$E,'Revenue per capita'!I$1)/$B353)</f>
        <v/>
      </c>
      <c r="J353" s="2">
        <f>IF('Number of Firms per 1000 Capita'!J353=0,"",SUMIFS(allNAICS!$P:$P,allNAICS!$C:$C,'Revenue per capita'!$A353,allNAICS!$E:$E,'Revenue per capita'!J$1)/$B353)</f>
        <v>1.757490907132822</v>
      </c>
      <c r="K353" s="2">
        <f>IF('Number of Firms per 1000 Capita'!K353=0,"",SUMIFS(allNAICS!$P:$P,allNAICS!$C:$C,'Revenue per capita'!$A353,allNAICS!$E:$E,'Revenue per capita'!K$1)/$B353)</f>
        <v>4.3318517140605346</v>
      </c>
      <c r="L353" s="2">
        <f>IF('Number of Firms per 1000 Capita'!L353=0,"",SUMIFS(allNAICS!$P:$P,allNAICS!$C:$C,'Revenue per capita'!$A353,allNAICS!$E:$E,'Revenue per capita'!L$1)/$B353)</f>
        <v>6.714094800789109</v>
      </c>
      <c r="M353" s="2">
        <f>IF('Number of Firms per 1000 Capita'!M353=0,"",SUMIFS(allNAICS!$P:$P,allNAICS!$C:$C,'Revenue per capita'!$A353,allNAICS!$E:$E,'Revenue per capita'!M$1)/$B353)</f>
        <v>9.5969718182307702</v>
      </c>
      <c r="N353" s="2">
        <f>IF('Number of Firms per 1000 Capita'!N353=0,"",SUMIFS(allNAICS!$P:$P,allNAICS!$C:$C,'Revenue per capita'!$A353,allNAICS!$E:$E,'Revenue per capita'!N$1)/$B353)</f>
        <v>0.68776831912904279</v>
      </c>
      <c r="O353" s="2">
        <f>IF('Number of Firms per 1000 Capita'!O353=0,"",SUMIFS(allNAICS!$P:$P,allNAICS!$C:$C,'Revenue per capita'!$A353,allNAICS!$E:$E,'Revenue per capita'!O$1)/$B353)</f>
        <v>1.4158585477846692</v>
      </c>
      <c r="P353" s="2">
        <f>IF('Number of Firms per 1000 Capita'!P353=0,"",SUMIFS(allNAICS!$P:$P,allNAICS!$C:$C,'Revenue per capita'!$A353,allNAICS!$E:$E,'Revenue per capita'!P$1)/$B353)</f>
        <v>1.0672896647265286</v>
      </c>
      <c r="Q353" s="2">
        <f>IF('Number of Firms per 1000 Capita'!Q353=0,"",SUMIFS(allNAICS!$P:$P,allNAICS!$C:$C,'Revenue per capita'!$A353,allNAICS!$E:$E,'Revenue per capita'!Q$1)/$B353)</f>
        <v>0.7384827761759537</v>
      </c>
      <c r="R353" s="2">
        <f>IF('Number of Firms per 1000 Capita'!R353=0,"",SUMIFS(allNAICS!$P:$P,allNAICS!$C:$C,'Revenue per capita'!$A353,allNAICS!$E:$E,'Revenue per capita'!R$1)/$B353)</f>
        <v>0.67798767384142433</v>
      </c>
      <c r="S353" s="2">
        <f>IF('Number of Firms per 1000 Capita'!S353=0,"",SUMIFS(allNAICS!$P:$P,allNAICS!$C:$C,'Revenue per capita'!$A353,allNAICS!$E:$E,'Revenue per capita'!S$1)/$B353)</f>
        <v>1.2680033874907604</v>
      </c>
      <c r="T353" s="2">
        <f>IF('Number of Firms per 1000 Capita'!T353=0,"",SUMIFS(allNAICS!$P:$P,allNAICS!$C:$C,'Revenue per capita'!$A353,allNAICS!$E:$E,'Revenue per capita'!T$1)/$B353)</f>
        <v>0.15474762704314154</v>
      </c>
      <c r="U353" s="2">
        <f>IF('Number of Firms per 1000 Capita'!U353=0,"",SUMIFS(allNAICS!$P:$P,allNAICS!$C:$C,'Revenue per capita'!$A353,allNAICS!$E:$E,'Revenue per capita'!U$1)/$B353)</f>
        <v>3.9058747509557912</v>
      </c>
      <c r="V353" s="2">
        <f>IF('Number of Firms per 1000 Capita'!V353=0,"",SUMIFS(allNAICS!$P:$P,allNAICS!$C:$C,'Revenue per capita'!$A353,allNAICS!$E:$E,'Revenue per capita'!V$1)/$B353)</f>
        <v>6.8562421370563092E-2</v>
      </c>
      <c r="W353" s="2">
        <f>IF('Number of Firms per 1000 Capita'!W353=0,"",SUMIFS(allNAICS!$P:$P,allNAICS!$C:$C,'Revenue per capita'!$A353,allNAICS!$E:$E,'Revenue per capita'!W$1)/$B353)</f>
        <v>1.840557859027516</v>
      </c>
      <c r="X353" s="2">
        <f>IF('Number of Firms per 1000 Capita'!X353=0,"",SUMIFS(allNAICS!$P:$P,allNAICS!$C:$C,'Revenue per capita'!$A353,allNAICS!$E:$E,'Revenue per capita'!X$1)/$B353)</f>
        <v>0.41329345362515357</v>
      </c>
      <c r="Y353" s="2" t="str">
        <f>IF('Number of Firms per 1000 Capita'!Y353=0,"",SUMIFS(allNAICS!$P:$P,allNAICS!$C:$C,'Revenue per capita'!$A353,allNAICS!$E:$E,'Revenue per capita'!Y$1)/$B353)</f>
        <v/>
      </c>
      <c r="Z353" s="2" t="str">
        <f>IF('Number of Firms per 1000 Capita'!Z353=0,"",SUMIFS(allNAICS!$P:$P,allNAICS!$C:$C,'Revenue per capita'!$A353,allNAICS!$E:$E,'Revenue per capita'!Z$1)/$B353)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53"/>
  <sheetViews>
    <sheetView topLeftCell="C1" workbookViewId="0">
      <selection activeCell="F2" sqref="F2:F353"/>
    </sheetView>
  </sheetViews>
  <sheetFormatPr defaultRowHeight="14.25" x14ac:dyDescent="0.45"/>
  <cols>
    <col min="1" max="1" width="39.86328125" style="2" bestFit="1" customWidth="1"/>
    <col min="2" max="5" width="9.06640625" style="2"/>
    <col min="6" max="6" width="17.796875" style="2" bestFit="1" customWidth="1"/>
    <col min="7" max="16384" width="9.06640625" style="2"/>
  </cols>
  <sheetData>
    <row r="1" spans="1:26" x14ac:dyDescent="0.45">
      <c r="A1" s="2" t="s">
        <v>440</v>
      </c>
      <c r="B1" s="2" t="s">
        <v>875</v>
      </c>
      <c r="C1" s="2" t="s">
        <v>441</v>
      </c>
      <c r="D1" s="2" t="s">
        <v>442</v>
      </c>
      <c r="E1" s="2" t="s">
        <v>443</v>
      </c>
      <c r="F1" s="2">
        <v>0</v>
      </c>
      <c r="G1" s="2">
        <v>11</v>
      </c>
      <c r="H1" s="2">
        <v>21</v>
      </c>
      <c r="I1" s="2">
        <v>22</v>
      </c>
      <c r="J1" s="2">
        <v>23</v>
      </c>
      <c r="K1" s="2" t="s">
        <v>38</v>
      </c>
      <c r="L1" s="2">
        <v>42</v>
      </c>
      <c r="M1" s="2" t="s">
        <v>41</v>
      </c>
      <c r="N1" s="2" t="s">
        <v>43</v>
      </c>
      <c r="O1" s="2">
        <v>51</v>
      </c>
      <c r="P1" s="2">
        <v>52</v>
      </c>
      <c r="Q1" s="2">
        <v>53</v>
      </c>
      <c r="R1" s="2">
        <v>54</v>
      </c>
      <c r="S1" s="2">
        <v>56</v>
      </c>
      <c r="T1" s="2">
        <v>61</v>
      </c>
      <c r="U1" s="2">
        <v>62</v>
      </c>
      <c r="V1" s="2">
        <v>71</v>
      </c>
      <c r="W1" s="2">
        <v>72</v>
      </c>
      <c r="X1" s="2">
        <v>81</v>
      </c>
      <c r="Y1" s="2">
        <v>55</v>
      </c>
      <c r="Z1" s="2">
        <v>99</v>
      </c>
    </row>
    <row r="2" spans="1:26" x14ac:dyDescent="0.45">
      <c r="A2" s="2" t="s">
        <v>444</v>
      </c>
      <c r="B2" s="2">
        <v>169000</v>
      </c>
      <c r="C2" s="2" t="s">
        <v>445</v>
      </c>
      <c r="D2" s="2">
        <v>32.448736400000001</v>
      </c>
      <c r="E2" s="2">
        <v>-99.733143900000002</v>
      </c>
      <c r="F2" s="2">
        <f>SUM(G2:Z2)</f>
        <v>1.0014862153526045</v>
      </c>
      <c r="G2" s="2">
        <f>'Number of Firms per 1000 Capita'!G2/'Number of Firms per 1000 Capita'!$F2</f>
        <v>1.5233707364197073E-2</v>
      </c>
      <c r="H2" s="2">
        <f>'Number of Firms per 1000 Capita'!H2/'Number of Firms per 1000 Capita'!$F2</f>
        <v>5.0828565059077062E-2</v>
      </c>
      <c r="I2" s="2">
        <f>'Number of Firms per 1000 Capita'!I2/'Number of Firms per 1000 Capita'!$F2</f>
        <v>2.8238091699487257E-3</v>
      </c>
      <c r="J2" s="2">
        <f>'Number of Firms per 1000 Capita'!J2/'Number of Firms per 1000 Capita'!$F2</f>
        <v>0.14743256297837556</v>
      </c>
      <c r="K2" s="2">
        <f>'Number of Firms per 1000 Capita'!K2/'Number of Firms per 1000 Capita'!$F2</f>
        <v>1.9395110351489931E-2</v>
      </c>
      <c r="L2" s="2">
        <f>'Number of Firms per 1000 Capita'!L2/'Number of Firms per 1000 Capita'!$F2</f>
        <v>2.2293230289068888E-2</v>
      </c>
      <c r="M2" s="2">
        <f>'Number of Firms per 1000 Capita'!M2/'Number of Firms per 1000 Capita'!$F2</f>
        <v>0.11726239132050234</v>
      </c>
      <c r="N2" s="2">
        <f>'Number of Firms per 1000 Capita'!N2/'Number of Firms per 1000 Capita'!$F2</f>
        <v>3.1210522404696441E-2</v>
      </c>
      <c r="O2" s="2">
        <f>'Number of Firms per 1000 Capita'!O2/'Number of Firms per 1000 Capita'!$F2</f>
        <v>1.7611651928364423E-2</v>
      </c>
      <c r="P2" s="2">
        <f>'Number of Firms per 1000 Capita'!P2/'Number of Firms per 1000 Capita'!$F2</f>
        <v>3.6263654603552055E-2</v>
      </c>
      <c r="Q2" s="2">
        <f>'Number of Firms per 1000 Capita'!Q2/'Number of Firms per 1000 Capita'!$F2</f>
        <v>7.0892472319239064E-2</v>
      </c>
      <c r="R2" s="2">
        <f>'Number of Firms per 1000 Capita'!R2/'Number of Firms per 1000 Capita'!$F2</f>
        <v>0.10492680389388422</v>
      </c>
      <c r="S2" s="2">
        <f>'Number of Firms per 1000 Capita'!S2/'Number of Firms per 1000 Capita'!$F2</f>
        <v>7.7654752173589955E-2</v>
      </c>
      <c r="T2" s="2">
        <f>'Number of Firms per 1000 Capita'!T2/'Number of Firms per 1000 Capita'!$F2</f>
        <v>1.4862153526045925E-2</v>
      </c>
      <c r="U2" s="2">
        <f>'Number of Firms per 1000 Capita'!U2/'Number of Firms per 1000 Capita'!$F2</f>
        <v>6.9183324663743787E-2</v>
      </c>
      <c r="V2" s="2">
        <f>'Number of Firms per 1000 Capita'!V2/'Number of Firms per 1000 Capita'!$F2</f>
        <v>3.2027940848628964E-2</v>
      </c>
      <c r="W2" s="2">
        <f>'Number of Firms per 1000 Capita'!W2/'Number of Firms per 1000 Capita'!$F2</f>
        <v>3.098759010180575E-2</v>
      </c>
      <c r="X2" s="2">
        <f>'Number of Firms per 1000 Capita'!X2/'Number of Firms per 1000 Capita'!$F2</f>
        <v>0.14059597235639443</v>
      </c>
      <c r="Y2" s="2">
        <f>'Number of Firms per 1000 Capita'!Y2/'Number of Firms per 1000 Capita'!$F2</f>
        <v>0</v>
      </c>
      <c r="Z2" s="2">
        <f>'Number of Firms per 1000 Capita'!Z2/'Number of Firms per 1000 Capita'!$F2</f>
        <v>0</v>
      </c>
    </row>
    <row r="3" spans="1:26" x14ac:dyDescent="0.45">
      <c r="A3" s="2" t="s">
        <v>446</v>
      </c>
      <c r="B3" s="2">
        <v>703398</v>
      </c>
      <c r="C3" s="2" t="s">
        <v>447</v>
      </c>
      <c r="D3" s="2">
        <v>41.081444699999999</v>
      </c>
      <c r="E3" s="2">
        <v>-81.519005300000003</v>
      </c>
      <c r="F3" s="3">
        <f t="shared" ref="F3:F66" si="0">SUM(G3:Z3)</f>
        <v>1.0045056237472874</v>
      </c>
      <c r="G3" s="2">
        <f>'Number of Firms per 1000 Capita'!G3/'Number of Firms per 1000 Capita'!$F3</f>
        <v>3.329523430899965E-3</v>
      </c>
      <c r="H3" s="2">
        <f>'Number of Firms per 1000 Capita'!H3/'Number of Firms per 1000 Capita'!$F3</f>
        <v>9.4750617038546273E-3</v>
      </c>
      <c r="I3" s="2">
        <f>'Number of Firms per 1000 Capita'!I3/'Number of Firms per 1000 Capita'!$F3</f>
        <v>0</v>
      </c>
      <c r="J3" s="2">
        <f>'Number of Firms per 1000 Capita'!J3/'Number of Firms per 1000 Capita'!$F3</f>
        <v>0.11774254998426344</v>
      </c>
      <c r="K3" s="2">
        <f>'Number of Firms per 1000 Capita'!K3/'Number of Firms per 1000 Capita'!$F3</f>
        <v>2.7613510245324584E-2</v>
      </c>
      <c r="L3" s="2">
        <f>'Number of Firms per 1000 Capita'!L3/'Number of Firms per 1000 Capita'!$F3</f>
        <v>3.051234905332207E-2</v>
      </c>
      <c r="M3" s="2">
        <f>'Number of Firms per 1000 Capita'!M3/'Number of Firms per 1000 Capita'!$F3</f>
        <v>9.4667793072603479E-2</v>
      </c>
      <c r="N3" s="2">
        <f>'Number of Firms per 1000 Capita'!N3/'Number of Firms per 1000 Capita'!$F3</f>
        <v>3.8214977886001089E-2</v>
      </c>
      <c r="O3" s="2">
        <f>'Number of Firms per 1000 Capita'!O3/'Number of Firms per 1000 Capita'!$F3</f>
        <v>1.4842054696947106E-2</v>
      </c>
      <c r="P3" s="2">
        <f>'Number of Firms per 1000 Capita'!P3/'Number of Firms per 1000 Capita'!$F3</f>
        <v>3.7452997399327469E-2</v>
      </c>
      <c r="Q3" s="2">
        <f>'Number of Firms per 1000 Capita'!Q3/'Number of Firms per 1000 Capita'!$F3</f>
        <v>8.4844870711789158E-2</v>
      </c>
      <c r="R3" s="2">
        <f>'Number of Firms per 1000 Capita'!R3/'Number of Firms per 1000 Capita'!$F3</f>
        <v>0.14779108482830589</v>
      </c>
      <c r="S3" s="2">
        <f>'Number of Firms per 1000 Capita'!S3/'Number of Firms per 1000 Capita'!$F3</f>
        <v>8.72964601036956E-2</v>
      </c>
      <c r="T3" s="2">
        <f>'Number of Firms per 1000 Capita'!T3/'Number of Firms per 1000 Capita'!$F3</f>
        <v>3.0197617982739483E-2</v>
      </c>
      <c r="U3" s="2">
        <f>'Number of Firms per 1000 Capita'!U3/'Number of Firms per 1000 Capita'!$F3</f>
        <v>8.9797743875167715E-2</v>
      </c>
      <c r="V3" s="2">
        <f>'Number of Firms per 1000 Capita'!V3/'Number of Firms per 1000 Capita'!$F3</f>
        <v>5.0920174261624339E-2</v>
      </c>
      <c r="W3" s="2">
        <f>'Number of Firms per 1000 Capita'!W3/'Number of Firms per 1000 Capita'!$F3</f>
        <v>3.071112657158475E-2</v>
      </c>
      <c r="X3" s="2">
        <f>'Number of Firms per 1000 Capita'!X3/'Number of Firms per 1000 Capita'!$F3</f>
        <v>0.1074226838277924</v>
      </c>
      <c r="Y3" s="2">
        <f>'Number of Firms per 1000 Capita'!Y3/'Number of Firms per 1000 Capita'!$F3</f>
        <v>1.6730441120442611E-3</v>
      </c>
      <c r="Z3" s="2">
        <f>'Number of Firms per 1000 Capita'!Z3/'Number of Firms per 1000 Capita'!$F3</f>
        <v>0</v>
      </c>
    </row>
    <row r="4" spans="1:26" x14ac:dyDescent="0.45">
      <c r="A4" s="2" t="s">
        <v>448</v>
      </c>
      <c r="B4" s="2">
        <v>153776</v>
      </c>
      <c r="C4" s="2" t="s">
        <v>449</v>
      </c>
      <c r="D4" s="2">
        <v>31.578507399999999</v>
      </c>
      <c r="E4" s="2">
        <v>-84.155741000000006</v>
      </c>
      <c r="F4" s="3">
        <f t="shared" si="0"/>
        <v>1.0008815750808111</v>
      </c>
      <c r="G4" s="2">
        <f>'Number of Firms per 1000 Capita'!G4/'Number of Firms per 1000 Capita'!$F4</f>
        <v>1.3223626212165735E-2</v>
      </c>
      <c r="H4" s="2">
        <f>'Number of Firms per 1000 Capita'!H4/'Number of Firms per 1000 Capita'!$F4</f>
        <v>0</v>
      </c>
      <c r="I4" s="2">
        <f>'Number of Firms per 1000 Capita'!I4/'Number of Firms per 1000 Capita'!$F4</f>
        <v>0</v>
      </c>
      <c r="J4" s="2">
        <f>'Number of Firms per 1000 Capita'!J4/'Number of Firms per 1000 Capita'!$F4</f>
        <v>9.6091683808404355E-2</v>
      </c>
      <c r="K4" s="2">
        <f>'Number of Firms per 1000 Capita'!K4/'Number of Firms per 1000 Capita'!$F4</f>
        <v>1.968851013811343E-2</v>
      </c>
      <c r="L4" s="2">
        <f>'Number of Firms per 1000 Capita'!L4/'Number of Firms per 1000 Capita'!$F4</f>
        <v>2.2406699970614164E-2</v>
      </c>
      <c r="M4" s="2">
        <f>'Number of Firms per 1000 Capita'!M4/'Number of Firms per 1000 Capita'!$F4</f>
        <v>8.0296796943873053E-2</v>
      </c>
      <c r="N4" s="2">
        <f>'Number of Firms per 1000 Capita'!N4/'Number of Firms per 1000 Capita'!$F4</f>
        <v>4.6723479282985605E-2</v>
      </c>
      <c r="O4" s="2">
        <f>'Number of Firms per 1000 Capita'!O4/'Number of Firms per 1000 Capita'!$F4</f>
        <v>4.4813399941228326E-3</v>
      </c>
      <c r="P4" s="2">
        <f>'Number of Firms per 1000 Capita'!P4/'Number of Firms per 1000 Capita'!$F4</f>
        <v>2.6373787834263883E-2</v>
      </c>
      <c r="Q4" s="2">
        <f>'Number of Firms per 1000 Capita'!Q4/'Number of Firms per 1000 Capita'!$F4</f>
        <v>6.9130179253599766E-2</v>
      </c>
      <c r="R4" s="2">
        <f>'Number of Firms per 1000 Capita'!R4/'Number of Firms per 1000 Capita'!$F4</f>
        <v>6.9497502203937703E-2</v>
      </c>
      <c r="S4" s="2">
        <f>'Number of Firms per 1000 Capita'!S4/'Number of Firms per 1000 Capita'!$F4</f>
        <v>0.12246547164266823</v>
      </c>
      <c r="T4" s="2">
        <f>'Number of Firms per 1000 Capita'!T4/'Number of Firms per 1000 Capita'!$F4</f>
        <v>1.6382603585071993E-2</v>
      </c>
      <c r="U4" s="2">
        <f>'Number of Firms per 1000 Capita'!U4/'Number of Firms per 1000 Capita'!$F4</f>
        <v>0.12004114017043785</v>
      </c>
      <c r="V4" s="2">
        <f>'Number of Firms per 1000 Capita'!V4/'Number of Firms per 1000 Capita'!$F4</f>
        <v>2.8136937995885986E-2</v>
      </c>
      <c r="W4" s="2">
        <f>'Number of Firms per 1000 Capita'!W4/'Number of Firms per 1000 Capita'!$F4</f>
        <v>2.4610637672641787E-2</v>
      </c>
      <c r="X4" s="2">
        <f>'Number of Firms per 1000 Capita'!X4/'Number of Firms per 1000 Capita'!$F4</f>
        <v>0.2413311783720247</v>
      </c>
      <c r="Y4" s="2">
        <f>'Number of Firms per 1000 Capita'!Y4/'Number of Firms per 1000 Capita'!$F4</f>
        <v>0</v>
      </c>
      <c r="Z4" s="2">
        <f>'Number of Firms per 1000 Capita'!Z4/'Number of Firms per 1000 Capita'!$F4</f>
        <v>0</v>
      </c>
    </row>
    <row r="5" spans="1:26" x14ac:dyDescent="0.45">
      <c r="A5" s="2" t="s">
        <v>450</v>
      </c>
      <c r="B5" s="2">
        <v>881862</v>
      </c>
      <c r="C5" s="2" t="s">
        <v>451</v>
      </c>
      <c r="D5" s="2">
        <v>42.652579299999999</v>
      </c>
      <c r="E5" s="2">
        <v>-73.756231700000001</v>
      </c>
      <c r="F5" s="3">
        <f t="shared" si="0"/>
        <v>1.0037458466553821</v>
      </c>
      <c r="G5" s="2">
        <f>'Number of Firms per 1000 Capita'!G5/'Number of Firms per 1000 Capita'!$F5</f>
        <v>7.2879443295091216E-3</v>
      </c>
      <c r="H5" s="2">
        <f>'Number of Firms per 1000 Capita'!H5/'Number of Firms per 1000 Capita'!$F5</f>
        <v>0</v>
      </c>
      <c r="I5" s="2">
        <f>'Number of Firms per 1000 Capita'!I5/'Number of Firms per 1000 Capita'!$F5</f>
        <v>1.4262428687856561E-3</v>
      </c>
      <c r="J5" s="2">
        <f>'Number of Firms per 1000 Capita'!J5/'Number of Firms per 1000 Capita'!$F5</f>
        <v>0.11007146887342487</v>
      </c>
      <c r="K5" s="2">
        <f>'Number of Firms per 1000 Capita'!K5/'Number of Firms per 1000 Capita'!$F5</f>
        <v>1.9450191210582408E-2</v>
      </c>
      <c r="L5" s="2">
        <f>'Number of Firms per 1000 Capita'!L5/'Number of Firms per 1000 Capita'!$F5</f>
        <v>2.5985831609303494E-2</v>
      </c>
      <c r="M5" s="2">
        <f>'Number of Firms per 1000 Capita'!M5/'Number of Firms per 1000 Capita'!$F5</f>
        <v>0.10038555576452887</v>
      </c>
      <c r="N5" s="2">
        <f>'Number of Firms per 1000 Capita'!N5/'Number of Firms per 1000 Capita'!$F5</f>
        <v>2.6941884521346625E-2</v>
      </c>
      <c r="O5" s="2">
        <f>'Number of Firms per 1000 Capita'!O5/'Number of Firms per 1000 Capita'!$F5</f>
        <v>1.4889348630179926E-2</v>
      </c>
      <c r="P5" s="2">
        <f>'Number of Firms per 1000 Capita'!P5/'Number of Firms per 1000 Capita'!$F5</f>
        <v>3.8586922450003135E-2</v>
      </c>
      <c r="Q5" s="2">
        <f>'Number of Firms per 1000 Capita'!Q5/'Number of Firms per 1000 Capita'!$F5</f>
        <v>9.5182120243244933E-2</v>
      </c>
      <c r="R5" s="2">
        <f>'Number of Firms per 1000 Capita'!R5/'Number of Firms per 1000 Capita'!$F5</f>
        <v>0.16367312394207259</v>
      </c>
      <c r="S5" s="2">
        <f>'Number of Firms per 1000 Capita'!S5/'Number of Firms per 1000 Capita'!$F5</f>
        <v>6.6578897874741402E-2</v>
      </c>
      <c r="T5" s="2">
        <f>'Number of Firms per 1000 Capita'!T5/'Number of Firms per 1000 Capita'!$F5</f>
        <v>2.7850918437715505E-2</v>
      </c>
      <c r="U5" s="2">
        <f>'Number of Firms per 1000 Capita'!U5/'Number of Firms per 1000 Capita'!$F5</f>
        <v>9.4790295279292835E-2</v>
      </c>
      <c r="V5" s="2">
        <f>'Number of Firms per 1000 Capita'!V5/'Number of Firms per 1000 Capita'!$F5</f>
        <v>5.4495015986458534E-2</v>
      </c>
      <c r="W5" s="2">
        <f>'Number of Firms per 1000 Capita'!W5/'Number of Firms per 1000 Capita'!$F5</f>
        <v>3.7991348504795935E-2</v>
      </c>
      <c r="X5" s="2">
        <f>'Number of Firms per 1000 Capita'!X5/'Number of Firms per 1000 Capita'!$F5</f>
        <v>0.11662278227070402</v>
      </c>
      <c r="Y5" s="2">
        <f>'Number of Firms per 1000 Capita'!Y5/'Number of Firms per 1000 Capita'!$F5</f>
        <v>1.535953858692245E-3</v>
      </c>
      <c r="Z5" s="2">
        <f>'Number of Firms per 1000 Capita'!Z5/'Number of Firms per 1000 Capita'!$F5</f>
        <v>0</v>
      </c>
    </row>
    <row r="6" spans="1:26" x14ac:dyDescent="0.45">
      <c r="A6" s="2" t="s">
        <v>452</v>
      </c>
      <c r="B6" s="2">
        <v>905049</v>
      </c>
      <c r="C6" s="2" t="s">
        <v>453</v>
      </c>
      <c r="D6" s="2">
        <v>35.110703000000001</v>
      </c>
      <c r="E6" s="2">
        <v>-106.60999099999999</v>
      </c>
      <c r="F6" s="3">
        <f t="shared" si="0"/>
        <v>1.0041446221957078</v>
      </c>
      <c r="G6" s="2">
        <f>'Number of Firms per 1000 Capita'!G6/'Number of Firms per 1000 Capita'!$F6</f>
        <v>4.5214060316812405E-3</v>
      </c>
      <c r="H6" s="2">
        <f>'Number of Firms per 1000 Capita'!H6/'Number of Firms per 1000 Capita'!$F6</f>
        <v>1.2088481404147762E-3</v>
      </c>
      <c r="I6" s="2">
        <f>'Number of Firms per 1000 Capita'!I6/'Number of Firms per 1000 Capita'!$F6</f>
        <v>1.036155548926951E-3</v>
      </c>
      <c r="J6" s="2">
        <f>'Number of Firms per 1000 Capita'!J6/'Number of Firms per 1000 Capita'!$F6</f>
        <v>8.6597484967894878E-2</v>
      </c>
      <c r="K6" s="2">
        <f>'Number of Firms per 1000 Capita'!K6/'Number of Firms per 1000 Capita'!$F6</f>
        <v>2.6217875253151644E-2</v>
      </c>
      <c r="L6" s="2">
        <f>'Number of Firms per 1000 Capita'!L6/'Number of Firms per 1000 Capita'!$F6</f>
        <v>2.9373439879429177E-2</v>
      </c>
      <c r="M6" s="2">
        <f>'Number of Firms per 1000 Capita'!M6/'Number of Firms per 1000 Capita'!$F6</f>
        <v>0.10056988555190982</v>
      </c>
      <c r="N6" s="2">
        <f>'Number of Firms per 1000 Capita'!N6/'Number of Firms per 1000 Capita'!$F6</f>
        <v>3.0409595428356126E-2</v>
      </c>
      <c r="O6" s="2">
        <f>'Number of Firms per 1000 Capita'!O6/'Number of Firms per 1000 Capita'!$F6</f>
        <v>1.4223589807997239E-2</v>
      </c>
      <c r="P6" s="2">
        <f>'Number of Firms per 1000 Capita'!P6/'Number of Firms per 1000 Capita'!$F6</f>
        <v>3.846334992228833E-2</v>
      </c>
      <c r="Q6" s="2">
        <f>'Number of Firms per 1000 Capita'!Q6/'Number of Firms per 1000 Capita'!$F6</f>
        <v>9.6597955947689856E-2</v>
      </c>
      <c r="R6" s="2">
        <f>'Number of Firms per 1000 Capita'!R6/'Number of Firms per 1000 Capita'!$F6</f>
        <v>0.1617972588975933</v>
      </c>
      <c r="S6" s="2">
        <f>'Number of Firms per 1000 Capita'!S6/'Number of Firms per 1000 Capita'!$F6</f>
        <v>7.5042780664709485E-2</v>
      </c>
      <c r="T6" s="2">
        <f>'Number of Firms per 1000 Capita'!T6/'Number of Firms per 1000 Capita'!$F6</f>
        <v>3.6689326027913402E-2</v>
      </c>
      <c r="U6" s="2">
        <f>'Number of Firms per 1000 Capita'!U6/'Number of Firms per 1000 Capita'!$F6</f>
        <v>0.10694381211046047</v>
      </c>
      <c r="V6" s="2">
        <f>'Number of Firms per 1000 Capita'!V6/'Number of Firms per 1000 Capita'!$F6</f>
        <v>5.7004254517481201E-2</v>
      </c>
      <c r="W6" s="2">
        <f>'Number of Firms per 1000 Capita'!W6/'Number of Firms per 1000 Capita'!$F6</f>
        <v>2.4538047317770071E-2</v>
      </c>
      <c r="X6" s="2">
        <f>'Number of Firms per 1000 Capita'!X6/'Number of Firms per 1000 Capita'!$F6</f>
        <v>0.11133962353015056</v>
      </c>
      <c r="Y6" s="2">
        <f>'Number of Firms per 1000 Capita'!Y6/'Number of Firms per 1000 Capita'!$F6</f>
        <v>1.5699326498893199E-3</v>
      </c>
      <c r="Z6" s="2">
        <f>'Number of Firms per 1000 Capita'!Z6/'Number of Firms per 1000 Capita'!$F6</f>
        <v>0</v>
      </c>
    </row>
    <row r="7" spans="1:26" x14ac:dyDescent="0.45">
      <c r="A7" s="2" t="s">
        <v>454</v>
      </c>
      <c r="B7" s="2">
        <v>154385</v>
      </c>
      <c r="C7" s="2" t="s">
        <v>455</v>
      </c>
      <c r="D7" s="2">
        <v>31.311293599999999</v>
      </c>
      <c r="E7" s="2">
        <v>-92.445137099999997</v>
      </c>
      <c r="F7" s="3">
        <f t="shared" si="0"/>
        <v>0.99963931469792588</v>
      </c>
      <c r="G7" s="2">
        <f>'Number of Firms per 1000 Capita'!G7/'Number of Firms per 1000 Capita'!$F7</f>
        <v>1.9567177637511268E-2</v>
      </c>
      <c r="H7" s="2">
        <f>'Number of Firms per 1000 Capita'!H7/'Number of Firms per 1000 Capita'!$F7</f>
        <v>7.6645626690712339E-3</v>
      </c>
      <c r="I7" s="2">
        <f>'Number of Firms per 1000 Capita'!I7/'Number of Firms per 1000 Capita'!$F7</f>
        <v>0</v>
      </c>
      <c r="J7" s="2">
        <f>'Number of Firms per 1000 Capita'!J7/'Number of Firms per 1000 Capita'!$F7</f>
        <v>0.11208295761947699</v>
      </c>
      <c r="K7" s="2">
        <f>'Number of Firms per 1000 Capita'!K7/'Number of Firms per 1000 Capita'!$F7</f>
        <v>1.2894499549143372E-2</v>
      </c>
      <c r="L7" s="2">
        <f>'Number of Firms per 1000 Capita'!L7/'Number of Firms per 1000 Capita'!$F7</f>
        <v>2.5338142470694318E-2</v>
      </c>
      <c r="M7" s="2">
        <f>'Number of Firms per 1000 Capita'!M7/'Number of Firms per 1000 Capita'!$F7</f>
        <v>0.11469792605951307</v>
      </c>
      <c r="N7" s="2">
        <f>'Number of Firms per 1000 Capita'!N7/'Number of Firms per 1000 Capita'!$F7</f>
        <v>5.4733994589720468E-2</v>
      </c>
      <c r="O7" s="2">
        <f>'Number of Firms per 1000 Capita'!O7/'Number of Firms per 1000 Capita'!$F7</f>
        <v>7.303877366997294E-3</v>
      </c>
      <c r="P7" s="2">
        <f>'Number of Firms per 1000 Capita'!P7/'Number of Firms per 1000 Capita'!$F7</f>
        <v>4.021641118124436E-2</v>
      </c>
      <c r="Q7" s="2">
        <f>'Number of Firms per 1000 Capita'!Q7/'Number of Firms per 1000 Capita'!$F7</f>
        <v>8.8367899008115411E-2</v>
      </c>
      <c r="R7" s="2">
        <f>'Number of Firms per 1000 Capita'!R7/'Number of Firms per 1000 Capita'!$F7</f>
        <v>9.7024346257889985E-2</v>
      </c>
      <c r="S7" s="2">
        <f>'Number of Firms per 1000 Capita'!S7/'Number of Firms per 1000 Capita'!$F7</f>
        <v>0.1047790802524797</v>
      </c>
      <c r="T7" s="2">
        <f>'Number of Firms per 1000 Capita'!T7/'Number of Firms per 1000 Capita'!$F7</f>
        <v>1.5419296663660953E-2</v>
      </c>
      <c r="U7" s="2">
        <f>'Number of Firms per 1000 Capita'!U7/'Number of Firms per 1000 Capita'!$F7</f>
        <v>0.13083859332732189</v>
      </c>
      <c r="V7" s="2">
        <f>'Number of Firms per 1000 Capita'!V7/'Number of Firms per 1000 Capita'!$F7</f>
        <v>2.8403967538322809E-2</v>
      </c>
      <c r="W7" s="2">
        <f>'Number of Firms per 1000 Capita'!W7/'Number of Firms per 1000 Capita'!$F7</f>
        <v>3.3363390441839495E-2</v>
      </c>
      <c r="X7" s="2">
        <f>'Number of Firms per 1000 Capita'!X7/'Number of Firms per 1000 Capita'!$F7</f>
        <v>0.10694319206492335</v>
      </c>
      <c r="Y7" s="2">
        <f>'Number of Firms per 1000 Capita'!Y7/'Number of Firms per 1000 Capita'!$F7</f>
        <v>0</v>
      </c>
      <c r="Z7" s="2">
        <f>'Number of Firms per 1000 Capita'!Z7/'Number of Firms per 1000 Capita'!$F7</f>
        <v>0</v>
      </c>
    </row>
    <row r="8" spans="1:26" x14ac:dyDescent="0.45">
      <c r="A8" s="2" t="s">
        <v>456</v>
      </c>
      <c r="B8" s="2">
        <v>832790</v>
      </c>
      <c r="C8" s="2" t="s">
        <v>457</v>
      </c>
      <c r="D8" s="2">
        <v>40.608430499999997</v>
      </c>
      <c r="E8" s="2">
        <v>-75.490183299999998</v>
      </c>
      <c r="F8" s="3">
        <f t="shared" si="0"/>
        <v>1.0035451766083394</v>
      </c>
      <c r="G8" s="2">
        <f>'Number of Firms per 1000 Capita'!G8/'Number of Firms per 1000 Capita'!$F8</f>
        <v>3.5289143303193909E-3</v>
      </c>
      <c r="H8" s="2">
        <f>'Number of Firms per 1000 Capita'!H8/'Number of Firms per 1000 Capita'!$F8</f>
        <v>5.6917973069667608E-4</v>
      </c>
      <c r="I8" s="2">
        <f>'Number of Firms per 1000 Capita'!I8/'Number of Firms per 1000 Capita'!$F8</f>
        <v>1.4473427437715477E-3</v>
      </c>
      <c r="J8" s="2">
        <f>'Number of Firms per 1000 Capita'!J8/'Number of Firms per 1000 Capita'!$F8</f>
        <v>0.11601509139400247</v>
      </c>
      <c r="K8" s="2">
        <f>'Number of Firms per 1000 Capita'!K8/'Number of Firms per 1000 Capita'!$F8</f>
        <v>2.8833018929291618E-2</v>
      </c>
      <c r="L8" s="2">
        <f>'Number of Firms per 1000 Capita'!L8/'Number of Firms per 1000 Capita'!$F8</f>
        <v>2.3287582124504002E-2</v>
      </c>
      <c r="M8" s="2">
        <f>'Number of Firms per 1000 Capita'!M8/'Number of Firms per 1000 Capita'!$F8</f>
        <v>0.1164704351785598</v>
      </c>
      <c r="N8" s="2">
        <f>'Number of Firms per 1000 Capita'!N8/'Number of Firms per 1000 Capita'!$F8</f>
        <v>3.7338190333701948E-2</v>
      </c>
      <c r="O8" s="2">
        <f>'Number of Firms per 1000 Capita'!O8/'Number of Firms per 1000 Capita'!$F8</f>
        <v>1.3497690756521174E-2</v>
      </c>
      <c r="P8" s="2">
        <f>'Number of Firms per 1000 Capita'!P8/'Number of Firms per 1000 Capita'!$F8</f>
        <v>3.5614388863592014E-2</v>
      </c>
      <c r="Q8" s="2">
        <f>'Number of Firms per 1000 Capita'!Q8/'Number of Firms per 1000 Capita'!$F8</f>
        <v>8.7848825863526964E-2</v>
      </c>
      <c r="R8" s="2">
        <f>'Number of Firms per 1000 Capita'!R8/'Number of Firms per 1000 Capita'!$F8</f>
        <v>0.1435796526377415</v>
      </c>
      <c r="S8" s="2">
        <f>'Number of Firms per 1000 Capita'!S8/'Number of Firms per 1000 Capita'!$F8</f>
        <v>6.917973069667599E-2</v>
      </c>
      <c r="T8" s="2">
        <f>'Number of Firms per 1000 Capita'!T8/'Number of Firms per 1000 Capita'!$F8</f>
        <v>2.3970597801340011E-2</v>
      </c>
      <c r="U8" s="2">
        <f>'Number of Firms per 1000 Capita'!U8/'Number of Firms per 1000 Capita'!$F8</f>
        <v>9.8744552136863339E-2</v>
      </c>
      <c r="V8" s="2">
        <f>'Number of Firms per 1000 Capita'!V8/'Number of Firms per 1000 Capita'!$F8</f>
        <v>5.3519156963507446E-2</v>
      </c>
      <c r="W8" s="2">
        <f>'Number of Firms per 1000 Capita'!W8/'Number of Firms per 1000 Capita'!$F8</f>
        <v>3.8232615624796726E-2</v>
      </c>
      <c r="X8" s="2">
        <f>'Number of Firms per 1000 Capita'!X8/'Number of Firms per 1000 Capita'!$F8</f>
        <v>0.11055096597931439</v>
      </c>
      <c r="Y8" s="2">
        <f>'Number of Firms per 1000 Capita'!Y8/'Number of Firms per 1000 Capita'!$F8</f>
        <v>1.3172445196123074E-3</v>
      </c>
      <c r="Z8" s="2">
        <f>'Number of Firms per 1000 Capita'!Z8/'Number of Firms per 1000 Capita'!$F8</f>
        <v>0</v>
      </c>
    </row>
    <row r="9" spans="1:26" x14ac:dyDescent="0.45">
      <c r="A9" s="2" t="s">
        <v>458</v>
      </c>
      <c r="B9" s="2">
        <v>124736</v>
      </c>
      <c r="C9" s="2" t="s">
        <v>459</v>
      </c>
      <c r="D9" s="2">
        <v>40.5186809</v>
      </c>
      <c r="E9" s="2">
        <v>-78.394735900000001</v>
      </c>
      <c r="F9" s="3">
        <f t="shared" si="0"/>
        <v>1.0060293932922999</v>
      </c>
      <c r="G9" s="2">
        <f>'Number of Firms per 1000 Capita'!G9/'Number of Firms per 1000 Capita'!$F9</f>
        <v>1.8213792237156138E-2</v>
      </c>
      <c r="H9" s="2">
        <f>'Number of Firms per 1000 Capita'!H9/'Number of Firms per 1000 Capita'!$F9</f>
        <v>0</v>
      </c>
      <c r="I9" s="2">
        <f>'Number of Firms per 1000 Capita'!I9/'Number of Firms per 1000 Capita'!$F9</f>
        <v>0</v>
      </c>
      <c r="J9" s="2">
        <f>'Number of Firms per 1000 Capita'!J9/'Number of Firms per 1000 Capita'!$F9</f>
        <v>0.11166938826780555</v>
      </c>
      <c r="K9" s="2">
        <f>'Number of Firms per 1000 Capita'!K9/'Number of Firms per 1000 Capita'!$F9</f>
        <v>3.5799522673031027E-2</v>
      </c>
      <c r="L9" s="2">
        <f>'Number of Firms per 1000 Capita'!L9/'Number of Firms per 1000 Capita'!$F9</f>
        <v>3.1905539505087302E-2</v>
      </c>
      <c r="M9" s="2">
        <f>'Number of Firms per 1000 Capita'!M9/'Number of Firms per 1000 Capita'!$F9</f>
        <v>0.20085416404974252</v>
      </c>
      <c r="N9" s="2">
        <f>'Number of Firms per 1000 Capita'!N9/'Number of Firms per 1000 Capita'!$F9</f>
        <v>4.2456977766612232E-2</v>
      </c>
      <c r="O9" s="2">
        <f>'Number of Firms per 1000 Capita'!O9/'Number of Firms per 1000 Capita'!$F9</f>
        <v>1.0551438261524933E-2</v>
      </c>
      <c r="P9" s="2">
        <f>'Number of Firms per 1000 Capita'!P9/'Number of Firms per 1000 Capita'!$F9</f>
        <v>3.5925135033287273E-2</v>
      </c>
      <c r="Q9" s="2">
        <f>'Number of Firms per 1000 Capita'!Q9/'Number of Firms per 1000 Capita'!$F9</f>
        <v>8.6295691496043214E-2</v>
      </c>
      <c r="R9" s="2">
        <f>'Number of Firms per 1000 Capita'!R9/'Number of Firms per 1000 Capita'!$F9</f>
        <v>6.7077000376837087E-2</v>
      </c>
      <c r="S9" s="2">
        <f>'Number of Firms per 1000 Capita'!S9/'Number of Firms per 1000 Capita'!$F9</f>
        <v>5.0119331742243436E-2</v>
      </c>
      <c r="T9" s="2">
        <f>'Number of Firms per 1000 Capita'!T9/'Number of Firms per 1000 Capita'!$F9</f>
        <v>1.4696646149981158E-2</v>
      </c>
      <c r="U9" s="2">
        <f>'Number of Firms per 1000 Capita'!U9/'Number of Firms per 1000 Capita'!$F9</f>
        <v>6.8458736339655823E-2</v>
      </c>
      <c r="V9" s="2">
        <f>'Number of Firms per 1000 Capita'!V9/'Number of Firms per 1000 Capita'!$F9</f>
        <v>2.8765230498681071E-2</v>
      </c>
      <c r="W9" s="2">
        <f>'Number of Firms per 1000 Capita'!W9/'Number of Firms per 1000 Capita'!$F9</f>
        <v>6.0921994724280872E-2</v>
      </c>
      <c r="X9" s="2">
        <f>'Number of Firms per 1000 Capita'!X9/'Number of Firms per 1000 Capita'!$F9</f>
        <v>0.13880165808315539</v>
      </c>
      <c r="Y9" s="2">
        <f>'Number of Firms per 1000 Capita'!Y9/'Number of Firms per 1000 Capita'!$F9</f>
        <v>3.5171460871749782E-3</v>
      </c>
      <c r="Z9" s="2">
        <f>'Number of Firms per 1000 Capita'!Z9/'Number of Firms per 1000 Capita'!$F9</f>
        <v>0</v>
      </c>
    </row>
    <row r="10" spans="1:26" x14ac:dyDescent="0.45">
      <c r="A10" s="2" t="s">
        <v>460</v>
      </c>
      <c r="B10" s="2">
        <v>261827</v>
      </c>
      <c r="C10" s="2" t="s">
        <v>445</v>
      </c>
      <c r="D10" s="2">
        <v>35.221997100000003</v>
      </c>
      <c r="E10" s="2">
        <v>-101.8312969</v>
      </c>
      <c r="F10" s="3">
        <f t="shared" si="0"/>
        <v>1.0057452319284201</v>
      </c>
      <c r="G10" s="2">
        <f>'Number of Firms per 1000 Capita'!G10/'Number of Firms per 1000 Capita'!$F10</f>
        <v>8.2411113727336952E-3</v>
      </c>
      <c r="H10" s="2">
        <f>'Number of Firms per 1000 Capita'!H10/'Number of Firms per 1000 Capita'!$F10</f>
        <v>2.7407581822462918E-2</v>
      </c>
      <c r="I10" s="2">
        <f>'Number of Firms per 1000 Capita'!I10/'Number of Firms per 1000 Capita'!$F10</f>
        <v>0</v>
      </c>
      <c r="J10" s="2">
        <f>'Number of Firms per 1000 Capita'!J10/'Number of Firms per 1000 Capita'!$F10</f>
        <v>0.12780786437485284</v>
      </c>
      <c r="K10" s="2">
        <f>'Number of Firms per 1000 Capita'!K10/'Number of Firms per 1000 Capita'!$F10</f>
        <v>2.0673416529314811E-2</v>
      </c>
      <c r="L10" s="2">
        <f>'Number of Firms per 1000 Capita'!L10/'Number of Firms per 1000 Capita'!$F10</f>
        <v>2.542971509300683E-2</v>
      </c>
      <c r="M10" s="2">
        <f>'Number of Firms per 1000 Capita'!M10/'Number of Firms per 1000 Capita'!$F10</f>
        <v>0.10774664469036967</v>
      </c>
      <c r="N10" s="2">
        <f>'Number of Firms per 1000 Capita'!N10/'Number of Firms per 1000 Capita'!$F10</f>
        <v>3.9934071109018136E-2</v>
      </c>
      <c r="O10" s="2">
        <f>'Number of Firms per 1000 Capita'!O10/'Number of Firms per 1000 Capita'!$F10</f>
        <v>9.5596891923710858E-3</v>
      </c>
      <c r="P10" s="2">
        <f>'Number of Firms per 1000 Capita'!P10/'Number of Firms per 1000 Capita'!$F10</f>
        <v>6.7624205321403341E-2</v>
      </c>
      <c r="Q10" s="2">
        <f>'Number of Firms per 1000 Capita'!Q10/'Number of Firms per 1000 Capita'!$F10</f>
        <v>7.864374852837297E-2</v>
      </c>
      <c r="R10" s="2">
        <f>'Number of Firms per 1000 Capita'!R10/'Number of Firms per 1000 Capita'!$F10</f>
        <v>7.8690840593360026E-2</v>
      </c>
      <c r="S10" s="2">
        <f>'Number of Firms per 1000 Capita'!S10/'Number of Firms per 1000 Capita'!$F10</f>
        <v>8.4765716976689429E-2</v>
      </c>
      <c r="T10" s="2">
        <f>'Number of Firms per 1000 Capita'!T10/'Number of Firms per 1000 Capita'!$F10</f>
        <v>1.5964210030609844E-2</v>
      </c>
      <c r="U10" s="2">
        <f>'Number of Firms per 1000 Capita'!U10/'Number of Firms per 1000 Capita'!$F10</f>
        <v>9.1970802919708036E-2</v>
      </c>
      <c r="V10" s="2">
        <f>'Number of Firms per 1000 Capita'!V10/'Number of Firms per 1000 Capita'!$F10</f>
        <v>4.4219449022839655E-2</v>
      </c>
      <c r="W10" s="2">
        <f>'Number of Firms per 1000 Capita'!W10/'Number of Firms per 1000 Capita'!$F10</f>
        <v>3.4424299505533315E-2</v>
      </c>
      <c r="X10" s="2">
        <f>'Number of Firms per 1000 Capita'!X10/'Number of Firms per 1000 Capita'!$F10</f>
        <v>0.13962797268660232</v>
      </c>
      <c r="Y10" s="2">
        <f>'Number of Firms per 1000 Capita'!Y10/'Number of Firms per 1000 Capita'!$F10</f>
        <v>3.0138921591711795E-3</v>
      </c>
      <c r="Z10" s="2">
        <f>'Number of Firms per 1000 Capita'!Z10/'Number of Firms per 1000 Capita'!$F10</f>
        <v>0</v>
      </c>
    </row>
    <row r="11" spans="1:26" x14ac:dyDescent="0.45">
      <c r="A11" s="2" t="s">
        <v>461</v>
      </c>
      <c r="B11" s="2">
        <v>95888</v>
      </c>
      <c r="C11" s="2" t="s">
        <v>462</v>
      </c>
      <c r="D11" s="2">
        <v>42.034722000000002</v>
      </c>
      <c r="E11" s="2">
        <v>-93.62</v>
      </c>
      <c r="F11" s="3">
        <f t="shared" si="0"/>
        <v>1.0021945866861741</v>
      </c>
      <c r="G11" s="2">
        <f>'Number of Firms per 1000 Capita'!G11/'Number of Firms per 1000 Capita'!$F11</f>
        <v>1.3752743233357716E-2</v>
      </c>
      <c r="H11" s="2">
        <f>'Number of Firms per 1000 Capita'!H11/'Number of Firms per 1000 Capita'!$F11</f>
        <v>0</v>
      </c>
      <c r="I11" s="2">
        <f>'Number of Firms per 1000 Capita'!I11/'Number of Firms per 1000 Capita'!$F11</f>
        <v>6.2911485003657643E-3</v>
      </c>
      <c r="J11" s="2">
        <f>'Number of Firms per 1000 Capita'!J11/'Number of Firms per 1000 Capita'!$F11</f>
        <v>9.1441111923920987E-2</v>
      </c>
      <c r="K11" s="2">
        <f>'Number of Firms per 1000 Capita'!K11/'Number of Firms per 1000 Capita'!$F11</f>
        <v>2.0921726408193123E-2</v>
      </c>
      <c r="L11" s="2">
        <f>'Number of Firms per 1000 Capita'!L11/'Number of Firms per 1000 Capita'!$F11</f>
        <v>1.6825164594001463E-2</v>
      </c>
      <c r="M11" s="2">
        <f>'Number of Firms per 1000 Capita'!M11/'Number of Firms per 1000 Capita'!$F11</f>
        <v>0.11089978054133137</v>
      </c>
      <c r="N11" s="2">
        <f>'Number of Firms per 1000 Capita'!N11/'Number of Firms per 1000 Capita'!$F11</f>
        <v>1.7849305047549377E-2</v>
      </c>
      <c r="O11" s="2">
        <f>'Number of Firms per 1000 Capita'!O11/'Number of Firms per 1000 Capita'!$F11</f>
        <v>1.5362106803218726E-2</v>
      </c>
      <c r="P11" s="2">
        <f>'Number of Firms per 1000 Capita'!P11/'Number of Firms per 1000 Capita'!$F11</f>
        <v>3.6869056327724949E-2</v>
      </c>
      <c r="Q11" s="2">
        <f>'Number of Firms per 1000 Capita'!Q11/'Number of Firms per 1000 Capita'!$F11</f>
        <v>0.11806876371616679</v>
      </c>
      <c r="R11" s="2">
        <f>'Number of Firms per 1000 Capita'!R11/'Number of Firms per 1000 Capita'!$F11</f>
        <v>0.17205559619604974</v>
      </c>
      <c r="S11" s="2">
        <f>'Number of Firms per 1000 Capita'!S11/'Number of Firms per 1000 Capita'!$F11</f>
        <v>4.8573518653986826E-2</v>
      </c>
      <c r="T11" s="2">
        <f>'Number of Firms per 1000 Capita'!T11/'Number of Firms per 1000 Capita'!$F11</f>
        <v>5.0621799561082662E-2</v>
      </c>
      <c r="U11" s="2">
        <f>'Number of Firms per 1000 Capita'!U11/'Number of Firms per 1000 Capita'!$F11</f>
        <v>8.3833211411850767E-2</v>
      </c>
      <c r="V11" s="2">
        <f>'Number of Firms per 1000 Capita'!V11/'Number of Firms per 1000 Capita'!$F11</f>
        <v>5.6620336503291874E-2</v>
      </c>
      <c r="W11" s="2">
        <f>'Number of Firms per 1000 Capita'!W11/'Number of Firms per 1000 Capita'!$F11</f>
        <v>3.7600585223116309E-2</v>
      </c>
      <c r="X11" s="2">
        <f>'Number of Firms per 1000 Capita'!X11/'Number of Firms per 1000 Capita'!$F11</f>
        <v>0.10460863204096561</v>
      </c>
      <c r="Y11" s="2">
        <f>'Number of Firms per 1000 Capita'!Y11/'Number of Firms per 1000 Capita'!$F11</f>
        <v>0</v>
      </c>
      <c r="Z11" s="2">
        <f>'Number of Firms per 1000 Capita'!Z11/'Number of Firms per 1000 Capita'!$F11</f>
        <v>0</v>
      </c>
    </row>
    <row r="12" spans="1:26" x14ac:dyDescent="0.45">
      <c r="A12" s="2" t="s">
        <v>463</v>
      </c>
      <c r="B12" s="2">
        <v>399360</v>
      </c>
      <c r="C12" s="2" t="s">
        <v>464</v>
      </c>
      <c r="D12" s="2">
        <v>61.2180556</v>
      </c>
      <c r="E12" s="2">
        <v>-149.9002778</v>
      </c>
      <c r="F12" s="3">
        <f t="shared" si="0"/>
        <v>1.0063234504563621</v>
      </c>
      <c r="G12" s="2">
        <f>'Number of Firms per 1000 Capita'!G12/'Number of Firms per 1000 Capita'!$F12</f>
        <v>4.3548290878720995E-2</v>
      </c>
      <c r="H12" s="2">
        <f>'Number of Firms per 1000 Capita'!H12/'Number of Firms per 1000 Capita'!$F12</f>
        <v>4.4741394738411983E-3</v>
      </c>
      <c r="I12" s="2">
        <f>'Number of Firms per 1000 Capita'!I12/'Number of Firms per 1000 Capita'!$F12</f>
        <v>1.1036210702141621E-3</v>
      </c>
      <c r="J12" s="2">
        <f>'Number of Firms per 1000 Capita'!J12/'Number of Firms per 1000 Capita'!$F12</f>
        <v>0.10767762333711149</v>
      </c>
      <c r="K12" s="2">
        <f>'Number of Firms per 1000 Capita'!K12/'Number of Firms per 1000 Capita'!$F12</f>
        <v>2.0372248404223588E-2</v>
      </c>
      <c r="L12" s="2">
        <f>'Number of Firms per 1000 Capita'!L12/'Number of Firms per 1000 Capita'!$F12</f>
        <v>2.0819662351607707E-2</v>
      </c>
      <c r="M12" s="2">
        <f>'Number of Firms per 1000 Capita'!M12/'Number of Firms per 1000 Capita'!$F12</f>
        <v>8.3994511722245424E-2</v>
      </c>
      <c r="N12" s="2">
        <f>'Number of Firms per 1000 Capita'!N12/'Number of Firms per 1000 Capita'!$F12</f>
        <v>4.2653462983952749E-2</v>
      </c>
      <c r="O12" s="2">
        <f>'Number of Firms per 1000 Capita'!O12/'Number of Firms per 1000 Capita'!$F12</f>
        <v>1.243810773727853E-2</v>
      </c>
      <c r="P12" s="2">
        <f>'Number of Firms per 1000 Capita'!P12/'Number of Firms per 1000 Capita'!$F12</f>
        <v>2.6576388474616717E-2</v>
      </c>
      <c r="Q12" s="2">
        <f>'Number of Firms per 1000 Capita'!Q12/'Number of Firms per 1000 Capita'!$F12</f>
        <v>9.5686929547217081E-2</v>
      </c>
      <c r="R12" s="2">
        <f>'Number of Firms per 1000 Capita'!R12/'Number of Firms per 1000 Capita'!$F12</f>
        <v>0.14681142993497584</v>
      </c>
      <c r="S12" s="2">
        <f>'Number of Firms per 1000 Capita'!S12/'Number of Firms per 1000 Capita'!$F12</f>
        <v>6.934916184453857E-2</v>
      </c>
      <c r="T12" s="2">
        <f>'Number of Firms per 1000 Capita'!T12/'Number of Firms per 1000 Capita'!$F12</f>
        <v>2.6457078088647615E-2</v>
      </c>
      <c r="U12" s="2">
        <f>'Number of Firms per 1000 Capita'!U12/'Number of Firms per 1000 Capita'!$F12</f>
        <v>0.10687227823182008</v>
      </c>
      <c r="V12" s="2">
        <f>'Number of Firms per 1000 Capita'!V12/'Number of Firms per 1000 Capita'!$F12</f>
        <v>5.5807433037045877E-2</v>
      </c>
      <c r="W12" s="2">
        <f>'Number of Firms per 1000 Capita'!W12/'Number of Firms per 1000 Capita'!$F12</f>
        <v>4.1728807492692241E-2</v>
      </c>
      <c r="X12" s="2">
        <f>'Number of Firms per 1000 Capita'!X12/'Number of Firms per 1000 Capita'!$F12</f>
        <v>9.7774861301676314E-2</v>
      </c>
      <c r="Y12" s="2">
        <f>'Number of Firms per 1000 Capita'!Y12/'Number of Firms per 1000 Capita'!$F12</f>
        <v>2.1774145439360498E-3</v>
      </c>
      <c r="Z12" s="2">
        <f>'Number of Firms per 1000 Capita'!Z12/'Number of Firms per 1000 Capita'!$F12</f>
        <v>0</v>
      </c>
    </row>
    <row r="13" spans="1:26" x14ac:dyDescent="0.45">
      <c r="A13" s="2" t="s">
        <v>465</v>
      </c>
      <c r="B13" s="2">
        <v>361509</v>
      </c>
      <c r="C13" s="2" t="s">
        <v>466</v>
      </c>
      <c r="D13" s="2">
        <v>42.2808256</v>
      </c>
      <c r="E13" s="2">
        <v>-83.743037799999996</v>
      </c>
      <c r="F13" s="3">
        <f t="shared" si="0"/>
        <v>1.0032554634513939</v>
      </c>
      <c r="G13" s="2">
        <f>'Number of Firms per 1000 Capita'!G13/'Number of Firms per 1000 Capita'!$F13</f>
        <v>5.8779201205727211E-3</v>
      </c>
      <c r="H13" s="2">
        <f>'Number of Firms per 1000 Capita'!H13/'Number of Firms per 1000 Capita'!$F13</f>
        <v>2.4415975885455918E-3</v>
      </c>
      <c r="I13" s="2">
        <f>'Number of Firms per 1000 Capita'!I13/'Number of Firms per 1000 Capita'!$F13</f>
        <v>1.5071590052750568E-3</v>
      </c>
      <c r="J13" s="2">
        <f>'Number of Firms per 1000 Capita'!J13/'Number of Firms per 1000 Capita'!$F13</f>
        <v>7.2735493594574235E-2</v>
      </c>
      <c r="K13" s="2">
        <f>'Number of Firms per 1000 Capita'!K13/'Number of Firms per 1000 Capita'!$F13</f>
        <v>1.8779201205727205E-2</v>
      </c>
      <c r="L13" s="2">
        <f>'Number of Firms per 1000 Capita'!L13/'Number of Firms per 1000 Capita'!$F13</f>
        <v>2.1341371514694802E-2</v>
      </c>
      <c r="M13" s="2">
        <f>'Number of Firms per 1000 Capita'!M13/'Number of Firms per 1000 Capita'!$F13</f>
        <v>7.7889977392614926E-2</v>
      </c>
      <c r="N13" s="2">
        <f>'Number of Firms per 1000 Capita'!N13/'Number of Firms per 1000 Capita'!$F13</f>
        <v>2.3451394122079878E-2</v>
      </c>
      <c r="O13" s="2">
        <f>'Number of Firms per 1000 Capita'!O13/'Number of Firms per 1000 Capita'!$F13</f>
        <v>1.838733986435569E-2</v>
      </c>
      <c r="P13" s="2">
        <f>'Number of Firms per 1000 Capita'!P13/'Number of Firms per 1000 Capita'!$F13</f>
        <v>3.0625470987189148E-2</v>
      </c>
      <c r="Q13" s="2">
        <f>'Number of Firms per 1000 Capita'!Q13/'Number of Firms per 1000 Capita'!$F13</f>
        <v>0.10170308967596083</v>
      </c>
      <c r="R13" s="2">
        <f>'Number of Firms per 1000 Capita'!R13/'Number of Firms per 1000 Capita'!$F13</f>
        <v>0.20232102486812362</v>
      </c>
      <c r="S13" s="2">
        <f>'Number of Firms per 1000 Capita'!S13/'Number of Firms per 1000 Capita'!$F13</f>
        <v>7.366993217784476E-2</v>
      </c>
      <c r="T13" s="2">
        <f>'Number of Firms per 1000 Capita'!T13/'Number of Firms per 1000 Capita'!$F13</f>
        <v>4.9886963074604371E-2</v>
      </c>
      <c r="U13" s="2">
        <f>'Number of Firms per 1000 Capita'!U13/'Number of Firms per 1000 Capita'!$F13</f>
        <v>0.10236623963828184</v>
      </c>
      <c r="V13" s="2">
        <f>'Number of Firms per 1000 Capita'!V13/'Number of Firms per 1000 Capita'!$F13</f>
        <v>7.1379050489826679E-2</v>
      </c>
      <c r="W13" s="2">
        <f>'Number of Firms per 1000 Capita'!W13/'Number of Firms per 1000 Capita'!$F13</f>
        <v>2.9118311981914096E-2</v>
      </c>
      <c r="X13" s="2">
        <f>'Number of Firms per 1000 Capita'!X13/'Number of Firms per 1000 Capita'!$F13</f>
        <v>9.814619442351169E-2</v>
      </c>
      <c r="Y13" s="2">
        <f>'Number of Firms per 1000 Capita'!Y13/'Number of Firms per 1000 Capita'!$F13</f>
        <v>1.6277317256970609E-3</v>
      </c>
      <c r="Z13" s="2">
        <f>'Number of Firms per 1000 Capita'!Z13/'Number of Firms per 1000 Capita'!$F13</f>
        <v>0</v>
      </c>
    </row>
    <row r="14" spans="1:26" x14ac:dyDescent="0.45">
      <c r="A14" s="2" t="s">
        <v>467</v>
      </c>
      <c r="B14" s="2">
        <v>233025</v>
      </c>
      <c r="C14" s="2" t="s">
        <v>468</v>
      </c>
      <c r="D14" s="2">
        <v>44.261930900000003</v>
      </c>
      <c r="E14" s="2">
        <v>-88.415384700000004</v>
      </c>
      <c r="F14" s="3">
        <f t="shared" si="0"/>
        <v>1.0065903780480498</v>
      </c>
      <c r="G14" s="2">
        <f>'Number of Firms per 1000 Capita'!G14/'Number of Firms per 1000 Capita'!$F14</f>
        <v>8.9269666287220654E-3</v>
      </c>
      <c r="H14" s="2">
        <f>'Number of Firms per 1000 Capita'!H14/'Number of Firms per 1000 Capita'!$F14</f>
        <v>0</v>
      </c>
      <c r="I14" s="2">
        <f>'Number of Firms per 1000 Capita'!I14/'Number of Firms per 1000 Capita'!$F14</f>
        <v>0</v>
      </c>
      <c r="J14" s="2">
        <f>'Number of Firms per 1000 Capita'!J14/'Number of Firms per 1000 Capita'!$F14</f>
        <v>0.13408423701395961</v>
      </c>
      <c r="K14" s="2">
        <f>'Number of Firms per 1000 Capita'!K14/'Number of Firms per 1000 Capita'!$F14</f>
        <v>4.3256845006290817E-2</v>
      </c>
      <c r="L14" s="2">
        <f>'Number of Firms per 1000 Capita'!L14/'Number of Firms per 1000 Capita'!$F14</f>
        <v>3.2113114852315619E-2</v>
      </c>
      <c r="M14" s="2">
        <f>'Number of Firms per 1000 Capita'!M14/'Number of Firms per 1000 Capita'!$F14</f>
        <v>0.14109400275597625</v>
      </c>
      <c r="N14" s="2">
        <f>'Number of Firms per 1000 Capita'!N14/'Number of Firms per 1000 Capita'!$F14</f>
        <v>3.7085854652207775E-2</v>
      </c>
      <c r="O14" s="2">
        <f>'Number of Firms per 1000 Capita'!O14/'Number of Firms per 1000 Capita'!$F14</f>
        <v>1.4558744233419208E-2</v>
      </c>
      <c r="P14" s="2">
        <f>'Number of Firms per 1000 Capita'!P14/'Number of Firms per 1000 Capita'!$F14</f>
        <v>4.026121862081361E-2</v>
      </c>
      <c r="Q14" s="2">
        <f>'Number of Firms per 1000 Capita'!Q14/'Number of Firms per 1000 Capita'!$F14</f>
        <v>9.1426517284764239E-2</v>
      </c>
      <c r="R14" s="2">
        <f>'Number of Firms per 1000 Capita'!R14/'Number of Firms per 1000 Capita'!$F14</f>
        <v>0.11047870109639925</v>
      </c>
      <c r="S14" s="2">
        <f>'Number of Firms per 1000 Capita'!S14/'Number of Firms per 1000 Capita'!$F14</f>
        <v>6.033191540351087E-2</v>
      </c>
      <c r="T14" s="2">
        <f>'Number of Firms per 1000 Capita'!T14/'Number of Firms per 1000 Capita'!$F14</f>
        <v>1.9591396561020911E-2</v>
      </c>
      <c r="U14" s="2">
        <f>'Number of Firms per 1000 Capita'!U14/'Number of Firms per 1000 Capita'!$F14</f>
        <v>6.4405967287759866E-2</v>
      </c>
      <c r="V14" s="2">
        <f>'Number of Firms per 1000 Capita'!V14/'Number of Firms per 1000 Capita'!$F14</f>
        <v>4.3855970283386253E-2</v>
      </c>
      <c r="W14" s="2">
        <f>'Number of Firms per 1000 Capita'!W14/'Number of Firms per 1000 Capita'!$F14</f>
        <v>4.6432208974896645E-2</v>
      </c>
      <c r="X14" s="2">
        <f>'Number of Firms per 1000 Capita'!X14/'Number of Firms per 1000 Capita'!$F14</f>
        <v>0.11575100353483914</v>
      </c>
      <c r="Y14" s="2">
        <f>'Number of Firms per 1000 Capita'!Y14/'Number of Firms per 1000 Capita'!$F14</f>
        <v>2.9357138577676594E-3</v>
      </c>
      <c r="Z14" s="2">
        <f>'Number of Firms per 1000 Capita'!Z14/'Number of Firms per 1000 Capita'!$F14</f>
        <v>0</v>
      </c>
    </row>
    <row r="15" spans="1:26" x14ac:dyDescent="0.45">
      <c r="A15" s="2" t="s">
        <v>469</v>
      </c>
      <c r="B15" s="2">
        <v>445625</v>
      </c>
      <c r="C15" s="2" t="s">
        <v>470</v>
      </c>
      <c r="D15" s="2">
        <v>35.595058100000003</v>
      </c>
      <c r="E15" s="2">
        <v>-82.5514869</v>
      </c>
      <c r="F15" s="3">
        <f t="shared" si="0"/>
        <v>1.0025146315953448</v>
      </c>
      <c r="G15" s="2">
        <f>'Number of Firms per 1000 Capita'!G15/'Number of Firms per 1000 Capita'!$F15</f>
        <v>7.922202194182968E-3</v>
      </c>
      <c r="H15" s="2">
        <f>'Number of Firms per 1000 Capita'!H15/'Number of Firms per 1000 Capita'!$F15</f>
        <v>0</v>
      </c>
      <c r="I15" s="2">
        <f>'Number of Firms per 1000 Capita'!I15/'Number of Firms per 1000 Capita'!$F15</f>
        <v>1.3797093708970338E-3</v>
      </c>
      <c r="J15" s="2">
        <f>'Number of Firms per 1000 Capita'!J15/'Number of Firms per 1000 Capita'!$F15</f>
        <v>0.14907537218772951</v>
      </c>
      <c r="K15" s="2">
        <f>'Number of Firms per 1000 Capita'!K15/'Number of Firms per 1000 Capita'!$F15</f>
        <v>2.5502369984645175E-2</v>
      </c>
      <c r="L15" s="2">
        <f>'Number of Firms per 1000 Capita'!L15/'Number of Firms per 1000 Capita'!$F15</f>
        <v>2.9797271735985936E-2</v>
      </c>
      <c r="M15" s="2">
        <f>'Number of Firms per 1000 Capita'!M15/'Number of Firms per 1000 Capita'!$F15</f>
        <v>9.2707568373500679E-2</v>
      </c>
      <c r="N15" s="2">
        <f>'Number of Firms per 1000 Capita'!N15/'Number of Firms per 1000 Capita'!$F15</f>
        <v>3.217838306963082E-2</v>
      </c>
      <c r="O15" s="2">
        <f>'Number of Firms per 1000 Capita'!O15/'Number of Firms per 1000 Capita'!$F15</f>
        <v>1.1660769521774928E-2</v>
      </c>
      <c r="P15" s="2">
        <f>'Number of Firms per 1000 Capita'!P15/'Number of Firms per 1000 Capita'!$F15</f>
        <v>2.4389701137147564E-2</v>
      </c>
      <c r="Q15" s="2">
        <f>'Number of Firms per 1000 Capita'!Q15/'Number of Firms per 1000 Capita'!$F15</f>
        <v>0.10051850368293389</v>
      </c>
      <c r="R15" s="2">
        <f>'Number of Firms per 1000 Capita'!R15/'Number of Firms per 1000 Capita'!$F15</f>
        <v>0.12395130961123352</v>
      </c>
      <c r="S15" s="2">
        <f>'Number of Firms per 1000 Capita'!S15/'Number of Firms per 1000 Capita'!$F15</f>
        <v>9.6379375570242787E-2</v>
      </c>
      <c r="T15" s="2">
        <f>'Number of Firms per 1000 Capita'!T15/'Number of Firms per 1000 Capita'!$F15</f>
        <v>2.2342390457751965E-2</v>
      </c>
      <c r="U15" s="2">
        <f>'Number of Firms per 1000 Capita'!U15/'Number of Firms per 1000 Capita'!$F15</f>
        <v>7.5661481629837324E-2</v>
      </c>
      <c r="V15" s="2">
        <f>'Number of Firms per 1000 Capita'!V15/'Number of Firms per 1000 Capita'!$F15</f>
        <v>5.8303847608874651E-2</v>
      </c>
      <c r="W15" s="2">
        <f>'Number of Firms per 1000 Capita'!W15/'Number of Firms per 1000 Capita'!$F15</f>
        <v>3.3291051917128431E-2</v>
      </c>
      <c r="X15" s="2">
        <f>'Number of Firms per 1000 Capita'!X15/'Number of Firms per 1000 Capita'!$F15</f>
        <v>0.11629614794044998</v>
      </c>
      <c r="Y15" s="2">
        <f>'Number of Firms per 1000 Capita'!Y15/'Number of Firms per 1000 Capita'!$F15</f>
        <v>1.1571756013975122E-3</v>
      </c>
      <c r="Z15" s="2">
        <f>'Number of Firms per 1000 Capita'!Z15/'Number of Firms per 1000 Capita'!$F15</f>
        <v>0</v>
      </c>
    </row>
    <row r="16" spans="1:26" x14ac:dyDescent="0.45">
      <c r="A16" s="2" t="s">
        <v>471</v>
      </c>
      <c r="B16" s="2">
        <v>202780</v>
      </c>
      <c r="C16" s="2" t="s">
        <v>449</v>
      </c>
      <c r="D16" s="2">
        <v>33.950000000000003</v>
      </c>
      <c r="E16" s="2">
        <v>-83.383332999999993</v>
      </c>
      <c r="F16" s="3">
        <f t="shared" si="0"/>
        <v>1.0001857930265685</v>
      </c>
      <c r="G16" s="2">
        <f>'Number of Firms per 1000 Capita'!G16/'Number of Firms per 1000 Capita'!$F16</f>
        <v>1.5544683222889702E-2</v>
      </c>
      <c r="H16" s="2">
        <f>'Number of Firms per 1000 Capita'!H16/'Number of Firms per 1000 Capita'!$F16</f>
        <v>0</v>
      </c>
      <c r="I16" s="2">
        <f>'Number of Firms per 1000 Capita'!I16/'Number of Firms per 1000 Capita'!$F16</f>
        <v>1.9198612745401624E-3</v>
      </c>
      <c r="J16" s="2">
        <f>'Number of Firms per 1000 Capita'!J16/'Number of Firms per 1000 Capita'!$F16</f>
        <v>9.5683408682727442E-2</v>
      </c>
      <c r="K16" s="2">
        <f>'Number of Firms per 1000 Capita'!K16/'Number of Firms per 1000 Capita'!$F16</f>
        <v>2.6568402799281601E-2</v>
      </c>
      <c r="L16" s="2">
        <f>'Number of Firms per 1000 Capita'!L16/'Number of Firms per 1000 Capita'!$F16</f>
        <v>2.1613922090790858E-2</v>
      </c>
      <c r="M16" s="2">
        <f>'Number of Firms per 1000 Capita'!M16/'Number of Firms per 1000 Capita'!$F16</f>
        <v>8.106769059267975E-2</v>
      </c>
      <c r="N16" s="2">
        <f>'Number of Firms per 1000 Capita'!N16/'Number of Firms per 1000 Capita'!$F16</f>
        <v>2.6568402799281601E-2</v>
      </c>
      <c r="O16" s="2">
        <f>'Number of Firms per 1000 Capita'!O16/'Number of Firms per 1000 Capita'!$F16</f>
        <v>1.436799405462315E-2</v>
      </c>
      <c r="P16" s="2">
        <f>'Number of Firms per 1000 Capita'!P16/'Number of Firms per 1000 Capita'!$F16</f>
        <v>3.4743295968291329E-2</v>
      </c>
      <c r="Q16" s="2">
        <f>'Number of Firms per 1000 Capita'!Q16/'Number of Firms per 1000 Capita'!$F16</f>
        <v>9.5497615656159038E-2</v>
      </c>
      <c r="R16" s="2">
        <f>'Number of Firms per 1000 Capita'!R16/'Number of Firms per 1000 Capita'!$F16</f>
        <v>0.1330278070229764</v>
      </c>
      <c r="S16" s="2">
        <f>'Number of Firms per 1000 Capita'!S16/'Number of Firms per 1000 Capita'!$F16</f>
        <v>8.8065894593422928E-2</v>
      </c>
      <c r="T16" s="2">
        <f>'Number of Firms per 1000 Capita'!T16/'Number of Firms per 1000 Capita'!$F16</f>
        <v>3.6043847154270142E-2</v>
      </c>
      <c r="U16" s="2">
        <f>'Number of Firms per 1000 Capita'!U16/'Number of Firms per 1000 Capita'!$F16</f>
        <v>8.682727441630024E-2</v>
      </c>
      <c r="V16" s="2">
        <f>'Number of Firms per 1000 Capita'!V16/'Number of Firms per 1000 Capita'!$F16</f>
        <v>6.1931008856134263E-2</v>
      </c>
      <c r="W16" s="2">
        <f>'Number of Firms per 1000 Capita'!W16/'Number of Firms per 1000 Capita'!$F16</f>
        <v>2.4710472533597573E-2</v>
      </c>
      <c r="X16" s="2">
        <f>'Number of Firms per 1000 Capita'!X16/'Number of Firms per 1000 Capita'!$F16</f>
        <v>0.1560042113086022</v>
      </c>
      <c r="Y16" s="2">
        <f>'Number of Firms per 1000 Capita'!Y16/'Number of Firms per 1000 Capita'!$F16</f>
        <v>0</v>
      </c>
      <c r="Z16" s="2">
        <f>'Number of Firms per 1000 Capita'!Z16/'Number of Firms per 1000 Capita'!$F16</f>
        <v>0</v>
      </c>
    </row>
    <row r="17" spans="1:26" x14ac:dyDescent="0.45">
      <c r="A17" s="2" t="s">
        <v>472</v>
      </c>
      <c r="B17" s="2">
        <v>5700990</v>
      </c>
      <c r="C17" s="2" t="s">
        <v>449</v>
      </c>
      <c r="D17" s="2">
        <v>33.748995399999998</v>
      </c>
      <c r="E17" s="2">
        <v>-84.387982399999999</v>
      </c>
      <c r="F17" s="3">
        <f t="shared" si="0"/>
        <v>1.0027362771043917</v>
      </c>
      <c r="G17" s="2">
        <f>'Number of Firms per 1000 Capita'!G17/'Number of Firms per 1000 Capita'!$F17</f>
        <v>2.4973823231416187E-3</v>
      </c>
      <c r="H17" s="2">
        <f>'Number of Firms per 1000 Capita'!H17/'Number of Firms per 1000 Capita'!$F17</f>
        <v>1.5587460904276044E-4</v>
      </c>
      <c r="I17" s="2">
        <f>'Number of Firms per 1000 Capita'!I17/'Number of Firms per 1000 Capita'!$F17</f>
        <v>7.0143574069242215E-4</v>
      </c>
      <c r="J17" s="2">
        <f>'Number of Firms per 1000 Capita'!J17/'Number of Firms per 1000 Capita'!$F17</f>
        <v>0.10339908305066942</v>
      </c>
      <c r="K17" s="2">
        <f>'Number of Firms per 1000 Capita'!K17/'Number of Firms per 1000 Capita'!$F17</f>
        <v>1.5114754209461588E-2</v>
      </c>
      <c r="L17" s="2">
        <f>'Number of Firms per 1000 Capita'!L17/'Number of Firms per 1000 Capita'!$F17</f>
        <v>2.6263177334476414E-2</v>
      </c>
      <c r="M17" s="2">
        <f>'Number of Firms per 1000 Capita'!M17/'Number of Firms per 1000 Capita'!$F17</f>
        <v>7.9523159239467456E-2</v>
      </c>
      <c r="N17" s="2">
        <f>'Number of Firms per 1000 Capita'!N17/'Number of Firms per 1000 Capita'!$F17</f>
        <v>4.2482608121067127E-2</v>
      </c>
      <c r="O17" s="2">
        <f>'Number of Firms per 1000 Capita'!O17/'Number of Firms per 1000 Capita'!$F17</f>
        <v>1.5794164190180576E-2</v>
      </c>
      <c r="P17" s="2">
        <f>'Number of Firms per 1000 Capita'!P17/'Number of Firms per 1000 Capita'!$F17</f>
        <v>3.1042767248711491E-2</v>
      </c>
      <c r="Q17" s="2">
        <f>'Number of Firms per 1000 Capita'!Q17/'Number of Firms per 1000 Capita'!$F17</f>
        <v>8.420956324612261E-2</v>
      </c>
      <c r="R17" s="2">
        <f>'Number of Firms per 1000 Capita'!R17/'Number of Firms per 1000 Capita'!$F17</f>
        <v>0.15352462988251797</v>
      </c>
      <c r="S17" s="2">
        <f>'Number of Firms per 1000 Capita'!S17/'Number of Firms per 1000 Capita'!$F17</f>
        <v>0.10766022046091443</v>
      </c>
      <c r="T17" s="2">
        <f>'Number of Firms per 1000 Capita'!T17/'Number of Firms per 1000 Capita'!$F17</f>
        <v>2.6527486454157617E-2</v>
      </c>
      <c r="U17" s="2">
        <f>'Number of Firms per 1000 Capita'!U17/'Number of Firms per 1000 Capita'!$F17</f>
        <v>8.3342087161015072E-2</v>
      </c>
      <c r="V17" s="2">
        <f>'Number of Firms per 1000 Capita'!V17/'Number of Firms per 1000 Capita'!$F17</f>
        <v>4.6287981728784955E-2</v>
      </c>
      <c r="W17" s="2">
        <f>'Number of Firms per 1000 Capita'!W17/'Number of Firms per 1000 Capita'!$F17</f>
        <v>2.7322108102429948E-2</v>
      </c>
      <c r="X17" s="2">
        <f>'Number of Firms per 1000 Capita'!X17/'Number of Firms per 1000 Capita'!$F17</f>
        <v>0.15532565933265333</v>
      </c>
      <c r="Y17" s="2">
        <f>'Number of Firms per 1000 Capita'!Y17/'Number of Firms per 1000 Capita'!$F17</f>
        <v>1.31476844149111E-3</v>
      </c>
      <c r="Z17" s="2">
        <f>'Number of Firms per 1000 Capita'!Z17/'Number of Firms per 1000 Capita'!$F17</f>
        <v>2.4736622739394596E-4</v>
      </c>
    </row>
    <row r="18" spans="1:26" x14ac:dyDescent="0.45">
      <c r="A18" s="2" t="s">
        <v>473</v>
      </c>
      <c r="B18" s="2">
        <v>272926</v>
      </c>
      <c r="C18" s="2" t="s">
        <v>457</v>
      </c>
      <c r="D18" s="2">
        <v>39.364283399999998</v>
      </c>
      <c r="E18" s="2">
        <v>-74.422926599999997</v>
      </c>
      <c r="F18" s="3">
        <f t="shared" si="0"/>
        <v>0.99971712790533229</v>
      </c>
      <c r="G18" s="2">
        <f>'Number of Firms per 1000 Capita'!G18/'Number of Firms per 1000 Capita'!$F18</f>
        <v>6.5532035264721129E-3</v>
      </c>
      <c r="H18" s="2">
        <f>'Number of Firms per 1000 Capita'!H18/'Number of Firms per 1000 Capita'!$F18</f>
        <v>0</v>
      </c>
      <c r="I18" s="2">
        <f>'Number of Firms per 1000 Capita'!I18/'Number of Firms per 1000 Capita'!$F18</f>
        <v>0</v>
      </c>
      <c r="J18" s="2">
        <f>'Number of Firms per 1000 Capita'!J18/'Number of Firms per 1000 Capita'!$F18</f>
        <v>9.3677808684173303E-2</v>
      </c>
      <c r="K18" s="2">
        <f>'Number of Firms per 1000 Capita'!K18/'Number of Firms per 1000 Capita'!$F18</f>
        <v>1.0843430295601338E-2</v>
      </c>
      <c r="L18" s="2">
        <f>'Number of Firms per 1000 Capita'!L18/'Number of Firms per 1000 Capita'!$F18</f>
        <v>2.3666965253877705E-2</v>
      </c>
      <c r="M18" s="2">
        <f>'Number of Firms per 1000 Capita'!M18/'Number of Firms per 1000 Capita'!$F18</f>
        <v>0.13040403564188394</v>
      </c>
      <c r="N18" s="2">
        <f>'Number of Firms per 1000 Capita'!N18/'Number of Firms per 1000 Capita'!$F18</f>
        <v>5.6338692188015654E-2</v>
      </c>
      <c r="O18" s="2">
        <f>'Number of Firms per 1000 Capita'!O18/'Number of Firms per 1000 Capita'!$F18</f>
        <v>1.3530715194946016E-2</v>
      </c>
      <c r="P18" s="2">
        <f>'Number of Firms per 1000 Capita'!P18/'Number of Firms per 1000 Capita'!$F18</f>
        <v>2.8711517608787891E-2</v>
      </c>
      <c r="Q18" s="2">
        <f>'Number of Firms per 1000 Capita'!Q18/'Number of Firms per 1000 Capita'!$F18</f>
        <v>0.13101692518033095</v>
      </c>
      <c r="R18" s="2">
        <f>'Number of Firms per 1000 Capita'!R18/'Number of Firms per 1000 Capita'!$F18</f>
        <v>0.11267738437603131</v>
      </c>
      <c r="S18" s="2">
        <f>'Number of Firms per 1000 Capita'!S18/'Number of Firms per 1000 Capita'!$F18</f>
        <v>7.2179529489415861E-2</v>
      </c>
      <c r="T18" s="2">
        <f>'Number of Firms per 1000 Capita'!T18/'Number of Firms per 1000 Capita'!$F18</f>
        <v>1.9659610579416339E-2</v>
      </c>
      <c r="U18" s="2">
        <f>'Number of Firms per 1000 Capita'!U18/'Number of Firms per 1000 Capita'!$F18</f>
        <v>9.9335250577530523E-2</v>
      </c>
      <c r="V18" s="2">
        <f>'Number of Firms per 1000 Capita'!V18/'Number of Firms per 1000 Capita'!$F18</f>
        <v>5.5254349158455514E-2</v>
      </c>
      <c r="W18" s="2">
        <f>'Number of Firms per 1000 Capita'!W18/'Number of Firms per 1000 Capita'!$F18</f>
        <v>4.7663947951534578E-2</v>
      </c>
      <c r="X18" s="2">
        <f>'Number of Firms per 1000 Capita'!X18/'Number of Firms per 1000 Capita'!$F18</f>
        <v>9.8203762198859068E-2</v>
      </c>
      <c r="Y18" s="2">
        <f>'Number of Firms per 1000 Capita'!Y18/'Number of Firms per 1000 Capita'!$F18</f>
        <v>0</v>
      </c>
      <c r="Z18" s="2">
        <f>'Number of Firms per 1000 Capita'!Z18/'Number of Firms per 1000 Capita'!$F18</f>
        <v>0</v>
      </c>
    </row>
    <row r="19" spans="1:26" x14ac:dyDescent="0.45">
      <c r="A19" s="2" t="s">
        <v>474</v>
      </c>
      <c r="B19" s="2">
        <v>156597</v>
      </c>
      <c r="C19" s="2" t="s">
        <v>475</v>
      </c>
      <c r="D19" s="2">
        <v>32.609856600000001</v>
      </c>
      <c r="E19" s="2">
        <v>-85.480782500000004</v>
      </c>
      <c r="F19" s="3">
        <f t="shared" si="0"/>
        <v>0.99999999999999989</v>
      </c>
      <c r="G19" s="2">
        <f>'Number of Firms per 1000 Capita'!G19/'Number of Firms per 1000 Capita'!$F19</f>
        <v>3.5427287652294135E-3</v>
      </c>
      <c r="H19" s="2">
        <f>'Number of Firms per 1000 Capita'!H19/'Number of Firms per 1000 Capita'!$F19</f>
        <v>0</v>
      </c>
      <c r="I19" s="2">
        <f>'Number of Firms per 1000 Capita'!I19/'Number of Firms per 1000 Capita'!$F19</f>
        <v>6.9990495117946937E-3</v>
      </c>
      <c r="J19" s="2">
        <f>'Number of Firms per 1000 Capita'!J19/'Number of Firms per 1000 Capita'!$F19</f>
        <v>0.13254990063077854</v>
      </c>
      <c r="K19" s="2">
        <f>'Number of Firms per 1000 Capita'!K19/'Number of Firms per 1000 Capita'!$F19</f>
        <v>1.7454419770154668E-2</v>
      </c>
      <c r="L19" s="2">
        <f>'Number of Firms per 1000 Capita'!L19/'Number of Firms per 1000 Capita'!$F19</f>
        <v>1.7627235807482933E-2</v>
      </c>
      <c r="M19" s="2">
        <f>'Number of Firms per 1000 Capita'!M19/'Number of Firms per 1000 Capita'!$F19</f>
        <v>0.10170223796768339</v>
      </c>
      <c r="N19" s="2">
        <f>'Number of Firms per 1000 Capita'!N19/'Number of Firms per 1000 Capita'!$F19</f>
        <v>2.9724358420461418E-2</v>
      </c>
      <c r="O19" s="2">
        <f>'Number of Firms per 1000 Capita'!O19/'Number of Firms per 1000 Capita'!$F19</f>
        <v>8.9000259224055987E-3</v>
      </c>
      <c r="P19" s="2">
        <f>'Number of Firms per 1000 Capita'!P19/'Number of Firms per 1000 Capita'!$F19</f>
        <v>2.3589389095308045E-2</v>
      </c>
      <c r="Q19" s="2">
        <f>'Number of Firms per 1000 Capita'!Q19/'Number of Firms per 1000 Capita'!$F19</f>
        <v>7.6903136611077505E-2</v>
      </c>
      <c r="R19" s="2">
        <f>'Number of Firms per 1000 Capita'!R19/'Number of Firms per 1000 Capita'!$F19</f>
        <v>0.13704311760131341</v>
      </c>
      <c r="S19" s="2">
        <f>'Number of Firms per 1000 Capita'!S19/'Number of Firms per 1000 Capita'!$F19</f>
        <v>0.10429447852760736</v>
      </c>
      <c r="T19" s="2">
        <f>'Number of Firms per 1000 Capita'!T19/'Number of Firms per 1000 Capita'!$F19</f>
        <v>2.9119502289812492E-2</v>
      </c>
      <c r="U19" s="2">
        <f>'Number of Firms per 1000 Capita'!U19/'Number of Firms per 1000 Capita'!$F19</f>
        <v>7.7248768685734034E-2</v>
      </c>
      <c r="V19" s="2">
        <f>'Number of Firms per 1000 Capita'!V19/'Number of Firms per 1000 Capita'!$F19</f>
        <v>3.4908839540309336E-2</v>
      </c>
      <c r="W19" s="2">
        <f>'Number of Firms per 1000 Capita'!W19/'Number of Firms per 1000 Capita'!$F19</f>
        <v>3.8192344249546352E-2</v>
      </c>
      <c r="X19" s="2">
        <f>'Number of Firms per 1000 Capita'!X19/'Number of Firms per 1000 Capita'!$F19</f>
        <v>0.16020046660330078</v>
      </c>
      <c r="Y19" s="2">
        <f>'Number of Firms per 1000 Capita'!Y19/'Number of Firms per 1000 Capita'!$F19</f>
        <v>0</v>
      </c>
      <c r="Z19" s="2">
        <f>'Number of Firms per 1000 Capita'!Z19/'Number of Firms per 1000 Capita'!$F19</f>
        <v>0</v>
      </c>
    </row>
    <row r="20" spans="1:26" x14ac:dyDescent="0.45">
      <c r="A20" s="2" t="s">
        <v>476</v>
      </c>
      <c r="B20" s="2">
        <v>589519</v>
      </c>
      <c r="C20" s="2" t="s">
        <v>477</v>
      </c>
      <c r="D20" s="2">
        <v>33.473497799999997</v>
      </c>
      <c r="E20" s="2">
        <v>-82.010514799999996</v>
      </c>
      <c r="F20" s="3">
        <f t="shared" si="0"/>
        <v>1.0015785877529864</v>
      </c>
      <c r="G20" s="2">
        <f>'Number of Firms per 1000 Capita'!G20/'Number of Firms per 1000 Capita'!$F20</f>
        <v>9.1887943830549212E-3</v>
      </c>
      <c r="H20" s="2">
        <f>'Number of Firms per 1000 Capita'!H20/'Number of Firms per 1000 Capita'!$F20</f>
        <v>0</v>
      </c>
      <c r="I20" s="2">
        <f>'Number of Firms per 1000 Capita'!I20/'Number of Firms per 1000 Capita'!$F20</f>
        <v>0</v>
      </c>
      <c r="J20" s="2">
        <f>'Number of Firms per 1000 Capita'!J20/'Number of Firms per 1000 Capita'!$F20</f>
        <v>0.1057889404613246</v>
      </c>
      <c r="K20" s="2">
        <f>'Number of Firms per 1000 Capita'!K20/'Number of Firms per 1000 Capita'!$F20</f>
        <v>1.5644511462431968E-2</v>
      </c>
      <c r="L20" s="2">
        <f>'Number of Firms per 1000 Capita'!L20/'Number of Firms per 1000 Capita'!$F20</f>
        <v>1.6987489103032303E-2</v>
      </c>
      <c r="M20" s="2">
        <f>'Number of Firms per 1000 Capita'!M20/'Number of Firms per 1000 Capita'!$F20</f>
        <v>9.5280729448907947E-2</v>
      </c>
      <c r="N20" s="2">
        <f>'Number of Firms per 1000 Capita'!N20/'Number of Firms per 1000 Capita'!$F20</f>
        <v>3.9511815847136159E-2</v>
      </c>
      <c r="O20" s="2">
        <f>'Number of Firms per 1000 Capita'!O20/'Number of Firms per 1000 Capita'!$F20</f>
        <v>8.1521098885564171E-3</v>
      </c>
      <c r="P20" s="2">
        <f>'Number of Firms per 1000 Capita'!P20/'Number of Firms per 1000 Capita'!$F20</f>
        <v>3.0040289329218008E-2</v>
      </c>
      <c r="Q20" s="2">
        <f>'Number of Firms per 1000 Capita'!Q20/'Number of Firms per 1000 Capita'!$F20</f>
        <v>6.9881959333694607E-2</v>
      </c>
      <c r="R20" s="2">
        <f>'Number of Firms per 1000 Capita'!R20/'Number of Firms per 1000 Capita'!$F20</f>
        <v>9.042716113375586E-2</v>
      </c>
      <c r="S20" s="2">
        <f>'Number of Firms per 1000 Capita'!S20/'Number of Firms per 1000 Capita'!$F20</f>
        <v>9.9710199561765189E-2</v>
      </c>
      <c r="T20" s="2">
        <f>'Number of Firms per 1000 Capita'!T20/'Number of Firms per 1000 Capita'!$F20</f>
        <v>2.3490328204886553E-2</v>
      </c>
      <c r="U20" s="2">
        <f>'Number of Firms per 1000 Capita'!U20/'Number of Firms per 1000 Capita'!$F20</f>
        <v>0.11754588506938718</v>
      </c>
      <c r="V20" s="2">
        <f>'Number of Firms per 1000 Capita'!V20/'Number of Firms per 1000 Capita'!$F20</f>
        <v>4.7286949555874938E-2</v>
      </c>
      <c r="W20" s="2">
        <f>'Number of Firms per 1000 Capita'!W20/'Number of Firms per 1000 Capita'!$F20</f>
        <v>3.8663619442546475E-2</v>
      </c>
      <c r="X20" s="2">
        <f>'Number of Firms per 1000 Capita'!X20/'Number of Firms per 1000 Capita'!$F20</f>
        <v>0.19312960912282354</v>
      </c>
      <c r="Y20" s="2">
        <f>'Number of Firms per 1000 Capita'!Y20/'Number of Firms per 1000 Capita'!$F20</f>
        <v>8.4819640458968495E-4</v>
      </c>
      <c r="Z20" s="2">
        <f>'Number of Firms per 1000 Capita'!Z20/'Number of Firms per 1000 Capita'!$F20</f>
        <v>0</v>
      </c>
    </row>
    <row r="21" spans="1:26" x14ac:dyDescent="0.45">
      <c r="A21" s="2" t="s">
        <v>478</v>
      </c>
      <c r="B21" s="2">
        <v>2000590</v>
      </c>
      <c r="C21" s="2" t="s">
        <v>445</v>
      </c>
      <c r="D21" s="2">
        <v>30.267153</v>
      </c>
      <c r="E21" s="2">
        <v>-97.743060799999995</v>
      </c>
      <c r="F21" s="3">
        <f t="shared" si="0"/>
        <v>1.0030550955605471</v>
      </c>
      <c r="G21" s="2">
        <f>'Number of Firms per 1000 Capita'!G21/'Number of Firms per 1000 Capita'!$F21</f>
        <v>3.1425401561979093E-3</v>
      </c>
      <c r="H21" s="2">
        <f>'Number of Firms per 1000 Capita'!H21/'Number of Firms per 1000 Capita'!$F21</f>
        <v>1.622097249320938E-2</v>
      </c>
      <c r="I21" s="2">
        <f>'Number of Firms per 1000 Capita'!I21/'Number of Firms per 1000 Capita'!$F21</f>
        <v>8.7991124373541449E-4</v>
      </c>
      <c r="J21" s="2">
        <f>'Number of Firms per 1000 Capita'!J21/'Number of Firms per 1000 Capita'!$F21</f>
        <v>0.10480781317462139</v>
      </c>
      <c r="K21" s="2">
        <f>'Number of Firms per 1000 Capita'!K21/'Number of Firms per 1000 Capita'!$F21</f>
        <v>1.7620086023620973E-2</v>
      </c>
      <c r="L21" s="2">
        <f>'Number of Firms per 1000 Capita'!L21/'Number of Firms per 1000 Capita'!$F21</f>
        <v>2.0697042733080834E-2</v>
      </c>
      <c r="M21" s="2">
        <f>'Number of Firms per 1000 Capita'!M21/'Number of Firms per 1000 Capita'!$F21</f>
        <v>7.4961879621583516E-2</v>
      </c>
      <c r="N21" s="2">
        <f>'Number of Firms per 1000 Capita'!N21/'Number of Firms per 1000 Capita'!$F21</f>
        <v>3.1485519721488962E-2</v>
      </c>
      <c r="O21" s="2">
        <f>'Number of Firms per 1000 Capita'!O21/'Number of Firms per 1000 Capita'!$F21</f>
        <v>2.338596404934061E-2</v>
      </c>
      <c r="P21" s="2">
        <f>'Number of Firms per 1000 Capita'!P21/'Number of Firms per 1000 Capita'!$F21</f>
        <v>3.8393642777896191E-2</v>
      </c>
      <c r="Q21" s="2">
        <f>'Number of Firms per 1000 Capita'!Q21/'Number of Firms per 1000 Capita'!$F21</f>
        <v>0.10449082651538752</v>
      </c>
      <c r="R21" s="2">
        <f>'Number of Firms per 1000 Capita'!R21/'Number of Firms per 1000 Capita'!$F21</f>
        <v>0.20409022096156262</v>
      </c>
      <c r="S21" s="2">
        <f>'Number of Firms per 1000 Capita'!S21/'Number of Firms per 1000 Capita'!$F21</f>
        <v>7.454651779224257E-2</v>
      </c>
      <c r="T21" s="2">
        <f>'Number of Firms per 1000 Capita'!T21/'Number of Firms per 1000 Capita'!$F21</f>
        <v>3.1622151902193217E-2</v>
      </c>
      <c r="U21" s="2">
        <f>'Number of Firms per 1000 Capita'!U21/'Number of Firms per 1000 Capita'!$F21</f>
        <v>6.8824362064348291E-2</v>
      </c>
      <c r="V21" s="2">
        <f>'Number of Firms per 1000 Capita'!V21/'Number of Firms per 1000 Capita'!$F21</f>
        <v>5.9959666180256097E-2</v>
      </c>
      <c r="W21" s="2">
        <f>'Number of Firms per 1000 Capita'!W21/'Number of Firms per 1000 Capita'!$F21</f>
        <v>2.6189656397391962E-2</v>
      </c>
      <c r="X21" s="2">
        <f>'Number of Firms per 1000 Capita'!X21/'Number of Firms per 1000 Capita'!$F21</f>
        <v>9.9839867084214606E-2</v>
      </c>
      <c r="Y21" s="2">
        <f>'Number of Firms per 1000 Capita'!Y21/'Number of Firms per 1000 Capita'!$F21</f>
        <v>1.4100441048679312E-3</v>
      </c>
      <c r="Z21" s="2">
        <f>'Number of Firms per 1000 Capita'!Z21/'Number of Firms per 1000 Capita'!$F21</f>
        <v>4.8641056330715461E-4</v>
      </c>
    </row>
    <row r="22" spans="1:26" x14ac:dyDescent="0.45">
      <c r="A22" s="2" t="s">
        <v>479</v>
      </c>
      <c r="B22" s="2">
        <v>878744</v>
      </c>
      <c r="C22" s="2" t="s">
        <v>480</v>
      </c>
      <c r="D22" s="2">
        <v>35.3732921</v>
      </c>
      <c r="E22" s="2">
        <v>-119.01871250000001</v>
      </c>
      <c r="F22" s="3">
        <f t="shared" si="0"/>
        <v>1.0032300118693207</v>
      </c>
      <c r="G22" s="2">
        <f>'Number of Firms per 1000 Capita'!G22/'Number of Firms per 1000 Capita'!$F22</f>
        <v>1.0118109470161306E-2</v>
      </c>
      <c r="H22" s="2">
        <f>'Number of Firms per 1000 Capita'!H22/'Number of Firms per 1000 Capita'!$F22</f>
        <v>7.9777401591656447E-3</v>
      </c>
      <c r="I22" s="2">
        <f>'Number of Firms per 1000 Capita'!I22/'Number of Firms per 1000 Capita'!$F22</f>
        <v>1.0118109470161306E-3</v>
      </c>
      <c r="J22" s="2">
        <f>'Number of Firms per 1000 Capita'!J22/'Number of Firms per 1000 Capita'!$F22</f>
        <v>9.5985834646741763E-2</v>
      </c>
      <c r="K22" s="2">
        <f>'Number of Firms per 1000 Capita'!K22/'Number of Firms per 1000 Capita'!$F22</f>
        <v>1.939952911875158E-2</v>
      </c>
      <c r="L22" s="2">
        <f>'Number of Firms per 1000 Capita'!L22/'Number of Firms per 1000 Capita'!$F22</f>
        <v>2.1150740373202574E-2</v>
      </c>
      <c r="M22" s="2">
        <f>'Number of Firms per 1000 Capita'!M22/'Number of Firms per 1000 Capita'!$F22</f>
        <v>0.10746599731480941</v>
      </c>
      <c r="N22" s="2">
        <f>'Number of Firms per 1000 Capita'!N22/'Number of Firms per 1000 Capita'!$F22</f>
        <v>7.6800342459089746E-2</v>
      </c>
      <c r="O22" s="2">
        <f>'Number of Firms per 1000 Capita'!O22/'Number of Firms per 1000 Capita'!$F22</f>
        <v>6.2849026131963498E-3</v>
      </c>
      <c r="P22" s="2">
        <f>'Number of Firms per 1000 Capita'!P22/'Number of Firms per 1000 Capita'!$F22</f>
        <v>2.0469713774249412E-2</v>
      </c>
      <c r="Q22" s="2">
        <f>'Number of Firms per 1000 Capita'!Q22/'Number of Firms per 1000 Capita'!$F22</f>
        <v>7.608040005448212E-2</v>
      </c>
      <c r="R22" s="2">
        <f>'Number of Firms per 1000 Capita'!R22/'Number of Firms per 1000 Capita'!$F22</f>
        <v>9.810674605491021E-2</v>
      </c>
      <c r="S22" s="2">
        <f>'Number of Firms per 1000 Capita'!S22/'Number of Firms per 1000 Capita'!$F22</f>
        <v>9.7951082832292327E-2</v>
      </c>
      <c r="T22" s="2">
        <f>'Number of Firms per 1000 Capita'!T22/'Number of Firms per 1000 Capita'!$F22</f>
        <v>1.5838732901367891E-2</v>
      </c>
      <c r="U22" s="2">
        <f>'Number of Firms per 1000 Capita'!U22/'Number of Firms per 1000 Capita'!$F22</f>
        <v>0.13099060183293443</v>
      </c>
      <c r="V22" s="2">
        <f>'Number of Firms per 1000 Capita'!V22/'Number of Firms per 1000 Capita'!$F22</f>
        <v>2.716323234681766E-2</v>
      </c>
      <c r="W22" s="2">
        <f>'Number of Firms per 1000 Capita'!W22/'Number of Firms per 1000 Capita'!$F22</f>
        <v>3.344813496001401E-2</v>
      </c>
      <c r="X22" s="2">
        <f>'Number of Firms per 1000 Capita'!X22/'Number of Firms per 1000 Capita'!$F22</f>
        <v>0.15605238067441091</v>
      </c>
      <c r="Y22" s="2">
        <f>'Number of Firms per 1000 Capita'!Y22/'Number of Firms per 1000 Capita'!$F22</f>
        <v>9.3397933570719743E-4</v>
      </c>
      <c r="Z22" s="2">
        <f>'Number of Firms per 1000 Capita'!Z22/'Number of Firms per 1000 Capita'!$F22</f>
        <v>0</v>
      </c>
    </row>
    <row r="23" spans="1:26" x14ac:dyDescent="0.45">
      <c r="A23" s="2" t="s">
        <v>481</v>
      </c>
      <c r="B23" s="2">
        <v>2792050</v>
      </c>
      <c r="C23" s="2" t="s">
        <v>482</v>
      </c>
      <c r="D23" s="2">
        <v>39.290384799999998</v>
      </c>
      <c r="E23" s="2">
        <v>-76.612189299999997</v>
      </c>
      <c r="F23" s="3">
        <f t="shared" si="0"/>
        <v>1.0034797430727336</v>
      </c>
      <c r="G23" s="2">
        <f>'Number of Firms per 1000 Capita'!G23/'Number of Firms per 1000 Capita'!$F23</f>
        <v>4.552352048558422E-3</v>
      </c>
      <c r="H23" s="2">
        <f>'Number of Firms per 1000 Capita'!H23/'Number of Firms per 1000 Capita'!$F23</f>
        <v>2.7438834265283642E-4</v>
      </c>
      <c r="I23" s="2">
        <f>'Number of Firms per 1000 Capita'!I23/'Number of Firms per 1000 Capita'!$F23</f>
        <v>1.1308125636601742E-3</v>
      </c>
      <c r="J23" s="2">
        <f>'Number of Firms per 1000 Capita'!J23/'Number of Firms per 1000 Capita'!$F23</f>
        <v>9.3408443677635275E-2</v>
      </c>
      <c r="K23" s="2">
        <f>'Number of Firms per 1000 Capita'!K23/'Number of Firms per 1000 Capita'!$F23</f>
        <v>1.5374061986821043E-2</v>
      </c>
      <c r="L23" s="2">
        <f>'Number of Firms per 1000 Capita'!L23/'Number of Firms per 1000 Capita'!$F23</f>
        <v>2.326896293678675E-2</v>
      </c>
      <c r="M23" s="2">
        <f>'Number of Firms per 1000 Capita'!M23/'Number of Firms per 1000 Capita'!$F23</f>
        <v>8.293595526638535E-2</v>
      </c>
      <c r="N23" s="2">
        <f>'Number of Firms per 1000 Capita'!N23/'Number of Firms per 1000 Capita'!$F23</f>
        <v>3.8638867524476692E-2</v>
      </c>
      <c r="O23" s="2">
        <f>'Number of Firms per 1000 Capita'!O23/'Number of Firms per 1000 Capita'!$F23</f>
        <v>1.395223148398362E-2</v>
      </c>
      <c r="P23" s="2">
        <f>'Number of Firms per 1000 Capita'!P23/'Number of Firms per 1000 Capita'!$F23</f>
        <v>3.5396096202215892E-2</v>
      </c>
      <c r="Q23" s="2">
        <f>'Number of Firms per 1000 Capita'!Q23/'Number of Firms per 1000 Capita'!$F23</f>
        <v>9.6530650425094067E-2</v>
      </c>
      <c r="R23" s="2">
        <f>'Number of Firms per 1000 Capita'!R23/'Number of Firms per 1000 Capita'!$F23</f>
        <v>0.16380984056374331</v>
      </c>
      <c r="S23" s="2">
        <f>'Number of Firms per 1000 Capita'!S23/'Number of Firms per 1000 Capita'!$F23</f>
        <v>7.6940985719333985E-2</v>
      </c>
      <c r="T23" s="2">
        <f>'Number of Firms per 1000 Capita'!T23/'Number of Firms per 1000 Capita'!$F23</f>
        <v>3.031991186313842E-2</v>
      </c>
      <c r="U23" s="2">
        <f>'Number of Firms per 1000 Capita'!U23/'Number of Firms per 1000 Capita'!$F23</f>
        <v>0.11974556717317646</v>
      </c>
      <c r="V23" s="2">
        <f>'Number of Firms per 1000 Capita'!V23/'Number of Firms per 1000 Capita'!$F23</f>
        <v>5.476957615315859E-2</v>
      </c>
      <c r="W23" s="2">
        <f>'Number of Firms per 1000 Capita'!W23/'Number of Firms per 1000 Capita'!$F23</f>
        <v>3.0423846841416007E-2</v>
      </c>
      <c r="X23" s="2">
        <f>'Number of Firms per 1000 Capita'!X23/'Number of Firms per 1000 Capita'!$F23</f>
        <v>0.12053963040721724</v>
      </c>
      <c r="Y23" s="2">
        <f>'Number of Firms per 1000 Capita'!Y23/'Number of Firms per 1000 Capita'!$F23</f>
        <v>1.3469973184775605E-3</v>
      </c>
      <c r="Z23" s="2">
        <f>'Number of Firms per 1000 Capita'!Z23/'Number of Firms per 1000 Capita'!$F23</f>
        <v>1.2056457480200387E-4</v>
      </c>
    </row>
    <row r="24" spans="1:26" x14ac:dyDescent="0.45">
      <c r="A24" s="2" t="s">
        <v>483</v>
      </c>
      <c r="B24" s="2">
        <v>152284</v>
      </c>
      <c r="C24" s="2" t="s">
        <v>484</v>
      </c>
      <c r="D24" s="2">
        <v>44.801182099999998</v>
      </c>
      <c r="E24" s="2">
        <v>-68.777813800000004</v>
      </c>
      <c r="F24" s="3">
        <f t="shared" si="0"/>
        <v>1.0032467532467533</v>
      </c>
      <c r="G24" s="2">
        <f>'Number of Firms per 1000 Capita'!G24/'Number of Firms per 1000 Capita'!$F24</f>
        <v>4.0209790209790208E-2</v>
      </c>
      <c r="H24" s="2">
        <f>'Number of Firms per 1000 Capita'!H24/'Number of Firms per 1000 Capita'!$F24</f>
        <v>0</v>
      </c>
      <c r="I24" s="2">
        <f>'Number of Firms per 1000 Capita'!I24/'Number of Firms per 1000 Capita'!$F24</f>
        <v>0</v>
      </c>
      <c r="J24" s="2">
        <f>'Number of Firms per 1000 Capita'!J24/'Number of Firms per 1000 Capita'!$F24</f>
        <v>0.13428238428238429</v>
      </c>
      <c r="K24" s="2">
        <f>'Number of Firms per 1000 Capita'!K24/'Number of Firms per 1000 Capita'!$F24</f>
        <v>2.206127206127206E-2</v>
      </c>
      <c r="L24" s="2">
        <f>'Number of Firms per 1000 Capita'!L24/'Number of Firms per 1000 Capita'!$F24</f>
        <v>2.7722277722277724E-2</v>
      </c>
      <c r="M24" s="2">
        <f>'Number of Firms per 1000 Capita'!M24/'Number of Firms per 1000 Capita'!$F24</f>
        <v>0.11713286713286712</v>
      </c>
      <c r="N24" s="2">
        <f>'Number of Firms per 1000 Capita'!N24/'Number of Firms per 1000 Capita'!$F24</f>
        <v>3.5214785214785216E-2</v>
      </c>
      <c r="O24" s="2">
        <f>'Number of Firms per 1000 Capita'!O24/'Number of Firms per 1000 Capita'!$F24</f>
        <v>1.1405261405261404E-2</v>
      </c>
      <c r="P24" s="2">
        <f>'Number of Firms per 1000 Capita'!P24/'Number of Firms per 1000 Capita'!$F24</f>
        <v>3.1385281385281384E-2</v>
      </c>
      <c r="Q24" s="2">
        <f>'Number of Firms per 1000 Capita'!Q24/'Number of Firms per 1000 Capita'!$F24</f>
        <v>8.5081585081585073E-2</v>
      </c>
      <c r="R24" s="2">
        <f>'Number of Firms per 1000 Capita'!R24/'Number of Firms per 1000 Capita'!$F24</f>
        <v>0.11105561105561104</v>
      </c>
      <c r="S24" s="2">
        <f>'Number of Firms per 1000 Capita'!S24/'Number of Firms per 1000 Capita'!$F24</f>
        <v>7.1844821844821841E-2</v>
      </c>
      <c r="T24" s="2">
        <f>'Number of Firms per 1000 Capita'!T24/'Number of Firms per 1000 Capita'!$F24</f>
        <v>3.2051282051282048E-2</v>
      </c>
      <c r="U24" s="2">
        <f>'Number of Firms per 1000 Capita'!U24/'Number of Firms per 1000 Capita'!$F24</f>
        <v>9.0326340326340321E-2</v>
      </c>
      <c r="V24" s="2">
        <f>'Number of Firms per 1000 Capita'!V24/'Number of Firms per 1000 Capita'!$F24</f>
        <v>2.7639027639027636E-2</v>
      </c>
      <c r="W24" s="2">
        <f>'Number of Firms per 1000 Capita'!W24/'Number of Firms per 1000 Capita'!$F24</f>
        <v>4.204129204129204E-2</v>
      </c>
      <c r="X24" s="2">
        <f>'Number of Firms per 1000 Capita'!X24/'Number of Firms per 1000 Capita'!$F24</f>
        <v>0.1217116217116217</v>
      </c>
      <c r="Y24" s="2">
        <f>'Number of Firms per 1000 Capita'!Y24/'Number of Firms per 1000 Capita'!$F24</f>
        <v>2.081252081252081E-3</v>
      </c>
      <c r="Z24" s="2">
        <f>'Number of Firms per 1000 Capita'!Z24/'Number of Firms per 1000 Capita'!$F24</f>
        <v>0</v>
      </c>
    </row>
    <row r="25" spans="1:26" x14ac:dyDescent="0.45">
      <c r="A25" s="2" t="s">
        <v>485</v>
      </c>
      <c r="B25" s="2">
        <v>213900</v>
      </c>
      <c r="C25" s="2" t="s">
        <v>486</v>
      </c>
      <c r="D25" s="2">
        <v>41.7003208</v>
      </c>
      <c r="E25" s="2">
        <v>-70.300202400000003</v>
      </c>
      <c r="F25" s="3">
        <f t="shared" si="0"/>
        <v>1.0010726982959419</v>
      </c>
      <c r="G25" s="2">
        <f>'Number of Firms per 1000 Capita'!G25/'Number of Firms per 1000 Capita'!$F25</f>
        <v>2.7430427853377463E-2</v>
      </c>
      <c r="H25" s="2">
        <f>'Number of Firms per 1000 Capita'!H25/'Number of Firms per 1000 Capita'!$F25</f>
        <v>0</v>
      </c>
      <c r="I25" s="2">
        <f>'Number of Firms per 1000 Capita'!I25/'Number of Firms per 1000 Capita'!$F25</f>
        <v>0</v>
      </c>
      <c r="J25" s="2">
        <f>'Number of Firms per 1000 Capita'!J25/'Number of Firms per 1000 Capita'!$F25</f>
        <v>0.17454333701115604</v>
      </c>
      <c r="K25" s="2">
        <f>'Number of Firms per 1000 Capita'!K25/'Number of Firms per 1000 Capita'!$F25</f>
        <v>2.0228025009194555E-2</v>
      </c>
      <c r="L25" s="2">
        <f>'Number of Firms per 1000 Capita'!L25/'Number of Firms per 1000 Capita'!$F25</f>
        <v>2.2802500919455682E-2</v>
      </c>
      <c r="M25" s="2">
        <f>'Number of Firms per 1000 Capita'!M25/'Number of Firms per 1000 Capita'!$F25</f>
        <v>8.5356135834252778E-2</v>
      </c>
      <c r="N25" s="2">
        <f>'Number of Firms per 1000 Capita'!N25/'Number of Firms per 1000 Capita'!$F25</f>
        <v>1.5109721711413508E-2</v>
      </c>
      <c r="O25" s="2">
        <f>'Number of Firms per 1000 Capita'!O25/'Number of Firms per 1000 Capita'!$F25</f>
        <v>8.7654775039843081E-3</v>
      </c>
      <c r="P25" s="2">
        <f>'Number of Firms per 1000 Capita'!P25/'Number of Firms per 1000 Capita'!$F25</f>
        <v>1.5538801029790364E-2</v>
      </c>
      <c r="Q25" s="2">
        <f>'Number of Firms per 1000 Capita'!Q25/'Number of Firms per 1000 Capita'!$F25</f>
        <v>0.11867108005394139</v>
      </c>
      <c r="R25" s="2">
        <f>'Number of Firms per 1000 Capita'!R25/'Number of Firms per 1000 Capita'!$F25</f>
        <v>0.13834743165379426</v>
      </c>
      <c r="S25" s="2">
        <f>'Number of Firms per 1000 Capita'!S25/'Number of Firms per 1000 Capita'!$F25</f>
        <v>9.5133014588696829E-2</v>
      </c>
      <c r="T25" s="2">
        <f>'Number of Firms per 1000 Capita'!T25/'Number of Firms per 1000 Capita'!$F25</f>
        <v>2.4334927056515875E-2</v>
      </c>
      <c r="U25" s="2">
        <f>'Number of Firms per 1000 Capita'!U25/'Number of Firms per 1000 Capita'!$F25</f>
        <v>6.9051121735932322E-2</v>
      </c>
      <c r="V25" s="2">
        <f>'Number of Firms per 1000 Capita'!V25/'Number of Firms per 1000 Capita'!$F25</f>
        <v>5.3359078092435938E-2</v>
      </c>
      <c r="W25" s="2">
        <f>'Number of Firms per 1000 Capita'!W25/'Number of Firms per 1000 Capita'!$F25</f>
        <v>3.8954272404070123E-2</v>
      </c>
      <c r="X25" s="2">
        <f>'Number of Firms per 1000 Capita'!X25/'Number of Firms per 1000 Capita'!$F25</f>
        <v>9.2221404928282444E-2</v>
      </c>
      <c r="Y25" s="2">
        <f>'Number of Firms per 1000 Capita'!Y25/'Number of Firms per 1000 Capita'!$F25</f>
        <v>1.225940909648155E-3</v>
      </c>
      <c r="Z25" s="2">
        <f>'Number of Firms per 1000 Capita'!Z25/'Number of Firms per 1000 Capita'!$F25</f>
        <v>0</v>
      </c>
    </row>
    <row r="26" spans="1:26" x14ac:dyDescent="0.45">
      <c r="A26" s="2" t="s">
        <v>487</v>
      </c>
      <c r="B26" s="2">
        <v>828741</v>
      </c>
      <c r="C26" s="2" t="s">
        <v>455</v>
      </c>
      <c r="D26" s="2">
        <v>30.4582829</v>
      </c>
      <c r="E26" s="2">
        <v>-91.140319599999998</v>
      </c>
      <c r="F26" s="3">
        <f t="shared" si="0"/>
        <v>1.0038712636236107</v>
      </c>
      <c r="G26" s="2">
        <f>'Number of Firms per 1000 Capita'!G26/'Number of Firms per 1000 Capita'!$F26</f>
        <v>8.174166396892198E-3</v>
      </c>
      <c r="H26" s="2">
        <f>'Number of Firms per 1000 Capita'!H26/'Number of Firms per 1000 Capita'!$F26</f>
        <v>7.7290385237941076E-3</v>
      </c>
      <c r="I26" s="2">
        <f>'Number of Firms per 1000 Capita'!I26/'Number of Firms per 1000 Capita'!$F26</f>
        <v>4.4512787309808994E-4</v>
      </c>
      <c r="J26" s="2">
        <f>'Number of Firms per 1000 Capita'!J26/'Number of Firms per 1000 Capita'!$F26</f>
        <v>0.11068846444372503</v>
      </c>
      <c r="K26" s="2">
        <f>'Number of Firms per 1000 Capita'!K26/'Number of Firms per 1000 Capita'!$F26</f>
        <v>1.8439084925002697E-2</v>
      </c>
      <c r="L26" s="2">
        <f>'Number of Firms per 1000 Capita'!L26/'Number of Firms per 1000 Capita'!$F26</f>
        <v>2.2364303442322219E-2</v>
      </c>
      <c r="M26" s="2">
        <f>'Number of Firms per 1000 Capita'!M26/'Number of Firms per 1000 Capita'!$F26</f>
        <v>8.1269558648969453E-2</v>
      </c>
      <c r="N26" s="2">
        <f>'Number of Firms per 1000 Capita'!N26/'Number of Firms per 1000 Capita'!$F26</f>
        <v>3.6271177295780728E-2</v>
      </c>
      <c r="O26" s="2">
        <f>'Number of Firms per 1000 Capita'!O26/'Number of Firms per 1000 Capita'!$F26</f>
        <v>1.015700874069278E-2</v>
      </c>
      <c r="P26" s="2">
        <f>'Number of Firms per 1000 Capita'!P26/'Number of Firms per 1000 Capita'!$F26</f>
        <v>3.7674004532211071E-2</v>
      </c>
      <c r="Q26" s="2">
        <f>'Number of Firms per 1000 Capita'!Q26/'Number of Firms per 1000 Capita'!$F26</f>
        <v>8.7393439084925001E-2</v>
      </c>
      <c r="R26" s="2">
        <f>'Number of Firms per 1000 Capita'!R26/'Number of Firms per 1000 Capita'!$F26</f>
        <v>0.1227338944642279</v>
      </c>
      <c r="S26" s="2">
        <f>'Number of Firms per 1000 Capita'!S26/'Number of Firms per 1000 Capita'!$F26</f>
        <v>0.10382270421927269</v>
      </c>
      <c r="T26" s="2">
        <f>'Number of Firms per 1000 Capita'!T26/'Number of Firms per 1000 Capita'!$F26</f>
        <v>2.142009280241718E-2</v>
      </c>
      <c r="U26" s="2">
        <f>'Number of Firms per 1000 Capita'!U26/'Number of Firms per 1000 Capita'!$F26</f>
        <v>9.050933419661164E-2</v>
      </c>
      <c r="V26" s="2">
        <f>'Number of Firms per 1000 Capita'!V26/'Number of Firms per 1000 Capita'!$F26</f>
        <v>3.1010575159166935E-2</v>
      </c>
      <c r="W26" s="2">
        <f>'Number of Firms per 1000 Capita'!W26/'Number of Firms per 1000 Capita'!$F26</f>
        <v>3.1631056436818815E-2</v>
      </c>
      <c r="X26" s="2">
        <f>'Number of Firms per 1000 Capita'!X26/'Number of Firms per 1000 Capita'!$F26</f>
        <v>0.18045214200928023</v>
      </c>
      <c r="Y26" s="2">
        <f>'Number of Firms per 1000 Capita'!Y26/'Number of Firms per 1000 Capita'!$F26</f>
        <v>1.6860904284018562E-3</v>
      </c>
      <c r="Z26" s="2">
        <f>'Number of Firms per 1000 Capita'!Z26/'Number of Firms per 1000 Capita'!$F26</f>
        <v>0</v>
      </c>
    </row>
    <row r="27" spans="1:26" x14ac:dyDescent="0.45">
      <c r="A27" s="2" t="s">
        <v>488</v>
      </c>
      <c r="B27" s="2">
        <v>134327</v>
      </c>
      <c r="C27" s="2" t="s">
        <v>466</v>
      </c>
      <c r="D27" s="2">
        <v>42.3211522</v>
      </c>
      <c r="E27" s="2">
        <v>-85.179714200000006</v>
      </c>
      <c r="F27" s="3">
        <f t="shared" si="0"/>
        <v>1.0003278688524591</v>
      </c>
      <c r="G27" s="2">
        <f>'Number of Firms per 1000 Capita'!G27/'Number of Firms per 1000 Capita'!$F27</f>
        <v>8.5245901639344271E-3</v>
      </c>
      <c r="H27" s="2">
        <f>'Number of Firms per 1000 Capita'!H27/'Number of Firms per 1000 Capita'!$F27</f>
        <v>0</v>
      </c>
      <c r="I27" s="2">
        <f>'Number of Firms per 1000 Capita'!I27/'Number of Firms per 1000 Capita'!$F27</f>
        <v>0</v>
      </c>
      <c r="J27" s="2">
        <f>'Number of Firms per 1000 Capita'!J27/'Number of Firms per 1000 Capita'!$F27</f>
        <v>0.1112568306010929</v>
      </c>
      <c r="K27" s="2">
        <f>'Number of Firms per 1000 Capita'!K27/'Number of Firms per 1000 Capita'!$F27</f>
        <v>1.8907103825136613E-2</v>
      </c>
      <c r="L27" s="2">
        <f>'Number of Firms per 1000 Capita'!L27/'Number of Firms per 1000 Capita'!$F27</f>
        <v>1.4535519125683061E-2</v>
      </c>
      <c r="M27" s="2">
        <f>'Number of Firms per 1000 Capita'!M27/'Number of Firms per 1000 Capita'!$F27</f>
        <v>0.13344262295081968</v>
      </c>
      <c r="N27" s="2">
        <f>'Number of Firms per 1000 Capita'!N27/'Number of Firms per 1000 Capita'!$F27</f>
        <v>3.1147540983606559E-2</v>
      </c>
      <c r="O27" s="2">
        <f>'Number of Firms per 1000 Capita'!O27/'Number of Firms per 1000 Capita'!$F27</f>
        <v>7.6502732240437158E-3</v>
      </c>
      <c r="P27" s="2">
        <f>'Number of Firms per 1000 Capita'!P27/'Number of Firms per 1000 Capita'!$F27</f>
        <v>2.8633879781420766E-2</v>
      </c>
      <c r="Q27" s="2">
        <f>'Number of Firms per 1000 Capita'!Q27/'Number of Firms per 1000 Capita'!$F27</f>
        <v>7.2677595628415304E-2</v>
      </c>
      <c r="R27" s="2">
        <f>'Number of Firms per 1000 Capita'!R27/'Number of Firms per 1000 Capita'!$F27</f>
        <v>0.10415300546448088</v>
      </c>
      <c r="S27" s="2">
        <f>'Number of Firms per 1000 Capita'!S27/'Number of Firms per 1000 Capita'!$F27</f>
        <v>7.6284153005464483E-2</v>
      </c>
      <c r="T27" s="2">
        <f>'Number of Firms per 1000 Capita'!T27/'Number of Firms per 1000 Capita'!$F27</f>
        <v>1.3442622950819673E-2</v>
      </c>
      <c r="U27" s="2">
        <f>'Number of Firms per 1000 Capita'!U27/'Number of Firms per 1000 Capita'!$F27</f>
        <v>0.13355191256830601</v>
      </c>
      <c r="V27" s="2">
        <f>'Number of Firms per 1000 Capita'!V27/'Number of Firms per 1000 Capita'!$F27</f>
        <v>4.7759562841530059E-2</v>
      </c>
      <c r="W27" s="2">
        <f>'Number of Firms per 1000 Capita'!W27/'Number of Firms per 1000 Capita'!$F27</f>
        <v>3.0710382513661205E-2</v>
      </c>
      <c r="X27" s="2">
        <f>'Number of Firms per 1000 Capita'!X27/'Number of Firms per 1000 Capita'!$F27</f>
        <v>0.16765027322404372</v>
      </c>
      <c r="Y27" s="2">
        <f>'Number of Firms per 1000 Capita'!Y27/'Number of Firms per 1000 Capita'!$F27</f>
        <v>0</v>
      </c>
      <c r="Z27" s="2">
        <f>'Number of Firms per 1000 Capita'!Z27/'Number of Firms per 1000 Capita'!$F27</f>
        <v>0</v>
      </c>
    </row>
    <row r="28" spans="1:26" x14ac:dyDescent="0.45">
      <c r="A28" s="2" t="s">
        <v>489</v>
      </c>
      <c r="B28" s="2">
        <v>105350</v>
      </c>
      <c r="C28" s="2" t="s">
        <v>466</v>
      </c>
      <c r="D28" s="2">
        <v>43.594467700000003</v>
      </c>
      <c r="E28" s="2">
        <v>-83.888864699999999</v>
      </c>
      <c r="F28" s="3">
        <f t="shared" si="0"/>
        <v>1.0064953012714206</v>
      </c>
      <c r="G28" s="2">
        <f>'Number of Firms per 1000 Capita'!G28/'Number of Firms per 1000 Capita'!$F28</f>
        <v>6.0807075732448868E-3</v>
      </c>
      <c r="H28" s="2">
        <f>'Number of Firms per 1000 Capita'!H28/'Number of Firms per 1000 Capita'!$F28</f>
        <v>4.2841348811498061E-3</v>
      </c>
      <c r="I28" s="2">
        <f>'Number of Firms per 1000 Capita'!I28/'Number of Firms per 1000 Capita'!$F28</f>
        <v>0</v>
      </c>
      <c r="J28" s="2">
        <f>'Number of Firms per 1000 Capita'!J28/'Number of Firms per 1000 Capita'!$F28</f>
        <v>9.9226091763405203E-2</v>
      </c>
      <c r="K28" s="2">
        <f>'Number of Firms per 1000 Capita'!K28/'Number of Firms per 1000 Capita'!$F28</f>
        <v>3.7175234936428964E-2</v>
      </c>
      <c r="L28" s="2">
        <f>'Number of Firms per 1000 Capita'!L28/'Number of Firms per 1000 Capita'!$F28</f>
        <v>2.501381978993919E-2</v>
      </c>
      <c r="M28" s="2">
        <f>'Number of Firms per 1000 Capita'!M28/'Number of Firms per 1000 Capita'!$F28</f>
        <v>0.12410171365395246</v>
      </c>
      <c r="N28" s="2">
        <f>'Number of Firms per 1000 Capita'!N28/'Number of Firms per 1000 Capita'!$F28</f>
        <v>4.06301824212272E-2</v>
      </c>
      <c r="O28" s="2">
        <f>'Number of Firms per 1000 Capita'!O28/'Number of Firms per 1000 Capita'!$F28</f>
        <v>1.2990602542841349E-2</v>
      </c>
      <c r="P28" s="2">
        <f>'Number of Firms per 1000 Capita'!P28/'Number of Firms per 1000 Capita'!$F28</f>
        <v>3.8971807628524049E-2</v>
      </c>
      <c r="Q28" s="2">
        <f>'Number of Firms per 1000 Capita'!Q28/'Number of Firms per 1000 Capita'!$F28</f>
        <v>9.2592592592592587E-2</v>
      </c>
      <c r="R28" s="2">
        <f>'Number of Firms per 1000 Capita'!R28/'Number of Firms per 1000 Capita'!$F28</f>
        <v>9.3007186290768373E-2</v>
      </c>
      <c r="S28" s="2">
        <f>'Number of Firms per 1000 Capita'!S28/'Number of Firms per 1000 Capita'!$F28</f>
        <v>5.1133222775013816E-2</v>
      </c>
      <c r="T28" s="2">
        <f>'Number of Firms per 1000 Capita'!T28/'Number of Firms per 1000 Capita'!$F28</f>
        <v>3.2061912658927584E-2</v>
      </c>
      <c r="U28" s="2">
        <f>'Number of Firms per 1000 Capita'!U28/'Number of Firms per 1000 Capita'!$F28</f>
        <v>0.12962962962962965</v>
      </c>
      <c r="V28" s="2">
        <f>'Number of Firms per 1000 Capita'!V28/'Number of Firms per 1000 Capita'!$F28</f>
        <v>4.9613045881702601E-2</v>
      </c>
      <c r="W28" s="2">
        <f>'Number of Firms per 1000 Capita'!W28/'Number of Firms per 1000 Capita'!$F28</f>
        <v>1.9485903814262025E-2</v>
      </c>
      <c r="X28" s="2">
        <f>'Number of Firms per 1000 Capita'!X28/'Number of Firms per 1000 Capita'!$F28</f>
        <v>0.15049751243781095</v>
      </c>
      <c r="Y28" s="2">
        <f>'Number of Firms per 1000 Capita'!Y28/'Number of Firms per 1000 Capita'!$F28</f>
        <v>0</v>
      </c>
      <c r="Z28" s="2">
        <f>'Number of Firms per 1000 Capita'!Z28/'Number of Firms per 1000 Capita'!$F28</f>
        <v>0</v>
      </c>
    </row>
    <row r="29" spans="1:26" x14ac:dyDescent="0.45">
      <c r="A29" s="2" t="s">
        <v>490</v>
      </c>
      <c r="B29" s="2">
        <v>408663</v>
      </c>
      <c r="C29" s="2" t="s">
        <v>445</v>
      </c>
      <c r="D29" s="2">
        <v>30.080174</v>
      </c>
      <c r="E29" s="2">
        <v>-94.126556199999996</v>
      </c>
      <c r="F29" s="3">
        <f t="shared" si="0"/>
        <v>1.0041096913995367</v>
      </c>
      <c r="G29" s="2">
        <f>'Number of Firms per 1000 Capita'!G29/'Number of Firms per 1000 Capita'!$F29</f>
        <v>2.2864828513786142E-2</v>
      </c>
      <c r="H29" s="2">
        <f>'Number of Firms per 1000 Capita'!H29/'Number of Firms per 1000 Capita'!$F29</f>
        <v>5.5294029739221392E-3</v>
      </c>
      <c r="I29" s="2">
        <f>'Number of Firms per 1000 Capita'!I29/'Number of Firms per 1000 Capita'!$F29</f>
        <v>9.3402077262198303E-4</v>
      </c>
      <c r="J29" s="2">
        <f>'Number of Firms per 1000 Capita'!J29/'Number of Firms per 1000 Capita'!$F29</f>
        <v>0.10909362624224761</v>
      </c>
      <c r="K29" s="2">
        <f>'Number of Firms per 1000 Capita'!K29/'Number of Firms per 1000 Capita'!$F29</f>
        <v>2.6787715758798472E-2</v>
      </c>
      <c r="L29" s="2">
        <f>'Number of Firms per 1000 Capita'!L29/'Number of Firms per 1000 Capita'!$F29</f>
        <v>1.9913322872300677E-2</v>
      </c>
      <c r="M29" s="2">
        <f>'Number of Firms per 1000 Capita'!M29/'Number of Firms per 1000 Capita'!$F29</f>
        <v>0.11140999775835013</v>
      </c>
      <c r="N29" s="2">
        <f>'Number of Firms per 1000 Capita'!N29/'Number of Firms per 1000 Capita'!$F29</f>
        <v>3.381155196891579E-2</v>
      </c>
      <c r="O29" s="2">
        <f>'Number of Firms per 1000 Capita'!O29/'Number of Firms per 1000 Capita'!$F29</f>
        <v>9.4149293880295883E-3</v>
      </c>
      <c r="P29" s="2">
        <f>'Number of Firms per 1000 Capita'!P29/'Number of Firms per 1000 Capita'!$F29</f>
        <v>5.3762235672121343E-2</v>
      </c>
      <c r="Q29" s="2">
        <f>'Number of Firms per 1000 Capita'!Q29/'Number of Firms per 1000 Capita'!$F29</f>
        <v>5.3762235672121343E-2</v>
      </c>
      <c r="R29" s="2">
        <f>'Number of Firms per 1000 Capita'!R29/'Number of Firms per 1000 Capita'!$F29</f>
        <v>9.1683479040573848E-2</v>
      </c>
      <c r="S29" s="2">
        <f>'Number of Firms per 1000 Capita'!S29/'Number of Firms per 1000 Capita'!$F29</f>
        <v>0.10797280131510124</v>
      </c>
      <c r="T29" s="2">
        <f>'Number of Firms per 1000 Capita'!T29/'Number of Firms per 1000 Capita'!$F29</f>
        <v>1.886721960696406E-2</v>
      </c>
      <c r="U29" s="2">
        <f>'Number of Firms per 1000 Capita'!U29/'Number of Firms per 1000 Capita'!$F29</f>
        <v>9.3028468953149507E-2</v>
      </c>
      <c r="V29" s="2">
        <f>'Number of Firms per 1000 Capita'!V29/'Number of Firms per 1000 Capita'!$F29</f>
        <v>3.1158932974669352E-2</v>
      </c>
      <c r="W29" s="2">
        <f>'Number of Firms per 1000 Capita'!W29/'Number of Firms per 1000 Capita'!$F29</f>
        <v>3.6613614286781733E-2</v>
      </c>
      <c r="X29" s="2">
        <f>'Number of Firms per 1000 Capita'!X29/'Number of Firms per 1000 Capita'!$F29</f>
        <v>0.17619367854741086</v>
      </c>
      <c r="Y29" s="2">
        <f>'Number of Firms per 1000 Capita'!Y29/'Number of Firms per 1000 Capita'!$F29</f>
        <v>1.3076290816707763E-3</v>
      </c>
      <c r="Z29" s="2">
        <f>'Number of Firms per 1000 Capita'!Z29/'Number of Firms per 1000 Capita'!$F29</f>
        <v>0</v>
      </c>
    </row>
    <row r="30" spans="1:26" x14ac:dyDescent="0.45">
      <c r="A30" s="2" t="s">
        <v>491</v>
      </c>
      <c r="B30" s="2">
        <v>212738</v>
      </c>
      <c r="C30" s="2" t="s">
        <v>492</v>
      </c>
      <c r="D30" s="2">
        <v>48.749079999999999</v>
      </c>
      <c r="E30" s="2">
        <v>-122.4781473</v>
      </c>
      <c r="F30" s="3">
        <f t="shared" si="0"/>
        <v>1.0009414110089709</v>
      </c>
      <c r="G30" s="2">
        <f>'Number of Firms per 1000 Capita'!G30/'Number of Firms per 1000 Capita'!$F30</f>
        <v>4.2695758112747811E-2</v>
      </c>
      <c r="H30" s="2">
        <f>'Number of Firms per 1000 Capita'!H30/'Number of Firms per 1000 Capita'!$F30</f>
        <v>2.2704618451655774E-3</v>
      </c>
      <c r="I30" s="2">
        <f>'Number of Firms per 1000 Capita'!I30/'Number of Firms per 1000 Capita'!$F30</f>
        <v>3.1011186177871304E-3</v>
      </c>
      <c r="J30" s="2">
        <f>'Number of Firms per 1000 Capita'!J30/'Number of Firms per 1000 Capita'!$F30</f>
        <v>0.10560416435928673</v>
      </c>
      <c r="K30" s="2">
        <f>'Number of Firms per 1000 Capita'!K30/'Number of Firms per 1000 Capita'!$F30</f>
        <v>3.6604275113523092E-2</v>
      </c>
      <c r="L30" s="2">
        <f>'Number of Firms per 1000 Capita'!L30/'Number of Firms per 1000 Capita'!$F30</f>
        <v>2.9239118396278654E-2</v>
      </c>
      <c r="M30" s="2">
        <f>'Number of Firms per 1000 Capita'!M30/'Number of Firms per 1000 Capita'!$F30</f>
        <v>9.685457968767304E-2</v>
      </c>
      <c r="N30" s="2">
        <f>'Number of Firms per 1000 Capita'!N30/'Number of Firms per 1000 Capita'!$F30</f>
        <v>2.7300919260161698E-2</v>
      </c>
      <c r="O30" s="2">
        <f>'Number of Firms per 1000 Capita'!O30/'Number of Firms per 1000 Capita'!$F30</f>
        <v>1.7997563406800306E-2</v>
      </c>
      <c r="P30" s="2">
        <f>'Number of Firms per 1000 Capita'!P30/'Number of Firms per 1000 Capita'!$F30</f>
        <v>1.7554546461402146E-2</v>
      </c>
      <c r="Q30" s="2">
        <f>'Number of Firms per 1000 Capita'!Q30/'Number of Firms per 1000 Capita'!$F30</f>
        <v>0.10715472366818031</v>
      </c>
      <c r="R30" s="2">
        <f>'Number of Firms per 1000 Capita'!R30/'Number of Firms per 1000 Capita'!$F30</f>
        <v>0.15057038431720013</v>
      </c>
      <c r="S30" s="2">
        <f>'Number of Firms per 1000 Capita'!S30/'Number of Firms per 1000 Capita'!$F30</f>
        <v>6.5068113855354964E-2</v>
      </c>
      <c r="T30" s="2">
        <f>'Number of Firms per 1000 Capita'!T30/'Number of Firms per 1000 Capita'!$F30</f>
        <v>2.5362720124044742E-2</v>
      </c>
      <c r="U30" s="2">
        <f>'Number of Firms per 1000 Capita'!U30/'Number of Firms per 1000 Capita'!$F30</f>
        <v>9.5913168678701963E-2</v>
      </c>
      <c r="V30" s="2">
        <f>'Number of Firms per 1000 Capita'!V30/'Number of Firms per 1000 Capita'!$F30</f>
        <v>6.4292834200908186E-2</v>
      </c>
      <c r="W30" s="2">
        <f>'Number of Firms per 1000 Capita'!W30/'Number of Firms per 1000 Capita'!$F30</f>
        <v>2.9128364159929115E-2</v>
      </c>
      <c r="X30" s="2">
        <f>'Number of Firms per 1000 Capita'!X30/'Number of Firms per 1000 Capita'!$F30</f>
        <v>8.4228596743825448E-2</v>
      </c>
      <c r="Y30" s="2">
        <f>'Number of Firms per 1000 Capita'!Y30/'Number of Firms per 1000 Capita'!$F30</f>
        <v>0</v>
      </c>
      <c r="Z30" s="2">
        <f>'Number of Firms per 1000 Capita'!Z30/'Number of Firms per 1000 Capita'!$F30</f>
        <v>0</v>
      </c>
    </row>
    <row r="31" spans="1:26" x14ac:dyDescent="0.45">
      <c r="A31" s="2" t="s">
        <v>493</v>
      </c>
      <c r="B31" s="2">
        <v>175321</v>
      </c>
      <c r="C31" s="2" t="s">
        <v>494</v>
      </c>
      <c r="D31" s="2">
        <v>44.058172800000001</v>
      </c>
      <c r="E31" s="2">
        <v>-121.31530960000001</v>
      </c>
      <c r="F31" s="3">
        <f t="shared" si="0"/>
        <v>1.0001484119916888</v>
      </c>
      <c r="G31" s="2">
        <f>'Number of Firms per 1000 Capita'!G31/'Number of Firms per 1000 Capita'!$F31</f>
        <v>1.7215791035915702E-2</v>
      </c>
      <c r="H31" s="2">
        <f>'Number of Firms per 1000 Capita'!H31/'Number of Firms per 1000 Capita'!$F31</f>
        <v>0</v>
      </c>
      <c r="I31" s="2">
        <f>'Number of Firms per 1000 Capita'!I31/'Number of Firms per 1000 Capita'!$F31</f>
        <v>2.91876916988226E-3</v>
      </c>
      <c r="J31" s="2">
        <f>'Number of Firms per 1000 Capita'!J31/'Number of Firms per 1000 Capita'!$F31</f>
        <v>0.12026318393192836</v>
      </c>
      <c r="K31" s="2">
        <f>'Number of Firms per 1000 Capita'!K31/'Number of Firms per 1000 Capita'!$F31</f>
        <v>4.4226773523300685E-2</v>
      </c>
      <c r="L31" s="2">
        <f>'Number of Firms per 1000 Capita'!L31/'Number of Firms per 1000 Capita'!$F31</f>
        <v>2.1272385475413078E-2</v>
      </c>
      <c r="M31" s="2">
        <f>'Number of Firms per 1000 Capita'!M31/'Number of Firms per 1000 Capita'!$F31</f>
        <v>0.10280003957653112</v>
      </c>
      <c r="N31" s="2">
        <f>'Number of Firms per 1000 Capita'!N31/'Number of Firms per 1000 Capita'!$F31</f>
        <v>2.5873157217769865E-2</v>
      </c>
      <c r="O31" s="2">
        <f>'Number of Firms per 1000 Capita'!O31/'Number of Firms per 1000 Capita'!$F31</f>
        <v>1.558325912733749E-2</v>
      </c>
      <c r="P31" s="2">
        <f>'Number of Firms per 1000 Capita'!P31/'Number of Firms per 1000 Capita'!$F31</f>
        <v>3.1314930246363906E-2</v>
      </c>
      <c r="Q31" s="2">
        <f>'Number of Firms per 1000 Capita'!Q31/'Number of Firms per 1000 Capita'!$F31</f>
        <v>0.1324824379143168</v>
      </c>
      <c r="R31" s="2">
        <f>'Number of Firms per 1000 Capita'!R31/'Number of Firms per 1000 Capita'!$F31</f>
        <v>0.14653210646086873</v>
      </c>
      <c r="S31" s="2">
        <f>'Number of Firms per 1000 Capita'!S31/'Number of Firms per 1000 Capita'!$F31</f>
        <v>6.4212921737409709E-2</v>
      </c>
      <c r="T31" s="2">
        <f>'Number of Firms per 1000 Capita'!T31/'Number of Firms per 1000 Capita'!$F31</f>
        <v>1.7710497674878797E-2</v>
      </c>
      <c r="U31" s="2">
        <f>'Number of Firms per 1000 Capita'!U31/'Number of Firms per 1000 Capita'!$F31</f>
        <v>7.4898585139012569E-2</v>
      </c>
      <c r="V31" s="2">
        <f>'Number of Firms per 1000 Capita'!V31/'Number of Firms per 1000 Capita'!$F31</f>
        <v>5.2983081032947466E-2</v>
      </c>
      <c r="W31" s="2">
        <f>'Number of Firms per 1000 Capita'!W31/'Number of Firms per 1000 Capita'!$F31</f>
        <v>3.6360937963787469E-2</v>
      </c>
      <c r="X31" s="2">
        <f>'Number of Firms per 1000 Capita'!X31/'Number of Firms per 1000 Capita'!$F31</f>
        <v>9.3499554764024925E-2</v>
      </c>
      <c r="Y31" s="2">
        <f>'Number of Firms per 1000 Capita'!Y31/'Number of Firms per 1000 Capita'!$F31</f>
        <v>0</v>
      </c>
      <c r="Z31" s="2">
        <f>'Number of Firms per 1000 Capita'!Z31/'Number of Firms per 1000 Capita'!$F31</f>
        <v>0</v>
      </c>
    </row>
    <row r="32" spans="1:26" x14ac:dyDescent="0.45">
      <c r="A32" s="2" t="s">
        <v>495</v>
      </c>
      <c r="B32" s="2">
        <v>167545</v>
      </c>
      <c r="C32" s="2" t="s">
        <v>496</v>
      </c>
      <c r="D32" s="2">
        <v>45.783285599999999</v>
      </c>
      <c r="E32" s="2">
        <v>-108.5006904</v>
      </c>
      <c r="F32" s="3">
        <f t="shared" si="0"/>
        <v>1.0045293536960689</v>
      </c>
      <c r="G32" s="2">
        <f>'Number of Firms per 1000 Capita'!G32/'Number of Firms per 1000 Capita'!$F32</f>
        <v>1.1033041054526451E-2</v>
      </c>
      <c r="H32" s="2">
        <f>'Number of Firms per 1000 Capita'!H32/'Number of Firms per 1000 Capita'!$F32</f>
        <v>2.3285523488763719E-2</v>
      </c>
      <c r="I32" s="2">
        <f>'Number of Firms per 1000 Capita'!I32/'Number of Firms per 1000 Capita'!$F32</f>
        <v>1.9743336623889436E-3</v>
      </c>
      <c r="J32" s="2">
        <f>'Number of Firms per 1000 Capita'!J32/'Number of Firms per 1000 Capita'!$F32</f>
        <v>0.13030602171767031</v>
      </c>
      <c r="K32" s="2">
        <f>'Number of Firms per 1000 Capita'!K32/'Number of Firms per 1000 Capita'!$F32</f>
        <v>2.3401660763021893E-2</v>
      </c>
      <c r="L32" s="2">
        <f>'Number of Firms per 1000 Capita'!L32/'Number of Firms per 1000 Capita'!$F32</f>
        <v>3.443470181754834E-2</v>
      </c>
      <c r="M32" s="2">
        <f>'Number of Firms per 1000 Capita'!M32/'Number of Firms per 1000 Capita'!$F32</f>
        <v>0.1013297717902561</v>
      </c>
      <c r="N32" s="2">
        <f>'Number of Firms per 1000 Capita'!N32/'Number of Firms per 1000 Capita'!$F32</f>
        <v>4.0473840078973346E-2</v>
      </c>
      <c r="O32" s="2">
        <f>'Number of Firms per 1000 Capita'!O32/'Number of Firms per 1000 Capita'!$F32</f>
        <v>1.1962139248591835E-2</v>
      </c>
      <c r="P32" s="2">
        <f>'Number of Firms per 1000 Capita'!P32/'Number of Firms per 1000 Capita'!$F32</f>
        <v>4.239010510423321E-2</v>
      </c>
      <c r="Q32" s="2">
        <f>'Number of Firms per 1000 Capita'!Q32/'Number of Firms per 1000 Capita'!$F32</f>
        <v>0.13332559084838277</v>
      </c>
      <c r="R32" s="2">
        <f>'Number of Firms per 1000 Capita'!R32/'Number of Firms per 1000 Capita'!$F32</f>
        <v>0.11973752976017653</v>
      </c>
      <c r="S32" s="2">
        <f>'Number of Firms per 1000 Capita'!S32/'Number of Firms per 1000 Capita'!$F32</f>
        <v>6.033331397712096E-2</v>
      </c>
      <c r="T32" s="2">
        <f>'Number of Firms per 1000 Capita'!T32/'Number of Firms per 1000 Capita'!$F32</f>
        <v>1.6085012484756984E-2</v>
      </c>
      <c r="U32" s="2">
        <f>'Number of Firms per 1000 Capita'!U32/'Number of Firms per 1000 Capita'!$F32</f>
        <v>6.5501422681609661E-2</v>
      </c>
      <c r="V32" s="2">
        <f>'Number of Firms per 1000 Capita'!V32/'Number of Firms per 1000 Capita'!$F32</f>
        <v>3.873178096510075E-2</v>
      </c>
      <c r="W32" s="2">
        <f>'Number of Firms per 1000 Capita'!W32/'Number of Firms per 1000 Capita'!$F32</f>
        <v>3.5131525463097384E-2</v>
      </c>
      <c r="X32" s="2">
        <f>'Number of Firms per 1000 Capita'!X32/'Number of Firms per 1000 Capita'!$F32</f>
        <v>0.11352418558736427</v>
      </c>
      <c r="Y32" s="2">
        <f>'Number of Firms per 1000 Capita'!Y32/'Number of Firms per 1000 Capita'!$F32</f>
        <v>1.5678532024853379E-3</v>
      </c>
      <c r="Z32" s="2">
        <f>'Number of Firms per 1000 Capita'!Z32/'Number of Firms per 1000 Capita'!$F32</f>
        <v>0</v>
      </c>
    </row>
    <row r="33" spans="1:26" x14ac:dyDescent="0.45">
      <c r="A33" s="2" t="s">
        <v>497</v>
      </c>
      <c r="B33" s="2">
        <v>245446</v>
      </c>
      <c r="C33" s="2" t="s">
        <v>451</v>
      </c>
      <c r="D33" s="2">
        <v>42.098686700000002</v>
      </c>
      <c r="E33" s="2">
        <v>-75.917973799999999</v>
      </c>
      <c r="F33" s="3">
        <f t="shared" si="0"/>
        <v>1.0042156513478211</v>
      </c>
      <c r="G33" s="2">
        <f>'Number of Firms per 1000 Capita'!G33/'Number of Firms per 1000 Capita'!$F33</f>
        <v>7.6594228713929456E-3</v>
      </c>
      <c r="H33" s="2">
        <f>'Number of Firms per 1000 Capita'!H33/'Number of Firms per 1000 Capita'!$F33</f>
        <v>7.481296758104738E-3</v>
      </c>
      <c r="I33" s="2">
        <f>'Number of Firms per 1000 Capita'!I33/'Number of Firms per 1000 Capita'!$F33</f>
        <v>3.2062700391877453E-3</v>
      </c>
      <c r="J33" s="2">
        <f>'Number of Firms per 1000 Capita'!J33/'Number of Firms per 1000 Capita'!$F33</f>
        <v>0.13697898111863202</v>
      </c>
      <c r="K33" s="2">
        <f>'Number of Firms per 1000 Capita'!K33/'Number of Firms per 1000 Capita'!$F33</f>
        <v>1.9296995606222538E-2</v>
      </c>
      <c r="L33" s="2">
        <f>'Number of Firms per 1000 Capita'!L33/'Number of Firms per 1000 Capita'!$F33</f>
        <v>2.5590784942405891E-2</v>
      </c>
      <c r="M33" s="2">
        <f>'Number of Firms per 1000 Capita'!M33/'Number of Firms per 1000 Capita'!$F33</f>
        <v>0.12920080750504692</v>
      </c>
      <c r="N33" s="2">
        <f>'Number of Firms per 1000 Capita'!N33/'Number of Firms per 1000 Capita'!$F33</f>
        <v>2.8797054981593635E-2</v>
      </c>
      <c r="O33" s="2">
        <f>'Number of Firms per 1000 Capita'!O33/'Number of Firms per 1000 Capita'!$F33</f>
        <v>9.9750623441396506E-3</v>
      </c>
      <c r="P33" s="2">
        <f>'Number of Firms per 1000 Capita'!P33/'Number of Firms per 1000 Capita'!$F33</f>
        <v>3.1765823536397106E-2</v>
      </c>
      <c r="Q33" s="2">
        <f>'Number of Firms per 1000 Capita'!Q33/'Number of Firms per 1000 Capita'!$F33</f>
        <v>9.1141194632466449E-2</v>
      </c>
      <c r="R33" s="2">
        <f>'Number of Firms per 1000 Capita'!R33/'Number of Firms per 1000 Capita'!$F33</f>
        <v>0.10087875549222183</v>
      </c>
      <c r="S33" s="2">
        <f>'Number of Firms per 1000 Capita'!S33/'Number of Firms per 1000 Capita'!$F33</f>
        <v>6.6678541740885888E-2</v>
      </c>
      <c r="T33" s="2">
        <f>'Number of Firms per 1000 Capita'!T33/'Number of Firms per 1000 Capita'!$F33</f>
        <v>2.2562641016506353E-2</v>
      </c>
      <c r="U33" s="2">
        <f>'Number of Firms per 1000 Capita'!U33/'Number of Firms per 1000 Capita'!$F33</f>
        <v>9.7613110081938015E-2</v>
      </c>
      <c r="V33" s="2">
        <f>'Number of Firms per 1000 Capita'!V33/'Number of Firms per 1000 Capita'!$F33</f>
        <v>5.4565966037287736E-2</v>
      </c>
      <c r="W33" s="2">
        <f>'Number of Firms per 1000 Capita'!W33/'Number of Firms per 1000 Capita'!$F33</f>
        <v>5.2903455646597798E-2</v>
      </c>
      <c r="X33" s="2">
        <f>'Number of Firms per 1000 Capita'!X33/'Number of Firms per 1000 Capita'!$F33</f>
        <v>0.11619760123500772</v>
      </c>
      <c r="Y33" s="2">
        <f>'Number of Firms per 1000 Capita'!Y33/'Number of Firms per 1000 Capita'!$F33</f>
        <v>1.7218857617860113E-3</v>
      </c>
      <c r="Z33" s="2">
        <f>'Number of Firms per 1000 Capita'!Z33/'Number of Firms per 1000 Capita'!$F33</f>
        <v>0</v>
      </c>
    </row>
    <row r="34" spans="1:26" x14ac:dyDescent="0.45">
      <c r="A34" s="2" t="s">
        <v>498</v>
      </c>
      <c r="B34" s="2">
        <v>1144097</v>
      </c>
      <c r="C34" s="2" t="s">
        <v>475</v>
      </c>
      <c r="D34" s="2">
        <v>33.520660800000002</v>
      </c>
      <c r="E34" s="2">
        <v>-86.802490000000006</v>
      </c>
      <c r="F34" s="3">
        <f t="shared" si="0"/>
        <v>1.0038993115770665</v>
      </c>
      <c r="G34" s="2">
        <f>'Number of Firms per 1000 Capita'!G34/'Number of Firms per 1000 Capita'!$F34</f>
        <v>5.6335067528509118E-3</v>
      </c>
      <c r="H34" s="2">
        <f>'Number of Firms per 1000 Capita'!H34/'Number of Firms per 1000 Capita'!$F34</f>
        <v>4.1830889694676543E-3</v>
      </c>
      <c r="I34" s="2">
        <f>'Number of Firms per 1000 Capita'!I34/'Number of Firms per 1000 Capita'!$F34</f>
        <v>4.519417730831888E-4</v>
      </c>
      <c r="J34" s="2">
        <f>'Number of Firms per 1000 Capita'!J34/'Number of Firms per 1000 Capita'!$F34</f>
        <v>0.11429922749487624</v>
      </c>
      <c r="K34" s="2">
        <f>'Number of Firms per 1000 Capita'!K34/'Number of Firms per 1000 Capita'!$F34</f>
        <v>2.0022071574964526E-2</v>
      </c>
      <c r="L34" s="2">
        <f>'Number of Firms per 1000 Capita'!L34/'Number of Firms per 1000 Capita'!$F34</f>
        <v>3.3801040517105467E-2</v>
      </c>
      <c r="M34" s="2">
        <f>'Number of Firms per 1000 Capita'!M34/'Number of Firms per 1000 Capita'!$F34</f>
        <v>9.1376320353145191E-2</v>
      </c>
      <c r="N34" s="2">
        <f>'Number of Firms per 1000 Capita'!N34/'Number of Firms per 1000 Capita'!$F34</f>
        <v>4.0317410268537496E-2</v>
      </c>
      <c r="O34" s="2">
        <f>'Number of Firms per 1000 Capita'!O34/'Number of Firms per 1000 Capita'!$F34</f>
        <v>1.4020705239371486E-2</v>
      </c>
      <c r="P34" s="2">
        <f>'Number of Firms per 1000 Capita'!P34/'Number of Firms per 1000 Capita'!$F34</f>
        <v>3.8005150034158386E-2</v>
      </c>
      <c r="Q34" s="2">
        <f>'Number of Firms per 1000 Capita'!Q34/'Number of Firms per 1000 Capita'!$F34</f>
        <v>9.0651111461453562E-2</v>
      </c>
      <c r="R34" s="2">
        <f>'Number of Firms per 1000 Capita'!R34/'Number of Firms per 1000 Capita'!$F34</f>
        <v>0.12732145672394765</v>
      </c>
      <c r="S34" s="2">
        <f>'Number of Firms per 1000 Capita'!S34/'Number of Firms per 1000 Capita'!$F34</f>
        <v>0.10296915234641861</v>
      </c>
      <c r="T34" s="2">
        <f>'Number of Firms per 1000 Capita'!T34/'Number of Firms per 1000 Capita'!$F34</f>
        <v>2.4026485889957431E-2</v>
      </c>
      <c r="U34" s="2">
        <f>'Number of Firms per 1000 Capita'!U34/'Number of Firms per 1000 Capita'!$F34</f>
        <v>8.3020652688002516E-2</v>
      </c>
      <c r="V34" s="2">
        <f>'Number of Firms per 1000 Capita'!V34/'Number of Firms per 1000 Capita'!$F34</f>
        <v>3.7321982237637288E-2</v>
      </c>
      <c r="W34" s="2">
        <f>'Number of Firms per 1000 Capita'!W34/'Number of Firms per 1000 Capita'!$F34</f>
        <v>2.5024961900257502E-2</v>
      </c>
      <c r="X34" s="2">
        <f>'Number of Firms per 1000 Capita'!X34/'Number of Firms per 1000 Capita'!$F34</f>
        <v>0.1496662988070839</v>
      </c>
      <c r="Y34" s="2">
        <f>'Number of Firms per 1000 Capita'!Y34/'Number of Firms per 1000 Capita'!$F34</f>
        <v>1.7867465447474905E-3</v>
      </c>
      <c r="Z34" s="2">
        <f>'Number of Firms per 1000 Capita'!Z34/'Number of Firms per 1000 Capita'!$F34</f>
        <v>0</v>
      </c>
    </row>
    <row r="35" spans="1:26" x14ac:dyDescent="0.45">
      <c r="A35" s="2" t="s">
        <v>499</v>
      </c>
      <c r="B35" s="2">
        <v>128673</v>
      </c>
      <c r="C35" s="2" t="s">
        <v>500</v>
      </c>
      <c r="D35" s="2">
        <v>46.808326800000003</v>
      </c>
      <c r="E35" s="2">
        <v>-100.7837392</v>
      </c>
      <c r="F35" s="3">
        <f t="shared" si="0"/>
        <v>1.0007640716529418</v>
      </c>
      <c r="G35" s="2">
        <f>'Number of Firms per 1000 Capita'!G35/'Number of Firms per 1000 Capita'!$F35</f>
        <v>1.8252822820273368E-2</v>
      </c>
      <c r="H35" s="2">
        <f>'Number of Firms per 1000 Capita'!H35/'Number of Firms per 1000 Capita'!$F35</f>
        <v>5.4333984209185837E-3</v>
      </c>
      <c r="I35" s="2">
        <f>'Number of Firms per 1000 Capita'!I35/'Number of Firms per 1000 Capita'!$F35</f>
        <v>0</v>
      </c>
      <c r="J35" s="2">
        <f>'Number of Firms per 1000 Capita'!J35/'Number of Firms per 1000 Capita'!$F35</f>
        <v>0.12709058493929876</v>
      </c>
      <c r="K35" s="2">
        <f>'Number of Firms per 1000 Capita'!K35/'Number of Firms per 1000 Capita'!$F35</f>
        <v>1.5196536208506663E-2</v>
      </c>
      <c r="L35" s="2">
        <f>'Number of Firms per 1000 Capita'!L35/'Number of Firms per 1000 Capita'!$F35</f>
        <v>3.2515493675184651E-2</v>
      </c>
      <c r="M35" s="2">
        <f>'Number of Firms per 1000 Capita'!M35/'Number of Firms per 1000 Capita'!$F35</f>
        <v>0.10552678495627811</v>
      </c>
      <c r="N35" s="2">
        <f>'Number of Firms per 1000 Capita'!N35/'Number of Firms per 1000 Capita'!$F35</f>
        <v>4.9070379488920964E-2</v>
      </c>
      <c r="O35" s="2">
        <f>'Number of Firms per 1000 Capita'!O35/'Number of Firms per 1000 Capita'!$F35</f>
        <v>1.239494014772052E-2</v>
      </c>
      <c r="P35" s="2">
        <f>'Number of Firms per 1000 Capita'!P35/'Number of Firms per 1000 Capita'!$F35</f>
        <v>6.4861193649715598E-2</v>
      </c>
      <c r="Q35" s="2">
        <f>'Number of Firms per 1000 Capita'!Q35/'Number of Firms per 1000 Capita'!$F35</f>
        <v>9.6018337719670596E-2</v>
      </c>
      <c r="R35" s="2">
        <f>'Number of Firms per 1000 Capita'!R35/'Number of Firms per 1000 Capita'!$F35</f>
        <v>0.12063842431445793</v>
      </c>
      <c r="S35" s="2">
        <f>'Number of Firms per 1000 Capita'!S35/'Number of Firms per 1000 Capita'!$F35</f>
        <v>6.1635113337295183E-2</v>
      </c>
      <c r="T35" s="2">
        <f>'Number of Firms per 1000 Capita'!T35/'Number of Firms per 1000 Capita'!$F35</f>
        <v>1.7488751167331694E-2</v>
      </c>
      <c r="U35" s="2">
        <f>'Number of Firms per 1000 Capita'!U35/'Number of Firms per 1000 Capita'!$F35</f>
        <v>9.4490194413787254E-2</v>
      </c>
      <c r="V35" s="2">
        <f>'Number of Firms per 1000 Capita'!V35/'Number of Firms per 1000 Capita'!$F35</f>
        <v>3.8797860599371764E-2</v>
      </c>
      <c r="W35" s="2">
        <f>'Number of Firms per 1000 Capita'!W35/'Number of Firms per 1000 Capita'!$F35</f>
        <v>2.3091943288903981E-2</v>
      </c>
      <c r="X35" s="2">
        <f>'Number of Firms per 1000 Capita'!X35/'Number of Firms per 1000 Capita'!$F35</f>
        <v>0.11826131250530605</v>
      </c>
      <c r="Y35" s="2">
        <f>'Number of Firms per 1000 Capita'!Y35/'Number of Firms per 1000 Capita'!$F35</f>
        <v>0</v>
      </c>
      <c r="Z35" s="2">
        <f>'Number of Firms per 1000 Capita'!Z35/'Number of Firms per 1000 Capita'!$F35</f>
        <v>0</v>
      </c>
    </row>
    <row r="36" spans="1:26" x14ac:dyDescent="0.45">
      <c r="A36" s="2" t="s">
        <v>501</v>
      </c>
      <c r="B36" s="2">
        <v>181863</v>
      </c>
      <c r="C36" s="2" t="s">
        <v>502</v>
      </c>
      <c r="D36" s="2">
        <v>37.229573299999998</v>
      </c>
      <c r="E36" s="2">
        <v>-80.413939299999996</v>
      </c>
      <c r="F36" s="3">
        <f t="shared" si="0"/>
        <v>1.0006933009792875</v>
      </c>
      <c r="G36" s="2">
        <f>'Number of Firms per 1000 Capita'!G36/'Number of Firms per 1000 Capita'!$F36</f>
        <v>1.1872779270300719E-2</v>
      </c>
      <c r="H36" s="2">
        <f>'Number of Firms per 1000 Capita'!H36/'Number of Firms per 1000 Capita'!$F36</f>
        <v>0</v>
      </c>
      <c r="I36" s="2">
        <f>'Number of Firms per 1000 Capita'!I36/'Number of Firms per 1000 Capita'!$F36</f>
        <v>0</v>
      </c>
      <c r="J36" s="2">
        <f>'Number of Firms per 1000 Capita'!J36/'Number of Firms per 1000 Capita'!$F36</f>
        <v>0.10044197937429587</v>
      </c>
      <c r="K36" s="2">
        <f>'Number of Firms per 1000 Capita'!K36/'Number of Firms per 1000 Capita'!$F36</f>
        <v>2.60854493456972E-2</v>
      </c>
      <c r="L36" s="2">
        <f>'Number of Firms per 1000 Capita'!L36/'Number of Firms per 1000 Capita'!$F36</f>
        <v>2.4092209030245254E-2</v>
      </c>
      <c r="M36" s="2">
        <f>'Number of Firms per 1000 Capita'!M36/'Number of Firms per 1000 Capita'!$F36</f>
        <v>0.1196810815495277</v>
      </c>
      <c r="N36" s="2">
        <f>'Number of Firms per 1000 Capita'!N36/'Number of Firms per 1000 Capita'!$F36</f>
        <v>2.6345437212930062E-2</v>
      </c>
      <c r="O36" s="2">
        <f>'Number of Firms per 1000 Capita'!O36/'Number of Firms per 1000 Capita'!$F36</f>
        <v>8.5795996186844598E-3</v>
      </c>
      <c r="P36" s="2">
        <f>'Number of Firms per 1000 Capita'!P36/'Number of Firms per 1000 Capita'!$F36</f>
        <v>2.7472051304272466E-2</v>
      </c>
      <c r="Q36" s="2">
        <f>'Number of Firms per 1000 Capita'!Q36/'Number of Firms per 1000 Capita'!$F36</f>
        <v>0.13398041424733512</v>
      </c>
      <c r="R36" s="2">
        <f>'Number of Firms per 1000 Capita'!R36/'Number of Firms per 1000 Capita'!$F36</f>
        <v>0.16335904324464856</v>
      </c>
      <c r="S36" s="2">
        <f>'Number of Firms per 1000 Capita'!S36/'Number of Firms per 1000 Capita'!$F36</f>
        <v>7.2709940202790535E-2</v>
      </c>
      <c r="T36" s="2">
        <f>'Number of Firms per 1000 Capita'!T36/'Number of Firms per 1000 Capita'!$F36</f>
        <v>3.5271687321258342E-2</v>
      </c>
      <c r="U36" s="2">
        <f>'Number of Firms per 1000 Capita'!U36/'Number of Firms per 1000 Capita'!$F36</f>
        <v>6.8290146459831877E-2</v>
      </c>
      <c r="V36" s="2">
        <f>'Number of Firms per 1000 Capita'!V36/'Number of Firms per 1000 Capita'!$F36</f>
        <v>5.0784296732819138E-2</v>
      </c>
      <c r="W36" s="2">
        <f>'Number of Firms per 1000 Capita'!W36/'Number of Firms per 1000 Capita'!$F36</f>
        <v>3.3018459138573528E-2</v>
      </c>
      <c r="X36" s="2">
        <f>'Number of Firms per 1000 Capita'!X36/'Number of Firms per 1000 Capita'!$F36</f>
        <v>9.8708726926076781E-2</v>
      </c>
      <c r="Y36" s="2">
        <f>'Number of Firms per 1000 Capita'!Y36/'Number of Firms per 1000 Capita'!$F36</f>
        <v>0</v>
      </c>
      <c r="Z36" s="2">
        <f>'Number of Firms per 1000 Capita'!Z36/'Number of Firms per 1000 Capita'!$F36</f>
        <v>0</v>
      </c>
    </row>
    <row r="37" spans="1:26" x14ac:dyDescent="0.45">
      <c r="A37" s="2" t="s">
        <v>503</v>
      </c>
      <c r="B37" s="2">
        <v>189407</v>
      </c>
      <c r="C37" s="2" t="s">
        <v>504</v>
      </c>
      <c r="D37" s="2">
        <v>40.484202699999997</v>
      </c>
      <c r="E37" s="2">
        <v>-88.993687300000005</v>
      </c>
      <c r="F37" s="3">
        <f t="shared" si="0"/>
        <v>1.0040439493361817</v>
      </c>
      <c r="G37" s="2">
        <f>'Number of Firms per 1000 Capita'!G37/'Number of Firms per 1000 Capita'!$F37</f>
        <v>1.0529528460247213E-2</v>
      </c>
      <c r="H37" s="2">
        <f>'Number of Firms per 1000 Capita'!H37/'Number of Firms per 1000 Capita'!$F37</f>
        <v>0</v>
      </c>
      <c r="I37" s="2">
        <f>'Number of Firms per 1000 Capita'!I37/'Number of Firms per 1000 Capita'!$F37</f>
        <v>0</v>
      </c>
      <c r="J37" s="2">
        <f>'Number of Firms per 1000 Capita'!J37/'Number of Firms per 1000 Capita'!$F37</f>
        <v>9.3621242179154573E-2</v>
      </c>
      <c r="K37" s="2">
        <f>'Number of Firms per 1000 Capita'!K37/'Number of Firms per 1000 Capita'!$F37</f>
        <v>1.3505264764230123E-2</v>
      </c>
      <c r="L37" s="2">
        <f>'Number of Firms per 1000 Capita'!L37/'Number of Firms per 1000 Capita'!$F37</f>
        <v>2.9986265832443151E-2</v>
      </c>
      <c r="M37" s="2">
        <f>'Number of Firms per 1000 Capita'!M37/'Number of Firms per 1000 Capita'!$F37</f>
        <v>0.11017854417823897</v>
      </c>
      <c r="N37" s="2">
        <f>'Number of Firms per 1000 Capita'!N37/'Number of Firms per 1000 Capita'!$F37</f>
        <v>4.1736609186632072E-2</v>
      </c>
      <c r="O37" s="2">
        <f>'Number of Firms per 1000 Capita'!O37/'Number of Firms per 1000 Capita'!$F37</f>
        <v>1.2742255455516556E-2</v>
      </c>
      <c r="P37" s="2">
        <f>'Number of Firms per 1000 Capita'!P37/'Number of Firms per 1000 Capita'!$F37</f>
        <v>4.616206317717076E-2</v>
      </c>
      <c r="Q37" s="2">
        <f>'Number of Firms per 1000 Capita'!Q37/'Number of Firms per 1000 Capita'!$F37</f>
        <v>8.1413093239737527E-2</v>
      </c>
      <c r="R37" s="2">
        <f>'Number of Firms per 1000 Capita'!R37/'Number of Firms per 1000 Capita'!$F37</f>
        <v>0.12292079963375552</v>
      </c>
      <c r="S37" s="2">
        <f>'Number of Firms per 1000 Capita'!S37/'Number of Firms per 1000 Capita'!$F37</f>
        <v>6.5084694033267207E-2</v>
      </c>
      <c r="T37" s="2">
        <f>'Number of Firms per 1000 Capita'!T37/'Number of Firms per 1000 Capita'!$F37</f>
        <v>3.2046390965969777E-2</v>
      </c>
      <c r="U37" s="2">
        <f>'Number of Firms per 1000 Capita'!U37/'Number of Firms per 1000 Capita'!$F37</f>
        <v>0.10468487715550129</v>
      </c>
      <c r="V37" s="2">
        <f>'Number of Firms per 1000 Capita'!V37/'Number of Firms per 1000 Capita'!$F37</f>
        <v>5.3258049748206929E-2</v>
      </c>
      <c r="W37" s="2">
        <f>'Number of Firms per 1000 Capita'!W37/'Number of Firms per 1000 Capita'!$F37</f>
        <v>3.9066076606134585E-2</v>
      </c>
      <c r="X37" s="2">
        <f>'Number of Firms per 1000 Capita'!X37/'Number of Firms per 1000 Capita'!$F37</f>
        <v>0.14451396307034944</v>
      </c>
      <c r="Y37" s="2">
        <f>'Number of Firms per 1000 Capita'!Y37/'Number of Firms per 1000 Capita'!$F37</f>
        <v>2.5942316496261253E-3</v>
      </c>
      <c r="Z37" s="2">
        <f>'Number of Firms per 1000 Capita'!Z37/'Number of Firms per 1000 Capita'!$F37</f>
        <v>0</v>
      </c>
    </row>
    <row r="38" spans="1:26" x14ac:dyDescent="0.45">
      <c r="A38" s="2" t="s">
        <v>505</v>
      </c>
      <c r="B38" s="2">
        <v>165393</v>
      </c>
      <c r="C38" s="2" t="s">
        <v>506</v>
      </c>
      <c r="D38" s="2">
        <v>39.165325000000003</v>
      </c>
      <c r="E38" s="2">
        <v>-86.526385700000006</v>
      </c>
      <c r="F38" s="3">
        <f t="shared" si="0"/>
        <v>1.0024893037728511</v>
      </c>
      <c r="G38" s="2">
        <f>'Number of Firms per 1000 Capita'!G38/'Number of Firms per 1000 Capita'!$F38</f>
        <v>8.868144690781796E-3</v>
      </c>
      <c r="H38" s="2">
        <f>'Number of Firms per 1000 Capita'!H38/'Number of Firms per 1000 Capita'!$F38</f>
        <v>4.6674445740956831E-3</v>
      </c>
      <c r="I38" s="2">
        <f>'Number of Firms per 1000 Capita'!I38/'Number of Firms per 1000 Capita'!$F38</f>
        <v>0</v>
      </c>
      <c r="J38" s="2">
        <f>'Number of Firms per 1000 Capita'!J38/'Number of Firms per 1000 Capita'!$F38</f>
        <v>0.10330610657331778</v>
      </c>
      <c r="K38" s="2">
        <f>'Number of Firms per 1000 Capita'!K38/'Number of Firms per 1000 Capita'!$F38</f>
        <v>1.9214313496693891E-2</v>
      </c>
      <c r="L38" s="2">
        <f>'Number of Firms per 1000 Capita'!L38/'Number of Firms per 1000 Capita'!$F38</f>
        <v>2.232594321275768E-2</v>
      </c>
      <c r="M38" s="2">
        <f>'Number of Firms per 1000 Capita'!M38/'Number of Firms per 1000 Capita'!$F38</f>
        <v>0.10229482691559705</v>
      </c>
      <c r="N38" s="2">
        <f>'Number of Firms per 1000 Capita'!N38/'Number of Firms per 1000 Capita'!$F38</f>
        <v>2.2948269155970438E-2</v>
      </c>
      <c r="O38" s="2">
        <f>'Number of Firms per 1000 Capita'!O38/'Number of Firms per 1000 Capita'!$F38</f>
        <v>2.1003500583430573E-2</v>
      </c>
      <c r="P38" s="2">
        <f>'Number of Firms per 1000 Capita'!P38/'Number of Firms per 1000 Capita'!$F38</f>
        <v>3.1660832360949048E-2</v>
      </c>
      <c r="Q38" s="2">
        <f>'Number of Firms per 1000 Capita'!Q38/'Number of Firms per 1000 Capita'!$F38</f>
        <v>0.11660832360949046</v>
      </c>
      <c r="R38" s="2">
        <f>'Number of Firms per 1000 Capita'!R38/'Number of Firms per 1000 Capita'!$F38</f>
        <v>0.12462077012835474</v>
      </c>
      <c r="S38" s="2">
        <f>'Number of Firms per 1000 Capita'!S38/'Number of Firms per 1000 Capita'!$F38</f>
        <v>7.6857253986775564E-2</v>
      </c>
      <c r="T38" s="2">
        <f>'Number of Firms per 1000 Capita'!T38/'Number of Firms per 1000 Capita'!$F38</f>
        <v>4.8230260598988717E-2</v>
      </c>
      <c r="U38" s="2">
        <f>'Number of Firms per 1000 Capita'!U38/'Number of Firms per 1000 Capita'!$F38</f>
        <v>7.2500972384286266E-2</v>
      </c>
      <c r="V38" s="2">
        <f>'Number of Firms per 1000 Capita'!V38/'Number of Firms per 1000 Capita'!$F38</f>
        <v>7.6390509529366005E-2</v>
      </c>
      <c r="W38" s="2">
        <f>'Number of Firms per 1000 Capita'!W38/'Number of Firms per 1000 Capita'!$F38</f>
        <v>3.5628160248930375E-2</v>
      </c>
      <c r="X38" s="2">
        <f>'Number of Firms per 1000 Capita'!X38/'Number of Firms per 1000 Capita'!$F38</f>
        <v>0.11536367172306494</v>
      </c>
      <c r="Y38" s="2">
        <f>'Number of Firms per 1000 Capita'!Y38/'Number of Firms per 1000 Capita'!$F38</f>
        <v>0</v>
      </c>
      <c r="Z38" s="2">
        <f>'Number of Firms per 1000 Capita'!Z38/'Number of Firms per 1000 Capita'!$F38</f>
        <v>0</v>
      </c>
    </row>
    <row r="39" spans="1:26" x14ac:dyDescent="0.45">
      <c r="A39" s="2" t="s">
        <v>507</v>
      </c>
      <c r="B39" s="2">
        <v>677346</v>
      </c>
      <c r="C39" s="2" t="s">
        <v>508</v>
      </c>
      <c r="D39" s="2">
        <v>43.618710200000002</v>
      </c>
      <c r="E39" s="2">
        <v>-116.2146068</v>
      </c>
      <c r="F39" s="3">
        <f t="shared" si="0"/>
        <v>1.0046162232139817</v>
      </c>
      <c r="G39" s="2">
        <f>'Number of Firms per 1000 Capita'!G39/'Number of Firms per 1000 Capita'!$F39</f>
        <v>9.6582972779613672E-3</v>
      </c>
      <c r="H39" s="2">
        <f>'Number of Firms per 1000 Capita'!H39/'Number of Firms per 1000 Capita'!$F39</f>
        <v>7.1542942799713823E-4</v>
      </c>
      <c r="I39" s="2">
        <f>'Number of Firms per 1000 Capita'!I39/'Number of Firms per 1000 Capita'!$F39</f>
        <v>2.0270500459918916E-3</v>
      </c>
      <c r="J39" s="2">
        <f>'Number of Firms per 1000 Capita'!J39/'Number of Firms per 1000 Capita'!$F39</f>
        <v>0.10530439818757878</v>
      </c>
      <c r="K39" s="2">
        <f>'Number of Firms per 1000 Capita'!K39/'Number of Firms per 1000 Capita'!$F39</f>
        <v>2.8787517459884848E-2</v>
      </c>
      <c r="L39" s="2">
        <f>'Number of Firms per 1000 Capita'!L39/'Number of Firms per 1000 Capita'!$F39</f>
        <v>2.6539024971893845E-2</v>
      </c>
      <c r="M39" s="2">
        <f>'Number of Firms per 1000 Capita'!M39/'Number of Firms per 1000 Capita'!$F39</f>
        <v>0.11053384662555787</v>
      </c>
      <c r="N39" s="2">
        <f>'Number of Firms per 1000 Capita'!N39/'Number of Firms per 1000 Capita'!$F39</f>
        <v>3.7645215139849419E-2</v>
      </c>
      <c r="O39" s="2">
        <f>'Number of Firms per 1000 Capita'!O39/'Number of Firms per 1000 Capita'!$F39</f>
        <v>1.54498688379382E-2</v>
      </c>
      <c r="P39" s="2">
        <f>'Number of Firms per 1000 Capita'!P39/'Number of Firms per 1000 Capita'!$F39</f>
        <v>4.2329574489830685E-2</v>
      </c>
      <c r="Q39" s="2">
        <f>'Number of Firms per 1000 Capita'!Q39/'Number of Firms per 1000 Capita'!$F39</f>
        <v>0.11143665042755424</v>
      </c>
      <c r="R39" s="2">
        <f>'Number of Firms per 1000 Capita'!R39/'Number of Firms per 1000 Capita'!$F39</f>
        <v>0.1396790787994413</v>
      </c>
      <c r="S39" s="2">
        <f>'Number of Firms per 1000 Capita'!S39/'Number of Firms per 1000 Capita'!$F39</f>
        <v>6.7761387251728963E-2</v>
      </c>
      <c r="T39" s="2">
        <f>'Number of Firms per 1000 Capita'!T39/'Number of Firms per 1000 Capita'!$F39</f>
        <v>2.8344632575886621E-2</v>
      </c>
      <c r="U39" s="2">
        <f>'Number of Firms per 1000 Capita'!U39/'Number of Firms per 1000 Capita'!$F39</f>
        <v>9.7639082887609432E-2</v>
      </c>
      <c r="V39" s="2">
        <f>'Number of Firms per 1000 Capita'!V39/'Number of Firms per 1000 Capita'!$F39</f>
        <v>4.3777467379824894E-2</v>
      </c>
      <c r="W39" s="2">
        <f>'Number of Firms per 1000 Capita'!W39/'Number of Firms per 1000 Capita'!$F39</f>
        <v>2.4869689639900518E-2</v>
      </c>
      <c r="X39" s="2">
        <f>'Number of Firms per 1000 Capita'!X39/'Number of Firms per 1000 Capita'!$F39</f>
        <v>0.11005689367355978</v>
      </c>
      <c r="Y39" s="2">
        <f>'Number of Firms per 1000 Capita'!Y39/'Number of Firms per 1000 Capita'!$F39</f>
        <v>2.0611181139917555E-3</v>
      </c>
      <c r="Z39" s="2">
        <f>'Number of Firms per 1000 Capita'!Z39/'Number of Firms per 1000 Capita'!$F39</f>
        <v>0</v>
      </c>
    </row>
    <row r="40" spans="1:26" x14ac:dyDescent="0.45">
      <c r="A40" s="2" t="s">
        <v>509</v>
      </c>
      <c r="B40" s="2">
        <v>4771936</v>
      </c>
      <c r="C40" s="2" t="s">
        <v>510</v>
      </c>
      <c r="D40" s="2">
        <v>42.358430800000001</v>
      </c>
      <c r="E40" s="2">
        <v>-71.059773199999995</v>
      </c>
      <c r="F40" s="3">
        <f t="shared" si="0"/>
        <v>1.0030566404045422</v>
      </c>
      <c r="G40" s="2">
        <f>'Number of Firms per 1000 Capita'!G40/'Number of Firms per 1000 Capita'!$F40</f>
        <v>5.5985732668126509E-3</v>
      </c>
      <c r="H40" s="2">
        <f>'Number of Firms per 1000 Capita'!H40/'Number of Firms per 1000 Capita'!$F40</f>
        <v>2.1220398672596336E-4</v>
      </c>
      <c r="I40" s="2">
        <f>'Number of Firms per 1000 Capita'!I40/'Number of Firms per 1000 Capita'!$F40</f>
        <v>6.6144434160326886E-4</v>
      </c>
      <c r="J40" s="2">
        <f>'Number of Firms per 1000 Capita'!J40/'Number of Firms per 1000 Capita'!$F40</f>
        <v>0.10569113032485268</v>
      </c>
      <c r="K40" s="2">
        <f>'Number of Firms per 1000 Capita'!K40/'Number of Firms per 1000 Capita'!$F40</f>
        <v>1.8021536447163464E-2</v>
      </c>
      <c r="L40" s="2">
        <f>'Number of Firms per 1000 Capita'!L40/'Number of Firms per 1000 Capita'!$F40</f>
        <v>2.4076122536514886E-2</v>
      </c>
      <c r="M40" s="2">
        <f>'Number of Firms per 1000 Capita'!M40/'Number of Firms per 1000 Capita'!$F40</f>
        <v>7.1587240670925784E-2</v>
      </c>
      <c r="N40" s="2">
        <f>'Number of Firms per 1000 Capita'!N40/'Number of Firms per 1000 Capita'!$F40</f>
        <v>3.2756168589294983E-2</v>
      </c>
      <c r="O40" s="2">
        <f>'Number of Firms per 1000 Capita'!O40/'Number of Firms per 1000 Capita'!$F40</f>
        <v>1.7969614195092218E-2</v>
      </c>
      <c r="P40" s="2">
        <f>'Number of Firms per 1000 Capita'!P40/'Number of Firms per 1000 Capita'!$F40</f>
        <v>3.5894078605774656E-2</v>
      </c>
      <c r="Q40" s="2">
        <f>'Number of Firms per 1000 Capita'!Q40/'Number of Firms per 1000 Capita'!$F40</f>
        <v>9.8286565681648869E-2</v>
      </c>
      <c r="R40" s="2">
        <f>'Number of Firms per 1000 Capita'!R40/'Number of Firms per 1000 Capita'!$F40</f>
        <v>0.20776576291848206</v>
      </c>
      <c r="S40" s="2">
        <f>'Number of Firms per 1000 Capita'!S40/'Number of Firms per 1000 Capita'!$F40</f>
        <v>6.6907465516852158E-2</v>
      </c>
      <c r="T40" s="2">
        <f>'Number of Firms per 1000 Capita'!T40/'Number of Firms per 1000 Capita'!$F40</f>
        <v>3.9953044224213828E-2</v>
      </c>
      <c r="U40" s="2">
        <f>'Number of Firms per 1000 Capita'!U40/'Number of Firms per 1000 Capita'!$F40</f>
        <v>9.057272501523804E-2</v>
      </c>
      <c r="V40" s="2">
        <f>'Number of Firms per 1000 Capita'!V40/'Number of Firms per 1000 Capita'!$F40</f>
        <v>5.9848296724383132E-2</v>
      </c>
      <c r="W40" s="2">
        <f>'Number of Firms per 1000 Capita'!W40/'Number of Firms per 1000 Capita'!$F40</f>
        <v>2.905388626769307E-2</v>
      </c>
      <c r="X40" s="2">
        <f>'Number of Firms per 1000 Capita'!X40/'Number of Firms per 1000 Capita'!$F40</f>
        <v>9.6460256902273278E-2</v>
      </c>
      <c r="Y40" s="2">
        <f>'Number of Firms per 1000 Capita'!Y40/'Number of Firms per 1000 Capita'!$F40</f>
        <v>1.3702959568368061E-3</v>
      </c>
      <c r="Z40" s="2">
        <f>'Number of Firms per 1000 Capita'!Z40/'Number of Firms per 1000 Capita'!$F40</f>
        <v>3.7022823216019141E-4</v>
      </c>
    </row>
    <row r="41" spans="1:26" x14ac:dyDescent="0.45">
      <c r="A41" s="2" t="s">
        <v>511</v>
      </c>
      <c r="B41" s="2">
        <v>316782</v>
      </c>
      <c r="C41" s="2" t="s">
        <v>512</v>
      </c>
      <c r="D41" s="2">
        <v>40.014985600000003</v>
      </c>
      <c r="E41" s="2">
        <v>-105.27054560000001</v>
      </c>
      <c r="F41" s="3">
        <f t="shared" si="0"/>
        <v>1.0015843556199355</v>
      </c>
      <c r="G41" s="2">
        <f>'Number of Firms per 1000 Capita'!G41/'Number of Firms per 1000 Capita'!$F41</f>
        <v>4.4361957358200164E-3</v>
      </c>
      <c r="H41" s="2">
        <f>'Number of Firms per 1000 Capita'!H41/'Number of Firms per 1000 Capita'!$F41</f>
        <v>5.7489475351953281E-3</v>
      </c>
      <c r="I41" s="2">
        <f>'Number of Firms per 1000 Capita'!I41/'Number of Firms per 1000 Capita'!$F41</f>
        <v>1.1316825856683716E-3</v>
      </c>
      <c r="J41" s="2">
        <f>'Number of Firms per 1000 Capita'!J41/'Number of Firms per 1000 Capita'!$F41</f>
        <v>7.4668417002399165E-2</v>
      </c>
      <c r="K41" s="2">
        <f>'Number of Firms per 1000 Capita'!K41/'Number of Firms per 1000 Capita'!$F41</f>
        <v>2.7047213797474084E-2</v>
      </c>
      <c r="L41" s="2">
        <f>'Number of Firms per 1000 Capita'!L41/'Number of Firms per 1000 Capita'!$F41</f>
        <v>2.2452582499660496E-2</v>
      </c>
      <c r="M41" s="2">
        <f>'Number of Firms per 1000 Capita'!M41/'Number of Firms per 1000 Capita'!$F41</f>
        <v>7.0413290480286092E-2</v>
      </c>
      <c r="N41" s="2">
        <f>'Number of Firms per 1000 Capita'!N41/'Number of Firms per 1000 Capita'!$F41</f>
        <v>1.0728350912136163E-2</v>
      </c>
      <c r="O41" s="2">
        <f>'Number of Firms per 1000 Capita'!O41/'Number of Firms per 1000 Capita'!$F41</f>
        <v>2.3606898737042234E-2</v>
      </c>
      <c r="P41" s="2">
        <f>'Number of Firms per 1000 Capita'!P41/'Number of Firms per 1000 Capita'!$F41</f>
        <v>3.0351726947625727E-2</v>
      </c>
      <c r="Q41" s="2">
        <f>'Number of Firms per 1000 Capita'!Q41/'Number of Firms per 1000 Capita'!$F41</f>
        <v>0.12104476936308904</v>
      </c>
      <c r="R41" s="2">
        <f>'Number of Firms per 1000 Capita'!R41/'Number of Firms per 1000 Capita'!$F41</f>
        <v>0.26202978588565479</v>
      </c>
      <c r="S41" s="2">
        <f>'Number of Firms per 1000 Capita'!S41/'Number of Firms per 1000 Capita'!$F41</f>
        <v>5.6086188945724501E-2</v>
      </c>
      <c r="T41" s="2">
        <f>'Number of Firms per 1000 Capita'!T41/'Number of Firms per 1000 Capita'!$F41</f>
        <v>3.945045493639944E-2</v>
      </c>
      <c r="U41" s="2">
        <f>'Number of Firms per 1000 Capita'!U41/'Number of Firms per 1000 Capita'!$F41</f>
        <v>8.6958489882757686E-2</v>
      </c>
      <c r="V41" s="2">
        <f>'Number of Firms per 1000 Capita'!V41/'Number of Firms per 1000 Capita'!$F41</f>
        <v>6.6339233171879952E-2</v>
      </c>
      <c r="W41" s="2">
        <f>'Number of Firms per 1000 Capita'!W41/'Number of Firms per 1000 Capita'!$F41</f>
        <v>2.1750939296546104E-2</v>
      </c>
      <c r="X41" s="2">
        <f>'Number of Firms per 1000 Capita'!X41/'Number of Firms per 1000 Capita'!$F41</f>
        <v>7.6162238015481429E-2</v>
      </c>
      <c r="Y41" s="2">
        <f>'Number of Firms per 1000 Capita'!Y41/'Number of Firms per 1000 Capita'!$F41</f>
        <v>1.1769498890951066E-3</v>
      </c>
      <c r="Z41" s="2">
        <f>'Number of Firms per 1000 Capita'!Z41/'Number of Firms per 1000 Capita'!$F41</f>
        <v>0</v>
      </c>
    </row>
    <row r="42" spans="1:26" x14ac:dyDescent="0.45">
      <c r="A42" s="2" t="s">
        <v>513</v>
      </c>
      <c r="B42" s="2">
        <v>169250</v>
      </c>
      <c r="C42" s="2" t="s">
        <v>514</v>
      </c>
      <c r="D42" s="2">
        <v>36.968521899999999</v>
      </c>
      <c r="E42" s="2">
        <v>-86.480804300000003</v>
      </c>
      <c r="F42" s="3">
        <f t="shared" si="0"/>
        <v>1.0019315673289184</v>
      </c>
      <c r="G42" s="2">
        <f>'Number of Firms per 1000 Capita'!G42/'Number of Firms per 1000 Capita'!$F42</f>
        <v>9.8647902869757192E-3</v>
      </c>
      <c r="H42" s="2">
        <f>'Number of Firms per 1000 Capita'!H42/'Number of Firms per 1000 Capita'!$F42</f>
        <v>1.1658388520971303E-2</v>
      </c>
      <c r="I42" s="2">
        <f>'Number of Firms per 1000 Capita'!I42/'Number of Firms per 1000 Capita'!$F42</f>
        <v>1.7935982339955853E-3</v>
      </c>
      <c r="J42" s="2">
        <f>'Number of Firms per 1000 Capita'!J42/'Number of Firms per 1000 Capita'!$F42</f>
        <v>0.16908112582781457</v>
      </c>
      <c r="K42" s="2">
        <f>'Number of Firms per 1000 Capita'!K42/'Number of Firms per 1000 Capita'!$F42</f>
        <v>1.800496688741722E-2</v>
      </c>
      <c r="L42" s="2">
        <f>'Number of Firms per 1000 Capita'!L42/'Number of Firms per 1000 Capita'!$F42</f>
        <v>2.4282560706401765E-2</v>
      </c>
      <c r="M42" s="2">
        <f>'Number of Firms per 1000 Capita'!M42/'Number of Firms per 1000 Capita'!$F42</f>
        <v>0.11541114790286976</v>
      </c>
      <c r="N42" s="2">
        <f>'Number of Firms per 1000 Capita'!N42/'Number of Firms per 1000 Capita'!$F42</f>
        <v>6.4500551876379694E-2</v>
      </c>
      <c r="O42" s="2">
        <f>'Number of Firms per 1000 Capita'!O42/'Number of Firms per 1000 Capita'!$F42</f>
        <v>1.5107615894039736E-2</v>
      </c>
      <c r="P42" s="2">
        <f>'Number of Firms per 1000 Capita'!P42/'Number of Firms per 1000 Capita'!$F42</f>
        <v>3.3871412803532008E-2</v>
      </c>
      <c r="Q42" s="2">
        <f>'Number of Firms per 1000 Capita'!Q42/'Number of Firms per 1000 Capita'!$F42</f>
        <v>7.4089403973509937E-2</v>
      </c>
      <c r="R42" s="2">
        <f>'Number of Firms per 1000 Capita'!R42/'Number of Firms per 1000 Capita'!$F42</f>
        <v>8.009105960264902E-2</v>
      </c>
      <c r="S42" s="2">
        <f>'Number of Firms per 1000 Capita'!S42/'Number of Firms per 1000 Capita'!$F42</f>
        <v>6.8639624724061821E-2</v>
      </c>
      <c r="T42" s="2">
        <f>'Number of Firms per 1000 Capita'!T42/'Number of Firms per 1000 Capita'!$F42</f>
        <v>1.1037527593818985E-2</v>
      </c>
      <c r="U42" s="2">
        <f>'Number of Firms per 1000 Capita'!U42/'Number of Firms per 1000 Capita'!$F42</f>
        <v>6.6983995584988965E-2</v>
      </c>
      <c r="V42" s="2">
        <f>'Number of Firms per 1000 Capita'!V42/'Number of Firms per 1000 Capita'!$F42</f>
        <v>3.0284216335540837E-2</v>
      </c>
      <c r="W42" s="2">
        <f>'Number of Firms per 1000 Capita'!W42/'Number of Firms per 1000 Capita'!$F42</f>
        <v>3.3181567328918325E-2</v>
      </c>
      <c r="X42" s="2">
        <f>'Number of Firms per 1000 Capita'!X42/'Number of Firms per 1000 Capita'!$F42</f>
        <v>0.17404801324503313</v>
      </c>
      <c r="Y42" s="2">
        <f>'Number of Firms per 1000 Capita'!Y42/'Number of Firms per 1000 Capita'!$F42</f>
        <v>0</v>
      </c>
      <c r="Z42" s="2">
        <f>'Number of Firms per 1000 Capita'!Z42/'Number of Firms per 1000 Capita'!$F42</f>
        <v>0</v>
      </c>
    </row>
    <row r="43" spans="1:26" x14ac:dyDescent="0.45">
      <c r="A43" s="2" t="s">
        <v>515</v>
      </c>
      <c r="B43" s="2">
        <v>258903</v>
      </c>
      <c r="C43" s="2" t="s">
        <v>492</v>
      </c>
      <c r="D43" s="2">
        <v>47.567320199999997</v>
      </c>
      <c r="E43" s="2">
        <v>-122.6329356</v>
      </c>
      <c r="F43" s="3">
        <f t="shared" si="0"/>
        <v>0.9996155324875049</v>
      </c>
      <c r="G43" s="2">
        <f>'Number of Firms per 1000 Capita'!G43/'Number of Firms per 1000 Capita'!$F43</f>
        <v>8.8976767177459219E-3</v>
      </c>
      <c r="H43" s="2">
        <f>'Number of Firms per 1000 Capita'!H43/'Number of Firms per 1000 Capita'!$F43</f>
        <v>0</v>
      </c>
      <c r="I43" s="2">
        <f>'Number of Firms per 1000 Capita'!I43/'Number of Firms per 1000 Capita'!$F43</f>
        <v>0</v>
      </c>
      <c r="J43" s="2">
        <f>'Number of Firms per 1000 Capita'!J43/'Number of Firms per 1000 Capita'!$F43</f>
        <v>0.10095018399516671</v>
      </c>
      <c r="K43" s="2">
        <f>'Number of Firms per 1000 Capita'!K43/'Number of Firms per 1000 Capita'!$F43</f>
        <v>1.6696874828362719E-2</v>
      </c>
      <c r="L43" s="2">
        <f>'Number of Firms per 1000 Capita'!L43/'Number of Firms per 1000 Capita'!$F43</f>
        <v>2.3562366122919759E-2</v>
      </c>
      <c r="M43" s="2">
        <f>'Number of Firms per 1000 Capita'!M43/'Number of Firms per 1000 Capita'!$F43</f>
        <v>9.2711594441698256E-2</v>
      </c>
      <c r="N43" s="2">
        <f>'Number of Firms per 1000 Capita'!N43/'Number of Firms per 1000 Capita'!$F43</f>
        <v>1.5982863733728786E-2</v>
      </c>
      <c r="O43" s="2">
        <f>'Number of Firms per 1000 Capita'!O43/'Number of Firms per 1000 Capita'!$F43</f>
        <v>1.0435546767726699E-2</v>
      </c>
      <c r="P43" s="2">
        <f>'Number of Firms per 1000 Capita'!P43/'Number of Firms per 1000 Capita'!$F43</f>
        <v>2.7516889108584613E-2</v>
      </c>
      <c r="Q43" s="2">
        <f>'Number of Firms per 1000 Capita'!Q43/'Number of Firms per 1000 Capita'!$F43</f>
        <v>0.12017355961992641</v>
      </c>
      <c r="R43" s="2">
        <f>'Number of Firms per 1000 Capita'!R43/'Number of Firms per 1000 Capita'!$F43</f>
        <v>0.16933047728895481</v>
      </c>
      <c r="S43" s="2">
        <f>'Number of Firms per 1000 Capita'!S43/'Number of Firms per 1000 Capita'!$F43</f>
        <v>8.0738177623990784E-2</v>
      </c>
      <c r="T43" s="2">
        <f>'Number of Firms per 1000 Capita'!T43/'Number of Firms per 1000 Capita'!$F43</f>
        <v>2.845059592464437E-2</v>
      </c>
      <c r="U43" s="2">
        <f>'Number of Firms per 1000 Capita'!U43/'Number of Firms per 1000 Capita'!$F43</f>
        <v>0.11209974185752734</v>
      </c>
      <c r="V43" s="2">
        <f>'Number of Firms per 1000 Capita'!V43/'Number of Firms per 1000 Capita'!$F43</f>
        <v>6.4810237820618441E-2</v>
      </c>
      <c r="W43" s="2">
        <f>'Number of Firms per 1000 Capita'!W43/'Number of Firms per 1000 Capita'!$F43</f>
        <v>3.8831218762014612E-2</v>
      </c>
      <c r="X43" s="2">
        <f>'Number of Firms per 1000 Capita'!X43/'Number of Firms per 1000 Capita'!$F43</f>
        <v>8.8427527873894657E-2</v>
      </c>
      <c r="Y43" s="2">
        <f>'Number of Firms per 1000 Capita'!Y43/'Number of Firms per 1000 Capita'!$F43</f>
        <v>0</v>
      </c>
      <c r="Z43" s="2">
        <f>'Number of Firms per 1000 Capita'!Z43/'Number of Firms per 1000 Capita'!$F43</f>
        <v>0</v>
      </c>
    </row>
    <row r="44" spans="1:26" x14ac:dyDescent="0.45">
      <c r="A44" s="2" t="s">
        <v>516</v>
      </c>
      <c r="B44" s="2">
        <v>947328</v>
      </c>
      <c r="C44" s="2" t="s">
        <v>517</v>
      </c>
      <c r="D44" s="2">
        <v>41.1865478</v>
      </c>
      <c r="E44" s="2">
        <v>-73.195176700000005</v>
      </c>
      <c r="F44" s="3">
        <f t="shared" si="0"/>
        <v>1.0037092126057452</v>
      </c>
      <c r="G44" s="2">
        <f>'Number of Firms per 1000 Capita'!G44/'Number of Firms per 1000 Capita'!$F44</f>
        <v>1.1992191131356327E-3</v>
      </c>
      <c r="H44" s="2">
        <f>'Number of Firms per 1000 Capita'!H44/'Number of Firms per 1000 Capita'!$F44</f>
        <v>2.4170307706609652E-4</v>
      </c>
      <c r="I44" s="2">
        <f>'Number of Firms per 1000 Capita'!I44/'Number of Firms per 1000 Capita'!$F44</f>
        <v>1.0690713024077345E-3</v>
      </c>
      <c r="J44" s="2">
        <f>'Number of Firms per 1000 Capita'!J44/'Number of Firms per 1000 Capita'!$F44</f>
        <v>0.11220600539183788</v>
      </c>
      <c r="K44" s="2">
        <f>'Number of Firms per 1000 Capita'!K44/'Number of Firms per 1000 Capita'!$F44</f>
        <v>1.245700474109882E-2</v>
      </c>
      <c r="L44" s="2">
        <f>'Number of Firms per 1000 Capita'!L44/'Number of Firms per 1000 Capita'!$F44</f>
        <v>2.5639118713395928E-2</v>
      </c>
      <c r="M44" s="2">
        <f>'Number of Firms per 1000 Capita'!M44/'Number of Firms per 1000 Capita'!$F44</f>
        <v>6.7463047318025479E-2</v>
      </c>
      <c r="N44" s="2">
        <f>'Number of Firms per 1000 Capita'!N44/'Number of Firms per 1000 Capita'!$F44</f>
        <v>2.3222087942734965E-2</v>
      </c>
      <c r="O44" s="2">
        <f>'Number of Firms per 1000 Capita'!O44/'Number of Firms per 1000 Capita'!$F44</f>
        <v>1.5933810541972668E-2</v>
      </c>
      <c r="P44" s="2">
        <f>'Number of Firms per 1000 Capita'!P44/'Number of Firms per 1000 Capita'!$F44</f>
        <v>6.2638282048898389E-2</v>
      </c>
      <c r="Q44" s="2">
        <f>'Number of Firms per 1000 Capita'!Q44/'Number of Firms per 1000 Capita'!$F44</f>
        <v>0.12763781723528866</v>
      </c>
      <c r="R44" s="2">
        <f>'Number of Firms per 1000 Capita'!R44/'Number of Firms per 1000 Capita'!$F44</f>
        <v>0.18730129218183508</v>
      </c>
      <c r="S44" s="2">
        <f>'Number of Firms per 1000 Capita'!S44/'Number of Firms per 1000 Capita'!$F44</f>
        <v>8.4698335967277119E-2</v>
      </c>
      <c r="T44" s="2">
        <f>'Number of Firms per 1000 Capita'!T44/'Number of Firms per 1000 Capita'!$F44</f>
        <v>3.0389513804964213E-2</v>
      </c>
      <c r="U44" s="2">
        <f>'Number of Firms per 1000 Capita'!U44/'Number of Firms per 1000 Capita'!$F44</f>
        <v>8.6018406618945803E-2</v>
      </c>
      <c r="V44" s="2">
        <f>'Number of Firms per 1000 Capita'!V44/'Number of Firms per 1000 Capita'!$F44</f>
        <v>5.0413684112670824E-2</v>
      </c>
      <c r="W44" s="2">
        <f>'Number of Firms per 1000 Capita'!W44/'Number of Firms per 1000 Capita'!$F44</f>
        <v>2.8548851910383938E-2</v>
      </c>
      <c r="X44" s="2">
        <f>'Number of Firms per 1000 Capita'!X44/'Number of Firms per 1000 Capita'!$F44</f>
        <v>8.3638560937064232E-2</v>
      </c>
      <c r="Y44" s="2">
        <f>'Number of Firms per 1000 Capita'!Y44/'Number of Firms per 1000 Capita'!$F44</f>
        <v>2.547178581388863E-3</v>
      </c>
      <c r="Z44" s="2">
        <f>'Number of Firms per 1000 Capita'!Z44/'Number of Firms per 1000 Capita'!$F44</f>
        <v>4.4622106535279355E-4</v>
      </c>
    </row>
    <row r="45" spans="1:26" x14ac:dyDescent="0.45">
      <c r="A45" s="2" t="s">
        <v>518</v>
      </c>
      <c r="B45" s="2">
        <v>420201</v>
      </c>
      <c r="C45" s="2" t="s">
        <v>445</v>
      </c>
      <c r="D45" s="2">
        <v>25.901747199999999</v>
      </c>
      <c r="E45" s="2">
        <v>-97.497483799999998</v>
      </c>
      <c r="F45" s="3">
        <f t="shared" si="0"/>
        <v>1.0009836603093065</v>
      </c>
      <c r="G45" s="2">
        <f>'Number of Firms per 1000 Capita'!G45/'Number of Firms per 1000 Capita'!$F45</f>
        <v>2.2733482703972897E-2</v>
      </c>
      <c r="H45" s="2">
        <f>'Number of Firms per 1000 Capita'!H45/'Number of Firms per 1000 Capita'!$F45</f>
        <v>2.1039401060167222E-3</v>
      </c>
      <c r="I45" s="2">
        <f>'Number of Firms per 1000 Capita'!I45/'Number of Firms per 1000 Capita'!$F45</f>
        <v>2.5411224657085089E-3</v>
      </c>
      <c r="J45" s="2">
        <f>'Number of Firms per 1000 Capita'!J45/'Number of Firms per 1000 Capita'!$F45</f>
        <v>0.13845018853489263</v>
      </c>
      <c r="K45" s="2">
        <f>'Number of Firms per 1000 Capita'!K45/'Number of Firms per 1000 Capita'!$F45</f>
        <v>2.4946718399912565E-2</v>
      </c>
      <c r="L45" s="2">
        <f>'Number of Firms per 1000 Capita'!L45/'Number of Firms per 1000 Capita'!$F45</f>
        <v>2.6367561068910871E-2</v>
      </c>
      <c r="M45" s="2">
        <f>'Number of Firms per 1000 Capita'!M45/'Number of Firms per 1000 Capita'!$F45</f>
        <v>0.10544292037816275</v>
      </c>
      <c r="N45" s="2">
        <f>'Number of Firms per 1000 Capita'!N45/'Number of Firms per 1000 Capita'!$F45</f>
        <v>6.9593966883436248E-2</v>
      </c>
      <c r="O45" s="2">
        <f>'Number of Firms per 1000 Capita'!O45/'Number of Firms per 1000 Capita'!$F45</f>
        <v>6.8582982676648994E-3</v>
      </c>
      <c r="P45" s="2">
        <f>'Number of Firms per 1000 Capita'!P45/'Number of Firms per 1000 Capita'!$F45</f>
        <v>1.9755177878572602E-2</v>
      </c>
      <c r="Q45" s="2">
        <f>'Number of Firms per 1000 Capita'!Q45/'Number of Firms per 1000 Capita'!$F45</f>
        <v>5.3691458549647526E-2</v>
      </c>
      <c r="R45" s="2">
        <f>'Number of Firms per 1000 Capita'!R45/'Number of Firms per 1000 Capita'!$F45</f>
        <v>8.0195639105962072E-2</v>
      </c>
      <c r="S45" s="2">
        <f>'Number of Firms per 1000 Capita'!S45/'Number of Firms per 1000 Capita'!$F45</f>
        <v>0.12058035958249085</v>
      </c>
      <c r="T45" s="2">
        <f>'Number of Firms per 1000 Capita'!T45/'Number of Firms per 1000 Capita'!$F45</f>
        <v>2.38537625006831E-2</v>
      </c>
      <c r="U45" s="2">
        <f>'Number of Firms per 1000 Capita'!U45/'Number of Firms per 1000 Capita'!$F45</f>
        <v>0.1083939013060823</v>
      </c>
      <c r="V45" s="2">
        <f>'Number of Firms per 1000 Capita'!V45/'Number of Firms per 1000 Capita'!$F45</f>
        <v>2.5575168041969507E-2</v>
      </c>
      <c r="W45" s="2">
        <f>'Number of Firms per 1000 Capita'!W45/'Number of Firms per 1000 Capita'!$F45</f>
        <v>3.4291491338324501E-2</v>
      </c>
      <c r="X45" s="2">
        <f>'Number of Firms per 1000 Capita'!X45/'Number of Firms per 1000 Capita'!$F45</f>
        <v>0.13560850319689602</v>
      </c>
      <c r="Y45" s="2">
        <f>'Number of Firms per 1000 Capita'!Y45/'Number of Firms per 1000 Capita'!$F45</f>
        <v>0</v>
      </c>
      <c r="Z45" s="2">
        <f>'Number of Firms per 1000 Capita'!Z45/'Number of Firms per 1000 Capita'!$F45</f>
        <v>0</v>
      </c>
    </row>
    <row r="46" spans="1:26" x14ac:dyDescent="0.45">
      <c r="A46" s="2" t="s">
        <v>519</v>
      </c>
      <c r="B46" s="2">
        <v>115939</v>
      </c>
      <c r="C46" s="2" t="s">
        <v>449</v>
      </c>
      <c r="D46" s="2">
        <v>31.149952800000001</v>
      </c>
      <c r="E46" s="2">
        <v>-81.491489400000006</v>
      </c>
      <c r="F46" s="3">
        <f t="shared" si="0"/>
        <v>0.99868173258003767</v>
      </c>
      <c r="G46" s="2">
        <f>'Number of Firms per 1000 Capita'!G46/'Number of Firms per 1000 Capita'!$F46</f>
        <v>2.0998116760828626E-2</v>
      </c>
      <c r="H46" s="2">
        <f>'Number of Firms per 1000 Capita'!H46/'Number of Firms per 1000 Capita'!$F46</f>
        <v>0</v>
      </c>
      <c r="I46" s="2">
        <f>'Number of Firms per 1000 Capita'!I46/'Number of Firms per 1000 Capita'!$F46</f>
        <v>0</v>
      </c>
      <c r="J46" s="2">
        <f>'Number of Firms per 1000 Capita'!J46/'Number of Firms per 1000 Capita'!$F46</f>
        <v>0.11120527306967987</v>
      </c>
      <c r="K46" s="2">
        <f>'Number of Firms per 1000 Capita'!K46/'Number of Firms per 1000 Capita'!$F46</f>
        <v>1.167608286252354E-2</v>
      </c>
      <c r="L46" s="2">
        <f>'Number of Firms per 1000 Capita'!L46/'Number of Firms per 1000 Capita'!$F46</f>
        <v>1.4218455743879472E-2</v>
      </c>
      <c r="M46" s="2">
        <f>'Number of Firms per 1000 Capita'!M46/'Number of Firms per 1000 Capita'!$F46</f>
        <v>9.6327683615819226E-2</v>
      </c>
      <c r="N46" s="2">
        <f>'Number of Firms per 1000 Capita'!N46/'Number of Firms per 1000 Capita'!$F46</f>
        <v>3.4651600753295674E-2</v>
      </c>
      <c r="O46" s="2">
        <f>'Number of Firms per 1000 Capita'!O46/'Number of Firms per 1000 Capita'!$F46</f>
        <v>7.5329566854990581E-3</v>
      </c>
      <c r="P46" s="2">
        <f>'Number of Firms per 1000 Capita'!P46/'Number of Firms per 1000 Capita'!$F46</f>
        <v>5.7815442561205271E-2</v>
      </c>
      <c r="Q46" s="2">
        <f>'Number of Firms per 1000 Capita'!Q46/'Number of Firms per 1000 Capita'!$F46</f>
        <v>0.13540489642184558</v>
      </c>
      <c r="R46" s="2">
        <f>'Number of Firms per 1000 Capita'!R46/'Number of Firms per 1000 Capita'!$F46</f>
        <v>8.2391713747645964E-2</v>
      </c>
      <c r="S46" s="2">
        <f>'Number of Firms per 1000 Capita'!S46/'Number of Firms per 1000 Capita'!$F46</f>
        <v>0.11600753295668549</v>
      </c>
      <c r="T46" s="2">
        <f>'Number of Firms per 1000 Capita'!T46/'Number of Firms per 1000 Capita'!$F46</f>
        <v>1.3935969868173258E-2</v>
      </c>
      <c r="U46" s="2">
        <f>'Number of Firms per 1000 Capita'!U46/'Number of Firms per 1000 Capita'!$F46</f>
        <v>6.7325800376647829E-2</v>
      </c>
      <c r="V46" s="2">
        <f>'Number of Firms per 1000 Capita'!V46/'Number of Firms per 1000 Capita'!$F46</f>
        <v>4.2372881355932202E-2</v>
      </c>
      <c r="W46" s="2">
        <f>'Number of Firms per 1000 Capita'!W46/'Number of Firms per 1000 Capita'!$F46</f>
        <v>3.7288135593220341E-2</v>
      </c>
      <c r="X46" s="2">
        <f>'Number of Firms per 1000 Capita'!X46/'Number of Firms per 1000 Capita'!$F46</f>
        <v>0.1495291902071563</v>
      </c>
      <c r="Y46" s="2">
        <f>'Number of Firms per 1000 Capita'!Y46/'Number of Firms per 1000 Capita'!$F46</f>
        <v>0</v>
      </c>
      <c r="Z46" s="2">
        <f>'Number of Firms per 1000 Capita'!Z46/'Number of Firms per 1000 Capita'!$F46</f>
        <v>0</v>
      </c>
    </row>
    <row r="47" spans="1:26" x14ac:dyDescent="0.45">
      <c r="A47" s="2" t="s">
        <v>520</v>
      </c>
      <c r="B47" s="2">
        <v>1136670</v>
      </c>
      <c r="C47" s="2" t="s">
        <v>451</v>
      </c>
      <c r="D47" s="2">
        <v>42.886446800000002</v>
      </c>
      <c r="E47" s="2">
        <v>-78.878368899999998</v>
      </c>
      <c r="F47" s="3">
        <f t="shared" si="0"/>
        <v>1.0047980971648849</v>
      </c>
      <c r="G47" s="2">
        <f>'Number of Firms per 1000 Capita'!G47/'Number of Firms per 1000 Capita'!$F47</f>
        <v>3.212401235749241E-3</v>
      </c>
      <c r="H47" s="2">
        <f>'Number of Firms per 1000 Capita'!H47/'Number of Firms per 1000 Capita'!$F47</f>
        <v>1.0799136069114469E-3</v>
      </c>
      <c r="I47" s="2">
        <f>'Number of Firms per 1000 Capita'!I47/'Number of Firms per 1000 Capita'!$F47</f>
        <v>1.093583399403997E-3</v>
      </c>
      <c r="J47" s="2">
        <f>'Number of Firms per 1000 Capita'!J47/'Number of Firms per 1000 Capita'!$F47</f>
        <v>8.6611805232796546E-2</v>
      </c>
      <c r="K47" s="2">
        <f>'Number of Firms per 1000 Capita'!K47/'Number of Firms per 1000 Capita'!$F47</f>
        <v>2.4701315034037781E-2</v>
      </c>
      <c r="L47" s="2">
        <f>'Number of Firms per 1000 Capita'!L47/'Number of Firms per 1000 Capita'!$F47</f>
        <v>3.223337069743281E-2</v>
      </c>
      <c r="M47" s="2">
        <f>'Number of Firms per 1000 Capita'!M47/'Number of Firms per 1000 Capita'!$F47</f>
        <v>0.11780627170079558</v>
      </c>
      <c r="N47" s="2">
        <f>'Number of Firms per 1000 Capita'!N47/'Number of Firms per 1000 Capita'!$F47</f>
        <v>3.1782267545178662E-2</v>
      </c>
      <c r="O47" s="2">
        <f>'Number of Firms per 1000 Capita'!O47/'Number of Firms per 1000 Capita'!$F47</f>
        <v>1.3779150832490362E-2</v>
      </c>
      <c r="P47" s="2">
        <f>'Number of Firms per 1000 Capita'!P47/'Number of Firms per 1000 Capita'!$F47</f>
        <v>4.5588757962654124E-2</v>
      </c>
      <c r="Q47" s="2">
        <f>'Number of Firms per 1000 Capita'!Q47/'Number of Firms per 1000 Capita'!$F47</f>
        <v>9.7944063209120483E-2</v>
      </c>
      <c r="R47" s="2">
        <f>'Number of Firms per 1000 Capita'!R47/'Number of Firms per 1000 Capita'!$F47</f>
        <v>0.14868633294146594</v>
      </c>
      <c r="S47" s="2">
        <f>'Number of Firms per 1000 Capita'!S47/'Number of Firms per 1000 Capita'!$F47</f>
        <v>6.7815840555540366E-2</v>
      </c>
      <c r="T47" s="2">
        <f>'Number of Firms per 1000 Capita'!T47/'Number of Firms per 1000 Capita'!$F47</f>
        <v>2.954042157640047E-2</v>
      </c>
      <c r="U47" s="2">
        <f>'Number of Firms per 1000 Capita'!U47/'Number of Firms per 1000 Capita'!$F47</f>
        <v>9.1327883642726301E-2</v>
      </c>
      <c r="V47" s="2">
        <f>'Number of Firms per 1000 Capita'!V47/'Number of Firms per 1000 Capita'!$F47</f>
        <v>4.7311151816715413E-2</v>
      </c>
      <c r="W47" s="2">
        <f>'Number of Firms per 1000 Capita'!W47/'Number of Firms per 1000 Capita'!$F47</f>
        <v>4.225332859447193E-2</v>
      </c>
      <c r="X47" s="2">
        <f>'Number of Firms per 1000 Capita'!X47/'Number of Firms per 1000 Capita'!$F47</f>
        <v>0.11977472181972276</v>
      </c>
      <c r="Y47" s="2">
        <f>'Number of Firms per 1000 Capita'!Y47/'Number of Firms per 1000 Capita'!$F47</f>
        <v>2.2555157612707435E-3</v>
      </c>
      <c r="Z47" s="2">
        <f>'Number of Firms per 1000 Capita'!Z47/'Number of Firms per 1000 Capita'!$F47</f>
        <v>0</v>
      </c>
    </row>
    <row r="48" spans="1:26" x14ac:dyDescent="0.45">
      <c r="A48" s="2" t="s">
        <v>521</v>
      </c>
      <c r="B48" s="2">
        <v>157844</v>
      </c>
      <c r="C48" s="2" t="s">
        <v>470</v>
      </c>
      <c r="D48" s="2">
        <v>36.095691799999997</v>
      </c>
      <c r="E48" s="2">
        <v>-79.437799100000007</v>
      </c>
      <c r="F48" s="3">
        <f t="shared" si="0"/>
        <v>0.99990900818926298</v>
      </c>
      <c r="G48" s="2">
        <f>'Number of Firms per 1000 Capita'!G48/'Number of Firms per 1000 Capita'!$F48</f>
        <v>4.6405823475887164E-3</v>
      </c>
      <c r="H48" s="2">
        <f>'Number of Firms per 1000 Capita'!H48/'Number of Firms per 1000 Capita'!$F48</f>
        <v>0</v>
      </c>
      <c r="I48" s="2">
        <f>'Number of Firms per 1000 Capita'!I48/'Number of Firms per 1000 Capita'!$F48</f>
        <v>0</v>
      </c>
      <c r="J48" s="2">
        <f>'Number of Firms per 1000 Capita'!J48/'Number of Firms per 1000 Capita'!$F48</f>
        <v>0.10727934485896269</v>
      </c>
      <c r="K48" s="2">
        <f>'Number of Firms per 1000 Capita'!K48/'Number of Firms per 1000 Capita'!$F48</f>
        <v>2.7934485896269335E-2</v>
      </c>
      <c r="L48" s="2">
        <f>'Number of Firms per 1000 Capita'!L48/'Number of Firms per 1000 Capita'!$F48</f>
        <v>1.9017288444040038E-2</v>
      </c>
      <c r="M48" s="2">
        <f>'Number of Firms per 1000 Capita'!M48/'Number of Firms per 1000 Capita'!$F48</f>
        <v>0.13685168334849865</v>
      </c>
      <c r="N48" s="2">
        <f>'Number of Firms per 1000 Capita'!N48/'Number of Firms per 1000 Capita'!$F48</f>
        <v>3.4758871701546859E-2</v>
      </c>
      <c r="O48" s="2">
        <f>'Number of Firms per 1000 Capita'!O48/'Number of Firms per 1000 Capita'!$F48</f>
        <v>1.6469517743403096E-2</v>
      </c>
      <c r="P48" s="2">
        <f>'Number of Firms per 1000 Capita'!P48/'Number of Firms per 1000 Capita'!$F48</f>
        <v>3.3848953594176522E-2</v>
      </c>
      <c r="Q48" s="2">
        <f>'Number of Firms per 1000 Capita'!Q48/'Number of Firms per 1000 Capita'!$F48</f>
        <v>9.8544131028207457E-2</v>
      </c>
      <c r="R48" s="2">
        <f>'Number of Firms per 1000 Capita'!R48/'Number of Firms per 1000 Capita'!$F48</f>
        <v>0.10882620564149227</v>
      </c>
      <c r="S48" s="2">
        <f>'Number of Firms per 1000 Capita'!S48/'Number of Firms per 1000 Capita'!$F48</f>
        <v>7.3157415832575068E-2</v>
      </c>
      <c r="T48" s="2">
        <f>'Number of Firms per 1000 Capita'!T48/'Number of Firms per 1000 Capita'!$F48</f>
        <v>2.5841674249317562E-2</v>
      </c>
      <c r="U48" s="2">
        <f>'Number of Firms per 1000 Capita'!U48/'Number of Firms per 1000 Capita'!$F48</f>
        <v>7.1246587807097361E-2</v>
      </c>
      <c r="V48" s="2">
        <f>'Number of Firms per 1000 Capita'!V48/'Number of Firms per 1000 Capita'!$F48</f>
        <v>5.4686078252957231E-2</v>
      </c>
      <c r="W48" s="2">
        <f>'Number of Firms per 1000 Capita'!W48/'Number of Firms per 1000 Capita'!$F48</f>
        <v>3.5668789808917196E-2</v>
      </c>
      <c r="X48" s="2">
        <f>'Number of Firms per 1000 Capita'!X48/'Number of Firms per 1000 Capita'!$F48</f>
        <v>0.15113739763421291</v>
      </c>
      <c r="Y48" s="2">
        <f>'Number of Firms per 1000 Capita'!Y48/'Number of Firms per 1000 Capita'!$F48</f>
        <v>0</v>
      </c>
      <c r="Z48" s="2">
        <f>'Number of Firms per 1000 Capita'!Z48/'Number of Firms per 1000 Capita'!$F48</f>
        <v>0</v>
      </c>
    </row>
    <row r="49" spans="1:26" x14ac:dyDescent="0.45">
      <c r="A49" s="2" t="s">
        <v>522</v>
      </c>
      <c r="B49" s="2">
        <v>216751</v>
      </c>
      <c r="C49" s="2" t="s">
        <v>523</v>
      </c>
      <c r="D49" s="2">
        <v>44.475882499999997</v>
      </c>
      <c r="E49" s="2">
        <v>-73.212072000000006</v>
      </c>
      <c r="F49" s="3">
        <f t="shared" si="0"/>
        <v>1.0032741468328927</v>
      </c>
      <c r="G49" s="2">
        <f>'Number of Firms per 1000 Capita'!G49/'Number of Firms per 1000 Capita'!$F49</f>
        <v>2.5899340973009277E-2</v>
      </c>
      <c r="H49" s="2">
        <f>'Number of Firms per 1000 Capita'!H49/'Number of Firms per 1000 Capita'!$F49</f>
        <v>1.4271922092095875E-3</v>
      </c>
      <c r="I49" s="2">
        <f>'Number of Firms per 1000 Capita'!I49/'Number of Firms per 1000 Capita'!$F49</f>
        <v>0</v>
      </c>
      <c r="J49" s="2">
        <f>'Number of Firms per 1000 Capita'!J49/'Number of Firms per 1000 Capita'!$F49</f>
        <v>0.1132518994249255</v>
      </c>
      <c r="K49" s="2">
        <f>'Number of Firms per 1000 Capita'!K49/'Number of Firms per 1000 Capita'!$F49</f>
        <v>2.4472148763799689E-2</v>
      </c>
      <c r="L49" s="2">
        <f>'Number of Firms per 1000 Capita'!L49/'Number of Firms per 1000 Capita'!$F49</f>
        <v>2.1785669311169879E-2</v>
      </c>
      <c r="M49" s="2">
        <f>'Number of Firms per 1000 Capita'!M49/'Number of Firms per 1000 Capita'!$F49</f>
        <v>8.8863703144020478E-2</v>
      </c>
      <c r="N49" s="2">
        <f>'Number of Firms per 1000 Capita'!N49/'Number of Firms per 1000 Capita'!$F49</f>
        <v>2.1659740586827854E-2</v>
      </c>
      <c r="O49" s="2">
        <f>'Number of Firms per 1000 Capita'!O49/'Number of Firms per 1000 Capita'!$F49</f>
        <v>1.5908995508542165E-2</v>
      </c>
      <c r="P49" s="2">
        <f>'Number of Firms per 1000 Capita'!P49/'Number of Firms per 1000 Capita'!$F49</f>
        <v>3.1524157326952941E-2</v>
      </c>
      <c r="Q49" s="2">
        <f>'Number of Firms per 1000 Capita'!Q49/'Number of Firms per 1000 Capita'!$F49</f>
        <v>9.3355160978885951E-2</v>
      </c>
      <c r="R49" s="2">
        <f>'Number of Firms per 1000 Capita'!R49/'Number of Firms per 1000 Capita'!$F49</f>
        <v>0.17277420979725477</v>
      </c>
      <c r="S49" s="2">
        <f>'Number of Firms per 1000 Capita'!S49/'Number of Firms per 1000 Capita'!$F49</f>
        <v>6.8295344834823496E-2</v>
      </c>
      <c r="T49" s="2">
        <f>'Number of Firms per 1000 Capita'!T49/'Number of Firms per 1000 Capita'!$F49</f>
        <v>3.702304495655459E-2</v>
      </c>
      <c r="U49" s="2">
        <f>'Number of Firms per 1000 Capita'!U49/'Number of Firms per 1000 Capita'!$F49</f>
        <v>8.5127817655207147E-2</v>
      </c>
      <c r="V49" s="2">
        <f>'Number of Firms per 1000 Capita'!V49/'Number of Firms per 1000 Capita'!$F49</f>
        <v>6.732989128153466E-2</v>
      </c>
      <c r="W49" s="2">
        <f>'Number of Firms per 1000 Capita'!W49/'Number of Firms per 1000 Capita'!$F49</f>
        <v>3.4924232884187549E-2</v>
      </c>
      <c r="X49" s="2">
        <f>'Number of Firms per 1000 Capita'!X49/'Number of Firms per 1000 Capita'!$F49</f>
        <v>9.8140452503882813E-2</v>
      </c>
      <c r="Y49" s="2">
        <f>'Number of Firms per 1000 Capita'!Y49/'Number of Firms per 1000 Capita'!$F49</f>
        <v>1.5111446921042689E-3</v>
      </c>
      <c r="Z49" s="2">
        <f>'Number of Firms per 1000 Capita'!Z49/'Number of Firms per 1000 Capita'!$F49</f>
        <v>0</v>
      </c>
    </row>
    <row r="50" spans="1:26" x14ac:dyDescent="0.45">
      <c r="A50" s="2" t="s">
        <v>524</v>
      </c>
      <c r="B50" s="2">
        <v>402098</v>
      </c>
      <c r="C50" s="2" t="s">
        <v>447</v>
      </c>
      <c r="D50" s="2">
        <v>40.798947300000002</v>
      </c>
      <c r="E50" s="2">
        <v>-81.378446999999994</v>
      </c>
      <c r="F50" s="3">
        <f t="shared" si="0"/>
        <v>1.0028961783038468</v>
      </c>
      <c r="G50" s="2">
        <f>'Number of Firms per 1000 Capita'!G50/'Number of Firms per 1000 Capita'!$F50</f>
        <v>5.2257130265063274E-3</v>
      </c>
      <c r="H50" s="2">
        <f>'Number of Firms per 1000 Capita'!H50/'Number of Firms per 1000 Capita'!$F50</f>
        <v>9.0977774979537872E-3</v>
      </c>
      <c r="I50" s="2">
        <f>'Number of Firms per 1000 Capita'!I50/'Number of Firms per 1000 Capita'!$F50</f>
        <v>0</v>
      </c>
      <c r="J50" s="2">
        <f>'Number of Firms per 1000 Capita'!J50/'Number of Firms per 1000 Capita'!$F50</f>
        <v>0.14099981111880625</v>
      </c>
      <c r="K50" s="2">
        <f>'Number of Firms per 1000 Capita'!K50/'Number of Firms per 1000 Capita'!$F50</f>
        <v>3.1070956368444244E-2</v>
      </c>
      <c r="L50" s="2">
        <f>'Number of Firms per 1000 Capita'!L50/'Number of Firms per 1000 Capita'!$F50</f>
        <v>2.823773846250708E-2</v>
      </c>
      <c r="M50" s="2">
        <f>'Number of Firms per 1000 Capita'!M50/'Number of Firms per 1000 Capita'!$F50</f>
        <v>0.12393754328527355</v>
      </c>
      <c r="N50" s="2">
        <f>'Number of Firms per 1000 Capita'!N50/'Number of Firms per 1000 Capita'!$F50</f>
        <v>4.3316753761883771E-2</v>
      </c>
      <c r="O50" s="2">
        <f>'Number of Firms per 1000 Capita'!O50/'Number of Firms per 1000 Capita'!$F50</f>
        <v>1.2434678587168669E-2</v>
      </c>
      <c r="P50" s="2">
        <f>'Number of Firms per 1000 Capita'!P50/'Number of Firms per 1000 Capita'!$F50</f>
        <v>3.6957753573002579E-2</v>
      </c>
      <c r="Q50" s="2">
        <f>'Number of Firms per 1000 Capita'!Q50/'Number of Firms per 1000 Capita'!$F50</f>
        <v>9.6046087011269904E-2</v>
      </c>
      <c r="R50" s="2">
        <f>'Number of Firms per 1000 Capita'!R50/'Number of Firms per 1000 Capita'!$F50</f>
        <v>0.10303469117924824</v>
      </c>
      <c r="S50" s="2">
        <f>'Number of Firms per 1000 Capita'!S50/'Number of Firms per 1000 Capita'!$F50</f>
        <v>7.901529937669205E-2</v>
      </c>
      <c r="T50" s="2">
        <f>'Number of Firms per 1000 Capita'!T50/'Number of Firms per 1000 Capita'!$F50</f>
        <v>1.7440030220990995E-2</v>
      </c>
      <c r="U50" s="2">
        <f>'Number of Firms per 1000 Capita'!U50/'Number of Firms per 1000 Capita'!$F50</f>
        <v>7.6213561669709745E-2</v>
      </c>
      <c r="V50" s="2">
        <f>'Number of Firms per 1000 Capita'!V50/'Number of Firms per 1000 Capita'!$F50</f>
        <v>3.4030095070200841E-2</v>
      </c>
      <c r="W50" s="2">
        <f>'Number of Firms per 1000 Capita'!W50/'Number of Firms per 1000 Capita'!$F50</f>
        <v>3.2770887112006541E-2</v>
      </c>
      <c r="X50" s="2">
        <f>'Number of Firms per 1000 Capita'!X50/'Number of Firms per 1000 Capita'!$F50</f>
        <v>0.13174463262607819</v>
      </c>
      <c r="Y50" s="2">
        <f>'Number of Firms per 1000 Capita'!Y50/'Number of Firms per 1000 Capita'!$F50</f>
        <v>1.3221683561040105E-3</v>
      </c>
      <c r="Z50" s="2">
        <f>'Number of Firms per 1000 Capita'!Z50/'Number of Firms per 1000 Capita'!$F50</f>
        <v>0</v>
      </c>
    </row>
    <row r="51" spans="1:26" x14ac:dyDescent="0.45">
      <c r="A51" s="2" t="s">
        <v>525</v>
      </c>
      <c r="B51" s="2">
        <v>700165</v>
      </c>
      <c r="C51" s="2" t="s">
        <v>526</v>
      </c>
      <c r="D51" s="2">
        <v>26.562853700000002</v>
      </c>
      <c r="E51" s="2">
        <v>-81.949533099999996</v>
      </c>
      <c r="F51" s="3">
        <f t="shared" si="0"/>
        <v>1.0016559083730701</v>
      </c>
      <c r="G51" s="2">
        <f>'Number of Firms per 1000 Capita'!G51/'Number of Firms per 1000 Capita'!$F51</f>
        <v>8.3868692599009514E-3</v>
      </c>
      <c r="H51" s="2">
        <f>'Number of Firms per 1000 Capita'!H51/'Number of Firms per 1000 Capita'!$F51</f>
        <v>3.7104613544717189E-3</v>
      </c>
      <c r="I51" s="2">
        <f>'Number of Firms per 1000 Capita'!I51/'Number of Firms per 1000 Capita'!$F51</f>
        <v>0</v>
      </c>
      <c r="J51" s="2">
        <f>'Number of Firms per 1000 Capita'!J51/'Number of Firms per 1000 Capita'!$F51</f>
        <v>9.9001855230677227E-2</v>
      </c>
      <c r="K51" s="2">
        <f>'Number of Firms per 1000 Capita'!K51/'Number of Firms per 1000 Capita'!$F51</f>
        <v>1.4611858143849374E-2</v>
      </c>
      <c r="L51" s="2">
        <f>'Number of Firms per 1000 Capita'!L51/'Number of Firms per 1000 Capita'!$F51</f>
        <v>2.2170773217215313E-2</v>
      </c>
      <c r="M51" s="2">
        <f>'Number of Firms per 1000 Capita'!M51/'Number of Firms per 1000 Capita'!$F51</f>
        <v>8.2611428834271167E-2</v>
      </c>
      <c r="N51" s="2">
        <f>'Number of Firms per 1000 Capita'!N51/'Number of Firms per 1000 Capita'!$F51</f>
        <v>4.3912236856227291E-2</v>
      </c>
      <c r="O51" s="2">
        <f>'Number of Firms per 1000 Capita'!O51/'Number of Firms per 1000 Capita'!$F51</f>
        <v>1.0610079575596816E-2</v>
      </c>
      <c r="P51" s="2">
        <f>'Number of Firms per 1000 Capita'!P51/'Number of Firms per 1000 Capita'!$F51</f>
        <v>3.595467717452968E-2</v>
      </c>
      <c r="Q51" s="2">
        <f>'Number of Firms per 1000 Capita'!Q51/'Number of Firms per 1000 Capita'!$F51</f>
        <v>0.15096364667821713</v>
      </c>
      <c r="R51" s="2">
        <f>'Number of Firms per 1000 Capita'!R51/'Number of Firms per 1000 Capita'!$F51</f>
        <v>0.12284386930589841</v>
      </c>
      <c r="S51" s="2">
        <f>'Number of Firms per 1000 Capita'!S51/'Number of Firms per 1000 Capita'!$F51</f>
        <v>0.11508563192836664</v>
      </c>
      <c r="T51" s="2">
        <f>'Number of Firms per 1000 Capita'!T51/'Number of Firms per 1000 Capita'!$F51</f>
        <v>1.8122997194155256E-2</v>
      </c>
      <c r="U51" s="2">
        <f>'Number of Firms per 1000 Capita'!U51/'Number of Firms per 1000 Capita'!$F51</f>
        <v>6.7171616503886783E-2</v>
      </c>
      <c r="V51" s="2">
        <f>'Number of Firms per 1000 Capita'!V51/'Number of Firms per 1000 Capita'!$F51</f>
        <v>3.9465816224835561E-2</v>
      </c>
      <c r="W51" s="2">
        <f>'Number of Firms per 1000 Capita'!W51/'Number of Firms per 1000 Capita'!$F51</f>
        <v>2.4853958080986185E-2</v>
      </c>
      <c r="X51" s="2">
        <f>'Number of Firms per 1000 Capita'!X51/'Number of Firms per 1000 Capita'!$F51</f>
        <v>0.14144217353306449</v>
      </c>
      <c r="Y51" s="2">
        <f>'Number of Firms per 1000 Capita'!Y51/'Number of Firms per 1000 Capita'!$F51</f>
        <v>7.3595927692001047E-4</v>
      </c>
      <c r="Z51" s="2">
        <f>'Number of Firms per 1000 Capita'!Z51/'Number of Firms per 1000 Capita'!$F51</f>
        <v>0</v>
      </c>
    </row>
    <row r="52" spans="1:26" x14ac:dyDescent="0.45">
      <c r="A52" s="2" t="s">
        <v>527</v>
      </c>
      <c r="B52" s="2">
        <v>97136</v>
      </c>
      <c r="C52" s="2" t="s">
        <v>504</v>
      </c>
      <c r="D52" s="2">
        <v>37.305883899999998</v>
      </c>
      <c r="E52" s="2">
        <v>-89.518147600000006</v>
      </c>
      <c r="F52" s="3">
        <f t="shared" si="0"/>
        <v>1.0024029796948215</v>
      </c>
      <c r="G52" s="2">
        <f>'Number of Firms per 1000 Capita'!G52/'Number of Firms per 1000 Capita'!$F52</f>
        <v>1.1774600504625735E-2</v>
      </c>
      <c r="H52" s="2">
        <f>'Number of Firms per 1000 Capita'!H52/'Number of Firms per 1000 Capita'!$F52</f>
        <v>0</v>
      </c>
      <c r="I52" s="2">
        <f>'Number of Firms per 1000 Capita'!I52/'Number of Firms per 1000 Capita'!$F52</f>
        <v>0</v>
      </c>
      <c r="J52" s="2">
        <f>'Number of Firms per 1000 Capita'!J52/'Number of Firms per 1000 Capita'!$F52</f>
        <v>0.1512675717890184</v>
      </c>
      <c r="K52" s="2">
        <f>'Number of Firms per 1000 Capita'!K52/'Number of Firms per 1000 Capita'!$F52</f>
        <v>2.1867115222876366E-2</v>
      </c>
      <c r="L52" s="2">
        <f>'Number of Firms per 1000 Capita'!L52/'Number of Firms per 1000 Capita'!$F52</f>
        <v>2.3429052024510389E-2</v>
      </c>
      <c r="M52" s="2">
        <f>'Number of Firms per 1000 Capita'!M52/'Number of Firms per 1000 Capita'!$F52</f>
        <v>0.1352877568184549</v>
      </c>
      <c r="N52" s="2">
        <f>'Number of Firms per 1000 Capita'!N52/'Number of Firms per 1000 Capita'!$F52</f>
        <v>1.3216388321518682E-2</v>
      </c>
      <c r="O52" s="2">
        <f>'Number of Firms per 1000 Capita'!O52/'Number of Firms per 1000 Capita'!$F52</f>
        <v>1.6099963955304577E-2</v>
      </c>
      <c r="P52" s="2">
        <f>'Number of Firms per 1000 Capita'!P52/'Number of Firms per 1000 Capita'!$F52</f>
        <v>5.3226000240297971E-2</v>
      </c>
      <c r="Q52" s="2">
        <f>'Number of Firms per 1000 Capita'!Q52/'Number of Firms per 1000 Capita'!$F52</f>
        <v>8.5546077135648199E-2</v>
      </c>
      <c r="R52" s="2">
        <f>'Number of Firms per 1000 Capita'!R52/'Number of Firms per 1000 Capita'!$F52</f>
        <v>8.5546077135648199E-2</v>
      </c>
      <c r="S52" s="2">
        <f>'Number of Firms per 1000 Capita'!S52/'Number of Firms per 1000 Capita'!$F52</f>
        <v>7.0527454043013332E-2</v>
      </c>
      <c r="T52" s="2">
        <f>'Number of Firms per 1000 Capita'!T52/'Number of Firms per 1000 Capita'!$F52</f>
        <v>1.6340261924786735E-2</v>
      </c>
      <c r="U52" s="2">
        <f>'Number of Firms per 1000 Capita'!U52/'Number of Firms per 1000 Capita'!$F52</f>
        <v>0.10825423525171213</v>
      </c>
      <c r="V52" s="2">
        <f>'Number of Firms per 1000 Capita'!V52/'Number of Firms per 1000 Capita'!$F52</f>
        <v>2.9196203292082182E-2</v>
      </c>
      <c r="W52" s="2">
        <f>'Number of Firms per 1000 Capita'!W52/'Number of Firms per 1000 Capita'!$F52</f>
        <v>3.1479034002162683E-2</v>
      </c>
      <c r="X52" s="2">
        <f>'Number of Firms per 1000 Capita'!X52/'Number of Firms per 1000 Capita'!$F52</f>
        <v>0.14393848371981258</v>
      </c>
      <c r="Y52" s="2">
        <f>'Number of Firms per 1000 Capita'!Y52/'Number of Firms per 1000 Capita'!$F52</f>
        <v>0</v>
      </c>
      <c r="Z52" s="2">
        <f>'Number of Firms per 1000 Capita'!Z52/'Number of Firms per 1000 Capita'!$F52</f>
        <v>5.406704313348552E-3</v>
      </c>
    </row>
    <row r="53" spans="1:26" x14ac:dyDescent="0.45">
      <c r="A53" s="2" t="s">
        <v>528</v>
      </c>
      <c r="B53" s="2">
        <v>54219</v>
      </c>
      <c r="C53" s="2" t="s">
        <v>529</v>
      </c>
      <c r="D53" s="2">
        <v>39.163798399999997</v>
      </c>
      <c r="E53" s="2">
        <v>-119.76740340000001</v>
      </c>
      <c r="F53" s="3">
        <f t="shared" si="0"/>
        <v>1.0006033182503771</v>
      </c>
      <c r="G53" s="2">
        <f>'Number of Firms per 1000 Capita'!G53/'Number of Firms per 1000 Capita'!$F53</f>
        <v>6.9381598793363496E-3</v>
      </c>
      <c r="H53" s="2">
        <f>'Number of Firms per 1000 Capita'!H53/'Number of Firms per 1000 Capita'!$F53</f>
        <v>3.770739064856712E-3</v>
      </c>
      <c r="I53" s="2">
        <f>'Number of Firms per 1000 Capita'!I53/'Number of Firms per 1000 Capita'!$F53</f>
        <v>0</v>
      </c>
      <c r="J53" s="2">
        <f>'Number of Firms per 1000 Capita'!J53/'Number of Firms per 1000 Capita'!$F53</f>
        <v>7.7375565610859731E-2</v>
      </c>
      <c r="K53" s="2">
        <f>'Number of Firms per 1000 Capita'!K53/'Number of Firms per 1000 Capita'!$F53</f>
        <v>3.4389140271493215E-2</v>
      </c>
      <c r="L53" s="2">
        <f>'Number of Firms per 1000 Capita'!L53/'Number of Firms per 1000 Capita'!$F53</f>
        <v>3.2428355957767725E-2</v>
      </c>
      <c r="M53" s="2">
        <f>'Number of Firms per 1000 Capita'!M53/'Number of Firms per 1000 Capita'!$F53</f>
        <v>6.2895927601809953E-2</v>
      </c>
      <c r="N53" s="2">
        <f>'Number of Firms per 1000 Capita'!N53/'Number of Firms per 1000 Capita'!$F53</f>
        <v>1.8853695324283559E-2</v>
      </c>
      <c r="O53" s="2">
        <f>'Number of Firms per 1000 Capita'!O53/'Number of Firms per 1000 Capita'!$F53</f>
        <v>2.096530920060332E-2</v>
      </c>
      <c r="P53" s="2">
        <f>'Number of Firms per 1000 Capita'!P53/'Number of Firms per 1000 Capita'!$F53</f>
        <v>7.9034690799396679E-2</v>
      </c>
      <c r="Q53" s="2">
        <f>'Number of Firms per 1000 Capita'!Q53/'Number of Firms per 1000 Capita'!$F53</f>
        <v>0.26229260935143289</v>
      </c>
      <c r="R53" s="2">
        <f>'Number of Firms per 1000 Capita'!R53/'Number of Firms per 1000 Capita'!$F53</f>
        <v>0.14087481146304676</v>
      </c>
      <c r="S53" s="2">
        <f>'Number of Firms per 1000 Capita'!S53/'Number of Firms per 1000 Capita'!$F53</f>
        <v>6.0784313725490195E-2</v>
      </c>
      <c r="T53" s="2">
        <f>'Number of Firms per 1000 Capita'!T53/'Number of Firms per 1000 Capita'!$F53</f>
        <v>8.1447963800904983E-3</v>
      </c>
      <c r="U53" s="2">
        <f>'Number of Firms per 1000 Capita'!U53/'Number of Firms per 1000 Capita'!$F53</f>
        <v>5.9426847662141784E-2</v>
      </c>
      <c r="V53" s="2">
        <f>'Number of Firms per 1000 Capita'!V53/'Number of Firms per 1000 Capita'!$F53</f>
        <v>2.6696832579185519E-2</v>
      </c>
      <c r="W53" s="2">
        <f>'Number of Firms per 1000 Capita'!W53/'Number of Firms per 1000 Capita'!$F53</f>
        <v>1.7496229260935144E-2</v>
      </c>
      <c r="X53" s="2">
        <f>'Number of Firms per 1000 Capita'!X53/'Number of Firms per 1000 Capita'!$F53</f>
        <v>8.8235294117647065E-2</v>
      </c>
      <c r="Y53" s="2">
        <f>'Number of Firms per 1000 Capita'!Y53/'Number of Firms per 1000 Capita'!$F53</f>
        <v>0</v>
      </c>
      <c r="Z53" s="2">
        <f>'Number of Firms per 1000 Capita'!Z53/'Number of Firms per 1000 Capita'!$F53</f>
        <v>0</v>
      </c>
    </row>
    <row r="54" spans="1:26" x14ac:dyDescent="0.45">
      <c r="A54" s="2" t="s">
        <v>530</v>
      </c>
      <c r="B54" s="2">
        <v>81023</v>
      </c>
      <c r="C54" s="2" t="s">
        <v>531</v>
      </c>
      <c r="D54" s="2">
        <v>42.866632000000003</v>
      </c>
      <c r="E54" s="2">
        <v>-106.313081</v>
      </c>
      <c r="F54" s="3">
        <f t="shared" si="0"/>
        <v>1.0039623576027736</v>
      </c>
      <c r="G54" s="2">
        <f>'Number of Firms per 1000 Capita'!G54/'Number of Firms per 1000 Capita'!$F54</f>
        <v>1.2382367508667658E-2</v>
      </c>
      <c r="H54" s="2">
        <f>'Number of Firms per 1000 Capita'!H54/'Number of Firms per 1000 Capita'!$F54</f>
        <v>5.1634472511144128E-2</v>
      </c>
      <c r="I54" s="2">
        <f>'Number of Firms per 1000 Capita'!I54/'Number of Firms per 1000 Capita'!$F54</f>
        <v>3.4670629024269443E-3</v>
      </c>
      <c r="J54" s="2">
        <f>'Number of Firms per 1000 Capita'!J54/'Number of Firms per 1000 Capita'!$F54</f>
        <v>0.12679544328875683</v>
      </c>
      <c r="K54" s="2">
        <f>'Number of Firms per 1000 Capita'!K54/'Number of Firms per 1000 Capita'!$F54</f>
        <v>2.3774145616641901E-2</v>
      </c>
      <c r="L54" s="2">
        <f>'Number of Firms per 1000 Capita'!L54/'Number of Firms per 1000 Capita'!$F54</f>
        <v>2.3031203566121847E-2</v>
      </c>
      <c r="M54" s="2">
        <f>'Number of Firms per 1000 Capita'!M54/'Number of Firms per 1000 Capita'!$F54</f>
        <v>0.12023278850916296</v>
      </c>
      <c r="N54" s="2">
        <f>'Number of Firms per 1000 Capita'!N54/'Number of Firms per 1000 Capita'!$F54</f>
        <v>3.7890044576523035E-2</v>
      </c>
      <c r="O54" s="2">
        <f>'Number of Firms per 1000 Capita'!O54/'Number of Firms per 1000 Capita'!$F54</f>
        <v>1.3001485884101041E-2</v>
      </c>
      <c r="P54" s="2">
        <f>'Number of Firms per 1000 Capita'!P54/'Number of Firms per 1000 Capita'!$F54</f>
        <v>3.7766220901436359E-2</v>
      </c>
      <c r="Q54" s="2">
        <f>'Number of Firms per 1000 Capita'!Q54/'Number of Firms per 1000 Capita'!$F54</f>
        <v>0.13013868251609709</v>
      </c>
      <c r="R54" s="2">
        <f>'Number of Firms per 1000 Capita'!R54/'Number of Firms per 1000 Capita'!$F54</f>
        <v>0.10772659732540864</v>
      </c>
      <c r="S54" s="2">
        <f>'Number of Firms per 1000 Capita'!S54/'Number of Firms per 1000 Capita'!$F54</f>
        <v>5.8940069341258047E-2</v>
      </c>
      <c r="T54" s="2">
        <f>'Number of Firms per 1000 Capita'!T54/'Number of Firms per 1000 Capita'!$F54</f>
        <v>1.3496780584447747E-2</v>
      </c>
      <c r="U54" s="2">
        <f>'Number of Firms per 1000 Capita'!U54/'Number of Firms per 1000 Capita'!$F54</f>
        <v>9.8192174343734534E-2</v>
      </c>
      <c r="V54" s="2">
        <f>'Number of Firms per 1000 Capita'!V54/'Number of Firms per 1000 Capita'!$F54</f>
        <v>3.925210500247648E-2</v>
      </c>
      <c r="W54" s="2">
        <f>'Number of Firms per 1000 Capita'!W54/'Number of Firms per 1000 Capita'!$F54</f>
        <v>2.4888558692421993E-2</v>
      </c>
      <c r="X54" s="2">
        <f>'Number of Firms per 1000 Capita'!X54/'Number of Firms per 1000 Capita'!$F54</f>
        <v>8.1352154531946511E-2</v>
      </c>
      <c r="Y54" s="2">
        <f>'Number of Firms per 1000 Capita'!Y54/'Number of Firms per 1000 Capita'!$F54</f>
        <v>0</v>
      </c>
      <c r="Z54" s="2">
        <f>'Number of Firms per 1000 Capita'!Z54/'Number of Firms per 1000 Capita'!$F54</f>
        <v>0</v>
      </c>
    </row>
    <row r="55" spans="1:26" x14ac:dyDescent="0.45">
      <c r="A55" s="2" t="s">
        <v>532</v>
      </c>
      <c r="B55" s="2">
        <v>266122</v>
      </c>
      <c r="C55" s="2" t="s">
        <v>462</v>
      </c>
      <c r="D55" s="2">
        <v>41.9778795</v>
      </c>
      <c r="E55" s="2">
        <v>-91.665623199999999</v>
      </c>
      <c r="F55" s="3">
        <f t="shared" si="0"/>
        <v>1.0041131869765596</v>
      </c>
      <c r="G55" s="2">
        <f>'Number of Firms per 1000 Capita'!G55/'Number of Firms per 1000 Capita'!$F55</f>
        <v>1.0505971554586451E-2</v>
      </c>
      <c r="H55" s="2">
        <f>'Number of Firms per 1000 Capita'!H55/'Number of Firms per 1000 Capita'!$F55</f>
        <v>0</v>
      </c>
      <c r="I55" s="2">
        <f>'Number of Firms per 1000 Capita'!I55/'Number of Firms per 1000 Capita'!$F55</f>
        <v>2.6264928886466127E-3</v>
      </c>
      <c r="J55" s="2">
        <f>'Number of Firms per 1000 Capita'!J55/'Number of Firms per 1000 Capita'!$F55</f>
        <v>0.11452500123891173</v>
      </c>
      <c r="K55" s="2">
        <f>'Number of Firms per 1000 Capita'!K55/'Number of Firms per 1000 Capita'!$F55</f>
        <v>2.4084444224193466E-2</v>
      </c>
      <c r="L55" s="2">
        <f>'Number of Firms per 1000 Capita'!L55/'Number of Firms per 1000 Capita'!$F55</f>
        <v>3.3202834630060948E-2</v>
      </c>
      <c r="M55" s="2">
        <f>'Number of Firms per 1000 Capita'!M55/'Number of Firms per 1000 Capita'!$F55</f>
        <v>0.12195847167847761</v>
      </c>
      <c r="N55" s="2">
        <f>'Number of Firms per 1000 Capita'!N55/'Number of Firms per 1000 Capita'!$F55</f>
        <v>2.9040091183904059E-2</v>
      </c>
      <c r="O55" s="2">
        <f>'Number of Firms per 1000 Capita'!O55/'Number of Firms per 1000 Capita'!$F55</f>
        <v>1.3727142078398334E-2</v>
      </c>
      <c r="P55" s="2">
        <f>'Number of Firms per 1000 Capita'!P55/'Number of Firms per 1000 Capita'!$F55</f>
        <v>5.3322761286485949E-2</v>
      </c>
      <c r="Q55" s="2">
        <f>'Number of Firms per 1000 Capita'!Q55/'Number of Firms per 1000 Capita'!$F55</f>
        <v>0.10610040140740372</v>
      </c>
      <c r="R55" s="2">
        <f>'Number of Firms per 1000 Capita'!R55/'Number of Firms per 1000 Capita'!$F55</f>
        <v>9.2422815798602495E-2</v>
      </c>
      <c r="S55" s="2">
        <f>'Number of Firms per 1000 Capita'!S55/'Number of Firms per 1000 Capita'!$F55</f>
        <v>6.9478170375142478E-2</v>
      </c>
      <c r="T55" s="2">
        <f>'Number of Firms per 1000 Capita'!T55/'Number of Firms per 1000 Capita'!$F55</f>
        <v>1.9079240794885773E-2</v>
      </c>
      <c r="U55" s="2">
        <f>'Number of Firms per 1000 Capita'!U55/'Number of Firms per 1000 Capita'!$F55</f>
        <v>0.11720105059715544</v>
      </c>
      <c r="V55" s="2">
        <f>'Number of Firms per 1000 Capita'!V55/'Number of Firms per 1000 Capita'!$F55</f>
        <v>3.573021457951335E-2</v>
      </c>
      <c r="W55" s="2">
        <f>'Number of Firms per 1000 Capita'!W55/'Number of Firms per 1000 Capita'!$F55</f>
        <v>3.0031220575846174E-2</v>
      </c>
      <c r="X55" s="2">
        <f>'Number of Firms per 1000 Capita'!X55/'Number of Firms per 1000 Capita'!$F55</f>
        <v>0.12889637742207244</v>
      </c>
      <c r="Y55" s="2">
        <f>'Number of Firms per 1000 Capita'!Y55/'Number of Firms per 1000 Capita'!$F55</f>
        <v>2.1804846622726598E-3</v>
      </c>
      <c r="Z55" s="2">
        <f>'Number of Firms per 1000 Capita'!Z55/'Number of Firms per 1000 Capita'!$F55</f>
        <v>0</v>
      </c>
    </row>
    <row r="56" spans="1:26" x14ac:dyDescent="0.45">
      <c r="A56" s="2" t="s">
        <v>533</v>
      </c>
      <c r="B56" s="2">
        <v>237849</v>
      </c>
      <c r="C56" s="2" t="s">
        <v>504</v>
      </c>
      <c r="D56" s="2">
        <v>40.116420400000003</v>
      </c>
      <c r="E56" s="2">
        <v>-88.2433829</v>
      </c>
      <c r="F56" s="3">
        <f t="shared" si="0"/>
        <v>1.0014416146083613</v>
      </c>
      <c r="G56" s="2">
        <f>'Number of Firms per 1000 Capita'!G56/'Number of Firms per 1000 Capita'!$F56</f>
        <v>8.5896203748197977E-3</v>
      </c>
      <c r="H56" s="2">
        <f>'Number of Firms per 1000 Capita'!H56/'Number of Firms per 1000 Capita'!$F56</f>
        <v>0</v>
      </c>
      <c r="I56" s="2">
        <f>'Number of Firms per 1000 Capita'!I56/'Number of Firms per 1000 Capita'!$F56</f>
        <v>0</v>
      </c>
      <c r="J56" s="2">
        <f>'Number of Firms per 1000 Capita'!J56/'Number of Firms per 1000 Capita'!$F56</f>
        <v>0.1035559827006247</v>
      </c>
      <c r="K56" s="2">
        <f>'Number of Firms per 1000 Capita'!K56/'Number of Firms per 1000 Capita'!$F56</f>
        <v>1.7239308024987989E-2</v>
      </c>
      <c r="L56" s="2">
        <f>'Number of Firms per 1000 Capita'!L56/'Number of Firms per 1000 Capita'!$F56</f>
        <v>2.384670831331091E-2</v>
      </c>
      <c r="M56" s="2">
        <f>'Number of Firms per 1000 Capita'!M56/'Number of Firms per 1000 Capita'!$F56</f>
        <v>9.670831331090822E-2</v>
      </c>
      <c r="N56" s="2">
        <f>'Number of Firms per 1000 Capita'!N56/'Number of Firms per 1000 Capita'!$F56</f>
        <v>2.9733301297453149E-2</v>
      </c>
      <c r="O56" s="2">
        <f>'Number of Firms per 1000 Capita'!O56/'Number of Firms per 1000 Capita'!$F56</f>
        <v>1.7419509851033157E-2</v>
      </c>
      <c r="P56" s="2">
        <f>'Number of Firms per 1000 Capita'!P56/'Number of Firms per 1000 Capita'!$F56</f>
        <v>3.0574243152330614E-2</v>
      </c>
      <c r="Q56" s="2">
        <f>'Number of Firms per 1000 Capita'!Q56/'Number of Firms per 1000 Capita'!$F56</f>
        <v>9.2383469485824127E-2</v>
      </c>
      <c r="R56" s="2">
        <f>'Number of Firms per 1000 Capita'!R56/'Number of Firms per 1000 Capita'!$F56</f>
        <v>0.14362085535800095</v>
      </c>
      <c r="S56" s="2">
        <f>'Number of Firms per 1000 Capita'!S56/'Number of Firms per 1000 Capita'!$F56</f>
        <v>7.0278712157616538E-2</v>
      </c>
      <c r="T56" s="2">
        <f>'Number of Firms per 1000 Capita'!T56/'Number of Firms per 1000 Capita'!$F56</f>
        <v>3.8923594425756845E-2</v>
      </c>
      <c r="U56" s="2">
        <f>'Number of Firms per 1000 Capita'!U56/'Number of Firms per 1000 Capita'!$F56</f>
        <v>0.10271504084574724</v>
      </c>
      <c r="V56" s="2">
        <f>'Number of Firms per 1000 Capita'!V56/'Number of Firms per 1000 Capita'!$F56</f>
        <v>5.6102835175396451E-2</v>
      </c>
      <c r="W56" s="2">
        <f>'Number of Firms per 1000 Capita'!W56/'Number of Firms per 1000 Capita'!$F56</f>
        <v>2.8171552138395003E-2</v>
      </c>
      <c r="X56" s="2">
        <f>'Number of Firms per 1000 Capita'!X56/'Number of Firms per 1000 Capita'!$F56</f>
        <v>0.1415785679961557</v>
      </c>
      <c r="Y56" s="2">
        <f>'Number of Firms per 1000 Capita'!Y56/'Number of Firms per 1000 Capita'!$F56</f>
        <v>0</v>
      </c>
      <c r="Z56" s="2">
        <f>'Number of Firms per 1000 Capita'!Z56/'Number of Firms per 1000 Capita'!$F56</f>
        <v>0</v>
      </c>
    </row>
    <row r="57" spans="1:26" x14ac:dyDescent="0.45">
      <c r="A57" s="2" t="s">
        <v>534</v>
      </c>
      <c r="B57" s="2">
        <v>219964</v>
      </c>
      <c r="C57" s="2" t="s">
        <v>535</v>
      </c>
      <c r="D57" s="2">
        <v>38.349819500000002</v>
      </c>
      <c r="E57" s="2">
        <v>-81.6326234</v>
      </c>
      <c r="F57" s="3">
        <f t="shared" si="0"/>
        <v>1.0049554677559767</v>
      </c>
      <c r="G57" s="2">
        <f>'Number of Firms per 1000 Capita'!G57/'Number of Firms per 1000 Capita'!$F57</f>
        <v>5.4911939998660677E-3</v>
      </c>
      <c r="H57" s="2">
        <f>'Number of Firms per 1000 Capita'!H57/'Number of Firms per 1000 Capita'!$F57</f>
        <v>1.3995848121609858E-2</v>
      </c>
      <c r="I57" s="2">
        <f>'Number of Firms per 1000 Capita'!I57/'Number of Firms per 1000 Capita'!$F57</f>
        <v>0</v>
      </c>
      <c r="J57" s="2">
        <f>'Number of Firms per 1000 Capita'!J57/'Number of Firms per 1000 Capita'!$F57</f>
        <v>8.4109020290631484E-2</v>
      </c>
      <c r="K57" s="2">
        <f>'Number of Firms per 1000 Capita'!K57/'Number of Firms per 1000 Capita'!$F57</f>
        <v>1.6406616219112033E-2</v>
      </c>
      <c r="L57" s="2">
        <f>'Number of Firms per 1000 Capita'!L57/'Number of Firms per 1000 Capita'!$F57</f>
        <v>3.9041050023438023E-2</v>
      </c>
      <c r="M57" s="2">
        <f>'Number of Firms per 1000 Capita'!M57/'Number of Firms per 1000 Capita'!$F57</f>
        <v>0.11518114243621509</v>
      </c>
      <c r="N57" s="2">
        <f>'Number of Firms per 1000 Capita'!N57/'Number of Firms per 1000 Capita'!$F57</f>
        <v>4.7411772584209463E-2</v>
      </c>
      <c r="O57" s="2">
        <f>'Number of Firms per 1000 Capita'!O57/'Number of Firms per 1000 Capita'!$F57</f>
        <v>1.2924395633831113E-2</v>
      </c>
      <c r="P57" s="2">
        <f>'Number of Firms per 1000 Capita'!P57/'Number of Firms per 1000 Capita'!$F57</f>
        <v>3.9041050023438023E-2</v>
      </c>
      <c r="Q57" s="2">
        <f>'Number of Firms per 1000 Capita'!Q57/'Number of Firms per 1000 Capita'!$F57</f>
        <v>8.6051027924730461E-2</v>
      </c>
      <c r="R57" s="2">
        <f>'Number of Firms per 1000 Capita'!R57/'Number of Firms per 1000 Capita'!$F57</f>
        <v>0.143641599142838</v>
      </c>
      <c r="S57" s="2">
        <f>'Number of Firms per 1000 Capita'!S57/'Number of Firms per 1000 Capita'!$F57</f>
        <v>7.0247103729993973E-2</v>
      </c>
      <c r="T57" s="2">
        <f>'Number of Firms per 1000 Capita'!T57/'Number of Firms per 1000 Capita'!$F57</f>
        <v>2.7991696243219715E-2</v>
      </c>
      <c r="U57" s="2">
        <f>'Number of Firms per 1000 Capita'!U57/'Number of Firms per 1000 Capita'!$F57</f>
        <v>0.11618562914350766</v>
      </c>
      <c r="V57" s="2">
        <f>'Number of Firms per 1000 Capita'!V57/'Number of Firms per 1000 Capita'!$F57</f>
        <v>3.0536395901694234E-2</v>
      </c>
      <c r="W57" s="2">
        <f>'Number of Firms per 1000 Capita'!W57/'Number of Firms per 1000 Capita'!$F57</f>
        <v>3.8505323779548649E-2</v>
      </c>
      <c r="X57" s="2">
        <f>'Number of Firms per 1000 Capita'!X57/'Number of Firms per 1000 Capita'!$F57</f>
        <v>0.11518114243621509</v>
      </c>
      <c r="Y57" s="2">
        <f>'Number of Firms per 1000 Capita'!Y57/'Number of Firms per 1000 Capita'!$F57</f>
        <v>3.0134601218777201E-3</v>
      </c>
      <c r="Z57" s="2">
        <f>'Number of Firms per 1000 Capita'!Z57/'Number of Firms per 1000 Capita'!$F57</f>
        <v>0</v>
      </c>
    </row>
    <row r="58" spans="1:26" x14ac:dyDescent="0.45">
      <c r="A58" s="2" t="s">
        <v>536</v>
      </c>
      <c r="B58" s="2">
        <v>744195</v>
      </c>
      <c r="C58" s="2" t="s">
        <v>477</v>
      </c>
      <c r="D58" s="2">
        <v>32.776474899999997</v>
      </c>
      <c r="E58" s="2">
        <v>-79.931051199999999</v>
      </c>
      <c r="F58" s="3">
        <f t="shared" si="0"/>
        <v>1.0028422623773381</v>
      </c>
      <c r="G58" s="2">
        <f>'Number of Firms per 1000 Capita'!G58/'Number of Firms per 1000 Capita'!$F58</f>
        <v>9.1936866842389393E-3</v>
      </c>
      <c r="H58" s="2">
        <f>'Number of Firms per 1000 Capita'!H58/'Number of Firms per 1000 Capita'!$F58</f>
        <v>4.128425799485535E-4</v>
      </c>
      <c r="I58" s="2">
        <f>'Number of Firms per 1000 Capita'!I58/'Number of Firms per 1000 Capita'!$F58</f>
        <v>0</v>
      </c>
      <c r="J58" s="2">
        <f>'Number of Firms per 1000 Capita'!J58/'Number of Firms per 1000 Capita'!$F58</f>
        <v>0.10887929118104735</v>
      </c>
      <c r="K58" s="2">
        <f>'Number of Firms per 1000 Capita'!K58/'Number of Firms per 1000 Capita'!$F58</f>
        <v>1.7387024040140999E-2</v>
      </c>
      <c r="L58" s="2">
        <f>'Number of Firms per 1000 Capita'!L58/'Number of Firms per 1000 Capita'!$F58</f>
        <v>2.2611070532566929E-2</v>
      </c>
      <c r="M58" s="2">
        <f>'Number of Firms per 1000 Capita'!M58/'Number of Firms per 1000 Capita'!$F58</f>
        <v>9.317539458223506E-2</v>
      </c>
      <c r="N58" s="2">
        <f>'Number of Firms per 1000 Capita'!N58/'Number of Firms per 1000 Capita'!$F58</f>
        <v>4.2332243005493979E-2</v>
      </c>
      <c r="O58" s="2">
        <f>'Number of Firms per 1000 Capita'!O58/'Number of Firms per 1000 Capita'!$F58</f>
        <v>1.5957953571088316E-2</v>
      </c>
      <c r="P58" s="2">
        <f>'Number of Firms per 1000 Capita'!P58/'Number of Firms per 1000 Capita'!$F58</f>
        <v>2.9200673250976528E-2</v>
      </c>
      <c r="Q58" s="2">
        <f>'Number of Firms per 1000 Capita'!Q58/'Number of Firms per 1000 Capita'!$F58</f>
        <v>0.11810473498682079</v>
      </c>
      <c r="R58" s="2">
        <f>'Number of Firms per 1000 Capita'!R58/'Number of Firms per 1000 Capita'!$F58</f>
        <v>0.13677792244910922</v>
      </c>
      <c r="S58" s="2">
        <f>'Number of Firms per 1000 Capita'!S58/'Number of Firms per 1000 Capita'!$F58</f>
        <v>9.2651402076915745E-2</v>
      </c>
      <c r="T58" s="2">
        <f>'Number of Firms per 1000 Capita'!T58/'Number of Firms per 1000 Capita'!$F58</f>
        <v>2.3008034551748227E-2</v>
      </c>
      <c r="U58" s="2">
        <f>'Number of Firms per 1000 Capita'!U58/'Number of Firms per 1000 Capita'!$F58</f>
        <v>7.7519133665724535E-2</v>
      </c>
      <c r="V58" s="2">
        <f>'Number of Firms per 1000 Capita'!V58/'Number of Firms per 1000 Capita'!$F58</f>
        <v>4.5333290990504621E-2</v>
      </c>
      <c r="W58" s="2">
        <f>'Number of Firms per 1000 Capita'!W58/'Number of Firms per 1000 Capita'!$F58</f>
        <v>3.9394709263552347E-2</v>
      </c>
      <c r="X58" s="2">
        <f>'Number of Firms per 1000 Capita'!X58/'Number of Firms per 1000 Capita'!$F58</f>
        <v>0.12966432722538029</v>
      </c>
      <c r="Y58" s="2">
        <f>'Number of Firms per 1000 Capita'!Y58/'Number of Firms per 1000 Capita'!$F58</f>
        <v>1.2385277398456603E-3</v>
      </c>
      <c r="Z58" s="2">
        <f>'Number of Firms per 1000 Capita'!Z58/'Number of Firms per 1000 Capita'!$F58</f>
        <v>0</v>
      </c>
    </row>
    <row r="59" spans="1:26" x14ac:dyDescent="0.45">
      <c r="A59" s="2" t="s">
        <v>537</v>
      </c>
      <c r="B59" s="2">
        <v>2427024</v>
      </c>
      <c r="C59" s="2" t="s">
        <v>477</v>
      </c>
      <c r="D59" s="2">
        <v>35.227086900000003</v>
      </c>
      <c r="E59" s="2">
        <v>-80.843126699999999</v>
      </c>
      <c r="F59" s="3">
        <f t="shared" si="0"/>
        <v>1.0038270993918783</v>
      </c>
      <c r="G59" s="2">
        <f>'Number of Firms per 1000 Capita'!G59/'Number of Firms per 1000 Capita'!$F59</f>
        <v>3.9055034767311375E-3</v>
      </c>
      <c r="H59" s="2">
        <f>'Number of Firms per 1000 Capita'!H59/'Number of Firms per 1000 Capita'!$F59</f>
        <v>2.4991302046836641E-4</v>
      </c>
      <c r="I59" s="2">
        <f>'Number of Firms per 1000 Capita'!I59/'Number of Firms per 1000 Capita'!$F59</f>
        <v>4.2632221138721326E-4</v>
      </c>
      <c r="J59" s="2">
        <f>'Number of Firms per 1000 Capita'!J59/'Number of Firms per 1000 Capita'!$F59</f>
        <v>0.1061640311460227</v>
      </c>
      <c r="K59" s="2">
        <f>'Number of Firms per 1000 Capita'!K59/'Number of Firms per 1000 Capita'!$F59</f>
        <v>2.2506872608062879E-2</v>
      </c>
      <c r="L59" s="2">
        <f>'Number of Firms per 1000 Capita'!L59/'Number of Firms per 1000 Capita'!$F59</f>
        <v>3.4218482782952996E-2</v>
      </c>
      <c r="M59" s="2">
        <f>'Number of Firms per 1000 Capita'!M59/'Number of Firms per 1000 Capita'!$F59</f>
        <v>8.958646745495441E-2</v>
      </c>
      <c r="N59" s="2">
        <f>'Number of Firms per 1000 Capita'!N59/'Number of Firms per 1000 Capita'!$F59</f>
        <v>4.1211147100763949E-2</v>
      </c>
      <c r="O59" s="2">
        <f>'Number of Firms per 1000 Capita'!O59/'Number of Firms per 1000 Capita'!$F59</f>
        <v>1.309838242572438E-2</v>
      </c>
      <c r="P59" s="2">
        <f>'Number of Firms per 1000 Capita'!P59/'Number of Firms per 1000 Capita'!$F59</f>
        <v>3.8182789323323744E-2</v>
      </c>
      <c r="Q59" s="2">
        <f>'Number of Firms per 1000 Capita'!Q59/'Number of Firms per 1000 Capita'!$F59</f>
        <v>9.9631990826722069E-2</v>
      </c>
      <c r="R59" s="2">
        <f>'Number of Firms per 1000 Capita'!R59/'Number of Firms per 1000 Capita'!$F59</f>
        <v>0.13353195701496048</v>
      </c>
      <c r="S59" s="2">
        <f>'Number of Firms per 1000 Capita'!S59/'Number of Firms per 1000 Capita'!$F59</f>
        <v>0.10169009805410861</v>
      </c>
      <c r="T59" s="2">
        <f>'Number of Firms per 1000 Capita'!T59/'Number of Firms per 1000 Capita'!$F59</f>
        <v>2.1899240950453518E-2</v>
      </c>
      <c r="U59" s="2">
        <f>'Number of Firms per 1000 Capita'!U59/'Number of Firms per 1000 Capita'!$F59</f>
        <v>7.4537783418516107E-2</v>
      </c>
      <c r="V59" s="2">
        <f>'Number of Firms per 1000 Capita'!V59/'Number of Firms per 1000 Capita'!$F59</f>
        <v>4.9914000519427064E-2</v>
      </c>
      <c r="W59" s="2">
        <f>'Number of Firms per 1000 Capita'!W59/'Number of Firms per 1000 Capita'!$F59</f>
        <v>2.7069010295436395E-2</v>
      </c>
      <c r="X59" s="2">
        <f>'Number of Firms per 1000 Capita'!X59/'Number of Firms per 1000 Capita'!$F59</f>
        <v>0.1441459100019111</v>
      </c>
      <c r="Y59" s="2">
        <f>'Number of Firms per 1000 Capita'!Y59/'Number of Firms per 1000 Capita'!$F59</f>
        <v>1.6954883349422504E-3</v>
      </c>
      <c r="Z59" s="2">
        <f>'Number of Firms per 1000 Capita'!Z59/'Number of Firms per 1000 Capita'!$F59</f>
        <v>1.6170842500894296E-4</v>
      </c>
    </row>
    <row r="60" spans="1:26" x14ac:dyDescent="0.45">
      <c r="A60" s="2" t="s">
        <v>538</v>
      </c>
      <c r="B60" s="2">
        <v>228825</v>
      </c>
      <c r="C60" s="2" t="s">
        <v>502</v>
      </c>
      <c r="D60" s="2">
        <v>38.029305899999997</v>
      </c>
      <c r="E60" s="2">
        <v>-78.476678100000001</v>
      </c>
      <c r="F60" s="3">
        <f t="shared" si="0"/>
        <v>1.0004465083050547</v>
      </c>
      <c r="G60" s="2">
        <f>'Number of Firms per 1000 Capita'!G60/'Number of Firms per 1000 Capita'!$F60</f>
        <v>1.3573852473656011E-2</v>
      </c>
      <c r="H60" s="2">
        <f>'Number of Firms per 1000 Capita'!H60/'Number of Firms per 1000 Capita'!$F60</f>
        <v>1.428826576174317E-3</v>
      </c>
      <c r="I60" s="2">
        <f>'Number of Firms per 1000 Capita'!I60/'Number of Firms per 1000 Capita'!$F60</f>
        <v>0</v>
      </c>
      <c r="J60" s="2">
        <f>'Number of Firms per 1000 Capita'!J60/'Number of Firms per 1000 Capita'!$F60</f>
        <v>0.11122521878906948</v>
      </c>
      <c r="K60" s="2">
        <f>'Number of Firms per 1000 Capita'!K60/'Number of Firms per 1000 Capita'!$F60</f>
        <v>1.683336310055367E-2</v>
      </c>
      <c r="L60" s="2">
        <f>'Number of Firms per 1000 Capita'!L60/'Number of Firms per 1000 Capita'!$F60</f>
        <v>2.2102161100196468E-2</v>
      </c>
      <c r="M60" s="2">
        <f>'Number of Firms per 1000 Capita'!M60/'Number of Firms per 1000 Capita'!$F60</f>
        <v>8.184497231648509E-2</v>
      </c>
      <c r="N60" s="2">
        <f>'Number of Firms per 1000 Capita'!N60/'Number of Firms per 1000 Capita'!$F60</f>
        <v>2.1343096981603856E-2</v>
      </c>
      <c r="O60" s="2">
        <f>'Number of Firms per 1000 Capita'!O60/'Number of Firms per 1000 Capita'!$F60</f>
        <v>2.1968208608680123E-2</v>
      </c>
      <c r="P60" s="2">
        <f>'Number of Firms per 1000 Capita'!P60/'Number of Firms per 1000 Capita'!$F60</f>
        <v>4.2284336488658689E-2</v>
      </c>
      <c r="Q60" s="2">
        <f>'Number of Firms per 1000 Capita'!Q60/'Number of Firms per 1000 Capita'!$F60</f>
        <v>0.11055545633148778</v>
      </c>
      <c r="R60" s="2">
        <f>'Number of Firms per 1000 Capita'!R60/'Number of Firms per 1000 Capita'!$F60</f>
        <v>0.19557063761385962</v>
      </c>
      <c r="S60" s="2">
        <f>'Number of Firms per 1000 Capita'!S60/'Number of Firms per 1000 Capita'!$F60</f>
        <v>6.4922307554920525E-2</v>
      </c>
      <c r="T60" s="2">
        <f>'Number of Firms per 1000 Capita'!T60/'Number of Firms per 1000 Capita'!$F60</f>
        <v>4.8669405250937665E-2</v>
      </c>
      <c r="U60" s="2">
        <f>'Number of Firms per 1000 Capita'!U60/'Number of Firms per 1000 Capita'!$F60</f>
        <v>7.3718521164493664E-2</v>
      </c>
      <c r="V60" s="2">
        <f>'Number of Firms per 1000 Capita'!V60/'Number of Firms per 1000 Capita'!$F60</f>
        <v>6.2332559385604579E-2</v>
      </c>
      <c r="W60" s="2">
        <f>'Number of Firms per 1000 Capita'!W60/'Number of Firms per 1000 Capita'!$F60</f>
        <v>3.1880692980889448E-2</v>
      </c>
      <c r="X60" s="2">
        <f>'Number of Firms per 1000 Capita'!X60/'Number of Firms per 1000 Capita'!$F60</f>
        <v>8.0192891587783532E-2</v>
      </c>
      <c r="Y60" s="2">
        <f>'Number of Firms per 1000 Capita'!Y60/'Number of Firms per 1000 Capita'!$F60</f>
        <v>0</v>
      </c>
      <c r="Z60" s="2">
        <f>'Number of Firms per 1000 Capita'!Z60/'Number of Firms per 1000 Capita'!$F60</f>
        <v>0</v>
      </c>
    </row>
    <row r="61" spans="1:26" x14ac:dyDescent="0.45">
      <c r="A61" s="2" t="s">
        <v>539</v>
      </c>
      <c r="B61" s="2">
        <v>548359</v>
      </c>
      <c r="C61" s="2" t="s">
        <v>449</v>
      </c>
      <c r="D61" s="2">
        <v>35.045629699999999</v>
      </c>
      <c r="E61" s="2">
        <v>-85.309680099999994</v>
      </c>
      <c r="F61" s="3">
        <f t="shared" si="0"/>
        <v>1.0038489905042869</v>
      </c>
      <c r="G61" s="2">
        <f>'Number of Firms per 1000 Capita'!G61/'Number of Firms per 1000 Capita'!$F61</f>
        <v>6.5455886420208356E-3</v>
      </c>
      <c r="H61" s="2">
        <f>'Number of Firms per 1000 Capita'!H61/'Number of Firms per 1000 Capita'!$F61</f>
        <v>1.2906794505393197E-3</v>
      </c>
      <c r="I61" s="2">
        <f>'Number of Firms per 1000 Capita'!I61/'Number of Firms per 1000 Capita'!$F61</f>
        <v>8.7581819858025271E-4</v>
      </c>
      <c r="J61" s="2">
        <f>'Number of Firms per 1000 Capita'!J61/'Number of Firms per 1000 Capita'!$F61</f>
        <v>0.14222826587996681</v>
      </c>
      <c r="K61" s="2">
        <f>'Number of Firms per 1000 Capita'!K61/'Number of Firms per 1000 Capita'!$F61</f>
        <v>2.6228450262745458E-2</v>
      </c>
      <c r="L61" s="2">
        <f>'Number of Firms per 1000 Capita'!L61/'Number of Firms per 1000 Capita'!$F61</f>
        <v>3.5885498294459299E-2</v>
      </c>
      <c r="M61" s="2">
        <f>'Number of Firms per 1000 Capita'!M61/'Number of Firms per 1000 Capita'!$F61</f>
        <v>0.10553609292892044</v>
      </c>
      <c r="N61" s="2">
        <f>'Number of Firms per 1000 Capita'!N61/'Number of Firms per 1000 Capita'!$F61</f>
        <v>3.8489905042868998E-2</v>
      </c>
      <c r="O61" s="2">
        <f>'Number of Firms per 1000 Capita'!O61/'Number of Firms per 1000 Capita'!$F61</f>
        <v>1.0325435604314558E-2</v>
      </c>
      <c r="P61" s="2">
        <f>'Number of Firms per 1000 Capita'!P61/'Number of Firms per 1000 Capita'!$F61</f>
        <v>3.6623029409053202E-2</v>
      </c>
      <c r="Q61" s="2">
        <f>'Number of Firms per 1000 Capita'!Q61/'Number of Firms per 1000 Capita'!$F61</f>
        <v>7.5596939245874448E-2</v>
      </c>
      <c r="R61" s="2">
        <f>'Number of Firms per 1000 Capita'!R61/'Number of Firms per 1000 Capita'!$F61</f>
        <v>0.11005347100580806</v>
      </c>
      <c r="S61" s="2">
        <f>'Number of Firms per 1000 Capita'!S61/'Number of Firms per 1000 Capita'!$F61</f>
        <v>0.10210196367659262</v>
      </c>
      <c r="T61" s="2">
        <f>'Number of Firms per 1000 Capita'!T61/'Number of Firms per 1000 Capita'!$F61</f>
        <v>2.2448603300451737E-2</v>
      </c>
      <c r="U61" s="2">
        <f>'Number of Firms per 1000 Capita'!U61/'Number of Firms per 1000 Capita'!$F61</f>
        <v>7.3430441596754867E-2</v>
      </c>
      <c r="V61" s="2">
        <f>'Number of Firms per 1000 Capita'!V61/'Number of Firms per 1000 Capita'!$F61</f>
        <v>4.1278694569927173E-2</v>
      </c>
      <c r="W61" s="2">
        <f>'Number of Firms per 1000 Capita'!W61/'Number of Firms per 1000 Capita'!$F61</f>
        <v>2.8210565133216559E-2</v>
      </c>
      <c r="X61" s="2">
        <f>'Number of Firms per 1000 Capita'!X61/'Number of Firms per 1000 Capita'!$F61</f>
        <v>0.14508619894901817</v>
      </c>
      <c r="Y61" s="2">
        <f>'Number of Firms per 1000 Capita'!Y61/'Number of Firms per 1000 Capita'!$F61</f>
        <v>1.6133493131741496E-3</v>
      </c>
      <c r="Z61" s="2">
        <f>'Number of Firms per 1000 Capita'!Z61/'Number of Firms per 1000 Capita'!$F61</f>
        <v>0</v>
      </c>
    </row>
    <row r="62" spans="1:26" x14ac:dyDescent="0.45">
      <c r="A62" s="2" t="s">
        <v>540</v>
      </c>
      <c r="B62" s="2">
        <v>97031</v>
      </c>
      <c r="C62" s="2" t="s">
        <v>531</v>
      </c>
      <c r="D62" s="2">
        <v>41.139981400000003</v>
      </c>
      <c r="E62" s="2">
        <v>-104.8202462</v>
      </c>
      <c r="F62" s="3">
        <f t="shared" si="0"/>
        <v>0.99926424216943477</v>
      </c>
      <c r="G62" s="2">
        <f>'Number of Firms per 1000 Capita'!G62/'Number of Firms per 1000 Capita'!$F62</f>
        <v>5.1503048139583769E-3</v>
      </c>
      <c r="H62" s="2">
        <f>'Number of Firms per 1000 Capita'!H62/'Number of Firms per 1000 Capita'!$F62</f>
        <v>5.4656295984864406E-3</v>
      </c>
      <c r="I62" s="2">
        <f>'Number of Firms per 1000 Capita'!I62/'Number of Firms per 1000 Capita'!$F62</f>
        <v>0</v>
      </c>
      <c r="J62" s="2">
        <f>'Number of Firms per 1000 Capita'!J62/'Number of Firms per 1000 Capita'!$F62</f>
        <v>7.3891107841076317E-2</v>
      </c>
      <c r="K62" s="2">
        <f>'Number of Firms per 1000 Capita'!K62/'Number of Firms per 1000 Capita'!$F62</f>
        <v>2.5541307546773178E-2</v>
      </c>
      <c r="L62" s="2">
        <f>'Number of Firms per 1000 Capita'!L62/'Number of Firms per 1000 Capita'!$F62</f>
        <v>2.5541307546773178E-2</v>
      </c>
      <c r="M62" s="2">
        <f>'Number of Firms per 1000 Capita'!M62/'Number of Firms per 1000 Capita'!$F62</f>
        <v>0.11257094807651882</v>
      </c>
      <c r="N62" s="2">
        <f>'Number of Firms per 1000 Capita'!N62/'Number of Firms per 1000 Capita'!$F62</f>
        <v>3.0691612360731556E-2</v>
      </c>
      <c r="O62" s="2">
        <f>'Number of Firms per 1000 Capita'!O62/'Number of Firms per 1000 Capita'!$F62</f>
        <v>2.0285894471305445E-2</v>
      </c>
      <c r="P62" s="2">
        <f>'Number of Firms per 1000 Capita'!P62/'Number of Firms per 1000 Capita'!$F62</f>
        <v>4.6142526802606686E-2</v>
      </c>
      <c r="Q62" s="2">
        <f>'Number of Firms per 1000 Capita'!Q62/'Number of Firms per 1000 Capita'!$F62</f>
        <v>0.16018499054025648</v>
      </c>
      <c r="R62" s="2">
        <f>'Number of Firms per 1000 Capita'!R62/'Number of Firms per 1000 Capita'!$F62</f>
        <v>0.1429472356527223</v>
      </c>
      <c r="S62" s="2">
        <f>'Number of Firms per 1000 Capita'!S62/'Number of Firms per 1000 Capita'!$F62</f>
        <v>7.7359680470885012E-2</v>
      </c>
      <c r="T62" s="2">
        <f>'Number of Firms per 1000 Capita'!T62/'Number of Firms per 1000 Capita'!$F62</f>
        <v>1.8709270548665124E-2</v>
      </c>
      <c r="U62" s="2">
        <f>'Number of Firms per 1000 Capita'!U62/'Number of Firms per 1000 Capita'!$F62</f>
        <v>8.8290939667857893E-2</v>
      </c>
      <c r="V62" s="2">
        <f>'Number of Firms per 1000 Capita'!V62/'Number of Firms per 1000 Capita'!$F62</f>
        <v>4.1097330250157667E-2</v>
      </c>
      <c r="W62" s="2">
        <f>'Number of Firms per 1000 Capita'!W62/'Number of Firms per 1000 Capita'!$F62</f>
        <v>2.4805549716207694E-2</v>
      </c>
      <c r="X62" s="2">
        <f>'Number of Firms per 1000 Capita'!X62/'Number of Firms per 1000 Capita'!$F62</f>
        <v>0.1005886062644524</v>
      </c>
      <c r="Y62" s="2">
        <f>'Number of Firms per 1000 Capita'!Y62/'Number of Firms per 1000 Capita'!$F62</f>
        <v>0</v>
      </c>
      <c r="Z62" s="2">
        <f>'Number of Firms per 1000 Capita'!Z62/'Number of Firms per 1000 Capita'!$F62</f>
        <v>0</v>
      </c>
    </row>
    <row r="63" spans="1:26" x14ac:dyDescent="0.45">
      <c r="A63" s="2" t="s">
        <v>541</v>
      </c>
      <c r="B63" s="2">
        <v>9549229</v>
      </c>
      <c r="C63" s="2" t="s">
        <v>468</v>
      </c>
      <c r="D63" s="2">
        <v>41.878113599999999</v>
      </c>
      <c r="E63" s="2">
        <v>-87.629798199999996</v>
      </c>
      <c r="F63" s="3">
        <f t="shared" si="0"/>
        <v>1.002700053978957</v>
      </c>
      <c r="G63" s="2">
        <f>'Number of Firms per 1000 Capita'!G63/'Number of Firms per 1000 Capita'!$F63</f>
        <v>1.5828665480899411E-3</v>
      </c>
      <c r="H63" s="2">
        <f>'Number of Firms per 1000 Capita'!H63/'Number of Firms per 1000 Capita'!$F63</f>
        <v>1.7255568239135628E-4</v>
      </c>
      <c r="I63" s="2">
        <f>'Number of Firms per 1000 Capita'!I63/'Number of Firms per 1000 Capita'!$F63</f>
        <v>5.3868344438840073E-4</v>
      </c>
      <c r="J63" s="2">
        <f>'Number of Firms per 1000 Capita'!J63/'Number of Firms per 1000 Capita'!$F63</f>
        <v>9.5184369109878139E-2</v>
      </c>
      <c r="K63" s="2">
        <f>'Number of Firms per 1000 Capita'!K63/'Number of Firms per 1000 Capita'!$F63</f>
        <v>1.9564053554204604E-2</v>
      </c>
      <c r="L63" s="2">
        <f>'Number of Firms per 1000 Capita'!L63/'Number of Firms per 1000 Capita'!$F63</f>
        <v>2.7521525215252151E-2</v>
      </c>
      <c r="M63" s="2">
        <f>'Number of Firms per 1000 Capita'!M63/'Number of Firms per 1000 Capita'!$F63</f>
        <v>7.000119461626271E-2</v>
      </c>
      <c r="N63" s="2">
        <f>'Number of Firms per 1000 Capita'!N63/'Number of Firms per 1000 Capita'!$F63</f>
        <v>7.1794225136495957E-2</v>
      </c>
      <c r="O63" s="2">
        <f>'Number of Firms per 1000 Capita'!O63/'Number of Firms per 1000 Capita'!$F63</f>
        <v>1.3510225030307856E-2</v>
      </c>
      <c r="P63" s="2">
        <f>'Number of Firms per 1000 Capita'!P63/'Number of Firms per 1000 Capita'!$F63</f>
        <v>3.8795163131487426E-2</v>
      </c>
      <c r="Q63" s="2">
        <f>'Number of Firms per 1000 Capita'!Q63/'Number of Firms per 1000 Capita'!$F63</f>
        <v>8.952763988071534E-2</v>
      </c>
      <c r="R63" s="2">
        <f>'Number of Firms per 1000 Capita'!R63/'Number of Firms per 1000 Capita'!$F63</f>
        <v>0.14959692762395249</v>
      </c>
      <c r="S63" s="2">
        <f>'Number of Firms per 1000 Capita'!S63/'Number of Firms per 1000 Capita'!$F63</f>
        <v>7.8906616404293528E-2</v>
      </c>
      <c r="T63" s="2">
        <f>'Number of Firms per 1000 Capita'!T63/'Number of Firms per 1000 Capita'!$F63</f>
        <v>2.7947383790384663E-2</v>
      </c>
      <c r="U63" s="2">
        <f>'Number of Firms per 1000 Capita'!U63/'Number of Firms per 1000 Capita'!$F63</f>
        <v>0.10896559505163396</v>
      </c>
      <c r="V63" s="2">
        <f>'Number of Firms per 1000 Capita'!V63/'Number of Firms per 1000 Capita'!$F63</f>
        <v>4.5409797623156084E-2</v>
      </c>
      <c r="W63" s="2">
        <f>'Number of Firms per 1000 Capita'!W63/'Number of Firms per 1000 Capita'!$F63</f>
        <v>2.7519312962913798E-2</v>
      </c>
      <c r="X63" s="2">
        <f>'Number of Firms per 1000 Capita'!X63/'Number of Firms per 1000 Capita'!$F63</f>
        <v>0.13480359623740121</v>
      </c>
      <c r="Y63" s="2">
        <f>'Number of Firms per 1000 Capita'!Y63/'Number of Firms per 1000 Capita'!$F63</f>
        <v>1.2554532020140345E-3</v>
      </c>
      <c r="Z63" s="2">
        <f>'Number of Firms per 1000 Capita'!Z63/'Number of Firms per 1000 Capita'!$F63</f>
        <v>1.0286973373330855E-4</v>
      </c>
    </row>
    <row r="64" spans="1:26" x14ac:dyDescent="0.45">
      <c r="A64" s="2" t="s">
        <v>542</v>
      </c>
      <c r="B64" s="2">
        <v>225207</v>
      </c>
      <c r="C64" s="2" t="s">
        <v>480</v>
      </c>
      <c r="D64" s="2">
        <v>39.728494400000002</v>
      </c>
      <c r="E64" s="2">
        <v>-121.83747769999999</v>
      </c>
      <c r="F64" s="3">
        <f t="shared" si="0"/>
        <v>0.99907635467980294</v>
      </c>
      <c r="G64" s="2">
        <f>'Number of Firms per 1000 Capita'!G64/'Number of Firms per 1000 Capita'!$F64</f>
        <v>1.2253694581280786E-2</v>
      </c>
      <c r="H64" s="2">
        <f>'Number of Firms per 1000 Capita'!H64/'Number of Firms per 1000 Capita'!$F64</f>
        <v>0</v>
      </c>
      <c r="I64" s="2">
        <f>'Number of Firms per 1000 Capita'!I64/'Number of Firms per 1000 Capita'!$F64</f>
        <v>0</v>
      </c>
      <c r="J64" s="2">
        <f>'Number of Firms per 1000 Capita'!J64/'Number of Firms per 1000 Capita'!$F64</f>
        <v>0.12272167487684728</v>
      </c>
      <c r="K64" s="2">
        <f>'Number of Firms per 1000 Capita'!K64/'Number of Firms per 1000 Capita'!$F64</f>
        <v>3.1342364532019704E-2</v>
      </c>
      <c r="L64" s="2">
        <f>'Number of Firms per 1000 Capita'!L64/'Number of Firms per 1000 Capita'!$F64</f>
        <v>1.9458128078817732E-2</v>
      </c>
      <c r="M64" s="2">
        <f>'Number of Firms per 1000 Capita'!M64/'Number of Firms per 1000 Capita'!$F64</f>
        <v>0.11133004926108374</v>
      </c>
      <c r="N64" s="2">
        <f>'Number of Firms per 1000 Capita'!N64/'Number of Firms per 1000 Capita'!$F64</f>
        <v>2.6847290640394088E-2</v>
      </c>
      <c r="O64" s="2">
        <f>'Number of Firms per 1000 Capita'!O64/'Number of Firms per 1000 Capita'!$F64</f>
        <v>1.2130541871921183E-2</v>
      </c>
      <c r="P64" s="2">
        <f>'Number of Firms per 1000 Capita'!P64/'Number of Firms per 1000 Capita'!$F64</f>
        <v>4.0886699507389157E-2</v>
      </c>
      <c r="Q64" s="2">
        <f>'Number of Firms per 1000 Capita'!Q64/'Number of Firms per 1000 Capita'!$F64</f>
        <v>8.5467980295566501E-2</v>
      </c>
      <c r="R64" s="2">
        <f>'Number of Firms per 1000 Capita'!R64/'Number of Firms per 1000 Capita'!$F64</f>
        <v>0.1268472906403941</v>
      </c>
      <c r="S64" s="2">
        <f>'Number of Firms per 1000 Capita'!S64/'Number of Firms per 1000 Capita'!$F64</f>
        <v>7.7401477832512319E-2</v>
      </c>
      <c r="T64" s="2">
        <f>'Number of Firms per 1000 Capita'!T64/'Number of Firms per 1000 Capita'!$F64</f>
        <v>1.9273399014778324E-2</v>
      </c>
      <c r="U64" s="2">
        <f>'Number of Firms per 1000 Capita'!U64/'Number of Firms per 1000 Capita'!$F64</f>
        <v>0.11040640394088669</v>
      </c>
      <c r="V64" s="2">
        <f>'Number of Firms per 1000 Capita'!V64/'Number of Firms per 1000 Capita'!$F64</f>
        <v>3.8669950738916249E-2</v>
      </c>
      <c r="W64" s="2">
        <f>'Number of Firms per 1000 Capita'!W64/'Number of Firms per 1000 Capita'!$F64</f>
        <v>3.0788177339901478E-2</v>
      </c>
      <c r="X64" s="2">
        <f>'Number of Firms per 1000 Capita'!X64/'Number of Firms per 1000 Capita'!$F64</f>
        <v>0.13325123152709359</v>
      </c>
      <c r="Y64" s="2">
        <f>'Number of Firms per 1000 Capita'!Y64/'Number of Firms per 1000 Capita'!$F64</f>
        <v>0</v>
      </c>
      <c r="Z64" s="2">
        <f>'Number of Firms per 1000 Capita'!Z64/'Number of Firms per 1000 Capita'!$F64</f>
        <v>0</v>
      </c>
    </row>
    <row r="65" spans="1:26" x14ac:dyDescent="0.45">
      <c r="A65" s="2" t="s">
        <v>543</v>
      </c>
      <c r="B65" s="2">
        <v>2156723</v>
      </c>
      <c r="C65" s="2" t="s">
        <v>506</v>
      </c>
      <c r="D65" s="2">
        <v>39.103118199999997</v>
      </c>
      <c r="E65" s="2">
        <v>-84.512019600000002</v>
      </c>
      <c r="F65" s="3">
        <f t="shared" si="0"/>
        <v>1.0047997148440859</v>
      </c>
      <c r="G65" s="2">
        <f>'Number of Firms per 1000 Capita'!G65/'Number of Firms per 1000 Capita'!$F65</f>
        <v>4.0868250593050553E-3</v>
      </c>
      <c r="H65" s="2">
        <f>'Number of Firms per 1000 Capita'!H65/'Number of Firms per 1000 Capita'!$F65</f>
        <v>4.0560970513403555E-4</v>
      </c>
      <c r="I65" s="2">
        <f>'Number of Firms per 1000 Capita'!I65/'Number of Firms per 1000 Capita'!$F65</f>
        <v>7.866370038963113E-4</v>
      </c>
      <c r="J65" s="2">
        <f>'Number of Firms per 1000 Capita'!J65/'Number of Firms per 1000 Capita'!$F65</f>
        <v>0.11921237969984881</v>
      </c>
      <c r="K65" s="2">
        <f>'Number of Firms per 1000 Capita'!K65/'Number of Firms per 1000 Capita'!$F65</f>
        <v>2.3101316387861205E-2</v>
      </c>
      <c r="L65" s="2">
        <f>'Number of Firms per 1000 Capita'!L65/'Number of Firms per 1000 Capita'!$F65</f>
        <v>3.0101156602219788E-2</v>
      </c>
      <c r="M65" s="2">
        <f>'Number of Firms per 1000 Capita'!M65/'Number of Firms per 1000 Capita'!$F65</f>
        <v>9.0242013790729977E-2</v>
      </c>
      <c r="N65" s="2">
        <f>'Number of Firms per 1000 Capita'!N65/'Number of Firms per 1000 Capita'!$F65</f>
        <v>3.9049152521540328E-2</v>
      </c>
      <c r="O65" s="2">
        <f>'Number of Firms per 1000 Capita'!O65/'Number of Firms per 1000 Capita'!$F65</f>
        <v>1.2401824014552785E-2</v>
      </c>
      <c r="P65" s="2">
        <f>'Number of Firms per 1000 Capita'!P65/'Number of Firms per 1000 Capita'!$F65</f>
        <v>4.0352020059243592E-2</v>
      </c>
      <c r="Q65" s="2">
        <f>'Number of Firms per 1000 Capita'!Q65/'Number of Firms per 1000 Capita'!$F65</f>
        <v>9.4998709423665478E-2</v>
      </c>
      <c r="R65" s="2">
        <f>'Number of Firms per 1000 Capita'!R65/'Number of Firms per 1000 Capita'!$F65</f>
        <v>0.1487297041507393</v>
      </c>
      <c r="S65" s="2">
        <f>'Number of Firms per 1000 Capita'!S65/'Number of Firms per 1000 Capita'!$F65</f>
        <v>8.5731142221512055E-2</v>
      </c>
      <c r="T65" s="2">
        <f>'Number of Firms per 1000 Capita'!T65/'Number of Firms per 1000 Capita'!$F65</f>
        <v>2.8921201096375321E-2</v>
      </c>
      <c r="U65" s="2">
        <f>'Number of Firms per 1000 Capita'!U65/'Number of Firms per 1000 Capita'!$F65</f>
        <v>8.8490517336742083E-2</v>
      </c>
      <c r="V65" s="2">
        <f>'Number of Firms per 1000 Capita'!V65/'Number of Firms per 1000 Capita'!$F65</f>
        <v>4.875305743679248E-2</v>
      </c>
      <c r="W65" s="2">
        <f>'Number of Firms per 1000 Capita'!W65/'Number of Firms per 1000 Capita'!$F65</f>
        <v>2.6794822945218105E-2</v>
      </c>
      <c r="X65" s="2">
        <f>'Number of Firms per 1000 Capita'!X65/'Number of Firms per 1000 Capita'!$F65</f>
        <v>0.12052753844073795</v>
      </c>
      <c r="Y65" s="2">
        <f>'Number of Firms per 1000 Capita'!Y65/'Number of Firms per 1000 Capita'!$F65</f>
        <v>1.9420101033690185E-3</v>
      </c>
      <c r="Z65" s="2">
        <f>'Number of Firms per 1000 Capita'!Z65/'Number of Firms per 1000 Capita'!$F65</f>
        <v>1.7207684460231811E-4</v>
      </c>
    </row>
    <row r="66" spans="1:26" x14ac:dyDescent="0.45">
      <c r="A66" s="2" t="s">
        <v>544</v>
      </c>
      <c r="B66" s="2">
        <v>278844</v>
      </c>
      <c r="C66" s="2" t="s">
        <v>514</v>
      </c>
      <c r="D66" s="2">
        <v>36.529770599999999</v>
      </c>
      <c r="E66" s="2">
        <v>-87.3594528</v>
      </c>
      <c r="F66" s="3">
        <f t="shared" si="0"/>
        <v>1.0005092622063785</v>
      </c>
      <c r="G66" s="2">
        <f>'Number of Firms per 1000 Capita'!G66/'Number of Firms per 1000 Capita'!$F66</f>
        <v>1.0758164109746005E-2</v>
      </c>
      <c r="H66" s="2">
        <f>'Number of Firms per 1000 Capita'!H66/'Number of Firms per 1000 Capita'!$F66</f>
        <v>0</v>
      </c>
      <c r="I66" s="2">
        <f>'Number of Firms per 1000 Capita'!I66/'Number of Firms per 1000 Capita'!$F66</f>
        <v>0</v>
      </c>
      <c r="J66" s="2">
        <f>'Number of Firms per 1000 Capita'!J66/'Number of Firms per 1000 Capita'!$F66</f>
        <v>0.14418486218091542</v>
      </c>
      <c r="K66" s="2">
        <f>'Number of Firms per 1000 Capita'!K66/'Number of Firms per 1000 Capita'!$F66</f>
        <v>2.0052199376153795E-2</v>
      </c>
      <c r="L66" s="2">
        <f>'Number of Firms per 1000 Capita'!L66/'Number of Firms per 1000 Capita'!$F66</f>
        <v>1.9542937169775287E-2</v>
      </c>
      <c r="M66" s="2">
        <f>'Number of Firms per 1000 Capita'!M66/'Number of Firms per 1000 Capita'!$F66</f>
        <v>0.11757591189763829</v>
      </c>
      <c r="N66" s="2">
        <f>'Number of Firms per 1000 Capita'!N66/'Number of Firms per 1000 Capita'!$F66</f>
        <v>5.0798905086256292E-2</v>
      </c>
      <c r="O66" s="2">
        <f>'Number of Firms per 1000 Capita'!O66/'Number of Firms per 1000 Capita'!$F66</f>
        <v>9.103061939015852E-3</v>
      </c>
      <c r="P66" s="2">
        <f>'Number of Firms per 1000 Capita'!P66/'Number of Firms per 1000 Capita'!$F66</f>
        <v>2.7754790247628745E-2</v>
      </c>
      <c r="Q66" s="2">
        <f>'Number of Firms per 1000 Capita'!Q66/'Number of Firms per 1000 Capita'!$F66</f>
        <v>0.10248901903367495</v>
      </c>
      <c r="R66" s="2">
        <f>'Number of Firms per 1000 Capita'!R66/'Number of Firms per 1000 Capita'!$F66</f>
        <v>7.454325545865427E-2</v>
      </c>
      <c r="S66" s="2">
        <f>'Number of Firms per 1000 Capita'!S66/'Number of Firms per 1000 Capita'!$F66</f>
        <v>8.1418295244764155E-2</v>
      </c>
      <c r="T66" s="2">
        <f>'Number of Firms per 1000 Capita'!T66/'Number of Firms per 1000 Capita'!$F66</f>
        <v>1.7887834999045133E-2</v>
      </c>
      <c r="U66" s="2">
        <f>'Number of Firms per 1000 Capita'!U66/'Number of Firms per 1000 Capita'!$F66</f>
        <v>9.0648672735374636E-2</v>
      </c>
      <c r="V66" s="2">
        <f>'Number of Firms per 1000 Capita'!V66/'Number of Firms per 1000 Capita'!$F66</f>
        <v>3.5075434464319821E-2</v>
      </c>
      <c r="W66" s="2">
        <f>'Number of Firms per 1000 Capita'!W66/'Number of Firms per 1000 Capita'!$F66</f>
        <v>3.8067349926793559E-2</v>
      </c>
      <c r="X66" s="2">
        <f>'Number of Firms per 1000 Capita'!X66/'Number of Firms per 1000 Capita'!$F66</f>
        <v>0.16060856833662232</v>
      </c>
      <c r="Y66" s="2">
        <f>'Number of Firms per 1000 Capita'!Y66/'Number of Firms per 1000 Capita'!$F66</f>
        <v>0</v>
      </c>
      <c r="Z66" s="2">
        <f>'Number of Firms per 1000 Capita'!Z66/'Number of Firms per 1000 Capita'!$F66</f>
        <v>0</v>
      </c>
    </row>
    <row r="67" spans="1:26" x14ac:dyDescent="0.45">
      <c r="A67" s="2" t="s">
        <v>545</v>
      </c>
      <c r="B67" s="2">
        <v>120388</v>
      </c>
      <c r="C67" s="2" t="s">
        <v>546</v>
      </c>
      <c r="D67" s="2">
        <v>35.159518200000001</v>
      </c>
      <c r="E67" s="2">
        <v>-84.876611499999996</v>
      </c>
      <c r="F67" s="3">
        <f t="shared" ref="F67:F130" si="1">SUM(G67:Z67)</f>
        <v>1.0005962318149297</v>
      </c>
      <c r="G67" s="2">
        <f>'Number of Firms per 1000 Capita'!G67/'Number of Firms per 1000 Capita'!$F67</f>
        <v>5.3660863343668016E-3</v>
      </c>
      <c r="H67" s="2">
        <f>'Number of Firms per 1000 Capita'!H67/'Number of Firms per 1000 Capita'!$F67</f>
        <v>0</v>
      </c>
      <c r="I67" s="2">
        <f>'Number of Firms per 1000 Capita'!I67/'Number of Firms per 1000 Capita'!$F67</f>
        <v>0</v>
      </c>
      <c r="J67" s="2">
        <f>'Number of Firms per 1000 Capita'!J67/'Number of Firms per 1000 Capita'!$F67</f>
        <v>0.12413546386835203</v>
      </c>
      <c r="K67" s="2">
        <f>'Number of Firms per 1000 Capita'!K67/'Number of Firms per 1000 Capita'!$F67</f>
        <v>2.1941330789410924E-2</v>
      </c>
      <c r="L67" s="2">
        <f>'Number of Firms per 1000 Capita'!L67/'Number of Firms per 1000 Capita'!$F67</f>
        <v>2.9096112568566663E-2</v>
      </c>
      <c r="M67" s="2">
        <f>'Number of Firms per 1000 Capita'!M67/'Number of Firms per 1000 Capita'!$F67</f>
        <v>0.1372525637968042</v>
      </c>
      <c r="N67" s="2">
        <f>'Number of Firms per 1000 Capita'!N67/'Number of Firms per 1000 Capita'!$F67</f>
        <v>7.2263295969472938E-2</v>
      </c>
      <c r="O67" s="2">
        <f>'Number of Firms per 1000 Capita'!O67/'Number of Firms per 1000 Capita'!$F67</f>
        <v>1.3832578106367757E-2</v>
      </c>
      <c r="P67" s="2">
        <f>'Number of Firms per 1000 Capita'!P67/'Number of Firms per 1000 Capita'!$F67</f>
        <v>4.1139995230145485E-2</v>
      </c>
      <c r="Q67" s="2">
        <f>'Number of Firms per 1000 Capita'!Q67/'Number of Firms per 1000 Capita'!$F67</f>
        <v>4.8533269735273082E-2</v>
      </c>
      <c r="R67" s="2">
        <f>'Number of Firms per 1000 Capita'!R67/'Number of Firms per 1000 Capita'!$F67</f>
        <v>7.7152396851896024E-2</v>
      </c>
      <c r="S67" s="2">
        <f>'Number of Firms per 1000 Capita'!S67/'Number of Firms per 1000 Capita'!$F67</f>
        <v>0.11423801574051992</v>
      </c>
      <c r="T67" s="2">
        <f>'Number of Firms per 1000 Capita'!T67/'Number of Firms per 1000 Capita'!$F67</f>
        <v>2.337228714524207E-2</v>
      </c>
      <c r="U67" s="2">
        <f>'Number of Firms per 1000 Capita'!U67/'Number of Firms per 1000 Capita'!$F67</f>
        <v>7.9895063200572394E-2</v>
      </c>
      <c r="V67" s="2">
        <f>'Number of Firms per 1000 Capita'!V67/'Number of Firms per 1000 Capita'!$F67</f>
        <v>3.0884808013355594E-2</v>
      </c>
      <c r="W67" s="2">
        <f>'Number of Firms per 1000 Capita'!W67/'Number of Firms per 1000 Capita'!$F67</f>
        <v>2.5280228953016935E-2</v>
      </c>
      <c r="X67" s="2">
        <f>'Number of Firms per 1000 Capita'!X67/'Number of Firms per 1000 Capita'!$F67</f>
        <v>0.15621273551156692</v>
      </c>
      <c r="Y67" s="2">
        <f>'Number of Firms per 1000 Capita'!Y67/'Number of Firms per 1000 Capita'!$F67</f>
        <v>0</v>
      </c>
      <c r="Z67" s="2">
        <f>'Number of Firms per 1000 Capita'!Z67/'Number of Firms per 1000 Capita'!$F67</f>
        <v>0</v>
      </c>
    </row>
    <row r="68" spans="1:26" x14ac:dyDescent="0.45">
      <c r="A68" s="2" t="s">
        <v>547</v>
      </c>
      <c r="B68" s="2">
        <v>2062764</v>
      </c>
      <c r="C68" s="2" t="s">
        <v>447</v>
      </c>
      <c r="D68" s="2">
        <v>41.499319999999997</v>
      </c>
      <c r="E68" s="2">
        <v>-81.694360500000002</v>
      </c>
      <c r="F68" s="3">
        <f t="shared" si="1"/>
        <v>1.0041846801906664</v>
      </c>
      <c r="G68" s="2">
        <f>'Number of Firms per 1000 Capita'!G68/'Number of Firms per 1000 Capita'!$F68</f>
        <v>4.2234785500498834E-3</v>
      </c>
      <c r="H68" s="2">
        <f>'Number of Firms per 1000 Capita'!H68/'Number of Firms per 1000 Capita'!$F68</f>
        <v>2.2447622214832059E-3</v>
      </c>
      <c r="I68" s="2">
        <f>'Number of Firms per 1000 Capita'!I68/'Number of Firms per 1000 Capita'!$F68</f>
        <v>6.7619997782950893E-4</v>
      </c>
      <c r="J68" s="2">
        <f>'Number of Firms per 1000 Capita'!J68/'Number of Firms per 1000 Capita'!$F68</f>
        <v>9.9107637734175816E-2</v>
      </c>
      <c r="K68" s="2">
        <f>'Number of Firms per 1000 Capita'!K68/'Number of Firms per 1000 Capita'!$F68</f>
        <v>3.1354617004766654E-2</v>
      </c>
      <c r="L68" s="2">
        <f>'Number of Firms per 1000 Capita'!L68/'Number of Firms per 1000 Capita'!$F68</f>
        <v>3.1299190777075714E-2</v>
      </c>
      <c r="M68" s="2">
        <f>'Number of Firms per 1000 Capita'!M68/'Number of Firms per 1000 Capita'!$F68</f>
        <v>8.3887595610242768E-2</v>
      </c>
      <c r="N68" s="2">
        <f>'Number of Firms per 1000 Capita'!N68/'Number of Firms per 1000 Capita'!$F68</f>
        <v>3.8842700365813096E-2</v>
      </c>
      <c r="O68" s="2">
        <f>'Number of Firms per 1000 Capita'!O68/'Number of Firms per 1000 Capita'!$F68</f>
        <v>1.1811329120940028E-2</v>
      </c>
      <c r="P68" s="2">
        <f>'Number of Firms per 1000 Capita'!P68/'Number of Firms per 1000 Capita'!$F68</f>
        <v>3.5954993903114948E-2</v>
      </c>
      <c r="Q68" s="2">
        <f>'Number of Firms per 1000 Capita'!Q68/'Number of Firms per 1000 Capita'!$F68</f>
        <v>9.9589845915087016E-2</v>
      </c>
      <c r="R68" s="2">
        <f>'Number of Firms per 1000 Capita'!R68/'Number of Firms per 1000 Capita'!$F68</f>
        <v>0.14600931160625208</v>
      </c>
      <c r="S68" s="2">
        <f>'Number of Firms per 1000 Capita'!S68/'Number of Firms per 1000 Capita'!$F68</f>
        <v>8.6093559472342304E-2</v>
      </c>
      <c r="T68" s="2">
        <f>'Number of Firms per 1000 Capita'!T68/'Number of Firms per 1000 Capita'!$F68</f>
        <v>3.0240549828178694E-2</v>
      </c>
      <c r="U68" s="2">
        <f>'Number of Firms per 1000 Capita'!U68/'Number of Firms per 1000 Capita'!$F68</f>
        <v>0.10207848353841037</v>
      </c>
      <c r="V68" s="2">
        <f>'Number of Firms per 1000 Capita'!V68/'Number of Firms per 1000 Capita'!$F68</f>
        <v>4.8703026272031921E-2</v>
      </c>
      <c r="W68" s="2">
        <f>'Number of Firms per 1000 Capita'!W68/'Number of Firms per 1000 Capita'!$F68</f>
        <v>2.9824853120496618E-2</v>
      </c>
      <c r="X68" s="2">
        <f>'Number of Firms per 1000 Capita'!X68/'Number of Firms per 1000 Capita'!$F68</f>
        <v>0.11997006983704689</v>
      </c>
      <c r="Y68" s="2">
        <f>'Number of Firms per 1000 Capita'!Y68/'Number of Firms per 1000 Capita'!$F68</f>
        <v>2.2724753353286775E-3</v>
      </c>
      <c r="Z68" s="2">
        <f>'Number of Firms per 1000 Capita'!Z68/'Number of Firms per 1000 Capita'!$F68</f>
        <v>0</v>
      </c>
    </row>
    <row r="69" spans="1:26" x14ac:dyDescent="0.45">
      <c r="A69" s="2" t="s">
        <v>548</v>
      </c>
      <c r="B69" s="2">
        <v>150128</v>
      </c>
      <c r="C69" s="2" t="s">
        <v>508</v>
      </c>
      <c r="D69" s="2">
        <v>47.677683199999997</v>
      </c>
      <c r="E69" s="2">
        <v>-116.78046639999999</v>
      </c>
      <c r="F69" s="3">
        <f t="shared" si="1"/>
        <v>1.0024419218585003</v>
      </c>
      <c r="G69" s="2">
        <f>'Number of Firms per 1000 Capita'!G69/'Number of Firms per 1000 Capita'!$F69</f>
        <v>2.382523759239704E-2</v>
      </c>
      <c r="H69" s="2">
        <f>'Number of Firms per 1000 Capita'!H69/'Number of Firms per 1000 Capita'!$F69</f>
        <v>4.1578669482576561E-3</v>
      </c>
      <c r="I69" s="2">
        <f>'Number of Firms per 1000 Capita'!I69/'Number of Firms per 1000 Capita'!$F69</f>
        <v>0</v>
      </c>
      <c r="J69" s="2">
        <f>'Number of Firms per 1000 Capita'!J69/'Number of Firms per 1000 Capita'!$F69</f>
        <v>0.13978352692713833</v>
      </c>
      <c r="K69" s="2">
        <f>'Number of Firms per 1000 Capita'!K69/'Number of Firms per 1000 Capita'!$F69</f>
        <v>3.9070749736008444E-2</v>
      </c>
      <c r="L69" s="2">
        <f>'Number of Firms per 1000 Capita'!L69/'Number of Firms per 1000 Capita'!$F69</f>
        <v>2.8643083421330519E-2</v>
      </c>
      <c r="M69" s="2">
        <f>'Number of Firms per 1000 Capita'!M69/'Number of Firms per 1000 Capita'!$F69</f>
        <v>9.3321013727560728E-2</v>
      </c>
      <c r="N69" s="2">
        <f>'Number of Firms per 1000 Capita'!N69/'Number of Firms per 1000 Capita'!$F69</f>
        <v>2.3033262935586062E-2</v>
      </c>
      <c r="O69" s="2">
        <f>'Number of Firms per 1000 Capita'!O69/'Number of Firms per 1000 Capita'!$F69</f>
        <v>1.1153643083421332E-2</v>
      </c>
      <c r="P69" s="2">
        <f>'Number of Firms per 1000 Capita'!P69/'Number of Firms per 1000 Capita'!$F69</f>
        <v>3.6760823653643082E-2</v>
      </c>
      <c r="Q69" s="2">
        <f>'Number of Firms per 1000 Capita'!Q69/'Number of Firms per 1000 Capita'!$F69</f>
        <v>0.1228220696937698</v>
      </c>
      <c r="R69" s="2">
        <f>'Number of Firms per 1000 Capita'!R69/'Number of Firms per 1000 Capita'!$F69</f>
        <v>0.13707761351636746</v>
      </c>
      <c r="S69" s="2">
        <f>'Number of Firms per 1000 Capita'!S69/'Number of Firms per 1000 Capita'!$F69</f>
        <v>8.1045406546990495E-2</v>
      </c>
      <c r="T69" s="2">
        <f>'Number of Firms per 1000 Capita'!T69/'Number of Firms per 1000 Capita'!$F69</f>
        <v>1.0757655755015839E-2</v>
      </c>
      <c r="U69" s="2">
        <f>'Number of Firms per 1000 Capita'!U69/'Number of Firms per 1000 Capita'!$F69</f>
        <v>7.4775607180570219E-2</v>
      </c>
      <c r="V69" s="2">
        <f>'Number of Firms per 1000 Capita'!V69/'Number of Firms per 1000 Capita'!$F69</f>
        <v>3.7552798310454071E-2</v>
      </c>
      <c r="W69" s="2">
        <f>'Number of Firms per 1000 Capita'!W69/'Number of Firms per 1000 Capita'!$F69</f>
        <v>2.6267159450897571E-2</v>
      </c>
      <c r="X69" s="2">
        <f>'Number of Firms per 1000 Capita'!X69/'Number of Firms per 1000 Capita'!$F69</f>
        <v>0.11054646251319958</v>
      </c>
      <c r="Y69" s="2">
        <f>'Number of Firms per 1000 Capita'!Y69/'Number of Firms per 1000 Capita'!$F69</f>
        <v>1.8479408658922914E-3</v>
      </c>
      <c r="Z69" s="2">
        <f>'Number of Firms per 1000 Capita'!Z69/'Number of Firms per 1000 Capita'!$F69</f>
        <v>0</v>
      </c>
    </row>
    <row r="70" spans="1:26" x14ac:dyDescent="0.45">
      <c r="A70" s="2" t="s">
        <v>549</v>
      </c>
      <c r="B70" s="2">
        <v>248554</v>
      </c>
      <c r="C70" s="2" t="s">
        <v>445</v>
      </c>
      <c r="D70" s="2">
        <v>30.627977000000001</v>
      </c>
      <c r="E70" s="2">
        <v>-96.334406799999996</v>
      </c>
      <c r="F70" s="3">
        <f t="shared" si="1"/>
        <v>1.0020945871458491</v>
      </c>
      <c r="G70" s="2">
        <f>'Number of Firms per 1000 Capita'!G70/'Number of Firms per 1000 Capita'!$F70</f>
        <v>1.1244625730349464E-2</v>
      </c>
      <c r="H70" s="2">
        <f>'Number of Firms per 1000 Capita'!H70/'Number of Firms per 1000 Capita'!$F70</f>
        <v>2.541064932201521E-2</v>
      </c>
      <c r="I70" s="2">
        <f>'Number of Firms per 1000 Capita'!I70/'Number of Firms per 1000 Capita'!$F70</f>
        <v>0</v>
      </c>
      <c r="J70" s="2">
        <f>'Number of Firms per 1000 Capita'!J70/'Number of Firms per 1000 Capita'!$F70</f>
        <v>0.1148715687355308</v>
      </c>
      <c r="K70" s="2">
        <f>'Number of Firms per 1000 Capita'!K70/'Number of Firms per 1000 Capita'!$F70</f>
        <v>1.8961525741373608E-2</v>
      </c>
      <c r="L70" s="2">
        <f>'Number of Firms per 1000 Capita'!L70/'Number of Firms per 1000 Capita'!$F70</f>
        <v>2.3371182890530261E-2</v>
      </c>
      <c r="M70" s="2">
        <f>'Number of Firms per 1000 Capita'!M70/'Number of Firms per 1000 Capita'!$F70</f>
        <v>0.10274501157535</v>
      </c>
      <c r="N70" s="2">
        <f>'Number of Firms per 1000 Capita'!N70/'Number of Firms per 1000 Capita'!$F70</f>
        <v>2.9489582184985114E-2</v>
      </c>
      <c r="O70" s="2">
        <f>'Number of Firms per 1000 Capita'!O70/'Number of Firms per 1000 Capita'!$F70</f>
        <v>1.4882592878403704E-2</v>
      </c>
      <c r="P70" s="2">
        <f>'Number of Firms per 1000 Capita'!P70/'Number of Firms per 1000 Capita'!$F70</f>
        <v>3.5001653621430935E-2</v>
      </c>
      <c r="Q70" s="2">
        <f>'Number of Firms per 1000 Capita'!Q70/'Number of Firms per 1000 Capita'!$F70</f>
        <v>8.2625950832322784E-2</v>
      </c>
      <c r="R70" s="2">
        <f>'Number of Firms per 1000 Capita'!R70/'Number of Firms per 1000 Capita'!$F70</f>
        <v>0.12462793517803988</v>
      </c>
      <c r="S70" s="2">
        <f>'Number of Firms per 1000 Capita'!S70/'Number of Firms per 1000 Capita'!$F70</f>
        <v>9.7949509425642151E-2</v>
      </c>
      <c r="T70" s="2">
        <f>'Number of Firms per 1000 Capita'!T70/'Number of Firms per 1000 Capita'!$F70</f>
        <v>3.0702237901003192E-2</v>
      </c>
      <c r="U70" s="2">
        <f>'Number of Firms per 1000 Capita'!U70/'Number of Firms per 1000 Capita'!$F70</f>
        <v>9.0067247271524625E-2</v>
      </c>
      <c r="V70" s="2">
        <f>'Number of Firms per 1000 Capita'!V70/'Number of Firms per 1000 Capita'!$F70</f>
        <v>3.6875757909822504E-2</v>
      </c>
      <c r="W70" s="2">
        <f>'Number of Firms per 1000 Capita'!W70/'Number of Firms per 1000 Capita'!$F70</f>
        <v>3.9411310770587585E-2</v>
      </c>
      <c r="X70" s="2">
        <f>'Number of Firms per 1000 Capita'!X70/'Number of Firms per 1000 Capita'!$F70</f>
        <v>0.12385624517693748</v>
      </c>
      <c r="Y70" s="2">
        <f>'Number of Firms per 1000 Capita'!Y70/'Number of Firms per 1000 Capita'!$F70</f>
        <v>0</v>
      </c>
      <c r="Z70" s="2">
        <f>'Number of Firms per 1000 Capita'!Z70/'Number of Firms per 1000 Capita'!$F70</f>
        <v>0</v>
      </c>
    </row>
    <row r="71" spans="1:26" x14ac:dyDescent="0.45">
      <c r="A71" s="2" t="s">
        <v>550</v>
      </c>
      <c r="B71" s="2">
        <v>698595</v>
      </c>
      <c r="C71" s="2" t="s">
        <v>512</v>
      </c>
      <c r="D71" s="2">
        <v>38.833881599999998</v>
      </c>
      <c r="E71" s="2">
        <v>-104.8213634</v>
      </c>
      <c r="F71" s="3">
        <f t="shared" si="1"/>
        <v>1.0023645216660244</v>
      </c>
      <c r="G71" s="2">
        <f>'Number of Firms per 1000 Capita'!G71/'Number of Firms per 1000 Capita'!$F71</f>
        <v>4.43128875188286E-3</v>
      </c>
      <c r="H71" s="2">
        <f>'Number of Firms per 1000 Capita'!H71/'Number of Firms per 1000 Capita'!$F71</f>
        <v>8.7574876519424106E-4</v>
      </c>
      <c r="I71" s="2">
        <f>'Number of Firms per 1000 Capita'!I71/'Number of Firms per 1000 Capita'!$F71</f>
        <v>1.2085332959680527E-3</v>
      </c>
      <c r="J71" s="2">
        <f>'Number of Firms per 1000 Capita'!J71/'Number of Firms per 1000 Capita'!$F71</f>
        <v>0.10727922373629452</v>
      </c>
      <c r="K71" s="2">
        <f>'Number of Firms per 1000 Capita'!K71/'Number of Firms per 1000 Capita'!$F71</f>
        <v>1.8005394612393595E-2</v>
      </c>
      <c r="L71" s="2">
        <f>'Number of Firms per 1000 Capita'!L71/'Number of Firms per 1000 Capita'!$F71</f>
        <v>2.1175605142396751E-2</v>
      </c>
      <c r="M71" s="2">
        <f>'Number of Firms per 1000 Capita'!M71/'Number of Firms per 1000 Capita'!$F71</f>
        <v>0.10370616877430201</v>
      </c>
      <c r="N71" s="2">
        <f>'Number of Firms per 1000 Capita'!N71/'Number of Firms per 1000 Capita'!$F71</f>
        <v>2.2471713314884224E-2</v>
      </c>
      <c r="O71" s="2">
        <f>'Number of Firms per 1000 Capita'!O71/'Number of Firms per 1000 Capita'!$F71</f>
        <v>1.5062878761340947E-2</v>
      </c>
      <c r="P71" s="2">
        <f>'Number of Firms per 1000 Capita'!P71/'Number of Firms per 1000 Capita'!$F71</f>
        <v>4.4680702000210182E-2</v>
      </c>
      <c r="Q71" s="2">
        <f>'Number of Firms per 1000 Capita'!Q71/'Number of Firms per 1000 Capita'!$F71</f>
        <v>0.11302413563596876</v>
      </c>
      <c r="R71" s="2">
        <f>'Number of Firms per 1000 Capita'!R71/'Number of Firms per 1000 Capita'!$F71</f>
        <v>0.16182085683259187</v>
      </c>
      <c r="S71" s="2">
        <f>'Number of Firms per 1000 Capita'!S71/'Number of Firms per 1000 Capita'!$F71</f>
        <v>7.4981609275930922E-2</v>
      </c>
      <c r="T71" s="2">
        <f>'Number of Firms per 1000 Capita'!T71/'Number of Firms per 1000 Capita'!$F71</f>
        <v>2.7445966301187518E-2</v>
      </c>
      <c r="U71" s="2">
        <f>'Number of Firms per 1000 Capita'!U71/'Number of Firms per 1000 Capita'!$F71</f>
        <v>9.2759309209374016E-2</v>
      </c>
      <c r="V71" s="2">
        <f>'Number of Firms per 1000 Capita'!V71/'Number of Firms per 1000 Capita'!$F71</f>
        <v>5.342067467684871E-2</v>
      </c>
      <c r="W71" s="2">
        <f>'Number of Firms per 1000 Capita'!W71/'Number of Firms per 1000 Capita'!$F71</f>
        <v>2.4328300697096017E-2</v>
      </c>
      <c r="X71" s="2">
        <f>'Number of Firms per 1000 Capita'!X71/'Number of Firms per 1000 Capita'!$F71</f>
        <v>0.11439030370967178</v>
      </c>
      <c r="Y71" s="2">
        <f>'Number of Firms per 1000 Capita'!Y71/'Number of Firms per 1000 Capita'!$F71</f>
        <v>1.2961081724874768E-3</v>
      </c>
      <c r="Z71" s="2">
        <f>'Number of Firms per 1000 Capita'!Z71/'Number of Firms per 1000 Capita'!$F71</f>
        <v>0</v>
      </c>
    </row>
    <row r="72" spans="1:26" x14ac:dyDescent="0.45">
      <c r="A72" s="2" t="s">
        <v>551</v>
      </c>
      <c r="B72" s="2">
        <v>174589</v>
      </c>
      <c r="C72" s="2" t="s">
        <v>552</v>
      </c>
      <c r="D72" s="2">
        <v>38.9517053</v>
      </c>
      <c r="E72" s="2">
        <v>-92.334072399999997</v>
      </c>
      <c r="F72" s="3">
        <f t="shared" si="1"/>
        <v>1.0007174069001501</v>
      </c>
      <c r="G72" s="2">
        <f>'Number of Firms per 1000 Capita'!G72/'Number of Firms per 1000 Capita'!$F72</f>
        <v>5.6088175829909345E-3</v>
      </c>
      <c r="H72" s="2">
        <f>'Number of Firms per 1000 Capita'!H72/'Number of Firms per 1000 Capita'!$F72</f>
        <v>0</v>
      </c>
      <c r="I72" s="2">
        <f>'Number of Firms per 1000 Capita'!I72/'Number of Firms per 1000 Capita'!$F72</f>
        <v>2.0217830822409182E-3</v>
      </c>
      <c r="J72" s="2">
        <f>'Number of Firms per 1000 Capita'!J72/'Number of Firms per 1000 Capita'!$F72</f>
        <v>0.10845887954085957</v>
      </c>
      <c r="K72" s="2">
        <f>'Number of Firms per 1000 Capita'!K72/'Number of Firms per 1000 Capita'!$F72</f>
        <v>1.565251418509098E-2</v>
      </c>
      <c r="L72" s="2">
        <f>'Number of Firms per 1000 Capita'!L72/'Number of Firms per 1000 Capita'!$F72</f>
        <v>2.7196243396595578E-2</v>
      </c>
      <c r="M72" s="2">
        <f>'Number of Firms per 1000 Capita'!M72/'Number of Firms per 1000 Capita'!$F72</f>
        <v>8.7262766581882215E-2</v>
      </c>
      <c r="N72" s="2">
        <f>'Number of Firms per 1000 Capita'!N72/'Number of Firms per 1000 Capita'!$F72</f>
        <v>2.0087393204200089E-2</v>
      </c>
      <c r="O72" s="2">
        <f>'Number of Firms per 1000 Capita'!O72/'Number of Firms per 1000 Capita'!$F72</f>
        <v>1.8913454640318267E-2</v>
      </c>
      <c r="P72" s="2">
        <f>'Number of Firms per 1000 Capita'!P72/'Number of Firms per 1000 Capita'!$F72</f>
        <v>4.3174851627209285E-2</v>
      </c>
      <c r="Q72" s="2">
        <f>'Number of Firms per 1000 Capita'!Q72/'Number of Firms per 1000 Capita'!$F72</f>
        <v>0.13356812104610968</v>
      </c>
      <c r="R72" s="2">
        <f>'Number of Firms per 1000 Capita'!R72/'Number of Firms per 1000 Capita'!$F72</f>
        <v>0.14263353551164157</v>
      </c>
      <c r="S72" s="2">
        <f>'Number of Firms per 1000 Capita'!S72/'Number of Firms per 1000 Capita'!$F72</f>
        <v>8.2240918280832187E-2</v>
      </c>
      <c r="T72" s="2">
        <f>'Number of Firms per 1000 Capita'!T72/'Number of Firms per 1000 Capita'!$F72</f>
        <v>3.1370247179286506E-2</v>
      </c>
      <c r="U72" s="2">
        <f>'Number of Firms per 1000 Capita'!U72/'Number of Firms per 1000 Capita'!$F72</f>
        <v>0.11908954542490055</v>
      </c>
      <c r="V72" s="2">
        <f>'Number of Firms per 1000 Capita'!V72/'Number of Firms per 1000 Capita'!$F72</f>
        <v>4.1935694254222923E-2</v>
      </c>
      <c r="W72" s="2">
        <f>'Number of Firms per 1000 Capita'!W72/'Number of Firms per 1000 Capita'!$F72</f>
        <v>3.3652905497945605E-2</v>
      </c>
      <c r="X72" s="2">
        <f>'Number of Firms per 1000 Capita'!X72/'Number of Firms per 1000 Capita'!$F72</f>
        <v>8.5306202308745846E-2</v>
      </c>
      <c r="Y72" s="2">
        <f>'Number of Firms per 1000 Capita'!Y72/'Number of Firms per 1000 Capita'!$F72</f>
        <v>0</v>
      </c>
      <c r="Z72" s="2">
        <f>'Number of Firms per 1000 Capita'!Z72/'Number of Firms per 1000 Capita'!$F72</f>
        <v>2.5435335550772842E-3</v>
      </c>
    </row>
    <row r="73" spans="1:26" x14ac:dyDescent="0.45">
      <c r="A73" s="2" t="s">
        <v>553</v>
      </c>
      <c r="B73" s="2">
        <v>808377</v>
      </c>
      <c r="C73" s="2" t="s">
        <v>477</v>
      </c>
      <c r="D73" s="2">
        <v>34.000710400000003</v>
      </c>
      <c r="E73" s="2">
        <v>-81.034814400000002</v>
      </c>
      <c r="F73" s="3">
        <f t="shared" si="1"/>
        <v>1.003560628231392</v>
      </c>
      <c r="G73" s="2">
        <f>'Number of Firms per 1000 Capita'!G73/'Number of Firms per 1000 Capita'!$F73</f>
        <v>6.357103372028744E-3</v>
      </c>
      <c r="H73" s="2">
        <f>'Number of Firms per 1000 Capita'!H73/'Number of Firms per 1000 Capita'!$F73</f>
        <v>0</v>
      </c>
      <c r="I73" s="2">
        <f>'Number of Firms per 1000 Capita'!I73/'Number of Firms per 1000 Capita'!$F73</f>
        <v>7.9667024355347445E-4</v>
      </c>
      <c r="J73" s="2">
        <f>'Number of Firms per 1000 Capita'!J73/'Number of Firms per 1000 Capita'!$F73</f>
        <v>9.6185737976782745E-2</v>
      </c>
      <c r="K73" s="2">
        <f>'Number of Firms per 1000 Capita'!K73/'Number of Firms per 1000 Capita'!$F73</f>
        <v>1.9445257373264396E-2</v>
      </c>
      <c r="L73" s="2">
        <f>'Number of Firms per 1000 Capita'!L73/'Number of Firms per 1000 Capita'!$F73</f>
        <v>2.3997658764998535E-2</v>
      </c>
      <c r="M73" s="2">
        <f>'Number of Firms per 1000 Capita'!M73/'Number of Firms per 1000 Capita'!$F73</f>
        <v>0.10220141124443144</v>
      </c>
      <c r="N73" s="2">
        <f>'Number of Firms per 1000 Capita'!N73/'Number of Firms per 1000 Capita'!$F73</f>
        <v>3.9053100510519294E-2</v>
      </c>
      <c r="O73" s="2">
        <f>'Number of Firms per 1000 Capita'!O73/'Number of Firms per 1000 Capita'!$F73</f>
        <v>1.0844470458166682E-2</v>
      </c>
      <c r="P73" s="2">
        <f>'Number of Firms per 1000 Capita'!P73/'Number of Firms per 1000 Capita'!$F73</f>
        <v>4.2906383117094264E-2</v>
      </c>
      <c r="Q73" s="2">
        <f>'Number of Firms per 1000 Capita'!Q73/'Number of Firms per 1000 Capita'!$F73</f>
        <v>0.10062432933372353</v>
      </c>
      <c r="R73" s="2">
        <f>'Number of Firms per 1000 Capita'!R73/'Number of Firms per 1000 Capita'!$F73</f>
        <v>0.13125548726953468</v>
      </c>
      <c r="S73" s="2">
        <f>'Number of Firms per 1000 Capita'!S73/'Number of Firms per 1000 Capita'!$F73</f>
        <v>0.10228270412642668</v>
      </c>
      <c r="T73" s="2">
        <f>'Number of Firms per 1000 Capita'!T73/'Number of Firms per 1000 Capita'!$F73</f>
        <v>2.5899912203687443E-2</v>
      </c>
      <c r="U73" s="2">
        <f>'Number of Firms per 1000 Capita'!U73/'Number of Firms per 1000 Capita'!$F73</f>
        <v>7.7634702305466124E-2</v>
      </c>
      <c r="V73" s="2">
        <f>'Number of Firms per 1000 Capita'!V73/'Number of Firms per 1000 Capita'!$F73</f>
        <v>4.4971222319773678E-2</v>
      </c>
      <c r="W73" s="2">
        <f>'Number of Firms per 1000 Capita'!W73/'Number of Firms per 1000 Capita'!$F73</f>
        <v>2.9639384775469058E-2</v>
      </c>
      <c r="X73" s="2">
        <f>'Number of Firms per 1000 Capita'!X73/'Number of Firms per 1000 Capita'!$F73</f>
        <v>0.14772542516177281</v>
      </c>
      <c r="Y73" s="2">
        <f>'Number of Firms per 1000 Capita'!Y73/'Number of Firms per 1000 Capita'!$F73</f>
        <v>1.7396676746984031E-3</v>
      </c>
      <c r="Z73" s="2">
        <f>'Number of Firms per 1000 Capita'!Z73/'Number of Firms per 1000 Capita'!$F73</f>
        <v>0</v>
      </c>
    </row>
    <row r="74" spans="1:26" x14ac:dyDescent="0.45">
      <c r="A74" s="2" t="s">
        <v>554</v>
      </c>
      <c r="B74" s="2">
        <v>309979</v>
      </c>
      <c r="C74" s="2" t="s">
        <v>475</v>
      </c>
      <c r="D74" s="2">
        <v>32.4609764</v>
      </c>
      <c r="E74" s="2">
        <v>-84.9877094</v>
      </c>
      <c r="F74" s="3">
        <f t="shared" si="1"/>
        <v>1.0028585429598171</v>
      </c>
      <c r="G74" s="2">
        <f>'Number of Firms per 1000 Capita'!G74/'Number of Firms per 1000 Capita'!$F74</f>
        <v>4.6553413917020583E-3</v>
      </c>
      <c r="H74" s="2">
        <f>'Number of Firms per 1000 Capita'!H74/'Number of Firms per 1000 Capita'!$F74</f>
        <v>0</v>
      </c>
      <c r="I74" s="2">
        <f>'Number of Firms per 1000 Capita'!I74/'Number of Firms per 1000 Capita'!$F74</f>
        <v>0</v>
      </c>
      <c r="J74" s="2">
        <f>'Number of Firms per 1000 Capita'!J74/'Number of Firms per 1000 Capita'!$F74</f>
        <v>9.6904606337798099E-2</v>
      </c>
      <c r="K74" s="2">
        <f>'Number of Firms per 1000 Capita'!K74/'Number of Firms per 1000 Capita'!$F74</f>
        <v>1.4986932375040837E-2</v>
      </c>
      <c r="L74" s="2">
        <f>'Number of Firms per 1000 Capita'!L74/'Number of Firms per 1000 Capita'!$F74</f>
        <v>1.6457040182946751E-2</v>
      </c>
      <c r="M74" s="2">
        <f>'Number of Firms per 1000 Capita'!M74/'Number of Firms per 1000 Capita'!$F74</f>
        <v>9.9109768049656974E-2</v>
      </c>
      <c r="N74" s="2">
        <f>'Number of Firms per 1000 Capita'!N74/'Number of Firms per 1000 Capita'!$F74</f>
        <v>3.0014701078079058E-2</v>
      </c>
      <c r="O74" s="2">
        <f>'Number of Firms per 1000 Capita'!O74/'Number of Firms per 1000 Capita'!$F74</f>
        <v>6.9830120875530866E-3</v>
      </c>
      <c r="P74" s="2">
        <f>'Number of Firms per 1000 Capita'!P74/'Number of Firms per 1000 Capita'!$F74</f>
        <v>2.5604377654361316E-2</v>
      </c>
      <c r="Q74" s="2">
        <f>'Number of Firms per 1000 Capita'!Q74/'Number of Firms per 1000 Capita'!$F74</f>
        <v>7.3056190787324407E-2</v>
      </c>
      <c r="R74" s="2">
        <f>'Number of Firms per 1000 Capita'!R74/'Number of Firms per 1000 Capita'!$F74</f>
        <v>8.3714472394642275E-2</v>
      </c>
      <c r="S74" s="2">
        <f>'Number of Firms per 1000 Capita'!S74/'Number of Firms per 1000 Capita'!$F74</f>
        <v>0.11654688010454101</v>
      </c>
      <c r="T74" s="2">
        <f>'Number of Firms per 1000 Capita'!T74/'Number of Firms per 1000 Capita'!$F74</f>
        <v>1.7641293694870958E-2</v>
      </c>
      <c r="U74" s="2">
        <f>'Number of Firms per 1000 Capita'!U74/'Number of Firms per 1000 Capita'!$F74</f>
        <v>0.12459163672002613</v>
      </c>
      <c r="V74" s="2">
        <f>'Number of Firms per 1000 Capita'!V74/'Number of Firms per 1000 Capita'!$F74</f>
        <v>3.7079385821626919E-2</v>
      </c>
      <c r="W74" s="2">
        <f>'Number of Firms per 1000 Capita'!W74/'Number of Firms per 1000 Capita'!$F74</f>
        <v>3.6058477621692252E-2</v>
      </c>
      <c r="X74" s="2">
        <f>'Number of Firms per 1000 Capita'!X74/'Number of Firms per 1000 Capita'!$F74</f>
        <v>0.21810682783404117</v>
      </c>
      <c r="Y74" s="2">
        <f>'Number of Firms per 1000 Capita'!Y74/'Number of Firms per 1000 Capita'!$F74</f>
        <v>1.3475988239137536E-3</v>
      </c>
      <c r="Z74" s="2">
        <f>'Number of Firms per 1000 Capita'!Z74/'Number of Firms per 1000 Capita'!$F74</f>
        <v>0</v>
      </c>
    </row>
    <row r="75" spans="1:26" x14ac:dyDescent="0.45">
      <c r="A75" s="2" t="s">
        <v>555</v>
      </c>
      <c r="B75" s="2">
        <v>81024</v>
      </c>
      <c r="C75" s="2" t="s">
        <v>506</v>
      </c>
      <c r="D75" s="2">
        <v>39.201440400000003</v>
      </c>
      <c r="E75" s="2">
        <v>-85.921379599999995</v>
      </c>
      <c r="F75" s="3">
        <f t="shared" si="1"/>
        <v>1.0036734693877551</v>
      </c>
      <c r="G75" s="2">
        <f>'Number of Firms per 1000 Capita'!G75/'Number of Firms per 1000 Capita'!$F75</f>
        <v>7.5510204081632648E-3</v>
      </c>
      <c r="H75" s="2">
        <f>'Number of Firms per 1000 Capita'!H75/'Number of Firms per 1000 Capita'!$F75</f>
        <v>0</v>
      </c>
      <c r="I75" s="2">
        <f>'Number of Firms per 1000 Capita'!I75/'Number of Firms per 1000 Capita'!$F75</f>
        <v>0</v>
      </c>
      <c r="J75" s="2">
        <f>'Number of Firms per 1000 Capita'!J75/'Number of Firms per 1000 Capita'!$F75</f>
        <v>0.1357142857142857</v>
      </c>
      <c r="K75" s="2">
        <f>'Number of Firms per 1000 Capita'!K75/'Number of Firms per 1000 Capita'!$F75</f>
        <v>5.5306122448979596E-2</v>
      </c>
      <c r="L75" s="2">
        <f>'Number of Firms per 1000 Capita'!L75/'Number of Firms per 1000 Capita'!$F75</f>
        <v>3.1836734693877551E-2</v>
      </c>
      <c r="M75" s="2">
        <f>'Number of Firms per 1000 Capita'!M75/'Number of Firms per 1000 Capita'!$F75</f>
        <v>0.11285714285714286</v>
      </c>
      <c r="N75" s="2">
        <f>'Number of Firms per 1000 Capita'!N75/'Number of Firms per 1000 Capita'!$F75</f>
        <v>4.204081632653061E-2</v>
      </c>
      <c r="O75" s="2">
        <f>'Number of Firms per 1000 Capita'!O75/'Number of Firms per 1000 Capita'!$F75</f>
        <v>7.9591836734693878E-3</v>
      </c>
      <c r="P75" s="2">
        <f>'Number of Firms per 1000 Capita'!P75/'Number of Firms per 1000 Capita'!$F75</f>
        <v>4.3061224489795914E-2</v>
      </c>
      <c r="Q75" s="2">
        <f>'Number of Firms per 1000 Capita'!Q75/'Number of Firms per 1000 Capita'!$F75</f>
        <v>9.4693877551020406E-2</v>
      </c>
      <c r="R75" s="2">
        <f>'Number of Firms per 1000 Capita'!R75/'Number of Firms per 1000 Capita'!$F75</f>
        <v>9.8571428571428574E-2</v>
      </c>
      <c r="S75" s="2">
        <f>'Number of Firms per 1000 Capita'!S75/'Number of Firms per 1000 Capita'!$F75</f>
        <v>9.4489795918367356E-2</v>
      </c>
      <c r="T75" s="2">
        <f>'Number of Firms per 1000 Capita'!T75/'Number of Firms per 1000 Capita'!$F75</f>
        <v>3.2040816326530615E-2</v>
      </c>
      <c r="U75" s="2">
        <f>'Number of Firms per 1000 Capita'!U75/'Number of Firms per 1000 Capita'!$F75</f>
        <v>7.8979591836734697E-2</v>
      </c>
      <c r="V75" s="2">
        <f>'Number of Firms per 1000 Capita'!V75/'Number of Firms per 1000 Capita'!$F75</f>
        <v>4.4285714285714282E-2</v>
      </c>
      <c r="W75" s="2">
        <f>'Number of Firms per 1000 Capita'!W75/'Number of Firms per 1000 Capita'!$F75</f>
        <v>2.3265306122448981E-2</v>
      </c>
      <c r="X75" s="2">
        <f>'Number of Firms per 1000 Capita'!X75/'Number of Firms per 1000 Capita'!$F75</f>
        <v>0.10102040816326531</v>
      </c>
      <c r="Y75" s="2">
        <f>'Number of Firms per 1000 Capita'!Y75/'Number of Firms per 1000 Capita'!$F75</f>
        <v>0</v>
      </c>
      <c r="Z75" s="2">
        <f>'Number of Firms per 1000 Capita'!Z75/'Number of Firms per 1000 Capita'!$F75</f>
        <v>0</v>
      </c>
    </row>
    <row r="76" spans="1:26" x14ac:dyDescent="0.45">
      <c r="A76" s="2" t="s">
        <v>556</v>
      </c>
      <c r="B76" s="2">
        <v>2023695</v>
      </c>
      <c r="C76" s="2" t="s">
        <v>447</v>
      </c>
      <c r="D76" s="2">
        <v>39.961175500000003</v>
      </c>
      <c r="E76" s="2">
        <v>-82.998794200000006</v>
      </c>
      <c r="F76" s="3">
        <f t="shared" si="1"/>
        <v>1.0040237455116292</v>
      </c>
      <c r="G76" s="2">
        <f>'Number of Firms per 1000 Capita'!G76/'Number of Firms per 1000 Capita'!$F76</f>
        <v>4.4567943559300632E-3</v>
      </c>
      <c r="H76" s="2">
        <f>'Number of Firms per 1000 Capita'!H76/'Number of Firms per 1000 Capita'!$F76</f>
        <v>5.6476786777575295E-3</v>
      </c>
      <c r="I76" s="2">
        <f>'Number of Firms per 1000 Capita'!I76/'Number of Firms per 1000 Capita'!$F76</f>
        <v>1.4795835513613973E-3</v>
      </c>
      <c r="J76" s="2">
        <f>'Number of Firms per 1000 Capita'!J76/'Number of Firms per 1000 Capita'!$F76</f>
        <v>0.10627740387217842</v>
      </c>
      <c r="K76" s="2">
        <f>'Number of Firms per 1000 Capita'!K76/'Number of Firms per 1000 Capita'!$F76</f>
        <v>1.7941454202077434E-2</v>
      </c>
      <c r="L76" s="2">
        <f>'Number of Firms per 1000 Capita'!L76/'Number of Firms per 1000 Capita'!$F76</f>
        <v>2.5682202293955965E-2</v>
      </c>
      <c r="M76" s="2">
        <f>'Number of Firms per 1000 Capita'!M76/'Number of Firms per 1000 Capita'!$F76</f>
        <v>8.6375200736183044E-2</v>
      </c>
      <c r="N76" s="2">
        <f>'Number of Firms per 1000 Capita'!N76/'Number of Firms per 1000 Capita'!$F76</f>
        <v>4.5686653073744608E-2</v>
      </c>
      <c r="O76" s="2">
        <f>'Number of Firms per 1000 Capita'!O76/'Number of Firms per 1000 Capita'!$F76</f>
        <v>1.3195960616613439E-2</v>
      </c>
      <c r="P76" s="2">
        <f>'Number of Firms per 1000 Capita'!P76/'Number of Firms per 1000 Capita'!$F76</f>
        <v>3.5034854417398939E-2</v>
      </c>
      <c r="Q76" s="2">
        <f>'Number of Firms per 1000 Capita'!Q76/'Number of Firms per 1000 Capita'!$F76</f>
        <v>9.5848144205265148E-2</v>
      </c>
      <c r="R76" s="2">
        <f>'Number of Firms per 1000 Capita'!R76/'Number of Firms per 1000 Capita'!$F76</f>
        <v>0.14096942795450582</v>
      </c>
      <c r="S76" s="2">
        <f>'Number of Firms per 1000 Capita'!S76/'Number of Firms per 1000 Capita'!$F76</f>
        <v>9.0302713171300897E-2</v>
      </c>
      <c r="T76" s="2">
        <f>'Number of Firms per 1000 Capita'!T76/'Number of Firms per 1000 Capita'!$F76</f>
        <v>2.8906010357084861E-2</v>
      </c>
      <c r="U76" s="2">
        <f>'Number of Firms per 1000 Capita'!U76/'Number of Firms per 1000 Capita'!$F76</f>
        <v>0.11335053499575974</v>
      </c>
      <c r="V76" s="2">
        <f>'Number of Firms per 1000 Capita'!V76/'Number of Firms per 1000 Capita'!$F76</f>
        <v>4.6673042107985542E-2</v>
      </c>
      <c r="W76" s="2">
        <f>'Number of Firms per 1000 Capita'!W76/'Number of Firms per 1000 Capita'!$F76</f>
        <v>2.9158622182927051E-2</v>
      </c>
      <c r="X76" s="2">
        <f>'Number of Firms per 1000 Capita'!X76/'Number of Firms per 1000 Capita'!$F76</f>
        <v>0.11542556070803488</v>
      </c>
      <c r="Y76" s="2">
        <f>'Number of Firms per 1000 Capita'!Y76/'Number of Firms per 1000 Capita'!$F76</f>
        <v>1.6119040315644491E-3</v>
      </c>
      <c r="Z76" s="2">
        <f>'Number of Firms per 1000 Capita'!Z76/'Number of Firms per 1000 Capita'!$F76</f>
        <v>0</v>
      </c>
    </row>
    <row r="77" spans="1:26" x14ac:dyDescent="0.45">
      <c r="A77" s="2" t="s">
        <v>557</v>
      </c>
      <c r="B77" s="2">
        <v>450183</v>
      </c>
      <c r="C77" s="2" t="s">
        <v>445</v>
      </c>
      <c r="D77" s="2">
        <v>27.800582800000001</v>
      </c>
      <c r="E77" s="2">
        <v>-97.396381000000005</v>
      </c>
      <c r="F77" s="3">
        <f t="shared" si="1"/>
        <v>1.002007713847942</v>
      </c>
      <c r="G77" s="2">
        <f>'Number of Firms per 1000 Capita'!G77/'Number of Firms per 1000 Capita'!$F77</f>
        <v>1.4001162360648809E-2</v>
      </c>
      <c r="H77" s="2">
        <f>'Number of Firms per 1000 Capita'!H77/'Number of Firms per 1000 Capita'!$F77</f>
        <v>3.5134992338986634E-2</v>
      </c>
      <c r="I77" s="2">
        <f>'Number of Firms per 1000 Capita'!I77/'Number of Firms per 1000 Capita'!$F77</f>
        <v>2.4568077349817717E-3</v>
      </c>
      <c r="J77" s="2">
        <f>'Number of Firms per 1000 Capita'!J77/'Number of Firms per 1000 Capita'!$F77</f>
        <v>0.13211285465208431</v>
      </c>
      <c r="K77" s="2">
        <f>'Number of Firms per 1000 Capita'!K77/'Number of Firms per 1000 Capita'!$F77</f>
        <v>1.5559782321551221E-2</v>
      </c>
      <c r="L77" s="2">
        <f>'Number of Firms per 1000 Capita'!L77/'Number of Firms per 1000 Capita'!$F77</f>
        <v>1.9495958155016643E-2</v>
      </c>
      <c r="M77" s="2">
        <f>'Number of Firms per 1000 Capita'!M77/'Number of Firms per 1000 Capita'!$F77</f>
        <v>9.7162783325408147E-2</v>
      </c>
      <c r="N77" s="2">
        <f>'Number of Firms per 1000 Capita'!N77/'Number of Firms per 1000 Capita'!$F77</f>
        <v>4.1343054895123361E-2</v>
      </c>
      <c r="O77" s="2">
        <f>'Number of Firms per 1000 Capita'!O77/'Number of Firms per 1000 Capita'!$F77</f>
        <v>1.2706715274475614E-2</v>
      </c>
      <c r="P77" s="2">
        <f>'Number of Firms per 1000 Capita'!P77/'Number of Firms per 1000 Capita'!$F77</f>
        <v>3.4950071326676171E-2</v>
      </c>
      <c r="Q77" s="2">
        <f>'Number of Firms per 1000 Capita'!Q77/'Number of Firms per 1000 Capita'!$F77</f>
        <v>7.6134622496962012E-2</v>
      </c>
      <c r="R77" s="2">
        <f>'Number of Firms per 1000 Capita'!R77/'Number of Firms per 1000 Capita'!$F77</f>
        <v>0.10688434511544354</v>
      </c>
      <c r="S77" s="2">
        <f>'Number of Firms per 1000 Capita'!S77/'Number of Firms per 1000 Capita'!$F77</f>
        <v>0.10928831827547945</v>
      </c>
      <c r="T77" s="2">
        <f>'Number of Firms per 1000 Capita'!T77/'Number of Firms per 1000 Capita'!$F77</f>
        <v>1.6246631795847202E-2</v>
      </c>
      <c r="U77" s="2">
        <f>'Number of Firms per 1000 Capita'!U77/'Number of Firms per 1000 Capita'!$F77</f>
        <v>9.3332276641834411E-2</v>
      </c>
      <c r="V77" s="2">
        <f>'Number of Firms per 1000 Capita'!V77/'Number of Firms per 1000 Capita'!$F77</f>
        <v>3.8331484123210226E-2</v>
      </c>
      <c r="W77" s="2">
        <f>'Number of Firms per 1000 Capita'!W77/'Number of Firms per 1000 Capita'!$F77</f>
        <v>3.875416072277698E-2</v>
      </c>
      <c r="X77" s="2">
        <f>'Number of Firms per 1000 Capita'!X77/'Number of Firms per 1000 Capita'!$F77</f>
        <v>0.11811169229143552</v>
      </c>
      <c r="Y77" s="2">
        <f>'Number of Firms per 1000 Capita'!Y77/'Number of Firms per 1000 Capita'!$F77</f>
        <v>0</v>
      </c>
      <c r="Z77" s="2">
        <f>'Number of Firms per 1000 Capita'!Z77/'Number of Firms per 1000 Capita'!$F77</f>
        <v>0</v>
      </c>
    </row>
    <row r="78" spans="1:26" x14ac:dyDescent="0.45">
      <c r="A78" s="2" t="s">
        <v>558</v>
      </c>
      <c r="B78" s="2">
        <v>88249</v>
      </c>
      <c r="C78" s="2" t="s">
        <v>494</v>
      </c>
      <c r="D78" s="2">
        <v>44.564565899999998</v>
      </c>
      <c r="E78" s="2">
        <v>-123.2620435</v>
      </c>
      <c r="F78" s="3">
        <f t="shared" si="1"/>
        <v>0.99955177050649935</v>
      </c>
      <c r="G78" s="2">
        <f>'Number of Firms per 1000 Capita'!G78/'Number of Firms per 1000 Capita'!$F78</f>
        <v>2.6744359778873451E-2</v>
      </c>
      <c r="H78" s="2">
        <f>'Number of Firms per 1000 Capita'!H78/'Number of Firms per 1000 Capita'!$F78</f>
        <v>0</v>
      </c>
      <c r="I78" s="2">
        <f>'Number of Firms per 1000 Capita'!I78/'Number of Firms per 1000 Capita'!$F78</f>
        <v>0</v>
      </c>
      <c r="J78" s="2">
        <f>'Number of Firms per 1000 Capita'!J78/'Number of Firms per 1000 Capita'!$F78</f>
        <v>8.5163603765127743E-2</v>
      </c>
      <c r="K78" s="2">
        <f>'Number of Firms per 1000 Capita'!K78/'Number of Firms per 1000 Capita'!$F78</f>
        <v>4.8109965635738834E-2</v>
      </c>
      <c r="L78" s="2">
        <f>'Number of Firms per 1000 Capita'!L78/'Number of Firms per 1000 Capita'!$F78</f>
        <v>1.150455699985059E-2</v>
      </c>
      <c r="M78" s="2">
        <f>'Number of Firms per 1000 Capita'!M78/'Number of Firms per 1000 Capita'!$F78</f>
        <v>8.1727177648289254E-2</v>
      </c>
      <c r="N78" s="2">
        <f>'Number of Firms per 1000 Capita'!N78/'Number of Firms per 1000 Capita'!$F78</f>
        <v>1.2550425818018825E-2</v>
      </c>
      <c r="O78" s="2">
        <f>'Number of Firms per 1000 Capita'!O78/'Number of Firms per 1000 Capita'!$F78</f>
        <v>1.7779769908860002E-2</v>
      </c>
      <c r="P78" s="2">
        <f>'Number of Firms per 1000 Capita'!P78/'Number of Firms per 1000 Capita'!$F78</f>
        <v>3.0330195726878825E-2</v>
      </c>
      <c r="Q78" s="2">
        <f>'Number of Firms per 1000 Capita'!Q78/'Number of Firms per 1000 Capita'!$F78</f>
        <v>0.11459734050500524</v>
      </c>
      <c r="R78" s="2">
        <f>'Number of Firms per 1000 Capita'!R78/'Number of Firms per 1000 Capita'!$F78</f>
        <v>0.16375317495891228</v>
      </c>
      <c r="S78" s="2">
        <f>'Number of Firms per 1000 Capita'!S78/'Number of Firms per 1000 Capita'!$F78</f>
        <v>5.8568653817421178E-2</v>
      </c>
      <c r="T78" s="2">
        <f>'Number of Firms per 1000 Capita'!T78/'Number of Firms per 1000 Capita'!$F78</f>
        <v>5.7971014492753617E-2</v>
      </c>
      <c r="U78" s="2">
        <f>'Number of Firms per 1000 Capita'!U78/'Number of Firms per 1000 Capita'!$F78</f>
        <v>8.6956521739130432E-2</v>
      </c>
      <c r="V78" s="2">
        <f>'Number of Firms per 1000 Capita'!V78/'Number of Firms per 1000 Capita'!$F78</f>
        <v>7.4854325414612274E-2</v>
      </c>
      <c r="W78" s="2">
        <f>'Number of Firms per 1000 Capita'!W78/'Number of Firms per 1000 Capita'!$F78</f>
        <v>3.630658897355446E-2</v>
      </c>
      <c r="X78" s="2">
        <f>'Number of Firms per 1000 Capita'!X78/'Number of Firms per 1000 Capita'!$F78</f>
        <v>9.2634095323472276E-2</v>
      </c>
      <c r="Y78" s="2">
        <f>'Number of Firms per 1000 Capita'!Y78/'Number of Firms per 1000 Capita'!$F78</f>
        <v>0</v>
      </c>
      <c r="Z78" s="2">
        <f>'Number of Firms per 1000 Capita'!Z78/'Number of Firms per 1000 Capita'!$F78</f>
        <v>0</v>
      </c>
    </row>
    <row r="79" spans="1:26" x14ac:dyDescent="0.45">
      <c r="A79" s="2" t="s">
        <v>559</v>
      </c>
      <c r="B79" s="2">
        <v>261048</v>
      </c>
      <c r="C79" s="2" t="s">
        <v>526</v>
      </c>
      <c r="D79" s="2">
        <v>30.7541808</v>
      </c>
      <c r="E79" s="2">
        <v>-86.572799500000002</v>
      </c>
      <c r="F79" s="3">
        <f t="shared" si="1"/>
        <v>1.0016680567139282</v>
      </c>
      <c r="G79" s="2">
        <f>'Number of Firms per 1000 Capita'!G79/'Number of Firms per 1000 Capita'!$F79</f>
        <v>6.8039155436547998E-3</v>
      </c>
      <c r="H79" s="2">
        <f>'Number of Firms per 1000 Capita'!H79/'Number of Firms per 1000 Capita'!$F79</f>
        <v>0</v>
      </c>
      <c r="I79" s="2">
        <f>'Number of Firms per 1000 Capita'!I79/'Number of Firms per 1000 Capita'!$F79</f>
        <v>0</v>
      </c>
      <c r="J79" s="2">
        <f>'Number of Firms per 1000 Capita'!J79/'Number of Firms per 1000 Capita'!$F79</f>
        <v>0.12225099863921689</v>
      </c>
      <c r="K79" s="2">
        <f>'Number of Firms per 1000 Capita'!K79/'Number of Firms per 1000 Capita'!$F79</f>
        <v>1.2203151749264739E-2</v>
      </c>
      <c r="L79" s="2">
        <f>'Number of Firms per 1000 Capita'!L79/'Number of Firms per 1000 Capita'!$F79</f>
        <v>2.8049690531583335E-2</v>
      </c>
      <c r="M79" s="2">
        <f>'Number of Firms per 1000 Capita'!M79/'Number of Firms per 1000 Capita'!$F79</f>
        <v>9.8108072516570832E-2</v>
      </c>
      <c r="N79" s="2">
        <f>'Number of Firms per 1000 Capita'!N79/'Number of Firms per 1000 Capita'!$F79</f>
        <v>3.3975681488960102E-2</v>
      </c>
      <c r="O79" s="2">
        <f>'Number of Firms per 1000 Capita'!O79/'Number of Firms per 1000 Capita'!$F79</f>
        <v>7.4184627540494269E-3</v>
      </c>
      <c r="P79" s="2">
        <f>'Number of Firms per 1000 Capita'!P79/'Number of Firms per 1000 Capita'!$F79</f>
        <v>3.1254115271498177E-2</v>
      </c>
      <c r="Q79" s="2">
        <f>'Number of Firms per 1000 Capita'!Q79/'Number of Firms per 1000 Capita'!$F79</f>
        <v>0.14933497212589439</v>
      </c>
      <c r="R79" s="2">
        <f>'Number of Firms per 1000 Capita'!R79/'Number of Firms per 1000 Capita'!$F79</f>
        <v>0.11465695096791186</v>
      </c>
      <c r="S79" s="2">
        <f>'Number of Firms per 1000 Capita'!S79/'Number of Firms per 1000 Capita'!$F79</f>
        <v>0.11022343180720777</v>
      </c>
      <c r="T79" s="2">
        <f>'Number of Firms per 1000 Capita'!T79/'Number of Firms per 1000 Capita'!$F79</f>
        <v>1.3783416004565209E-2</v>
      </c>
      <c r="U79" s="2">
        <f>'Number of Firms per 1000 Capita'!U79/'Number of Firms per 1000 Capita'!$F79</f>
        <v>5.8030815152978359E-2</v>
      </c>
      <c r="V79" s="2">
        <f>'Number of Firms per 1000 Capita'!V79/'Number of Firms per 1000 Capita'!$F79</f>
        <v>3.7970238356525174E-2</v>
      </c>
      <c r="W79" s="2">
        <f>'Number of Firms per 1000 Capita'!W79/'Number of Firms per 1000 Capita'!$F79</f>
        <v>3.3931785259646192E-2</v>
      </c>
      <c r="X79" s="2">
        <f>'Number of Firms per 1000 Capita'!X79/'Number of Firms per 1000 Capita'!$F79</f>
        <v>0.14367235854440102</v>
      </c>
      <c r="Y79" s="2">
        <f>'Number of Firms per 1000 Capita'!Y79/'Number of Firms per 1000 Capita'!$F79</f>
        <v>0</v>
      </c>
      <c r="Z79" s="2">
        <f>'Number of Firms per 1000 Capita'!Z79/'Number of Firms per 1000 Capita'!$F79</f>
        <v>0</v>
      </c>
    </row>
    <row r="80" spans="1:26" x14ac:dyDescent="0.45">
      <c r="A80" s="2" t="s">
        <v>560</v>
      </c>
      <c r="B80" s="2">
        <v>100012</v>
      </c>
      <c r="C80" s="2" t="s">
        <v>535</v>
      </c>
      <c r="D80" s="2">
        <v>39.652865400000003</v>
      </c>
      <c r="E80" s="2">
        <v>-78.762518499999999</v>
      </c>
      <c r="F80" s="3">
        <f t="shared" si="1"/>
        <v>0.99662276258020932</v>
      </c>
      <c r="G80" s="2">
        <f>'Number of Firms per 1000 Capita'!G80/'Number of Firms per 1000 Capita'!$F80</f>
        <v>0</v>
      </c>
      <c r="H80" s="2">
        <f>'Number of Firms per 1000 Capita'!H80/'Number of Firms per 1000 Capita'!$F80</f>
        <v>0</v>
      </c>
      <c r="I80" s="2">
        <f>'Number of Firms per 1000 Capita'!I80/'Number of Firms per 1000 Capita'!$F80</f>
        <v>8.2742316784869974E-3</v>
      </c>
      <c r="J80" s="2">
        <f>'Number of Firms per 1000 Capita'!J80/'Number of Firms per 1000 Capita'!$F80</f>
        <v>9.1016548463356967E-2</v>
      </c>
      <c r="K80" s="2">
        <f>'Number of Firms per 1000 Capita'!K80/'Number of Firms per 1000 Capita'!$F80</f>
        <v>1.9587977034785545E-2</v>
      </c>
      <c r="L80" s="2">
        <f>'Number of Firms per 1000 Capita'!L80/'Number of Firms per 1000 Capita'!$F80</f>
        <v>2.8537656197230667E-2</v>
      </c>
      <c r="M80" s="2">
        <f>'Number of Firms per 1000 Capita'!M80/'Number of Firms per 1000 Capita'!$F80</f>
        <v>0.15873015873015872</v>
      </c>
      <c r="N80" s="2">
        <f>'Number of Firms per 1000 Capita'!N80/'Number of Firms per 1000 Capita'!$F80</f>
        <v>4.2890915231340761E-2</v>
      </c>
      <c r="O80" s="2">
        <f>'Number of Firms per 1000 Capita'!O80/'Number of Firms per 1000 Capita'!$F80</f>
        <v>7.5987841945288756E-3</v>
      </c>
      <c r="P80" s="2">
        <f>'Number of Firms per 1000 Capita'!P80/'Number of Firms per 1000 Capita'!$F80</f>
        <v>3.1239446133063155E-2</v>
      </c>
      <c r="Q80" s="2">
        <f>'Number of Firms per 1000 Capita'!Q80/'Number of Firms per 1000 Capita'!$F80</f>
        <v>9.2198581560283696E-2</v>
      </c>
      <c r="R80" s="2">
        <f>'Number of Firms per 1000 Capita'!R80/'Number of Firms per 1000 Capita'!$F80</f>
        <v>8.6626139817629177E-2</v>
      </c>
      <c r="S80" s="2">
        <f>'Number of Firms per 1000 Capita'!S80/'Number of Firms per 1000 Capita'!$F80</f>
        <v>7.29483282674772E-2</v>
      </c>
      <c r="T80" s="2">
        <f>'Number of Firms per 1000 Capita'!T80/'Number of Firms per 1000 Capita'!$F80</f>
        <v>3.664302600472813E-2</v>
      </c>
      <c r="U80" s="2">
        <f>'Number of Firms per 1000 Capita'!U80/'Number of Firms per 1000 Capita'!$F80</f>
        <v>0.10790273556231003</v>
      </c>
      <c r="V80" s="2">
        <f>'Number of Firms per 1000 Capita'!V80/'Number of Firms per 1000 Capita'!$F80</f>
        <v>3.4447821681864235E-2</v>
      </c>
      <c r="W80" s="2">
        <f>'Number of Firms per 1000 Capita'!W80/'Number of Firms per 1000 Capita'!$F80</f>
        <v>4.1540020263424522E-2</v>
      </c>
      <c r="X80" s="2">
        <f>'Number of Firms per 1000 Capita'!X80/'Number of Firms per 1000 Capita'!$F80</f>
        <v>0.1364403917595407</v>
      </c>
      <c r="Y80" s="2">
        <f>'Number of Firms per 1000 Capita'!Y80/'Number of Firms per 1000 Capita'!$F80</f>
        <v>0</v>
      </c>
      <c r="Z80" s="2">
        <f>'Number of Firms per 1000 Capita'!Z80/'Number of Firms per 1000 Capita'!$F80</f>
        <v>0</v>
      </c>
    </row>
    <row r="81" spans="1:26" x14ac:dyDescent="0.45">
      <c r="A81" s="2" t="s">
        <v>561</v>
      </c>
      <c r="B81" s="2">
        <v>7104415</v>
      </c>
      <c r="C81" s="2" t="s">
        <v>445</v>
      </c>
      <c r="D81" s="2">
        <v>32.780139900000002</v>
      </c>
      <c r="E81" s="2">
        <v>-96.800451100000004</v>
      </c>
      <c r="F81" s="3">
        <f t="shared" si="1"/>
        <v>1.0030718259225986</v>
      </c>
      <c r="G81" s="2">
        <f>'Number of Firms per 1000 Capita'!G81/'Number of Firms per 1000 Capita'!$F81</f>
        <v>2.766667341336999E-3</v>
      </c>
      <c r="H81" s="2">
        <f>'Number of Firms per 1000 Capita'!H81/'Number of Firms per 1000 Capita'!$F81</f>
        <v>8.5740219745317134E-3</v>
      </c>
      <c r="I81" s="2">
        <f>'Number of Firms per 1000 Capita'!I81/'Number of Firms per 1000 Capita'!$F81</f>
        <v>1.4728572340488469E-3</v>
      </c>
      <c r="J81" s="2">
        <f>'Number of Firms per 1000 Capita'!J81/'Number of Firms per 1000 Capita'!$F81</f>
        <v>0.10816003387883025</v>
      </c>
      <c r="K81" s="2">
        <f>'Number of Firms per 1000 Capita'!K81/'Number of Firms per 1000 Capita'!$F81</f>
        <v>2.0394246203811681E-2</v>
      </c>
      <c r="L81" s="2">
        <f>'Number of Firms per 1000 Capita'!L81/'Number of Firms per 1000 Capita'!$F81</f>
        <v>2.7900213143927422E-2</v>
      </c>
      <c r="M81" s="2">
        <f>'Number of Firms per 1000 Capita'!M81/'Number of Firms per 1000 Capita'!$F81</f>
        <v>8.7756446085796275E-2</v>
      </c>
      <c r="N81" s="2">
        <f>'Number of Firms per 1000 Capita'!N81/'Number of Firms per 1000 Capita'!$F81</f>
        <v>4.5929480342960877E-2</v>
      </c>
      <c r="O81" s="2">
        <f>'Number of Firms per 1000 Capita'!O81/'Number of Firms per 1000 Capita'!$F81</f>
        <v>1.3436319164737368E-2</v>
      </c>
      <c r="P81" s="2">
        <f>'Number of Firms per 1000 Capita'!P81/'Number of Firms per 1000 Capita'!$F81</f>
        <v>5.0477277362682524E-2</v>
      </c>
      <c r="Q81" s="2">
        <f>'Number of Firms per 1000 Capita'!Q81/'Number of Firms per 1000 Capita'!$F81</f>
        <v>8.2810074592589933E-2</v>
      </c>
      <c r="R81" s="2">
        <f>'Number of Firms per 1000 Capita'!R81/'Number of Firms per 1000 Capita'!$F81</f>
        <v>0.14699613413899351</v>
      </c>
      <c r="S81" s="2">
        <f>'Number of Firms per 1000 Capita'!S81/'Number of Firms per 1000 Capita'!$F81</f>
        <v>9.5866502462287215E-2</v>
      </c>
      <c r="T81" s="2">
        <f>'Number of Firms per 1000 Capita'!T81/'Number of Firms per 1000 Capita'!$F81</f>
        <v>2.3898899093710152E-2</v>
      </c>
      <c r="U81" s="2">
        <f>'Number of Firms per 1000 Capita'!U81/'Number of Firms per 1000 Capita'!$F81</f>
        <v>8.0566536247701576E-2</v>
      </c>
      <c r="V81" s="2">
        <f>'Number of Firms per 1000 Capita'!V81/'Number of Firms per 1000 Capita'!$F81</f>
        <v>4.1953077197336403E-2</v>
      </c>
      <c r="W81" s="2">
        <f>'Number of Firms per 1000 Capita'!W81/'Number of Firms per 1000 Capita'!$F81</f>
        <v>2.5390439506203594E-2</v>
      </c>
      <c r="X81" s="2">
        <f>'Number of Firms per 1000 Capita'!X81/'Number of Firms per 1000 Capita'!$F81</f>
        <v>0.13699907673959852</v>
      </c>
      <c r="Y81" s="2">
        <f>'Number of Firms per 1000 Capita'!Y81/'Number of Firms per 1000 Capita'!$F81</f>
        <v>1.4884265494193422E-3</v>
      </c>
      <c r="Z81" s="2">
        <f>'Number of Firms per 1000 Capita'!Z81/'Number of Firms per 1000 Capita'!$F81</f>
        <v>2.350966620944777E-4</v>
      </c>
    </row>
    <row r="82" spans="1:26" x14ac:dyDescent="0.45">
      <c r="A82" s="2" t="s">
        <v>562</v>
      </c>
      <c r="B82" s="2">
        <v>143407</v>
      </c>
      <c r="C82" s="2" t="s">
        <v>449</v>
      </c>
      <c r="D82" s="2">
        <v>34.7698021</v>
      </c>
      <c r="E82" s="2">
        <v>-84.970222800000002</v>
      </c>
      <c r="F82" s="3">
        <f t="shared" si="1"/>
        <v>0.99876888640179062</v>
      </c>
      <c r="G82" s="2">
        <f>'Number of Firms per 1000 Capita'!G82/'Number of Firms per 1000 Capita'!$F82</f>
        <v>1.1303861219921656E-2</v>
      </c>
      <c r="H82" s="2">
        <f>'Number of Firms per 1000 Capita'!H82/'Number of Firms per 1000 Capita'!$F82</f>
        <v>0</v>
      </c>
      <c r="I82" s="2">
        <f>'Number of Firms per 1000 Capita'!I82/'Number of Firms per 1000 Capita'!$F82</f>
        <v>0</v>
      </c>
      <c r="J82" s="2">
        <f>'Number of Firms per 1000 Capita'!J82/'Number of Firms per 1000 Capita'!$F82</f>
        <v>0.1442641298265249</v>
      </c>
      <c r="K82" s="2">
        <f>'Number of Firms per 1000 Capita'!K82/'Number of Firms per 1000 Capita'!$F82</f>
        <v>5.1147174034695014E-2</v>
      </c>
      <c r="L82" s="2">
        <f>'Number of Firms per 1000 Capita'!L82/'Number of Firms per 1000 Capita'!$F82</f>
        <v>5.6183547845551206E-2</v>
      </c>
      <c r="M82" s="2">
        <f>'Number of Firms per 1000 Capita'!M82/'Number of Firms per 1000 Capita'!$F82</f>
        <v>0.11012870733072187</v>
      </c>
      <c r="N82" s="2">
        <f>'Number of Firms per 1000 Capita'!N82/'Number of Firms per 1000 Capita'!$F82</f>
        <v>4.8013430330162282E-2</v>
      </c>
      <c r="O82" s="2">
        <f>'Number of Firms per 1000 Capita'!O82/'Number of Firms per 1000 Capita'!$F82</f>
        <v>8.282036933407946E-3</v>
      </c>
      <c r="P82" s="2">
        <f>'Number of Firms per 1000 Capita'!P82/'Number of Firms per 1000 Capita'!$F82</f>
        <v>3.8276440962506993E-2</v>
      </c>
      <c r="Q82" s="2">
        <f>'Number of Firms per 1000 Capita'!Q82/'Number of Firms per 1000 Capita'!$F82</f>
        <v>6.9278119753777276E-2</v>
      </c>
      <c r="R82" s="2">
        <f>'Number of Firms per 1000 Capita'!R82/'Number of Firms per 1000 Capita'!$F82</f>
        <v>6.9613878007834348E-2</v>
      </c>
      <c r="S82" s="2">
        <f>'Number of Firms per 1000 Capita'!S82/'Number of Firms per 1000 Capita'!$F82</f>
        <v>0.12165640738668158</v>
      </c>
      <c r="T82" s="2">
        <f>'Number of Firms per 1000 Capita'!T82/'Number of Firms per 1000 Capita'!$F82</f>
        <v>1.4997202014549524E-2</v>
      </c>
      <c r="U82" s="2">
        <f>'Number of Firms per 1000 Capita'!U82/'Number of Firms per 1000 Capita'!$F82</f>
        <v>6.614437604924453E-2</v>
      </c>
      <c r="V82" s="2">
        <f>'Number of Firms per 1000 Capita'!V82/'Number of Firms per 1000 Capita'!$F82</f>
        <v>1.9362059317291548E-2</v>
      </c>
      <c r="W82" s="2">
        <f>'Number of Firms per 1000 Capita'!W82/'Number of Firms per 1000 Capita'!$F82</f>
        <v>2.3950755456071629E-2</v>
      </c>
      <c r="X82" s="2">
        <f>'Number of Firms per 1000 Capita'!X82/'Number of Firms per 1000 Capita'!$F82</f>
        <v>0.14616675993284833</v>
      </c>
      <c r="Y82" s="2">
        <f>'Number of Firms per 1000 Capita'!Y82/'Number of Firms per 1000 Capita'!$F82</f>
        <v>0</v>
      </c>
      <c r="Z82" s="2">
        <f>'Number of Firms per 1000 Capita'!Z82/'Number of Firms per 1000 Capita'!$F82</f>
        <v>0</v>
      </c>
    </row>
    <row r="83" spans="1:26" x14ac:dyDescent="0.45">
      <c r="A83" s="2" t="s">
        <v>563</v>
      </c>
      <c r="B83" s="2">
        <v>79207</v>
      </c>
      <c r="C83" s="2" t="s">
        <v>504</v>
      </c>
      <c r="D83" s="2">
        <v>40.124481000000003</v>
      </c>
      <c r="E83" s="2">
        <v>-87.630020700000003</v>
      </c>
      <c r="F83" s="3">
        <f t="shared" si="1"/>
        <v>1.0010926971407759</v>
      </c>
      <c r="G83" s="2">
        <f>'Number of Firms per 1000 Capita'!G83/'Number of Firms per 1000 Capita'!$F83</f>
        <v>1.0198506647240941E-2</v>
      </c>
      <c r="H83" s="2">
        <f>'Number of Firms per 1000 Capita'!H83/'Number of Firms per 1000 Capita'!$F83</f>
        <v>0</v>
      </c>
      <c r="I83" s="2">
        <f>'Number of Firms per 1000 Capita'!I83/'Number of Firms per 1000 Capita'!$F83</f>
        <v>0</v>
      </c>
      <c r="J83" s="2">
        <f>'Number of Firms per 1000 Capita'!J83/'Number of Firms per 1000 Capita'!$F83</f>
        <v>9.3061373156073574E-2</v>
      </c>
      <c r="K83" s="2">
        <f>'Number of Firms per 1000 Capita'!K83/'Number of Firms per 1000 Capita'!$F83</f>
        <v>2.2764523766162812E-2</v>
      </c>
      <c r="L83" s="2">
        <f>'Number of Firms per 1000 Capita'!L83/'Number of Firms per 1000 Capita'!$F83</f>
        <v>1.4751411400473502E-2</v>
      </c>
      <c r="M83" s="2">
        <f>'Number of Firms per 1000 Capita'!M83/'Number of Firms per 1000 Capita'!$F83</f>
        <v>0.18120560917865597</v>
      </c>
      <c r="N83" s="2">
        <f>'Number of Firms per 1000 Capita'!N83/'Number of Firms per 1000 Capita'!$F83</f>
        <v>3.4784192314696781E-2</v>
      </c>
      <c r="O83" s="2">
        <f>'Number of Firms per 1000 Capita'!O83/'Number of Firms per 1000 Capita'!$F83</f>
        <v>2.2036059005645602E-2</v>
      </c>
      <c r="P83" s="2">
        <f>'Number of Firms per 1000 Capita'!P83/'Number of Firms per 1000 Capita'!$F83</f>
        <v>1.2748133309051174E-2</v>
      </c>
      <c r="Q83" s="2">
        <f>'Number of Firms per 1000 Capita'!Q83/'Number of Firms per 1000 Capita'!$F83</f>
        <v>6.0462575122928429E-2</v>
      </c>
      <c r="R83" s="2">
        <f>'Number of Firms per 1000 Capita'!R83/'Number of Firms per 1000 Capita'!$F83</f>
        <v>7.4849754143143335E-2</v>
      </c>
      <c r="S83" s="2">
        <f>'Number of Firms per 1000 Capita'!S83/'Number of Firms per 1000 Capita'!$F83</f>
        <v>5.3542159898014939E-2</v>
      </c>
      <c r="T83" s="2">
        <f>'Number of Firms per 1000 Capita'!T83/'Number of Firms per 1000 Capita'!$F83</f>
        <v>1.2748133309051174E-2</v>
      </c>
      <c r="U83" s="2">
        <f>'Number of Firms per 1000 Capita'!U83/'Number of Firms per 1000 Capita'!$F83</f>
        <v>0.12748133309051174</v>
      </c>
      <c r="V83" s="2">
        <f>'Number of Firms per 1000 Capita'!V83/'Number of Firms per 1000 Capita'!$F83</f>
        <v>5.7002367510471677E-2</v>
      </c>
      <c r="W83" s="2">
        <f>'Number of Firms per 1000 Capita'!W83/'Number of Firms per 1000 Capita'!$F83</f>
        <v>3.5512657075213991E-2</v>
      </c>
      <c r="X83" s="2">
        <f>'Number of Firms per 1000 Capita'!X83/'Number of Firms per 1000 Capita'!$F83</f>
        <v>0.18794390821344018</v>
      </c>
      <c r="Y83" s="2">
        <f>'Number of Firms per 1000 Capita'!Y83/'Number of Firms per 1000 Capita'!$F83</f>
        <v>0</v>
      </c>
      <c r="Z83" s="2">
        <f>'Number of Firms per 1000 Capita'!Z83/'Number of Firms per 1000 Capita'!$F83</f>
        <v>0</v>
      </c>
    </row>
    <row r="84" spans="1:26" x14ac:dyDescent="0.45">
      <c r="A84" s="2" t="s">
        <v>564</v>
      </c>
      <c r="B84" s="2">
        <v>383141</v>
      </c>
      <c r="C84" s="2" t="s">
        <v>504</v>
      </c>
      <c r="D84" s="2">
        <v>41.523643700000001</v>
      </c>
      <c r="E84" s="2">
        <v>-90.577636699999999</v>
      </c>
      <c r="F84" s="3">
        <f t="shared" si="1"/>
        <v>1.0069609060465814</v>
      </c>
      <c r="G84" s="2">
        <f>'Number of Firms per 1000 Capita'!G84/'Number of Firms per 1000 Capita'!$F84</f>
        <v>7.3371712382887463E-3</v>
      </c>
      <c r="H84" s="2">
        <f>'Number of Firms per 1000 Capita'!H84/'Number of Firms per 1000 Capita'!$F84</f>
        <v>0</v>
      </c>
      <c r="I84" s="2">
        <f>'Number of Firms per 1000 Capita'!I84/'Number of Firms per 1000 Capita'!$F84</f>
        <v>0</v>
      </c>
      <c r="J84" s="2">
        <f>'Number of Firms per 1000 Capita'!J84/'Number of Firms per 1000 Capita'!$F84</f>
        <v>0.11675508898671784</v>
      </c>
      <c r="K84" s="2">
        <f>'Number of Firms per 1000 Capita'!K84/'Number of Firms per 1000 Capita'!$F84</f>
        <v>2.7805997667155812E-2</v>
      </c>
      <c r="L84" s="2">
        <f>'Number of Firms per 1000 Capita'!L84/'Number of Firms per 1000 Capita'!$F84</f>
        <v>3.213304737178764E-2</v>
      </c>
      <c r="M84" s="2">
        <f>'Number of Firms per 1000 Capita'!M84/'Number of Firms per 1000 Capita'!$F84</f>
        <v>0.11754524588930276</v>
      </c>
      <c r="N84" s="2">
        <f>'Number of Firms per 1000 Capita'!N84/'Number of Firms per 1000 Capita'!$F84</f>
        <v>4.6054859464950894E-2</v>
      </c>
      <c r="O84" s="2">
        <f>'Number of Firms per 1000 Capita'!O84/'Number of Firms per 1000 Capita'!$F84</f>
        <v>1.1137449674530609E-2</v>
      </c>
      <c r="P84" s="2">
        <f>'Number of Firms per 1000 Capita'!P84/'Number of Firms per 1000 Capita'!$F84</f>
        <v>3.7062121383150848E-2</v>
      </c>
      <c r="Q84" s="2">
        <f>'Number of Firms per 1000 Capita'!Q84/'Number of Firms per 1000 Capita'!$F84</f>
        <v>8.7707416186928538E-2</v>
      </c>
      <c r="R84" s="2">
        <f>'Number of Firms per 1000 Capita'!R84/'Number of Firms per 1000 Capita'!$F84</f>
        <v>0.10110245701170184</v>
      </c>
      <c r="S84" s="2">
        <f>'Number of Firms per 1000 Capita'!S84/'Number of Firms per 1000 Capita'!$F84</f>
        <v>7.1151747751815472E-2</v>
      </c>
      <c r="T84" s="2">
        <f>'Number of Firms per 1000 Capita'!T84/'Number of Firms per 1000 Capita'!$F84</f>
        <v>1.8700380027843622E-2</v>
      </c>
      <c r="U84" s="2">
        <f>'Number of Firms per 1000 Capita'!U84/'Number of Firms per 1000 Capita'!$F84</f>
        <v>0.11239041276291531</v>
      </c>
      <c r="V84" s="2">
        <f>'Number of Firms per 1000 Capita'!V84/'Number of Firms per 1000 Capita'!$F84</f>
        <v>4.6280618579975161E-2</v>
      </c>
      <c r="W84" s="2">
        <f>'Number of Firms per 1000 Capita'!W84/'Number of Firms per 1000 Capita'!$F84</f>
        <v>3.732550701734582E-2</v>
      </c>
      <c r="X84" s="2">
        <f>'Number of Firms per 1000 Capita'!X84/'Number of Firms per 1000 Capita'!$F84</f>
        <v>0.13323550438348947</v>
      </c>
      <c r="Y84" s="2">
        <f>'Number of Firms per 1000 Capita'!Y84/'Number of Firms per 1000 Capita'!$F84</f>
        <v>3.2358806486811904E-3</v>
      </c>
      <c r="Z84" s="2">
        <f>'Number of Firms per 1000 Capita'!Z84/'Number of Firms per 1000 Capita'!$F84</f>
        <v>0</v>
      </c>
    </row>
    <row r="85" spans="1:26" x14ac:dyDescent="0.45">
      <c r="A85" s="2" t="s">
        <v>565</v>
      </c>
      <c r="B85" s="2">
        <v>800893</v>
      </c>
      <c r="C85" s="2" t="s">
        <v>447</v>
      </c>
      <c r="D85" s="2">
        <v>39.758947800000001</v>
      </c>
      <c r="E85" s="2">
        <v>-84.191606899999996</v>
      </c>
      <c r="F85" s="3">
        <f t="shared" si="1"/>
        <v>1.0036523993065491</v>
      </c>
      <c r="G85" s="2">
        <f>'Number of Firms per 1000 Capita'!G85/'Number of Firms per 1000 Capita'!$F85</f>
        <v>3.6692306397589753E-3</v>
      </c>
      <c r="H85" s="2">
        <f>'Number of Firms per 1000 Capita'!H85/'Number of Firms per 1000 Capita'!$F85</f>
        <v>0</v>
      </c>
      <c r="I85" s="2">
        <f>'Number of Firms per 1000 Capita'!I85/'Number of Firms per 1000 Capita'!$F85</f>
        <v>5.8909666234662438E-4</v>
      </c>
      <c r="J85" s="2">
        <f>'Number of Firms per 1000 Capita'!J85/'Number of Firms per 1000 Capita'!$F85</f>
        <v>0.10527998922794675</v>
      </c>
      <c r="K85" s="2">
        <f>'Number of Firms per 1000 Capita'!K85/'Number of Firms per 1000 Capita'!$F85</f>
        <v>3.3258714422769425E-2</v>
      </c>
      <c r="L85" s="2">
        <f>'Number of Firms per 1000 Capita'!L85/'Number of Firms per 1000 Capita'!$F85</f>
        <v>2.2419335835591539E-2</v>
      </c>
      <c r="M85" s="2">
        <f>'Number of Firms per 1000 Capita'!M85/'Number of Firms per 1000 Capita'!$F85</f>
        <v>0.10171174658744719</v>
      </c>
      <c r="N85" s="2">
        <f>'Number of Firms per 1000 Capita'!N85/'Number of Firms per 1000 Capita'!$F85</f>
        <v>4.5814888997357479E-2</v>
      </c>
      <c r="O85" s="2">
        <f>'Number of Firms per 1000 Capita'!O85/'Number of Firms per 1000 Capita'!$F85</f>
        <v>1.4171982562738794E-2</v>
      </c>
      <c r="P85" s="2">
        <f>'Number of Firms per 1000 Capita'!P85/'Number of Firms per 1000 Capita'!$F85</f>
        <v>3.214784643091579E-2</v>
      </c>
      <c r="Q85" s="2">
        <f>'Number of Firms per 1000 Capita'!Q85/'Number of Firms per 1000 Capita'!$F85</f>
        <v>9.8665275276454648E-2</v>
      </c>
      <c r="R85" s="2">
        <f>'Number of Firms per 1000 Capita'!R85/'Number of Firms per 1000 Capita'!$F85</f>
        <v>0.12939928971773854</v>
      </c>
      <c r="S85" s="2">
        <f>'Number of Firms per 1000 Capita'!S85/'Number of Firms per 1000 Capita'!$F85</f>
        <v>7.7996398094693081E-2</v>
      </c>
      <c r="T85" s="2">
        <f>'Number of Firms per 1000 Capita'!T85/'Number of Firms per 1000 Capita'!$F85</f>
        <v>2.8007338461279518E-2</v>
      </c>
      <c r="U85" s="2">
        <f>'Number of Firms per 1000 Capita'!U85/'Number of Firms per 1000 Capita'!$F85</f>
        <v>0.1060373992223924</v>
      </c>
      <c r="V85" s="2">
        <f>'Number of Firms per 1000 Capita'!V85/'Number of Firms per 1000 Capita'!$F85</f>
        <v>4.5798057664147573E-2</v>
      </c>
      <c r="W85" s="2">
        <f>'Number of Firms per 1000 Capita'!W85/'Number of Firms per 1000 Capita'!$F85</f>
        <v>2.7233097133623953E-2</v>
      </c>
      <c r="X85" s="2">
        <f>'Number of Firms per 1000 Capita'!X85/'Number of Firms per 1000 Capita'!$F85</f>
        <v>0.12960126571625738</v>
      </c>
      <c r="Y85" s="2">
        <f>'Number of Firms per 1000 Capita'!Y85/'Number of Firms per 1000 Capita'!$F85</f>
        <v>1.851446653089391E-3</v>
      </c>
      <c r="Z85" s="2">
        <f>'Number of Firms per 1000 Capita'!Z85/'Number of Firms per 1000 Capita'!$F85</f>
        <v>0</v>
      </c>
    </row>
    <row r="86" spans="1:26" x14ac:dyDescent="0.45">
      <c r="A86" s="2" t="s">
        <v>566</v>
      </c>
      <c r="B86" s="2">
        <v>152445</v>
      </c>
      <c r="C86" s="2" t="s">
        <v>475</v>
      </c>
      <c r="D86" s="2">
        <v>34.605925300000003</v>
      </c>
      <c r="E86" s="2">
        <v>-86.983341699999997</v>
      </c>
      <c r="F86" s="3">
        <f t="shared" si="1"/>
        <v>1.0015212981744424</v>
      </c>
      <c r="G86" s="2">
        <f>'Number of Firms per 1000 Capita'!G86/'Number of Firms per 1000 Capita'!$F86</f>
        <v>1.7241379310344827E-2</v>
      </c>
      <c r="H86" s="2">
        <f>'Number of Firms per 1000 Capita'!H86/'Number of Firms per 1000 Capita'!$F86</f>
        <v>0</v>
      </c>
      <c r="I86" s="2">
        <f>'Number of Firms per 1000 Capita'!I86/'Number of Firms per 1000 Capita'!$F86</f>
        <v>3.5496957403651119E-3</v>
      </c>
      <c r="J86" s="2">
        <f>'Number of Firms per 1000 Capita'!J86/'Number of Firms per 1000 Capita'!$F86</f>
        <v>0.15728532792427316</v>
      </c>
      <c r="K86" s="2">
        <f>'Number of Firms per 1000 Capita'!K86/'Number of Firms per 1000 Capita'!$F86</f>
        <v>4.0229885057471264E-2</v>
      </c>
      <c r="L86" s="2">
        <f>'Number of Firms per 1000 Capita'!L86/'Number of Firms per 1000 Capita'!$F86</f>
        <v>2.391818796484111E-2</v>
      </c>
      <c r="M86" s="2">
        <f>'Number of Firms per 1000 Capita'!M86/'Number of Firms per 1000 Capita'!$F86</f>
        <v>0.14063556457065587</v>
      </c>
      <c r="N86" s="2">
        <f>'Number of Firms per 1000 Capita'!N86/'Number of Firms per 1000 Capita'!$F86</f>
        <v>4.1497633536173091E-2</v>
      </c>
      <c r="O86" s="2">
        <f>'Number of Firms per 1000 Capita'!O86/'Number of Firms per 1000 Capita'!$F86</f>
        <v>5.4935767410412449E-3</v>
      </c>
      <c r="P86" s="2">
        <f>'Number of Firms per 1000 Capita'!P86/'Number of Firms per 1000 Capita'!$F86</f>
        <v>3.0848546315077757E-2</v>
      </c>
      <c r="Q86" s="2">
        <f>'Number of Firms per 1000 Capita'!Q86/'Number of Firms per 1000 Capita'!$F86</f>
        <v>6.1528059499661933E-2</v>
      </c>
      <c r="R86" s="2">
        <f>'Number of Firms per 1000 Capita'!R86/'Number of Firms per 1000 Capita'!$F86</f>
        <v>7.8600405679513194E-2</v>
      </c>
      <c r="S86" s="2">
        <f>'Number of Firms per 1000 Capita'!S86/'Number of Firms per 1000 Capita'!$F86</f>
        <v>0.11874577417173768</v>
      </c>
      <c r="T86" s="2">
        <f>'Number of Firms per 1000 Capita'!T86/'Number of Firms per 1000 Capita'!$F86</f>
        <v>8.8742393509127788E-3</v>
      </c>
      <c r="U86" s="2">
        <f>'Number of Firms per 1000 Capita'!U86/'Number of Firms per 1000 Capita'!$F86</f>
        <v>7.1416497633536177E-2</v>
      </c>
      <c r="V86" s="2">
        <f>'Number of Firms per 1000 Capita'!V86/'Number of Firms per 1000 Capita'!$F86</f>
        <v>2.9073698444895203E-2</v>
      </c>
      <c r="W86" s="2">
        <f>'Number of Firms per 1000 Capita'!W86/'Number of Firms per 1000 Capita'!$F86</f>
        <v>2.1636240703177823E-2</v>
      </c>
      <c r="X86" s="2">
        <f>'Number of Firms per 1000 Capita'!X86/'Number of Firms per 1000 Capita'!$F86</f>
        <v>0.15094658553076404</v>
      </c>
      <c r="Y86" s="2">
        <f>'Number of Firms per 1000 Capita'!Y86/'Number of Firms per 1000 Capita'!$F86</f>
        <v>0</v>
      </c>
      <c r="Z86" s="2">
        <f>'Number of Firms per 1000 Capita'!Z86/'Number of Firms per 1000 Capita'!$F86</f>
        <v>0</v>
      </c>
    </row>
    <row r="87" spans="1:26" x14ac:dyDescent="0.45">
      <c r="A87" s="2" t="s">
        <v>567</v>
      </c>
      <c r="B87" s="2">
        <v>107587</v>
      </c>
      <c r="C87" s="2" t="s">
        <v>504</v>
      </c>
      <c r="D87" s="2">
        <v>39.8403147</v>
      </c>
      <c r="E87" s="2">
        <v>-88.9548001</v>
      </c>
      <c r="F87" s="3">
        <f t="shared" si="1"/>
        <v>1.002489970950339</v>
      </c>
      <c r="G87" s="2">
        <f>'Number of Firms per 1000 Capita'!G87/'Number of Firms per 1000 Capita'!$F87</f>
        <v>6.7782542537003733E-3</v>
      </c>
      <c r="H87" s="2">
        <f>'Number of Firms per 1000 Capita'!H87/'Number of Firms per 1000 Capita'!$F87</f>
        <v>3.4582929865818236E-3</v>
      </c>
      <c r="I87" s="2">
        <f>'Number of Firms per 1000 Capita'!I87/'Number of Firms per 1000 Capita'!$F87</f>
        <v>0</v>
      </c>
      <c r="J87" s="2">
        <f>'Number of Firms per 1000 Capita'!J87/'Number of Firms per 1000 Capita'!$F87</f>
        <v>9.3097247198782693E-2</v>
      </c>
      <c r="K87" s="2">
        <f>'Number of Firms per 1000 Capita'!K87/'Number of Firms per 1000 Capita'!$F87</f>
        <v>2.4761377783925856E-2</v>
      </c>
      <c r="L87" s="2">
        <f>'Number of Firms per 1000 Capita'!L87/'Number of Firms per 1000 Capita'!$F87</f>
        <v>2.3793055747682947E-2</v>
      </c>
      <c r="M87" s="2">
        <f>'Number of Firms per 1000 Capita'!M87/'Number of Firms per 1000 Capita'!$F87</f>
        <v>0.13224512380688894</v>
      </c>
      <c r="N87" s="2">
        <f>'Number of Firms per 1000 Capita'!N87/'Number of Firms per 1000 Capita'!$F87</f>
        <v>2.3654724028219672E-2</v>
      </c>
      <c r="O87" s="2">
        <f>'Number of Firms per 1000 Capita'!O87/'Number of Firms per 1000 Capita'!$F87</f>
        <v>1.7568128371835662E-2</v>
      </c>
      <c r="P87" s="2">
        <f>'Number of Firms per 1000 Capita'!P87/'Number of Firms per 1000 Capita'!$F87</f>
        <v>3.3752939549038595E-2</v>
      </c>
      <c r="Q87" s="2">
        <f>'Number of Firms per 1000 Capita'!Q87/'Number of Firms per 1000 Capita'!$F87</f>
        <v>5.1044404481947719E-2</v>
      </c>
      <c r="R87" s="2">
        <f>'Number of Firms per 1000 Capita'!R87/'Number of Firms per 1000 Capita'!$F87</f>
        <v>5.3949370590676449E-2</v>
      </c>
      <c r="S87" s="2">
        <f>'Number of Firms per 1000 Capita'!S87/'Number of Firms per 1000 Capita'!$F87</f>
        <v>0.10734541430349981</v>
      </c>
      <c r="T87" s="2">
        <f>'Number of Firms per 1000 Capita'!T87/'Number of Firms per 1000 Capita'!$F87</f>
        <v>1.7568128371835662E-2</v>
      </c>
      <c r="U87" s="2">
        <f>'Number of Firms per 1000 Capita'!U87/'Number of Firms per 1000 Capita'!$F87</f>
        <v>0.16558306819753771</v>
      </c>
      <c r="V87" s="2">
        <f>'Number of Firms per 1000 Capita'!V87/'Number of Firms per 1000 Capita'!$F87</f>
        <v>3.9839535205422605E-2</v>
      </c>
      <c r="W87" s="2">
        <f>'Number of Firms per 1000 Capita'!W87/'Number of Firms per 1000 Capita'!$F87</f>
        <v>4.5234472264490247E-2</v>
      </c>
      <c r="X87" s="2">
        <f>'Number of Firms per 1000 Capita'!X87/'Number of Firms per 1000 Capita'!$F87</f>
        <v>0.16281643380827227</v>
      </c>
      <c r="Y87" s="2">
        <f>'Number of Firms per 1000 Capita'!Y87/'Number of Firms per 1000 Capita'!$F87</f>
        <v>0</v>
      </c>
      <c r="Z87" s="2">
        <f>'Number of Firms per 1000 Capita'!Z87/'Number of Firms per 1000 Capita'!$F87</f>
        <v>0</v>
      </c>
    </row>
    <row r="88" spans="1:26" x14ac:dyDescent="0.45">
      <c r="A88" s="2" t="s">
        <v>568</v>
      </c>
      <c r="B88" s="2">
        <v>623675</v>
      </c>
      <c r="C88" s="2" t="s">
        <v>526</v>
      </c>
      <c r="D88" s="2">
        <v>28.9005446</v>
      </c>
      <c r="E88" s="2">
        <v>-81.263673800000007</v>
      </c>
      <c r="F88" s="3">
        <f t="shared" si="1"/>
        <v>1.0006589847868654</v>
      </c>
      <c r="G88" s="2">
        <f>'Number of Firms per 1000 Capita'!G88/'Number of Firms per 1000 Capita'!$F88</f>
        <v>7.2300045187528254E-3</v>
      </c>
      <c r="H88" s="2">
        <f>'Number of Firms per 1000 Capita'!H88/'Number of Firms per 1000 Capita'!$F88</f>
        <v>0</v>
      </c>
      <c r="I88" s="2">
        <f>'Number of Firms per 1000 Capita'!I88/'Number of Firms per 1000 Capita'!$F88</f>
        <v>5.6484410302756445E-4</v>
      </c>
      <c r="J88" s="2">
        <f>'Number of Firms per 1000 Capita'!J88/'Number of Firms per 1000 Capita'!$F88</f>
        <v>0.1011447507154692</v>
      </c>
      <c r="K88" s="2">
        <f>'Number of Firms per 1000 Capita'!K88/'Number of Firms per 1000 Capita'!$F88</f>
        <v>1.9581262238288901E-2</v>
      </c>
      <c r="L88" s="2">
        <f>'Number of Firms per 1000 Capita'!L88/'Number of Firms per 1000 Capita'!$F88</f>
        <v>1.9995481247175779E-2</v>
      </c>
      <c r="M88" s="2">
        <f>'Number of Firms per 1000 Capita'!M88/'Number of Firms per 1000 Capita'!$F88</f>
        <v>0.11053999096249435</v>
      </c>
      <c r="N88" s="2">
        <f>'Number of Firms per 1000 Capita'!N88/'Number of Firms per 1000 Capita'!$F88</f>
        <v>3.5415725259828293E-2</v>
      </c>
      <c r="O88" s="2">
        <f>'Number of Firms per 1000 Capita'!O88/'Number of Firms per 1000 Capita'!$F88</f>
        <v>1.6079228799518001E-2</v>
      </c>
      <c r="P88" s="2">
        <f>'Number of Firms per 1000 Capita'!P88/'Number of Firms per 1000 Capita'!$F88</f>
        <v>2.850579906612442E-2</v>
      </c>
      <c r="Q88" s="2">
        <f>'Number of Firms per 1000 Capita'!Q88/'Number of Firms per 1000 Capita'!$F88</f>
        <v>0.10571998794999247</v>
      </c>
      <c r="R88" s="2">
        <f>'Number of Firms per 1000 Capita'!R88/'Number of Firms per 1000 Capita'!$F88</f>
        <v>0.12082015363759603</v>
      </c>
      <c r="S88" s="2">
        <f>'Number of Firms per 1000 Capita'!S88/'Number of Firms per 1000 Capita'!$F88</f>
        <v>0.10229326705829191</v>
      </c>
      <c r="T88" s="2">
        <f>'Number of Firms per 1000 Capita'!T88/'Number of Firms per 1000 Capita'!$F88</f>
        <v>2.2104232565145352E-2</v>
      </c>
      <c r="U88" s="2">
        <f>'Number of Firms per 1000 Capita'!U88/'Number of Firms per 1000 Capita'!$F88</f>
        <v>9.5100918813074267E-2</v>
      </c>
      <c r="V88" s="2">
        <f>'Number of Firms per 1000 Capita'!V88/'Number of Firms per 1000 Capita'!$F88</f>
        <v>4.2984636240397653E-2</v>
      </c>
      <c r="W88" s="2">
        <f>'Number of Firms per 1000 Capita'!W88/'Number of Firms per 1000 Capita'!$F88</f>
        <v>3.0162675101671942E-2</v>
      </c>
      <c r="X88" s="2">
        <f>'Number of Firms per 1000 Capita'!X88/'Number of Firms per 1000 Capita'!$F88</f>
        <v>0.14241602651001656</v>
      </c>
      <c r="Y88" s="2">
        <f>'Number of Firms per 1000 Capita'!Y88/'Number of Firms per 1000 Capita'!$F88</f>
        <v>0</v>
      </c>
      <c r="Z88" s="2">
        <f>'Number of Firms per 1000 Capita'!Z88/'Number of Firms per 1000 Capita'!$F88</f>
        <v>0</v>
      </c>
    </row>
    <row r="89" spans="1:26" x14ac:dyDescent="0.45">
      <c r="A89" s="2" t="s">
        <v>569</v>
      </c>
      <c r="B89" s="2">
        <v>2798684</v>
      </c>
      <c r="C89" s="2" t="s">
        <v>512</v>
      </c>
      <c r="D89" s="2">
        <v>39.737566999999999</v>
      </c>
      <c r="E89" s="2">
        <v>-104.98471790000001</v>
      </c>
      <c r="F89" s="3">
        <f t="shared" si="1"/>
        <v>1.003667843553476</v>
      </c>
      <c r="G89" s="2">
        <f>'Number of Firms per 1000 Capita'!G89/'Number of Firms per 1000 Capita'!$F89</f>
        <v>3.061349737547021E-3</v>
      </c>
      <c r="H89" s="2">
        <f>'Number of Firms per 1000 Capita'!H89/'Number of Firms per 1000 Capita'!$F89</f>
        <v>8.4114916137789618E-3</v>
      </c>
      <c r="I89" s="2">
        <f>'Number of Firms per 1000 Capita'!I89/'Number of Firms per 1000 Capita'!$F89</f>
        <v>4.8014093761055879E-4</v>
      </c>
      <c r="J89" s="2">
        <f>'Number of Firms per 1000 Capita'!J89/'Number of Firms per 1000 Capita'!$F89</f>
        <v>0.10296676558291998</v>
      </c>
      <c r="K89" s="2">
        <f>'Number of Firms per 1000 Capita'!K89/'Number of Firms per 1000 Capita'!$F89</f>
        <v>1.9025133392538682E-2</v>
      </c>
      <c r="L89" s="2">
        <f>'Number of Firms per 1000 Capita'!L89/'Number of Firms per 1000 Capita'!$F89</f>
        <v>2.7115327687164712E-2</v>
      </c>
      <c r="M89" s="2">
        <f>'Number of Firms per 1000 Capita'!M89/'Number of Firms per 1000 Capita'!$F89</f>
        <v>8.1208799936462558E-2</v>
      </c>
      <c r="N89" s="2">
        <f>'Number of Firms per 1000 Capita'!N89/'Number of Firms per 1000 Capita'!$F89</f>
        <v>3.3252467491209449E-2</v>
      </c>
      <c r="O89" s="2">
        <f>'Number of Firms per 1000 Capita'!O89/'Number of Firms per 1000 Capita'!$F89</f>
        <v>1.8389758918708168E-2</v>
      </c>
      <c r="P89" s="2">
        <f>'Number of Firms per 1000 Capita'!P89/'Number of Firms per 1000 Capita'!$F89</f>
        <v>4.7024931227933366E-2</v>
      </c>
      <c r="Q89" s="2">
        <f>'Number of Firms per 1000 Capita'!Q89/'Number of Firms per 1000 Capita'!$F89</f>
        <v>0.11073566255839308</v>
      </c>
      <c r="R89" s="2">
        <f>'Number of Firms per 1000 Capita'!R89/'Number of Firms per 1000 Capita'!$F89</f>
        <v>0.18835965083284595</v>
      </c>
      <c r="S89" s="2">
        <f>'Number of Firms per 1000 Capita'!S89/'Number of Firms per 1000 Capita'!$F89</f>
        <v>7.3873112829510257E-2</v>
      </c>
      <c r="T89" s="2">
        <f>'Number of Firms per 1000 Capita'!T89/'Number of Firms per 1000 Capita'!$F89</f>
        <v>2.9844549858845784E-2</v>
      </c>
      <c r="U89" s="2">
        <f>'Number of Firms per 1000 Capita'!U89/'Number of Firms per 1000 Capita'!$F89</f>
        <v>8.1367643554920169E-2</v>
      </c>
      <c r="V89" s="2">
        <f>'Number of Firms per 1000 Capita'!V89/'Number of Firms per 1000 Capita'!$F89</f>
        <v>4.8541165767756189E-2</v>
      </c>
      <c r="W89" s="2">
        <f>'Number of Firms per 1000 Capita'!W89/'Number of Firms per 1000 Capita'!$F89</f>
        <v>2.2577454314409284E-2</v>
      </c>
      <c r="X89" s="2">
        <f>'Number of Firms per 1000 Capita'!X89/'Number of Firms per 1000 Capita'!$F89</f>
        <v>0.10552631388943039</v>
      </c>
      <c r="Y89" s="2">
        <f>'Number of Firms per 1000 Capita'!Y89/'Number of Firms per 1000 Capita'!$F89</f>
        <v>1.7436697207962397E-3</v>
      </c>
      <c r="Z89" s="2">
        <f>'Number of Firms per 1000 Capita'!Z89/'Number of Firms per 1000 Capita'!$F89</f>
        <v>1.6245370069530181E-4</v>
      </c>
    </row>
    <row r="90" spans="1:26" x14ac:dyDescent="0.45">
      <c r="A90" s="2" t="s">
        <v>570</v>
      </c>
      <c r="B90" s="2">
        <v>623113</v>
      </c>
      <c r="C90" s="2" t="s">
        <v>462</v>
      </c>
      <c r="D90" s="2">
        <v>41.600544800000002</v>
      </c>
      <c r="E90" s="2">
        <v>-93.609106400000002</v>
      </c>
      <c r="F90" s="3">
        <f t="shared" si="1"/>
        <v>1.0046316508798239</v>
      </c>
      <c r="G90" s="2">
        <f>'Number of Firms per 1000 Capita'!G90/'Number of Firms per 1000 Capita'!$F90</f>
        <v>7.7067633492150876E-3</v>
      </c>
      <c r="H90" s="2">
        <f>'Number of Firms per 1000 Capita'!H90/'Number of Firms per 1000 Capita'!$F90</f>
        <v>0</v>
      </c>
      <c r="I90" s="2">
        <f>'Number of Firms per 1000 Capita'!I90/'Number of Firms per 1000 Capita'!$F90</f>
        <v>0</v>
      </c>
      <c r="J90" s="2">
        <f>'Number of Firms per 1000 Capita'!J90/'Number of Firms per 1000 Capita'!$F90</f>
        <v>0.12647823693551755</v>
      </c>
      <c r="K90" s="2">
        <f>'Number of Firms per 1000 Capita'!K90/'Number of Firms per 1000 Capita'!$F90</f>
        <v>1.5793170213169835E-2</v>
      </c>
      <c r="L90" s="2">
        <f>'Number of Firms per 1000 Capita'!L90/'Number of Firms per 1000 Capita'!$F90</f>
        <v>3.4035041096410472E-2</v>
      </c>
      <c r="M90" s="2">
        <f>'Number of Firms per 1000 Capita'!M90/'Number of Firms per 1000 Capita'!$F90</f>
        <v>0.1013458362597521</v>
      </c>
      <c r="N90" s="2">
        <f>'Number of Firms per 1000 Capita'!N90/'Number of Firms per 1000 Capita'!$F90</f>
        <v>3.4623488544256946E-2</v>
      </c>
      <c r="O90" s="2">
        <f>'Number of Firms per 1000 Capita'!O90/'Number of Firms per 1000 Capita'!$F90</f>
        <v>1.512879406237543E-2</v>
      </c>
      <c r="P90" s="2">
        <f>'Number of Firms per 1000 Capita'!P90/'Number of Firms per 1000 Capita'!$F90</f>
        <v>5.3852432565820695E-2</v>
      </c>
      <c r="Q90" s="2">
        <f>'Number of Firms per 1000 Capita'!Q90/'Number of Firms per 1000 Capita'!$F90</f>
        <v>9.5252557848180569E-2</v>
      </c>
      <c r="R90" s="2">
        <f>'Number of Firms per 1000 Capita'!R90/'Number of Firms per 1000 Capita'!$F90</f>
        <v>0.1429168011237448</v>
      </c>
      <c r="S90" s="2">
        <f>'Number of Firms per 1000 Capita'!S90/'Number of Firms per 1000 Capita'!$F90</f>
        <v>6.5298684535221432E-2</v>
      </c>
      <c r="T90" s="2">
        <f>'Number of Firms per 1000 Capita'!T90/'Number of Firms per 1000 Capita'!$F90</f>
        <v>2.2133216909322146E-2</v>
      </c>
      <c r="U90" s="2">
        <f>'Number of Firms per 1000 Capita'!U90/'Number of Firms per 1000 Capita'!$F90</f>
        <v>0.10550293274615138</v>
      </c>
      <c r="V90" s="2">
        <f>'Number of Firms per 1000 Capita'!V90/'Number of Firms per 1000 Capita'!$F90</f>
        <v>4.8461494656517536E-2</v>
      </c>
      <c r="W90" s="2">
        <f>'Number of Firms per 1000 Capita'!W90/'Number of Firms per 1000 Capita'!$F90</f>
        <v>2.4790721512499763E-2</v>
      </c>
      <c r="X90" s="2">
        <f>'Number of Firms per 1000 Capita'!X90/'Number of Firms per 1000 Capita'!$F90</f>
        <v>0.10920445701486305</v>
      </c>
      <c r="Y90" s="2">
        <f>'Number of Firms per 1000 Capita'!Y90/'Number of Firms per 1000 Capita'!$F90</f>
        <v>2.1070215068051102E-3</v>
      </c>
      <c r="Z90" s="2">
        <f>'Number of Firms per 1000 Capita'!Z90/'Number of Firms per 1000 Capita'!$F90</f>
        <v>0</v>
      </c>
    </row>
    <row r="91" spans="1:26" x14ac:dyDescent="0.45">
      <c r="A91" s="2" t="s">
        <v>571</v>
      </c>
      <c r="B91" s="2">
        <v>4304613</v>
      </c>
      <c r="C91" s="2" t="s">
        <v>466</v>
      </c>
      <c r="D91" s="2">
        <v>42.331426999999998</v>
      </c>
      <c r="E91" s="2">
        <v>-83.0457538</v>
      </c>
      <c r="F91" s="3">
        <f t="shared" si="1"/>
        <v>1.0030657474458395</v>
      </c>
      <c r="G91" s="2">
        <f>'Number of Firms per 1000 Capita'!G91/'Number of Firms per 1000 Capita'!$F91</f>
        <v>1.8273667041704736E-3</v>
      </c>
      <c r="H91" s="2">
        <f>'Number of Firms per 1000 Capita'!H91/'Number of Firms per 1000 Capita'!$F91</f>
        <v>2.0413145965320306E-3</v>
      </c>
      <c r="I91" s="2">
        <f>'Number of Firms per 1000 Capita'!I91/'Number of Firms per 1000 Capita'!$F91</f>
        <v>2.2149899444490588E-4</v>
      </c>
      <c r="J91" s="2">
        <f>'Number of Firms per 1000 Capita'!J91/'Number of Firms per 1000 Capita'!$F91</f>
        <v>8.8373064715461885E-2</v>
      </c>
      <c r="K91" s="2">
        <f>'Number of Firms per 1000 Capita'!K91/'Number of Firms per 1000 Capita'!$F91</f>
        <v>2.4551149906995591E-2</v>
      </c>
      <c r="L91" s="2">
        <f>'Number of Firms per 1000 Capita'!L91/'Number of Firms per 1000 Capita'!$F91</f>
        <v>2.7345057677834746E-2</v>
      </c>
      <c r="M91" s="2">
        <f>'Number of Firms per 1000 Capita'!M91/'Number of Firms per 1000 Capita'!$F91</f>
        <v>8.5297249133511027E-2</v>
      </c>
      <c r="N91" s="2">
        <f>'Number of Firms per 1000 Capita'!N91/'Number of Firms per 1000 Capita'!$F91</f>
        <v>3.9645802971610369E-2</v>
      </c>
      <c r="O91" s="2">
        <f>'Number of Firms per 1000 Capita'!O91/'Number of Firms per 1000 Capita'!$F91</f>
        <v>1.1943326461830436E-2</v>
      </c>
      <c r="P91" s="2">
        <f>'Number of Firms per 1000 Capita'!P91/'Number of Firms per 1000 Capita'!$F91</f>
        <v>3.1561089674371309E-2</v>
      </c>
      <c r="Q91" s="2">
        <f>'Number of Firms per 1000 Capita'!Q91/'Number of Firms per 1000 Capita'!$F91</f>
        <v>9.4972727936308968E-2</v>
      </c>
      <c r="R91" s="2">
        <f>'Number of Firms per 1000 Capita'!R91/'Number of Firms per 1000 Capita'!$F91</f>
        <v>0.12926228249679705</v>
      </c>
      <c r="S91" s="2">
        <f>'Number of Firms per 1000 Capita'!S91/'Number of Firms per 1000 Capita'!$F91</f>
        <v>8.7894828250183119E-2</v>
      </c>
      <c r="T91" s="2">
        <f>'Number of Firms per 1000 Capita'!T91/'Number of Firms per 1000 Capita'!$F91</f>
        <v>2.405026013546677E-2</v>
      </c>
      <c r="U91" s="2">
        <f>'Number of Firms per 1000 Capita'!U91/'Number of Firms per 1000 Capita'!$F91</f>
        <v>0.11582887189051908</v>
      </c>
      <c r="V91" s="2">
        <f>'Number of Firms per 1000 Capita'!V91/'Number of Firms per 1000 Capita'!$F91</f>
        <v>3.8603750884108202E-2</v>
      </c>
      <c r="W91" s="2">
        <f>'Number of Firms per 1000 Capita'!W91/'Number of Firms per 1000 Capita'!$F91</f>
        <v>2.7805674904919038E-2</v>
      </c>
      <c r="X91" s="2">
        <f>'Number of Firms per 1000 Capita'!X91/'Number of Firms per 1000 Capita'!$F91</f>
        <v>0.1700860573934099</v>
      </c>
      <c r="Y91" s="2">
        <f>'Number of Firms per 1000 Capita'!Y91/'Number of Firms per 1000 Capita'!$F91</f>
        <v>1.4674308381975017E-3</v>
      </c>
      <c r="Z91" s="2">
        <f>'Number of Firms per 1000 Capita'!Z91/'Number of Firms per 1000 Capita'!$F91</f>
        <v>2.8694187916726446E-4</v>
      </c>
    </row>
    <row r="92" spans="1:26" x14ac:dyDescent="0.45">
      <c r="A92" s="2" t="s">
        <v>572</v>
      </c>
      <c r="B92" s="2">
        <v>147790</v>
      </c>
      <c r="C92" s="2" t="s">
        <v>475</v>
      </c>
      <c r="D92" s="2">
        <v>31.223231299999998</v>
      </c>
      <c r="E92" s="2">
        <v>-85.3904888</v>
      </c>
      <c r="F92" s="3">
        <f t="shared" si="1"/>
        <v>1.0008022820467106</v>
      </c>
      <c r="G92" s="2">
        <f>'Number of Firms per 1000 Capita'!G92/'Number of Firms per 1000 Capita'!$F92</f>
        <v>1.4708504189695132E-2</v>
      </c>
      <c r="H92" s="2">
        <f>'Number of Firms per 1000 Capita'!H92/'Number of Firms per 1000 Capita'!$F92</f>
        <v>0</v>
      </c>
      <c r="I92" s="2">
        <f>'Number of Firms per 1000 Capita'!I92/'Number of Firms per 1000 Capita'!$F92</f>
        <v>0</v>
      </c>
      <c r="J92" s="2">
        <f>'Number of Firms per 1000 Capita'!J92/'Number of Firms per 1000 Capita'!$F92</f>
        <v>0.12025316455696203</v>
      </c>
      <c r="K92" s="2">
        <f>'Number of Firms per 1000 Capita'!K92/'Number of Firms per 1000 Capita'!$F92</f>
        <v>1.8541629523979319E-2</v>
      </c>
      <c r="L92" s="2">
        <f>'Number of Firms per 1000 Capita'!L92/'Number of Firms per 1000 Capita'!$F92</f>
        <v>2.3979318951684793E-2</v>
      </c>
      <c r="M92" s="2">
        <f>'Number of Firms per 1000 Capita'!M92/'Number of Firms per 1000 Capita'!$F92</f>
        <v>0.11766803351756105</v>
      </c>
      <c r="N92" s="2">
        <f>'Number of Firms per 1000 Capita'!N92/'Number of Firms per 1000 Capita'!$F92</f>
        <v>5.0098056694597964E-2</v>
      </c>
      <c r="O92" s="2">
        <f>'Number of Firms per 1000 Capita'!O92/'Number of Firms per 1000 Capita'!$F92</f>
        <v>5.8834016758780531E-3</v>
      </c>
      <c r="P92" s="2">
        <f>'Number of Firms per 1000 Capita'!P92/'Number of Firms per 1000 Capita'!$F92</f>
        <v>3.5924407202709931E-2</v>
      </c>
      <c r="Q92" s="2">
        <f>'Number of Firms per 1000 Capita'!Q92/'Number of Firms per 1000 Capita'!$F92</f>
        <v>9.8769834195043676E-2</v>
      </c>
      <c r="R92" s="2">
        <f>'Number of Firms per 1000 Capita'!R92/'Number of Firms per 1000 Capita'!$F92</f>
        <v>9.8769834195043676E-2</v>
      </c>
      <c r="S92" s="2">
        <f>'Number of Firms per 1000 Capita'!S92/'Number of Firms per 1000 Capita'!$F92</f>
        <v>0.10839721875557139</v>
      </c>
      <c r="T92" s="2">
        <f>'Number of Firms per 1000 Capita'!T92/'Number of Firms per 1000 Capita'!$F92</f>
        <v>9.4490996612586909E-3</v>
      </c>
      <c r="U92" s="2">
        <f>'Number of Firms per 1000 Capita'!U92/'Number of Firms per 1000 Capita'!$F92</f>
        <v>9.2886432519165618E-2</v>
      </c>
      <c r="V92" s="2">
        <f>'Number of Firms per 1000 Capita'!V92/'Number of Firms per 1000 Capita'!$F92</f>
        <v>2.594045284364414E-2</v>
      </c>
      <c r="W92" s="2">
        <f>'Number of Firms per 1000 Capita'!W92/'Number of Firms per 1000 Capita'!$F92</f>
        <v>2.9862720627562844E-2</v>
      </c>
      <c r="X92" s="2">
        <f>'Number of Firms per 1000 Capita'!X92/'Number of Firms per 1000 Capita'!$F92</f>
        <v>0.14967017293635226</v>
      </c>
      <c r="Y92" s="2">
        <f>'Number of Firms per 1000 Capita'!Y92/'Number of Firms per 1000 Capita'!$F92</f>
        <v>0</v>
      </c>
      <c r="Z92" s="2">
        <f>'Number of Firms per 1000 Capita'!Z92/'Number of Firms per 1000 Capita'!$F92</f>
        <v>0</v>
      </c>
    </row>
    <row r="93" spans="1:26" x14ac:dyDescent="0.45">
      <c r="A93" s="2" t="s">
        <v>573</v>
      </c>
      <c r="B93" s="2">
        <v>173145</v>
      </c>
      <c r="C93" s="2" t="s">
        <v>574</v>
      </c>
      <c r="D93" s="2">
        <v>39.158168000000003</v>
      </c>
      <c r="E93" s="2">
        <v>-75.524368199999998</v>
      </c>
      <c r="F93" s="3">
        <f t="shared" si="1"/>
        <v>1.0001666111296235</v>
      </c>
      <c r="G93" s="2">
        <f>'Number of Firms per 1000 Capita'!G93/'Number of Firms per 1000 Capita'!$F93</f>
        <v>1.0746417860713097E-2</v>
      </c>
      <c r="H93" s="2">
        <f>'Number of Firms per 1000 Capita'!H93/'Number of Firms per 1000 Capita'!$F93</f>
        <v>0</v>
      </c>
      <c r="I93" s="2">
        <f>'Number of Firms per 1000 Capita'!I93/'Number of Firms per 1000 Capita'!$F93</f>
        <v>0</v>
      </c>
      <c r="J93" s="2">
        <f>'Number of Firms per 1000 Capita'!J93/'Number of Firms per 1000 Capita'!$F93</f>
        <v>0.12304231922692437</v>
      </c>
      <c r="K93" s="2">
        <f>'Number of Firms per 1000 Capita'!K93/'Number of Firms per 1000 Capita'!$F93</f>
        <v>1.1579473508830391E-2</v>
      </c>
      <c r="L93" s="2">
        <f>'Number of Firms per 1000 Capita'!L93/'Number of Firms per 1000 Capita'!$F93</f>
        <v>1.8827057647450851E-2</v>
      </c>
      <c r="M93" s="2">
        <f>'Number of Firms per 1000 Capita'!M93/'Number of Firms per 1000 Capita'!$F93</f>
        <v>0.10296567810729758</v>
      </c>
      <c r="N93" s="2">
        <f>'Number of Firms per 1000 Capita'!N93/'Number of Firms per 1000 Capita'!$F93</f>
        <v>4.1986004665111633E-2</v>
      </c>
      <c r="O93" s="2">
        <f>'Number of Firms per 1000 Capita'!O93/'Number of Firms per 1000 Capita'!$F93</f>
        <v>1.3412195934688438E-2</v>
      </c>
      <c r="P93" s="2">
        <f>'Number of Firms per 1000 Capita'!P93/'Number of Firms per 1000 Capita'!$F93</f>
        <v>4.1069643452182607E-2</v>
      </c>
      <c r="Q93" s="2">
        <f>'Number of Firms per 1000 Capita'!Q93/'Number of Firms per 1000 Capita'!$F93</f>
        <v>0.14361879373542155</v>
      </c>
      <c r="R93" s="2">
        <f>'Number of Firms per 1000 Capita'!R93/'Number of Firms per 1000 Capita'!$F93</f>
        <v>9.2385871376207948E-2</v>
      </c>
      <c r="S93" s="2">
        <f>'Number of Firms per 1000 Capita'!S93/'Number of Firms per 1000 Capita'!$F93</f>
        <v>6.6977674108630467E-2</v>
      </c>
      <c r="T93" s="2">
        <f>'Number of Firms per 1000 Capita'!T93/'Number of Firms per 1000 Capita'!$F93</f>
        <v>2.1576141286237922E-2</v>
      </c>
      <c r="U93" s="2">
        <f>'Number of Firms per 1000 Capita'!U93/'Number of Firms per 1000 Capita'!$F93</f>
        <v>8.597134288570478E-2</v>
      </c>
      <c r="V93" s="2">
        <f>'Number of Firms per 1000 Capita'!V93/'Number of Firms per 1000 Capita'!$F93</f>
        <v>5.4981672775741418E-2</v>
      </c>
      <c r="W93" s="2">
        <f>'Number of Firms per 1000 Capita'!W93/'Number of Firms per 1000 Capita'!$F93</f>
        <v>2.6157947350883042E-2</v>
      </c>
      <c r="X93" s="2">
        <f>'Number of Firms per 1000 Capita'!X93/'Number of Firms per 1000 Capita'!$F93</f>
        <v>0.14486837720759749</v>
      </c>
      <c r="Y93" s="2">
        <f>'Number of Firms per 1000 Capita'!Y93/'Number of Firms per 1000 Capita'!$F93</f>
        <v>0</v>
      </c>
      <c r="Z93" s="2">
        <f>'Number of Firms per 1000 Capita'!Z93/'Number of Firms per 1000 Capita'!$F93</f>
        <v>0</v>
      </c>
    </row>
    <row r="94" spans="1:26" x14ac:dyDescent="0.45">
      <c r="A94" s="2" t="s">
        <v>575</v>
      </c>
      <c r="B94" s="2">
        <v>96571</v>
      </c>
      <c r="C94" s="2" t="s">
        <v>462</v>
      </c>
      <c r="D94" s="2">
        <v>42.500558300000002</v>
      </c>
      <c r="E94" s="2">
        <v>-90.664571800000004</v>
      </c>
      <c r="F94" s="3">
        <f t="shared" si="1"/>
        <v>1.0031201248049921</v>
      </c>
      <c r="G94" s="2">
        <f>'Number of Firms per 1000 Capita'!G94/'Number of Firms per 1000 Capita'!$F94</f>
        <v>9.8403936157446283E-3</v>
      </c>
      <c r="H94" s="2">
        <f>'Number of Firms per 1000 Capita'!H94/'Number of Firms per 1000 Capita'!$F94</f>
        <v>0</v>
      </c>
      <c r="I94" s="2">
        <f>'Number of Firms per 1000 Capita'!I94/'Number of Firms per 1000 Capita'!$F94</f>
        <v>0</v>
      </c>
      <c r="J94" s="2">
        <f>'Number of Firms per 1000 Capita'!J94/'Number of Firms per 1000 Capita'!$F94</f>
        <v>0.13356534261370454</v>
      </c>
      <c r="K94" s="2">
        <f>'Number of Firms per 1000 Capita'!K94/'Number of Firms per 1000 Capita'!$F94</f>
        <v>2.9281171246849876E-2</v>
      </c>
      <c r="L94" s="2">
        <f>'Number of Firms per 1000 Capita'!L94/'Number of Firms per 1000 Capita'!$F94</f>
        <v>2.6881075243009721E-2</v>
      </c>
      <c r="M94" s="2">
        <f>'Number of Firms per 1000 Capita'!M94/'Number of Firms per 1000 Capita'!$F94</f>
        <v>0.12312492499699988</v>
      </c>
      <c r="N94" s="2">
        <f>'Number of Firms per 1000 Capita'!N94/'Number of Firms per 1000 Capita'!$F94</f>
        <v>3.312132485299412E-2</v>
      </c>
      <c r="O94" s="2">
        <f>'Number of Firms per 1000 Capita'!O94/'Number of Firms per 1000 Capita'!$F94</f>
        <v>1.7760710428417134E-2</v>
      </c>
      <c r="P94" s="2">
        <f>'Number of Firms per 1000 Capita'!P94/'Number of Firms per 1000 Capita'!$F94</f>
        <v>4.704188167526701E-2</v>
      </c>
      <c r="Q94" s="2">
        <f>'Number of Firms per 1000 Capita'!Q94/'Number of Firms per 1000 Capita'!$F94</f>
        <v>0.14520580823232929</v>
      </c>
      <c r="R94" s="2">
        <f>'Number of Firms per 1000 Capita'!R94/'Number of Firms per 1000 Capita'!$F94</f>
        <v>7.7763110524420975E-2</v>
      </c>
      <c r="S94" s="2">
        <f>'Number of Firms per 1000 Capita'!S94/'Number of Firms per 1000 Capita'!$F94</f>
        <v>5.4362174486979477E-2</v>
      </c>
      <c r="T94" s="2">
        <f>'Number of Firms per 1000 Capita'!T94/'Number of Firms per 1000 Capita'!$F94</f>
        <v>1.7040681627265089E-2</v>
      </c>
      <c r="U94" s="2">
        <f>'Number of Firms per 1000 Capita'!U94/'Number of Firms per 1000 Capita'!$F94</f>
        <v>7.0802832113284531E-2</v>
      </c>
      <c r="V94" s="2">
        <f>'Number of Firms per 1000 Capita'!V94/'Number of Firms per 1000 Capita'!$F94</f>
        <v>4.9081963278531135E-2</v>
      </c>
      <c r="W94" s="2">
        <f>'Number of Firms per 1000 Capita'!W94/'Number of Firms per 1000 Capita'!$F94</f>
        <v>3.2041281651266046E-2</v>
      </c>
      <c r="X94" s="2">
        <f>'Number of Firms per 1000 Capita'!X94/'Number of Firms per 1000 Capita'!$F94</f>
        <v>0.13620544821792871</v>
      </c>
      <c r="Y94" s="2">
        <f>'Number of Firms per 1000 Capita'!Y94/'Number of Firms per 1000 Capita'!$F94</f>
        <v>0</v>
      </c>
      <c r="Z94" s="2">
        <f>'Number of Firms per 1000 Capita'!Z94/'Number of Firms per 1000 Capita'!$F94</f>
        <v>0</v>
      </c>
    </row>
    <row r="95" spans="1:26" x14ac:dyDescent="0.45">
      <c r="A95" s="2" t="s">
        <v>576</v>
      </c>
      <c r="B95" s="2">
        <v>279205</v>
      </c>
      <c r="C95" s="2" t="s">
        <v>468</v>
      </c>
      <c r="D95" s="2">
        <v>46.786671900000002</v>
      </c>
      <c r="E95" s="2">
        <v>-92.100485199999994</v>
      </c>
      <c r="F95" s="3">
        <f t="shared" si="1"/>
        <v>1.0033192226284395</v>
      </c>
      <c r="G95" s="2">
        <f>'Number of Firms per 1000 Capita'!G95/'Number of Firms per 1000 Capita'!$F95</f>
        <v>1.7702520685010582E-2</v>
      </c>
      <c r="H95" s="2">
        <f>'Number of Firms per 1000 Capita'!H95/'Number of Firms per 1000 Capita'!$F95</f>
        <v>1.2988262459111023E-3</v>
      </c>
      <c r="I95" s="2">
        <f>'Number of Firms per 1000 Capita'!I95/'Number of Firms per 1000 Capita'!$F95</f>
        <v>0</v>
      </c>
      <c r="J95" s="2">
        <f>'Number of Firms per 1000 Capita'!J95/'Number of Firms per 1000 Capita'!$F95</f>
        <v>0.13147007889166828</v>
      </c>
      <c r="K95" s="2">
        <f>'Number of Firms per 1000 Capita'!K95/'Number of Firms per 1000 Capita'!$F95</f>
        <v>2.8814700788916684E-2</v>
      </c>
      <c r="L95" s="2">
        <f>'Number of Firms per 1000 Capita'!L95/'Number of Firms per 1000 Capita'!$F95</f>
        <v>2.2705406965557052E-2</v>
      </c>
      <c r="M95" s="2">
        <f>'Number of Firms per 1000 Capita'!M95/'Number of Firms per 1000 Capita'!$F95</f>
        <v>0.13474119684433328</v>
      </c>
      <c r="N95" s="2">
        <f>'Number of Firms per 1000 Capita'!N95/'Number of Firms per 1000 Capita'!$F95</f>
        <v>4.6709640177025204E-2</v>
      </c>
      <c r="O95" s="2">
        <f>'Number of Firms per 1000 Capita'!O95/'Number of Firms per 1000 Capita'!$F95</f>
        <v>1.3613623244179335E-2</v>
      </c>
      <c r="P95" s="2">
        <f>'Number of Firms per 1000 Capita'!P95/'Number of Firms per 1000 Capita'!$F95</f>
        <v>3.0017317683278814E-2</v>
      </c>
      <c r="Q95" s="2">
        <f>'Number of Firms per 1000 Capita'!Q95/'Number of Firms per 1000 Capita'!$F95</f>
        <v>8.466422936309409E-2</v>
      </c>
      <c r="R95" s="2">
        <f>'Number of Firms per 1000 Capita'!R95/'Number of Firms per 1000 Capita'!$F95</f>
        <v>0.10583028670386761</v>
      </c>
      <c r="S95" s="2">
        <f>'Number of Firms per 1000 Capita'!S95/'Number of Firms per 1000 Capita'!$F95</f>
        <v>5.3348085433904173E-2</v>
      </c>
      <c r="T95" s="2">
        <f>'Number of Firms per 1000 Capita'!T95/'Number of Firms per 1000 Capita'!$F95</f>
        <v>2.9343852222436018E-2</v>
      </c>
      <c r="U95" s="2">
        <f>'Number of Firms per 1000 Capita'!U95/'Number of Firms per 1000 Capita'!$F95</f>
        <v>9.27939195689821E-2</v>
      </c>
      <c r="V95" s="2">
        <f>'Number of Firms per 1000 Capita'!V95/'Number of Firms per 1000 Capita'!$F95</f>
        <v>5.1375793727150273E-2</v>
      </c>
      <c r="W95" s="2">
        <f>'Number of Firms per 1000 Capita'!W95/'Number of Firms per 1000 Capita'!$F95</f>
        <v>4.4929767173369245E-2</v>
      </c>
      <c r="X95" s="2">
        <f>'Number of Firms per 1000 Capita'!X95/'Number of Firms per 1000 Capita'!$F95</f>
        <v>0.11242062728497208</v>
      </c>
      <c r="Y95" s="2">
        <f>'Number of Firms per 1000 Capita'!Y95/'Number of Firms per 1000 Capita'!$F95</f>
        <v>1.5393496247835289E-3</v>
      </c>
      <c r="Z95" s="2">
        <f>'Number of Firms per 1000 Capita'!Z95/'Number of Firms per 1000 Capita'!$F95</f>
        <v>0</v>
      </c>
    </row>
    <row r="96" spans="1:26" x14ac:dyDescent="0.45">
      <c r="A96" s="2" t="s">
        <v>577</v>
      </c>
      <c r="B96" s="2">
        <v>550281</v>
      </c>
      <c r="C96" s="2" t="s">
        <v>470</v>
      </c>
      <c r="D96" s="2">
        <v>35.994032900000001</v>
      </c>
      <c r="E96" s="2">
        <v>-78.898618999999997</v>
      </c>
      <c r="F96" s="3">
        <f t="shared" si="1"/>
        <v>1.00203982924316</v>
      </c>
      <c r="G96" s="2">
        <f>'Number of Firms per 1000 Capita'!G96/'Number of Firms per 1000 Capita'!$F96</f>
        <v>4.3950959981494337E-3</v>
      </c>
      <c r="H96" s="2">
        <f>'Number of Firms per 1000 Capita'!H96/'Number of Firms per 1000 Capita'!$F96</f>
        <v>0</v>
      </c>
      <c r="I96" s="2">
        <f>'Number of Firms per 1000 Capita'!I96/'Number of Firms per 1000 Capita'!$F96</f>
        <v>0</v>
      </c>
      <c r="J96" s="2">
        <f>'Number of Firms per 1000 Capita'!J96/'Number of Firms per 1000 Capita'!$F96</f>
        <v>8.8658969991378039E-2</v>
      </c>
      <c r="K96" s="2">
        <f>'Number of Firms per 1000 Capita'!K96/'Number of Firms per 1000 Capita'!$F96</f>
        <v>1.7433179820410909E-2</v>
      </c>
      <c r="L96" s="2">
        <f>'Number of Firms per 1000 Capita'!L96/'Number of Firms per 1000 Capita'!$F96</f>
        <v>1.4194688032300801E-2</v>
      </c>
      <c r="M96" s="2">
        <f>'Number of Firms per 1000 Capita'!M96/'Number of Firms per 1000 Capita'!$F96</f>
        <v>7.2739890227745879E-2</v>
      </c>
      <c r="N96" s="2">
        <f>'Number of Firms per 1000 Capita'!N96/'Number of Firms per 1000 Capita'!$F96</f>
        <v>2.4520009252833683E-2</v>
      </c>
      <c r="O96" s="2">
        <f>'Number of Firms per 1000 Capita'!O96/'Number of Firms per 1000 Capita'!$F96</f>
        <v>2.0272117426871069E-2</v>
      </c>
      <c r="P96" s="2">
        <f>'Number of Firms per 1000 Capita'!P96/'Number of Firms per 1000 Capita'!$F96</f>
        <v>3.3141967909490463E-2</v>
      </c>
      <c r="Q96" s="2">
        <f>'Number of Firms per 1000 Capita'!Q96/'Number of Firms per 1000 Capita'!$F96</f>
        <v>6.5884381637330972E-2</v>
      </c>
      <c r="R96" s="2">
        <f>'Number of Firms per 1000 Capita'!R96/'Number of Firms per 1000 Capita'!$F96</f>
        <v>0.2074527369461443</v>
      </c>
      <c r="S96" s="2">
        <f>'Number of Firms per 1000 Capita'!S96/'Number of Firms per 1000 Capita'!$F96</f>
        <v>8.4305932328139127E-2</v>
      </c>
      <c r="T96" s="2">
        <f>'Number of Firms per 1000 Capita'!T96/'Number of Firms per 1000 Capita'!$F96</f>
        <v>5.7430656320316277E-2</v>
      </c>
      <c r="U96" s="2">
        <f>'Number of Firms per 1000 Capita'!U96/'Number of Firms per 1000 Capita'!$F96</f>
        <v>0.10459907892246545</v>
      </c>
      <c r="V96" s="2">
        <f>'Number of Firms per 1000 Capita'!V96/'Number of Firms per 1000 Capita'!$F96</f>
        <v>6.3886610729081236E-2</v>
      </c>
      <c r="W96" s="2">
        <f>'Number of Firms per 1000 Capita'!W96/'Number of Firms per 1000 Capita'!$F96</f>
        <v>3.0155826130843479E-2</v>
      </c>
      <c r="X96" s="2">
        <f>'Number of Firms per 1000 Capita'!X96/'Number of Firms per 1000 Capita'!$F96</f>
        <v>0.11166487918743297</v>
      </c>
      <c r="Y96" s="2">
        <f>'Number of Firms per 1000 Capita'!Y96/'Number of Firms per 1000 Capita'!$F96</f>
        <v>1.3038083822261477E-3</v>
      </c>
      <c r="Z96" s="2">
        <f>'Number of Firms per 1000 Capita'!Z96/'Number of Firms per 1000 Capita'!$F96</f>
        <v>0</v>
      </c>
    </row>
    <row r="97" spans="1:26" x14ac:dyDescent="0.45">
      <c r="A97" s="2" t="s">
        <v>578</v>
      </c>
      <c r="B97" s="2">
        <v>165833</v>
      </c>
      <c r="C97" s="2" t="s">
        <v>468</v>
      </c>
      <c r="D97" s="2">
        <v>44.811349</v>
      </c>
      <c r="E97" s="2">
        <v>-91.498494100000002</v>
      </c>
      <c r="F97" s="3">
        <f t="shared" si="1"/>
        <v>1.0025034137460174</v>
      </c>
      <c r="G97" s="2">
        <f>'Number of Firms per 1000 Capita'!G97/'Number of Firms per 1000 Capita'!$F97</f>
        <v>1.6158397815202549E-2</v>
      </c>
      <c r="H97" s="2">
        <f>'Number of Firms per 1000 Capita'!H97/'Number of Firms per 1000 Capita'!$F97</f>
        <v>0</v>
      </c>
      <c r="I97" s="2">
        <f>'Number of Firms per 1000 Capita'!I97/'Number of Firms per 1000 Capita'!$F97</f>
        <v>0</v>
      </c>
      <c r="J97" s="2">
        <f>'Number of Firms per 1000 Capita'!J97/'Number of Firms per 1000 Capita'!$F97</f>
        <v>0.1491427704445456</v>
      </c>
      <c r="K97" s="2">
        <f>'Number of Firms per 1000 Capita'!K97/'Number of Firms per 1000 Capita'!$F97</f>
        <v>3.8158094371112124E-2</v>
      </c>
      <c r="L97" s="2">
        <f>'Number of Firms per 1000 Capita'!L97/'Number of Firms per 1000 Capita'!$F97</f>
        <v>2.4427249279320287E-2</v>
      </c>
      <c r="M97" s="2">
        <f>'Number of Firms per 1000 Capita'!M97/'Number of Firms per 1000 Capita'!$F97</f>
        <v>0.13434987103626156</v>
      </c>
      <c r="N97" s="2">
        <f>'Number of Firms per 1000 Capita'!N97/'Number of Firms per 1000 Capita'!$F97</f>
        <v>4.5213169473524509E-2</v>
      </c>
      <c r="O97" s="2">
        <f>'Number of Firms per 1000 Capita'!O97/'Number of Firms per 1000 Capita'!$F97</f>
        <v>7.2067971476255498E-3</v>
      </c>
      <c r="P97" s="2">
        <f>'Number of Firms per 1000 Capita'!P97/'Number of Firms per 1000 Capita'!$F97</f>
        <v>4.3240782885753302E-2</v>
      </c>
      <c r="Q97" s="2">
        <f>'Number of Firms per 1000 Capita'!Q97/'Number of Firms per 1000 Capita'!$F97</f>
        <v>8.5874677590653925E-2</v>
      </c>
      <c r="R97" s="2">
        <f>'Number of Firms per 1000 Capita'!R97/'Number of Firms per 1000 Capita'!$F97</f>
        <v>9.0426338947049018E-2</v>
      </c>
      <c r="S97" s="2">
        <f>'Number of Firms per 1000 Capita'!S97/'Number of Firms per 1000 Capita'!$F97</f>
        <v>6.0688818085267784E-2</v>
      </c>
      <c r="T97" s="2">
        <f>'Number of Firms per 1000 Capita'!T97/'Number of Firms per 1000 Capita'!$F97</f>
        <v>1.7296313154301319E-2</v>
      </c>
      <c r="U97" s="2">
        <f>'Number of Firms per 1000 Capita'!U97/'Number of Firms per 1000 Capita'!$F97</f>
        <v>9.277803064785313E-2</v>
      </c>
      <c r="V97" s="2">
        <f>'Number of Firms per 1000 Capita'!V97/'Number of Firms per 1000 Capita'!$F97</f>
        <v>4.7261417083902295E-2</v>
      </c>
      <c r="W97" s="2">
        <f>'Number of Firms per 1000 Capita'!W97/'Number of Firms per 1000 Capita'!$F97</f>
        <v>4.6882111970869368E-2</v>
      </c>
      <c r="X97" s="2">
        <f>'Number of Firms per 1000 Capita'!X97/'Number of Firms per 1000 Capita'!$F97</f>
        <v>9.4750417235624329E-2</v>
      </c>
      <c r="Y97" s="2">
        <f>'Number of Firms per 1000 Capita'!Y97/'Number of Firms per 1000 Capita'!$F97</f>
        <v>0</v>
      </c>
      <c r="Z97" s="2">
        <f>'Number of Firms per 1000 Capita'!Z97/'Number of Firms per 1000 Capita'!$F97</f>
        <v>8.6481565771506595E-3</v>
      </c>
    </row>
    <row r="98" spans="1:26" x14ac:dyDescent="0.45">
      <c r="A98" s="2" t="s">
        <v>579</v>
      </c>
      <c r="B98" s="2">
        <v>179957</v>
      </c>
      <c r="C98" s="2" t="s">
        <v>480</v>
      </c>
      <c r="D98" s="2">
        <v>32.792000000000002</v>
      </c>
      <c r="E98" s="2">
        <v>-115.56305140000001</v>
      </c>
      <c r="F98" s="3">
        <f t="shared" si="1"/>
        <v>0.99776825566863059</v>
      </c>
      <c r="G98" s="2">
        <f>'Number of Firms per 1000 Capita'!G98/'Number of Firms per 1000 Capita'!$F98</f>
        <v>2.0353508302088912E-2</v>
      </c>
      <c r="H98" s="2">
        <f>'Number of Firms per 1000 Capita'!H98/'Number of Firms per 1000 Capita'!$F98</f>
        <v>0</v>
      </c>
      <c r="I98" s="2">
        <f>'Number of Firms per 1000 Capita'!I98/'Number of Firms per 1000 Capita'!$F98</f>
        <v>0</v>
      </c>
      <c r="J98" s="2">
        <f>'Number of Firms per 1000 Capita'!J98/'Number of Firms per 1000 Capita'!$F98</f>
        <v>5.4543831458668091E-2</v>
      </c>
      <c r="K98" s="2">
        <f>'Number of Firms per 1000 Capita'!K98/'Number of Firms per 1000 Capita'!$F98</f>
        <v>1.9193001249776825E-2</v>
      </c>
      <c r="L98" s="2">
        <f>'Number of Firms per 1000 Capita'!L98/'Number of Firms per 1000 Capita'!$F98</f>
        <v>3.6689876807712914E-2</v>
      </c>
      <c r="M98" s="2">
        <f>'Number of Firms per 1000 Capita'!M98/'Number of Firms per 1000 Capita'!$F98</f>
        <v>0.14970540974825924</v>
      </c>
      <c r="N98" s="2">
        <f>'Number of Firms per 1000 Capita'!N98/'Number of Firms per 1000 Capita'!$F98</f>
        <v>8.4984824138546688E-2</v>
      </c>
      <c r="O98" s="2">
        <f>'Number of Firms per 1000 Capita'!O98/'Number of Firms per 1000 Capita'!$F98</f>
        <v>8.9269773254775919E-3</v>
      </c>
      <c r="P98" s="2">
        <f>'Number of Firms per 1000 Capita'!P98/'Number of Firms per 1000 Capita'!$F98</f>
        <v>2.7227280842706661E-2</v>
      </c>
      <c r="Q98" s="2">
        <f>'Number of Firms per 1000 Capita'!Q98/'Number of Firms per 1000 Capita'!$F98</f>
        <v>6.4452776289948221E-2</v>
      </c>
      <c r="R98" s="2">
        <f>'Number of Firms per 1000 Capita'!R98/'Number of Firms per 1000 Capita'!$F98</f>
        <v>5.3561863952865559E-2</v>
      </c>
      <c r="S98" s="2">
        <f>'Number of Firms per 1000 Capita'!S98/'Number of Firms per 1000 Capita'!$F98</f>
        <v>0.13488662738796645</v>
      </c>
      <c r="T98" s="2">
        <f>'Number of Firms per 1000 Capita'!T98/'Number of Firms per 1000 Capita'!$F98</f>
        <v>1.7229066238171754E-2</v>
      </c>
      <c r="U98" s="2">
        <f>'Number of Firms per 1000 Capita'!U98/'Number of Firms per 1000 Capita'!$F98</f>
        <v>0.10881985359757186</v>
      </c>
      <c r="V98" s="2">
        <f>'Number of Firms per 1000 Capita'!V98/'Number of Firms per 1000 Capita'!$F98</f>
        <v>1.642563827887877E-2</v>
      </c>
      <c r="W98" s="2">
        <f>'Number of Firms per 1000 Capita'!W98/'Number of Firms per 1000 Capita'!$F98</f>
        <v>3.3922513836814855E-2</v>
      </c>
      <c r="X98" s="2">
        <f>'Number of Firms per 1000 Capita'!X98/'Number of Firms per 1000 Capita'!$F98</f>
        <v>0.16684520621317622</v>
      </c>
      <c r="Y98" s="2">
        <f>'Number of Firms per 1000 Capita'!Y98/'Number of Firms per 1000 Capita'!$F98</f>
        <v>0</v>
      </c>
      <c r="Z98" s="2">
        <f>'Number of Firms per 1000 Capita'!Z98/'Number of Firms per 1000 Capita'!$F98</f>
        <v>0</v>
      </c>
    </row>
    <row r="99" spans="1:26" x14ac:dyDescent="0.45">
      <c r="A99" s="2" t="s">
        <v>580</v>
      </c>
      <c r="B99" s="2">
        <v>150253</v>
      </c>
      <c r="C99" s="2" t="s">
        <v>514</v>
      </c>
      <c r="D99" s="2">
        <v>37.703064599999998</v>
      </c>
      <c r="E99" s="2">
        <v>-85.864940799999999</v>
      </c>
      <c r="F99" s="3">
        <f t="shared" si="1"/>
        <v>1.0032038446135363</v>
      </c>
      <c r="G99" s="2">
        <f>'Number of Firms per 1000 Capita'!G99/'Number of Firms per 1000 Capita'!$F99</f>
        <v>1.1213456147376852E-2</v>
      </c>
      <c r="H99" s="2">
        <f>'Number of Firms per 1000 Capita'!H99/'Number of Firms per 1000 Capita'!$F99</f>
        <v>0</v>
      </c>
      <c r="I99" s="2">
        <f>'Number of Firms per 1000 Capita'!I99/'Number of Firms per 1000 Capita'!$F99</f>
        <v>0</v>
      </c>
      <c r="J99" s="2">
        <f>'Number of Firms per 1000 Capita'!J99/'Number of Firms per 1000 Capita'!$F99</f>
        <v>0.18512214657589104</v>
      </c>
      <c r="K99" s="2">
        <f>'Number of Firms per 1000 Capita'!K99/'Number of Firms per 1000 Capita'!$F99</f>
        <v>2.4329195034040848E-2</v>
      </c>
      <c r="L99" s="2">
        <f>'Number of Firms per 1000 Capita'!L99/'Number of Firms per 1000 Capita'!$F99</f>
        <v>2.222667200640769E-2</v>
      </c>
      <c r="M99" s="2">
        <f>'Number of Firms per 1000 Capita'!M99/'Number of Firms per 1000 Capita'!$F99</f>
        <v>0.12645174209050861</v>
      </c>
      <c r="N99" s="2">
        <f>'Number of Firms per 1000 Capita'!N99/'Number of Firms per 1000 Capita'!$F99</f>
        <v>4.6756107328794552E-2</v>
      </c>
      <c r="O99" s="2">
        <f>'Number of Firms per 1000 Capita'!O99/'Number of Firms per 1000 Capita'!$F99</f>
        <v>9.3111734080897086E-3</v>
      </c>
      <c r="P99" s="2">
        <f>'Number of Firms per 1000 Capita'!P99/'Number of Firms per 1000 Capita'!$F99</f>
        <v>2.1525830997196634E-2</v>
      </c>
      <c r="Q99" s="2">
        <f>'Number of Firms per 1000 Capita'!Q99/'Number of Firms per 1000 Capita'!$F99</f>
        <v>9.8618342010412488E-2</v>
      </c>
      <c r="R99" s="2">
        <f>'Number of Firms per 1000 Capita'!R99/'Number of Firms per 1000 Capita'!$F99</f>
        <v>7.4189026832198635E-2</v>
      </c>
      <c r="S99" s="2">
        <f>'Number of Firms per 1000 Capita'!S99/'Number of Firms per 1000 Capita'!$F99</f>
        <v>9.3211854225070084E-2</v>
      </c>
      <c r="T99" s="2">
        <f>'Number of Firms per 1000 Capita'!T99/'Number of Firms per 1000 Capita'!$F99</f>
        <v>1.9423307969563475E-2</v>
      </c>
      <c r="U99" s="2">
        <f>'Number of Firms per 1000 Capita'!U99/'Number of Firms per 1000 Capita'!$F99</f>
        <v>8.4901882258710454E-2</v>
      </c>
      <c r="V99" s="2">
        <f>'Number of Firms per 1000 Capita'!V99/'Number of Firms per 1000 Capita'!$F99</f>
        <v>2.7132559070885062E-2</v>
      </c>
      <c r="W99" s="2">
        <f>'Number of Firms per 1000 Capita'!W99/'Number of Firms per 1000 Capita'!$F99</f>
        <v>3.0837004405286344E-2</v>
      </c>
      <c r="X99" s="2">
        <f>'Number of Firms per 1000 Capita'!X99/'Number of Firms per 1000 Capita'!$F99</f>
        <v>0.11633960752903484</v>
      </c>
      <c r="Y99" s="2">
        <f>'Number of Firms per 1000 Capita'!Y99/'Number of Firms per 1000 Capita'!$F99</f>
        <v>2.803364036844213E-3</v>
      </c>
      <c r="Z99" s="2">
        <f>'Number of Firms per 1000 Capita'!Z99/'Number of Firms per 1000 Capita'!$F99</f>
        <v>8.8105726872246687E-3</v>
      </c>
    </row>
    <row r="100" spans="1:26" x14ac:dyDescent="0.45">
      <c r="A100" s="2" t="s">
        <v>581</v>
      </c>
      <c r="B100" s="2">
        <v>202924</v>
      </c>
      <c r="C100" s="2" t="s">
        <v>506</v>
      </c>
      <c r="D100" s="2">
        <v>41.681993499999997</v>
      </c>
      <c r="E100" s="2">
        <v>-85.9766671</v>
      </c>
      <c r="F100" s="3">
        <f t="shared" si="1"/>
        <v>1.0028811063448364</v>
      </c>
      <c r="G100" s="2">
        <f>'Number of Firms per 1000 Capita'!G100/'Number of Firms per 1000 Capita'!$F100</f>
        <v>1.1716499135668097E-2</v>
      </c>
      <c r="H100" s="2">
        <f>'Number of Firms per 1000 Capita'!H100/'Number of Firms per 1000 Capita'!$F100</f>
        <v>0</v>
      </c>
      <c r="I100" s="2">
        <f>'Number of Firms per 1000 Capita'!I100/'Number of Firms per 1000 Capita'!$F100</f>
        <v>0</v>
      </c>
      <c r="J100" s="2">
        <f>'Number of Firms per 1000 Capita'!J100/'Number of Firms per 1000 Capita'!$F100</f>
        <v>0.1050003201229272</v>
      </c>
      <c r="K100" s="2">
        <f>'Number of Firms per 1000 Capita'!K100/'Number of Firms per 1000 Capita'!$F100</f>
        <v>7.5805109161918183E-2</v>
      </c>
      <c r="L100" s="2">
        <f>'Number of Firms per 1000 Capita'!L100/'Number of Firms per 1000 Capita'!$F100</f>
        <v>4.3536718099750307E-2</v>
      </c>
      <c r="M100" s="2">
        <f>'Number of Firms per 1000 Capita'!M100/'Number of Firms per 1000 Capita'!$F100</f>
        <v>0.12427172034061079</v>
      </c>
      <c r="N100" s="2">
        <f>'Number of Firms per 1000 Capita'!N100/'Number of Firms per 1000 Capita'!$F100</f>
        <v>8.0286830142774823E-2</v>
      </c>
      <c r="O100" s="2">
        <f>'Number of Firms per 1000 Capita'!O100/'Number of Firms per 1000 Capita'!$F100</f>
        <v>7.1067289839298296E-3</v>
      </c>
      <c r="P100" s="2">
        <f>'Number of Firms per 1000 Capita'!P100/'Number of Firms per 1000 Capita'!$F100</f>
        <v>3.1564120622318968E-2</v>
      </c>
      <c r="Q100" s="2">
        <f>'Number of Firms per 1000 Capita'!Q100/'Number of Firms per 1000 Capita'!$F100</f>
        <v>0.1042960496830783</v>
      </c>
      <c r="R100" s="2">
        <f>'Number of Firms per 1000 Capita'!R100/'Number of Firms per 1000 Capita'!$F100</f>
        <v>7.4652666623983607E-2</v>
      </c>
      <c r="S100" s="2">
        <f>'Number of Firms per 1000 Capita'!S100/'Number of Firms per 1000 Capita'!$F100</f>
        <v>6.857033100710673E-2</v>
      </c>
      <c r="T100" s="2">
        <f>'Number of Firms per 1000 Capita'!T100/'Number of Firms per 1000 Capita'!$F100</f>
        <v>2.0423842755618156E-2</v>
      </c>
      <c r="U100" s="2">
        <f>'Number of Firms per 1000 Capita'!U100/'Number of Firms per 1000 Capita'!$F100</f>
        <v>7.0747166912094248E-2</v>
      </c>
      <c r="V100" s="2">
        <f>'Number of Firms per 1000 Capita'!V100/'Number of Firms per 1000 Capita'!$F100</f>
        <v>2.3881170369421858E-2</v>
      </c>
      <c r="W100" s="2">
        <f>'Number of Firms per 1000 Capita'!W100/'Number of Firms per 1000 Capita'!$F100</f>
        <v>2.8747038862923364E-2</v>
      </c>
      <c r="X100" s="2">
        <f>'Number of Firms per 1000 Capita'!X100/'Number of Firms per 1000 Capita'!$F100</f>
        <v>0.13048210512836927</v>
      </c>
      <c r="Y100" s="2">
        <f>'Number of Firms per 1000 Capita'!Y100/'Number of Firms per 1000 Capita'!$F100</f>
        <v>1.7926883923426596E-3</v>
      </c>
      <c r="Z100" s="2">
        <f>'Number of Firms per 1000 Capita'!Z100/'Number of Firms per 1000 Capita'!$F100</f>
        <v>0</v>
      </c>
    </row>
    <row r="101" spans="1:26" x14ac:dyDescent="0.45">
      <c r="A101" s="2" t="s">
        <v>582</v>
      </c>
      <c r="B101" s="2">
        <v>86883</v>
      </c>
      <c r="C101" s="2" t="s">
        <v>451</v>
      </c>
      <c r="D101" s="2">
        <v>42.089796499999999</v>
      </c>
      <c r="E101" s="2">
        <v>-76.807733799999994</v>
      </c>
      <c r="F101" s="3">
        <f t="shared" si="1"/>
        <v>1.0002143163309045</v>
      </c>
      <c r="G101" s="2">
        <f>'Number of Firms per 1000 Capita'!G101/'Number of Firms per 1000 Capita'!$F101</f>
        <v>0</v>
      </c>
      <c r="H101" s="2">
        <f>'Number of Firms per 1000 Capita'!H101/'Number of Firms per 1000 Capita'!$F101</f>
        <v>0</v>
      </c>
      <c r="I101" s="2">
        <f>'Number of Firms per 1000 Capita'!I101/'Number of Firms per 1000 Capita'!$F101</f>
        <v>0</v>
      </c>
      <c r="J101" s="2">
        <f>'Number of Firms per 1000 Capita'!J101/'Number of Firms per 1000 Capita'!$F101</f>
        <v>0.12087441063009002</v>
      </c>
      <c r="K101" s="2">
        <f>'Number of Firms per 1000 Capita'!K101/'Number of Firms per 1000 Capita'!$F101</f>
        <v>2.2717531075867981E-2</v>
      </c>
      <c r="L101" s="2">
        <f>'Number of Firms per 1000 Capita'!L101/'Number of Firms per 1000 Capita'!$F101</f>
        <v>2.3146163737676813E-2</v>
      </c>
      <c r="M101" s="2">
        <f>'Number of Firms per 1000 Capita'!M101/'Number of Firms per 1000 Capita'!$F101</f>
        <v>0.15730818688384055</v>
      </c>
      <c r="N101" s="2">
        <f>'Number of Firms per 1000 Capita'!N101/'Number of Firms per 1000 Capita'!$F101</f>
        <v>2.5503643377625375E-2</v>
      </c>
      <c r="O101" s="2">
        <f>'Number of Firms per 1000 Capita'!O101/'Number of Firms per 1000 Capita'!$F101</f>
        <v>1.4144877839691384E-2</v>
      </c>
      <c r="P101" s="2">
        <f>'Number of Firms per 1000 Capita'!P101/'Number of Firms per 1000 Capita'!$F101</f>
        <v>2.9147021003000428E-2</v>
      </c>
      <c r="Q101" s="2">
        <f>'Number of Firms per 1000 Capita'!Q101/'Number of Firms per 1000 Capita'!$F101</f>
        <v>6.5580797256750964E-2</v>
      </c>
      <c r="R101" s="2">
        <f>'Number of Firms per 1000 Capita'!R101/'Number of Firms per 1000 Capita'!$F101</f>
        <v>9.0227175310758675E-2</v>
      </c>
      <c r="S101" s="2">
        <f>'Number of Firms per 1000 Capita'!S101/'Number of Firms per 1000 Capita'!$F101</f>
        <v>6.0008572653236184E-2</v>
      </c>
      <c r="T101" s="2">
        <f>'Number of Firms per 1000 Capita'!T101/'Number of Firms per 1000 Capita'!$F101</f>
        <v>1.9288469781397342E-2</v>
      </c>
      <c r="U101" s="2">
        <f>'Number of Firms per 1000 Capita'!U101/'Number of Firms per 1000 Capita'!$F101</f>
        <v>0.16373767681097301</v>
      </c>
      <c r="V101" s="2">
        <f>'Number of Firms per 1000 Capita'!V101/'Number of Firms per 1000 Capita'!$F101</f>
        <v>3.5790827261037293E-2</v>
      </c>
      <c r="W101" s="2">
        <f>'Number of Firms per 1000 Capita'!W101/'Number of Firms per 1000 Capita'!$F101</f>
        <v>4.8864123446206609E-2</v>
      </c>
      <c r="X101" s="2">
        <f>'Number of Firms per 1000 Capita'!X101/'Number of Firms per 1000 Capita'!$F101</f>
        <v>0.12387483926275182</v>
      </c>
      <c r="Y101" s="2">
        <f>'Number of Firms per 1000 Capita'!Y101/'Number of Firms per 1000 Capita'!$F101</f>
        <v>0</v>
      </c>
      <c r="Z101" s="2">
        <f>'Number of Firms per 1000 Capita'!Z101/'Number of Firms per 1000 Capita'!$F101</f>
        <v>0</v>
      </c>
    </row>
    <row r="102" spans="1:26" x14ac:dyDescent="0.45">
      <c r="A102" s="2" t="s">
        <v>583</v>
      </c>
      <c r="B102" s="2">
        <v>838527</v>
      </c>
      <c r="C102" s="2" t="s">
        <v>445</v>
      </c>
      <c r="D102" s="2">
        <v>31.7775757</v>
      </c>
      <c r="E102" s="2">
        <v>-106.4424559</v>
      </c>
      <c r="F102" s="3">
        <f t="shared" si="1"/>
        <v>1.0020428101962873</v>
      </c>
      <c r="G102" s="2">
        <f>'Number of Firms per 1000 Capita'!G102/'Number of Firms per 1000 Capita'!$F102</f>
        <v>1.5691150783077243E-3</v>
      </c>
      <c r="H102" s="2">
        <f>'Number of Firms per 1000 Capita'!H102/'Number of Firms per 1000 Capita'!$F102</f>
        <v>6.8093673209580481E-4</v>
      </c>
      <c r="I102" s="2">
        <f>'Number of Firms per 1000 Capita'!I102/'Number of Firms per 1000 Capita'!$F102</f>
        <v>0</v>
      </c>
      <c r="J102" s="2">
        <f>'Number of Firms per 1000 Capita'!J102/'Number of Firms per 1000 Capita'!$F102</f>
        <v>0.16083429552654172</v>
      </c>
      <c r="K102" s="2">
        <f>'Number of Firms per 1000 Capita'!K102/'Number of Firms per 1000 Capita'!$F102</f>
        <v>2.3063031056636173E-2</v>
      </c>
      <c r="L102" s="2">
        <f>'Number of Firms per 1000 Capita'!L102/'Number of Firms per 1000 Capita'!$F102</f>
        <v>3.3084643396393998E-2</v>
      </c>
      <c r="M102" s="2">
        <f>'Number of Firms per 1000 Capita'!M102/'Number of Firms per 1000 Capita'!$F102</f>
        <v>0.1024513722355449</v>
      </c>
      <c r="N102" s="2">
        <f>'Number of Firms per 1000 Capita'!N102/'Number of Firms per 1000 Capita'!$F102</f>
        <v>7.7212304230689519E-2</v>
      </c>
      <c r="O102" s="2">
        <f>'Number of Firms per 1000 Capita'!O102/'Number of Firms per 1000 Capita'!$F102</f>
        <v>7.549515942801315E-3</v>
      </c>
      <c r="P102" s="2">
        <f>'Number of Firms per 1000 Capita'!P102/'Number of Firms per 1000 Capita'!$F102</f>
        <v>2.8614145720460667E-2</v>
      </c>
      <c r="Q102" s="2">
        <f>'Number of Firms per 1000 Capita'!Q102/'Number of Firms per 1000 Capita'!$F102</f>
        <v>6.9411137756461502E-2</v>
      </c>
      <c r="R102" s="2">
        <f>'Number of Firms per 1000 Capita'!R102/'Number of Firms per 1000 Capita'!$F102</f>
        <v>8.456938153181158E-2</v>
      </c>
      <c r="S102" s="2">
        <f>'Number of Firms per 1000 Capita'!S102/'Number of Firms per 1000 Capita'!$F102</f>
        <v>0.11463421855108506</v>
      </c>
      <c r="T102" s="2">
        <f>'Number of Firms per 1000 Capita'!T102/'Number of Firms per 1000 Capita'!$F102</f>
        <v>1.7852384758859578E-2</v>
      </c>
      <c r="U102" s="2">
        <f>'Number of Firms per 1000 Capita'!U102/'Number of Firms per 1000 Capita'!$F102</f>
        <v>9.0342540782189076E-2</v>
      </c>
      <c r="V102" s="2">
        <f>'Number of Firms per 1000 Capita'!V102/'Number of Firms per 1000 Capita'!$F102</f>
        <v>3.3987624715042783E-2</v>
      </c>
      <c r="W102" s="2">
        <f>'Number of Firms per 1000 Capita'!W102/'Number of Firms per 1000 Capita'!$F102</f>
        <v>3.7999230245433287E-2</v>
      </c>
      <c r="X102" s="2">
        <f>'Number of Firms per 1000 Capita'!X102/'Number of Firms per 1000 Capita'!$F102</f>
        <v>0.11694348225123606</v>
      </c>
      <c r="Y102" s="2">
        <f>'Number of Firms per 1000 Capita'!Y102/'Number of Firms per 1000 Capita'!$F102</f>
        <v>7.6975456671699678E-4</v>
      </c>
      <c r="Z102" s="2">
        <f>'Number of Firms per 1000 Capita'!Z102/'Number of Firms per 1000 Capita'!$F102</f>
        <v>4.736951179796903E-4</v>
      </c>
    </row>
    <row r="103" spans="1:26" x14ac:dyDescent="0.45">
      <c r="A103" s="2" t="s">
        <v>584</v>
      </c>
      <c r="B103" s="2">
        <v>277794</v>
      </c>
      <c r="C103" s="2" t="s">
        <v>459</v>
      </c>
      <c r="D103" s="2">
        <v>42.129224100000002</v>
      </c>
      <c r="E103" s="2">
        <v>-80.085059000000001</v>
      </c>
      <c r="F103" s="3">
        <f t="shared" si="1"/>
        <v>1.0020356779343225</v>
      </c>
      <c r="G103" s="2">
        <f>'Number of Firms per 1000 Capita'!G103/'Number of Firms per 1000 Capita'!$F103</f>
        <v>7.4998660738201106E-3</v>
      </c>
      <c r="H103" s="2">
        <f>'Number of Firms per 1000 Capita'!H103/'Number of Firms per 1000 Capita'!$F103</f>
        <v>6.857020410349815E-3</v>
      </c>
      <c r="I103" s="2">
        <f>'Number of Firms per 1000 Capita'!I103/'Number of Firms per 1000 Capita'!$F103</f>
        <v>0</v>
      </c>
      <c r="J103" s="2">
        <f>'Number of Firms per 1000 Capita'!J103/'Number of Firms per 1000 Capita'!$F103</f>
        <v>0.10939090373386189</v>
      </c>
      <c r="K103" s="2">
        <f>'Number of Firms per 1000 Capita'!K103/'Number of Firms per 1000 Capita'!$F103</f>
        <v>3.7606471313012264E-2</v>
      </c>
      <c r="L103" s="2">
        <f>'Number of Firms per 1000 Capita'!L103/'Number of Firms per 1000 Capita'!$F103</f>
        <v>3.0267316655059731E-2</v>
      </c>
      <c r="M103" s="2">
        <f>'Number of Firms per 1000 Capita'!M103/'Number of Firms per 1000 Capita'!$F103</f>
        <v>0.12964054213317619</v>
      </c>
      <c r="N103" s="2">
        <f>'Number of Firms per 1000 Capita'!N103/'Number of Firms per 1000 Capita'!$F103</f>
        <v>4.3445652756200777E-2</v>
      </c>
      <c r="O103" s="2">
        <f>'Number of Firms per 1000 Capita'!O103/'Number of Firms per 1000 Capita'!$F103</f>
        <v>1.4839020731772646E-2</v>
      </c>
      <c r="P103" s="2">
        <f>'Number of Firms per 1000 Capita'!P103/'Number of Firms per 1000 Capita'!$F103</f>
        <v>3.5356511490866237E-2</v>
      </c>
      <c r="Q103" s="2">
        <f>'Number of Firms per 1000 Capita'!Q103/'Number of Firms per 1000 Capita'!$F103</f>
        <v>8.7534151175871849E-2</v>
      </c>
      <c r="R103" s="2">
        <f>'Number of Firms per 1000 Capita'!R103/'Number of Firms per 1000 Capita'!$F103</f>
        <v>0.10874805807039159</v>
      </c>
      <c r="S103" s="2">
        <f>'Number of Firms per 1000 Capita'!S103/'Number of Firms per 1000 Capita'!$F103</f>
        <v>6.8945197407189157E-2</v>
      </c>
      <c r="T103" s="2">
        <f>'Number of Firms per 1000 Capita'!T103/'Number of Firms per 1000 Capita'!$F103</f>
        <v>2.1803182086034177E-2</v>
      </c>
      <c r="U103" s="2">
        <f>'Number of Firms per 1000 Capita'!U103/'Number of Firms per 1000 Capita'!$F103</f>
        <v>0.10312315851502651</v>
      </c>
      <c r="V103" s="2">
        <f>'Number of Firms per 1000 Capita'!V103/'Number of Firms per 1000 Capita'!$F103</f>
        <v>4.1195692934054749E-2</v>
      </c>
      <c r="W103" s="2">
        <f>'Number of Firms per 1000 Capita'!W103/'Number of Firms per 1000 Capita'!$F103</f>
        <v>3.7070766593453687E-2</v>
      </c>
      <c r="X103" s="2">
        <f>'Number of Firms per 1000 Capita'!X103/'Number of Firms per 1000 Capita'!$F103</f>
        <v>0.11871216585418116</v>
      </c>
      <c r="Y103" s="2">
        <f>'Number of Firms per 1000 Capita'!Y103/'Number of Firms per 1000 Capita'!$F103</f>
        <v>0</v>
      </c>
      <c r="Z103" s="2">
        <f>'Number of Firms per 1000 Capita'!Z103/'Number of Firms per 1000 Capita'!$F103</f>
        <v>0</v>
      </c>
    </row>
    <row r="104" spans="1:26" x14ac:dyDescent="0.45">
      <c r="A104" s="2" t="s">
        <v>585</v>
      </c>
      <c r="B104" s="2">
        <v>363471</v>
      </c>
      <c r="C104" s="2" t="s">
        <v>494</v>
      </c>
      <c r="D104" s="2">
        <v>44.052069099999997</v>
      </c>
      <c r="E104" s="2">
        <v>-123.08675359999999</v>
      </c>
      <c r="F104" s="3">
        <f t="shared" si="1"/>
        <v>1.0034626744067625</v>
      </c>
      <c r="G104" s="2">
        <f>'Number of Firms per 1000 Capita'!G104/'Number of Firms per 1000 Capita'!$F104</f>
        <v>1.8739179142478867E-2</v>
      </c>
      <c r="H104" s="2">
        <f>'Number of Firms per 1000 Capita'!H104/'Number of Firms per 1000 Capita'!$F104</f>
        <v>9.8448586074617248E-4</v>
      </c>
      <c r="I104" s="2">
        <f>'Number of Firms per 1000 Capita'!I104/'Number of Firms per 1000 Capita'!$F104</f>
        <v>0</v>
      </c>
      <c r="J104" s="2">
        <f>'Number of Firms per 1000 Capita'!J104/'Number of Firms per 1000 Capita'!$F104</f>
        <v>8.2425229996265739E-2</v>
      </c>
      <c r="K104" s="2">
        <f>'Number of Firms per 1000 Capita'!K104/'Number of Firms per 1000 Capita'!$F104</f>
        <v>4.4607393828292083E-2</v>
      </c>
      <c r="L104" s="2">
        <f>'Number of Firms per 1000 Capita'!L104/'Number of Firms per 1000 Capita'!$F104</f>
        <v>2.9262993515972432E-2</v>
      </c>
      <c r="M104" s="2">
        <f>'Number of Firms per 1000 Capita'!M104/'Number of Firms per 1000 Capita'!$F104</f>
        <v>0.10455918796890382</v>
      </c>
      <c r="N104" s="2">
        <f>'Number of Firms per 1000 Capita'!N104/'Number of Firms per 1000 Capita'!$F104</f>
        <v>2.5596632379400481E-2</v>
      </c>
      <c r="O104" s="2">
        <f>'Number of Firms per 1000 Capita'!O104/'Number of Firms per 1000 Capita'!$F104</f>
        <v>2.0198934039447329E-2</v>
      </c>
      <c r="P104" s="2">
        <f>'Number of Firms per 1000 Capita'!P104/'Number of Firms per 1000 Capita'!$F104</f>
        <v>3.6663611365719523E-2</v>
      </c>
      <c r="Q104" s="2">
        <f>'Number of Firms per 1000 Capita'!Q104/'Number of Firms per 1000 Capita'!$F104</f>
        <v>0.10547577825304681</v>
      </c>
      <c r="R104" s="2">
        <f>'Number of Firms per 1000 Capita'!R104/'Number of Firms per 1000 Capita'!$F104</f>
        <v>0.14981158977492617</v>
      </c>
      <c r="S104" s="2">
        <f>'Number of Firms per 1000 Capita'!S104/'Number of Firms per 1000 Capita'!$F104</f>
        <v>6.0936280001357909E-2</v>
      </c>
      <c r="T104" s="2">
        <f>'Number of Firms per 1000 Capita'!T104/'Number of Firms per 1000 Capita'!$F104</f>
        <v>2.9466680245781984E-2</v>
      </c>
      <c r="U104" s="2">
        <f>'Number of Firms per 1000 Capita'!U104/'Number of Firms per 1000 Capita'!$F104</f>
        <v>8.5650269884917002E-2</v>
      </c>
      <c r="V104" s="2">
        <f>'Number of Firms per 1000 Capita'!V104/'Number of Firms per 1000 Capita'!$F104</f>
        <v>6.3312625182469356E-2</v>
      </c>
      <c r="W104" s="2">
        <f>'Number of Firms per 1000 Capita'!W104/'Number of Firms per 1000 Capita'!$F104</f>
        <v>3.4864378585735135E-2</v>
      </c>
      <c r="X104" s="2">
        <f>'Number of Firms per 1000 Capita'!X104/'Number of Firms per 1000 Capita'!$F104</f>
        <v>0.10870081814169807</v>
      </c>
      <c r="Y104" s="2">
        <f>'Number of Firms per 1000 Capita'!Y104/'Number of Firms per 1000 Capita'!$F104</f>
        <v>2.2066062396034897E-3</v>
      </c>
      <c r="Z104" s="2">
        <f>'Number of Firms per 1000 Capita'!Z104/'Number of Firms per 1000 Capita'!$F104</f>
        <v>0</v>
      </c>
    </row>
    <row r="105" spans="1:26" x14ac:dyDescent="0.45">
      <c r="A105" s="2" t="s">
        <v>586</v>
      </c>
      <c r="B105" s="2">
        <v>315263</v>
      </c>
      <c r="C105" s="2" t="s">
        <v>504</v>
      </c>
      <c r="D105" s="2">
        <v>37.971559200000002</v>
      </c>
      <c r="E105" s="2">
        <v>-87.571089799999996</v>
      </c>
      <c r="F105" s="3">
        <f t="shared" si="1"/>
        <v>1.005420054200542</v>
      </c>
      <c r="G105" s="2">
        <f>'Number of Firms per 1000 Capita'!G105/'Number of Firms per 1000 Capita'!$F105</f>
        <v>4.3636029580634787E-3</v>
      </c>
      <c r="H105" s="2">
        <f>'Number of Firms per 1000 Capita'!H105/'Number of Firms per 1000 Capita'!$F105</f>
        <v>2.1037159524137618E-2</v>
      </c>
      <c r="I105" s="2">
        <f>'Number of Firms per 1000 Capita'!I105/'Number of Firms per 1000 Capita'!$F105</f>
        <v>0</v>
      </c>
      <c r="J105" s="2">
        <f>'Number of Firms per 1000 Capita'!J105/'Number of Firms per 1000 Capita'!$F105</f>
        <v>0.12838179229249919</v>
      </c>
      <c r="K105" s="2">
        <f>'Number of Firms per 1000 Capita'!K105/'Number of Firms per 1000 Capita'!$F105</f>
        <v>2.0118506269808465E-2</v>
      </c>
      <c r="L105" s="2">
        <f>'Number of Firms per 1000 Capita'!L105/'Number of Firms per 1000 Capita'!$F105</f>
        <v>2.7972991594322726E-2</v>
      </c>
      <c r="M105" s="2">
        <f>'Number of Firms per 1000 Capita'!M105/'Number of Firms per 1000 Capita'!$F105</f>
        <v>0.12502870791419779</v>
      </c>
      <c r="N105" s="2">
        <f>'Number of Firms per 1000 Capita'!N105/'Number of Firms per 1000 Capita'!$F105</f>
        <v>3.6470534196867396E-2</v>
      </c>
      <c r="O105" s="2">
        <f>'Number of Firms per 1000 Capita'!O105/'Number of Firms per 1000 Capita'!$F105</f>
        <v>1.2953010886041064E-2</v>
      </c>
      <c r="P105" s="2">
        <f>'Number of Firms per 1000 Capita'!P105/'Number of Firms per 1000 Capita'!$F105</f>
        <v>4.432501952138166E-2</v>
      </c>
      <c r="Q105" s="2">
        <f>'Number of Firms per 1000 Capita'!Q105/'Number of Firms per 1000 Capita'!$F105</f>
        <v>0.10536952827155391</v>
      </c>
      <c r="R105" s="2">
        <f>'Number of Firms per 1000 Capita'!R105/'Number of Firms per 1000 Capita'!$F105</f>
        <v>9.5815534426530721E-2</v>
      </c>
      <c r="S105" s="2">
        <f>'Number of Firms per 1000 Capita'!S105/'Number of Firms per 1000 Capita'!$F105</f>
        <v>8.5985944605208781E-2</v>
      </c>
      <c r="T105" s="2">
        <f>'Number of Firms per 1000 Capita'!T105/'Number of Firms per 1000 Capita'!$F105</f>
        <v>2.1772082127600938E-2</v>
      </c>
      <c r="U105" s="2">
        <f>'Number of Firms per 1000 Capita'!U105/'Number of Firms per 1000 Capita'!$F105</f>
        <v>7.8636718570575553E-2</v>
      </c>
      <c r="V105" s="2">
        <f>'Number of Firms per 1000 Capita'!V105/'Number of Firms per 1000 Capita'!$F105</f>
        <v>4.4187221533232283E-2</v>
      </c>
      <c r="W105" s="2">
        <f>'Number of Firms per 1000 Capita'!W105/'Number of Firms per 1000 Capita'!$F105</f>
        <v>2.3104129346378212E-2</v>
      </c>
      <c r="X105" s="2">
        <f>'Number of Firms per 1000 Capita'!X105/'Number of Firms per 1000 Capita'!$F105</f>
        <v>0.12764686968903588</v>
      </c>
      <c r="Y105" s="2">
        <f>'Number of Firms per 1000 Capita'!Y105/'Number of Firms per 1000 Capita'!$F105</f>
        <v>2.250700473106426E-3</v>
      </c>
      <c r="Z105" s="2">
        <f>'Number of Firms per 1000 Capita'!Z105/'Number of Firms per 1000 Capita'!$F105</f>
        <v>0</v>
      </c>
    </row>
    <row r="106" spans="1:26" x14ac:dyDescent="0.45">
      <c r="A106" s="2" t="s">
        <v>587</v>
      </c>
      <c r="B106" s="2">
        <v>100031</v>
      </c>
      <c r="C106" s="2" t="s">
        <v>464</v>
      </c>
      <c r="D106" s="2">
        <v>64.837777799999998</v>
      </c>
      <c r="E106" s="2">
        <v>-147.7163889</v>
      </c>
      <c r="F106" s="3">
        <f t="shared" si="1"/>
        <v>1.0034241884673332</v>
      </c>
      <c r="G106" s="2">
        <f>'Number of Firms per 1000 Capita'!G106/'Number of Firms per 1000 Capita'!$F106</f>
        <v>1.6162169565812904E-2</v>
      </c>
      <c r="H106" s="2">
        <f>'Number of Firms per 1000 Capita'!H106/'Number of Firms per 1000 Capita'!$F106</f>
        <v>1.2190110943706341E-2</v>
      </c>
      <c r="I106" s="2">
        <f>'Number of Firms per 1000 Capita'!I106/'Number of Firms per 1000 Capita'!$F106</f>
        <v>0</v>
      </c>
      <c r="J106" s="2">
        <f>'Number of Firms per 1000 Capita'!J106/'Number of Firms per 1000 Capita'!$F106</f>
        <v>0.13217367483906314</v>
      </c>
      <c r="K106" s="2">
        <f>'Number of Firms per 1000 Capita'!K106/'Number of Firms per 1000 Capita'!$F106</f>
        <v>2.6845637583892617E-2</v>
      </c>
      <c r="L106" s="2">
        <f>'Number of Firms per 1000 Capita'!L106/'Number of Firms per 1000 Capita'!$F106</f>
        <v>2.2051773729626079E-2</v>
      </c>
      <c r="M106" s="2">
        <f>'Number of Firms per 1000 Capita'!M106/'Number of Firms per 1000 Capita'!$F106</f>
        <v>9.50554718531708E-2</v>
      </c>
      <c r="N106" s="2">
        <f>'Number of Firms per 1000 Capita'!N106/'Number of Firms per 1000 Capita'!$F106</f>
        <v>4.9993151623065335E-2</v>
      </c>
      <c r="O106" s="2">
        <f>'Number of Firms per 1000 Capita'!O106/'Number of Firms per 1000 Capita'!$F106</f>
        <v>8.6289549376797701E-3</v>
      </c>
      <c r="P106" s="2">
        <f>'Number of Firms per 1000 Capita'!P106/'Number of Firms per 1000 Capita'!$F106</f>
        <v>1.6983974797972881E-2</v>
      </c>
      <c r="Q106" s="2">
        <f>'Number of Firms per 1000 Capita'!Q106/'Number of Firms per 1000 Capita'!$F106</f>
        <v>8.4372003835091094E-2</v>
      </c>
      <c r="R106" s="2">
        <f>'Number of Firms per 1000 Capita'!R106/'Number of Firms per 1000 Capita'!$F106</f>
        <v>0.14943158471442269</v>
      </c>
      <c r="S106" s="2">
        <f>'Number of Firms per 1000 Capita'!S106/'Number of Firms per 1000 Capita'!$F106</f>
        <v>4.5747157923572111E-2</v>
      </c>
      <c r="T106" s="2">
        <f>'Number of Firms per 1000 Capita'!T106/'Number of Firms per 1000 Capita'!$F106</f>
        <v>3.2735241747705791E-2</v>
      </c>
      <c r="U106" s="2">
        <f>'Number of Firms per 1000 Capita'!U106/'Number of Firms per 1000 Capita'!$F106</f>
        <v>9.6014244624024109E-2</v>
      </c>
      <c r="V106" s="2">
        <f>'Number of Firms per 1000 Capita'!V106/'Number of Firms per 1000 Capita'!$F106</f>
        <v>5.9033009176825087E-2</v>
      </c>
      <c r="W106" s="2">
        <f>'Number of Firms per 1000 Capita'!W106/'Number of Firms per 1000 Capita'!$F106</f>
        <v>4.1501164224078894E-2</v>
      </c>
      <c r="X106" s="2">
        <f>'Number of Firms per 1000 Capita'!X106/'Number of Firms per 1000 Capita'!$F106</f>
        <v>0.11450486234762362</v>
      </c>
      <c r="Y106" s="2">
        <f>'Number of Firms per 1000 Capita'!Y106/'Number of Firms per 1000 Capita'!$F106</f>
        <v>0</v>
      </c>
      <c r="Z106" s="2">
        <f>'Number of Firms per 1000 Capita'!Z106/'Number of Firms per 1000 Capita'!$F106</f>
        <v>0</v>
      </c>
    </row>
    <row r="107" spans="1:26" x14ac:dyDescent="0.45">
      <c r="A107" s="2" t="s">
        <v>588</v>
      </c>
      <c r="B107" s="2">
        <v>232660</v>
      </c>
      <c r="C107" s="2" t="s">
        <v>589</v>
      </c>
      <c r="D107" s="2">
        <v>46.877186299999998</v>
      </c>
      <c r="E107" s="2">
        <v>-96.789803399999997</v>
      </c>
      <c r="F107" s="3">
        <f t="shared" si="1"/>
        <v>1.0052718930000977</v>
      </c>
      <c r="G107" s="2">
        <f>'Number of Firms per 1000 Capita'!G107/'Number of Firms per 1000 Capita'!$F107</f>
        <v>7.9078395001464415E-3</v>
      </c>
      <c r="H107" s="2">
        <f>'Number of Firms per 1000 Capita'!H107/'Number of Firms per 1000 Capita'!$F107</f>
        <v>0</v>
      </c>
      <c r="I107" s="2">
        <f>'Number of Firms per 1000 Capita'!I107/'Number of Firms per 1000 Capita'!$F107</f>
        <v>1.5132285463243193E-3</v>
      </c>
      <c r="J107" s="2">
        <f>'Number of Firms per 1000 Capita'!J107/'Number of Firms per 1000 Capita'!$F107</f>
        <v>0.11393146539099873</v>
      </c>
      <c r="K107" s="2">
        <f>'Number of Firms per 1000 Capita'!K107/'Number of Firms per 1000 Capita'!$F107</f>
        <v>2.3869959972664258E-2</v>
      </c>
      <c r="L107" s="2">
        <f>'Number of Firms per 1000 Capita'!L107/'Number of Firms per 1000 Capita'!$F107</f>
        <v>3.7342575417358199E-2</v>
      </c>
      <c r="M107" s="2">
        <f>'Number of Firms per 1000 Capita'!M107/'Number of Firms per 1000 Capita'!$F107</f>
        <v>0.11808064043737186</v>
      </c>
      <c r="N107" s="2">
        <f>'Number of Firms per 1000 Capita'!N107/'Number of Firms per 1000 Capita'!$F107</f>
        <v>4.0320218685931858E-2</v>
      </c>
      <c r="O107" s="2">
        <f>'Number of Firms per 1000 Capita'!O107/'Number of Firms per 1000 Capita'!$F107</f>
        <v>1.6547886361417553E-2</v>
      </c>
      <c r="P107" s="2">
        <f>'Number of Firms per 1000 Capita'!P107/'Number of Firms per 1000 Capita'!$F107</f>
        <v>4.5640925510104458E-2</v>
      </c>
      <c r="Q107" s="2">
        <f>'Number of Firms per 1000 Capita'!Q107/'Number of Firms per 1000 Capita'!$F107</f>
        <v>0.12633017670604316</v>
      </c>
      <c r="R107" s="2">
        <f>'Number of Firms per 1000 Capita'!R107/'Number of Firms per 1000 Capita'!$F107</f>
        <v>0.10612125353900224</v>
      </c>
      <c r="S107" s="2">
        <f>'Number of Firms per 1000 Capita'!S107/'Number of Firms per 1000 Capita'!$F107</f>
        <v>5.2962999121351176E-2</v>
      </c>
      <c r="T107" s="2">
        <f>'Number of Firms per 1000 Capita'!T107/'Number of Firms per 1000 Capita'!$F107</f>
        <v>1.5083471639168214E-2</v>
      </c>
      <c r="U107" s="2">
        <f>'Number of Firms per 1000 Capita'!U107/'Number of Firms per 1000 Capita'!$F107</f>
        <v>0.10392463145562823</v>
      </c>
      <c r="V107" s="2">
        <f>'Number of Firms per 1000 Capita'!V107/'Number of Firms per 1000 Capita'!$F107</f>
        <v>4.900907937127795E-2</v>
      </c>
      <c r="W107" s="2">
        <f>'Number of Firms per 1000 Capita'!W107/'Number of Firms per 1000 Capita'!$F107</f>
        <v>2.2307917602264964E-2</v>
      </c>
      <c r="X107" s="2">
        <f>'Number of Firms per 1000 Capita'!X107/'Number of Firms per 1000 Capita'!$F107</f>
        <v>0.12208337401152007</v>
      </c>
      <c r="Y107" s="2">
        <f>'Number of Firms per 1000 Capita'!Y107/'Number of Firms per 1000 Capita'!$F107</f>
        <v>2.2942497315239676E-3</v>
      </c>
      <c r="Z107" s="2">
        <f>'Number of Firms per 1000 Capita'!Z107/'Number of Firms per 1000 Capita'!$F107</f>
        <v>0</v>
      </c>
    </row>
    <row r="108" spans="1:26" x14ac:dyDescent="0.45">
      <c r="A108" s="2" t="s">
        <v>590</v>
      </c>
      <c r="B108" s="2">
        <v>128221</v>
      </c>
      <c r="C108" s="2" t="s">
        <v>453</v>
      </c>
      <c r="D108" s="2">
        <v>36.728058300000001</v>
      </c>
      <c r="E108" s="2">
        <v>-108.2186856</v>
      </c>
      <c r="F108" s="3">
        <f t="shared" si="1"/>
        <v>0.99951088285644429</v>
      </c>
      <c r="G108" s="2">
        <f>'Number of Firms per 1000 Capita'!G108/'Number of Firms per 1000 Capita'!$F108</f>
        <v>1.7975055025678647E-2</v>
      </c>
      <c r="H108" s="2">
        <f>'Number of Firms per 1000 Capita'!H108/'Number of Firms per 1000 Capita'!$F108</f>
        <v>5.2580092932257273E-2</v>
      </c>
      <c r="I108" s="2">
        <f>'Number of Firms per 1000 Capita'!I108/'Number of Firms per 1000 Capita'!$F108</f>
        <v>0</v>
      </c>
      <c r="J108" s="2">
        <f>'Number of Firms per 1000 Capita'!J108/'Number of Firms per 1000 Capita'!$F108</f>
        <v>8.9630716556615309E-2</v>
      </c>
      <c r="K108" s="2">
        <f>'Number of Firms per 1000 Capita'!K108/'Number of Firms per 1000 Capita'!$F108</f>
        <v>5.5881633651259477E-2</v>
      </c>
      <c r="L108" s="2">
        <f>'Number of Firms per 1000 Capita'!L108/'Number of Firms per 1000 Capita'!$F108</f>
        <v>3.7539740767913908E-2</v>
      </c>
      <c r="M108" s="2">
        <f>'Number of Firms per 1000 Capita'!M108/'Number of Firms per 1000 Capita'!$F108</f>
        <v>0.12594766446563951</v>
      </c>
      <c r="N108" s="2">
        <f>'Number of Firms per 1000 Capita'!N108/'Number of Firms per 1000 Capita'!$F108</f>
        <v>3.6194668623135244E-2</v>
      </c>
      <c r="O108" s="2">
        <f>'Number of Firms per 1000 Capita'!O108/'Number of Firms per 1000 Capita'!$F108</f>
        <v>7.9481535827830765E-3</v>
      </c>
      <c r="P108" s="2">
        <f>'Number of Firms per 1000 Capita'!P108/'Number of Firms per 1000 Capita'!$F108</f>
        <v>3.1303497187576426E-2</v>
      </c>
      <c r="Q108" s="2">
        <f>'Number of Firms per 1000 Capita'!Q108/'Number of Firms per 1000 Capita'!$F108</f>
        <v>8.7674247982391776E-2</v>
      </c>
      <c r="R108" s="2">
        <f>'Number of Firms per 1000 Capita'!R108/'Number of Firms per 1000 Capita'!$F108</f>
        <v>8.7185130838835903E-2</v>
      </c>
      <c r="S108" s="2">
        <f>'Number of Firms per 1000 Capita'!S108/'Number of Firms per 1000 Capita'!$F108</f>
        <v>5.2090975788701394E-2</v>
      </c>
      <c r="T108" s="2">
        <f>'Number of Firms per 1000 Capita'!T108/'Number of Firms per 1000 Capita'!$F108</f>
        <v>1.9075568598679381E-2</v>
      </c>
      <c r="U108" s="2">
        <f>'Number of Firms per 1000 Capita'!U108/'Number of Firms per 1000 Capita'!$F108</f>
        <v>7.9236977256052818E-2</v>
      </c>
      <c r="V108" s="2">
        <f>'Number of Firms per 1000 Capita'!V108/'Number of Firms per 1000 Capita'!$F108</f>
        <v>5.4047444362924919E-2</v>
      </c>
      <c r="W108" s="2">
        <f>'Number of Firms per 1000 Capita'!W108/'Number of Firms per 1000 Capita'!$F108</f>
        <v>3.6194668623135244E-2</v>
      </c>
      <c r="X108" s="2">
        <f>'Number of Firms per 1000 Capita'!X108/'Number of Firms per 1000 Capita'!$F108</f>
        <v>0.12900464661286379</v>
      </c>
      <c r="Y108" s="2">
        <f>'Number of Firms per 1000 Capita'!Y108/'Number of Firms per 1000 Capita'!$F108</f>
        <v>0</v>
      </c>
      <c r="Z108" s="2">
        <f>'Number of Firms per 1000 Capita'!Z108/'Number of Firms per 1000 Capita'!$F108</f>
        <v>0</v>
      </c>
    </row>
    <row r="109" spans="1:26" x14ac:dyDescent="0.45">
      <c r="A109" s="2" t="s">
        <v>591</v>
      </c>
      <c r="B109" s="2">
        <v>385337</v>
      </c>
      <c r="C109" s="2" t="s">
        <v>470</v>
      </c>
      <c r="D109" s="2">
        <v>35.052664100000001</v>
      </c>
      <c r="E109" s="2">
        <v>-78.878358500000004</v>
      </c>
      <c r="F109" s="3">
        <f t="shared" si="1"/>
        <v>1.0025119209809266</v>
      </c>
      <c r="G109" s="2">
        <f>'Number of Firms per 1000 Capita'!G109/'Number of Firms per 1000 Capita'!$F109</f>
        <v>4.810967302452316E-3</v>
      </c>
      <c r="H109" s="2">
        <f>'Number of Firms per 1000 Capita'!H109/'Number of Firms per 1000 Capita'!$F109</f>
        <v>0</v>
      </c>
      <c r="I109" s="2">
        <f>'Number of Firms per 1000 Capita'!I109/'Number of Firms per 1000 Capita'!$F109</f>
        <v>1.0643732970027249E-3</v>
      </c>
      <c r="J109" s="2">
        <f>'Number of Firms per 1000 Capita'!J109/'Number of Firms per 1000 Capita'!$F109</f>
        <v>0.10486205722070846</v>
      </c>
      <c r="K109" s="2">
        <f>'Number of Firms per 1000 Capita'!K109/'Number of Firms per 1000 Capita'!$F109</f>
        <v>1.6433923705722071E-2</v>
      </c>
      <c r="L109" s="2">
        <f>'Number of Firms per 1000 Capita'!L109/'Number of Firms per 1000 Capita'!$F109</f>
        <v>1.6008174386920981E-2</v>
      </c>
      <c r="M109" s="2">
        <f>'Number of Firms per 1000 Capita'!M109/'Number of Firms per 1000 Capita'!$F109</f>
        <v>9.6176771117166215E-2</v>
      </c>
      <c r="N109" s="2">
        <f>'Number of Firms per 1000 Capita'!N109/'Number of Firms per 1000 Capita'!$F109</f>
        <v>3.1079700272479562E-2</v>
      </c>
      <c r="O109" s="2">
        <f>'Number of Firms per 1000 Capita'!O109/'Number of Firms per 1000 Capita'!$F109</f>
        <v>9.4942098092643049E-3</v>
      </c>
      <c r="P109" s="2">
        <f>'Number of Firms per 1000 Capita'!P109/'Number of Firms per 1000 Capita'!$F109</f>
        <v>2.5246934604904632E-2</v>
      </c>
      <c r="Q109" s="2">
        <f>'Number of Firms per 1000 Capita'!Q109/'Number of Firms per 1000 Capita'!$F109</f>
        <v>9.0258855585831063E-2</v>
      </c>
      <c r="R109" s="2">
        <f>'Number of Firms per 1000 Capita'!R109/'Number of Firms per 1000 Capita'!$F109</f>
        <v>8.3617166212534066E-2</v>
      </c>
      <c r="S109" s="2">
        <f>'Number of Firms per 1000 Capita'!S109/'Number of Firms per 1000 Capita'!$F109</f>
        <v>0.11605926430517712</v>
      </c>
      <c r="T109" s="2">
        <f>'Number of Firms per 1000 Capita'!T109/'Number of Firms per 1000 Capita'!$F109</f>
        <v>2.5161784741144416E-2</v>
      </c>
      <c r="U109" s="2">
        <f>'Number of Firms per 1000 Capita'!U109/'Number of Firms per 1000 Capita'!$F109</f>
        <v>0.12129598092643053</v>
      </c>
      <c r="V109" s="2">
        <f>'Number of Firms per 1000 Capita'!V109/'Number of Firms per 1000 Capita'!$F109</f>
        <v>4.0871934604904632E-2</v>
      </c>
      <c r="W109" s="2">
        <f>'Number of Firms per 1000 Capita'!W109/'Number of Firms per 1000 Capita'!$F109</f>
        <v>3.516689373297003E-2</v>
      </c>
      <c r="X109" s="2">
        <f>'Number of Firms per 1000 Capita'!X109/'Number of Firms per 1000 Capita'!$F109</f>
        <v>0.1832850817438692</v>
      </c>
      <c r="Y109" s="2">
        <f>'Number of Firms per 1000 Capita'!Y109/'Number of Firms per 1000 Capita'!$F109</f>
        <v>1.6178474114441417E-3</v>
      </c>
      <c r="Z109" s="2">
        <f>'Number of Firms per 1000 Capita'!Z109/'Number of Firms per 1000 Capita'!$F109</f>
        <v>0</v>
      </c>
    </row>
    <row r="110" spans="1:26" x14ac:dyDescent="0.45">
      <c r="A110" s="2" t="s">
        <v>592</v>
      </c>
      <c r="B110" s="2">
        <v>514166</v>
      </c>
      <c r="C110" s="2" t="s">
        <v>593</v>
      </c>
      <c r="D110" s="2">
        <v>36.062579499999998</v>
      </c>
      <c r="E110" s="2">
        <v>-94.157426299999997</v>
      </c>
      <c r="F110" s="3">
        <f t="shared" si="1"/>
        <v>1.0028314288603499</v>
      </c>
      <c r="G110" s="2">
        <f>'Number of Firms per 1000 Capita'!G110/'Number of Firms per 1000 Capita'!$F110</f>
        <v>1.127515421175043E-2</v>
      </c>
      <c r="H110" s="2">
        <f>'Number of Firms per 1000 Capita'!H110/'Number of Firms per 1000 Capita'!$F110</f>
        <v>1.9718879563150977E-3</v>
      </c>
      <c r="I110" s="2">
        <f>'Number of Firms per 1000 Capita'!I110/'Number of Firms per 1000 Capita'!$F110</f>
        <v>0</v>
      </c>
      <c r="J110" s="2">
        <f>'Number of Firms per 1000 Capita'!J110/'Number of Firms per 1000 Capita'!$F110</f>
        <v>0.1351754474668824</v>
      </c>
      <c r="K110" s="2">
        <f>'Number of Firms per 1000 Capita'!K110/'Number of Firms per 1000 Capita'!$F110</f>
        <v>2.0199211244817473E-2</v>
      </c>
      <c r="L110" s="2">
        <f>'Number of Firms per 1000 Capita'!L110/'Number of Firms per 1000 Capita'!$F110</f>
        <v>3.0260895944989385E-2</v>
      </c>
      <c r="M110" s="2">
        <f>'Number of Firms per 1000 Capita'!M110/'Number of Firms per 1000 Capita'!$F110</f>
        <v>0.10787238345636566</v>
      </c>
      <c r="N110" s="2">
        <f>'Number of Firms per 1000 Capita'!N110/'Number of Firms per 1000 Capita'!$F110</f>
        <v>3.9058549903933662E-2</v>
      </c>
      <c r="O110" s="2">
        <f>'Number of Firms per 1000 Capita'!O110/'Number of Firms per 1000 Capita'!$F110</f>
        <v>1.0011123470522805E-2</v>
      </c>
      <c r="P110" s="2">
        <f>'Number of Firms per 1000 Capita'!P110/'Number of Firms per 1000 Capita'!$F110</f>
        <v>2.8112043684902423E-2</v>
      </c>
      <c r="Q110" s="2">
        <f>'Number of Firms per 1000 Capita'!Q110/'Number of Firms per 1000 Capita'!$F110</f>
        <v>0.10362524016584085</v>
      </c>
      <c r="R110" s="2">
        <f>'Number of Firms per 1000 Capita'!R110/'Number of Firms per 1000 Capita'!$F110</f>
        <v>0.12311659419557083</v>
      </c>
      <c r="S110" s="2">
        <f>'Number of Firms per 1000 Capita'!S110/'Number of Firms per 1000 Capita'!$F110</f>
        <v>8.9746182627161497E-2</v>
      </c>
      <c r="T110" s="2">
        <f>'Number of Firms per 1000 Capita'!T110/'Number of Firms per 1000 Capita'!$F110</f>
        <v>2.0982910304378603E-2</v>
      </c>
      <c r="U110" s="2">
        <f>'Number of Firms per 1000 Capita'!U110/'Number of Firms per 1000 Capita'!$F110</f>
        <v>7.9178885630498547E-2</v>
      </c>
      <c r="V110" s="2">
        <f>'Number of Firms per 1000 Capita'!V110/'Number of Firms per 1000 Capita'!$F110</f>
        <v>2.8213166144200628E-2</v>
      </c>
      <c r="W110" s="2">
        <f>'Number of Firms per 1000 Capita'!W110/'Number of Firms per 1000 Capita'!$F110</f>
        <v>2.8440691677621605E-2</v>
      </c>
      <c r="X110" s="2">
        <f>'Number of Firms per 1000 Capita'!X110/'Number of Firms per 1000 Capita'!$F110</f>
        <v>0.14341692789968655</v>
      </c>
      <c r="Y110" s="2">
        <f>'Number of Firms per 1000 Capita'!Y110/'Number of Firms per 1000 Capita'!$F110</f>
        <v>1.3904338153503894E-3</v>
      </c>
      <c r="Z110" s="2">
        <f>'Number of Firms per 1000 Capita'!Z110/'Number of Firms per 1000 Capita'!$F110</f>
        <v>7.836990595611286E-4</v>
      </c>
    </row>
    <row r="111" spans="1:26" x14ac:dyDescent="0.45">
      <c r="A111" s="2" t="s">
        <v>594</v>
      </c>
      <c r="B111" s="2">
        <v>138639</v>
      </c>
      <c r="C111" s="2" t="s">
        <v>595</v>
      </c>
      <c r="D111" s="2">
        <v>35.198283600000003</v>
      </c>
      <c r="E111" s="2">
        <v>-111.651302</v>
      </c>
      <c r="F111" s="3">
        <f t="shared" si="1"/>
        <v>0.99972562648618979</v>
      </c>
      <c r="G111" s="2">
        <f>'Number of Firms per 1000 Capita'!G111/'Number of Firms per 1000 Capita'!$F111</f>
        <v>1.1706603255899031E-2</v>
      </c>
      <c r="H111" s="2">
        <f>'Number of Firms per 1000 Capita'!H111/'Number of Firms per 1000 Capita'!$F111</f>
        <v>0</v>
      </c>
      <c r="I111" s="2">
        <f>'Number of Firms per 1000 Capita'!I111/'Number of Firms per 1000 Capita'!$F111</f>
        <v>0</v>
      </c>
      <c r="J111" s="2">
        <f>'Number of Firms per 1000 Capita'!J111/'Number of Firms per 1000 Capita'!$F111</f>
        <v>9.7494055240534117E-2</v>
      </c>
      <c r="K111" s="2">
        <f>'Number of Firms per 1000 Capita'!K111/'Number of Firms per 1000 Capita'!$F111</f>
        <v>2.8351929760380465E-2</v>
      </c>
      <c r="L111" s="2">
        <f>'Number of Firms per 1000 Capita'!L111/'Number of Firms per 1000 Capita'!$F111</f>
        <v>2.6248399487836107E-2</v>
      </c>
      <c r="M111" s="2">
        <f>'Number of Firms per 1000 Capita'!M111/'Number of Firms per 1000 Capita'!$F111</f>
        <v>0.11359063471739528</v>
      </c>
      <c r="N111" s="2">
        <f>'Number of Firms per 1000 Capita'!N111/'Number of Firms per 1000 Capita'!$F111</f>
        <v>2.8443387598317178E-2</v>
      </c>
      <c r="O111" s="2">
        <f>'Number of Firms per 1000 Capita'!O111/'Number of Firms per 1000 Capita'!$F111</f>
        <v>1.0334735686848364E-2</v>
      </c>
      <c r="P111" s="2">
        <f>'Number of Firms per 1000 Capita'!P111/'Number of Firms per 1000 Capita'!$F111</f>
        <v>3.6400219498811046E-2</v>
      </c>
      <c r="Q111" s="2">
        <f>'Number of Firms per 1000 Capita'!Q111/'Number of Firms per 1000 Capita'!$F111</f>
        <v>0.12868117797695264</v>
      </c>
      <c r="R111" s="2">
        <f>'Number of Firms per 1000 Capita'!R111/'Number of Firms per 1000 Capita'!$F111</f>
        <v>0.13554051582220597</v>
      </c>
      <c r="S111" s="2">
        <f>'Number of Firms per 1000 Capita'!S111/'Number of Firms per 1000 Capita'!$F111</f>
        <v>5.2862630327419058E-2</v>
      </c>
      <c r="T111" s="2">
        <f>'Number of Firms per 1000 Capita'!T111/'Number of Firms per 1000 Capita'!$F111</f>
        <v>3.3016279495152734E-2</v>
      </c>
      <c r="U111" s="2">
        <f>'Number of Firms per 1000 Capita'!U111/'Number of Firms per 1000 Capita'!$F111</f>
        <v>8.0940186573989395E-2</v>
      </c>
      <c r="V111" s="2">
        <f>'Number of Firms per 1000 Capita'!V111/'Number of Firms per 1000 Capita'!$F111</f>
        <v>6.164258276934334E-2</v>
      </c>
      <c r="W111" s="2">
        <f>'Number of Firms per 1000 Capita'!W111/'Number of Firms per 1000 Capita'!$F111</f>
        <v>4.627766599597586E-2</v>
      </c>
      <c r="X111" s="2">
        <f>'Number of Firms per 1000 Capita'!X111/'Number of Firms per 1000 Capita'!$F111</f>
        <v>0.10819462227912932</v>
      </c>
      <c r="Y111" s="2">
        <f>'Number of Firms per 1000 Capita'!Y111/'Number of Firms per 1000 Capita'!$F111</f>
        <v>0</v>
      </c>
      <c r="Z111" s="2">
        <f>'Number of Firms per 1000 Capita'!Z111/'Number of Firms per 1000 Capita'!$F111</f>
        <v>0</v>
      </c>
    </row>
    <row r="112" spans="1:26" x14ac:dyDescent="0.45">
      <c r="A112" s="2" t="s">
        <v>596</v>
      </c>
      <c r="B112" s="2">
        <v>410881</v>
      </c>
      <c r="C112" s="2" t="s">
        <v>466</v>
      </c>
      <c r="D112" s="2">
        <v>43.012527400000003</v>
      </c>
      <c r="E112" s="2">
        <v>-83.6874562</v>
      </c>
      <c r="F112" s="3">
        <f t="shared" si="1"/>
        <v>1.0020933700389998</v>
      </c>
      <c r="G112" s="2">
        <f>'Number of Firms per 1000 Capita'!G112/'Number of Firms per 1000 Capita'!$F112</f>
        <v>4.072034870383115E-3</v>
      </c>
      <c r="H112" s="2">
        <f>'Number of Firms per 1000 Capita'!H112/'Number of Firms per 1000 Capita'!$F112</f>
        <v>0</v>
      </c>
      <c r="I112" s="2">
        <f>'Number of Firms per 1000 Capita'!I112/'Number of Firms per 1000 Capita'!$F112</f>
        <v>0</v>
      </c>
      <c r="J112" s="2">
        <f>'Number of Firms per 1000 Capita'!J112/'Number of Firms per 1000 Capita'!$F112</f>
        <v>0.10065381968341362</v>
      </c>
      <c r="K112" s="2">
        <f>'Number of Firms per 1000 Capita'!K112/'Number of Firms per 1000 Capita'!$F112</f>
        <v>1.8352833218628125E-2</v>
      </c>
      <c r="L112" s="2">
        <f>'Number of Firms per 1000 Capita'!L112/'Number of Firms per 1000 Capita'!$F112</f>
        <v>2.0876347786189492E-2</v>
      </c>
      <c r="M112" s="2">
        <f>'Number of Firms per 1000 Capita'!M112/'Number of Firms per 1000 Capita'!$F112</f>
        <v>9.4058270245469158E-2</v>
      </c>
      <c r="N112" s="2">
        <f>'Number of Firms per 1000 Capita'!N112/'Number of Firms per 1000 Capita'!$F112</f>
        <v>3.6160816701078229E-2</v>
      </c>
      <c r="O112" s="2">
        <f>'Number of Firms per 1000 Capita'!O112/'Number of Firms per 1000 Capita'!$F112</f>
        <v>9.4058270245469151E-3</v>
      </c>
      <c r="P112" s="2">
        <f>'Number of Firms per 1000 Capita'!P112/'Number of Firms per 1000 Capita'!$F112</f>
        <v>3.6246845606790548E-2</v>
      </c>
      <c r="Q112" s="2">
        <f>'Number of Firms per 1000 Capita'!Q112/'Number of Firms per 1000 Capita'!$F112</f>
        <v>7.0285615966964893E-2</v>
      </c>
      <c r="R112" s="2">
        <f>'Number of Firms per 1000 Capita'!R112/'Number of Firms per 1000 Capita'!$F112</f>
        <v>8.6831842165634318E-2</v>
      </c>
      <c r="S112" s="2">
        <f>'Number of Firms per 1000 Capita'!S112/'Number of Firms per 1000 Capita'!$F112</f>
        <v>8.1153934388621257E-2</v>
      </c>
      <c r="T112" s="2">
        <f>'Number of Firms per 1000 Capita'!T112/'Number of Firms per 1000 Capita'!$F112</f>
        <v>2.1593255333792156E-2</v>
      </c>
      <c r="U112" s="2">
        <f>'Number of Firms per 1000 Capita'!U112/'Number of Firms per 1000 Capita'!$F112</f>
        <v>0.14042785042440925</v>
      </c>
      <c r="V112" s="2">
        <f>'Number of Firms per 1000 Capita'!V112/'Number of Firms per 1000 Capita'!$F112</f>
        <v>4.0777701307639365E-2</v>
      </c>
      <c r="W112" s="2">
        <f>'Number of Firms per 1000 Capita'!W112/'Number of Firms per 1000 Capita'!$F112</f>
        <v>2.5665290204175271E-2</v>
      </c>
      <c r="X112" s="2">
        <f>'Number of Firms per 1000 Capita'!X112/'Number of Firms per 1000 Capita'!$F112</f>
        <v>0.21335168616655198</v>
      </c>
      <c r="Y112" s="2">
        <f>'Number of Firms per 1000 Capita'!Y112/'Number of Firms per 1000 Capita'!$F112</f>
        <v>2.1793989447120902E-3</v>
      </c>
      <c r="Z112" s="2">
        <f>'Number of Firms per 1000 Capita'!Z112/'Number of Firms per 1000 Capita'!$F112</f>
        <v>0</v>
      </c>
    </row>
    <row r="113" spans="1:26" x14ac:dyDescent="0.45">
      <c r="A113" s="2" t="s">
        <v>597</v>
      </c>
      <c r="B113" s="2">
        <v>206109</v>
      </c>
      <c r="C113" s="2" t="s">
        <v>477</v>
      </c>
      <c r="D113" s="2">
        <v>34.195433100000002</v>
      </c>
      <c r="E113" s="2">
        <v>-79.762562500000001</v>
      </c>
      <c r="F113" s="3">
        <f t="shared" si="1"/>
        <v>1.0009418729817008</v>
      </c>
      <c r="G113" s="2">
        <f>'Number of Firms per 1000 Capita'!G113/'Number of Firms per 1000 Capita'!$F113</f>
        <v>5.5166846071044136E-3</v>
      </c>
      <c r="H113" s="2">
        <f>'Number of Firms per 1000 Capita'!H113/'Number of Firms per 1000 Capita'!$F113</f>
        <v>0</v>
      </c>
      <c r="I113" s="2">
        <f>'Number of Firms per 1000 Capita'!I113/'Number of Firms per 1000 Capita'!$F113</f>
        <v>0</v>
      </c>
      <c r="J113" s="2">
        <f>'Number of Firms per 1000 Capita'!J113/'Number of Firms per 1000 Capita'!$F113</f>
        <v>9.4321851453175454E-2</v>
      </c>
      <c r="K113" s="2">
        <f>'Number of Firms per 1000 Capita'!K113/'Number of Firms per 1000 Capita'!$F113</f>
        <v>2.3883207750269104E-2</v>
      </c>
      <c r="L113" s="2">
        <f>'Number of Firms per 1000 Capita'!L113/'Number of Firms per 1000 Capita'!$F113</f>
        <v>3.0072658772874059E-2</v>
      </c>
      <c r="M113" s="2">
        <f>'Number of Firms per 1000 Capita'!M113/'Number of Firms per 1000 Capita'!$F113</f>
        <v>0.12775834230355218</v>
      </c>
      <c r="N113" s="2">
        <f>'Number of Firms per 1000 Capita'!N113/'Number of Firms per 1000 Capita'!$F113</f>
        <v>5.4763186221743809E-2</v>
      </c>
      <c r="O113" s="2">
        <f>'Number of Firms per 1000 Capita'!O113/'Number of Firms per 1000 Capita'!$F113</f>
        <v>9.2168998923573744E-3</v>
      </c>
      <c r="P113" s="2">
        <f>'Number of Firms per 1000 Capita'!P113/'Number of Firms per 1000 Capita'!$F113</f>
        <v>3.3369214208826693E-2</v>
      </c>
      <c r="Q113" s="2">
        <f>'Number of Firms per 1000 Capita'!Q113/'Number of Firms per 1000 Capita'!$F113</f>
        <v>6.7949407965554362E-2</v>
      </c>
      <c r="R113" s="2">
        <f>'Number of Firms per 1000 Capita'!R113/'Number of Firms per 1000 Capita'!$F113</f>
        <v>7.124596340150699E-2</v>
      </c>
      <c r="S113" s="2">
        <f>'Number of Firms per 1000 Capita'!S113/'Number of Firms per 1000 Capita'!$F113</f>
        <v>9.8896663078579111E-2</v>
      </c>
      <c r="T113" s="2">
        <f>'Number of Firms per 1000 Capita'!T113/'Number of Firms per 1000 Capita'!$F113</f>
        <v>1.8635629709364908E-2</v>
      </c>
      <c r="U113" s="2">
        <f>'Number of Firms per 1000 Capita'!U113/'Number of Firms per 1000 Capita'!$F113</f>
        <v>0.12809472551130247</v>
      </c>
      <c r="V113" s="2">
        <f>'Number of Firms per 1000 Capita'!V113/'Number of Firms per 1000 Capita'!$F113</f>
        <v>2.4892357373519913E-2</v>
      </c>
      <c r="W113" s="2">
        <f>'Number of Firms per 1000 Capita'!W113/'Number of Firms per 1000 Capita'!$F113</f>
        <v>2.9601722282023679E-2</v>
      </c>
      <c r="X113" s="2">
        <f>'Number of Firms per 1000 Capita'!X113/'Number of Firms per 1000 Capita'!$F113</f>
        <v>0.18272335844994619</v>
      </c>
      <c r="Y113" s="2">
        <f>'Number of Firms per 1000 Capita'!Y113/'Number of Firms per 1000 Capita'!$F113</f>
        <v>0</v>
      </c>
      <c r="Z113" s="2">
        <f>'Number of Firms per 1000 Capita'!Z113/'Number of Firms per 1000 Capita'!$F113</f>
        <v>0</v>
      </c>
    </row>
    <row r="114" spans="1:26" x14ac:dyDescent="0.45">
      <c r="A114" s="2" t="s">
        <v>598</v>
      </c>
      <c r="B114" s="2">
        <v>147025</v>
      </c>
      <c r="C114" s="2" t="s">
        <v>475</v>
      </c>
      <c r="D114" s="2">
        <v>34.799810000000001</v>
      </c>
      <c r="E114" s="2">
        <v>-87.677250999999998</v>
      </c>
      <c r="F114" s="3">
        <f t="shared" si="1"/>
        <v>0.9993354500479954</v>
      </c>
      <c r="G114" s="2">
        <f>'Number of Firms per 1000 Capita'!G114/'Number of Firms per 1000 Capita'!$F114</f>
        <v>1.0337443697851289E-2</v>
      </c>
      <c r="H114" s="2">
        <f>'Number of Firms per 1000 Capita'!H114/'Number of Firms per 1000 Capita'!$F114</f>
        <v>0</v>
      </c>
      <c r="I114" s="2">
        <f>'Number of Firms per 1000 Capita'!I114/'Number of Firms per 1000 Capita'!$F114</f>
        <v>0</v>
      </c>
      <c r="J114" s="2">
        <f>'Number of Firms per 1000 Capita'!J114/'Number of Firms per 1000 Capita'!$F114</f>
        <v>0.1543971055157646</v>
      </c>
      <c r="K114" s="2">
        <f>'Number of Firms per 1000 Capita'!K114/'Number of Firms per 1000 Capita'!$F114</f>
        <v>2.2151665066824189E-2</v>
      </c>
      <c r="L114" s="2">
        <f>'Number of Firms per 1000 Capita'!L114/'Number of Firms per 1000 Capita'!$F114</f>
        <v>2.3037731669497158E-2</v>
      </c>
      <c r="M114" s="2">
        <f>'Number of Firms per 1000 Capita'!M114/'Number of Firms per 1000 Capita'!$F114</f>
        <v>0.13062098501070663</v>
      </c>
      <c r="N114" s="2">
        <f>'Number of Firms per 1000 Capita'!N114/'Number of Firms per 1000 Capita'!$F114</f>
        <v>3.1160008860666027E-2</v>
      </c>
      <c r="O114" s="2">
        <f>'Number of Firms per 1000 Capita'!O114/'Number of Firms per 1000 Capita'!$F114</f>
        <v>6.7931772871594178E-3</v>
      </c>
      <c r="P114" s="2">
        <f>'Number of Firms per 1000 Capita'!P114/'Number of Firms per 1000 Capita'!$F114</f>
        <v>3.9503802702503137E-2</v>
      </c>
      <c r="Q114" s="2">
        <f>'Number of Firms per 1000 Capita'!Q114/'Number of Firms per 1000 Capita'!$F114</f>
        <v>8.0632060843240053E-2</v>
      </c>
      <c r="R114" s="2">
        <f>'Number of Firms per 1000 Capita'!R114/'Number of Firms per 1000 Capita'!$F114</f>
        <v>8.1813482980137339E-2</v>
      </c>
      <c r="S114" s="2">
        <f>'Number of Firms per 1000 Capita'!S114/'Number of Firms per 1000 Capita'!$F114</f>
        <v>0.10544192571808315</v>
      </c>
      <c r="T114" s="2">
        <f>'Number of Firms per 1000 Capita'!T114/'Number of Firms per 1000 Capita'!$F114</f>
        <v>1.4472421176991804E-2</v>
      </c>
      <c r="U114" s="2">
        <f>'Number of Firms per 1000 Capita'!U114/'Number of Firms per 1000 Capita'!$F114</f>
        <v>6.1433951118659083E-2</v>
      </c>
      <c r="V114" s="2">
        <f>'Number of Firms per 1000 Capita'!V114/'Number of Firms per 1000 Capita'!$F114</f>
        <v>2.687735361441335E-2</v>
      </c>
      <c r="W114" s="2">
        <f>'Number of Firms per 1000 Capita'!W114/'Number of Firms per 1000 Capita'!$F114</f>
        <v>3.1750719929114671E-2</v>
      </c>
      <c r="X114" s="2">
        <f>'Number of Firms per 1000 Capita'!X114/'Number of Firms per 1000 Capita'!$F114</f>
        <v>0.17891161485638335</v>
      </c>
      <c r="Y114" s="2">
        <f>'Number of Firms per 1000 Capita'!Y114/'Number of Firms per 1000 Capita'!$F114</f>
        <v>0</v>
      </c>
      <c r="Z114" s="2">
        <f>'Number of Firms per 1000 Capita'!Z114/'Number of Firms per 1000 Capita'!$F114</f>
        <v>0</v>
      </c>
    </row>
    <row r="115" spans="1:26" x14ac:dyDescent="0.45">
      <c r="A115" s="2" t="s">
        <v>599</v>
      </c>
      <c r="B115" s="2">
        <v>102082</v>
      </c>
      <c r="C115" s="2" t="s">
        <v>468</v>
      </c>
      <c r="D115" s="2">
        <v>43.773044800000001</v>
      </c>
      <c r="E115" s="2">
        <v>-88.4470508</v>
      </c>
      <c r="F115" s="3">
        <f t="shared" si="1"/>
        <v>1.004950495049505</v>
      </c>
      <c r="G115" s="2">
        <f>'Number of Firms per 1000 Capita'!G115/'Number of Firms per 1000 Capita'!$F115</f>
        <v>1.3157894736842106E-2</v>
      </c>
      <c r="H115" s="2">
        <f>'Number of Firms per 1000 Capita'!H115/'Number of Firms per 1000 Capita'!$F115</f>
        <v>0</v>
      </c>
      <c r="I115" s="2">
        <f>'Number of Firms per 1000 Capita'!I115/'Number of Firms per 1000 Capita'!$F115</f>
        <v>0</v>
      </c>
      <c r="J115" s="2">
        <f>'Number of Firms per 1000 Capita'!J115/'Number of Firms per 1000 Capita'!$F115</f>
        <v>9.5492443981240238E-2</v>
      </c>
      <c r="K115" s="2">
        <f>'Number of Firms per 1000 Capita'!K115/'Number of Firms per 1000 Capita'!$F115</f>
        <v>4.4424179260031268E-2</v>
      </c>
      <c r="L115" s="2">
        <f>'Number of Firms per 1000 Capita'!L115/'Number of Firms per 1000 Capita'!$F115</f>
        <v>3.295987493486191E-2</v>
      </c>
      <c r="M115" s="2">
        <f>'Number of Firms per 1000 Capita'!M115/'Number of Firms per 1000 Capita'!$F115</f>
        <v>0.1375716519020323</v>
      </c>
      <c r="N115" s="2">
        <f>'Number of Firms per 1000 Capita'!N115/'Number of Firms per 1000 Capita'!$F115</f>
        <v>5.2631578947368425E-2</v>
      </c>
      <c r="O115" s="2">
        <f>'Number of Firms per 1000 Capita'!O115/'Number of Firms per 1000 Capita'!$F115</f>
        <v>1.5763418447107869E-2</v>
      </c>
      <c r="P115" s="2">
        <f>'Number of Firms per 1000 Capita'!P115/'Number of Firms per 1000 Capita'!$F115</f>
        <v>3.6607608129233978E-2</v>
      </c>
      <c r="Q115" s="2">
        <f>'Number of Firms per 1000 Capita'!Q115/'Number of Firms per 1000 Capita'!$F115</f>
        <v>0.10383011985409067</v>
      </c>
      <c r="R115" s="2">
        <f>'Number of Firms per 1000 Capita'!R115/'Number of Firms per 1000 Capita'!$F115</f>
        <v>7.9859301719645656E-2</v>
      </c>
      <c r="S115" s="2">
        <f>'Number of Firms per 1000 Capita'!S115/'Number of Firms per 1000 Capita'!$F115</f>
        <v>5.4585721730067753E-2</v>
      </c>
      <c r="T115" s="2">
        <f>'Number of Firms per 1000 Capita'!T115/'Number of Firms per 1000 Capita'!$F115</f>
        <v>1.7196456487754037E-2</v>
      </c>
      <c r="U115" s="2">
        <f>'Number of Firms per 1000 Capita'!U115/'Number of Firms per 1000 Capita'!$F115</f>
        <v>8.1683168316831686E-2</v>
      </c>
      <c r="V115" s="2">
        <f>'Number of Firms per 1000 Capita'!V115/'Number of Firms per 1000 Capita'!$F115</f>
        <v>3.5956227201667537E-2</v>
      </c>
      <c r="W115" s="2">
        <f>'Number of Firms per 1000 Capita'!W115/'Number of Firms per 1000 Capita'!$F115</f>
        <v>4.3772798332464828E-2</v>
      </c>
      <c r="X115" s="2">
        <f>'Number of Firms per 1000 Capita'!X115/'Number of Firms per 1000 Capita'!$F115</f>
        <v>0.15945805106826472</v>
      </c>
      <c r="Y115" s="2">
        <f>'Number of Firms per 1000 Capita'!Y115/'Number of Firms per 1000 Capita'!$F115</f>
        <v>0</v>
      </c>
      <c r="Z115" s="2">
        <f>'Number of Firms per 1000 Capita'!Z115/'Number of Firms per 1000 Capita'!$F115</f>
        <v>0</v>
      </c>
    </row>
    <row r="116" spans="1:26" x14ac:dyDescent="0.45">
      <c r="A116" s="2" t="s">
        <v>600</v>
      </c>
      <c r="B116" s="2">
        <v>330976</v>
      </c>
      <c r="C116" s="2" t="s">
        <v>512</v>
      </c>
      <c r="D116" s="2">
        <v>40.5852602</v>
      </c>
      <c r="E116" s="2">
        <v>-105.084423</v>
      </c>
      <c r="F116" s="3">
        <f t="shared" si="1"/>
        <v>1.0015451085867979</v>
      </c>
      <c r="G116" s="2">
        <f>'Number of Firms per 1000 Capita'!G116/'Number of Firms per 1000 Capita'!$F116</f>
        <v>5.2934275658817137E-3</v>
      </c>
      <c r="H116" s="2">
        <f>'Number of Firms per 1000 Capita'!H116/'Number of Firms per 1000 Capita'!$F116</f>
        <v>6.8957623966350978E-3</v>
      </c>
      <c r="I116" s="2">
        <f>'Number of Firms per 1000 Capita'!I116/'Number of Firms per 1000 Capita'!$F116</f>
        <v>0</v>
      </c>
      <c r="J116" s="2">
        <f>'Number of Firms per 1000 Capita'!J116/'Number of Firms per 1000 Capita'!$F116</f>
        <v>0.10666971873301095</v>
      </c>
      <c r="K116" s="2">
        <f>'Number of Firms per 1000 Capita'!K116/'Number of Firms per 1000 Capita'!$F116</f>
        <v>3.0072391198603679E-2</v>
      </c>
      <c r="L116" s="2">
        <f>'Number of Firms per 1000 Capita'!L116/'Number of Firms per 1000 Capita'!$F116</f>
        <v>2.0229477238261465E-2</v>
      </c>
      <c r="M116" s="2">
        <f>'Number of Firms per 1000 Capita'!M116/'Number of Firms per 1000 Capita'!$F116</f>
        <v>9.2019800280408612E-2</v>
      </c>
      <c r="N116" s="2">
        <f>'Number of Firms per 1000 Capita'!N116/'Number of Firms per 1000 Capita'!$F116</f>
        <v>1.6566997625110876E-2</v>
      </c>
      <c r="O116" s="2">
        <f>'Number of Firms per 1000 Capita'!O116/'Number of Firms per 1000 Capita'!$F116</f>
        <v>1.4907436550402014E-2</v>
      </c>
      <c r="P116" s="2">
        <f>'Number of Firms per 1000 Capita'!P116/'Number of Firms per 1000 Capita'!$F116</f>
        <v>3.3219834616154971E-2</v>
      </c>
      <c r="Q116" s="2">
        <f>'Number of Firms per 1000 Capita'!Q116/'Number of Firms per 1000 Capita'!$F116</f>
        <v>0.11897336118343874</v>
      </c>
      <c r="R116" s="2">
        <f>'Number of Firms per 1000 Capita'!R116/'Number of Firms per 1000 Capita'!$F116</f>
        <v>0.19039171363987525</v>
      </c>
      <c r="S116" s="2">
        <f>'Number of Firms per 1000 Capita'!S116/'Number of Firms per 1000 Capita'!$F116</f>
        <v>6.3063320838936732E-2</v>
      </c>
      <c r="T116" s="2">
        <f>'Number of Firms per 1000 Capita'!T116/'Number of Firms per 1000 Capita'!$F116</f>
        <v>2.6810495293141435E-2</v>
      </c>
      <c r="U116" s="2">
        <f>'Number of Firms per 1000 Capita'!U116/'Number of Firms per 1000 Capita'!$F116</f>
        <v>8.469484105410742E-2</v>
      </c>
      <c r="V116" s="2">
        <f>'Number of Firms per 1000 Capita'!V116/'Number of Firms per 1000 Capita'!$F116</f>
        <v>5.5080259807147557E-2</v>
      </c>
      <c r="W116" s="2">
        <f>'Number of Firms per 1000 Capita'!W116/'Number of Firms per 1000 Capita'!$F116</f>
        <v>2.8384217001917081E-2</v>
      </c>
      <c r="X116" s="2">
        <f>'Number of Firms per 1000 Capita'!X116/'Number of Firms per 1000 Capita'!$F116</f>
        <v>0.1074994992703654</v>
      </c>
      <c r="Y116" s="2">
        <f>'Number of Firms per 1000 Capita'!Y116/'Number of Firms per 1000 Capita'!$F116</f>
        <v>7.7255429339895287E-4</v>
      </c>
      <c r="Z116" s="2">
        <f>'Number of Firms per 1000 Capita'!Z116/'Number of Firms per 1000 Capita'!$F116</f>
        <v>0</v>
      </c>
    </row>
    <row r="117" spans="1:26" x14ac:dyDescent="0.45">
      <c r="A117" s="2" t="s">
        <v>601</v>
      </c>
      <c r="B117" s="2">
        <v>280705</v>
      </c>
      <c r="C117" s="2" t="s">
        <v>602</v>
      </c>
      <c r="D117" s="2">
        <v>35.385924199999998</v>
      </c>
      <c r="E117" s="2">
        <v>-94.398547500000006</v>
      </c>
      <c r="F117" s="3">
        <f t="shared" si="1"/>
        <v>1.0036506219578147</v>
      </c>
      <c r="G117" s="2">
        <f>'Number of Firms per 1000 Capita'!G117/'Number of Firms per 1000 Capita'!$F117</f>
        <v>1.0816657652785288E-2</v>
      </c>
      <c r="H117" s="2">
        <f>'Number of Firms per 1000 Capita'!H117/'Number of Firms per 1000 Capita'!$F117</f>
        <v>1.9424914368126912E-2</v>
      </c>
      <c r="I117" s="2">
        <f>'Number of Firms per 1000 Capita'!I117/'Number of Firms per 1000 Capita'!$F117</f>
        <v>1.4872904272579771E-3</v>
      </c>
      <c r="J117" s="2">
        <f>'Number of Firms per 1000 Capita'!J117/'Number of Firms per 1000 Capita'!$F117</f>
        <v>0.15400216333153055</v>
      </c>
      <c r="K117" s="2">
        <f>'Number of Firms per 1000 Capita'!K117/'Number of Firms per 1000 Capita'!$F117</f>
        <v>2.4292410311880296E-2</v>
      </c>
      <c r="L117" s="2">
        <f>'Number of Firms per 1000 Capita'!L117/'Number of Firms per 1000 Capita'!$F117</f>
        <v>3.2540111772129079E-2</v>
      </c>
      <c r="M117" s="2">
        <f>'Number of Firms per 1000 Capita'!M117/'Number of Firms per 1000 Capita'!$F117</f>
        <v>0.10640886965927528</v>
      </c>
      <c r="N117" s="2">
        <f>'Number of Firms per 1000 Capita'!N117/'Number of Firms per 1000 Capita'!$F117</f>
        <v>5.0748152154317647E-2</v>
      </c>
      <c r="O117" s="2">
        <f>'Number of Firms per 1000 Capita'!O117/'Number of Firms per 1000 Capita'!$F117</f>
        <v>7.6617991707229119E-3</v>
      </c>
      <c r="P117" s="2">
        <f>'Number of Firms per 1000 Capita'!P117/'Number of Firms per 1000 Capita'!$F117</f>
        <v>3.5559762033531638E-2</v>
      </c>
      <c r="Q117" s="2">
        <f>'Number of Firms per 1000 Capita'!Q117/'Number of Firms per 1000 Capita'!$F117</f>
        <v>0.10311880295655308</v>
      </c>
      <c r="R117" s="2">
        <f>'Number of Firms per 1000 Capita'!R117/'Number of Firms per 1000 Capita'!$F117</f>
        <v>8.4324860284838654E-2</v>
      </c>
      <c r="S117" s="2">
        <f>'Number of Firms per 1000 Capita'!S117/'Number of Firms per 1000 Capita'!$F117</f>
        <v>9.3834505137912375E-2</v>
      </c>
      <c r="T117" s="2">
        <f>'Number of Firms per 1000 Capita'!T117/'Number of Firms per 1000 Capita'!$F117</f>
        <v>9.6899224806201549E-3</v>
      </c>
      <c r="U117" s="2">
        <f>'Number of Firms per 1000 Capita'!U117/'Number of Firms per 1000 Capita'!$F117</f>
        <v>7.9051739679105809E-2</v>
      </c>
      <c r="V117" s="2">
        <f>'Number of Firms per 1000 Capita'!V117/'Number of Firms per 1000 Capita'!$F117</f>
        <v>2.4562826753199925E-2</v>
      </c>
      <c r="W117" s="2">
        <f>'Number of Firms per 1000 Capita'!W117/'Number of Firms per 1000 Capita'!$F117</f>
        <v>2.5374076077158823E-2</v>
      </c>
      <c r="X117" s="2">
        <f>'Number of Firms per 1000 Capita'!X117/'Number of Firms per 1000 Capita'!$F117</f>
        <v>0.13917432846583738</v>
      </c>
      <c r="Y117" s="2">
        <f>'Number of Firms per 1000 Capita'!Y117/'Number of Firms per 1000 Capita'!$F117</f>
        <v>1.5774292410311878E-3</v>
      </c>
      <c r="Z117" s="2">
        <f>'Number of Firms per 1000 Capita'!Z117/'Number of Firms per 1000 Capita'!$F117</f>
        <v>0</v>
      </c>
    </row>
    <row r="118" spans="1:26" x14ac:dyDescent="0.45">
      <c r="A118" s="2" t="s">
        <v>603</v>
      </c>
      <c r="B118" s="2">
        <v>429060</v>
      </c>
      <c r="C118" s="2" t="s">
        <v>506</v>
      </c>
      <c r="D118" s="2">
        <v>41.079273000000001</v>
      </c>
      <c r="E118" s="2">
        <v>-85.139351300000001</v>
      </c>
      <c r="F118" s="3">
        <f t="shared" si="1"/>
        <v>1.0030697222053371</v>
      </c>
      <c r="G118" s="2">
        <f>'Number of Firms per 1000 Capita'!G118/'Number of Firms per 1000 Capita'!$F118</f>
        <v>4.9237128442039995E-3</v>
      </c>
      <c r="H118" s="2">
        <f>'Number of Firms per 1000 Capita'!H118/'Number of Firms per 1000 Capita'!$F118</f>
        <v>2.492249711263753E-3</v>
      </c>
      <c r="I118" s="2">
        <f>'Number of Firms per 1000 Capita'!I118/'Number of Firms per 1000 Capita'!$F118</f>
        <v>0</v>
      </c>
      <c r="J118" s="2">
        <f>'Number of Firms per 1000 Capita'!J118/'Number of Firms per 1000 Capita'!$F118</f>
        <v>0.10783538994589993</v>
      </c>
      <c r="K118" s="2">
        <f>'Number of Firms per 1000 Capita'!K118/'Number of Firms per 1000 Capita'!$F118</f>
        <v>3.133548112576743E-2</v>
      </c>
      <c r="L118" s="2">
        <f>'Number of Firms per 1000 Capita'!L118/'Number of Firms per 1000 Capita'!$F118</f>
        <v>3.2551212692237548E-2</v>
      </c>
      <c r="M118" s="2">
        <f>'Number of Firms per 1000 Capita'!M118/'Number of Firms per 1000 Capita'!$F118</f>
        <v>9.5678074281198705E-2</v>
      </c>
      <c r="N118" s="2">
        <f>'Number of Firms per 1000 Capita'!N118/'Number of Firms per 1000 Capita'!$F118</f>
        <v>5.5285392985228853E-2</v>
      </c>
      <c r="O118" s="2">
        <f>'Number of Firms per 1000 Capita'!O118/'Number of Firms per 1000 Capita'!$F118</f>
        <v>1.3251474074524342E-2</v>
      </c>
      <c r="P118" s="2">
        <f>'Number of Firms per 1000 Capita'!P118/'Number of Firms per 1000 Capita'!$F118</f>
        <v>3.8082791319676609E-2</v>
      </c>
      <c r="Q118" s="2">
        <f>'Number of Firms per 1000 Capita'!Q118/'Number of Firms per 1000 Capita'!$F118</f>
        <v>9.3064251413287932E-2</v>
      </c>
      <c r="R118" s="2">
        <f>'Number of Firms per 1000 Capita'!R118/'Number of Firms per 1000 Capita'!$F118</f>
        <v>0.11607197130873502</v>
      </c>
      <c r="S118" s="2">
        <f>'Number of Firms per 1000 Capita'!S118/'Number of Firms per 1000 Capita'!$F118</f>
        <v>7.7350920916661597E-2</v>
      </c>
      <c r="T118" s="2">
        <f>'Number of Firms per 1000 Capita'!T118/'Number of Firms per 1000 Capita'!$F118</f>
        <v>2.2187101088079749E-2</v>
      </c>
      <c r="U118" s="2">
        <f>'Number of Firms per 1000 Capita'!U118/'Number of Firms per 1000 Capita'!$F118</f>
        <v>8.9660203027171592E-2</v>
      </c>
      <c r="V118" s="2">
        <f>'Number of Firms per 1000 Capita'!V118/'Number of Firms per 1000 Capita'!$F118</f>
        <v>4.3553583368792163E-2</v>
      </c>
      <c r="W118" s="2">
        <f>'Number of Firms per 1000 Capita'!W118/'Number of Firms per 1000 Capita'!$F118</f>
        <v>2.7627499848033553E-2</v>
      </c>
      <c r="X118" s="2">
        <f>'Number of Firms per 1000 Capita'!X118/'Number of Firms per 1000 Capita'!$F118</f>
        <v>0.15005166859157495</v>
      </c>
      <c r="Y118" s="2">
        <f>'Number of Firms per 1000 Capita'!Y118/'Number of Firms per 1000 Capita'!$F118</f>
        <v>2.0667436629992096E-3</v>
      </c>
      <c r="Z118" s="2">
        <f>'Number of Firms per 1000 Capita'!Z118/'Number of Firms per 1000 Capita'!$F118</f>
        <v>0</v>
      </c>
    </row>
    <row r="119" spans="1:26" x14ac:dyDescent="0.45">
      <c r="A119" s="2" t="s">
        <v>604</v>
      </c>
      <c r="B119" s="2">
        <v>971616</v>
      </c>
      <c r="C119" s="2" t="s">
        <v>480</v>
      </c>
      <c r="D119" s="2">
        <v>36.746842200000003</v>
      </c>
      <c r="E119" s="2">
        <v>-119.7725868</v>
      </c>
      <c r="F119" s="3">
        <f t="shared" si="1"/>
        <v>1.0032903020027197</v>
      </c>
      <c r="G119" s="2">
        <f>'Number of Firms per 1000 Capita'!G119/'Number of Firms per 1000 Capita'!$F119</f>
        <v>1.0542396212795247E-2</v>
      </c>
      <c r="H119" s="2">
        <f>'Number of Firms per 1000 Capita'!H119/'Number of Firms per 1000 Capita'!$F119</f>
        <v>9.2329903137537987E-4</v>
      </c>
      <c r="I119" s="2">
        <f>'Number of Firms per 1000 Capita'!I119/'Number of Firms per 1000 Capita'!$F119</f>
        <v>5.7076667394114389E-4</v>
      </c>
      <c r="J119" s="2">
        <f>'Number of Firms per 1000 Capita'!J119/'Number of Firms per 1000 Capita'!$F119</f>
        <v>7.7372458829256835E-2</v>
      </c>
      <c r="K119" s="2">
        <f>'Number of Firms per 1000 Capita'!K119/'Number of Firms per 1000 Capita'!$F119</f>
        <v>1.8079873759841526E-2</v>
      </c>
      <c r="L119" s="2">
        <f>'Number of Firms per 1000 Capita'!L119/'Number of Firms per 1000 Capita'!$F119</f>
        <v>2.6372777787104031E-2</v>
      </c>
      <c r="M119" s="2">
        <f>'Number of Firms per 1000 Capita'!M119/'Number of Firms per 1000 Capita'!$F119</f>
        <v>0.10601151605700952</v>
      </c>
      <c r="N119" s="2">
        <f>'Number of Firms per 1000 Capita'!N119/'Number of Firms per 1000 Capita'!$F119</f>
        <v>7.0120364619181128E-2</v>
      </c>
      <c r="O119" s="2">
        <f>'Number of Firms per 1000 Capita'!O119/'Number of Firms per 1000 Capita'!$F119</f>
        <v>1.1734291326025282E-2</v>
      </c>
      <c r="P119" s="2">
        <f>'Number of Firms per 1000 Capita'!P119/'Number of Firms per 1000 Capita'!$F119</f>
        <v>3.432993671204821E-2</v>
      </c>
      <c r="Q119" s="2">
        <f>'Number of Firms per 1000 Capita'!Q119/'Number of Firms per 1000 Capita'!$F119</f>
        <v>8.2660444190770371E-2</v>
      </c>
      <c r="R119" s="2">
        <f>'Number of Firms per 1000 Capita'!R119/'Number of Firms per 1000 Capita'!$F119</f>
        <v>0.10988937198878611</v>
      </c>
      <c r="S119" s="2">
        <f>'Number of Firms per 1000 Capita'!S119/'Number of Firms per 1000 Capita'!$F119</f>
        <v>8.9627155063875516E-2</v>
      </c>
      <c r="T119" s="2">
        <f>'Number of Firms per 1000 Capita'!T119/'Number of Firms per 1000 Capita'!$F119</f>
        <v>1.5226040390135811E-2</v>
      </c>
      <c r="U119" s="2">
        <f>'Number of Firms per 1000 Capita'!U119/'Number of Firms per 1000 Capita'!$F119</f>
        <v>0.1328711242424751</v>
      </c>
      <c r="V119" s="2">
        <f>'Number of Firms per 1000 Capita'!V119/'Number of Firms per 1000 Capita'!$F119</f>
        <v>2.9293760177273413E-2</v>
      </c>
      <c r="W119" s="2">
        <f>'Number of Firms per 1000 Capita'!W119/'Number of Firms per 1000 Capita'!$F119</f>
        <v>3.1979720995819978E-2</v>
      </c>
      <c r="X119" s="2">
        <f>'Number of Firms per 1000 Capita'!X119/'Number of Firms per 1000 Capita'!$F119</f>
        <v>0.15457704510735451</v>
      </c>
      <c r="Y119" s="2">
        <f>'Number of Firms per 1000 Capita'!Y119/'Number of Firms per 1000 Capita'!$F119</f>
        <v>1.1079588376504558E-3</v>
      </c>
      <c r="Z119" s="2">
        <f>'Number of Firms per 1000 Capita'!Z119/'Number of Firms per 1000 Capita'!$F119</f>
        <v>0</v>
      </c>
    </row>
    <row r="120" spans="1:26" x14ac:dyDescent="0.45">
      <c r="A120" s="2" t="s">
        <v>605</v>
      </c>
      <c r="B120" s="2">
        <v>103132</v>
      </c>
      <c r="C120" s="2" t="s">
        <v>475</v>
      </c>
      <c r="D120" s="2">
        <v>34.014263999999997</v>
      </c>
      <c r="E120" s="2">
        <v>-86.006638600000002</v>
      </c>
      <c r="F120" s="3">
        <f t="shared" si="1"/>
        <v>1.0013927576601671</v>
      </c>
      <c r="G120" s="2">
        <f>'Number of Firms per 1000 Capita'!G120/'Number of Firms per 1000 Capita'!$F120</f>
        <v>9.1689879294336116E-3</v>
      </c>
      <c r="H120" s="2">
        <f>'Number of Firms per 1000 Capita'!H120/'Number of Firms per 1000 Capita'!$F120</f>
        <v>0</v>
      </c>
      <c r="I120" s="2">
        <f>'Number of Firms per 1000 Capita'!I120/'Number of Firms per 1000 Capita'!$F120</f>
        <v>0</v>
      </c>
      <c r="J120" s="2">
        <f>'Number of Firms per 1000 Capita'!J120/'Number of Firms per 1000 Capita'!$F120</f>
        <v>0.16028319405756733</v>
      </c>
      <c r="K120" s="2">
        <f>'Number of Firms per 1000 Capita'!K120/'Number of Firms per 1000 Capita'!$F120</f>
        <v>2.2051996285979574E-2</v>
      </c>
      <c r="L120" s="2">
        <f>'Number of Firms per 1000 Capita'!L120/'Number of Firms per 1000 Capita'!$F120</f>
        <v>2.3328690807799445E-2</v>
      </c>
      <c r="M120" s="2">
        <f>'Number of Firms per 1000 Capita'!M120/'Number of Firms per 1000 Capita'!$F120</f>
        <v>0.12349117920148561</v>
      </c>
      <c r="N120" s="2">
        <f>'Number of Firms per 1000 Capita'!N120/'Number of Firms per 1000 Capita'!$F120</f>
        <v>2.9944289693593314E-2</v>
      </c>
      <c r="O120" s="2">
        <f>'Number of Firms per 1000 Capita'!O120/'Number of Firms per 1000 Capita'!$F120</f>
        <v>8.4726090993500463E-3</v>
      </c>
      <c r="P120" s="2">
        <f>'Number of Firms per 1000 Capita'!P120/'Number of Firms per 1000 Capita'!$F120</f>
        <v>4.1666666666666664E-2</v>
      </c>
      <c r="Q120" s="2">
        <f>'Number of Firms per 1000 Capita'!Q120/'Number of Firms per 1000 Capita'!$F120</f>
        <v>5.8495821727019497E-2</v>
      </c>
      <c r="R120" s="2">
        <f>'Number of Firms per 1000 Capita'!R120/'Number of Firms per 1000 Capita'!$F120</f>
        <v>8.3101207056638815E-2</v>
      </c>
      <c r="S120" s="2">
        <f>'Number of Firms per 1000 Capita'!S120/'Number of Firms per 1000 Capita'!$F120</f>
        <v>0.10584958217270195</v>
      </c>
      <c r="T120" s="2">
        <f>'Number of Firms per 1000 Capita'!T120/'Number of Firms per 1000 Capita'!$F120</f>
        <v>1.1722376973073352E-2</v>
      </c>
      <c r="U120" s="2">
        <f>'Number of Firms per 1000 Capita'!U120/'Number of Firms per 1000 Capita'!$F120</f>
        <v>8.4842154131847716E-2</v>
      </c>
      <c r="V120" s="2">
        <f>'Number of Firms per 1000 Capita'!V120/'Number of Firms per 1000 Capita'!$F120</f>
        <v>3.3890436397400185E-2</v>
      </c>
      <c r="W120" s="2">
        <f>'Number of Firms per 1000 Capita'!W120/'Number of Firms per 1000 Capita'!$F120</f>
        <v>2.2400185701021355E-2</v>
      </c>
      <c r="X120" s="2">
        <f>'Number of Firms per 1000 Capita'!X120/'Number of Firms per 1000 Capita'!$F120</f>
        <v>0.18268337975858867</v>
      </c>
      <c r="Y120" s="2">
        <f>'Number of Firms per 1000 Capita'!Y120/'Number of Firms per 1000 Capita'!$F120</f>
        <v>0</v>
      </c>
      <c r="Z120" s="2">
        <f>'Number of Firms per 1000 Capita'!Z120/'Number of Firms per 1000 Capita'!$F120</f>
        <v>0</v>
      </c>
    </row>
    <row r="121" spans="1:26" x14ac:dyDescent="0.45">
      <c r="A121" s="2" t="s">
        <v>606</v>
      </c>
      <c r="B121" s="2">
        <v>277056</v>
      </c>
      <c r="C121" s="2" t="s">
        <v>526</v>
      </c>
      <c r="D121" s="2">
        <v>29.651634399999999</v>
      </c>
      <c r="E121" s="2">
        <v>-82.324826200000004</v>
      </c>
      <c r="F121" s="3">
        <f t="shared" si="1"/>
        <v>0.99966405912559386</v>
      </c>
      <c r="G121" s="2">
        <f>'Number of Firms per 1000 Capita'!G121/'Number of Firms per 1000 Capita'!$F121</f>
        <v>1.2093871478619761E-2</v>
      </c>
      <c r="H121" s="2">
        <f>'Number of Firms per 1000 Capita'!H121/'Number of Firms per 1000 Capita'!$F121</f>
        <v>0</v>
      </c>
      <c r="I121" s="2">
        <f>'Number of Firms per 1000 Capita'!I121/'Number of Firms per 1000 Capita'!$F121</f>
        <v>0</v>
      </c>
      <c r="J121" s="2">
        <f>'Number of Firms per 1000 Capita'!J121/'Number of Firms per 1000 Capita'!$F121</f>
        <v>6.1573163123290302E-2</v>
      </c>
      <c r="K121" s="2">
        <f>'Number of Firms per 1000 Capita'!K121/'Number of Firms per 1000 Capita'!$F121</f>
        <v>1.4877381580841771E-2</v>
      </c>
      <c r="L121" s="2">
        <f>'Number of Firms per 1000 Capita'!L121/'Number of Firms per 1000 Capita'!$F121</f>
        <v>1.8188798771416229E-2</v>
      </c>
      <c r="M121" s="2">
        <f>'Number of Firms per 1000 Capita'!M121/'Number of Firms per 1000 Capita'!$F121</f>
        <v>9.7998752219609339E-2</v>
      </c>
      <c r="N121" s="2">
        <f>'Number of Firms per 1000 Capita'!N121/'Number of Firms per 1000 Capita'!$F121</f>
        <v>2.0204444017852857E-2</v>
      </c>
      <c r="O121" s="2">
        <f>'Number of Firms per 1000 Capita'!O121/'Number of Firms per 1000 Capita'!$F121</f>
        <v>2.2364063924749242E-2</v>
      </c>
      <c r="P121" s="2">
        <f>'Number of Firms per 1000 Capita'!P121/'Number of Firms per 1000 Capita'!$F121</f>
        <v>3.8489225896242256E-2</v>
      </c>
      <c r="Q121" s="2">
        <f>'Number of Firms per 1000 Capita'!Q121/'Number of Firms per 1000 Capita'!$F121</f>
        <v>9.0656044536161634E-2</v>
      </c>
      <c r="R121" s="2">
        <f>'Number of Firms per 1000 Capita'!R121/'Number of Firms per 1000 Capita'!$F121</f>
        <v>0.18524739645822336</v>
      </c>
      <c r="S121" s="2">
        <f>'Number of Firms per 1000 Capita'!S121/'Number of Firms per 1000 Capita'!$F121</f>
        <v>8.0529826750491904E-2</v>
      </c>
      <c r="T121" s="2">
        <f>'Number of Firms per 1000 Capita'!T121/'Number of Firms per 1000 Capita'!$F121</f>
        <v>3.930508230551423E-2</v>
      </c>
      <c r="U121" s="2">
        <f>'Number of Firms per 1000 Capita'!U121/'Number of Firms per 1000 Capita'!$F121</f>
        <v>0.11935499352114028</v>
      </c>
      <c r="V121" s="2">
        <f>'Number of Firms per 1000 Capita'!V121/'Number of Firms per 1000 Capita'!$F121</f>
        <v>5.1015021356241294E-2</v>
      </c>
      <c r="W121" s="2">
        <f>'Number of Firms per 1000 Capita'!W121/'Number of Firms per 1000 Capita'!$F121</f>
        <v>3.6569563756778806E-2</v>
      </c>
      <c r="X121" s="2">
        <f>'Number of Firms per 1000 Capita'!X121/'Number of Firms per 1000 Capita'!$F121</f>
        <v>0.11119642942842059</v>
      </c>
      <c r="Y121" s="2">
        <f>'Number of Firms per 1000 Capita'!Y121/'Number of Firms per 1000 Capita'!$F121</f>
        <v>0</v>
      </c>
      <c r="Z121" s="2">
        <f>'Number of Firms per 1000 Capita'!Z121/'Number of Firms per 1000 Capita'!$F121</f>
        <v>0</v>
      </c>
    </row>
    <row r="122" spans="1:26" x14ac:dyDescent="0.45">
      <c r="A122" s="2" t="s">
        <v>607</v>
      </c>
      <c r="B122" s="2">
        <v>192865</v>
      </c>
      <c r="C122" s="2" t="s">
        <v>449</v>
      </c>
      <c r="D122" s="2">
        <v>34.297879399999999</v>
      </c>
      <c r="E122" s="2">
        <v>-83.824066299999998</v>
      </c>
      <c r="F122" s="3">
        <f t="shared" si="1"/>
        <v>1.000700101832994</v>
      </c>
      <c r="G122" s="2">
        <f>'Number of Firms per 1000 Capita'!G122/'Number of Firms per 1000 Capita'!$F122</f>
        <v>5.2825865580448063E-3</v>
      </c>
      <c r="H122" s="2">
        <f>'Number of Firms per 1000 Capita'!H122/'Number of Firms per 1000 Capita'!$F122</f>
        <v>0</v>
      </c>
      <c r="I122" s="2">
        <f>'Number of Firms per 1000 Capita'!I122/'Number of Firms per 1000 Capita'!$F122</f>
        <v>2.6094704684317721E-3</v>
      </c>
      <c r="J122" s="2">
        <f>'Number of Firms per 1000 Capita'!J122/'Number of Firms per 1000 Capita'!$F122</f>
        <v>0.14180244399185338</v>
      </c>
      <c r="K122" s="2">
        <f>'Number of Firms per 1000 Capita'!K122/'Number of Firms per 1000 Capita'!$F122</f>
        <v>2.074847250509165E-2</v>
      </c>
      <c r="L122" s="2">
        <f>'Number of Firms per 1000 Capita'!L122/'Number of Firms per 1000 Capita'!$F122</f>
        <v>3.6659877800407331E-2</v>
      </c>
      <c r="M122" s="2">
        <f>'Number of Firms per 1000 Capita'!M122/'Number of Firms per 1000 Capita'!$F122</f>
        <v>9.877800407331977E-2</v>
      </c>
      <c r="N122" s="2">
        <f>'Number of Firms per 1000 Capita'!N122/'Number of Firms per 1000 Capita'!$F122</f>
        <v>4.5061099796334013E-2</v>
      </c>
      <c r="O122" s="2">
        <f>'Number of Firms per 1000 Capita'!O122/'Number of Firms per 1000 Capita'!$F122</f>
        <v>6.4918533604887991E-3</v>
      </c>
      <c r="P122" s="2">
        <f>'Number of Firms per 1000 Capita'!P122/'Number of Firms per 1000 Capita'!$F122</f>
        <v>3.1504582484725055E-2</v>
      </c>
      <c r="Q122" s="2">
        <f>'Number of Firms per 1000 Capita'!Q122/'Number of Firms per 1000 Capita'!$F122</f>
        <v>0.10151476578411404</v>
      </c>
      <c r="R122" s="2">
        <f>'Number of Firms per 1000 Capita'!R122/'Number of Firms per 1000 Capita'!$F122</f>
        <v>9.1395112016293287E-2</v>
      </c>
      <c r="S122" s="2">
        <f>'Number of Firms per 1000 Capita'!S122/'Number of Firms per 1000 Capita'!$F122</f>
        <v>8.6558044806517312E-2</v>
      </c>
      <c r="T122" s="2">
        <f>'Number of Firms per 1000 Capita'!T122/'Number of Firms per 1000 Capita'!$F122</f>
        <v>1.9539205702647659E-2</v>
      </c>
      <c r="U122" s="2">
        <f>'Number of Firms per 1000 Capita'!U122/'Number of Firms per 1000 Capita'!$F122</f>
        <v>8.1720977596741351E-2</v>
      </c>
      <c r="V122" s="2">
        <f>'Number of Firms per 1000 Capita'!V122/'Number of Firms per 1000 Capita'!$F122</f>
        <v>3.2650203665987781E-2</v>
      </c>
      <c r="W122" s="2">
        <f>'Number of Firms per 1000 Capita'!W122/'Number of Firms per 1000 Capita'!$F122</f>
        <v>3.1122708757637476E-2</v>
      </c>
      <c r="X122" s="2">
        <f>'Number of Firms per 1000 Capita'!X122/'Number of Firms per 1000 Capita'!$F122</f>
        <v>0.16726069246435846</v>
      </c>
      <c r="Y122" s="2">
        <f>'Number of Firms per 1000 Capita'!Y122/'Number of Firms per 1000 Capita'!$F122</f>
        <v>0</v>
      </c>
      <c r="Z122" s="2">
        <f>'Number of Firms per 1000 Capita'!Z122/'Number of Firms per 1000 Capita'!$F122</f>
        <v>0</v>
      </c>
    </row>
    <row r="123" spans="1:26" x14ac:dyDescent="0.45">
      <c r="A123" s="2" t="s">
        <v>608</v>
      </c>
      <c r="B123" s="2">
        <v>126884</v>
      </c>
      <c r="C123" s="2" t="s">
        <v>451</v>
      </c>
      <c r="D123" s="2">
        <v>42.254809700000003</v>
      </c>
      <c r="E123" s="2">
        <v>-74.027078599999996</v>
      </c>
      <c r="F123" s="3">
        <f t="shared" si="1"/>
        <v>0.99981199473585258</v>
      </c>
      <c r="G123" s="2">
        <f>'Number of Firms per 1000 Capita'!G123/'Number of Firms per 1000 Capita'!$F123</f>
        <v>2.41586764429404E-2</v>
      </c>
      <c r="H123" s="2">
        <f>'Number of Firms per 1000 Capita'!H123/'Number of Firms per 1000 Capita'!$F123</f>
        <v>0</v>
      </c>
      <c r="I123" s="2">
        <f>'Number of Firms per 1000 Capita'!I123/'Number of Firms per 1000 Capita'!$F123</f>
        <v>3.6661026508742244E-3</v>
      </c>
      <c r="J123" s="2">
        <f>'Number of Firms per 1000 Capita'!J123/'Number of Firms per 1000 Capita'!$F123</f>
        <v>0.16290656138371873</v>
      </c>
      <c r="K123" s="2">
        <f>'Number of Firms per 1000 Capita'!K123/'Number of Firms per 1000 Capita'!$F123</f>
        <v>1.9364542207181801E-2</v>
      </c>
      <c r="L123" s="2">
        <f>'Number of Firms per 1000 Capita'!L123/'Number of Firms per 1000 Capita'!$F123</f>
        <v>1.889452904681331E-2</v>
      </c>
      <c r="M123" s="2">
        <f>'Number of Firms per 1000 Capita'!M123/'Number of Firms per 1000 Capita'!$F123</f>
        <v>0.1064109795074262</v>
      </c>
      <c r="N123" s="2">
        <f>'Number of Firms per 1000 Capita'!N123/'Number of Firms per 1000 Capita'!$F123</f>
        <v>2.90468133107727E-2</v>
      </c>
      <c r="O123" s="2">
        <f>'Number of Firms per 1000 Capita'!O123/'Number of Firms per 1000 Capita'!$F123</f>
        <v>1.3630381650686219E-2</v>
      </c>
      <c r="P123" s="2">
        <f>'Number of Firms per 1000 Capita'!P123/'Number of Firms per 1000 Capita'!$F123</f>
        <v>1.6920473773265651E-2</v>
      </c>
      <c r="Q123" s="2">
        <f>'Number of Firms per 1000 Capita'!Q123/'Number of Firms per 1000 Capita'!$F123</f>
        <v>9.3344613649182173E-2</v>
      </c>
      <c r="R123" s="2">
        <f>'Number of Firms per 1000 Capita'!R123/'Number of Firms per 1000 Capita'!$F123</f>
        <v>0.11769129535626997</v>
      </c>
      <c r="S123" s="2">
        <f>'Number of Firms per 1000 Capita'!S123/'Number of Firms per 1000 Capita'!$F123</f>
        <v>6.2511750329009214E-2</v>
      </c>
      <c r="T123" s="2">
        <f>'Number of Firms per 1000 Capita'!T123/'Number of Firms per 1000 Capita'!$F123</f>
        <v>1.560443692423388E-2</v>
      </c>
      <c r="U123" s="2">
        <f>'Number of Firms per 1000 Capita'!U123/'Number of Firms per 1000 Capita'!$F123</f>
        <v>7.0501974055273545E-2</v>
      </c>
      <c r="V123" s="2">
        <f>'Number of Firms per 1000 Capita'!V123/'Number of Firms per 1000 Capita'!$F123</f>
        <v>7.8868208309832669E-2</v>
      </c>
      <c r="W123" s="2">
        <f>'Number of Firms per 1000 Capita'!W123/'Number of Firms per 1000 Capita'!$F123</f>
        <v>5.5743560819702949E-2</v>
      </c>
      <c r="X123" s="2">
        <f>'Number of Firms per 1000 Capita'!X123/'Number of Firms per 1000 Capita'!$F123</f>
        <v>0.11054709531866892</v>
      </c>
      <c r="Y123" s="2">
        <f>'Number of Firms per 1000 Capita'!Y123/'Number of Firms per 1000 Capita'!$F123</f>
        <v>0</v>
      </c>
      <c r="Z123" s="2">
        <f>'Number of Firms per 1000 Capita'!Z123/'Number of Firms per 1000 Capita'!$F123</f>
        <v>0</v>
      </c>
    </row>
    <row r="124" spans="1:26" x14ac:dyDescent="0.45">
      <c r="A124" s="2" t="s">
        <v>609</v>
      </c>
      <c r="B124" s="2">
        <v>124496</v>
      </c>
      <c r="C124" s="2" t="s">
        <v>470</v>
      </c>
      <c r="D124" s="2">
        <v>35.384884100000001</v>
      </c>
      <c r="E124" s="2">
        <v>-77.9927651</v>
      </c>
      <c r="F124" s="3">
        <f t="shared" si="1"/>
        <v>1.0011215477358757</v>
      </c>
      <c r="G124" s="2">
        <f>'Number of Firms per 1000 Capita'!G124/'Number of Firms per 1000 Capita'!$F124</f>
        <v>1.135567082573952E-2</v>
      </c>
      <c r="H124" s="2">
        <f>'Number of Firms per 1000 Capita'!H124/'Number of Firms per 1000 Capita'!$F124</f>
        <v>0</v>
      </c>
      <c r="I124" s="2">
        <f>'Number of Firms per 1000 Capita'!I124/'Number of Firms per 1000 Capita'!$F124</f>
        <v>0</v>
      </c>
      <c r="J124" s="2">
        <f>'Number of Firms per 1000 Capita'!J124/'Number of Firms per 1000 Capita'!$F124</f>
        <v>0.12897798962568344</v>
      </c>
      <c r="K124" s="2">
        <f>'Number of Firms per 1000 Capita'!K124/'Number of Firms per 1000 Capita'!$F124</f>
        <v>1.9907472311790273E-2</v>
      </c>
      <c r="L124" s="2">
        <f>'Number of Firms per 1000 Capita'!L124/'Number of Firms per 1000 Capita'!$F124</f>
        <v>2.3832889387354547E-2</v>
      </c>
      <c r="M124" s="2">
        <f>'Number of Firms per 1000 Capita'!M124/'Number of Firms per 1000 Capita'!$F124</f>
        <v>0.128837796158699</v>
      </c>
      <c r="N124" s="2">
        <f>'Number of Firms per 1000 Capita'!N124/'Number of Firms per 1000 Capita'!$F124</f>
        <v>4.3459974765175942E-2</v>
      </c>
      <c r="O124" s="2">
        <f>'Number of Firms per 1000 Capita'!O124/'Number of Firms per 1000 Capita'!$F124</f>
        <v>5.3273517454086637E-3</v>
      </c>
      <c r="P124" s="2">
        <f>'Number of Firms per 1000 Capita'!P124/'Number of Firms per 1000 Capita'!$F124</f>
        <v>3.2945464741343057E-2</v>
      </c>
      <c r="Q124" s="2">
        <f>'Number of Firms per 1000 Capita'!Q124/'Number of Firms per 1000 Capita'!$F124</f>
        <v>7.3461376699845787E-2</v>
      </c>
      <c r="R124" s="2">
        <f>'Number of Firms per 1000 Capita'!R124/'Number of Firms per 1000 Capita'!$F124</f>
        <v>6.9676153091265944E-2</v>
      </c>
      <c r="S124" s="2">
        <f>'Number of Firms per 1000 Capita'!S124/'Number of Firms per 1000 Capita'!$F124</f>
        <v>0.11075283891770643</v>
      </c>
      <c r="T124" s="2">
        <f>'Number of Firms per 1000 Capita'!T124/'Number of Firms per 1000 Capita'!$F124</f>
        <v>1.8785924575914759E-2</v>
      </c>
      <c r="U124" s="2">
        <f>'Number of Firms per 1000 Capita'!U124/'Number of Firms per 1000 Capita'!$F124</f>
        <v>9.5331557549418189E-2</v>
      </c>
      <c r="V124" s="2">
        <f>'Number of Firms per 1000 Capita'!V124/'Number of Firms per 1000 Capita'!$F124</f>
        <v>2.7898499929903266E-2</v>
      </c>
      <c r="W124" s="2">
        <f>'Number of Firms per 1000 Capita'!W124/'Number of Firms per 1000 Capita'!$F124</f>
        <v>2.4533856722276742E-2</v>
      </c>
      <c r="X124" s="2">
        <f>'Number of Firms per 1000 Capita'!X124/'Number of Firms per 1000 Capita'!$F124</f>
        <v>0.18603673068834994</v>
      </c>
      <c r="Y124" s="2">
        <f>'Number of Firms per 1000 Capita'!Y124/'Number of Firms per 1000 Capita'!$F124</f>
        <v>0</v>
      </c>
      <c r="Z124" s="2">
        <f>'Number of Firms per 1000 Capita'!Z124/'Number of Firms per 1000 Capita'!$F124</f>
        <v>0</v>
      </c>
    </row>
    <row r="125" spans="1:26" x14ac:dyDescent="0.45">
      <c r="A125" s="2" t="s">
        <v>610</v>
      </c>
      <c r="B125" s="2">
        <v>101694</v>
      </c>
      <c r="C125" s="2" t="s">
        <v>500</v>
      </c>
      <c r="D125" s="2">
        <v>47.9252568</v>
      </c>
      <c r="E125" s="2">
        <v>-97.032854700000001</v>
      </c>
      <c r="F125" s="3">
        <f t="shared" si="1"/>
        <v>1.0009376465072668</v>
      </c>
      <c r="G125" s="2">
        <f>'Number of Firms per 1000 Capita'!G125/'Number of Firms per 1000 Capita'!$F125</f>
        <v>1.4299109235818097E-2</v>
      </c>
      <c r="H125" s="2">
        <f>'Number of Firms per 1000 Capita'!H125/'Number of Firms per 1000 Capita'!$F125</f>
        <v>0</v>
      </c>
      <c r="I125" s="2">
        <f>'Number of Firms per 1000 Capita'!I125/'Number of Firms per 1000 Capita'!$F125</f>
        <v>0</v>
      </c>
      <c r="J125" s="2">
        <f>'Number of Firms per 1000 Capita'!J125/'Number of Firms per 1000 Capita'!$F125</f>
        <v>0.10665729020159401</v>
      </c>
      <c r="K125" s="2">
        <f>'Number of Firms per 1000 Capita'!K125/'Number of Firms per 1000 Capita'!$F125</f>
        <v>1.7112048757618379E-2</v>
      </c>
      <c r="L125" s="2">
        <f>'Number of Firms per 1000 Capita'!L125/'Number of Firms per 1000 Capita'!$F125</f>
        <v>2.4964838255977496E-2</v>
      </c>
      <c r="M125" s="2">
        <f>'Number of Firms per 1000 Capita'!M125/'Number of Firms per 1000 Capita'!$F125</f>
        <v>0.10630567276136897</v>
      </c>
      <c r="N125" s="2">
        <f>'Number of Firms per 1000 Capita'!N125/'Number of Firms per 1000 Capita'!$F125</f>
        <v>5.2977027660571975E-2</v>
      </c>
      <c r="O125" s="2">
        <f>'Number of Firms per 1000 Capita'!O125/'Number of Firms per 1000 Capita'!$F125</f>
        <v>9.2592592592592605E-3</v>
      </c>
      <c r="P125" s="2">
        <f>'Number of Firms per 1000 Capita'!P125/'Number of Firms per 1000 Capita'!$F125</f>
        <v>4.6179090482887958E-2</v>
      </c>
      <c r="Q125" s="2">
        <f>'Number of Firms per 1000 Capita'!Q125/'Number of Firms per 1000 Capita'!$F125</f>
        <v>0.12353492733239568</v>
      </c>
      <c r="R125" s="2">
        <f>'Number of Firms per 1000 Capita'!R125/'Number of Firms per 1000 Capita'!$F125</f>
        <v>8.8724800750117211E-2</v>
      </c>
      <c r="S125" s="2">
        <f>'Number of Firms per 1000 Capita'!S125/'Number of Firms per 1000 Capita'!$F125</f>
        <v>7.2550398499765592E-2</v>
      </c>
      <c r="T125" s="2">
        <f>'Number of Firms per 1000 Capita'!T125/'Number of Firms per 1000 Capita'!$F125</f>
        <v>2.1565869667135491E-2</v>
      </c>
      <c r="U125" s="2">
        <f>'Number of Firms per 1000 Capita'!U125/'Number of Firms per 1000 Capita'!$F125</f>
        <v>0.11286919831223628</v>
      </c>
      <c r="V125" s="2">
        <f>'Number of Firms per 1000 Capita'!V125/'Number of Firms per 1000 Capita'!$F125</f>
        <v>3.7623066104078763E-2</v>
      </c>
      <c r="W125" s="2">
        <f>'Number of Firms per 1000 Capita'!W125/'Number of Firms per 1000 Capita'!$F125</f>
        <v>4.1608063759962496E-2</v>
      </c>
      <c r="X125" s="2">
        <f>'Number of Firms per 1000 Capita'!X125/'Number of Firms per 1000 Capita'!$F125</f>
        <v>0.12470698546647915</v>
      </c>
      <c r="Y125" s="2">
        <f>'Number of Firms per 1000 Capita'!Y125/'Number of Firms per 1000 Capita'!$F125</f>
        <v>0</v>
      </c>
      <c r="Z125" s="2">
        <f>'Number of Firms per 1000 Capita'!Z125/'Number of Firms per 1000 Capita'!$F125</f>
        <v>0</v>
      </c>
    </row>
    <row r="126" spans="1:26" x14ac:dyDescent="0.45">
      <c r="A126" s="2" t="s">
        <v>611</v>
      </c>
      <c r="B126" s="2">
        <v>148798</v>
      </c>
      <c r="C126" s="2" t="s">
        <v>512</v>
      </c>
      <c r="D126" s="2">
        <v>39.0638705</v>
      </c>
      <c r="E126" s="2">
        <v>-108.5506486</v>
      </c>
      <c r="F126" s="3">
        <f t="shared" si="1"/>
        <v>1.0017085839256423</v>
      </c>
      <c r="G126" s="2">
        <f>'Number of Firms per 1000 Capita'!G126/'Number of Firms per 1000 Capita'!$F126</f>
        <v>4.5790049207217057E-3</v>
      </c>
      <c r="H126" s="2">
        <f>'Number of Firms per 1000 Capita'!H126/'Number of Firms per 1000 Capita'!$F126</f>
        <v>2.6722252597047566E-2</v>
      </c>
      <c r="I126" s="2">
        <f>'Number of Firms per 1000 Capita'!I126/'Number of Firms per 1000 Capita'!$F126</f>
        <v>0</v>
      </c>
      <c r="J126" s="2">
        <f>'Number of Firms per 1000 Capita'!J126/'Number of Firms per 1000 Capita'!$F126</f>
        <v>0.11584199015855658</v>
      </c>
      <c r="K126" s="2">
        <f>'Number of Firms per 1000 Capita'!K126/'Number of Firms per 1000 Capita'!$F126</f>
        <v>1.9477856752323674E-2</v>
      </c>
      <c r="L126" s="2">
        <f>'Number of Firms per 1000 Capita'!L126/'Number of Firms per 1000 Capita'!$F126</f>
        <v>2.4056861673045379E-2</v>
      </c>
      <c r="M126" s="2">
        <f>'Number of Firms per 1000 Capita'!M126/'Number of Firms per 1000 Capita'!$F126</f>
        <v>0.11686714051394204</v>
      </c>
      <c r="N126" s="2">
        <f>'Number of Firms per 1000 Capita'!N126/'Number of Firms per 1000 Capita'!$F126</f>
        <v>4.8523783488244945E-2</v>
      </c>
      <c r="O126" s="2">
        <f>'Number of Firms per 1000 Capita'!O126/'Number of Firms per 1000 Capita'!$F126</f>
        <v>8.1328594860579553E-3</v>
      </c>
      <c r="P126" s="2">
        <f>'Number of Firms per 1000 Capita'!P126/'Number of Firms per 1000 Capita'!$F126</f>
        <v>3.8340623291416069E-2</v>
      </c>
      <c r="Q126" s="2">
        <f>'Number of Firms per 1000 Capita'!Q126/'Number of Firms per 1000 Capita'!$F126</f>
        <v>0.11249316566429743</v>
      </c>
      <c r="R126" s="2">
        <f>'Number of Firms per 1000 Capita'!R126/'Number of Firms per 1000 Capita'!$F126</f>
        <v>0.12623018042646253</v>
      </c>
      <c r="S126" s="2">
        <f>'Number of Firms per 1000 Capita'!S126/'Number of Firms per 1000 Capita'!$F126</f>
        <v>7.0735374521596492E-2</v>
      </c>
      <c r="T126" s="2">
        <f>'Number of Firms per 1000 Capita'!T126/'Number of Firms per 1000 Capita'!$F126</f>
        <v>1.5035538545653362E-2</v>
      </c>
      <c r="U126" s="2">
        <f>'Number of Firms per 1000 Capita'!U126/'Number of Firms per 1000 Capita'!$F126</f>
        <v>9.2058501913613991E-2</v>
      </c>
      <c r="V126" s="2">
        <f>'Number of Firms per 1000 Capita'!V126/'Number of Firms per 1000 Capita'!$F126</f>
        <v>3.5743575724439577E-2</v>
      </c>
      <c r="W126" s="2">
        <f>'Number of Firms per 1000 Capita'!W126/'Number of Firms per 1000 Capita'!$F126</f>
        <v>2.4330235101148165E-2</v>
      </c>
      <c r="X126" s="2">
        <f>'Number of Firms per 1000 Capita'!X126/'Number of Firms per 1000 Capita'!$F126</f>
        <v>0.1225396391470749</v>
      </c>
      <c r="Y126" s="2">
        <f>'Number of Firms per 1000 Capita'!Y126/'Number of Firms per 1000 Capita'!$F126</f>
        <v>0</v>
      </c>
      <c r="Z126" s="2">
        <f>'Number of Firms per 1000 Capita'!Z126/'Number of Firms per 1000 Capita'!$F126</f>
        <v>0</v>
      </c>
    </row>
    <row r="127" spans="1:26" x14ac:dyDescent="0.45">
      <c r="A127" s="2" t="s">
        <v>612</v>
      </c>
      <c r="B127" s="2">
        <v>1039182</v>
      </c>
      <c r="C127" s="2" t="s">
        <v>466</v>
      </c>
      <c r="D127" s="2">
        <v>42.9633599</v>
      </c>
      <c r="E127" s="2">
        <v>-85.668086299999999</v>
      </c>
      <c r="F127" s="3">
        <f t="shared" si="1"/>
        <v>1.003794881774837</v>
      </c>
      <c r="G127" s="2">
        <f>'Number of Firms per 1000 Capita'!G127/'Number of Firms per 1000 Capita'!$F127</f>
        <v>6.5923907755181463E-3</v>
      </c>
      <c r="H127" s="2">
        <f>'Number of Firms per 1000 Capita'!H127/'Number of Firms per 1000 Capita'!$F127</f>
        <v>2.4204534397197623E-3</v>
      </c>
      <c r="I127" s="2">
        <f>'Number of Firms per 1000 Capita'!I127/'Number of Firms per 1000 Capita'!$F127</f>
        <v>3.2840323051474163E-4</v>
      </c>
      <c r="J127" s="2">
        <f>'Number of Firms per 1000 Capita'!J127/'Number of Firms per 1000 Capita'!$F127</f>
        <v>0.11412620414517854</v>
      </c>
      <c r="K127" s="2">
        <f>'Number of Firms per 1000 Capita'!K127/'Number of Firms per 1000 Capita'!$F127</f>
        <v>3.2718692225357594E-2</v>
      </c>
      <c r="L127" s="2">
        <f>'Number of Firms per 1000 Capita'!L127/'Number of Firms per 1000 Capita'!$F127</f>
        <v>3.6914955726379296E-2</v>
      </c>
      <c r="M127" s="2">
        <f>'Number of Firms per 1000 Capita'!M127/'Number of Firms per 1000 Capita'!$F127</f>
        <v>9.9141286367617001E-2</v>
      </c>
      <c r="N127" s="2">
        <f>'Number of Firms per 1000 Capita'!N127/'Number of Firms per 1000 Capita'!$F127</f>
        <v>3.8946190522526028E-2</v>
      </c>
      <c r="O127" s="2">
        <f>'Number of Firms per 1000 Capita'!O127/'Number of Firms per 1000 Capita'!$F127</f>
        <v>1.3537510946774351E-2</v>
      </c>
      <c r="P127" s="2">
        <f>'Number of Firms per 1000 Capita'!P127/'Number of Firms per 1000 Capita'!$F127</f>
        <v>3.5455385812980439E-2</v>
      </c>
      <c r="Q127" s="2">
        <f>'Number of Firms per 1000 Capita'!Q127/'Number of Firms per 1000 Capita'!$F127</f>
        <v>0.10855551230903959</v>
      </c>
      <c r="R127" s="2">
        <f>'Number of Firms per 1000 Capita'!R127/'Number of Firms per 1000 Capita'!$F127</f>
        <v>0.13513184781551035</v>
      </c>
      <c r="S127" s="2">
        <f>'Number of Firms per 1000 Capita'!S127/'Number of Firms per 1000 Capita'!$F127</f>
        <v>7.2029775226233342E-2</v>
      </c>
      <c r="T127" s="2">
        <f>'Number of Firms per 1000 Capita'!T127/'Number of Firms per 1000 Capita'!$F127</f>
        <v>2.7889948428529727E-2</v>
      </c>
      <c r="U127" s="2">
        <f>'Number of Firms per 1000 Capita'!U127/'Number of Firms per 1000 Capita'!$F127</f>
        <v>8.3268463559404482E-2</v>
      </c>
      <c r="V127" s="2">
        <f>'Number of Firms per 1000 Capita'!V127/'Number of Firms per 1000 Capita'!$F127</f>
        <v>4.8579351950958451E-2</v>
      </c>
      <c r="W127" s="2">
        <f>'Number of Firms per 1000 Capita'!W127/'Number of Firms per 1000 Capita'!$F127</f>
        <v>2.5761408971489732E-2</v>
      </c>
      <c r="X127" s="2">
        <f>'Number of Firms per 1000 Capita'!X127/'Number of Firms per 1000 Capita'!$F127</f>
        <v>0.12066994259025006</v>
      </c>
      <c r="Y127" s="2">
        <f>'Number of Firms per 1000 Capita'!Y127/'Number of Firms per 1000 Capita'!$F127</f>
        <v>1.7271577308553079E-3</v>
      </c>
      <c r="Z127" s="2">
        <f>'Number of Firms per 1000 Capita'!Z127/'Number of Firms per 1000 Capita'!$F127</f>
        <v>0</v>
      </c>
    </row>
    <row r="128" spans="1:26" x14ac:dyDescent="0.45">
      <c r="A128" s="2" t="s">
        <v>613</v>
      </c>
      <c r="B128" s="2">
        <v>81816</v>
      </c>
      <c r="C128" s="2" t="s">
        <v>496</v>
      </c>
      <c r="D128" s="2">
        <v>47.4941836</v>
      </c>
      <c r="E128" s="2">
        <v>-111.2833449</v>
      </c>
      <c r="F128" s="3">
        <f t="shared" si="1"/>
        <v>1.0020505809979494</v>
      </c>
      <c r="G128" s="2">
        <f>'Number of Firms per 1000 Capita'!G128/'Number of Firms per 1000 Capita'!$F128</f>
        <v>1.1073137388926863E-2</v>
      </c>
      <c r="H128" s="2">
        <f>'Number of Firms per 1000 Capita'!H128/'Number of Firms per 1000 Capita'!$F128</f>
        <v>0</v>
      </c>
      <c r="I128" s="2">
        <f>'Number of Firms per 1000 Capita'!I128/'Number of Firms per 1000 Capita'!$F128</f>
        <v>3.4176349965823654E-3</v>
      </c>
      <c r="J128" s="2">
        <f>'Number of Firms per 1000 Capita'!J128/'Number of Firms per 1000 Capita'!$F128</f>
        <v>0.12399179767600821</v>
      </c>
      <c r="K128" s="2">
        <f>'Number of Firms per 1000 Capita'!K128/'Number of Firms per 1000 Capita'!$F128</f>
        <v>1.9548872180451128E-2</v>
      </c>
      <c r="L128" s="2">
        <f>'Number of Firms per 1000 Capita'!L128/'Number of Firms per 1000 Capita'!$F128</f>
        <v>3.5680109364319888E-2</v>
      </c>
      <c r="M128" s="2">
        <f>'Number of Firms per 1000 Capita'!M128/'Number of Firms per 1000 Capita'!$F128</f>
        <v>0.12850307587149692</v>
      </c>
      <c r="N128" s="2">
        <f>'Number of Firms per 1000 Capita'!N128/'Number of Firms per 1000 Capita'!$F128</f>
        <v>2.7614490772385508E-2</v>
      </c>
      <c r="O128" s="2">
        <f>'Number of Firms per 1000 Capita'!O128/'Number of Firms per 1000 Capita'!$F128</f>
        <v>7.2453861927546138E-3</v>
      </c>
      <c r="P128" s="2">
        <f>'Number of Firms per 1000 Capita'!P128/'Number of Firms per 1000 Capita'!$F128</f>
        <v>5.4135338345864661E-2</v>
      </c>
      <c r="Q128" s="2">
        <f>'Number of Firms per 1000 Capita'!Q128/'Number of Firms per 1000 Capita'!$F128</f>
        <v>8.8585099111414906E-2</v>
      </c>
      <c r="R128" s="2">
        <f>'Number of Firms per 1000 Capita'!R128/'Number of Firms per 1000 Capita'!$F128</f>
        <v>0.10950102529049896</v>
      </c>
      <c r="S128" s="2">
        <f>'Number of Firms per 1000 Capita'!S128/'Number of Firms per 1000 Capita'!$F128</f>
        <v>4.6753246753246755E-2</v>
      </c>
      <c r="T128" s="2">
        <f>'Number of Firms per 1000 Capita'!T128/'Number of Firms per 1000 Capita'!$F128</f>
        <v>1.4080656185919345E-2</v>
      </c>
      <c r="U128" s="2">
        <f>'Number of Firms per 1000 Capita'!U128/'Number of Firms per 1000 Capita'!$F128</f>
        <v>0.1111414900888585</v>
      </c>
      <c r="V128" s="2">
        <f>'Number of Firms per 1000 Capita'!V128/'Number of Firms per 1000 Capita'!$F128</f>
        <v>7.505126452494873E-2</v>
      </c>
      <c r="W128" s="2">
        <f>'Number of Firms per 1000 Capita'!W128/'Number of Firms per 1000 Capita'!$F128</f>
        <v>3.3082706766917297E-2</v>
      </c>
      <c r="X128" s="2">
        <f>'Number of Firms per 1000 Capita'!X128/'Number of Firms per 1000 Capita'!$F128</f>
        <v>0.11264524948735476</v>
      </c>
      <c r="Y128" s="2">
        <f>'Number of Firms per 1000 Capita'!Y128/'Number of Firms per 1000 Capita'!$F128</f>
        <v>0</v>
      </c>
      <c r="Z128" s="2">
        <f>'Number of Firms per 1000 Capita'!Z128/'Number of Firms per 1000 Capita'!$F128</f>
        <v>0</v>
      </c>
    </row>
    <row r="129" spans="1:26" x14ac:dyDescent="0.45">
      <c r="A129" s="2" t="s">
        <v>614</v>
      </c>
      <c r="B129" s="2">
        <v>285729</v>
      </c>
      <c r="C129" s="2" t="s">
        <v>512</v>
      </c>
      <c r="D129" s="2">
        <v>40.4233142</v>
      </c>
      <c r="E129" s="2">
        <v>-104.7091322</v>
      </c>
      <c r="F129" s="3">
        <f t="shared" si="1"/>
        <v>1.0016983999284883</v>
      </c>
      <c r="G129" s="2">
        <f>'Number of Firms per 1000 Capita'!G129/'Number of Firms per 1000 Capita'!$F129</f>
        <v>1.7252167694645569E-2</v>
      </c>
      <c r="H129" s="2">
        <f>'Number of Firms per 1000 Capita'!H129/'Number of Firms per 1000 Capita'!$F129</f>
        <v>1.7207472959685347E-2</v>
      </c>
      <c r="I129" s="2">
        <f>'Number of Firms per 1000 Capita'!I129/'Number of Firms per 1000 Capita'!$F129</f>
        <v>0</v>
      </c>
      <c r="J129" s="2">
        <f>'Number of Firms per 1000 Capita'!J129/'Number of Firms per 1000 Capita'!$F129</f>
        <v>0.13086618396352909</v>
      </c>
      <c r="K129" s="2">
        <f>'Number of Firms per 1000 Capita'!K129/'Number of Firms per 1000 Capita'!$F129</f>
        <v>2.6057030481809244E-2</v>
      </c>
      <c r="L129" s="2">
        <f>'Number of Firms per 1000 Capita'!L129/'Number of Firms per 1000 Capita'!$F129</f>
        <v>2.4582104228121928E-2</v>
      </c>
      <c r="M129" s="2">
        <f>'Number of Firms per 1000 Capita'!M129/'Number of Firms per 1000 Capita'!$F129</f>
        <v>0.11526772146241172</v>
      </c>
      <c r="N129" s="2">
        <f>'Number of Firms per 1000 Capita'!N129/'Number of Firms per 1000 Capita'!$F129</f>
        <v>5.0370966300169837E-2</v>
      </c>
      <c r="O129" s="2">
        <f>'Number of Firms per 1000 Capita'!O129/'Number of Firms per 1000 Capita'!$F129</f>
        <v>1.0324483775811209E-2</v>
      </c>
      <c r="P129" s="2">
        <f>'Number of Firms per 1000 Capita'!P129/'Number of Firms per 1000 Capita'!$F129</f>
        <v>3.4057388039688927E-2</v>
      </c>
      <c r="Q129" s="2">
        <f>'Number of Firms per 1000 Capita'!Q129/'Number of Firms per 1000 Capita'!$F129</f>
        <v>9.9713953696254576E-2</v>
      </c>
      <c r="R129" s="2">
        <f>'Number of Firms per 1000 Capita'!R129/'Number of Firms per 1000 Capita'!$F129</f>
        <v>0.12541342629838206</v>
      </c>
      <c r="S129" s="2">
        <f>'Number of Firms per 1000 Capita'!S129/'Number of Firms per 1000 Capita'!$F129</f>
        <v>8.6931259497631183E-2</v>
      </c>
      <c r="T129" s="2">
        <f>'Number of Firms per 1000 Capita'!T129/'Number of Firms per 1000 Capita'!$F129</f>
        <v>1.4659873066952711E-2</v>
      </c>
      <c r="U129" s="2">
        <f>'Number of Firms per 1000 Capita'!U129/'Number of Firms per 1000 Capita'!$F129</f>
        <v>7.7590059890944849E-2</v>
      </c>
      <c r="V129" s="2">
        <f>'Number of Firms per 1000 Capita'!V129/'Number of Firms per 1000 Capita'!$F129</f>
        <v>3.209081970143917E-2</v>
      </c>
      <c r="W129" s="2">
        <f>'Number of Firms per 1000 Capita'!W129/'Number of Firms per 1000 Capita'!$F129</f>
        <v>1.9218736032895326E-2</v>
      </c>
      <c r="X129" s="2">
        <f>'Number of Firms per 1000 Capita'!X129/'Number of Firms per 1000 Capita'!$F129</f>
        <v>0.11857513184946814</v>
      </c>
      <c r="Y129" s="2">
        <f>'Number of Firms per 1000 Capita'!Y129/'Number of Firms per 1000 Capita'!$F129</f>
        <v>1.5196209886475373E-3</v>
      </c>
      <c r="Z129" s="2">
        <f>'Number of Firms per 1000 Capita'!Z129/'Number of Firms per 1000 Capita'!$F129</f>
        <v>0</v>
      </c>
    </row>
    <row r="130" spans="1:26" x14ac:dyDescent="0.45">
      <c r="A130" s="2" t="s">
        <v>615</v>
      </c>
      <c r="B130" s="2">
        <v>315847</v>
      </c>
      <c r="C130" s="2" t="s">
        <v>468</v>
      </c>
      <c r="D130" s="2">
        <v>44.519159000000002</v>
      </c>
      <c r="E130" s="2">
        <v>-88.019825999999995</v>
      </c>
      <c r="F130" s="3">
        <f t="shared" si="1"/>
        <v>1.0043580735536088</v>
      </c>
      <c r="G130" s="2">
        <f>'Number of Firms per 1000 Capita'!G130/'Number of Firms per 1000 Capita'!$F130</f>
        <v>1.3385511628941167E-2</v>
      </c>
      <c r="H130" s="2">
        <f>'Number of Firms per 1000 Capita'!H130/'Number of Firms per 1000 Capita'!$F130</f>
        <v>0</v>
      </c>
      <c r="I130" s="2">
        <f>'Number of Firms per 1000 Capita'!I130/'Number of Firms per 1000 Capita'!$F130</f>
        <v>0</v>
      </c>
      <c r="J130" s="2">
        <f>'Number of Firms per 1000 Capita'!J130/'Number of Firms per 1000 Capita'!$F130</f>
        <v>0.12082536576688753</v>
      </c>
      <c r="K130" s="2">
        <f>'Number of Firms per 1000 Capita'!K130/'Number of Firms per 1000 Capita'!$F130</f>
        <v>3.1974029439231555E-2</v>
      </c>
      <c r="L130" s="2">
        <f>'Number of Firms per 1000 Capita'!L130/'Number of Firms per 1000 Capita'!$F130</f>
        <v>3.5175879396984924E-2</v>
      </c>
      <c r="M130" s="2">
        <f>'Number of Firms per 1000 Capita'!M130/'Number of Firms per 1000 Capita'!$F130</f>
        <v>0.14266020367323343</v>
      </c>
      <c r="N130" s="2">
        <f>'Number of Firms per 1000 Capita'!N130/'Number of Firms per 1000 Capita'!$F130</f>
        <v>3.9934184195312854E-2</v>
      </c>
      <c r="O130" s="2">
        <f>'Number of Firms per 1000 Capita'!O130/'Number of Firms per 1000 Capita'!$F130</f>
        <v>9.0719082136345459E-3</v>
      </c>
      <c r="P130" s="2">
        <f>'Number of Firms per 1000 Capita'!P130/'Number of Firms per 1000 Capita'!$F130</f>
        <v>4.8294570196113315E-2</v>
      </c>
      <c r="Q130" s="2">
        <f>'Number of Firms per 1000 Capita'!Q130/'Number of Firms per 1000 Capita'!$F130</f>
        <v>0.10192555698848224</v>
      </c>
      <c r="R130" s="2">
        <f>'Number of Firms per 1000 Capita'!R130/'Number of Firms per 1000 Capita'!$F130</f>
        <v>0.11522212834081914</v>
      </c>
      <c r="S130" s="2">
        <f>'Number of Firms per 1000 Capita'!S130/'Number of Firms per 1000 Capita'!$F130</f>
        <v>5.3186285409347625E-2</v>
      </c>
      <c r="T130" s="2">
        <f>'Number of Firms per 1000 Capita'!T130/'Number of Firms per 1000 Capita'!$F130</f>
        <v>1.5875839373860456E-2</v>
      </c>
      <c r="U130" s="2">
        <f>'Number of Firms per 1000 Capita'!U130/'Number of Firms per 1000 Capita'!$F130</f>
        <v>6.4170409569973774E-2</v>
      </c>
      <c r="V130" s="2">
        <f>'Number of Firms per 1000 Capita'!V130/'Number of Firms per 1000 Capita'!$F130</f>
        <v>5.3453106239160414E-2</v>
      </c>
      <c r="W130" s="2">
        <f>'Number of Firms per 1000 Capita'!W130/'Number of Firms per 1000 Capita'!$F130</f>
        <v>4.4736959131942901E-2</v>
      </c>
      <c r="X130" s="2">
        <f>'Number of Firms per 1000 Capita'!X130/'Number of Firms per 1000 Capita'!$F130</f>
        <v>0.1126428603192956</v>
      </c>
      <c r="Y130" s="2">
        <f>'Number of Firms per 1000 Capita'!Y130/'Number of Firms per 1000 Capita'!$F130</f>
        <v>1.8232756703873349E-3</v>
      </c>
      <c r="Z130" s="2">
        <f>'Number of Firms per 1000 Capita'!Z130/'Number of Firms per 1000 Capita'!$F130</f>
        <v>0</v>
      </c>
    </row>
    <row r="131" spans="1:26" x14ac:dyDescent="0.45">
      <c r="A131" s="2" t="s">
        <v>616</v>
      </c>
      <c r="B131" s="2">
        <v>751590</v>
      </c>
      <c r="C131" s="2" t="s">
        <v>470</v>
      </c>
      <c r="D131" s="2">
        <v>36.072635400000003</v>
      </c>
      <c r="E131" s="2">
        <v>-79.791975399999998</v>
      </c>
      <c r="F131" s="3">
        <f t="shared" ref="F131:F194" si="2">SUM(G131:Z131)</f>
        <v>1.0038212909594624</v>
      </c>
      <c r="G131" s="2">
        <f>'Number of Firms per 1000 Capita'!G131/'Number of Firms per 1000 Capita'!$F131</f>
        <v>5.1746648409387638E-3</v>
      </c>
      <c r="H131" s="2">
        <f>'Number of Firms per 1000 Capita'!H131/'Number of Firms per 1000 Capita'!$F131</f>
        <v>0</v>
      </c>
      <c r="I131" s="2">
        <f>'Number of Firms per 1000 Capita'!I131/'Number of Firms per 1000 Capita'!$F131</f>
        <v>0</v>
      </c>
      <c r="J131" s="2">
        <f>'Number of Firms per 1000 Capita'!J131/'Number of Firms per 1000 Capita'!$F131</f>
        <v>8.6647772505811543E-2</v>
      </c>
      <c r="K131" s="2">
        <f>'Number of Firms per 1000 Capita'!K131/'Number of Firms per 1000 Capita'!$F131</f>
        <v>3.0729548132344044E-2</v>
      </c>
      <c r="L131" s="2">
        <f>'Number of Firms per 1000 Capita'!L131/'Number of Firms per 1000 Capita'!$F131</f>
        <v>3.8833869375537365E-2</v>
      </c>
      <c r="M131" s="2">
        <f>'Number of Firms per 1000 Capita'!M131/'Number of Firms per 1000 Capita'!$F131</f>
        <v>0.10607266821641244</v>
      </c>
      <c r="N131" s="2">
        <f>'Number of Firms per 1000 Capita'!N131/'Number of Firms per 1000 Capita'!$F131</f>
        <v>4.4613571951724357E-2</v>
      </c>
      <c r="O131" s="2">
        <f>'Number of Firms per 1000 Capita'!O131/'Number of Firms per 1000 Capita'!$F131</f>
        <v>1.1734547654682672E-2</v>
      </c>
      <c r="P131" s="2">
        <f>'Number of Firms per 1000 Capita'!P131/'Number of Firms per 1000 Capita'!$F131</f>
        <v>3.5840524790625099E-2</v>
      </c>
      <c r="Q131" s="2">
        <f>'Number of Firms per 1000 Capita'!Q131/'Number of Firms per 1000 Capita'!$F131</f>
        <v>9.7076712416011207E-2</v>
      </c>
      <c r="R131" s="2">
        <f>'Number of Firms per 1000 Capita'!R131/'Number of Firms per 1000 Capita'!$F131</f>
        <v>0.11056268509378084</v>
      </c>
      <c r="S131" s="2">
        <f>'Number of Firms per 1000 Capita'!S131/'Number of Firms per 1000 Capita'!$F131</f>
        <v>9.1185555520173225E-2</v>
      </c>
      <c r="T131" s="2">
        <f>'Number of Firms per 1000 Capita'!T131/'Number of Firms per 1000 Capita'!$F131</f>
        <v>2.7768047638760628E-2</v>
      </c>
      <c r="U131" s="2">
        <f>'Number of Firms per 1000 Capita'!U131/'Number of Firms per 1000 Capita'!$F131</f>
        <v>7.408527847657867E-2</v>
      </c>
      <c r="V131" s="2">
        <f>'Number of Firms per 1000 Capita'!V131/'Number of Firms per 1000 Capita'!$F131</f>
        <v>4.9294653377065886E-2</v>
      </c>
      <c r="W131" s="2">
        <f>'Number of Firms per 1000 Capita'!W131/'Number of Firms per 1000 Capita'!$F131</f>
        <v>2.8373085374008851E-2</v>
      </c>
      <c r="X131" s="2">
        <f>'Number of Firms per 1000 Capita'!X131/'Number of Firms per 1000 Capita'!$F131</f>
        <v>0.16366270738464478</v>
      </c>
      <c r="Y131" s="2">
        <f>'Number of Firms per 1000 Capita'!Y131/'Number of Firms per 1000 Capita'!$F131</f>
        <v>2.1653982103620674E-3</v>
      </c>
      <c r="Z131" s="2">
        <f>'Number of Firms per 1000 Capita'!Z131/'Number of Firms per 1000 Capita'!$F131</f>
        <v>0</v>
      </c>
    </row>
    <row r="132" spans="1:26" x14ac:dyDescent="0.45">
      <c r="A132" s="2" t="s">
        <v>617</v>
      </c>
      <c r="B132" s="2">
        <v>176484</v>
      </c>
      <c r="C132" s="2" t="s">
        <v>470</v>
      </c>
      <c r="D132" s="2">
        <v>35.612661000000003</v>
      </c>
      <c r="E132" s="2">
        <v>-77.366353799999999</v>
      </c>
      <c r="F132" s="3">
        <f t="shared" si="2"/>
        <v>1.0016851780926848</v>
      </c>
      <c r="G132" s="2">
        <f>'Number of Firms per 1000 Capita'!G132/'Number of Firms per 1000 Capita'!$F132</f>
        <v>1.2409038682497127E-2</v>
      </c>
      <c r="H132" s="2">
        <f>'Number of Firms per 1000 Capita'!H132/'Number of Firms per 1000 Capita'!$F132</f>
        <v>0</v>
      </c>
      <c r="I132" s="2">
        <f>'Number of Firms per 1000 Capita'!I132/'Number of Firms per 1000 Capita'!$F132</f>
        <v>0</v>
      </c>
      <c r="J132" s="2">
        <f>'Number of Firms per 1000 Capita'!J132/'Number of Firms per 1000 Capita'!$F132</f>
        <v>0.10402144772117962</v>
      </c>
      <c r="K132" s="2">
        <f>'Number of Firms per 1000 Capita'!K132/'Number of Firms per 1000 Capita'!$F132</f>
        <v>1.0877058598238221E-2</v>
      </c>
      <c r="L132" s="2">
        <f>'Number of Firms per 1000 Capita'!L132/'Number of Firms per 1000 Capita'!$F132</f>
        <v>1.7081577939486784E-2</v>
      </c>
      <c r="M132" s="2">
        <f>'Number of Firms per 1000 Capita'!M132/'Number of Firms per 1000 Capita'!$F132</f>
        <v>0.11497510532363078</v>
      </c>
      <c r="N132" s="2">
        <f>'Number of Firms per 1000 Capita'!N132/'Number of Firms per 1000 Capita'!$F132</f>
        <v>3.2860972807353506E-2</v>
      </c>
      <c r="O132" s="2">
        <f>'Number of Firms per 1000 Capita'!O132/'Number of Firms per 1000 Capita'!$F132</f>
        <v>6.8939103791650705E-3</v>
      </c>
      <c r="P132" s="2">
        <f>'Number of Firms per 1000 Capita'!P132/'Number of Firms per 1000 Capita'!$F132</f>
        <v>3.347376484105706E-2</v>
      </c>
      <c r="Q132" s="2">
        <f>'Number of Firms per 1000 Capita'!Q132/'Number of Firms per 1000 Capita'!$F132</f>
        <v>0.10471083875909612</v>
      </c>
      <c r="R132" s="2">
        <f>'Number of Firms per 1000 Capita'!R132/'Number of Firms per 1000 Capita'!$F132</f>
        <v>9.2608196093450779E-2</v>
      </c>
      <c r="S132" s="2">
        <f>'Number of Firms per 1000 Capita'!S132/'Number of Firms per 1000 Capita'!$F132</f>
        <v>8.2343929528916116E-2</v>
      </c>
      <c r="T132" s="2">
        <f>'Number of Firms per 1000 Capita'!T132/'Number of Firms per 1000 Capita'!$F132</f>
        <v>3.7533512064343161E-2</v>
      </c>
      <c r="U132" s="2">
        <f>'Number of Firms per 1000 Capita'!U132/'Number of Firms per 1000 Capita'!$F132</f>
        <v>0.11099195710455761</v>
      </c>
      <c r="V132" s="2">
        <f>'Number of Firms per 1000 Capita'!V132/'Number of Firms per 1000 Capita'!$F132</f>
        <v>4.7797778628877824E-2</v>
      </c>
      <c r="W132" s="2">
        <f>'Number of Firms per 1000 Capita'!W132/'Number of Firms per 1000 Capita'!$F132</f>
        <v>3.3090769819992337E-2</v>
      </c>
      <c r="X132" s="2">
        <f>'Number of Firms per 1000 Capita'!X132/'Number of Firms per 1000 Capita'!$F132</f>
        <v>0.16001531980084258</v>
      </c>
      <c r="Y132" s="2">
        <f>'Number of Firms per 1000 Capita'!Y132/'Number of Firms per 1000 Capita'!$F132</f>
        <v>0</v>
      </c>
      <c r="Z132" s="2">
        <f>'Number of Firms per 1000 Capita'!Z132/'Number of Firms per 1000 Capita'!$F132</f>
        <v>0</v>
      </c>
    </row>
    <row r="133" spans="1:26" x14ac:dyDescent="0.45">
      <c r="A133" s="2" t="s">
        <v>618</v>
      </c>
      <c r="B133" s="2">
        <v>872463</v>
      </c>
      <c r="C133" s="2" t="s">
        <v>477</v>
      </c>
      <c r="D133" s="2">
        <v>34.852617600000002</v>
      </c>
      <c r="E133" s="2">
        <v>-82.394010399999999</v>
      </c>
      <c r="F133" s="3">
        <f t="shared" si="2"/>
        <v>1.0029325936840892</v>
      </c>
      <c r="G133" s="2">
        <f>'Number of Firms per 1000 Capita'!G133/'Number of Firms per 1000 Capita'!$F133</f>
        <v>3.2937505417352871E-3</v>
      </c>
      <c r="H133" s="2">
        <f>'Number of Firms per 1000 Capita'!H133/'Number of Firms per 1000 Capita'!$F133</f>
        <v>0</v>
      </c>
      <c r="I133" s="2">
        <f>'Number of Firms per 1000 Capita'!I133/'Number of Firms per 1000 Capita'!$F133</f>
        <v>8.9566900696310433E-4</v>
      </c>
      <c r="J133" s="2">
        <f>'Number of Firms per 1000 Capita'!J133/'Number of Firms per 1000 Capita'!$F133</f>
        <v>0.11957181242957442</v>
      </c>
      <c r="K133" s="2">
        <f>'Number of Firms per 1000 Capita'!K133/'Number of Firms per 1000 Capita'!$F133</f>
        <v>2.7491260004044962E-2</v>
      </c>
      <c r="L133" s="2">
        <f>'Number of Firms per 1000 Capita'!L133/'Number of Firms per 1000 Capita'!$F133</f>
        <v>2.8502499205454918E-2</v>
      </c>
      <c r="M133" s="2">
        <f>'Number of Firms per 1000 Capita'!M133/'Number of Firms per 1000 Capita'!$F133</f>
        <v>9.9217011932622584E-2</v>
      </c>
      <c r="N133" s="2">
        <f>'Number of Firms per 1000 Capita'!N133/'Number of Firms per 1000 Capita'!$F133</f>
        <v>2.8748085868654474E-2</v>
      </c>
      <c r="O133" s="2">
        <f>'Number of Firms per 1000 Capita'!O133/'Number of Firms per 1000 Capita'!$F133</f>
        <v>1.012683828840542E-2</v>
      </c>
      <c r="P133" s="2">
        <f>'Number of Firms per 1000 Capita'!P133/'Number of Firms per 1000 Capita'!$F133</f>
        <v>4.6199185230129156E-2</v>
      </c>
      <c r="Q133" s="2">
        <f>'Number of Firms per 1000 Capita'!Q133/'Number of Firms per 1000 Capita'!$F133</f>
        <v>0.1074513882869608</v>
      </c>
      <c r="R133" s="2">
        <f>'Number of Firms per 1000 Capita'!R133/'Number of Firms per 1000 Capita'!$F133</f>
        <v>0.12032301869347896</v>
      </c>
      <c r="S133" s="2">
        <f>'Number of Firms per 1000 Capita'!S133/'Number of Firms per 1000 Capita'!$F133</f>
        <v>9.8595822137470757E-2</v>
      </c>
      <c r="T133" s="2">
        <f>'Number of Firms per 1000 Capita'!T133/'Number of Firms per 1000 Capita'!$F133</f>
        <v>2.2796220854641589E-2</v>
      </c>
      <c r="U133" s="2">
        <f>'Number of Firms per 1000 Capita'!U133/'Number of Firms per 1000 Capita'!$F133</f>
        <v>7.55540146196296E-2</v>
      </c>
      <c r="V133" s="2">
        <f>'Number of Firms per 1000 Capita'!V133/'Number of Firms per 1000 Capita'!$F133</f>
        <v>4.1157435497385229E-2</v>
      </c>
      <c r="W133" s="2">
        <f>'Number of Firms per 1000 Capita'!W133/'Number of Firms per 1000 Capita'!$F133</f>
        <v>3.2605241108318167E-2</v>
      </c>
      <c r="X133" s="2">
        <f>'Number of Firms per 1000 Capita'!X133/'Number of Firms per 1000 Capita'!$F133</f>
        <v>0.13853977059316405</v>
      </c>
      <c r="Y133" s="2">
        <f>'Number of Firms per 1000 Capita'!Y133/'Number of Firms per 1000 Capita'!$F133</f>
        <v>1.5024125278090782E-3</v>
      </c>
      <c r="Z133" s="2">
        <f>'Number of Firms per 1000 Capita'!Z133/'Number of Firms per 1000 Capita'!$F133</f>
        <v>3.6115685764641305E-4</v>
      </c>
    </row>
    <row r="134" spans="1:26" x14ac:dyDescent="0.45">
      <c r="A134" s="2" t="s">
        <v>619</v>
      </c>
      <c r="B134" s="2">
        <v>388082</v>
      </c>
      <c r="C134" s="2" t="s">
        <v>620</v>
      </c>
      <c r="D134" s="2">
        <v>30.3674198</v>
      </c>
      <c r="E134" s="2">
        <v>-89.0928155</v>
      </c>
      <c r="F134" s="3">
        <f t="shared" si="2"/>
        <v>1.001794079537526</v>
      </c>
      <c r="G134" s="2">
        <f>'Number of Firms per 1000 Capita'!G134/'Number of Firms per 1000 Capita'!$F134</f>
        <v>3.1197049735871625E-2</v>
      </c>
      <c r="H134" s="2">
        <f>'Number of Firms per 1000 Capita'!H134/'Number of Firms per 1000 Capita'!$F134</f>
        <v>0</v>
      </c>
      <c r="I134" s="2">
        <f>'Number of Firms per 1000 Capita'!I134/'Number of Firms per 1000 Capita'!$F134</f>
        <v>9.3026346390245526E-4</v>
      </c>
      <c r="J134" s="2">
        <f>'Number of Firms per 1000 Capita'!J134/'Number of Firms per 1000 Capita'!$F134</f>
        <v>0.13535333399780722</v>
      </c>
      <c r="K134" s="2">
        <f>'Number of Firms per 1000 Capita'!K134/'Number of Firms per 1000 Capita'!$F134</f>
        <v>1.5681584105784244E-2</v>
      </c>
      <c r="L134" s="2">
        <f>'Number of Firms per 1000 Capita'!L134/'Number of Firms per 1000 Capita'!$F134</f>
        <v>1.6478952789129205E-2</v>
      </c>
      <c r="M134" s="2">
        <f>'Number of Firms per 1000 Capita'!M134/'Number of Firms per 1000 Capita'!$F134</f>
        <v>0.10601681118974053</v>
      </c>
      <c r="N134" s="2">
        <f>'Number of Firms per 1000 Capita'!N134/'Number of Firms per 1000 Capita'!$F134</f>
        <v>2.9967773015714808E-2</v>
      </c>
      <c r="O134" s="2">
        <f>'Number of Firms per 1000 Capita'!O134/'Number of Firms per 1000 Capita'!$F134</f>
        <v>9.1365161633276855E-3</v>
      </c>
      <c r="P134" s="2">
        <f>'Number of Firms per 1000 Capita'!P134/'Number of Firms per 1000 Capita'!$F134</f>
        <v>2.883816738097611E-2</v>
      </c>
      <c r="Q134" s="2">
        <f>'Number of Firms per 1000 Capita'!Q134/'Number of Firms per 1000 Capita'!$F134</f>
        <v>5.980265125087212E-2</v>
      </c>
      <c r="R134" s="2">
        <f>'Number of Firms per 1000 Capita'!R134/'Number of Firms per 1000 Capita'!$F134</f>
        <v>9.4654307452074815E-2</v>
      </c>
      <c r="S134" s="2">
        <f>'Number of Firms per 1000 Capita'!S134/'Number of Firms per 1000 Capita'!$F134</f>
        <v>0.1072793116050367</v>
      </c>
      <c r="T134" s="2">
        <f>'Number of Firms per 1000 Capita'!T134/'Number of Firms per 1000 Capita'!$F134</f>
        <v>1.5183228678693645E-2</v>
      </c>
      <c r="U134" s="2">
        <f>'Number of Firms per 1000 Capita'!U134/'Number of Firms per 1000 Capita'!$F134</f>
        <v>0.11561845908501943</v>
      </c>
      <c r="V134" s="2">
        <f>'Number of Firms per 1000 Capita'!V134/'Number of Firms per 1000 Capita'!$F134</f>
        <v>3.4187182298415227E-2</v>
      </c>
      <c r="W134" s="2">
        <f>'Number of Firms per 1000 Capita'!W134/'Number of Firms per 1000 Capita'!$F134</f>
        <v>4.0400013289478051E-2</v>
      </c>
      <c r="X134" s="2">
        <f>'Number of Firms per 1000 Capita'!X134/'Number of Firms per 1000 Capita'!$F134</f>
        <v>0.16007176318150104</v>
      </c>
      <c r="Y134" s="2">
        <f>'Number of Firms per 1000 Capita'!Y134/'Number of Firms per 1000 Capita'!$F134</f>
        <v>9.9671085418120194E-4</v>
      </c>
      <c r="Z134" s="2">
        <f>'Number of Firms per 1000 Capita'!Z134/'Number of Firms per 1000 Capita'!$F134</f>
        <v>0</v>
      </c>
    </row>
    <row r="135" spans="1:26" x14ac:dyDescent="0.45">
      <c r="A135" s="2" t="s">
        <v>621</v>
      </c>
      <c r="B135" s="2">
        <v>261156</v>
      </c>
      <c r="C135" s="2" t="s">
        <v>535</v>
      </c>
      <c r="D135" s="2">
        <v>39.641762900000003</v>
      </c>
      <c r="E135" s="2">
        <v>-77.719993200000005</v>
      </c>
      <c r="F135" s="3">
        <f t="shared" si="2"/>
        <v>1.0032984202303108</v>
      </c>
      <c r="G135" s="2">
        <f>'Number of Firms per 1000 Capita'!G135/'Number of Firms per 1000 Capita'!$F135</f>
        <v>6.4811064174526934E-3</v>
      </c>
      <c r="H135" s="2">
        <f>'Number of Firms per 1000 Capita'!H135/'Number of Firms per 1000 Capita'!$F135</f>
        <v>0</v>
      </c>
      <c r="I135" s="2">
        <f>'Number of Firms per 1000 Capita'!I135/'Number of Firms per 1000 Capita'!$F135</f>
        <v>0</v>
      </c>
      <c r="J135" s="2">
        <f>'Number of Firms per 1000 Capita'!J135/'Number of Firms per 1000 Capita'!$F135</f>
        <v>0.1085006654707482</v>
      </c>
      <c r="K135" s="2">
        <f>'Number of Firms per 1000 Capita'!K135/'Number of Firms per 1000 Capita'!$F135</f>
        <v>1.6607835194722528E-2</v>
      </c>
      <c r="L135" s="2">
        <f>'Number of Firms per 1000 Capita'!L135/'Number of Firms per 1000 Capita'!$F135</f>
        <v>2.2799606504253226E-2</v>
      </c>
      <c r="M135" s="2">
        <f>'Number of Firms per 1000 Capita'!M135/'Number of Firms per 1000 Capita'!$F135</f>
        <v>0.11185695272264336</v>
      </c>
      <c r="N135" s="2">
        <f>'Number of Firms per 1000 Capita'!N135/'Number of Firms per 1000 Capita'!$F135</f>
        <v>4.9881372605751977E-2</v>
      </c>
      <c r="O135" s="2">
        <f>'Number of Firms per 1000 Capita'!O135/'Number of Firms per 1000 Capita'!$F135</f>
        <v>1.1747005381633006E-2</v>
      </c>
      <c r="P135" s="2">
        <f>'Number of Firms per 1000 Capita'!P135/'Number of Firms per 1000 Capita'!$F135</f>
        <v>4.0449048087494929E-2</v>
      </c>
      <c r="Q135" s="2">
        <f>'Number of Firms per 1000 Capita'!Q135/'Number of Firms per 1000 Capita'!$F135</f>
        <v>0.10618598460737225</v>
      </c>
      <c r="R135" s="2">
        <f>'Number of Firms per 1000 Capita'!R135/'Number of Firms per 1000 Capita'!$F135</f>
        <v>0.10711185695272263</v>
      </c>
      <c r="S135" s="2">
        <f>'Number of Firms per 1000 Capita'!S135/'Number of Firms per 1000 Capita'!$F135</f>
        <v>9.0504021758000111E-2</v>
      </c>
      <c r="T135" s="2">
        <f>'Number of Firms per 1000 Capita'!T135/'Number of Firms per 1000 Capita'!$F135</f>
        <v>1.6318500086800532E-2</v>
      </c>
      <c r="U135" s="2">
        <f>'Number of Firms per 1000 Capita'!U135/'Number of Firms per 1000 Capita'!$F135</f>
        <v>0.10068861755685433</v>
      </c>
      <c r="V135" s="2">
        <f>'Number of Firms per 1000 Capita'!V135/'Number of Firms per 1000 Capita'!$F135</f>
        <v>5.6131010936867072E-2</v>
      </c>
      <c r="W135" s="2">
        <f>'Number of Firms per 1000 Capita'!W135/'Number of Firms per 1000 Capita'!$F135</f>
        <v>2.9396446964874715E-2</v>
      </c>
      <c r="X135" s="2">
        <f>'Number of Firms per 1000 Capita'!X135/'Number of Firms per 1000 Capita'!$F135</f>
        <v>0.1270181123777559</v>
      </c>
      <c r="Y135" s="2">
        <f>'Number of Firms per 1000 Capita'!Y135/'Number of Firms per 1000 Capita'!$F135</f>
        <v>1.6202766043631734E-3</v>
      </c>
      <c r="Z135" s="2">
        <f>'Number of Firms per 1000 Capita'!Z135/'Number of Firms per 1000 Capita'!$F135</f>
        <v>0</v>
      </c>
    </row>
    <row r="136" spans="1:26" x14ac:dyDescent="0.45">
      <c r="A136" s="2" t="s">
        <v>622</v>
      </c>
      <c r="B136" s="2">
        <v>150183</v>
      </c>
      <c r="C136" s="2" t="s">
        <v>480</v>
      </c>
      <c r="D136" s="2">
        <v>36.327450200000001</v>
      </c>
      <c r="E136" s="2">
        <v>-119.64568439999999</v>
      </c>
      <c r="F136" s="3">
        <f t="shared" si="2"/>
        <v>0.99753735018880307</v>
      </c>
      <c r="G136" s="2">
        <f>'Number of Firms per 1000 Capita'!G136/'Number of Firms per 1000 Capita'!$F136</f>
        <v>2.1342965030372682E-2</v>
      </c>
      <c r="H136" s="2">
        <f>'Number of Firms per 1000 Capita'!H136/'Number of Firms per 1000 Capita'!$F136</f>
        <v>0</v>
      </c>
      <c r="I136" s="2">
        <f>'Number of Firms per 1000 Capita'!I136/'Number of Firms per 1000 Capita'!$F136</f>
        <v>0</v>
      </c>
      <c r="J136" s="2">
        <f>'Number of Firms per 1000 Capita'!J136/'Number of Firms per 1000 Capita'!$F136</f>
        <v>5.8611065506484976E-2</v>
      </c>
      <c r="K136" s="2">
        <f>'Number of Firms per 1000 Capita'!K136/'Number of Firms per 1000 Capita'!$F136</f>
        <v>2.5775734690527005E-2</v>
      </c>
      <c r="L136" s="2">
        <f>'Number of Firms per 1000 Capita'!L136/'Number of Firms per 1000 Capita'!$F136</f>
        <v>2.4298144803808895E-2</v>
      </c>
      <c r="M136" s="2">
        <f>'Number of Firms per 1000 Capita'!M136/'Number of Firms per 1000 Capita'!$F136</f>
        <v>0.139057626005582</v>
      </c>
      <c r="N136" s="2">
        <f>'Number of Firms per 1000 Capita'!N136/'Number of Firms per 1000 Capita'!$F136</f>
        <v>5.302905926777212E-2</v>
      </c>
      <c r="O136" s="2">
        <f>'Number of Firms per 1000 Capita'!O136/'Number of Firms per 1000 Capita'!$F136</f>
        <v>0</v>
      </c>
      <c r="P136" s="2">
        <f>'Number of Firms per 1000 Capita'!P136/'Number of Firms per 1000 Capita'!$F136</f>
        <v>2.6432441306846167E-2</v>
      </c>
      <c r="Q136" s="2">
        <f>'Number of Firms per 1000 Capita'!Q136/'Number of Firms per 1000 Capita'!$F136</f>
        <v>7.3551141027745848E-2</v>
      </c>
      <c r="R136" s="2">
        <f>'Number of Firms per 1000 Capita'!R136/'Number of Firms per 1000 Capita'!$F136</f>
        <v>9.587916598259727E-2</v>
      </c>
      <c r="S136" s="2">
        <f>'Number of Firms per 1000 Capita'!S136/'Number of Firms per 1000 Capita'!$F136</f>
        <v>8.8819569857166311E-2</v>
      </c>
      <c r="T136" s="2">
        <f>'Number of Firms per 1000 Capita'!T136/'Number of Firms per 1000 Capita'!$F136</f>
        <v>1.6581842062058774E-2</v>
      </c>
      <c r="U136" s="2">
        <f>'Number of Firms per 1000 Capita'!U136/'Number of Firms per 1000 Capita'!$F136</f>
        <v>0.14775898867181086</v>
      </c>
      <c r="V136" s="2">
        <f>'Number of Firms per 1000 Capita'!V136/'Number of Firms per 1000 Capita'!$F136</f>
        <v>1.4119192250861926E-2</v>
      </c>
      <c r="W136" s="2">
        <f>'Number of Firms per 1000 Capita'!W136/'Number of Firms per 1000 Capita'!$F136</f>
        <v>4.3670989985224097E-2</v>
      </c>
      <c r="X136" s="2">
        <f>'Number of Firms per 1000 Capita'!X136/'Number of Firms per 1000 Capita'!$F136</f>
        <v>0.16860942373994417</v>
      </c>
      <c r="Y136" s="2">
        <f>'Number of Firms per 1000 Capita'!Y136/'Number of Firms per 1000 Capita'!$F136</f>
        <v>0</v>
      </c>
      <c r="Z136" s="2">
        <f>'Number of Firms per 1000 Capita'!Z136/'Number of Firms per 1000 Capita'!$F136</f>
        <v>0</v>
      </c>
    </row>
    <row r="137" spans="1:26" x14ac:dyDescent="0.45">
      <c r="A137" s="2" t="s">
        <v>623</v>
      </c>
      <c r="B137" s="2">
        <v>565008</v>
      </c>
      <c r="C137" s="2" t="s">
        <v>459</v>
      </c>
      <c r="D137" s="2">
        <v>40.273191099999998</v>
      </c>
      <c r="E137" s="2">
        <v>-76.8867008</v>
      </c>
      <c r="F137" s="3">
        <f t="shared" si="2"/>
        <v>1.0067235963879073</v>
      </c>
      <c r="G137" s="2">
        <f>'Number of Firms per 1000 Capita'!G137/'Number of Firms per 1000 Capita'!$F137</f>
        <v>1.0723400078523754E-2</v>
      </c>
      <c r="H137" s="2">
        <f>'Number of Firms per 1000 Capita'!H137/'Number of Firms per 1000 Capita'!$F137</f>
        <v>0</v>
      </c>
      <c r="I137" s="2">
        <f>'Number of Firms per 1000 Capita'!I137/'Number of Firms per 1000 Capita'!$F137</f>
        <v>1.8894778170396543E-3</v>
      </c>
      <c r="J137" s="2">
        <f>'Number of Firms per 1000 Capita'!J137/'Number of Firms per 1000 Capita'!$F137</f>
        <v>0.11187180997251669</v>
      </c>
      <c r="K137" s="2">
        <f>'Number of Firms per 1000 Capita'!K137/'Number of Firms per 1000 Capita'!$F137</f>
        <v>1.7716921868865334E-2</v>
      </c>
      <c r="L137" s="2">
        <f>'Number of Firms per 1000 Capita'!L137/'Number of Firms per 1000 Capita'!$F137</f>
        <v>2.6379073419709461E-2</v>
      </c>
      <c r="M137" s="2">
        <f>'Number of Firms per 1000 Capita'!M137/'Number of Firms per 1000 Capita'!$F137</f>
        <v>0.12674224577934826</v>
      </c>
      <c r="N137" s="2">
        <f>'Number of Firms per 1000 Capita'!N137/'Number of Firms per 1000 Capita'!$F137</f>
        <v>4.2893600314095018E-2</v>
      </c>
      <c r="O137" s="2">
        <f>'Number of Firms per 1000 Capita'!O137/'Number of Firms per 1000 Capita'!$F137</f>
        <v>1.5508441303494307E-2</v>
      </c>
      <c r="P137" s="2">
        <f>'Number of Firms per 1000 Capita'!P137/'Number of Firms per 1000 Capita'!$F137</f>
        <v>4.2280133490380838E-2</v>
      </c>
      <c r="Q137" s="2">
        <f>'Number of Firms per 1000 Capita'!Q137/'Number of Firms per 1000 Capita'!$F137</f>
        <v>8.2327247742442086E-2</v>
      </c>
      <c r="R137" s="2">
        <f>'Number of Firms per 1000 Capita'!R137/'Number of Firms per 1000 Capita'!$F137</f>
        <v>0.14887612877895565</v>
      </c>
      <c r="S137" s="2">
        <f>'Number of Firms per 1000 Capita'!S137/'Number of Firms per 1000 Capita'!$F137</f>
        <v>7.8989988221436991E-2</v>
      </c>
      <c r="T137" s="2">
        <f>'Number of Firms per 1000 Capita'!T137/'Number of Firms per 1000 Capita'!$F137</f>
        <v>1.9066548881036514E-2</v>
      </c>
      <c r="U137" s="2">
        <f>'Number of Firms per 1000 Capita'!U137/'Number of Firms per 1000 Capita'!$F137</f>
        <v>7.9554377699254025E-2</v>
      </c>
      <c r="V137" s="2">
        <f>'Number of Firms per 1000 Capita'!V137/'Number of Firms per 1000 Capita'!$F137</f>
        <v>4.8292108362779744E-2</v>
      </c>
      <c r="W137" s="2">
        <f>'Number of Firms per 1000 Capita'!W137/'Number of Firms per 1000 Capita'!$F137</f>
        <v>3.4844915586965057E-2</v>
      </c>
      <c r="X137" s="2">
        <f>'Number of Firms per 1000 Capita'!X137/'Number of Firms per 1000 Capita'!$F137</f>
        <v>0.11677954456223007</v>
      </c>
      <c r="Y137" s="2">
        <f>'Number of Firms per 1000 Capita'!Y137/'Number of Firms per 1000 Capita'!$F137</f>
        <v>1.9876325088339225E-3</v>
      </c>
      <c r="Z137" s="2">
        <f>'Number of Firms per 1000 Capita'!Z137/'Number of Firms per 1000 Capita'!$F137</f>
        <v>0</v>
      </c>
    </row>
    <row r="138" spans="1:26" x14ac:dyDescent="0.45">
      <c r="A138" s="2" t="s">
        <v>624</v>
      </c>
      <c r="B138" s="2">
        <v>131717</v>
      </c>
      <c r="C138" s="2" t="s">
        <v>502</v>
      </c>
      <c r="D138" s="2">
        <v>38.449568800000002</v>
      </c>
      <c r="E138" s="2">
        <v>-78.8689155</v>
      </c>
      <c r="F138" s="3">
        <f t="shared" si="2"/>
        <v>1.0044598059984393</v>
      </c>
      <c r="G138" s="2">
        <f>'Number of Firms per 1000 Capita'!G138/'Number of Firms per 1000 Capita'!$F138</f>
        <v>1.7727728843795299E-2</v>
      </c>
      <c r="H138" s="2">
        <f>'Number of Firms per 1000 Capita'!H138/'Number of Firms per 1000 Capita'!$F138</f>
        <v>0</v>
      </c>
      <c r="I138" s="2">
        <f>'Number of Firms per 1000 Capita'!I138/'Number of Firms per 1000 Capita'!$F138</f>
        <v>0</v>
      </c>
      <c r="J138" s="2">
        <f>'Number of Firms per 1000 Capita'!J138/'Number of Firms per 1000 Capita'!$F138</f>
        <v>0.15207938454677222</v>
      </c>
      <c r="K138" s="2">
        <f>'Number of Firms per 1000 Capita'!K138/'Number of Firms per 1000 Capita'!$F138</f>
        <v>2.3413981491805107E-2</v>
      </c>
      <c r="L138" s="2">
        <f>'Number of Firms per 1000 Capita'!L138/'Number of Firms per 1000 Capita'!$F138</f>
        <v>2.2856505742000224E-2</v>
      </c>
      <c r="M138" s="2">
        <f>'Number of Firms per 1000 Capita'!M138/'Number of Firms per 1000 Capita'!$F138</f>
        <v>0.12130672315754265</v>
      </c>
      <c r="N138" s="2">
        <f>'Number of Firms per 1000 Capita'!N138/'Number of Firms per 1000 Capita'!$F138</f>
        <v>4.3260118184858962E-2</v>
      </c>
      <c r="O138" s="2">
        <f>'Number of Firms per 1000 Capita'!O138/'Number of Firms per 1000 Capita'!$F138</f>
        <v>9.7000780466049742E-3</v>
      </c>
      <c r="P138" s="2">
        <f>'Number of Firms per 1000 Capita'!P138/'Number of Firms per 1000 Capita'!$F138</f>
        <v>3.9803768536068686E-2</v>
      </c>
      <c r="Q138" s="2">
        <f>'Number of Firms per 1000 Capita'!Q138/'Number of Firms per 1000 Capita'!$F138</f>
        <v>0.10302151856394248</v>
      </c>
      <c r="R138" s="2">
        <f>'Number of Firms per 1000 Capita'!R138/'Number of Firms per 1000 Capita'!$F138</f>
        <v>8.9084624818820388E-2</v>
      </c>
      <c r="S138" s="2">
        <f>'Number of Firms per 1000 Capita'!S138/'Number of Firms per 1000 Capita'!$F138</f>
        <v>7.3921284424127556E-2</v>
      </c>
      <c r="T138" s="2">
        <f>'Number of Firms per 1000 Capita'!T138/'Number of Firms per 1000 Capita'!$F138</f>
        <v>2.8877243839892968E-2</v>
      </c>
      <c r="U138" s="2">
        <f>'Number of Firms per 1000 Capita'!U138/'Number of Firms per 1000 Capita'!$F138</f>
        <v>8.28408964210057E-2</v>
      </c>
      <c r="V138" s="2">
        <f>'Number of Firms per 1000 Capita'!V138/'Number of Firms per 1000 Capita'!$F138</f>
        <v>6.0541866428810355E-2</v>
      </c>
      <c r="W138" s="2">
        <f>'Number of Firms per 1000 Capita'!W138/'Number of Firms per 1000 Capita'!$F138</f>
        <v>2.3079496041922179E-2</v>
      </c>
      <c r="X138" s="2">
        <f>'Number of Firms per 1000 Capita'!X138/'Number of Firms per 1000 Capita'!$F138</f>
        <v>0.10948823726167912</v>
      </c>
      <c r="Y138" s="2">
        <f>'Number of Firms per 1000 Capita'!Y138/'Number of Firms per 1000 Capita'!$F138</f>
        <v>3.4563496487902776E-3</v>
      </c>
      <c r="Z138" s="2">
        <f>'Number of Firms per 1000 Capita'!Z138/'Number of Firms per 1000 Capita'!$F138</f>
        <v>0</v>
      </c>
    </row>
    <row r="139" spans="1:26" x14ac:dyDescent="0.45">
      <c r="A139" s="2" t="s">
        <v>625</v>
      </c>
      <c r="B139" s="2">
        <v>1213123</v>
      </c>
      <c r="C139" s="2" t="s">
        <v>517</v>
      </c>
      <c r="D139" s="2">
        <v>41.763711100000002</v>
      </c>
      <c r="E139" s="2">
        <v>-72.685093199999997</v>
      </c>
      <c r="F139" s="3">
        <f t="shared" si="2"/>
        <v>1.0035045679197243</v>
      </c>
      <c r="G139" s="2">
        <f>'Number of Firms per 1000 Capita'!G139/'Number of Firms per 1000 Capita'!$F139</f>
        <v>4.1036393589935598E-3</v>
      </c>
      <c r="H139" s="2">
        <f>'Number of Firms per 1000 Capita'!H139/'Number of Firms per 1000 Capita'!$F139</f>
        <v>0</v>
      </c>
      <c r="I139" s="2">
        <f>'Number of Firms per 1000 Capita'!I139/'Number of Firms per 1000 Capita'!$F139</f>
        <v>8.0874644301332942E-4</v>
      </c>
      <c r="J139" s="2">
        <f>'Number of Firms per 1000 Capita'!J139/'Number of Firms per 1000 Capita'!$F139</f>
        <v>0.11203634366731567</v>
      </c>
      <c r="K139" s="2">
        <f>'Number of Firms per 1000 Capita'!K139/'Number of Firms per 1000 Capita'!$F139</f>
        <v>2.9124856472467674E-2</v>
      </c>
      <c r="L139" s="2">
        <f>'Number of Firms per 1000 Capita'!L139/'Number of Firms per 1000 Capita'!$F139</f>
        <v>2.3763167091008938E-2</v>
      </c>
      <c r="M139" s="2">
        <f>'Number of Firms per 1000 Capita'!M139/'Number of Firms per 1000 Capita'!$F139</f>
        <v>9.088912186111528E-2</v>
      </c>
      <c r="N139" s="2">
        <f>'Number of Firms per 1000 Capita'!N139/'Number of Firms per 1000 Capita'!$F139</f>
        <v>2.7547301682392295E-2</v>
      </c>
      <c r="O139" s="2">
        <f>'Number of Firms per 1000 Capita'!O139/'Number of Firms per 1000 Capita'!$F139</f>
        <v>1.5136538365533424E-2</v>
      </c>
      <c r="P139" s="2">
        <f>'Number of Firms per 1000 Capita'!P139/'Number of Firms per 1000 Capita'!$F139</f>
        <v>4.578902700813739E-2</v>
      </c>
      <c r="Q139" s="2">
        <f>'Number of Firms per 1000 Capita'!Q139/'Number of Firms per 1000 Capita'!$F139</f>
        <v>0.10996954720183716</v>
      </c>
      <c r="R139" s="2">
        <f>'Number of Firms per 1000 Capita'!R139/'Number of Firms per 1000 Capita'!$F139</f>
        <v>0.15067645150017472</v>
      </c>
      <c r="S139" s="2">
        <f>'Number of Firms per 1000 Capita'!S139/'Number of Firms per 1000 Capita'!$F139</f>
        <v>6.5847935699665516E-2</v>
      </c>
      <c r="T139" s="2">
        <f>'Number of Firms per 1000 Capita'!T139/'Number of Firms per 1000 Capita'!$F139</f>
        <v>3.0702411262543063E-2</v>
      </c>
      <c r="U139" s="2">
        <f>'Number of Firms per 1000 Capita'!U139/'Number of Firms per 1000 Capita'!$F139</f>
        <v>9.8237731516149965E-2</v>
      </c>
      <c r="V139" s="2">
        <f>'Number of Firms per 1000 Capita'!V139/'Number of Firms per 1000 Capita'!$F139</f>
        <v>5.2828116419549702E-2</v>
      </c>
      <c r="W139" s="2">
        <f>'Number of Firms per 1000 Capita'!W139/'Number of Firms per 1000 Capita'!$F139</f>
        <v>3.2599470820228647E-2</v>
      </c>
      <c r="X139" s="2">
        <f>'Number of Firms per 1000 Capita'!X139/'Number of Firms per 1000 Capita'!$F139</f>
        <v>0.11170685437571765</v>
      </c>
      <c r="Y139" s="2">
        <f>'Number of Firms per 1000 Capita'!Y139/'Number of Firms per 1000 Capita'!$F139</f>
        <v>1.7373071738804853E-3</v>
      </c>
      <c r="Z139" s="2">
        <f>'Number of Firms per 1000 Capita'!Z139/'Number of Firms per 1000 Capita'!$F139</f>
        <v>0</v>
      </c>
    </row>
    <row r="140" spans="1:26" x14ac:dyDescent="0.45">
      <c r="A140" s="2" t="s">
        <v>626</v>
      </c>
      <c r="B140" s="2">
        <v>148399</v>
      </c>
      <c r="C140" s="2" t="s">
        <v>620</v>
      </c>
      <c r="D140" s="2">
        <v>31.327118899999999</v>
      </c>
      <c r="E140" s="2">
        <v>-89.290339200000005</v>
      </c>
      <c r="F140" s="3">
        <f t="shared" si="2"/>
        <v>1.0004019938896929</v>
      </c>
      <c r="G140" s="2">
        <f>'Number of Firms per 1000 Capita'!G140/'Number of Firms per 1000 Capita'!$F140</f>
        <v>1.6320951921530793E-2</v>
      </c>
      <c r="H140" s="2">
        <f>'Number of Firms per 1000 Capita'!H140/'Number of Firms per 1000 Capita'!$F140</f>
        <v>1.2461810580479175E-2</v>
      </c>
      <c r="I140" s="2">
        <f>'Number of Firms per 1000 Capita'!I140/'Number of Firms per 1000 Capita'!$F140</f>
        <v>0</v>
      </c>
      <c r="J140" s="2">
        <f>'Number of Firms per 1000 Capita'!J140/'Number of Firms per 1000 Capita'!$F140</f>
        <v>0.12027657179610869</v>
      </c>
      <c r="K140" s="2">
        <f>'Number of Firms per 1000 Capita'!K140/'Number of Firms per 1000 Capita'!$F140</f>
        <v>1.5999356809776492E-2</v>
      </c>
      <c r="L140" s="2">
        <f>'Number of Firms per 1000 Capita'!L140/'Number of Firms per 1000 Capita'!$F140</f>
        <v>1.9376105483196654E-2</v>
      </c>
      <c r="M140" s="2">
        <f>'Number of Firms per 1000 Capita'!M140/'Number of Firms per 1000 Capita'!$F140</f>
        <v>0.120598166907863</v>
      </c>
      <c r="N140" s="2">
        <f>'Number of Firms per 1000 Capita'!N140/'Number of Firms per 1000 Capita'!$F140</f>
        <v>3.9073806078147616E-2</v>
      </c>
      <c r="O140" s="2">
        <f>'Number of Firms per 1000 Capita'!O140/'Number of Firms per 1000 Capita'!$F140</f>
        <v>8.4418716835504108E-3</v>
      </c>
      <c r="P140" s="2">
        <f>'Number of Firms per 1000 Capita'!P140/'Number of Firms per 1000 Capita'!$F140</f>
        <v>2.8863161279948542E-2</v>
      </c>
      <c r="Q140" s="2">
        <f>'Number of Firms per 1000 Capita'!Q140/'Number of Firms per 1000 Capita'!$F140</f>
        <v>8.0961569384145352E-2</v>
      </c>
      <c r="R140" s="2">
        <f>'Number of Firms per 1000 Capita'!R140/'Number of Firms per 1000 Capita'!$F140</f>
        <v>0.10749316610387522</v>
      </c>
      <c r="S140" s="2">
        <f>'Number of Firms per 1000 Capita'!S140/'Number of Firms per 1000 Capita'!$F140</f>
        <v>9.3584177520501688E-2</v>
      </c>
      <c r="T140" s="2">
        <f>'Number of Firms per 1000 Capita'!T140/'Number of Firms per 1000 Capita'!$F140</f>
        <v>2.0099694484643833E-2</v>
      </c>
      <c r="U140" s="2">
        <f>'Number of Firms per 1000 Capita'!U140/'Number of Firms per 1000 Capita'!$F140</f>
        <v>9.7202122527737564E-2</v>
      </c>
      <c r="V140" s="2">
        <f>'Number of Firms per 1000 Capita'!V140/'Number of Firms per 1000 Capita'!$F140</f>
        <v>3.6420646406174623E-2</v>
      </c>
      <c r="W140" s="2">
        <f>'Number of Firms per 1000 Capita'!W140/'Number of Firms per 1000 Capita'!$F140</f>
        <v>2.9104357613764266E-2</v>
      </c>
      <c r="X140" s="2">
        <f>'Number of Firms per 1000 Capita'!X140/'Number of Firms per 1000 Capita'!$F140</f>
        <v>0.15412445730824889</v>
      </c>
      <c r="Y140" s="2">
        <f>'Number of Firms per 1000 Capita'!Y140/'Number of Firms per 1000 Capita'!$F140</f>
        <v>0</v>
      </c>
      <c r="Z140" s="2">
        <f>'Number of Firms per 1000 Capita'!Z140/'Number of Firms per 1000 Capita'!$F140</f>
        <v>0</v>
      </c>
    </row>
    <row r="141" spans="1:26" x14ac:dyDescent="0.45">
      <c r="A141" s="2" t="s">
        <v>627</v>
      </c>
      <c r="B141" s="2">
        <v>364044</v>
      </c>
      <c r="C141" s="2" t="s">
        <v>470</v>
      </c>
      <c r="D141" s="2">
        <v>35.734453799999997</v>
      </c>
      <c r="E141" s="2">
        <v>-81.344457300000002</v>
      </c>
      <c r="F141" s="3">
        <f t="shared" si="2"/>
        <v>1.0013571743629763</v>
      </c>
      <c r="G141" s="2">
        <f>'Number of Firms per 1000 Capita'!G141/'Number of Firms per 1000 Capita'!$F141</f>
        <v>8.0412581006344772E-3</v>
      </c>
      <c r="H141" s="2">
        <f>'Number of Firms per 1000 Capita'!H141/'Number of Firms per 1000 Capita'!$F141</f>
        <v>0</v>
      </c>
      <c r="I141" s="2">
        <f>'Number of Firms per 1000 Capita'!I141/'Number of Firms per 1000 Capita'!$F141</f>
        <v>0</v>
      </c>
      <c r="J141" s="2">
        <f>'Number of Firms per 1000 Capita'!J141/'Number of Firms per 1000 Capita'!$F141</f>
        <v>0.13537814270688425</v>
      </c>
      <c r="K141" s="2">
        <f>'Number of Firms per 1000 Capita'!K141/'Number of Firms per 1000 Capita'!$F141</f>
        <v>3.5320462796457772E-2</v>
      </c>
      <c r="L141" s="2">
        <f>'Number of Firms per 1000 Capita'!L141/'Number of Firms per 1000 Capita'!$F141</f>
        <v>2.3241610965968849E-2</v>
      </c>
      <c r="M141" s="2">
        <f>'Number of Firms per 1000 Capita'!M141/'Number of Firms per 1000 Capita'!$F141</f>
        <v>0.1317477012859227</v>
      </c>
      <c r="N141" s="2">
        <f>'Number of Firms per 1000 Capita'!N141/'Number of Firms per 1000 Capita'!$F141</f>
        <v>3.5659756387201841E-2</v>
      </c>
      <c r="O141" s="2">
        <f>'Number of Firms per 1000 Capita'!O141/'Number of Firms per 1000 Capita'!$F141</f>
        <v>8.3126929732297346E-3</v>
      </c>
      <c r="P141" s="2">
        <f>'Number of Firms per 1000 Capita'!P141/'Number of Firms per 1000 Capita'!$F141</f>
        <v>3.4234723306076742E-2</v>
      </c>
      <c r="Q141" s="2">
        <f>'Number of Firms per 1000 Capita'!Q141/'Number of Firms per 1000 Capita'!$F141</f>
        <v>0.10423099107657856</v>
      </c>
      <c r="R141" s="2">
        <f>'Number of Firms per 1000 Capita'!R141/'Number of Firms per 1000 Capita'!$F141</f>
        <v>0.10097377260543548</v>
      </c>
      <c r="S141" s="2">
        <f>'Number of Firms per 1000 Capita'!S141/'Number of Firms per 1000 Capita'!$F141</f>
        <v>0.10372205069046245</v>
      </c>
      <c r="T141" s="2">
        <f>'Number of Firms per 1000 Capita'!T141/'Number of Firms per 1000 Capita'!$F141</f>
        <v>1.1332405930851965E-2</v>
      </c>
      <c r="U141" s="2">
        <f>'Number of Firms per 1000 Capita'!U141/'Number of Firms per 1000 Capita'!$F141</f>
        <v>6.181929223356971E-2</v>
      </c>
      <c r="V141" s="2">
        <f>'Number of Firms per 1000 Capita'!V141/'Number of Firms per 1000 Capita'!$F141</f>
        <v>3.1011434194008071E-2</v>
      </c>
      <c r="W141" s="2">
        <f>'Number of Firms per 1000 Capita'!W141/'Number of Firms per 1000 Capita'!$F141</f>
        <v>2.9959624062701456E-2</v>
      </c>
      <c r="X141" s="2">
        <f>'Number of Firms per 1000 Capita'!X141/'Number of Firms per 1000 Capita'!$F141</f>
        <v>0.14531944491568552</v>
      </c>
      <c r="Y141" s="2">
        <f>'Number of Firms per 1000 Capita'!Y141/'Number of Firms per 1000 Capita'!$F141</f>
        <v>1.0518101313066197E-3</v>
      </c>
      <c r="Z141" s="2">
        <f>'Number of Firms per 1000 Capita'!Z141/'Number of Firms per 1000 Capita'!$F141</f>
        <v>0</v>
      </c>
    </row>
    <row r="142" spans="1:26" x14ac:dyDescent="0.45">
      <c r="A142" s="2" t="s">
        <v>628</v>
      </c>
      <c r="B142" s="2">
        <v>79977</v>
      </c>
      <c r="C142" s="2" t="s">
        <v>449</v>
      </c>
      <c r="D142" s="2">
        <v>31.846876999999999</v>
      </c>
      <c r="E142" s="2">
        <v>-81.595945299999997</v>
      </c>
      <c r="F142" s="3">
        <f t="shared" si="2"/>
        <v>0.9907749077490775</v>
      </c>
      <c r="G142" s="2">
        <f>'Number of Firms per 1000 Capita'!G142/'Number of Firms per 1000 Capita'!$F142</f>
        <v>2.4248813916710597E-2</v>
      </c>
      <c r="H142" s="2">
        <f>'Number of Firms per 1000 Capita'!H142/'Number of Firms per 1000 Capita'!$F142</f>
        <v>0</v>
      </c>
      <c r="I142" s="2">
        <f>'Number of Firms per 1000 Capita'!I142/'Number of Firms per 1000 Capita'!$F142</f>
        <v>0</v>
      </c>
      <c r="J142" s="2">
        <f>'Number of Firms per 1000 Capita'!J142/'Number of Firms per 1000 Capita'!$F142</f>
        <v>7.0110701107011064E-2</v>
      </c>
      <c r="K142" s="2">
        <f>'Number of Firms per 1000 Capita'!K142/'Number of Firms per 1000 Capita'!$F142</f>
        <v>1.4760147601476014E-2</v>
      </c>
      <c r="L142" s="2">
        <f>'Number of Firms per 1000 Capita'!L142/'Number of Firms per 1000 Capita'!$F142</f>
        <v>0</v>
      </c>
      <c r="M142" s="2">
        <f>'Number of Firms per 1000 Capita'!M142/'Number of Firms per 1000 Capita'!$F142</f>
        <v>0.12651555086979441</v>
      </c>
      <c r="N142" s="2">
        <f>'Number of Firms per 1000 Capita'!N142/'Number of Firms per 1000 Capita'!$F142</f>
        <v>5.6931997891407488E-2</v>
      </c>
      <c r="O142" s="2">
        <f>'Number of Firms per 1000 Capita'!O142/'Number of Firms per 1000 Capita'!$F142</f>
        <v>0</v>
      </c>
      <c r="P142" s="2">
        <f>'Number of Firms per 1000 Capita'!P142/'Number of Firms per 1000 Capita'!$F142</f>
        <v>2.6093832366895098E-2</v>
      </c>
      <c r="Q142" s="2">
        <f>'Number of Firms per 1000 Capita'!Q142/'Number of Firms per 1000 Capita'!$F142</f>
        <v>0.11017395888244597</v>
      </c>
      <c r="R142" s="2">
        <f>'Number of Firms per 1000 Capita'!R142/'Number of Firms per 1000 Capita'!$F142</f>
        <v>6.0094886663152346E-2</v>
      </c>
      <c r="S142" s="2">
        <f>'Number of Firms per 1000 Capita'!S142/'Number of Firms per 1000 Capita'!$F142</f>
        <v>0.10042171850289931</v>
      </c>
      <c r="T142" s="2">
        <f>'Number of Firms per 1000 Capita'!T142/'Number of Firms per 1000 Capita'!$F142</f>
        <v>8.4343700579862929E-3</v>
      </c>
      <c r="U142" s="2">
        <f>'Number of Firms per 1000 Capita'!U142/'Number of Firms per 1000 Capita'!$F142</f>
        <v>0.12124406958355298</v>
      </c>
      <c r="V142" s="2">
        <f>'Number of Firms per 1000 Capita'!V142/'Number of Firms per 1000 Capita'!$F142</f>
        <v>5.9567738534528201E-2</v>
      </c>
      <c r="W142" s="2">
        <f>'Number of Firms per 1000 Capita'!W142/'Number of Firms per 1000 Capita'!$F142</f>
        <v>4.4280442804428041E-2</v>
      </c>
      <c r="X142" s="2">
        <f>'Number of Firms per 1000 Capita'!X142/'Number of Firms per 1000 Capita'!$F142</f>
        <v>0.16789667896678967</v>
      </c>
      <c r="Y142" s="2">
        <f>'Number of Firms per 1000 Capita'!Y142/'Number of Firms per 1000 Capita'!$F142</f>
        <v>0</v>
      </c>
      <c r="Z142" s="2">
        <f>'Number of Firms per 1000 Capita'!Z142/'Number of Firms per 1000 Capita'!$F142</f>
        <v>0</v>
      </c>
    </row>
    <row r="143" spans="1:26" x14ac:dyDescent="0.45">
      <c r="A143" s="2" t="s">
        <v>629</v>
      </c>
      <c r="B143" s="2">
        <v>97994</v>
      </c>
      <c r="C143" s="2" t="s">
        <v>593</v>
      </c>
      <c r="D143" s="2">
        <v>34.5037004</v>
      </c>
      <c r="E143" s="2">
        <v>-93.055179499999994</v>
      </c>
      <c r="F143" s="3">
        <f t="shared" si="2"/>
        <v>1.0011061946902655</v>
      </c>
      <c r="G143" s="2">
        <f>'Number of Firms per 1000 Capita'!G143/'Number of Firms per 1000 Capita'!$F143</f>
        <v>1.0056315366049879E-2</v>
      </c>
      <c r="H143" s="2">
        <f>'Number of Firms per 1000 Capita'!H143/'Number of Firms per 1000 Capita'!$F143</f>
        <v>2.8157683024939663E-3</v>
      </c>
      <c r="I143" s="2">
        <f>'Number of Firms per 1000 Capita'!I143/'Number of Firms per 1000 Capita'!$F143</f>
        <v>0</v>
      </c>
      <c r="J143" s="2">
        <f>'Number of Firms per 1000 Capita'!J143/'Number of Firms per 1000 Capita'!$F143</f>
        <v>0.16512469831053903</v>
      </c>
      <c r="K143" s="2">
        <f>'Number of Firms per 1000 Capita'!K143/'Number of Firms per 1000 Capita'!$F143</f>
        <v>2.0816572807723251E-2</v>
      </c>
      <c r="L143" s="2">
        <f>'Number of Firms per 1000 Capita'!L143/'Number of Firms per 1000 Capita'!$F143</f>
        <v>2.3431214802896217E-2</v>
      </c>
      <c r="M143" s="2">
        <f>'Number of Firms per 1000 Capita'!M143/'Number of Firms per 1000 Capita'!$F143</f>
        <v>9.4831053901850371E-2</v>
      </c>
      <c r="N143" s="2">
        <f>'Number of Firms per 1000 Capita'!N143/'Number of Firms per 1000 Capita'!$F143</f>
        <v>4.1934835076428E-2</v>
      </c>
      <c r="O143" s="2">
        <f>'Number of Firms per 1000 Capita'!O143/'Number of Firms per 1000 Capita'!$F143</f>
        <v>5.8326629123089295E-3</v>
      </c>
      <c r="P143" s="2">
        <f>'Number of Firms per 1000 Capita'!P143/'Number of Firms per 1000 Capita'!$F143</f>
        <v>4.5655671761866454E-2</v>
      </c>
      <c r="Q143" s="2">
        <f>'Number of Firms per 1000 Capita'!Q143/'Number of Firms per 1000 Capita'!$F143</f>
        <v>0.10297666934835076</v>
      </c>
      <c r="R143" s="2">
        <f>'Number of Firms per 1000 Capita'!R143/'Number of Firms per 1000 Capita'!$F143</f>
        <v>8.185840707964602E-2</v>
      </c>
      <c r="S143" s="2">
        <f>'Number of Firms per 1000 Capita'!S143/'Number of Firms per 1000 Capita'!$F143</f>
        <v>8.3366854384553504E-2</v>
      </c>
      <c r="T143" s="2">
        <f>'Number of Firms per 1000 Capita'!T143/'Number of Firms per 1000 Capita'!$F143</f>
        <v>2.2827835880933227E-2</v>
      </c>
      <c r="U143" s="2">
        <f>'Number of Firms per 1000 Capita'!U143/'Number of Firms per 1000 Capita'!$F143</f>
        <v>8.7992759452936456E-2</v>
      </c>
      <c r="V143" s="2">
        <f>'Number of Firms per 1000 Capita'!V143/'Number of Firms per 1000 Capita'!$F143</f>
        <v>4.1733708769107002E-2</v>
      </c>
      <c r="W143" s="2">
        <f>'Number of Firms per 1000 Capita'!W143/'Number of Firms per 1000 Capita'!$F143</f>
        <v>3.5297666934835076E-2</v>
      </c>
      <c r="X143" s="2">
        <f>'Number of Firms per 1000 Capita'!X143/'Number of Firms per 1000 Capita'!$F143</f>
        <v>0.1345534995977474</v>
      </c>
      <c r="Y143" s="2">
        <f>'Number of Firms per 1000 Capita'!Y143/'Number of Firms per 1000 Capita'!$F143</f>
        <v>0</v>
      </c>
      <c r="Z143" s="2">
        <f>'Number of Firms per 1000 Capita'!Z143/'Number of Firms per 1000 Capita'!$F143</f>
        <v>0</v>
      </c>
    </row>
    <row r="144" spans="1:26" x14ac:dyDescent="0.45">
      <c r="A144" s="2" t="s">
        <v>630</v>
      </c>
      <c r="B144" s="2">
        <v>211179</v>
      </c>
      <c r="C144" s="2" t="s">
        <v>455</v>
      </c>
      <c r="D144" s="2">
        <v>29.595769600000001</v>
      </c>
      <c r="E144" s="2">
        <v>-90.719534800000005</v>
      </c>
      <c r="F144" s="3">
        <f t="shared" si="2"/>
        <v>1.0019418523113437</v>
      </c>
      <c r="G144" s="2">
        <f>'Number of Firms per 1000 Capita'!G144/'Number of Firms per 1000 Capita'!$F144</f>
        <v>9.3532552996386006E-2</v>
      </c>
      <c r="H144" s="2">
        <f>'Number of Firms per 1000 Capita'!H144/'Number of Firms per 1000 Capita'!$F144</f>
        <v>1.9688224823345382E-2</v>
      </c>
      <c r="I144" s="2">
        <f>'Number of Firms per 1000 Capita'!I144/'Number of Firms per 1000 Capita'!$F144</f>
        <v>1.4024488915259723E-3</v>
      </c>
      <c r="J144" s="2">
        <f>'Number of Firms per 1000 Capita'!J144/'Number of Firms per 1000 Capita'!$F144</f>
        <v>0.10351151626301312</v>
      </c>
      <c r="K144" s="2">
        <f>'Number of Firms per 1000 Capita'!K144/'Number of Firms per 1000 Capita'!$F144</f>
        <v>2.8804142618264202E-2</v>
      </c>
      <c r="L144" s="2">
        <f>'Number of Firms per 1000 Capita'!L144/'Number of Firms per 1000 Capita'!$F144</f>
        <v>3.0638114245644322E-2</v>
      </c>
      <c r="M144" s="2">
        <f>'Number of Firms per 1000 Capita'!M144/'Number of Firms per 1000 Capita'!$F144</f>
        <v>8.8462160850099794E-2</v>
      </c>
      <c r="N144" s="2">
        <f>'Number of Firms per 1000 Capita'!N144/'Number of Firms per 1000 Capita'!$F144</f>
        <v>6.3973245590377051E-2</v>
      </c>
      <c r="O144" s="2">
        <f>'Number of Firms per 1000 Capita'!O144/'Number of Firms per 1000 Capita'!$F144</f>
        <v>4.9085711203409035E-3</v>
      </c>
      <c r="P144" s="2">
        <f>'Number of Firms per 1000 Capita'!P144/'Number of Firms per 1000 Capita'!$F144</f>
        <v>2.0713091320998977E-2</v>
      </c>
      <c r="Q144" s="2">
        <f>'Number of Firms per 1000 Capita'!Q144/'Number of Firms per 1000 Capita'!$F144</f>
        <v>8.5279680673175484E-2</v>
      </c>
      <c r="R144" s="2">
        <f>'Number of Firms per 1000 Capita'!R144/'Number of Firms per 1000 Capita'!$F144</f>
        <v>0.11899239441178058</v>
      </c>
      <c r="S144" s="2">
        <f>'Number of Firms per 1000 Capita'!S144/'Number of Firms per 1000 Capita'!$F144</f>
        <v>7.3844328173040624E-2</v>
      </c>
      <c r="T144" s="2">
        <f>'Number of Firms per 1000 Capita'!T144/'Number of Firms per 1000 Capita'!$F144</f>
        <v>1.3916608231296186E-2</v>
      </c>
      <c r="U144" s="2">
        <f>'Number of Firms per 1000 Capita'!U144/'Number of Firms per 1000 Capita'!$F144</f>
        <v>6.1977452937051619E-2</v>
      </c>
      <c r="V144" s="2">
        <f>'Number of Firms per 1000 Capita'!V144/'Number of Firms per 1000 Capita'!$F144</f>
        <v>2.3949511839905065E-2</v>
      </c>
      <c r="W144" s="2">
        <f>'Number of Firms per 1000 Capita'!W144/'Number of Firms per 1000 Capita'!$F144</f>
        <v>3.5816387075894067E-2</v>
      </c>
      <c r="X144" s="2">
        <f>'Number of Firms per 1000 Capita'!X144/'Number of Firms per 1000 Capita'!$F144</f>
        <v>0.13253142024920439</v>
      </c>
      <c r="Y144" s="2">
        <f>'Number of Firms per 1000 Capita'!Y144/'Number of Firms per 1000 Capita'!$F144</f>
        <v>0</v>
      </c>
      <c r="Z144" s="2">
        <f>'Number of Firms per 1000 Capita'!Z144/'Number of Firms per 1000 Capita'!$F144</f>
        <v>0</v>
      </c>
    </row>
    <row r="145" spans="1:26" x14ac:dyDescent="0.45">
      <c r="A145" s="2" t="s">
        <v>631</v>
      </c>
      <c r="B145" s="2">
        <v>6636208</v>
      </c>
      <c r="C145" s="2" t="s">
        <v>445</v>
      </c>
      <c r="D145" s="2">
        <v>29.760192700000001</v>
      </c>
      <c r="E145" s="2">
        <v>-95.369389600000005</v>
      </c>
      <c r="F145" s="3">
        <f t="shared" si="2"/>
        <v>1.0027403038886609</v>
      </c>
      <c r="G145" s="2">
        <f>'Number of Firms per 1000 Capita'!G145/'Number of Firms per 1000 Capita'!$F145</f>
        <v>4.758868088065425E-3</v>
      </c>
      <c r="H145" s="2">
        <f>'Number of Firms per 1000 Capita'!H145/'Number of Firms per 1000 Capita'!$F145</f>
        <v>1.2777099430352944E-2</v>
      </c>
      <c r="I145" s="2">
        <f>'Number of Firms per 1000 Capita'!I145/'Number of Firms per 1000 Capita'!$F145</f>
        <v>1.5802474018195092E-3</v>
      </c>
      <c r="J145" s="2">
        <f>'Number of Firms per 1000 Capita'!J145/'Number of Firms per 1000 Capita'!$F145</f>
        <v>0.1086036973504903</v>
      </c>
      <c r="K145" s="2">
        <f>'Number of Firms per 1000 Capita'!K145/'Number of Firms per 1000 Capita'!$F145</f>
        <v>2.1551674419601003E-2</v>
      </c>
      <c r="L145" s="2">
        <f>'Number of Firms per 1000 Capita'!L145/'Number of Firms per 1000 Capita'!$F145</f>
        <v>2.7177289257778067E-2</v>
      </c>
      <c r="M145" s="2">
        <f>'Number of Firms per 1000 Capita'!M145/'Number of Firms per 1000 Capita'!$F145</f>
        <v>7.9417730738366069E-2</v>
      </c>
      <c r="N145" s="2">
        <f>'Number of Firms per 1000 Capita'!N145/'Number of Firms per 1000 Capita'!$F145</f>
        <v>5.9134868101247892E-2</v>
      </c>
      <c r="O145" s="2">
        <f>'Number of Firms per 1000 Capita'!O145/'Number of Firms per 1000 Capita'!$F145</f>
        <v>1.0892007639235615E-2</v>
      </c>
      <c r="P145" s="2">
        <f>'Number of Firms per 1000 Capita'!P145/'Number of Firms per 1000 Capita'!$F145</f>
        <v>3.4282635239681843E-2</v>
      </c>
      <c r="Q145" s="2">
        <f>'Number of Firms per 1000 Capita'!Q145/'Number of Firms per 1000 Capita'!$F145</f>
        <v>7.7244272633048103E-2</v>
      </c>
      <c r="R145" s="2">
        <f>'Number of Firms per 1000 Capita'!R145/'Number of Firms per 1000 Capita'!$F145</f>
        <v>0.14244472017756776</v>
      </c>
      <c r="S145" s="2">
        <f>'Number of Firms per 1000 Capita'!S145/'Number of Firms per 1000 Capita'!$F145</f>
        <v>0.10797093926675863</v>
      </c>
      <c r="T145" s="2">
        <f>'Number of Firms per 1000 Capita'!T145/'Number of Firms per 1000 Capita'!$F145</f>
        <v>2.0932098795947054E-2</v>
      </c>
      <c r="U145" s="2">
        <f>'Number of Firms per 1000 Capita'!U145/'Number of Firms per 1000 Capita'!$F145</f>
        <v>9.2346428459613064E-2</v>
      </c>
      <c r="V145" s="2">
        <f>'Number of Firms per 1000 Capita'!V145/'Number of Firms per 1000 Capita'!$F145</f>
        <v>3.3542769667818488E-2</v>
      </c>
      <c r="W145" s="2">
        <f>'Number of Firms per 1000 Capita'!W145/'Number of Firms per 1000 Capita'!$F145</f>
        <v>2.858616467858691E-2</v>
      </c>
      <c r="X145" s="2">
        <f>'Number of Firms per 1000 Capita'!X145/'Number of Firms per 1000 Capita'!$F145</f>
        <v>0.13804836974164028</v>
      </c>
      <c r="Y145" s="2">
        <f>'Number of Firms per 1000 Capita'!Y145/'Number of Firms per 1000 Capita'!$F145</f>
        <v>1.2473902848564842E-3</v>
      </c>
      <c r="Z145" s="2">
        <f>'Number of Firms per 1000 Capita'!Z145/'Number of Firms per 1000 Capita'!$F145</f>
        <v>2.0103251618558928E-4</v>
      </c>
    </row>
    <row r="146" spans="1:26" x14ac:dyDescent="0.45">
      <c r="A146" s="2" t="s">
        <v>632</v>
      </c>
      <c r="B146" s="2">
        <v>360603</v>
      </c>
      <c r="C146" s="2" t="s">
        <v>447</v>
      </c>
      <c r="D146" s="2">
        <v>38.419249600000001</v>
      </c>
      <c r="E146" s="2">
        <v>-82.445154000000002</v>
      </c>
      <c r="F146" s="3">
        <f t="shared" si="2"/>
        <v>1.0045863227681411</v>
      </c>
      <c r="G146" s="2">
        <f>'Number of Firms per 1000 Capita'!G146/'Number of Firms per 1000 Capita'!$F146</f>
        <v>8.2644628099173556E-3</v>
      </c>
      <c r="H146" s="2">
        <f>'Number of Firms per 1000 Capita'!H146/'Number of Firms per 1000 Capita'!$F146</f>
        <v>2.4702570157115612E-2</v>
      </c>
      <c r="I146" s="2">
        <f>'Number of Firms per 1000 Capita'!I146/'Number of Firms per 1000 Capita'!$F146</f>
        <v>1.6347289074561803E-3</v>
      </c>
      <c r="J146" s="2">
        <f>'Number of Firms per 1000 Capita'!J146/'Number of Firms per 1000 Capita'!$F146</f>
        <v>0.11361365906820453</v>
      </c>
      <c r="K146" s="2">
        <f>'Number of Firms per 1000 Capita'!K146/'Number of Firms per 1000 Capita'!$F146</f>
        <v>2.147852147852148E-2</v>
      </c>
      <c r="L146" s="2">
        <f>'Number of Firms per 1000 Capita'!L146/'Number of Firms per 1000 Capita'!$F146</f>
        <v>2.3612750885478158E-2</v>
      </c>
      <c r="M146" s="2">
        <f>'Number of Firms per 1000 Capita'!M146/'Number of Firms per 1000 Capita'!$F146</f>
        <v>0.1219235310144401</v>
      </c>
      <c r="N146" s="2">
        <f>'Number of Firms per 1000 Capita'!N146/'Number of Firms per 1000 Capita'!$F146</f>
        <v>3.6872218690400506E-2</v>
      </c>
      <c r="O146" s="2">
        <f>'Number of Firms per 1000 Capita'!O146/'Number of Firms per 1000 Capita'!$F146</f>
        <v>1.425846880392335E-2</v>
      </c>
      <c r="P146" s="2">
        <f>'Number of Firms per 1000 Capita'!P146/'Number of Firms per 1000 Capita'!$F146</f>
        <v>3.9732994278448827E-2</v>
      </c>
      <c r="Q146" s="2">
        <f>'Number of Firms per 1000 Capita'!Q146/'Number of Firms per 1000 Capita'!$F146</f>
        <v>8.2054309327036598E-2</v>
      </c>
      <c r="R146" s="2">
        <f>'Number of Firms per 1000 Capita'!R146/'Number of Firms per 1000 Capita'!$F146</f>
        <v>0.10257923894287531</v>
      </c>
      <c r="S146" s="2">
        <f>'Number of Firms per 1000 Capita'!S146/'Number of Firms per 1000 Capita'!$F146</f>
        <v>8.6095722459358828E-2</v>
      </c>
      <c r="T146" s="2">
        <f>'Number of Firms per 1000 Capita'!T146/'Number of Firms per 1000 Capita'!$F146</f>
        <v>2.4112251384978658E-2</v>
      </c>
      <c r="U146" s="2">
        <f>'Number of Firms per 1000 Capita'!U146/'Number of Firms per 1000 Capita'!$F146</f>
        <v>9.8401598401598414E-2</v>
      </c>
      <c r="V146" s="2">
        <f>'Number of Firms per 1000 Capita'!V146/'Number of Firms per 1000 Capita'!$F146</f>
        <v>3.0378712196894017E-2</v>
      </c>
      <c r="W146" s="2">
        <f>'Number of Firms per 1000 Capita'!W146/'Number of Firms per 1000 Capita'!$F146</f>
        <v>2.6291889928253567E-2</v>
      </c>
      <c r="X146" s="2">
        <f>'Number of Firms per 1000 Capita'!X146/'Number of Firms per 1000 Capita'!$F146</f>
        <v>0.14671691944419218</v>
      </c>
      <c r="Y146" s="2">
        <f>'Number of Firms per 1000 Capita'!Y146/'Number of Firms per 1000 Capita'!$F146</f>
        <v>1.8617745890473164E-3</v>
      </c>
      <c r="Z146" s="2">
        <f>'Number of Firms per 1000 Capita'!Z146/'Number of Firms per 1000 Capita'!$F146</f>
        <v>0</v>
      </c>
    </row>
    <row r="147" spans="1:26" x14ac:dyDescent="0.45">
      <c r="A147" s="2" t="s">
        <v>633</v>
      </c>
      <c r="B147" s="2">
        <v>444908</v>
      </c>
      <c r="C147" s="2" t="s">
        <v>475</v>
      </c>
      <c r="D147" s="2">
        <v>34.730368800000001</v>
      </c>
      <c r="E147" s="2">
        <v>-86.586103699999995</v>
      </c>
      <c r="F147" s="3">
        <f t="shared" si="2"/>
        <v>1.0021647554411419</v>
      </c>
      <c r="G147" s="2">
        <f>'Number of Firms per 1000 Capita'!G147/'Number of Firms per 1000 Capita'!$F147</f>
        <v>3.0131055464544818E-3</v>
      </c>
      <c r="H147" s="2">
        <f>'Number of Firms per 1000 Capita'!H147/'Number of Firms per 1000 Capita'!$F147</f>
        <v>8.1909665340510189E-4</v>
      </c>
      <c r="I147" s="2">
        <f>'Number of Firms per 1000 Capita'!I147/'Number of Firms per 1000 Capita'!$F147</f>
        <v>0</v>
      </c>
      <c r="J147" s="2">
        <f>'Number of Firms per 1000 Capita'!J147/'Number of Firms per 1000 Capita'!$F147</f>
        <v>9.4927451439269825E-2</v>
      </c>
      <c r="K147" s="2">
        <f>'Number of Firms per 1000 Capita'!K147/'Number of Firms per 1000 Capita'!$F147</f>
        <v>1.8956236835946643E-2</v>
      </c>
      <c r="L147" s="2">
        <f>'Number of Firms per 1000 Capita'!L147/'Number of Firms per 1000 Capita'!$F147</f>
        <v>1.9453545518371168E-2</v>
      </c>
      <c r="M147" s="2">
        <f>'Number of Firms per 1000 Capita'!M147/'Number of Firms per 1000 Capita'!$F147</f>
        <v>0.11993915282003276</v>
      </c>
      <c r="N147" s="2">
        <f>'Number of Firms per 1000 Capita'!N147/'Number of Firms per 1000 Capita'!$F147</f>
        <v>2.3080973554879477E-2</v>
      </c>
      <c r="O147" s="2">
        <f>'Number of Firms per 1000 Capita'!O147/'Number of Firms per 1000 Capita'!$F147</f>
        <v>9.8291598408612214E-3</v>
      </c>
      <c r="P147" s="2">
        <f>'Number of Firms per 1000 Capita'!P147/'Number of Firms per 1000 Capita'!$F147</f>
        <v>3.2471331617130825E-2</v>
      </c>
      <c r="Q147" s="2">
        <f>'Number of Firms per 1000 Capita'!Q147/'Number of Firms per 1000 Capita'!$F147</f>
        <v>0.11163117247835244</v>
      </c>
      <c r="R147" s="2">
        <f>'Number of Firms per 1000 Capita'!R147/'Number of Firms per 1000 Capita'!$F147</f>
        <v>0.13801778609875964</v>
      </c>
      <c r="S147" s="2">
        <f>'Number of Firms per 1000 Capita'!S147/'Number of Firms per 1000 Capita'!$F147</f>
        <v>0.10882284109524923</v>
      </c>
      <c r="T147" s="2">
        <f>'Number of Firms per 1000 Capita'!T147/'Number of Firms per 1000 Capita'!$F147</f>
        <v>2.5889304937982683E-2</v>
      </c>
      <c r="U147" s="2">
        <f>'Number of Firms per 1000 Capita'!U147/'Number of Firms per 1000 Capita'!$F147</f>
        <v>7.4801076527030191E-2</v>
      </c>
      <c r="V147" s="2">
        <f>'Number of Firms per 1000 Capita'!V147/'Number of Firms per 1000 Capita'!$F147</f>
        <v>4.2505265621343317E-2</v>
      </c>
      <c r="W147" s="2">
        <f>'Number of Firms per 1000 Capita'!W147/'Number of Firms per 1000 Capita'!$F147</f>
        <v>2.6152586005148606E-2</v>
      </c>
      <c r="X147" s="2">
        <f>'Number of Firms per 1000 Capita'!X147/'Number of Firms per 1000 Capita'!$F147</f>
        <v>0.15097706529370464</v>
      </c>
      <c r="Y147" s="2">
        <f>'Number of Firms per 1000 Capita'!Y147/'Number of Firms per 1000 Capita'!$F147</f>
        <v>8.7760355721975191E-4</v>
      </c>
      <c r="Z147" s="2">
        <f>'Number of Firms per 1000 Capita'!Z147/'Number of Firms per 1000 Capita'!$F147</f>
        <v>0</v>
      </c>
    </row>
    <row r="148" spans="1:26" x14ac:dyDescent="0.45">
      <c r="A148" s="2" t="s">
        <v>634</v>
      </c>
      <c r="B148" s="2">
        <v>140427</v>
      </c>
      <c r="C148" s="2" t="s">
        <v>508</v>
      </c>
      <c r="D148" s="2">
        <v>43.491651400000002</v>
      </c>
      <c r="E148" s="2">
        <v>-112.0339645</v>
      </c>
      <c r="F148" s="3">
        <f t="shared" si="2"/>
        <v>1.0000759705234368</v>
      </c>
      <c r="G148" s="2">
        <f>'Number of Firms per 1000 Capita'!G148/'Number of Firms per 1000 Capita'!$F148</f>
        <v>1.0863784851477626E-2</v>
      </c>
      <c r="H148" s="2">
        <f>'Number of Firms per 1000 Capita'!H148/'Number of Firms per 1000 Capita'!$F148</f>
        <v>1.9752336093595683E-3</v>
      </c>
      <c r="I148" s="2">
        <f>'Number of Firms per 1000 Capita'!I148/'Number of Firms per 1000 Capita'!$F148</f>
        <v>0</v>
      </c>
      <c r="J148" s="2">
        <f>'Number of Firms per 1000 Capita'!J148/'Number of Firms per 1000 Capita'!$F148</f>
        <v>0.10407961710856188</v>
      </c>
      <c r="K148" s="2">
        <f>'Number of Firms per 1000 Capita'!K148/'Number of Firms per 1000 Capita'!$F148</f>
        <v>2.6969535820101802E-2</v>
      </c>
      <c r="L148" s="2">
        <f>'Number of Firms per 1000 Capita'!L148/'Number of Firms per 1000 Capita'!$F148</f>
        <v>2.7349388437286334E-2</v>
      </c>
      <c r="M148" s="2">
        <f>'Number of Firms per 1000 Capita'!M148/'Number of Firms per 1000 Capita'!$F148</f>
        <v>0.14130517359264605</v>
      </c>
      <c r="N148" s="2">
        <f>'Number of Firms per 1000 Capita'!N148/'Number of Firms per 1000 Capita'!$F148</f>
        <v>4.7329636101192736E-2</v>
      </c>
      <c r="O148" s="2">
        <f>'Number of Firms per 1000 Capita'!O148/'Number of Firms per 1000 Capita'!$F148</f>
        <v>1.8460837195168275E-2</v>
      </c>
      <c r="P148" s="2">
        <f>'Number of Firms per 1000 Capita'!P148/'Number of Firms per 1000 Capita'!$F148</f>
        <v>4.9684722327736838E-2</v>
      </c>
      <c r="Q148" s="2">
        <f>'Number of Firms per 1000 Capita'!Q148/'Number of Firms per 1000 Capita'!$F148</f>
        <v>0.11122084631163109</v>
      </c>
      <c r="R148" s="2">
        <f>'Number of Firms per 1000 Capita'!R148/'Number of Firms per 1000 Capita'!$F148</f>
        <v>0.11631087138190382</v>
      </c>
      <c r="S148" s="2">
        <f>'Number of Firms per 1000 Capita'!S148/'Number of Firms per 1000 Capita'!$F148</f>
        <v>6.2143888171389501E-2</v>
      </c>
      <c r="T148" s="2">
        <f>'Number of Firms per 1000 Capita'!T148/'Number of Firms per 1000 Capita'!$F148</f>
        <v>1.5270075210818202E-2</v>
      </c>
      <c r="U148" s="2">
        <f>'Number of Firms per 1000 Capita'!U148/'Number of Firms per 1000 Capita'!$F148</f>
        <v>9.8457798374230784E-2</v>
      </c>
      <c r="V148" s="2">
        <f>'Number of Firms per 1000 Capita'!V148/'Number of Firms per 1000 Capita'!$F148</f>
        <v>3.1831649320063812E-2</v>
      </c>
      <c r="W148" s="2">
        <f>'Number of Firms per 1000 Capita'!W148/'Number of Firms per 1000 Capita'!$F148</f>
        <v>2.438653802324698E-2</v>
      </c>
      <c r="X148" s="2">
        <f>'Number of Firms per 1000 Capita'!X148/'Number of Firms per 1000 Capita'!$F148</f>
        <v>0.11243637468662158</v>
      </c>
      <c r="Y148" s="2">
        <f>'Number of Firms per 1000 Capita'!Y148/'Number of Firms per 1000 Capita'!$F148</f>
        <v>0</v>
      </c>
      <c r="Z148" s="2">
        <f>'Number of Firms per 1000 Capita'!Z148/'Number of Firms per 1000 Capita'!$F148</f>
        <v>0</v>
      </c>
    </row>
    <row r="149" spans="1:26" x14ac:dyDescent="0.45">
      <c r="A149" s="2" t="s">
        <v>635</v>
      </c>
      <c r="B149" s="2">
        <v>1989032</v>
      </c>
      <c r="C149" s="2" t="s">
        <v>506</v>
      </c>
      <c r="D149" s="2">
        <v>39.768402999999999</v>
      </c>
      <c r="E149" s="2">
        <v>-86.158068</v>
      </c>
      <c r="F149" s="3">
        <f t="shared" si="2"/>
        <v>1.0040505407000839</v>
      </c>
      <c r="G149" s="2">
        <f>'Number of Firms per 1000 Capita'!G149/'Number of Firms per 1000 Capita'!$F149</f>
        <v>3.2781120084401962E-3</v>
      </c>
      <c r="H149" s="2">
        <f>'Number of Firms per 1000 Capita'!H149/'Number of Firms per 1000 Capita'!$F149</f>
        <v>1.1743428076212965E-3</v>
      </c>
      <c r="I149" s="2">
        <f>'Number of Firms per 1000 Capita'!I149/'Number of Firms per 1000 Capita'!$F149</f>
        <v>1.0236250141297933E-3</v>
      </c>
      <c r="J149" s="2">
        <f>'Number of Firms per 1000 Capita'!J149/'Number of Firms per 1000 Capita'!$F149</f>
        <v>0.11328954144111329</v>
      </c>
      <c r="K149" s="2">
        <f>'Number of Firms per 1000 Capita'!K149/'Number of Firms per 1000 Capita'!$F149</f>
        <v>1.8663886760697822E-2</v>
      </c>
      <c r="L149" s="2">
        <f>'Number of Firms per 1000 Capita'!L149/'Number of Firms per 1000 Capita'!$F149</f>
        <v>2.8893856993933605E-2</v>
      </c>
      <c r="M149" s="2">
        <f>'Number of Firms per 1000 Capita'!M149/'Number of Firms per 1000 Capita'!$F149</f>
        <v>9.181853577663622E-2</v>
      </c>
      <c r="N149" s="2">
        <f>'Number of Firms per 1000 Capita'!N149/'Number of Firms per 1000 Capita'!$F149</f>
        <v>4.4568507517049952E-2</v>
      </c>
      <c r="O149" s="2">
        <f>'Number of Firms per 1000 Capita'!O149/'Number of Firms per 1000 Capita'!$F149</f>
        <v>1.3715319207726798E-2</v>
      </c>
      <c r="P149" s="2">
        <f>'Number of Firms per 1000 Capita'!P149/'Number of Firms per 1000 Capita'!$F149</f>
        <v>4.3186927743377831E-2</v>
      </c>
      <c r="Q149" s="2">
        <f>'Number of Firms per 1000 Capita'!Q149/'Number of Firms per 1000 Capita'!$F149</f>
        <v>0.10074856504100781</v>
      </c>
      <c r="R149" s="2">
        <f>'Number of Firms per 1000 Capita'!R149/'Number of Firms per 1000 Capita'!$F149</f>
        <v>0.14283650887351007</v>
      </c>
      <c r="S149" s="2">
        <f>'Number of Firms per 1000 Capita'!S149/'Number of Firms per 1000 Capita'!$F149</f>
        <v>8.6210577877139885E-2</v>
      </c>
      <c r="T149" s="2">
        <f>'Number of Firms per 1000 Capita'!T149/'Number of Firms per 1000 Capita'!$F149</f>
        <v>2.8058629221668196E-2</v>
      </c>
      <c r="U149" s="2">
        <f>'Number of Firms per 1000 Capita'!U149/'Number of Firms per 1000 Capita'!$F149</f>
        <v>8.2744068626835296E-2</v>
      </c>
      <c r="V149" s="2">
        <f>'Number of Firms per 1000 Capita'!V149/'Number of Firms per 1000 Capita'!$F149</f>
        <v>4.7576583478817873E-2</v>
      </c>
      <c r="W149" s="2">
        <f>'Number of Firms per 1000 Capita'!W149/'Number of Firms per 1000 Capita'!$F149</f>
        <v>2.5188711237267486E-2</v>
      </c>
      <c r="X149" s="2">
        <f>'Number of Firms per 1000 Capita'!X149/'Number of Firms per 1000 Capita'!$F149</f>
        <v>0.12905211067709968</v>
      </c>
      <c r="Y149" s="2">
        <f>'Number of Firms per 1000 Capita'!Y149/'Number of Firms per 1000 Capita'!$F149</f>
        <v>1.6327760961579523E-3</v>
      </c>
      <c r="Z149" s="2">
        <f>'Number of Firms per 1000 Capita'!Z149/'Number of Firms per 1000 Capita'!$F149</f>
        <v>3.8935429985305012E-4</v>
      </c>
    </row>
    <row r="150" spans="1:26" x14ac:dyDescent="0.45">
      <c r="A150" s="2" t="s">
        <v>636</v>
      </c>
      <c r="B150" s="2">
        <v>166520</v>
      </c>
      <c r="C150" s="2" t="s">
        <v>462</v>
      </c>
      <c r="D150" s="2">
        <v>41.661127700000002</v>
      </c>
      <c r="E150" s="2">
        <v>-91.5301683</v>
      </c>
      <c r="F150" s="3">
        <f t="shared" si="2"/>
        <v>1.0010259416678882</v>
      </c>
      <c r="G150" s="2">
        <f>'Number of Firms per 1000 Capita'!G150/'Number of Firms per 1000 Capita'!$F150</f>
        <v>1.8173823831159317E-2</v>
      </c>
      <c r="H150" s="2">
        <f>'Number of Firms per 1000 Capita'!H150/'Number of Firms per 1000 Capita'!$F150</f>
        <v>0</v>
      </c>
      <c r="I150" s="2">
        <f>'Number of Firms per 1000 Capita'!I150/'Number of Firms per 1000 Capita'!$F150</f>
        <v>3.0045434559577899E-3</v>
      </c>
      <c r="J150" s="2">
        <f>'Number of Firms per 1000 Capita'!J150/'Number of Firms per 1000 Capita'!$F150</f>
        <v>0.10120181738238312</v>
      </c>
      <c r="K150" s="2">
        <f>'Number of Firms per 1000 Capita'!K150/'Number of Firms per 1000 Capita'!$F150</f>
        <v>2.1471493477942256E-2</v>
      </c>
      <c r="L150" s="2">
        <f>'Number of Firms per 1000 Capita'!L150/'Number of Firms per 1000 Capita'!$F150</f>
        <v>1.1578484537593435E-2</v>
      </c>
      <c r="M150" s="2">
        <f>'Number of Firms per 1000 Capita'!M150/'Number of Firms per 1000 Capita'!$F150</f>
        <v>9.6145390590649277E-2</v>
      </c>
      <c r="N150" s="2">
        <f>'Number of Firms per 1000 Capita'!N150/'Number of Firms per 1000 Capita'!$F150</f>
        <v>4.1697200644877627E-2</v>
      </c>
      <c r="O150" s="2">
        <f>'Number of Firms per 1000 Capita'!O150/'Number of Firms per 1000 Capita'!$F150</f>
        <v>1.4876154184376376E-2</v>
      </c>
      <c r="P150" s="2">
        <f>'Number of Firms per 1000 Capita'!P150/'Number of Firms per 1000 Capita'!$F150</f>
        <v>4.2283453026527924E-2</v>
      </c>
      <c r="Q150" s="2">
        <f>'Number of Firms per 1000 Capita'!Q150/'Number of Firms per 1000 Capita'!$F150</f>
        <v>0.12501832038692659</v>
      </c>
      <c r="R150" s="2">
        <f>'Number of Firms per 1000 Capita'!R150/'Number of Firms per 1000 Capita'!$F150</f>
        <v>0.11974204895207387</v>
      </c>
      <c r="S150" s="2">
        <f>'Number of Firms per 1000 Capita'!S150/'Number of Firms per 1000 Capita'!$F150</f>
        <v>5.9138208998974068E-2</v>
      </c>
      <c r="T150" s="2">
        <f>'Number of Firms per 1000 Capita'!T150/'Number of Firms per 1000 Capita'!$F150</f>
        <v>3.4369045874248869E-2</v>
      </c>
      <c r="U150" s="2">
        <f>'Number of Firms per 1000 Capita'!U150/'Number of Firms per 1000 Capita'!$F150</f>
        <v>9.7904147735600189E-2</v>
      </c>
      <c r="V150" s="2">
        <f>'Number of Firms per 1000 Capita'!V150/'Number of Firms per 1000 Capita'!$F150</f>
        <v>5.2103180419170454E-2</v>
      </c>
      <c r="W150" s="2">
        <f>'Number of Firms per 1000 Capita'!W150/'Number of Firms per 1000 Capita'!$F150</f>
        <v>3.7886560164150672E-2</v>
      </c>
      <c r="X150" s="2">
        <f>'Number of Firms per 1000 Capita'!X150/'Number of Firms per 1000 Capita'!$F150</f>
        <v>0.12443206800527629</v>
      </c>
      <c r="Y150" s="2">
        <f>'Number of Firms per 1000 Capita'!Y150/'Number of Firms per 1000 Capita'!$F150</f>
        <v>0</v>
      </c>
      <c r="Z150" s="2">
        <f>'Number of Firms per 1000 Capita'!Z150/'Number of Firms per 1000 Capita'!$F150</f>
        <v>0</v>
      </c>
    </row>
    <row r="151" spans="1:26" x14ac:dyDescent="0.45">
      <c r="A151" s="2" t="s">
        <v>637</v>
      </c>
      <c r="B151" s="2">
        <v>104415</v>
      </c>
      <c r="C151" s="2" t="s">
        <v>451</v>
      </c>
      <c r="D151" s="2">
        <v>42.443961399999999</v>
      </c>
      <c r="E151" s="2">
        <v>-76.501880700000001</v>
      </c>
      <c r="F151" s="3">
        <f t="shared" si="2"/>
        <v>0.99646916032218924</v>
      </c>
      <c r="G151" s="2">
        <f>'Number of Firms per 1000 Capita'!G151/'Number of Firms per 1000 Capita'!$F151</f>
        <v>8.2754054948692493E-3</v>
      </c>
      <c r="H151" s="2">
        <f>'Number of Firms per 1000 Capita'!H151/'Number of Firms per 1000 Capita'!$F151</f>
        <v>0</v>
      </c>
      <c r="I151" s="2">
        <f>'Number of Firms per 1000 Capita'!I151/'Number of Firms per 1000 Capita'!$F151</f>
        <v>0</v>
      </c>
      <c r="J151" s="2">
        <f>'Number of Firms per 1000 Capita'!J151/'Number of Firms per 1000 Capita'!$F151</f>
        <v>6.6975615138475122E-2</v>
      </c>
      <c r="K151" s="2">
        <f>'Number of Firms per 1000 Capita'!K151/'Number of Firms per 1000 Capita'!$F151</f>
        <v>2.2840119165839126E-2</v>
      </c>
      <c r="L151" s="2">
        <f>'Number of Firms per 1000 Capita'!L151/'Number of Firms per 1000 Capita'!$F151</f>
        <v>1.2578616352201257E-2</v>
      </c>
      <c r="M151" s="2">
        <f>'Number of Firms per 1000 Capita'!M151/'Number of Firms per 1000 Capita'!$F151</f>
        <v>9.8973849718636209E-2</v>
      </c>
      <c r="N151" s="2">
        <f>'Number of Firms per 1000 Capita'!N151/'Number of Firms per 1000 Capita'!$F151</f>
        <v>2.1405715546728456E-2</v>
      </c>
      <c r="O151" s="2">
        <f>'Number of Firms per 1000 Capita'!O151/'Number of Firms per 1000 Capita'!$F151</f>
        <v>2.4715877744676155E-2</v>
      </c>
      <c r="P151" s="2">
        <f>'Number of Firms per 1000 Capita'!P151/'Number of Firms per 1000 Capita'!$F151</f>
        <v>2.1074699326933687E-2</v>
      </c>
      <c r="Q151" s="2">
        <f>'Number of Firms per 1000 Capita'!Q151/'Number of Firms per 1000 Capita'!$F151</f>
        <v>6.3444775460664238E-2</v>
      </c>
      <c r="R151" s="2">
        <f>'Number of Firms per 1000 Capita'!R151/'Number of Firms per 1000 Capita'!$F151</f>
        <v>0.20191989407480967</v>
      </c>
      <c r="S151" s="2">
        <f>'Number of Firms per 1000 Capita'!S151/'Number of Firms per 1000 Capita'!$F151</f>
        <v>5.3183272647026374E-2</v>
      </c>
      <c r="T151" s="2">
        <f>'Number of Firms per 1000 Capita'!T151/'Number of Firms per 1000 Capita'!$F151</f>
        <v>5.6162418625179303E-2</v>
      </c>
      <c r="U151" s="2">
        <f>'Number of Firms per 1000 Capita'!U151/'Number of Firms per 1000 Capita'!$F151</f>
        <v>0.10029791459781529</v>
      </c>
      <c r="V151" s="2">
        <f>'Number of Firms per 1000 Capita'!V151/'Number of Firms per 1000 Capita'!$F151</f>
        <v>0.10327706057596824</v>
      </c>
      <c r="W151" s="2">
        <f>'Number of Firms per 1000 Capita'!W151/'Number of Firms per 1000 Capita'!$F151</f>
        <v>4.943175548935231E-2</v>
      </c>
      <c r="X151" s="2">
        <f>'Number of Firms per 1000 Capita'!X151/'Number of Firms per 1000 Capita'!$F151</f>
        <v>9.1912170363014453E-2</v>
      </c>
      <c r="Y151" s="2">
        <f>'Number of Firms per 1000 Capita'!Y151/'Number of Firms per 1000 Capita'!$F151</f>
        <v>0</v>
      </c>
      <c r="Z151" s="2">
        <f>'Number of Firms per 1000 Capita'!Z151/'Number of Firms per 1000 Capita'!$F151</f>
        <v>0</v>
      </c>
    </row>
    <row r="152" spans="1:26" x14ac:dyDescent="0.45">
      <c r="A152" s="2" t="s">
        <v>638</v>
      </c>
      <c r="B152" s="2">
        <v>158989</v>
      </c>
      <c r="C152" s="2" t="s">
        <v>466</v>
      </c>
      <c r="D152" s="2">
        <v>42.245868999999999</v>
      </c>
      <c r="E152" s="2">
        <v>-84.401346200000006</v>
      </c>
      <c r="F152" s="3">
        <f t="shared" si="2"/>
        <v>1.0030513176144242</v>
      </c>
      <c r="G152" s="2">
        <f>'Number of Firms per 1000 Capita'!G152/'Number of Firms per 1000 Capita'!$F152</f>
        <v>8.2293111419325E-3</v>
      </c>
      <c r="H152" s="2">
        <f>'Number of Firms per 1000 Capita'!H152/'Number of Firms per 1000 Capita'!$F152</f>
        <v>5.5478502080443821E-3</v>
      </c>
      <c r="I152" s="2">
        <f>'Number of Firms per 1000 Capita'!I152/'Number of Firms per 1000 Capita'!$F152</f>
        <v>0</v>
      </c>
      <c r="J152" s="2">
        <f>'Number of Firms per 1000 Capita'!J152/'Number of Firms per 1000 Capita'!$F152</f>
        <v>0.14424410540915394</v>
      </c>
      <c r="K152" s="2">
        <f>'Number of Firms per 1000 Capita'!K152/'Number of Firms per 1000 Capita'!$F152</f>
        <v>4.0776699029126215E-2</v>
      </c>
      <c r="L152" s="2">
        <f>'Number of Firms per 1000 Capita'!L152/'Number of Firms per 1000 Capita'!$F152</f>
        <v>2.246879334257975E-2</v>
      </c>
      <c r="M152" s="2">
        <f>'Number of Firms per 1000 Capita'!M152/'Number of Firms per 1000 Capita'!$F152</f>
        <v>0.13018955154877485</v>
      </c>
      <c r="N152" s="2">
        <f>'Number of Firms per 1000 Capita'!N152/'Number of Firms per 1000 Capita'!$F152</f>
        <v>4.0406842348589919E-2</v>
      </c>
      <c r="O152" s="2">
        <f>'Number of Firms per 1000 Capita'!O152/'Number of Firms per 1000 Capita'!$F152</f>
        <v>6.842348589921405E-3</v>
      </c>
      <c r="P152" s="2">
        <f>'Number of Firms per 1000 Capita'!P152/'Number of Firms per 1000 Capita'!$F152</f>
        <v>1.4886731391585759E-2</v>
      </c>
      <c r="Q152" s="2">
        <f>'Number of Firms per 1000 Capita'!Q152/'Number of Firms per 1000 Capita'!$F152</f>
        <v>0.11030975496994913</v>
      </c>
      <c r="R152" s="2">
        <f>'Number of Firms per 1000 Capita'!R152/'Number of Firms per 1000 Capita'!$F152</f>
        <v>7.276930189551549E-2</v>
      </c>
      <c r="S152" s="2">
        <f>'Number of Firms per 1000 Capita'!S152/'Number of Firms per 1000 Capita'!$F152</f>
        <v>8.5436893203883493E-2</v>
      </c>
      <c r="T152" s="2">
        <f>'Number of Firms per 1000 Capita'!T152/'Number of Firms per 1000 Capita'!$F152</f>
        <v>2.4780397595931578E-2</v>
      </c>
      <c r="U152" s="2">
        <f>'Number of Firms per 1000 Capita'!U152/'Number of Firms per 1000 Capita'!$F152</f>
        <v>0.10291262135922329</v>
      </c>
      <c r="V152" s="2">
        <f>'Number of Firms per 1000 Capita'!V152/'Number of Firms per 1000 Capita'!$F152</f>
        <v>3.9204808136846965E-2</v>
      </c>
      <c r="W152" s="2">
        <f>'Number of Firms per 1000 Capita'!W152/'Number of Firms per 1000 Capita'!$F152</f>
        <v>2.6537216828478965E-2</v>
      </c>
      <c r="X152" s="2">
        <f>'Number of Firms per 1000 Capita'!X152/'Number of Firms per 1000 Capita'!$F152</f>
        <v>0.12750809061488672</v>
      </c>
      <c r="Y152" s="2">
        <f>'Number of Firms per 1000 Capita'!Y152/'Number of Firms per 1000 Capita'!$F152</f>
        <v>0</v>
      </c>
      <c r="Z152" s="2">
        <f>'Number of Firms per 1000 Capita'!Z152/'Number of Firms per 1000 Capita'!$F152</f>
        <v>0</v>
      </c>
    </row>
    <row r="153" spans="1:26" x14ac:dyDescent="0.45">
      <c r="A153" s="2" t="s">
        <v>639</v>
      </c>
      <c r="B153" s="2">
        <v>578565</v>
      </c>
      <c r="C153" s="2" t="s">
        <v>620</v>
      </c>
      <c r="D153" s="2">
        <v>32.298757299999998</v>
      </c>
      <c r="E153" s="2">
        <v>-90.184810299999995</v>
      </c>
      <c r="F153" s="3">
        <f t="shared" si="2"/>
        <v>1.0035550668865678</v>
      </c>
      <c r="G153" s="2">
        <f>'Number of Firms per 1000 Capita'!G153/'Number of Firms per 1000 Capita'!$F153</f>
        <v>7.6049111233278356E-3</v>
      </c>
      <c r="H153" s="2">
        <f>'Number of Firms per 1000 Capita'!H153/'Number of Firms per 1000 Capita'!$F153</f>
        <v>1.5924500641378046E-2</v>
      </c>
      <c r="I153" s="2">
        <f>'Number of Firms per 1000 Capita'!I153/'Number of Firms per 1000 Capita'!$F153</f>
        <v>1.7042330951072019E-3</v>
      </c>
      <c r="J153" s="2">
        <f>'Number of Firms per 1000 Capita'!J153/'Number of Firms per 1000 Capita'!$F153</f>
        <v>0.11271761040864944</v>
      </c>
      <c r="K153" s="2">
        <f>'Number of Firms per 1000 Capita'!K153/'Number of Firms per 1000 Capita'!$F153</f>
        <v>1.6236027121128826E-2</v>
      </c>
      <c r="L153" s="2">
        <f>'Number of Firms per 1000 Capita'!L153/'Number of Firms per 1000 Capita'!$F153</f>
        <v>2.7249404434671064E-2</v>
      </c>
      <c r="M153" s="2">
        <f>'Number of Firms per 1000 Capita'!M153/'Number of Firms per 1000 Capita'!$F153</f>
        <v>8.803371816016127E-2</v>
      </c>
      <c r="N153" s="2">
        <f>'Number of Firms per 1000 Capita'!N153/'Number of Firms per 1000 Capita'!$F153</f>
        <v>3.1958951805021077E-2</v>
      </c>
      <c r="O153" s="2">
        <f>'Number of Firms per 1000 Capita'!O153/'Number of Firms per 1000 Capita'!$F153</f>
        <v>1.0481949789261501E-2</v>
      </c>
      <c r="P153" s="2">
        <f>'Number of Firms per 1000 Capita'!P153/'Number of Firms per 1000 Capita'!$F153</f>
        <v>4.6564046179219359E-2</v>
      </c>
      <c r="Q153" s="2">
        <f>'Number of Firms per 1000 Capita'!Q153/'Number of Firms per 1000 Capita'!$F153</f>
        <v>7.8687923767637905E-2</v>
      </c>
      <c r="R153" s="2">
        <f>'Number of Firms per 1000 Capita'!R153/'Number of Firms per 1000 Capita'!$F153</f>
        <v>0.1237309877221917</v>
      </c>
      <c r="S153" s="2">
        <f>'Number of Firms per 1000 Capita'!S153/'Number of Firms per 1000 Capita'!$F153</f>
        <v>0.11141652922851385</v>
      </c>
      <c r="T153" s="2">
        <f>'Number of Firms per 1000 Capita'!T153/'Number of Firms per 1000 Capita'!$F153</f>
        <v>2.4134139637163276E-2</v>
      </c>
      <c r="U153" s="2">
        <f>'Number of Firms per 1000 Capita'!U153/'Number of Firms per 1000 Capita'!$F153</f>
        <v>0.10908924317390509</v>
      </c>
      <c r="V153" s="2">
        <f>'Number of Firms per 1000 Capita'!V153/'Number of Firms per 1000 Capita'!$F153</f>
        <v>3.5623969213853766E-2</v>
      </c>
      <c r="W153" s="2">
        <f>'Number of Firms per 1000 Capita'!W153/'Number of Firms per 1000 Capita'!$F153</f>
        <v>2.7560930914421845E-2</v>
      </c>
      <c r="X153" s="2">
        <f>'Number of Firms per 1000 Capita'!X153/'Number of Firms per 1000 Capita'!$F153</f>
        <v>0.13305845702767088</v>
      </c>
      <c r="Y153" s="2">
        <f>'Number of Firms per 1000 Capita'!Y153/'Number of Firms per 1000 Capita'!$F153</f>
        <v>1.7775334432838556E-3</v>
      </c>
      <c r="Z153" s="2">
        <f>'Number of Firms per 1000 Capita'!Z153/'Number of Firms per 1000 Capita'!$F153</f>
        <v>0</v>
      </c>
    </row>
    <row r="154" spans="1:26" x14ac:dyDescent="0.45">
      <c r="A154" s="2" t="s">
        <v>640</v>
      </c>
      <c r="B154" s="2">
        <v>129538</v>
      </c>
      <c r="C154" s="2" t="s">
        <v>546</v>
      </c>
      <c r="D154" s="2">
        <v>35.614516899999998</v>
      </c>
      <c r="E154" s="2">
        <v>-88.813946900000005</v>
      </c>
      <c r="F154" s="3">
        <f t="shared" si="2"/>
        <v>1.0009874592673054</v>
      </c>
      <c r="G154" s="2">
        <f>'Number of Firms per 1000 Capita'!G154/'Number of Firms per 1000 Capita'!$F154</f>
        <v>1.5305618643230967E-2</v>
      </c>
      <c r="H154" s="2">
        <f>'Number of Firms per 1000 Capita'!H154/'Number of Firms per 1000 Capita'!$F154</f>
        <v>0</v>
      </c>
      <c r="I154" s="2">
        <f>'Number of Firms per 1000 Capita'!I154/'Number of Firms per 1000 Capita'!$F154</f>
        <v>0</v>
      </c>
      <c r="J154" s="2">
        <f>'Number of Firms per 1000 Capita'!J154/'Number of Firms per 1000 Capita'!$F154</f>
        <v>9.0944998518811104E-2</v>
      </c>
      <c r="K154" s="2">
        <f>'Number of Firms per 1000 Capita'!K154/'Number of Firms per 1000 Capita'!$F154</f>
        <v>2.2810309074750668E-2</v>
      </c>
      <c r="L154" s="2">
        <f>'Number of Firms per 1000 Capita'!L154/'Number of Firms per 1000 Capita'!$F154</f>
        <v>3.4363582502221782E-2</v>
      </c>
      <c r="M154" s="2">
        <f>'Number of Firms per 1000 Capita'!M154/'Number of Firms per 1000 Capita'!$F154</f>
        <v>0.11227411869260394</v>
      </c>
      <c r="N154" s="2">
        <f>'Number of Firms per 1000 Capita'!N154/'Number of Firms per 1000 Capita'!$F154</f>
        <v>5.0162930779105365E-2</v>
      </c>
      <c r="O154" s="2">
        <f>'Number of Firms per 1000 Capita'!O154/'Number of Firms per 1000 Capita'!$F154</f>
        <v>1.5404364569961488E-2</v>
      </c>
      <c r="P154" s="2">
        <f>'Number of Firms per 1000 Capita'!P154/'Number of Firms per 1000 Capita'!$F154</f>
        <v>3.9300878838747902E-2</v>
      </c>
      <c r="Q154" s="2">
        <f>'Number of Firms per 1000 Capita'!Q154/'Number of Firms per 1000 Capita'!$F154</f>
        <v>9.2129949639577366E-2</v>
      </c>
      <c r="R154" s="2">
        <f>'Number of Firms per 1000 Capita'!R154/'Number of Firms per 1000 Capita'!$F154</f>
        <v>9.3018662980152073E-2</v>
      </c>
      <c r="S154" s="2">
        <f>'Number of Firms per 1000 Capita'!S154/'Number of Firms per 1000 Capita'!$F154</f>
        <v>9.0944998518811104E-2</v>
      </c>
      <c r="T154" s="2">
        <f>'Number of Firms per 1000 Capita'!T154/'Number of Firms per 1000 Capita'!$F154</f>
        <v>2.8241335044929396E-2</v>
      </c>
      <c r="U154" s="2">
        <f>'Number of Firms per 1000 Capita'!U154/'Number of Firms per 1000 Capita'!$F154</f>
        <v>0.10160955860570751</v>
      </c>
      <c r="V154" s="2">
        <f>'Number of Firms per 1000 Capita'!V154/'Number of Firms per 1000 Capita'!$F154</f>
        <v>2.9525032092426188E-2</v>
      </c>
      <c r="W154" s="2">
        <f>'Number of Firms per 1000 Capita'!W154/'Number of Firms per 1000 Capita'!$F154</f>
        <v>3.1302458773575591E-2</v>
      </c>
      <c r="X154" s="2">
        <f>'Number of Firms per 1000 Capita'!X154/'Number of Firms per 1000 Capita'!$F154</f>
        <v>0.15364866199269278</v>
      </c>
      <c r="Y154" s="2">
        <f>'Number of Firms per 1000 Capita'!Y154/'Number of Firms per 1000 Capita'!$F154</f>
        <v>0</v>
      </c>
      <c r="Z154" s="2">
        <f>'Number of Firms per 1000 Capita'!Z154/'Number of Firms per 1000 Capita'!$F154</f>
        <v>0</v>
      </c>
    </row>
    <row r="155" spans="1:26" x14ac:dyDescent="0.45">
      <c r="A155" s="2" t="s">
        <v>641</v>
      </c>
      <c r="B155" s="2">
        <v>1447884</v>
      </c>
      <c r="C155" s="2" t="s">
        <v>526</v>
      </c>
      <c r="D155" s="2">
        <v>30.332183799999999</v>
      </c>
      <c r="E155" s="2">
        <v>-81.655651000000006</v>
      </c>
      <c r="F155" s="3">
        <f t="shared" si="2"/>
        <v>1.0039138770353486</v>
      </c>
      <c r="G155" s="2">
        <f>'Number of Firms per 1000 Capita'!G155/'Number of Firms per 1000 Capita'!$F155</f>
        <v>5.1949428821331071E-3</v>
      </c>
      <c r="H155" s="2">
        <f>'Number of Firms per 1000 Capita'!H155/'Number of Firms per 1000 Capita'!$F155</f>
        <v>3.6223241184941729E-4</v>
      </c>
      <c r="I155" s="2">
        <f>'Number of Firms per 1000 Capita'!I155/'Number of Firms per 1000 Capita'!$F155</f>
        <v>8.3931900306572307E-4</v>
      </c>
      <c r="J155" s="2">
        <f>'Number of Firms per 1000 Capita'!J155/'Number of Firms per 1000 Capita'!$F155</f>
        <v>8.8208009753770314E-2</v>
      </c>
      <c r="K155" s="2">
        <f>'Number of Firms per 1000 Capita'!K155/'Number of Firms per 1000 Capita'!$F155</f>
        <v>1.6318128406972533E-2</v>
      </c>
      <c r="L155" s="2">
        <f>'Number of Firms per 1000 Capita'!L155/'Number of Firms per 1000 Capita'!$F155</f>
        <v>2.7874225838656383E-2</v>
      </c>
      <c r="M155" s="2">
        <f>'Number of Firms per 1000 Capita'!M155/'Number of Firms per 1000 Capita'!$F155</f>
        <v>8.8852960145599749E-2</v>
      </c>
      <c r="N155" s="2">
        <f>'Number of Firms per 1000 Capita'!N155/'Number of Firms per 1000 Capita'!$F155</f>
        <v>5.1551856661984141E-2</v>
      </c>
      <c r="O155" s="2">
        <f>'Number of Firms per 1000 Capita'!O155/'Number of Firms per 1000 Capita'!$F155</f>
        <v>1.3764831650277859E-2</v>
      </c>
      <c r="P155" s="2">
        <f>'Number of Firms per 1000 Capita'!P155/'Number of Firms per 1000 Capita'!$F155</f>
        <v>3.77075105798369E-2</v>
      </c>
      <c r="Q155" s="2">
        <f>'Number of Firms per 1000 Capita'!Q155/'Number of Firms per 1000 Capita'!$F155</f>
        <v>9.4560329366446663E-2</v>
      </c>
      <c r="R155" s="2">
        <f>'Number of Firms per 1000 Capita'!R155/'Number of Firms per 1000 Capita'!$F155</f>
        <v>0.12795639075158807</v>
      </c>
      <c r="S155" s="2">
        <f>'Number of Firms per 1000 Capita'!S155/'Number of Firms per 1000 Capita'!$F155</f>
        <v>0.10000265048106231</v>
      </c>
      <c r="T155" s="2">
        <f>'Number of Firms per 1000 Capita'!T155/'Number of Firms per 1000 Capita'!$F155</f>
        <v>2.3386077906473356E-2</v>
      </c>
      <c r="U155" s="2">
        <f>'Number of Firms per 1000 Capita'!U155/'Number of Firms per 1000 Capita'!$F155</f>
        <v>8.9171017873077296E-2</v>
      </c>
      <c r="V155" s="2">
        <f>'Number of Firms per 1000 Capita'!V155/'Number of Firms per 1000 Capita'!$F155</f>
        <v>3.8140422486681327E-2</v>
      </c>
      <c r="W155" s="2">
        <f>'Number of Firms per 1000 Capita'!W155/'Number of Firms per 1000 Capita'!$F155</f>
        <v>3.1885287179623099E-2</v>
      </c>
      <c r="X155" s="2">
        <f>'Number of Firms per 1000 Capita'!X155/'Number of Firms per 1000 Capita'!$F155</f>
        <v>0.1666092395769832</v>
      </c>
      <c r="Y155" s="2">
        <f>'Number of Firms per 1000 Capita'!Y155/'Number of Firms per 1000 Capita'!$F155</f>
        <v>1.5284440792670535E-3</v>
      </c>
      <c r="Z155" s="2">
        <f>'Number of Firms per 1000 Capita'!Z155/'Number of Firms per 1000 Capita'!$F155</f>
        <v>0</v>
      </c>
    </row>
    <row r="156" spans="1:26" x14ac:dyDescent="0.45">
      <c r="A156" s="2" t="s">
        <v>642</v>
      </c>
      <c r="B156" s="2">
        <v>192685</v>
      </c>
      <c r="C156" s="2" t="s">
        <v>470</v>
      </c>
      <c r="D156" s="2">
        <v>34.754052399999999</v>
      </c>
      <c r="E156" s="2">
        <v>-77.4302414</v>
      </c>
      <c r="F156" s="3">
        <f t="shared" si="2"/>
        <v>0.99971724787935912</v>
      </c>
      <c r="G156" s="2">
        <f>'Number of Firms per 1000 Capita'!G156/'Number of Firms per 1000 Capita'!$F156</f>
        <v>2.9500471253534402E-2</v>
      </c>
      <c r="H156" s="2">
        <f>'Number of Firms per 1000 Capita'!H156/'Number of Firms per 1000 Capita'!$F156</f>
        <v>0</v>
      </c>
      <c r="I156" s="2">
        <f>'Number of Firms per 1000 Capita'!I156/'Number of Firms per 1000 Capita'!$F156</f>
        <v>0</v>
      </c>
      <c r="J156" s="2">
        <f>'Number of Firms per 1000 Capita'!J156/'Number of Firms per 1000 Capita'!$F156</f>
        <v>0.14590009425070688</v>
      </c>
      <c r="K156" s="2">
        <f>'Number of Firms per 1000 Capita'!K156/'Number of Firms per 1000 Capita'!$F156</f>
        <v>9.1423185673892553E-3</v>
      </c>
      <c r="L156" s="2">
        <f>'Number of Firms per 1000 Capita'!L156/'Number of Firms per 1000 Capita'!$F156</f>
        <v>7.1630537229029215E-3</v>
      </c>
      <c r="M156" s="2">
        <f>'Number of Firms per 1000 Capita'!M156/'Number of Firms per 1000 Capita'!$F156</f>
        <v>0.12827521206409048</v>
      </c>
      <c r="N156" s="2">
        <f>'Number of Firms per 1000 Capita'!N156/'Number of Firms per 1000 Capita'!$F156</f>
        <v>3.4967012252591897E-2</v>
      </c>
      <c r="O156" s="2">
        <f>'Number of Firms per 1000 Capita'!O156/'Number of Firms per 1000 Capita'!$F156</f>
        <v>4.8067860508953812E-3</v>
      </c>
      <c r="P156" s="2">
        <f>'Number of Firms per 1000 Capita'!P156/'Number of Firms per 1000 Capita'!$F156</f>
        <v>2.7049952874646559E-2</v>
      </c>
      <c r="Q156" s="2">
        <f>'Number of Firms per 1000 Capita'!Q156/'Number of Firms per 1000 Capita'!$F156</f>
        <v>0.11696512723845429</v>
      </c>
      <c r="R156" s="2">
        <f>'Number of Firms per 1000 Capita'!R156/'Number of Firms per 1000 Capita'!$F156</f>
        <v>6.0320452403393024E-2</v>
      </c>
      <c r="S156" s="2">
        <f>'Number of Firms per 1000 Capita'!S156/'Number of Firms per 1000 Capita'!$F156</f>
        <v>0.10801131008482563</v>
      </c>
      <c r="T156" s="2">
        <f>'Number of Firms per 1000 Capita'!T156/'Number of Firms per 1000 Capita'!$F156</f>
        <v>1.2535344015080113E-2</v>
      </c>
      <c r="U156" s="2">
        <f>'Number of Firms per 1000 Capita'!U156/'Number of Firms per 1000 Capita'!$F156</f>
        <v>7.6720075400565496E-2</v>
      </c>
      <c r="V156" s="2">
        <f>'Number of Firms per 1000 Capita'!V156/'Number of Firms per 1000 Capita'!$F156</f>
        <v>4.2601319509896325E-2</v>
      </c>
      <c r="W156" s="2">
        <f>'Number of Firms per 1000 Capita'!W156/'Number of Firms per 1000 Capita'!$F156</f>
        <v>4.0339302544769085E-2</v>
      </c>
      <c r="X156" s="2">
        <f>'Number of Firms per 1000 Capita'!X156/'Number of Firms per 1000 Capita'!$F156</f>
        <v>0.15541941564561734</v>
      </c>
      <c r="Y156" s="2">
        <f>'Number of Firms per 1000 Capita'!Y156/'Number of Firms per 1000 Capita'!$F156</f>
        <v>0</v>
      </c>
      <c r="Z156" s="2">
        <f>'Number of Firms per 1000 Capita'!Z156/'Number of Firms per 1000 Capita'!$F156</f>
        <v>0</v>
      </c>
    </row>
    <row r="157" spans="1:26" x14ac:dyDescent="0.45">
      <c r="A157" s="2" t="s">
        <v>643</v>
      </c>
      <c r="B157" s="2">
        <v>151056</v>
      </c>
      <c r="C157" s="2" t="s">
        <v>552</v>
      </c>
      <c r="D157" s="2">
        <v>38.576701700000001</v>
      </c>
      <c r="E157" s="2">
        <v>-92.173516399999997</v>
      </c>
      <c r="F157" s="3">
        <f t="shared" si="2"/>
        <v>1.0006140350877193</v>
      </c>
      <c r="G157" s="2">
        <f>'Number of Firms per 1000 Capita'!G157/'Number of Firms per 1000 Capita'!$F157</f>
        <v>9.1228070175438589E-3</v>
      </c>
      <c r="H157" s="2">
        <f>'Number of Firms per 1000 Capita'!H157/'Number of Firms per 1000 Capita'!$F157</f>
        <v>0</v>
      </c>
      <c r="I157" s="2">
        <f>'Number of Firms per 1000 Capita'!I157/'Number of Firms per 1000 Capita'!$F157</f>
        <v>0</v>
      </c>
      <c r="J157" s="2">
        <f>'Number of Firms per 1000 Capita'!J157/'Number of Firms per 1000 Capita'!$F157</f>
        <v>0.13394736842105262</v>
      </c>
      <c r="K157" s="2">
        <f>'Number of Firms per 1000 Capita'!K157/'Number of Firms per 1000 Capita'!$F157</f>
        <v>2.5526315789473685E-2</v>
      </c>
      <c r="L157" s="2">
        <f>'Number of Firms per 1000 Capita'!L157/'Number of Firms per 1000 Capita'!$F157</f>
        <v>2.2456140350877191E-2</v>
      </c>
      <c r="M157" s="2">
        <f>'Number of Firms per 1000 Capita'!M157/'Number of Firms per 1000 Capita'!$F157</f>
        <v>0.12315789473684211</v>
      </c>
      <c r="N157" s="2">
        <f>'Number of Firms per 1000 Capita'!N157/'Number of Firms per 1000 Capita'!$F157</f>
        <v>3.9385964912280698E-2</v>
      </c>
      <c r="O157" s="2">
        <f>'Number of Firms per 1000 Capita'!O157/'Number of Firms per 1000 Capita'!$F157</f>
        <v>1.3070175438596491E-2</v>
      </c>
      <c r="P157" s="2">
        <f>'Number of Firms per 1000 Capita'!P157/'Number of Firms per 1000 Capita'!$F157</f>
        <v>5.2368421052631578E-2</v>
      </c>
      <c r="Q157" s="2">
        <f>'Number of Firms per 1000 Capita'!Q157/'Number of Firms per 1000 Capita'!$F157</f>
        <v>8.7807017543859639E-2</v>
      </c>
      <c r="R157" s="2">
        <f>'Number of Firms per 1000 Capita'!R157/'Number of Firms per 1000 Capita'!$F157</f>
        <v>0.11543859649122805</v>
      </c>
      <c r="S157" s="2">
        <f>'Number of Firms per 1000 Capita'!S157/'Number of Firms per 1000 Capita'!$F157</f>
        <v>6.5438596491228074E-2</v>
      </c>
      <c r="T157" s="2">
        <f>'Number of Firms per 1000 Capita'!T157/'Number of Firms per 1000 Capita'!$F157</f>
        <v>1.9298245614035089E-2</v>
      </c>
      <c r="U157" s="2">
        <f>'Number of Firms per 1000 Capita'!U157/'Number of Firms per 1000 Capita'!$F157</f>
        <v>8.8157894736842102E-2</v>
      </c>
      <c r="V157" s="2">
        <f>'Number of Firms per 1000 Capita'!V157/'Number of Firms per 1000 Capita'!$F157</f>
        <v>2.7631578947368417E-2</v>
      </c>
      <c r="W157" s="2">
        <f>'Number of Firms per 1000 Capita'!W157/'Number of Firms per 1000 Capita'!$F157</f>
        <v>3.4473684210526316E-2</v>
      </c>
      <c r="X157" s="2">
        <f>'Number of Firms per 1000 Capita'!X157/'Number of Firms per 1000 Capita'!$F157</f>
        <v>0.14333333333333334</v>
      </c>
      <c r="Y157" s="2">
        <f>'Number of Firms per 1000 Capita'!Y157/'Number of Firms per 1000 Capita'!$F157</f>
        <v>0</v>
      </c>
      <c r="Z157" s="2">
        <f>'Number of Firms per 1000 Capita'!Z157/'Number of Firms per 1000 Capita'!$F157</f>
        <v>0</v>
      </c>
    </row>
    <row r="158" spans="1:26" x14ac:dyDescent="0.45">
      <c r="A158" s="2" t="s">
        <v>644</v>
      </c>
      <c r="B158" s="2">
        <v>200767</v>
      </c>
      <c r="C158" s="2" t="s">
        <v>546</v>
      </c>
      <c r="D158" s="2">
        <v>36.313439700000004</v>
      </c>
      <c r="E158" s="2">
        <v>-82.353472699999998</v>
      </c>
      <c r="F158" s="3">
        <f t="shared" si="2"/>
        <v>1.0008800234672923</v>
      </c>
      <c r="G158" s="2">
        <f>'Number of Firms per 1000 Capita'!G158/'Number of Firms per 1000 Capita'!$F158</f>
        <v>4.5467879143443824E-3</v>
      </c>
      <c r="H158" s="2">
        <f>'Number of Firms per 1000 Capita'!H158/'Number of Firms per 1000 Capita'!$F158</f>
        <v>0</v>
      </c>
      <c r="I158" s="2">
        <f>'Number of Firms per 1000 Capita'!I158/'Number of Firms per 1000 Capita'!$F158</f>
        <v>0</v>
      </c>
      <c r="J158" s="2">
        <f>'Number of Firms per 1000 Capita'!J158/'Number of Firms per 1000 Capita'!$F158</f>
        <v>0.14491053094749193</v>
      </c>
      <c r="K158" s="2">
        <f>'Number of Firms per 1000 Capita'!K158/'Number of Firms per 1000 Capita'!$F158</f>
        <v>2.6254033440891757E-2</v>
      </c>
      <c r="L158" s="2">
        <f>'Number of Firms per 1000 Capita'!L158/'Number of Firms per 1000 Capita'!$F158</f>
        <v>1.9947198591962451E-2</v>
      </c>
      <c r="M158" s="2">
        <f>'Number of Firms per 1000 Capita'!M158/'Number of Firms per 1000 Capita'!$F158</f>
        <v>0.13691698445291875</v>
      </c>
      <c r="N158" s="2">
        <f>'Number of Firms per 1000 Capita'!N158/'Number of Firms per 1000 Capita'!$F158</f>
        <v>3.2707538867703133E-2</v>
      </c>
      <c r="O158" s="2">
        <f>'Number of Firms per 1000 Capita'!O158/'Number of Firms per 1000 Capita'!$F158</f>
        <v>5.5001466705778814E-3</v>
      </c>
      <c r="P158" s="2">
        <f>'Number of Firms per 1000 Capita'!P158/'Number of Firms per 1000 Capita'!$F158</f>
        <v>3.8867703138750369E-2</v>
      </c>
      <c r="Q158" s="2">
        <f>'Number of Firms per 1000 Capita'!Q158/'Number of Firms per 1000 Capita'!$F158</f>
        <v>7.0108536227632731E-2</v>
      </c>
      <c r="R158" s="2">
        <f>'Number of Firms per 1000 Capita'!R158/'Number of Firms per 1000 Capita'!$F158</f>
        <v>9.5775887356996173E-2</v>
      </c>
      <c r="S158" s="2">
        <f>'Number of Firms per 1000 Capita'!S158/'Number of Firms per 1000 Capita'!$F158</f>
        <v>0.10494279847462598</v>
      </c>
      <c r="T158" s="2">
        <f>'Number of Firms per 1000 Capita'!T158/'Number of Firms per 1000 Capita'!$F158</f>
        <v>2.3320621883250219E-2</v>
      </c>
      <c r="U158" s="2">
        <f>'Number of Firms per 1000 Capita'!U158/'Number of Firms per 1000 Capita'!$F158</f>
        <v>9.1449105309474921E-2</v>
      </c>
      <c r="V158" s="2">
        <f>'Number of Firms per 1000 Capita'!V158/'Number of Firms per 1000 Capita'!$F158</f>
        <v>2.6767380463479023E-2</v>
      </c>
      <c r="W158" s="2">
        <f>'Number of Firms per 1000 Capita'!W158/'Number of Firms per 1000 Capita'!$F158</f>
        <v>2.5887356996186564E-2</v>
      </c>
      <c r="X158" s="2">
        <f>'Number of Firms per 1000 Capita'!X158/'Number of Firms per 1000 Capita'!$F158</f>
        <v>0.15297741273100615</v>
      </c>
      <c r="Y158" s="2">
        <f>'Number of Firms per 1000 Capita'!Y158/'Number of Firms per 1000 Capita'!$F158</f>
        <v>0</v>
      </c>
      <c r="Z158" s="2">
        <f>'Number of Firms per 1000 Capita'!Z158/'Number of Firms per 1000 Capita'!$F158</f>
        <v>0</v>
      </c>
    </row>
    <row r="159" spans="1:26" x14ac:dyDescent="0.45">
      <c r="A159" s="2" t="s">
        <v>645</v>
      </c>
      <c r="B159" s="2">
        <v>135871</v>
      </c>
      <c r="C159" s="2" t="s">
        <v>459</v>
      </c>
      <c r="D159" s="2">
        <v>40.326740700000002</v>
      </c>
      <c r="E159" s="2">
        <v>-78.921969799999999</v>
      </c>
      <c r="F159" s="3">
        <f t="shared" si="2"/>
        <v>0.99988713318284428</v>
      </c>
      <c r="G159" s="2">
        <f>'Number of Firms per 1000 Capita'!G159/'Number of Firms per 1000 Capita'!$F159</f>
        <v>7.2234762979683977E-3</v>
      </c>
      <c r="H159" s="2">
        <f>'Number of Firms per 1000 Capita'!H159/'Number of Firms per 1000 Capita'!$F159</f>
        <v>0</v>
      </c>
      <c r="I159" s="2">
        <f>'Number of Firms per 1000 Capita'!I159/'Number of Firms per 1000 Capita'!$F159</f>
        <v>0</v>
      </c>
      <c r="J159" s="2">
        <f>'Number of Firms per 1000 Capita'!J159/'Number of Firms per 1000 Capita'!$F159</f>
        <v>0.11896162528216704</v>
      </c>
      <c r="K159" s="2">
        <f>'Number of Firms per 1000 Capita'!K159/'Number of Firms per 1000 Capita'!$F159</f>
        <v>1.6027088036117382E-2</v>
      </c>
      <c r="L159" s="2">
        <f>'Number of Firms per 1000 Capita'!L159/'Number of Firms per 1000 Capita'!$F159</f>
        <v>2.4943566591422123E-2</v>
      </c>
      <c r="M159" s="2">
        <f>'Number of Firms per 1000 Capita'!M159/'Number of Firms per 1000 Capita'!$F159</f>
        <v>0.18137697516930024</v>
      </c>
      <c r="N159" s="2">
        <f>'Number of Firms per 1000 Capita'!N159/'Number of Firms per 1000 Capita'!$F159</f>
        <v>3.1376975169300228E-2</v>
      </c>
      <c r="O159" s="2">
        <f>'Number of Firms per 1000 Capita'!O159/'Number of Firms per 1000 Capita'!$F159</f>
        <v>1.6252821670428897E-2</v>
      </c>
      <c r="P159" s="2">
        <f>'Number of Firms per 1000 Capita'!P159/'Number of Firms per 1000 Capita'!$F159</f>
        <v>3.1264108352144472E-2</v>
      </c>
      <c r="Q159" s="2">
        <f>'Number of Firms per 1000 Capita'!Q159/'Number of Firms per 1000 Capita'!$F159</f>
        <v>8.5327313769751695E-2</v>
      </c>
      <c r="R159" s="2">
        <f>'Number of Firms per 1000 Capita'!R159/'Number of Firms per 1000 Capita'!$F159</f>
        <v>7.7088036117381492E-2</v>
      </c>
      <c r="S159" s="2">
        <f>'Number of Firms per 1000 Capita'!S159/'Number of Firms per 1000 Capita'!$F159</f>
        <v>6.7607223476297967E-2</v>
      </c>
      <c r="T159" s="2">
        <f>'Number of Firms per 1000 Capita'!T159/'Number of Firms per 1000 Capita'!$F159</f>
        <v>2.4830699774266368E-2</v>
      </c>
      <c r="U159" s="2">
        <f>'Number of Firms per 1000 Capita'!U159/'Number of Firms per 1000 Capita'!$F159</f>
        <v>0.10214446952595937</v>
      </c>
      <c r="V159" s="2">
        <f>'Number of Firms per 1000 Capita'!V159/'Number of Firms per 1000 Capita'!$F159</f>
        <v>3.6794582392776533E-2</v>
      </c>
      <c r="W159" s="2">
        <f>'Number of Firms per 1000 Capita'!W159/'Number of Firms per 1000 Capita'!$F159</f>
        <v>3.7923250564334085E-2</v>
      </c>
      <c r="X159" s="2">
        <f>'Number of Firms per 1000 Capita'!X159/'Number of Firms per 1000 Capita'!$F159</f>
        <v>0.14074492099322802</v>
      </c>
      <c r="Y159" s="2">
        <f>'Number of Firms per 1000 Capita'!Y159/'Number of Firms per 1000 Capita'!$F159</f>
        <v>0</v>
      </c>
      <c r="Z159" s="2">
        <f>'Number of Firms per 1000 Capita'!Z159/'Number of Firms per 1000 Capita'!$F159</f>
        <v>0</v>
      </c>
    </row>
    <row r="160" spans="1:26" x14ac:dyDescent="0.45">
      <c r="A160" s="2" t="s">
        <v>646</v>
      </c>
      <c r="B160" s="2">
        <v>128344</v>
      </c>
      <c r="C160" s="2" t="s">
        <v>593</v>
      </c>
      <c r="D160" s="2">
        <v>35.842296699999999</v>
      </c>
      <c r="E160" s="2">
        <v>-90.704279</v>
      </c>
      <c r="F160" s="3">
        <f t="shared" si="2"/>
        <v>1.0045423794336525</v>
      </c>
      <c r="G160" s="2">
        <f>'Number of Firms per 1000 Capita'!G160/'Number of Firms per 1000 Capita'!$F160</f>
        <v>2.6481105634483425E-2</v>
      </c>
      <c r="H160" s="2">
        <f>'Number of Firms per 1000 Capita'!H160/'Number of Firms per 1000 Capita'!$F160</f>
        <v>0</v>
      </c>
      <c r="I160" s="2">
        <f>'Number of Firms per 1000 Capita'!I160/'Number of Firms per 1000 Capita'!$F160</f>
        <v>0</v>
      </c>
      <c r="J160" s="2">
        <f>'Number of Firms per 1000 Capita'!J160/'Number of Firms per 1000 Capita'!$F160</f>
        <v>0.11220643664830386</v>
      </c>
      <c r="K160" s="2">
        <f>'Number of Firms per 1000 Capita'!K160/'Number of Firms per 1000 Capita'!$F160</f>
        <v>2.3001836281047648E-2</v>
      </c>
      <c r="L160" s="2">
        <f>'Number of Firms per 1000 Capita'!L160/'Number of Firms per 1000 Capita'!$F160</f>
        <v>2.2905189910118876E-2</v>
      </c>
      <c r="M160" s="2">
        <f>'Number of Firms per 1000 Capita'!M160/'Number of Firms per 1000 Capita'!$F160</f>
        <v>0.1045713733449309</v>
      </c>
      <c r="N160" s="2">
        <f>'Number of Firms per 1000 Capita'!N160/'Number of Firms per 1000 Capita'!$F160</f>
        <v>6.0210689088624723E-2</v>
      </c>
      <c r="O160" s="2">
        <f>'Number of Firms per 1000 Capita'!O160/'Number of Firms per 1000 Capita'!$F160</f>
        <v>9.3746979800908483E-3</v>
      </c>
      <c r="P160" s="2">
        <f>'Number of Firms per 1000 Capita'!P160/'Number of Firms per 1000 Capita'!$F160</f>
        <v>3.7208852807577082E-2</v>
      </c>
      <c r="Q160" s="2">
        <f>'Number of Firms per 1000 Capita'!Q160/'Number of Firms per 1000 Capita'!$F160</f>
        <v>8.4855513675461486E-2</v>
      </c>
      <c r="R160" s="2">
        <f>'Number of Firms per 1000 Capita'!R160/'Number of Firms per 1000 Capita'!$F160</f>
        <v>0.10640765439257757</v>
      </c>
      <c r="S160" s="2">
        <f>'Number of Firms per 1000 Capita'!S160/'Number of Firms per 1000 Capita'!$F160</f>
        <v>9.461679713926742E-2</v>
      </c>
      <c r="T160" s="2">
        <f>'Number of Firms per 1000 Capita'!T160/'Number of Firms per 1000 Capita'!$F160</f>
        <v>1.43036628974582E-2</v>
      </c>
      <c r="U160" s="2">
        <f>'Number of Firms per 1000 Capita'!U160/'Number of Firms per 1000 Capita'!$F160</f>
        <v>9.4036918913694797E-2</v>
      </c>
      <c r="V160" s="2">
        <f>'Number of Firms per 1000 Capita'!V160/'Number of Firms per 1000 Capita'!$F160</f>
        <v>3.3826229825070074E-2</v>
      </c>
      <c r="W160" s="2">
        <f>'Number of Firms per 1000 Capita'!W160/'Number of Firms per 1000 Capita'!$F160</f>
        <v>2.8220740311201319E-2</v>
      </c>
      <c r="X160" s="2">
        <f>'Number of Firms per 1000 Capita'!X160/'Number of Firms per 1000 Capita'!$F160</f>
        <v>0.14941528945588095</v>
      </c>
      <c r="Y160" s="2">
        <f>'Number of Firms per 1000 Capita'!Y160/'Number of Firms per 1000 Capita'!$F160</f>
        <v>2.8993911278631487E-3</v>
      </c>
      <c r="Z160" s="2">
        <f>'Number of Firms per 1000 Capita'!Z160/'Number of Firms per 1000 Capita'!$F160</f>
        <v>0</v>
      </c>
    </row>
    <row r="161" spans="1:26" x14ac:dyDescent="0.45">
      <c r="A161" s="2" t="s">
        <v>647</v>
      </c>
      <c r="B161" s="2">
        <v>176759</v>
      </c>
      <c r="C161" s="2" t="s">
        <v>552</v>
      </c>
      <c r="D161" s="2">
        <v>37.0842271</v>
      </c>
      <c r="E161" s="2">
        <v>-94.513281000000006</v>
      </c>
      <c r="F161" s="3">
        <f t="shared" si="2"/>
        <v>1.0004046617028164</v>
      </c>
      <c r="G161" s="2">
        <f>'Number of Firms per 1000 Capita'!G161/'Number of Firms per 1000 Capita'!$F161</f>
        <v>1.0278407251537714E-2</v>
      </c>
      <c r="H161" s="2">
        <f>'Number of Firms per 1000 Capita'!H161/'Number of Firms per 1000 Capita'!$F161</f>
        <v>0</v>
      </c>
      <c r="I161" s="2">
        <f>'Number of Firms per 1000 Capita'!I161/'Number of Firms per 1000 Capita'!$F161</f>
        <v>0</v>
      </c>
      <c r="J161" s="2">
        <f>'Number of Firms per 1000 Capita'!J161/'Number of Firms per 1000 Capita'!$F161</f>
        <v>0.16008416963418579</v>
      </c>
      <c r="K161" s="2">
        <f>'Number of Firms per 1000 Capita'!K161/'Number of Firms per 1000 Capita'!$F161</f>
        <v>2.5250890255746193E-2</v>
      </c>
      <c r="L161" s="2">
        <f>'Number of Firms per 1000 Capita'!L161/'Number of Firms per 1000 Capita'!$F161</f>
        <v>2.4441566850113304E-2</v>
      </c>
      <c r="M161" s="2">
        <f>'Number of Firms per 1000 Capita'!M161/'Number of Firms per 1000 Capita'!$F161</f>
        <v>0.12536419553253481</v>
      </c>
      <c r="N161" s="2">
        <f>'Number of Firms per 1000 Capita'!N161/'Number of Firms per 1000 Capita'!$F161</f>
        <v>5.5033991583036575E-2</v>
      </c>
      <c r="O161" s="2">
        <f>'Number of Firms per 1000 Capita'!O161/'Number of Firms per 1000 Capita'!$F161</f>
        <v>5.5843314988669466E-3</v>
      </c>
      <c r="P161" s="2">
        <f>'Number of Firms per 1000 Capita'!P161/'Number of Firms per 1000 Capita'!$F161</f>
        <v>3.6905147296859821E-2</v>
      </c>
      <c r="Q161" s="2">
        <f>'Number of Firms per 1000 Capita'!Q161/'Number of Firms per 1000 Capita'!$F161</f>
        <v>7.3972159274846211E-2</v>
      </c>
      <c r="R161" s="2">
        <f>'Number of Firms per 1000 Capita'!R161/'Number of Firms per 1000 Capita'!$F161</f>
        <v>6.3936549044998375E-2</v>
      </c>
      <c r="S161" s="2">
        <f>'Number of Firms per 1000 Capita'!S161/'Number of Firms per 1000 Capita'!$F161</f>
        <v>8.0770475882162504E-2</v>
      </c>
      <c r="T161" s="2">
        <f>'Number of Firms per 1000 Capita'!T161/'Number of Firms per 1000 Capita'!$F161</f>
        <v>2.1285205568145029E-2</v>
      </c>
      <c r="U161" s="2">
        <f>'Number of Firms per 1000 Capita'!U161/'Number of Firms per 1000 Capita'!$F161</f>
        <v>9.4609906118484952E-2</v>
      </c>
      <c r="V161" s="2">
        <f>'Number of Firms per 1000 Capita'!V161/'Number of Firms per 1000 Capita'!$F161</f>
        <v>3.8442861767562314E-2</v>
      </c>
      <c r="W161" s="2">
        <f>'Number of Firms per 1000 Capita'!W161/'Number of Firms per 1000 Capita'!$F161</f>
        <v>3.8280997086435738E-2</v>
      </c>
      <c r="X161" s="2">
        <f>'Number of Firms per 1000 Capita'!X161/'Number of Firms per 1000 Capita'!$F161</f>
        <v>0.14616380705730009</v>
      </c>
      <c r="Y161" s="2">
        <f>'Number of Firms per 1000 Capita'!Y161/'Number of Firms per 1000 Capita'!$F161</f>
        <v>0</v>
      </c>
      <c r="Z161" s="2">
        <f>'Number of Firms per 1000 Capita'!Z161/'Number of Firms per 1000 Capita'!$F161</f>
        <v>0</v>
      </c>
    </row>
    <row r="162" spans="1:26" x14ac:dyDescent="0.45">
      <c r="A162" s="2" t="s">
        <v>648</v>
      </c>
      <c r="B162" s="2">
        <v>335020</v>
      </c>
      <c r="C162" s="2" t="s">
        <v>466</v>
      </c>
      <c r="D162" s="2">
        <v>42.291706900000001</v>
      </c>
      <c r="E162" s="2">
        <v>-85.587228600000003</v>
      </c>
      <c r="F162" s="3">
        <f t="shared" si="2"/>
        <v>1.0024458420684836</v>
      </c>
      <c r="G162" s="2">
        <f>'Number of Firms per 1000 Capita'!G162/'Number of Firms per 1000 Capita'!$F162</f>
        <v>5.2022672567745946E-3</v>
      </c>
      <c r="H162" s="2">
        <f>'Number of Firms per 1000 Capita'!H162/'Number of Firms per 1000 Capita'!$F162</f>
        <v>1.436446929109403E-3</v>
      </c>
      <c r="I162" s="2">
        <f>'Number of Firms per 1000 Capita'!I162/'Number of Firms per 1000 Capita'!$F162</f>
        <v>0</v>
      </c>
      <c r="J162" s="2">
        <f>'Number of Firms per 1000 Capita'!J162/'Number of Firms per 1000 Capita'!$F162</f>
        <v>0.12271915521391413</v>
      </c>
      <c r="K162" s="2">
        <f>'Number of Firms per 1000 Capita'!K162/'Number of Firms per 1000 Capita'!$F162</f>
        <v>3.0747728860936407E-2</v>
      </c>
      <c r="L162" s="2">
        <f>'Number of Firms per 1000 Capita'!L162/'Number of Firms per 1000 Capita'!$F162</f>
        <v>2.647721096358413E-2</v>
      </c>
      <c r="M162" s="2">
        <f>'Number of Firms per 1000 Capita'!M162/'Number of Firms per 1000 Capita'!$F162</f>
        <v>0.11732277350725988</v>
      </c>
      <c r="N162" s="2">
        <f>'Number of Firms per 1000 Capita'!N162/'Number of Firms per 1000 Capita'!$F162</f>
        <v>1.8596164298470379E-2</v>
      </c>
      <c r="O162" s="2">
        <f>'Number of Firms per 1000 Capita'!O162/'Number of Firms per 1000 Capita'!$F162</f>
        <v>9.1233791443435051E-3</v>
      </c>
      <c r="P162" s="2">
        <f>'Number of Firms per 1000 Capita'!P162/'Number of Firms per 1000 Capita'!$F162</f>
        <v>3.5173538318192407E-2</v>
      </c>
      <c r="Q162" s="2">
        <f>'Number of Firms per 1000 Capita'!Q162/'Number of Firms per 1000 Capita'!$F162</f>
        <v>8.5643295286901164E-2</v>
      </c>
      <c r="R162" s="2">
        <f>'Number of Firms per 1000 Capita'!R162/'Number of Firms per 1000 Capita'!$F162</f>
        <v>0.12202034319434739</v>
      </c>
      <c r="S162" s="2">
        <f>'Number of Firms per 1000 Capita'!S162/'Number of Firms per 1000 Capita'!$F162</f>
        <v>7.5083469213448245E-2</v>
      </c>
      <c r="T162" s="2">
        <f>'Number of Firms per 1000 Capita'!T162/'Number of Firms per 1000 Capita'!$F162</f>
        <v>2.7059554313223076E-2</v>
      </c>
      <c r="U162" s="2">
        <f>'Number of Firms per 1000 Capita'!U162/'Number of Firms per 1000 Capita'!$F162</f>
        <v>0.10423945958537154</v>
      </c>
      <c r="V162" s="2">
        <f>'Number of Firms per 1000 Capita'!V162/'Number of Firms per 1000 Capita'!$F162</f>
        <v>4.8256852240080757E-2</v>
      </c>
      <c r="W162" s="2">
        <f>'Number of Firms per 1000 Capita'!W162/'Number of Firms per 1000 Capita'!$F162</f>
        <v>3.0359499961177112E-2</v>
      </c>
      <c r="X162" s="2">
        <f>'Number of Firms per 1000 Capita'!X162/'Number of Firms per 1000 Capita'!$F162</f>
        <v>0.14193648575199941</v>
      </c>
      <c r="Y162" s="2">
        <f>'Number of Firms per 1000 Capita'!Y162/'Number of Firms per 1000 Capita'!$F162</f>
        <v>1.0482180293501049E-3</v>
      </c>
      <c r="Z162" s="2">
        <f>'Number of Firms per 1000 Capita'!Z162/'Number of Firms per 1000 Capita'!$F162</f>
        <v>0</v>
      </c>
    </row>
    <row r="163" spans="1:26" x14ac:dyDescent="0.45">
      <c r="A163" s="2" t="s">
        <v>649</v>
      </c>
      <c r="B163" s="2">
        <v>110801</v>
      </c>
      <c r="C163" s="2" t="s">
        <v>504</v>
      </c>
      <c r="D163" s="2">
        <v>41.120032500000001</v>
      </c>
      <c r="E163" s="2">
        <v>-87.861153099999996</v>
      </c>
      <c r="F163" s="3">
        <f t="shared" si="2"/>
        <v>1.0010859073359075</v>
      </c>
      <c r="G163" s="2">
        <f>'Number of Firms per 1000 Capita'!G163/'Number of Firms per 1000 Capita'!$F163</f>
        <v>3.9816602316602315E-3</v>
      </c>
      <c r="H163" s="2">
        <f>'Number of Firms per 1000 Capita'!H163/'Number of Firms per 1000 Capita'!$F163</f>
        <v>0</v>
      </c>
      <c r="I163" s="2">
        <f>'Number of Firms per 1000 Capita'!I163/'Number of Firms per 1000 Capita'!$F163</f>
        <v>0</v>
      </c>
      <c r="J163" s="2">
        <f>'Number of Firms per 1000 Capita'!J163/'Number of Firms per 1000 Capita'!$F163</f>
        <v>0.10666023166023167</v>
      </c>
      <c r="K163" s="2">
        <f>'Number of Firms per 1000 Capita'!K163/'Number of Firms per 1000 Capita'!$F163</f>
        <v>2.3407335907335906E-2</v>
      </c>
      <c r="L163" s="2">
        <f>'Number of Firms per 1000 Capita'!L163/'Number of Firms per 1000 Capita'!$F163</f>
        <v>2.9198841698841703E-2</v>
      </c>
      <c r="M163" s="2">
        <f>'Number of Firms per 1000 Capita'!M163/'Number of Firms per 1000 Capita'!$F163</f>
        <v>0.14358108108108109</v>
      </c>
      <c r="N163" s="2">
        <f>'Number of Firms per 1000 Capita'!N163/'Number of Firms per 1000 Capita'!$F163</f>
        <v>3.5955598455598453E-2</v>
      </c>
      <c r="O163" s="2">
        <f>'Number of Firms per 1000 Capita'!O163/'Number of Firms per 1000 Capita'!$F163</f>
        <v>7.963320463320463E-3</v>
      </c>
      <c r="P163" s="2">
        <f>'Number of Firms per 1000 Capita'!P163/'Number of Firms per 1000 Capita'!$F163</f>
        <v>2.6785714285714288E-2</v>
      </c>
      <c r="Q163" s="2">
        <f>'Number of Firms per 1000 Capita'!Q163/'Number of Firms per 1000 Capita'!$F163</f>
        <v>5.3330115830115835E-2</v>
      </c>
      <c r="R163" s="2">
        <f>'Number of Firms per 1000 Capita'!R163/'Number of Firms per 1000 Capita'!$F163</f>
        <v>7.8185328185328182E-2</v>
      </c>
      <c r="S163" s="2">
        <f>'Number of Firms per 1000 Capita'!S163/'Number of Firms per 1000 Capita'!$F163</f>
        <v>9.4232625482625482E-2</v>
      </c>
      <c r="T163" s="2">
        <f>'Number of Firms per 1000 Capita'!T163/'Number of Firms per 1000 Capita'!$F163</f>
        <v>1.9546332046332045E-2</v>
      </c>
      <c r="U163" s="2">
        <f>'Number of Firms per 1000 Capita'!U163/'Number of Firms per 1000 Capita'!$F163</f>
        <v>0.15130308880308879</v>
      </c>
      <c r="V163" s="2">
        <f>'Number of Firms per 1000 Capita'!V163/'Number of Firms per 1000 Capita'!$F163</f>
        <v>3.4628378378378386E-2</v>
      </c>
      <c r="W163" s="2">
        <f>'Number of Firms per 1000 Capita'!W163/'Number of Firms per 1000 Capita'!$F163</f>
        <v>3.4869691119691119E-2</v>
      </c>
      <c r="X163" s="2">
        <f>'Number of Firms per 1000 Capita'!X163/'Number of Firms per 1000 Capita'!$F163</f>
        <v>0.15745656370656372</v>
      </c>
      <c r="Y163" s="2">
        <f>'Number of Firms per 1000 Capita'!Y163/'Number of Firms per 1000 Capita'!$F163</f>
        <v>0</v>
      </c>
      <c r="Z163" s="2">
        <f>'Number of Firms per 1000 Capita'!Z163/'Number of Firms per 1000 Capita'!$F163</f>
        <v>0</v>
      </c>
    </row>
    <row r="164" spans="1:26" x14ac:dyDescent="0.45">
      <c r="A164" s="2" t="s">
        <v>650</v>
      </c>
      <c r="B164" s="2">
        <v>2088830</v>
      </c>
      <c r="C164" s="2" t="s">
        <v>552</v>
      </c>
      <c r="D164" s="2">
        <v>39.099726500000003</v>
      </c>
      <c r="E164" s="2">
        <v>-94.578566699999996</v>
      </c>
      <c r="F164" s="3">
        <f t="shared" si="2"/>
        <v>1.0051048914034333</v>
      </c>
      <c r="G164" s="2">
        <f>'Number of Firms per 1000 Capita'!G164/'Number of Firms per 1000 Capita'!$F164</f>
        <v>3.7639752283380287E-3</v>
      </c>
      <c r="H164" s="2">
        <f>'Number of Firms per 1000 Capita'!H164/'Number of Firms per 1000 Capita'!$F164</f>
        <v>3.5052019313897894E-3</v>
      </c>
      <c r="I164" s="2">
        <f>'Number of Firms per 1000 Capita'!I164/'Number of Firms per 1000 Capita'!$F164</f>
        <v>6.175271858992078E-4</v>
      </c>
      <c r="J164" s="2">
        <f>'Number of Firms per 1000 Capita'!J164/'Number of Firms per 1000 Capita'!$F164</f>
        <v>0.1078672963483559</v>
      </c>
      <c r="K164" s="2">
        <f>'Number of Firms per 1000 Capita'!K164/'Number of Firms per 1000 Capita'!$F164</f>
        <v>1.9237442143583892E-2</v>
      </c>
      <c r="L164" s="2">
        <f>'Number of Firms per 1000 Capita'!L164/'Number of Firms per 1000 Capita'!$F164</f>
        <v>3.1670322819687943E-2</v>
      </c>
      <c r="M164" s="2">
        <f>'Number of Firms per 1000 Capita'!M164/'Number of Firms per 1000 Capita'!$F164</f>
        <v>9.1252874442020085E-2</v>
      </c>
      <c r="N164" s="2">
        <f>'Number of Firms per 1000 Capita'!N164/'Number of Firms per 1000 Capita'!$F164</f>
        <v>3.4675621791064086E-2</v>
      </c>
      <c r="O164" s="2">
        <f>'Number of Firms per 1000 Capita'!O164/'Number of Firms per 1000 Capita'!$F164</f>
        <v>1.3826727752847977E-2</v>
      </c>
      <c r="P164" s="2">
        <f>'Number of Firms per 1000 Capita'!P164/'Number of Firms per 1000 Capita'!$F164</f>
        <v>4.5691130545247094E-2</v>
      </c>
      <c r="Q164" s="2">
        <f>'Number of Firms per 1000 Capita'!Q164/'Number of Firms per 1000 Capita'!$F164</f>
        <v>0.10257420618350556</v>
      </c>
      <c r="R164" s="2">
        <f>'Number of Firms per 1000 Capita'!R164/'Number of Firms per 1000 Capita'!$F164</f>
        <v>0.15055900913352113</v>
      </c>
      <c r="S164" s="2">
        <f>'Number of Firms per 1000 Capita'!S164/'Number of Firms per 1000 Capita'!$F164</f>
        <v>8.5201108020207833E-2</v>
      </c>
      <c r="T164" s="2">
        <f>'Number of Firms per 1000 Capita'!T164/'Number of Firms per 1000 Capita'!$F164</f>
        <v>2.3648350614292518E-2</v>
      </c>
      <c r="U164" s="2">
        <f>'Number of Firms per 1000 Capita'!U164/'Number of Firms per 1000 Capita'!$F164</f>
        <v>8.4183658466297717E-2</v>
      </c>
      <c r="V164" s="2">
        <f>'Number of Firms per 1000 Capita'!V164/'Number of Firms per 1000 Capita'!$F164</f>
        <v>4.8372962895437938E-2</v>
      </c>
      <c r="W164" s="2">
        <f>'Number of Firms per 1000 Capita'!W164/'Number of Firms per 1000 Capita'!$F164</f>
        <v>2.6436044767780369E-2</v>
      </c>
      <c r="X164" s="2">
        <f>'Number of Firms per 1000 Capita'!X164/'Number of Firms per 1000 Capita'!$F164</f>
        <v>0.12895732004963742</v>
      </c>
      <c r="Y164" s="2">
        <f>'Number of Firms per 1000 Capita'!Y164/'Number of Firms per 1000 Capita'!$F164</f>
        <v>2.3230784612398767E-3</v>
      </c>
      <c r="Z164" s="2">
        <f>'Number of Firms per 1000 Capita'!Z164/'Number of Firms per 1000 Capita'!$F164</f>
        <v>7.4103262307904927E-4</v>
      </c>
    </row>
    <row r="165" spans="1:26" x14ac:dyDescent="0.45">
      <c r="A165" s="2" t="s">
        <v>651</v>
      </c>
      <c r="B165" s="2">
        <v>279653</v>
      </c>
      <c r="C165" s="2" t="s">
        <v>492</v>
      </c>
      <c r="D165" s="2">
        <v>46.2112458</v>
      </c>
      <c r="E165" s="2">
        <v>-119.1372338</v>
      </c>
      <c r="F165" s="3">
        <f t="shared" si="2"/>
        <v>1.0014836795252224</v>
      </c>
      <c r="G165" s="2">
        <f>'Number of Firms per 1000 Capita'!G165/'Number of Firms per 1000 Capita'!$F165</f>
        <v>1.1127596439169139E-2</v>
      </c>
      <c r="H165" s="2">
        <f>'Number of Firms per 1000 Capita'!H165/'Number of Firms per 1000 Capita'!$F165</f>
        <v>0</v>
      </c>
      <c r="I165" s="2">
        <f>'Number of Firms per 1000 Capita'!I165/'Number of Firms per 1000 Capita'!$F165</f>
        <v>0</v>
      </c>
      <c r="J165" s="2">
        <f>'Number of Firms per 1000 Capita'!J165/'Number of Firms per 1000 Capita'!$F165</f>
        <v>9.1785810628540604E-2</v>
      </c>
      <c r="K165" s="2">
        <f>'Number of Firms per 1000 Capita'!K165/'Number of Firms per 1000 Capita'!$F165</f>
        <v>2.6436471540329107E-2</v>
      </c>
      <c r="L165" s="2">
        <f>'Number of Firms per 1000 Capita'!L165/'Number of Firms per 1000 Capita'!$F165</f>
        <v>2.7448071216617211E-2</v>
      </c>
      <c r="M165" s="2">
        <f>'Number of Firms per 1000 Capita'!M165/'Number of Firms per 1000 Capita'!$F165</f>
        <v>0.14310763420555705</v>
      </c>
      <c r="N165" s="2">
        <f>'Number of Firms per 1000 Capita'!N165/'Number of Firms per 1000 Capita'!$F165</f>
        <v>5.8268141354194766E-2</v>
      </c>
      <c r="O165" s="2">
        <f>'Number of Firms per 1000 Capita'!O165/'Number of Firms per 1000 Capita'!$F165</f>
        <v>1.2341516050714863E-2</v>
      </c>
      <c r="P165" s="2">
        <f>'Number of Firms per 1000 Capita'!P165/'Number of Firms per 1000 Capita'!$F165</f>
        <v>2.9741030482870245E-2</v>
      </c>
      <c r="Q165" s="2">
        <f>'Number of Firms per 1000 Capita'!Q165/'Number of Firms per 1000 Capita'!$F165</f>
        <v>8.1265173995144324E-2</v>
      </c>
      <c r="R165" s="2">
        <f>'Number of Firms per 1000 Capita'!R165/'Number of Firms per 1000 Capita'!$F165</f>
        <v>0.12921499865120042</v>
      </c>
      <c r="S165" s="2">
        <f>'Number of Firms per 1000 Capita'!S165/'Number of Firms per 1000 Capita'!$F165</f>
        <v>6.3865659562988938E-2</v>
      </c>
      <c r="T165" s="2">
        <f>'Number of Firms per 1000 Capita'!T165/'Number of Firms per 1000 Capita'!$F165</f>
        <v>1.5983274885352037E-2</v>
      </c>
      <c r="U165" s="2">
        <f>'Number of Firms per 1000 Capita'!U165/'Number of Firms per 1000 Capita'!$F165</f>
        <v>0.10925276503911518</v>
      </c>
      <c r="V165" s="2">
        <f>'Number of Firms per 1000 Capita'!V165/'Number of Firms per 1000 Capita'!$F165</f>
        <v>4.7140544915025624E-2</v>
      </c>
      <c r="W165" s="2">
        <f>'Number of Firms per 1000 Capita'!W165/'Number of Firms per 1000 Capita'!$F165</f>
        <v>3.7159428108983004E-2</v>
      </c>
      <c r="X165" s="2">
        <f>'Number of Firms per 1000 Capita'!X165/'Number of Firms per 1000 Capita'!$F165</f>
        <v>0.11734556244942003</v>
      </c>
      <c r="Y165" s="2">
        <f>'Number of Firms per 1000 Capita'!Y165/'Number of Firms per 1000 Capita'!$F165</f>
        <v>0</v>
      </c>
      <c r="Z165" s="2">
        <f>'Number of Firms per 1000 Capita'!Z165/'Number of Firms per 1000 Capita'!$F165</f>
        <v>0</v>
      </c>
    </row>
    <row r="166" spans="1:26" x14ac:dyDescent="0.45">
      <c r="A166" s="2" t="s">
        <v>652</v>
      </c>
      <c r="B166" s="2">
        <v>432797</v>
      </c>
      <c r="C166" s="2" t="s">
        <v>445</v>
      </c>
      <c r="D166" s="2">
        <v>31.1171194</v>
      </c>
      <c r="E166" s="2">
        <v>-97.727795900000004</v>
      </c>
      <c r="F166" s="3">
        <f t="shared" si="2"/>
        <v>1.0017769464577975</v>
      </c>
      <c r="G166" s="2">
        <f>'Number of Firms per 1000 Capita'!G166/'Number of Firms per 1000 Capita'!$F166</f>
        <v>5.7049333645078325E-3</v>
      </c>
      <c r="H166" s="2">
        <f>'Number of Firms per 1000 Capita'!H166/'Number of Firms per 1000 Capita'!$F166</f>
        <v>0</v>
      </c>
      <c r="I166" s="2">
        <f>'Number of Firms per 1000 Capita'!I166/'Number of Firms per 1000 Capita'!$F166</f>
        <v>1.7769464577975216E-3</v>
      </c>
      <c r="J166" s="2">
        <f>'Number of Firms per 1000 Capita'!J166/'Number of Firms per 1000 Capita'!$F166</f>
        <v>0.13995791442599953</v>
      </c>
      <c r="K166" s="2">
        <f>'Number of Firms per 1000 Capita'!K166/'Number of Firms per 1000 Capita'!$F166</f>
        <v>2.3988777180266541E-2</v>
      </c>
      <c r="L166" s="2">
        <f>'Number of Firms per 1000 Capita'!L166/'Number of Firms per 1000 Capita'!$F166</f>
        <v>2.0902501753565582E-2</v>
      </c>
      <c r="M166" s="2">
        <f>'Number of Firms per 1000 Capita'!M166/'Number of Firms per 1000 Capita'!$F166</f>
        <v>0.12957680617255085</v>
      </c>
      <c r="N166" s="2">
        <f>'Number of Firms per 1000 Capita'!N166/'Number of Firms per 1000 Capita'!$F166</f>
        <v>3.4229600187046995E-2</v>
      </c>
      <c r="O166" s="2">
        <f>'Number of Firms per 1000 Capita'!O166/'Number of Firms per 1000 Capita'!$F166</f>
        <v>1.0381108253448679E-2</v>
      </c>
      <c r="P166" s="2">
        <f>'Number of Firms per 1000 Capita'!P166/'Number of Firms per 1000 Capita'!$F166</f>
        <v>3.6614449380406824E-2</v>
      </c>
      <c r="Q166" s="2">
        <f>'Number of Firms per 1000 Capita'!Q166/'Number of Firms per 1000 Capita'!$F166</f>
        <v>8.3563245265372912E-2</v>
      </c>
      <c r="R166" s="2">
        <f>'Number of Firms per 1000 Capita'!R166/'Number of Firms per 1000 Capita'!$F166</f>
        <v>8.6509235445405647E-2</v>
      </c>
      <c r="S166" s="2">
        <f>'Number of Firms per 1000 Capita'!S166/'Number of Firms per 1000 Capita'!$F166</f>
        <v>8.5153144727612803E-2</v>
      </c>
      <c r="T166" s="2">
        <f>'Number of Firms per 1000 Capita'!T166/'Number of Firms per 1000 Capita'!$F166</f>
        <v>1.8330605564648116E-2</v>
      </c>
      <c r="U166" s="2">
        <f>'Number of Firms per 1000 Capita'!U166/'Number of Firms per 1000 Capita'!$F166</f>
        <v>8.753799392097264E-2</v>
      </c>
      <c r="V166" s="2">
        <f>'Number of Firms per 1000 Capita'!V166/'Number of Firms per 1000 Capita'!$F166</f>
        <v>4.4423661444938041E-2</v>
      </c>
      <c r="W166" s="2">
        <f>'Number of Firms per 1000 Capita'!W166/'Number of Firms per 1000 Capita'!$F166</f>
        <v>3.6053308393733927E-2</v>
      </c>
      <c r="X166" s="2">
        <f>'Number of Firms per 1000 Capita'!X166/'Number of Firms per 1000 Capita'!$F166</f>
        <v>0.15590367079728781</v>
      </c>
      <c r="Y166" s="2">
        <f>'Number of Firms per 1000 Capita'!Y166/'Number of Firms per 1000 Capita'!$F166</f>
        <v>1.1690437222352116E-3</v>
      </c>
      <c r="Z166" s="2">
        <f>'Number of Firms per 1000 Capita'!Z166/'Number of Firms per 1000 Capita'!$F166</f>
        <v>0</v>
      </c>
    </row>
    <row r="167" spans="1:26" x14ac:dyDescent="0.45">
      <c r="A167" s="2" t="s">
        <v>653</v>
      </c>
      <c r="B167" s="2">
        <v>306745</v>
      </c>
      <c r="C167" s="2" t="s">
        <v>502</v>
      </c>
      <c r="D167" s="2">
        <v>36.548434</v>
      </c>
      <c r="E167" s="2">
        <v>-82.561818599999995</v>
      </c>
      <c r="F167" s="3">
        <f t="shared" si="2"/>
        <v>1.0037899543378992</v>
      </c>
      <c r="G167" s="2">
        <f>'Number of Firms per 1000 Capita'!G167/'Number of Firms per 1000 Capita'!$F167</f>
        <v>9.4977168949771686E-3</v>
      </c>
      <c r="H167" s="2">
        <f>'Number of Firms per 1000 Capita'!H167/'Number of Firms per 1000 Capita'!$F167</f>
        <v>2.3287671232876711E-3</v>
      </c>
      <c r="I167" s="2">
        <f>'Number of Firms per 1000 Capita'!I167/'Number of Firms per 1000 Capita'!$F167</f>
        <v>0</v>
      </c>
      <c r="J167" s="2">
        <f>'Number of Firms per 1000 Capita'!J167/'Number of Firms per 1000 Capita'!$F167</f>
        <v>0.15707762557077626</v>
      </c>
      <c r="K167" s="2">
        <f>'Number of Firms per 1000 Capita'!K167/'Number of Firms per 1000 Capita'!$F167</f>
        <v>1.71689497716895E-2</v>
      </c>
      <c r="L167" s="2">
        <f>'Number of Firms per 1000 Capita'!L167/'Number of Firms per 1000 Capita'!$F167</f>
        <v>3.2283105022831049E-2</v>
      </c>
      <c r="M167" s="2">
        <f>'Number of Firms per 1000 Capita'!M167/'Number of Firms per 1000 Capita'!$F167</f>
        <v>0.11684931506849315</v>
      </c>
      <c r="N167" s="2">
        <f>'Number of Firms per 1000 Capita'!N167/'Number of Firms per 1000 Capita'!$F167</f>
        <v>3.5616438356164383E-2</v>
      </c>
      <c r="O167" s="2">
        <f>'Number of Firms per 1000 Capita'!O167/'Number of Firms per 1000 Capita'!$F167</f>
        <v>8.6757990867579911E-3</v>
      </c>
      <c r="P167" s="2">
        <f>'Number of Firms per 1000 Capita'!P167/'Number of Firms per 1000 Capita'!$F167</f>
        <v>4.5981735159817357E-2</v>
      </c>
      <c r="Q167" s="2">
        <f>'Number of Firms per 1000 Capita'!Q167/'Number of Firms per 1000 Capita'!$F167</f>
        <v>7.8995433789954328E-2</v>
      </c>
      <c r="R167" s="2">
        <f>'Number of Firms per 1000 Capita'!R167/'Number of Firms per 1000 Capita'!$F167</f>
        <v>9.2465753424657529E-2</v>
      </c>
      <c r="S167" s="2">
        <f>'Number of Firms per 1000 Capita'!S167/'Number of Firms per 1000 Capita'!$F167</f>
        <v>8.9771689497716897E-2</v>
      </c>
      <c r="T167" s="2">
        <f>'Number of Firms per 1000 Capita'!T167/'Number of Firms per 1000 Capita'!$F167</f>
        <v>1.7123287671232876E-2</v>
      </c>
      <c r="U167" s="2">
        <f>'Number of Firms per 1000 Capita'!U167/'Number of Firms per 1000 Capita'!$F167</f>
        <v>8.8447488584474876E-2</v>
      </c>
      <c r="V167" s="2">
        <f>'Number of Firms per 1000 Capita'!V167/'Number of Firms per 1000 Capita'!$F167</f>
        <v>4.0502283105022831E-2</v>
      </c>
      <c r="W167" s="2">
        <f>'Number of Firms per 1000 Capita'!W167/'Number of Firms per 1000 Capita'!$F167</f>
        <v>2.6757990867579906E-2</v>
      </c>
      <c r="X167" s="2">
        <f>'Number of Firms per 1000 Capita'!X167/'Number of Firms per 1000 Capita'!$F167</f>
        <v>0.14232876712328768</v>
      </c>
      <c r="Y167" s="2">
        <f>'Number of Firms per 1000 Capita'!Y167/'Number of Firms per 1000 Capita'!$F167</f>
        <v>1.9178082191780822E-3</v>
      </c>
      <c r="Z167" s="2">
        <f>'Number of Firms per 1000 Capita'!Z167/'Number of Firms per 1000 Capita'!$F167</f>
        <v>0</v>
      </c>
    </row>
    <row r="168" spans="1:26" x14ac:dyDescent="0.45">
      <c r="A168" s="2" t="s">
        <v>654</v>
      </c>
      <c r="B168" s="2">
        <v>180129</v>
      </c>
      <c r="C168" s="2" t="s">
        <v>451</v>
      </c>
      <c r="D168" s="2">
        <v>41.927036700000002</v>
      </c>
      <c r="E168" s="2">
        <v>-73.997360799999996</v>
      </c>
      <c r="F168" s="3">
        <f t="shared" si="2"/>
        <v>1.0007624441781942</v>
      </c>
      <c r="G168" s="2">
        <f>'Number of Firms per 1000 Capita'!G168/'Number of Firms per 1000 Capita'!$F168</f>
        <v>4.0845223831826602E-3</v>
      </c>
      <c r="H168" s="2">
        <f>'Number of Firms per 1000 Capita'!H168/'Number of Firms per 1000 Capita'!$F168</f>
        <v>0</v>
      </c>
      <c r="I168" s="2">
        <f>'Number of Firms per 1000 Capita'!I168/'Number of Firms per 1000 Capita'!$F168</f>
        <v>0</v>
      </c>
      <c r="J168" s="2">
        <f>'Number of Firms per 1000 Capita'!J168/'Number of Firms per 1000 Capita'!$F168</f>
        <v>0.13016011327742075</v>
      </c>
      <c r="K168" s="2">
        <f>'Number of Firms per 1000 Capita'!K168/'Number of Firms per 1000 Capita'!$F168</f>
        <v>2.3853610717786737E-2</v>
      </c>
      <c r="L168" s="2">
        <f>'Number of Firms per 1000 Capita'!L168/'Number of Firms per 1000 Capita'!$F168</f>
        <v>3.1968195185709619E-2</v>
      </c>
      <c r="M168" s="2">
        <f>'Number of Firms per 1000 Capita'!M168/'Number of Firms per 1000 Capita'!$F168</f>
        <v>8.9042587953381991E-2</v>
      </c>
      <c r="N168" s="2">
        <f>'Number of Firms per 1000 Capita'!N168/'Number of Firms per 1000 Capita'!$F168</f>
        <v>2.2873325345822895E-2</v>
      </c>
      <c r="O168" s="2">
        <f>'Number of Firms per 1000 Capita'!O168/'Number of Firms per 1000 Capita'!$F168</f>
        <v>1.7372835203136913E-2</v>
      </c>
      <c r="P168" s="2">
        <f>'Number of Firms per 1000 Capita'!P168/'Number of Firms per 1000 Capita'!$F168</f>
        <v>2.363576952401699E-2</v>
      </c>
      <c r="Q168" s="2">
        <f>'Number of Firms per 1000 Capita'!Q168/'Number of Firms per 1000 Capita'!$F168</f>
        <v>9.056747630977019E-2</v>
      </c>
      <c r="R168" s="2">
        <f>'Number of Firms per 1000 Capita'!R168/'Number of Firms per 1000 Capita'!$F168</f>
        <v>0.14328504520204771</v>
      </c>
      <c r="S168" s="2">
        <f>'Number of Firms per 1000 Capita'!S168/'Number of Firms per 1000 Capita'!$F168</f>
        <v>6.4372072758958718E-2</v>
      </c>
      <c r="T168" s="2">
        <f>'Number of Firms per 1000 Capita'!T168/'Number of Firms per 1000 Capita'!$F168</f>
        <v>2.4343753403768653E-2</v>
      </c>
      <c r="U168" s="2">
        <f>'Number of Firms per 1000 Capita'!U168/'Number of Firms per 1000 Capita'!$F168</f>
        <v>0.11022764404748939</v>
      </c>
      <c r="V168" s="2">
        <f>'Number of Firms per 1000 Capita'!V168/'Number of Firms per 1000 Capita'!$F168</f>
        <v>0.10271212286243329</v>
      </c>
      <c r="W168" s="2">
        <f>'Number of Firms per 1000 Capita'!W168/'Number of Firms per 1000 Capita'!$F168</f>
        <v>3.447336891406165E-2</v>
      </c>
      <c r="X168" s="2">
        <f>'Number of Firms per 1000 Capita'!X168/'Number of Firms per 1000 Capita'!$F168</f>
        <v>8.7790001089205968E-2</v>
      </c>
      <c r="Y168" s="2">
        <f>'Number of Firms per 1000 Capita'!Y168/'Number of Firms per 1000 Capita'!$F168</f>
        <v>0</v>
      </c>
      <c r="Z168" s="2">
        <f>'Number of Firms per 1000 Capita'!Z168/'Number of Firms per 1000 Capita'!$F168</f>
        <v>0</v>
      </c>
    </row>
    <row r="169" spans="1:26" x14ac:dyDescent="0.45">
      <c r="A169" s="2" t="s">
        <v>655</v>
      </c>
      <c r="B169" s="2">
        <v>862490</v>
      </c>
      <c r="C169" s="2" t="s">
        <v>546</v>
      </c>
      <c r="D169" s="2">
        <v>35.960638400000001</v>
      </c>
      <c r="E169" s="2">
        <v>-83.9207392</v>
      </c>
      <c r="F169" s="3">
        <f t="shared" si="2"/>
        <v>1.003536839778395</v>
      </c>
      <c r="G169" s="2">
        <f>'Number of Firms per 1000 Capita'!G169/'Number of Firms per 1000 Capita'!$F169</f>
        <v>3.6749975822384325E-3</v>
      </c>
      <c r="H169" s="2">
        <f>'Number of Firms per 1000 Capita'!H169/'Number of Firms per 1000 Capita'!$F169</f>
        <v>1.2296044542075958E-3</v>
      </c>
      <c r="I169" s="2">
        <f>'Number of Firms per 1000 Capita'!I169/'Number of Firms per 1000 Capita'!$F169</f>
        <v>4.2828919191500531E-4</v>
      </c>
      <c r="J169" s="2">
        <f>'Number of Firms per 1000 Capita'!J169/'Number of Firms per 1000 Capita'!$F169</f>
        <v>0.14321437946422405</v>
      </c>
      <c r="K169" s="2">
        <f>'Number of Firms per 1000 Capita'!K169/'Number of Firms per 1000 Capita'!$F169</f>
        <v>2.0917091501913485E-2</v>
      </c>
      <c r="L169" s="2">
        <f>'Number of Firms per 1000 Capita'!L169/'Number of Firms per 1000 Capita'!$F169</f>
        <v>2.7686823890247441E-2</v>
      </c>
      <c r="M169" s="2">
        <f>'Number of Firms per 1000 Capita'!M169/'Number of Firms per 1000 Capita'!$F169</f>
        <v>9.8092040728920582E-2</v>
      </c>
      <c r="N169" s="2">
        <f>'Number of Firms per 1000 Capita'!N169/'Number of Firms per 1000 Capita'!$F169</f>
        <v>3.6003923681629163E-2</v>
      </c>
      <c r="O169" s="2">
        <f>'Number of Firms per 1000 Capita'!O169/'Number of Firms per 1000 Capita'!$F169</f>
        <v>1.4009201309735981E-2</v>
      </c>
      <c r="P169" s="2">
        <f>'Number of Firms per 1000 Capita'!P169/'Number of Firms per 1000 Capita'!$F169</f>
        <v>3.7067738771224497E-2</v>
      </c>
      <c r="Q169" s="2">
        <f>'Number of Firms per 1000 Capita'!Q169/'Number of Firms per 1000 Capita'!$F169</f>
        <v>7.7257843909313215E-2</v>
      </c>
      <c r="R169" s="2">
        <f>'Number of Firms per 1000 Capita'!R169/'Number of Firms per 1000 Capita'!$F169</f>
        <v>0.1367209626835772</v>
      </c>
      <c r="S169" s="2">
        <f>'Number of Firms per 1000 Capita'!S169/'Number of Firms per 1000 Capita'!$F169</f>
        <v>0.11074729556098976</v>
      </c>
      <c r="T169" s="2">
        <f>'Number of Firms per 1000 Capita'!T169/'Number of Firms per 1000 Capita'!$F169</f>
        <v>2.0060513118083476E-2</v>
      </c>
      <c r="U169" s="2">
        <f>'Number of Firms per 1000 Capita'!U169/'Number of Firms per 1000 Capita'!$F169</f>
        <v>7.4232188005139477E-2</v>
      </c>
      <c r="V169" s="2">
        <f>'Number of Firms per 1000 Capita'!V169/'Number of Firms per 1000 Capita'!$F169</f>
        <v>3.8200632762741604E-2</v>
      </c>
      <c r="W169" s="2">
        <f>'Number of Firms per 1000 Capita'!W169/'Number of Firms per 1000 Capita'!$F169</f>
        <v>2.3901300064934169E-2</v>
      </c>
      <c r="X169" s="2">
        <f>'Number of Firms per 1000 Capita'!X169/'Number of Firms per 1000 Capita'!$F169</f>
        <v>0.138503198353159</v>
      </c>
      <c r="Y169" s="2">
        <f>'Number of Firms per 1000 Capita'!Y169/'Number of Firms per 1000 Capita'!$F169</f>
        <v>1.5888147442008262E-3</v>
      </c>
      <c r="Z169" s="2">
        <f>'Number of Firms per 1000 Capita'!Z169/'Number of Firms per 1000 Capita'!$F169</f>
        <v>0</v>
      </c>
    </row>
    <row r="170" spans="1:26" x14ac:dyDescent="0.45">
      <c r="A170" s="2" t="s">
        <v>656</v>
      </c>
      <c r="B170" s="2">
        <v>82457</v>
      </c>
      <c r="C170" s="2" t="s">
        <v>506</v>
      </c>
      <c r="D170" s="2">
        <v>40.486426999999999</v>
      </c>
      <c r="E170" s="2">
        <v>-86.133603300000004</v>
      </c>
      <c r="F170" s="3">
        <f t="shared" si="2"/>
        <v>0.99944454730605436</v>
      </c>
      <c r="G170" s="2">
        <f>'Number of Firms per 1000 Capita'!G170/'Number of Firms per 1000 Capita'!$F170</f>
        <v>6.6654323273467866E-3</v>
      </c>
      <c r="H170" s="2">
        <f>'Number of Firms per 1000 Capita'!H170/'Number of Firms per 1000 Capita'!$F170</f>
        <v>0</v>
      </c>
      <c r="I170" s="2">
        <f>'Number of Firms per 1000 Capita'!I170/'Number of Firms per 1000 Capita'!$F170</f>
        <v>0</v>
      </c>
      <c r="J170" s="2">
        <f>'Number of Firms per 1000 Capita'!J170/'Number of Firms per 1000 Capita'!$F170</f>
        <v>0.12053323458618774</v>
      </c>
      <c r="K170" s="2">
        <f>'Number of Firms per 1000 Capita'!K170/'Number of Firms per 1000 Capita'!$F170</f>
        <v>2.6846880207369004E-2</v>
      </c>
      <c r="L170" s="2">
        <f>'Number of Firms per 1000 Capita'!L170/'Number of Firms per 1000 Capita'!$F170</f>
        <v>1.4997222736530272E-2</v>
      </c>
      <c r="M170" s="2">
        <f>'Number of Firms per 1000 Capita'!M170/'Number of Firms per 1000 Capita'!$F170</f>
        <v>0.13960377707831884</v>
      </c>
      <c r="N170" s="2">
        <f>'Number of Firms per 1000 Capita'!N170/'Number of Firms per 1000 Capita'!$F170</f>
        <v>4.2584706535826702E-2</v>
      </c>
      <c r="O170" s="2">
        <f>'Number of Firms per 1000 Capita'!O170/'Number of Firms per 1000 Capita'!$F170</f>
        <v>7.0357341233104973E-3</v>
      </c>
      <c r="P170" s="2">
        <f>'Number of Firms per 1000 Capita'!P170/'Number of Firms per 1000 Capita'!$F170</f>
        <v>3.2401407146824657E-2</v>
      </c>
      <c r="Q170" s="2">
        <f>'Number of Firms per 1000 Capita'!Q170/'Number of Firms per 1000 Capita'!$F170</f>
        <v>7.4986113682651345E-2</v>
      </c>
      <c r="R170" s="2">
        <f>'Number of Firms per 1000 Capita'!R170/'Number of Firms per 1000 Capita'!$F170</f>
        <v>8.2021847805961848E-2</v>
      </c>
      <c r="S170" s="2">
        <f>'Number of Firms per 1000 Capita'!S170/'Number of Firms per 1000 Capita'!$F170</f>
        <v>9.1649694501018314E-2</v>
      </c>
      <c r="T170" s="2">
        <f>'Number of Firms per 1000 Capita'!T170/'Number of Firms per 1000 Capita'!$F170</f>
        <v>1.8700240696167374E-2</v>
      </c>
      <c r="U170" s="2">
        <f>'Number of Firms per 1000 Capita'!U170/'Number of Firms per 1000 Capita'!$F170</f>
        <v>7.0357341233104984E-2</v>
      </c>
      <c r="V170" s="2">
        <f>'Number of Firms per 1000 Capita'!V170/'Number of Firms per 1000 Capita'!$F170</f>
        <v>4.4806517311608958E-2</v>
      </c>
      <c r="W170" s="2">
        <f>'Number of Firms per 1000 Capita'!W170/'Number of Firms per 1000 Capita'!$F170</f>
        <v>4.0733197556008141E-2</v>
      </c>
      <c r="X170" s="2">
        <f>'Number of Firms per 1000 Capita'!X170/'Number of Firms per 1000 Capita'!$F170</f>
        <v>0.18552119977781892</v>
      </c>
      <c r="Y170" s="2">
        <f>'Number of Firms per 1000 Capita'!Y170/'Number of Firms per 1000 Capita'!$F170</f>
        <v>0</v>
      </c>
      <c r="Z170" s="2">
        <f>'Number of Firms per 1000 Capita'!Z170/'Number of Firms per 1000 Capita'!$F170</f>
        <v>0</v>
      </c>
    </row>
    <row r="171" spans="1:26" x14ac:dyDescent="0.45">
      <c r="A171" s="2" t="s">
        <v>657</v>
      </c>
      <c r="B171" s="2">
        <v>136291</v>
      </c>
      <c r="C171" s="2" t="s">
        <v>589</v>
      </c>
      <c r="D171" s="2">
        <v>43.801355600000001</v>
      </c>
      <c r="E171" s="2">
        <v>-91.239580700000005</v>
      </c>
      <c r="F171" s="3">
        <f t="shared" si="2"/>
        <v>1.0004840739665022</v>
      </c>
      <c r="G171" s="2">
        <f>'Number of Firms per 1000 Capita'!G171/'Number of Firms per 1000 Capita'!$F171</f>
        <v>8.7133313970374666E-3</v>
      </c>
      <c r="H171" s="2">
        <f>'Number of Firms per 1000 Capita'!H171/'Number of Firms per 1000 Capita'!$F171</f>
        <v>0</v>
      </c>
      <c r="I171" s="2">
        <f>'Number of Firms per 1000 Capita'!I171/'Number of Firms per 1000 Capita'!$F171</f>
        <v>0</v>
      </c>
      <c r="J171" s="2">
        <f>'Number of Firms per 1000 Capita'!J171/'Number of Firms per 1000 Capita'!$F171</f>
        <v>0.13079678574886242</v>
      </c>
      <c r="K171" s="2">
        <f>'Number of Firms per 1000 Capita'!K171/'Number of Firms per 1000 Capita'!$F171</f>
        <v>2.2654661632297415E-2</v>
      </c>
      <c r="L171" s="2">
        <f>'Number of Firms per 1000 Capita'!L171/'Number of Firms per 1000 Capita'!$F171</f>
        <v>3.4562881208248623E-2</v>
      </c>
      <c r="M171" s="2">
        <f>'Number of Firms per 1000 Capita'!M171/'Number of Firms per 1000 Capita'!$F171</f>
        <v>0.11888856617291123</v>
      </c>
      <c r="N171" s="2">
        <f>'Number of Firms per 1000 Capita'!N171/'Number of Firms per 1000 Capita'!$F171</f>
        <v>3.9403620873269436E-2</v>
      </c>
      <c r="O171" s="2">
        <f>'Number of Firms per 1000 Capita'!O171/'Number of Firms per 1000 Capita'!$F171</f>
        <v>1.30699970955562E-2</v>
      </c>
      <c r="P171" s="2">
        <f>'Number of Firms per 1000 Capita'!P171/'Number of Firms per 1000 Capita'!$F171</f>
        <v>4.472843450479233E-2</v>
      </c>
      <c r="Q171" s="2">
        <f>'Number of Firms per 1000 Capita'!Q171/'Number of Firms per 1000 Capita'!$F171</f>
        <v>7.2901539355213485E-2</v>
      </c>
      <c r="R171" s="2">
        <f>'Number of Firms per 1000 Capita'!R171/'Number of Firms per 1000 Capita'!$F171</f>
        <v>0.11453190047439249</v>
      </c>
      <c r="S171" s="2">
        <f>'Number of Firms per 1000 Capita'!S171/'Number of Firms per 1000 Capita'!$F171</f>
        <v>4.7245619130603156E-2</v>
      </c>
      <c r="T171" s="2">
        <f>'Number of Firms per 1000 Capita'!T171/'Number of Firms per 1000 Capita'!$F171</f>
        <v>2.1783328492593668E-2</v>
      </c>
      <c r="U171" s="2">
        <f>'Number of Firms per 1000 Capita'!U171/'Number of Firms per 1000 Capita'!$F171</f>
        <v>9.6814793300416299E-2</v>
      </c>
      <c r="V171" s="2">
        <f>'Number of Firms per 1000 Capita'!V171/'Number of Firms per 1000 Capita'!$F171</f>
        <v>5.0537322102817306E-2</v>
      </c>
      <c r="W171" s="2">
        <f>'Number of Firms per 1000 Capita'!W171/'Number of Firms per 1000 Capita'!$F171</f>
        <v>4.9859618549714393E-2</v>
      </c>
      <c r="X171" s="2">
        <f>'Number of Firms per 1000 Capita'!X171/'Number of Firms per 1000 Capita'!$F171</f>
        <v>0.13399167392777617</v>
      </c>
      <c r="Y171" s="2">
        <f>'Number of Firms per 1000 Capita'!Y171/'Number of Firms per 1000 Capita'!$F171</f>
        <v>0</v>
      </c>
      <c r="Z171" s="2">
        <f>'Number of Firms per 1000 Capita'!Z171/'Number of Firms per 1000 Capita'!$F171</f>
        <v>0</v>
      </c>
    </row>
    <row r="172" spans="1:26" x14ac:dyDescent="0.45">
      <c r="A172" s="2" t="s">
        <v>658</v>
      </c>
      <c r="B172" s="2">
        <v>487633</v>
      </c>
      <c r="C172" s="2" t="s">
        <v>455</v>
      </c>
      <c r="D172" s="2">
        <v>30.2240897</v>
      </c>
      <c r="E172" s="2">
        <v>-92.019842699999998</v>
      </c>
      <c r="F172" s="3">
        <f t="shared" si="2"/>
        <v>1.0028943560057886</v>
      </c>
      <c r="G172" s="2">
        <f>'Number of Firms per 1000 Capita'!G172/'Number of Firms per 1000 Capita'!$F172</f>
        <v>1.6978863048042234E-2</v>
      </c>
      <c r="H172" s="2">
        <f>'Number of Firms per 1000 Capita'!H172/'Number of Firms per 1000 Capita'!$F172</f>
        <v>3.8095432217035936E-2</v>
      </c>
      <c r="I172" s="2">
        <f>'Number of Firms per 1000 Capita'!I172/'Number of Firms per 1000 Capita'!$F172</f>
        <v>9.987566498848373E-4</v>
      </c>
      <c r="J172" s="2">
        <f>'Number of Firms per 1000 Capita'!J172/'Number of Firms per 1000 Capita'!$F172</f>
        <v>9.5717576078759095E-2</v>
      </c>
      <c r="K172" s="2">
        <f>'Number of Firms per 1000 Capita'!K172/'Number of Firms per 1000 Capita'!$F172</f>
        <v>2.3644034976865538E-2</v>
      </c>
      <c r="L172" s="2">
        <f>'Number of Firms per 1000 Capita'!L172/'Number of Firms per 1000 Capita'!$F172</f>
        <v>2.6742218870385845E-2</v>
      </c>
      <c r="M172" s="2">
        <f>'Number of Firms per 1000 Capita'!M172/'Number of Firms per 1000 Capita'!$F172</f>
        <v>7.8025315423656261E-2</v>
      </c>
      <c r="N172" s="2">
        <f>'Number of Firms per 1000 Capita'!N172/'Number of Firms per 1000 Capita'!$F172</f>
        <v>4.7756874095513754E-2</v>
      </c>
      <c r="O172" s="2">
        <f>'Number of Firms per 1000 Capita'!O172/'Number of Firms per 1000 Capita'!$F172</f>
        <v>6.5428751961843414E-3</v>
      </c>
      <c r="P172" s="2">
        <f>'Number of Firms per 1000 Capita'!P172/'Number of Firms per 1000 Capita'!$F172</f>
        <v>3.4915717168422983E-2</v>
      </c>
      <c r="Q172" s="2">
        <f>'Number of Firms per 1000 Capita'!Q172/'Number of Firms per 1000 Capita'!$F172</f>
        <v>8.2998715884307281E-2</v>
      </c>
      <c r="R172" s="2">
        <f>'Number of Firms per 1000 Capita'!R172/'Number of Firms per 1000 Capita'!$F172</f>
        <v>0.1279223823403518</v>
      </c>
      <c r="S172" s="2">
        <f>'Number of Firms per 1000 Capita'!S172/'Number of Firms per 1000 Capita'!$F172</f>
        <v>9.4922647316605865E-2</v>
      </c>
      <c r="T172" s="2">
        <f>'Number of Firms per 1000 Capita'!T172/'Number of Firms per 1000 Capita'!$F172</f>
        <v>1.469599070544832E-2</v>
      </c>
      <c r="U172" s="2">
        <f>'Number of Firms per 1000 Capita'!U172/'Number of Firms per 1000 Capita'!$F172</f>
        <v>0.10705040663663602</v>
      </c>
      <c r="V172" s="2">
        <f>'Number of Firms per 1000 Capita'!V172/'Number of Firms per 1000 Capita'!$F172</f>
        <v>3.1430260288212636E-2</v>
      </c>
      <c r="W172" s="2">
        <f>'Number of Firms per 1000 Capita'!W172/'Number of Firms per 1000 Capita'!$F172</f>
        <v>3.0451886427100956E-2</v>
      </c>
      <c r="X172" s="2">
        <f>'Number of Firms per 1000 Capita'!X172/'Number of Firms per 1000 Capita'!$F172</f>
        <v>0.1422311000591101</v>
      </c>
      <c r="Y172" s="2">
        <f>'Number of Firms per 1000 Capita'!Y172/'Number of Firms per 1000 Capita'!$F172</f>
        <v>1.773302623264915E-3</v>
      </c>
      <c r="Z172" s="2">
        <f>'Number of Firms per 1000 Capita'!Z172/'Number of Firms per 1000 Capita'!$F172</f>
        <v>0</v>
      </c>
    </row>
    <row r="173" spans="1:26" x14ac:dyDescent="0.45">
      <c r="A173" s="2" t="s">
        <v>659</v>
      </c>
      <c r="B173" s="2">
        <v>214760</v>
      </c>
      <c r="C173" s="2" t="s">
        <v>506</v>
      </c>
      <c r="D173" s="2">
        <v>40.416702200000003</v>
      </c>
      <c r="E173" s="2">
        <v>-86.875286900000006</v>
      </c>
      <c r="F173" s="3">
        <f t="shared" si="2"/>
        <v>1.002156168181118</v>
      </c>
      <c r="G173" s="2">
        <f>'Number of Firms per 1000 Capita'!G173/'Number of Firms per 1000 Capita'!$F173</f>
        <v>1.4323117203141845E-2</v>
      </c>
      <c r="H173" s="2">
        <f>'Number of Firms per 1000 Capita'!H173/'Number of Firms per 1000 Capita'!$F173</f>
        <v>0</v>
      </c>
      <c r="I173" s="2">
        <f>'Number of Firms per 1000 Capita'!I173/'Number of Firms per 1000 Capita'!$F173</f>
        <v>0</v>
      </c>
      <c r="J173" s="2">
        <f>'Number of Firms per 1000 Capita'!J173/'Number of Firms per 1000 Capita'!$F173</f>
        <v>0.10773140304943785</v>
      </c>
      <c r="K173" s="2">
        <f>'Number of Firms per 1000 Capita'!K173/'Number of Firms per 1000 Capita'!$F173</f>
        <v>2.0483597720622207E-2</v>
      </c>
      <c r="L173" s="2">
        <f>'Number of Firms per 1000 Capita'!L173/'Number of Firms per 1000 Capita'!$F173</f>
        <v>2.4179886031110428E-2</v>
      </c>
      <c r="M173" s="2">
        <f>'Number of Firms per 1000 Capita'!M173/'Number of Firms per 1000 Capita'!$F173</f>
        <v>0.11389188356691822</v>
      </c>
      <c r="N173" s="2">
        <f>'Number of Firms per 1000 Capita'!N173/'Number of Firms per 1000 Capita'!$F173</f>
        <v>3.4190666872016016E-2</v>
      </c>
      <c r="O173" s="2">
        <f>'Number of Firms per 1000 Capita'!O173/'Number of Firms per 1000 Capita'!$F173</f>
        <v>9.1637147697520398E-3</v>
      </c>
      <c r="P173" s="2">
        <f>'Number of Firms per 1000 Capita'!P173/'Number of Firms per 1000 Capita'!$F173</f>
        <v>2.6490066225165559E-2</v>
      </c>
      <c r="Q173" s="2">
        <f>'Number of Firms per 1000 Capita'!Q173/'Number of Firms per 1000 Capita'!$F173</f>
        <v>0.12536577853072539</v>
      </c>
      <c r="R173" s="2">
        <f>'Number of Firms per 1000 Capita'!R173/'Number of Firms per 1000 Capita'!$F173</f>
        <v>0.15062374865239486</v>
      </c>
      <c r="S173" s="2">
        <f>'Number of Firms per 1000 Capita'!S173/'Number of Firms per 1000 Capita'!$F173</f>
        <v>5.5290312644386254E-2</v>
      </c>
      <c r="T173" s="2">
        <f>'Number of Firms per 1000 Capita'!T173/'Number of Firms per 1000 Capita'!$F173</f>
        <v>2.8569228399815183E-2</v>
      </c>
      <c r="U173" s="2">
        <f>'Number of Firms per 1000 Capita'!U173/'Number of Firms per 1000 Capita'!$F173</f>
        <v>7.7468042507315565E-2</v>
      </c>
      <c r="V173" s="2">
        <f>'Number of Firms per 1000 Capita'!V173/'Number of Firms per 1000 Capita'!$F173</f>
        <v>3.626982904666564E-2</v>
      </c>
      <c r="W173" s="2">
        <f>'Number of Firms per 1000 Capita'!W173/'Number of Firms per 1000 Capita'!$F173</f>
        <v>3.7655937163098716E-2</v>
      </c>
      <c r="X173" s="2">
        <f>'Number of Firms per 1000 Capita'!X173/'Number of Firms per 1000 Capita'!$F173</f>
        <v>0.14045895579855228</v>
      </c>
      <c r="Y173" s="2">
        <f>'Number of Firms per 1000 Capita'!Y173/'Number of Firms per 1000 Capita'!$F173</f>
        <v>0</v>
      </c>
      <c r="Z173" s="2">
        <f>'Number of Firms per 1000 Capita'!Z173/'Number of Firms per 1000 Capita'!$F173</f>
        <v>0</v>
      </c>
    </row>
    <row r="174" spans="1:26" x14ac:dyDescent="0.45">
      <c r="A174" s="2" t="s">
        <v>660</v>
      </c>
      <c r="B174" s="2">
        <v>205559</v>
      </c>
      <c r="C174" s="2" t="s">
        <v>455</v>
      </c>
      <c r="D174" s="2">
        <v>30.226594899999998</v>
      </c>
      <c r="E174" s="2">
        <v>-93.217375799999999</v>
      </c>
      <c r="F174" s="3">
        <f t="shared" si="2"/>
        <v>1.0019842582181364</v>
      </c>
      <c r="G174" s="2">
        <f>'Number of Firms per 1000 Capita'!G174/'Number of Firms per 1000 Capita'!$F174</f>
        <v>2.7647331172696608E-2</v>
      </c>
      <c r="H174" s="2">
        <f>'Number of Firms per 1000 Capita'!H174/'Number of Firms per 1000 Capita'!$F174</f>
        <v>1.2897678417884782E-2</v>
      </c>
      <c r="I174" s="2">
        <f>'Number of Firms per 1000 Capita'!I174/'Number of Firms per 1000 Capita'!$F174</f>
        <v>0</v>
      </c>
      <c r="J174" s="2">
        <f>'Number of Firms per 1000 Capita'!J174/'Number of Firms per 1000 Capita'!$F174</f>
        <v>0.11349957007738608</v>
      </c>
      <c r="K174" s="2">
        <f>'Number of Firms per 1000 Capita'!K174/'Number of Firms per 1000 Capita'!$F174</f>
        <v>2.09008532310338E-2</v>
      </c>
      <c r="L174" s="2">
        <f>'Number of Firms per 1000 Capita'!L174/'Number of Firms per 1000 Capita'!$F174</f>
        <v>2.0768569349824725E-2</v>
      </c>
      <c r="M174" s="2">
        <f>'Number of Firms per 1000 Capita'!M174/'Number of Firms per 1000 Capita'!$F174</f>
        <v>0.1165420993451948</v>
      </c>
      <c r="N174" s="2">
        <f>'Number of Firms per 1000 Capita'!N174/'Number of Firms per 1000 Capita'!$F174</f>
        <v>3.8626893313049804E-2</v>
      </c>
      <c r="O174" s="2">
        <f>'Number of Firms per 1000 Capita'!O174/'Number of Firms per 1000 Capita'!$F174</f>
        <v>5.2252133077584501E-3</v>
      </c>
      <c r="P174" s="2">
        <f>'Number of Firms per 1000 Capita'!P174/'Number of Firms per 1000 Capita'!$F174</f>
        <v>4.2529267808717512E-2</v>
      </c>
      <c r="Q174" s="2">
        <f>'Number of Firms per 1000 Capita'!Q174/'Number of Firms per 1000 Capita'!$F174</f>
        <v>7.5269528407963499E-2</v>
      </c>
      <c r="R174" s="2">
        <f>'Number of Firms per 1000 Capita'!R174/'Number of Firms per 1000 Capita'!$F174</f>
        <v>0.10648852437330512</v>
      </c>
      <c r="S174" s="2">
        <f>'Number of Firms per 1000 Capita'!S174/'Number of Firms per 1000 Capita'!$F174</f>
        <v>0.10648852437330512</v>
      </c>
      <c r="T174" s="2">
        <f>'Number of Firms per 1000 Capita'!T174/'Number of Firms per 1000 Capita'!$F174</f>
        <v>1.2236259011839409E-2</v>
      </c>
      <c r="U174" s="2">
        <f>'Number of Firms per 1000 Capita'!U174/'Number of Firms per 1000 Capita'!$F174</f>
        <v>9.4384549242674795E-2</v>
      </c>
      <c r="V174" s="2">
        <f>'Number of Firms per 1000 Capita'!V174/'Number of Firms per 1000 Capita'!$F174</f>
        <v>3.2409550896223299E-2</v>
      </c>
      <c r="W174" s="2">
        <f>'Number of Firms per 1000 Capita'!W174/'Number of Firms per 1000 Capita'!$F174</f>
        <v>2.9697731331437268E-2</v>
      </c>
      <c r="X174" s="2">
        <f>'Number of Firms per 1000 Capita'!X174/'Number of Firms per 1000 Capita'!$F174</f>
        <v>0.14637211455784113</v>
      </c>
      <c r="Y174" s="2">
        <f>'Number of Firms per 1000 Capita'!Y174/'Number of Firms per 1000 Capita'!$F174</f>
        <v>0</v>
      </c>
      <c r="Z174" s="2">
        <f>'Number of Firms per 1000 Capita'!Z174/'Number of Firms per 1000 Capita'!$F174</f>
        <v>0</v>
      </c>
    </row>
    <row r="175" spans="1:26" x14ac:dyDescent="0.45">
      <c r="A175" s="2" t="s">
        <v>661</v>
      </c>
      <c r="B175" s="2">
        <v>204691</v>
      </c>
      <c r="C175" s="2" t="s">
        <v>595</v>
      </c>
      <c r="D175" s="2">
        <v>34.483901000000003</v>
      </c>
      <c r="E175" s="2">
        <v>-114.3224548</v>
      </c>
      <c r="F175" s="3">
        <f t="shared" si="2"/>
        <v>1.0013645850056188</v>
      </c>
      <c r="G175" s="2">
        <f>'Number of Firms per 1000 Capita'!G175/'Number of Firms per 1000 Capita'!$F175</f>
        <v>5.0569914914111412E-3</v>
      </c>
      <c r="H175" s="2">
        <f>'Number of Firms per 1000 Capita'!H175/'Number of Firms per 1000 Capita'!$F175</f>
        <v>3.6924064857922615E-3</v>
      </c>
      <c r="I175" s="2">
        <f>'Number of Firms per 1000 Capita'!I175/'Number of Firms per 1000 Capita'!$F175</f>
        <v>3.6121367795793865E-3</v>
      </c>
      <c r="J175" s="2">
        <f>'Number of Firms per 1000 Capita'!J175/'Number of Firms per 1000 Capita'!$F175</f>
        <v>0.11342109487879275</v>
      </c>
      <c r="K175" s="2">
        <f>'Number of Firms per 1000 Capita'!K175/'Number of Firms per 1000 Capita'!$F175</f>
        <v>2.5284957457055706E-2</v>
      </c>
      <c r="L175" s="2">
        <f>'Number of Firms per 1000 Capita'!L175/'Number of Firms per 1000 Capita'!$F175</f>
        <v>2.2957135976882322E-2</v>
      </c>
      <c r="M175" s="2">
        <f>'Number of Firms per 1000 Capita'!M175/'Number of Firms per 1000 Capita'!$F175</f>
        <v>0.11470541017819874</v>
      </c>
      <c r="N175" s="2">
        <f>'Number of Firms per 1000 Capita'!N175/'Number of Firms per 1000 Capita'!$F175</f>
        <v>5.5546636699309676E-2</v>
      </c>
      <c r="O175" s="2">
        <f>'Number of Firms per 1000 Capita'!O175/'Number of Firms per 1000 Capita'!$F175</f>
        <v>9.9534435703965314E-3</v>
      </c>
      <c r="P175" s="2">
        <f>'Number of Firms per 1000 Capita'!P175/'Number of Firms per 1000 Capita'!$F175</f>
        <v>2.5445496869481457E-2</v>
      </c>
      <c r="Q175" s="2">
        <f>'Number of Firms per 1000 Capita'!Q175/'Number of Firms per 1000 Capita'!$F175</f>
        <v>0.14504735912666558</v>
      </c>
      <c r="R175" s="2">
        <f>'Number of Firms per 1000 Capita'!R175/'Number of Firms per 1000 Capita'!$F175</f>
        <v>8.2838336811687271E-2</v>
      </c>
      <c r="S175" s="2">
        <f>'Number of Firms per 1000 Capita'!S175/'Number of Firms per 1000 Capita'!$F175</f>
        <v>8.8376946540375659E-2</v>
      </c>
      <c r="T175" s="2">
        <f>'Number of Firms per 1000 Capita'!T175/'Number of Firms per 1000 Capita'!$F175</f>
        <v>1.1478567988441161E-2</v>
      </c>
      <c r="U175" s="2">
        <f>'Number of Firms per 1000 Capita'!U175/'Number of Firms per 1000 Capita'!$F175</f>
        <v>8.0992133568791133E-2</v>
      </c>
      <c r="V175" s="2">
        <f>'Number of Firms per 1000 Capita'!V175/'Number of Firms per 1000 Capita'!$F175</f>
        <v>2.2876866270669448E-2</v>
      </c>
      <c r="W175" s="2">
        <f>'Number of Firms per 1000 Capita'!W175/'Number of Firms per 1000 Capita'!$F175</f>
        <v>3.3472467490768987E-2</v>
      </c>
      <c r="X175" s="2">
        <f>'Number of Firms per 1000 Capita'!X175/'Number of Firms per 1000 Capita'!$F175</f>
        <v>0.15660619682131963</v>
      </c>
      <c r="Y175" s="2">
        <f>'Number of Firms per 1000 Capita'!Y175/'Number of Firms per 1000 Capita'!$F175</f>
        <v>0</v>
      </c>
      <c r="Z175" s="2">
        <f>'Number of Firms per 1000 Capita'!Z175/'Number of Firms per 1000 Capita'!$F175</f>
        <v>0</v>
      </c>
    </row>
    <row r="176" spans="1:26" x14ac:dyDescent="0.45">
      <c r="A176" s="2" t="s">
        <v>662</v>
      </c>
      <c r="B176" s="2">
        <v>652256</v>
      </c>
      <c r="C176" s="2" t="s">
        <v>526</v>
      </c>
      <c r="D176" s="2">
        <v>28.039465400000001</v>
      </c>
      <c r="E176" s="2">
        <v>-81.949804200000003</v>
      </c>
      <c r="F176" s="3">
        <f t="shared" si="2"/>
        <v>1.002934324881283</v>
      </c>
      <c r="G176" s="2">
        <f>'Number of Firms per 1000 Capita'!G176/'Number of Firms per 1000 Capita'!$F176</f>
        <v>1.5388406056804945E-2</v>
      </c>
      <c r="H176" s="2">
        <f>'Number of Firms per 1000 Capita'!H176/'Number of Firms per 1000 Capita'!$F176</f>
        <v>1.209569035032703E-3</v>
      </c>
      <c r="I176" s="2">
        <f>'Number of Firms per 1000 Capita'!I176/'Number of Firms per 1000 Capita'!$F176</f>
        <v>1.5007615805035389E-3</v>
      </c>
      <c r="J176" s="2">
        <f>'Number of Firms per 1000 Capita'!J176/'Number of Firms per 1000 Capita'!$F176</f>
        <v>0.10615088253740704</v>
      </c>
      <c r="K176" s="2">
        <f>'Number of Firms per 1000 Capita'!K176/'Number of Firms per 1000 Capita'!$F176</f>
        <v>1.796434011289311E-2</v>
      </c>
      <c r="L176" s="2">
        <f>'Number of Firms per 1000 Capita'!L176/'Number of Firms per 1000 Capita'!$F176</f>
        <v>2.8581668309291281E-2</v>
      </c>
      <c r="M176" s="2">
        <f>'Number of Firms per 1000 Capita'!M176/'Number of Firms per 1000 Capita'!$F176</f>
        <v>8.5968999193620638E-2</v>
      </c>
      <c r="N176" s="2">
        <f>'Number of Firms per 1000 Capita'!N176/'Number of Firms per 1000 Capita'!$F176</f>
        <v>5.86640981990861E-2</v>
      </c>
      <c r="O176" s="2">
        <f>'Number of Firms per 1000 Capita'!O176/'Number of Firms per 1000 Capita'!$F176</f>
        <v>1.2476480602096586E-2</v>
      </c>
      <c r="P176" s="2">
        <f>'Number of Firms per 1000 Capita'!P176/'Number of Firms per 1000 Capita'!$F176</f>
        <v>3.4674312337604159E-2</v>
      </c>
      <c r="Q176" s="2">
        <f>'Number of Firms per 1000 Capita'!Q176/'Number of Firms per 1000 Capita'!$F176</f>
        <v>8.0705133948570915E-2</v>
      </c>
      <c r="R176" s="2">
        <f>'Number of Firms per 1000 Capita'!R176/'Number of Firms per 1000 Capita'!$F176</f>
        <v>9.9475853418152488E-2</v>
      </c>
      <c r="S176" s="2">
        <f>'Number of Firms per 1000 Capita'!S176/'Number of Firms per 1000 Capita'!$F176</f>
        <v>0.12330884329361168</v>
      </c>
      <c r="T176" s="2">
        <f>'Number of Firms per 1000 Capita'!T176/'Number of Firms per 1000 Capita'!$F176</f>
        <v>2.6050533106352476E-2</v>
      </c>
      <c r="U176" s="2">
        <f>'Number of Firms per 1000 Capita'!U176/'Number of Firms per 1000 Capita'!$F176</f>
        <v>8.8948122928053042E-2</v>
      </c>
      <c r="V176" s="2">
        <f>'Number of Firms per 1000 Capita'!V176/'Number of Firms per 1000 Capita'!$F176</f>
        <v>3.5973479078935576E-2</v>
      </c>
      <c r="W176" s="2">
        <f>'Number of Firms per 1000 Capita'!W176/'Number of Firms per 1000 Capita'!$F176</f>
        <v>2.7125705581937103E-2</v>
      </c>
      <c r="X176" s="2">
        <f>'Number of Firms per 1000 Capita'!X176/'Number of Firms per 1000 Capita'!$F176</f>
        <v>0.15746796881999819</v>
      </c>
      <c r="Y176" s="2">
        <f>'Number of Firms per 1000 Capita'!Y176/'Number of Firms per 1000 Capita'!$F176</f>
        <v>1.2991667413314218E-3</v>
      </c>
      <c r="Z176" s="2">
        <f>'Number of Firms per 1000 Capita'!Z176/'Number of Firms per 1000 Capita'!$F176</f>
        <v>0</v>
      </c>
    </row>
    <row r="177" spans="1:26" x14ac:dyDescent="0.45">
      <c r="A177" s="2" t="s">
        <v>663</v>
      </c>
      <c r="B177" s="2">
        <v>536494</v>
      </c>
      <c r="C177" s="2" t="s">
        <v>459</v>
      </c>
      <c r="D177" s="2">
        <v>40.037875499999998</v>
      </c>
      <c r="E177" s="2">
        <v>-76.305514400000007</v>
      </c>
      <c r="F177" s="3">
        <f t="shared" si="2"/>
        <v>1.0027571801566582</v>
      </c>
      <c r="G177" s="2">
        <f>'Number of Firms per 1000 Capita'!G177/'Number of Firms per 1000 Capita'!$F177</f>
        <v>1.5352480417754569E-2</v>
      </c>
      <c r="H177" s="2">
        <f>'Number of Firms per 1000 Capita'!H177/'Number of Firms per 1000 Capita'!$F177</f>
        <v>0</v>
      </c>
      <c r="I177" s="2">
        <f>'Number of Firms per 1000 Capita'!I177/'Number of Firms per 1000 Capita'!$F177</f>
        <v>0</v>
      </c>
      <c r="J177" s="2">
        <f>'Number of Firms per 1000 Capita'!J177/'Number of Firms per 1000 Capita'!$F177</f>
        <v>0.15371279373368146</v>
      </c>
      <c r="K177" s="2">
        <f>'Number of Firms per 1000 Capita'!K177/'Number of Firms per 1000 Capita'!$F177</f>
        <v>4.9357702349869449E-2</v>
      </c>
      <c r="L177" s="2">
        <f>'Number of Firms per 1000 Capita'!L177/'Number of Firms per 1000 Capita'!$F177</f>
        <v>2.8992167101827677E-2</v>
      </c>
      <c r="M177" s="2">
        <f>'Number of Firms per 1000 Capita'!M177/'Number of Firms per 1000 Capita'!$F177</f>
        <v>0.12574412532637075</v>
      </c>
      <c r="N177" s="2">
        <f>'Number of Firms per 1000 Capita'!N177/'Number of Firms per 1000 Capita'!$F177</f>
        <v>4.4511749347258482E-2</v>
      </c>
      <c r="O177" s="2">
        <f>'Number of Firms per 1000 Capita'!O177/'Number of Firms per 1000 Capita'!$F177</f>
        <v>1.1697127937336816E-2</v>
      </c>
      <c r="P177" s="2">
        <f>'Number of Firms per 1000 Capita'!P177/'Number of Firms per 1000 Capita'!$F177</f>
        <v>2.5483028720626636E-2</v>
      </c>
      <c r="Q177" s="2">
        <f>'Number of Firms per 1000 Capita'!Q177/'Number of Firms per 1000 Capita'!$F177</f>
        <v>8.4887728459530035E-2</v>
      </c>
      <c r="R177" s="2">
        <f>'Number of Firms per 1000 Capita'!R177/'Number of Firms per 1000 Capita'!$F177</f>
        <v>0.10721671018276763</v>
      </c>
      <c r="S177" s="2">
        <f>'Number of Firms per 1000 Capita'!S177/'Number of Firms per 1000 Capita'!$F177</f>
        <v>6.9242819843342032E-2</v>
      </c>
      <c r="T177" s="2">
        <f>'Number of Firms per 1000 Capita'!T177/'Number of Firms per 1000 Capita'!$F177</f>
        <v>2.4250652741514358E-2</v>
      </c>
      <c r="U177" s="2">
        <f>'Number of Firms per 1000 Capita'!U177/'Number of Firms per 1000 Capita'!$F177</f>
        <v>5.4934725848563973E-2</v>
      </c>
      <c r="V177" s="2">
        <f>'Number of Firms per 1000 Capita'!V177/'Number of Firms per 1000 Capita'!$F177</f>
        <v>3.6699738903394258E-2</v>
      </c>
      <c r="W177" s="2">
        <f>'Number of Firms per 1000 Capita'!W177/'Number of Firms per 1000 Capita'!$F177</f>
        <v>3.7932114882506529E-2</v>
      </c>
      <c r="X177" s="2">
        <f>'Number of Firms per 1000 Capita'!X177/'Number of Firms per 1000 Capita'!$F177</f>
        <v>0.13157180156657963</v>
      </c>
      <c r="Y177" s="2">
        <f>'Number of Firms per 1000 Capita'!Y177/'Number of Firms per 1000 Capita'!$F177</f>
        <v>1.1697127937336815E-3</v>
      </c>
      <c r="Z177" s="2">
        <f>'Number of Firms per 1000 Capita'!Z177/'Number of Firms per 1000 Capita'!$F177</f>
        <v>0</v>
      </c>
    </row>
    <row r="178" spans="1:26" x14ac:dyDescent="0.45">
      <c r="A178" s="2" t="s">
        <v>664</v>
      </c>
      <c r="B178" s="2">
        <v>472092</v>
      </c>
      <c r="C178" s="2" t="s">
        <v>466</v>
      </c>
      <c r="D178" s="2">
        <v>42.732534999999999</v>
      </c>
      <c r="E178" s="2">
        <v>-84.555534699999995</v>
      </c>
      <c r="F178" s="3">
        <f t="shared" si="2"/>
        <v>1.0028255429078874</v>
      </c>
      <c r="G178" s="2">
        <f>'Number of Firms per 1000 Capita'!G178/'Number of Firms per 1000 Capita'!$F178</f>
        <v>6.6198433841931055E-3</v>
      </c>
      <c r="H178" s="2">
        <f>'Number of Firms per 1000 Capita'!H178/'Number of Firms per 1000 Capita'!$F178</f>
        <v>3.7135706789375961E-3</v>
      </c>
      <c r="I178" s="2">
        <f>'Number of Firms per 1000 Capita'!I178/'Number of Firms per 1000 Capita'!$F178</f>
        <v>8.0729797368208603E-4</v>
      </c>
      <c r="J178" s="2">
        <f>'Number of Firms per 1000 Capita'!J178/'Number of Firms per 1000 Capita'!$F178</f>
        <v>0.10311886117165846</v>
      </c>
      <c r="K178" s="2">
        <f>'Number of Firms per 1000 Capita'!K178/'Number of Firms per 1000 Capita'!$F178</f>
        <v>1.7195446839428436E-2</v>
      </c>
      <c r="L178" s="2">
        <f>'Number of Firms per 1000 Capita'!L178/'Number of Firms per 1000 Capita'!$F178</f>
        <v>1.9213691773633648E-2</v>
      </c>
      <c r="M178" s="2">
        <f>'Number of Firms per 1000 Capita'!M178/'Number of Firms per 1000 Capita'!$F178</f>
        <v>9.9109281235704103E-2</v>
      </c>
      <c r="N178" s="2">
        <f>'Number of Firms per 1000 Capita'!N178/'Number of Firms per 1000 Capita'!$F178</f>
        <v>2.6210274212211726E-2</v>
      </c>
      <c r="O178" s="2">
        <f>'Number of Firms per 1000 Capita'!O178/'Number of Firms per 1000 Capita'!$F178</f>
        <v>1.396625494470009E-2</v>
      </c>
      <c r="P178" s="2">
        <f>'Number of Firms per 1000 Capita'!P178/'Number of Firms per 1000 Capita'!$F178</f>
        <v>3.9557600710422219E-2</v>
      </c>
      <c r="Q178" s="2">
        <f>'Number of Firms per 1000 Capita'!Q178/'Number of Firms per 1000 Capita'!$F178</f>
        <v>0.11127257070584753</v>
      </c>
      <c r="R178" s="2">
        <f>'Number of Firms per 1000 Capita'!R178/'Number of Firms per 1000 Capita'!$F178</f>
        <v>0.13433438282069912</v>
      </c>
      <c r="S178" s="2">
        <f>'Number of Firms per 1000 Capita'!S178/'Number of Firms per 1000 Capita'!$F178</f>
        <v>7.8307903447162347E-2</v>
      </c>
      <c r="T178" s="2">
        <f>'Number of Firms per 1000 Capita'!T178/'Number of Firms per 1000 Capita'!$F178</f>
        <v>3.0515863405182853E-2</v>
      </c>
      <c r="U178" s="2">
        <f>'Number of Firms per 1000 Capita'!U178/'Number of Firms per 1000 Capita'!$F178</f>
        <v>0.1135060950997013</v>
      </c>
      <c r="V178" s="2">
        <f>'Number of Firms per 1000 Capita'!V178/'Number of Firms per 1000 Capita'!$F178</f>
        <v>4.582761497268642E-2</v>
      </c>
      <c r="W178" s="2">
        <f>'Number of Firms per 1000 Capita'!W178/'Number of Firms per 1000 Capita'!$F178</f>
        <v>2.4488038535023279E-2</v>
      </c>
      <c r="X178" s="2">
        <f>'Number of Firms per 1000 Capita'!X178/'Number of Firms per 1000 Capita'!$F178</f>
        <v>0.13368854444175343</v>
      </c>
      <c r="Y178" s="2">
        <f>'Number of Firms per 1000 Capita'!Y178/'Number of Firms per 1000 Capita'!$F178</f>
        <v>1.3724065552595463E-3</v>
      </c>
      <c r="Z178" s="2">
        <f>'Number of Firms per 1000 Capita'!Z178/'Number of Firms per 1000 Capita'!$F178</f>
        <v>0</v>
      </c>
    </row>
    <row r="179" spans="1:26" x14ac:dyDescent="0.45">
      <c r="A179" s="2" t="s">
        <v>665</v>
      </c>
      <c r="B179" s="2">
        <v>269624</v>
      </c>
      <c r="C179" s="2" t="s">
        <v>445</v>
      </c>
      <c r="D179" s="2">
        <v>27.530567099999999</v>
      </c>
      <c r="E179" s="2">
        <v>-99.480324100000004</v>
      </c>
      <c r="F179" s="3">
        <f t="shared" si="2"/>
        <v>1.000702765381777</v>
      </c>
      <c r="G179" s="2">
        <f>'Number of Firms per 1000 Capita'!G179/'Number of Firms per 1000 Capita'!$F179</f>
        <v>3.1975824870866866E-3</v>
      </c>
      <c r="H179" s="2">
        <f>'Number of Firms per 1000 Capita'!H179/'Number of Firms per 1000 Capita'!$F179</f>
        <v>1.4758073017323167E-2</v>
      </c>
      <c r="I179" s="2">
        <f>'Number of Firms per 1000 Capita'!I179/'Number of Firms per 1000 Capita'!$F179</f>
        <v>1.2649776871991286E-3</v>
      </c>
      <c r="J179" s="2">
        <f>'Number of Firms per 1000 Capita'!J179/'Number of Firms per 1000 Capita'!$F179</f>
        <v>0.14030710847183667</v>
      </c>
      <c r="K179" s="2">
        <f>'Number of Firms per 1000 Capita'!K179/'Number of Firms per 1000 Capita'!$F179</f>
        <v>1.5425700130011596E-2</v>
      </c>
      <c r="L179" s="2">
        <f>'Number of Firms per 1000 Capita'!L179/'Number of Firms per 1000 Capita'!$F179</f>
        <v>3.594644927790857E-2</v>
      </c>
      <c r="M179" s="2">
        <f>'Number of Firms per 1000 Capita'!M179/'Number of Firms per 1000 Capita'!$F179</f>
        <v>0.11307494992796654</v>
      </c>
      <c r="N179" s="2">
        <f>'Number of Firms per 1000 Capita'!N179/'Number of Firms per 1000 Capita'!$F179</f>
        <v>0.12772760813802311</v>
      </c>
      <c r="O179" s="2">
        <f>'Number of Firms per 1000 Capita'!O179/'Number of Firms per 1000 Capita'!$F179</f>
        <v>6.9573772795952071E-3</v>
      </c>
      <c r="P179" s="2">
        <f>'Number of Firms per 1000 Capita'!P179/'Number of Firms per 1000 Capita'!$F179</f>
        <v>1.8271899926209634E-2</v>
      </c>
      <c r="Q179" s="2">
        <f>'Number of Firms per 1000 Capita'!Q179/'Number of Firms per 1000 Capita'!$F179</f>
        <v>6.1737938789135249E-2</v>
      </c>
      <c r="R179" s="2">
        <f>'Number of Firms per 1000 Capita'!R179/'Number of Firms per 1000 Capita'!$F179</f>
        <v>7.7163638919146849E-2</v>
      </c>
      <c r="S179" s="2">
        <f>'Number of Firms per 1000 Capita'!S179/'Number of Firms per 1000 Capita'!$F179</f>
        <v>0.11827541375311854</v>
      </c>
      <c r="T179" s="2">
        <f>'Number of Firms per 1000 Capita'!T179/'Number of Firms per 1000 Capita'!$F179</f>
        <v>1.2825468217435609E-2</v>
      </c>
      <c r="U179" s="2">
        <f>'Number of Firms per 1000 Capita'!U179/'Number of Firms per 1000 Capita'!$F179</f>
        <v>8.9075512140271984E-2</v>
      </c>
      <c r="V179" s="2">
        <f>'Number of Firms per 1000 Capita'!V179/'Number of Firms per 1000 Capita'!$F179</f>
        <v>1.3739063213746091E-2</v>
      </c>
      <c r="W179" s="2">
        <f>'Number of Firms per 1000 Capita'!W179/'Number of Firms per 1000 Capita'!$F179</f>
        <v>3.2292069292666647E-2</v>
      </c>
      <c r="X179" s="2">
        <f>'Number of Firms per 1000 Capita'!X179/'Number of Firms per 1000 Capita'!$F179</f>
        <v>0.11866193471309604</v>
      </c>
      <c r="Y179" s="2">
        <f>'Number of Firms per 1000 Capita'!Y179/'Number of Firms per 1000 Capita'!$F179</f>
        <v>0</v>
      </c>
      <c r="Z179" s="2">
        <f>'Number of Firms per 1000 Capita'!Z179/'Number of Firms per 1000 Capita'!$F179</f>
        <v>0</v>
      </c>
    </row>
    <row r="180" spans="1:26" x14ac:dyDescent="0.45">
      <c r="A180" s="2" t="s">
        <v>666</v>
      </c>
      <c r="B180" s="2">
        <v>213849</v>
      </c>
      <c r="C180" s="2" t="s">
        <v>453</v>
      </c>
      <c r="D180" s="2">
        <v>32.319939599999998</v>
      </c>
      <c r="E180" s="2">
        <v>-106.7636538</v>
      </c>
      <c r="F180" s="3">
        <f t="shared" si="2"/>
        <v>0.99950917234186154</v>
      </c>
      <c r="G180" s="2">
        <f>'Number of Firms per 1000 Capita'!G180/'Number of Firms per 1000 Capita'!$F180</f>
        <v>1.5277010859561938E-2</v>
      </c>
      <c r="H180" s="2">
        <f>'Number of Firms per 1000 Capita'!H180/'Number of Firms per 1000 Capita'!$F180</f>
        <v>0</v>
      </c>
      <c r="I180" s="2">
        <f>'Number of Firms per 1000 Capita'!I180/'Number of Firms per 1000 Capita'!$F180</f>
        <v>2.4541382906926807E-3</v>
      </c>
      <c r="J180" s="2">
        <f>'Number of Firms per 1000 Capita'!J180/'Number of Firms per 1000 Capita'!$F180</f>
        <v>0.13227805386833549</v>
      </c>
      <c r="K180" s="2">
        <f>'Number of Firms per 1000 Capita'!K180/'Number of Firms per 1000 Capita'!$F180</f>
        <v>1.7178968034848766E-2</v>
      </c>
      <c r="L180" s="2">
        <f>'Number of Firms per 1000 Capita'!L180/'Number of Firms per 1000 Capita'!$F180</f>
        <v>2.2087244616234125E-2</v>
      </c>
      <c r="M180" s="2">
        <f>'Number of Firms per 1000 Capita'!M180/'Number of Firms per 1000 Capita'!$F180</f>
        <v>9.8410945456776491E-2</v>
      </c>
      <c r="N180" s="2">
        <f>'Number of Firms per 1000 Capita'!N180/'Number of Firms per 1000 Capita'!$F180</f>
        <v>4.8407877783913131E-2</v>
      </c>
      <c r="O180" s="2">
        <f>'Number of Firms per 1000 Capita'!O180/'Number of Firms per 1000 Capita'!$F180</f>
        <v>9.5097858764341368E-3</v>
      </c>
      <c r="P180" s="2">
        <f>'Number of Firms per 1000 Capita'!P180/'Number of Firms per 1000 Capita'!$F180</f>
        <v>2.4664089821461441E-2</v>
      </c>
      <c r="Q180" s="2">
        <f>'Number of Firms per 1000 Capita'!Q180/'Number of Firms per 1000 Capita'!$F180</f>
        <v>8.9391987238480894E-2</v>
      </c>
      <c r="R180" s="2">
        <f>'Number of Firms per 1000 Capita'!R180/'Number of Firms per 1000 Capita'!$F180</f>
        <v>9.3502668875391132E-2</v>
      </c>
      <c r="S180" s="2">
        <f>'Number of Firms per 1000 Capita'!S180/'Number of Firms per 1000 Capita'!$F180</f>
        <v>0.1085342659058838</v>
      </c>
      <c r="T180" s="2">
        <f>'Number of Firms per 1000 Capita'!T180/'Number of Firms per 1000 Capita'!$F180</f>
        <v>1.6565433462175594E-2</v>
      </c>
      <c r="U180" s="2">
        <f>'Number of Firms per 1000 Capita'!U180/'Number of Firms per 1000 Capita'!$F180</f>
        <v>0.13976317565494817</v>
      </c>
      <c r="V180" s="2">
        <f>'Number of Firms per 1000 Capita'!V180/'Number of Firms per 1000 Capita'!$F180</f>
        <v>4.5340204920547272E-2</v>
      </c>
      <c r="W180" s="2">
        <f>'Number of Firms per 1000 Capita'!W180/'Number of Firms per 1000 Capita'!$F180</f>
        <v>3.1781090864470209E-2</v>
      </c>
      <c r="X180" s="2">
        <f>'Number of Firms per 1000 Capita'!X180/'Number of Firms per 1000 Capita'!$F180</f>
        <v>0.10436223081170624</v>
      </c>
      <c r="Y180" s="2">
        <f>'Number of Firms per 1000 Capita'!Y180/'Number of Firms per 1000 Capita'!$F180</f>
        <v>0</v>
      </c>
      <c r="Z180" s="2">
        <f>'Number of Firms per 1000 Capita'!Z180/'Number of Firms per 1000 Capita'!$F180</f>
        <v>0</v>
      </c>
    </row>
    <row r="181" spans="1:26" x14ac:dyDescent="0.45">
      <c r="A181" s="2" t="s">
        <v>667</v>
      </c>
      <c r="B181" s="2">
        <v>2112436</v>
      </c>
      <c r="C181" s="2" t="s">
        <v>529</v>
      </c>
      <c r="D181" s="2">
        <v>36.169941199999997</v>
      </c>
      <c r="E181" s="2">
        <v>-115.1398296</v>
      </c>
      <c r="F181" s="3">
        <f t="shared" si="2"/>
        <v>1.0031034047236704</v>
      </c>
      <c r="G181" s="2">
        <f>'Number of Firms per 1000 Capita'!G181/'Number of Firms per 1000 Capita'!$F181</f>
        <v>1.467501458479933E-3</v>
      </c>
      <c r="H181" s="2">
        <f>'Number of Firms per 1000 Capita'!H181/'Number of Firms per 1000 Capita'!$F181</f>
        <v>5.7136327276882638E-4</v>
      </c>
      <c r="I181" s="2">
        <f>'Number of Firms per 1000 Capita'!I181/'Number of Firms per 1000 Capita'!$F181</f>
        <v>6.3150677516554492E-4</v>
      </c>
      <c r="J181" s="2">
        <f>'Number of Firms per 1000 Capita'!J181/'Number of Firms per 1000 Capita'!$F181</f>
        <v>5.6643150557229544E-2</v>
      </c>
      <c r="K181" s="2">
        <f>'Number of Firms per 1000 Capita'!K181/'Number of Firms per 1000 Capita'!$F181</f>
        <v>1.3556345440220363E-2</v>
      </c>
      <c r="L181" s="2">
        <f>'Number of Firms per 1000 Capita'!L181/'Number of Firms per 1000 Capita'!$F181</f>
        <v>2.5741419025795544E-2</v>
      </c>
      <c r="M181" s="2">
        <f>'Number of Firms per 1000 Capita'!M181/'Number of Firms per 1000 Capita'!$F181</f>
        <v>9.0756545116648324E-2</v>
      </c>
      <c r="N181" s="2">
        <f>'Number of Firms per 1000 Capita'!N181/'Number of Firms per 1000 Capita'!$F181</f>
        <v>3.2687993552616541E-2</v>
      </c>
      <c r="O181" s="2">
        <f>'Number of Firms per 1000 Capita'!O181/'Number of Firms per 1000 Capita'!$F181</f>
        <v>1.7207056035701183E-2</v>
      </c>
      <c r="P181" s="2">
        <f>'Number of Firms per 1000 Capita'!P181/'Number of Firms per 1000 Capita'!$F181</f>
        <v>4.4746765783158615E-2</v>
      </c>
      <c r="Q181" s="2">
        <f>'Number of Firms per 1000 Capita'!Q181/'Number of Firms per 1000 Capita'!$F181</f>
        <v>0.13559954050364167</v>
      </c>
      <c r="R181" s="2">
        <f>'Number of Firms per 1000 Capita'!R181/'Number of Firms per 1000 Capita'!$F181</f>
        <v>0.14913182854290336</v>
      </c>
      <c r="S181" s="2">
        <f>'Number of Firms per 1000 Capita'!S181/'Number of Firms per 1000 Capita'!$F181</f>
        <v>8.8645508182523494E-2</v>
      </c>
      <c r="T181" s="2">
        <f>'Number of Firms per 1000 Capita'!T181/'Number of Firms per 1000 Capita'!$F181</f>
        <v>1.5252392207807828E-2</v>
      </c>
      <c r="U181" s="2">
        <f>'Number of Firms per 1000 Capita'!U181/'Number of Firms per 1000 Capita'!$F181</f>
        <v>8.4790309678893838E-2</v>
      </c>
      <c r="V181" s="2">
        <f>'Number of Firms per 1000 Capita'!V181/'Number of Firms per 1000 Capita'!$F181</f>
        <v>7.5431980705964422E-2</v>
      </c>
      <c r="W181" s="2">
        <f>'Number of Firms per 1000 Capita'!W181/'Number of Firms per 1000 Capita'!$F181</f>
        <v>2.6300753598085029E-2</v>
      </c>
      <c r="X181" s="2">
        <f>'Number of Firms per 1000 Capita'!X181/'Number of Firms per 1000 Capita'!$F181</f>
        <v>0.14157179029163583</v>
      </c>
      <c r="Y181" s="2">
        <f>'Number of Firms per 1000 Capita'!Y181/'Number of Firms per 1000 Capita'!$F181</f>
        <v>2.2012521877198994E-3</v>
      </c>
      <c r="Z181" s="2">
        <f>'Number of Firms per 1000 Capita'!Z181/'Number of Firms per 1000 Capita'!$F181</f>
        <v>1.6840180671081199E-4</v>
      </c>
    </row>
    <row r="182" spans="1:26" x14ac:dyDescent="0.45">
      <c r="A182" s="2" t="s">
        <v>668</v>
      </c>
      <c r="B182" s="2">
        <v>117806</v>
      </c>
      <c r="C182" s="2" t="s">
        <v>669</v>
      </c>
      <c r="D182" s="2">
        <v>38.971668899999997</v>
      </c>
      <c r="E182" s="2">
        <v>-95.235250100000002</v>
      </c>
      <c r="F182" s="3">
        <f t="shared" si="2"/>
        <v>0.99970358660211434</v>
      </c>
      <c r="G182" s="2">
        <f>'Number of Firms per 1000 Capita'!G182/'Number of Firms per 1000 Capita'!$F182</f>
        <v>5.5330500938642422E-3</v>
      </c>
      <c r="H182" s="2">
        <f>'Number of Firms per 1000 Capita'!H182/'Number of Firms per 1000 Capita'!$F182</f>
        <v>8.9912064025293933E-3</v>
      </c>
      <c r="I182" s="2">
        <f>'Number of Firms per 1000 Capita'!I182/'Number of Firms per 1000 Capita'!$F182</f>
        <v>0</v>
      </c>
      <c r="J182" s="2">
        <f>'Number of Firms per 1000 Capita'!J182/'Number of Firms per 1000 Capita'!$F182</f>
        <v>9.3271415867997226E-2</v>
      </c>
      <c r="K182" s="2">
        <f>'Number of Firms per 1000 Capita'!K182/'Number of Firms per 1000 Capita'!$F182</f>
        <v>1.4030234166584329E-2</v>
      </c>
      <c r="L182" s="2">
        <f>'Number of Firms per 1000 Capita'!L182/'Number of Firms per 1000 Capita'!$F182</f>
        <v>2.1045351249876491E-2</v>
      </c>
      <c r="M182" s="2">
        <f>'Number of Firms per 1000 Capita'!M182/'Number of Firms per 1000 Capita'!$F182</f>
        <v>0.10186740440667919</v>
      </c>
      <c r="N182" s="2">
        <f>'Number of Firms per 1000 Capita'!N182/'Number of Firms per 1000 Capita'!$F182</f>
        <v>1.4623060962355498E-2</v>
      </c>
      <c r="O182" s="2">
        <f>'Number of Firms per 1000 Capita'!O182/'Number of Firms per 1000 Capita'!$F182</f>
        <v>1.9859697658334157E-2</v>
      </c>
      <c r="P182" s="2">
        <f>'Number of Firms per 1000 Capita'!P182/'Number of Firms per 1000 Capita'!$F182</f>
        <v>3.3297105029147317E-2</v>
      </c>
      <c r="Q182" s="2">
        <f>'Number of Firms per 1000 Capita'!Q182/'Number of Firms per 1000 Capita'!$F182</f>
        <v>0.12449362711194543</v>
      </c>
      <c r="R182" s="2">
        <f>'Number of Firms per 1000 Capita'!R182/'Number of Firms per 1000 Capita'!$F182</f>
        <v>0.18100978164213022</v>
      </c>
      <c r="S182" s="2">
        <f>'Number of Firms per 1000 Capita'!S182/'Number of Firms per 1000 Capita'!$F182</f>
        <v>6.5507360932714156E-2</v>
      </c>
      <c r="T182" s="2">
        <f>'Number of Firms per 1000 Capita'!T182/'Number of Firms per 1000 Capita'!$F182</f>
        <v>3.9917004248592035E-2</v>
      </c>
      <c r="U182" s="2">
        <f>'Number of Firms per 1000 Capita'!U182/'Number of Firms per 1000 Capita'!$F182</f>
        <v>7.548661199486216E-2</v>
      </c>
      <c r="V182" s="2">
        <f>'Number of Firms per 1000 Capita'!V182/'Number of Firms per 1000 Capita'!$F182</f>
        <v>7.9438790633336628E-2</v>
      </c>
      <c r="W182" s="2">
        <f>'Number of Firms per 1000 Capita'!W182/'Number of Firms per 1000 Capita'!$F182</f>
        <v>2.6776010275664459E-2</v>
      </c>
      <c r="X182" s="2">
        <f>'Number of Firms per 1000 Capita'!X182/'Number of Firms per 1000 Capita'!$F182</f>
        <v>9.4555873925501424E-2</v>
      </c>
      <c r="Y182" s="2">
        <f>'Number of Firms per 1000 Capita'!Y182/'Number of Firms per 1000 Capita'!$F182</f>
        <v>0</v>
      </c>
      <c r="Z182" s="2">
        <f>'Number of Firms per 1000 Capita'!Z182/'Number of Firms per 1000 Capita'!$F182</f>
        <v>0</v>
      </c>
    </row>
    <row r="183" spans="1:26" x14ac:dyDescent="0.45">
      <c r="A183" s="2" t="s">
        <v>670</v>
      </c>
      <c r="B183" s="2">
        <v>129066</v>
      </c>
      <c r="C183" s="2" t="s">
        <v>602</v>
      </c>
      <c r="D183" s="2">
        <v>34.603566899999997</v>
      </c>
      <c r="E183" s="2">
        <v>-98.395929100000004</v>
      </c>
      <c r="F183" s="3">
        <f t="shared" si="2"/>
        <v>1.0020731526728861</v>
      </c>
      <c r="G183" s="2">
        <f>'Number of Firms per 1000 Capita'!G183/'Number of Firms per 1000 Capita'!$F183</f>
        <v>2.1175773730193987E-2</v>
      </c>
      <c r="H183" s="2">
        <f>'Number of Firms per 1000 Capita'!H183/'Number of Firms per 1000 Capita'!$F183</f>
        <v>9.3291870279875611E-3</v>
      </c>
      <c r="I183" s="2">
        <f>'Number of Firms per 1000 Capita'!I183/'Number of Firms per 1000 Capita'!$F183</f>
        <v>0</v>
      </c>
      <c r="J183" s="2">
        <f>'Number of Firms per 1000 Capita'!J183/'Number of Firms per 1000 Capita'!$F183</f>
        <v>0.13756848807937214</v>
      </c>
      <c r="K183" s="2">
        <f>'Number of Firms per 1000 Capita'!K183/'Number of Firms per 1000 Capita'!$F183</f>
        <v>2.3545091070635273E-2</v>
      </c>
      <c r="L183" s="2">
        <f>'Number of Firms per 1000 Capita'!L183/'Number of Firms per 1000 Capita'!$F183</f>
        <v>2.7543314082629944E-2</v>
      </c>
      <c r="M183" s="2">
        <f>'Number of Firms per 1000 Capita'!M183/'Number of Firms per 1000 Capita'!$F183</f>
        <v>0.14941507478157856</v>
      </c>
      <c r="N183" s="2">
        <f>'Number of Firms per 1000 Capita'!N183/'Number of Firms per 1000 Capita'!$F183</f>
        <v>5.0347993484377317E-2</v>
      </c>
      <c r="O183" s="2">
        <f>'Number of Firms per 1000 Capita'!O183/'Number of Firms per 1000 Capita'!$F183</f>
        <v>7.2560343551014367E-3</v>
      </c>
      <c r="P183" s="2">
        <f>'Number of Firms per 1000 Capita'!P183/'Number of Firms per 1000 Capita'!$F183</f>
        <v>4.9903746483044575E-2</v>
      </c>
      <c r="Q183" s="2">
        <f>'Number of Firms per 1000 Capita'!Q183/'Number of Firms per 1000 Capita'!$F183</f>
        <v>7.6854731230564202E-2</v>
      </c>
      <c r="R183" s="2">
        <f>'Number of Firms per 1000 Capita'!R183/'Number of Firms per 1000 Capita'!$F183</f>
        <v>4.9903746483044575E-2</v>
      </c>
      <c r="S183" s="2">
        <f>'Number of Firms per 1000 Capita'!S183/'Number of Firms per 1000 Capita'!$F183</f>
        <v>6.1750333185250993E-2</v>
      </c>
      <c r="T183" s="2">
        <f>'Number of Firms per 1000 Capita'!T183/'Number of Firms per 1000 Capita'!$F183</f>
        <v>2.1916185399081887E-2</v>
      </c>
      <c r="U183" s="2">
        <f>'Number of Firms per 1000 Capita'!U183/'Number of Firms per 1000 Capita'!$F183</f>
        <v>9.9659410632311554E-2</v>
      </c>
      <c r="V183" s="2">
        <f>'Number of Firms per 1000 Capita'!V183/'Number of Firms per 1000 Capita'!$F183</f>
        <v>3.0504960758181546E-2</v>
      </c>
      <c r="W183" s="2">
        <f>'Number of Firms per 1000 Capita'!W183/'Number of Firms per 1000 Capita'!$F183</f>
        <v>3.8945653783503634E-2</v>
      </c>
      <c r="X183" s="2">
        <f>'Number of Firms per 1000 Capita'!X183/'Number of Firms per 1000 Capita'!$F183</f>
        <v>0.14645342810602696</v>
      </c>
      <c r="Y183" s="2">
        <f>'Number of Firms per 1000 Capita'!Y183/'Number of Firms per 1000 Capita'!$F183</f>
        <v>0</v>
      </c>
      <c r="Z183" s="2">
        <f>'Number of Firms per 1000 Capita'!Z183/'Number of Firms per 1000 Capita'!$F183</f>
        <v>0</v>
      </c>
    </row>
    <row r="184" spans="1:26" x14ac:dyDescent="0.45">
      <c r="A184" s="2" t="s">
        <v>671</v>
      </c>
      <c r="B184" s="2">
        <v>137616</v>
      </c>
      <c r="C184" s="2" t="s">
        <v>459</v>
      </c>
      <c r="D184" s="2">
        <v>40.3409251</v>
      </c>
      <c r="E184" s="2">
        <v>-76.411349700000002</v>
      </c>
      <c r="F184" s="3">
        <f t="shared" si="2"/>
        <v>1.0069124423963136</v>
      </c>
      <c r="G184" s="2">
        <f>'Number of Firms per 1000 Capita'!G184/'Number of Firms per 1000 Capita'!$F184</f>
        <v>1.7116524028966427E-2</v>
      </c>
      <c r="H184" s="2">
        <f>'Number of Firms per 1000 Capita'!H184/'Number of Firms per 1000 Capita'!$F184</f>
        <v>0</v>
      </c>
      <c r="I184" s="2">
        <f>'Number of Firms per 1000 Capita'!I184/'Number of Firms per 1000 Capita'!$F184</f>
        <v>0</v>
      </c>
      <c r="J184" s="2">
        <f>'Number of Firms per 1000 Capita'!J184/'Number of Firms per 1000 Capita'!$F184</f>
        <v>0.1001755540926048</v>
      </c>
      <c r="K184" s="2">
        <f>'Number of Firms per 1000 Capita'!K184/'Number of Firms per 1000 Capita'!$F184</f>
        <v>5.2117621242045213E-2</v>
      </c>
      <c r="L184" s="2">
        <f>'Number of Firms per 1000 Capita'!L184/'Number of Firms per 1000 Capita'!$F184</f>
        <v>3.4013605442176874E-2</v>
      </c>
      <c r="M184" s="2">
        <f>'Number of Firms per 1000 Capita'!M184/'Number of Firms per 1000 Capita'!$F184</f>
        <v>0.15295150318191794</v>
      </c>
      <c r="N184" s="2">
        <f>'Number of Firms per 1000 Capita'!N184/'Number of Firms per 1000 Capita'!$F184</f>
        <v>3.9938556067588324E-2</v>
      </c>
      <c r="O184" s="2">
        <f>'Number of Firms per 1000 Capita'!O184/'Number of Firms per 1000 Capita'!$F184</f>
        <v>1.7665130568356377E-2</v>
      </c>
      <c r="P184" s="2">
        <f>'Number of Firms per 1000 Capita'!P184/'Number of Firms per 1000 Capita'!$F184</f>
        <v>1.0094360324775073E-2</v>
      </c>
      <c r="Q184" s="2">
        <f>'Number of Firms per 1000 Capita'!Q184/'Number of Firms per 1000 Capita'!$F184</f>
        <v>8.0754882598200586E-2</v>
      </c>
      <c r="R184" s="2">
        <f>'Number of Firms per 1000 Capita'!R184/'Number of Firms per 1000 Capita'!$F184</f>
        <v>0.11213517665130569</v>
      </c>
      <c r="S184" s="2">
        <f>'Number of Firms per 1000 Capita'!S184/'Number of Firms per 1000 Capita'!$F184</f>
        <v>7.9877112135176648E-2</v>
      </c>
      <c r="T184" s="2">
        <f>'Number of Firms per 1000 Capita'!T184/'Number of Firms per 1000 Capita'!$F184</f>
        <v>2.0517884573184115E-2</v>
      </c>
      <c r="U184" s="2">
        <f>'Number of Firms per 1000 Capita'!U184/'Number of Firms per 1000 Capita'!$F184</f>
        <v>6.319947333772219E-2</v>
      </c>
      <c r="V184" s="2">
        <f>'Number of Firms per 1000 Capita'!V184/'Number of Firms per 1000 Capita'!$F184</f>
        <v>5.3105113012947118E-2</v>
      </c>
      <c r="W184" s="2">
        <f>'Number of Firms per 1000 Capita'!W184/'Number of Firms per 1000 Capita'!$F184</f>
        <v>3.7963572525784514E-2</v>
      </c>
      <c r="X184" s="2">
        <f>'Number of Firms per 1000 Capita'!X184/'Number of Firms per 1000 Capita'!$F184</f>
        <v>0.13199473337722187</v>
      </c>
      <c r="Y184" s="2">
        <f>'Number of Firms per 1000 Capita'!Y184/'Number of Firms per 1000 Capita'!$F184</f>
        <v>3.2916392363396977E-3</v>
      </c>
      <c r="Z184" s="2">
        <f>'Number of Firms per 1000 Capita'!Z184/'Number of Firms per 1000 Capita'!$F184</f>
        <v>0</v>
      </c>
    </row>
    <row r="185" spans="1:26" x14ac:dyDescent="0.45">
      <c r="A185" s="2" t="s">
        <v>672</v>
      </c>
      <c r="B185" s="2">
        <v>62273</v>
      </c>
      <c r="C185" s="2" t="s">
        <v>492</v>
      </c>
      <c r="D185" s="2">
        <v>46.400408900000002</v>
      </c>
      <c r="E185" s="2">
        <v>-117.0011889</v>
      </c>
      <c r="F185" s="3">
        <f t="shared" si="2"/>
        <v>1.0014137606032048</v>
      </c>
      <c r="G185" s="2">
        <f>'Number of Firms per 1000 Capita'!G185/'Number of Firms per 1000 Capita'!$F185</f>
        <v>1.3666352497643731E-2</v>
      </c>
      <c r="H185" s="2">
        <f>'Number of Firms per 1000 Capita'!H185/'Number of Firms per 1000 Capita'!$F185</f>
        <v>7.0688030160226201E-3</v>
      </c>
      <c r="I185" s="2">
        <f>'Number of Firms per 1000 Capita'!I185/'Number of Firms per 1000 Capita'!$F185</f>
        <v>0</v>
      </c>
      <c r="J185" s="2">
        <f>'Number of Firms per 1000 Capita'!J185/'Number of Firms per 1000 Capita'!$F185</f>
        <v>0.10532516493873703</v>
      </c>
      <c r="K185" s="2">
        <f>'Number of Firms per 1000 Capita'!K185/'Number of Firms per 1000 Capita'!$F185</f>
        <v>3.605089538171536E-2</v>
      </c>
      <c r="L185" s="2">
        <f>'Number of Firms per 1000 Capita'!L185/'Number of Firms per 1000 Capita'!$F185</f>
        <v>2.6625824693685202E-2</v>
      </c>
      <c r="M185" s="2">
        <f>'Number of Firms per 1000 Capita'!M185/'Number of Firms per 1000 Capita'!$F185</f>
        <v>0.1430254476908577</v>
      </c>
      <c r="N185" s="2">
        <f>'Number of Firms per 1000 Capita'!N185/'Number of Firms per 1000 Capita'!$F185</f>
        <v>3.8171536286522145E-2</v>
      </c>
      <c r="O185" s="2">
        <f>'Number of Firms per 1000 Capita'!O185/'Number of Firms per 1000 Capita'!$F185</f>
        <v>1.5080113100848258E-2</v>
      </c>
      <c r="P185" s="2">
        <f>'Number of Firms per 1000 Capita'!P185/'Number of Firms per 1000 Capita'!$F185</f>
        <v>4.2412818096135722E-2</v>
      </c>
      <c r="Q185" s="2">
        <f>'Number of Firms per 1000 Capita'!Q185/'Number of Firms per 1000 Capita'!$F185</f>
        <v>9.6842601319509891E-2</v>
      </c>
      <c r="R185" s="2">
        <f>'Number of Firms per 1000 Capita'!R185/'Number of Firms per 1000 Capita'!$F185</f>
        <v>0.12205466540999058</v>
      </c>
      <c r="S185" s="2">
        <f>'Number of Firms per 1000 Capita'!S185/'Number of Firms per 1000 Capita'!$F185</f>
        <v>6.9745523091423192E-2</v>
      </c>
      <c r="T185" s="2">
        <f>'Number of Firms per 1000 Capita'!T185/'Number of Firms per 1000 Capita'!$F185</f>
        <v>1.9557021677662583E-2</v>
      </c>
      <c r="U185" s="2">
        <f>'Number of Firms per 1000 Capita'!U185/'Number of Firms per 1000 Capita'!$F185</f>
        <v>8.0113100848256361E-2</v>
      </c>
      <c r="V185" s="2">
        <f>'Number of Firms per 1000 Capita'!V185/'Number of Firms per 1000 Capita'!$F185</f>
        <v>3.1338360037700283E-2</v>
      </c>
      <c r="W185" s="2">
        <f>'Number of Firms per 1000 Capita'!W185/'Number of Firms per 1000 Capita'!$F185</f>
        <v>1.9792648444863337E-2</v>
      </c>
      <c r="X185" s="2">
        <f>'Number of Firms per 1000 Capita'!X185/'Number of Firms per 1000 Capita'!$F185</f>
        <v>0.13454288407163054</v>
      </c>
      <c r="Y185" s="2">
        <f>'Number of Firms per 1000 Capita'!Y185/'Number of Firms per 1000 Capita'!$F185</f>
        <v>0</v>
      </c>
      <c r="Z185" s="2">
        <f>'Number of Firms per 1000 Capita'!Z185/'Number of Firms per 1000 Capita'!$F185</f>
        <v>0</v>
      </c>
    </row>
    <row r="186" spans="1:26" x14ac:dyDescent="0.45">
      <c r="A186" s="2" t="s">
        <v>673</v>
      </c>
      <c r="B186" s="2">
        <v>107317</v>
      </c>
      <c r="C186" s="2" t="s">
        <v>484</v>
      </c>
      <c r="D186" s="2">
        <v>44.100351000000003</v>
      </c>
      <c r="E186" s="2">
        <v>-70.214776400000005</v>
      </c>
      <c r="F186" s="3">
        <f t="shared" si="2"/>
        <v>0.99973308421193119</v>
      </c>
      <c r="G186" s="2">
        <f>'Number of Firms per 1000 Capita'!G186/'Number of Firms per 1000 Capita'!$F186</f>
        <v>2.2020552515681302E-2</v>
      </c>
      <c r="H186" s="2">
        <f>'Number of Firms per 1000 Capita'!H186/'Number of Firms per 1000 Capita'!$F186</f>
        <v>0</v>
      </c>
      <c r="I186" s="2">
        <f>'Number of Firms per 1000 Capita'!I186/'Number of Firms per 1000 Capita'!$F186</f>
        <v>0</v>
      </c>
      <c r="J186" s="2">
        <f>'Number of Firms per 1000 Capita'!J186/'Number of Firms per 1000 Capita'!$F186</f>
        <v>0.18830908848258374</v>
      </c>
      <c r="K186" s="2">
        <f>'Number of Firms per 1000 Capita'!K186/'Number of Firms per 1000 Capita'!$F186</f>
        <v>3.5766715601227808E-2</v>
      </c>
      <c r="L186" s="2">
        <f>'Number of Firms per 1000 Capita'!L186/'Number of Firms per 1000 Capita'!$F186</f>
        <v>2.5890831442679833E-2</v>
      </c>
      <c r="M186" s="2">
        <f>'Number of Firms per 1000 Capita'!M186/'Number of Firms per 1000 Capita'!$F186</f>
        <v>0.11610836780995595</v>
      </c>
      <c r="N186" s="2">
        <f>'Number of Firms per 1000 Capita'!N186/'Number of Firms per 1000 Capita'!$F186</f>
        <v>2.1887094621646869E-2</v>
      </c>
      <c r="O186" s="2">
        <f>'Number of Firms per 1000 Capita'!O186/'Number of Firms per 1000 Capita'!$F186</f>
        <v>8.8082210062725205E-3</v>
      </c>
      <c r="P186" s="2">
        <f>'Number of Firms per 1000 Capita'!P186/'Number of Firms per 1000 Capita'!$F186</f>
        <v>1.9618310423061523E-2</v>
      </c>
      <c r="Q186" s="2">
        <f>'Number of Firms per 1000 Capita'!Q186/'Number of Firms per 1000 Capita'!$F186</f>
        <v>9.9025757373548629E-2</v>
      </c>
      <c r="R186" s="2">
        <f>'Number of Firms per 1000 Capita'!R186/'Number of Firms per 1000 Capita'!$F186</f>
        <v>8.6080341652208722E-2</v>
      </c>
      <c r="S186" s="2">
        <f>'Number of Firms per 1000 Capita'!S186/'Number of Firms per 1000 Capita'!$F186</f>
        <v>7.3268383824903235E-2</v>
      </c>
      <c r="T186" s="2">
        <f>'Number of Firms per 1000 Capita'!T186/'Number of Firms per 1000 Capita'!$F186</f>
        <v>1.4546910449753101E-2</v>
      </c>
      <c r="U186" s="2">
        <f>'Number of Firms per 1000 Capita'!U186/'Number of Firms per 1000 Capita'!$F186</f>
        <v>0.10730014680368344</v>
      </c>
      <c r="V186" s="2">
        <f>'Number of Firms per 1000 Capita'!V186/'Number of Firms per 1000 Capita'!$F186</f>
        <v>4.2706526091018285E-2</v>
      </c>
      <c r="W186" s="2">
        <f>'Number of Firms per 1000 Capita'!W186/'Number of Firms per 1000 Capita'!$F186</f>
        <v>4.1105031362605092E-2</v>
      </c>
      <c r="X186" s="2">
        <f>'Number of Firms per 1000 Capita'!X186/'Number of Firms per 1000 Capita'!$F186</f>
        <v>9.7290804751101023E-2</v>
      </c>
      <c r="Y186" s="2">
        <f>'Number of Firms per 1000 Capita'!Y186/'Number of Firms per 1000 Capita'!$F186</f>
        <v>0</v>
      </c>
      <c r="Z186" s="2">
        <f>'Number of Firms per 1000 Capita'!Z186/'Number of Firms per 1000 Capita'!$F186</f>
        <v>0</v>
      </c>
    </row>
    <row r="187" spans="1:26" x14ac:dyDescent="0.45">
      <c r="A187" s="2" t="s">
        <v>674</v>
      </c>
      <c r="B187" s="2">
        <v>500689</v>
      </c>
      <c r="C187" s="2" t="s">
        <v>514</v>
      </c>
      <c r="D187" s="2">
        <v>38.040583699999999</v>
      </c>
      <c r="E187" s="2">
        <v>-84.503716400000002</v>
      </c>
      <c r="F187" s="3">
        <f t="shared" si="2"/>
        <v>1.0034021424302333</v>
      </c>
      <c r="G187" s="2">
        <f>'Number of Firms per 1000 Capita'!G187/'Number of Firms per 1000 Capita'!$F187</f>
        <v>1.2758034113374098E-2</v>
      </c>
      <c r="H187" s="2">
        <f>'Number of Firms per 1000 Capita'!H187/'Number of Firms per 1000 Capita'!$F187</f>
        <v>1.6091214197048412E-3</v>
      </c>
      <c r="I187" s="2">
        <f>'Number of Firms per 1000 Capita'!I187/'Number of Firms per 1000 Capita'!$F187</f>
        <v>1.1493724426463151E-3</v>
      </c>
      <c r="J187" s="2">
        <f>'Number of Firms per 1000 Capita'!J187/'Number of Firms per 1000 Capita'!$F187</f>
        <v>0.11273044917475057</v>
      </c>
      <c r="K187" s="2">
        <f>'Number of Firms per 1000 Capita'!K187/'Number of Firms per 1000 Capita'!$F187</f>
        <v>1.8895682957105423E-2</v>
      </c>
      <c r="L187" s="2">
        <f>'Number of Firms per 1000 Capita'!L187/'Number of Firms per 1000 Capita'!$F187</f>
        <v>2.2343800285044364E-2</v>
      </c>
      <c r="M187" s="2">
        <f>'Number of Firms per 1000 Capita'!M187/'Number of Firms per 1000 Capita'!$F187</f>
        <v>0.10079996322008183</v>
      </c>
      <c r="N187" s="2">
        <f>'Number of Firms per 1000 Capita'!N187/'Number of Firms per 1000 Capita'!$F187</f>
        <v>2.9446921980598593E-2</v>
      </c>
      <c r="O187" s="2">
        <f>'Number of Firms per 1000 Capita'!O187/'Number of Firms per 1000 Capita'!$F187</f>
        <v>1.1769573812698267E-2</v>
      </c>
      <c r="P187" s="2">
        <f>'Number of Firms per 1000 Capita'!P187/'Number of Firms per 1000 Capita'!$F187</f>
        <v>3.9377499885062756E-2</v>
      </c>
      <c r="Q187" s="2">
        <f>'Number of Firms per 1000 Capita'!Q187/'Number of Firms per 1000 Capita'!$F187</f>
        <v>0.10859270838122385</v>
      </c>
      <c r="R187" s="2">
        <f>'Number of Firms per 1000 Capita'!R187/'Number of Firms per 1000 Capita'!$F187</f>
        <v>0.1546825433313411</v>
      </c>
      <c r="S187" s="2">
        <f>'Number of Firms per 1000 Capita'!S187/'Number of Firms per 1000 Capita'!$F187</f>
        <v>8.7605167578502133E-2</v>
      </c>
      <c r="T187" s="2">
        <f>'Number of Firms per 1000 Capita'!T187/'Number of Firms per 1000 Capita'!$F187</f>
        <v>2.7676888418923268E-2</v>
      </c>
      <c r="U187" s="2">
        <f>'Number of Firms per 1000 Capita'!U187/'Number of Firms per 1000 Capita'!$F187</f>
        <v>8.6823594317502653E-2</v>
      </c>
      <c r="V187" s="2">
        <f>'Number of Firms per 1000 Capita'!V187/'Number of Firms per 1000 Capita'!$F187</f>
        <v>5.1491885430554919E-2</v>
      </c>
      <c r="W187" s="2">
        <f>'Number of Firms per 1000 Capita'!W187/'Number of Firms per 1000 Capita'!$F187</f>
        <v>2.7607926072364491E-2</v>
      </c>
      <c r="X187" s="2">
        <f>'Number of Firms per 1000 Capita'!X187/'Number of Firms per 1000 Capita'!$F187</f>
        <v>0.10477679187163809</v>
      </c>
      <c r="Y187" s="2">
        <f>'Number of Firms per 1000 Capita'!Y187/'Number of Firms per 1000 Capita'!$F187</f>
        <v>2.1378327433221461E-3</v>
      </c>
      <c r="Z187" s="2">
        <f>'Number of Firms per 1000 Capita'!Z187/'Number of Firms per 1000 Capita'!$F187</f>
        <v>1.1263849937933887E-3</v>
      </c>
    </row>
    <row r="188" spans="1:26" x14ac:dyDescent="0.45">
      <c r="A188" s="2" t="s">
        <v>675</v>
      </c>
      <c r="B188" s="2">
        <v>104157</v>
      </c>
      <c r="C188" s="2" t="s">
        <v>447</v>
      </c>
      <c r="D188" s="2">
        <v>40.742550999999999</v>
      </c>
      <c r="E188" s="2">
        <v>-84.105225599999997</v>
      </c>
      <c r="F188" s="3">
        <f t="shared" si="2"/>
        <v>1.0022062879205738</v>
      </c>
      <c r="G188" s="2">
        <f>'Number of Firms per 1000 Capita'!G188/'Number of Firms per 1000 Capita'!$F188</f>
        <v>7.1704357418643141E-3</v>
      </c>
      <c r="H188" s="2">
        <f>'Number of Firms per 1000 Capita'!H188/'Number of Firms per 1000 Capita'!$F188</f>
        <v>0</v>
      </c>
      <c r="I188" s="2">
        <f>'Number of Firms per 1000 Capita'!I188/'Number of Firms per 1000 Capita'!$F188</f>
        <v>0</v>
      </c>
      <c r="J188" s="2">
        <f>'Number of Firms per 1000 Capita'!J188/'Number of Firms per 1000 Capita'!$F188</f>
        <v>0.12355212355212354</v>
      </c>
      <c r="K188" s="2">
        <f>'Number of Firms per 1000 Capita'!K188/'Number of Firms per 1000 Capita'!$F188</f>
        <v>2.4958632101489246E-2</v>
      </c>
      <c r="L188" s="2">
        <f>'Number of Firms per 1000 Capita'!L188/'Number of Firms per 1000 Capita'!$F188</f>
        <v>3.0474351902923334E-2</v>
      </c>
      <c r="M188" s="2">
        <f>'Number of Firms per 1000 Capita'!M188/'Number of Firms per 1000 Capita'!$F188</f>
        <v>0.13196359624931053</v>
      </c>
      <c r="N188" s="2">
        <f>'Number of Firms per 1000 Capita'!N188/'Number of Firms per 1000 Capita'!$F188</f>
        <v>4.5091009376723661E-2</v>
      </c>
      <c r="O188" s="2">
        <f>'Number of Firms per 1000 Capita'!O188/'Number of Firms per 1000 Capita'!$F188</f>
        <v>1.6960838389409819E-2</v>
      </c>
      <c r="P188" s="2">
        <f>'Number of Firms per 1000 Capita'!P188/'Number of Firms per 1000 Capita'!$F188</f>
        <v>2.5372311086596801E-2</v>
      </c>
      <c r="Q188" s="2">
        <f>'Number of Firms per 1000 Capita'!Q188/'Number of Firms per 1000 Capita'!$F188</f>
        <v>8.3149476006618872E-2</v>
      </c>
      <c r="R188" s="2">
        <f>'Number of Firms per 1000 Capita'!R188/'Number of Firms per 1000 Capita'!$F188</f>
        <v>0.10107556536127965</v>
      </c>
      <c r="S188" s="2">
        <f>'Number of Firms per 1000 Capita'!S188/'Number of Firms per 1000 Capita'!$F188</f>
        <v>0.10273028130170987</v>
      </c>
      <c r="T188" s="2">
        <f>'Number of Firms per 1000 Capita'!T188/'Number of Firms per 1000 Capita'!$F188</f>
        <v>1.5030336458907887E-2</v>
      </c>
      <c r="U188" s="2">
        <f>'Number of Firms per 1000 Capita'!U188/'Number of Firms per 1000 Capita'!$F188</f>
        <v>0.10079977937120795</v>
      </c>
      <c r="V188" s="2">
        <f>'Number of Firms per 1000 Capita'!V188/'Number of Firms per 1000 Capita'!$F188</f>
        <v>2.261445118587976E-2</v>
      </c>
      <c r="W188" s="2">
        <f>'Number of Firms per 1000 Capita'!W188/'Number of Firms per 1000 Capita'!$F188</f>
        <v>3.9713182570325425E-2</v>
      </c>
      <c r="X188" s="2">
        <f>'Number of Firms per 1000 Capita'!X188/'Number of Firms per 1000 Capita'!$F188</f>
        <v>0.13154991726420298</v>
      </c>
      <c r="Y188" s="2">
        <f>'Number of Firms per 1000 Capita'!Y188/'Number of Firms per 1000 Capita'!$F188</f>
        <v>0</v>
      </c>
      <c r="Z188" s="2">
        <f>'Number of Firms per 1000 Capita'!Z188/'Number of Firms per 1000 Capita'!$F188</f>
        <v>0</v>
      </c>
    </row>
    <row r="189" spans="1:26" x14ac:dyDescent="0.45">
      <c r="A189" s="2" t="s">
        <v>676</v>
      </c>
      <c r="B189" s="2">
        <v>323402</v>
      </c>
      <c r="C189" s="2" t="s">
        <v>677</v>
      </c>
      <c r="D189" s="2">
        <v>40.809722000000001</v>
      </c>
      <c r="E189" s="2">
        <v>-96.675278000000006</v>
      </c>
      <c r="F189" s="3">
        <f t="shared" si="2"/>
        <v>1.0039900986441053</v>
      </c>
      <c r="G189" s="2">
        <f>'Number of Firms per 1000 Capita'!G189/'Number of Firms per 1000 Capita'!$F189</f>
        <v>7.2782354897107165E-3</v>
      </c>
      <c r="H189" s="2">
        <f>'Number of Firms per 1000 Capita'!H189/'Number of Firms per 1000 Capita'!$F189</f>
        <v>0</v>
      </c>
      <c r="I189" s="2">
        <f>'Number of Firms per 1000 Capita'!I189/'Number of Firms per 1000 Capita'!$F189</f>
        <v>0</v>
      </c>
      <c r="J189" s="2">
        <f>'Number of Firms per 1000 Capita'!J189/'Number of Firms per 1000 Capita'!$F189</f>
        <v>0.10994938485979235</v>
      </c>
      <c r="K189" s="2">
        <f>'Number of Firms per 1000 Capita'!K189/'Number of Firms per 1000 Capita'!$F189</f>
        <v>1.8805187128237338E-2</v>
      </c>
      <c r="L189" s="2">
        <f>'Number of Firms per 1000 Capita'!L189/'Number of Firms per 1000 Capita'!$F189</f>
        <v>2.1465252890974246E-2</v>
      </c>
      <c r="M189" s="2">
        <f>'Number of Firms per 1000 Capita'!M189/'Number of Firms per 1000 Capita'!$F189</f>
        <v>0.11504784423837144</v>
      </c>
      <c r="N189" s="2">
        <f>'Number of Firms per 1000 Capita'!N189/'Number of Firms per 1000 Capita'!$F189</f>
        <v>2.9777958399527096E-2</v>
      </c>
      <c r="O189" s="2">
        <f>'Number of Firms per 1000 Capita'!O189/'Number of Firms per 1000 Capita'!$F189</f>
        <v>1.3965345254368787E-2</v>
      </c>
      <c r="P189" s="2">
        <f>'Number of Firms per 1000 Capita'!P189/'Number of Firms per 1000 Capita'!$F189</f>
        <v>5.3829386337606672E-2</v>
      </c>
      <c r="Q189" s="2">
        <f>'Number of Firms per 1000 Capita'!Q189/'Number of Firms per 1000 Capita'!$F189</f>
        <v>8.6304355857686477E-2</v>
      </c>
      <c r="R189" s="2">
        <f>'Number of Firms per 1000 Capita'!R189/'Number of Firms per 1000 Capita'!$F189</f>
        <v>0.1178926367901873</v>
      </c>
      <c r="S189" s="2">
        <f>'Number of Firms per 1000 Capita'!S189/'Number of Firms per 1000 Capita'!$F189</f>
        <v>7.8989175010159965E-2</v>
      </c>
      <c r="T189" s="2">
        <f>'Number of Firms per 1000 Capita'!T189/'Number of Firms per 1000 Capita'!$F189</f>
        <v>2.4457826874053276E-2</v>
      </c>
      <c r="U189" s="2">
        <f>'Number of Firms per 1000 Capita'!U189/'Number of Firms per 1000 Capita'!$F189</f>
        <v>0.10455536261868696</v>
      </c>
      <c r="V189" s="2">
        <f>'Number of Firms per 1000 Capita'!V189/'Number of Firms per 1000 Capita'!$F189</f>
        <v>5.3459932759448776E-2</v>
      </c>
      <c r="W189" s="2">
        <f>'Number of Firms per 1000 Capita'!W189/'Number of Firms per 1000 Capita'!$F189</f>
        <v>2.6933165847711233E-2</v>
      </c>
      <c r="X189" s="2">
        <f>'Number of Firms per 1000 Capita'!X189/'Number of Firms per 1000 Capita'!$F189</f>
        <v>0.13965345254368786</v>
      </c>
      <c r="Y189" s="2">
        <f>'Number of Firms per 1000 Capita'!Y189/'Number of Firms per 1000 Capita'!$F189</f>
        <v>1.6255957438947796E-3</v>
      </c>
      <c r="Z189" s="2">
        <f>'Number of Firms per 1000 Capita'!Z189/'Number of Firms per 1000 Capita'!$F189</f>
        <v>0</v>
      </c>
    </row>
    <row r="190" spans="1:26" x14ac:dyDescent="0.45">
      <c r="A190" s="2" t="s">
        <v>678</v>
      </c>
      <c r="B190" s="2">
        <v>730346</v>
      </c>
      <c r="C190" s="2" t="s">
        <v>593</v>
      </c>
      <c r="D190" s="2">
        <v>34.746480900000002</v>
      </c>
      <c r="E190" s="2">
        <v>-92.289594800000003</v>
      </c>
      <c r="F190" s="3">
        <f t="shared" si="2"/>
        <v>1.0048126219693712</v>
      </c>
      <c r="G190" s="2">
        <f>'Number of Firms per 1000 Capita'!G190/'Number of Firms per 1000 Capita'!$F190</f>
        <v>7.4091224820560311E-3</v>
      </c>
      <c r="H190" s="2">
        <f>'Number of Firms per 1000 Capita'!H190/'Number of Firms per 1000 Capita'!$F190</f>
        <v>2.1995832368603844E-3</v>
      </c>
      <c r="I190" s="2">
        <f>'Number of Firms per 1000 Capita'!I190/'Number of Firms per 1000 Capita'!$F190</f>
        <v>6.1191413356266329E-4</v>
      </c>
      <c r="J190" s="2">
        <f>'Number of Firms per 1000 Capita'!J190/'Number of Firms per 1000 Capita'!$F190</f>
        <v>0.12921311150067805</v>
      </c>
      <c r="K190" s="2">
        <f>'Number of Firms per 1000 Capita'!K190/'Number of Firms per 1000 Capita'!$F190</f>
        <v>1.4421327688287633E-2</v>
      </c>
      <c r="L190" s="2">
        <f>'Number of Firms per 1000 Capita'!L190/'Number of Firms per 1000 Capita'!$F190</f>
        <v>2.603115800615222E-2</v>
      </c>
      <c r="M190" s="2">
        <f>'Number of Firms per 1000 Capita'!M190/'Number of Firms per 1000 Capita'!$F190</f>
        <v>0.10293388019713559</v>
      </c>
      <c r="N190" s="2">
        <f>'Number of Firms per 1000 Capita'!N190/'Number of Firms per 1000 Capita'!$F190</f>
        <v>3.6648695134455726E-2</v>
      </c>
      <c r="O190" s="2">
        <f>'Number of Firms per 1000 Capita'!O190/'Number of Firms per 1000 Capita'!$F190</f>
        <v>1.235405021003539E-2</v>
      </c>
      <c r="P190" s="2">
        <f>'Number of Firms per 1000 Capita'!P190/'Number of Firms per 1000 Capita'!$F190</f>
        <v>5.1218866801177522E-2</v>
      </c>
      <c r="Q190" s="2">
        <f>'Number of Firms per 1000 Capita'!Q190/'Number of Firms per 1000 Capita'!$F190</f>
        <v>8.7950253034763337E-2</v>
      </c>
      <c r="R190" s="2">
        <f>'Number of Firms per 1000 Capita'!R190/'Number of Firms per 1000 Capita'!$F190</f>
        <v>0.12249859425131478</v>
      </c>
      <c r="S190" s="2">
        <f>'Number of Firms per 1000 Capita'!S190/'Number of Firms per 1000 Capita'!$F190</f>
        <v>9.717857969768133E-2</v>
      </c>
      <c r="T190" s="2">
        <f>'Number of Firms per 1000 Capita'!T190/'Number of Firms per 1000 Capita'!$F190</f>
        <v>2.3996956967552011E-2</v>
      </c>
      <c r="U190" s="2">
        <f>'Number of Firms per 1000 Capita'!U190/'Number of Firms per 1000 Capita'!$F190</f>
        <v>8.7884100155459263E-2</v>
      </c>
      <c r="V190" s="2">
        <f>'Number of Firms per 1000 Capita'!V190/'Number of Firms per 1000 Capita'!$F190</f>
        <v>3.9179042767836465E-2</v>
      </c>
      <c r="W190" s="2">
        <f>'Number of Firms per 1000 Capita'!W190/'Number of Firms per 1000 Capita'!$F190</f>
        <v>2.6146925544934346E-2</v>
      </c>
      <c r="X190" s="2">
        <f>'Number of Firms per 1000 Capita'!X190/'Number of Firms per 1000 Capita'!$F190</f>
        <v>0.13495187378030629</v>
      </c>
      <c r="Y190" s="2">
        <f>'Number of Firms per 1000 Capita'!Y190/'Number of Firms per 1000 Capita'!$F190</f>
        <v>1.9845863791221512E-3</v>
      </c>
      <c r="Z190" s="2">
        <f>'Number of Firms per 1000 Capita'!Z190/'Number of Firms per 1000 Capita'!$F190</f>
        <v>0</v>
      </c>
    </row>
    <row r="191" spans="1:26" x14ac:dyDescent="0.45">
      <c r="A191" s="2" t="s">
        <v>679</v>
      </c>
      <c r="B191" s="2">
        <v>133408</v>
      </c>
      <c r="C191" s="2" t="s">
        <v>508</v>
      </c>
      <c r="D191" s="2">
        <v>41.736980299999999</v>
      </c>
      <c r="E191" s="2">
        <v>-111.8338359</v>
      </c>
      <c r="F191" s="3">
        <f t="shared" si="2"/>
        <v>1.0006064281382656</v>
      </c>
      <c r="G191" s="2">
        <f>'Number of Firms per 1000 Capita'!G191/'Number of Firms per 1000 Capita'!$F191</f>
        <v>8.6632591180802222E-3</v>
      </c>
      <c r="H191" s="2">
        <f>'Number of Firms per 1000 Capita'!H191/'Number of Firms per 1000 Capita'!$F191</f>
        <v>3.2054058736896824E-3</v>
      </c>
      <c r="I191" s="2">
        <f>'Number of Firms per 1000 Capita'!I191/'Number of Firms per 1000 Capita'!$F191</f>
        <v>2.5123451442432645E-3</v>
      </c>
      <c r="J191" s="2">
        <f>'Number of Firms per 1000 Capita'!J191/'Number of Firms per 1000 Capita'!$F191</f>
        <v>0.11556787663519016</v>
      </c>
      <c r="K191" s="2">
        <f>'Number of Firms per 1000 Capita'!K191/'Number of Firms per 1000 Capita'!$F191</f>
        <v>3.725201420774496E-2</v>
      </c>
      <c r="L191" s="2">
        <f>'Number of Firms per 1000 Capita'!L191/'Number of Firms per 1000 Capita'!$F191</f>
        <v>2.0012128562765314E-2</v>
      </c>
      <c r="M191" s="2">
        <f>'Number of Firms per 1000 Capita'!M191/'Number of Firms per 1000 Capita'!$F191</f>
        <v>0.124837563891536</v>
      </c>
      <c r="N191" s="2">
        <f>'Number of Firms per 1000 Capita'!N191/'Number of Firms per 1000 Capita'!$F191</f>
        <v>3.0927835051546393E-2</v>
      </c>
      <c r="O191" s="2">
        <f>'Number of Firms per 1000 Capita'!O191/'Number of Firms per 1000 Capita'!$F191</f>
        <v>1.1955297582950705E-2</v>
      </c>
      <c r="P191" s="2">
        <f>'Number of Firms per 1000 Capita'!P191/'Number of Firms per 1000 Capita'!$F191</f>
        <v>5.3105778393831758E-2</v>
      </c>
      <c r="Q191" s="2">
        <f>'Number of Firms per 1000 Capita'!Q191/'Number of Firms per 1000 Capita'!$F191</f>
        <v>0.12804296976522567</v>
      </c>
      <c r="R191" s="2">
        <f>'Number of Firms per 1000 Capita'!R191/'Number of Firms per 1000 Capita'!$F191</f>
        <v>0.12596378757688645</v>
      </c>
      <c r="S191" s="2">
        <f>'Number of Firms per 1000 Capita'!S191/'Number of Firms per 1000 Capita'!$F191</f>
        <v>6.3761587109070428E-2</v>
      </c>
      <c r="T191" s="2">
        <f>'Number of Firms per 1000 Capita'!T191/'Number of Firms per 1000 Capita'!$F191</f>
        <v>2.8415489907303131E-2</v>
      </c>
      <c r="U191" s="2">
        <f>'Number of Firms per 1000 Capita'!U191/'Number of Firms per 1000 Capita'!$F191</f>
        <v>7.450402841548992E-2</v>
      </c>
      <c r="V191" s="2">
        <f>'Number of Firms per 1000 Capita'!V191/'Number of Firms per 1000 Capita'!$F191</f>
        <v>4.3662825955124322E-2</v>
      </c>
      <c r="W191" s="2">
        <f>'Number of Firms per 1000 Capita'!W191/'Number of Firms per 1000 Capita'!$F191</f>
        <v>2.0012128562765314E-2</v>
      </c>
      <c r="X191" s="2">
        <f>'Number of Firms per 1000 Capita'!X191/'Number of Firms per 1000 Capita'!$F191</f>
        <v>0.10820410638482196</v>
      </c>
      <c r="Y191" s="2">
        <f>'Number of Firms per 1000 Capita'!Y191/'Number of Firms per 1000 Capita'!$F191</f>
        <v>0</v>
      </c>
      <c r="Z191" s="2">
        <f>'Number of Firms per 1000 Capita'!Z191/'Number of Firms per 1000 Capita'!$F191</f>
        <v>0</v>
      </c>
    </row>
    <row r="192" spans="1:26" x14ac:dyDescent="0.45">
      <c r="A192" s="2" t="s">
        <v>680</v>
      </c>
      <c r="B192" s="2">
        <v>216934</v>
      </c>
      <c r="C192" s="2" t="s">
        <v>445</v>
      </c>
      <c r="D192" s="2">
        <v>32.500703700000003</v>
      </c>
      <c r="E192" s="2">
        <v>-94.740489100000005</v>
      </c>
      <c r="F192" s="3">
        <f t="shared" si="2"/>
        <v>1.0036477331943721</v>
      </c>
      <c r="G192" s="2">
        <f>'Number of Firms per 1000 Capita'!G192/'Number of Firms per 1000 Capita'!$F192</f>
        <v>7.7586706039024953E-3</v>
      </c>
      <c r="H192" s="2">
        <f>'Number of Firms per 1000 Capita'!H192/'Number of Firms per 1000 Capita'!$F192</f>
        <v>7.7992009727288522E-2</v>
      </c>
      <c r="I192" s="2">
        <f>'Number of Firms per 1000 Capita'!I192/'Number of Firms per 1000 Capita'!$F192</f>
        <v>3.1845289792137113E-3</v>
      </c>
      <c r="J192" s="2">
        <f>'Number of Firms per 1000 Capita'!J192/'Number of Firms per 1000 Capita'!$F192</f>
        <v>0.10283133576515545</v>
      </c>
      <c r="K192" s="2">
        <f>'Number of Firms per 1000 Capita'!K192/'Number of Firms per 1000 Capita'!$F192</f>
        <v>3.259799664176944E-2</v>
      </c>
      <c r="L192" s="2">
        <f>'Number of Firms per 1000 Capita'!L192/'Number of Firms per 1000 Capita'!$F192</f>
        <v>3.6824735105089455E-2</v>
      </c>
      <c r="M192" s="2">
        <f>'Number of Firms per 1000 Capita'!M192/'Number of Firms per 1000 Capita'!$F192</f>
        <v>0.10312083839962945</v>
      </c>
      <c r="N192" s="2">
        <f>'Number of Firms per 1000 Capita'!N192/'Number of Firms per 1000 Capita'!$F192</f>
        <v>4.8752243645417172E-2</v>
      </c>
      <c r="O192" s="2">
        <f>'Number of Firms per 1000 Capita'!O192/'Number of Firms per 1000 Capita'!$F192</f>
        <v>1.0711597475537028E-2</v>
      </c>
      <c r="P192" s="2">
        <f>'Number of Firms per 1000 Capita'!P192/'Number of Firms per 1000 Capita'!$F192</f>
        <v>4.0414567772566731E-2</v>
      </c>
      <c r="Q192" s="2">
        <f>'Number of Firms per 1000 Capita'!Q192/'Number of Firms per 1000 Capita'!$F192</f>
        <v>7.5791789705286314E-2</v>
      </c>
      <c r="R192" s="2">
        <f>'Number of Firms per 1000 Capita'!R192/'Number of Firms per 1000 Capita'!$F192</f>
        <v>0.10167332522725955</v>
      </c>
      <c r="S192" s="2">
        <f>'Number of Firms per 1000 Capita'!S192/'Number of Firms per 1000 Capita'!$F192</f>
        <v>9.1714434601354866E-2</v>
      </c>
      <c r="T192" s="2">
        <f>'Number of Firms per 1000 Capita'!T192/'Number of Firms per 1000 Capita'!$F192</f>
        <v>1.013259220658908E-2</v>
      </c>
      <c r="U192" s="2">
        <f>'Number of Firms per 1000 Capita'!U192/'Number of Firms per 1000 Capita'!$F192</f>
        <v>6.4674888541485731E-2</v>
      </c>
      <c r="V192" s="2">
        <f>'Number of Firms per 1000 Capita'!V192/'Number of Firms per 1000 Capita'!$F192</f>
        <v>2.1133692316600082E-2</v>
      </c>
      <c r="W192" s="2">
        <f>'Number of Firms per 1000 Capita'!W192/'Number of Firms per 1000 Capita'!$F192</f>
        <v>4.3656997278675232E-2</v>
      </c>
      <c r="X192" s="2">
        <f>'Number of Firms per 1000 Capita'!X192/'Number of Firms per 1000 Capita'!$F192</f>
        <v>0.13068148920155173</v>
      </c>
      <c r="Y192" s="2">
        <f>'Number of Firms per 1000 Capita'!Y192/'Number of Firms per 1000 Capita'!$F192</f>
        <v>0</v>
      </c>
      <c r="Z192" s="2">
        <f>'Number of Firms per 1000 Capita'!Z192/'Number of Firms per 1000 Capita'!$F192</f>
        <v>0</v>
      </c>
    </row>
    <row r="193" spans="1:26" x14ac:dyDescent="0.45">
      <c r="A193" s="2" t="s">
        <v>681</v>
      </c>
      <c r="B193" s="2">
        <v>103590</v>
      </c>
      <c r="C193" s="2" t="s">
        <v>492</v>
      </c>
      <c r="D193" s="2">
        <v>46.138167600000003</v>
      </c>
      <c r="E193" s="2">
        <v>-122.9381672</v>
      </c>
      <c r="F193" s="3">
        <f t="shared" si="2"/>
        <v>1.0011969904240765</v>
      </c>
      <c r="G193" s="2">
        <f>'Number of Firms per 1000 Capita'!G193/'Number of Firms per 1000 Capita'!$F193</f>
        <v>5.3693570451436391E-2</v>
      </c>
      <c r="H193" s="2">
        <f>'Number of Firms per 1000 Capita'!H193/'Number of Firms per 1000 Capita'!$F193</f>
        <v>0</v>
      </c>
      <c r="I193" s="2">
        <f>'Number of Firms per 1000 Capita'!I193/'Number of Firms per 1000 Capita'!$F193</f>
        <v>0</v>
      </c>
      <c r="J193" s="2">
        <f>'Number of Firms per 1000 Capita'!J193/'Number of Firms per 1000 Capita'!$F193</f>
        <v>9.4904240766073872E-2</v>
      </c>
      <c r="K193" s="2">
        <f>'Number of Firms per 1000 Capita'!K193/'Number of Firms per 1000 Capita'!$F193</f>
        <v>5.8310533515731872E-2</v>
      </c>
      <c r="L193" s="2">
        <f>'Number of Firms per 1000 Capita'!L193/'Number of Firms per 1000 Capita'!$F193</f>
        <v>2.1203830369357045E-2</v>
      </c>
      <c r="M193" s="2">
        <f>'Number of Firms per 1000 Capita'!M193/'Number of Firms per 1000 Capita'!$F193</f>
        <v>0.16484268125854992</v>
      </c>
      <c r="N193" s="2">
        <f>'Number of Firms per 1000 Capita'!N193/'Number of Firms per 1000 Capita'!$F193</f>
        <v>4.8050615595075237E-2</v>
      </c>
      <c r="O193" s="2">
        <f>'Number of Firms per 1000 Capita'!O193/'Number of Firms per 1000 Capita'!$F193</f>
        <v>2.2058823529411766E-2</v>
      </c>
      <c r="P193" s="2">
        <f>'Number of Firms per 1000 Capita'!P193/'Number of Firms per 1000 Capita'!$F193</f>
        <v>2.4965800273597811E-2</v>
      </c>
      <c r="Q193" s="2">
        <f>'Number of Firms per 1000 Capita'!Q193/'Number of Firms per 1000 Capita'!$F193</f>
        <v>8.2763337893296859E-2</v>
      </c>
      <c r="R193" s="2">
        <f>'Number of Firms per 1000 Capita'!R193/'Number of Firms per 1000 Capita'!$F193</f>
        <v>9.3194254445964422E-2</v>
      </c>
      <c r="S193" s="2">
        <f>'Number of Firms per 1000 Capita'!S193/'Number of Firms per 1000 Capita'!$F193</f>
        <v>7.1135430916552667E-2</v>
      </c>
      <c r="T193" s="2">
        <f>'Number of Firms per 1000 Capita'!T193/'Number of Firms per 1000 Capita'!$F193</f>
        <v>2.240082079343365E-2</v>
      </c>
      <c r="U193" s="2">
        <f>'Number of Firms per 1000 Capita'!U193/'Number of Firms per 1000 Capita'!$F193</f>
        <v>5.8994528043775647E-2</v>
      </c>
      <c r="V193" s="2">
        <f>'Number of Firms per 1000 Capita'!V193/'Number of Firms per 1000 Capita'!$F193</f>
        <v>2.8898768809849523E-2</v>
      </c>
      <c r="W193" s="2">
        <f>'Number of Firms per 1000 Capita'!W193/'Number of Firms per 1000 Capita'!$F193</f>
        <v>3.9671682626538987E-2</v>
      </c>
      <c r="X193" s="2">
        <f>'Number of Firms per 1000 Capita'!X193/'Number of Firms per 1000 Capita'!$F193</f>
        <v>0.11610807113543091</v>
      </c>
      <c r="Y193" s="2">
        <f>'Number of Firms per 1000 Capita'!Y193/'Number of Firms per 1000 Capita'!$F193</f>
        <v>0</v>
      </c>
      <c r="Z193" s="2">
        <f>'Number of Firms per 1000 Capita'!Z193/'Number of Firms per 1000 Capita'!$F193</f>
        <v>0</v>
      </c>
    </row>
    <row r="194" spans="1:26" x14ac:dyDescent="0.45">
      <c r="A194" s="2" t="s">
        <v>682</v>
      </c>
      <c r="B194" s="2">
        <v>13261538</v>
      </c>
      <c r="C194" s="2" t="s">
        <v>480</v>
      </c>
      <c r="D194" s="2">
        <v>34.052234200000001</v>
      </c>
      <c r="E194" s="2">
        <v>-118.24368490000001</v>
      </c>
      <c r="F194" s="3">
        <f t="shared" si="2"/>
        <v>1.0019708423144225</v>
      </c>
      <c r="G194" s="2">
        <f>'Number of Firms per 1000 Capita'!G194/'Number of Firms per 1000 Capita'!$F194</f>
        <v>1.2141736241330821E-3</v>
      </c>
      <c r="H194" s="2">
        <f>'Number of Firms per 1000 Capita'!H194/'Number of Firms per 1000 Capita'!$F194</f>
        <v>1.8313673198633281E-3</v>
      </c>
      <c r="I194" s="2">
        <f>'Number of Firms per 1000 Capita'!I194/'Number of Firms per 1000 Capita'!$F194</f>
        <v>4.4268150447027469E-4</v>
      </c>
      <c r="J194" s="2">
        <f>'Number of Firms per 1000 Capita'!J194/'Number of Firms per 1000 Capita'!$F194</f>
        <v>6.5954827620361201E-2</v>
      </c>
      <c r="K194" s="2">
        <f>'Number of Firms per 1000 Capita'!K194/'Number of Firms per 1000 Capita'!$F194</f>
        <v>2.3385981213324646E-2</v>
      </c>
      <c r="L194" s="2">
        <f>'Number of Firms per 1000 Capita'!L194/'Number of Firms per 1000 Capita'!$F194</f>
        <v>3.8201325079827535E-2</v>
      </c>
      <c r="M194" s="2">
        <f>'Number of Firms per 1000 Capita'!M194/'Number of Firms per 1000 Capita'!$F194</f>
        <v>7.749891014104493E-2</v>
      </c>
      <c r="N194" s="2">
        <f>'Number of Firms per 1000 Capita'!N194/'Number of Firms per 1000 Capita'!$F194</f>
        <v>3.954621439934454E-2</v>
      </c>
      <c r="O194" s="2">
        <f>'Number of Firms per 1000 Capita'!O194/'Number of Firms per 1000 Capita'!$F194</f>
        <v>2.6564259229437712E-2</v>
      </c>
      <c r="P194" s="2">
        <f>'Number of Firms per 1000 Capita'!P194/'Number of Firms per 1000 Capita'!$F194</f>
        <v>3.1246441534710071E-2</v>
      </c>
      <c r="Q194" s="2">
        <f>'Number of Firms per 1000 Capita'!Q194/'Number of Firms per 1000 Capita'!$F194</f>
        <v>9.6819902744827463E-2</v>
      </c>
      <c r="R194" s="2">
        <f>'Number of Firms per 1000 Capita'!R194/'Number of Firms per 1000 Capita'!$F194</f>
        <v>0.15985855753208769</v>
      </c>
      <c r="S194" s="2">
        <f>'Number of Firms per 1000 Capita'!S194/'Number of Firms per 1000 Capita'!$F194</f>
        <v>7.8178092723245898E-2</v>
      </c>
      <c r="T194" s="2">
        <f>'Number of Firms per 1000 Capita'!T194/'Number of Firms per 1000 Capita'!$F194</f>
        <v>2.1283749411274026E-2</v>
      </c>
      <c r="U194" s="2">
        <f>'Number of Firms per 1000 Capita'!U194/'Number of Firms per 1000 Capita'!$F194</f>
        <v>9.9307543710587379E-2</v>
      </c>
      <c r="V194" s="2">
        <f>'Number of Firms per 1000 Capita'!V194/'Number of Firms per 1000 Capita'!$F194</f>
        <v>7.1645676915271309E-2</v>
      </c>
      <c r="W194" s="2">
        <f>'Number of Firms per 1000 Capita'!W194/'Number of Firms per 1000 Capita'!$F194</f>
        <v>2.5461935117849634E-2</v>
      </c>
      <c r="X194" s="2">
        <f>'Number of Firms per 1000 Capita'!X194/'Number of Firms per 1000 Capita'!$F194</f>
        <v>0.14229077234783583</v>
      </c>
      <c r="Y194" s="2">
        <f>'Number of Firms per 1000 Capita'!Y194/'Number of Firms per 1000 Capita'!$F194</f>
        <v>9.2579054359536892E-4</v>
      </c>
      <c r="Z194" s="2">
        <f>'Number of Firms per 1000 Capita'!Z194/'Number of Firms per 1000 Capita'!$F194</f>
        <v>3.1263960133060491E-4</v>
      </c>
    </row>
    <row r="195" spans="1:26" x14ac:dyDescent="0.45">
      <c r="A195" s="2" t="s">
        <v>683</v>
      </c>
      <c r="B195" s="2">
        <v>1278203</v>
      </c>
      <c r="C195" s="2" t="s">
        <v>514</v>
      </c>
      <c r="D195" s="2">
        <v>38.252664699999997</v>
      </c>
      <c r="E195" s="2">
        <v>-85.758455699999999</v>
      </c>
      <c r="F195" s="3">
        <f t="shared" ref="F195:F258" si="3">SUM(G195:Z195)</f>
        <v>1.004607513638041</v>
      </c>
      <c r="G195" s="2">
        <f>'Number of Firms per 1000 Capita'!G195/'Number of Firms per 1000 Capita'!$F195</f>
        <v>3.6301622602746553E-3</v>
      </c>
      <c r="H195" s="2">
        <f>'Number of Firms per 1000 Capita'!H195/'Number of Firms per 1000 Capita'!$F195</f>
        <v>7.8786488615851049E-4</v>
      </c>
      <c r="I195" s="2">
        <f>'Number of Firms per 1000 Capita'!I195/'Number of Firms per 1000 Capita'!$F195</f>
        <v>6.6818920724835684E-4</v>
      </c>
      <c r="J195" s="2">
        <f>'Number of Firms per 1000 Capita'!J195/'Number of Firms per 1000 Capita'!$F195</f>
        <v>0.10950324620279044</v>
      </c>
      <c r="K195" s="2">
        <f>'Number of Firms per 1000 Capita'!K195/'Number of Firms per 1000 Capita'!$F195</f>
        <v>2.4962352026009514E-2</v>
      </c>
      <c r="L195" s="2">
        <f>'Number of Firms per 1000 Capita'!L195/'Number of Firms per 1000 Capita'!$F195</f>
        <v>2.7345892630970068E-2</v>
      </c>
      <c r="M195" s="2">
        <f>'Number of Firms per 1000 Capita'!M195/'Number of Firms per 1000 Capita'!$F195</f>
        <v>8.8081299677872954E-2</v>
      </c>
      <c r="N195" s="2">
        <f>'Number of Firms per 1000 Capita'!N195/'Number of Firms per 1000 Capita'!$F195</f>
        <v>4.3861136320571252E-2</v>
      </c>
      <c r="O195" s="2">
        <f>'Number of Firms per 1000 Capita'!O195/'Number of Firms per 1000 Capita'!$F195</f>
        <v>1.3593162529544935E-2</v>
      </c>
      <c r="P195" s="2">
        <f>'Number of Firms per 1000 Capita'!P195/'Number of Firms per 1000 Capita'!$F195</f>
        <v>4.139781192967059E-2</v>
      </c>
      <c r="Q195" s="2">
        <f>'Number of Firms per 1000 Capita'!Q195/'Number of Firms per 1000 Capita'!$F195</f>
        <v>0.11127843543995772</v>
      </c>
      <c r="R195" s="2">
        <f>'Number of Firms per 1000 Capita'!R195/'Number of Firms per 1000 Capita'!$F195</f>
        <v>0.12700581424340038</v>
      </c>
      <c r="S195" s="2">
        <f>'Number of Firms per 1000 Capita'!S195/'Number of Firms per 1000 Capita'!$F195</f>
        <v>8.593711043073271E-2</v>
      </c>
      <c r="T195" s="2">
        <f>'Number of Firms per 1000 Capita'!T195/'Number of Firms per 1000 Capita'!$F195</f>
        <v>2.5441054741650128E-2</v>
      </c>
      <c r="U195" s="2">
        <f>'Number of Firms per 1000 Capita'!U195/'Number of Firms per 1000 Capita'!$F195</f>
        <v>8.7911759132750247E-2</v>
      </c>
      <c r="V195" s="2">
        <f>'Number of Firms per 1000 Capita'!V195/'Number of Firms per 1000 Capita'!$F195</f>
        <v>5.6696352883685214E-2</v>
      </c>
      <c r="W195" s="2">
        <f>'Number of Firms per 1000 Capita'!W195/'Number of Firms per 1000 Capita'!$F195</f>
        <v>2.4643216882249106E-2</v>
      </c>
      <c r="X195" s="2">
        <f>'Number of Firms per 1000 Capita'!X195/'Number of Firms per 1000 Capita'!$F195</f>
        <v>0.12991792243021413</v>
      </c>
      <c r="Y195" s="2">
        <f>'Number of Firms per 1000 Capita'!Y195/'Number of Firms per 1000 Capita'!$F195</f>
        <v>1.9447297822899939E-3</v>
      </c>
      <c r="Z195" s="2">
        <f>'Number of Firms per 1000 Capita'!Z195/'Number of Firms per 1000 Capita'!$F195</f>
        <v>0</v>
      </c>
    </row>
    <row r="196" spans="1:26" x14ac:dyDescent="0.45">
      <c r="A196" s="2" t="s">
        <v>684</v>
      </c>
      <c r="B196" s="2">
        <v>309722</v>
      </c>
      <c r="C196" s="2" t="s">
        <v>445</v>
      </c>
      <c r="D196" s="2">
        <v>33.577863100000002</v>
      </c>
      <c r="E196" s="2">
        <v>-101.8551665</v>
      </c>
      <c r="F196" s="3">
        <f t="shared" si="3"/>
        <v>1.004251700680272</v>
      </c>
      <c r="G196" s="2">
        <f>'Number of Firms per 1000 Capita'!G196/'Number of Firms per 1000 Capita'!$F196</f>
        <v>8.9893100097181728E-3</v>
      </c>
      <c r="H196" s="2">
        <f>'Number of Firms per 1000 Capita'!H196/'Number of Firms per 1000 Capita'!$F196</f>
        <v>2.1987366375121477E-2</v>
      </c>
      <c r="I196" s="2">
        <f>'Number of Firms per 1000 Capita'!I196/'Number of Firms per 1000 Capita'!$F196</f>
        <v>0</v>
      </c>
      <c r="J196" s="2">
        <f>'Number of Firms per 1000 Capita'!J196/'Number of Firms per 1000 Capita'!$F196</f>
        <v>0.13694525429219306</v>
      </c>
      <c r="K196" s="2">
        <f>'Number of Firms per 1000 Capita'!K196/'Number of Firms per 1000 Capita'!$F196</f>
        <v>2.5348234531908001E-2</v>
      </c>
      <c r="L196" s="2">
        <f>'Number of Firms per 1000 Capita'!L196/'Number of Firms per 1000 Capita'!$F196</f>
        <v>3.1543569808875932E-2</v>
      </c>
      <c r="M196" s="2">
        <f>'Number of Firms per 1000 Capita'!M196/'Number of Firms per 1000 Capita'!$F196</f>
        <v>0.10888402980239716</v>
      </c>
      <c r="N196" s="2">
        <f>'Number of Firms per 1000 Capita'!N196/'Number of Firms per 1000 Capita'!$F196</f>
        <v>3.053126012309686E-2</v>
      </c>
      <c r="O196" s="2">
        <f>'Number of Firms per 1000 Capita'!O196/'Number of Firms per 1000 Capita'!$F196</f>
        <v>6.1548428895367678E-3</v>
      </c>
      <c r="P196" s="2">
        <f>'Number of Firms per 1000 Capita'!P196/'Number of Firms per 1000 Capita'!$F196</f>
        <v>5.7094266277939752E-2</v>
      </c>
      <c r="Q196" s="2">
        <f>'Number of Firms per 1000 Capita'!Q196/'Number of Firms per 1000 Capita'!$F196</f>
        <v>7.3655652737285401E-2</v>
      </c>
      <c r="R196" s="2">
        <f>'Number of Firms per 1000 Capita'!R196/'Number of Firms per 1000 Capita'!$F196</f>
        <v>0.11398607061872368</v>
      </c>
      <c r="S196" s="2">
        <f>'Number of Firms per 1000 Capita'!S196/'Number of Firms per 1000 Capita'!$F196</f>
        <v>8.0134434726271464E-2</v>
      </c>
      <c r="T196" s="2">
        <f>'Number of Firms per 1000 Capita'!T196/'Number of Firms per 1000 Capita'!$F196</f>
        <v>2.5226757369614515E-2</v>
      </c>
      <c r="U196" s="2">
        <f>'Number of Firms per 1000 Capita'!U196/'Number of Firms per 1000 Capita'!$F196</f>
        <v>9.5400064787819899E-2</v>
      </c>
      <c r="V196" s="2">
        <f>'Number of Firms per 1000 Capita'!V196/'Number of Firms per 1000 Capita'!$F196</f>
        <v>3.8913184321347591E-2</v>
      </c>
      <c r="W196" s="2">
        <f>'Number of Firms per 1000 Capita'!W196/'Number of Firms per 1000 Capita'!$F196</f>
        <v>2.7615808228053131E-2</v>
      </c>
      <c r="X196" s="2">
        <f>'Number of Firms per 1000 Capita'!X196/'Number of Firms per 1000 Capita'!$F196</f>
        <v>0.12022189828312278</v>
      </c>
      <c r="Y196" s="2">
        <f>'Number of Firms per 1000 Capita'!Y196/'Number of Firms per 1000 Capita'!$F196</f>
        <v>1.6196954972465176E-3</v>
      </c>
      <c r="Z196" s="2">
        <f>'Number of Firms per 1000 Capita'!Z196/'Number of Firms per 1000 Capita'!$F196</f>
        <v>0</v>
      </c>
    </row>
    <row r="197" spans="1:26" x14ac:dyDescent="0.45">
      <c r="A197" s="2" t="s">
        <v>685</v>
      </c>
      <c r="B197" s="2">
        <v>258995</v>
      </c>
      <c r="C197" s="2" t="s">
        <v>502</v>
      </c>
      <c r="D197" s="2">
        <v>37.4137536</v>
      </c>
      <c r="E197" s="2">
        <v>-79.142246400000005</v>
      </c>
      <c r="F197" s="3">
        <f t="shared" si="3"/>
        <v>1.0018347571813544</v>
      </c>
      <c r="G197" s="2">
        <f>'Number of Firms per 1000 Capita'!G197/'Number of Firms per 1000 Capita'!$F197</f>
        <v>1.7143512413279056E-2</v>
      </c>
      <c r="H197" s="2">
        <f>'Number of Firms per 1000 Capita'!H197/'Number of Firms per 1000 Capita'!$F197</f>
        <v>0</v>
      </c>
      <c r="I197" s="2">
        <f>'Number of Firms per 1000 Capita'!I197/'Number of Firms per 1000 Capita'!$F197</f>
        <v>0</v>
      </c>
      <c r="J197" s="2">
        <f>'Number of Firms per 1000 Capita'!J197/'Number of Firms per 1000 Capita'!$F197</f>
        <v>0.13508399747720887</v>
      </c>
      <c r="K197" s="2">
        <f>'Number of Firms per 1000 Capita'!K197/'Number of Firms per 1000 Capita'!$F197</f>
        <v>3.1133535921105442E-2</v>
      </c>
      <c r="L197" s="2">
        <f>'Number of Firms per 1000 Capita'!L197/'Number of Firms per 1000 Capita'!$F197</f>
        <v>2.1271716071326188E-2</v>
      </c>
      <c r="M197" s="2">
        <f>'Number of Firms per 1000 Capita'!M197/'Number of Firms per 1000 Capita'!$F197</f>
        <v>0.1027464021558397</v>
      </c>
      <c r="N197" s="2">
        <f>'Number of Firms per 1000 Capita'!N197/'Number of Firms per 1000 Capita'!$F197</f>
        <v>3.7211169084341501E-2</v>
      </c>
      <c r="O197" s="2">
        <f>'Number of Firms per 1000 Capita'!O197/'Number of Firms per 1000 Capita'!$F197</f>
        <v>1.0607189954704433E-2</v>
      </c>
      <c r="P197" s="2">
        <f>'Number of Firms per 1000 Capita'!P197/'Number of Firms per 1000 Capita'!$F197</f>
        <v>3.8071211513101312E-2</v>
      </c>
      <c r="Q197" s="2">
        <f>'Number of Firms per 1000 Capita'!Q197/'Number of Firms per 1000 Capita'!$F197</f>
        <v>0.11960323375953213</v>
      </c>
      <c r="R197" s="2">
        <f>'Number of Firms per 1000 Capita'!R197/'Number of Firms per 1000 Capita'!$F197</f>
        <v>0.11278023049137091</v>
      </c>
      <c r="S197" s="2">
        <f>'Number of Firms per 1000 Capita'!S197/'Number of Firms per 1000 Capita'!$F197</f>
        <v>8.1417349922596194E-2</v>
      </c>
      <c r="T197" s="2">
        <f>'Number of Firms per 1000 Capita'!T197/'Number of Firms per 1000 Capita'!$F197</f>
        <v>2.6030617510463851E-2</v>
      </c>
      <c r="U197" s="2">
        <f>'Number of Firms per 1000 Capita'!U197/'Number of Firms per 1000 Capita'!$F197</f>
        <v>6.6165930852588734E-2</v>
      </c>
      <c r="V197" s="2">
        <f>'Number of Firms per 1000 Capita'!V197/'Number of Firms per 1000 Capita'!$F197</f>
        <v>3.9160598589530422E-2</v>
      </c>
      <c r="W197" s="2">
        <f>'Number of Firms per 1000 Capita'!W197/'Number of Firms per 1000 Capita'!$F197</f>
        <v>3.3025629264377042E-2</v>
      </c>
      <c r="X197" s="2">
        <f>'Number of Firms per 1000 Capita'!X197/'Number of Firms per 1000 Capita'!$F197</f>
        <v>0.13038243219998852</v>
      </c>
      <c r="Y197" s="2">
        <f>'Number of Firms per 1000 Capita'!Y197/'Number of Firms per 1000 Capita'!$F197</f>
        <v>0</v>
      </c>
      <c r="Z197" s="2">
        <f>'Number of Firms per 1000 Capita'!Z197/'Number of Firms per 1000 Capita'!$F197</f>
        <v>0</v>
      </c>
    </row>
    <row r="198" spans="1:26" x14ac:dyDescent="0.45">
      <c r="A198" s="2" t="s">
        <v>686</v>
      </c>
      <c r="B198" s="2">
        <v>229966</v>
      </c>
      <c r="C198" s="2" t="s">
        <v>449</v>
      </c>
      <c r="D198" s="2">
        <v>32.840694599999999</v>
      </c>
      <c r="E198" s="2">
        <v>-83.632402200000001</v>
      </c>
      <c r="F198" s="3">
        <f t="shared" si="3"/>
        <v>1.0019934170877567</v>
      </c>
      <c r="G198" s="2">
        <f>'Number of Firms per 1000 Capita'!G198/'Number of Firms per 1000 Capita'!$F198</f>
        <v>6.8610634648370496E-3</v>
      </c>
      <c r="H198" s="2">
        <f>'Number of Firms per 1000 Capita'!H198/'Number of Firms per 1000 Capita'!$F198</f>
        <v>0</v>
      </c>
      <c r="I198" s="2">
        <f>'Number of Firms per 1000 Capita'!I198/'Number of Firms per 1000 Capita'!$F198</f>
        <v>0</v>
      </c>
      <c r="J198" s="2">
        <f>'Number of Firms per 1000 Capita'!J198/'Number of Firms per 1000 Capita'!$F198</f>
        <v>8.1730100598025129E-2</v>
      </c>
      <c r="K198" s="2">
        <f>'Number of Firms per 1000 Capita'!K198/'Number of Firms per 1000 Capita'!$F198</f>
        <v>1.5391034258958788E-2</v>
      </c>
      <c r="L198" s="2">
        <f>'Number of Firms per 1000 Capita'!L198/'Number of Firms per 1000 Capita'!$F198</f>
        <v>1.7940753789810394E-2</v>
      </c>
      <c r="M198" s="2">
        <f>'Number of Firms per 1000 Capita'!M198/'Number of Firms per 1000 Capita'!$F198</f>
        <v>8.1034722544156515E-2</v>
      </c>
      <c r="N198" s="2">
        <f>'Number of Firms per 1000 Capita'!N198/'Number of Firms per 1000 Capita'!$F198</f>
        <v>4.6683046683046681E-2</v>
      </c>
      <c r="O198" s="2">
        <f>'Number of Firms per 1000 Capita'!O198/'Number of Firms per 1000 Capita'!$F198</f>
        <v>1.3583051318900377E-2</v>
      </c>
      <c r="P198" s="2">
        <f>'Number of Firms per 1000 Capita'!P198/'Number of Firms per 1000 Capita'!$F198</f>
        <v>3.7596773445830046E-2</v>
      </c>
      <c r="Q198" s="2">
        <f>'Number of Firms per 1000 Capita'!Q198/'Number of Firms per 1000 Capita'!$F198</f>
        <v>7.663066153632192E-2</v>
      </c>
      <c r="R198" s="2">
        <f>'Number of Firms per 1000 Capita'!R198/'Number of Firms per 1000 Capita'!$F198</f>
        <v>7.4359093227017753E-2</v>
      </c>
      <c r="S198" s="2">
        <f>'Number of Firms per 1000 Capita'!S198/'Number of Firms per 1000 Capita'!$F198</f>
        <v>0.12090306429929072</v>
      </c>
      <c r="T198" s="2">
        <f>'Number of Firms per 1000 Capita'!T198/'Number of Firms per 1000 Capita'!$F198</f>
        <v>2.5358119697742341E-2</v>
      </c>
      <c r="U198" s="2">
        <f>'Number of Firms per 1000 Capita'!U198/'Number of Firms per 1000 Capita'!$F198</f>
        <v>0.11923415697000603</v>
      </c>
      <c r="V198" s="2">
        <f>'Number of Firms per 1000 Capita'!V198/'Number of Firms per 1000 Capita'!$F198</f>
        <v>3.4815261230355568E-2</v>
      </c>
      <c r="W198" s="2">
        <f>'Number of Firms per 1000 Capita'!W198/'Number of Firms per 1000 Capita'!$F198</f>
        <v>3.0874785591766728E-2</v>
      </c>
      <c r="X198" s="2">
        <f>'Number of Firms per 1000 Capita'!X198/'Number of Firms per 1000 Capita'!$F198</f>
        <v>0.21742153817625515</v>
      </c>
      <c r="Y198" s="2">
        <f>'Number of Firms per 1000 Capita'!Y198/'Number of Firms per 1000 Capita'!$F198</f>
        <v>1.5761902554355385E-3</v>
      </c>
      <c r="Z198" s="2">
        <f>'Number of Firms per 1000 Capita'!Z198/'Number of Firms per 1000 Capita'!$F198</f>
        <v>0</v>
      </c>
    </row>
    <row r="199" spans="1:26" x14ac:dyDescent="0.45">
      <c r="A199" s="2" t="s">
        <v>687</v>
      </c>
      <c r="B199" s="2">
        <v>154440</v>
      </c>
      <c r="C199" s="2" t="s">
        <v>480</v>
      </c>
      <c r="D199" s="2">
        <v>36.961335599999998</v>
      </c>
      <c r="E199" s="2">
        <v>-120.0607176</v>
      </c>
      <c r="F199" s="3">
        <f t="shared" si="3"/>
        <v>0.99678774400790715</v>
      </c>
      <c r="G199" s="2">
        <f>'Number of Firms per 1000 Capita'!G199/'Number of Firms per 1000 Capita'!$F199</f>
        <v>2.1868050407709415E-2</v>
      </c>
      <c r="H199" s="2">
        <f>'Number of Firms per 1000 Capita'!H199/'Number of Firms per 1000 Capita'!$F199</f>
        <v>0</v>
      </c>
      <c r="I199" s="2">
        <f>'Number of Firms per 1000 Capita'!I199/'Number of Firms per 1000 Capita'!$F199</f>
        <v>0</v>
      </c>
      <c r="J199" s="2">
        <f>'Number of Firms per 1000 Capita'!J199/'Number of Firms per 1000 Capita'!$F199</f>
        <v>0.11786508524833209</v>
      </c>
      <c r="K199" s="2">
        <f>'Number of Firms per 1000 Capita'!K199/'Number of Firms per 1000 Capita'!$F199</f>
        <v>2.8786755621447984E-2</v>
      </c>
      <c r="L199" s="2">
        <f>'Number of Firms per 1000 Capita'!L199/'Number of Firms per 1000 Capita'!$F199</f>
        <v>2.2979985174203112E-2</v>
      </c>
      <c r="M199" s="2">
        <f>'Number of Firms per 1000 Capita'!M199/'Number of Firms per 1000 Capita'!$F199</f>
        <v>0.11749444032616753</v>
      </c>
      <c r="N199" s="2">
        <f>'Number of Firms per 1000 Capita'!N199/'Number of Firms per 1000 Capita'!$F199</f>
        <v>5.5596738324684952E-2</v>
      </c>
      <c r="O199" s="2">
        <f>'Number of Firms per 1000 Capita'!O199/'Number of Firms per 1000 Capita'!$F199</f>
        <v>8.771929824561403E-3</v>
      </c>
      <c r="P199" s="2">
        <f>'Number of Firms per 1000 Capita'!P199/'Number of Firms per 1000 Capita'!$F199</f>
        <v>2.2856436866814923E-2</v>
      </c>
      <c r="Q199" s="2">
        <f>'Number of Firms per 1000 Capita'!Q199/'Number of Firms per 1000 Capita'!$F199</f>
        <v>8.7225105016061275E-2</v>
      </c>
      <c r="R199" s="2">
        <f>'Number of Firms per 1000 Capita'!R199/'Number of Firms per 1000 Capita'!$F199</f>
        <v>8.9943167778601424E-2</v>
      </c>
      <c r="S199" s="2">
        <f>'Number of Firms per 1000 Capita'!S199/'Number of Firms per 1000 Capita'!$F199</f>
        <v>9.0066716085989609E-2</v>
      </c>
      <c r="T199" s="2">
        <f>'Number of Firms per 1000 Capita'!T199/'Number of Firms per 1000 Capita'!$F199</f>
        <v>2.2115147022485793E-2</v>
      </c>
      <c r="U199" s="2">
        <f>'Number of Firms per 1000 Capita'!U199/'Number of Firms per 1000 Capita'!$F199</f>
        <v>0.11304670126019273</v>
      </c>
      <c r="V199" s="2">
        <f>'Number of Firms per 1000 Capita'!V199/'Number of Firms per 1000 Capita'!$F199</f>
        <v>3.3728687916975537E-2</v>
      </c>
      <c r="W199" s="2">
        <f>'Number of Firms per 1000 Capita'!W199/'Number of Firms per 1000 Capita'!$F199</f>
        <v>3.9411910056832221E-2</v>
      </c>
      <c r="X199" s="2">
        <f>'Number of Firms per 1000 Capita'!X199/'Number of Firms per 1000 Capita'!$F199</f>
        <v>0.12503088707684706</v>
      </c>
      <c r="Y199" s="2">
        <f>'Number of Firms per 1000 Capita'!Y199/'Number of Firms per 1000 Capita'!$F199</f>
        <v>0</v>
      </c>
      <c r="Z199" s="2">
        <f>'Number of Firms per 1000 Capita'!Z199/'Number of Firms per 1000 Capita'!$F199</f>
        <v>0</v>
      </c>
    </row>
    <row r="200" spans="1:26" x14ac:dyDescent="0.45">
      <c r="A200" s="2" t="s">
        <v>688</v>
      </c>
      <c r="B200" s="2">
        <v>640072</v>
      </c>
      <c r="C200" s="2" t="s">
        <v>468</v>
      </c>
      <c r="D200" s="2">
        <v>43.073051700000001</v>
      </c>
      <c r="E200" s="2">
        <v>-89.401230200000001</v>
      </c>
      <c r="F200" s="3">
        <f t="shared" si="3"/>
        <v>1.0044280442804427</v>
      </c>
      <c r="G200" s="2">
        <f>'Number of Firms per 1000 Capita'!G200/'Number of Firms per 1000 Capita'!$F200</f>
        <v>1.2006120061200611E-2</v>
      </c>
      <c r="H200" s="2">
        <f>'Number of Firms per 1000 Capita'!H200/'Number of Firms per 1000 Capita'!$F200</f>
        <v>4.8600486004860048E-4</v>
      </c>
      <c r="I200" s="2">
        <f>'Number of Firms per 1000 Capita'!I200/'Number of Firms per 1000 Capita'!$F200</f>
        <v>0</v>
      </c>
      <c r="J200" s="2">
        <f>'Number of Firms per 1000 Capita'!J200/'Number of Firms per 1000 Capita'!$F200</f>
        <v>0.10121501215012149</v>
      </c>
      <c r="K200" s="2">
        <f>'Number of Firms per 1000 Capita'!K200/'Number of Firms per 1000 Capita'!$F200</f>
        <v>2.5164251642516424E-2</v>
      </c>
      <c r="L200" s="2">
        <f>'Number of Firms per 1000 Capita'!L200/'Number of Firms per 1000 Capita'!$F200</f>
        <v>2.6460264602646024E-2</v>
      </c>
      <c r="M200" s="2">
        <f>'Number of Firms per 1000 Capita'!M200/'Number of Firms per 1000 Capita'!$F200</f>
        <v>0.1003690036900369</v>
      </c>
      <c r="N200" s="2">
        <f>'Number of Firms per 1000 Capita'!N200/'Number of Firms per 1000 Capita'!$F200</f>
        <v>2.7144271442714425E-2</v>
      </c>
      <c r="O200" s="2">
        <f>'Number of Firms per 1000 Capita'!O200/'Number of Firms per 1000 Capita'!$F200</f>
        <v>1.6470164701647017E-2</v>
      </c>
      <c r="P200" s="2">
        <f>'Number of Firms per 1000 Capita'!P200/'Number of Firms per 1000 Capita'!$F200</f>
        <v>4.1310413104131041E-2</v>
      </c>
      <c r="Q200" s="2">
        <f>'Number of Firms per 1000 Capita'!Q200/'Number of Firms per 1000 Capita'!$F200</f>
        <v>0.11302313023130231</v>
      </c>
      <c r="R200" s="2">
        <f>'Number of Firms per 1000 Capita'!R200/'Number of Firms per 1000 Capita'!$F200</f>
        <v>0.17978579785797857</v>
      </c>
      <c r="S200" s="2">
        <f>'Number of Firms per 1000 Capita'!S200/'Number of Firms per 1000 Capita'!$F200</f>
        <v>6.0210602106021055E-2</v>
      </c>
      <c r="T200" s="2">
        <f>'Number of Firms per 1000 Capita'!T200/'Number of Firms per 1000 Capita'!$F200</f>
        <v>3.8340383403834041E-2</v>
      </c>
      <c r="U200" s="2">
        <f>'Number of Firms per 1000 Capita'!U200/'Number of Firms per 1000 Capita'!$F200</f>
        <v>8.3178831788317878E-2</v>
      </c>
      <c r="V200" s="2">
        <f>'Number of Firms per 1000 Capita'!V200/'Number of Firms per 1000 Capita'!$F200</f>
        <v>5.8698586985869862E-2</v>
      </c>
      <c r="W200" s="2">
        <f>'Number of Firms per 1000 Capita'!W200/'Number of Firms per 1000 Capita'!$F200</f>
        <v>2.9376293762937628E-2</v>
      </c>
      <c r="X200" s="2">
        <f>'Number of Firms per 1000 Capita'!X200/'Number of Firms per 1000 Capita'!$F200</f>
        <v>8.9514895148951487E-2</v>
      </c>
      <c r="Y200" s="2">
        <f>'Number of Firms per 1000 Capita'!Y200/'Number of Firms per 1000 Capita'!$F200</f>
        <v>1.6740167401674017E-3</v>
      </c>
      <c r="Z200" s="2">
        <f>'Number of Firms per 1000 Capita'!Z200/'Number of Firms per 1000 Capita'!$F200</f>
        <v>0</v>
      </c>
    </row>
    <row r="201" spans="1:26" x14ac:dyDescent="0.45">
      <c r="A201" s="2" t="s">
        <v>689</v>
      </c>
      <c r="B201" s="2">
        <v>406371</v>
      </c>
      <c r="C201" s="2" t="s">
        <v>510</v>
      </c>
      <c r="D201" s="2">
        <v>42.995639699999998</v>
      </c>
      <c r="E201" s="2">
        <v>-71.454789099999999</v>
      </c>
      <c r="F201" s="3">
        <f t="shared" si="3"/>
        <v>1.0035896572999048</v>
      </c>
      <c r="G201" s="2">
        <f>'Number of Firms per 1000 Capita'!G201/'Number of Firms per 1000 Capita'!$F201</f>
        <v>7.2634471927758145E-3</v>
      </c>
      <c r="H201" s="2">
        <f>'Number of Firms per 1000 Capita'!H201/'Number of Firms per 1000 Capita'!$F201</f>
        <v>0</v>
      </c>
      <c r="I201" s="2">
        <f>'Number of Firms per 1000 Capita'!I201/'Number of Firms per 1000 Capita'!$F201</f>
        <v>2.0191822311963654E-3</v>
      </c>
      <c r="J201" s="2">
        <f>'Number of Firms per 1000 Capita'!J201/'Number of Firms per 1000 Capita'!$F201</f>
        <v>0.14647484435470301</v>
      </c>
      <c r="K201" s="2">
        <f>'Number of Firms per 1000 Capita'!K201/'Number of Firms per 1000 Capita'!$F201</f>
        <v>2.6025015424308712E-2</v>
      </c>
      <c r="L201" s="2">
        <f>'Number of Firms per 1000 Capita'!L201/'Number of Firms per 1000 Capita'!$F201</f>
        <v>3.2391048292108364E-2</v>
      </c>
      <c r="M201" s="2">
        <f>'Number of Firms per 1000 Capita'!M201/'Number of Firms per 1000 Capita'!$F201</f>
        <v>9.7089012283358575E-2</v>
      </c>
      <c r="N201" s="2">
        <f>'Number of Firms per 1000 Capita'!N201/'Number of Firms per 1000 Capita'!$F201</f>
        <v>2.6754164563351841E-2</v>
      </c>
      <c r="O201" s="2">
        <f>'Number of Firms per 1000 Capita'!O201/'Number of Firms per 1000 Capita'!$F201</f>
        <v>1.9266363789331987E-2</v>
      </c>
      <c r="P201" s="2">
        <f>'Number of Firms per 1000 Capita'!P201/'Number of Firms per 1000 Capita'!$F201</f>
        <v>2.3669302821246286E-2</v>
      </c>
      <c r="Q201" s="2">
        <f>'Number of Firms per 1000 Capita'!Q201/'Number of Firms per 1000 Capita'!$F201</f>
        <v>9.8603398956755836E-2</v>
      </c>
      <c r="R201" s="2">
        <f>'Number of Firms per 1000 Capita'!R201/'Number of Firms per 1000 Capita'!$F201</f>
        <v>0.16896629087441808</v>
      </c>
      <c r="S201" s="2">
        <f>'Number of Firms per 1000 Capita'!S201/'Number of Firms per 1000 Capita'!$F201</f>
        <v>7.0867687475461322E-2</v>
      </c>
      <c r="T201" s="2">
        <f>'Number of Firms per 1000 Capita'!T201/'Number of Firms per 1000 Capita'!$F201</f>
        <v>3.1185147792921645E-2</v>
      </c>
      <c r="U201" s="2">
        <f>'Number of Firms per 1000 Capita'!U201/'Number of Firms per 1000 Capita'!$F201</f>
        <v>7.4148858601155415E-2</v>
      </c>
      <c r="V201" s="2">
        <f>'Number of Firms per 1000 Capita'!V201/'Number of Firms per 1000 Capita'!$F201</f>
        <v>4.9133434292444891E-2</v>
      </c>
      <c r="W201" s="2">
        <f>'Number of Firms per 1000 Capita'!W201/'Number of Firms per 1000 Capita'!$F201</f>
        <v>2.8044197655505077E-2</v>
      </c>
      <c r="X201" s="2">
        <f>'Number of Firms per 1000 Capita'!X201/'Number of Firms per 1000 Capita'!$F201</f>
        <v>9.9921476246564583E-2</v>
      </c>
      <c r="Y201" s="2">
        <f>'Number of Firms per 1000 Capita'!Y201/'Number of Firms per 1000 Capita'!$F201</f>
        <v>1.7667844522968198E-3</v>
      </c>
      <c r="Z201" s="2">
        <f>'Number of Firms per 1000 Capita'!Z201/'Number of Firms per 1000 Capita'!$F201</f>
        <v>0</v>
      </c>
    </row>
    <row r="202" spans="1:26" x14ac:dyDescent="0.45">
      <c r="A202" s="2" t="s">
        <v>690</v>
      </c>
      <c r="B202" s="2">
        <v>98884</v>
      </c>
      <c r="C202" s="2" t="s">
        <v>669</v>
      </c>
      <c r="D202" s="2">
        <v>39.183608200000002</v>
      </c>
      <c r="E202" s="2">
        <v>-96.571669400000005</v>
      </c>
      <c r="F202" s="3">
        <f t="shared" si="3"/>
        <v>1.0002878111958555</v>
      </c>
      <c r="G202" s="2">
        <f>'Number of Firms per 1000 Capita'!G202/'Number of Firms per 1000 Capita'!$F202</f>
        <v>2.1010217297452873E-2</v>
      </c>
      <c r="H202" s="2">
        <f>'Number of Firms per 1000 Capita'!H202/'Number of Firms per 1000 Capita'!$F202</f>
        <v>6.9074687005324514E-3</v>
      </c>
      <c r="I202" s="2">
        <f>'Number of Firms per 1000 Capita'!I202/'Number of Firms per 1000 Capita'!$F202</f>
        <v>0</v>
      </c>
      <c r="J202" s="2">
        <f>'Number of Firms per 1000 Capita'!J202/'Number of Firms per 1000 Capita'!$F202</f>
        <v>0.14476903151532597</v>
      </c>
      <c r="K202" s="2">
        <f>'Number of Firms per 1000 Capita'!K202/'Number of Firms per 1000 Capita'!$F202</f>
        <v>1.9427255720247519E-2</v>
      </c>
      <c r="L202" s="2">
        <f>'Number of Firms per 1000 Capita'!L202/'Number of Firms per 1000 Capita'!$F202</f>
        <v>1.5829615772053534E-2</v>
      </c>
      <c r="M202" s="2">
        <f>'Number of Firms per 1000 Capita'!M202/'Number of Firms per 1000 Capita'!$F202</f>
        <v>0.10706576485825299</v>
      </c>
      <c r="N202" s="2">
        <f>'Number of Firms per 1000 Capita'!N202/'Number of Firms per 1000 Capita'!$F202</f>
        <v>1.640523816376457E-2</v>
      </c>
      <c r="O202" s="2">
        <f>'Number of Firms per 1000 Capita'!O202/'Number of Firms per 1000 Capita'!$F202</f>
        <v>1.482227658655922E-2</v>
      </c>
      <c r="P202" s="2">
        <f>'Number of Firms per 1000 Capita'!P202/'Number of Firms per 1000 Capita'!$F202</f>
        <v>4.9071808893365952E-2</v>
      </c>
      <c r="Q202" s="2">
        <f>'Number of Firms per 1000 Capita'!Q202/'Number of Firms per 1000 Capita'!$F202</f>
        <v>0.11555619513599079</v>
      </c>
      <c r="R202" s="2">
        <f>'Number of Firms per 1000 Capita'!R202/'Number of Firms per 1000 Capita'!$F202</f>
        <v>0.13037847172255002</v>
      </c>
      <c r="S202" s="2">
        <f>'Number of Firms per 1000 Capita'!S202/'Number of Firms per 1000 Capita'!$F202</f>
        <v>5.1374298460210105E-2</v>
      </c>
      <c r="T202" s="2">
        <f>'Number of Firms per 1000 Capita'!T202/'Number of Firms per 1000 Capita'!$F202</f>
        <v>4.5042452151388697E-2</v>
      </c>
      <c r="U202" s="2">
        <f>'Number of Firms per 1000 Capita'!U202/'Number of Firms per 1000 Capita'!$F202</f>
        <v>9.0948337890343942E-2</v>
      </c>
      <c r="V202" s="2">
        <f>'Number of Firms per 1000 Capita'!V202/'Number of Firms per 1000 Capita'!$F202</f>
        <v>4.7632752914088361E-2</v>
      </c>
      <c r="W202" s="2">
        <f>'Number of Firms per 1000 Capita'!W202/'Number of Firms per 1000 Capita'!$F202</f>
        <v>2.3600518060152544E-2</v>
      </c>
      <c r="X202" s="2">
        <f>'Number of Firms per 1000 Capita'!X202/'Number of Firms per 1000 Capita'!$F202</f>
        <v>0.10044610735357606</v>
      </c>
      <c r="Y202" s="2">
        <f>'Number of Firms per 1000 Capita'!Y202/'Number of Firms per 1000 Capita'!$F202</f>
        <v>0</v>
      </c>
      <c r="Z202" s="2">
        <f>'Number of Firms per 1000 Capita'!Z202/'Number of Firms per 1000 Capita'!$F202</f>
        <v>0</v>
      </c>
    </row>
    <row r="203" spans="1:26" x14ac:dyDescent="0.45">
      <c r="A203" s="2" t="s">
        <v>691</v>
      </c>
      <c r="B203" s="2">
        <v>99244</v>
      </c>
      <c r="C203" s="2" t="s">
        <v>589</v>
      </c>
      <c r="D203" s="2">
        <v>44.163577500000002</v>
      </c>
      <c r="E203" s="2">
        <v>-93.999399600000004</v>
      </c>
      <c r="F203" s="3">
        <f t="shared" si="3"/>
        <v>0.99975390673065112</v>
      </c>
      <c r="G203" s="2">
        <f>'Number of Firms per 1000 Capita'!G203/'Number of Firms per 1000 Capita'!$F203</f>
        <v>1.5626922603666788E-2</v>
      </c>
      <c r="H203" s="2">
        <f>'Number of Firms per 1000 Capita'!H203/'Number of Firms per 1000 Capita'!$F203</f>
        <v>0</v>
      </c>
      <c r="I203" s="2">
        <f>'Number of Firms per 1000 Capita'!I203/'Number of Firms per 1000 Capita'!$F203</f>
        <v>0</v>
      </c>
      <c r="J203" s="2">
        <f>'Number of Firms per 1000 Capita'!J203/'Number of Firms per 1000 Capita'!$F203</f>
        <v>0.11332595053525286</v>
      </c>
      <c r="K203" s="2">
        <f>'Number of Firms per 1000 Capita'!K203/'Number of Firms per 1000 Capita'!$F203</f>
        <v>3.1253845207333576E-2</v>
      </c>
      <c r="L203" s="2">
        <f>'Number of Firms per 1000 Capita'!L203/'Number of Firms per 1000 Capita'!$F203</f>
        <v>4.0728436077273285E-2</v>
      </c>
      <c r="M203" s="2">
        <f>'Number of Firms per 1000 Capita'!M203/'Number of Firms per 1000 Capita'!$F203</f>
        <v>0.12452319429063616</v>
      </c>
      <c r="N203" s="2">
        <f>'Number of Firms per 1000 Capita'!N203/'Number of Firms per 1000 Capita'!$F203</f>
        <v>6.6076042820228872E-2</v>
      </c>
      <c r="O203" s="2">
        <f>'Number of Firms per 1000 Capita'!O203/'Number of Firms per 1000 Capita'!$F203</f>
        <v>1.1320290390057832E-2</v>
      </c>
      <c r="P203" s="2">
        <f>'Number of Firms per 1000 Capita'!P203/'Number of Firms per 1000 Capita'!$F203</f>
        <v>4.9341700504491201E-2</v>
      </c>
      <c r="Q203" s="2">
        <f>'Number of Firms per 1000 Capita'!Q203/'Number of Firms per 1000 Capita'!$F203</f>
        <v>0.12846068660022147</v>
      </c>
      <c r="R203" s="2">
        <f>'Number of Firms per 1000 Capita'!R203/'Number of Firms per 1000 Capita'!$F203</f>
        <v>7.9242032730404824E-2</v>
      </c>
      <c r="S203" s="2">
        <f>'Number of Firms per 1000 Capita'!S203/'Number of Firms per 1000 Capita'!$F203</f>
        <v>5.5986218776916445E-2</v>
      </c>
      <c r="T203" s="2">
        <f>'Number of Firms per 1000 Capita'!T203/'Number of Firms per 1000 Capita'!$F203</f>
        <v>2.3378860588162912E-2</v>
      </c>
      <c r="U203" s="2">
        <f>'Number of Firms per 1000 Capita'!U203/'Number of Firms per 1000 Capita'!$F203</f>
        <v>9.3023255813953487E-2</v>
      </c>
      <c r="V203" s="2">
        <f>'Number of Firms per 1000 Capita'!V203/'Number of Firms per 1000 Capita'!$F203</f>
        <v>4.2204995693367782E-2</v>
      </c>
      <c r="W203" s="2">
        <f>'Number of Firms per 1000 Capita'!W203/'Number of Firms per 1000 Capita'!$F203</f>
        <v>1.9318321643903041E-2</v>
      </c>
      <c r="X203" s="2">
        <f>'Number of Firms per 1000 Capita'!X203/'Number of Firms per 1000 Capita'!$F203</f>
        <v>0.10594315245478036</v>
      </c>
      <c r="Y203" s="2">
        <f>'Number of Firms per 1000 Capita'!Y203/'Number of Firms per 1000 Capita'!$F203</f>
        <v>0</v>
      </c>
      <c r="Z203" s="2">
        <f>'Number of Firms per 1000 Capita'!Z203/'Number of Firms per 1000 Capita'!$F203</f>
        <v>0</v>
      </c>
    </row>
    <row r="204" spans="1:26" x14ac:dyDescent="0.45">
      <c r="A204" s="2" t="s">
        <v>692</v>
      </c>
      <c r="B204" s="2">
        <v>121533</v>
      </c>
      <c r="C204" s="2" t="s">
        <v>447</v>
      </c>
      <c r="D204" s="2">
        <v>40.758389999999999</v>
      </c>
      <c r="E204" s="2">
        <v>-82.515447100000003</v>
      </c>
      <c r="F204" s="3">
        <f t="shared" si="3"/>
        <v>1.0011648223645895</v>
      </c>
      <c r="G204" s="2">
        <f>'Number of Firms per 1000 Capita'!G204/'Number of Firms per 1000 Capita'!$F204</f>
        <v>7.9207920792079209E-3</v>
      </c>
      <c r="H204" s="2">
        <f>'Number of Firms per 1000 Capita'!H204/'Number of Firms per 1000 Capita'!$F204</f>
        <v>0</v>
      </c>
      <c r="I204" s="2">
        <f>'Number of Firms per 1000 Capita'!I204/'Number of Firms per 1000 Capita'!$F204</f>
        <v>0</v>
      </c>
      <c r="J204" s="2">
        <f>'Number of Firms per 1000 Capita'!J204/'Number of Firms per 1000 Capita'!$F204</f>
        <v>0.13011065812463599</v>
      </c>
      <c r="K204" s="2">
        <f>'Number of Firms per 1000 Capita'!K204/'Number of Firms per 1000 Capita'!$F204</f>
        <v>3.0751310425160161E-2</v>
      </c>
      <c r="L204" s="2">
        <f>'Number of Firms per 1000 Capita'!L204/'Number of Firms per 1000 Capita'!$F204</f>
        <v>3.0168899242865466E-2</v>
      </c>
      <c r="M204" s="2">
        <f>'Number of Firms per 1000 Capita'!M204/'Number of Firms per 1000 Capita'!$F204</f>
        <v>0.12312172393709961</v>
      </c>
      <c r="N204" s="2">
        <f>'Number of Firms per 1000 Capita'!N204/'Number of Firms per 1000 Capita'!$F204</f>
        <v>4.3331391962725681E-2</v>
      </c>
      <c r="O204" s="2">
        <f>'Number of Firms per 1000 Capita'!O204/'Number of Firms per 1000 Capita'!$F204</f>
        <v>1.9452533488642981E-2</v>
      </c>
      <c r="P204" s="2">
        <f>'Number of Firms per 1000 Capita'!P204/'Number of Firms per 1000 Capita'!$F204</f>
        <v>4.2050087361677341E-2</v>
      </c>
      <c r="Q204" s="2">
        <f>'Number of Firms per 1000 Capita'!Q204/'Number of Firms per 1000 Capita'!$F204</f>
        <v>7.2684915550378565E-2</v>
      </c>
      <c r="R204" s="2">
        <f>'Number of Firms per 1000 Capita'!R204/'Number of Firms per 1000 Capita'!$F204</f>
        <v>8.5148514851485141E-2</v>
      </c>
      <c r="S204" s="2">
        <f>'Number of Firms per 1000 Capita'!S204/'Number of Firms per 1000 Capita'!$F204</f>
        <v>6.8841001747233552E-2</v>
      </c>
      <c r="T204" s="2">
        <f>'Number of Firms per 1000 Capita'!T204/'Number of Firms per 1000 Capita'!$F204</f>
        <v>1.4094350611531742E-2</v>
      </c>
      <c r="U204" s="2">
        <f>'Number of Firms per 1000 Capita'!U204/'Number of Firms per 1000 Capita'!$F204</f>
        <v>0.10145602795573676</v>
      </c>
      <c r="V204" s="2">
        <f>'Number of Firms per 1000 Capita'!V204/'Number of Firms per 1000 Capita'!$F204</f>
        <v>3.541059988351776E-2</v>
      </c>
      <c r="W204" s="2">
        <f>'Number of Firms per 1000 Capita'!W204/'Number of Firms per 1000 Capita'!$F204</f>
        <v>4.3214909726266744E-2</v>
      </c>
      <c r="X204" s="2">
        <f>'Number of Firms per 1000 Capita'!X204/'Number of Firms per 1000 Capita'!$F204</f>
        <v>0.15340710541642399</v>
      </c>
      <c r="Y204" s="2">
        <f>'Number of Firms per 1000 Capita'!Y204/'Number of Firms per 1000 Capita'!$F204</f>
        <v>0</v>
      </c>
      <c r="Z204" s="2">
        <f>'Number of Firms per 1000 Capita'!Z204/'Number of Firms per 1000 Capita'!$F204</f>
        <v>0</v>
      </c>
    </row>
    <row r="205" spans="1:26" x14ac:dyDescent="0.45">
      <c r="A205" s="2" t="s">
        <v>693</v>
      </c>
      <c r="B205" s="2">
        <v>839539</v>
      </c>
      <c r="C205" s="2" t="s">
        <v>445</v>
      </c>
      <c r="D205" s="2">
        <v>26.2034071</v>
      </c>
      <c r="E205" s="2">
        <v>-98.230012400000007</v>
      </c>
      <c r="F205" s="3">
        <f t="shared" si="3"/>
        <v>1.0009478557800975</v>
      </c>
      <c r="G205" s="2">
        <f>'Number of Firms per 1000 Capita'!G205/'Number of Firms per 1000 Capita'!$F205</f>
        <v>1.7134316024838683E-2</v>
      </c>
      <c r="H205" s="2">
        <f>'Number of Firms per 1000 Capita'!H205/'Number of Firms per 1000 Capita'!$F205</f>
        <v>5.164598801813078E-3</v>
      </c>
      <c r="I205" s="2">
        <f>'Number of Firms per 1000 Capita'!I205/'Number of Firms per 1000 Capita'!$F205</f>
        <v>9.9646376882040573E-4</v>
      </c>
      <c r="J205" s="2">
        <f>'Number of Firms per 1000 Capita'!J205/'Number of Firms per 1000 Capita'!$F205</f>
        <v>0.15464631612205468</v>
      </c>
      <c r="K205" s="2">
        <f>'Number of Firms per 1000 Capita'!K205/'Number of Firms per 1000 Capita'!$F205</f>
        <v>1.6757604112235848E-2</v>
      </c>
      <c r="L205" s="2">
        <f>'Number of Firms per 1000 Capita'!L205/'Number of Firms per 1000 Capita'!$F205</f>
        <v>3.4584583976376516E-2</v>
      </c>
      <c r="M205" s="2">
        <f>'Number of Firms per 1000 Capita'!M205/'Number of Firms per 1000 Capita'!$F205</f>
        <v>0.1330036091431627</v>
      </c>
      <c r="N205" s="2">
        <f>'Number of Firms per 1000 Capita'!N205/'Number of Firms per 1000 Capita'!$F205</f>
        <v>6.7188392412292963E-2</v>
      </c>
      <c r="O205" s="2">
        <f>'Number of Firms per 1000 Capita'!O205/'Number of Firms per 1000 Capita'!$F205</f>
        <v>6.1124545819105369E-3</v>
      </c>
      <c r="P205" s="2">
        <f>'Number of Firms per 1000 Capita'!P205/'Number of Firms per 1000 Capita'!$F205</f>
        <v>1.9260915531467599E-2</v>
      </c>
      <c r="Q205" s="2">
        <f>'Number of Firms per 1000 Capita'!Q205/'Number of Firms per 1000 Capita'!$F205</f>
        <v>4.0976534493444003E-2</v>
      </c>
      <c r="R205" s="2">
        <f>'Number of Firms per 1000 Capita'!R205/'Number of Firms per 1000 Capita'!$F205</f>
        <v>6.0152386044646441E-2</v>
      </c>
      <c r="S205" s="2">
        <f>'Number of Firms per 1000 Capita'!S205/'Number of Firms per 1000 Capita'!$F205</f>
        <v>0.12336707537883851</v>
      </c>
      <c r="T205" s="2">
        <f>'Number of Firms per 1000 Capita'!T205/'Number of Firms per 1000 Capita'!$F205</f>
        <v>1.3197068938280007E-2</v>
      </c>
      <c r="U205" s="2">
        <f>'Number of Firms per 1000 Capita'!U205/'Number of Firms per 1000 Capita'!$F205</f>
        <v>0.11294066179776648</v>
      </c>
      <c r="V205" s="2">
        <f>'Number of Firms per 1000 Capita'!V205/'Number of Firms per 1000 Capita'!$F205</f>
        <v>1.8714075658334446E-2</v>
      </c>
      <c r="W205" s="2">
        <f>'Number of Firms per 1000 Capita'!W205/'Number of Firms per 1000 Capita'!$F205</f>
        <v>3.7731951246187313E-2</v>
      </c>
      <c r="X205" s="2">
        <f>'Number of Firms per 1000 Capita'!X205/'Number of Firms per 1000 Capita'!$F205</f>
        <v>0.13861783184066301</v>
      </c>
      <c r="Y205" s="2">
        <f>'Number of Firms per 1000 Capita'!Y205/'Number of Firms per 1000 Capita'!$F205</f>
        <v>0</v>
      </c>
      <c r="Z205" s="2">
        <f>'Number of Firms per 1000 Capita'!Z205/'Number of Firms per 1000 Capita'!$F205</f>
        <v>4.0101590696430965E-4</v>
      </c>
    </row>
    <row r="206" spans="1:26" x14ac:dyDescent="0.45">
      <c r="A206" s="2" t="s">
        <v>694</v>
      </c>
      <c r="B206" s="2">
        <v>212070</v>
      </c>
      <c r="C206" s="2" t="s">
        <v>494</v>
      </c>
      <c r="D206" s="2">
        <v>42.326515200000003</v>
      </c>
      <c r="E206" s="2">
        <v>-122.8755949</v>
      </c>
      <c r="F206" s="3">
        <f t="shared" si="3"/>
        <v>1.0020270938396123</v>
      </c>
      <c r="G206" s="2">
        <f>'Number of Firms per 1000 Capita'!G206/'Number of Firms per 1000 Capita'!$F206</f>
        <v>1.5178483140512213E-2</v>
      </c>
      <c r="H206" s="2">
        <f>'Number of Firms per 1000 Capita'!H206/'Number of Firms per 1000 Capita'!$F206</f>
        <v>0</v>
      </c>
      <c r="I206" s="2">
        <f>'Number of Firms per 1000 Capita'!I206/'Number of Firms per 1000 Capita'!$F206</f>
        <v>0</v>
      </c>
      <c r="J206" s="2">
        <f>'Number of Firms per 1000 Capita'!J206/'Number of Firms per 1000 Capita'!$F206</f>
        <v>9.4284584198556329E-2</v>
      </c>
      <c r="K206" s="2">
        <f>'Number of Firms per 1000 Capita'!K206/'Number of Firms per 1000 Capita'!$F206</f>
        <v>2.5808365470186886E-2</v>
      </c>
      <c r="L206" s="2">
        <f>'Number of Firms per 1000 Capita'!L206/'Number of Firms per 1000 Capita'!$F206</f>
        <v>1.7601107485414814E-2</v>
      </c>
      <c r="M206" s="2">
        <f>'Number of Firms per 1000 Capita'!M206/'Number of Firms per 1000 Capita'!$F206</f>
        <v>9.9822011272619388E-2</v>
      </c>
      <c r="N206" s="2">
        <f>'Number of Firms per 1000 Capita'!N206/'Number of Firms per 1000 Capita'!$F206</f>
        <v>2.8082665875605657E-2</v>
      </c>
      <c r="O206" s="2">
        <f>'Number of Firms per 1000 Capita'!O206/'Number of Firms per 1000 Capita'!$F206</f>
        <v>1.9479877385543361E-2</v>
      </c>
      <c r="P206" s="2">
        <f>'Number of Firms per 1000 Capita'!P206/'Number of Firms per 1000 Capita'!$F206</f>
        <v>2.7884900622960545E-2</v>
      </c>
      <c r="Q206" s="2">
        <f>'Number of Firms per 1000 Capita'!Q206/'Number of Firms per 1000 Capita'!$F206</f>
        <v>0.10649658854939187</v>
      </c>
      <c r="R206" s="2">
        <f>'Number of Firms per 1000 Capita'!R206/'Number of Firms per 1000 Capita'!$F206</f>
        <v>0.15025215069712253</v>
      </c>
      <c r="S206" s="2">
        <f>'Number of Firms per 1000 Capita'!S206/'Number of Firms per 1000 Capita'!$F206</f>
        <v>8.2616434292494809E-2</v>
      </c>
      <c r="T206" s="2">
        <f>'Number of Firms per 1000 Capita'!T206/'Number of Firms per 1000 Capita'!$F206</f>
        <v>2.7291604865025215E-2</v>
      </c>
      <c r="U206" s="2">
        <f>'Number of Firms per 1000 Capita'!U206/'Number of Firms per 1000 Capita'!$F206</f>
        <v>0.11228122218926134</v>
      </c>
      <c r="V206" s="2">
        <f>'Number of Firms per 1000 Capita'!V206/'Number of Firms per 1000 Capita'!$F206</f>
        <v>4.8254721645406902E-2</v>
      </c>
      <c r="W206" s="2">
        <f>'Number of Firms per 1000 Capita'!W206/'Number of Firms per 1000 Capita'!$F206</f>
        <v>3.3570651636507465E-2</v>
      </c>
      <c r="X206" s="2">
        <f>'Number of Firms per 1000 Capita'!X206/'Number of Firms per 1000 Capita'!$F206</f>
        <v>0.11144071986551962</v>
      </c>
      <c r="Y206" s="2">
        <f>'Number of Firms per 1000 Capita'!Y206/'Number of Firms per 1000 Capita'!$F206</f>
        <v>1.6810046474834371E-3</v>
      </c>
      <c r="Z206" s="2">
        <f>'Number of Firms per 1000 Capita'!Z206/'Number of Firms per 1000 Capita'!$F206</f>
        <v>0</v>
      </c>
    </row>
    <row r="207" spans="1:26" x14ac:dyDescent="0.45">
      <c r="A207" s="2" t="s">
        <v>695</v>
      </c>
      <c r="B207" s="2">
        <v>1344058</v>
      </c>
      <c r="C207" s="2" t="s">
        <v>593</v>
      </c>
      <c r="D207" s="2">
        <v>35.149534299999999</v>
      </c>
      <c r="E207" s="2">
        <v>-90.048980099999994</v>
      </c>
      <c r="F207" s="3">
        <f t="shared" si="3"/>
        <v>1.0035119697672041</v>
      </c>
      <c r="G207" s="2">
        <f>'Number of Firms per 1000 Capita'!G207/'Number of Firms per 1000 Capita'!$F207</f>
        <v>3.2369833201077941E-3</v>
      </c>
      <c r="H207" s="2">
        <f>'Number of Firms per 1000 Capita'!H207/'Number of Firms per 1000 Capita'!$F207</f>
        <v>2.1998915767722875E-4</v>
      </c>
      <c r="I207" s="2">
        <f>'Number of Firms per 1000 Capita'!I207/'Number of Firms per 1000 Capita'!$F207</f>
        <v>7.9353231876428949E-4</v>
      </c>
      <c r="J207" s="2">
        <f>'Number of Firms per 1000 Capita'!J207/'Number of Firms per 1000 Capita'!$F207</f>
        <v>9.5216021496083408E-2</v>
      </c>
      <c r="K207" s="2">
        <f>'Number of Firms per 1000 Capita'!K207/'Number of Firms per 1000 Capita'!$F207</f>
        <v>1.6907738118621295E-2</v>
      </c>
      <c r="L207" s="2">
        <f>'Number of Firms per 1000 Capita'!L207/'Number of Firms per 1000 Capita'!$F207</f>
        <v>2.420666410012649E-2</v>
      </c>
      <c r="M207" s="2">
        <f>'Number of Firms per 1000 Capita'!M207/'Number of Firms per 1000 Capita'!$F207</f>
        <v>8.4632971660682441E-2</v>
      </c>
      <c r="N207" s="2">
        <f>'Number of Firms per 1000 Capita'!N207/'Number of Firms per 1000 Capita'!$F207</f>
        <v>3.9323061934804636E-2</v>
      </c>
      <c r="O207" s="2">
        <f>'Number of Firms per 1000 Capita'!O207/'Number of Firms per 1000 Capita'!$F207</f>
        <v>8.7367122620385131E-3</v>
      </c>
      <c r="P207" s="2">
        <f>'Number of Firms per 1000 Capita'!P207/'Number of Firms per 1000 Capita'!$F207</f>
        <v>2.915642014786414E-2</v>
      </c>
      <c r="Q207" s="2">
        <f>'Number of Firms per 1000 Capita'!Q207/'Number of Firms per 1000 Capita'!$F207</f>
        <v>6.6444582374154404E-2</v>
      </c>
      <c r="R207" s="2">
        <f>'Number of Firms per 1000 Capita'!R207/'Number of Firms per 1000 Capita'!$F207</f>
        <v>9.6873796934293946E-2</v>
      </c>
      <c r="S207" s="2">
        <f>'Number of Firms per 1000 Capita'!S207/'Number of Firms per 1000 Capita'!$F207</f>
        <v>0.10367774731102539</v>
      </c>
      <c r="T207" s="2">
        <f>'Number of Firms per 1000 Capita'!T207/'Number of Firms per 1000 Capita'!$F207</f>
        <v>2.4175237077601174E-2</v>
      </c>
      <c r="U207" s="2">
        <f>'Number of Firms per 1000 Capita'!U207/'Number of Firms per 1000 Capita'!$F207</f>
        <v>0.11271301628705442</v>
      </c>
      <c r="V207" s="2">
        <f>'Number of Firms per 1000 Capita'!V207/'Number of Firms per 1000 Capita'!$F207</f>
        <v>4.5019209767518595E-2</v>
      </c>
      <c r="W207" s="2">
        <f>'Number of Firms per 1000 Capita'!W207/'Number of Firms per 1000 Capita'!$F207</f>
        <v>3.0059947045467043E-2</v>
      </c>
      <c r="X207" s="2">
        <f>'Number of Firms per 1000 Capita'!X207/'Number of Firms per 1000 Capita'!$F207</f>
        <v>0.22081411701851839</v>
      </c>
      <c r="Y207" s="2">
        <f>'Number of Firms per 1000 Capita'!Y207/'Number of Firms per 1000 Capita'!$F207</f>
        <v>1.3042214348007134E-3</v>
      </c>
      <c r="Z207" s="2">
        <f>'Number of Firms per 1000 Capita'!Z207/'Number of Firms per 1000 Capita'!$F207</f>
        <v>0</v>
      </c>
    </row>
    <row r="208" spans="1:26" x14ac:dyDescent="0.45">
      <c r="A208" s="2" t="s">
        <v>696</v>
      </c>
      <c r="B208" s="2">
        <v>267390</v>
      </c>
      <c r="C208" s="2" t="s">
        <v>480</v>
      </c>
      <c r="D208" s="2">
        <v>37.302163200000003</v>
      </c>
      <c r="E208" s="2">
        <v>-120.4829677</v>
      </c>
      <c r="F208" s="3">
        <f t="shared" si="3"/>
        <v>0.99945538006691037</v>
      </c>
      <c r="G208" s="2">
        <f>'Number of Firms per 1000 Capita'!G208/'Number of Firms per 1000 Capita'!$F208</f>
        <v>2.9720687777172641E-2</v>
      </c>
      <c r="H208" s="2">
        <f>'Number of Firms per 1000 Capita'!H208/'Number of Firms per 1000 Capita'!$F208</f>
        <v>0</v>
      </c>
      <c r="I208" s="2">
        <f>'Number of Firms per 1000 Capita'!I208/'Number of Firms per 1000 Capita'!$F208</f>
        <v>0</v>
      </c>
      <c r="J208" s="2">
        <f>'Number of Firms per 1000 Capita'!J208/'Number of Firms per 1000 Capita'!$F208</f>
        <v>0.10207733603049872</v>
      </c>
      <c r="K208" s="2">
        <f>'Number of Firms per 1000 Capita'!K208/'Number of Firms per 1000 Capita'!$F208</f>
        <v>3.1899167509530847E-2</v>
      </c>
      <c r="L208" s="2">
        <f>'Number of Firms per 1000 Capita'!L208/'Number of Firms per 1000 Capita'!$F208</f>
        <v>2.1162374542908268E-2</v>
      </c>
      <c r="M208" s="2">
        <f>'Number of Firms per 1000 Capita'!M208/'Number of Firms per 1000 Capita'!$F208</f>
        <v>0.11950517388936435</v>
      </c>
      <c r="N208" s="2">
        <f>'Number of Firms per 1000 Capita'!N208/'Number of Firms per 1000 Capita'!$F208</f>
        <v>0.10550066132420445</v>
      </c>
      <c r="O208" s="2">
        <f>'Number of Firms per 1000 Capita'!O208/'Number of Firms per 1000 Capita'!$F208</f>
        <v>1.0814595814206799E-2</v>
      </c>
      <c r="P208" s="2">
        <f>'Number of Firms per 1000 Capita'!P208/'Number of Firms per 1000 Capita'!$F208</f>
        <v>2.1240177390492488E-2</v>
      </c>
      <c r="Q208" s="2">
        <f>'Number of Firms per 1000 Capita'!Q208/'Number of Firms per 1000 Capita'!$F208</f>
        <v>7.6869213413210916E-2</v>
      </c>
      <c r="R208" s="2">
        <f>'Number of Firms per 1000 Capita'!R208/'Number of Firms per 1000 Capita'!$F208</f>
        <v>5.7262895821987077E-2</v>
      </c>
      <c r="S208" s="2">
        <f>'Number of Firms per 1000 Capita'!S208/'Number of Firms per 1000 Capita'!$F208</f>
        <v>9.966544775538784E-2</v>
      </c>
      <c r="T208" s="2">
        <f>'Number of Firms per 1000 Capita'!T208/'Number of Firms per 1000 Capita'!$F208</f>
        <v>2.4896911226950903E-2</v>
      </c>
      <c r="U208" s="2">
        <f>'Number of Firms per 1000 Capita'!U208/'Number of Firms per 1000 Capita'!$F208</f>
        <v>0.10293316735392515</v>
      </c>
      <c r="V208" s="2">
        <f>'Number of Firms per 1000 Capita'!V208/'Number of Firms per 1000 Capita'!$F208</f>
        <v>4.1002100676884777E-2</v>
      </c>
      <c r="W208" s="2">
        <f>'Number of Firms per 1000 Capita'!W208/'Number of Firms per 1000 Capita'!$F208</f>
        <v>3.2443787442620393E-2</v>
      </c>
      <c r="X208" s="2">
        <f>'Number of Firms per 1000 Capita'!X208/'Number of Firms per 1000 Capita'!$F208</f>
        <v>0.12246168209756475</v>
      </c>
      <c r="Y208" s="2">
        <f>'Number of Firms per 1000 Capita'!Y208/'Number of Firms per 1000 Capita'!$F208</f>
        <v>0</v>
      </c>
      <c r="Z208" s="2">
        <f>'Number of Firms per 1000 Capita'!Z208/'Number of Firms per 1000 Capita'!$F208</f>
        <v>0</v>
      </c>
    </row>
    <row r="209" spans="1:26" x14ac:dyDescent="0.45">
      <c r="A209" s="2" t="s">
        <v>697</v>
      </c>
      <c r="B209" s="2">
        <v>6019790</v>
      </c>
      <c r="C209" s="2" t="s">
        <v>526</v>
      </c>
      <c r="D209" s="2">
        <v>25.7890972</v>
      </c>
      <c r="E209" s="2">
        <v>-80.204043499999997</v>
      </c>
      <c r="F209" s="3">
        <f t="shared" si="3"/>
        <v>1.0011675565771057</v>
      </c>
      <c r="G209" s="2">
        <f>'Number of Firms per 1000 Capita'!G209/'Number of Firms per 1000 Capita'!$F209</f>
        <v>3.0387546655094686E-3</v>
      </c>
      <c r="H209" s="2">
        <f>'Number of Firms per 1000 Capita'!H209/'Number of Firms per 1000 Capita'!$F209</f>
        <v>1.6425700894645776E-4</v>
      </c>
      <c r="I209" s="2">
        <f>'Number of Firms per 1000 Capita'!I209/'Number of Firms per 1000 Capita'!$F209</f>
        <v>1.05990164556667E-3</v>
      </c>
      <c r="J209" s="2">
        <f>'Number of Firms per 1000 Capita'!J209/'Number of Firms per 1000 Capita'!$F209</f>
        <v>8.09387510030221E-2</v>
      </c>
      <c r="K209" s="2">
        <f>'Number of Firms per 1000 Capita'!K209/'Number of Firms per 1000 Capita'!$F209</f>
        <v>1.3928550420797601E-2</v>
      </c>
      <c r="L209" s="2">
        <f>'Number of Firms per 1000 Capita'!L209/'Number of Firms per 1000 Capita'!$F209</f>
        <v>3.7827945222507202E-2</v>
      </c>
      <c r="M209" s="2">
        <f>'Number of Firms per 1000 Capita'!M209/'Number of Firms per 1000 Capita'!$F209</f>
        <v>7.2788051856381653E-2</v>
      </c>
      <c r="N209" s="2">
        <f>'Number of Firms per 1000 Capita'!N209/'Number of Firms per 1000 Capita'!$F209</f>
        <v>5.462322438728251E-2</v>
      </c>
      <c r="O209" s="2">
        <f>'Number of Firms per 1000 Capita'!O209/'Number of Firms per 1000 Capita'!$F209</f>
        <v>1.1725508780535989E-2</v>
      </c>
      <c r="P209" s="2">
        <f>'Number of Firms per 1000 Capita'!P209/'Number of Firms per 1000 Capita'!$F209</f>
        <v>3.4067791531219374E-2</v>
      </c>
      <c r="Q209" s="2">
        <f>'Number of Firms per 1000 Capita'!Q209/'Number of Firms per 1000 Capita'!$F209</f>
        <v>0.10840518652604195</v>
      </c>
      <c r="R209" s="2">
        <f>'Number of Firms per 1000 Capita'!R209/'Number of Firms per 1000 Capita'!$F209</f>
        <v>0.13194499165951742</v>
      </c>
      <c r="S209" s="2">
        <f>'Number of Firms per 1000 Capita'!S209/'Number of Firms per 1000 Capita'!$F209</f>
        <v>0.11524959851369604</v>
      </c>
      <c r="T209" s="2">
        <f>'Number of Firms per 1000 Capita'!T209/'Number of Firms per 1000 Capita'!$F209</f>
        <v>1.9233607871906169E-2</v>
      </c>
      <c r="U209" s="2">
        <f>'Number of Firms per 1000 Capita'!U209/'Number of Firms per 1000 Capita'!$F209</f>
        <v>0.10023340033095567</v>
      </c>
      <c r="V209" s="2">
        <f>'Number of Firms per 1000 Capita'!V209/'Number of Firms per 1000 Capita'!$F209</f>
        <v>3.3986772871401193E-2</v>
      </c>
      <c r="W209" s="2">
        <f>'Number of Firms per 1000 Capita'!W209/'Number of Firms per 1000 Capita'!$F209</f>
        <v>2.3133601989729496E-2</v>
      </c>
      <c r="X209" s="2">
        <f>'Number of Firms per 1000 Capita'!X209/'Number of Firms per 1000 Capita'!$F209</f>
        <v>0.15807628406251978</v>
      </c>
      <c r="Y209" s="2">
        <f>'Number of Firms per 1000 Capita'!Y209/'Number of Firms per 1000 Capita'!$F209</f>
        <v>6.2373269613452209E-4</v>
      </c>
      <c r="Z209" s="2">
        <f>'Number of Firms per 1000 Capita'!Z209/'Number of Firms per 1000 Capita'!$F209</f>
        <v>1.1764353343462515E-4</v>
      </c>
    </row>
    <row r="210" spans="1:26" x14ac:dyDescent="0.45">
      <c r="A210" s="2" t="s">
        <v>698</v>
      </c>
      <c r="B210" s="2">
        <v>110839</v>
      </c>
      <c r="C210" s="2" t="s">
        <v>506</v>
      </c>
      <c r="D210" s="2">
        <v>41.707539400000002</v>
      </c>
      <c r="E210" s="2">
        <v>-86.895029699999995</v>
      </c>
      <c r="F210" s="3">
        <f t="shared" si="3"/>
        <v>1.0005804672761573</v>
      </c>
      <c r="G210" s="2">
        <f>'Number of Firms per 1000 Capita'!G210/'Number of Firms per 1000 Capita'!$F210</f>
        <v>3.91815411406182E-3</v>
      </c>
      <c r="H210" s="2">
        <f>'Number of Firms per 1000 Capita'!H210/'Number of Firms per 1000 Capita'!$F210</f>
        <v>0</v>
      </c>
      <c r="I210" s="2">
        <f>'Number of Firms per 1000 Capita'!I210/'Number of Firms per 1000 Capita'!$F210</f>
        <v>0</v>
      </c>
      <c r="J210" s="2">
        <f>'Number of Firms per 1000 Capita'!J210/'Number of Firms per 1000 Capita'!$F210</f>
        <v>0.12973443622115804</v>
      </c>
      <c r="K210" s="2">
        <f>'Number of Firms per 1000 Capita'!K210/'Number of Firms per 1000 Capita'!$F210</f>
        <v>3.4392686112320422E-2</v>
      </c>
      <c r="L210" s="2">
        <f>'Number of Firms per 1000 Capita'!L210/'Number of Firms per 1000 Capita'!$F210</f>
        <v>2.2783340589174285E-2</v>
      </c>
      <c r="M210" s="2">
        <f>'Number of Firms per 1000 Capita'!M210/'Number of Firms per 1000 Capita'!$F210</f>
        <v>0.12363952982150632</v>
      </c>
      <c r="N210" s="2">
        <f>'Number of Firms per 1000 Capita'!N210/'Number of Firms per 1000 Capita'!$F210</f>
        <v>5.833696125380932E-2</v>
      </c>
      <c r="O210" s="2">
        <f>'Number of Firms per 1000 Capita'!O210/'Number of Firms per 1000 Capita'!$F210</f>
        <v>1.1173995066028152E-2</v>
      </c>
      <c r="P210" s="2">
        <f>'Number of Firms per 1000 Capita'!P210/'Number of Firms per 1000 Capita'!$F210</f>
        <v>2.0606588303584385E-2</v>
      </c>
      <c r="Q210" s="2">
        <f>'Number of Firms per 1000 Capita'!Q210/'Number of Firms per 1000 Capita'!$F210</f>
        <v>9.040777826150051E-2</v>
      </c>
      <c r="R210" s="2">
        <f>'Number of Firms per 1000 Capita'!R210/'Number of Firms per 1000 Capita'!$F210</f>
        <v>8.7505441880713977E-2</v>
      </c>
      <c r="S210" s="2">
        <f>'Number of Firms per 1000 Capita'!S210/'Number of Firms per 1000 Capita'!$F210</f>
        <v>0.10201712378464664</v>
      </c>
      <c r="T210" s="2">
        <f>'Number of Firms per 1000 Capita'!T210/'Number of Firms per 1000 Capita'!$F210</f>
        <v>1.2915396894500074E-2</v>
      </c>
      <c r="U210" s="2">
        <f>'Number of Firms per 1000 Capita'!U210/'Number of Firms per 1000 Capita'!$F210</f>
        <v>9.9840371499056738E-2</v>
      </c>
      <c r="V210" s="2">
        <f>'Number of Firms per 1000 Capita'!V210/'Number of Firms per 1000 Capita'!$F210</f>
        <v>2.6121027427078801E-2</v>
      </c>
      <c r="W210" s="2">
        <f>'Number of Firms per 1000 Capita'!W210/'Number of Firms per 1000 Capita'!$F210</f>
        <v>4.309969525468002E-2</v>
      </c>
      <c r="X210" s="2">
        <f>'Number of Firms per 1000 Capita'!X210/'Number of Firms per 1000 Capita'!$F210</f>
        <v>0.13408794079233782</v>
      </c>
      <c r="Y210" s="2">
        <f>'Number of Firms per 1000 Capita'!Y210/'Number of Firms per 1000 Capita'!$F210</f>
        <v>0</v>
      </c>
      <c r="Z210" s="2">
        <f>'Number of Firms per 1000 Capita'!Z210/'Number of Firms per 1000 Capita'!$F210</f>
        <v>0</v>
      </c>
    </row>
    <row r="211" spans="1:26" x14ac:dyDescent="0.45">
      <c r="A211" s="2" t="s">
        <v>699</v>
      </c>
      <c r="B211" s="2">
        <v>165430</v>
      </c>
      <c r="C211" s="2" t="s">
        <v>445</v>
      </c>
      <c r="D211" s="2">
        <v>31.997345599999999</v>
      </c>
      <c r="E211" s="2">
        <v>-102.0779146</v>
      </c>
      <c r="F211" s="3">
        <f t="shared" si="3"/>
        <v>1.0035442234447736</v>
      </c>
      <c r="G211" s="2">
        <f>'Number of Firms per 1000 Capita'!G211/'Number of Firms per 1000 Capita'!$F211</f>
        <v>7.8290308929327129E-3</v>
      </c>
      <c r="H211" s="2">
        <f>'Number of Firms per 1000 Capita'!H211/'Number of Firms per 1000 Capita'!$F211</f>
        <v>0.20212653406686415</v>
      </c>
      <c r="I211" s="2">
        <f>'Number of Firms per 1000 Capita'!I211/'Number of Firms per 1000 Capita'!$F211</f>
        <v>1.8514600084638172E-3</v>
      </c>
      <c r="J211" s="2">
        <f>'Number of Firms per 1000 Capita'!J211/'Number of Firms per 1000 Capita'!$F211</f>
        <v>0.12642826914938637</v>
      </c>
      <c r="K211" s="2">
        <f>'Number of Firms per 1000 Capita'!K211/'Number of Firms per 1000 Capita'!$F211</f>
        <v>2.4333474396953027E-2</v>
      </c>
      <c r="L211" s="2">
        <f>'Number of Firms per 1000 Capita'!L211/'Number of Firms per 1000 Capita'!$F211</f>
        <v>2.7401608125264494E-2</v>
      </c>
      <c r="M211" s="2">
        <f>'Number of Firms per 1000 Capita'!M211/'Number of Firms per 1000 Capita'!$F211</f>
        <v>8.437367752856538E-2</v>
      </c>
      <c r="N211" s="2">
        <f>'Number of Firms per 1000 Capita'!N211/'Number of Firms per 1000 Capita'!$F211</f>
        <v>5.3322048243757934E-2</v>
      </c>
      <c r="O211" s="2">
        <f>'Number of Firms per 1000 Capita'!O211/'Number of Firms per 1000 Capita'!$F211</f>
        <v>3.7029200169276344E-3</v>
      </c>
      <c r="P211" s="2">
        <f>'Number of Firms per 1000 Capita'!P211/'Number of Firms per 1000 Capita'!$F211</f>
        <v>3.724079559881506E-2</v>
      </c>
      <c r="Q211" s="2">
        <f>'Number of Firms per 1000 Capita'!Q211/'Number of Firms per 1000 Capita'!$F211</f>
        <v>5.8241641980533214E-2</v>
      </c>
      <c r="R211" s="2">
        <f>'Number of Firms per 1000 Capita'!R211/'Number of Firms per 1000 Capita'!$F211</f>
        <v>9.8920863309352514E-2</v>
      </c>
      <c r="S211" s="2">
        <f>'Number of Firms per 1000 Capita'!S211/'Number of Firms per 1000 Capita'!$F211</f>
        <v>7.3793906051629291E-2</v>
      </c>
      <c r="T211" s="2">
        <f>'Number of Firms per 1000 Capita'!T211/'Number of Firms per 1000 Capita'!$F211</f>
        <v>9.7862886161658898E-3</v>
      </c>
      <c r="U211" s="2">
        <f>'Number of Firms per 1000 Capita'!U211/'Number of Firms per 1000 Capita'!$F211</f>
        <v>5.2687261955141763E-2</v>
      </c>
      <c r="V211" s="2">
        <f>'Number of Firms per 1000 Capita'!V211/'Number of Firms per 1000 Capita'!$F211</f>
        <v>2.3645789250952176E-2</v>
      </c>
      <c r="W211" s="2">
        <f>'Number of Firms per 1000 Capita'!W211/'Number of Firms per 1000 Capita'!$F211</f>
        <v>1.9678374947101139E-2</v>
      </c>
      <c r="X211" s="2">
        <f>'Number of Firms per 1000 Capita'!X211/'Number of Firms per 1000 Capita'!$F211</f>
        <v>9.6064325010579765E-2</v>
      </c>
      <c r="Y211" s="2">
        <f>'Number of Firms per 1000 Capita'!Y211/'Number of Firms per 1000 Capita'!$F211</f>
        <v>2.1159542953872196E-3</v>
      </c>
      <c r="Z211" s="2">
        <f>'Number of Firms per 1000 Capita'!Z211/'Number of Firms per 1000 Capita'!$F211</f>
        <v>0</v>
      </c>
    </row>
    <row r="212" spans="1:26" x14ac:dyDescent="0.45">
      <c r="A212" s="2" t="s">
        <v>700</v>
      </c>
      <c r="B212" s="2">
        <v>1575101</v>
      </c>
      <c r="C212" s="2" t="s">
        <v>468</v>
      </c>
      <c r="D212" s="2">
        <v>43.038902499999999</v>
      </c>
      <c r="E212" s="2">
        <v>-87.906473599999998</v>
      </c>
      <c r="F212" s="3">
        <f t="shared" si="3"/>
        <v>1.0058554296964894</v>
      </c>
      <c r="G212" s="2">
        <f>'Number of Firms per 1000 Capita'!G212/'Number of Firms per 1000 Capita'!$F212</f>
        <v>2.0029490228165728E-3</v>
      </c>
      <c r="H212" s="2">
        <f>'Number of Firms per 1000 Capita'!H212/'Number of Firms per 1000 Capita'!$F212</f>
        <v>5.1991442719919552E-4</v>
      </c>
      <c r="I212" s="2">
        <f>'Number of Firms per 1000 Capita'!I212/'Number of Firms per 1000 Capita'!$F212</f>
        <v>5.8809992584827025E-4</v>
      </c>
      <c r="J212" s="2">
        <f>'Number of Firms per 1000 Capita'!J212/'Number of Firms per 1000 Capita'!$F212</f>
        <v>8.0561166653881883E-2</v>
      </c>
      <c r="K212" s="2">
        <f>'Number of Firms per 1000 Capita'!K212/'Number of Firms per 1000 Capita'!$F212</f>
        <v>3.2405158232972804E-2</v>
      </c>
      <c r="L212" s="2">
        <f>'Number of Firms per 1000 Capita'!L212/'Number of Firms per 1000 Capita'!$F212</f>
        <v>3.8610038610038609E-2</v>
      </c>
      <c r="M212" s="2">
        <f>'Number of Firms per 1000 Capita'!M212/'Number of Firms per 1000 Capita'!$F212</f>
        <v>9.9303655595046336E-2</v>
      </c>
      <c r="N212" s="2">
        <f>'Number of Firms per 1000 Capita'!N212/'Number of Firms per 1000 Capita'!$F212</f>
        <v>3.2055707552396291E-2</v>
      </c>
      <c r="O212" s="2">
        <f>'Number of Firms per 1000 Capita'!O212/'Number of Firms per 1000 Capita'!$F212</f>
        <v>1.3662669291808366E-2</v>
      </c>
      <c r="P212" s="2">
        <f>'Number of Firms per 1000 Capita'!P212/'Number of Firms per 1000 Capita'!$F212</f>
        <v>4.7550862120398552E-2</v>
      </c>
      <c r="Q212" s="2">
        <f>'Number of Firms per 1000 Capita'!Q212/'Number of Firms per 1000 Capita'!$F212</f>
        <v>0.10725578937499468</v>
      </c>
      <c r="R212" s="2">
        <f>'Number of Firms per 1000 Capita'!R212/'Number of Firms per 1000 Capita'!$F212</f>
        <v>0.1466670075941599</v>
      </c>
      <c r="S212" s="2">
        <f>'Number of Firms per 1000 Capita'!S212/'Number of Firms per 1000 Capita'!$F212</f>
        <v>6.3335805057659372E-2</v>
      </c>
      <c r="T212" s="2">
        <f>'Number of Firms per 1000 Capita'!T212/'Number of Firms per 1000 Capita'!$F212</f>
        <v>2.5424667808773772E-2</v>
      </c>
      <c r="U212" s="2">
        <f>'Number of Firms per 1000 Capita'!U212/'Number of Firms per 1000 Capita'!$F212</f>
        <v>8.6876848466252446E-2</v>
      </c>
      <c r="V212" s="2">
        <f>'Number of Firms per 1000 Capita'!V212/'Number of Firms per 1000 Capita'!$F212</f>
        <v>5.4514306169935314E-2</v>
      </c>
      <c r="W212" s="2">
        <f>'Number of Firms per 1000 Capita'!W212/'Number of Firms per 1000 Capita'!$F212</f>
        <v>3.1808535119793396E-2</v>
      </c>
      <c r="X212" s="2">
        <f>'Number of Firms per 1000 Capita'!X212/'Number of Firms per 1000 Capita'!$F212</f>
        <v>0.14036837215645165</v>
      </c>
      <c r="Y212" s="2">
        <f>'Number of Firms per 1000 Capita'!Y212/'Number of Firms per 1000 Capita'!$F212</f>
        <v>2.3438765160619466E-3</v>
      </c>
      <c r="Z212" s="2">
        <f>'Number of Firms per 1000 Capita'!Z212/'Number of Firms per 1000 Capita'!$F212</f>
        <v>0</v>
      </c>
    </row>
    <row r="213" spans="1:26" x14ac:dyDescent="0.45">
      <c r="A213" s="2" t="s">
        <v>701</v>
      </c>
      <c r="B213" s="2">
        <v>3526149</v>
      </c>
      <c r="C213" s="2" t="s">
        <v>468</v>
      </c>
      <c r="D213" s="2">
        <v>44.983333999999999</v>
      </c>
      <c r="E213" s="2">
        <v>-93.266670000000005</v>
      </c>
      <c r="F213" s="3">
        <f t="shared" si="3"/>
        <v>1.0041524212096726</v>
      </c>
      <c r="G213" s="2">
        <f>'Number of Firms per 1000 Capita'!G213/'Number of Firms per 1000 Capita'!$F213</f>
        <v>4.5657984708149437E-3</v>
      </c>
      <c r="H213" s="2">
        <f>'Number of Firms per 1000 Capita'!H213/'Number of Firms per 1000 Capita'!$F213</f>
        <v>2.0824268042518807E-4</v>
      </c>
      <c r="I213" s="2">
        <f>'Number of Firms per 1000 Capita'!I213/'Number of Firms per 1000 Capita'!$F213</f>
        <v>7.2107913221856163E-4</v>
      </c>
      <c r="J213" s="2">
        <f>'Number of Firms per 1000 Capita'!J213/'Number of Firms per 1000 Capita'!$F213</f>
        <v>0.10191148132032075</v>
      </c>
      <c r="K213" s="2">
        <f>'Number of Firms per 1000 Capita'!K213/'Number of Firms per 1000 Capita'!$F213</f>
        <v>2.7662087399763783E-2</v>
      </c>
      <c r="L213" s="2">
        <f>'Number of Firms per 1000 Capita'!L213/'Number of Firms per 1000 Capita'!$F213</f>
        <v>3.0847889600298373E-2</v>
      </c>
      <c r="M213" s="2">
        <f>'Number of Firms per 1000 Capita'!M213/'Number of Firms per 1000 Capita'!$F213</f>
        <v>8.9221110213215646E-2</v>
      </c>
      <c r="N213" s="2">
        <f>'Number of Firms per 1000 Capita'!N213/'Number of Firms per 1000 Capita'!$F213</f>
        <v>4.0420836700441345E-2</v>
      </c>
      <c r="O213" s="2">
        <f>'Number of Firms per 1000 Capita'!O213/'Number of Firms per 1000 Capita'!$F213</f>
        <v>1.6575495741903399E-2</v>
      </c>
      <c r="P213" s="2">
        <f>'Number of Firms per 1000 Capita'!P213/'Number of Firms per 1000 Capita'!$F213</f>
        <v>4.1922048859327411E-2</v>
      </c>
      <c r="Q213" s="2">
        <f>'Number of Firms per 1000 Capita'!Q213/'Number of Firms per 1000 Capita'!$F213</f>
        <v>9.4119475352769322E-2</v>
      </c>
      <c r="R213" s="2">
        <f>'Number of Firms per 1000 Capita'!R213/'Number of Firms per 1000 Capita'!$F213</f>
        <v>0.17773046559333625</v>
      </c>
      <c r="S213" s="2">
        <f>'Number of Firms per 1000 Capita'!S213/'Number of Firms per 1000 Capita'!$F213</f>
        <v>6.873562503885125E-2</v>
      </c>
      <c r="T213" s="2">
        <f>'Number of Firms per 1000 Capita'!T213/'Number of Firms per 1000 Capita'!$F213</f>
        <v>3.177099521352645E-2</v>
      </c>
      <c r="U213" s="2">
        <f>'Number of Firms per 1000 Capita'!U213/'Number of Firms per 1000 Capita'!$F213</f>
        <v>8.409896189469758E-2</v>
      </c>
      <c r="V213" s="2">
        <f>'Number of Firms per 1000 Capita'!V213/'Number of Firms per 1000 Capita'!$F213</f>
        <v>6.6438739354758497E-2</v>
      </c>
      <c r="W213" s="2">
        <f>'Number of Firms per 1000 Capita'!W213/'Number of Firms per 1000 Capita'!$F213</f>
        <v>2.0721700752160128E-2</v>
      </c>
      <c r="X213" s="2">
        <f>'Number of Firms per 1000 Capita'!X213/'Number of Firms per 1000 Capita'!$F213</f>
        <v>0.10448809597811898</v>
      </c>
      <c r="Y213" s="2">
        <f>'Number of Firms per 1000 Capita'!Y213/'Number of Firms per 1000 Capita'!$F213</f>
        <v>1.8368869273326289E-3</v>
      </c>
      <c r="Z213" s="2">
        <f>'Number of Firms per 1000 Capita'!Z213/'Number of Firms per 1000 Capita'!$F213</f>
        <v>1.5540498539193137E-4</v>
      </c>
    </row>
    <row r="214" spans="1:26" x14ac:dyDescent="0.45">
      <c r="A214" s="2" t="s">
        <v>702</v>
      </c>
      <c r="B214" s="2">
        <v>114231</v>
      </c>
      <c r="C214" s="2" t="s">
        <v>496</v>
      </c>
      <c r="D214" s="2">
        <v>46.862499999999997</v>
      </c>
      <c r="E214" s="2">
        <v>-114.011667</v>
      </c>
      <c r="F214" s="3">
        <f t="shared" si="3"/>
        <v>1.0040850291247445</v>
      </c>
      <c r="G214" s="2">
        <f>'Number of Firms per 1000 Capita'!G214/'Number of Firms per 1000 Capita'!$F214</f>
        <v>1.6567062561464559E-2</v>
      </c>
      <c r="H214" s="2">
        <f>'Number of Firms per 1000 Capita'!H214/'Number of Firms per 1000 Capita'!$F214</f>
        <v>2.1181632498676146E-3</v>
      </c>
      <c r="I214" s="2">
        <f>'Number of Firms per 1000 Capita'!I214/'Number of Firms per 1000 Capita'!$F214</f>
        <v>0</v>
      </c>
      <c r="J214" s="2">
        <f>'Number of Firms per 1000 Capita'!J214/'Number of Firms per 1000 Capita'!$F214</f>
        <v>0.12255087374234057</v>
      </c>
      <c r="K214" s="2">
        <f>'Number of Firms per 1000 Capita'!K214/'Number of Firms per 1000 Capita'!$F214</f>
        <v>2.5115364248430288E-2</v>
      </c>
      <c r="L214" s="2">
        <f>'Number of Firms per 1000 Capita'!L214/'Number of Firms per 1000 Capita'!$F214</f>
        <v>1.7777441561388913E-2</v>
      </c>
      <c r="M214" s="2">
        <f>'Number of Firms per 1000 Capita'!M214/'Number of Firms per 1000 Capita'!$F214</f>
        <v>0.10795067705575308</v>
      </c>
      <c r="N214" s="2">
        <f>'Number of Firms per 1000 Capita'!N214/'Number of Firms per 1000 Capita'!$F214</f>
        <v>3.8126938497617065E-2</v>
      </c>
      <c r="O214" s="2">
        <f>'Number of Firms per 1000 Capita'!O214/'Number of Firms per 1000 Capita'!$F214</f>
        <v>1.6869657311445647E-2</v>
      </c>
      <c r="P214" s="2">
        <f>'Number of Firms per 1000 Capita'!P214/'Number of Firms per 1000 Capita'!$F214</f>
        <v>3.0183826310613511E-2</v>
      </c>
      <c r="Q214" s="2">
        <f>'Number of Firms per 1000 Capita'!Q214/'Number of Firms per 1000 Capita'!$F214</f>
        <v>0.11619638399273773</v>
      </c>
      <c r="R214" s="2">
        <f>'Number of Firms per 1000 Capita'!R214/'Number of Firms per 1000 Capita'!$F214</f>
        <v>0.16173689386489143</v>
      </c>
      <c r="S214" s="2">
        <f>'Number of Firms per 1000 Capita'!S214/'Number of Firms per 1000 Capita'!$F214</f>
        <v>5.3710568121643092E-2</v>
      </c>
      <c r="T214" s="2">
        <f>'Number of Firms per 1000 Capita'!T214/'Number of Firms per 1000 Capita'!$F214</f>
        <v>1.9744307436265981E-2</v>
      </c>
      <c r="U214" s="2">
        <f>'Number of Firms per 1000 Capita'!U214/'Number of Firms per 1000 Capita'!$F214</f>
        <v>9.8645888493834627E-2</v>
      </c>
      <c r="V214" s="2">
        <f>'Number of Firms per 1000 Capita'!V214/'Number of Firms per 1000 Capita'!$F214</f>
        <v>5.1138512746803838E-2</v>
      </c>
      <c r="W214" s="2">
        <f>'Number of Firms per 1000 Capita'!W214/'Number of Firms per 1000 Capita'!$F214</f>
        <v>2.8822149935698614E-2</v>
      </c>
      <c r="X214" s="2">
        <f>'Number of Firms per 1000 Capita'!X214/'Number of Firms per 1000 Capita'!$F214</f>
        <v>9.4863454119071031E-2</v>
      </c>
      <c r="Y214" s="2">
        <f>'Number of Firms per 1000 Capita'!Y214/'Number of Firms per 1000 Capita'!$F214</f>
        <v>1.9668658748770709E-3</v>
      </c>
      <c r="Z214" s="2">
        <f>'Number of Firms per 1000 Capita'!Z214/'Number of Firms per 1000 Capita'!$F214</f>
        <v>0</v>
      </c>
    </row>
    <row r="215" spans="1:26" x14ac:dyDescent="0.45">
      <c r="A215" s="2" t="s">
        <v>703</v>
      </c>
      <c r="B215" s="2">
        <v>414328</v>
      </c>
      <c r="C215" s="2" t="s">
        <v>475</v>
      </c>
      <c r="D215" s="2">
        <v>30.6953657</v>
      </c>
      <c r="E215" s="2">
        <v>-88.0398912</v>
      </c>
      <c r="F215" s="3">
        <f t="shared" si="3"/>
        <v>1.0034250389841834</v>
      </c>
      <c r="G215" s="2">
        <f>'Number of Firms per 1000 Capita'!G215/'Number of Firms per 1000 Capita'!$F215</f>
        <v>2.1552684339496548E-2</v>
      </c>
      <c r="H215" s="2">
        <f>'Number of Firms per 1000 Capita'!H215/'Number of Firms per 1000 Capita'!$F215</f>
        <v>2.6175094675874359E-3</v>
      </c>
      <c r="I215" s="2">
        <f>'Number of Firms per 1000 Capita'!I215/'Number of Firms per 1000 Capita'!$F215</f>
        <v>0</v>
      </c>
      <c r="J215" s="2">
        <f>'Number of Firms per 1000 Capita'!J215/'Number of Firms per 1000 Capita'!$F215</f>
        <v>0.10425484517709958</v>
      </c>
      <c r="K215" s="2">
        <f>'Number of Firms per 1000 Capita'!K215/'Number of Firms per 1000 Capita'!$F215</f>
        <v>2.1051459122298954E-2</v>
      </c>
      <c r="L215" s="2">
        <f>'Number of Firms per 1000 Capita'!L215/'Number of Firms per 1000 Capita'!$F215</f>
        <v>3.246825573624415E-2</v>
      </c>
      <c r="M215" s="2">
        <f>'Number of Firms per 1000 Capita'!M215/'Number of Firms per 1000 Capita'!$F215</f>
        <v>7.7856983738026284E-2</v>
      </c>
      <c r="N215" s="2">
        <f>'Number of Firms per 1000 Capita'!N215/'Number of Firms per 1000 Capita'!$F215</f>
        <v>3.6533749164624638E-2</v>
      </c>
      <c r="O215" s="2">
        <f>'Number of Firms per 1000 Capita'!O215/'Number of Firms per 1000 Capita'!$F215</f>
        <v>6.0703942971708615E-3</v>
      </c>
      <c r="P215" s="2">
        <f>'Number of Firms per 1000 Capita'!P215/'Number of Firms per 1000 Capita'!$F215</f>
        <v>2.6982624192470481E-2</v>
      </c>
      <c r="Q215" s="2">
        <f>'Number of Firms per 1000 Capita'!Q215/'Number of Firms per 1000 Capita'!$F215</f>
        <v>8.3760302962797947E-2</v>
      </c>
      <c r="R215" s="2">
        <f>'Number of Firms per 1000 Capita'!R215/'Number of Firms per 1000 Capita'!$F215</f>
        <v>9.2754511026954783E-2</v>
      </c>
      <c r="S215" s="2">
        <f>'Number of Firms per 1000 Capita'!S215/'Number of Firms per 1000 Capita'!$F215</f>
        <v>0.12023836043662287</v>
      </c>
      <c r="T215" s="2">
        <f>'Number of Firms per 1000 Capita'!T215/'Number of Firms per 1000 Capita'!$F215</f>
        <v>1.5259523279126755E-2</v>
      </c>
      <c r="U215" s="2">
        <f>'Number of Firms per 1000 Capita'!U215/'Number of Firms per 1000 Capita'!$F215</f>
        <v>9.6680775228335944E-2</v>
      </c>
      <c r="V215" s="2">
        <f>'Number of Firms per 1000 Capita'!V215/'Number of Firms per 1000 Capita'!$F215</f>
        <v>3.39162396970372E-2</v>
      </c>
      <c r="W215" s="2">
        <f>'Number of Firms per 1000 Capita'!W215/'Number of Firms per 1000 Capita'!$F215</f>
        <v>3.1939184673646689E-2</v>
      </c>
      <c r="X215" s="2">
        <f>'Number of Firms per 1000 Capita'!X215/'Number of Firms per 1000 Capita'!$F215</f>
        <v>0.1973991980396525</v>
      </c>
      <c r="Y215" s="2">
        <f>'Number of Firms per 1000 Capita'!Y215/'Number of Firms per 1000 Capita'!$F215</f>
        <v>2.0884384049899758E-3</v>
      </c>
      <c r="Z215" s="2">
        <f>'Number of Firms per 1000 Capita'!Z215/'Number of Firms per 1000 Capita'!$F215</f>
        <v>0</v>
      </c>
    </row>
    <row r="216" spans="1:26" x14ac:dyDescent="0.45">
      <c r="A216" s="2" t="s">
        <v>704</v>
      </c>
      <c r="B216" s="2">
        <v>535684</v>
      </c>
      <c r="C216" s="2" t="s">
        <v>480</v>
      </c>
      <c r="D216" s="2">
        <v>37.639097200000002</v>
      </c>
      <c r="E216" s="2">
        <v>-120.9968782</v>
      </c>
      <c r="F216" s="3">
        <f t="shared" si="3"/>
        <v>1.002966460830609</v>
      </c>
      <c r="G216" s="2">
        <f>'Number of Firms per 1000 Capita'!G216/'Number of Firms per 1000 Capita'!$F216</f>
        <v>1.0927473059692456E-2</v>
      </c>
      <c r="H216" s="2">
        <f>'Number of Firms per 1000 Capita'!H216/'Number of Firms per 1000 Capita'!$F216</f>
        <v>8.7783024579246897E-4</v>
      </c>
      <c r="I216" s="2">
        <f>'Number of Firms per 1000 Capita'!I216/'Number of Firms per 1000 Capita'!$F216</f>
        <v>0</v>
      </c>
      <c r="J216" s="2">
        <f>'Number of Firms per 1000 Capita'!J216/'Number of Firms per 1000 Capita'!$F216</f>
        <v>8.9145174960648985E-2</v>
      </c>
      <c r="K216" s="2">
        <f>'Number of Firms per 1000 Capita'!K216/'Number of Firms per 1000 Capita'!$F216</f>
        <v>2.2672236348226175E-2</v>
      </c>
      <c r="L216" s="2">
        <f>'Number of Firms per 1000 Capita'!L216/'Number of Firms per 1000 Capita'!$F216</f>
        <v>3.0663518585785206E-2</v>
      </c>
      <c r="M216" s="2">
        <f>'Number of Firms per 1000 Capita'!M216/'Number of Firms per 1000 Capita'!$F216</f>
        <v>0.12849618597893209</v>
      </c>
      <c r="N216" s="2">
        <f>'Number of Firms per 1000 Capita'!N216/'Number of Firms per 1000 Capita'!$F216</f>
        <v>6.8046979053154141E-2</v>
      </c>
      <c r="O216" s="2">
        <f>'Number of Firms per 1000 Capita'!O216/'Number of Firms per 1000 Capita'!$F216</f>
        <v>1.1926383339387335E-2</v>
      </c>
      <c r="P216" s="2">
        <f>'Number of Firms per 1000 Capita'!P216/'Number of Firms per 1000 Capita'!$F216</f>
        <v>3.1813778907858095E-2</v>
      </c>
      <c r="Q216" s="2">
        <f>'Number of Firms per 1000 Capita'!Q216/'Number of Firms per 1000 Capita'!$F216</f>
        <v>9.1657585664123992E-2</v>
      </c>
      <c r="R216" s="2">
        <f>'Number of Firms per 1000 Capita'!R216/'Number of Firms per 1000 Capita'!$F216</f>
        <v>0.10521854946119386</v>
      </c>
      <c r="S216" s="2">
        <f>'Number of Firms per 1000 Capita'!S216/'Number of Firms per 1000 Capita'!$F216</f>
        <v>8.4725753723211034E-2</v>
      </c>
      <c r="T216" s="2">
        <f>'Number of Firms per 1000 Capita'!T216/'Number of Firms per 1000 Capita'!$F216</f>
        <v>1.8252815110788231E-2</v>
      </c>
      <c r="U216" s="2">
        <f>'Number of Firms per 1000 Capita'!U216/'Number of Firms per 1000 Capita'!$F216</f>
        <v>8.1789562901077612E-2</v>
      </c>
      <c r="V216" s="2">
        <f>'Number of Firms per 1000 Capita'!V216/'Number of Firms per 1000 Capita'!$F216</f>
        <v>3.3115389272308997E-2</v>
      </c>
      <c r="W216" s="2">
        <f>'Number of Firms per 1000 Capita'!W216/'Number of Firms per 1000 Capita'!$F216</f>
        <v>3.2933769221455383E-2</v>
      </c>
      <c r="X216" s="2">
        <f>'Number of Firms per 1000 Capita'!X216/'Number of Firms per 1000 Capita'!$F216</f>
        <v>0.15985591475965613</v>
      </c>
      <c r="Y216" s="2">
        <f>'Number of Firms per 1000 Capita'!Y216/'Number of Firms per 1000 Capita'!$F216</f>
        <v>8.4756023731686649E-4</v>
      </c>
      <c r="Z216" s="2">
        <f>'Number of Firms per 1000 Capita'!Z216/'Number of Firms per 1000 Capita'!$F216</f>
        <v>0</v>
      </c>
    </row>
    <row r="217" spans="1:26" x14ac:dyDescent="0.45">
      <c r="A217" s="2" t="s">
        <v>705</v>
      </c>
      <c r="B217" s="2">
        <v>178970</v>
      </c>
      <c r="C217" s="2" t="s">
        <v>455</v>
      </c>
      <c r="D217" s="2">
        <v>32.509310900000003</v>
      </c>
      <c r="E217" s="2">
        <v>-92.119301199999995</v>
      </c>
      <c r="F217" s="3">
        <f t="shared" si="3"/>
        <v>1.0017899024811752</v>
      </c>
      <c r="G217" s="2">
        <f>'Number of Firms per 1000 Capita'!G217/'Number of Firms per 1000 Capita'!$F217</f>
        <v>1.2467596593013209E-2</v>
      </c>
      <c r="H217" s="2">
        <f>'Number of Firms per 1000 Capita'!H217/'Number of Firms per 1000 Capita'!$F217</f>
        <v>1.0677694111838045E-2</v>
      </c>
      <c r="I217" s="2">
        <f>'Number of Firms per 1000 Capita'!I217/'Number of Firms per 1000 Capita'!$F217</f>
        <v>4.0735711640538207E-3</v>
      </c>
      <c r="J217" s="2">
        <f>'Number of Firms per 1000 Capita'!J217/'Number of Firms per 1000 Capita'!$F217</f>
        <v>0.11227009011233181</v>
      </c>
      <c r="K217" s="2">
        <f>'Number of Firms per 1000 Capita'!K217/'Number of Firms per 1000 Capita'!$F217</f>
        <v>1.8084187137390444E-2</v>
      </c>
      <c r="L217" s="2">
        <f>'Number of Firms per 1000 Capita'!L217/'Number of Firms per 1000 Capita'!$F217</f>
        <v>1.6788050857918776E-2</v>
      </c>
      <c r="M217" s="2">
        <f>'Number of Firms per 1000 Capita'!M217/'Number of Firms per 1000 Capita'!$F217</f>
        <v>9.5790643130477707E-2</v>
      </c>
      <c r="N217" s="2">
        <f>'Number of Firms per 1000 Capita'!N217/'Number of Firms per 1000 Capita'!$F217</f>
        <v>2.7280582644118014E-2</v>
      </c>
      <c r="O217" s="2">
        <f>'Number of Firms per 1000 Capita'!O217/'Number of Firms per 1000 Capita'!$F217</f>
        <v>6.2955190717195412E-3</v>
      </c>
      <c r="P217" s="2">
        <f>'Number of Firms per 1000 Capita'!P217/'Number of Firms per 1000 Capita'!$F217</f>
        <v>3.2094803110727071E-2</v>
      </c>
      <c r="Q217" s="2">
        <f>'Number of Firms per 1000 Capita'!Q217/'Number of Firms per 1000 Capita'!$F217</f>
        <v>0.1004814220466609</v>
      </c>
      <c r="R217" s="2">
        <f>'Number of Firms per 1000 Capita'!R217/'Number of Firms per 1000 Capita'!$F217</f>
        <v>9.2704604369830884E-2</v>
      </c>
      <c r="S217" s="2">
        <f>'Number of Firms per 1000 Capita'!S217/'Number of Firms per 1000 Capita'!$F217</f>
        <v>0.11202320701148007</v>
      </c>
      <c r="T217" s="2">
        <f>'Number of Firms per 1000 Capita'!T217/'Number of Firms per 1000 Capita'!$F217</f>
        <v>1.5923960004937662E-2</v>
      </c>
      <c r="U217" s="2">
        <f>'Number of Firms per 1000 Capita'!U217/'Number of Firms per 1000 Capita'!$F217</f>
        <v>0.12399703740278978</v>
      </c>
      <c r="V217" s="2">
        <f>'Number of Firms per 1000 Capita'!V217/'Number of Firms per 1000 Capita'!$F217</f>
        <v>2.3824219232193557E-2</v>
      </c>
      <c r="W217" s="2">
        <f>'Number of Firms per 1000 Capita'!W217/'Number of Firms per 1000 Capita'!$F217</f>
        <v>2.8268115047524998E-2</v>
      </c>
      <c r="X217" s="2">
        <f>'Number of Firms per 1000 Capita'!X217/'Number of Firms per 1000 Capita'!$F217</f>
        <v>0.16874459943216888</v>
      </c>
      <c r="Y217" s="2">
        <f>'Number of Firms per 1000 Capita'!Y217/'Number of Firms per 1000 Capita'!$F217</f>
        <v>0</v>
      </c>
      <c r="Z217" s="2">
        <f>'Number of Firms per 1000 Capita'!Z217/'Number of Firms per 1000 Capita'!$F217</f>
        <v>0</v>
      </c>
    </row>
    <row r="218" spans="1:26" x14ac:dyDescent="0.45">
      <c r="A218" s="2" t="s">
        <v>706</v>
      </c>
      <c r="B218" s="2">
        <v>149619</v>
      </c>
      <c r="C218" s="2" t="s">
        <v>466</v>
      </c>
      <c r="D218" s="2">
        <v>41.916434299999999</v>
      </c>
      <c r="E218" s="2">
        <v>-83.397710099999998</v>
      </c>
      <c r="F218" s="3">
        <f t="shared" si="3"/>
        <v>0.99932937344318828</v>
      </c>
      <c r="G218" s="2">
        <f>'Number of Firms per 1000 Capita'!G218/'Number of Firms per 1000 Capita'!$F218</f>
        <v>5.9398352174746122E-3</v>
      </c>
      <c r="H218" s="2">
        <f>'Number of Firms per 1000 Capita'!H218/'Number of Firms per 1000 Capita'!$F218</f>
        <v>0</v>
      </c>
      <c r="I218" s="2">
        <f>'Number of Firms per 1000 Capita'!I218/'Number of Firms per 1000 Capita'!$F218</f>
        <v>0</v>
      </c>
      <c r="J218" s="2">
        <f>'Number of Firms per 1000 Capita'!J218/'Number of Firms per 1000 Capita'!$F218</f>
        <v>0.11621000191607589</v>
      </c>
      <c r="K218" s="2">
        <f>'Number of Firms per 1000 Capita'!K218/'Number of Firms per 1000 Capita'!$F218</f>
        <v>4.0620808584019931E-2</v>
      </c>
      <c r="L218" s="2">
        <f>'Number of Firms per 1000 Capita'!L218/'Number of Firms per 1000 Capita'!$F218</f>
        <v>1.9639777735198316E-2</v>
      </c>
      <c r="M218" s="2">
        <f>'Number of Firms per 1000 Capita'!M218/'Number of Firms per 1000 Capita'!$F218</f>
        <v>0.11745545123586895</v>
      </c>
      <c r="N218" s="2">
        <f>'Number of Firms per 1000 Capita'!N218/'Number of Firms per 1000 Capita'!$F218</f>
        <v>7.5397585744395493E-2</v>
      </c>
      <c r="O218" s="2">
        <f>'Number of Firms per 1000 Capita'!O218/'Number of Firms per 1000 Capita'!$F218</f>
        <v>1.0059398352174747E-2</v>
      </c>
      <c r="P218" s="2">
        <f>'Number of Firms per 1000 Capita'!P218/'Number of Firms per 1000 Capita'!$F218</f>
        <v>1.5424410806667945E-2</v>
      </c>
      <c r="Q218" s="2">
        <f>'Number of Firms per 1000 Capita'!Q218/'Number of Firms per 1000 Capita'!$F218</f>
        <v>7.6259819888867611E-2</v>
      </c>
      <c r="R218" s="2">
        <f>'Number of Firms per 1000 Capita'!R218/'Number of Firms per 1000 Capita'!$F218</f>
        <v>0.10988695152328033</v>
      </c>
      <c r="S218" s="2">
        <f>'Number of Firms per 1000 Capita'!S218/'Number of Firms per 1000 Capita'!$F218</f>
        <v>9.714504694385899E-2</v>
      </c>
      <c r="T218" s="2">
        <f>'Number of Firms per 1000 Capita'!T218/'Number of Firms per 1000 Capita'!$F218</f>
        <v>1.9064954972216903E-2</v>
      </c>
      <c r="U218" s="2">
        <f>'Number of Firms per 1000 Capita'!U218/'Number of Firms per 1000 Capita'!$F218</f>
        <v>7.3673117455451242E-2</v>
      </c>
      <c r="V218" s="2">
        <f>'Number of Firms per 1000 Capita'!V218/'Number of Firms per 1000 Capita'!$F218</f>
        <v>4.6464840007664307E-2</v>
      </c>
      <c r="W218" s="2">
        <f>'Number of Firms per 1000 Capita'!W218/'Number of Firms per 1000 Capita'!$F218</f>
        <v>3.9854378233378049E-2</v>
      </c>
      <c r="X218" s="2">
        <f>'Number of Firms per 1000 Capita'!X218/'Number of Firms per 1000 Capita'!$F218</f>
        <v>0.13623299482659512</v>
      </c>
      <c r="Y218" s="2">
        <f>'Number of Firms per 1000 Capita'!Y218/'Number of Firms per 1000 Capita'!$F218</f>
        <v>0</v>
      </c>
      <c r="Z218" s="2">
        <f>'Number of Firms per 1000 Capita'!Z218/'Number of Firms per 1000 Capita'!$F218</f>
        <v>0</v>
      </c>
    </row>
    <row r="219" spans="1:26" x14ac:dyDescent="0.45">
      <c r="A219" s="2" t="s">
        <v>707</v>
      </c>
      <c r="B219" s="2">
        <v>373507</v>
      </c>
      <c r="C219" s="2" t="s">
        <v>475</v>
      </c>
      <c r="D219" s="2">
        <v>32.366805200000002</v>
      </c>
      <c r="E219" s="2">
        <v>-86.299968899999996</v>
      </c>
      <c r="F219" s="3">
        <f t="shared" si="3"/>
        <v>1.0032682010986718</v>
      </c>
      <c r="G219" s="2">
        <f>'Number of Firms per 1000 Capita'!G219/'Number of Firms per 1000 Capita'!$F219</f>
        <v>8.0661984562965024E-3</v>
      </c>
      <c r="H219" s="2">
        <f>'Number of Firms per 1000 Capita'!H219/'Number of Firms per 1000 Capita'!$F219</f>
        <v>0</v>
      </c>
      <c r="I219" s="2">
        <f>'Number of Firms per 1000 Capita'!I219/'Number of Firms per 1000 Capita'!$F219</f>
        <v>1.0430429038314443E-3</v>
      </c>
      <c r="J219" s="2">
        <f>'Number of Firms per 1000 Capita'!J219/'Number of Firms per 1000 Capita'!$F219</f>
        <v>9.0292747375008683E-2</v>
      </c>
      <c r="K219" s="2">
        <f>'Number of Firms per 1000 Capita'!K219/'Number of Firms per 1000 Capita'!$F219</f>
        <v>2.0965162367012027E-2</v>
      </c>
      <c r="L219" s="2">
        <f>'Number of Firms per 1000 Capita'!L219/'Number of Firms per 1000 Capita'!$F219</f>
        <v>2.6597594047701827E-2</v>
      </c>
      <c r="M219" s="2">
        <f>'Number of Firms per 1000 Capita'!M219/'Number of Firms per 1000 Capita'!$F219</f>
        <v>9.4360614699951328E-2</v>
      </c>
      <c r="N219" s="2">
        <f>'Number of Firms per 1000 Capita'!N219/'Number of Firms per 1000 Capita'!$F219</f>
        <v>2.6528057854113066E-2</v>
      </c>
      <c r="O219" s="2">
        <f>'Number of Firms per 1000 Capita'!O219/'Number of Firms per 1000 Capita'!$F219</f>
        <v>1.0534733328697587E-2</v>
      </c>
      <c r="P219" s="2">
        <f>'Number of Firms per 1000 Capita'!P219/'Number of Firms per 1000 Capita'!$F219</f>
        <v>3.2647242889924204E-2</v>
      </c>
      <c r="Q219" s="2">
        <f>'Number of Firms per 1000 Capita'!Q219/'Number of Firms per 1000 Capita'!$F219</f>
        <v>8.3512968500104298E-2</v>
      </c>
      <c r="R219" s="2">
        <f>'Number of Firms per 1000 Capita'!R219/'Number of Firms per 1000 Capita'!$F219</f>
        <v>0.11181419929073083</v>
      </c>
      <c r="S219" s="2">
        <f>'Number of Firms per 1000 Capita'!S219/'Number of Firms per 1000 Capita'!$F219</f>
        <v>0.11633405187400041</v>
      </c>
      <c r="T219" s="2">
        <f>'Number of Firms per 1000 Capita'!T219/'Number of Firms per 1000 Capita'!$F219</f>
        <v>2.5380710659898477E-2</v>
      </c>
      <c r="U219" s="2">
        <f>'Number of Firms per 1000 Capita'!U219/'Number of Firms per 1000 Capita'!$F219</f>
        <v>9.9436756831931025E-2</v>
      </c>
      <c r="V219" s="2">
        <f>'Number of Firms per 1000 Capita'!V219/'Number of Firms per 1000 Capita'!$F219</f>
        <v>2.8057854113065852E-2</v>
      </c>
      <c r="W219" s="2">
        <f>'Number of Firms per 1000 Capita'!W219/'Number of Firms per 1000 Capita'!$F219</f>
        <v>3.3412141019400599E-2</v>
      </c>
      <c r="X219" s="2">
        <f>'Number of Firms per 1000 Capita'!X219/'Number of Firms per 1000 Capita'!$F219</f>
        <v>0.19306724149920032</v>
      </c>
      <c r="Y219" s="2">
        <f>'Number of Firms per 1000 Capita'!Y219/'Number of Firms per 1000 Capita'!$F219</f>
        <v>1.2168833878033515E-3</v>
      </c>
      <c r="Z219" s="2">
        <f>'Number of Firms per 1000 Capita'!Z219/'Number of Firms per 1000 Capita'!$F219</f>
        <v>0</v>
      </c>
    </row>
    <row r="220" spans="1:26" x14ac:dyDescent="0.45">
      <c r="A220" s="2" t="s">
        <v>708</v>
      </c>
      <c r="B220" s="2">
        <v>137475</v>
      </c>
      <c r="C220" s="2" t="s">
        <v>535</v>
      </c>
      <c r="D220" s="2">
        <v>39.629525999999998</v>
      </c>
      <c r="E220" s="2">
        <v>-79.955896800000005</v>
      </c>
      <c r="F220" s="3">
        <f t="shared" si="3"/>
        <v>1.0014512167894618</v>
      </c>
      <c r="G220" s="2">
        <f>'Number of Firms per 1000 Capita'!G220/'Number of Firms per 1000 Capita'!$F220</f>
        <v>4.2420183076579592E-3</v>
      </c>
      <c r="H220" s="2">
        <f>'Number of Firms per 1000 Capita'!H220/'Number of Firms per 1000 Capita'!$F220</f>
        <v>2.2326412145568207E-2</v>
      </c>
      <c r="I220" s="2">
        <f>'Number of Firms per 1000 Capita'!I220/'Number of Firms per 1000 Capita'!$F220</f>
        <v>0</v>
      </c>
      <c r="J220" s="2">
        <f>'Number of Firms per 1000 Capita'!J220/'Number of Firms per 1000 Capita'!$F220</f>
        <v>0.11408796606385353</v>
      </c>
      <c r="K220" s="2">
        <f>'Number of Firms per 1000 Capita'!K220/'Number of Firms per 1000 Capita'!$F220</f>
        <v>2.4224157177941501E-2</v>
      </c>
      <c r="L220" s="2">
        <f>'Number of Firms per 1000 Capita'!L220/'Number of Firms per 1000 Capita'!$F220</f>
        <v>1.5740120562625585E-2</v>
      </c>
      <c r="M220" s="2">
        <f>'Number of Firms per 1000 Capita'!M220/'Number of Firms per 1000 Capita'!$F220</f>
        <v>0.11096226836347398</v>
      </c>
      <c r="N220" s="2">
        <f>'Number of Firms per 1000 Capita'!N220/'Number of Firms per 1000 Capita'!$F220</f>
        <v>4.0634070104934132E-2</v>
      </c>
      <c r="O220" s="2">
        <f>'Number of Firms per 1000 Capita'!O220/'Number of Firms per 1000 Capita'!$F220</f>
        <v>1.7079705291359677E-2</v>
      </c>
      <c r="P220" s="2">
        <f>'Number of Firms per 1000 Capita'!P220/'Number of Firms per 1000 Capita'!$F220</f>
        <v>2.8577807546327303E-2</v>
      </c>
      <c r="Q220" s="2">
        <f>'Number of Firms per 1000 Capita'!Q220/'Number of Firms per 1000 Capita'!$F220</f>
        <v>0.13741906675597229</v>
      </c>
      <c r="R220" s="2">
        <f>'Number of Firms per 1000 Capita'!R220/'Number of Firms per 1000 Capita'!$F220</f>
        <v>0.13663764233087741</v>
      </c>
      <c r="S220" s="2">
        <f>'Number of Firms per 1000 Capita'!S220/'Number of Firms per 1000 Capita'!$F220</f>
        <v>5.5257870060281308E-2</v>
      </c>
      <c r="T220" s="2">
        <f>'Number of Firms per 1000 Capita'!T220/'Number of Firms per 1000 Capita'!$F220</f>
        <v>2.1544987720473318E-2</v>
      </c>
      <c r="U220" s="2">
        <f>'Number of Firms per 1000 Capita'!U220/'Number of Firms per 1000 Capita'!$F220</f>
        <v>8.6291582942621112E-2</v>
      </c>
      <c r="V220" s="2">
        <f>'Number of Firms per 1000 Capita'!V220/'Number of Firms per 1000 Capita'!$F220</f>
        <v>5.4922973878097782E-2</v>
      </c>
      <c r="W220" s="2">
        <f>'Number of Firms per 1000 Capita'!W220/'Number of Firms per 1000 Capita'!$F220</f>
        <v>3.6392051797276177E-2</v>
      </c>
      <c r="X220" s="2">
        <f>'Number of Firms per 1000 Capita'!X220/'Number of Firms per 1000 Capita'!$F220</f>
        <v>9.5110515740120555E-2</v>
      </c>
      <c r="Y220" s="2">
        <f>'Number of Firms per 1000 Capita'!Y220/'Number of Firms per 1000 Capita'!$F220</f>
        <v>0</v>
      </c>
      <c r="Z220" s="2">
        <f>'Number of Firms per 1000 Capita'!Z220/'Number of Firms per 1000 Capita'!$F220</f>
        <v>0</v>
      </c>
    </row>
    <row r="221" spans="1:26" x14ac:dyDescent="0.45">
      <c r="A221" s="2" t="s">
        <v>709</v>
      </c>
      <c r="B221" s="2">
        <v>116352</v>
      </c>
      <c r="C221" s="2" t="s">
        <v>546</v>
      </c>
      <c r="D221" s="2">
        <v>36.213981400000002</v>
      </c>
      <c r="E221" s="2">
        <v>-83.294892200000007</v>
      </c>
      <c r="F221" s="3">
        <f t="shared" si="3"/>
        <v>1.0002579979360167</v>
      </c>
      <c r="G221" s="2">
        <f>'Number of Firms per 1000 Capita'!G221/'Number of Firms per 1000 Capita'!$F221</f>
        <v>8.126934984520124E-3</v>
      </c>
      <c r="H221" s="2">
        <f>'Number of Firms per 1000 Capita'!H221/'Number of Firms per 1000 Capita'!$F221</f>
        <v>0</v>
      </c>
      <c r="I221" s="2">
        <f>'Number of Firms per 1000 Capita'!I221/'Number of Firms per 1000 Capita'!$F221</f>
        <v>0</v>
      </c>
      <c r="J221" s="2">
        <f>'Number of Firms per 1000 Capita'!J221/'Number of Firms per 1000 Capita'!$F221</f>
        <v>0.12757997936016513</v>
      </c>
      <c r="K221" s="2">
        <f>'Number of Firms per 1000 Capita'!K221/'Number of Firms per 1000 Capita'!$F221</f>
        <v>2.1155830753353973E-2</v>
      </c>
      <c r="L221" s="2">
        <f>'Number of Firms per 1000 Capita'!L221/'Number of Firms per 1000 Capita'!$F221</f>
        <v>2.1671826625387001E-2</v>
      </c>
      <c r="M221" s="2">
        <f>'Number of Firms per 1000 Capita'!M221/'Number of Firms per 1000 Capita'!$F221</f>
        <v>0.13209494324045409</v>
      </c>
      <c r="N221" s="2">
        <f>'Number of Firms per 1000 Capita'!N221/'Number of Firms per 1000 Capita'!$F221</f>
        <v>3.7151702786377708E-2</v>
      </c>
      <c r="O221" s="2">
        <f>'Number of Firms per 1000 Capita'!O221/'Number of Firms per 1000 Capita'!$F221</f>
        <v>1.5995872033023738E-2</v>
      </c>
      <c r="P221" s="2">
        <f>'Number of Firms per 1000 Capita'!P221/'Number of Firms per 1000 Capita'!$F221</f>
        <v>4.0118679050567596E-2</v>
      </c>
      <c r="Q221" s="2">
        <f>'Number of Firms per 1000 Capita'!Q221/'Number of Firms per 1000 Capita'!$F221</f>
        <v>6.9917440660474714E-2</v>
      </c>
      <c r="R221" s="2">
        <f>'Number of Firms per 1000 Capita'!R221/'Number of Firms per 1000 Capita'!$F221</f>
        <v>5.9339525283797732E-2</v>
      </c>
      <c r="S221" s="2">
        <f>'Number of Firms per 1000 Capita'!S221/'Number of Firms per 1000 Capita'!$F221</f>
        <v>0.11713106295149639</v>
      </c>
      <c r="T221" s="2">
        <f>'Number of Firms per 1000 Capita'!T221/'Number of Firms per 1000 Capita'!$F221</f>
        <v>8.6429308565531479E-3</v>
      </c>
      <c r="U221" s="2">
        <f>'Number of Firms per 1000 Capita'!U221/'Number of Firms per 1000 Capita'!$F221</f>
        <v>6.720846233230135E-2</v>
      </c>
      <c r="V221" s="2">
        <f>'Number of Firms per 1000 Capita'!V221/'Number of Firms per 1000 Capita'!$F221</f>
        <v>3.6635706914344687E-2</v>
      </c>
      <c r="W221" s="2">
        <f>'Number of Firms per 1000 Capita'!W221/'Number of Firms per 1000 Capita'!$F221</f>
        <v>4.2440660474716202E-2</v>
      </c>
      <c r="X221" s="2">
        <f>'Number of Firms per 1000 Capita'!X221/'Number of Firms per 1000 Capita'!$F221</f>
        <v>0.195046439628483</v>
      </c>
      <c r="Y221" s="2">
        <f>'Number of Firms per 1000 Capita'!Y221/'Number of Firms per 1000 Capita'!$F221</f>
        <v>0</v>
      </c>
      <c r="Z221" s="2">
        <f>'Number of Firms per 1000 Capita'!Z221/'Number of Firms per 1000 Capita'!$F221</f>
        <v>0</v>
      </c>
    </row>
    <row r="222" spans="1:26" x14ac:dyDescent="0.45">
      <c r="A222" s="2" t="s">
        <v>710</v>
      </c>
      <c r="B222" s="2">
        <v>121725</v>
      </c>
      <c r="C222" s="2" t="s">
        <v>492</v>
      </c>
      <c r="D222" s="2">
        <v>48.421216000000001</v>
      </c>
      <c r="E222" s="2">
        <v>-122.3340474</v>
      </c>
      <c r="F222" s="3">
        <f t="shared" si="3"/>
        <v>1.0002105041574569</v>
      </c>
      <c r="G222" s="2">
        <f>'Number of Firms per 1000 Capita'!G222/'Number of Firms per 1000 Capita'!$F222</f>
        <v>5.5888853804862644E-2</v>
      </c>
      <c r="H222" s="2">
        <f>'Number of Firms per 1000 Capita'!H222/'Number of Firms per 1000 Capita'!$F222</f>
        <v>0</v>
      </c>
      <c r="I222" s="2">
        <f>'Number of Firms per 1000 Capita'!I222/'Number of Firms per 1000 Capita'!$F222</f>
        <v>3.9995789916850858E-3</v>
      </c>
      <c r="J222" s="2">
        <f>'Number of Firms per 1000 Capita'!J222/'Number of Firms per 1000 Capita'!$F222</f>
        <v>0.11398800126302494</v>
      </c>
      <c r="K222" s="2">
        <f>'Number of Firms per 1000 Capita'!K222/'Number of Firms per 1000 Capita'!$F222</f>
        <v>3.2733396484580568E-2</v>
      </c>
      <c r="L222" s="2">
        <f>'Number of Firms per 1000 Capita'!L222/'Number of Firms per 1000 Capita'!$F222</f>
        <v>2.136617198189664E-2</v>
      </c>
      <c r="M222" s="2">
        <f>'Number of Firms per 1000 Capita'!M222/'Number of Firms per 1000 Capita'!$F222</f>
        <v>0.11061993474371118</v>
      </c>
      <c r="N222" s="2">
        <f>'Number of Firms per 1000 Capita'!N222/'Number of Firms per 1000 Capita'!$F222</f>
        <v>3.1575623618566466E-2</v>
      </c>
      <c r="O222" s="2">
        <f>'Number of Firms per 1000 Capita'!O222/'Number of Firms per 1000 Capita'!$F222</f>
        <v>5.0520997789706345E-3</v>
      </c>
      <c r="P222" s="2">
        <f>'Number of Firms per 1000 Capita'!P222/'Number of Firms per 1000 Capita'!$F222</f>
        <v>3.347016103568045E-2</v>
      </c>
      <c r="Q222" s="2">
        <f>'Number of Firms per 1000 Capita'!Q222/'Number of Firms per 1000 Capita'!$F222</f>
        <v>0.12072413430165245</v>
      </c>
      <c r="R222" s="2">
        <f>'Number of Firms per 1000 Capita'!R222/'Number of Firms per 1000 Capita'!$F222</f>
        <v>0.13619618987475002</v>
      </c>
      <c r="S222" s="2">
        <f>'Number of Firms per 1000 Capita'!S222/'Number of Firms per 1000 Capita'!$F222</f>
        <v>5.5362593411219872E-2</v>
      </c>
      <c r="T222" s="2">
        <f>'Number of Firms per 1000 Capita'!T222/'Number of Firms per 1000 Capita'!$F222</f>
        <v>1.2209241132512367E-2</v>
      </c>
      <c r="U222" s="2">
        <f>'Number of Firms per 1000 Capita'!U222/'Number of Firms per 1000 Capita'!$F222</f>
        <v>8.4096410904115348E-2</v>
      </c>
      <c r="V222" s="2">
        <f>'Number of Firms per 1000 Capita'!V222/'Number of Firms per 1000 Capita'!$F222</f>
        <v>4.7994947900221033E-2</v>
      </c>
      <c r="W222" s="2">
        <f>'Number of Firms per 1000 Capita'!W222/'Number of Firms per 1000 Capita'!$F222</f>
        <v>3.5469950531522999E-2</v>
      </c>
      <c r="X222" s="2">
        <f>'Number of Firms per 1000 Capita'!X222/'Number of Firms per 1000 Capita'!$F222</f>
        <v>9.9463214398484365E-2</v>
      </c>
      <c r="Y222" s="2">
        <f>'Number of Firms per 1000 Capita'!Y222/'Number of Firms per 1000 Capita'!$F222</f>
        <v>0</v>
      </c>
      <c r="Z222" s="2">
        <f>'Number of Firms per 1000 Capita'!Z222/'Number of Firms per 1000 Capita'!$F222</f>
        <v>0</v>
      </c>
    </row>
    <row r="223" spans="1:26" x14ac:dyDescent="0.45">
      <c r="A223" s="2" t="s">
        <v>711</v>
      </c>
      <c r="B223" s="2">
        <v>115938</v>
      </c>
      <c r="C223" s="2" t="s">
        <v>506</v>
      </c>
      <c r="D223" s="2">
        <v>40.193376700000002</v>
      </c>
      <c r="E223" s="2">
        <v>-85.386359900000002</v>
      </c>
      <c r="F223" s="3">
        <f t="shared" si="3"/>
        <v>1.0012713660121486</v>
      </c>
      <c r="G223" s="2">
        <f>'Number of Firms per 1000 Capita'!G223/'Number of Firms per 1000 Capita'!$F223</f>
        <v>8.3345105240853219E-3</v>
      </c>
      <c r="H223" s="2">
        <f>'Number of Firms per 1000 Capita'!H223/'Number of Firms per 1000 Capita'!$F223</f>
        <v>0</v>
      </c>
      <c r="I223" s="2">
        <f>'Number of Firms per 1000 Capita'!I223/'Number of Firms per 1000 Capita'!$F223</f>
        <v>0</v>
      </c>
      <c r="J223" s="2">
        <f>'Number of Firms per 1000 Capita'!J223/'Number of Firms per 1000 Capita'!$F223</f>
        <v>0.13321090549512646</v>
      </c>
      <c r="K223" s="2">
        <f>'Number of Firms per 1000 Capita'!K223/'Number of Firms per 1000 Capita'!$F223</f>
        <v>3.0512784291566609E-2</v>
      </c>
      <c r="L223" s="2">
        <f>'Number of Firms per 1000 Capita'!L223/'Number of Firms per 1000 Capita'!$F223</f>
        <v>2.3873428450346092E-2</v>
      </c>
      <c r="M223" s="2">
        <f>'Number of Firms per 1000 Capita'!M223/'Number of Firms per 1000 Capita'!$F223</f>
        <v>0.11809577623958187</v>
      </c>
      <c r="N223" s="2">
        <f>'Number of Firms per 1000 Capita'!N223/'Number of Firms per 1000 Capita'!$F223</f>
        <v>3.9836135047323071E-2</v>
      </c>
      <c r="O223" s="2">
        <f>'Number of Firms per 1000 Capita'!O223/'Number of Firms per 1000 Capita'!$F223</f>
        <v>5.791778499788105E-3</v>
      </c>
      <c r="P223" s="2">
        <f>'Number of Firms per 1000 Capita'!P223/'Number of Firms per 1000 Capita'!$F223</f>
        <v>3.2772990535386355E-2</v>
      </c>
      <c r="Q223" s="2">
        <f>'Number of Firms per 1000 Capita'!Q223/'Number of Firms per 1000 Capita'!$F223</f>
        <v>8.8713095069925141E-2</v>
      </c>
      <c r="R223" s="2">
        <f>'Number of Firms per 1000 Capita'!R223/'Number of Firms per 1000 Capita'!$F223</f>
        <v>6.6676084192682575E-2</v>
      </c>
      <c r="S223" s="2">
        <f>'Number of Firms per 1000 Capita'!S223/'Number of Firms per 1000 Capita'!$F223</f>
        <v>0.10665348213024439</v>
      </c>
      <c r="T223" s="2">
        <f>'Number of Firms per 1000 Capita'!T223/'Number of Firms per 1000 Capita'!$F223</f>
        <v>2.768752648679192E-2</v>
      </c>
      <c r="U223" s="2">
        <f>'Number of Firms per 1000 Capita'!U223/'Number of Firms per 1000 Capita'!$F223</f>
        <v>0.10057917784997882</v>
      </c>
      <c r="V223" s="2">
        <f>'Number of Firms per 1000 Capita'!V223/'Number of Firms per 1000 Capita'!$F223</f>
        <v>3.6728351462070916E-2</v>
      </c>
      <c r="W223" s="2">
        <f>'Number of Firms per 1000 Capita'!W223/'Number of Firms per 1000 Capita'!$F223</f>
        <v>2.6839949145359514E-2</v>
      </c>
      <c r="X223" s="2">
        <f>'Number of Firms per 1000 Capita'!X223/'Number of Firms per 1000 Capita'!$F223</f>
        <v>0.15496539059189149</v>
      </c>
      <c r="Y223" s="2">
        <f>'Number of Firms per 1000 Capita'!Y223/'Number of Firms per 1000 Capita'!$F223</f>
        <v>0</v>
      </c>
      <c r="Z223" s="2">
        <f>'Number of Firms per 1000 Capita'!Z223/'Number of Firms per 1000 Capita'!$F223</f>
        <v>0</v>
      </c>
    </row>
    <row r="224" spans="1:26" x14ac:dyDescent="0.45">
      <c r="A224" s="2" t="s">
        <v>712</v>
      </c>
      <c r="B224" s="2">
        <v>172707</v>
      </c>
      <c r="C224" s="2" t="s">
        <v>466</v>
      </c>
      <c r="D224" s="2">
        <v>43.234181300000003</v>
      </c>
      <c r="E224" s="2">
        <v>-86.248392100000004</v>
      </c>
      <c r="F224" s="3">
        <f t="shared" si="3"/>
        <v>1.0004324137334601</v>
      </c>
      <c r="G224" s="2">
        <f>'Number of Firms per 1000 Capita'!G224/'Number of Firms per 1000 Capita'!$F224</f>
        <v>7.4375162155150042E-3</v>
      </c>
      <c r="H224" s="2">
        <f>'Number of Firms per 1000 Capita'!H224/'Number of Firms per 1000 Capita'!$F224</f>
        <v>0</v>
      </c>
      <c r="I224" s="2">
        <f>'Number of Firms per 1000 Capita'!I224/'Number of Firms per 1000 Capita'!$F224</f>
        <v>0</v>
      </c>
      <c r="J224" s="2">
        <f>'Number of Firms per 1000 Capita'!J224/'Number of Firms per 1000 Capita'!$F224</f>
        <v>0.10568191645766668</v>
      </c>
      <c r="K224" s="2">
        <f>'Number of Firms per 1000 Capita'!K224/'Number of Firms per 1000 Capita'!$F224</f>
        <v>5.1716682521836886E-2</v>
      </c>
      <c r="L224" s="2">
        <f>'Number of Firms per 1000 Capita'!L224/'Number of Firms per 1000 Capita'!$F224</f>
        <v>1.9372135259015825E-2</v>
      </c>
      <c r="M224" s="2">
        <f>'Number of Firms per 1000 Capita'!M224/'Number of Firms per 1000 Capita'!$F224</f>
        <v>0.11026550203234453</v>
      </c>
      <c r="N224" s="2">
        <f>'Number of Firms per 1000 Capita'!N224/'Number of Firms per 1000 Capita'!$F224</f>
        <v>3.2258064516129031E-2</v>
      </c>
      <c r="O224" s="2">
        <f>'Number of Firms per 1000 Capita'!O224/'Number of Firms per 1000 Capita'!$F224</f>
        <v>1.2453515523653031E-2</v>
      </c>
      <c r="P224" s="2">
        <f>'Number of Firms per 1000 Capita'!P224/'Number of Firms per 1000 Capita'!$F224</f>
        <v>1.4096687710801694E-2</v>
      </c>
      <c r="Q224" s="2">
        <f>'Number of Firms per 1000 Capita'!Q224/'Number of Firms per 1000 Capita'!$F224</f>
        <v>7.2386058981233237E-2</v>
      </c>
      <c r="R224" s="2">
        <f>'Number of Firms per 1000 Capita'!R224/'Number of Firms per 1000 Capita'!$F224</f>
        <v>9.3660814667473835E-2</v>
      </c>
      <c r="S224" s="2">
        <f>'Number of Firms per 1000 Capita'!S224/'Number of Firms per 1000 Capita'!$F224</f>
        <v>7.7056127302603111E-2</v>
      </c>
      <c r="T224" s="2">
        <f>'Number of Firms per 1000 Capita'!T224/'Number of Firms per 1000 Capita'!$F224</f>
        <v>1.5134480671106112E-2</v>
      </c>
      <c r="U224" s="2">
        <f>'Number of Firms per 1000 Capita'!U224/'Number of Firms per 1000 Capita'!$F224</f>
        <v>0.13136729222520105</v>
      </c>
      <c r="V224" s="2">
        <f>'Number of Firms per 1000 Capita'!V224/'Number of Firms per 1000 Capita'!$F224</f>
        <v>5.2754475482141308E-2</v>
      </c>
      <c r="W224" s="2">
        <f>'Number of Firms per 1000 Capita'!W224/'Number of Firms per 1000 Capita'!$F224</f>
        <v>3.346882296981752E-2</v>
      </c>
      <c r="X224" s="2">
        <f>'Number of Firms per 1000 Capita'!X224/'Number of Firms per 1000 Capita'!$F224</f>
        <v>0.1713223211969212</v>
      </c>
      <c r="Y224" s="2">
        <f>'Number of Firms per 1000 Capita'!Y224/'Number of Firms per 1000 Capita'!$F224</f>
        <v>0</v>
      </c>
      <c r="Z224" s="2">
        <f>'Number of Firms per 1000 Capita'!Z224/'Number of Firms per 1000 Capita'!$F224</f>
        <v>0</v>
      </c>
    </row>
    <row r="225" spans="1:26" x14ac:dyDescent="0.45">
      <c r="A225" s="2" t="s">
        <v>713</v>
      </c>
      <c r="B225" s="2">
        <v>432772</v>
      </c>
      <c r="C225" s="2" t="s">
        <v>470</v>
      </c>
      <c r="D225" s="2">
        <v>33.689060300000001</v>
      </c>
      <c r="E225" s="2">
        <v>-78.886694300000002</v>
      </c>
      <c r="F225" s="3">
        <f t="shared" si="3"/>
        <v>1.0018213988343048</v>
      </c>
      <c r="G225" s="2">
        <f>'Number of Firms per 1000 Capita'!G225/'Number of Firms per 1000 Capita'!$F225</f>
        <v>1.0277893422148209E-2</v>
      </c>
      <c r="H225" s="2">
        <f>'Number of Firms per 1000 Capita'!H225/'Number of Firms per 1000 Capita'!$F225</f>
        <v>0</v>
      </c>
      <c r="I225" s="2">
        <f>'Number of Firms per 1000 Capita'!I225/'Number of Firms per 1000 Capita'!$F225</f>
        <v>1.2229392173189009E-3</v>
      </c>
      <c r="J225" s="2">
        <f>'Number of Firms per 1000 Capita'!J225/'Number of Firms per 1000 Capita'!$F225</f>
        <v>0.13754163197335553</v>
      </c>
      <c r="K225" s="2">
        <f>'Number of Firms per 1000 Capita'!K225/'Number of Firms per 1000 Capita'!$F225</f>
        <v>1.1110532889258951E-2</v>
      </c>
      <c r="L225" s="2">
        <f>'Number of Firms per 1000 Capita'!L225/'Number of Firms per 1000 Capita'!$F225</f>
        <v>1.7329308909242298E-2</v>
      </c>
      <c r="M225" s="2">
        <f>'Number of Firms per 1000 Capita'!M225/'Number of Firms per 1000 Capita'!$F225</f>
        <v>0.11235428809325561</v>
      </c>
      <c r="N225" s="2">
        <f>'Number of Firms per 1000 Capita'!N225/'Number of Firms per 1000 Capita'!$F225</f>
        <v>2.6852622814321395E-2</v>
      </c>
      <c r="O225" s="2">
        <f>'Number of Firms per 1000 Capita'!O225/'Number of Firms per 1000 Capita'!$F225</f>
        <v>8.0661948376353036E-3</v>
      </c>
      <c r="P225" s="2">
        <f>'Number of Firms per 1000 Capita'!P225/'Number of Firms per 1000 Capita'!$F225</f>
        <v>3.0651540383014153E-2</v>
      </c>
      <c r="Q225" s="2">
        <f>'Number of Firms per 1000 Capita'!Q225/'Number of Firms per 1000 Capita'!$F225</f>
        <v>0.1472470857618651</v>
      </c>
      <c r="R225" s="2">
        <f>'Number of Firms per 1000 Capita'!R225/'Number of Firms per 1000 Capita'!$F225</f>
        <v>0.11321294754371355</v>
      </c>
      <c r="S225" s="2">
        <f>'Number of Firms per 1000 Capita'!S225/'Number of Firms per 1000 Capita'!$F225</f>
        <v>9.4790799333888426E-2</v>
      </c>
      <c r="T225" s="2">
        <f>'Number of Firms per 1000 Capita'!T225/'Number of Firms per 1000 Capita'!$F225</f>
        <v>1.3972731057452122E-2</v>
      </c>
      <c r="U225" s="2">
        <f>'Number of Firms per 1000 Capita'!U225/'Number of Firms per 1000 Capita'!$F225</f>
        <v>5.5266444629475435E-2</v>
      </c>
      <c r="V225" s="2">
        <f>'Number of Firms per 1000 Capita'!V225/'Number of Firms per 1000 Capita'!$F225</f>
        <v>4.407785179017485E-2</v>
      </c>
      <c r="W225" s="2">
        <f>'Number of Firms per 1000 Capita'!W225/'Number of Firms per 1000 Capita'!$F225</f>
        <v>4.1397793505412152E-2</v>
      </c>
      <c r="X225" s="2">
        <f>'Number of Firms per 1000 Capita'!X225/'Number of Firms per 1000 Capita'!$F225</f>
        <v>0.13535595337218984</v>
      </c>
      <c r="Y225" s="2">
        <f>'Number of Firms per 1000 Capita'!Y225/'Number of Firms per 1000 Capita'!$F225</f>
        <v>1.0928393005828476E-3</v>
      </c>
      <c r="Z225" s="2">
        <f>'Number of Firms per 1000 Capita'!Z225/'Number of Firms per 1000 Capita'!$F225</f>
        <v>0</v>
      </c>
    </row>
    <row r="226" spans="1:26" x14ac:dyDescent="0.45">
      <c r="A226" s="2" t="s">
        <v>714</v>
      </c>
      <c r="B226" s="2">
        <v>141005</v>
      </c>
      <c r="C226" s="2" t="s">
        <v>480</v>
      </c>
      <c r="D226" s="2">
        <v>38.297538099999997</v>
      </c>
      <c r="E226" s="2">
        <v>-122.28686500000001</v>
      </c>
      <c r="F226" s="3">
        <f t="shared" si="3"/>
        <v>1.0035075412136092</v>
      </c>
      <c r="G226" s="2">
        <f>'Number of Firms per 1000 Capita'!G226/'Number of Firms per 1000 Capita'!$F226</f>
        <v>1.7678007716590671E-2</v>
      </c>
      <c r="H226" s="2">
        <f>'Number of Firms per 1000 Capita'!H226/'Number of Firms per 1000 Capita'!$F226</f>
        <v>0</v>
      </c>
      <c r="I226" s="2">
        <f>'Number of Firms per 1000 Capita'!I226/'Number of Firms per 1000 Capita'!$F226</f>
        <v>0</v>
      </c>
      <c r="J226" s="2">
        <f>'Number of Firms per 1000 Capita'!J226/'Number of Firms per 1000 Capita'!$F226</f>
        <v>9.8000701508242721E-2</v>
      </c>
      <c r="K226" s="2">
        <f>'Number of Firms per 1000 Capita'!K226/'Number of Firms per 1000 Capita'!$F226</f>
        <v>5.8295334970185901E-2</v>
      </c>
      <c r="L226" s="2">
        <f>'Number of Firms per 1000 Capita'!L226/'Number of Firms per 1000 Capita'!$F226</f>
        <v>3.0585759382672745E-2</v>
      </c>
      <c r="M226" s="2">
        <f>'Number of Firms per 1000 Capita'!M226/'Number of Firms per 1000 Capita'!$F226</f>
        <v>8.0112241318835486E-2</v>
      </c>
      <c r="N226" s="2">
        <f>'Number of Firms per 1000 Capita'!N226/'Number of Firms per 1000 Capita'!$F226</f>
        <v>2.0694493160294637E-2</v>
      </c>
      <c r="O226" s="2">
        <f>'Number of Firms per 1000 Capita'!O226/'Number of Firms per 1000 Capita'!$F226</f>
        <v>1.2416695896176782E-2</v>
      </c>
      <c r="P226" s="2">
        <f>'Number of Firms per 1000 Capita'!P226/'Number of Firms per 1000 Capita'!$F226</f>
        <v>3.31813398807436E-2</v>
      </c>
      <c r="Q226" s="2">
        <f>'Number of Firms per 1000 Capita'!Q226/'Number of Firms per 1000 Capita'!$F226</f>
        <v>7.7236057523675905E-2</v>
      </c>
      <c r="R226" s="2">
        <f>'Number of Firms per 1000 Capita'!R226/'Number of Firms per 1000 Capita'!$F226</f>
        <v>0.19017888460189408</v>
      </c>
      <c r="S226" s="2">
        <f>'Number of Firms per 1000 Capita'!S226/'Number of Firms per 1000 Capita'!$F226</f>
        <v>7.6885303402314975E-2</v>
      </c>
      <c r="T226" s="2">
        <f>'Number of Firms per 1000 Capita'!T226/'Number of Firms per 1000 Capita'!$F226</f>
        <v>2.4973693440897934E-2</v>
      </c>
      <c r="U226" s="2">
        <f>'Number of Firms per 1000 Capita'!U226/'Number of Firms per 1000 Capita'!$F226</f>
        <v>8.0954051210101713E-2</v>
      </c>
      <c r="V226" s="2">
        <f>'Number of Firms per 1000 Capita'!V226/'Number of Firms per 1000 Capita'!$F226</f>
        <v>5.2332514907050161E-2</v>
      </c>
      <c r="W226" s="2">
        <f>'Number of Firms per 1000 Capita'!W226/'Number of Firms per 1000 Capita'!$F226</f>
        <v>4.0757628902139596E-2</v>
      </c>
      <c r="X226" s="2">
        <f>'Number of Firms per 1000 Capita'!X226/'Number of Firms per 1000 Capita'!$F226</f>
        <v>0.10683970536653807</v>
      </c>
      <c r="Y226" s="2">
        <f>'Number of Firms per 1000 Capita'!Y226/'Number of Firms per 1000 Capita'!$F226</f>
        <v>2.3851280252542967E-3</v>
      </c>
      <c r="Z226" s="2">
        <f>'Number of Firms per 1000 Capita'!Z226/'Number of Firms per 1000 Capita'!$F226</f>
        <v>0</v>
      </c>
    </row>
    <row r="227" spans="1:26" x14ac:dyDescent="0.45">
      <c r="A227" s="2" t="s">
        <v>715</v>
      </c>
      <c r="B227" s="2">
        <v>356774</v>
      </c>
      <c r="C227" s="2" t="s">
        <v>526</v>
      </c>
      <c r="D227" s="2">
        <v>26.142035799999999</v>
      </c>
      <c r="E227" s="2">
        <v>-81.794810299999995</v>
      </c>
      <c r="F227" s="3">
        <f t="shared" si="3"/>
        <v>1.0023113427918071</v>
      </c>
      <c r="G227" s="2">
        <f>'Number of Firms per 1000 Capita'!G227/'Number of Firms per 1000 Capita'!$F227</f>
        <v>1.9990656273820354E-2</v>
      </c>
      <c r="H227" s="2">
        <f>'Number of Firms per 1000 Capita'!H227/'Number of Firms per 1000 Capita'!$F227</f>
        <v>7.4995696968206743E-3</v>
      </c>
      <c r="I227" s="2">
        <f>'Number of Firms per 1000 Capita'!I227/'Number of Firms per 1000 Capita'!$F227</f>
        <v>8.8519511175588284E-4</v>
      </c>
      <c r="J227" s="2">
        <f>'Number of Firms per 1000 Capita'!J227/'Number of Firms per 1000 Capita'!$F227</f>
        <v>8.9552238805970144E-2</v>
      </c>
      <c r="K227" s="2">
        <f>'Number of Firms per 1000 Capita'!K227/'Number of Firms per 1000 Capita'!$F227</f>
        <v>1.1999311514913078E-2</v>
      </c>
      <c r="L227" s="2">
        <f>'Number of Firms per 1000 Capita'!L227/'Number of Firms per 1000 Capita'!$F227</f>
        <v>2.1441392706975829E-2</v>
      </c>
      <c r="M227" s="2">
        <f>'Number of Firms per 1000 Capita'!M227/'Number of Firms per 1000 Capita'!$F227</f>
        <v>7.3422016769529613E-2</v>
      </c>
      <c r="N227" s="2">
        <f>'Number of Firms per 1000 Capita'!N227/'Number of Firms per 1000 Capita'!$F227</f>
        <v>3.2973517912906633E-2</v>
      </c>
      <c r="O227" s="2">
        <f>'Number of Firms per 1000 Capita'!O227/'Number of Firms per 1000 Capita'!$F227</f>
        <v>8.0651110182202654E-3</v>
      </c>
      <c r="P227" s="2">
        <f>'Number of Firms per 1000 Capita'!P227/'Number of Firms per 1000 Capita'!$F227</f>
        <v>4.9029973690034173E-2</v>
      </c>
      <c r="Q227" s="2">
        <f>'Number of Firms per 1000 Capita'!Q227/'Number of Firms per 1000 Capita'!$F227</f>
        <v>0.17379330694140499</v>
      </c>
      <c r="R227" s="2">
        <f>'Number of Firms per 1000 Capita'!R227/'Number of Firms per 1000 Capita'!$F227</f>
        <v>0.14175416164646293</v>
      </c>
      <c r="S227" s="2">
        <f>'Number of Firms per 1000 Capita'!S227/'Number of Firms per 1000 Capita'!$F227</f>
        <v>0.11013302515429442</v>
      </c>
      <c r="T227" s="2">
        <f>'Number of Firms per 1000 Capita'!T227/'Number of Firms per 1000 Capita'!$F227</f>
        <v>1.3351692935651232E-2</v>
      </c>
      <c r="U227" s="2">
        <f>'Number of Firms per 1000 Capita'!U227/'Number of Firms per 1000 Capita'!$F227</f>
        <v>5.9947380068356731E-2</v>
      </c>
      <c r="V227" s="2">
        <f>'Number of Firms per 1000 Capita'!V227/'Number of Firms per 1000 Capita'!$F227</f>
        <v>3.6784774644077804E-2</v>
      </c>
      <c r="W227" s="2">
        <f>'Number of Firms per 1000 Capita'!W227/'Number of Firms per 1000 Capita'!$F227</f>
        <v>2.9850746268656712E-2</v>
      </c>
      <c r="X227" s="2">
        <f>'Number of Firms per 1000 Capita'!X227/'Number of Firms per 1000 Capita'!$F227</f>
        <v>0.1211487865450343</v>
      </c>
      <c r="Y227" s="2">
        <f>'Number of Firms per 1000 Capita'!Y227/'Number of Firms per 1000 Capita'!$F227</f>
        <v>6.884850869212422E-4</v>
      </c>
      <c r="Z227" s="2">
        <f>'Number of Firms per 1000 Capita'!Z227/'Number of Firms per 1000 Capita'!$F227</f>
        <v>0</v>
      </c>
    </row>
    <row r="228" spans="1:26" x14ac:dyDescent="0.45">
      <c r="A228" s="2" t="s">
        <v>716</v>
      </c>
      <c r="B228" s="2">
        <v>1830410</v>
      </c>
      <c r="C228" s="2" t="s">
        <v>546</v>
      </c>
      <c r="D228" s="2">
        <v>36.166666999999997</v>
      </c>
      <c r="E228" s="2">
        <v>-86.783332999999999</v>
      </c>
      <c r="F228" s="3">
        <f t="shared" si="3"/>
        <v>1.0036982910316441</v>
      </c>
      <c r="G228" s="2">
        <f>'Number of Firms per 1000 Capita'!G228/'Number of Firms per 1000 Capita'!$F228</f>
        <v>5.171642458767038E-3</v>
      </c>
      <c r="H228" s="2">
        <f>'Number of Firms per 1000 Capita'!H228/'Number of Firms per 1000 Capita'!$F228</f>
        <v>1.9087953711712248E-4</v>
      </c>
      <c r="I228" s="2">
        <f>'Number of Firms per 1000 Capita'!I228/'Number of Firms per 1000 Capita'!$F228</f>
        <v>7.4562319186375974E-4</v>
      </c>
      <c r="J228" s="2">
        <f>'Number of Firms per 1000 Capita'!J228/'Number of Firms per 1000 Capita'!$F228</f>
        <v>0.11711652599242448</v>
      </c>
      <c r="K228" s="2">
        <f>'Number of Firms per 1000 Capita'!K228/'Number of Firms per 1000 Capita'!$F228</f>
        <v>1.8885144203525307E-2</v>
      </c>
      <c r="L228" s="2">
        <f>'Number of Firms per 1000 Capita'!L228/'Number of Firms per 1000 Capita'!$F228</f>
        <v>2.2702734945867758E-2</v>
      </c>
      <c r="M228" s="2">
        <f>'Number of Firms per 1000 Capita'!M228/'Number of Firms per 1000 Capita'!$F228</f>
        <v>8.6480360285126304E-2</v>
      </c>
      <c r="N228" s="2">
        <f>'Number of Firms per 1000 Capita'!N228/'Number of Firms per 1000 Capita'!$F228</f>
        <v>4.1587879149393062E-2</v>
      </c>
      <c r="O228" s="2">
        <f>'Number of Firms per 1000 Capita'!O228/'Number of Firms per 1000 Capita'!$F228</f>
        <v>2.4080646604431984E-2</v>
      </c>
      <c r="P228" s="2">
        <f>'Number of Firms per 1000 Capita'!P228/'Number of Firms per 1000 Capita'!$F228</f>
        <v>3.7806078320260075E-2</v>
      </c>
      <c r="Q228" s="2">
        <f>'Number of Firms per 1000 Capita'!Q228/'Number of Firms per 1000 Capita'!$F228</f>
        <v>8.9975841808583618E-2</v>
      </c>
      <c r="R228" s="2">
        <f>'Number of Firms per 1000 Capita'!R228/'Number of Firms per 1000 Capita'!$F228</f>
        <v>0.1376718661457246</v>
      </c>
      <c r="S228" s="2">
        <f>'Number of Firms per 1000 Capita'!S228/'Number of Firms per 1000 Capita'!$F228</f>
        <v>8.8234066032389868E-2</v>
      </c>
      <c r="T228" s="2">
        <f>'Number of Firms per 1000 Capita'!T228/'Number of Firms per 1000 Capita'!$F228</f>
        <v>2.1223418533210057E-2</v>
      </c>
      <c r="U228" s="2">
        <f>'Number of Firms per 1000 Capita'!U228/'Number of Firms per 1000 Capita'!$F228</f>
        <v>7.249843419129709E-2</v>
      </c>
      <c r="V228" s="2">
        <f>'Number of Firms per 1000 Capita'!V228/'Number of Firms per 1000 Capita'!$F228</f>
        <v>9.3202898982969962E-2</v>
      </c>
      <c r="W228" s="2">
        <f>'Number of Firms per 1000 Capita'!W228/'Number of Firms per 1000 Capita'!$F228</f>
        <v>2.7707357809657315E-2</v>
      </c>
      <c r="X228" s="2">
        <f>'Number of Firms per 1000 Capita'!X228/'Number of Firms per 1000 Capita'!$F228</f>
        <v>0.11663336216409675</v>
      </c>
      <c r="Y228" s="2">
        <f>'Number of Firms per 1000 Capita'!Y228/'Number of Firms per 1000 Capita'!$F228</f>
        <v>1.5986161233559008E-3</v>
      </c>
      <c r="Z228" s="2">
        <f>'Number of Firms per 1000 Capita'!Z228/'Number of Firms per 1000 Capita'!$F228</f>
        <v>1.8491455158221241E-4</v>
      </c>
    </row>
    <row r="229" spans="1:26" x14ac:dyDescent="0.45">
      <c r="A229" s="2" t="s">
        <v>717</v>
      </c>
      <c r="B229" s="2">
        <v>862127</v>
      </c>
      <c r="C229" s="2" t="s">
        <v>517</v>
      </c>
      <c r="D229" s="2">
        <v>41.308273999999997</v>
      </c>
      <c r="E229" s="2">
        <v>-72.927883499999993</v>
      </c>
      <c r="F229" s="3">
        <f t="shared" si="3"/>
        <v>1.002259190798932</v>
      </c>
      <c r="G229" s="2">
        <f>'Number of Firms per 1000 Capita'!G229/'Number of Firms per 1000 Capita'!$F229</f>
        <v>2.9574861367837337E-3</v>
      </c>
      <c r="H229" s="2">
        <f>'Number of Firms per 1000 Capita'!H229/'Number of Firms per 1000 Capita'!$F229</f>
        <v>0</v>
      </c>
      <c r="I229" s="2">
        <f>'Number of Firms per 1000 Capita'!I229/'Number of Firms per 1000 Capita'!$F229</f>
        <v>8.6260012322858905E-4</v>
      </c>
      <c r="J229" s="2">
        <f>'Number of Firms per 1000 Capita'!J229/'Number of Firms per 1000 Capita'!$F229</f>
        <v>0.11498596563291573</v>
      </c>
      <c r="K229" s="2">
        <f>'Number of Firms per 1000 Capita'!K229/'Number of Firms per 1000 Capita'!$F229</f>
        <v>2.6398302183884437E-2</v>
      </c>
      <c r="L229" s="2">
        <f>'Number of Firms per 1000 Capita'!L229/'Number of Firms per 1000 Capita'!$F229</f>
        <v>2.8506880262887661E-2</v>
      </c>
      <c r="M229" s="2">
        <f>'Number of Firms per 1000 Capita'!M229/'Number of Firms per 1000 Capita'!$F229</f>
        <v>8.8834120627096599E-2</v>
      </c>
      <c r="N229" s="2">
        <f>'Number of Firms per 1000 Capita'!N229/'Number of Firms per 1000 Capita'!$F229</f>
        <v>2.3755733552406382E-2</v>
      </c>
      <c r="O229" s="2">
        <f>'Number of Firms per 1000 Capita'!O229/'Number of Firms per 1000 Capita'!$F229</f>
        <v>1.3062230437461492E-2</v>
      </c>
      <c r="P229" s="2">
        <f>'Number of Firms per 1000 Capita'!P229/'Number of Firms per 1000 Capita'!$F229</f>
        <v>3.8187170534675158E-2</v>
      </c>
      <c r="Q229" s="2">
        <f>'Number of Firms per 1000 Capita'!Q229/'Number of Firms per 1000 Capita'!$F229</f>
        <v>0.10503183405216679</v>
      </c>
      <c r="R229" s="2">
        <f>'Number of Firms per 1000 Capita'!R229/'Number of Firms per 1000 Capita'!$F229</f>
        <v>0.15202300266995278</v>
      </c>
      <c r="S229" s="2">
        <f>'Number of Firms per 1000 Capita'!S229/'Number of Firms per 1000 Capita'!$F229</f>
        <v>7.1486273704388315E-2</v>
      </c>
      <c r="T229" s="2">
        <f>'Number of Firms per 1000 Capita'!T229/'Number of Firms per 1000 Capita'!$F229</f>
        <v>3.4572465256383925E-2</v>
      </c>
      <c r="U229" s="2">
        <f>'Number of Firms per 1000 Capita'!U229/'Number of Firms per 1000 Capita'!$F229</f>
        <v>0.1076333264873006</v>
      </c>
      <c r="V229" s="2">
        <f>'Number of Firms per 1000 Capita'!V229/'Number of Firms per 1000 Capita'!$F229</f>
        <v>5.2878756760457321E-2</v>
      </c>
      <c r="W229" s="2">
        <f>'Number of Firms per 1000 Capita'!W229/'Number of Firms per 1000 Capita'!$F229</f>
        <v>3.4134319162045595E-2</v>
      </c>
      <c r="X229" s="2">
        <f>'Number of Firms per 1000 Capita'!X229/'Number of Firms per 1000 Capita'!$F229</f>
        <v>0.10579858971725886</v>
      </c>
      <c r="Y229" s="2">
        <f>'Number of Firms per 1000 Capita'!Y229/'Number of Firms per 1000 Capita'!$F229</f>
        <v>1.1501334976381189E-3</v>
      </c>
      <c r="Z229" s="2">
        <f>'Number of Firms per 1000 Capita'!Z229/'Number of Firms per 1000 Capita'!$F229</f>
        <v>0</v>
      </c>
    </row>
    <row r="230" spans="1:26" x14ac:dyDescent="0.45">
      <c r="A230" s="2" t="s">
        <v>718</v>
      </c>
      <c r="B230" s="2">
        <v>1260660</v>
      </c>
      <c r="C230" s="2" t="s">
        <v>455</v>
      </c>
      <c r="D230" s="2">
        <v>29.951065799999999</v>
      </c>
      <c r="E230" s="2">
        <v>-90.071532300000001</v>
      </c>
      <c r="F230" s="3">
        <f t="shared" si="3"/>
        <v>1.0026820589146352</v>
      </c>
      <c r="G230" s="2">
        <f>'Number of Firms per 1000 Capita'!G230/'Number of Firms per 1000 Capita'!$F230</f>
        <v>2.1736009851844578E-2</v>
      </c>
      <c r="H230" s="2">
        <f>'Number of Firms per 1000 Capita'!H230/'Number of Firms per 1000 Capita'!$F230</f>
        <v>6.2858394844402818E-3</v>
      </c>
      <c r="I230" s="2">
        <f>'Number of Firms per 1000 Capita'!I230/'Number of Firms per 1000 Capita'!$F230</f>
        <v>8.0084012662340125E-4</v>
      </c>
      <c r="J230" s="2">
        <f>'Number of Firms per 1000 Capita'!J230/'Number of Firms per 1000 Capita'!$F230</f>
        <v>0.10688193652208733</v>
      </c>
      <c r="K230" s="2">
        <f>'Number of Firms per 1000 Capita'!K230/'Number of Firms per 1000 Capita'!$F230</f>
        <v>1.2745446166166772E-2</v>
      </c>
      <c r="L230" s="2">
        <f>'Number of Firms per 1000 Capita'!L230/'Number of Firms per 1000 Capita'!$F230</f>
        <v>2.109382673143902E-2</v>
      </c>
      <c r="M230" s="2">
        <f>'Number of Firms per 1000 Capita'!M230/'Number of Firms per 1000 Capita'!$F230</f>
        <v>7.4863441648219647E-2</v>
      </c>
      <c r="N230" s="2">
        <f>'Number of Firms per 1000 Capita'!N230/'Number of Firms per 1000 Capita'!$F230</f>
        <v>4.5413679255974192E-2</v>
      </c>
      <c r="O230" s="2">
        <f>'Number of Firms per 1000 Capita'!O230/'Number of Firms per 1000 Capita'!$F230</f>
        <v>1.2224144574308142E-2</v>
      </c>
      <c r="P230" s="2">
        <f>'Number of Firms per 1000 Capita'!P230/'Number of Firms per 1000 Capita'!$F230</f>
        <v>3.0953226403547876E-2</v>
      </c>
      <c r="Q230" s="2">
        <f>'Number of Firms per 1000 Capita'!Q230/'Number of Firms per 1000 Capita'!$F230</f>
        <v>9.2920119974917087E-2</v>
      </c>
      <c r="R230" s="2">
        <f>'Number of Firms per 1000 Capita'!R230/'Number of Firms per 1000 Capita'!$F230</f>
        <v>0.12536925529423321</v>
      </c>
      <c r="S230" s="2">
        <f>'Number of Firms per 1000 Capita'!S230/'Number of Firms per 1000 Capita'!$F230</f>
        <v>9.7045202136581021E-2</v>
      </c>
      <c r="T230" s="2">
        <f>'Number of Firms per 1000 Capita'!T230/'Number of Firms per 1000 Capita'!$F230</f>
        <v>1.9983227687914114E-2</v>
      </c>
      <c r="U230" s="2">
        <f>'Number of Firms per 1000 Capita'!U230/'Number of Firms per 1000 Capita'!$F230</f>
        <v>8.8364397367804715E-2</v>
      </c>
      <c r="V230" s="2">
        <f>'Number of Firms per 1000 Capita'!V230/'Number of Firms per 1000 Capita'!$F230</f>
        <v>5.3187872560648532E-2</v>
      </c>
      <c r="W230" s="2">
        <f>'Number of Firms per 1000 Capita'!W230/'Number of Firms per 1000 Capita'!$F230</f>
        <v>4.1681462062087782E-2</v>
      </c>
      <c r="X230" s="2">
        <f>'Number of Firms per 1000 Capita'!X230/'Number of Firms per 1000 Capita'!$F230</f>
        <v>0.15005175240440916</v>
      </c>
      <c r="Y230" s="2">
        <f>'Number of Firms per 1000 Capita'!Y230/'Number of Firms per 1000 Capita'!$F230</f>
        <v>1.0803786613881733E-3</v>
      </c>
      <c r="Z230" s="2">
        <f>'Number of Firms per 1000 Capita'!Z230/'Number of Firms per 1000 Capita'!$F230</f>
        <v>0</v>
      </c>
    </row>
    <row r="231" spans="1:26" x14ac:dyDescent="0.45">
      <c r="A231" s="2" t="s">
        <v>719</v>
      </c>
      <c r="B231" s="2">
        <v>20192042</v>
      </c>
      <c r="C231" s="2" t="s">
        <v>451</v>
      </c>
      <c r="D231" s="2">
        <v>40.712783700000003</v>
      </c>
      <c r="E231" s="2">
        <v>-74.005941300000003</v>
      </c>
      <c r="F231" s="3">
        <f t="shared" si="3"/>
        <v>1.001809667484385</v>
      </c>
      <c r="G231" s="2">
        <f>'Number of Firms per 1000 Capita'!G231/'Number of Firms per 1000 Capita'!$F231</f>
        <v>1.5285673155433406E-3</v>
      </c>
      <c r="H231" s="2">
        <f>'Number of Firms per 1000 Capita'!H231/'Number of Firms per 1000 Capita'!$F231</f>
        <v>1.4622658217616034E-4</v>
      </c>
      <c r="I231" s="2">
        <f>'Number of Firms per 1000 Capita'!I231/'Number of Firms per 1000 Capita'!$F231</f>
        <v>6.9207860632443581E-4</v>
      </c>
      <c r="J231" s="2">
        <f>'Number of Firms per 1000 Capita'!J231/'Number of Firms per 1000 Capita'!$F231</f>
        <v>7.9489587486637522E-2</v>
      </c>
      <c r="K231" s="2">
        <f>'Number of Firms per 1000 Capita'!K231/'Number of Firms per 1000 Capita'!$F231</f>
        <v>1.4752082366436547E-2</v>
      </c>
      <c r="L231" s="2">
        <f>'Number of Firms per 1000 Capita'!L231/'Number of Firms per 1000 Capita'!$F231</f>
        <v>3.2320615859135662E-2</v>
      </c>
      <c r="M231" s="2">
        <f>'Number of Firms per 1000 Capita'!M231/'Number of Firms per 1000 Capita'!$F231</f>
        <v>7.8925116549851904E-2</v>
      </c>
      <c r="N231" s="2">
        <f>'Number of Firms per 1000 Capita'!N231/'Number of Firms per 1000 Capita'!$F231</f>
        <v>5.9789869676693932E-2</v>
      </c>
      <c r="O231" s="2">
        <f>'Number of Firms per 1000 Capita'!O231/'Number of Firms per 1000 Capita'!$F231</f>
        <v>1.8260157979203127E-2</v>
      </c>
      <c r="P231" s="2">
        <f>'Number of Firms per 1000 Capita'!P231/'Number of Firms per 1000 Capita'!$F231</f>
        <v>3.585230570256423E-2</v>
      </c>
      <c r="Q231" s="2">
        <f>'Number of Firms per 1000 Capita'!Q231/'Number of Firms per 1000 Capita'!$F231</f>
        <v>0.11248184656017858</v>
      </c>
      <c r="R231" s="2">
        <f>'Number of Firms per 1000 Capita'!R231/'Number of Firms per 1000 Capita'!$F231</f>
        <v>0.15551878194165286</v>
      </c>
      <c r="S231" s="2">
        <f>'Number of Firms per 1000 Capita'!S231/'Number of Firms per 1000 Capita'!$F231</f>
        <v>6.5084906782824456E-2</v>
      </c>
      <c r="T231" s="2">
        <f>'Number of Firms per 1000 Capita'!T231/'Number of Firms per 1000 Capita'!$F231</f>
        <v>2.8657685387604888E-2</v>
      </c>
      <c r="U231" s="2">
        <f>'Number of Firms per 1000 Capita'!U231/'Number of Firms per 1000 Capita'!$F231</f>
        <v>0.10590937039919857</v>
      </c>
      <c r="V231" s="2">
        <f>'Number of Firms per 1000 Capita'!V231/'Number of Firms per 1000 Capita'!$F231</f>
        <v>6.1495543722202187E-2</v>
      </c>
      <c r="W231" s="2">
        <f>'Number of Firms per 1000 Capita'!W231/'Number of Firms per 1000 Capita'!$F231</f>
        <v>3.3443654175041387E-2</v>
      </c>
      <c r="X231" s="2">
        <f>'Number of Firms per 1000 Capita'!X231/'Number of Firms per 1000 Capita'!$F231</f>
        <v>0.11636865810317784</v>
      </c>
      <c r="Y231" s="2">
        <f>'Number of Firms per 1000 Capita'!Y231/'Number of Firms per 1000 Capita'!$F231</f>
        <v>8.6509825790554481E-4</v>
      </c>
      <c r="Z231" s="2">
        <f>'Number of Firms per 1000 Capita'!Z231/'Number of Firms per 1000 Capita'!$F231</f>
        <v>2.2751403003185196E-4</v>
      </c>
    </row>
    <row r="232" spans="1:26" x14ac:dyDescent="0.45">
      <c r="A232" s="2" t="s">
        <v>720</v>
      </c>
      <c r="B232" s="2">
        <v>154948</v>
      </c>
      <c r="C232" s="2" t="s">
        <v>466</v>
      </c>
      <c r="D232" s="2">
        <v>41.829769400000004</v>
      </c>
      <c r="E232" s="2">
        <v>-86.254176799999996</v>
      </c>
      <c r="F232" s="3">
        <f t="shared" si="3"/>
        <v>0.99970135881738087</v>
      </c>
      <c r="G232" s="2">
        <f>'Number of Firms per 1000 Capita'!G232/'Number of Firms per 1000 Capita'!$F232</f>
        <v>8.8845751829177248E-3</v>
      </c>
      <c r="H232" s="2">
        <f>'Number of Firms per 1000 Capita'!H232/'Number of Firms per 1000 Capita'!$F232</f>
        <v>0</v>
      </c>
      <c r="I232" s="2">
        <f>'Number of Firms per 1000 Capita'!I232/'Number of Firms per 1000 Capita'!$F232</f>
        <v>0</v>
      </c>
      <c r="J232" s="2">
        <f>'Number of Firms per 1000 Capita'!J232/'Number of Firms per 1000 Capita'!$F232</f>
        <v>0.13095415857846798</v>
      </c>
      <c r="K232" s="2">
        <f>'Number of Firms per 1000 Capita'!K232/'Number of Firms per 1000 Capita'!$F232</f>
        <v>4.6065402418993581E-2</v>
      </c>
      <c r="L232" s="2">
        <f>'Number of Firms per 1000 Capita'!L232/'Number of Firms per 1000 Capita'!$F232</f>
        <v>1.9337016574585638E-2</v>
      </c>
      <c r="M232" s="2">
        <f>'Number of Firms per 1000 Capita'!M232/'Number of Firms per 1000 Capita'!$F232</f>
        <v>0.11437957294310887</v>
      </c>
      <c r="N232" s="2">
        <f>'Number of Firms per 1000 Capita'!N232/'Number of Firms per 1000 Capita'!$F232</f>
        <v>3.6807525757802002E-2</v>
      </c>
      <c r="O232" s="2">
        <f>'Number of Firms per 1000 Capita'!O232/'Number of Firms per 1000 Capita'!$F232</f>
        <v>1.1124384052560849E-2</v>
      </c>
      <c r="P232" s="2">
        <f>'Number of Firms per 1000 Capita'!P232/'Number of Firms per 1000 Capita'!$F232</f>
        <v>2.7251007913991342E-2</v>
      </c>
      <c r="Q232" s="2">
        <f>'Number of Firms per 1000 Capita'!Q232/'Number of Firms per 1000 Capita'!$F232</f>
        <v>8.4291473794236238E-2</v>
      </c>
      <c r="R232" s="2">
        <f>'Number of Firms per 1000 Capita'!R232/'Number of Firms per 1000 Capita'!$F232</f>
        <v>0.10444975362102435</v>
      </c>
      <c r="S232" s="2">
        <f>'Number of Firms per 1000 Capita'!S232/'Number of Firms per 1000 Capita'!$F232</f>
        <v>9.7506346125130677E-2</v>
      </c>
      <c r="T232" s="2">
        <f>'Number of Firms per 1000 Capita'!T232/'Number of Firms per 1000 Capita'!$F232</f>
        <v>1.5081379722263701E-2</v>
      </c>
      <c r="U232" s="2">
        <f>'Number of Firms per 1000 Capita'!U232/'Number of Firms per 1000 Capita'!$F232</f>
        <v>8.9293713603105881E-2</v>
      </c>
      <c r="V232" s="2">
        <f>'Number of Firms per 1000 Capita'!V232/'Number of Firms per 1000 Capita'!$F232</f>
        <v>4.1212483201433475E-2</v>
      </c>
      <c r="W232" s="2">
        <f>'Number of Firms per 1000 Capita'!W232/'Number of Firms per 1000 Capita'!$F232</f>
        <v>3.7255487531730629E-2</v>
      </c>
      <c r="X232" s="2">
        <f>'Number of Firms per 1000 Capita'!X232/'Number of Firms per 1000 Capita'!$F232</f>
        <v>0.1358070777960281</v>
      </c>
      <c r="Y232" s="2">
        <f>'Number of Firms per 1000 Capita'!Y232/'Number of Firms per 1000 Capita'!$F232</f>
        <v>0</v>
      </c>
      <c r="Z232" s="2">
        <f>'Number of Firms per 1000 Capita'!Z232/'Number of Firms per 1000 Capita'!$F232</f>
        <v>0</v>
      </c>
    </row>
    <row r="233" spans="1:26" x14ac:dyDescent="0.45">
      <c r="A233" s="2" t="s">
        <v>721</v>
      </c>
      <c r="B233" s="2">
        <v>768381</v>
      </c>
      <c r="C233" s="2" t="s">
        <v>526</v>
      </c>
      <c r="D233" s="2">
        <v>27.044224</v>
      </c>
      <c r="E233" s="2">
        <v>-82.235925399999999</v>
      </c>
      <c r="F233" s="3">
        <f t="shared" si="3"/>
        <v>1.0012429826119027</v>
      </c>
      <c r="G233" s="2">
        <f>'Number of Firms per 1000 Capita'!G233/'Number of Firms per 1000 Capita'!$F233</f>
        <v>5.6958653754217254E-3</v>
      </c>
      <c r="H233" s="2">
        <f>'Number of Firms per 1000 Capita'!H233/'Number of Firms per 1000 Capita'!$F233</f>
        <v>5.8734343199792381E-4</v>
      </c>
      <c r="I233" s="2">
        <f>'Number of Firms per 1000 Capita'!I233/'Number of Firms per 1000 Capita'!$F233</f>
        <v>0</v>
      </c>
      <c r="J233" s="2">
        <f>'Number of Firms per 1000 Capita'!J233/'Number of Firms per 1000 Capita'!$F233</f>
        <v>9.8523445930256373E-2</v>
      </c>
      <c r="K233" s="2">
        <f>'Number of Firms per 1000 Capita'!K233/'Number of Firms per 1000 Capita'!$F233</f>
        <v>1.8726694076026826E-2</v>
      </c>
      <c r="L233" s="2">
        <f>'Number of Firms per 1000 Capita'!L233/'Number of Firms per 1000 Capita'!$F233</f>
        <v>2.4313286254797777E-2</v>
      </c>
      <c r="M233" s="2">
        <f>'Number of Firms per 1000 Capita'!M233/'Number of Firms per 1000 Capita'!$F233</f>
        <v>8.3348130745379792E-2</v>
      </c>
      <c r="N233" s="2">
        <f>'Number of Firms per 1000 Capita'!N233/'Number of Firms per 1000 Capita'!$F233</f>
        <v>2.4026444113589489E-2</v>
      </c>
      <c r="O233" s="2">
        <f>'Number of Firms per 1000 Capita'!O233/'Number of Firms per 1000 Capita'!$F233</f>
        <v>1.2989851251861058E-2</v>
      </c>
      <c r="P233" s="2">
        <f>'Number of Firms per 1000 Capita'!P233/'Number of Firms per 1000 Capita'!$F233</f>
        <v>4.7356271598530272E-2</v>
      </c>
      <c r="Q233" s="2">
        <f>'Number of Firms per 1000 Capita'!Q233/'Number of Firms per 1000 Capita'!$F233</f>
        <v>0.13869500484899808</v>
      </c>
      <c r="R233" s="2">
        <f>'Number of Firms per 1000 Capita'!R233/'Number of Firms per 1000 Capita'!$F233</f>
        <v>0.1461529005204136</v>
      </c>
      <c r="S233" s="2">
        <f>'Number of Firms per 1000 Capita'!S233/'Number of Firms per 1000 Capita'!$F233</f>
        <v>9.8140989741978671E-2</v>
      </c>
      <c r="T233" s="2">
        <f>'Number of Firms per 1000 Capita'!T233/'Number of Firms per 1000 Capita'!$F233</f>
        <v>2.0543360970345984E-2</v>
      </c>
      <c r="U233" s="2">
        <f>'Number of Firms per 1000 Capita'!U233/'Number of Firms per 1000 Capita'!$F233</f>
        <v>8.0315799538320742E-2</v>
      </c>
      <c r="V233" s="2">
        <f>'Number of Firms per 1000 Capita'!V233/'Number of Firms per 1000 Capita'!$F233</f>
        <v>4.831241206922457E-2</v>
      </c>
      <c r="W233" s="2">
        <f>'Number of Firms per 1000 Capita'!W233/'Number of Firms per 1000 Capita'!$F233</f>
        <v>3.1088224447145919E-2</v>
      </c>
      <c r="X233" s="2">
        <f>'Number of Firms per 1000 Capita'!X233/'Number of Firms per 1000 Capita'!$F233</f>
        <v>0.12174400021854639</v>
      </c>
      <c r="Y233" s="2">
        <f>'Number of Firms per 1000 Capita'!Y233/'Number of Firms per 1000 Capita'!$F233</f>
        <v>6.8295747906735316E-4</v>
      </c>
      <c r="Z233" s="2">
        <f>'Number of Firms per 1000 Capita'!Z233/'Number of Firms per 1000 Capita'!$F233</f>
        <v>0</v>
      </c>
    </row>
    <row r="234" spans="1:26" x14ac:dyDescent="0.45">
      <c r="A234" s="2" t="s">
        <v>722</v>
      </c>
      <c r="B234" s="2">
        <v>270772</v>
      </c>
      <c r="C234" s="2" t="s">
        <v>517</v>
      </c>
      <c r="D234" s="2">
        <v>41.524264899999999</v>
      </c>
      <c r="E234" s="2">
        <v>-72.075910500000006</v>
      </c>
      <c r="F234" s="3">
        <f t="shared" si="3"/>
        <v>1.0004445761707172</v>
      </c>
      <c r="G234" s="2">
        <f>'Number of Firms per 1000 Capita'!G234/'Number of Firms per 1000 Capita'!$F234</f>
        <v>8.693934005137325E-3</v>
      </c>
      <c r="H234" s="2">
        <f>'Number of Firms per 1000 Capita'!H234/'Number of Firms per 1000 Capita'!$F234</f>
        <v>0</v>
      </c>
      <c r="I234" s="2">
        <f>'Number of Firms per 1000 Capita'!I234/'Number of Firms per 1000 Capita'!$F234</f>
        <v>1.2349338075479154E-3</v>
      </c>
      <c r="J234" s="2">
        <f>'Number of Firms per 1000 Capita'!J234/'Number of Firms per 1000 Capita'!$F234</f>
        <v>0.12971744714483305</v>
      </c>
      <c r="K234" s="2">
        <f>'Number of Firms per 1000 Capita'!K234/'Number of Firms per 1000 Capita'!$F234</f>
        <v>1.970954356846473E-2</v>
      </c>
      <c r="L234" s="2">
        <f>'Number of Firms per 1000 Capita'!L234/'Number of Firms per 1000 Capita'!$F234</f>
        <v>1.9956530329974315E-2</v>
      </c>
      <c r="M234" s="2">
        <f>'Number of Firms per 1000 Capita'!M234/'Number of Firms per 1000 Capita'!$F234</f>
        <v>0.1221596522426398</v>
      </c>
      <c r="N234" s="2">
        <f>'Number of Firms per 1000 Capita'!N234/'Number of Firms per 1000 Capita'!$F234</f>
        <v>1.7733649476388065E-2</v>
      </c>
      <c r="O234" s="2">
        <f>'Number of Firms per 1000 Capita'!O234/'Number of Firms per 1000 Capita'!$F234</f>
        <v>1.7140881248765068E-2</v>
      </c>
      <c r="P234" s="2">
        <f>'Number of Firms per 1000 Capita'!P234/'Number of Firms per 1000 Capita'!$F234</f>
        <v>2.7563722584469475E-2</v>
      </c>
      <c r="Q234" s="2">
        <f>'Number of Firms per 1000 Capita'!Q234/'Number of Firms per 1000 Capita'!$F234</f>
        <v>0.11183560561153923</v>
      </c>
      <c r="R234" s="2">
        <f>'Number of Firms per 1000 Capita'!R234/'Number of Firms per 1000 Capita'!$F234</f>
        <v>0.14246196403872755</v>
      </c>
      <c r="S234" s="2">
        <f>'Number of Firms per 1000 Capita'!S234/'Number of Firms per 1000 Capita'!$F234</f>
        <v>7.3206876111440417E-2</v>
      </c>
      <c r="T234" s="2">
        <f>'Number of Firms per 1000 Capita'!T234/'Number of Firms per 1000 Capita'!$F234</f>
        <v>2.7415530527563722E-2</v>
      </c>
      <c r="U234" s="2">
        <f>'Number of Firms per 1000 Capita'!U234/'Number of Firms per 1000 Capita'!$F234</f>
        <v>7.928275044457618E-2</v>
      </c>
      <c r="V234" s="2">
        <f>'Number of Firms per 1000 Capita'!V234/'Number of Firms per 1000 Capita'!$F234</f>
        <v>6.0857538035961278E-2</v>
      </c>
      <c r="W234" s="2">
        <f>'Number of Firms per 1000 Capita'!W234/'Number of Firms per 1000 Capita'!$F234</f>
        <v>3.8282948033985381E-2</v>
      </c>
      <c r="X234" s="2">
        <f>'Number of Firms per 1000 Capita'!X234/'Number of Firms per 1000 Capita'!$F234</f>
        <v>0.10319106895870381</v>
      </c>
      <c r="Y234" s="2">
        <f>'Number of Firms per 1000 Capita'!Y234/'Number of Firms per 1000 Capita'!$F234</f>
        <v>0</v>
      </c>
      <c r="Z234" s="2">
        <f>'Number of Firms per 1000 Capita'!Z234/'Number of Firms per 1000 Capita'!$F234</f>
        <v>0</v>
      </c>
    </row>
    <row r="235" spans="1:26" x14ac:dyDescent="0.45">
      <c r="A235" s="2" t="s">
        <v>723</v>
      </c>
      <c r="B235" s="2">
        <v>343778</v>
      </c>
      <c r="C235" s="2" t="s">
        <v>526</v>
      </c>
      <c r="D235" s="2">
        <v>29.187198599999999</v>
      </c>
      <c r="E235" s="2">
        <v>-82.140092300000006</v>
      </c>
      <c r="F235" s="3">
        <f t="shared" si="3"/>
        <v>1.0021438316117717</v>
      </c>
      <c r="G235" s="2">
        <f>'Number of Firms per 1000 Capita'!G235/'Number of Firms per 1000 Capita'!$F235</f>
        <v>1.6721886571818358E-2</v>
      </c>
      <c r="H235" s="2">
        <f>'Number of Firms per 1000 Capita'!H235/'Number of Firms per 1000 Capita'!$F235</f>
        <v>0</v>
      </c>
      <c r="I235" s="2">
        <f>'Number of Firms per 1000 Capita'!I235/'Number of Firms per 1000 Capita'!$F235</f>
        <v>1.9489378288832584E-3</v>
      </c>
      <c r="J235" s="2">
        <f>'Number of Firms per 1000 Capita'!J235/'Number of Firms per 1000 Capita'!$F235</f>
        <v>9.682323133892029E-2</v>
      </c>
      <c r="K235" s="2">
        <f>'Number of Firms per 1000 Capita'!K235/'Number of Firms per 1000 Capita'!$F235</f>
        <v>1.8125121808614305E-2</v>
      </c>
      <c r="L235" s="2">
        <f>'Number of Firms per 1000 Capita'!L235/'Number of Firms per 1000 Capita'!$F235</f>
        <v>3.1689729097641783E-2</v>
      </c>
      <c r="M235" s="2">
        <f>'Number of Firms per 1000 Capita'!M235/'Number of Firms per 1000 Capita'!$F235</f>
        <v>9.7641785227051262E-2</v>
      </c>
      <c r="N235" s="2">
        <f>'Number of Firms per 1000 Capita'!N235/'Number of Firms per 1000 Capita'!$F235</f>
        <v>5.0867277333853052E-2</v>
      </c>
      <c r="O235" s="2">
        <f>'Number of Firms per 1000 Capita'!O235/'Number of Firms per 1000 Capita'!$F235</f>
        <v>9.3549015786396402E-3</v>
      </c>
      <c r="P235" s="2">
        <f>'Number of Firms per 1000 Capita'!P235/'Number of Firms per 1000 Capita'!$F235</f>
        <v>4.2136035860456049E-2</v>
      </c>
      <c r="Q235" s="2">
        <f>'Number of Firms per 1000 Capita'!Q235/'Number of Firms per 1000 Capita'!$F235</f>
        <v>0.1067628142662249</v>
      </c>
      <c r="R235" s="2">
        <f>'Number of Firms per 1000 Capita'!R235/'Number of Firms per 1000 Capita'!$F235</f>
        <v>0.10337166244396803</v>
      </c>
      <c r="S235" s="2">
        <f>'Number of Firms per 1000 Capita'!S235/'Number of Firms per 1000 Capita'!$F235</f>
        <v>0.10984213603586046</v>
      </c>
      <c r="T235" s="2">
        <f>'Number of Firms per 1000 Capita'!T235/'Number of Firms per 1000 Capita'!$F235</f>
        <v>1.7189631650750343E-2</v>
      </c>
      <c r="U235" s="2">
        <f>'Number of Firms per 1000 Capita'!U235/'Number of Firms per 1000 Capita'!$F235</f>
        <v>9.4640420970571043E-2</v>
      </c>
      <c r="V235" s="2">
        <f>'Number of Firms per 1000 Capita'!V235/'Number of Firms per 1000 Capita'!$F235</f>
        <v>3.9719352952640806E-2</v>
      </c>
      <c r="W235" s="2">
        <f>'Number of Firms per 1000 Capita'!W235/'Number of Firms per 1000 Capita'!$F235</f>
        <v>2.1438316117715843E-2</v>
      </c>
      <c r="X235" s="2">
        <f>'Number of Firms per 1000 Capita'!X235/'Number of Firms per 1000 Capita'!$F235</f>
        <v>0.1418047164295459</v>
      </c>
      <c r="Y235" s="2">
        <f>'Number of Firms per 1000 Capita'!Y235/'Number of Firms per 1000 Capita'!$F235</f>
        <v>2.0658740986162537E-3</v>
      </c>
      <c r="Z235" s="2">
        <f>'Number of Firms per 1000 Capita'!Z235/'Number of Firms per 1000 Capita'!$F235</f>
        <v>0</v>
      </c>
    </row>
    <row r="236" spans="1:26" x14ac:dyDescent="0.45">
      <c r="A236" s="2" t="s">
        <v>724</v>
      </c>
      <c r="B236" s="2">
        <v>94549</v>
      </c>
      <c r="C236" s="2" t="s">
        <v>457</v>
      </c>
      <c r="D236" s="2">
        <v>39.277615599999997</v>
      </c>
      <c r="E236" s="2">
        <v>-74.574600099999998</v>
      </c>
      <c r="F236" s="3">
        <f t="shared" si="3"/>
        <v>1.001006588579795</v>
      </c>
      <c r="G236" s="2">
        <f>'Number of Firms per 1000 Capita'!G236/'Number of Firms per 1000 Capita'!$F236</f>
        <v>3.8982430453879939E-2</v>
      </c>
      <c r="H236" s="2">
        <f>'Number of Firms per 1000 Capita'!H236/'Number of Firms per 1000 Capita'!$F236</f>
        <v>0</v>
      </c>
      <c r="I236" s="2">
        <f>'Number of Firms per 1000 Capita'!I236/'Number of Firms per 1000 Capita'!$F236</f>
        <v>0</v>
      </c>
      <c r="J236" s="2">
        <f>'Number of Firms per 1000 Capita'!J236/'Number of Firms per 1000 Capita'!$F236</f>
        <v>0.1273792093704246</v>
      </c>
      <c r="K236" s="2">
        <f>'Number of Firms per 1000 Capita'!K236/'Number of Firms per 1000 Capita'!$F236</f>
        <v>7.0461200585651531E-3</v>
      </c>
      <c r="L236" s="2">
        <f>'Number of Firms per 1000 Capita'!L236/'Number of Firms per 1000 Capita'!$F236</f>
        <v>9.6083455344070264E-3</v>
      </c>
      <c r="M236" s="2">
        <f>'Number of Firms per 1000 Capita'!M236/'Number of Firms per 1000 Capita'!$F236</f>
        <v>0.13012445095168373</v>
      </c>
      <c r="N236" s="2">
        <f>'Number of Firms per 1000 Capita'!N236/'Number of Firms per 1000 Capita'!$F236</f>
        <v>1.8393118594436309E-2</v>
      </c>
      <c r="O236" s="2">
        <f>'Number of Firms per 1000 Capita'!O236/'Number of Firms per 1000 Capita'!$F236</f>
        <v>5.2159590043923858E-3</v>
      </c>
      <c r="P236" s="2">
        <f>'Number of Firms per 1000 Capita'!P236/'Number of Firms per 1000 Capita'!$F236</f>
        <v>2.0314787701317717E-2</v>
      </c>
      <c r="Q236" s="2">
        <f>'Number of Firms per 1000 Capita'!Q236/'Number of Firms per 1000 Capita'!$F236</f>
        <v>0.19427159590043924</v>
      </c>
      <c r="R236" s="2">
        <f>'Number of Firms per 1000 Capita'!R236/'Number of Firms per 1000 Capita'!$F236</f>
        <v>8.6932650073206441E-2</v>
      </c>
      <c r="S236" s="2">
        <f>'Number of Firms per 1000 Capita'!S236/'Number of Firms per 1000 Capita'!$F236</f>
        <v>6.0029282576866759E-2</v>
      </c>
      <c r="T236" s="2">
        <f>'Number of Firms per 1000 Capita'!T236/'Number of Firms per 1000 Capita'!$F236</f>
        <v>1.6745973645680819E-2</v>
      </c>
      <c r="U236" s="2">
        <f>'Number of Firms per 1000 Capita'!U236/'Number of Firms per 1000 Capita'!$F236</f>
        <v>6.5153733528550514E-2</v>
      </c>
      <c r="V236" s="2">
        <f>'Number of Firms per 1000 Capita'!V236/'Number of Firms per 1000 Capita'!$F236</f>
        <v>4.8316251830161056E-2</v>
      </c>
      <c r="W236" s="2">
        <f>'Number of Firms per 1000 Capita'!W236/'Number of Firms per 1000 Capita'!$F236</f>
        <v>8.8305270863836008E-2</v>
      </c>
      <c r="X236" s="2">
        <f>'Number of Firms per 1000 Capita'!X236/'Number of Firms per 1000 Capita'!$F236</f>
        <v>8.4187408491947294E-2</v>
      </c>
      <c r="Y236" s="2">
        <f>'Number of Firms per 1000 Capita'!Y236/'Number of Firms per 1000 Capita'!$F236</f>
        <v>0</v>
      </c>
      <c r="Z236" s="2">
        <f>'Number of Firms per 1000 Capita'!Z236/'Number of Firms per 1000 Capita'!$F236</f>
        <v>0</v>
      </c>
    </row>
    <row r="237" spans="1:26" x14ac:dyDescent="0.45">
      <c r="A237" s="2" t="s">
        <v>725</v>
      </c>
      <c r="B237" s="2">
        <v>155744</v>
      </c>
      <c r="C237" s="2" t="s">
        <v>445</v>
      </c>
      <c r="D237" s="2">
        <v>31.845681599999999</v>
      </c>
      <c r="E237" s="2">
        <v>-102.3676431</v>
      </c>
      <c r="F237" s="3">
        <f t="shared" si="3"/>
        <v>1.0017533211949559</v>
      </c>
      <c r="G237" s="2">
        <f>'Number of Firms per 1000 Capita'!G237/'Number of Firms per 1000 Capita'!$F237</f>
        <v>8.2945579607525792E-3</v>
      </c>
      <c r="H237" s="2">
        <f>'Number of Firms per 1000 Capita'!H237/'Number of Firms per 1000 Capita'!$F237</f>
        <v>6.8312091172702136E-2</v>
      </c>
      <c r="I237" s="2">
        <f>'Number of Firms per 1000 Capita'!I237/'Number of Firms per 1000 Capita'!$F237</f>
        <v>0</v>
      </c>
      <c r="J237" s="2">
        <f>'Number of Firms per 1000 Capita'!J237/'Number of Firms per 1000 Capita'!$F237</f>
        <v>0.14835794726549328</v>
      </c>
      <c r="K237" s="2">
        <f>'Number of Firms per 1000 Capita'!K237/'Number of Firms per 1000 Capita'!$F237</f>
        <v>5.3341425585002357E-2</v>
      </c>
      <c r="L237" s="2">
        <f>'Number of Firms per 1000 Capita'!L237/'Number of Firms per 1000 Capita'!$F237</f>
        <v>2.2658304673275339E-2</v>
      </c>
      <c r="M237" s="2">
        <f>'Number of Firms per 1000 Capita'!M237/'Number of Firms per 1000 Capita'!$F237</f>
        <v>0.11012205812934116</v>
      </c>
      <c r="N237" s="2">
        <f>'Number of Firms per 1000 Capita'!N237/'Number of Firms per 1000 Capita'!$F237</f>
        <v>0.11153820217142087</v>
      </c>
      <c r="O237" s="2">
        <f>'Number of Firms per 1000 Capita'!O237/'Number of Firms per 1000 Capita'!$F237</f>
        <v>6.6086721963719737E-3</v>
      </c>
      <c r="P237" s="2">
        <f>'Number of Firms per 1000 Capita'!P237/'Number of Firms per 1000 Capita'!$F237</f>
        <v>2.8592622563895068E-2</v>
      </c>
      <c r="Q237" s="2">
        <f>'Number of Firms per 1000 Capita'!Q237/'Number of Firms per 1000 Capita'!$F237</f>
        <v>5.0171960347966824E-2</v>
      </c>
      <c r="R237" s="2">
        <f>'Number of Firms per 1000 Capita'!R237/'Number of Firms per 1000 Capita'!$F237</f>
        <v>9.5960617708544069E-2</v>
      </c>
      <c r="S237" s="2">
        <f>'Number of Firms per 1000 Capita'!S237/'Number of Firms per 1000 Capita'!$F237</f>
        <v>7.7483309730932634E-2</v>
      </c>
      <c r="T237" s="2">
        <f>'Number of Firms per 1000 Capita'!T237/'Number of Firms per 1000 Capita'!$F237</f>
        <v>9.0363476970800449E-3</v>
      </c>
      <c r="U237" s="2">
        <f>'Number of Firms per 1000 Capita'!U237/'Number of Firms per 1000 Capita'!$F237</f>
        <v>3.7224357677523773E-2</v>
      </c>
      <c r="V237" s="2">
        <f>'Number of Firms per 1000 Capita'!V237/'Number of Firms per 1000 Capita'!$F237</f>
        <v>2.5760334479735653E-2</v>
      </c>
      <c r="W237" s="2">
        <f>'Number of Firms per 1000 Capita'!W237/'Number of Firms per 1000 Capita'!$F237</f>
        <v>3.4931553037966148E-2</v>
      </c>
      <c r="X237" s="2">
        <f>'Number of Firms per 1000 Capita'!X237/'Number of Firms per 1000 Capita'!$F237</f>
        <v>0.11335895879695193</v>
      </c>
      <c r="Y237" s="2">
        <f>'Number of Firms per 1000 Capita'!Y237/'Number of Firms per 1000 Capita'!$F237</f>
        <v>0</v>
      </c>
      <c r="Z237" s="2">
        <f>'Number of Firms per 1000 Capita'!Z237/'Number of Firms per 1000 Capita'!$F237</f>
        <v>0</v>
      </c>
    </row>
    <row r="238" spans="1:26" x14ac:dyDescent="0.45">
      <c r="A238" s="2" t="s">
        <v>726</v>
      </c>
      <c r="B238" s="2">
        <v>642274</v>
      </c>
      <c r="C238" s="2" t="s">
        <v>727</v>
      </c>
      <c r="D238" s="2">
        <v>41.222999999999999</v>
      </c>
      <c r="E238" s="2">
        <v>-111.9738304</v>
      </c>
      <c r="F238" s="3">
        <f t="shared" si="3"/>
        <v>1.0024304858741944</v>
      </c>
      <c r="G238" s="2">
        <f>'Number of Firms per 1000 Capita'!G238/'Number of Firms per 1000 Capita'!$F238</f>
        <v>5.3738265658795463E-3</v>
      </c>
      <c r="H238" s="2">
        <f>'Number of Firms per 1000 Capita'!H238/'Number of Firms per 1000 Capita'!$F238</f>
        <v>1.0703057060672953E-3</v>
      </c>
      <c r="I238" s="2">
        <f>'Number of Firms per 1000 Capita'!I238/'Number of Firms per 1000 Capita'!$F238</f>
        <v>1.2040939193257074E-3</v>
      </c>
      <c r="J238" s="2">
        <f>'Number of Firms per 1000 Capita'!J238/'Number of Firms per 1000 Capita'!$F238</f>
        <v>8.86346912836979E-2</v>
      </c>
      <c r="K238" s="2">
        <f>'Number of Firms per 1000 Capita'!K238/'Number of Firms per 1000 Capita'!$F238</f>
        <v>2.4639329275090865E-2</v>
      </c>
      <c r="L238" s="2">
        <f>'Number of Firms per 1000 Capita'!L238/'Number of Firms per 1000 Capita'!$F238</f>
        <v>2.7426583717974448E-2</v>
      </c>
      <c r="M238" s="2">
        <f>'Number of Firms per 1000 Capita'!M238/'Number of Firms per 1000 Capita'!$F238</f>
        <v>0.12243851316698998</v>
      </c>
      <c r="N238" s="2">
        <f>'Number of Firms per 1000 Capita'!N238/'Number of Firms per 1000 Capita'!$F238</f>
        <v>2.6913728900483869E-2</v>
      </c>
      <c r="O238" s="2">
        <f>'Number of Firms per 1000 Capita'!O238/'Number of Firms per 1000 Capita'!$F238</f>
        <v>1.7972216647713337E-2</v>
      </c>
      <c r="P238" s="2">
        <f>'Number of Firms per 1000 Capita'!P238/'Number of Firms per 1000 Capita'!$F238</f>
        <v>4.5064329832541758E-2</v>
      </c>
      <c r="Q238" s="2">
        <f>'Number of Firms per 1000 Capita'!Q238/'Number of Firms per 1000 Capita'!$F238</f>
        <v>0.13220505273485406</v>
      </c>
      <c r="R238" s="2">
        <f>'Number of Firms per 1000 Capita'!R238/'Number of Firms per 1000 Capita'!$F238</f>
        <v>0.13343144468972282</v>
      </c>
      <c r="S238" s="2">
        <f>'Number of Firms per 1000 Capita'!S238/'Number of Firms per 1000 Capita'!$F238</f>
        <v>6.8388075010591562E-2</v>
      </c>
      <c r="T238" s="2">
        <f>'Number of Firms per 1000 Capita'!T238/'Number of Firms per 1000 Capita'!$F238</f>
        <v>3.0570606729547128E-2</v>
      </c>
      <c r="U238" s="2">
        <f>'Number of Firms per 1000 Capita'!U238/'Number of Firms per 1000 Capita'!$F238</f>
        <v>7.6192387450665602E-2</v>
      </c>
      <c r="V238" s="2">
        <f>'Number of Firms per 1000 Capita'!V238/'Number of Firms per 1000 Capita'!$F238</f>
        <v>4.1362855932392355E-2</v>
      </c>
      <c r="W238" s="2">
        <f>'Number of Firms per 1000 Capita'!W238/'Number of Firms per 1000 Capita'!$F238</f>
        <v>2.138381608580284E-2</v>
      </c>
      <c r="X238" s="2">
        <f>'Number of Firms per 1000 Capita'!X238/'Number of Firms per 1000 Capita'!$F238</f>
        <v>0.13704372644769994</v>
      </c>
      <c r="Y238" s="2">
        <f>'Number of Firms per 1000 Capita'!Y238/'Number of Firms per 1000 Capita'!$F238</f>
        <v>1.1149017771534327E-3</v>
      </c>
      <c r="Z238" s="2">
        <f>'Number of Firms per 1000 Capita'!Z238/'Number of Firms per 1000 Capita'!$F238</f>
        <v>0</v>
      </c>
    </row>
    <row r="239" spans="1:26" x14ac:dyDescent="0.45">
      <c r="A239" s="2" t="s">
        <v>728</v>
      </c>
      <c r="B239" s="2">
        <v>1353504</v>
      </c>
      <c r="C239" s="2" t="s">
        <v>602</v>
      </c>
      <c r="D239" s="2">
        <v>35.467560200000001</v>
      </c>
      <c r="E239" s="2">
        <v>-97.5164276</v>
      </c>
      <c r="F239" s="3">
        <f t="shared" si="3"/>
        <v>1.0039653097228407</v>
      </c>
      <c r="G239" s="2">
        <f>'Number of Firms per 1000 Capita'!G239/'Number of Firms per 1000 Capita'!$F239</f>
        <v>4.0724802558902576E-3</v>
      </c>
      <c r="H239" s="2">
        <f>'Number of Firms per 1000 Capita'!H239/'Number of Firms per 1000 Capita'!$F239</f>
        <v>5.1994196303441008E-2</v>
      </c>
      <c r="I239" s="2">
        <f>'Number of Firms per 1000 Capita'!I239/'Number of Firms per 1000 Capita'!$F239</f>
        <v>7.9141316713656829E-4</v>
      </c>
      <c r="J239" s="2">
        <f>'Number of Firms per 1000 Capita'!J239/'Number of Firms per 1000 Capita'!$F239</f>
        <v>0.12402103840002639</v>
      </c>
      <c r="K239" s="2">
        <f>'Number of Firms per 1000 Capita'!K239/'Number of Firms per 1000 Capita'!$F239</f>
        <v>1.7089578077855272E-2</v>
      </c>
      <c r="L239" s="2">
        <f>'Number of Firms per 1000 Capita'!L239/'Number of Firms per 1000 Capita'!$F239</f>
        <v>2.3915516644408174E-2</v>
      </c>
      <c r="M239" s="2">
        <f>'Number of Firms per 1000 Capita'!M239/'Number of Firms per 1000 Capita'!$F239</f>
        <v>8.8118909828362277E-2</v>
      </c>
      <c r="N239" s="2">
        <f>'Number of Firms per 1000 Capita'!N239/'Number of Firms per 1000 Capita'!$F239</f>
        <v>3.3074475276582416E-2</v>
      </c>
      <c r="O239" s="2">
        <f>'Number of Firms per 1000 Capita'!O239/'Number of Firms per 1000 Capita'!$F239</f>
        <v>1.150846647211093E-2</v>
      </c>
      <c r="P239" s="2">
        <f>'Number of Firms per 1000 Capita'!P239/'Number of Firms per 1000 Capita'!$F239</f>
        <v>4.286821321989745E-2</v>
      </c>
      <c r="Q239" s="2">
        <f>'Number of Firms per 1000 Capita'!Q239/'Number of Firms per 1000 Capita'!$F239</f>
        <v>8.5777645875583258E-2</v>
      </c>
      <c r="R239" s="2">
        <f>'Number of Firms per 1000 Capita'!R239/'Number of Firms per 1000 Capita'!$F239</f>
        <v>0.13128390298593592</v>
      </c>
      <c r="S239" s="2">
        <f>'Number of Firms per 1000 Capita'!S239/'Number of Firms per 1000 Capita'!$F239</f>
        <v>9.0550856539875685E-2</v>
      </c>
      <c r="T239" s="2">
        <f>'Number of Firms per 1000 Capita'!T239/'Number of Firms per 1000 Capita'!$F239</f>
        <v>1.9035135447066004E-2</v>
      </c>
      <c r="U239" s="2">
        <f>'Number of Firms per 1000 Capita'!U239/'Number of Firms per 1000 Capita'!$F239</f>
        <v>8.3551796343011672E-2</v>
      </c>
      <c r="V239" s="2">
        <f>'Number of Firms per 1000 Capita'!V239/'Number of Firms per 1000 Capita'!$F239</f>
        <v>3.5687787505564623E-2</v>
      </c>
      <c r="W239" s="2">
        <f>'Number of Firms per 1000 Capita'!W239/'Number of Firms per 1000 Capita'!$F239</f>
        <v>2.3486834512209197E-2</v>
      </c>
      <c r="X239" s="2">
        <f>'Number of Firms per 1000 Capita'!X239/'Number of Firms per 1000 Capita'!$F239</f>
        <v>0.13524096882161876</v>
      </c>
      <c r="Y239" s="2">
        <f>'Number of Firms per 1000 Capita'!Y239/'Number of Firms per 1000 Capita'!$F239</f>
        <v>1.8960940462646948E-3</v>
      </c>
      <c r="Z239" s="2">
        <f>'Number of Firms per 1000 Capita'!Z239/'Number of Firms per 1000 Capita'!$F239</f>
        <v>0</v>
      </c>
    </row>
    <row r="240" spans="1:26" x14ac:dyDescent="0.45">
      <c r="A240" s="2" t="s">
        <v>729</v>
      </c>
      <c r="B240" s="2">
        <v>269885</v>
      </c>
      <c r="C240" s="2" t="s">
        <v>492</v>
      </c>
      <c r="D240" s="2">
        <v>47.037874100000003</v>
      </c>
      <c r="E240" s="2">
        <v>-122.90069509999999</v>
      </c>
      <c r="F240" s="3">
        <f t="shared" si="3"/>
        <v>1.0009022396773166</v>
      </c>
      <c r="G240" s="2">
        <f>'Number of Firms per 1000 Capita'!G240/'Number of Firms per 1000 Capita'!$F240</f>
        <v>1.6771043413650356E-2</v>
      </c>
      <c r="H240" s="2">
        <f>'Number of Firms per 1000 Capita'!H240/'Number of Firms per 1000 Capita'!$F240</f>
        <v>0</v>
      </c>
      <c r="I240" s="2">
        <f>'Number of Firms per 1000 Capita'!I240/'Number of Firms per 1000 Capita'!$F240</f>
        <v>1.3798959770724975E-3</v>
      </c>
      <c r="J240" s="2">
        <f>'Number of Firms per 1000 Capita'!J240/'Number of Firms per 1000 Capita'!$F240</f>
        <v>9.1710009553125998E-2</v>
      </c>
      <c r="K240" s="2">
        <f>'Number of Firms per 1000 Capita'!K240/'Number of Firms per 1000 Capita'!$F240</f>
        <v>2.929625305169303E-2</v>
      </c>
      <c r="L240" s="2">
        <f>'Number of Firms per 1000 Capita'!L240/'Number of Firms per 1000 Capita'!$F240</f>
        <v>1.9743127056575736E-2</v>
      </c>
      <c r="M240" s="2">
        <f>'Number of Firms per 1000 Capita'!M240/'Number of Firms per 1000 Capita'!$F240</f>
        <v>0.12318225241481796</v>
      </c>
      <c r="N240" s="2">
        <f>'Number of Firms per 1000 Capita'!N240/'Number of Firms per 1000 Capita'!$F240</f>
        <v>2.5368856809255918E-2</v>
      </c>
      <c r="O240" s="2">
        <f>'Number of Firms per 1000 Capita'!O240/'Number of Firms per 1000 Capita'!$F240</f>
        <v>1.8787814457064008E-2</v>
      </c>
      <c r="P240" s="2">
        <f>'Number of Firms per 1000 Capita'!P240/'Number of Firms per 1000 Capita'!$F240</f>
        <v>2.4891200509500052E-2</v>
      </c>
      <c r="Q240" s="2">
        <f>'Number of Firms per 1000 Capita'!Q240/'Number of Firms per 1000 Capita'!$F240</f>
        <v>9.1497717864345615E-2</v>
      </c>
      <c r="R240" s="2">
        <f>'Number of Firms per 1000 Capita'!R240/'Number of Firms per 1000 Capita'!$F240</f>
        <v>0.15980256872943424</v>
      </c>
      <c r="S240" s="2">
        <f>'Number of Firms per 1000 Capita'!S240/'Number of Firms per 1000 Capita'!$F240</f>
        <v>6.3952871245090762E-2</v>
      </c>
      <c r="T240" s="2">
        <f>'Number of Firms per 1000 Capita'!T240/'Number of Firms per 1000 Capita'!$F240</f>
        <v>3.9008597813395607E-2</v>
      </c>
      <c r="U240" s="2">
        <f>'Number of Firms per 1000 Capita'!U240/'Number of Firms per 1000 Capita'!$F240</f>
        <v>0.1025368856809256</v>
      </c>
      <c r="V240" s="2">
        <f>'Number of Firms per 1000 Capita'!V240/'Number of Firms per 1000 Capita'!$F240</f>
        <v>5.6734953826557688E-2</v>
      </c>
      <c r="W240" s="2">
        <f>'Number of Firms per 1000 Capita'!W240/'Number of Firms per 1000 Capita'!$F240</f>
        <v>3.2958284683154655E-2</v>
      </c>
      <c r="X240" s="2">
        <f>'Number of Firms per 1000 Capita'!X240/'Number of Firms per 1000 Capita'!$F240</f>
        <v>0.10327990659165694</v>
      </c>
      <c r="Y240" s="2">
        <f>'Number of Firms per 1000 Capita'!Y240/'Number of Firms per 1000 Capita'!$F240</f>
        <v>0</v>
      </c>
      <c r="Z240" s="2">
        <f>'Number of Firms per 1000 Capita'!Z240/'Number of Firms per 1000 Capita'!$F240</f>
        <v>0</v>
      </c>
    </row>
    <row r="241" spans="1:26" x14ac:dyDescent="0.45">
      <c r="A241" s="2" t="s">
        <v>730</v>
      </c>
      <c r="B241" s="2">
        <v>914190</v>
      </c>
      <c r="C241" s="2" t="s">
        <v>462</v>
      </c>
      <c r="D241" s="2">
        <v>41.2523634</v>
      </c>
      <c r="E241" s="2">
        <v>-95.997988300000003</v>
      </c>
      <c r="F241" s="3">
        <f t="shared" si="3"/>
        <v>1.0049894143506344</v>
      </c>
      <c r="G241" s="2">
        <f>'Number of Firms per 1000 Capita'!G241/'Number of Firms per 1000 Capita'!$F241</f>
        <v>8.9809458311420377E-3</v>
      </c>
      <c r="H241" s="2">
        <f>'Number of Firms per 1000 Capita'!H241/'Number of Firms per 1000 Capita'!$F241</f>
        <v>0</v>
      </c>
      <c r="I241" s="2">
        <f>'Number of Firms per 1000 Capita'!I241/'Number of Firms per 1000 Capita'!$F241</f>
        <v>7.4166970076998808E-4</v>
      </c>
      <c r="J241" s="2">
        <f>'Number of Firms per 1000 Capita'!J241/'Number of Firms per 1000 Capita'!$F241</f>
        <v>0.11796593713337919</v>
      </c>
      <c r="K241" s="2">
        <f>'Number of Firms per 1000 Capita'!K241/'Number of Firms per 1000 Capita'!$F241</f>
        <v>1.6626886200898097E-2</v>
      </c>
      <c r="L241" s="2">
        <f>'Number of Firms per 1000 Capita'!L241/'Number of Firms per 1000 Capita'!$F241</f>
        <v>2.7994659978154458E-2</v>
      </c>
      <c r="M241" s="2">
        <f>'Number of Firms per 1000 Capita'!M241/'Number of Firms per 1000 Capita'!$F241</f>
        <v>9.9262375770325123E-2</v>
      </c>
      <c r="N241" s="2">
        <f>'Number of Firms per 1000 Capita'!N241/'Number of Firms per 1000 Capita'!$F241</f>
        <v>3.6287875723127958E-2</v>
      </c>
      <c r="O241" s="2">
        <f>'Number of Firms per 1000 Capita'!O241/'Number of Firms per 1000 Capita'!$F241</f>
        <v>1.364672249416778E-2</v>
      </c>
      <c r="P241" s="2">
        <f>'Number of Firms per 1000 Capita'!P241/'Number of Firms per 1000 Capita'!$F241</f>
        <v>4.9476111493183379E-2</v>
      </c>
      <c r="Q241" s="2">
        <f>'Number of Firms per 1000 Capita'!Q241/'Number of Firms per 1000 Capita'!$F241</f>
        <v>0.10414391089175667</v>
      </c>
      <c r="R241" s="2">
        <f>'Number of Firms per 1000 Capita'!R241/'Number of Firms per 1000 Capita'!$F241</f>
        <v>0.12636703210755559</v>
      </c>
      <c r="S241" s="2">
        <f>'Number of Firms per 1000 Capita'!S241/'Number of Firms per 1000 Capita'!$F241</f>
        <v>7.3708483352886447E-2</v>
      </c>
      <c r="T241" s="2">
        <f>'Number of Firms per 1000 Capita'!T241/'Number of Firms per 1000 Capita'!$F241</f>
        <v>2.1899483528190194E-2</v>
      </c>
      <c r="U241" s="2">
        <f>'Number of Firms per 1000 Capita'!U241/'Number of Firms per 1000 Capita'!$F241</f>
        <v>0.10951090254460132</v>
      </c>
      <c r="V241" s="2">
        <f>'Number of Firms per 1000 Capita'!V241/'Number of Firms per 1000 Capita'!$F241</f>
        <v>4.55250347236269E-2</v>
      </c>
      <c r="W241" s="2">
        <f>'Number of Firms per 1000 Capita'!W241/'Number of Firms per 1000 Capita'!$F241</f>
        <v>2.5108890596976685E-2</v>
      </c>
      <c r="X241" s="2">
        <f>'Number of Firms per 1000 Capita'!X241/'Number of Firms per 1000 Capita'!$F241</f>
        <v>0.12542308885203016</v>
      </c>
      <c r="Y241" s="2">
        <f>'Number of Firms per 1000 Capita'!Y241/'Number of Firms per 1000 Capita'!$F241</f>
        <v>2.3194034278625078E-3</v>
      </c>
      <c r="Z241" s="2">
        <f>'Number of Firms per 1000 Capita'!Z241/'Number of Firms per 1000 Capita'!$F241</f>
        <v>0</v>
      </c>
    </row>
    <row r="242" spans="1:26" x14ac:dyDescent="0.45">
      <c r="A242" s="2" t="s">
        <v>731</v>
      </c>
      <c r="B242" s="2">
        <v>2390859</v>
      </c>
      <c r="C242" s="2" t="s">
        <v>526</v>
      </c>
      <c r="D242" s="2">
        <v>28.538335499999999</v>
      </c>
      <c r="E242" s="2">
        <v>-81.379236500000005</v>
      </c>
      <c r="F242" s="3">
        <f t="shared" si="3"/>
        <v>1.0025671346563181</v>
      </c>
      <c r="G242" s="2">
        <f>'Number of Firms per 1000 Capita'!G242/'Number of Firms per 1000 Capita'!$F242</f>
        <v>2.1629291995441942E-3</v>
      </c>
      <c r="H242" s="2">
        <f>'Number of Firms per 1000 Capita'!H242/'Number of Firms per 1000 Capita'!$F242</f>
        <v>3.2250435380877643E-4</v>
      </c>
      <c r="I242" s="2">
        <f>'Number of Firms per 1000 Capita'!I242/'Number of Firms per 1000 Capita'!$F242</f>
        <v>8.0841091354733291E-4</v>
      </c>
      <c r="J242" s="2">
        <f>'Number of Firms per 1000 Capita'!J242/'Number of Firms per 1000 Capita'!$F242</f>
        <v>8.8168390273268685E-2</v>
      </c>
      <c r="K242" s="2">
        <f>'Number of Firms per 1000 Capita'!K242/'Number of Firms per 1000 Capita'!$F242</f>
        <v>1.4293392960804971E-2</v>
      </c>
      <c r="L242" s="2">
        <f>'Number of Firms per 1000 Capita'!L242/'Number of Firms per 1000 Capita'!$F242</f>
        <v>2.5679946679280172E-2</v>
      </c>
      <c r="M242" s="2">
        <f>'Number of Firms per 1000 Capita'!M242/'Number of Firms per 1000 Capita'!$F242</f>
        <v>8.3507127346219179E-2</v>
      </c>
      <c r="N242" s="2">
        <f>'Number of Firms per 1000 Capita'!N242/'Number of Firms per 1000 Capita'!$F242</f>
        <v>5.1949001311517709E-2</v>
      </c>
      <c r="O242" s="2">
        <f>'Number of Firms per 1000 Capita'!O242/'Number of Firms per 1000 Capita'!$F242</f>
        <v>1.7896841607361699E-2</v>
      </c>
      <c r="P242" s="2">
        <f>'Number of Firms per 1000 Capita'!P242/'Number of Firms per 1000 Capita'!$F242</f>
        <v>3.2289135903334695E-2</v>
      </c>
      <c r="Q242" s="2">
        <f>'Number of Firms per 1000 Capita'!Q242/'Number of Firms per 1000 Capita'!$F242</f>
        <v>9.9653845326911919E-2</v>
      </c>
      <c r="R242" s="2">
        <f>'Number of Firms per 1000 Capita'!R242/'Number of Firms per 1000 Capita'!$F242</f>
        <v>0.13503902302681087</v>
      </c>
      <c r="S242" s="2">
        <f>'Number of Firms per 1000 Capita'!S242/'Number of Firms per 1000 Capita'!$F242</f>
        <v>0.1165014727698824</v>
      </c>
      <c r="T242" s="2">
        <f>'Number of Firms per 1000 Capita'!T242/'Number of Firms per 1000 Capita'!$F242</f>
        <v>2.2540904302208082E-2</v>
      </c>
      <c r="U242" s="2">
        <f>'Number of Firms per 1000 Capita'!U242/'Number of Firms per 1000 Capita'!$F242</f>
        <v>8.9918513899937658E-2</v>
      </c>
      <c r="V242" s="2">
        <f>'Number of Firms per 1000 Capita'!V242/'Number of Firms per 1000 Capita'!$F242</f>
        <v>4.7038335017522741E-2</v>
      </c>
      <c r="W242" s="2">
        <f>'Number of Firms per 1000 Capita'!W242/'Number of Firms per 1000 Capita'!$F242</f>
        <v>2.7055965255530948E-2</v>
      </c>
      <c r="X242" s="2">
        <f>'Number of Firms per 1000 Capita'!X242/'Number of Firms per 1000 Capita'!$F242</f>
        <v>0.14655887854486035</v>
      </c>
      <c r="Y242" s="2">
        <f>'Number of Firms per 1000 Capita'!Y242/'Number of Firms per 1000 Capita'!$F242</f>
        <v>1.0578142804927868E-3</v>
      </c>
      <c r="Z242" s="2">
        <f>'Number of Firms per 1000 Capita'!Z242/'Number of Firms per 1000 Capita'!$F242</f>
        <v>1.2470168347272688E-4</v>
      </c>
    </row>
    <row r="243" spans="1:26" x14ac:dyDescent="0.45">
      <c r="A243" s="2" t="s">
        <v>732</v>
      </c>
      <c r="B243" s="2">
        <v>169540</v>
      </c>
      <c r="C243" s="2" t="s">
        <v>468</v>
      </c>
      <c r="D243" s="2">
        <v>44.024706199999997</v>
      </c>
      <c r="E243" s="2">
        <v>-88.542613599999996</v>
      </c>
      <c r="F243" s="3">
        <f t="shared" si="3"/>
        <v>1.0047366426676771</v>
      </c>
      <c r="G243" s="2">
        <f>'Number of Firms per 1000 Capita'!G243/'Number of Firms per 1000 Capita'!$F243</f>
        <v>1.3546798029556649E-2</v>
      </c>
      <c r="H243" s="2">
        <f>'Number of Firms per 1000 Capita'!H243/'Number of Firms per 1000 Capita'!$F243</f>
        <v>0</v>
      </c>
      <c r="I243" s="2">
        <f>'Number of Firms per 1000 Capita'!I243/'Number of Firms per 1000 Capita'!$F243</f>
        <v>3.7893141341417201E-3</v>
      </c>
      <c r="J243" s="2">
        <f>'Number of Firms per 1000 Capita'!J243/'Number of Firms per 1000 Capita'!$F243</f>
        <v>0.13300492610837439</v>
      </c>
      <c r="K243" s="2">
        <f>'Number of Firms per 1000 Capita'!K243/'Number of Firms per 1000 Capita'!$F243</f>
        <v>3.7893141341417205E-2</v>
      </c>
      <c r="L243" s="2">
        <f>'Number of Firms per 1000 Capita'!L243/'Number of Firms per 1000 Capita'!$F243</f>
        <v>3.4198560060629025E-2</v>
      </c>
      <c r="M243" s="2">
        <f>'Number of Firms per 1000 Capita'!M243/'Number of Firms per 1000 Capita'!$F243</f>
        <v>0.12286851079954528</v>
      </c>
      <c r="N243" s="2">
        <f>'Number of Firms per 1000 Capita'!N243/'Number of Firms per 1000 Capita'!$F243</f>
        <v>3.7419477074649488E-2</v>
      </c>
      <c r="O243" s="2">
        <f>'Number of Firms per 1000 Capita'!O243/'Number of Firms per 1000 Capita'!$F243</f>
        <v>7.4838954149298968E-3</v>
      </c>
      <c r="P243" s="2">
        <f>'Number of Firms per 1000 Capita'!P243/'Number of Firms per 1000 Capita'!$F243</f>
        <v>3.8082607048124287E-2</v>
      </c>
      <c r="Q243" s="2">
        <f>'Number of Firms per 1000 Capita'!Q243/'Number of Firms per 1000 Capita'!$F243</f>
        <v>0.11074270557029177</v>
      </c>
      <c r="R243" s="2">
        <f>'Number of Firms per 1000 Capita'!R243/'Number of Firms per 1000 Capita'!$F243</f>
        <v>0.10287987874194769</v>
      </c>
      <c r="S243" s="2">
        <f>'Number of Firms per 1000 Capita'!S243/'Number of Firms per 1000 Capita'!$F243</f>
        <v>6.6976127320954898E-2</v>
      </c>
      <c r="T243" s="2">
        <f>'Number of Firms per 1000 Capita'!T243/'Number of Firms per 1000 Capita'!$F243</f>
        <v>1.8567639257294429E-2</v>
      </c>
      <c r="U243" s="2">
        <f>'Number of Firms per 1000 Capita'!U243/'Number of Firms per 1000 Capita'!$F243</f>
        <v>6.8207654414550969E-2</v>
      </c>
      <c r="V243" s="2">
        <f>'Number of Firms per 1000 Capita'!V243/'Number of Firms per 1000 Capita'!$F243</f>
        <v>5.3618794998105339E-2</v>
      </c>
      <c r="W243" s="2">
        <f>'Number of Firms per 1000 Capita'!W243/'Number of Firms per 1000 Capita'!$F243</f>
        <v>4.6513830996589615E-2</v>
      </c>
      <c r="X243" s="2">
        <f>'Number of Firms per 1000 Capita'!X243/'Number of Firms per 1000 Capita'!$F243</f>
        <v>0.10894278135657445</v>
      </c>
      <c r="Y243" s="2">
        <f>'Number of Firms per 1000 Capita'!Y243/'Number of Firms per 1000 Capita'!$F243</f>
        <v>0</v>
      </c>
      <c r="Z243" s="2">
        <f>'Number of Firms per 1000 Capita'!Z243/'Number of Firms per 1000 Capita'!$F243</f>
        <v>0</v>
      </c>
    </row>
    <row r="244" spans="1:26" x14ac:dyDescent="0.45">
      <c r="A244" s="2" t="s">
        <v>733</v>
      </c>
      <c r="B244" s="2">
        <v>117319</v>
      </c>
      <c r="C244" s="2" t="s">
        <v>514</v>
      </c>
      <c r="D244" s="2">
        <v>37.771907400000003</v>
      </c>
      <c r="E244" s="2">
        <v>-87.111167600000002</v>
      </c>
      <c r="F244" s="3">
        <f t="shared" si="3"/>
        <v>1.0024872675589247</v>
      </c>
      <c r="G244" s="2">
        <f>'Number of Firms per 1000 Capita'!G244/'Number of Firms per 1000 Capita'!$F244</f>
        <v>1.5515811915196022E-2</v>
      </c>
      <c r="H244" s="2">
        <f>'Number of Firms per 1000 Capita'!H244/'Number of Firms per 1000 Capita'!$F244</f>
        <v>2.3214497216629163E-2</v>
      </c>
      <c r="I244" s="2">
        <f>'Number of Firms per 1000 Capita'!I244/'Number of Firms per 1000 Capita'!$F244</f>
        <v>0</v>
      </c>
      <c r="J244" s="2">
        <f>'Number of Firms per 1000 Capita'!J244/'Number of Firms per 1000 Capita'!$F244</f>
        <v>0.142011133483359</v>
      </c>
      <c r="K244" s="2">
        <f>'Number of Firms per 1000 Capita'!K244/'Number of Firms per 1000 Capita'!$F244</f>
        <v>1.7173990287812389E-2</v>
      </c>
      <c r="L244" s="2">
        <f>'Number of Firms per 1000 Capita'!L244/'Number of Firms per 1000 Capita'!$F244</f>
        <v>1.9424375222077461E-2</v>
      </c>
      <c r="M244" s="2">
        <f>'Number of Firms per 1000 Capita'!M244/'Number of Firms per 1000 Capita'!$F244</f>
        <v>0.12412649532156818</v>
      </c>
      <c r="N244" s="2">
        <f>'Number of Firms per 1000 Capita'!N244/'Number of Firms per 1000 Capita'!$F244</f>
        <v>3.6361482885230369E-2</v>
      </c>
      <c r="O244" s="2">
        <f>'Number of Firms per 1000 Capita'!O244/'Number of Firms per 1000 Capita'!$F244</f>
        <v>1.0422835485017174E-2</v>
      </c>
      <c r="P244" s="2">
        <f>'Number of Firms per 1000 Capita'!P244/'Number of Firms per 1000 Capita'!$F244</f>
        <v>3.0557858581073079E-2</v>
      </c>
      <c r="Q244" s="2">
        <f>'Number of Firms per 1000 Capita'!Q244/'Number of Firms per 1000 Capita'!$F244</f>
        <v>0.10778159422006396</v>
      </c>
      <c r="R244" s="2">
        <f>'Number of Firms per 1000 Capita'!R244/'Number of Firms per 1000 Capita'!$F244</f>
        <v>0.12341584744758974</v>
      </c>
      <c r="S244" s="2">
        <f>'Number of Firms per 1000 Capita'!S244/'Number of Firms per 1000 Capita'!$F244</f>
        <v>6.8814402463579297E-2</v>
      </c>
      <c r="T244" s="2">
        <f>'Number of Firms per 1000 Capita'!T244/'Number of Firms per 1000 Capita'!$F244</f>
        <v>8.2908918630818437E-3</v>
      </c>
      <c r="U244" s="2">
        <f>'Number of Firms per 1000 Capita'!U244/'Number of Firms per 1000 Capita'!$F244</f>
        <v>6.916972640056851E-2</v>
      </c>
      <c r="V244" s="2">
        <f>'Number of Firms per 1000 Capita'!V244/'Number of Firms per 1000 Capita'!$F244</f>
        <v>3.4229539263295035E-2</v>
      </c>
      <c r="W244" s="2">
        <f>'Number of Firms per 1000 Capita'!W244/'Number of Firms per 1000 Capita'!$F244</f>
        <v>2.7004619211180862E-2</v>
      </c>
      <c r="X244" s="2">
        <f>'Number of Firms per 1000 Capita'!X244/'Number of Firms per 1000 Capita'!$F244</f>
        <v>0.14497216629160251</v>
      </c>
      <c r="Y244" s="2">
        <f>'Number of Firms per 1000 Capita'!Y244/'Number of Firms per 1000 Capita'!$F244</f>
        <v>0</v>
      </c>
      <c r="Z244" s="2">
        <f>'Number of Firms per 1000 Capita'!Z244/'Number of Firms per 1000 Capita'!$F244</f>
        <v>0</v>
      </c>
    </row>
    <row r="245" spans="1:26" x14ac:dyDescent="0.45">
      <c r="A245" s="2" t="s">
        <v>734</v>
      </c>
      <c r="B245" s="2">
        <v>847834</v>
      </c>
      <c r="C245" s="2" t="s">
        <v>480</v>
      </c>
      <c r="D245" s="2">
        <v>34.197504799999997</v>
      </c>
      <c r="E245" s="2">
        <v>-119.1770516</v>
      </c>
      <c r="F245" s="3">
        <f t="shared" si="3"/>
        <v>1.0020843438249676</v>
      </c>
      <c r="G245" s="2">
        <f>'Number of Firms per 1000 Capita'!G245/'Number of Firms per 1000 Capita'!$F245</f>
        <v>5.6893410065152134E-3</v>
      </c>
      <c r="H245" s="2">
        <f>'Number of Firms per 1000 Capita'!H245/'Number of Firms per 1000 Capita'!$F245</f>
        <v>2.1105619862879016E-3</v>
      </c>
      <c r="I245" s="2">
        <f>'Number of Firms per 1000 Capita'!I245/'Number of Firms per 1000 Capita'!$F245</f>
        <v>8.1276300093074483E-4</v>
      </c>
      <c r="J245" s="2">
        <f>'Number of Firms per 1000 Capita'!J245/'Number of Firms per 1000 Capita'!$F245</f>
        <v>8.5418769581689244E-2</v>
      </c>
      <c r="K245" s="2">
        <f>'Number of Firms per 1000 Capita'!K245/'Number of Firms per 1000 Capita'!$F245</f>
        <v>2.5182543948192915E-2</v>
      </c>
      <c r="L245" s="2">
        <f>'Number of Firms per 1000 Capita'!L245/'Number of Firms per 1000 Capita'!$F245</f>
        <v>3.047861253490293E-2</v>
      </c>
      <c r="M245" s="2">
        <f>'Number of Firms per 1000 Capita'!M245/'Number of Firms per 1000 Capita'!$F245</f>
        <v>8.8827130553334299E-2</v>
      </c>
      <c r="N245" s="2">
        <f>'Number of Firms per 1000 Capita'!N245/'Number of Firms per 1000 Capita'!$F245</f>
        <v>2.2403418848236177E-2</v>
      </c>
      <c r="O245" s="2">
        <f>'Number of Firms per 1000 Capita'!O245/'Number of Firms per 1000 Capita'!$F245</f>
        <v>2.2652491380779467E-2</v>
      </c>
      <c r="P245" s="2">
        <f>'Number of Firms per 1000 Capita'!P245/'Number of Firms per 1000 Capita'!$F245</f>
        <v>3.3375719360801227E-2</v>
      </c>
      <c r="Q245" s="2">
        <f>'Number of Firms per 1000 Capita'!Q245/'Number of Firms per 1000 Capita'!$F245</f>
        <v>0.10461046366818297</v>
      </c>
      <c r="R245" s="2">
        <f>'Number of Firms per 1000 Capita'!R245/'Number of Firms per 1000 Capita'!$F245</f>
        <v>0.18664709043954747</v>
      </c>
      <c r="S245" s="2">
        <f>'Number of Firms per 1000 Capita'!S245/'Number of Firms per 1000 Capita'!$F245</f>
        <v>7.6950303475217294E-2</v>
      </c>
      <c r="T245" s="2">
        <f>'Number of Firms per 1000 Capita'!T245/'Number of Firms per 1000 Capita'!$F245</f>
        <v>2.273114586474051E-2</v>
      </c>
      <c r="U245" s="2">
        <f>'Number of Firms per 1000 Capita'!U245/'Number of Firms per 1000 Capita'!$F245</f>
        <v>9.399210833344257E-2</v>
      </c>
      <c r="V245" s="2">
        <f>'Number of Firms per 1000 Capita'!V245/'Number of Firms per 1000 Capita'!$F245</f>
        <v>4.9263925120931279E-2</v>
      </c>
      <c r="W245" s="2">
        <f>'Number of Firms per 1000 Capita'!W245/'Number of Firms per 1000 Capita'!$F245</f>
        <v>2.6296815804307649E-2</v>
      </c>
      <c r="X245" s="2">
        <f>'Number of Firms per 1000 Capita'!X245/'Number of Firms per 1000 Capita'!$F245</f>
        <v>0.12351375798015285</v>
      </c>
      <c r="Y245" s="2">
        <f>'Number of Firms per 1000 Capita'!Y245/'Number of Firms per 1000 Capita'!$F245</f>
        <v>1.1273809367749041E-3</v>
      </c>
      <c r="Z245" s="2">
        <f>'Number of Firms per 1000 Capita'!Z245/'Number of Firms per 1000 Capita'!$F245</f>
        <v>0</v>
      </c>
    </row>
    <row r="246" spans="1:26" x14ac:dyDescent="0.45">
      <c r="A246" s="2" t="s">
        <v>735</v>
      </c>
      <c r="B246" s="2">
        <v>568183</v>
      </c>
      <c r="C246" s="2" t="s">
        <v>526</v>
      </c>
      <c r="D246" s="2">
        <v>28.034462099999999</v>
      </c>
      <c r="E246" s="2">
        <v>-80.588664600000001</v>
      </c>
      <c r="F246" s="3">
        <f t="shared" si="3"/>
        <v>1.0014998880680546</v>
      </c>
      <c r="G246" s="2">
        <f>'Number of Firms per 1000 Capita'!G246/'Number of Firms per 1000 Capita'!$F246</f>
        <v>6.3353481083501233E-3</v>
      </c>
      <c r="H246" s="2">
        <f>'Number of Firms per 1000 Capita'!H246/'Number of Firms per 1000 Capita'!$F246</f>
        <v>0</v>
      </c>
      <c r="I246" s="2">
        <f>'Number of Firms per 1000 Capita'!I246/'Number of Firms per 1000 Capita'!$F246</f>
        <v>0</v>
      </c>
      <c r="J246" s="2">
        <f>'Number of Firms per 1000 Capita'!J246/'Number of Firms per 1000 Capita'!$F246</f>
        <v>8.8582941571524521E-2</v>
      </c>
      <c r="K246" s="2">
        <f>'Number of Firms per 1000 Capita'!K246/'Number of Firms per 1000 Capita'!$F246</f>
        <v>2.2072979628385943E-2</v>
      </c>
      <c r="L246" s="2">
        <f>'Number of Firms per 1000 Capita'!L246/'Number of Firms per 1000 Capita'!$F246</f>
        <v>2.668457577792702E-2</v>
      </c>
      <c r="M246" s="2">
        <f>'Number of Firms per 1000 Capita'!M246/'Number of Firms per 1000 Capita'!$F246</f>
        <v>9.8835907768077019E-2</v>
      </c>
      <c r="N246" s="2">
        <f>'Number of Firms per 1000 Capita'!N246/'Number of Firms per 1000 Capita'!$F246</f>
        <v>3.409447056189837E-2</v>
      </c>
      <c r="O246" s="2">
        <f>'Number of Firms per 1000 Capita'!O246/'Number of Firms per 1000 Capita'!$F246</f>
        <v>1.1820013431833446E-2</v>
      </c>
      <c r="P246" s="2">
        <f>'Number of Firms per 1000 Capita'!P246/'Number of Firms per 1000 Capita'!$F246</f>
        <v>3.4900380568614282E-2</v>
      </c>
      <c r="Q246" s="2">
        <f>'Number of Firms per 1000 Capita'!Q246/'Number of Firms per 1000 Capita'!$F246</f>
        <v>0.10541750615625702</v>
      </c>
      <c r="R246" s="2">
        <f>'Number of Firms per 1000 Capita'!R246/'Number of Firms per 1000 Capita'!$F246</f>
        <v>0.14045220505932393</v>
      </c>
      <c r="S246" s="2">
        <f>'Number of Firms per 1000 Capita'!S246/'Number of Firms per 1000 Capita'!$F246</f>
        <v>9.5545108573987014E-2</v>
      </c>
      <c r="T246" s="2">
        <f>'Number of Firms per 1000 Capita'!T246/'Number of Firms per 1000 Capita'!$F246</f>
        <v>2.1692411014103425E-2</v>
      </c>
      <c r="U246" s="2">
        <f>'Number of Firms per 1000 Capita'!U246/'Number of Firms per 1000 Capita'!$F246</f>
        <v>0.10449966420416389</v>
      </c>
      <c r="V246" s="2">
        <f>'Number of Firms per 1000 Capita'!V246/'Number of Firms per 1000 Capita'!$F246</f>
        <v>4.8265054846653242E-2</v>
      </c>
      <c r="W246" s="2">
        <f>'Number of Firms per 1000 Capita'!W246/'Number of Firms per 1000 Capita'!$F246</f>
        <v>2.7803895231699131E-2</v>
      </c>
      <c r="X246" s="2">
        <f>'Number of Firms per 1000 Capita'!X246/'Number of Firms per 1000 Capita'!$F246</f>
        <v>0.13326617416610703</v>
      </c>
      <c r="Y246" s="2">
        <f>'Number of Firms per 1000 Capita'!Y246/'Number of Firms per 1000 Capita'!$F246</f>
        <v>1.2312513991493174E-3</v>
      </c>
      <c r="Z246" s="2">
        <f>'Number of Firms per 1000 Capita'!Z246/'Number of Firms per 1000 Capita'!$F246</f>
        <v>0</v>
      </c>
    </row>
    <row r="247" spans="1:26" x14ac:dyDescent="0.45">
      <c r="A247" s="2" t="s">
        <v>736</v>
      </c>
      <c r="B247" s="2">
        <v>196135</v>
      </c>
      <c r="C247" s="2" t="s">
        <v>526</v>
      </c>
      <c r="D247" s="2">
        <v>30.158812900000001</v>
      </c>
      <c r="E247" s="2">
        <v>-85.6602058</v>
      </c>
      <c r="F247" s="3">
        <f t="shared" si="3"/>
        <v>1.0011495904583994</v>
      </c>
      <c r="G247" s="2">
        <f>'Number of Firms per 1000 Capita'!G247/'Number of Firms per 1000 Capita'!$F247</f>
        <v>2.0764477654835464E-2</v>
      </c>
      <c r="H247" s="2">
        <f>'Number of Firms per 1000 Capita'!H247/'Number of Firms per 1000 Capita'!$F247</f>
        <v>0</v>
      </c>
      <c r="I247" s="2">
        <f>'Number of Firms per 1000 Capita'!I247/'Number of Firms per 1000 Capita'!$F247</f>
        <v>0</v>
      </c>
      <c r="J247" s="2">
        <f>'Number of Firms per 1000 Capita'!J247/'Number of Firms per 1000 Capita'!$F247</f>
        <v>8.9236959333237539E-2</v>
      </c>
      <c r="K247" s="2">
        <f>'Number of Firms per 1000 Capita'!K247/'Number of Firms per 1000 Capita'!$F247</f>
        <v>2.3279206782583703E-2</v>
      </c>
      <c r="L247" s="2">
        <f>'Number of Firms per 1000 Capita'!L247/'Number of Firms per 1000 Capita'!$F247</f>
        <v>2.0045983618335966E-2</v>
      </c>
      <c r="M247" s="2">
        <f>'Number of Firms per 1000 Capita'!M247/'Number of Firms per 1000 Capita'!$F247</f>
        <v>0.10087656272452938</v>
      </c>
      <c r="N247" s="2">
        <f>'Number of Firms per 1000 Capita'!N247/'Number of Firms per 1000 Capita'!$F247</f>
        <v>2.9889351918379076E-2</v>
      </c>
      <c r="O247" s="2">
        <f>'Number of Firms per 1000 Capita'!O247/'Number of Firms per 1000 Capita'!$F247</f>
        <v>6.1790487138956747E-3</v>
      </c>
      <c r="P247" s="2">
        <f>'Number of Firms per 1000 Capita'!P247/'Number of Firms per 1000 Capita'!$F247</f>
        <v>3.2691478660727115E-2</v>
      </c>
      <c r="Q247" s="2">
        <f>'Number of Firms per 1000 Capita'!Q247/'Number of Firms per 1000 Capita'!$F247</f>
        <v>0.1202759017100158</v>
      </c>
      <c r="R247" s="2">
        <f>'Number of Firms per 1000 Capita'!R247/'Number of Firms per 1000 Capita'!$F247</f>
        <v>9.5918953872682858E-2</v>
      </c>
      <c r="S247" s="2">
        <f>'Number of Firms per 1000 Capita'!S247/'Number of Firms per 1000 Capita'!$F247</f>
        <v>0.13845380083345307</v>
      </c>
      <c r="T247" s="2">
        <f>'Number of Firms per 1000 Capita'!T247/'Number of Firms per 1000 Capita'!$F247</f>
        <v>1.21425492168415E-2</v>
      </c>
      <c r="U247" s="2">
        <f>'Number of Firms per 1000 Capita'!U247/'Number of Firms per 1000 Capita'!$F247</f>
        <v>8.2195717775542465E-2</v>
      </c>
      <c r="V247" s="2">
        <f>'Number of Firms per 1000 Capita'!V247/'Number of Firms per 1000 Capita'!$F247</f>
        <v>4.6917660583417155E-2</v>
      </c>
      <c r="W247" s="2">
        <f>'Number of Firms per 1000 Capita'!W247/'Number of Firms per 1000 Capita'!$F247</f>
        <v>3.8439430952723092E-2</v>
      </c>
      <c r="X247" s="2">
        <f>'Number of Firms per 1000 Capita'!X247/'Number of Firms per 1000 Capita'!$F247</f>
        <v>0.14384250610719931</v>
      </c>
      <c r="Y247" s="2">
        <f>'Number of Firms per 1000 Capita'!Y247/'Number of Firms per 1000 Capita'!$F247</f>
        <v>0</v>
      </c>
      <c r="Z247" s="2">
        <f>'Number of Firms per 1000 Capita'!Z247/'Number of Firms per 1000 Capita'!$F247</f>
        <v>0</v>
      </c>
    </row>
    <row r="248" spans="1:26" x14ac:dyDescent="0.45">
      <c r="A248" s="2" t="s">
        <v>737</v>
      </c>
      <c r="B248" s="2">
        <v>91816</v>
      </c>
      <c r="C248" s="2" t="s">
        <v>535</v>
      </c>
      <c r="D248" s="2">
        <v>39.266741799999998</v>
      </c>
      <c r="E248" s="2">
        <v>-81.561513500000004</v>
      </c>
      <c r="F248" s="3">
        <f t="shared" si="3"/>
        <v>1.0015342129487572</v>
      </c>
      <c r="G248" s="2">
        <f>'Number of Firms per 1000 Capita'!G248/'Number of Firms per 1000 Capita'!$F248</f>
        <v>9.5121202822951827E-3</v>
      </c>
      <c r="H248" s="2">
        <f>'Number of Firms per 1000 Capita'!H248/'Number of Firms per 1000 Capita'!$F248</f>
        <v>4.4492175513961341E-2</v>
      </c>
      <c r="I248" s="2">
        <f>'Number of Firms per 1000 Capita'!I248/'Number of Firms per 1000 Capita'!$F248</f>
        <v>0</v>
      </c>
      <c r="J248" s="2">
        <f>'Number of Firms per 1000 Capita'!J248/'Number of Firms per 1000 Capita'!$F248</f>
        <v>0.1178275544645597</v>
      </c>
      <c r="K248" s="2">
        <f>'Number of Firms per 1000 Capita'!K248/'Number of Firms per 1000 Capita'!$F248</f>
        <v>2.0865296103099115E-2</v>
      </c>
      <c r="L248" s="2">
        <f>'Number of Firms per 1000 Capita'!L248/'Number of Firms per 1000 Capita'!$F248</f>
        <v>2.9763731205891382E-2</v>
      </c>
      <c r="M248" s="2">
        <f>'Number of Firms per 1000 Capita'!M248/'Number of Firms per 1000 Capita'!$F248</f>
        <v>0.17137158637618902</v>
      </c>
      <c r="N248" s="2">
        <f>'Number of Firms per 1000 Capita'!N248/'Number of Firms per 1000 Capita'!$F248</f>
        <v>4.1116907026695307E-2</v>
      </c>
      <c r="O248" s="2">
        <f>'Number of Firms per 1000 Capita'!O248/'Number of Firms per 1000 Capita'!$F248</f>
        <v>6.750536974532065E-3</v>
      </c>
      <c r="P248" s="2">
        <f>'Number of Firms per 1000 Capita'!P248/'Number of Firms per 1000 Capita'!$F248</f>
        <v>5.0475606014114764E-2</v>
      </c>
      <c r="Q248" s="2">
        <f>'Number of Firms per 1000 Capita'!Q248/'Number of Firms per 1000 Capita'!$F248</f>
        <v>6.9499846578705129E-2</v>
      </c>
      <c r="R248" s="2">
        <f>'Number of Firms per 1000 Capita'!R248/'Number of Firms per 1000 Capita'!$F248</f>
        <v>8.4535133476526553E-2</v>
      </c>
      <c r="S248" s="2">
        <f>'Number of Firms per 1000 Capita'!S248/'Number of Firms per 1000 Capita'!$F248</f>
        <v>6.5817735501687638E-2</v>
      </c>
      <c r="T248" s="2">
        <f>'Number of Firms per 1000 Capita'!T248/'Number of Firms per 1000 Capita'!$F248</f>
        <v>1.6569499846578708E-2</v>
      </c>
      <c r="U248" s="2">
        <f>'Number of Firms per 1000 Capita'!U248/'Number of Firms per 1000 Capita'!$F248</f>
        <v>8.2233814053390614E-2</v>
      </c>
      <c r="V248" s="2">
        <f>'Number of Firms per 1000 Capita'!V248/'Number of Firms per 1000 Capita'!$F248</f>
        <v>2.9763731205891382E-2</v>
      </c>
      <c r="W248" s="2">
        <f>'Number of Firms per 1000 Capita'!W248/'Number of Firms per 1000 Capita'!$F248</f>
        <v>3.8201902424056459E-2</v>
      </c>
      <c r="X248" s="2">
        <f>'Number of Firms per 1000 Capita'!X248/'Number of Firms per 1000 Capita'!$F248</f>
        <v>0.12273703590058301</v>
      </c>
      <c r="Y248" s="2">
        <f>'Number of Firms per 1000 Capita'!Y248/'Number of Firms per 1000 Capita'!$F248</f>
        <v>0</v>
      </c>
      <c r="Z248" s="2">
        <f>'Number of Firms per 1000 Capita'!Z248/'Number of Firms per 1000 Capita'!$F248</f>
        <v>0</v>
      </c>
    </row>
    <row r="249" spans="1:26" x14ac:dyDescent="0.45">
      <c r="A249" s="2" t="s">
        <v>738</v>
      </c>
      <c r="B249" s="2">
        <v>476702</v>
      </c>
      <c r="C249" s="2" t="s">
        <v>526</v>
      </c>
      <c r="D249" s="2">
        <v>30.421309000000001</v>
      </c>
      <c r="E249" s="2">
        <v>-87.216914900000006</v>
      </c>
      <c r="F249" s="3">
        <f t="shared" si="3"/>
        <v>1.0025200819026618</v>
      </c>
      <c r="G249" s="2">
        <f>'Number of Firms per 1000 Capita'!G249/'Number of Firms per 1000 Capita'!$F249</f>
        <v>1.184438494251063E-2</v>
      </c>
      <c r="H249" s="2">
        <f>'Number of Firms per 1000 Capita'!H249/'Number of Firms per 1000 Capita'!$F249</f>
        <v>3.6856197826429355E-3</v>
      </c>
      <c r="I249" s="2">
        <f>'Number of Firms per 1000 Capita'!I249/'Number of Firms per 1000 Capita'!$F249</f>
        <v>9.1352968971491566E-4</v>
      </c>
      <c r="J249" s="2">
        <f>'Number of Firms per 1000 Capita'!J249/'Number of Firms per 1000 Capita'!$F249</f>
        <v>9.639313277681523E-2</v>
      </c>
      <c r="K249" s="2">
        <f>'Number of Firms per 1000 Capita'!K249/'Number of Firms per 1000 Capita'!$F249</f>
        <v>1.4962986297054653E-2</v>
      </c>
      <c r="L249" s="2">
        <f>'Number of Firms per 1000 Capita'!L249/'Number of Firms per 1000 Capita'!$F249</f>
        <v>2.069617262561033E-2</v>
      </c>
      <c r="M249" s="2">
        <f>'Number of Firms per 1000 Capita'!M249/'Number of Firms per 1000 Capita'!$F249</f>
        <v>0.11091510474090406</v>
      </c>
      <c r="N249" s="2">
        <f>'Number of Firms per 1000 Capita'!N249/'Number of Firms per 1000 Capita'!$F249</f>
        <v>3.4021105685934791E-2</v>
      </c>
      <c r="O249" s="2">
        <f>'Number of Firms per 1000 Capita'!O249/'Number of Firms per 1000 Capita'!$F249</f>
        <v>1.483698220192156E-2</v>
      </c>
      <c r="P249" s="2">
        <f>'Number of Firms per 1000 Capita'!P249/'Number of Firms per 1000 Capita'!$F249</f>
        <v>3.7265711135611904E-2</v>
      </c>
      <c r="Q249" s="2">
        <f>'Number of Firms per 1000 Capita'!Q249/'Number of Firms per 1000 Capita'!$F249</f>
        <v>9.3085525279571577E-2</v>
      </c>
      <c r="R249" s="2">
        <f>'Number of Firms per 1000 Capita'!R249/'Number of Firms per 1000 Capita'!$F249</f>
        <v>0.11951488423373757</v>
      </c>
      <c r="S249" s="2">
        <f>'Number of Firms per 1000 Capita'!S249/'Number of Firms per 1000 Capita'!$F249</f>
        <v>0.10650496141124587</v>
      </c>
      <c r="T249" s="2">
        <f>'Number of Firms per 1000 Capita'!T249/'Number of Firms per 1000 Capita'!$F249</f>
        <v>2.0444164435344147E-2</v>
      </c>
      <c r="U249" s="2">
        <f>'Number of Firms per 1000 Capita'!U249/'Number of Firms per 1000 Capita'!$F249</f>
        <v>9.1762482280674115E-2</v>
      </c>
      <c r="V249" s="2">
        <f>'Number of Firms per 1000 Capita'!V249/'Number of Firms per 1000 Capita'!$F249</f>
        <v>4.7850055126791621E-2</v>
      </c>
      <c r="W249" s="2">
        <f>'Number of Firms per 1000 Capita'!W249/'Number of Firms per 1000 Capita'!$F249</f>
        <v>2.6208851787683098E-2</v>
      </c>
      <c r="X249" s="2">
        <f>'Number of Firms per 1000 Capita'!X249/'Number of Firms per 1000 Capita'!$F249</f>
        <v>0.15054339266026145</v>
      </c>
      <c r="Y249" s="2">
        <f>'Number of Firms per 1000 Capita'!Y249/'Number of Firms per 1000 Capita'!$F249</f>
        <v>1.0710348086312804E-3</v>
      </c>
      <c r="Z249" s="2">
        <f>'Number of Firms per 1000 Capita'!Z249/'Number of Firms per 1000 Capita'!$F249</f>
        <v>0</v>
      </c>
    </row>
    <row r="250" spans="1:26" x14ac:dyDescent="0.45">
      <c r="A250" s="2" t="s">
        <v>739</v>
      </c>
      <c r="B250" s="2">
        <v>377258</v>
      </c>
      <c r="C250" s="2" t="s">
        <v>504</v>
      </c>
      <c r="D250" s="2">
        <v>40.693648799999998</v>
      </c>
      <c r="E250" s="2">
        <v>-89.588986399999996</v>
      </c>
      <c r="F250" s="3">
        <f t="shared" si="3"/>
        <v>1.0041994960604728</v>
      </c>
      <c r="G250" s="2">
        <f>'Number of Firms per 1000 Capita'!G250/'Number of Firms per 1000 Capita'!$F250</f>
        <v>1.5638123425188978E-2</v>
      </c>
      <c r="H250" s="2">
        <f>'Number of Firms per 1000 Capita'!H250/'Number of Firms per 1000 Capita'!$F250</f>
        <v>0</v>
      </c>
      <c r="I250" s="2">
        <f>'Number of Firms per 1000 Capita'!I250/'Number of Firms per 1000 Capita'!$F250</f>
        <v>0</v>
      </c>
      <c r="J250" s="2">
        <f>'Number of Firms per 1000 Capita'!J250/'Number of Firms per 1000 Capita'!$F250</f>
        <v>0.10114786225652922</v>
      </c>
      <c r="K250" s="2">
        <f>'Number of Firms per 1000 Capita'!K250/'Number of Firms per 1000 Capita'!$F250</f>
        <v>2.0157581090269168E-2</v>
      </c>
      <c r="L250" s="2">
        <f>'Number of Firms per 1000 Capita'!L250/'Number of Firms per 1000 Capita'!$F250</f>
        <v>2.6236851577810662E-2</v>
      </c>
      <c r="M250" s="2">
        <f>'Number of Firms per 1000 Capita'!M250/'Number of Firms per 1000 Capita'!$F250</f>
        <v>0.11942566891972964</v>
      </c>
      <c r="N250" s="2">
        <f>'Number of Firms per 1000 Capita'!N250/'Number of Firms per 1000 Capita'!$F250</f>
        <v>5.1953765548134224E-2</v>
      </c>
      <c r="O250" s="2">
        <f>'Number of Firms per 1000 Capita'!O250/'Number of Firms per 1000 Capita'!$F250</f>
        <v>1.5158181018277806E-2</v>
      </c>
      <c r="P250" s="2">
        <f>'Number of Firms per 1000 Capita'!P250/'Number of Firms per 1000 Capita'!$F250</f>
        <v>4.3354797424309081E-2</v>
      </c>
      <c r="Q250" s="2">
        <f>'Number of Firms per 1000 Capita'!Q250/'Number of Firms per 1000 Capita'!$F250</f>
        <v>8.6549614046314449E-2</v>
      </c>
      <c r="R250" s="2">
        <f>'Number of Firms per 1000 Capita'!R250/'Number of Firms per 1000 Capita'!$F250</f>
        <v>8.8629364476262851E-2</v>
      </c>
      <c r="S250" s="2">
        <f>'Number of Firms per 1000 Capita'!S250/'Number of Firms per 1000 Capita'!$F250</f>
        <v>7.4191097068351808E-2</v>
      </c>
      <c r="T250" s="2">
        <f>'Number of Firms per 1000 Capita'!T250/'Number of Firms per 1000 Capita'!$F250</f>
        <v>1.7357917049954003E-2</v>
      </c>
      <c r="U250" s="2">
        <f>'Number of Firms per 1000 Capita'!U250/'Number of Firms per 1000 Capita'!$F250</f>
        <v>0.10414750229972404</v>
      </c>
      <c r="V250" s="2">
        <f>'Number of Firms per 1000 Capita'!V250/'Number of Firms per 1000 Capita'!$F250</f>
        <v>4.09150901891773E-2</v>
      </c>
      <c r="W250" s="2">
        <f>'Number of Firms per 1000 Capita'!W250/'Number of Firms per 1000 Capita'!$F250</f>
        <v>3.9195296564412271E-2</v>
      </c>
      <c r="X250" s="2">
        <f>'Number of Firms per 1000 Capita'!X250/'Number of Firms per 1000 Capita'!$F250</f>
        <v>0.15774107107147142</v>
      </c>
      <c r="Y250" s="2">
        <f>'Number of Firms per 1000 Capita'!Y250/'Number of Firms per 1000 Capita'!$F250</f>
        <v>2.3997120345558534E-3</v>
      </c>
      <c r="Z250" s="2">
        <f>'Number of Firms per 1000 Capita'!Z250/'Number of Firms per 1000 Capita'!$F250</f>
        <v>0</v>
      </c>
    </row>
    <row r="251" spans="1:26" x14ac:dyDescent="0.45">
      <c r="A251" s="2" t="s">
        <v>740</v>
      </c>
      <c r="B251" s="2">
        <v>6065644</v>
      </c>
      <c r="C251" s="2" t="s">
        <v>459</v>
      </c>
      <c r="D251" s="2">
        <v>39.952334999999998</v>
      </c>
      <c r="E251" s="2">
        <v>-75.163788999999994</v>
      </c>
      <c r="F251" s="3">
        <f t="shared" si="3"/>
        <v>1.0039695954704302</v>
      </c>
      <c r="G251" s="2">
        <f>'Number of Firms per 1000 Capita'!G251/'Number of Firms per 1000 Capita'!$F251</f>
        <v>2.1984175541567719E-3</v>
      </c>
      <c r="H251" s="2">
        <f>'Number of Firms per 1000 Capita'!H251/'Number of Firms per 1000 Capita'!$F251</f>
        <v>1.45178517727334E-4</v>
      </c>
      <c r="I251" s="2">
        <f>'Number of Firms per 1000 Capita'!I251/'Number of Firms per 1000 Capita'!$F251</f>
        <v>8.4203540281853719E-4</v>
      </c>
      <c r="J251" s="2">
        <f>'Number of Firms per 1000 Capita'!J251/'Number of Firms per 1000 Capita'!$F251</f>
        <v>0.10130142171248432</v>
      </c>
      <c r="K251" s="2">
        <f>'Number of Firms per 1000 Capita'!K251/'Number of Firms per 1000 Capita'!$F251</f>
        <v>1.9364740286001679E-2</v>
      </c>
      <c r="L251" s="2">
        <f>'Number of Firms per 1000 Capita'!L251/'Number of Firms per 1000 Capita'!$F251</f>
        <v>2.8303589020356099E-2</v>
      </c>
      <c r="M251" s="2">
        <f>'Number of Firms per 1000 Capita'!M251/'Number of Firms per 1000 Capita'!$F251</f>
        <v>8.6569950120809272E-2</v>
      </c>
      <c r="N251" s="2">
        <f>'Number of Firms per 1000 Capita'!N251/'Number of Firms per 1000 Capita'!$F251</f>
        <v>3.4909211576949803E-2</v>
      </c>
      <c r="O251" s="2">
        <f>'Number of Firms per 1000 Capita'!O251/'Number of Firms per 1000 Capita'!$F251</f>
        <v>1.4953387325915404E-2</v>
      </c>
      <c r="P251" s="2">
        <f>'Number of Firms per 1000 Capita'!P251/'Number of Firms per 1000 Capita'!$F251</f>
        <v>4.2981137162589569E-2</v>
      </c>
      <c r="Q251" s="2">
        <f>'Number of Firms per 1000 Capita'!Q251/'Number of Firms per 1000 Capita'!$F251</f>
        <v>0.10576255016436283</v>
      </c>
      <c r="R251" s="2">
        <f>'Number of Firms per 1000 Capita'!R251/'Number of Firms per 1000 Capita'!$F251</f>
        <v>0.17074238072029285</v>
      </c>
      <c r="S251" s="2">
        <f>'Number of Firms per 1000 Capita'!S251/'Number of Firms per 1000 Capita'!$F251</f>
        <v>6.9552953864341044E-2</v>
      </c>
      <c r="T251" s="2">
        <f>'Number of Firms per 1000 Capita'!T251/'Number of Firms per 1000 Capita'!$F251</f>
        <v>3.1848018831727727E-2</v>
      </c>
      <c r="U251" s="2">
        <f>'Number of Firms per 1000 Capita'!U251/'Number of Firms per 1000 Capita'!$F251</f>
        <v>0.1002830981095683</v>
      </c>
      <c r="V251" s="2">
        <f>'Number of Firms per 1000 Capita'!V251/'Number of Firms per 1000 Capita'!$F251</f>
        <v>5.2859498304522315E-2</v>
      </c>
      <c r="W251" s="2">
        <f>'Number of Firms per 1000 Capita'!W251/'Number of Firms per 1000 Capita'!$F251</f>
        <v>3.3490610060871277E-2</v>
      </c>
      <c r="X251" s="2">
        <f>'Number of Firms per 1000 Capita'!X251/'Number of Firms per 1000 Capita'!$F251</f>
        <v>0.1048665913121027</v>
      </c>
      <c r="Y251" s="2">
        <f>'Number of Firms per 1000 Capita'!Y251/'Number of Firms per 1000 Capita'!$F251</f>
        <v>2.7998714133128703E-3</v>
      </c>
      <c r="Z251" s="2">
        <f>'Number of Firms per 1000 Capita'!Z251/'Number of Firms per 1000 Capita'!$F251</f>
        <v>1.9495400951956282E-4</v>
      </c>
    </row>
    <row r="252" spans="1:26" x14ac:dyDescent="0.45">
      <c r="A252" s="2" t="s">
        <v>741</v>
      </c>
      <c r="B252" s="2">
        <v>4561038</v>
      </c>
      <c r="C252" s="2" t="s">
        <v>595</v>
      </c>
      <c r="D252" s="2">
        <v>33.448377100000002</v>
      </c>
      <c r="E252" s="2">
        <v>-112.0740373</v>
      </c>
      <c r="F252" s="3">
        <f t="shared" si="3"/>
        <v>1.0033547600056305</v>
      </c>
      <c r="G252" s="2">
        <f>'Number of Firms per 1000 Capita'!G252/'Number of Firms per 1000 Capita'!$F252</f>
        <v>3.0615117533899501E-3</v>
      </c>
      <c r="H252" s="2">
        <f>'Number of Firms per 1000 Capita'!H252/'Number of Firms per 1000 Capita'!$F252</f>
        <v>5.3371181907755836E-4</v>
      </c>
      <c r="I252" s="2">
        <f>'Number of Firms per 1000 Capita'!I252/'Number of Firms per 1000 Capita'!$F252</f>
        <v>5.5130671421198328E-4</v>
      </c>
      <c r="J252" s="2">
        <f>'Number of Firms per 1000 Capita'!J252/'Number of Firms per 1000 Capita'!$F252</f>
        <v>8.1654975836344026E-2</v>
      </c>
      <c r="K252" s="2">
        <f>'Number of Firms per 1000 Capita'!K252/'Number of Firms per 1000 Capita'!$F252</f>
        <v>1.9415966780837988E-2</v>
      </c>
      <c r="L252" s="2">
        <f>'Number of Firms per 1000 Capita'!L252/'Number of Firms per 1000 Capita'!$F252</f>
        <v>2.5650424623469247E-2</v>
      </c>
      <c r="M252" s="2">
        <f>'Number of Firms per 1000 Capita'!M252/'Number of Firms per 1000 Capita'!$F252</f>
        <v>8.3534697133205091E-2</v>
      </c>
      <c r="N252" s="2">
        <f>'Number of Firms per 1000 Capita'!N252/'Number of Firms per 1000 Capita'!$F252</f>
        <v>3.7488856566414867E-2</v>
      </c>
      <c r="O252" s="2">
        <f>'Number of Firms per 1000 Capita'!O252/'Number of Firms per 1000 Capita'!$F252</f>
        <v>1.4876483836156338E-2</v>
      </c>
      <c r="P252" s="2">
        <f>'Number of Firms per 1000 Capita'!P252/'Number of Firms per 1000 Capita'!$F252</f>
        <v>4.3588420213015538E-2</v>
      </c>
      <c r="Q252" s="2">
        <f>'Number of Firms per 1000 Capita'!Q252/'Number of Firms per 1000 Capita'!$F252</f>
        <v>0.13567716886407358</v>
      </c>
      <c r="R252" s="2">
        <f>'Number of Firms per 1000 Capita'!R252/'Number of Firms per 1000 Capita'!$F252</f>
        <v>0.15896694505700748</v>
      </c>
      <c r="S252" s="2">
        <f>'Number of Firms per 1000 Capita'!S252/'Number of Firms per 1000 Capita'!$F252</f>
        <v>8.98805893116877E-2</v>
      </c>
      <c r="T252" s="2">
        <f>'Number of Firms per 1000 Capita'!T252/'Number of Firms per 1000 Capita'!$F252</f>
        <v>2.3975977103176466E-2</v>
      </c>
      <c r="U252" s="2">
        <f>'Number of Firms per 1000 Capita'!U252/'Number of Firms per 1000 Capita'!$F252</f>
        <v>8.9106413925773009E-2</v>
      </c>
      <c r="V252" s="2">
        <f>'Number of Firms per 1000 Capita'!V252/'Number of Firms per 1000 Capita'!$F252</f>
        <v>4.445643503964717E-2</v>
      </c>
      <c r="W252" s="2">
        <f>'Number of Firms per 1000 Capita'!W252/'Number of Firms per 1000 Capita'!$F252</f>
        <v>2.2342584338197347E-2</v>
      </c>
      <c r="X252" s="2">
        <f>'Number of Firms per 1000 Capita'!X252/'Number of Firms per 1000 Capita'!$F252</f>
        <v>0.12694130342983156</v>
      </c>
      <c r="Y252" s="2">
        <f>'Number of Firms per 1000 Capita'!Y252/'Number of Firms per 1000 Capita'!$F252</f>
        <v>1.5160934640829542E-3</v>
      </c>
      <c r="Z252" s="2">
        <f>'Number of Firms per 1000 Capita'!Z252/'Number of Firms per 1000 Capita'!$F252</f>
        <v>1.3489419603059167E-4</v>
      </c>
    </row>
    <row r="253" spans="1:26" x14ac:dyDescent="0.45">
      <c r="A253" s="2" t="s">
        <v>742</v>
      </c>
      <c r="B253" s="2">
        <v>93590</v>
      </c>
      <c r="C253" s="2" t="s">
        <v>593</v>
      </c>
      <c r="D253" s="2">
        <v>34.228431200000003</v>
      </c>
      <c r="E253" s="2">
        <v>-92.003195500000004</v>
      </c>
      <c r="F253" s="3">
        <f t="shared" si="3"/>
        <v>0.99687933425797515</v>
      </c>
      <c r="G253" s="2">
        <f>'Number of Firms per 1000 Capita'!G253/'Number of Firms per 1000 Capita'!$F253</f>
        <v>2.4445214979195561E-2</v>
      </c>
      <c r="H253" s="2">
        <f>'Number of Firms per 1000 Capita'!H253/'Number of Firms per 1000 Capita'!$F253</f>
        <v>0</v>
      </c>
      <c r="I253" s="2">
        <f>'Number of Firms per 1000 Capita'!I253/'Number of Firms per 1000 Capita'!$F253</f>
        <v>0</v>
      </c>
      <c r="J253" s="2">
        <f>'Number of Firms per 1000 Capita'!J253/'Number of Firms per 1000 Capita'!$F253</f>
        <v>0.13228155339805825</v>
      </c>
      <c r="K253" s="2">
        <f>'Number of Firms per 1000 Capita'!K253/'Number of Firms per 1000 Capita'!$F253</f>
        <v>1.9070735090152568E-2</v>
      </c>
      <c r="L253" s="2">
        <f>'Number of Firms per 1000 Capita'!L253/'Number of Firms per 1000 Capita'!$F253</f>
        <v>1.9937586685159502E-2</v>
      </c>
      <c r="M253" s="2">
        <f>'Number of Firms per 1000 Capita'!M253/'Number of Firms per 1000 Capita'!$F253</f>
        <v>0.1128640776699029</v>
      </c>
      <c r="N253" s="2">
        <f>'Number of Firms per 1000 Capita'!N253/'Number of Firms per 1000 Capita'!$F253</f>
        <v>3.2073509015256588E-2</v>
      </c>
      <c r="O253" s="2">
        <f>'Number of Firms per 1000 Capita'!O253/'Number of Firms per 1000 Capita'!$F253</f>
        <v>6.2413314840499305E-3</v>
      </c>
      <c r="P253" s="2">
        <f>'Number of Firms per 1000 Capita'!P253/'Number of Firms per 1000 Capita'!$F253</f>
        <v>3.9181692094313457E-2</v>
      </c>
      <c r="Q253" s="2">
        <f>'Number of Firms per 1000 Capita'!Q253/'Number of Firms per 1000 Capita'!$F253</f>
        <v>2.6178918169209434E-2</v>
      </c>
      <c r="R253" s="2">
        <f>'Number of Firms per 1000 Capita'!R253/'Number of Firms per 1000 Capita'!$F253</f>
        <v>5.8425797503467408E-2</v>
      </c>
      <c r="S253" s="2">
        <f>'Number of Firms per 1000 Capita'!S253/'Number of Firms per 1000 Capita'!$F253</f>
        <v>0.11997226074895978</v>
      </c>
      <c r="T253" s="2">
        <f>'Number of Firms per 1000 Capita'!T253/'Number of Firms per 1000 Capita'!$F253</f>
        <v>1.3349514563106797E-2</v>
      </c>
      <c r="U253" s="2">
        <f>'Number of Firms per 1000 Capita'!U253/'Number of Firms per 1000 Capita'!$F253</f>
        <v>0.13973647711511789</v>
      </c>
      <c r="V253" s="2">
        <f>'Number of Firms per 1000 Capita'!V253/'Number of Firms per 1000 Capita'!$F253</f>
        <v>2.340499306518724E-2</v>
      </c>
      <c r="W253" s="2">
        <f>'Number of Firms per 1000 Capita'!W253/'Number of Firms per 1000 Capita'!$F253</f>
        <v>3.138002773925104E-2</v>
      </c>
      <c r="X253" s="2">
        <f>'Number of Firms per 1000 Capita'!X253/'Number of Firms per 1000 Capita'!$F253</f>
        <v>0.19833564493758668</v>
      </c>
      <c r="Y253" s="2">
        <f>'Number of Firms per 1000 Capita'!Y253/'Number of Firms per 1000 Capita'!$F253</f>
        <v>0</v>
      </c>
      <c r="Z253" s="2">
        <f>'Number of Firms per 1000 Capita'!Z253/'Number of Firms per 1000 Capita'!$F253</f>
        <v>0</v>
      </c>
    </row>
    <row r="254" spans="1:26" x14ac:dyDescent="0.45">
      <c r="A254" s="2" t="s">
        <v>743</v>
      </c>
      <c r="B254" s="2">
        <v>2348143</v>
      </c>
      <c r="C254" s="2" t="s">
        <v>459</v>
      </c>
      <c r="D254" s="2">
        <v>40.440624800000002</v>
      </c>
      <c r="E254" s="2">
        <v>-79.995886400000003</v>
      </c>
      <c r="F254" s="3">
        <f t="shared" si="3"/>
        <v>1.0053377549629765</v>
      </c>
      <c r="G254" s="2">
        <f>'Number of Firms per 1000 Capita'!G254/'Number of Firms per 1000 Capita'!$F254</f>
        <v>3.5717530550129473E-3</v>
      </c>
      <c r="H254" s="2">
        <f>'Number of Firms per 1000 Capita'!H254/'Number of Firms per 1000 Capita'!$F254</f>
        <v>8.8356880025439507E-3</v>
      </c>
      <c r="I254" s="2">
        <f>'Number of Firms per 1000 Capita'!I254/'Number of Firms per 1000 Capita'!$F254</f>
        <v>1.0675509925952846E-3</v>
      </c>
      <c r="J254" s="2">
        <f>'Number of Firms per 1000 Capita'!J254/'Number of Firms per 1000 Capita'!$F254</f>
        <v>0.11719779221369192</v>
      </c>
      <c r="K254" s="2">
        <f>'Number of Firms per 1000 Capita'!K254/'Number of Firms per 1000 Capita'!$F254</f>
        <v>2.585404079407623E-2</v>
      </c>
      <c r="L254" s="2">
        <f>'Number of Firms per 1000 Capita'!L254/'Number of Firms per 1000 Capita'!$F254</f>
        <v>3.1759642029709718E-2</v>
      </c>
      <c r="M254" s="2">
        <f>'Number of Firms per 1000 Capita'!M254/'Number of Firms per 1000 Capita'!$F254</f>
        <v>0.10452914187071276</v>
      </c>
      <c r="N254" s="2">
        <f>'Number of Firms per 1000 Capita'!N254/'Number of Firms per 1000 Capita'!$F254</f>
        <v>3.0277563258074781E-2</v>
      </c>
      <c r="O254" s="2">
        <f>'Number of Firms per 1000 Capita'!O254/'Number of Firms per 1000 Capita'!$F254</f>
        <v>1.4792395402716579E-2</v>
      </c>
      <c r="P254" s="2">
        <f>'Number of Firms per 1000 Capita'!P254/'Number of Firms per 1000 Capita'!$F254</f>
        <v>4.0884931631308775E-2</v>
      </c>
      <c r="Q254" s="2">
        <f>'Number of Firms per 1000 Capita'!Q254/'Number of Firms per 1000 Capita'!$F254</f>
        <v>9.1315359105982846E-2</v>
      </c>
      <c r="R254" s="2">
        <f>'Number of Firms per 1000 Capita'!R254/'Number of Firms per 1000 Capita'!$F254</f>
        <v>0.1540339799209558</v>
      </c>
      <c r="S254" s="2">
        <f>'Number of Firms per 1000 Capita'!S254/'Number of Firms per 1000 Capita'!$F254</f>
        <v>6.7931449597964849E-2</v>
      </c>
      <c r="T254" s="2">
        <f>'Number of Firms per 1000 Capita'!T254/'Number of Firms per 1000 Capita'!$F254</f>
        <v>2.8426384409212739E-2</v>
      </c>
      <c r="U254" s="2">
        <f>'Number of Firms per 1000 Capita'!U254/'Number of Firms per 1000 Capita'!$F254</f>
        <v>8.4381956116840059E-2</v>
      </c>
      <c r="V254" s="2">
        <f>'Number of Firms per 1000 Capita'!V254/'Number of Firms per 1000 Capita'!$F254</f>
        <v>5.2605278698950625E-2</v>
      </c>
      <c r="W254" s="2">
        <f>'Number of Firms per 1000 Capita'!W254/'Number of Firms per 1000 Capita'!$F254</f>
        <v>3.2798800708672145E-2</v>
      </c>
      <c r="X254" s="2">
        <f>'Number of Firms per 1000 Capita'!X254/'Number of Firms per 1000 Capita'!$F254</f>
        <v>0.11287648207877164</v>
      </c>
      <c r="Y254" s="2">
        <f>'Number of Firms per 1000 Capita'!Y254/'Number of Firms per 1000 Capita'!$F254</f>
        <v>2.0556035070185799E-3</v>
      </c>
      <c r="Z254" s="2">
        <f>'Number of Firms per 1000 Capita'!Z254/'Number of Firms per 1000 Capita'!$F254</f>
        <v>1.4196156816426658E-4</v>
      </c>
    </row>
    <row r="255" spans="1:26" x14ac:dyDescent="0.45">
      <c r="A255" s="2" t="s">
        <v>744</v>
      </c>
      <c r="B255" s="2">
        <v>127751</v>
      </c>
      <c r="C255" s="2" t="s">
        <v>486</v>
      </c>
      <c r="D255" s="2">
        <v>42.450084500000003</v>
      </c>
      <c r="E255" s="2">
        <v>-73.245382399999997</v>
      </c>
      <c r="F255" s="3">
        <f t="shared" si="3"/>
        <v>0.99945054945054956</v>
      </c>
      <c r="G255" s="2">
        <f>'Number of Firms per 1000 Capita'!G255/'Number of Firms per 1000 Capita'!$F255</f>
        <v>7.9277864992150695E-3</v>
      </c>
      <c r="H255" s="2">
        <f>'Number of Firms per 1000 Capita'!H255/'Number of Firms per 1000 Capita'!$F255</f>
        <v>0</v>
      </c>
      <c r="I255" s="2">
        <f>'Number of Firms per 1000 Capita'!I255/'Number of Firms per 1000 Capita'!$F255</f>
        <v>0</v>
      </c>
      <c r="J255" s="2">
        <f>'Number of Firms per 1000 Capita'!J255/'Number of Firms per 1000 Capita'!$F255</f>
        <v>0.16185243328100471</v>
      </c>
      <c r="K255" s="2">
        <f>'Number of Firms per 1000 Capita'!K255/'Number of Firms per 1000 Capita'!$F255</f>
        <v>2.0094191522762952E-2</v>
      </c>
      <c r="L255" s="2">
        <f>'Number of Firms per 1000 Capita'!L255/'Number of Firms per 1000 Capita'!$F255</f>
        <v>2.291993720565149E-2</v>
      </c>
      <c r="M255" s="2">
        <f>'Number of Firms per 1000 Capita'!M255/'Number of Firms per 1000 Capita'!$F255</f>
        <v>9.2464678178963894E-2</v>
      </c>
      <c r="N255" s="2">
        <f>'Number of Firms per 1000 Capita'!N255/'Number of Firms per 1000 Capita'!$F255</f>
        <v>1.4599686028257456E-2</v>
      </c>
      <c r="O255" s="2">
        <f>'Number of Firms per 1000 Capita'!O255/'Number of Firms per 1000 Capita'!$F255</f>
        <v>1.0753532182103611E-2</v>
      </c>
      <c r="P255" s="2">
        <f>'Number of Firms per 1000 Capita'!P255/'Number of Firms per 1000 Capita'!$F255</f>
        <v>2.119309262166405E-2</v>
      </c>
      <c r="Q255" s="2">
        <f>'Number of Firms per 1000 Capita'!Q255/'Number of Firms per 1000 Capita'!$F255</f>
        <v>7.6844583987441137E-2</v>
      </c>
      <c r="R255" s="2">
        <f>'Number of Firms per 1000 Capita'!R255/'Number of Firms per 1000 Capita'!$F255</f>
        <v>0.12927786499215072</v>
      </c>
      <c r="S255" s="2">
        <f>'Number of Firms per 1000 Capita'!S255/'Number of Firms per 1000 Capita'!$F255</f>
        <v>7.9748822605965469E-2</v>
      </c>
      <c r="T255" s="2">
        <f>'Number of Firms per 1000 Capita'!T255/'Number of Firms per 1000 Capita'!$F255</f>
        <v>3.932496075353218E-2</v>
      </c>
      <c r="U255" s="2">
        <f>'Number of Firms per 1000 Capita'!U255/'Number of Firms per 1000 Capita'!$F255</f>
        <v>0.10659340659340659</v>
      </c>
      <c r="V255" s="2">
        <f>'Number of Firms per 1000 Capita'!V255/'Number of Firms per 1000 Capita'!$F255</f>
        <v>8.4615384615384606E-2</v>
      </c>
      <c r="W255" s="2">
        <f>'Number of Firms per 1000 Capita'!W255/'Number of Firms per 1000 Capita'!$F255</f>
        <v>4.5918367346938778E-2</v>
      </c>
      <c r="X255" s="2">
        <f>'Number of Firms per 1000 Capita'!X255/'Number of Firms per 1000 Capita'!$F255</f>
        <v>8.5321821036106762E-2</v>
      </c>
      <c r="Y255" s="2">
        <f>'Number of Firms per 1000 Capita'!Y255/'Number of Firms per 1000 Capita'!$F255</f>
        <v>0</v>
      </c>
      <c r="Z255" s="2">
        <f>'Number of Firms per 1000 Capita'!Z255/'Number of Firms per 1000 Capita'!$F255</f>
        <v>0</v>
      </c>
    </row>
    <row r="256" spans="1:26" x14ac:dyDescent="0.45">
      <c r="A256" s="2" t="s">
        <v>745</v>
      </c>
      <c r="B256" s="2">
        <v>84113</v>
      </c>
      <c r="C256" s="2" t="s">
        <v>508</v>
      </c>
      <c r="D256" s="2">
        <v>42.8713032</v>
      </c>
      <c r="E256" s="2">
        <v>-112.4455344</v>
      </c>
      <c r="F256" s="3">
        <f t="shared" si="3"/>
        <v>1.0010932375449009</v>
      </c>
      <c r="G256" s="2">
        <f>'Number of Firms per 1000 Capita'!G256/'Number of Firms per 1000 Capita'!$F256</f>
        <v>1.015149148836483E-2</v>
      </c>
      <c r="H256" s="2">
        <f>'Number of Firms per 1000 Capita'!H256/'Number of Firms per 1000 Capita'!$F256</f>
        <v>0</v>
      </c>
      <c r="I256" s="2">
        <f>'Number of Firms per 1000 Capita'!I256/'Number of Firms per 1000 Capita'!$F256</f>
        <v>4.5291269717320009E-3</v>
      </c>
      <c r="J256" s="2">
        <f>'Number of Firms per 1000 Capita'!J256/'Number of Firms per 1000 Capita'!$F256</f>
        <v>0.13368733406215838</v>
      </c>
      <c r="K256" s="2">
        <f>'Number of Firms per 1000 Capita'!K256/'Number of Firms per 1000 Capita'!$F256</f>
        <v>1.8897391847571453E-2</v>
      </c>
      <c r="L256" s="2">
        <f>'Number of Firms per 1000 Capita'!L256/'Number of Firms per 1000 Capita'!$F256</f>
        <v>2.2489458066531316E-2</v>
      </c>
      <c r="M256" s="2">
        <f>'Number of Firms per 1000 Capita'!M256/'Number of Firms per 1000 Capita'!$F256</f>
        <v>9.7610495080431056E-2</v>
      </c>
      <c r="N256" s="2">
        <f>'Number of Firms per 1000 Capita'!N256/'Number of Firms per 1000 Capita'!$F256</f>
        <v>3.4202717476183038E-2</v>
      </c>
      <c r="O256" s="2">
        <f>'Number of Firms per 1000 Capita'!O256/'Number of Firms per 1000 Capita'!$F256</f>
        <v>8.7459003592066219E-3</v>
      </c>
      <c r="P256" s="2">
        <f>'Number of Firms per 1000 Capita'!P256/'Number of Firms per 1000 Capita'!$F256</f>
        <v>3.7794783695142907E-2</v>
      </c>
      <c r="Q256" s="2">
        <f>'Number of Firms per 1000 Capita'!Q256/'Number of Firms per 1000 Capita'!$F256</f>
        <v>8.1055755114789949E-2</v>
      </c>
      <c r="R256" s="2">
        <f>'Number of Firms per 1000 Capita'!R256/'Number of Firms per 1000 Capita'!$F256</f>
        <v>0.12166172106824928</v>
      </c>
      <c r="S256" s="2">
        <f>'Number of Firms per 1000 Capita'!S256/'Number of Firms per 1000 Capita'!$F256</f>
        <v>5.6692175542714357E-2</v>
      </c>
      <c r="T256" s="2">
        <f>'Number of Firms per 1000 Capita'!T256/'Number of Firms per 1000 Capita'!$F256</f>
        <v>2.3114165235046072E-2</v>
      </c>
      <c r="U256" s="2">
        <f>'Number of Firms per 1000 Capita'!U256/'Number of Firms per 1000 Capita'!$F256</f>
        <v>0.13587380915196001</v>
      </c>
      <c r="V256" s="2">
        <f>'Number of Firms per 1000 Capita'!V256/'Number of Firms per 1000 Capita'!$F256</f>
        <v>4.4510385756676561E-2</v>
      </c>
      <c r="W256" s="2">
        <f>'Number of Firms per 1000 Capita'!W256/'Number of Firms per 1000 Capita'!$F256</f>
        <v>4.0605965953459319E-2</v>
      </c>
      <c r="X256" s="2">
        <f>'Number of Firms per 1000 Capita'!X256/'Number of Firms per 1000 Capita'!$F256</f>
        <v>0.12947056067468377</v>
      </c>
      <c r="Y256" s="2">
        <f>'Number of Firms per 1000 Capita'!Y256/'Number of Firms per 1000 Capita'!$F256</f>
        <v>0</v>
      </c>
      <c r="Z256" s="2">
        <f>'Number of Firms per 1000 Capita'!Z256/'Number of Firms per 1000 Capita'!$F256</f>
        <v>0</v>
      </c>
    </row>
    <row r="257" spans="1:26" x14ac:dyDescent="0.45">
      <c r="A257" s="2" t="s">
        <v>746</v>
      </c>
      <c r="B257" s="2">
        <v>525776</v>
      </c>
      <c r="C257" s="2" t="s">
        <v>484</v>
      </c>
      <c r="D257" s="2">
        <v>27.273049199999999</v>
      </c>
      <c r="E257" s="2">
        <v>-80.358226099999996</v>
      </c>
      <c r="F257" s="3">
        <f t="shared" si="3"/>
        <v>1.0032392253136933</v>
      </c>
      <c r="G257" s="2">
        <f>'Number of Firms per 1000 Capita'!G257/'Number of Firms per 1000 Capita'!$F257</f>
        <v>3.1267048554282598E-2</v>
      </c>
      <c r="H257" s="2">
        <f>'Number of Firms per 1000 Capita'!H257/'Number of Firms per 1000 Capita'!$F257</f>
        <v>5.1145662847790511E-4</v>
      </c>
      <c r="I257" s="2">
        <f>'Number of Firms per 1000 Capita'!I257/'Number of Firms per 1000 Capita'!$F257</f>
        <v>8.5242771412984174E-4</v>
      </c>
      <c r="J257" s="2">
        <f>'Number of Firms per 1000 Capita'!J257/'Number of Firms per 1000 Capita'!$F257</f>
        <v>0.14095744680851063</v>
      </c>
      <c r="K257" s="2">
        <f>'Number of Firms per 1000 Capita'!K257/'Number of Firms per 1000 Capita'!$F257</f>
        <v>2.6936715766503003E-2</v>
      </c>
      <c r="L257" s="2">
        <f>'Number of Firms per 1000 Capita'!L257/'Number of Firms per 1000 Capita'!$F257</f>
        <v>2.2930305510092744E-2</v>
      </c>
      <c r="M257" s="2">
        <f>'Number of Firms per 1000 Capita'!M257/'Number of Firms per 1000 Capita'!$F257</f>
        <v>9.1022231314784499E-2</v>
      </c>
      <c r="N257" s="2">
        <f>'Number of Firms per 1000 Capita'!N257/'Number of Firms per 1000 Capita'!$F257</f>
        <v>1.7764593562465902E-2</v>
      </c>
      <c r="O257" s="2">
        <f>'Number of Firms per 1000 Capita'!O257/'Number of Firms per 1000 Capita'!$F257</f>
        <v>1.5957446808510637E-2</v>
      </c>
      <c r="P257" s="2">
        <f>'Number of Firms per 1000 Capita'!P257/'Number of Firms per 1000 Capita'!$F257</f>
        <v>2.4311238406983088E-2</v>
      </c>
      <c r="Q257" s="2">
        <f>'Number of Firms per 1000 Capita'!Q257/'Number of Firms per 1000 Capita'!$F257</f>
        <v>0.10500204582651392</v>
      </c>
      <c r="R257" s="2">
        <f>'Number of Firms per 1000 Capita'!R257/'Number of Firms per 1000 Capita'!$F257</f>
        <v>0.14082105837424985</v>
      </c>
      <c r="S257" s="2">
        <f>'Number of Firms per 1000 Capita'!S257/'Number of Firms per 1000 Capita'!$F257</f>
        <v>6.7205400981996732E-2</v>
      </c>
      <c r="T257" s="2">
        <f>'Number of Firms per 1000 Capita'!T257/'Number of Firms per 1000 Capita'!$F257</f>
        <v>2.770390070921986E-2</v>
      </c>
      <c r="U257" s="2">
        <f>'Number of Firms per 1000 Capita'!U257/'Number of Firms per 1000 Capita'!$F257</f>
        <v>8.234451718494272E-2</v>
      </c>
      <c r="V257" s="2">
        <f>'Number of Firms per 1000 Capita'!V257/'Number of Firms per 1000 Capita'!$F257</f>
        <v>6.7682760501909439E-2</v>
      </c>
      <c r="W257" s="2">
        <f>'Number of Firms per 1000 Capita'!W257/'Number of Firms per 1000 Capita'!$F257</f>
        <v>3.9893617021276591E-2</v>
      </c>
      <c r="X257" s="2">
        <f>'Number of Firms per 1000 Capita'!X257/'Number of Firms per 1000 Capita'!$F257</f>
        <v>9.8745226404800879E-2</v>
      </c>
      <c r="Y257" s="2">
        <f>'Number of Firms per 1000 Capita'!Y257/'Number of Firms per 1000 Capita'!$F257</f>
        <v>1.3297872340425534E-3</v>
      </c>
      <c r="Z257" s="2">
        <f>'Number of Firms per 1000 Capita'!Z257/'Number of Firms per 1000 Capita'!$F257</f>
        <v>0</v>
      </c>
    </row>
    <row r="258" spans="1:26" x14ac:dyDescent="0.45">
      <c r="A258" s="2" t="s">
        <v>747</v>
      </c>
      <c r="B258" s="2">
        <v>2382037</v>
      </c>
      <c r="C258" s="2" t="s">
        <v>494</v>
      </c>
      <c r="D258" s="2">
        <v>43.661470999999999</v>
      </c>
      <c r="E258" s="2">
        <v>-70.255325900000003</v>
      </c>
      <c r="F258" s="3">
        <f t="shared" si="3"/>
        <v>1.0044500953591862</v>
      </c>
      <c r="G258" s="2">
        <f>'Number of Firms per 1000 Capita'!G258/'Number of Firms per 1000 Capita'!$F258</f>
        <v>8.688281415554144E-3</v>
      </c>
      <c r="H258" s="2">
        <f>'Number of Firms per 1000 Capita'!H258/'Number of Firms per 1000 Capita'!$F258</f>
        <v>3.8047352096938876E-4</v>
      </c>
      <c r="I258" s="2">
        <f>'Number of Firms per 1000 Capita'!I258/'Number of Firms per 1000 Capita'!$F258</f>
        <v>6.4536014949238092E-4</v>
      </c>
      <c r="J258" s="2">
        <f>'Number of Firms per 1000 Capita'!J258/'Number of Firms per 1000 Capita'!$F258</f>
        <v>8.279874395576875E-2</v>
      </c>
      <c r="K258" s="2">
        <f>'Number of Firms per 1000 Capita'!K258/'Number of Firms per 1000 Capita'!$F258</f>
        <v>3.1555221637866268E-2</v>
      </c>
      <c r="L258" s="2">
        <f>'Number of Firms per 1000 Capita'!L258/'Number of Firms per 1000 Capita'!$F258</f>
        <v>3.1665992409794064E-2</v>
      </c>
      <c r="M258" s="2">
        <f>'Number of Firms per 1000 Capita'!M258/'Number of Firms per 1000 Capita'!$F258</f>
        <v>8.6454179429386047E-2</v>
      </c>
      <c r="N258" s="2">
        <f>'Number of Firms per 1000 Capita'!N258/'Number of Firms per 1000 Capita'!$F258</f>
        <v>4.0378354427941202E-2</v>
      </c>
      <c r="O258" s="2">
        <f>'Number of Firms per 1000 Capita'!O258/'Number of Firms per 1000 Capita'!$F258</f>
        <v>1.9452310774624823E-2</v>
      </c>
      <c r="P258" s="2">
        <f>'Number of Firms per 1000 Capita'!P258/'Number of Firms per 1000 Capita'!$F258</f>
        <v>3.3053035119150823E-2</v>
      </c>
      <c r="Q258" s="2">
        <f>'Number of Firms per 1000 Capita'!Q258/'Number of Firms per 1000 Capita'!$F258</f>
        <v>0.10101331175711341</v>
      </c>
      <c r="R258" s="2">
        <f>'Number of Firms per 1000 Capita'!R258/'Number of Firms per 1000 Capita'!$F258</f>
        <v>0.18302221194783178</v>
      </c>
      <c r="S258" s="2">
        <f>'Number of Firms per 1000 Capita'!S258/'Number of Firms per 1000 Capita'!$F258</f>
        <v>6.3404226627367125E-2</v>
      </c>
      <c r="T258" s="2">
        <f>'Number of Firms per 1000 Capita'!T258/'Number of Firms per 1000 Capita'!$F258</f>
        <v>2.6382708200890018E-2</v>
      </c>
      <c r="U258" s="2">
        <f>'Number of Firms per 1000 Capita'!U258/'Number of Firms per 1000 Capita'!$F258</f>
        <v>0.10039203221021402</v>
      </c>
      <c r="V258" s="2">
        <f>'Number of Firms per 1000 Capita'!V258/'Number of Firms per 1000 Capita'!$F258</f>
        <v>6.3442755591515923E-2</v>
      </c>
      <c r="W258" s="2">
        <f>'Number of Firms per 1000 Capita'!W258/'Number of Firms per 1000 Capita'!$F258</f>
        <v>3.1044712862894678E-2</v>
      </c>
      <c r="X258" s="2">
        <f>'Number of Firms per 1000 Capita'!X258/'Number of Firms per 1000 Capita'!$F258</f>
        <v>9.8369261592402099E-2</v>
      </c>
      <c r="Y258" s="2">
        <f>'Number of Firms per 1000 Capita'!Y258/'Number of Firms per 1000 Capita'!$F258</f>
        <v>1.9938738947003409E-3</v>
      </c>
      <c r="Z258" s="2">
        <f>'Number of Firms per 1000 Capita'!Z258/'Number of Firms per 1000 Capita'!$F258</f>
        <v>3.1304783370899073E-4</v>
      </c>
    </row>
    <row r="259" spans="1:26" x14ac:dyDescent="0.45">
      <c r="A259" s="2" t="s">
        <v>748</v>
      </c>
      <c r="B259" s="2">
        <v>454482</v>
      </c>
      <c r="C259" s="2" t="s">
        <v>526</v>
      </c>
      <c r="D259" s="2">
        <v>45.5234515</v>
      </c>
      <c r="E259" s="2">
        <v>-122.6762071</v>
      </c>
      <c r="F259" s="3">
        <f t="shared" ref="F259:F322" si="4">SUM(G259:Z259)</f>
        <v>1.0012434309309308</v>
      </c>
      <c r="G259" s="2">
        <f>'Number of Firms per 1000 Capita'!G259/'Number of Firms per 1000 Capita'!$F259</f>
        <v>1.222316066066066E-2</v>
      </c>
      <c r="H259" s="2">
        <f>'Number of Firms per 1000 Capita'!H259/'Number of Firms per 1000 Capita'!$F259</f>
        <v>9.3843843843843843E-4</v>
      </c>
      <c r="I259" s="2">
        <f>'Number of Firms per 1000 Capita'!I259/'Number of Firms per 1000 Capita'!$F259</f>
        <v>6.5690690690690685E-4</v>
      </c>
      <c r="J259" s="2">
        <f>'Number of Firms per 1000 Capita'!J259/'Number of Firms per 1000 Capita'!$F259</f>
        <v>0.1030640015015015</v>
      </c>
      <c r="K259" s="2">
        <f>'Number of Firms per 1000 Capita'!K259/'Number of Firms per 1000 Capita'!$F259</f>
        <v>1.5625E-2</v>
      </c>
      <c r="L259" s="2">
        <f>'Number of Firms per 1000 Capita'!L259/'Number of Firms per 1000 Capita'!$F259</f>
        <v>2.4282094594594596E-2</v>
      </c>
      <c r="M259" s="2">
        <f>'Number of Firms per 1000 Capita'!M259/'Number of Firms per 1000 Capita'!$F259</f>
        <v>9.070007507507509E-2</v>
      </c>
      <c r="N259" s="2">
        <f>'Number of Firms per 1000 Capita'!N259/'Number of Firms per 1000 Capita'!$F259</f>
        <v>4.133821321321321E-2</v>
      </c>
      <c r="O259" s="2">
        <f>'Number of Firms per 1000 Capita'!O259/'Number of Firms per 1000 Capita'!$F259</f>
        <v>1.1167417417417417E-2</v>
      </c>
      <c r="P259" s="2">
        <f>'Number of Firms per 1000 Capita'!P259/'Number of Firms per 1000 Capita'!$F259</f>
        <v>4.0305930930930926E-2</v>
      </c>
      <c r="Q259" s="2">
        <f>'Number of Firms per 1000 Capita'!Q259/'Number of Firms per 1000 Capita'!$F259</f>
        <v>0.11850131381381381</v>
      </c>
      <c r="R259" s="2">
        <f>'Number of Firms per 1000 Capita'!R259/'Number of Firms per 1000 Capita'!$F259</f>
        <v>0.12056587837837837</v>
      </c>
      <c r="S259" s="2">
        <f>'Number of Firms per 1000 Capita'!S259/'Number of Firms per 1000 Capita'!$F259</f>
        <v>0.10684121621621623</v>
      </c>
      <c r="T259" s="2">
        <f>'Number of Firms per 1000 Capita'!T259/'Number of Firms per 1000 Capita'!$F259</f>
        <v>1.5531156156156157E-2</v>
      </c>
      <c r="U259" s="2">
        <f>'Number of Firms per 1000 Capita'!U259/'Number of Firms per 1000 Capita'!$F259</f>
        <v>9.4899587087087095E-2</v>
      </c>
      <c r="V259" s="2">
        <f>'Number of Firms per 1000 Capita'!V259/'Number of Firms per 1000 Capita'!$F259</f>
        <v>3.6505255255255255E-2</v>
      </c>
      <c r="W259" s="2">
        <f>'Number of Firms per 1000 Capita'!W259/'Number of Firms per 1000 Capita'!$F259</f>
        <v>2.3883258258258259E-2</v>
      </c>
      <c r="X259" s="2">
        <f>'Number of Firms per 1000 Capita'!X259/'Number of Firms per 1000 Capita'!$F259</f>
        <v>0.14360454204204204</v>
      </c>
      <c r="Y259" s="2">
        <f>'Number of Firms per 1000 Capita'!Y259/'Number of Firms per 1000 Capita'!$F259</f>
        <v>6.0998498498498501E-4</v>
      </c>
      <c r="Z259" s="2">
        <f>'Number of Firms per 1000 Capita'!Z259/'Number of Firms per 1000 Capita'!$F259</f>
        <v>0</v>
      </c>
    </row>
    <row r="260" spans="1:26" x14ac:dyDescent="0.45">
      <c r="A260" s="2" t="s">
        <v>749</v>
      </c>
      <c r="B260" s="2">
        <v>220972</v>
      </c>
      <c r="C260" s="2" t="s">
        <v>595</v>
      </c>
      <c r="D260" s="2">
        <v>34.540024199999998</v>
      </c>
      <c r="E260" s="2">
        <v>-112.4685025</v>
      </c>
      <c r="F260" s="3">
        <f t="shared" si="4"/>
        <v>1.0021434138737335</v>
      </c>
      <c r="G260" s="2">
        <f>'Number of Firms per 1000 Capita'!G260/'Number of Firms per 1000 Capita'!$F260</f>
        <v>1.4711613406079502E-2</v>
      </c>
      <c r="H260" s="2">
        <f>'Number of Firms per 1000 Capita'!H260/'Number of Firms per 1000 Capita'!$F260</f>
        <v>4.8713951675759945E-3</v>
      </c>
      <c r="I260" s="2">
        <f>'Number of Firms per 1000 Capita'!I260/'Number of Firms per 1000 Capita'!$F260</f>
        <v>4.0919719407638356E-3</v>
      </c>
      <c r="J260" s="2">
        <f>'Number of Firms per 1000 Capita'!J260/'Number of Firms per 1000 Capita'!$F260</f>
        <v>0.11579306313328139</v>
      </c>
      <c r="K260" s="2">
        <f>'Number of Firms per 1000 Capita'!K260/'Number of Firms per 1000 Capita'!$F260</f>
        <v>2.7036243180046767E-2</v>
      </c>
      <c r="L260" s="2">
        <f>'Number of Firms per 1000 Capita'!L260/'Number of Firms per 1000 Capita'!$F260</f>
        <v>2.5282540919719407E-2</v>
      </c>
      <c r="M260" s="2">
        <f>'Number of Firms per 1000 Capita'!M260/'Number of Firms per 1000 Capita'!$F260</f>
        <v>0.11462392829306316</v>
      </c>
      <c r="N260" s="2">
        <f>'Number of Firms per 1000 Capita'!N260/'Number of Firms per 1000 Capita'!$F260</f>
        <v>2.4454403741231489E-2</v>
      </c>
      <c r="O260" s="2">
        <f>'Number of Firms per 1000 Capita'!O260/'Number of Firms per 1000 Capita'!$F260</f>
        <v>1.2032346063912704E-2</v>
      </c>
      <c r="P260" s="2">
        <f>'Number of Firms per 1000 Capita'!P260/'Number of Firms per 1000 Capita'!$F260</f>
        <v>2.5331254871395169E-2</v>
      </c>
      <c r="Q260" s="2">
        <f>'Number of Firms per 1000 Capita'!Q260/'Number of Firms per 1000 Capita'!$F260</f>
        <v>0.11579306313328139</v>
      </c>
      <c r="R260" s="2">
        <f>'Number of Firms per 1000 Capita'!R260/'Number of Firms per 1000 Capita'!$F260</f>
        <v>0.12680241621200314</v>
      </c>
      <c r="S260" s="2">
        <f>'Number of Firms per 1000 Capita'!S260/'Number of Firms per 1000 Capita'!$F260</f>
        <v>7.5311769290724875E-2</v>
      </c>
      <c r="T260" s="2">
        <f>'Number of Firms per 1000 Capita'!T260/'Number of Firms per 1000 Capita'!$F260</f>
        <v>1.64166017147311E-2</v>
      </c>
      <c r="U260" s="2">
        <f>'Number of Firms per 1000 Capita'!U260/'Number of Firms per 1000 Capita'!$F260</f>
        <v>9.304364770070149E-2</v>
      </c>
      <c r="V260" s="2">
        <f>'Number of Firms per 1000 Capita'!V260/'Number of Firms per 1000 Capita'!$F260</f>
        <v>4.5888542478565865E-2</v>
      </c>
      <c r="W260" s="2">
        <f>'Number of Firms per 1000 Capita'!W260/'Number of Firms per 1000 Capita'!$F260</f>
        <v>3.395362431800468E-2</v>
      </c>
      <c r="X260" s="2">
        <f>'Number of Firms per 1000 Capita'!X260/'Number of Firms per 1000 Capita'!$F260</f>
        <v>0.12670498830865159</v>
      </c>
      <c r="Y260" s="2">
        <f>'Number of Firms per 1000 Capita'!Y260/'Number of Firms per 1000 Capita'!$F260</f>
        <v>0</v>
      </c>
      <c r="Z260" s="2">
        <f>'Number of Firms per 1000 Capita'!Z260/'Number of Firms per 1000 Capita'!$F260</f>
        <v>0</v>
      </c>
    </row>
    <row r="261" spans="1:26" x14ac:dyDescent="0.45">
      <c r="A261" s="2" t="s">
        <v>750</v>
      </c>
      <c r="B261" s="2">
        <v>1613154</v>
      </c>
      <c r="C261" s="2" t="s">
        <v>751</v>
      </c>
      <c r="D261" s="2">
        <v>41.823989099999999</v>
      </c>
      <c r="E261" s="2">
        <v>-71.4128343</v>
      </c>
      <c r="F261" s="3">
        <f t="shared" si="4"/>
        <v>1.0027640437812708</v>
      </c>
      <c r="G261" s="2">
        <f>'Number of Firms per 1000 Capita'!G261/'Number of Firms per 1000 Capita'!$F261</f>
        <v>1.6658167601563828E-2</v>
      </c>
      <c r="H261" s="2">
        <f>'Number of Firms per 1000 Capita'!H261/'Number of Firms per 1000 Capita'!$F261</f>
        <v>2.3649572460072871E-4</v>
      </c>
      <c r="I261" s="2">
        <f>'Number of Firms per 1000 Capita'!I261/'Number of Firms per 1000 Capita'!$F261</f>
        <v>7.4643963077104998E-4</v>
      </c>
      <c r="J261" s="2">
        <f>'Number of Firms per 1000 Capita'!J261/'Number of Firms per 1000 Capita'!$F261</f>
        <v>0.1257566015564375</v>
      </c>
      <c r="K261" s="2">
        <f>'Number of Firms per 1000 Capita'!K261/'Number of Firms per 1000 Capita'!$F261</f>
        <v>2.8002571891005031E-2</v>
      </c>
      <c r="L261" s="2">
        <f>'Number of Firms per 1000 Capita'!L261/'Number of Firms per 1000 Capita'!$F261</f>
        <v>2.5068546807677242E-2</v>
      </c>
      <c r="M261" s="2">
        <f>'Number of Firms per 1000 Capita'!M261/'Number of Firms per 1000 Capita'!$F261</f>
        <v>9.3578402027950841E-2</v>
      </c>
      <c r="N261" s="2">
        <f>'Number of Firms per 1000 Capita'!N261/'Number of Firms per 1000 Capita'!$F261</f>
        <v>2.9222002970977542E-2</v>
      </c>
      <c r="O261" s="2">
        <f>'Number of Firms per 1000 Capita'!O261/'Number of Firms per 1000 Capita'!$F261</f>
        <v>1.2815112076801987E-2</v>
      </c>
      <c r="P261" s="2">
        <f>'Number of Firms per 1000 Capita'!P261/'Number of Firms per 1000 Capita'!$F261</f>
        <v>2.9236783953765083E-2</v>
      </c>
      <c r="Q261" s="2">
        <f>'Number of Firms per 1000 Capita'!Q261/'Number of Firms per 1000 Capita'!$F261</f>
        <v>0.10476760599812281</v>
      </c>
      <c r="R261" s="2">
        <f>'Number of Firms per 1000 Capita'!R261/'Number of Firms per 1000 Capita'!$F261</f>
        <v>0.14632433910530712</v>
      </c>
      <c r="S261" s="2">
        <f>'Number of Firms per 1000 Capita'!S261/'Number of Firms per 1000 Capita'!$F261</f>
        <v>7.0401821017079425E-2</v>
      </c>
      <c r="T261" s="2">
        <f>'Number of Firms per 1000 Capita'!T261/'Number of Firms per 1000 Capita'!$F261</f>
        <v>2.9406765255821862E-2</v>
      </c>
      <c r="U261" s="2">
        <f>'Number of Firms per 1000 Capita'!U261/'Number of Firms per 1000 Capita'!$F261</f>
        <v>8.1125424029443713E-2</v>
      </c>
      <c r="V261" s="2">
        <f>'Number of Firms per 1000 Capita'!V261/'Number of Firms per 1000 Capita'!$F261</f>
        <v>5.0240560494867297E-2</v>
      </c>
      <c r="W261" s="2">
        <f>'Number of Firms per 1000 Capita'!W261/'Number of Firms per 1000 Capita'!$F261</f>
        <v>3.4897900361395028E-2</v>
      </c>
      <c r="X261" s="2">
        <f>'Number of Firms per 1000 Capita'!X261/'Number of Firms per 1000 Capita'!$F261</f>
        <v>0.12285213843868478</v>
      </c>
      <c r="Y261" s="2">
        <f>'Number of Firms per 1000 Capita'!Y261/'Number of Firms per 1000 Capita'!$F261</f>
        <v>1.1972596057911889E-3</v>
      </c>
      <c r="Z261" s="2">
        <f>'Number of Firms per 1000 Capita'!Z261/'Number of Firms per 1000 Capita'!$F261</f>
        <v>2.2910523320695593E-4</v>
      </c>
    </row>
    <row r="262" spans="1:26" x14ac:dyDescent="0.45">
      <c r="A262" s="2" t="s">
        <v>752</v>
      </c>
      <c r="B262" s="2">
        <v>587190</v>
      </c>
      <c r="C262" s="2" t="s">
        <v>727</v>
      </c>
      <c r="D262" s="2">
        <v>40.233843800000002</v>
      </c>
      <c r="E262" s="2">
        <v>-111.65853370000001</v>
      </c>
      <c r="F262" s="3">
        <f t="shared" si="4"/>
        <v>1.001804461942257</v>
      </c>
      <c r="G262" s="2">
        <f>'Number of Firms per 1000 Capita'!G262/'Number of Firms per 1000 Capita'!$F262</f>
        <v>4.7572178477690288E-3</v>
      </c>
      <c r="H262" s="2">
        <f>'Number of Firms per 1000 Capita'!H262/'Number of Firms per 1000 Capita'!$F262</f>
        <v>5.1263123359580063E-4</v>
      </c>
      <c r="I262" s="2">
        <f>'Number of Firms per 1000 Capita'!I262/'Number of Firms per 1000 Capita'!$F262</f>
        <v>8.6122047244094487E-4</v>
      </c>
      <c r="J262" s="2">
        <f>'Number of Firms per 1000 Capita'!J262/'Number of Firms per 1000 Capita'!$F262</f>
        <v>8.2041502624671914E-2</v>
      </c>
      <c r="K262" s="2">
        <f>'Number of Firms per 1000 Capita'!K262/'Number of Firms per 1000 Capita'!$F262</f>
        <v>2.8809875328083989E-2</v>
      </c>
      <c r="L262" s="2">
        <f>'Number of Firms per 1000 Capita'!L262/'Number of Firms per 1000 Capita'!$F262</f>
        <v>2.171505905511811E-2</v>
      </c>
      <c r="M262" s="2">
        <f>'Number of Firms per 1000 Capita'!M262/'Number of Firms per 1000 Capita'!$F262</f>
        <v>0.12522555774278216</v>
      </c>
      <c r="N262" s="2">
        <f>'Number of Firms per 1000 Capita'!N262/'Number of Firms per 1000 Capita'!$F262</f>
        <v>1.6301673228346455E-2</v>
      </c>
      <c r="O262" s="2">
        <f>'Number of Firms per 1000 Capita'!O262/'Number of Firms per 1000 Capita'!$F262</f>
        <v>2.3970636482939633E-2</v>
      </c>
      <c r="P262" s="2">
        <f>'Number of Firms per 1000 Capita'!P262/'Number of Firms per 1000 Capita'!$F262</f>
        <v>4.8371883202099744E-2</v>
      </c>
      <c r="Q262" s="2">
        <f>'Number of Firms per 1000 Capita'!Q262/'Number of Firms per 1000 Capita'!$F262</f>
        <v>0.11685941601049869</v>
      </c>
      <c r="R262" s="2">
        <f>'Number of Firms per 1000 Capita'!R262/'Number of Firms per 1000 Capita'!$F262</f>
        <v>0.17901082677165356</v>
      </c>
      <c r="S262" s="2">
        <f>'Number of Firms per 1000 Capita'!S262/'Number of Firms per 1000 Capita'!$F262</f>
        <v>6.1679790026246725E-2</v>
      </c>
      <c r="T262" s="2">
        <f>'Number of Firms per 1000 Capita'!T262/'Number of Firms per 1000 Capita'!$F262</f>
        <v>4.1277066929133861E-2</v>
      </c>
      <c r="U262" s="2">
        <f>'Number of Firms per 1000 Capita'!U262/'Number of Firms per 1000 Capita'!$F262</f>
        <v>7.3900918635170607E-2</v>
      </c>
      <c r="V262" s="2">
        <f>'Number of Firms per 1000 Capita'!V262/'Number of Firms per 1000 Capita'!$F262</f>
        <v>5.1386154855643053E-2</v>
      </c>
      <c r="W262" s="2">
        <f>'Number of Firms per 1000 Capita'!W262/'Number of Firms per 1000 Capita'!$F262</f>
        <v>1.632217847769029E-2</v>
      </c>
      <c r="X262" s="2">
        <f>'Number of Firms per 1000 Capita'!X262/'Number of Firms per 1000 Capita'!$F262</f>
        <v>0.10775508530183726</v>
      </c>
      <c r="Y262" s="2">
        <f>'Number of Firms per 1000 Capita'!Y262/'Number of Firms per 1000 Capita'!$F262</f>
        <v>1.0457677165354332E-3</v>
      </c>
      <c r="Z262" s="2">
        <f>'Number of Firms per 1000 Capita'!Z262/'Number of Firms per 1000 Capita'!$F262</f>
        <v>0</v>
      </c>
    </row>
    <row r="263" spans="1:26" x14ac:dyDescent="0.45">
      <c r="A263" s="2" t="s">
        <v>753</v>
      </c>
      <c r="B263" s="2">
        <v>163368</v>
      </c>
      <c r="C263" s="2" t="s">
        <v>512</v>
      </c>
      <c r="D263" s="2">
        <v>38.254447200000001</v>
      </c>
      <c r="E263" s="2">
        <v>-104.6091409</v>
      </c>
      <c r="F263" s="3">
        <f t="shared" si="4"/>
        <v>1.0012166588675713</v>
      </c>
      <c r="G263" s="2">
        <f>'Number of Firms per 1000 Capita'!G263/'Number of Firms per 1000 Capita'!$F263</f>
        <v>6.7384183434721565E-3</v>
      </c>
      <c r="H263" s="2">
        <f>'Number of Firms per 1000 Capita'!H263/'Number of Firms per 1000 Capita'!$F263</f>
        <v>5.1474029012634533E-3</v>
      </c>
      <c r="I263" s="2">
        <f>'Number of Firms per 1000 Capita'!I263/'Number of Firms per 1000 Capita'!$F263</f>
        <v>0</v>
      </c>
      <c r="J263" s="2">
        <f>'Number of Firms per 1000 Capita'!J263/'Number of Firms per 1000 Capita'!$F263</f>
        <v>0.13027608797379503</v>
      </c>
      <c r="K263" s="2">
        <f>'Number of Firms per 1000 Capita'!K263/'Number of Firms per 1000 Capita'!$F263</f>
        <v>2.4239588207767896E-2</v>
      </c>
      <c r="L263" s="2">
        <f>'Number of Firms per 1000 Capita'!L263/'Number of Firms per 1000 Capita'!$F263</f>
        <v>2.2929340196537199E-2</v>
      </c>
      <c r="M263" s="2">
        <f>'Number of Firms per 1000 Capita'!M263/'Number of Firms per 1000 Capita'!$F263</f>
        <v>0.10875058493214786</v>
      </c>
      <c r="N263" s="2">
        <f>'Number of Firms per 1000 Capita'!N263/'Number of Firms per 1000 Capita'!$F263</f>
        <v>4.1459990641085631E-2</v>
      </c>
      <c r="O263" s="2">
        <f>'Number of Firms per 1000 Capita'!O263/'Number of Firms per 1000 Capita'!$F263</f>
        <v>6.5512400561534853E-3</v>
      </c>
      <c r="P263" s="2">
        <f>'Number of Firms per 1000 Capita'!P263/'Number of Firms per 1000 Capita'!$F263</f>
        <v>3.9026672905942909E-2</v>
      </c>
      <c r="Q263" s="2">
        <f>'Number of Firms per 1000 Capita'!Q263/'Number of Firms per 1000 Capita'!$F263</f>
        <v>9.8175011698642942E-2</v>
      </c>
      <c r="R263" s="2">
        <f>'Number of Firms per 1000 Capita'!R263/'Number of Firms per 1000 Capita'!$F263</f>
        <v>9.6771174543752919E-2</v>
      </c>
      <c r="S263" s="2">
        <f>'Number of Firms per 1000 Capita'!S263/'Number of Firms per 1000 Capita'!$F263</f>
        <v>6.710341600374356E-2</v>
      </c>
      <c r="T263" s="2">
        <f>'Number of Firms per 1000 Capita'!T263/'Number of Firms per 1000 Capita'!$F263</f>
        <v>1.2072999532054282E-2</v>
      </c>
      <c r="U263" s="2">
        <f>'Number of Firms per 1000 Capita'!U263/'Number of Firms per 1000 Capita'!$F263</f>
        <v>0.11249415067852128</v>
      </c>
      <c r="V263" s="2">
        <f>'Number of Firms per 1000 Capita'!V263/'Number of Firms per 1000 Capita'!$F263</f>
        <v>4.8479176415535792E-2</v>
      </c>
      <c r="W263" s="2">
        <f>'Number of Firms per 1000 Capita'!W263/'Number of Firms per 1000 Capita'!$F263</f>
        <v>4.4174075807206357E-2</v>
      </c>
      <c r="X263" s="2">
        <f>'Number of Firms per 1000 Capita'!X263/'Number of Firms per 1000 Capita'!$F263</f>
        <v>0.13682732802994851</v>
      </c>
      <c r="Y263" s="2">
        <f>'Number of Firms per 1000 Capita'!Y263/'Number of Firms per 1000 Capita'!$F263</f>
        <v>0</v>
      </c>
      <c r="Z263" s="2">
        <f>'Number of Firms per 1000 Capita'!Z263/'Number of Firms per 1000 Capita'!$F263</f>
        <v>0</v>
      </c>
    </row>
    <row r="264" spans="1:26" x14ac:dyDescent="0.45">
      <c r="A264" s="2" t="s">
        <v>754</v>
      </c>
      <c r="B264" s="2">
        <v>173236</v>
      </c>
      <c r="C264" s="2" t="s">
        <v>526</v>
      </c>
      <c r="D264" s="2">
        <v>26.9297836</v>
      </c>
      <c r="E264" s="2">
        <v>-82.045366400000006</v>
      </c>
      <c r="F264" s="3">
        <f t="shared" si="4"/>
        <v>0.99892670959828256</v>
      </c>
      <c r="G264" s="2">
        <f>'Number of Firms per 1000 Capita'!G264/'Number of Firms per 1000 Capita'!$F264</f>
        <v>1.2879484820607176E-2</v>
      </c>
      <c r="H264" s="2">
        <f>'Number of Firms per 1000 Capita'!H264/'Number of Firms per 1000 Capita'!$F264</f>
        <v>0</v>
      </c>
      <c r="I264" s="2">
        <f>'Number of Firms per 1000 Capita'!I264/'Number of Firms per 1000 Capita'!$F264</f>
        <v>0</v>
      </c>
      <c r="J264" s="2">
        <f>'Number of Firms per 1000 Capita'!J264/'Number of Firms per 1000 Capita'!$F264</f>
        <v>0.11691199018705918</v>
      </c>
      <c r="K264" s="2">
        <f>'Number of Firms per 1000 Capita'!K264/'Number of Firms per 1000 Capita'!$F264</f>
        <v>1.3032812020852498E-2</v>
      </c>
      <c r="L264" s="2">
        <f>'Number of Firms per 1000 Capita'!L264/'Number of Firms per 1000 Capita'!$F264</f>
        <v>1.7632628028212204E-2</v>
      </c>
      <c r="M264" s="2">
        <f>'Number of Firms per 1000 Capita'!M264/'Number of Firms per 1000 Capita'!$F264</f>
        <v>0.10142594296228151</v>
      </c>
      <c r="N264" s="2">
        <f>'Number of Firms per 1000 Capita'!N264/'Number of Firms per 1000 Capita'!$F264</f>
        <v>2.8518859245630173E-2</v>
      </c>
      <c r="O264" s="2">
        <f>'Number of Firms per 1000 Capita'!O264/'Number of Firms per 1000 Capita'!$F264</f>
        <v>8.7396504139834394E-3</v>
      </c>
      <c r="P264" s="2">
        <f>'Number of Firms per 1000 Capita'!P264/'Number of Firms per 1000 Capita'!$F264</f>
        <v>5.6041091689665742E-2</v>
      </c>
      <c r="Q264" s="2">
        <f>'Number of Firms per 1000 Capita'!Q264/'Number of Firms per 1000 Capita'!$F264</f>
        <v>0.13462128181539404</v>
      </c>
      <c r="R264" s="2">
        <f>'Number of Firms per 1000 Capita'!R264/'Number of Firms per 1000 Capita'!$F264</f>
        <v>8.9236430542778272E-2</v>
      </c>
      <c r="S264" s="2">
        <f>'Number of Firms per 1000 Capita'!S264/'Number of Firms per 1000 Capita'!$F264</f>
        <v>8.4253296534805275E-2</v>
      </c>
      <c r="T264" s="2">
        <f>'Number of Firms per 1000 Capita'!T264/'Number of Firms per 1000 Capita'!$F264</f>
        <v>1.4106102422569763E-2</v>
      </c>
      <c r="U264" s="2">
        <f>'Number of Firms per 1000 Capita'!U264/'Number of Firms per 1000 Capita'!$F264</f>
        <v>9.9126034958601644E-2</v>
      </c>
      <c r="V264" s="2">
        <f>'Number of Firms per 1000 Capita'!V264/'Number of Firms per 1000 Capita'!$F264</f>
        <v>3.5341919656547066E-2</v>
      </c>
      <c r="W264" s="2">
        <f>'Number of Firms per 1000 Capita'!W264/'Number of Firms per 1000 Capita'!$F264</f>
        <v>3.5801901257283039E-2</v>
      </c>
      <c r="X264" s="2">
        <f>'Number of Firms per 1000 Capita'!X264/'Number of Firms per 1000 Capita'!$F264</f>
        <v>0.15125728304201164</v>
      </c>
      <c r="Y264" s="2">
        <f>'Number of Firms per 1000 Capita'!Y264/'Number of Firms per 1000 Capita'!$F264</f>
        <v>0</v>
      </c>
      <c r="Z264" s="2">
        <f>'Number of Firms per 1000 Capita'!Z264/'Number of Firms per 1000 Capita'!$F264</f>
        <v>0</v>
      </c>
    </row>
    <row r="265" spans="1:26" x14ac:dyDescent="0.45">
      <c r="A265" s="2" t="s">
        <v>755</v>
      </c>
      <c r="B265" s="2">
        <v>195101</v>
      </c>
      <c r="C265" s="2" t="s">
        <v>468</v>
      </c>
      <c r="D265" s="2">
        <v>42.726130900000001</v>
      </c>
      <c r="E265" s="2">
        <v>-87.782852300000002</v>
      </c>
      <c r="F265" s="3">
        <f t="shared" si="4"/>
        <v>1.0012753068707159</v>
      </c>
      <c r="G265" s="2">
        <f>'Number of Firms per 1000 Capita'!G265/'Number of Firms per 1000 Capita'!$F265</f>
        <v>5.8982942770604181E-3</v>
      </c>
      <c r="H265" s="2">
        <f>'Number of Firms per 1000 Capita'!H265/'Number of Firms per 1000 Capita'!$F265</f>
        <v>0</v>
      </c>
      <c r="I265" s="2">
        <f>'Number of Firms per 1000 Capita'!I265/'Number of Firms per 1000 Capita'!$F265</f>
        <v>0</v>
      </c>
      <c r="J265" s="2">
        <f>'Number of Firms per 1000 Capita'!J265/'Number of Firms per 1000 Capita'!$F265</f>
        <v>0.10369838992507573</v>
      </c>
      <c r="K265" s="2">
        <f>'Number of Firms per 1000 Capita'!K265/'Number of Firms per 1000 Capita'!$F265</f>
        <v>3.9375099633349279E-2</v>
      </c>
      <c r="L265" s="2">
        <f>'Number of Firms per 1000 Capita'!L265/'Number of Firms per 1000 Capita'!$F265</f>
        <v>3.1643551729634942E-2</v>
      </c>
      <c r="M265" s="2">
        <f>'Number of Firms per 1000 Capita'!M265/'Number of Firms per 1000 Capita'!$F265</f>
        <v>0.12035708592380043</v>
      </c>
      <c r="N265" s="2">
        <f>'Number of Firms per 1000 Capita'!N265/'Number of Firms per 1000 Capita'!$F265</f>
        <v>4.2085126733620283E-2</v>
      </c>
      <c r="O265" s="2">
        <f>'Number of Firms per 1000 Capita'!O265/'Number of Firms per 1000 Capita'!$F265</f>
        <v>1.6499282639885222E-2</v>
      </c>
      <c r="P265" s="2">
        <f>'Number of Firms per 1000 Capita'!P265/'Number of Firms per 1000 Capita'!$F265</f>
        <v>2.3274350390562731E-2</v>
      </c>
      <c r="Q265" s="2">
        <f>'Number of Firms per 1000 Capita'!Q265/'Number of Firms per 1000 Capita'!$F265</f>
        <v>0.11406025824964132</v>
      </c>
      <c r="R265" s="2">
        <f>'Number of Firms per 1000 Capita'!R265/'Number of Firms per 1000 Capita'!$F265</f>
        <v>0.10465487007811256</v>
      </c>
      <c r="S265" s="2">
        <f>'Number of Firms per 1000 Capita'!S265/'Number of Firms per 1000 Capita'!$F265</f>
        <v>5.9381476167702861E-2</v>
      </c>
      <c r="T265" s="2">
        <f>'Number of Firms per 1000 Capita'!T265/'Number of Firms per 1000 Capita'!$F265</f>
        <v>2.4709070620117967E-2</v>
      </c>
      <c r="U265" s="2">
        <f>'Number of Firms per 1000 Capita'!U265/'Number of Firms per 1000 Capita'!$F265</f>
        <v>8.4409373505499763E-2</v>
      </c>
      <c r="V265" s="2">
        <f>'Number of Firms per 1000 Capita'!V265/'Number of Firms per 1000 Capita'!$F265</f>
        <v>4.6787820819384665E-2</v>
      </c>
      <c r="W265" s="2">
        <f>'Number of Firms per 1000 Capita'!W265/'Number of Firms per 1000 Capita'!$F265</f>
        <v>3.4433285509325687E-2</v>
      </c>
      <c r="X265" s="2">
        <f>'Number of Firms per 1000 Capita'!X265/'Number of Firms per 1000 Capita'!$F265</f>
        <v>0.150007970667942</v>
      </c>
      <c r="Y265" s="2">
        <f>'Number of Firms per 1000 Capita'!Y265/'Number of Firms per 1000 Capita'!$F265</f>
        <v>0</v>
      </c>
      <c r="Z265" s="2">
        <f>'Number of Firms per 1000 Capita'!Z265/'Number of Firms per 1000 Capita'!$F265</f>
        <v>0</v>
      </c>
    </row>
    <row r="266" spans="1:26" x14ac:dyDescent="0.45">
      <c r="A266" s="2" t="s">
        <v>756</v>
      </c>
      <c r="B266" s="2">
        <v>1273985</v>
      </c>
      <c r="C266" s="2" t="s">
        <v>470</v>
      </c>
      <c r="D266" s="2">
        <v>35.779589700000002</v>
      </c>
      <c r="E266" s="2">
        <v>-78.638178699999997</v>
      </c>
      <c r="F266" s="3">
        <f t="shared" si="4"/>
        <v>1.0031377212642361</v>
      </c>
      <c r="G266" s="2">
        <f>'Number of Firms per 1000 Capita'!G266/'Number of Firms per 1000 Capita'!$F266</f>
        <v>5.1136623519187664E-3</v>
      </c>
      <c r="H266" s="2">
        <f>'Number of Firms per 1000 Capita'!H266/'Number of Firms per 1000 Capita'!$F266</f>
        <v>2.8358413758404607E-4</v>
      </c>
      <c r="I266" s="2">
        <f>'Number of Firms per 1000 Capita'!I266/'Number of Firms per 1000 Capita'!$F266</f>
        <v>6.037597767918401E-4</v>
      </c>
      <c r="J266" s="2">
        <f>'Number of Firms per 1000 Capita'!J266/'Number of Firms per 1000 Capita'!$F266</f>
        <v>0.11122901706078762</v>
      </c>
      <c r="K266" s="2">
        <f>'Number of Firms per 1000 Capita'!K266/'Number of Firms per 1000 Capita'!$F266</f>
        <v>1.8387229565933312E-2</v>
      </c>
      <c r="L266" s="2">
        <f>'Number of Firms per 1000 Capita'!L266/'Number of Firms per 1000 Capita'!$F266</f>
        <v>2.2448886246169326E-2</v>
      </c>
      <c r="M266" s="2">
        <f>'Number of Firms per 1000 Capita'!M266/'Number of Firms per 1000 Capita'!$F266</f>
        <v>7.9202305264602285E-2</v>
      </c>
      <c r="N266" s="2">
        <f>'Number of Firms per 1000 Capita'!N266/'Number of Firms per 1000 Capita'!$F266</f>
        <v>2.977633444632484E-2</v>
      </c>
      <c r="O266" s="2">
        <f>'Number of Firms per 1000 Capita'!O266/'Number of Firms per 1000 Capita'!$F266</f>
        <v>1.8679961578923293E-2</v>
      </c>
      <c r="P266" s="2">
        <f>'Number of Firms per 1000 Capita'!P266/'Number of Firms per 1000 Capita'!$F266</f>
        <v>3.6188995105886655E-2</v>
      </c>
      <c r="Q266" s="2">
        <f>'Number of Firms per 1000 Capita'!Q266/'Number of Firms per 1000 Capita'!$F266</f>
        <v>0.10656360060375976</v>
      </c>
      <c r="R266" s="2">
        <f>'Number of Firms per 1000 Capita'!R266/'Number of Firms per 1000 Capita'!$F266</f>
        <v>0.18391803503636278</v>
      </c>
      <c r="S266" s="2">
        <f>'Number of Firms per 1000 Capita'!S266/'Number of Firms per 1000 Capita'!$F266</f>
        <v>8.4608699629511036E-2</v>
      </c>
      <c r="T266" s="2">
        <f>'Number of Firms per 1000 Capita'!T266/'Number of Firms per 1000 Capita'!$F266</f>
        <v>3.3408040982481818E-2</v>
      </c>
      <c r="U266" s="2">
        <f>'Number of Firms per 1000 Capita'!U266/'Number of Firms per 1000 Capita'!$F266</f>
        <v>8.0190275808443484E-2</v>
      </c>
      <c r="V266" s="2">
        <f>'Number of Firms per 1000 Capita'!V266/'Number of Firms per 1000 Capita'!$F266</f>
        <v>4.4568448977724925E-2</v>
      </c>
      <c r="W266" s="2">
        <f>'Number of Firms per 1000 Capita'!W266/'Number of Firms per 1000 Capita'!$F266</f>
        <v>2.8824955404107396E-2</v>
      </c>
      <c r="X266" s="2">
        <f>'Number of Firms per 1000 Capita'!X266/'Number of Firms per 1000 Capita'!$F266</f>
        <v>0.11715684032383478</v>
      </c>
      <c r="Y266" s="2">
        <f>'Number of Firms per 1000 Capita'!Y266/'Number of Firms per 1000 Capita'!$F266</f>
        <v>1.7289484517220874E-3</v>
      </c>
      <c r="Z266" s="2">
        <f>'Number of Firms per 1000 Capita'!Z266/'Number of Firms per 1000 Capita'!$F266</f>
        <v>2.5614051136623513E-4</v>
      </c>
    </row>
    <row r="267" spans="1:26" x14ac:dyDescent="0.45">
      <c r="A267" s="2" t="s">
        <v>757</v>
      </c>
      <c r="B267" s="2">
        <v>143711</v>
      </c>
      <c r="C267" s="2" t="s">
        <v>758</v>
      </c>
      <c r="D267" s="2">
        <v>44.080543400000003</v>
      </c>
      <c r="E267" s="2">
        <v>-103.23101490000001</v>
      </c>
      <c r="F267" s="3">
        <f t="shared" si="4"/>
        <v>1.0015495140160586</v>
      </c>
      <c r="G267" s="2">
        <f>'Number of Firms per 1000 Capita'!G267/'Number of Firms per 1000 Capita'!$F267</f>
        <v>1.8101141005775461E-2</v>
      </c>
      <c r="H267" s="2">
        <f>'Number of Firms per 1000 Capita'!H267/'Number of Firms per 1000 Capita'!$F267</f>
        <v>0</v>
      </c>
      <c r="I267" s="2">
        <f>'Number of Firms per 1000 Capita'!I267/'Number of Firms per 1000 Capita'!$F267</f>
        <v>2.8172982110156362E-3</v>
      </c>
      <c r="J267" s="2">
        <f>'Number of Firms per 1000 Capita'!J267/'Number of Firms per 1000 Capita'!$F267</f>
        <v>0.10938160304268206</v>
      </c>
      <c r="K267" s="2">
        <f>'Number of Firms per 1000 Capita'!K267/'Number of Firms per 1000 Capita'!$F267</f>
        <v>2.4651359346386816E-2</v>
      </c>
      <c r="L267" s="2">
        <f>'Number of Firms per 1000 Capita'!L267/'Number of Firms per 1000 Capita'!$F267</f>
        <v>2.0777574306240314E-2</v>
      </c>
      <c r="M267" s="2">
        <f>'Number of Firms per 1000 Capita'!M267/'Number of Firms per 1000 Capita'!$F267</f>
        <v>0.11994647133399071</v>
      </c>
      <c r="N267" s="2">
        <f>'Number of Firms per 1000 Capita'!N267/'Number of Firms per 1000 Capita'!$F267</f>
        <v>6.1064938723763909E-2</v>
      </c>
      <c r="O267" s="2">
        <f>'Number of Firms per 1000 Capita'!O267/'Number of Firms per 1000 Capita'!$F267</f>
        <v>1.2677841949570362E-2</v>
      </c>
      <c r="P267" s="2">
        <f>'Number of Firms per 1000 Capita'!P267/'Number of Firms per 1000 Capita'!$F267</f>
        <v>2.9792928581490349E-2</v>
      </c>
      <c r="Q267" s="2">
        <f>'Number of Firms per 1000 Capita'!Q267/'Number of Firms per 1000 Capita'!$F267</f>
        <v>0.12691928440625441</v>
      </c>
      <c r="R267" s="2">
        <f>'Number of Firms per 1000 Capita'!R267/'Number of Firms per 1000 Capita'!$F267</f>
        <v>0.11128327933511763</v>
      </c>
      <c r="S267" s="2">
        <f>'Number of Firms per 1000 Capita'!S267/'Number of Firms per 1000 Capita'!$F267</f>
        <v>6.3037047471474858E-2</v>
      </c>
      <c r="T267" s="2">
        <f>'Number of Firms per 1000 Capita'!T267/'Number of Firms per 1000 Capita'!$F267</f>
        <v>2.4299197070009861E-2</v>
      </c>
      <c r="U267" s="2">
        <f>'Number of Firms per 1000 Capita'!U267/'Number of Firms per 1000 Capita'!$F267</f>
        <v>7.5574024510494428E-2</v>
      </c>
      <c r="V267" s="2">
        <f>'Number of Firms per 1000 Capita'!V267/'Number of Firms per 1000 Capita'!$F267</f>
        <v>5.5289477391181854E-2</v>
      </c>
      <c r="W267" s="2">
        <f>'Number of Firms per 1000 Capita'!W267/'Number of Firms per 1000 Capita'!$F267</f>
        <v>3.9723904775320472E-2</v>
      </c>
      <c r="X267" s="2">
        <f>'Number of Firms per 1000 Capita'!X267/'Number of Firms per 1000 Capita'!$F267</f>
        <v>0.10621214255528948</v>
      </c>
      <c r="Y267" s="2">
        <f>'Number of Firms per 1000 Capita'!Y267/'Number of Firms per 1000 Capita'!$F267</f>
        <v>0</v>
      </c>
      <c r="Z267" s="2">
        <f>'Number of Firms per 1000 Capita'!Z267/'Number of Firms per 1000 Capita'!$F267</f>
        <v>0</v>
      </c>
    </row>
    <row r="268" spans="1:26" x14ac:dyDescent="0.45">
      <c r="A268" s="2" t="s">
        <v>759</v>
      </c>
      <c r="B268" s="2">
        <v>415500</v>
      </c>
      <c r="C268" s="2" t="s">
        <v>459</v>
      </c>
      <c r="D268" s="2">
        <v>40.335648300000003</v>
      </c>
      <c r="E268" s="2">
        <v>-75.926874699999999</v>
      </c>
      <c r="F268" s="3">
        <f t="shared" si="4"/>
        <v>1.0031309735679916</v>
      </c>
      <c r="G268" s="2">
        <f>'Number of Firms per 1000 Capita'!G268/'Number of Firms per 1000 Capita'!$F268</f>
        <v>5.1743457913123727E-3</v>
      </c>
      <c r="H268" s="2">
        <f>'Number of Firms per 1000 Capita'!H268/'Number of Firms per 1000 Capita'!$F268</f>
        <v>0</v>
      </c>
      <c r="I268" s="2">
        <f>'Number of Firms per 1000 Capita'!I268/'Number of Firms per 1000 Capita'!$F268</f>
        <v>1.2523894271966251E-3</v>
      </c>
      <c r="J268" s="2">
        <f>'Number of Firms per 1000 Capita'!J268/'Number of Firms per 1000 Capita'!$F268</f>
        <v>0.11571419154966713</v>
      </c>
      <c r="K268" s="2">
        <f>'Number of Firms per 1000 Capita'!K268/'Number of Firms per 1000 Capita'!$F268</f>
        <v>3.5000988728495157E-2</v>
      </c>
      <c r="L268" s="2">
        <f>'Number of Firms per 1000 Capita'!L268/'Number of Firms per 1000 Capita'!$F268</f>
        <v>3.76375980489091E-2</v>
      </c>
      <c r="M268" s="2">
        <f>'Number of Firms per 1000 Capita'!M268/'Number of Firms per 1000 Capita'!$F268</f>
        <v>0.13288510974886295</v>
      </c>
      <c r="N268" s="2">
        <f>'Number of Firms per 1000 Capita'!N268/'Number of Firms per 1000 Capita'!$F268</f>
        <v>3.8197877529497062E-2</v>
      </c>
      <c r="O268" s="2">
        <f>'Number of Firms per 1000 Capita'!O268/'Number of Firms per 1000 Capita'!$F268</f>
        <v>8.2394041262935872E-3</v>
      </c>
      <c r="P268" s="2">
        <f>'Number of Firms per 1000 Capita'!P268/'Number of Firms per 1000 Capita'!$F268</f>
        <v>2.995847340320348E-2</v>
      </c>
      <c r="Q268" s="2">
        <f>'Number of Firms per 1000 Capita'!Q268/'Number of Firms per 1000 Capita'!$F268</f>
        <v>8.2361083646430688E-2</v>
      </c>
      <c r="R268" s="2">
        <f>'Number of Firms per 1000 Capita'!R268/'Number of Firms per 1000 Capita'!$F268</f>
        <v>0.10908971063212708</v>
      </c>
      <c r="S268" s="2">
        <f>'Number of Firms per 1000 Capita'!S268/'Number of Firms per 1000 Capita'!$F268</f>
        <v>7.4846747083250939E-2</v>
      </c>
      <c r="T268" s="2">
        <f>'Number of Firms per 1000 Capita'!T268/'Number of Firms per 1000 Capita'!$F268</f>
        <v>2.6003559422582558E-2</v>
      </c>
      <c r="U268" s="2">
        <f>'Number of Firms per 1000 Capita'!U268/'Number of Firms per 1000 Capita'!$F268</f>
        <v>0.10114692505438007</v>
      </c>
      <c r="V268" s="2">
        <f>'Number of Firms per 1000 Capita'!V268/'Number of Firms per 1000 Capita'!$F268</f>
        <v>4.3339265704304263E-2</v>
      </c>
      <c r="W268" s="2">
        <f>'Number of Firms per 1000 Capita'!W268/'Number of Firms per 1000 Capita'!$F268</f>
        <v>3.1870015160503591E-2</v>
      </c>
      <c r="X268" s="2">
        <f>'Number of Firms per 1000 Capita'!X268/'Number of Firms per 1000 Capita'!$F268</f>
        <v>0.12942456001581965</v>
      </c>
      <c r="Y268" s="2">
        <f>'Number of Firms per 1000 Capita'!Y268/'Number of Firms per 1000 Capita'!$F268</f>
        <v>9.8872849515523032E-4</v>
      </c>
      <c r="Z268" s="2">
        <f>'Number of Firms per 1000 Capita'!Z268/'Number of Firms per 1000 Capita'!$F268</f>
        <v>0</v>
      </c>
    </row>
    <row r="269" spans="1:26" x14ac:dyDescent="0.45">
      <c r="A269" s="2" t="s">
        <v>760</v>
      </c>
      <c r="B269" s="2">
        <v>178919</v>
      </c>
      <c r="C269" s="2" t="s">
        <v>480</v>
      </c>
      <c r="D269" s="2">
        <v>40.586539600000002</v>
      </c>
      <c r="E269" s="2">
        <v>-122.3916754</v>
      </c>
      <c r="F269" s="3">
        <f t="shared" si="4"/>
        <v>1.0009743666616699</v>
      </c>
      <c r="G269" s="2">
        <f>'Number of Firms per 1000 Capita'!G269/'Number of Firms per 1000 Capita'!$F269</f>
        <v>2.2635287063408786E-2</v>
      </c>
      <c r="H269" s="2">
        <f>'Number of Firms per 1000 Capita'!H269/'Number of Firms per 1000 Capita'!$F269</f>
        <v>0</v>
      </c>
      <c r="I269" s="2">
        <f>'Number of Firms per 1000 Capita'!I269/'Number of Firms per 1000 Capita'!$F269</f>
        <v>0</v>
      </c>
      <c r="J269" s="2">
        <f>'Number of Firms per 1000 Capita'!J269/'Number of Firms per 1000 Capita'!$F269</f>
        <v>0.13116474291710387</v>
      </c>
      <c r="K269" s="2">
        <f>'Number of Firms per 1000 Capita'!K269/'Number of Firms per 1000 Capita'!$F269</f>
        <v>2.1810822965072703E-2</v>
      </c>
      <c r="L269" s="2">
        <f>'Number of Firms per 1000 Capita'!L269/'Number of Firms per 1000 Capita'!$F269</f>
        <v>2.9980512666766608E-2</v>
      </c>
      <c r="M269" s="2">
        <f>'Number of Firms per 1000 Capita'!M269/'Number of Firms per 1000 Capita'!$F269</f>
        <v>0.1116774096837056</v>
      </c>
      <c r="N269" s="2">
        <f>'Number of Firms per 1000 Capita'!N269/'Number of Firms per 1000 Capita'!$F269</f>
        <v>5.1791335631839311E-2</v>
      </c>
      <c r="O269" s="2">
        <f>'Number of Firms per 1000 Capita'!O269/'Number of Firms per 1000 Capita'!$F269</f>
        <v>1.2816669165042724E-2</v>
      </c>
      <c r="P269" s="2">
        <f>'Number of Firms per 1000 Capita'!P269/'Number of Firms per 1000 Capita'!$F269</f>
        <v>3.425273572178085E-2</v>
      </c>
      <c r="Q269" s="2">
        <f>'Number of Firms per 1000 Capita'!Q269/'Number of Firms per 1000 Capita'!$F269</f>
        <v>7.4801379103582685E-2</v>
      </c>
      <c r="R269" s="2">
        <f>'Number of Firms per 1000 Capita'!R269/'Number of Firms per 1000 Capita'!$F269</f>
        <v>0.13573677109878579</v>
      </c>
      <c r="S269" s="2">
        <f>'Number of Firms per 1000 Capita'!S269/'Number of Firms per 1000 Capita'!$F269</f>
        <v>5.7337730475191133E-2</v>
      </c>
      <c r="T269" s="2">
        <f>'Number of Firms per 1000 Capita'!T269/'Number of Firms per 1000 Capita'!$F269</f>
        <v>2.3010043471743367E-2</v>
      </c>
      <c r="U269" s="2">
        <f>'Number of Firms per 1000 Capita'!U269/'Number of Firms per 1000 Capita'!$F269</f>
        <v>0.10950382251536502</v>
      </c>
      <c r="V269" s="2">
        <f>'Number of Firms per 1000 Capita'!V269/'Number of Firms per 1000 Capita'!$F269</f>
        <v>2.2935092190076452E-2</v>
      </c>
      <c r="W269" s="2">
        <f>'Number of Firms per 1000 Capita'!W269/'Number of Firms per 1000 Capita'!$F269</f>
        <v>2.4359166541747863E-2</v>
      </c>
      <c r="X269" s="2">
        <f>'Number of Firms per 1000 Capita'!X269/'Number of Firms per 1000 Capita'!$F269</f>
        <v>0.1371608454504572</v>
      </c>
      <c r="Y269" s="2">
        <f>'Number of Firms per 1000 Capita'!Y269/'Number of Firms per 1000 Capita'!$F269</f>
        <v>0</v>
      </c>
      <c r="Z269" s="2">
        <f>'Number of Firms per 1000 Capita'!Z269/'Number of Firms per 1000 Capita'!$F269</f>
        <v>0</v>
      </c>
    </row>
    <row r="270" spans="1:26" x14ac:dyDescent="0.45">
      <c r="A270" s="2" t="s">
        <v>761</v>
      </c>
      <c r="B270" s="2">
        <v>449442</v>
      </c>
      <c r="C270" s="2" t="s">
        <v>529</v>
      </c>
      <c r="D270" s="2">
        <v>39.529632900000003</v>
      </c>
      <c r="E270" s="2">
        <v>-119.8138027</v>
      </c>
      <c r="F270" s="3">
        <f t="shared" si="4"/>
        <v>1.0031051743983721</v>
      </c>
      <c r="G270" s="2">
        <f>'Number of Firms per 1000 Capita'!G270/'Number of Firms per 1000 Capita'!$F270</f>
        <v>4.1759241909146878E-3</v>
      </c>
      <c r="H270" s="2">
        <f>'Number of Firms per 1000 Capita'!H270/'Number of Firms per 1000 Capita'!$F270</f>
        <v>4.9254490456942471E-3</v>
      </c>
      <c r="I270" s="2">
        <f>'Number of Firms per 1000 Capita'!I270/'Number of Firms per 1000 Capita'!$F270</f>
        <v>0</v>
      </c>
      <c r="J270" s="2">
        <f>'Number of Firms per 1000 Capita'!J270/'Number of Firms per 1000 Capita'!$F270</f>
        <v>7.369435447171882E-2</v>
      </c>
      <c r="K270" s="2">
        <f>'Number of Firms per 1000 Capita'!K270/'Number of Firms per 1000 Capita'!$F270</f>
        <v>2.2753433091522335E-2</v>
      </c>
      <c r="L270" s="2">
        <f>'Number of Firms per 1000 Capita'!L270/'Number of Firms per 1000 Capita'!$F270</f>
        <v>3.0891131514843267E-2</v>
      </c>
      <c r="M270" s="2">
        <f>'Number of Firms per 1000 Capita'!M270/'Number of Firms per 1000 Capita'!$F270</f>
        <v>8.4482158631581761E-2</v>
      </c>
      <c r="N270" s="2">
        <f>'Number of Firms per 1000 Capita'!N270/'Number of Firms per 1000 Capita'!$F270</f>
        <v>3.2952324865487055E-2</v>
      </c>
      <c r="O270" s="2">
        <f>'Number of Firms per 1000 Capita'!O270/'Number of Firms per 1000 Capita'!$F270</f>
        <v>1.7854752790641647E-2</v>
      </c>
      <c r="P270" s="2">
        <f>'Number of Firms per 1000 Capita'!P270/'Number of Firms per 1000 Capita'!$F270</f>
        <v>5.3269802178975832E-2</v>
      </c>
      <c r="Q270" s="2">
        <f>'Number of Firms per 1000 Capita'!Q270/'Number of Firms per 1000 Capita'!$F270</f>
        <v>0.13938485424418448</v>
      </c>
      <c r="R270" s="2">
        <f>'Number of Firms per 1000 Capita'!R270/'Number of Firms per 1000 Capita'!$F270</f>
        <v>0.17801215301014534</v>
      </c>
      <c r="S270" s="2">
        <f>'Number of Firms per 1000 Capita'!S270/'Number of Firms per 1000 Capita'!$F270</f>
        <v>6.6921862033889223E-2</v>
      </c>
      <c r="T270" s="2">
        <f>'Number of Firms per 1000 Capita'!T270/'Number of Firms per 1000 Capita'!$F270</f>
        <v>2.1174077147522553E-2</v>
      </c>
      <c r="U270" s="2">
        <f>'Number of Firms per 1000 Capita'!U270/'Number of Firms per 1000 Capita'!$F270</f>
        <v>8.6864576919988223E-2</v>
      </c>
      <c r="V270" s="2">
        <f>'Number of Firms per 1000 Capita'!V270/'Number of Firms per 1000 Capita'!$F270</f>
        <v>4.4436116390502448E-2</v>
      </c>
      <c r="W270" s="2">
        <f>'Number of Firms per 1000 Capita'!W270/'Number of Firms per 1000 Capita'!$F270</f>
        <v>2.920470059158926E-2</v>
      </c>
      <c r="X270" s="2">
        <f>'Number of Firms per 1000 Capita'!X270/'Number of Firms per 1000 Capita'!$F270</f>
        <v>0.11039430361110368</v>
      </c>
      <c r="Y270" s="2">
        <f>'Number of Firms per 1000 Capita'!Y270/'Number of Firms per 1000 Capita'!$F270</f>
        <v>1.7131996680675645E-3</v>
      </c>
      <c r="Z270" s="2">
        <f>'Number of Firms per 1000 Capita'!Z270/'Number of Firms per 1000 Capita'!$F270</f>
        <v>0</v>
      </c>
    </row>
    <row r="271" spans="1:26" x14ac:dyDescent="0.45">
      <c r="A271" s="2" t="s">
        <v>762</v>
      </c>
      <c r="B271" s="2">
        <v>1270158</v>
      </c>
      <c r="C271" s="2" t="s">
        <v>502</v>
      </c>
      <c r="D271" s="2">
        <v>37.540724599999997</v>
      </c>
      <c r="E271" s="2">
        <v>-77.436048099999994</v>
      </c>
      <c r="F271" s="3">
        <f t="shared" si="4"/>
        <v>1.0045839028952588</v>
      </c>
      <c r="G271" s="2">
        <f>'Number of Firms per 1000 Capita'!G271/'Number of Firms per 1000 Capita'!$F271</f>
        <v>5.5089057216563715E-3</v>
      </c>
      <c r="H271" s="2">
        <f>'Number of Firms per 1000 Capita'!H271/'Number of Firms per 1000 Capita'!$F271</f>
        <v>3.905567489233995E-4</v>
      </c>
      <c r="I271" s="2">
        <f>'Number of Firms per 1000 Capita'!I271/'Number of Firms per 1000 Capita'!$F271</f>
        <v>8.1194692539338315E-4</v>
      </c>
      <c r="J271" s="2">
        <f>'Number of Firms per 1000 Capita'!J271/'Number of Firms per 1000 Capita'!$F271</f>
        <v>0.10585115676742346</v>
      </c>
      <c r="K271" s="2">
        <f>'Number of Firms per 1000 Capita'!K271/'Number of Firms per 1000 Capita'!$F271</f>
        <v>1.6670606493519841E-2</v>
      </c>
      <c r="L271" s="2">
        <f>'Number of Firms per 1000 Capita'!L271/'Number of Firms per 1000 Capita'!$F271</f>
        <v>2.5581467054482665E-2</v>
      </c>
      <c r="M271" s="2">
        <f>'Number of Firms per 1000 Capita'!M271/'Number of Firms per 1000 Capita'!$F271</f>
        <v>8.6868043207909806E-2</v>
      </c>
      <c r="N271" s="2">
        <f>'Number of Firms per 1000 Capita'!N271/'Number of Firms per 1000 Capita'!$F271</f>
        <v>3.8490395387319236E-2</v>
      </c>
      <c r="O271" s="2">
        <f>'Number of Firms per 1000 Capita'!O271/'Number of Firms per 1000 Capita'!$F271</f>
        <v>1.3381707555217531E-2</v>
      </c>
      <c r="P271" s="2">
        <f>'Number of Firms per 1000 Capita'!P271/'Number of Firms per 1000 Capita'!$F271</f>
        <v>4.2416518494917621E-2</v>
      </c>
      <c r="Q271" s="2">
        <f>'Number of Firms per 1000 Capita'!Q271/'Number of Firms per 1000 Capita'!$F271</f>
        <v>0.10117475358952485</v>
      </c>
      <c r="R271" s="2">
        <f>'Number of Firms per 1000 Capita'!R271/'Number of Firms per 1000 Capita'!$F271</f>
        <v>0.14879184353063302</v>
      </c>
      <c r="S271" s="2">
        <f>'Number of Firms per 1000 Capita'!S271/'Number of Firms per 1000 Capita'!$F271</f>
        <v>8.9365550839183114E-2</v>
      </c>
      <c r="T271" s="2">
        <f>'Number of Firms per 1000 Capita'!T271/'Number of Firms per 1000 Capita'!$F271</f>
        <v>2.8880643801967171E-2</v>
      </c>
      <c r="U271" s="2">
        <f>'Number of Firms per 1000 Capita'!U271/'Number of Firms per 1000 Capita'!$F271</f>
        <v>8.5100260028572308E-2</v>
      </c>
      <c r="V271" s="2">
        <f>'Number of Firms per 1000 Capita'!V271/'Number of Firms per 1000 Capita'!$F271</f>
        <v>5.3927664778975704E-2</v>
      </c>
      <c r="W271" s="2">
        <f>'Number of Firms per 1000 Capita'!W271/'Number of Firms per 1000 Capita'!$F271</f>
        <v>2.9106755603975458E-2</v>
      </c>
      <c r="X271" s="2">
        <f>'Number of Firms per 1000 Capita'!X271/'Number of Firms per 1000 Capita'!$F271</f>
        <v>0.12974706311602618</v>
      </c>
      <c r="Y271" s="2">
        <f>'Number of Firms per 1000 Capita'!Y271/'Number of Firms per 1000 Capita'!$F271</f>
        <v>1.9116725078882186E-3</v>
      </c>
      <c r="Z271" s="2">
        <f>'Number of Firms per 1000 Capita'!Z271/'Number of Firms per 1000 Capita'!$F271</f>
        <v>6.063907417494886E-4</v>
      </c>
    </row>
    <row r="272" spans="1:26" x14ac:dyDescent="0.45">
      <c r="A272" s="2" t="s">
        <v>763</v>
      </c>
      <c r="B272" s="2">
        <v>4476222</v>
      </c>
      <c r="C272" s="2" t="s">
        <v>480</v>
      </c>
      <c r="D272" s="2">
        <v>33.953348699999999</v>
      </c>
      <c r="E272" s="2">
        <v>-117.3961564</v>
      </c>
      <c r="F272" s="3">
        <f t="shared" si="4"/>
        <v>1.0019804697053751</v>
      </c>
      <c r="G272" s="2">
        <f>'Number of Firms per 1000 Capita'!G272/'Number of Firms per 1000 Capita'!$F272</f>
        <v>3.6119711042311661E-3</v>
      </c>
      <c r="H272" s="2">
        <f>'Number of Firms per 1000 Capita'!H272/'Number of Firms per 1000 Capita'!$F272</f>
        <v>8.4110309776481312E-4</v>
      </c>
      <c r="I272" s="2">
        <f>'Number of Firms per 1000 Capita'!I272/'Number of Firms per 1000 Capita'!$F272</f>
        <v>8.1425938187870217E-4</v>
      </c>
      <c r="J272" s="2">
        <f>'Number of Firms per 1000 Capita'!J272/'Number of Firms per 1000 Capita'!$F272</f>
        <v>0.10040444531935074</v>
      </c>
      <c r="K272" s="2">
        <f>'Number of Firms per 1000 Capita'!K272/'Number of Firms per 1000 Capita'!$F272</f>
        <v>2.3112439377941624E-2</v>
      </c>
      <c r="L272" s="2">
        <f>'Number of Firms per 1000 Capita'!L272/'Number of Firms per 1000 Capita'!$F272</f>
        <v>2.9903899497127726E-2</v>
      </c>
      <c r="M272" s="2">
        <f>'Number of Firms per 1000 Capita'!M272/'Number of Firms per 1000 Capita'!$F272</f>
        <v>9.505061531762081E-2</v>
      </c>
      <c r="N272" s="2">
        <f>'Number of Firms per 1000 Capita'!N272/'Number of Firms per 1000 Capita'!$F272</f>
        <v>6.0896460805192169E-2</v>
      </c>
      <c r="O272" s="2">
        <f>'Number of Firms per 1000 Capita'!O272/'Number of Firms per 1000 Capita'!$F272</f>
        <v>1.0996975608010166E-2</v>
      </c>
      <c r="P272" s="2">
        <f>'Number of Firms per 1000 Capita'!P272/'Number of Firms per 1000 Capita'!$F272</f>
        <v>2.8761550254418771E-2</v>
      </c>
      <c r="Q272" s="2">
        <f>'Number of Firms per 1000 Capita'!Q272/'Number of Firms per 1000 Capita'!$F272</f>
        <v>8.5410738679408488E-2</v>
      </c>
      <c r="R272" s="2">
        <f>'Number of Firms per 1000 Capita'!R272/'Number of Firms per 1000 Capita'!$F272</f>
        <v>0.10855896967853158</v>
      </c>
      <c r="S272" s="2">
        <f>'Number of Firms per 1000 Capita'!S272/'Number of Firms per 1000 Capita'!$F272</f>
        <v>0.10371218764353932</v>
      </c>
      <c r="T272" s="2">
        <f>'Number of Firms per 1000 Capita'!T272/'Number of Firms per 1000 Capita'!$F272</f>
        <v>1.7367884178313857E-2</v>
      </c>
      <c r="U272" s="2">
        <f>'Number of Firms per 1000 Capita'!U272/'Number of Firms per 1000 Capita'!$F272</f>
        <v>0.10598197295346493</v>
      </c>
      <c r="V272" s="2">
        <f>'Number of Firms per 1000 Capita'!V272/'Number of Firms per 1000 Capita'!$F272</f>
        <v>3.6239016446249932E-2</v>
      </c>
      <c r="W272" s="2">
        <f>'Number of Firms per 1000 Capita'!W272/'Number of Firms per 1000 Capita'!$F272</f>
        <v>2.4836402464849645E-2</v>
      </c>
      <c r="X272" s="2">
        <f>'Number of Firms per 1000 Capita'!X272/'Number of Firms per 1000 Capita'!$F272</f>
        <v>0.16463250952951913</v>
      </c>
      <c r="Y272" s="2">
        <f>'Number of Firms per 1000 Capita'!Y272/'Number of Firms per 1000 Capita'!$F272</f>
        <v>6.323186408728384E-4</v>
      </c>
      <c r="Z272" s="2">
        <f>'Number of Firms per 1000 Capita'!Z272/'Number of Firms per 1000 Capita'!$F272</f>
        <v>2.1474972708888847E-4</v>
      </c>
    </row>
    <row r="273" spans="1:26" x14ac:dyDescent="0.45">
      <c r="A273" s="2" t="s">
        <v>764</v>
      </c>
      <c r="B273" s="2">
        <v>313069</v>
      </c>
      <c r="C273" s="2" t="s">
        <v>502</v>
      </c>
      <c r="D273" s="2">
        <v>37.270970400000003</v>
      </c>
      <c r="E273" s="2">
        <v>-79.9414266</v>
      </c>
      <c r="F273" s="3">
        <f t="shared" si="4"/>
        <v>1.0055915618248825</v>
      </c>
      <c r="G273" s="2">
        <f>'Number of Firms per 1000 Capita'!G273/'Number of Firms per 1000 Capita'!$F273</f>
        <v>9.6157919261236086E-3</v>
      </c>
      <c r="H273" s="2">
        <f>'Number of Firms per 1000 Capita'!H273/'Number of Firms per 1000 Capita'!$F273</f>
        <v>1.059007921379252E-3</v>
      </c>
      <c r="I273" s="2">
        <f>'Number of Firms per 1000 Capita'!I273/'Number of Firms per 1000 Capita'!$F273</f>
        <v>2.0332952090481638E-3</v>
      </c>
      <c r="J273" s="2">
        <f>'Number of Firms per 1000 Capita'!J273/'Number of Firms per 1000 Capita'!$F273</f>
        <v>0.1234379633159656</v>
      </c>
      <c r="K273" s="2">
        <f>'Number of Firms per 1000 Capita'!K273/'Number of Firms per 1000 Capita'!$F273</f>
        <v>2.3340534587198713E-2</v>
      </c>
      <c r="L273" s="2">
        <f>'Number of Firms per 1000 Capita'!L273/'Number of Firms per 1000 Capita'!$F273</f>
        <v>3.1261913839115515E-2</v>
      </c>
      <c r="M273" s="2">
        <f>'Number of Firms per 1000 Capita'!M273/'Number of Firms per 1000 Capita'!$F273</f>
        <v>0.11958317448214513</v>
      </c>
      <c r="N273" s="2">
        <f>'Number of Firms per 1000 Capita'!N273/'Number of Firms per 1000 Capita'!$F273</f>
        <v>3.3845893167280892E-2</v>
      </c>
      <c r="O273" s="2">
        <f>'Number of Firms per 1000 Capita'!O273/'Number of Firms per 1000 Capita'!$F273</f>
        <v>1.2919896640826874E-2</v>
      </c>
      <c r="P273" s="2">
        <f>'Number of Firms per 1000 Capita'!P273/'Number of Firms per 1000 Capita'!$F273</f>
        <v>4.6215105688990558E-2</v>
      </c>
      <c r="Q273" s="2">
        <f>'Number of Firms per 1000 Capita'!Q273/'Number of Firms per 1000 Capita'!$F273</f>
        <v>0.10513830643453215</v>
      </c>
      <c r="R273" s="2">
        <f>'Number of Firms per 1000 Capita'!R273/'Number of Firms per 1000 Capita'!$F273</f>
        <v>0.11068750794255942</v>
      </c>
      <c r="S273" s="2">
        <f>'Number of Firms per 1000 Capita'!S273/'Number of Firms per 1000 Capita'!$F273</f>
        <v>8.2136654382174781E-2</v>
      </c>
      <c r="T273" s="2">
        <f>'Number of Firms per 1000 Capita'!T273/'Number of Firms per 1000 Capita'!$F273</f>
        <v>1.5334434701571569E-2</v>
      </c>
      <c r="U273" s="2">
        <f>'Number of Firms per 1000 Capita'!U273/'Number of Firms per 1000 Capita'!$F273</f>
        <v>8.3365103570974722E-2</v>
      </c>
      <c r="V273" s="2">
        <f>'Number of Firms per 1000 Capita'!V273/'Number of Firms per 1000 Capita'!$F273</f>
        <v>4.4563053331638923E-2</v>
      </c>
      <c r="W273" s="2">
        <f>'Number of Firms per 1000 Capita'!W273/'Number of Firms per 1000 Capita'!$F273</f>
        <v>3.1516075740246542E-2</v>
      </c>
      <c r="X273" s="2">
        <f>'Number of Firms per 1000 Capita'!X273/'Number of Firms per 1000 Capita'!$F273</f>
        <v>0.12763163468462746</v>
      </c>
      <c r="Y273" s="2">
        <f>'Number of Firms per 1000 Capita'!Y273/'Number of Firms per 1000 Capita'!$F273</f>
        <v>1.9062142584826535E-3</v>
      </c>
      <c r="Z273" s="2">
        <f>'Number of Firms per 1000 Capita'!Z273/'Number of Firms per 1000 Capita'!$F273</f>
        <v>0</v>
      </c>
    </row>
    <row r="274" spans="1:26" x14ac:dyDescent="0.45">
      <c r="A274" s="2" t="s">
        <v>765</v>
      </c>
      <c r="B274" s="2">
        <v>214485</v>
      </c>
      <c r="C274" s="2" t="s">
        <v>589</v>
      </c>
      <c r="D274" s="2">
        <v>44.023400000000002</v>
      </c>
      <c r="E274" s="2">
        <v>-92.462950000000006</v>
      </c>
      <c r="F274" s="3">
        <f t="shared" si="4"/>
        <v>1.0007247184747461</v>
      </c>
      <c r="G274" s="2">
        <f>'Number of Firms per 1000 Capita'!G274/'Number of Firms per 1000 Capita'!$F274</f>
        <v>1.3602408295239156E-2</v>
      </c>
      <c r="H274" s="2">
        <f>'Number of Firms per 1000 Capita'!H274/'Number of Firms per 1000 Capita'!$F274</f>
        <v>0</v>
      </c>
      <c r="I274" s="2">
        <f>'Number of Firms per 1000 Capita'!I274/'Number of Firms per 1000 Capita'!$F274</f>
        <v>0</v>
      </c>
      <c r="J274" s="2">
        <f>'Number of Firms per 1000 Capita'!J274/'Number of Firms per 1000 Capita'!$F274</f>
        <v>0.11857509198349872</v>
      </c>
      <c r="K274" s="2">
        <f>'Number of Firms per 1000 Capita'!K274/'Number of Firms per 1000 Capita'!$F274</f>
        <v>1.7170253093990413E-2</v>
      </c>
      <c r="L274" s="2">
        <f>'Number of Firms per 1000 Capita'!L274/'Number of Firms per 1000 Capita'!$F274</f>
        <v>2.6201360240829526E-2</v>
      </c>
      <c r="M274" s="2">
        <f>'Number of Firms per 1000 Capita'!M274/'Number of Firms per 1000 Capita'!$F274</f>
        <v>0.11411528598505964</v>
      </c>
      <c r="N274" s="2">
        <f>'Number of Firms per 1000 Capita'!N274/'Number of Firms per 1000 Capita'!$F274</f>
        <v>3.7127884937005244E-2</v>
      </c>
      <c r="O274" s="2">
        <f>'Number of Firms per 1000 Capita'!O274/'Number of Firms per 1000 Capita'!$F274</f>
        <v>7.5816701973464148E-3</v>
      </c>
      <c r="P274" s="2">
        <f>'Number of Firms per 1000 Capita'!P274/'Number of Firms per 1000 Capita'!$F274</f>
        <v>4.5099788159215073E-2</v>
      </c>
      <c r="Q274" s="2">
        <f>'Number of Firms per 1000 Capita'!Q274/'Number of Firms per 1000 Capita'!$F274</f>
        <v>0.10196231463931318</v>
      </c>
      <c r="R274" s="2">
        <f>'Number of Firms per 1000 Capita'!R274/'Number of Firms per 1000 Capita'!$F274</f>
        <v>0.13167577210391349</v>
      </c>
      <c r="S274" s="2">
        <f>'Number of Firms per 1000 Capita'!S274/'Number of Firms per 1000 Capita'!$F274</f>
        <v>6.0486118853829859E-2</v>
      </c>
      <c r="T274" s="2">
        <f>'Number of Firms per 1000 Capita'!T274/'Number of Firms per 1000 Capita'!$F274</f>
        <v>3.0438175939346637E-2</v>
      </c>
      <c r="U274" s="2">
        <f>'Number of Firms per 1000 Capita'!U274/'Number of Firms per 1000 Capita'!$F274</f>
        <v>9.8505964990522915E-2</v>
      </c>
      <c r="V274" s="2">
        <f>'Number of Firms per 1000 Capita'!V274/'Number of Firms per 1000 Capita'!$F274</f>
        <v>4.3037127884937007E-2</v>
      </c>
      <c r="W274" s="2">
        <f>'Number of Firms per 1000 Capita'!W274/'Number of Firms per 1000 Capita'!$F274</f>
        <v>3.5288214962649118E-2</v>
      </c>
      <c r="X274" s="2">
        <f>'Number of Firms per 1000 Capita'!X274/'Number of Firms per 1000 Capita'!$F274</f>
        <v>0.11985728620804995</v>
      </c>
      <c r="Y274" s="2">
        <f>'Number of Firms per 1000 Capita'!Y274/'Number of Firms per 1000 Capita'!$F274</f>
        <v>0</v>
      </c>
      <c r="Z274" s="2">
        <f>'Number of Firms per 1000 Capita'!Z274/'Number of Firms per 1000 Capita'!$F274</f>
        <v>0</v>
      </c>
    </row>
    <row r="275" spans="1:26" x14ac:dyDescent="0.45">
      <c r="A275" s="2" t="s">
        <v>766</v>
      </c>
      <c r="B275" s="2">
        <v>1080653</v>
      </c>
      <c r="C275" s="2" t="s">
        <v>451</v>
      </c>
      <c r="D275" s="2">
        <v>43.161029999999997</v>
      </c>
      <c r="E275" s="2">
        <v>-77.610921899999994</v>
      </c>
      <c r="F275" s="3">
        <f t="shared" si="4"/>
        <v>1.0046990321015401</v>
      </c>
      <c r="G275" s="2">
        <f>'Number of Firms per 1000 Capita'!G275/'Number of Firms per 1000 Capita'!$F275</f>
        <v>6.7165513190489568E-3</v>
      </c>
      <c r="H275" s="2">
        <f>'Number of Firms per 1000 Capita'!H275/'Number of Firms per 1000 Capita'!$F275</f>
        <v>5.8737901269249437E-4</v>
      </c>
      <c r="I275" s="2">
        <f>'Number of Firms per 1000 Capita'!I275/'Number of Firms per 1000 Capita'!$F275</f>
        <v>8.2999208315243762E-4</v>
      </c>
      <c r="J275" s="2">
        <f>'Number of Firms per 1000 Capita'!J275/'Number of Firms per 1000 Capita'!$F275</f>
        <v>9.6176928773910153E-2</v>
      </c>
      <c r="K275" s="2">
        <f>'Number of Firms per 1000 Capita'!K275/'Number of Firms per 1000 Capita'!$F275</f>
        <v>3.3774293229818418E-2</v>
      </c>
      <c r="L275" s="2">
        <f>'Number of Firms per 1000 Capita'!L275/'Number of Firms per 1000 Capita'!$F275</f>
        <v>3.1271547871389534E-2</v>
      </c>
      <c r="M275" s="2">
        <f>'Number of Firms per 1000 Capita'!M275/'Number of Firms per 1000 Capita'!$F275</f>
        <v>0.11573920371836453</v>
      </c>
      <c r="N275" s="2">
        <f>'Number of Firms per 1000 Capita'!N275/'Number of Firms per 1000 Capita'!$F275</f>
        <v>2.4503920116454275E-2</v>
      </c>
      <c r="O275" s="2">
        <f>'Number of Firms per 1000 Capita'!O275/'Number of Firms per 1000 Capita'!$F275</f>
        <v>1.2105115305054013E-2</v>
      </c>
      <c r="P275" s="2">
        <f>'Number of Firms per 1000 Capita'!P275/'Number of Firms per 1000 Capita'!$F275</f>
        <v>3.2893224710779684E-2</v>
      </c>
      <c r="Q275" s="2">
        <f>'Number of Firms per 1000 Capita'!Q275/'Number of Firms per 1000 Capita'!$F275</f>
        <v>8.3395050693362616E-2</v>
      </c>
      <c r="R275" s="2">
        <f>'Number of Firms per 1000 Capita'!R275/'Number of Firms per 1000 Capita'!$F275</f>
        <v>0.15540005618407948</v>
      </c>
      <c r="S275" s="2">
        <f>'Number of Firms per 1000 Capita'!S275/'Number of Firms per 1000 Capita'!$F275</f>
        <v>6.5237377735781601E-2</v>
      </c>
      <c r="T275" s="2">
        <f>'Number of Firms per 1000 Capita'!T275/'Number of Firms per 1000 Capita'!$F275</f>
        <v>2.7530198942717774E-2</v>
      </c>
      <c r="U275" s="2">
        <f>'Number of Firms per 1000 Capita'!U275/'Number of Firms per 1000 Capita'!$F275</f>
        <v>0.1023188701892382</v>
      </c>
      <c r="V275" s="2">
        <f>'Number of Firms per 1000 Capita'!V275/'Number of Firms per 1000 Capita'!$F275</f>
        <v>5.0169829149321964E-2</v>
      </c>
      <c r="W275" s="2">
        <f>'Number of Firms per 1000 Capita'!W275/'Number of Firms per 1000 Capita'!$F275</f>
        <v>3.7694409684092246E-2</v>
      </c>
      <c r="X275" s="2">
        <f>'Number of Firms per 1000 Capita'!X275/'Number of Firms per 1000 Capita'!$F275</f>
        <v>0.12679725208774931</v>
      </c>
      <c r="Y275" s="2">
        <f>'Number of Firms per 1000 Capita'!Y275/'Number of Firms per 1000 Capita'!$F275</f>
        <v>1.5578312945322675E-3</v>
      </c>
      <c r="Z275" s="2">
        <f>'Number of Firms per 1000 Capita'!Z275/'Number of Firms per 1000 Capita'!$F275</f>
        <v>0</v>
      </c>
    </row>
    <row r="276" spans="1:26" x14ac:dyDescent="0.45">
      <c r="A276" s="2" t="s">
        <v>767</v>
      </c>
      <c r="B276" s="2">
        <v>341150</v>
      </c>
      <c r="C276" s="2" t="s">
        <v>504</v>
      </c>
      <c r="D276" s="2">
        <v>42.271131099999998</v>
      </c>
      <c r="E276" s="2">
        <v>-89.093995199999995</v>
      </c>
      <c r="F276" s="3">
        <f t="shared" si="4"/>
        <v>1.0038482483209294</v>
      </c>
      <c r="G276" s="2">
        <f>'Number of Firms per 1000 Capita'!G276/'Number of Firms per 1000 Capita'!$F276</f>
        <v>3.4852060265020872E-3</v>
      </c>
      <c r="H276" s="2">
        <f>'Number of Firms per 1000 Capita'!H276/'Number of Firms per 1000 Capita'!$F276</f>
        <v>0</v>
      </c>
      <c r="I276" s="2">
        <f>'Number of Firms per 1000 Capita'!I276/'Number of Firms per 1000 Capita'!$F276</f>
        <v>1.0165184243964421E-3</v>
      </c>
      <c r="J276" s="2">
        <f>'Number of Firms per 1000 Capita'!J276/'Number of Firms per 1000 Capita'!$F276</f>
        <v>9.8348157560355781E-2</v>
      </c>
      <c r="K276" s="2">
        <f>'Number of Firms per 1000 Capita'!K276/'Number of Firms per 1000 Capita'!$F276</f>
        <v>3.1620983844617895E-2</v>
      </c>
      <c r="L276" s="2">
        <f>'Number of Firms per 1000 Capita'!L276/'Number of Firms per 1000 Capita'!$F276</f>
        <v>3.1257941550190592E-2</v>
      </c>
      <c r="M276" s="2">
        <f>'Number of Firms per 1000 Capita'!M276/'Number of Firms per 1000 Capita'!$F276</f>
        <v>0.10502813577781811</v>
      </c>
      <c r="N276" s="2">
        <f>'Number of Firms per 1000 Capita'!N276/'Number of Firms per 1000 Capita'!$F276</f>
        <v>3.89907424214921E-2</v>
      </c>
      <c r="O276" s="2">
        <f>'Number of Firms per 1000 Capita'!O276/'Number of Firms per 1000 Capita'!$F276</f>
        <v>1.0310401161735341E-2</v>
      </c>
      <c r="P276" s="2">
        <f>'Number of Firms per 1000 Capita'!P276/'Number of Firms per 1000 Capita'!$F276</f>
        <v>4.472681067344346E-2</v>
      </c>
      <c r="Q276" s="2">
        <f>'Number of Firms per 1000 Capita'!Q276/'Number of Firms per 1000 Capita'!$F276</f>
        <v>7.6384098747504084E-2</v>
      </c>
      <c r="R276" s="2">
        <f>'Number of Firms per 1000 Capita'!R276/'Number of Firms per 1000 Capita'!$F276</f>
        <v>0.10317662007623889</v>
      </c>
      <c r="S276" s="2">
        <f>'Number of Firms per 1000 Capita'!S276/'Number of Firms per 1000 Capita'!$F276</f>
        <v>7.3770194227627525E-2</v>
      </c>
      <c r="T276" s="2">
        <f>'Number of Firms per 1000 Capita'!T276/'Number of Firms per 1000 Capita'!$F276</f>
        <v>1.949537121074605E-2</v>
      </c>
      <c r="U276" s="2">
        <f>'Number of Firms per 1000 Capita'!U276/'Number of Firms per 1000 Capita'!$F276</f>
        <v>0.12394263931748049</v>
      </c>
      <c r="V276" s="2">
        <f>'Number of Firms per 1000 Capita'!V276/'Number of Firms per 1000 Capita'!$F276</f>
        <v>4.2040297694681428E-2</v>
      </c>
      <c r="W276" s="2">
        <f>'Number of Firms per 1000 Capita'!W276/'Number of Firms per 1000 Capita'!$F276</f>
        <v>2.4142312579415501E-2</v>
      </c>
      <c r="X276" s="2">
        <f>'Number of Firms per 1000 Capita'!X276/'Number of Firms per 1000 Capita'!$F276</f>
        <v>0.17502269014340172</v>
      </c>
      <c r="Y276" s="2">
        <f>'Number of Firms per 1000 Capita'!Y276/'Number of Firms per 1000 Capita'!$F276</f>
        <v>1.0891268832819022E-3</v>
      </c>
      <c r="Z276" s="2">
        <f>'Number of Firms per 1000 Capita'!Z276/'Number of Firms per 1000 Capita'!$F276</f>
        <v>0</v>
      </c>
    </row>
    <row r="277" spans="1:26" x14ac:dyDescent="0.45">
      <c r="A277" s="2" t="s">
        <v>768</v>
      </c>
      <c r="B277" s="2">
        <v>148157</v>
      </c>
      <c r="C277" s="2" t="s">
        <v>470</v>
      </c>
      <c r="D277" s="2">
        <v>35.938210300000001</v>
      </c>
      <c r="E277" s="2">
        <v>-77.7905339</v>
      </c>
      <c r="F277" s="3">
        <f t="shared" si="4"/>
        <v>1.0007534375588623</v>
      </c>
      <c r="G277" s="2">
        <f>'Number of Firms per 1000 Capita'!G277/'Number of Firms per 1000 Capita'!$F277</f>
        <v>8.0994537577698238E-3</v>
      </c>
      <c r="H277" s="2">
        <f>'Number of Firms per 1000 Capita'!H277/'Number of Firms per 1000 Capita'!$F277</f>
        <v>0</v>
      </c>
      <c r="I277" s="2">
        <f>'Number of Firms per 1000 Capita'!I277/'Number of Firms per 1000 Capita'!$F277</f>
        <v>0</v>
      </c>
      <c r="J277" s="2">
        <f>'Number of Firms per 1000 Capita'!J277/'Number of Firms per 1000 Capita'!$F277</f>
        <v>0.12987379920889056</v>
      </c>
      <c r="K277" s="2">
        <f>'Number of Firms per 1000 Capita'!K277/'Number of Firms per 1000 Capita'!$F277</f>
        <v>1.9024298361273305E-2</v>
      </c>
      <c r="L277" s="2">
        <f>'Number of Firms per 1000 Capita'!L277/'Number of Firms per 1000 Capita'!$F277</f>
        <v>2.3168204935016007E-2</v>
      </c>
      <c r="M277" s="2">
        <f>'Number of Firms per 1000 Capita'!M277/'Number of Firms per 1000 Capita'!$F277</f>
        <v>0.10067809380297607</v>
      </c>
      <c r="N277" s="2">
        <f>'Number of Firms per 1000 Capita'!N277/'Number of Firms per 1000 Capita'!$F277</f>
        <v>4.2286682991147108E-2</v>
      </c>
      <c r="O277" s="2">
        <f>'Number of Firms per 1000 Capita'!O277/'Number of Firms per 1000 Capita'!$F277</f>
        <v>9.7005085703522325E-3</v>
      </c>
      <c r="P277" s="2">
        <f>'Number of Firms per 1000 Capita'!P277/'Number of Firms per 1000 Capita'!$F277</f>
        <v>3.0985119608212465E-2</v>
      </c>
      <c r="Q277" s="2">
        <f>'Number of Firms per 1000 Capita'!Q277/'Number of Firms per 1000 Capita'!$F277</f>
        <v>6.2158598606140508E-2</v>
      </c>
      <c r="R277" s="2">
        <f>'Number of Firms per 1000 Capita'!R277/'Number of Firms per 1000 Capita'!$F277</f>
        <v>9.7099265398380097E-2</v>
      </c>
      <c r="S277" s="2">
        <f>'Number of Firms per 1000 Capita'!S277/'Number of Firms per 1000 Capita'!$F277</f>
        <v>0.12855528348088152</v>
      </c>
      <c r="T277" s="2">
        <f>'Number of Firms per 1000 Capita'!T277/'Number of Firms per 1000 Capita'!$F277</f>
        <v>2.3733283104162742E-2</v>
      </c>
      <c r="U277" s="2">
        <f>'Number of Firms per 1000 Capita'!U277/'Number of Firms per 1000 Capita'!$F277</f>
        <v>0.10670559427387455</v>
      </c>
      <c r="V277" s="2">
        <f>'Number of Firms per 1000 Capita'!V277/'Number of Firms per 1000 Capita'!$F277</f>
        <v>2.505179883217178E-2</v>
      </c>
      <c r="W277" s="2">
        <f>'Number of Firms per 1000 Capita'!W277/'Number of Firms per 1000 Capita'!$F277</f>
        <v>3.7577698248257671E-2</v>
      </c>
      <c r="X277" s="2">
        <f>'Number of Firms per 1000 Capita'!X277/'Number of Firms per 1000 Capita'!$F277</f>
        <v>0.15605575437935582</v>
      </c>
      <c r="Y277" s="2">
        <f>'Number of Firms per 1000 Capita'!Y277/'Number of Firms per 1000 Capita'!$F277</f>
        <v>0</v>
      </c>
      <c r="Z277" s="2">
        <f>'Number of Firms per 1000 Capita'!Z277/'Number of Firms per 1000 Capita'!$F277</f>
        <v>0</v>
      </c>
    </row>
    <row r="278" spans="1:26" x14ac:dyDescent="0.45">
      <c r="A278" s="2" t="s">
        <v>769</v>
      </c>
      <c r="B278" s="2">
        <v>96471</v>
      </c>
      <c r="C278" s="2" t="s">
        <v>449</v>
      </c>
      <c r="D278" s="2">
        <v>34.257038000000001</v>
      </c>
      <c r="E278" s="2">
        <v>-85.164672600000003</v>
      </c>
      <c r="F278" s="3">
        <f t="shared" si="4"/>
        <v>0.99962811454072154</v>
      </c>
      <c r="G278" s="2">
        <f>'Number of Firms per 1000 Capita'!G278/'Number of Firms per 1000 Capita'!$F278</f>
        <v>1.1156563778356266E-2</v>
      </c>
      <c r="H278" s="2">
        <f>'Number of Firms per 1000 Capita'!H278/'Number of Firms per 1000 Capita'!$F278</f>
        <v>0</v>
      </c>
      <c r="I278" s="2">
        <f>'Number of Firms per 1000 Capita'!I278/'Number of Firms per 1000 Capita'!$F278</f>
        <v>0</v>
      </c>
      <c r="J278" s="2">
        <f>'Number of Firms per 1000 Capita'!J278/'Number of Firms per 1000 Capita'!$F278</f>
        <v>0.11900334696913349</v>
      </c>
      <c r="K278" s="2">
        <f>'Number of Firms per 1000 Capita'!K278/'Number of Firms per 1000 Capita'!$F278</f>
        <v>1.7354654766331967E-2</v>
      </c>
      <c r="L278" s="2">
        <f>'Number of Firms per 1000 Capita'!L278/'Number of Firms per 1000 Capita'!$F278</f>
        <v>2.1941242097433988E-2</v>
      </c>
      <c r="M278" s="2">
        <f>'Number of Firms per 1000 Capita'!M278/'Number of Firms per 1000 Capita'!$F278</f>
        <v>0.11726788149250031</v>
      </c>
      <c r="N278" s="2">
        <f>'Number of Firms per 1000 Capita'!N278/'Number of Firms per 1000 Capita'!$F278</f>
        <v>4.363456055534895E-2</v>
      </c>
      <c r="O278" s="2">
        <f>'Number of Firms per 1000 Capita'!O278/'Number of Firms per 1000 Capita'!$F278</f>
        <v>6.4460146274947323E-3</v>
      </c>
      <c r="P278" s="2">
        <f>'Number of Firms per 1000 Capita'!P278/'Number of Firms per 1000 Capita'!$F278</f>
        <v>2.9626874922523864E-2</v>
      </c>
      <c r="Q278" s="2">
        <f>'Number of Firms per 1000 Capita'!Q278/'Number of Firms per 1000 Capita'!$F278</f>
        <v>6.3096566257592662E-2</v>
      </c>
      <c r="R278" s="2">
        <f>'Number of Firms per 1000 Capita'!R278/'Number of Firms per 1000 Capita'!$F278</f>
        <v>0.11664807239370274</v>
      </c>
      <c r="S278" s="2">
        <f>'Number of Firms per 1000 Capita'!S278/'Number of Firms per 1000 Capita'!$F278</f>
        <v>0.11454072145779101</v>
      </c>
      <c r="T278" s="2">
        <f>'Number of Firms per 1000 Capita'!T278/'Number of Firms per 1000 Capita'!$F278</f>
        <v>1.921408206272468E-2</v>
      </c>
      <c r="U278" s="2">
        <f>'Number of Firms per 1000 Capita'!U278/'Number of Firms per 1000 Capita'!$F278</f>
        <v>9.4087021197471171E-2</v>
      </c>
      <c r="V278" s="2">
        <f>'Number of Firms per 1000 Capita'!V278/'Number of Firms per 1000 Capita'!$F278</f>
        <v>2.8015371265650176E-2</v>
      </c>
      <c r="W278" s="2">
        <f>'Number of Firms per 1000 Capita'!W278/'Number of Firms per 1000 Capita'!$F278</f>
        <v>2.7643485806371635E-2</v>
      </c>
      <c r="X278" s="2">
        <f>'Number of Firms per 1000 Capita'!X278/'Number of Firms per 1000 Capita'!$F278</f>
        <v>0.16995165489029379</v>
      </c>
      <c r="Y278" s="2">
        <f>'Number of Firms per 1000 Capita'!Y278/'Number of Firms per 1000 Capita'!$F278</f>
        <v>0</v>
      </c>
      <c r="Z278" s="2">
        <f>'Number of Firms per 1000 Capita'!Z278/'Number of Firms per 1000 Capita'!$F278</f>
        <v>0</v>
      </c>
    </row>
    <row r="279" spans="1:26" x14ac:dyDescent="0.45">
      <c r="A279" s="2" t="s">
        <v>770</v>
      </c>
      <c r="B279" s="2">
        <v>2268005</v>
      </c>
      <c r="C279" s="2" t="s">
        <v>480</v>
      </c>
      <c r="D279" s="2">
        <v>38.5815719</v>
      </c>
      <c r="E279" s="2">
        <v>-121.49439959999999</v>
      </c>
      <c r="F279" s="3">
        <f t="shared" si="4"/>
        <v>1.0031037782082097</v>
      </c>
      <c r="G279" s="2">
        <f>'Number of Firms per 1000 Capita'!G279/'Number of Firms per 1000 Capita'!$F279</f>
        <v>4.9415416209656711E-3</v>
      </c>
      <c r="H279" s="2">
        <f>'Number of Firms per 1000 Capita'!H279/'Number of Firms per 1000 Capita'!$F279</f>
        <v>7.2343702597372291E-4</v>
      </c>
      <c r="I279" s="2">
        <f>'Number of Firms per 1000 Capita'!I279/'Number of Firms per 1000 Capita'!$F279</f>
        <v>4.2589437819420784E-4</v>
      </c>
      <c r="J279" s="2">
        <f>'Number of Firms per 1000 Capita'!J279/'Number of Firms per 1000 Capita'!$F279</f>
        <v>9.9840143753938057E-2</v>
      </c>
      <c r="K279" s="2">
        <f>'Number of Firms per 1000 Capita'!K279/'Number of Firms per 1000 Capita'!$F279</f>
        <v>1.9147744510046437E-2</v>
      </c>
      <c r="L279" s="2">
        <f>'Number of Firms per 1000 Capita'!L279/'Number of Firms per 1000 Capita'!$F279</f>
        <v>2.5827868661174765E-2</v>
      </c>
      <c r="M279" s="2">
        <f>'Number of Firms per 1000 Capita'!M279/'Number of Firms per 1000 Capita'!$F279</f>
        <v>8.8924412499124861E-2</v>
      </c>
      <c r="N279" s="2">
        <f>'Number of Firms per 1000 Capita'!N279/'Number of Firms per 1000 Capita'!$F279</f>
        <v>4.8324426501131827E-2</v>
      </c>
      <c r="O279" s="2">
        <f>'Number of Firms per 1000 Capita'!O279/'Number of Firms per 1000 Capita'!$F279</f>
        <v>1.4912137406361577E-2</v>
      </c>
      <c r="P279" s="2">
        <f>'Number of Firms per 1000 Capita'!P279/'Number of Firms per 1000 Capita'!$F279</f>
        <v>3.4748313924995909E-2</v>
      </c>
      <c r="Q279" s="2">
        <f>'Number of Firms per 1000 Capita'!Q279/'Number of Firms per 1000 Capita'!$F279</f>
        <v>9.9688455345266158E-2</v>
      </c>
      <c r="R279" s="2">
        <f>'Number of Firms per 1000 Capita'!R279/'Number of Firms per 1000 Capita'!$F279</f>
        <v>0.16846748033884856</v>
      </c>
      <c r="S279" s="2">
        <f>'Number of Firms per 1000 Capita'!S279/'Number of Firms per 1000 Capita'!$F279</f>
        <v>7.8417073113812977E-2</v>
      </c>
      <c r="T279" s="2">
        <f>'Number of Firms per 1000 Capita'!T279/'Number of Firms per 1000 Capita'!$F279</f>
        <v>2.4544351357027837E-2</v>
      </c>
      <c r="U279" s="2">
        <f>'Number of Firms per 1000 Capita'!U279/'Number of Firms per 1000 Capita'!$F279</f>
        <v>9.3218361298452776E-2</v>
      </c>
      <c r="V279" s="2">
        <f>'Number of Firms per 1000 Capita'!V279/'Number of Firms per 1000 Capita'!$F279</f>
        <v>4.3190357284544109E-2</v>
      </c>
      <c r="W279" s="2">
        <f>'Number of Firms per 1000 Capita'!W279/'Number of Firms per 1000 Capita'!$F279</f>
        <v>2.7233903526172078E-2</v>
      </c>
      <c r="X279" s="2">
        <f>'Number of Firms per 1000 Capita'!X279/'Number of Firms per 1000 Capita'!$F279</f>
        <v>0.12907516744066647</v>
      </c>
      <c r="Y279" s="2">
        <f>'Number of Firms per 1000 Capita'!Y279/'Number of Firms per 1000 Capita'!$F279</f>
        <v>1.1901705911180603E-3</v>
      </c>
      <c r="Z279" s="2">
        <f>'Number of Firms per 1000 Capita'!Z279/'Number of Firms per 1000 Capita'!$F279</f>
        <v>2.6253763039368975E-4</v>
      </c>
    </row>
    <row r="280" spans="1:26" x14ac:dyDescent="0.45">
      <c r="A280" s="2" t="s">
        <v>771</v>
      </c>
      <c r="B280" s="2">
        <v>193803</v>
      </c>
      <c r="C280" s="2" t="s">
        <v>466</v>
      </c>
      <c r="D280" s="2">
        <v>43.419469900000003</v>
      </c>
      <c r="E280" s="2">
        <v>-83.950806799999995</v>
      </c>
      <c r="F280" s="3">
        <f t="shared" si="4"/>
        <v>1.003526645768025</v>
      </c>
      <c r="G280" s="2">
        <f>'Number of Firms per 1000 Capita'!G280/'Number of Firms per 1000 Capita'!$F280</f>
        <v>5.1593521421107631E-3</v>
      </c>
      <c r="H280" s="2">
        <f>'Number of Firms per 1000 Capita'!H280/'Number of Firms per 1000 Capita'!$F280</f>
        <v>2.0245559038662491E-3</v>
      </c>
      <c r="I280" s="2">
        <f>'Number of Firms per 1000 Capita'!I280/'Number of Firms per 1000 Capita'!$F280</f>
        <v>0</v>
      </c>
      <c r="J280" s="2">
        <f>'Number of Firms per 1000 Capita'!J280/'Number of Firms per 1000 Capita'!$F280</f>
        <v>9.4109195402298854E-2</v>
      </c>
      <c r="K280" s="2">
        <f>'Number of Firms per 1000 Capita'!K280/'Number of Firms per 1000 Capita'!$F280</f>
        <v>2.6907001044932079E-2</v>
      </c>
      <c r="L280" s="2">
        <f>'Number of Firms per 1000 Capita'!L280/'Number of Firms per 1000 Capita'!$F280</f>
        <v>1.8547544409613377E-2</v>
      </c>
      <c r="M280" s="2">
        <f>'Number of Firms per 1000 Capita'!M280/'Number of Firms per 1000 Capita'!$F280</f>
        <v>0.12558777429467086</v>
      </c>
      <c r="N280" s="2">
        <f>'Number of Firms per 1000 Capita'!N280/'Number of Firms per 1000 Capita'!$F280</f>
        <v>3.141327063740857E-2</v>
      </c>
      <c r="O280" s="2">
        <f>'Number of Firms per 1000 Capita'!O280/'Number of Firms per 1000 Capita'!$F280</f>
        <v>9.1431556948798343E-3</v>
      </c>
      <c r="P280" s="2">
        <f>'Number of Firms per 1000 Capita'!P280/'Number of Firms per 1000 Capita'!$F280</f>
        <v>3.1935736677115988E-2</v>
      </c>
      <c r="Q280" s="2">
        <f>'Number of Firms per 1000 Capita'!Q280/'Number of Firms per 1000 Capita'!$F280</f>
        <v>0.10129310344827586</v>
      </c>
      <c r="R280" s="2">
        <f>'Number of Firms per 1000 Capita'!R280/'Number of Firms per 1000 Capita'!$F280</f>
        <v>8.9864158829676077E-2</v>
      </c>
      <c r="S280" s="2">
        <f>'Number of Firms per 1000 Capita'!S280/'Number of Firms per 1000 Capita'!$F280</f>
        <v>7.0206374085684434E-2</v>
      </c>
      <c r="T280" s="2">
        <f>'Number of Firms per 1000 Capita'!T280/'Number of Firms per 1000 Capita'!$F280</f>
        <v>1.9853709508881923E-2</v>
      </c>
      <c r="U280" s="2">
        <f>'Number of Firms per 1000 Capita'!U280/'Number of Firms per 1000 Capita'!$F280</f>
        <v>0.14289446185997912</v>
      </c>
      <c r="V280" s="2">
        <f>'Number of Firms per 1000 Capita'!V280/'Number of Firms per 1000 Capita'!$F280</f>
        <v>3.9707419017763847E-2</v>
      </c>
      <c r="W280" s="2">
        <f>'Number of Firms per 1000 Capita'!W280/'Number of Firms per 1000 Capita'!$F280</f>
        <v>2.8735632183908046E-2</v>
      </c>
      <c r="X280" s="2">
        <f>'Number of Firms per 1000 Capita'!X280/'Number of Firms per 1000 Capita'!$F280</f>
        <v>0.16438087774294671</v>
      </c>
      <c r="Y280" s="2">
        <f>'Number of Firms per 1000 Capita'!Y280/'Number of Firms per 1000 Capita'!$F280</f>
        <v>1.7633228840125393E-3</v>
      </c>
      <c r="Z280" s="2">
        <f>'Number of Firms per 1000 Capita'!Z280/'Number of Firms per 1000 Capita'!$F280</f>
        <v>0</v>
      </c>
    </row>
    <row r="281" spans="1:26" x14ac:dyDescent="0.45">
      <c r="A281" s="2" t="s">
        <v>772</v>
      </c>
      <c r="B281" s="2">
        <v>410119</v>
      </c>
      <c r="C281" s="2" t="s">
        <v>494</v>
      </c>
      <c r="D281" s="2">
        <v>44.942897500000001</v>
      </c>
      <c r="E281" s="2">
        <v>-123.03509630000001</v>
      </c>
      <c r="F281" s="3">
        <f t="shared" si="4"/>
        <v>1.0035371768223753</v>
      </c>
      <c r="G281" s="2">
        <f>'Number of Firms per 1000 Capita'!G281/'Number of Firms per 1000 Capita'!$F281</f>
        <v>1.9983225759399044E-2</v>
      </c>
      <c r="H281" s="2">
        <f>'Number of Firms per 1000 Capita'!H281/'Number of Firms per 1000 Capita'!$F281</f>
        <v>9.4810925135834867E-4</v>
      </c>
      <c r="I281" s="2">
        <f>'Number of Firms per 1000 Capita'!I281/'Number of Firms per 1000 Capita'!$F281</f>
        <v>0</v>
      </c>
      <c r="J281" s="2">
        <f>'Number of Firms per 1000 Capita'!J281/'Number of Firms per 1000 Capita'!$F281</f>
        <v>0.10370856580242863</v>
      </c>
      <c r="K281" s="2">
        <f>'Number of Firms per 1000 Capita'!K281/'Number of Firms per 1000 Capita'!$F281</f>
        <v>3.3475549721037084E-2</v>
      </c>
      <c r="L281" s="2">
        <f>'Number of Firms per 1000 Capita'!L281/'Number of Firms per 1000 Capita'!$F281</f>
        <v>2.4942566458811946E-2</v>
      </c>
      <c r="M281" s="2">
        <f>'Number of Firms per 1000 Capita'!M281/'Number of Firms per 1000 Capita'!$F281</f>
        <v>0.13262589796885824</v>
      </c>
      <c r="N281" s="2">
        <f>'Number of Firms per 1000 Capita'!N281/'Number of Firms per 1000 Capita'!$F281</f>
        <v>3.5918754330306675E-2</v>
      </c>
      <c r="O281" s="2">
        <f>'Number of Firms per 1000 Capita'!O281/'Number of Firms per 1000 Capita'!$F281</f>
        <v>9.9551471392626632E-3</v>
      </c>
      <c r="P281" s="2">
        <f>'Number of Firms per 1000 Capita'!P281/'Number of Firms per 1000 Capita'!$F281</f>
        <v>2.9646646975166828E-2</v>
      </c>
      <c r="Q281" s="2">
        <f>'Number of Firms per 1000 Capita'!Q281/'Number of Firms per 1000 Capita'!$F281</f>
        <v>0.10104656675053786</v>
      </c>
      <c r="R281" s="2">
        <f>'Number of Firms per 1000 Capita'!R281/'Number of Firms per 1000 Capita'!$F281</f>
        <v>0.12434817488969112</v>
      </c>
      <c r="S281" s="2">
        <f>'Number of Firms per 1000 Capita'!S281/'Number of Firms per 1000 Capita'!$F281</f>
        <v>6.4909017977610034E-2</v>
      </c>
      <c r="T281" s="2">
        <f>'Number of Firms per 1000 Capita'!T281/'Number of Firms per 1000 Capita'!$F281</f>
        <v>2.0347883163767639E-2</v>
      </c>
      <c r="U281" s="2">
        <f>'Number of Firms per 1000 Capita'!U281/'Number of Firms per 1000 Capita'!$F281</f>
        <v>0.12226962768479015</v>
      </c>
      <c r="V281" s="2">
        <f>'Number of Firms per 1000 Capita'!V281/'Number of Firms per 1000 Capita'!$F281</f>
        <v>4.1169820953214455E-2</v>
      </c>
      <c r="W281" s="2">
        <f>'Number of Firms per 1000 Capita'!W281/'Number of Firms per 1000 Capita'!$F281</f>
        <v>3.1834591401378405E-2</v>
      </c>
      <c r="X281" s="2">
        <f>'Number of Firms per 1000 Capita'!X281/'Number of Firms per 1000 Capita'!$F281</f>
        <v>0.10447434635160266</v>
      </c>
      <c r="Y281" s="2">
        <f>'Number of Firms per 1000 Capita'!Y281/'Number of Firms per 1000 Capita'!$F281</f>
        <v>1.9326842431535572E-3</v>
      </c>
      <c r="Z281" s="2">
        <f>'Number of Firms per 1000 Capita'!Z281/'Number of Firms per 1000 Capita'!$F281</f>
        <v>0</v>
      </c>
    </row>
    <row r="282" spans="1:26" x14ac:dyDescent="0.45">
      <c r="A282" s="2" t="s">
        <v>773</v>
      </c>
      <c r="B282" s="2">
        <v>433168</v>
      </c>
      <c r="C282" s="2" t="s">
        <v>480</v>
      </c>
      <c r="D282" s="2">
        <v>36.677737200000003</v>
      </c>
      <c r="E282" s="2">
        <v>-121.6555013</v>
      </c>
      <c r="F282" s="3">
        <f t="shared" si="4"/>
        <v>1.003148718968546</v>
      </c>
      <c r="G282" s="2">
        <f>'Number of Firms per 1000 Capita'!G282/'Number of Firms per 1000 Capita'!$F282</f>
        <v>1.3854363461602199E-2</v>
      </c>
      <c r="H282" s="2">
        <f>'Number of Firms per 1000 Capita'!H282/'Number of Firms per 1000 Capita'!$F282</f>
        <v>1.6572205097610288E-3</v>
      </c>
      <c r="I282" s="2">
        <f>'Number of Firms per 1000 Capita'!I282/'Number of Firms per 1000 Capita'!$F282</f>
        <v>1.4914984587849258E-3</v>
      </c>
      <c r="J282" s="2">
        <f>'Number of Firms per 1000 Capita'!J282/'Number of Firms per 1000 Capita'!$F282</f>
        <v>9.847204269000033E-2</v>
      </c>
      <c r="K282" s="2">
        <f>'Number of Firms per 1000 Capita'!K282/'Number of Firms per 1000 Capita'!$F282</f>
        <v>2.1742733088064695E-2</v>
      </c>
      <c r="L282" s="2">
        <f>'Number of Firms per 1000 Capita'!L282/'Number of Firms per 1000 Capita'!$F282</f>
        <v>1.85277252991283E-2</v>
      </c>
      <c r="M282" s="2">
        <f>'Number of Firms per 1000 Capita'!M282/'Number of Firms per 1000 Capita'!$F282</f>
        <v>0.10520035795963011</v>
      </c>
      <c r="N282" s="2">
        <f>'Number of Firms per 1000 Capita'!N282/'Number of Firms per 1000 Capita'!$F282</f>
        <v>3.7088595008451825E-2</v>
      </c>
      <c r="O282" s="2">
        <f>'Number of Firms per 1000 Capita'!O282/'Number of Firms per 1000 Capita'!$F282</f>
        <v>1.3191475257697788E-2</v>
      </c>
      <c r="P282" s="2">
        <f>'Number of Firms per 1000 Capita'!P282/'Number of Firms per 1000 Capita'!$F282</f>
        <v>2.4162275032315796E-2</v>
      </c>
      <c r="Q282" s="2">
        <f>'Number of Firms per 1000 Capita'!Q282/'Number of Firms per 1000 Capita'!$F282</f>
        <v>0.11514368101819629</v>
      </c>
      <c r="R282" s="2">
        <f>'Number of Firms per 1000 Capita'!R282/'Number of Firms per 1000 Capita'!$F282</f>
        <v>0.13943853369129294</v>
      </c>
      <c r="S282" s="2">
        <f>'Number of Firms per 1000 Capita'!S282/'Number of Firms per 1000 Capita'!$F282</f>
        <v>7.4409200888270188E-2</v>
      </c>
      <c r="T282" s="2">
        <f>'Number of Firms per 1000 Capita'!T282/'Number of Firms per 1000 Capita'!$F282</f>
        <v>2.6051506413443372E-2</v>
      </c>
      <c r="U282" s="2">
        <f>'Number of Firms per 1000 Capita'!U282/'Number of Firms per 1000 Capita'!$F282</f>
        <v>0.11110006297437937</v>
      </c>
      <c r="V282" s="2">
        <f>'Number of Firms per 1000 Capita'!V282/'Number of Firms per 1000 Capita'!$F282</f>
        <v>4.8191972423850718E-2</v>
      </c>
      <c r="W282" s="2">
        <f>'Number of Firms per 1000 Capita'!W282/'Number of Firms per 1000 Capita'!$F282</f>
        <v>4.5672997249013948E-2</v>
      </c>
      <c r="X282" s="2">
        <f>'Number of Firms per 1000 Capita'!X282/'Number of Firms per 1000 Capita'!$F282</f>
        <v>0.10632726790626759</v>
      </c>
      <c r="Y282" s="2">
        <f>'Number of Firms per 1000 Capita'!Y282/'Number of Firms per 1000 Capita'!$F282</f>
        <v>1.4252096383944846E-3</v>
      </c>
      <c r="Z282" s="2">
        <f>'Number of Firms per 1000 Capita'!Z282/'Number of Firms per 1000 Capita'!$F282</f>
        <v>0</v>
      </c>
    </row>
    <row r="283" spans="1:26" x14ac:dyDescent="0.45">
      <c r="A283" s="2" t="s">
        <v>774</v>
      </c>
      <c r="B283" s="2">
        <v>394925</v>
      </c>
      <c r="C283" s="2" t="s">
        <v>482</v>
      </c>
      <c r="D283" s="2">
        <v>38.360673599999998</v>
      </c>
      <c r="E283" s="2">
        <v>-75.599369199999998</v>
      </c>
      <c r="F283" s="3">
        <f t="shared" si="4"/>
        <v>1.0017101073239769</v>
      </c>
      <c r="G283" s="2">
        <f>'Number of Firms per 1000 Capita'!G283/'Number of Firms per 1000 Capita'!$F283</f>
        <v>2.5563156032551007E-2</v>
      </c>
      <c r="H283" s="2">
        <f>'Number of Firms per 1000 Capita'!H283/'Number of Firms per 1000 Capita'!$F283</f>
        <v>0</v>
      </c>
      <c r="I283" s="2">
        <f>'Number of Firms per 1000 Capita'!I283/'Number of Firms per 1000 Capita'!$F283</f>
        <v>0</v>
      </c>
      <c r="J283" s="2">
        <f>'Number of Firms per 1000 Capita'!J283/'Number of Firms per 1000 Capita'!$F283</f>
        <v>0.13114754098360656</v>
      </c>
      <c r="K283" s="2">
        <f>'Number of Firms per 1000 Capita'!K283/'Number of Firms per 1000 Capita'!$F283</f>
        <v>1.8103549946927703E-2</v>
      </c>
      <c r="L283" s="2">
        <f>'Number of Firms per 1000 Capita'!L283/'Number of Firms per 1000 Capita'!$F283</f>
        <v>1.7130557848802925E-2</v>
      </c>
      <c r="M283" s="2">
        <f>'Number of Firms per 1000 Capita'!M283/'Number of Firms per 1000 Capita'!$F283</f>
        <v>0.1217714353107678</v>
      </c>
      <c r="N283" s="2">
        <f>'Number of Firms per 1000 Capita'!N283/'Number of Firms per 1000 Capita'!$F283</f>
        <v>3.9774737586979601E-2</v>
      </c>
      <c r="O283" s="2">
        <f>'Number of Firms per 1000 Capita'!O283/'Number of Firms per 1000 Capita'!$F283</f>
        <v>8.2262059205094953E-3</v>
      </c>
      <c r="P283" s="2">
        <f>'Number of Firms per 1000 Capita'!P283/'Number of Firms per 1000 Capita'!$F283</f>
        <v>2.529779455124425E-2</v>
      </c>
      <c r="Q283" s="2">
        <f>'Number of Firms per 1000 Capita'!Q283/'Number of Firms per 1000 Capita'!$F283</f>
        <v>0.14432716122184219</v>
      </c>
      <c r="R283" s="2">
        <f>'Number of Firms per 1000 Capita'!R283/'Number of Firms per 1000 Capita'!$F283</f>
        <v>0.10408066989031725</v>
      </c>
      <c r="S283" s="2">
        <f>'Number of Firms per 1000 Capita'!S283/'Number of Firms per 1000 Capita'!$F283</f>
        <v>8.8896096237763886E-2</v>
      </c>
      <c r="T283" s="2">
        <f>'Number of Firms per 1000 Capita'!T283/'Number of Firms per 1000 Capita'!$F283</f>
        <v>1.7956126901757283E-2</v>
      </c>
      <c r="U283" s="2">
        <f>'Number of Firms per 1000 Capita'!U283/'Number of Firms per 1000 Capita'!$F283</f>
        <v>7.6306168180209924E-2</v>
      </c>
      <c r="V283" s="2">
        <f>'Number of Firms per 1000 Capita'!V283/'Number of Firms per 1000 Capita'!$F283</f>
        <v>4.104257577544522E-2</v>
      </c>
      <c r="W283" s="2">
        <f>'Number of Firms per 1000 Capita'!W283/'Number of Firms per 1000 Capita'!$F283</f>
        <v>3.9715768368911428E-2</v>
      </c>
      <c r="X283" s="2">
        <f>'Number of Firms per 1000 Capita'!X283/'Number of Firms per 1000 Capita'!$F283</f>
        <v>0.10127963203207925</v>
      </c>
      <c r="Y283" s="2">
        <f>'Number of Firms per 1000 Capita'!Y283/'Number of Firms per 1000 Capita'!$F283</f>
        <v>1.0909305342611158E-3</v>
      </c>
      <c r="Z283" s="2">
        <f>'Number of Firms per 1000 Capita'!Z283/'Number of Firms per 1000 Capita'!$F283</f>
        <v>0</v>
      </c>
    </row>
    <row r="284" spans="1:26" x14ac:dyDescent="0.45">
      <c r="A284" s="2" t="s">
        <v>775</v>
      </c>
      <c r="B284" s="2">
        <v>1170057</v>
      </c>
      <c r="C284" s="2" t="s">
        <v>727</v>
      </c>
      <c r="D284" s="2">
        <v>40.760779300000003</v>
      </c>
      <c r="E284" s="2">
        <v>-111.89104740000001</v>
      </c>
      <c r="F284" s="3">
        <f t="shared" si="4"/>
        <v>1.0050060767405522</v>
      </c>
      <c r="G284" s="2">
        <f>'Number of Firms per 1000 Capita'!G284/'Number of Firms per 1000 Capita'!$F284</f>
        <v>2.363176881378166E-3</v>
      </c>
      <c r="H284" s="2">
        <f>'Number of Firms per 1000 Capita'!H284/'Number of Firms per 1000 Capita'!$F284</f>
        <v>8.0058645369137879E-4</v>
      </c>
      <c r="I284" s="2">
        <f>'Number of Firms per 1000 Capita'!I284/'Number of Firms per 1000 Capita'!$F284</f>
        <v>2.9901421764376798E-4</v>
      </c>
      <c r="J284" s="2">
        <f>'Number of Firms per 1000 Capita'!J284/'Number of Firms per 1000 Capita'!$F284</f>
        <v>8.5084013349537968E-2</v>
      </c>
      <c r="K284" s="2">
        <f>'Number of Firms per 1000 Capita'!K284/'Number of Firms per 1000 Capita'!$F284</f>
        <v>2.6766595289079226E-2</v>
      </c>
      <c r="L284" s="2">
        <f>'Number of Firms per 1000 Capita'!L284/'Number of Firms per 1000 Capita'!$F284</f>
        <v>3.380789783359376E-2</v>
      </c>
      <c r="M284" s="2">
        <f>'Number of Firms per 1000 Capita'!M284/'Number of Firms per 1000 Capita'!$F284</f>
        <v>9.2009568454964594E-2</v>
      </c>
      <c r="N284" s="2">
        <f>'Number of Firms per 1000 Capita'!N284/'Number of Firms per 1000 Capita'!$F284</f>
        <v>3.1570114011227501E-2</v>
      </c>
      <c r="O284" s="2">
        <f>'Number of Firms per 1000 Capita'!O284/'Number of Firms per 1000 Capita'!$F284</f>
        <v>1.9927850762968533E-2</v>
      </c>
      <c r="P284" s="2">
        <f>'Number of Firms per 1000 Capita'!P284/'Number of Firms per 1000 Capita'!$F284</f>
        <v>5.8876864016050315E-2</v>
      </c>
      <c r="Q284" s="2">
        <f>'Number of Firms per 1000 Capita'!Q284/'Number of Firms per 1000 Capita'!$F284</f>
        <v>0.14039199799371105</v>
      </c>
      <c r="R284" s="2">
        <f>'Number of Firms per 1000 Capita'!R284/'Number of Firms per 1000 Capita'!$F284</f>
        <v>0.16455427590331231</v>
      </c>
      <c r="S284" s="2">
        <f>'Number of Firms per 1000 Capita'!S284/'Number of Firms per 1000 Capita'!$F284</f>
        <v>6.422053745394217E-2</v>
      </c>
      <c r="T284" s="2">
        <f>'Number of Firms per 1000 Capita'!T284/'Number of Firms per 1000 Capita'!$F284</f>
        <v>2.727781314505083E-2</v>
      </c>
      <c r="U284" s="2">
        <f>'Number of Firms per 1000 Capita'!U284/'Number of Firms per 1000 Capita'!$F284</f>
        <v>7.574705326311322E-2</v>
      </c>
      <c r="V284" s="2">
        <f>'Number of Firms per 1000 Capita'!V284/'Number of Firms per 1000 Capita'!$F284</f>
        <v>4.7292474487335298E-2</v>
      </c>
      <c r="W284" s="2">
        <f>'Number of Firms per 1000 Capita'!W284/'Number of Firms per 1000 Capita'!$F284</f>
        <v>2.0014661342284468E-2</v>
      </c>
      <c r="X284" s="2">
        <f>'Number of Firms per 1000 Capita'!X284/'Number of Firms per 1000 Capita'!$F284</f>
        <v>0.11196635607770511</v>
      </c>
      <c r="Y284" s="2">
        <f>'Number of Firms per 1000 Capita'!Y284/'Number of Firms per 1000 Capita'!$F284</f>
        <v>2.0352258039624208E-3</v>
      </c>
      <c r="Z284" s="2">
        <f>'Number of Firms per 1000 Capita'!Z284/'Number of Firms per 1000 Capita'!$F284</f>
        <v>0</v>
      </c>
    </row>
    <row r="285" spans="1:26" x14ac:dyDescent="0.45">
      <c r="A285" s="2" t="s">
        <v>776</v>
      </c>
      <c r="B285" s="2">
        <v>118498</v>
      </c>
      <c r="C285" s="2" t="s">
        <v>445</v>
      </c>
      <c r="D285" s="2">
        <v>31.463772299999999</v>
      </c>
      <c r="E285" s="2">
        <v>-100.4370375</v>
      </c>
      <c r="F285" s="3">
        <f t="shared" si="4"/>
        <v>1.0011876484560569</v>
      </c>
      <c r="G285" s="2">
        <f>'Number of Firms per 1000 Capita'!G285/'Number of Firms per 1000 Capita'!$F285</f>
        <v>6.7300079176563742E-3</v>
      </c>
      <c r="H285" s="2">
        <f>'Number of Firms per 1000 Capita'!H285/'Number of Firms per 1000 Capita'!$F285</f>
        <v>5.5522565320665088E-2</v>
      </c>
      <c r="I285" s="2">
        <f>'Number of Firms per 1000 Capita'!I285/'Number of Firms per 1000 Capita'!$F285</f>
        <v>2.9691211401425177E-3</v>
      </c>
      <c r="J285" s="2">
        <f>'Number of Firms per 1000 Capita'!J285/'Number of Firms per 1000 Capita'!$F285</f>
        <v>0.13905384006334126</v>
      </c>
      <c r="K285" s="2">
        <f>'Number of Firms per 1000 Capita'!K285/'Number of Firms per 1000 Capita'!$F285</f>
        <v>3.0087094220110851E-2</v>
      </c>
      <c r="L285" s="2">
        <f>'Number of Firms per 1000 Capita'!L285/'Number of Firms per 1000 Capita'!$F285</f>
        <v>1.5340459224069677E-2</v>
      </c>
      <c r="M285" s="2">
        <f>'Number of Firms per 1000 Capita'!M285/'Number of Firms per 1000 Capita'!$F285</f>
        <v>0.14182501979414094</v>
      </c>
      <c r="N285" s="2">
        <f>'Number of Firms per 1000 Capita'!N285/'Number of Firms per 1000 Capita'!$F285</f>
        <v>4.3151227236737928E-2</v>
      </c>
      <c r="O285" s="2">
        <f>'Number of Firms per 1000 Capita'!O285/'Number of Firms per 1000 Capita'!$F285</f>
        <v>1.0391923990498812E-2</v>
      </c>
      <c r="P285" s="2">
        <f>'Number of Firms per 1000 Capita'!P285/'Number of Firms per 1000 Capita'!$F285</f>
        <v>4.8594615993665879E-2</v>
      </c>
      <c r="Q285" s="2">
        <f>'Number of Firms per 1000 Capita'!Q285/'Number of Firms per 1000 Capita'!$F285</f>
        <v>7.8879651623119551E-2</v>
      </c>
      <c r="R285" s="2">
        <f>'Number of Firms per 1000 Capita'!R285/'Number of Firms per 1000 Capita'!$F285</f>
        <v>0.10916468725257324</v>
      </c>
      <c r="S285" s="2">
        <f>'Number of Firms per 1000 Capita'!S285/'Number of Firms per 1000 Capita'!$F285</f>
        <v>6.9180522565320673E-2</v>
      </c>
      <c r="T285" s="2">
        <f>'Number of Firms per 1000 Capita'!T285/'Number of Firms per 1000 Capita'!$F285</f>
        <v>2.0387965162311956E-2</v>
      </c>
      <c r="U285" s="2">
        <f>'Number of Firms per 1000 Capita'!U285/'Number of Firms per 1000 Capita'!$F285</f>
        <v>6.5320665083135401E-2</v>
      </c>
      <c r="V285" s="2">
        <f>'Number of Firms per 1000 Capita'!V285/'Number of Firms per 1000 Capita'!$F285</f>
        <v>2.5831353919239904E-2</v>
      </c>
      <c r="W285" s="2">
        <f>'Number of Firms per 1000 Capita'!W285/'Number of Firms per 1000 Capita'!$F285</f>
        <v>1.4350752177355505E-2</v>
      </c>
      <c r="X285" s="2">
        <f>'Number of Firms per 1000 Capita'!X285/'Number of Firms per 1000 Capita'!$F285</f>
        <v>0.12440617577197149</v>
      </c>
      <c r="Y285" s="2">
        <f>'Number of Firms per 1000 Capita'!Y285/'Number of Firms per 1000 Capita'!$F285</f>
        <v>0</v>
      </c>
      <c r="Z285" s="2">
        <f>'Number of Firms per 1000 Capita'!Z285/'Number of Firms per 1000 Capita'!$F285</f>
        <v>0</v>
      </c>
    </row>
    <row r="286" spans="1:26" x14ac:dyDescent="0.45">
      <c r="A286" s="2" t="s">
        <v>777</v>
      </c>
      <c r="B286" s="2">
        <v>2377507</v>
      </c>
      <c r="C286" s="2" t="s">
        <v>445</v>
      </c>
      <c r="D286" s="2">
        <v>29.424121899999999</v>
      </c>
      <c r="E286" s="2">
        <v>-98.493628200000003</v>
      </c>
      <c r="F286" s="3">
        <f t="shared" si="4"/>
        <v>1.0029942356959864</v>
      </c>
      <c r="G286" s="2">
        <f>'Number of Firms per 1000 Capita'!G286/'Number of Firms per 1000 Capita'!$F286</f>
        <v>4.2111443210930827E-3</v>
      </c>
      <c r="H286" s="2">
        <f>'Number of Firms per 1000 Capita'!H286/'Number of Firms per 1000 Capita'!$F286</f>
        <v>1.4143894107600342E-2</v>
      </c>
      <c r="I286" s="2">
        <f>'Number of Firms per 1000 Capita'!I286/'Number of Firms per 1000 Capita'!$F286</f>
        <v>7.4722459436379158E-4</v>
      </c>
      <c r="J286" s="2">
        <f>'Number of Firms per 1000 Capita'!J286/'Number of Firms per 1000 Capita'!$F286</f>
        <v>0.14601836037574722</v>
      </c>
      <c r="K286" s="2">
        <f>'Number of Firms per 1000 Capita'!K286/'Number of Firms per 1000 Capita'!$F286</f>
        <v>1.872331340734415E-2</v>
      </c>
      <c r="L286" s="2">
        <f>'Number of Firms per 1000 Capita'!L286/'Number of Firms per 1000 Capita'!$F286</f>
        <v>2.33134073441503E-2</v>
      </c>
      <c r="M286" s="2">
        <f>'Number of Firms per 1000 Capita'!M286/'Number of Firms per 1000 Capita'!$F286</f>
        <v>9.1657771135781385E-2</v>
      </c>
      <c r="N286" s="2">
        <f>'Number of Firms per 1000 Capita'!N286/'Number of Firms per 1000 Capita'!$F286</f>
        <v>4.2917378309137492E-2</v>
      </c>
      <c r="O286" s="2">
        <f>'Number of Firms per 1000 Capita'!O286/'Number of Firms per 1000 Capita'!$F286</f>
        <v>1.1032237403928266E-2</v>
      </c>
      <c r="P286" s="2">
        <f>'Number of Firms per 1000 Capita'!P286/'Number of Firms per 1000 Capita'!$F286</f>
        <v>3.9047822374039282E-2</v>
      </c>
      <c r="Q286" s="2">
        <f>'Number of Firms per 1000 Capita'!Q286/'Number of Firms per 1000 Capita'!$F286</f>
        <v>8.5471818958155421E-2</v>
      </c>
      <c r="R286" s="2">
        <f>'Number of Firms per 1000 Capita'!R286/'Number of Firms per 1000 Capita'!$F286</f>
        <v>0.12741246797608882</v>
      </c>
      <c r="S286" s="2">
        <f>'Number of Firms per 1000 Capita'!S286/'Number of Firms per 1000 Capita'!$F286</f>
        <v>0.10455807002561912</v>
      </c>
      <c r="T286" s="2">
        <f>'Number of Firms per 1000 Capita'!T286/'Number of Firms per 1000 Capita'!$F286</f>
        <v>2.0073654995730144E-2</v>
      </c>
      <c r="U286" s="2">
        <f>'Number of Firms per 1000 Capita'!U286/'Number of Firms per 1000 Capita'!$F286</f>
        <v>9.0296754910333052E-2</v>
      </c>
      <c r="V286" s="2">
        <f>'Number of Firms per 1000 Capita'!V286/'Number of Firms per 1000 Capita'!$F286</f>
        <v>4.0681041844577284E-2</v>
      </c>
      <c r="W286" s="2">
        <f>'Number of Firms per 1000 Capita'!W286/'Number of Firms per 1000 Capita'!$F286</f>
        <v>3.1095217762596074E-2</v>
      </c>
      <c r="X286" s="2">
        <f>'Number of Firms per 1000 Capita'!X286/'Number of Firms per 1000 Capita'!$F286</f>
        <v>0.11025298889837745</v>
      </c>
      <c r="Y286" s="2">
        <f>'Number of Firms per 1000 Capita'!Y286/'Number of Firms per 1000 Capita'!$F286</f>
        <v>1.152860802732707E-3</v>
      </c>
      <c r="Z286" s="2">
        <f>'Number of Firms per 1000 Capita'!Z286/'Number of Firms per 1000 Capita'!$F286</f>
        <v>1.868061485909479E-4</v>
      </c>
    </row>
    <row r="287" spans="1:26" x14ac:dyDescent="0.45">
      <c r="A287" s="2" t="s">
        <v>778</v>
      </c>
      <c r="B287" s="2">
        <v>3283665</v>
      </c>
      <c r="C287" s="2" t="s">
        <v>480</v>
      </c>
      <c r="D287" s="2">
        <v>32.715738000000002</v>
      </c>
      <c r="E287" s="2">
        <v>-117.1610838</v>
      </c>
      <c r="F287" s="3">
        <f t="shared" si="4"/>
        <v>1.0024919038690985</v>
      </c>
      <c r="G287" s="2">
        <f>'Number of Firms per 1000 Capita'!G287/'Number of Firms per 1000 Capita'!$F287</f>
        <v>3.003238452360662E-3</v>
      </c>
      <c r="H287" s="2">
        <f>'Number of Firms per 1000 Capita'!H287/'Number of Firms per 1000 Capita'!$F287</f>
        <v>3.579342082836203E-4</v>
      </c>
      <c r="I287" s="2">
        <f>'Number of Firms per 1000 Capita'!I287/'Number of Firms per 1000 Capita'!$F287</f>
        <v>5.2837906937105853E-4</v>
      </c>
      <c r="J287" s="2">
        <f>'Number of Firms per 1000 Capita'!J287/'Number of Firms per 1000 Capita'!$F287</f>
        <v>7.7964888358615994E-2</v>
      </c>
      <c r="K287" s="2">
        <f>'Number of Firms per 1000 Capita'!K287/'Number of Firms per 1000 Capita'!$F287</f>
        <v>2.0732912902675985E-2</v>
      </c>
      <c r="L287" s="2">
        <f>'Number of Firms per 1000 Capita'!L287/'Number of Firms per 1000 Capita'!$F287</f>
        <v>2.8576785409919894E-2</v>
      </c>
      <c r="M287" s="2">
        <f>'Number of Firms per 1000 Capita'!M287/'Number of Firms per 1000 Capita'!$F287</f>
        <v>8.2369183569115392E-2</v>
      </c>
      <c r="N287" s="2">
        <f>'Number of Firms per 1000 Capita'!N287/'Number of Firms per 1000 Capita'!$F287</f>
        <v>2.8518834157150161E-2</v>
      </c>
      <c r="O287" s="2">
        <f>'Number of Firms per 1000 Capita'!O287/'Number of Firms per 1000 Capita'!$F287</f>
        <v>1.6117266064428159E-2</v>
      </c>
      <c r="P287" s="2">
        <f>'Number of Firms per 1000 Capita'!P287/'Number of Firms per 1000 Capita'!$F287</f>
        <v>3.6325208794954836E-2</v>
      </c>
      <c r="Q287" s="2">
        <f>'Number of Firms per 1000 Capita'!Q287/'Number of Firms per 1000 Capita'!$F287</f>
        <v>0.1078847792739049</v>
      </c>
      <c r="R287" s="2">
        <f>'Number of Firms per 1000 Capita'!R287/'Number of Firms per 1000 Capita'!$F287</f>
        <v>0.20086926879154596</v>
      </c>
      <c r="S287" s="2">
        <f>'Number of Firms per 1000 Capita'!S287/'Number of Firms per 1000 Capita'!$F287</f>
        <v>8.10976649054031E-2</v>
      </c>
      <c r="T287" s="2">
        <f>'Number of Firms per 1000 Capita'!T287/'Number of Firms per 1000 Capita'!$F287</f>
        <v>2.668484745184933E-2</v>
      </c>
      <c r="U287" s="2">
        <f>'Number of Firms per 1000 Capita'!U287/'Number of Firms per 1000 Capita'!$F287</f>
        <v>8.8266575762740759E-2</v>
      </c>
      <c r="V287" s="2">
        <f>'Number of Firms per 1000 Capita'!V287/'Number of Firms per 1000 Capita'!$F287</f>
        <v>4.9272200443156638E-2</v>
      </c>
      <c r="W287" s="2">
        <f>'Number of Firms per 1000 Capita'!W287/'Number of Firms per 1000 Capita'!$F287</f>
        <v>2.7237088801772631E-2</v>
      </c>
      <c r="X287" s="2">
        <f>'Number of Firms per 1000 Capita'!X287/'Number of Firms per 1000 Capita'!$F287</f>
        <v>0.12527356400204537</v>
      </c>
      <c r="Y287" s="2">
        <f>'Number of Firms per 1000 Capita'!Y287/'Number of Firms per 1000 Capita'!$F287</f>
        <v>1.0090335776376342E-3</v>
      </c>
      <c r="Z287" s="2">
        <f>'Number of Firms per 1000 Capita'!Z287/'Number of Firms per 1000 Capita'!$F287</f>
        <v>4.022498721663542E-4</v>
      </c>
    </row>
    <row r="288" spans="1:26" x14ac:dyDescent="0.45">
      <c r="A288" s="2" t="s">
        <v>779</v>
      </c>
      <c r="B288" s="2">
        <v>4641820</v>
      </c>
      <c r="C288" s="2" t="s">
        <v>480</v>
      </c>
      <c r="D288" s="2">
        <v>37.774929499999999</v>
      </c>
      <c r="E288" s="2">
        <v>-122.4194155</v>
      </c>
      <c r="F288" s="3">
        <f t="shared" si="4"/>
        <v>1.0028444892521513</v>
      </c>
      <c r="G288" s="2">
        <f>'Number of Firms per 1000 Capita'!G288/'Number of Firms per 1000 Capita'!$F288</f>
        <v>1.4720178929599423E-3</v>
      </c>
      <c r="H288" s="2">
        <f>'Number of Firms per 1000 Capita'!H288/'Number of Firms per 1000 Capita'!$F288</f>
        <v>1.4423657339650655E-3</v>
      </c>
      <c r="I288" s="2">
        <f>'Number of Firms per 1000 Capita'!I288/'Number of Firms per 1000 Capita'!$F288</f>
        <v>4.2148425999860215E-4</v>
      </c>
      <c r="J288" s="2">
        <f>'Number of Firms per 1000 Capita'!J288/'Number of Firms per 1000 Capita'!$F288</f>
        <v>7.0353983238058124E-2</v>
      </c>
      <c r="K288" s="2">
        <f>'Number of Firms per 1000 Capita'!K288/'Number of Firms per 1000 Capita'!$F288</f>
        <v>1.8356804429185348E-2</v>
      </c>
      <c r="L288" s="2">
        <f>'Number of Firms per 1000 Capita'!L288/'Number of Firms per 1000 Capita'!$F288</f>
        <v>2.5562279064940345E-2</v>
      </c>
      <c r="M288" s="2">
        <f>'Number of Firms per 1000 Capita'!M288/'Number of Firms per 1000 Capita'!$F288</f>
        <v>6.6353059785106569E-2</v>
      </c>
      <c r="N288" s="2">
        <f>'Number of Firms per 1000 Capita'!N288/'Number of Firms per 1000 Capita'!$F288</f>
        <v>3.5902410508725148E-2</v>
      </c>
      <c r="O288" s="2">
        <f>'Number of Firms per 1000 Capita'!O288/'Number of Firms per 1000 Capita'!$F288</f>
        <v>2.3238820606556094E-2</v>
      </c>
      <c r="P288" s="2">
        <f>'Number of Firms per 1000 Capita'!P288/'Number of Firms per 1000 Capita'!$F288</f>
        <v>3.6827981471636649E-2</v>
      </c>
      <c r="Q288" s="2">
        <f>'Number of Firms per 1000 Capita'!Q288/'Number of Firms per 1000 Capita'!$F288</f>
        <v>9.7263317525908582E-2</v>
      </c>
      <c r="R288" s="2">
        <f>'Number of Firms per 1000 Capita'!R288/'Number of Firms per 1000 Capita'!$F288</f>
        <v>0.23743542712876026</v>
      </c>
      <c r="S288" s="2">
        <f>'Number of Firms per 1000 Capita'!S288/'Number of Firms per 1000 Capita'!$F288</f>
        <v>6.7886500007413031E-2</v>
      </c>
      <c r="T288" s="2">
        <f>'Number of Firms per 1000 Capita'!T288/'Number of Firms per 1000 Capita'!$F288</f>
        <v>3.2325089327128971E-2</v>
      </c>
      <c r="U288" s="2">
        <f>'Number of Firms per 1000 Capita'!U288/'Number of Firms per 1000 Capita'!$F288</f>
        <v>9.4247269353858271E-2</v>
      </c>
      <c r="V288" s="2">
        <f>'Number of Firms per 1000 Capita'!V288/'Number of Firms per 1000 Capita'!$F288</f>
        <v>6.1202056165425157E-2</v>
      </c>
      <c r="W288" s="2">
        <f>'Number of Firms per 1000 Capita'!W288/'Number of Firms per 1000 Capita'!$F288</f>
        <v>3.3989846253555611E-2</v>
      </c>
      <c r="X288" s="2">
        <f>'Number of Firms per 1000 Capita'!X288/'Number of Firms per 1000 Capita'!$F288</f>
        <v>9.6757112811638901E-2</v>
      </c>
      <c r="Y288" s="2">
        <f>'Number of Firms per 1000 Capita'!Y288/'Number of Firms per 1000 Capita'!$F288</f>
        <v>1.3724713591914278E-3</v>
      </c>
      <c r="Z288" s="2">
        <f>'Number of Firms per 1000 Capita'!Z288/'Number of Firms per 1000 Capita'!$F288</f>
        <v>4.341923281392635E-4</v>
      </c>
    </row>
    <row r="289" spans="1:26" x14ac:dyDescent="0.45">
      <c r="A289" s="2" t="s">
        <v>780</v>
      </c>
      <c r="B289" s="2">
        <v>1969897</v>
      </c>
      <c r="C289" s="2" t="s">
        <v>480</v>
      </c>
      <c r="D289" s="2">
        <v>37.339385700000001</v>
      </c>
      <c r="E289" s="2">
        <v>-121.89495549999999</v>
      </c>
      <c r="F289" s="3">
        <f t="shared" si="4"/>
        <v>1.0028993841803848</v>
      </c>
      <c r="G289" s="2">
        <f>'Number of Firms per 1000 Capita'!G289/'Number of Firms per 1000 Capita'!$F289</f>
        <v>2.7616035271847217E-3</v>
      </c>
      <c r="H289" s="2">
        <f>'Number of Firms per 1000 Capita'!H289/'Number of Firms per 1000 Capita'!$F289</f>
        <v>2.1505762825581674E-3</v>
      </c>
      <c r="I289" s="2">
        <f>'Number of Firms per 1000 Capita'!I289/'Number of Firms per 1000 Capita'!$F289</f>
        <v>6.2300817099178105E-4</v>
      </c>
      <c r="J289" s="2">
        <f>'Number of Firms per 1000 Capita'!J289/'Number of Firms per 1000 Capita'!$F289</f>
        <v>6.129441928449908E-2</v>
      </c>
      <c r="K289" s="2">
        <f>'Number of Firms per 1000 Capita'!K289/'Number of Firms per 1000 Capita'!$F289</f>
        <v>2.7454292765916658E-2</v>
      </c>
      <c r="L289" s="2">
        <f>'Number of Firms per 1000 Capita'!L289/'Number of Firms per 1000 Capita'!$F289</f>
        <v>2.9179546162509281E-2</v>
      </c>
      <c r="M289" s="2">
        <f>'Number of Firms per 1000 Capita'!M289/'Number of Firms per 1000 Capita'!$F289</f>
        <v>7.5419931469101198E-2</v>
      </c>
      <c r="N289" s="2">
        <f>'Number of Firms per 1000 Capita'!N289/'Number of Firms per 1000 Capita'!$F289</f>
        <v>2.846069058059569E-2</v>
      </c>
      <c r="O289" s="2">
        <f>'Number of Firms per 1000 Capita'!O289/'Number of Firms per 1000 Capita'!$F289</f>
        <v>2.0978602065511703E-2</v>
      </c>
      <c r="P289" s="2">
        <f>'Number of Firms per 1000 Capita'!P289/'Number of Firms per 1000 Capita'!$F289</f>
        <v>3.7092948026741429E-2</v>
      </c>
      <c r="Q289" s="2">
        <f>'Number of Firms per 1000 Capita'!Q289/'Number of Firms per 1000 Capita'!$F289</f>
        <v>0.10411425011381881</v>
      </c>
      <c r="R289" s="2">
        <f>'Number of Firms per 1000 Capita'!R289/'Number of Firms per 1000 Capita'!$F289</f>
        <v>0.24638176023770156</v>
      </c>
      <c r="S289" s="2">
        <f>'Number of Firms per 1000 Capita'!S289/'Number of Firms per 1000 Capita'!$F289</f>
        <v>6.237270265736946E-2</v>
      </c>
      <c r="T289" s="2">
        <f>'Number of Firms per 1000 Capita'!T289/'Number of Firms per 1000 Capita'!$F289</f>
        <v>3.528981860877483E-2</v>
      </c>
      <c r="U289" s="2">
        <f>'Number of Firms per 1000 Capita'!U289/'Number of Firms per 1000 Capita'!$F289</f>
        <v>9.1821819663096341E-2</v>
      </c>
      <c r="V289" s="2">
        <f>'Number of Firms per 1000 Capita'!V289/'Number of Firms per 1000 Capita'!$F289</f>
        <v>3.944120959432583E-2</v>
      </c>
      <c r="W289" s="2">
        <f>'Number of Firms per 1000 Capita'!W289/'Number of Firms per 1000 Capita'!$F289</f>
        <v>2.9389212373900749E-2</v>
      </c>
      <c r="X289" s="2">
        <f>'Number of Firms per 1000 Capita'!X289/'Number of Firms per 1000 Capita'!$F289</f>
        <v>0.10729518606378645</v>
      </c>
      <c r="Y289" s="2">
        <f>'Number of Firms per 1000 Capita'!Y289/'Number of Firms per 1000 Capita'!$F289</f>
        <v>1.1381880046965229E-3</v>
      </c>
      <c r="Z289" s="2">
        <f>'Number of Firms per 1000 Capita'!Z289/'Number of Firms per 1000 Capita'!$F289</f>
        <v>2.3961852730453116E-4</v>
      </c>
    </row>
    <row r="290" spans="1:26" x14ac:dyDescent="0.45">
      <c r="A290" s="2" t="s">
        <v>781</v>
      </c>
      <c r="B290" s="2">
        <v>280119</v>
      </c>
      <c r="C290" s="2" t="s">
        <v>480</v>
      </c>
      <c r="D290" s="2">
        <v>35.2827524</v>
      </c>
      <c r="E290" s="2">
        <v>-120.6596156</v>
      </c>
      <c r="F290" s="3">
        <f t="shared" si="4"/>
        <v>1.0006637322713616</v>
      </c>
      <c r="G290" s="2">
        <f>'Number of Firms per 1000 Capita'!G290/'Number of Firms per 1000 Capita'!$F290</f>
        <v>1.4881576189478097E-2</v>
      </c>
      <c r="H290" s="2">
        <f>'Number of Firms per 1000 Capita'!H290/'Number of Firms per 1000 Capita'!$F290</f>
        <v>3.7727939635296579E-3</v>
      </c>
      <c r="I290" s="2">
        <f>'Number of Firms per 1000 Capita'!I290/'Number of Firms per 1000 Capita'!$F290</f>
        <v>0</v>
      </c>
      <c r="J290" s="2">
        <f>'Number of Firms per 1000 Capita'!J290/'Number of Firms per 1000 Capita'!$F290</f>
        <v>0.12551526584224132</v>
      </c>
      <c r="K290" s="2">
        <f>'Number of Firms per 1000 Capita'!K290/'Number of Firms per 1000 Capita'!$F290</f>
        <v>3.8496471738978549E-2</v>
      </c>
      <c r="L290" s="2">
        <f>'Number of Firms per 1000 Capita'!L290/'Number of Firms per 1000 Capita'!$F290</f>
        <v>2.3545028994620278E-2</v>
      </c>
      <c r="M290" s="2">
        <f>'Number of Firms per 1000 Capita'!M290/'Number of Firms per 1000 Capita'!$F290</f>
        <v>0.10294836861594354</v>
      </c>
      <c r="N290" s="2">
        <f>'Number of Firms per 1000 Capita'!N290/'Number of Firms per 1000 Capita'!$F290</f>
        <v>2.1099699573814013E-2</v>
      </c>
      <c r="O290" s="2">
        <f>'Number of Firms per 1000 Capita'!O290/'Number of Firms per 1000 Capita'!$F290</f>
        <v>1.1667714664989868E-2</v>
      </c>
      <c r="P290" s="2">
        <f>'Number of Firms per 1000 Capita'!P290/'Number of Firms per 1000 Capita'!$F290</f>
        <v>2.4802626982463494E-2</v>
      </c>
      <c r="Q290" s="2">
        <f>'Number of Firms per 1000 Capita'!Q290/'Number of Firms per 1000 Capita'!$F290</f>
        <v>9.5856913295605389E-2</v>
      </c>
      <c r="R290" s="2">
        <f>'Number of Firms per 1000 Capita'!R290/'Number of Firms per 1000 Capita'!$F290</f>
        <v>0.1569202822608817</v>
      </c>
      <c r="S290" s="2">
        <f>'Number of Firms per 1000 Capita'!S290/'Number of Firms per 1000 Capita'!$F290</f>
        <v>6.7316425627052326E-2</v>
      </c>
      <c r="T290" s="2">
        <f>'Number of Firms per 1000 Capita'!T290/'Number of Firms per 1000 Capita'!$F290</f>
        <v>2.6549290854467965E-2</v>
      </c>
      <c r="U290" s="2">
        <f>'Number of Firms per 1000 Capita'!U290/'Number of Firms per 1000 Capita'!$F290</f>
        <v>8.275693425557186E-2</v>
      </c>
      <c r="V290" s="2">
        <f>'Number of Firms per 1000 Capita'!V290/'Number of Firms per 1000 Capita'!$F290</f>
        <v>4.5028994620275271E-2</v>
      </c>
      <c r="W290" s="2">
        <f>'Number of Firms per 1000 Capita'!W290/'Number of Firms per 1000 Capita'!$F290</f>
        <v>4.5448193949556348E-2</v>
      </c>
      <c r="X290" s="2">
        <f>'Number of Firms per 1000 Capita'!X290/'Number of Firms per 1000 Capita'!$F290</f>
        <v>0.11311395235100957</v>
      </c>
      <c r="Y290" s="2">
        <f>'Number of Firms per 1000 Capita'!Y290/'Number of Firms per 1000 Capita'!$F290</f>
        <v>9.4319849088241449E-4</v>
      </c>
      <c r="Z290" s="2">
        <f>'Number of Firms per 1000 Capita'!Z290/'Number of Firms per 1000 Capita'!$F290</f>
        <v>0</v>
      </c>
    </row>
    <row r="291" spans="1:26" x14ac:dyDescent="0.45">
      <c r="A291" s="2" t="s">
        <v>782</v>
      </c>
      <c r="B291" s="2">
        <v>273263</v>
      </c>
      <c r="C291" s="2" t="s">
        <v>480</v>
      </c>
      <c r="D291" s="2">
        <v>36.974117100000001</v>
      </c>
      <c r="E291" s="2">
        <v>-122.03079630000001</v>
      </c>
      <c r="F291" s="3">
        <f t="shared" si="4"/>
        <v>1.0018426260833959</v>
      </c>
      <c r="G291" s="2">
        <f>'Number of Firms per 1000 Capita'!G291/'Number of Firms per 1000 Capita'!$F291</f>
        <v>4.8454241452262339E-3</v>
      </c>
      <c r="H291" s="2">
        <f>'Number of Firms per 1000 Capita'!H291/'Number of Firms per 1000 Capita'!$F291</f>
        <v>0</v>
      </c>
      <c r="I291" s="2">
        <f>'Number of Firms per 1000 Capita'!I291/'Number of Firms per 1000 Capita'!$F291</f>
        <v>0</v>
      </c>
      <c r="J291" s="2">
        <f>'Number of Firms per 1000 Capita'!J291/'Number of Firms per 1000 Capita'!$F291</f>
        <v>0.11113765099297074</v>
      </c>
      <c r="K291" s="2">
        <f>'Number of Firms per 1000 Capita'!K291/'Number of Firms per 1000 Capita'!$F291</f>
        <v>2.7537023135194162E-2</v>
      </c>
      <c r="L291" s="2">
        <f>'Number of Firms per 1000 Capita'!L291/'Number of Firms per 1000 Capita'!$F291</f>
        <v>2.5387292704565616E-2</v>
      </c>
      <c r="M291" s="2">
        <f>'Number of Firms per 1000 Capita'!M291/'Number of Firms per 1000 Capita'!$F291</f>
        <v>8.9947451033917977E-2</v>
      </c>
      <c r="N291" s="2">
        <f>'Number of Firms per 1000 Capita'!N291/'Number of Firms per 1000 Capita'!$F291</f>
        <v>1.5355217361632431E-2</v>
      </c>
      <c r="O291" s="2">
        <f>'Number of Firms per 1000 Capita'!O291/'Number of Firms per 1000 Capita'!$F291</f>
        <v>1.5662321708865081E-2</v>
      </c>
      <c r="P291" s="2">
        <f>'Number of Firms per 1000 Capita'!P291/'Number of Firms per 1000 Capita'!$F291</f>
        <v>2.8492458882140179E-2</v>
      </c>
      <c r="Q291" s="2">
        <f>'Number of Firms per 1000 Capita'!Q291/'Number of Firms per 1000 Capita'!$F291</f>
        <v>8.807070224527401E-2</v>
      </c>
      <c r="R291" s="2">
        <f>'Number of Firms per 1000 Capita'!R291/'Number of Firms per 1000 Capita'!$F291</f>
        <v>0.19883300348051594</v>
      </c>
      <c r="S291" s="2">
        <f>'Number of Firms per 1000 Capita'!S291/'Number of Firms per 1000 Capita'!$F291</f>
        <v>6.9098478127345944E-2</v>
      </c>
      <c r="T291" s="2">
        <f>'Number of Firms per 1000 Capita'!T291/'Number of Firms per 1000 Capita'!$F291</f>
        <v>3.1665870470210883E-2</v>
      </c>
      <c r="U291" s="2">
        <f>'Number of Firms per 1000 Capita'!U291/'Number of Firms per 1000 Capita'!$F291</f>
        <v>0.10854432539411724</v>
      </c>
      <c r="V291" s="2">
        <f>'Number of Firms per 1000 Capita'!V291/'Number of Firms per 1000 Capita'!$F291</f>
        <v>6.7324097454446188E-2</v>
      </c>
      <c r="W291" s="2">
        <f>'Number of Firms per 1000 Capita'!W291/'Number of Firms per 1000 Capita'!$F291</f>
        <v>2.7775882071930665E-2</v>
      </c>
      <c r="X291" s="2">
        <f>'Number of Firms per 1000 Capita'!X291/'Number of Firms per 1000 Capita'!$F291</f>
        <v>9.073227325462363E-2</v>
      </c>
      <c r="Y291" s="2">
        <f>'Number of Firms per 1000 Capita'!Y291/'Number of Firms per 1000 Capita'!$F291</f>
        <v>1.4331536204190269E-3</v>
      </c>
      <c r="Z291" s="2">
        <f>'Number of Firms per 1000 Capita'!Z291/'Number of Firms per 1000 Capita'!$F291</f>
        <v>0</v>
      </c>
    </row>
    <row r="292" spans="1:26" x14ac:dyDescent="0.45">
      <c r="A292" s="2" t="s">
        <v>783</v>
      </c>
      <c r="B292" s="2">
        <v>147514</v>
      </c>
      <c r="C292" s="2" t="s">
        <v>453</v>
      </c>
      <c r="D292" s="2">
        <v>35.686975199999999</v>
      </c>
      <c r="E292" s="2">
        <v>-105.937799</v>
      </c>
      <c r="F292" s="3">
        <f t="shared" si="4"/>
        <v>0.99915602911699553</v>
      </c>
      <c r="G292" s="2">
        <f>'Number of Firms per 1000 Capita'!G292/'Number of Firms per 1000 Capita'!$F292</f>
        <v>4.694588036712734E-3</v>
      </c>
      <c r="H292" s="2">
        <f>'Number of Firms per 1000 Capita'!H292/'Number of Firms per 1000 Capita'!$F292</f>
        <v>0</v>
      </c>
      <c r="I292" s="2">
        <f>'Number of Firms per 1000 Capita'!I292/'Number of Firms per 1000 Capita'!$F292</f>
        <v>0</v>
      </c>
      <c r="J292" s="2">
        <f>'Number of Firms per 1000 Capita'!J292/'Number of Firms per 1000 Capita'!$F292</f>
        <v>8.4449836480641416E-2</v>
      </c>
      <c r="K292" s="2">
        <f>'Number of Firms per 1000 Capita'!K292/'Number of Firms per 1000 Capita'!$F292</f>
        <v>2.5371874670323875E-2</v>
      </c>
      <c r="L292" s="2">
        <f>'Number of Firms per 1000 Capita'!L292/'Number of Firms per 1000 Capita'!$F292</f>
        <v>2.0835531174174492E-2</v>
      </c>
      <c r="M292" s="2">
        <f>'Number of Firms per 1000 Capita'!M292/'Number of Firms per 1000 Capita'!$F292</f>
        <v>9.5368709779512617E-2</v>
      </c>
      <c r="N292" s="2">
        <f>'Number of Firms per 1000 Capita'!N292/'Number of Firms per 1000 Capita'!$F292</f>
        <v>1.2501318704504697E-2</v>
      </c>
      <c r="O292" s="2">
        <f>'Number of Firms per 1000 Capita'!O292/'Number of Firms per 1000 Capita'!$F292</f>
        <v>1.9358582128916554E-2</v>
      </c>
      <c r="P292" s="2">
        <f>'Number of Firms per 1000 Capita'!P292/'Number of Firms per 1000 Capita'!$F292</f>
        <v>3.428631712205929E-2</v>
      </c>
      <c r="Q292" s="2">
        <f>'Number of Firms per 1000 Capita'!Q292/'Number of Firms per 1000 Capita'!$F292</f>
        <v>9.5843443401202669E-2</v>
      </c>
      <c r="R292" s="2">
        <f>'Number of Firms per 1000 Capita'!R292/'Number of Firms per 1000 Capita'!$F292</f>
        <v>0.19079016773921301</v>
      </c>
      <c r="S292" s="2">
        <f>'Number of Firms per 1000 Capita'!S292/'Number of Firms per 1000 Capita'!$F292</f>
        <v>4.8053592151070794E-2</v>
      </c>
      <c r="T292" s="2">
        <f>'Number of Firms per 1000 Capita'!T292/'Number of Firms per 1000 Capita'!$F292</f>
        <v>3.7345711572950739E-2</v>
      </c>
      <c r="U292" s="2">
        <f>'Number of Firms per 1000 Capita'!U292/'Number of Firms per 1000 Capita'!$F292</f>
        <v>0.10016879417660092</v>
      </c>
      <c r="V292" s="2">
        <f>'Number of Firms per 1000 Capita'!V292/'Number of Firms per 1000 Capita'!$F292</f>
        <v>0.10069627597847876</v>
      </c>
      <c r="W292" s="2">
        <f>'Number of Firms per 1000 Capita'!W292/'Number of Firms per 1000 Capita'!$F292</f>
        <v>2.3842177444878154E-2</v>
      </c>
      <c r="X292" s="2">
        <f>'Number of Firms per 1000 Capita'!X292/'Number of Firms per 1000 Capita'!$F292</f>
        <v>0.10554910855575485</v>
      </c>
      <c r="Y292" s="2">
        <f>'Number of Firms per 1000 Capita'!Y292/'Number of Firms per 1000 Capita'!$F292</f>
        <v>0</v>
      </c>
      <c r="Z292" s="2">
        <f>'Number of Firms per 1000 Capita'!Z292/'Number of Firms per 1000 Capita'!$F292</f>
        <v>0</v>
      </c>
    </row>
    <row r="293" spans="1:26" x14ac:dyDescent="0.45">
      <c r="A293" s="2" t="s">
        <v>784</v>
      </c>
      <c r="B293" s="2">
        <v>442996</v>
      </c>
      <c r="C293" s="2" t="s">
        <v>480</v>
      </c>
      <c r="D293" s="2">
        <v>34.953033699999999</v>
      </c>
      <c r="E293" s="2">
        <v>-120.4357191</v>
      </c>
      <c r="F293" s="3">
        <f t="shared" si="4"/>
        <v>1.0018523617612456</v>
      </c>
      <c r="G293" s="2">
        <f>'Number of Firms per 1000 Capita'!G293/'Number of Firms per 1000 Capita'!$F293</f>
        <v>6.9338406468247024E-3</v>
      </c>
      <c r="H293" s="2">
        <f>'Number of Firms per 1000 Capita'!H293/'Number of Firms per 1000 Capita'!$F293</f>
        <v>4.4807129089589224E-3</v>
      </c>
      <c r="I293" s="2">
        <f>'Number of Firms per 1000 Capita'!I293/'Number of Firms per 1000 Capita'!$F293</f>
        <v>0</v>
      </c>
      <c r="J293" s="2">
        <f>'Number of Firms per 1000 Capita'!J293/'Number of Firms per 1000 Capita'!$F293</f>
        <v>8.8612981551478148E-2</v>
      </c>
      <c r="K293" s="2">
        <f>'Number of Firms per 1000 Capita'!K293/'Number of Firms per 1000 Capita'!$F293</f>
        <v>2.4230894390347694E-2</v>
      </c>
      <c r="L293" s="2">
        <f>'Number of Firms per 1000 Capita'!L293/'Number of Firms per 1000 Capita'!$F293</f>
        <v>2.5056947608200458E-2</v>
      </c>
      <c r="M293" s="2">
        <f>'Number of Firms per 1000 Capita'!M293/'Number of Firms per 1000 Capita'!$F293</f>
        <v>8.6460236801922455E-2</v>
      </c>
      <c r="N293" s="2">
        <f>'Number of Firms per 1000 Capita'!N293/'Number of Firms per 1000 Capita'!$F293</f>
        <v>2.0501138952164009E-2</v>
      </c>
      <c r="O293" s="2">
        <f>'Number of Firms per 1000 Capita'!O293/'Number of Firms per 1000 Capita'!$F293</f>
        <v>1.7422213321985531E-2</v>
      </c>
      <c r="P293" s="2">
        <f>'Number of Firms per 1000 Capita'!P293/'Number of Firms per 1000 Capita'!$F293</f>
        <v>2.6283511477133346E-2</v>
      </c>
      <c r="Q293" s="2">
        <f>'Number of Firms per 1000 Capita'!Q293/'Number of Firms per 1000 Capita'!$F293</f>
        <v>9.4695737064757576E-2</v>
      </c>
      <c r="R293" s="2">
        <f>'Number of Firms per 1000 Capita'!R293/'Number of Firms per 1000 Capita'!$F293</f>
        <v>0.19457308067786427</v>
      </c>
      <c r="S293" s="2">
        <f>'Number of Firms per 1000 Capita'!S293/'Number of Firms per 1000 Capita'!$F293</f>
        <v>7.8725374852937499E-2</v>
      </c>
      <c r="T293" s="2">
        <f>'Number of Firms per 1000 Capita'!T293/'Number of Firms per 1000 Capita'!$F293</f>
        <v>2.7660266840221284E-2</v>
      </c>
      <c r="U293" s="2">
        <f>'Number of Firms per 1000 Capita'!U293/'Number of Firms per 1000 Capita'!$F293</f>
        <v>9.6222683922000563E-2</v>
      </c>
      <c r="V293" s="2">
        <f>'Number of Firms per 1000 Capita'!V293/'Number of Firms per 1000 Capita'!$F293</f>
        <v>5.2516959122881679E-2</v>
      </c>
      <c r="W293" s="2">
        <f>'Number of Firms per 1000 Capita'!W293/'Number of Firms per 1000 Capita'!$F293</f>
        <v>3.7673033117224461E-2</v>
      </c>
      <c r="X293" s="2">
        <f>'Number of Firms per 1000 Capita'!X293/'Number of Firms per 1000 Capita'!$F293</f>
        <v>0.11825076973140755</v>
      </c>
      <c r="Y293" s="2">
        <f>'Number of Firms per 1000 Capita'!Y293/'Number of Firms per 1000 Capita'!$F293</f>
        <v>1.5519787729354928E-3</v>
      </c>
      <c r="Z293" s="2">
        <f>'Number of Firms per 1000 Capita'!Z293/'Number of Firms per 1000 Capita'!$F293</f>
        <v>0</v>
      </c>
    </row>
    <row r="294" spans="1:26" x14ac:dyDescent="0.45">
      <c r="A294" s="2" t="s">
        <v>785</v>
      </c>
      <c r="B294" s="2">
        <v>500943</v>
      </c>
      <c r="C294" s="2" t="s">
        <v>480</v>
      </c>
      <c r="D294" s="2">
        <v>38.440429000000002</v>
      </c>
      <c r="E294" s="2">
        <v>-122.7140548</v>
      </c>
      <c r="F294" s="3">
        <f t="shared" si="4"/>
        <v>1.001982067012742</v>
      </c>
      <c r="G294" s="2">
        <f>'Number of Firms per 1000 Capita'!G294/'Number of Firms per 1000 Capita'!$F294</f>
        <v>8.7777253421425193E-3</v>
      </c>
      <c r="H294" s="2">
        <f>'Number of Firms per 1000 Capita'!H294/'Number of Firms per 1000 Capita'!$F294</f>
        <v>4.7192071731949034E-4</v>
      </c>
      <c r="I294" s="2">
        <f>'Number of Firms per 1000 Capita'!I294/'Number of Firms per 1000 Capita'!$F294</f>
        <v>1.0759792354884379E-3</v>
      </c>
      <c r="J294" s="2">
        <f>'Number of Firms per 1000 Capita'!J294/'Number of Firms per 1000 Capita'!$F294</f>
        <v>0.10984426616328458</v>
      </c>
      <c r="K294" s="2">
        <f>'Number of Firms per 1000 Capita'!K294/'Number of Firms per 1000 Capita'!$F294</f>
        <v>3.9112789051439355E-2</v>
      </c>
      <c r="L294" s="2">
        <f>'Number of Firms per 1000 Capita'!L294/'Number of Firms per 1000 Capita'!$F294</f>
        <v>2.5313827277017462E-2</v>
      </c>
      <c r="M294" s="2">
        <f>'Number of Firms per 1000 Capita'!M294/'Number of Firms per 1000 Capita'!$F294</f>
        <v>8.0075507314771116E-2</v>
      </c>
      <c r="N294" s="2">
        <f>'Number of Firms per 1000 Capita'!N294/'Number of Firms per 1000 Capita'!$F294</f>
        <v>2.1934874941009912E-2</v>
      </c>
      <c r="O294" s="2">
        <f>'Number of Firms per 1000 Capita'!O294/'Number of Firms per 1000 Capita'!$F294</f>
        <v>1.2609721566776781E-2</v>
      </c>
      <c r="P294" s="2">
        <f>'Number of Firms per 1000 Capita'!P294/'Number of Firms per 1000 Capita'!$F294</f>
        <v>2.5521472392638037E-2</v>
      </c>
      <c r="Q294" s="2">
        <f>'Number of Firms per 1000 Capita'!Q294/'Number of Firms per 1000 Capita'!$F294</f>
        <v>8.8985370457763086E-2</v>
      </c>
      <c r="R294" s="2">
        <f>'Number of Firms per 1000 Capita'!R294/'Number of Firms per 1000 Capita'!$F294</f>
        <v>0.19820670127418594</v>
      </c>
      <c r="S294" s="2">
        <f>'Number of Firms per 1000 Capita'!S294/'Number of Firms per 1000 Capita'!$F294</f>
        <v>7.7659273242095331E-2</v>
      </c>
      <c r="T294" s="2">
        <f>'Number of Firms per 1000 Capita'!T294/'Number of Firms per 1000 Capita'!$F294</f>
        <v>2.7843322321849929E-2</v>
      </c>
      <c r="U294" s="2">
        <f>'Number of Firms per 1000 Capita'!U294/'Number of Firms per 1000 Capita'!$F294</f>
        <v>8.5757432751297782E-2</v>
      </c>
      <c r="V294" s="2">
        <f>'Number of Firms per 1000 Capita'!V294/'Number of Firms per 1000 Capita'!$F294</f>
        <v>5.4063237376120808E-2</v>
      </c>
      <c r="W294" s="2">
        <f>'Number of Firms per 1000 Capita'!W294/'Number of Firms per 1000 Capita'!$F294</f>
        <v>3.4582350165172249E-2</v>
      </c>
      <c r="X294" s="2">
        <f>'Number of Firms per 1000 Capita'!X294/'Number of Firms per 1000 Capita'!$F294</f>
        <v>0.10914582350165172</v>
      </c>
      <c r="Y294" s="2">
        <f>'Number of Firms per 1000 Capita'!Y294/'Number of Firms per 1000 Capita'!$F294</f>
        <v>1.0004719207173196E-3</v>
      </c>
      <c r="Z294" s="2">
        <f>'Number of Firms per 1000 Capita'!Z294/'Number of Firms per 1000 Capita'!$F294</f>
        <v>0</v>
      </c>
    </row>
    <row r="295" spans="1:26" x14ac:dyDescent="0.45">
      <c r="A295" s="2" t="s">
        <v>786</v>
      </c>
      <c r="B295" s="2">
        <v>377476</v>
      </c>
      <c r="C295" s="2" t="s">
        <v>449</v>
      </c>
      <c r="D295" s="2">
        <v>32.0835407</v>
      </c>
      <c r="E295" s="2">
        <v>-81.099834200000004</v>
      </c>
      <c r="F295" s="3">
        <f t="shared" si="4"/>
        <v>1.0023892048322507</v>
      </c>
      <c r="G295" s="2">
        <f>'Number of Firms per 1000 Capita'!G295/'Number of Firms per 1000 Capita'!$F295</f>
        <v>7.7060268533162835E-3</v>
      </c>
      <c r="H295" s="2">
        <f>'Number of Firms per 1000 Capita'!H295/'Number of Firms per 1000 Capita'!$F295</f>
        <v>0</v>
      </c>
      <c r="I295" s="2">
        <f>'Number of Firms per 1000 Capita'!I295/'Number of Firms per 1000 Capita'!$F295</f>
        <v>0</v>
      </c>
      <c r="J295" s="2">
        <f>'Number of Firms per 1000 Capita'!J295/'Number of Firms per 1000 Capita'!$F295</f>
        <v>8.8400578793283308E-2</v>
      </c>
      <c r="K295" s="2">
        <f>'Number of Firms per 1000 Capita'!K295/'Number of Firms per 1000 Capita'!$F295</f>
        <v>1.6085069152337046E-2</v>
      </c>
      <c r="L295" s="2">
        <f>'Number of Firms per 1000 Capita'!L295/'Number of Firms per 1000 Capita'!$F295</f>
        <v>2.7492680957027966E-2</v>
      </c>
      <c r="M295" s="2">
        <f>'Number of Firms per 1000 Capita'!M295/'Number of Firms per 1000 Capita'!$F295</f>
        <v>8.7693912575293589E-2</v>
      </c>
      <c r="N295" s="2">
        <f>'Number of Firms per 1000 Capita'!N295/'Number of Firms per 1000 Capita'!$F295</f>
        <v>7.4199952888918799E-2</v>
      </c>
      <c r="O295" s="2">
        <f>'Number of Firms per 1000 Capita'!O295/'Number of Firms per 1000 Capita'!$F295</f>
        <v>1.0936500992697782E-2</v>
      </c>
      <c r="P295" s="2">
        <f>'Number of Firms per 1000 Capita'!P295/'Number of Firms per 1000 Capita'!$F295</f>
        <v>3.7587912642595152E-2</v>
      </c>
      <c r="Q295" s="2">
        <f>'Number of Firms per 1000 Capita'!Q295/'Number of Firms per 1000 Capita'!$F295</f>
        <v>0.11108119931352425</v>
      </c>
      <c r="R295" s="2">
        <f>'Number of Firms per 1000 Capita'!R295/'Number of Firms per 1000 Capita'!$F295</f>
        <v>0.11135040549180604</v>
      </c>
      <c r="S295" s="2">
        <f>'Number of Firms per 1000 Capita'!S295/'Number of Firms per 1000 Capita'!$F295</f>
        <v>9.6039304102029141E-2</v>
      </c>
      <c r="T295" s="2">
        <f>'Number of Firms per 1000 Capita'!T295/'Number of Firms per 1000 Capita'!$F295</f>
        <v>1.5782212201770032E-2</v>
      </c>
      <c r="U295" s="2">
        <f>'Number of Firms per 1000 Capita'!U295/'Number of Firms per 1000 Capita'!$F295</f>
        <v>8.453073998048255E-2</v>
      </c>
      <c r="V295" s="2">
        <f>'Number of Firms per 1000 Capita'!V295/'Number of Firms per 1000 Capita'!$F295</f>
        <v>3.9135848167715447E-2</v>
      </c>
      <c r="W295" s="2">
        <f>'Number of Firms per 1000 Capita'!W295/'Number of Firms per 1000 Capita'!$F295</f>
        <v>3.873203890029276E-2</v>
      </c>
      <c r="X295" s="2">
        <f>'Number of Firms per 1000 Capita'!X295/'Number of Firms per 1000 Capita'!$F295</f>
        <v>0.15445704478917791</v>
      </c>
      <c r="Y295" s="2">
        <f>'Number of Firms per 1000 Capita'!Y295/'Number of Firms per 1000 Capita'!$F295</f>
        <v>1.1777770299828381E-3</v>
      </c>
      <c r="Z295" s="2">
        <f>'Number of Firms per 1000 Capita'!Z295/'Number of Firms per 1000 Capita'!$F295</f>
        <v>0</v>
      </c>
    </row>
    <row r="296" spans="1:26" x14ac:dyDescent="0.45">
      <c r="A296" s="2" t="s">
        <v>787</v>
      </c>
      <c r="B296" s="2">
        <v>557942</v>
      </c>
      <c r="C296" s="2" t="s">
        <v>459</v>
      </c>
      <c r="D296" s="2">
        <v>41.408968999999999</v>
      </c>
      <c r="E296" s="2">
        <v>75.662412200000006</v>
      </c>
      <c r="F296" s="3">
        <f t="shared" si="4"/>
        <v>1.0052868759598197</v>
      </c>
      <c r="G296" s="2">
        <f>'Number of Firms per 1000 Capita'!G296/'Number of Firms per 1000 Capita'!$F296</f>
        <v>2.6182623801012054E-3</v>
      </c>
      <c r="H296" s="2">
        <f>'Number of Firms per 1000 Capita'!H296/'Number of Firms per 1000 Capita'!$F296</f>
        <v>2.9707207774225218E-3</v>
      </c>
      <c r="I296" s="2">
        <f>'Number of Firms per 1000 Capita'!I296/'Number of Firms per 1000 Capita'!$F296</f>
        <v>0</v>
      </c>
      <c r="J296" s="2">
        <f>'Number of Firms per 1000 Capita'!J296/'Number of Firms per 1000 Capita'!$F296</f>
        <v>0.102489866821077</v>
      </c>
      <c r="K296" s="2">
        <f>'Number of Firms per 1000 Capita'!K296/'Number of Firms per 1000 Capita'!$F296</f>
        <v>1.9435563052289721E-2</v>
      </c>
      <c r="L296" s="2">
        <f>'Number of Firms per 1000 Capita'!L296/'Number of Firms per 1000 Capita'!$F296</f>
        <v>3.3836006142846348E-2</v>
      </c>
      <c r="M296" s="2">
        <f>'Number of Firms per 1000 Capita'!M296/'Number of Firms per 1000 Capita'!$F296</f>
        <v>0.12341079026207798</v>
      </c>
      <c r="N296" s="2">
        <f>'Number of Firms per 1000 Capita'!N296/'Number of Firms per 1000 Capita'!$F296</f>
        <v>4.6650386445457062E-2</v>
      </c>
      <c r="O296" s="2">
        <f>'Number of Firms per 1000 Capita'!O296/'Number of Firms per 1000 Capita'!$F296</f>
        <v>1.2109463507968075E-2</v>
      </c>
      <c r="P296" s="2">
        <f>'Number of Firms per 1000 Capita'!P296/'Number of Firms per 1000 Capita'!$F296</f>
        <v>4.9595931623070917E-2</v>
      </c>
      <c r="Q296" s="2">
        <f>'Number of Firms per 1000 Capita'!Q296/'Number of Firms per 1000 Capita'!$F296</f>
        <v>8.9524432919614302E-2</v>
      </c>
      <c r="R296" s="2">
        <f>'Number of Firms per 1000 Capita'!R296/'Number of Firms per 1000 Capita'!$F296</f>
        <v>0.13088794340525162</v>
      </c>
      <c r="S296" s="2">
        <f>'Number of Firms per 1000 Capita'!S296/'Number of Firms per 1000 Capita'!$F296</f>
        <v>6.8729387477656639E-2</v>
      </c>
      <c r="T296" s="2">
        <f>'Number of Firms per 1000 Capita'!T296/'Number of Firms per 1000 Capita'!$F296</f>
        <v>1.7018705470657838E-2</v>
      </c>
      <c r="U296" s="2">
        <f>'Number of Firms per 1000 Capita'!U296/'Number of Firms per 1000 Capita'!$F296</f>
        <v>8.6830643740087088E-2</v>
      </c>
      <c r="V296" s="2">
        <f>'Number of Firms per 1000 Capita'!V296/'Number of Firms per 1000 Capita'!$F296</f>
        <v>3.3987059741698342E-2</v>
      </c>
      <c r="W296" s="2">
        <f>'Number of Firms per 1000 Capita'!W296/'Number of Firms per 1000 Capita'!$F296</f>
        <v>5.2390423201832778E-2</v>
      </c>
      <c r="X296" s="2">
        <f>'Number of Firms per 1000 Capita'!X296/'Number of Firms per 1000 Capita'!$F296</f>
        <v>0.13113969940333828</v>
      </c>
      <c r="Y296" s="2">
        <f>'Number of Firms per 1000 Capita'!Y296/'Number of Firms per 1000 Capita'!$F296</f>
        <v>1.6615895873719189E-3</v>
      </c>
      <c r="Z296" s="2">
        <f>'Number of Firms per 1000 Capita'!Z296/'Number of Firms per 1000 Capita'!$F296</f>
        <v>0</v>
      </c>
    </row>
    <row r="297" spans="1:26" x14ac:dyDescent="0.45">
      <c r="A297" s="2" t="s">
        <v>788</v>
      </c>
      <c r="B297" s="2">
        <v>3735216</v>
      </c>
      <c r="C297" s="2" t="s">
        <v>492</v>
      </c>
      <c r="D297" s="2">
        <v>47.606209499999999</v>
      </c>
      <c r="E297" s="2">
        <v>-122.3320708</v>
      </c>
      <c r="F297" s="3">
        <f t="shared" si="4"/>
        <v>1.0039946431736571</v>
      </c>
      <c r="G297" s="2">
        <f>'Number of Firms per 1000 Capita'!G297/'Number of Firms per 1000 Capita'!$F297</f>
        <v>8.9346086431342699E-3</v>
      </c>
      <c r="H297" s="2">
        <f>'Number of Firms per 1000 Capita'!H297/'Number of Firms per 1000 Capita'!$F297</f>
        <v>2.7571900294756744E-4</v>
      </c>
      <c r="I297" s="2">
        <f>'Number of Firms per 1000 Capita'!I297/'Number of Firms per 1000 Capita'!$F297</f>
        <v>4.2999034983489678E-4</v>
      </c>
      <c r="J297" s="2">
        <f>'Number of Firms per 1000 Capita'!J297/'Number of Firms per 1000 Capita'!$F297</f>
        <v>8.1576718812570156E-2</v>
      </c>
      <c r="K297" s="2">
        <f>'Number of Firms per 1000 Capita'!K297/'Number of Firms per 1000 Capita'!$F297</f>
        <v>2.6002927873221778E-2</v>
      </c>
      <c r="L297" s="2">
        <f>'Number of Firms per 1000 Capita'!L297/'Number of Firms per 1000 Capita'!$F297</f>
        <v>3.0893657806458391E-2</v>
      </c>
      <c r="M297" s="2">
        <f>'Number of Firms per 1000 Capita'!M297/'Number of Firms per 1000 Capita'!$F297</f>
        <v>8.357568158394002E-2</v>
      </c>
      <c r="N297" s="2">
        <f>'Number of Firms per 1000 Capita'!N297/'Number of Firms per 1000 Capita'!$F297</f>
        <v>3.9417970314254015E-2</v>
      </c>
      <c r="O297" s="2">
        <f>'Number of Firms per 1000 Capita'!O297/'Number of Firms per 1000 Capita'!$F297</f>
        <v>2.0068404571683657E-2</v>
      </c>
      <c r="P297" s="2">
        <f>'Number of Firms per 1000 Capita'!P297/'Number of Firms per 1000 Capita'!$F297</f>
        <v>3.242324179900085E-2</v>
      </c>
      <c r="Q297" s="2">
        <f>'Number of Firms per 1000 Capita'!Q297/'Number of Firms per 1000 Capita'!$F297</f>
        <v>0.10984119898377853</v>
      </c>
      <c r="R297" s="2">
        <f>'Number of Firms per 1000 Capita'!R297/'Number of Firms per 1000 Capita'!$F297</f>
        <v>0.19890500167400824</v>
      </c>
      <c r="S297" s="2">
        <f>'Number of Firms per 1000 Capita'!S297/'Number of Firms per 1000 Capita'!$F297</f>
        <v>6.5604710856107501E-2</v>
      </c>
      <c r="T297" s="2">
        <f>'Number of Firms per 1000 Capita'!T297/'Number of Firms per 1000 Capita'!$F297</f>
        <v>3.092319912820277E-2</v>
      </c>
      <c r="U297" s="2">
        <f>'Number of Firms per 1000 Capita'!U297/'Number of Firms per 1000 Capita'!$F297</f>
        <v>8.7114075455100484E-2</v>
      </c>
      <c r="V297" s="2">
        <f>'Number of Firms per 1000 Capita'!V297/'Number of Firms per 1000 Capita'!$F297</f>
        <v>5.564272069008528E-2</v>
      </c>
      <c r="W297" s="2">
        <f>'Number of Firms per 1000 Capita'!W297/'Number of Firms per 1000 Capita'!$F297</f>
        <v>3.2899185315993666E-2</v>
      </c>
      <c r="X297" s="2">
        <f>'Number of Firms per 1000 Capita'!X297/'Number of Firms per 1000 Capita'!$F297</f>
        <v>9.7384608314897356E-2</v>
      </c>
      <c r="Y297" s="2">
        <f>'Number of Firms per 1000 Capita'!Y297/'Number of Firms per 1000 Capita'!$F297</f>
        <v>1.7002671848433324E-3</v>
      </c>
      <c r="Z297" s="2">
        <f>'Number of Firms per 1000 Capita'!Z297/'Number of Firms per 1000 Capita'!$F297</f>
        <v>3.807548135942598E-4</v>
      </c>
    </row>
    <row r="298" spans="1:26" x14ac:dyDescent="0.45">
      <c r="A298" s="2" t="s">
        <v>789</v>
      </c>
      <c r="B298" s="2">
        <v>147981</v>
      </c>
      <c r="C298" s="2" t="s">
        <v>526</v>
      </c>
      <c r="D298" s="2">
        <v>27.816414999999999</v>
      </c>
      <c r="E298" s="2">
        <v>-80.470607799999996</v>
      </c>
      <c r="F298" s="3">
        <f t="shared" si="4"/>
        <v>0.99926881148630686</v>
      </c>
      <c r="G298" s="2">
        <f>'Number of Firms per 1000 Capita'!G298/'Number of Firms per 1000 Capita'!$F298</f>
        <v>9.3060356288221218E-3</v>
      </c>
      <c r="H298" s="2">
        <f>'Number of Firms per 1000 Capita'!H298/'Number of Firms per 1000 Capita'!$F298</f>
        <v>0</v>
      </c>
      <c r="I298" s="2">
        <f>'Number of Firms per 1000 Capita'!I298/'Number of Firms per 1000 Capita'!$F298</f>
        <v>0</v>
      </c>
      <c r="J298" s="2">
        <f>'Number of Firms per 1000 Capita'!J298/'Number of Firms per 1000 Capita'!$F298</f>
        <v>8.3023132145705933E-2</v>
      </c>
      <c r="K298" s="2">
        <f>'Number of Firms per 1000 Capita'!K298/'Number of Firms per 1000 Capita'!$F298</f>
        <v>1.814676947620314E-2</v>
      </c>
      <c r="L298" s="2">
        <f>'Number of Firms per 1000 Capita'!L298/'Number of Firms per 1000 Capita'!$F298</f>
        <v>3.1441106088806167E-2</v>
      </c>
      <c r="M298" s="2">
        <f>'Number of Firms per 1000 Capita'!M298/'Number of Firms per 1000 Capita'!$F298</f>
        <v>9.3259771337410258E-2</v>
      </c>
      <c r="N298" s="2">
        <f>'Number of Firms per 1000 Capita'!N298/'Number of Firms per 1000 Capita'!$F298</f>
        <v>2.8250465301781442E-2</v>
      </c>
      <c r="O298" s="2">
        <f>'Number of Firms per 1000 Capita'!O298/'Number of Firms per 1000 Capita'!$F298</f>
        <v>7.2454134538686519E-3</v>
      </c>
      <c r="P298" s="2">
        <f>'Number of Firms per 1000 Capita'!P298/'Number of Firms per 1000 Capita'!$F298</f>
        <v>4.9587875565009307E-2</v>
      </c>
      <c r="Q298" s="2">
        <f>'Number of Firms per 1000 Capita'!Q298/'Number of Firms per 1000 Capita'!$F298</f>
        <v>0.12217495346982185</v>
      </c>
      <c r="R298" s="2">
        <f>'Number of Firms per 1000 Capita'!R298/'Number of Firms per 1000 Capita'!$F298</f>
        <v>0.1324780643445892</v>
      </c>
      <c r="S298" s="2">
        <f>'Number of Firms per 1000 Capita'!S298/'Number of Firms per 1000 Capita'!$F298</f>
        <v>0.11399893645307101</v>
      </c>
      <c r="T298" s="2">
        <f>'Number of Firms per 1000 Capita'!T298/'Number of Firms per 1000 Capita'!$F298</f>
        <v>1.7216165913320924E-2</v>
      </c>
      <c r="U298" s="2">
        <f>'Number of Firms per 1000 Capita'!U298/'Number of Firms per 1000 Capita'!$F298</f>
        <v>0.10934591863865993</v>
      </c>
      <c r="V298" s="2">
        <f>'Number of Firms per 1000 Capita'!V298/'Number of Firms per 1000 Capita'!$F298</f>
        <v>3.5495878755650093E-2</v>
      </c>
      <c r="W298" s="2">
        <f>'Number of Firms per 1000 Capita'!W298/'Number of Firms per 1000 Capita'!$F298</f>
        <v>3.0111672427545866E-2</v>
      </c>
      <c r="X298" s="2">
        <f>'Number of Firms per 1000 Capita'!X298/'Number of Firms per 1000 Capita'!$F298</f>
        <v>0.11818665248604095</v>
      </c>
      <c r="Y298" s="2">
        <f>'Number of Firms per 1000 Capita'!Y298/'Number of Firms per 1000 Capita'!$F298</f>
        <v>0</v>
      </c>
      <c r="Z298" s="2">
        <f>'Number of Firms per 1000 Capita'!Z298/'Number of Firms per 1000 Capita'!$F298</f>
        <v>0</v>
      </c>
    </row>
    <row r="299" spans="1:26" x14ac:dyDescent="0.45">
      <c r="A299" s="2" t="s">
        <v>790</v>
      </c>
      <c r="B299" s="2">
        <v>115094</v>
      </c>
      <c r="C299" s="2" t="s">
        <v>468</v>
      </c>
      <c r="D299" s="2">
        <v>43.750828400000003</v>
      </c>
      <c r="E299" s="2">
        <v>-87.714529999999996</v>
      </c>
      <c r="F299" s="3">
        <f t="shared" si="4"/>
        <v>1.003998286448665</v>
      </c>
      <c r="G299" s="2">
        <f>'Number of Firms per 1000 Capita'!G299/'Number of Firms per 1000 Capita'!$F299</f>
        <v>1.5993145794659432E-2</v>
      </c>
      <c r="H299" s="2">
        <f>'Number of Firms per 1000 Capita'!H299/'Number of Firms per 1000 Capita'!$F299</f>
        <v>0</v>
      </c>
      <c r="I299" s="2">
        <f>'Number of Firms per 1000 Capita'!I299/'Number of Firms per 1000 Capita'!$F299</f>
        <v>0</v>
      </c>
      <c r="J299" s="2">
        <f>'Number of Firms per 1000 Capita'!J299/'Number of Firms per 1000 Capita'!$F299</f>
        <v>0.13637012708839069</v>
      </c>
      <c r="K299" s="2">
        <f>'Number of Firms per 1000 Capita'!K299/'Number of Firms per 1000 Capita'!$F299</f>
        <v>6.7256889904326711E-2</v>
      </c>
      <c r="L299" s="2">
        <f>'Number of Firms per 1000 Capita'!L299/'Number of Firms per 1000 Capita'!$F299</f>
        <v>2.8844780808225046E-2</v>
      </c>
      <c r="M299" s="2">
        <f>'Number of Firms per 1000 Capita'!M299/'Number of Firms per 1000 Capita'!$F299</f>
        <v>0.11395116378694846</v>
      </c>
      <c r="N299" s="2">
        <f>'Number of Firms per 1000 Capita'!N299/'Number of Firms per 1000 Capita'!$F299</f>
        <v>3.5127802370412679E-2</v>
      </c>
      <c r="O299" s="2">
        <f>'Number of Firms per 1000 Capita'!O299/'Number of Firms per 1000 Capita'!$F299</f>
        <v>1.2137655290589747E-2</v>
      </c>
      <c r="P299" s="2">
        <f>'Number of Firms per 1000 Capita'!P299/'Number of Firms per 1000 Capita'!$F299</f>
        <v>3.955447665286306E-2</v>
      </c>
      <c r="Q299" s="2">
        <f>'Number of Firms per 1000 Capita'!Q299/'Number of Firms per 1000 Capita'!$F299</f>
        <v>9.667285449093245E-2</v>
      </c>
      <c r="R299" s="2">
        <f>'Number of Firms per 1000 Capita'!R299/'Number of Firms per 1000 Capita'!$F299</f>
        <v>9.9385977438240763E-2</v>
      </c>
      <c r="S299" s="2">
        <f>'Number of Firms per 1000 Capita'!S299/'Number of Firms per 1000 Capita'!$F299</f>
        <v>6.682850207054121E-2</v>
      </c>
      <c r="T299" s="2">
        <f>'Number of Firms per 1000 Capita'!T299/'Number of Firms per 1000 Capita'!$F299</f>
        <v>2.3704126802798802E-2</v>
      </c>
      <c r="U299" s="2">
        <f>'Number of Firms per 1000 Capita'!U299/'Number of Firms per 1000 Capita'!$F299</f>
        <v>6.9970012851635024E-2</v>
      </c>
      <c r="V299" s="2">
        <f>'Number of Firms per 1000 Capita'!V299/'Number of Firms per 1000 Capita'!$F299</f>
        <v>5.1120948165072115E-2</v>
      </c>
      <c r="W299" s="2">
        <f>'Number of Firms per 1000 Capita'!W299/'Number of Firms per 1000 Capita'!$F299</f>
        <v>4.4266742824503783E-2</v>
      </c>
      <c r="X299" s="2">
        <f>'Number of Firms per 1000 Capita'!X299/'Number of Firms per 1000 Capita'!$F299</f>
        <v>0.10281308010852491</v>
      </c>
      <c r="Y299" s="2">
        <f>'Number of Firms per 1000 Capita'!Y299/'Number of Firms per 1000 Capita'!$F299</f>
        <v>0</v>
      </c>
      <c r="Z299" s="2">
        <f>'Number of Firms per 1000 Capita'!Z299/'Number of Firms per 1000 Capita'!$F299</f>
        <v>0</v>
      </c>
    </row>
    <row r="300" spans="1:26" x14ac:dyDescent="0.45">
      <c r="A300" s="2" t="s">
        <v>791</v>
      </c>
      <c r="B300" s="2">
        <v>126146</v>
      </c>
      <c r="C300" s="2" t="s">
        <v>445</v>
      </c>
      <c r="D300" s="2">
        <v>33.635661800000001</v>
      </c>
      <c r="E300" s="2">
        <v>-96.608880499999998</v>
      </c>
      <c r="F300" s="3">
        <f t="shared" si="4"/>
        <v>1.0011973440731468</v>
      </c>
      <c r="G300" s="2">
        <f>'Number of Firms per 1000 Capita'!G300/'Number of Firms per 1000 Capita'!$F300</f>
        <v>1.306193534342005E-2</v>
      </c>
      <c r="H300" s="2">
        <f>'Number of Firms per 1000 Capita'!H300/'Number of Firms per 1000 Capita'!$F300</f>
        <v>3.6355720039185802E-2</v>
      </c>
      <c r="I300" s="2">
        <f>'Number of Firms per 1000 Capita'!I300/'Number of Firms per 1000 Capita'!$F300</f>
        <v>3.918580603026015E-3</v>
      </c>
      <c r="J300" s="2">
        <f>'Number of Firms per 1000 Capita'!J300/'Number of Firms per 1000 Capita'!$F300</f>
        <v>0.14607597692391422</v>
      </c>
      <c r="K300" s="2">
        <f>'Number of Firms per 1000 Capita'!K300/'Number of Firms per 1000 Capita'!$F300</f>
        <v>1.9919451398715576E-2</v>
      </c>
      <c r="L300" s="2">
        <f>'Number of Firms per 1000 Capita'!L300/'Number of Firms per 1000 Capita'!$F300</f>
        <v>2.8736257755524106E-2</v>
      </c>
      <c r="M300" s="2">
        <f>'Number of Firms per 1000 Capita'!M300/'Number of Firms per 1000 Capita'!$F300</f>
        <v>0.10395123544138456</v>
      </c>
      <c r="N300" s="2">
        <f>'Number of Firms per 1000 Capita'!N300/'Number of Firms per 1000 Capita'!$F300</f>
        <v>3.7444214651137474E-2</v>
      </c>
      <c r="O300" s="2">
        <f>'Number of Firms per 1000 Capita'!O300/'Number of Firms per 1000 Capita'!$F300</f>
        <v>9.4699031239795367E-3</v>
      </c>
      <c r="P300" s="2">
        <f>'Number of Firms per 1000 Capita'!P300/'Number of Firms per 1000 Capita'!$F300</f>
        <v>3.1784042668988786E-2</v>
      </c>
      <c r="Q300" s="2">
        <f>'Number of Firms per 1000 Capita'!Q300/'Number of Firms per 1000 Capita'!$F300</f>
        <v>7.5976923914226613E-2</v>
      </c>
      <c r="R300" s="2">
        <f>'Number of Firms per 1000 Capita'!R300/'Number of Firms per 1000 Capita'!$F300</f>
        <v>0.10906716011755742</v>
      </c>
      <c r="S300" s="2">
        <f>'Number of Firms per 1000 Capita'!S300/'Number of Firms per 1000 Capita'!$F300</f>
        <v>9.459018177860018E-2</v>
      </c>
      <c r="T300" s="2">
        <f>'Number of Firms per 1000 Capita'!T300/'Number of Firms per 1000 Capita'!$F300</f>
        <v>9.0345052791988671E-3</v>
      </c>
      <c r="U300" s="2">
        <f>'Number of Firms per 1000 Capita'!U300/'Number of Firms per 1000 Capita'!$F300</f>
        <v>8.5773375421791656E-2</v>
      </c>
      <c r="V300" s="2">
        <f>'Number of Firms per 1000 Capita'!V300/'Number of Firms per 1000 Capita'!$F300</f>
        <v>3.167519320779362E-2</v>
      </c>
      <c r="W300" s="2">
        <f>'Number of Firms per 1000 Capita'!W300/'Number of Firms per 1000 Capita'!$F300</f>
        <v>3.3961031892892124E-2</v>
      </c>
      <c r="X300" s="2">
        <f>'Number of Firms per 1000 Capita'!X300/'Number of Firms per 1000 Capita'!$F300</f>
        <v>0.13040165451181016</v>
      </c>
      <c r="Y300" s="2">
        <f>'Number of Firms per 1000 Capita'!Y300/'Number of Firms per 1000 Capita'!$F300</f>
        <v>0</v>
      </c>
      <c r="Z300" s="2">
        <f>'Number of Firms per 1000 Capita'!Z300/'Number of Firms per 1000 Capita'!$F300</f>
        <v>0</v>
      </c>
    </row>
    <row r="301" spans="1:26" x14ac:dyDescent="0.45">
      <c r="A301" s="2" t="s">
        <v>792</v>
      </c>
      <c r="B301" s="2">
        <v>443974</v>
      </c>
      <c r="C301" s="2" t="s">
        <v>455</v>
      </c>
      <c r="D301" s="2">
        <v>32.525151600000001</v>
      </c>
      <c r="E301" s="2">
        <v>-93.750178899999995</v>
      </c>
      <c r="F301" s="3">
        <f t="shared" si="4"/>
        <v>1.0024169495011828</v>
      </c>
      <c r="G301" s="2">
        <f>'Number of Firms per 1000 Capita'!G301/'Number of Firms per 1000 Capita'!$F301</f>
        <v>1.0619150467962564E-2</v>
      </c>
      <c r="H301" s="2">
        <f>'Number of Firms per 1000 Capita'!H301/'Number of Firms per 1000 Capita'!$F301</f>
        <v>6.7623161575645366E-2</v>
      </c>
      <c r="I301" s="2">
        <f>'Number of Firms per 1000 Capita'!I301/'Number of Firms per 1000 Capita'!$F301</f>
        <v>1.3113236655353285E-3</v>
      </c>
      <c r="J301" s="2">
        <f>'Number of Firms per 1000 Capita'!J301/'Number of Firms per 1000 Capita'!$F301</f>
        <v>9.9094929548493263E-2</v>
      </c>
      <c r="K301" s="2">
        <f>'Number of Firms per 1000 Capita'!K301/'Number of Firms per 1000 Capita'!$F301</f>
        <v>1.7741437827830917E-2</v>
      </c>
      <c r="L301" s="2">
        <f>'Number of Firms per 1000 Capita'!L301/'Number of Firms per 1000 Capita'!$F301</f>
        <v>2.5017998560115186E-2</v>
      </c>
      <c r="M301" s="2">
        <f>'Number of Firms per 1000 Capita'!M301/'Number of Firms per 1000 Capita'!$F301</f>
        <v>0.10184613802324385</v>
      </c>
      <c r="N301" s="2">
        <f>'Number of Firms per 1000 Capita'!N301/'Number of Firms per 1000 Capita'!$F301</f>
        <v>3.370873187287874E-2</v>
      </c>
      <c r="O301" s="2">
        <f>'Number of Firms per 1000 Capita'!O301/'Number of Firms per 1000 Capita'!$F301</f>
        <v>8.6135966265555898E-3</v>
      </c>
      <c r="P301" s="2">
        <f>'Number of Firms per 1000 Capita'!P301/'Number of Firms per 1000 Capita'!$F301</f>
        <v>4.1859508382186564E-2</v>
      </c>
      <c r="Q301" s="2">
        <f>'Number of Firms per 1000 Capita'!Q301/'Number of Firms per 1000 Capita'!$F301</f>
        <v>7.865370770338373E-2</v>
      </c>
      <c r="R301" s="2">
        <f>'Number of Firms per 1000 Capita'!R301/'Number of Firms per 1000 Capita'!$F301</f>
        <v>9.829785045767768E-2</v>
      </c>
      <c r="S301" s="2">
        <f>'Number of Firms per 1000 Capita'!S301/'Number of Firms per 1000 Capita'!$F301</f>
        <v>9.0738455209297533E-2</v>
      </c>
      <c r="T301" s="2">
        <f>'Number of Firms per 1000 Capita'!T301/'Number of Firms per 1000 Capita'!$F301</f>
        <v>1.6970070965751313E-2</v>
      </c>
      <c r="U301" s="2">
        <f>'Number of Firms per 1000 Capita'!U301/'Number of Firms per 1000 Capita'!$F301</f>
        <v>0.10266892934279544</v>
      </c>
      <c r="V301" s="2">
        <f>'Number of Firms per 1000 Capita'!V301/'Number of Firms per 1000 Capita'!$F301</f>
        <v>3.2963077239535121E-2</v>
      </c>
      <c r="W301" s="2">
        <f>'Number of Firms per 1000 Capita'!W301/'Number of Firms per 1000 Capita'!$F301</f>
        <v>3.2191710377455517E-2</v>
      </c>
      <c r="X301" s="2">
        <f>'Number of Firms per 1000 Capita'!X301/'Number of Firms per 1000 Capita'!$F301</f>
        <v>0.14126298467551168</v>
      </c>
      <c r="Y301" s="2">
        <f>'Number of Firms per 1000 Capita'!Y301/'Number of Firms per 1000 Capita'!$F301</f>
        <v>1.2341869793273681E-3</v>
      </c>
      <c r="Z301" s="2">
        <f>'Number of Firms per 1000 Capita'!Z301/'Number of Firms per 1000 Capita'!$F301</f>
        <v>0</v>
      </c>
    </row>
    <row r="302" spans="1:26" x14ac:dyDescent="0.45">
      <c r="A302" s="2" t="s">
        <v>793</v>
      </c>
      <c r="B302" s="2">
        <v>168647</v>
      </c>
      <c r="C302" s="2" t="s">
        <v>462</v>
      </c>
      <c r="D302" s="2">
        <v>42.499994200000003</v>
      </c>
      <c r="E302" s="2">
        <v>96.400306900000004</v>
      </c>
      <c r="F302" s="3">
        <f t="shared" si="4"/>
        <v>1.0051751293782345</v>
      </c>
      <c r="G302" s="2">
        <f>'Number of Firms per 1000 Capita'!G302/'Number of Firms per 1000 Capita'!$F302</f>
        <v>1.530038250956274E-2</v>
      </c>
      <c r="H302" s="2">
        <f>'Number of Firms per 1000 Capita'!H302/'Number of Firms per 1000 Capita'!$F302</f>
        <v>0</v>
      </c>
      <c r="I302" s="2">
        <f>'Number of Firms per 1000 Capita'!I302/'Number of Firms per 1000 Capita'!$F302</f>
        <v>0</v>
      </c>
      <c r="J302" s="2">
        <f>'Number of Firms per 1000 Capita'!J302/'Number of Firms per 1000 Capita'!$F302</f>
        <v>0.11782794569864248</v>
      </c>
      <c r="K302" s="2">
        <f>'Number of Firms per 1000 Capita'!K302/'Number of Firms per 1000 Capita'!$F302</f>
        <v>1.9350483762094053E-2</v>
      </c>
      <c r="L302" s="2">
        <f>'Number of Firms per 1000 Capita'!L302/'Number of Firms per 1000 Capita'!$F302</f>
        <v>3.5175879396984924E-2</v>
      </c>
      <c r="M302" s="2">
        <f>'Number of Firms per 1000 Capita'!M302/'Number of Firms per 1000 Capita'!$F302</f>
        <v>0.13192829820745519</v>
      </c>
      <c r="N302" s="2">
        <f>'Number of Firms per 1000 Capita'!N302/'Number of Firms per 1000 Capita'!$F302</f>
        <v>5.3701342533563338E-2</v>
      </c>
      <c r="O302" s="2">
        <f>'Number of Firms per 1000 Capita'!O302/'Number of Firms per 1000 Capita'!$F302</f>
        <v>9.9752493812345303E-3</v>
      </c>
      <c r="P302" s="2">
        <f>'Number of Firms per 1000 Capita'!P302/'Number of Firms per 1000 Capita'!$F302</f>
        <v>5.895147378684467E-2</v>
      </c>
      <c r="Q302" s="2">
        <f>'Number of Firms per 1000 Capita'!Q302/'Number of Firms per 1000 Capita'!$F302</f>
        <v>8.130203255081378E-2</v>
      </c>
      <c r="R302" s="2">
        <f>'Number of Firms per 1000 Capita'!R302/'Number of Firms per 1000 Capita'!$F302</f>
        <v>7.1326783169579244E-2</v>
      </c>
      <c r="S302" s="2">
        <f>'Number of Firms per 1000 Capita'!S302/'Number of Firms per 1000 Capita'!$F302</f>
        <v>8.1152028800720019E-2</v>
      </c>
      <c r="T302" s="2">
        <f>'Number of Firms per 1000 Capita'!T302/'Number of Firms per 1000 Capita'!$F302</f>
        <v>1.3050326258156456E-2</v>
      </c>
      <c r="U302" s="2">
        <f>'Number of Firms per 1000 Capita'!U302/'Number of Firms per 1000 Capita'!$F302</f>
        <v>0.1111527788194705</v>
      </c>
      <c r="V302" s="2">
        <f>'Number of Firms per 1000 Capita'!V302/'Number of Firms per 1000 Capita'!$F302</f>
        <v>4.0951023775594397E-2</v>
      </c>
      <c r="W302" s="2">
        <f>'Number of Firms per 1000 Capita'!W302/'Number of Firms per 1000 Capita'!$F302</f>
        <v>3.8550963774094359E-2</v>
      </c>
      <c r="X302" s="2">
        <f>'Number of Firms per 1000 Capita'!X302/'Number of Firms per 1000 Capita'!$F302</f>
        <v>0.1230780769519238</v>
      </c>
      <c r="Y302" s="2">
        <f>'Number of Firms per 1000 Capita'!Y302/'Number of Firms per 1000 Capita'!$F302</f>
        <v>2.4000600015000378E-3</v>
      </c>
      <c r="Z302" s="2">
        <f>'Number of Firms per 1000 Capita'!Z302/'Number of Firms per 1000 Capita'!$F302</f>
        <v>0</v>
      </c>
    </row>
    <row r="303" spans="1:26" x14ac:dyDescent="0.45">
      <c r="A303" s="2" t="s">
        <v>794</v>
      </c>
      <c r="B303" s="2">
        <v>250564</v>
      </c>
      <c r="C303" s="2" t="s">
        <v>758</v>
      </c>
      <c r="D303" s="2">
        <v>43.544595899999997</v>
      </c>
      <c r="E303" s="2">
        <v>-96.731103399999995</v>
      </c>
      <c r="F303" s="3">
        <f t="shared" si="4"/>
        <v>1.0051801902380206</v>
      </c>
      <c r="G303" s="2">
        <f>'Number of Firms per 1000 Capita'!G303/'Number of Firms per 1000 Capita'!$F303</f>
        <v>1.0539007725628545E-2</v>
      </c>
      <c r="H303" s="2">
        <f>'Number of Firms per 1000 Capita'!H303/'Number of Firms per 1000 Capita'!$F303</f>
        <v>2.590095119010405E-3</v>
      </c>
      <c r="I303" s="2">
        <f>'Number of Firms per 1000 Capita'!I303/'Number of Firms per 1000 Capita'!$F303</f>
        <v>0</v>
      </c>
      <c r="J303" s="2">
        <f>'Number of Firms per 1000 Capita'!J303/'Number of Firms per 1000 Capita'!$F303</f>
        <v>0.12812039476622158</v>
      </c>
      <c r="K303" s="2">
        <f>'Number of Firms per 1000 Capita'!K303/'Number of Firms per 1000 Capita'!$F303</f>
        <v>2.1971151699191713E-2</v>
      </c>
      <c r="L303" s="2">
        <f>'Number of Firms per 1000 Capita'!L303/'Number of Firms per 1000 Capita'!$F303</f>
        <v>3.1527709552092172E-2</v>
      </c>
      <c r="M303" s="2">
        <f>'Number of Firms per 1000 Capita'!M303/'Number of Firms per 1000 Capita'!$F303</f>
        <v>0.12753985620506408</v>
      </c>
      <c r="N303" s="2">
        <f>'Number of Firms per 1000 Capita'!N303/'Number of Firms per 1000 Capita'!$F303</f>
        <v>4.6443084892600371E-2</v>
      </c>
      <c r="O303" s="2">
        <f>'Number of Firms per 1000 Capita'!O303/'Number of Firms per 1000 Capita'!$F303</f>
        <v>1.3397043719019336E-2</v>
      </c>
      <c r="P303" s="2">
        <f>'Number of Firms per 1000 Capita'!P303/'Number of Firms per 1000 Capita'!$F303</f>
        <v>6.1492430670298755E-2</v>
      </c>
      <c r="Q303" s="2">
        <f>'Number of Firms per 1000 Capita'!Q303/'Number of Firms per 1000 Capita'!$F303</f>
        <v>0.1002992006430581</v>
      </c>
      <c r="R303" s="2">
        <f>'Number of Firms per 1000 Capita'!R303/'Number of Firms per 1000 Capita'!$F303</f>
        <v>0.10324655026124235</v>
      </c>
      <c r="S303" s="2">
        <f>'Number of Firms per 1000 Capita'!S303/'Number of Firms per 1000 Capita'!$F303</f>
        <v>6.1179832983521636E-2</v>
      </c>
      <c r="T303" s="2">
        <f>'Number of Firms per 1000 Capita'!T303/'Number of Firms per 1000 Capita'!$F303</f>
        <v>1.8264636270263028E-2</v>
      </c>
      <c r="U303" s="2">
        <f>'Number of Firms per 1000 Capita'!U303/'Number of Firms per 1000 Capita'!$F303</f>
        <v>8.1677309873621221E-2</v>
      </c>
      <c r="V303" s="2">
        <f>'Number of Firms per 1000 Capita'!V303/'Number of Firms per 1000 Capita'!$F303</f>
        <v>4.5549948644665744E-2</v>
      </c>
      <c r="W303" s="2">
        <f>'Number of Firms per 1000 Capita'!W303/'Number of Firms per 1000 Capita'!$F303</f>
        <v>3.090251417853794E-2</v>
      </c>
      <c r="X303" s="2">
        <f>'Number of Firms per 1000 Capita'!X303/'Number of Firms per 1000 Capita'!$F303</f>
        <v>0.11771535747778324</v>
      </c>
      <c r="Y303" s="2">
        <f>'Number of Firms per 1000 Capita'!Y303/'Number of Firms per 1000 Capita'!$F303</f>
        <v>2.7240655562005985E-3</v>
      </c>
      <c r="Z303" s="2">
        <f>'Number of Firms per 1000 Capita'!Z303/'Number of Firms per 1000 Capita'!$F303</f>
        <v>0</v>
      </c>
    </row>
    <row r="304" spans="1:26" x14ac:dyDescent="0.45">
      <c r="A304" s="2" t="s">
        <v>795</v>
      </c>
      <c r="B304" s="2">
        <v>320010</v>
      </c>
      <c r="C304" s="2" t="s">
        <v>506</v>
      </c>
      <c r="D304" s="2">
        <v>41.676354500000002</v>
      </c>
      <c r="E304" s="2">
        <v>86.251989800000004</v>
      </c>
      <c r="F304" s="3">
        <f t="shared" si="4"/>
        <v>1.0025614980347126</v>
      </c>
      <c r="G304" s="2">
        <f>'Number of Firms per 1000 Capita'!G304/'Number of Firms per 1000 Capita'!$F304</f>
        <v>8.2144592147683614E-3</v>
      </c>
      <c r="H304" s="2">
        <f>'Number of Firms per 1000 Capita'!H304/'Number of Firms per 1000 Capita'!$F304</f>
        <v>0</v>
      </c>
      <c r="I304" s="2">
        <f>'Number of Firms per 1000 Capita'!I304/'Number of Firms per 1000 Capita'!$F304</f>
        <v>0</v>
      </c>
      <c r="J304" s="2">
        <f>'Number of Firms per 1000 Capita'!J304/'Number of Firms per 1000 Capita'!$F304</f>
        <v>0.10599302212604336</v>
      </c>
      <c r="K304" s="2">
        <f>'Number of Firms per 1000 Capita'!K304/'Number of Firms per 1000 Capita'!$F304</f>
        <v>3.2637018062977516E-2</v>
      </c>
      <c r="L304" s="2">
        <f>'Number of Firms per 1000 Capita'!L304/'Number of Firms per 1000 Capita'!$F304</f>
        <v>3.2902000618292626E-2</v>
      </c>
      <c r="M304" s="2">
        <f>'Number of Firms per 1000 Capita'!M304/'Number of Firms per 1000 Capita'!$F304</f>
        <v>0.10073753477896037</v>
      </c>
      <c r="N304" s="2">
        <f>'Number of Firms per 1000 Capita'!N304/'Number of Firms per 1000 Capita'!$F304</f>
        <v>4.5002870644349248E-2</v>
      </c>
      <c r="O304" s="2">
        <f>'Number of Firms per 1000 Capita'!O304/'Number of Firms per 1000 Capita'!$F304</f>
        <v>1.0687629731042704E-2</v>
      </c>
      <c r="P304" s="2">
        <f>'Number of Firms per 1000 Capita'!P304/'Number of Firms per 1000 Capita'!$F304</f>
        <v>3.6390937596608219E-2</v>
      </c>
      <c r="Q304" s="2">
        <f>'Number of Firms per 1000 Capita'!Q304/'Number of Firms per 1000 Capita'!$F304</f>
        <v>8.413196131254691E-2</v>
      </c>
      <c r="R304" s="2">
        <f>'Number of Firms per 1000 Capita'!R304/'Number of Firms per 1000 Capita'!$F304</f>
        <v>0.12056706266837432</v>
      </c>
      <c r="S304" s="2">
        <f>'Number of Firms per 1000 Capita'!S304/'Number of Firms per 1000 Capita'!$F304</f>
        <v>8.0952170648765615E-2</v>
      </c>
      <c r="T304" s="2">
        <f>'Number of Firms per 1000 Capita'!T304/'Number of Firms per 1000 Capita'!$F304</f>
        <v>2.8043987104182308E-2</v>
      </c>
      <c r="U304" s="2">
        <f>'Number of Firms per 1000 Capita'!U304/'Number of Firms per 1000 Capita'!$F304</f>
        <v>8.6958441902574748E-2</v>
      </c>
      <c r="V304" s="2">
        <f>'Number of Firms per 1000 Capita'!V304/'Number of Firms per 1000 Capita'!$F304</f>
        <v>4.6416110939363153E-2</v>
      </c>
      <c r="W304" s="2">
        <f>'Number of Firms per 1000 Capita'!W304/'Number of Firms per 1000 Capita'!$F304</f>
        <v>2.9148081084661923E-2</v>
      </c>
      <c r="X304" s="2">
        <f>'Number of Firms per 1000 Capita'!X304/'Number of Firms per 1000 Capita'!$F304</f>
        <v>0.15227664178774897</v>
      </c>
      <c r="Y304" s="2">
        <f>'Number of Firms per 1000 Capita'!Y304/'Number of Firms per 1000 Capita'!$F304</f>
        <v>1.5015678134522811E-3</v>
      </c>
      <c r="Z304" s="2">
        <f>'Number of Firms per 1000 Capita'!Z304/'Number of Firms per 1000 Capita'!$F304</f>
        <v>0</v>
      </c>
    </row>
    <row r="305" spans="1:26" x14ac:dyDescent="0.45">
      <c r="A305" s="2" t="s">
        <v>796</v>
      </c>
      <c r="B305" s="2">
        <v>325504</v>
      </c>
      <c r="C305" s="2" t="s">
        <v>477</v>
      </c>
      <c r="D305" s="2">
        <v>34.949567199999997</v>
      </c>
      <c r="E305" s="2">
        <v>-81.932048199999997</v>
      </c>
      <c r="F305" s="3">
        <f t="shared" si="4"/>
        <v>1.0054685449295651</v>
      </c>
      <c r="G305" s="2">
        <f>'Number of Firms per 1000 Capita'!G305/'Number of Firms per 1000 Capita'!$F305</f>
        <v>5.2935514918190565E-3</v>
      </c>
      <c r="H305" s="2">
        <f>'Number of Firms per 1000 Capita'!H305/'Number of Firms per 1000 Capita'!$F305</f>
        <v>0</v>
      </c>
      <c r="I305" s="2">
        <f>'Number of Firms per 1000 Capita'!I305/'Number of Firms per 1000 Capita'!$F305</f>
        <v>1.9686761746434507E-3</v>
      </c>
      <c r="J305" s="2">
        <f>'Number of Firms per 1000 Capita'!J305/'Number of Firms per 1000 Capita'!$F305</f>
        <v>0.1263015136932365</v>
      </c>
      <c r="K305" s="2">
        <f>'Number of Firms per 1000 Capita'!K305/'Number of Firms per 1000 Capita'!$F305</f>
        <v>2.3405372298538805E-2</v>
      </c>
      <c r="L305" s="2">
        <f>'Number of Firms per 1000 Capita'!L305/'Number of Firms per 1000 Capita'!$F305</f>
        <v>4.7073234753696735E-2</v>
      </c>
      <c r="M305" s="2">
        <f>'Number of Firms per 1000 Capita'!M305/'Number of Firms per 1000 Capita'!$F305</f>
        <v>0.1116020649225654</v>
      </c>
      <c r="N305" s="2">
        <f>'Number of Firms per 1000 Capita'!N305/'Number of Firms per 1000 Capita'!$F305</f>
        <v>5.2716773121007962E-2</v>
      </c>
      <c r="O305" s="2">
        <f>'Number of Firms per 1000 Capita'!O305/'Number of Firms per 1000 Capita'!$F305</f>
        <v>9.2746522005424797E-3</v>
      </c>
      <c r="P305" s="2">
        <f>'Number of Firms per 1000 Capita'!P305/'Number of Firms per 1000 Capita'!$F305</f>
        <v>3.2986263015136935E-2</v>
      </c>
      <c r="Q305" s="2">
        <f>'Number of Firms per 1000 Capita'!Q305/'Number of Firms per 1000 Capita'!$F305</f>
        <v>8.1021961676437132E-2</v>
      </c>
      <c r="R305" s="2">
        <f>'Number of Firms per 1000 Capita'!R305/'Number of Firms per 1000 Capita'!$F305</f>
        <v>9.2352786770496104E-2</v>
      </c>
      <c r="S305" s="2">
        <f>'Number of Firms per 1000 Capita'!S305/'Number of Firms per 1000 Capita'!$F305</f>
        <v>0.10950214366961239</v>
      </c>
      <c r="T305" s="2">
        <f>'Number of Firms per 1000 Capita'!T305/'Number of Firms per 1000 Capita'!$F305</f>
        <v>2.1217954326712748E-2</v>
      </c>
      <c r="U305" s="2">
        <f>'Number of Firms per 1000 Capita'!U305/'Number of Firms per 1000 Capita'!$F305</f>
        <v>6.0941464695073937E-2</v>
      </c>
      <c r="V305" s="2">
        <f>'Number of Firms per 1000 Capita'!V305/'Number of Firms per 1000 Capita'!$F305</f>
        <v>4.1254702948639421E-2</v>
      </c>
      <c r="W305" s="2">
        <f>'Number of Firms per 1000 Capita'!W305/'Number of Firms per 1000 Capita'!$F305</f>
        <v>2.62927640213492E-2</v>
      </c>
      <c r="X305" s="2">
        <f>'Number of Firms per 1000 Capita'!X305/'Number of Firms per 1000 Capita'!$F305</f>
        <v>0.15946277014611954</v>
      </c>
      <c r="Y305" s="2">
        <f>'Number of Firms per 1000 Capita'!Y305/'Number of Firms per 1000 Capita'!$F305</f>
        <v>2.7998950039373523E-3</v>
      </c>
      <c r="Z305" s="2">
        <f>'Number of Firms per 1000 Capita'!Z305/'Number of Firms per 1000 Capita'!$F305</f>
        <v>0</v>
      </c>
    </row>
    <row r="306" spans="1:26" x14ac:dyDescent="0.45">
      <c r="A306" s="2" t="s">
        <v>797</v>
      </c>
      <c r="B306" s="2">
        <v>547688</v>
      </c>
      <c r="C306" s="2" t="s">
        <v>492</v>
      </c>
      <c r="D306" s="2">
        <v>47.658780200000002</v>
      </c>
      <c r="E306" s="2">
        <v>-117.42604660000001</v>
      </c>
      <c r="F306" s="3">
        <f t="shared" si="4"/>
        <v>1.0032909498878082</v>
      </c>
      <c r="G306" s="2">
        <f>'Number of Firms per 1000 Capita'!G306/'Number of Firms per 1000 Capita'!$F306</f>
        <v>1.3462976813762153E-2</v>
      </c>
      <c r="H306" s="2">
        <f>'Number of Firms per 1000 Capita'!H306/'Number of Firms per 1000 Capita'!$F306</f>
        <v>1.3213662428322114E-3</v>
      </c>
      <c r="I306" s="2">
        <f>'Number of Firms per 1000 Capita'!I306/'Number of Firms per 1000 Capita'!$F306</f>
        <v>0</v>
      </c>
      <c r="J306" s="2">
        <f>'Number of Firms per 1000 Capita'!J306/'Number of Firms per 1000 Capita'!$F306</f>
        <v>0.10054849164796807</v>
      </c>
      <c r="K306" s="2">
        <f>'Number of Firms per 1000 Capita'!K306/'Number of Firms per 1000 Capita'!$F306</f>
        <v>2.8770880079780601E-2</v>
      </c>
      <c r="L306" s="2">
        <f>'Number of Firms per 1000 Capita'!L306/'Number of Firms per 1000 Capita'!$F306</f>
        <v>3.0964846671652953E-2</v>
      </c>
      <c r="M306" s="2">
        <f>'Number of Firms per 1000 Capita'!M306/'Number of Firms per 1000 Capita'!$F306</f>
        <v>0.11072051857392171</v>
      </c>
      <c r="N306" s="2">
        <f>'Number of Firms per 1000 Capita'!N306/'Number of Firms per 1000 Capita'!$F306</f>
        <v>3.861879830466218E-2</v>
      </c>
      <c r="O306" s="2">
        <f>'Number of Firms per 1000 Capita'!O306/'Number of Firms per 1000 Capita'!$F306</f>
        <v>1.525804038893044E-2</v>
      </c>
      <c r="P306" s="2">
        <f>'Number of Firms per 1000 Capita'!P306/'Number of Firms per 1000 Capita'!$F306</f>
        <v>4.4303166292695088E-2</v>
      </c>
      <c r="Q306" s="2">
        <f>'Number of Firms per 1000 Capita'!Q306/'Number of Firms per 1000 Capita'!$F306</f>
        <v>0.10658189977561705</v>
      </c>
      <c r="R306" s="2">
        <f>'Number of Firms per 1000 Capita'!R306/'Number of Firms per 1000 Capita'!$F306</f>
        <v>0.1425330341560708</v>
      </c>
      <c r="S306" s="2">
        <f>'Number of Firms per 1000 Capita'!S306/'Number of Firms per 1000 Capita'!$F306</f>
        <v>7.013213662428322E-2</v>
      </c>
      <c r="T306" s="2">
        <f>'Number of Firms per 1000 Capita'!T306/'Number of Firms per 1000 Capita'!$F306</f>
        <v>2.5430067314884067E-2</v>
      </c>
      <c r="U306" s="2">
        <f>'Number of Firms per 1000 Capita'!U306/'Number of Firms per 1000 Capita'!$F306</f>
        <v>8.9603590127150329E-2</v>
      </c>
      <c r="V306" s="2">
        <f>'Number of Firms per 1000 Capita'!V306/'Number of Firms per 1000 Capita'!$F306</f>
        <v>5.3477935676888556E-2</v>
      </c>
      <c r="W306" s="2">
        <f>'Number of Firms per 1000 Capita'!W306/'Number of Firms per 1000 Capita'!$F306</f>
        <v>2.732485664422837E-2</v>
      </c>
      <c r="X306" s="2">
        <f>'Number of Firms per 1000 Capita'!X306/'Number of Firms per 1000 Capita'!$F306</f>
        <v>0.10269259536275242</v>
      </c>
      <c r="Y306" s="2">
        <f>'Number of Firms per 1000 Capita'!Y306/'Number of Firms per 1000 Capita'!$F306</f>
        <v>1.5457491897282473E-3</v>
      </c>
      <c r="Z306" s="2">
        <f>'Number of Firms per 1000 Capita'!Z306/'Number of Firms per 1000 Capita'!$F306</f>
        <v>0</v>
      </c>
    </row>
    <row r="307" spans="1:26" x14ac:dyDescent="0.45">
      <c r="A307" s="2" t="s">
        <v>798</v>
      </c>
      <c r="B307" s="2">
        <v>210550</v>
      </c>
      <c r="C307" s="2" t="s">
        <v>504</v>
      </c>
      <c r="D307" s="2">
        <v>39.781721300000001</v>
      </c>
      <c r="E307" s="2">
        <v>-89.650148099999996</v>
      </c>
      <c r="F307" s="3">
        <f t="shared" si="4"/>
        <v>1.0022202486678509</v>
      </c>
      <c r="G307" s="2">
        <f>'Number of Firms per 1000 Capita'!G307/'Number of Firms per 1000 Capita'!$F307</f>
        <v>8.7541233189545806E-3</v>
      </c>
      <c r="H307" s="2">
        <f>'Number of Firms per 1000 Capita'!H307/'Number of Firms per 1000 Capita'!$F307</f>
        <v>0</v>
      </c>
      <c r="I307" s="2">
        <f>'Number of Firms per 1000 Capita'!I307/'Number of Firms per 1000 Capita'!$F307</f>
        <v>0</v>
      </c>
      <c r="J307" s="2">
        <f>'Number of Firms per 1000 Capita'!J307/'Number of Firms per 1000 Capita'!$F307</f>
        <v>9.7310327328089335E-2</v>
      </c>
      <c r="K307" s="2">
        <f>'Number of Firms per 1000 Capita'!K307/'Number of Firms per 1000 Capita'!$F307</f>
        <v>1.1608728749048466E-2</v>
      </c>
      <c r="L307" s="2">
        <f>'Number of Firms per 1000 Capita'!L307/'Number of Firms per 1000 Capita'!$F307</f>
        <v>2.3598071555442784E-2</v>
      </c>
      <c r="M307" s="2">
        <f>'Number of Firms per 1000 Capita'!M307/'Number of Firms per 1000 Capita'!$F307</f>
        <v>0.13740167470185236</v>
      </c>
      <c r="N307" s="2">
        <f>'Number of Firms per 1000 Capita'!N307/'Number of Firms per 1000 Capita'!$F307</f>
        <v>2.6452676985536668E-2</v>
      </c>
      <c r="O307" s="2">
        <f>'Number of Firms per 1000 Capita'!O307/'Number of Firms per 1000 Capita'!$F307</f>
        <v>1.2560263892413093E-2</v>
      </c>
      <c r="P307" s="2">
        <f>'Number of Firms per 1000 Capita'!P307/'Number of Firms per 1000 Capita'!$F307</f>
        <v>4.1042882517127635E-2</v>
      </c>
      <c r="Q307" s="2">
        <f>'Number of Firms per 1000 Capita'!Q307/'Number of Firms per 1000 Capita'!$F307</f>
        <v>8.963461050494799E-2</v>
      </c>
      <c r="R307" s="2">
        <f>'Number of Firms per 1000 Capita'!R307/'Number of Firms per 1000 Capita'!$F307</f>
        <v>0.11957624968282163</v>
      </c>
      <c r="S307" s="2">
        <f>'Number of Firms per 1000 Capita'!S307/'Number of Firms per 1000 Capita'!$F307</f>
        <v>6.204009134737376E-2</v>
      </c>
      <c r="T307" s="2">
        <f>'Number of Firms per 1000 Capita'!T307/'Number of Firms per 1000 Capita'!$F307</f>
        <v>2.4930220756153261E-2</v>
      </c>
      <c r="U307" s="2">
        <f>'Number of Firms per 1000 Capita'!U307/'Number of Firms per 1000 Capita'!$F307</f>
        <v>0.1097437198680538</v>
      </c>
      <c r="V307" s="2">
        <f>'Number of Firms per 1000 Capita'!V307/'Number of Firms per 1000 Capita'!$F307</f>
        <v>3.6221771124080183E-2</v>
      </c>
      <c r="W307" s="2">
        <f>'Number of Firms per 1000 Capita'!W307/'Number of Firms per 1000 Capita'!$F307</f>
        <v>3.3747779751332148E-2</v>
      </c>
      <c r="X307" s="2">
        <f>'Number of Firms per 1000 Capita'!X307/'Number of Firms per 1000 Capita'!$F307</f>
        <v>0.16480588683075362</v>
      </c>
      <c r="Y307" s="2">
        <f>'Number of Firms per 1000 Capita'!Y307/'Number of Firms per 1000 Capita'!$F307</f>
        <v>2.7911697538695766E-3</v>
      </c>
      <c r="Z307" s="2">
        <f>'Number of Firms per 1000 Capita'!Z307/'Number of Firms per 1000 Capita'!$F307</f>
        <v>0</v>
      </c>
    </row>
    <row r="308" spans="1:26" x14ac:dyDescent="0.45">
      <c r="A308" s="2" t="s">
        <v>799</v>
      </c>
      <c r="B308" s="2">
        <v>630385</v>
      </c>
      <c r="C308" s="2" t="s">
        <v>486</v>
      </c>
      <c r="D308" s="2">
        <v>39.781721300000001</v>
      </c>
      <c r="E308" s="2">
        <v>-89.650148099999996</v>
      </c>
      <c r="F308" s="3">
        <f t="shared" si="4"/>
        <v>1.0025636679520316</v>
      </c>
      <c r="G308" s="2">
        <f>'Number of Firms per 1000 Capita'!G308/'Number of Firms per 1000 Capita'!$F308</f>
        <v>7.3308191025043441E-3</v>
      </c>
      <c r="H308" s="2">
        <f>'Number of Firms per 1000 Capita'!H308/'Number of Firms per 1000 Capita'!$F308</f>
        <v>0</v>
      </c>
      <c r="I308" s="2">
        <f>'Number of Firms per 1000 Capita'!I308/'Number of Firms per 1000 Capita'!$F308</f>
        <v>9.958049069875843E-4</v>
      </c>
      <c r="J308" s="2">
        <f>'Number of Firms per 1000 Capita'!J308/'Number of Firms per 1000 Capita'!$F308</f>
        <v>0.12191194542141616</v>
      </c>
      <c r="K308" s="2">
        <f>'Number of Firms per 1000 Capita'!K308/'Number of Firms per 1000 Capita'!$F308</f>
        <v>2.9513962456036272E-2</v>
      </c>
      <c r="L308" s="2">
        <f>'Number of Firms per 1000 Capita'!L308/'Number of Firms per 1000 Capita'!$F308</f>
        <v>1.8729607186745198E-2</v>
      </c>
      <c r="M308" s="2">
        <f>'Number of Firms per 1000 Capita'!M308/'Number of Firms per 1000 Capita'!$F308</f>
        <v>9.1995423534895537E-2</v>
      </c>
      <c r="N308" s="2">
        <f>'Number of Firms per 1000 Capita'!N308/'Number of Firms per 1000 Capita'!$F308</f>
        <v>2.8242722149243608E-2</v>
      </c>
      <c r="O308" s="2">
        <f>'Number of Firms per 1000 Capita'!O308/'Number of Firms per 1000 Capita'!$F308</f>
        <v>1.3750582651807279E-2</v>
      </c>
      <c r="P308" s="2">
        <f>'Number of Firms per 1000 Capita'!P308/'Number of Firms per 1000 Capita'!$F308</f>
        <v>3.7056654943006057E-2</v>
      </c>
      <c r="Q308" s="2">
        <f>'Number of Firms per 1000 Capita'!Q308/'Number of Firms per 1000 Capita'!$F308</f>
        <v>8.8393575998983009E-2</v>
      </c>
      <c r="R308" s="2">
        <f>'Number of Firms per 1000 Capita'!R308/'Number of Firms per 1000 Capita'!$F308</f>
        <v>0.16079071147082502</v>
      </c>
      <c r="S308" s="2">
        <f>'Number of Firms per 1000 Capita'!S308/'Number of Firms per 1000 Capita'!$F308</f>
        <v>6.5468875799822024E-2</v>
      </c>
      <c r="T308" s="2">
        <f>'Number of Firms per 1000 Capita'!T308/'Number of Firms per 1000 Capita'!$F308</f>
        <v>3.2713250561464471E-2</v>
      </c>
      <c r="U308" s="2">
        <f>'Number of Firms per 1000 Capita'!U308/'Number of Firms per 1000 Capita'!$F308</f>
        <v>9.7228696131192005E-2</v>
      </c>
      <c r="V308" s="2">
        <f>'Number of Firms per 1000 Capita'!V308/'Number of Firms per 1000 Capita'!$F308</f>
        <v>6.0998347387601175E-2</v>
      </c>
      <c r="W308" s="2">
        <f>'Number of Firms per 1000 Capita'!W308/'Number of Firms per 1000 Capita'!$F308</f>
        <v>3.1145387516420188E-2</v>
      </c>
      <c r="X308" s="2">
        <f>'Number of Firms per 1000 Capita'!X308/'Number of Firms per 1000 Capita'!$F308</f>
        <v>0.1152379338107547</v>
      </c>
      <c r="Y308" s="2">
        <f>'Number of Firms per 1000 Capita'!Y308/'Number of Firms per 1000 Capita'!$F308</f>
        <v>1.0593669223272172E-3</v>
      </c>
      <c r="Z308" s="2">
        <f>'Number of Firms per 1000 Capita'!Z308/'Number of Firms per 1000 Capita'!$F308</f>
        <v>0</v>
      </c>
    </row>
    <row r="309" spans="1:26" x14ac:dyDescent="0.45">
      <c r="A309" s="2" t="s">
        <v>800</v>
      </c>
      <c r="B309" s="2">
        <v>455133</v>
      </c>
      <c r="C309" s="2" t="s">
        <v>552</v>
      </c>
      <c r="D309" s="2">
        <v>39.781721300000001</v>
      </c>
      <c r="E309" s="2">
        <v>-89.650148099999996</v>
      </c>
      <c r="F309" s="3">
        <f t="shared" si="4"/>
        <v>1.003221250340709</v>
      </c>
      <c r="G309" s="2">
        <f>'Number of Firms per 1000 Capita'!G309/'Number of Firms per 1000 Capita'!$F309</f>
        <v>1.0654904973114949E-2</v>
      </c>
      <c r="H309" s="2">
        <f>'Number of Firms per 1000 Capita'!H309/'Number of Firms per 1000 Capita'!$F309</f>
        <v>0</v>
      </c>
      <c r="I309" s="2">
        <f>'Number of Firms per 1000 Capita'!I309/'Number of Firms per 1000 Capita'!$F309</f>
        <v>1.6601828679039571E-3</v>
      </c>
      <c r="J309" s="2">
        <f>'Number of Firms per 1000 Capita'!J309/'Number of Firms per 1000 Capita'!$F309</f>
        <v>0.15030849666724486</v>
      </c>
      <c r="K309" s="2">
        <f>'Number of Firms per 1000 Capita'!K309/'Number of Firms per 1000 Capita'!$F309</f>
        <v>2.1755829224174246E-2</v>
      </c>
      <c r="L309" s="2">
        <f>'Number of Firms per 1000 Capita'!L309/'Number of Firms per 1000 Capita'!$F309</f>
        <v>2.792576256907104E-2</v>
      </c>
      <c r="M309" s="2">
        <f>'Number of Firms per 1000 Capita'!M309/'Number of Firms per 1000 Capita'!$F309</f>
        <v>0.11326411774908937</v>
      </c>
      <c r="N309" s="2">
        <f>'Number of Firms per 1000 Capita'!N309/'Number of Firms per 1000 Capita'!$F309</f>
        <v>5.2803726738855715E-2</v>
      </c>
      <c r="O309" s="2">
        <f>'Number of Firms per 1000 Capita'!O309/'Number of Firms per 1000 Capita'!$F309</f>
        <v>1.3900934162598808E-2</v>
      </c>
      <c r="P309" s="2">
        <f>'Number of Firms per 1000 Capita'!P309/'Number of Firms per 1000 Capita'!$F309</f>
        <v>4.2768292985107918E-2</v>
      </c>
      <c r="Q309" s="2">
        <f>'Number of Firms per 1000 Capita'!Q309/'Number of Firms per 1000 Capita'!$F309</f>
        <v>9.3143692544044407E-2</v>
      </c>
      <c r="R309" s="2">
        <f>'Number of Firms per 1000 Capita'!R309/'Number of Firms per 1000 Capita'!$F309</f>
        <v>9.767822186981194E-2</v>
      </c>
      <c r="S309" s="2">
        <f>'Number of Firms per 1000 Capita'!S309/'Number of Firms per 1000 Capita'!$F309</f>
        <v>7.6343633074807349E-2</v>
      </c>
      <c r="T309" s="2">
        <f>'Number of Firms per 1000 Capita'!T309/'Number of Firms per 1000 Capita'!$F309</f>
        <v>1.9847857868523427E-2</v>
      </c>
      <c r="U309" s="2">
        <f>'Number of Firms per 1000 Capita'!U309/'Number of Firms per 1000 Capita'!$F309</f>
        <v>7.7557796664766962E-2</v>
      </c>
      <c r="V309" s="2">
        <f>'Number of Firms per 1000 Capita'!V309/'Number of Firms per 1000 Capita'!$F309</f>
        <v>4.6534677998860179E-2</v>
      </c>
      <c r="W309" s="2">
        <f>'Number of Firms per 1000 Capita'!W309/'Number of Firms per 1000 Capita'!$F309</f>
        <v>2.227618504844265E-2</v>
      </c>
      <c r="X309" s="2">
        <f>'Number of Firms per 1000 Capita'!X309/'Number of Firms per 1000 Capita'!$F309</f>
        <v>0.13043585994994672</v>
      </c>
      <c r="Y309" s="2">
        <f>'Number of Firms per 1000 Capita'!Y309/'Number of Firms per 1000 Capita'!$F309</f>
        <v>2.0318655995242461E-3</v>
      </c>
      <c r="Z309" s="2">
        <f>'Number of Firms per 1000 Capita'!Z309/'Number of Firms per 1000 Capita'!$F309</f>
        <v>2.3292117848204776E-3</v>
      </c>
    </row>
    <row r="310" spans="1:26" x14ac:dyDescent="0.45">
      <c r="A310" s="2" t="s">
        <v>801</v>
      </c>
      <c r="B310" s="2">
        <v>135520</v>
      </c>
      <c r="C310" s="2" t="s">
        <v>447</v>
      </c>
      <c r="D310" s="2">
        <v>39.781721300000001</v>
      </c>
      <c r="E310" s="2">
        <v>-89.650148099999996</v>
      </c>
      <c r="F310" s="3">
        <f t="shared" si="4"/>
        <v>1.0026109660574414</v>
      </c>
      <c r="G310" s="2">
        <f>'Number of Firms per 1000 Capita'!G310/'Number of Firms per 1000 Capita'!$F310</f>
        <v>8.4004994891588164E-3</v>
      </c>
      <c r="H310" s="2">
        <f>'Number of Firms per 1000 Capita'!H310/'Number of Firms per 1000 Capita'!$F310</f>
        <v>0</v>
      </c>
      <c r="I310" s="2">
        <f>'Number of Firms per 1000 Capita'!I310/'Number of Firms per 1000 Capita'!$F310</f>
        <v>0</v>
      </c>
      <c r="J310" s="2">
        <f>'Number of Firms per 1000 Capita'!J310/'Number of Firms per 1000 Capita'!$F310</f>
        <v>0.13111590418889774</v>
      </c>
      <c r="K310" s="2">
        <f>'Number of Firms per 1000 Capita'!K310/'Number of Firms per 1000 Capita'!$F310</f>
        <v>2.8039505051651724E-2</v>
      </c>
      <c r="L310" s="2">
        <f>'Number of Firms per 1000 Capita'!L310/'Number of Firms per 1000 Capita'!$F310</f>
        <v>2.9742309002156887E-2</v>
      </c>
      <c r="M310" s="2">
        <f>'Number of Firms per 1000 Capita'!M310/'Number of Firms per 1000 Capita'!$F310</f>
        <v>0.11238506073334091</v>
      </c>
      <c r="N310" s="2">
        <f>'Number of Firms per 1000 Capita'!N310/'Number of Firms per 1000 Capita'!$F310</f>
        <v>4.8700192984447728E-2</v>
      </c>
      <c r="O310" s="2">
        <f>'Number of Firms per 1000 Capita'!O310/'Number of Firms per 1000 Capita'!$F310</f>
        <v>5.2219321148825075E-3</v>
      </c>
      <c r="P310" s="2">
        <f>'Number of Firms per 1000 Capita'!P310/'Number of Firms per 1000 Capita'!$F310</f>
        <v>4.0072652968554889E-2</v>
      </c>
      <c r="Q310" s="2">
        <f>'Number of Firms per 1000 Capita'!Q310/'Number of Firms per 1000 Capita'!$F310</f>
        <v>5.7327733000340567E-2</v>
      </c>
      <c r="R310" s="2">
        <f>'Number of Firms per 1000 Capita'!R310/'Number of Firms per 1000 Capita'!$F310</f>
        <v>7.0836644341014873E-2</v>
      </c>
      <c r="S310" s="2">
        <f>'Number of Firms per 1000 Capita'!S310/'Number of Firms per 1000 Capita'!$F310</f>
        <v>0.10795777046202748</v>
      </c>
      <c r="T310" s="2">
        <f>'Number of Firms per 1000 Capita'!T310/'Number of Firms per 1000 Capita'!$F310</f>
        <v>3.882393007151777E-2</v>
      </c>
      <c r="U310" s="2">
        <f>'Number of Firms per 1000 Capita'!U310/'Number of Firms per 1000 Capita'!$F310</f>
        <v>0.11510954705414918</v>
      </c>
      <c r="V310" s="2">
        <f>'Number of Firms per 1000 Capita'!V310/'Number of Firms per 1000 Capita'!$F310</f>
        <v>3.9391531388352823E-2</v>
      </c>
      <c r="W310" s="2">
        <f>'Number of Firms per 1000 Capita'!W310/'Number of Firms per 1000 Capita'!$F310</f>
        <v>3.3601997956635266E-2</v>
      </c>
      <c r="X310" s="2">
        <f>'Number of Firms per 1000 Capita'!X310/'Number of Firms per 1000 Capita'!$F310</f>
        <v>0.13588375525031218</v>
      </c>
      <c r="Y310" s="2">
        <f>'Number of Firms per 1000 Capita'!Y310/'Number of Firms per 1000 Capita'!$F310</f>
        <v>0</v>
      </c>
      <c r="Z310" s="2">
        <f>'Number of Firms per 1000 Capita'!Z310/'Number of Firms per 1000 Capita'!$F310</f>
        <v>0</v>
      </c>
    </row>
    <row r="311" spans="1:26" x14ac:dyDescent="0.45">
      <c r="A311" s="2" t="s">
        <v>802</v>
      </c>
      <c r="B311" s="2">
        <v>194660</v>
      </c>
      <c r="C311" s="2" t="s">
        <v>589</v>
      </c>
      <c r="D311" s="2">
        <v>45.557945099999998</v>
      </c>
      <c r="E311" s="2">
        <v>-94.163240400000007</v>
      </c>
      <c r="F311" s="3">
        <f t="shared" si="4"/>
        <v>1.0022819327970793</v>
      </c>
      <c r="G311" s="2">
        <f>'Number of Firms per 1000 Capita'!G311/'Number of Firms per 1000 Capita'!$F311</f>
        <v>1.2721775343716128E-2</v>
      </c>
      <c r="H311" s="2">
        <f>'Number of Firms per 1000 Capita'!H311/'Number of Firms per 1000 Capita'!$F311</f>
        <v>1.5403046380284102E-3</v>
      </c>
      <c r="I311" s="2">
        <f>'Number of Firms per 1000 Capita'!I311/'Number of Firms per 1000 Capita'!$F311</f>
        <v>0</v>
      </c>
      <c r="J311" s="2">
        <f>'Number of Firms per 1000 Capita'!J311/'Number of Firms per 1000 Capita'!$F311</f>
        <v>0.11729134576986706</v>
      </c>
      <c r="K311" s="2">
        <f>'Number of Firms per 1000 Capita'!K311/'Number of Firms per 1000 Capita'!$F311</f>
        <v>2.5158309087797367E-2</v>
      </c>
      <c r="L311" s="2">
        <f>'Number of Firms per 1000 Capita'!L311/'Number of Firms per 1000 Capita'!$F311</f>
        <v>2.6527468766044841E-2</v>
      </c>
      <c r="M311" s="2">
        <f>'Number of Firms per 1000 Capita'!M311/'Number of Firms per 1000 Capita'!$F311</f>
        <v>0.12425124080095842</v>
      </c>
      <c r="N311" s="2">
        <f>'Number of Firms per 1000 Capita'!N311/'Number of Firms per 1000 Capita'!$F311</f>
        <v>5.9102059444349368E-2</v>
      </c>
      <c r="O311" s="2">
        <f>'Number of Firms per 1000 Capita'!O311/'Number of Firms per 1000 Capita'!$F311</f>
        <v>1.4604369901306405E-2</v>
      </c>
      <c r="P311" s="2">
        <f>'Number of Firms per 1000 Capita'!P311/'Number of Firms per 1000 Capita'!$F311</f>
        <v>4.1873466826401959E-2</v>
      </c>
      <c r="Q311" s="2">
        <f>'Number of Firms per 1000 Capita'!Q311/'Number of Firms per 1000 Capita'!$F311</f>
        <v>0.12470762736037423</v>
      </c>
      <c r="R311" s="2">
        <f>'Number of Firms per 1000 Capita'!R311/'Number of Firms per 1000 Capita'!$F311</f>
        <v>0.10080438131097039</v>
      </c>
      <c r="S311" s="2">
        <f>'Number of Firms per 1000 Capita'!S311/'Number of Firms per 1000 Capita'!$F311</f>
        <v>5.2655599292600837E-2</v>
      </c>
      <c r="T311" s="2">
        <f>'Number of Firms per 1000 Capita'!T311/'Number of Firms per 1000 Capita'!$F311</f>
        <v>1.6886302698385532E-2</v>
      </c>
      <c r="U311" s="2">
        <f>'Number of Firms per 1000 Capita'!U311/'Number of Firms per 1000 Capita'!$F311</f>
        <v>9.7951965314621484E-2</v>
      </c>
      <c r="V311" s="2">
        <f>'Number of Firms per 1000 Capita'!V311/'Number of Firms per 1000 Capita'!$F311</f>
        <v>5.1856922813623141E-2</v>
      </c>
      <c r="W311" s="2">
        <f>'Number of Firms per 1000 Capita'!W311/'Number of Firms per 1000 Capita'!$F311</f>
        <v>2.6299275486336929E-2</v>
      </c>
      <c r="X311" s="2">
        <f>'Number of Firms per 1000 Capita'!X311/'Number of Firms per 1000 Capita'!$F311</f>
        <v>0.10804951794169662</v>
      </c>
      <c r="Y311" s="2">
        <f>'Number of Firms per 1000 Capita'!Y311/'Number of Firms per 1000 Capita'!$F311</f>
        <v>0</v>
      </c>
      <c r="Z311" s="2">
        <f>'Number of Firms per 1000 Capita'!Z311/'Number of Firms per 1000 Capita'!$F311</f>
        <v>0</v>
      </c>
    </row>
    <row r="312" spans="1:26" x14ac:dyDescent="0.45">
      <c r="A312" s="2" t="s">
        <v>803</v>
      </c>
      <c r="B312" s="2">
        <v>155577</v>
      </c>
      <c r="C312" s="2" t="s">
        <v>727</v>
      </c>
      <c r="D312" s="2">
        <v>37.096527799999997</v>
      </c>
      <c r="E312" s="2">
        <v>-113.5684164</v>
      </c>
      <c r="F312" s="3">
        <f t="shared" si="4"/>
        <v>0.99953847168194099</v>
      </c>
      <c r="G312" s="2">
        <f>'Number of Firms per 1000 Capita'!G312/'Number of Firms per 1000 Capita'!$F312</f>
        <v>4.6812157974550012E-3</v>
      </c>
      <c r="H312" s="2">
        <f>'Number of Firms per 1000 Capita'!H312/'Number of Firms per 1000 Capita'!$F312</f>
        <v>0</v>
      </c>
      <c r="I312" s="2">
        <f>'Number of Firms per 1000 Capita'!I312/'Number of Firms per 1000 Capita'!$F312</f>
        <v>0</v>
      </c>
      <c r="J312" s="2">
        <f>'Number of Firms per 1000 Capita'!J312/'Number of Firms per 1000 Capita'!$F312</f>
        <v>0.10331641062833784</v>
      </c>
      <c r="K312" s="2">
        <f>'Number of Firms per 1000 Capita'!K312/'Number of Firms per 1000 Capita'!$F312</f>
        <v>2.1955561416232609E-2</v>
      </c>
      <c r="L312" s="2">
        <f>'Number of Firms per 1000 Capita'!L312/'Number of Firms per 1000 Capita'!$F312</f>
        <v>2.2614887584888246E-2</v>
      </c>
      <c r="M312" s="2">
        <f>'Number of Firms per 1000 Capita'!M312/'Number of Firms per 1000 Capita'!$F312</f>
        <v>0.11676666446891278</v>
      </c>
      <c r="N312" s="2">
        <f>'Number of Firms per 1000 Capita'!N312/'Number of Firms per 1000 Capita'!$F312</f>
        <v>3.6131074042328744E-2</v>
      </c>
      <c r="O312" s="2">
        <f>'Number of Firms per 1000 Capita'!O312/'Number of Firms per 1000 Capita'!$F312</f>
        <v>2.4856596558317401E-2</v>
      </c>
      <c r="P312" s="2">
        <f>'Number of Firms per 1000 Capita'!P312/'Number of Firms per 1000 Capita'!$F312</f>
        <v>5.7954770224830227E-2</v>
      </c>
      <c r="Q312" s="2">
        <f>'Number of Firms per 1000 Capita'!Q312/'Number of Firms per 1000 Capita'!$F312</f>
        <v>0.14175512626096129</v>
      </c>
      <c r="R312" s="2">
        <f>'Number of Firms per 1000 Capita'!R312/'Number of Firms per 1000 Capita'!$F312</f>
        <v>0.13245862728291685</v>
      </c>
      <c r="S312" s="2">
        <f>'Number of Firms per 1000 Capita'!S312/'Number of Firms per 1000 Capita'!$F312</f>
        <v>6.797652798839586E-2</v>
      </c>
      <c r="T312" s="2">
        <f>'Number of Firms per 1000 Capita'!T312/'Number of Firms per 1000 Capita'!$F312</f>
        <v>2.129623524757698E-2</v>
      </c>
      <c r="U312" s="2">
        <f>'Number of Firms per 1000 Capita'!U312/'Number of Firms per 1000 Capita'!$F312</f>
        <v>8.5646469308366849E-2</v>
      </c>
      <c r="V312" s="2">
        <f>'Number of Firms per 1000 Capita'!V312/'Number of Firms per 1000 Capita'!$F312</f>
        <v>3.3625634601437332E-2</v>
      </c>
      <c r="W312" s="2">
        <f>'Number of Firms per 1000 Capita'!W312/'Number of Firms per 1000 Capita'!$F312</f>
        <v>2.5054394408914087E-2</v>
      </c>
      <c r="X312" s="2">
        <f>'Number of Firms per 1000 Capita'!X312/'Number of Firms per 1000 Capita'!$F312</f>
        <v>0.10344827586206898</v>
      </c>
      <c r="Y312" s="2">
        <f>'Number of Firms per 1000 Capita'!Y312/'Number of Firms per 1000 Capita'!$F312</f>
        <v>0</v>
      </c>
      <c r="Z312" s="2">
        <f>'Number of Firms per 1000 Capita'!Z312/'Number of Firms per 1000 Capita'!$F312</f>
        <v>0</v>
      </c>
    </row>
    <row r="313" spans="1:26" x14ac:dyDescent="0.45">
      <c r="A313" s="2" t="s">
        <v>804</v>
      </c>
      <c r="B313" s="2">
        <v>127137</v>
      </c>
      <c r="C313" s="2" t="s">
        <v>552</v>
      </c>
      <c r="D313" s="2">
        <v>39.767457800000003</v>
      </c>
      <c r="E313" s="2">
        <v>94.846681000000004</v>
      </c>
      <c r="F313" s="3">
        <f t="shared" si="4"/>
        <v>1.0023247704289202</v>
      </c>
      <c r="G313" s="2">
        <f>'Number of Firms per 1000 Capita'!G313/'Number of Firms per 1000 Capita'!$F313</f>
        <v>6.3931186795303969E-3</v>
      </c>
      <c r="H313" s="2">
        <f>'Number of Firms per 1000 Capita'!H313/'Number of Firms per 1000 Capita'!$F313</f>
        <v>0</v>
      </c>
      <c r="I313" s="2">
        <f>'Number of Firms per 1000 Capita'!I313/'Number of Firms per 1000 Capita'!$F313</f>
        <v>0</v>
      </c>
      <c r="J313" s="2">
        <f>'Number of Firms per 1000 Capita'!J313/'Number of Firms per 1000 Capita'!$F313</f>
        <v>0.10380099965128443</v>
      </c>
      <c r="K313" s="2">
        <f>'Number of Firms per 1000 Capita'!K313/'Number of Firms per 1000 Capita'!$F313</f>
        <v>2.3945135417877485E-2</v>
      </c>
      <c r="L313" s="2">
        <f>'Number of Firms per 1000 Capita'!L313/'Number of Firms per 1000 Capita'!$F313</f>
        <v>3.3592932697896087E-2</v>
      </c>
      <c r="M313" s="2">
        <f>'Number of Firms per 1000 Capita'!M313/'Number of Firms per 1000 Capita'!$F313</f>
        <v>0.18144833197721727</v>
      </c>
      <c r="N313" s="2">
        <f>'Number of Firms per 1000 Capita'!N313/'Number of Firms per 1000 Capita'!$F313</f>
        <v>6.4512379402534001E-2</v>
      </c>
      <c r="O313" s="2">
        <f>'Number of Firms per 1000 Capita'!O313/'Number of Firms per 1000 Capita'!$F313</f>
        <v>1.0345228408694642E-2</v>
      </c>
      <c r="P313" s="2">
        <f>'Number of Firms per 1000 Capita'!P313/'Number of Firms per 1000 Capita'!$F313</f>
        <v>5.8351737765895619E-2</v>
      </c>
      <c r="Q313" s="2">
        <f>'Number of Firms per 1000 Capita'!Q313/'Number of Firms per 1000 Capita'!$F313</f>
        <v>0.12855980471928399</v>
      </c>
      <c r="R313" s="2">
        <f>'Number of Firms per 1000 Capita'!R313/'Number of Firms per 1000 Capita'!$F313</f>
        <v>6.7185865395792174E-2</v>
      </c>
      <c r="S313" s="2">
        <f>'Number of Firms per 1000 Capita'!S313/'Number of Firms per 1000 Capita'!$F313</f>
        <v>6.7069626874346158E-2</v>
      </c>
      <c r="T313" s="2">
        <f>'Number of Firms per 1000 Capita'!T313/'Number of Firms per 1000 Capita'!$F313</f>
        <v>1.0810182494478671E-2</v>
      </c>
      <c r="U313" s="2">
        <f>'Number of Firms per 1000 Capita'!U313/'Number of Firms per 1000 Capita'!$F313</f>
        <v>8.3691735441125195E-2</v>
      </c>
      <c r="V313" s="2">
        <f>'Number of Firms per 1000 Capita'!V313/'Number of Firms per 1000 Capita'!$F313</f>
        <v>4.045100546321051E-2</v>
      </c>
      <c r="W313" s="2">
        <f>'Number of Firms per 1000 Capita'!W313/'Number of Firms per 1000 Capita'!$F313</f>
        <v>2.5107520632337559E-2</v>
      </c>
      <c r="X313" s="2">
        <f>'Number of Firms per 1000 Capita'!X313/'Number of Firms per 1000 Capita'!$F313</f>
        <v>9.705916540741602E-2</v>
      </c>
      <c r="Y313" s="2">
        <f>'Number of Firms per 1000 Capita'!Y313/'Number of Firms per 1000 Capita'!$F313</f>
        <v>0</v>
      </c>
      <c r="Z313" s="2">
        <f>'Number of Firms per 1000 Capita'!Z313/'Number of Firms per 1000 Capita'!$F313</f>
        <v>0</v>
      </c>
    </row>
    <row r="314" spans="1:26" x14ac:dyDescent="0.45">
      <c r="A314" s="2" t="s">
        <v>805</v>
      </c>
      <c r="B314" s="2">
        <v>2804998</v>
      </c>
      <c r="C314" s="2" t="s">
        <v>552</v>
      </c>
      <c r="D314" s="2">
        <v>38.627002500000003</v>
      </c>
      <c r="E314" s="2">
        <v>90.199404200000004</v>
      </c>
      <c r="F314" s="3">
        <f t="shared" si="4"/>
        <v>1.0045305189859643</v>
      </c>
      <c r="G314" s="2">
        <f>'Number of Firms per 1000 Capita'!G314/'Number of Firms per 1000 Capita'!$F314</f>
        <v>3.3685126754433685E-3</v>
      </c>
      <c r="H314" s="2">
        <f>'Number of Firms per 1000 Capita'!H314/'Number of Firms per 1000 Capita'!$F314</f>
        <v>1.3317375693613317E-3</v>
      </c>
      <c r="I314" s="2">
        <f>'Number of Firms per 1000 Capita'!I314/'Number of Firms per 1000 Capita'!$F314</f>
        <v>5.3965836144053965E-4</v>
      </c>
      <c r="J314" s="2">
        <f>'Number of Firms per 1000 Capita'!J314/'Number of Firms per 1000 Capita'!$F314</f>
        <v>0.10483298879338485</v>
      </c>
      <c r="K314" s="2">
        <f>'Number of Firms per 1000 Capita'!K314/'Number of Firms per 1000 Capita'!$F314</f>
        <v>2.20998803177021E-2</v>
      </c>
      <c r="L314" s="2">
        <f>'Number of Firms per 1000 Capita'!L314/'Number of Firms per 1000 Capita'!$F314</f>
        <v>2.6752257643346752E-2</v>
      </c>
      <c r="M314" s="2">
        <f>'Number of Firms per 1000 Capita'!M314/'Number of Firms per 1000 Capita'!$F314</f>
        <v>9.3917963224893916E-2</v>
      </c>
      <c r="N314" s="2">
        <f>'Number of Firms per 1000 Capita'!N314/'Number of Firms per 1000 Capita'!$F314</f>
        <v>3.8146012403438144E-2</v>
      </c>
      <c r="O314" s="2">
        <f>'Number of Firms per 1000 Capita'!O314/'Number of Firms per 1000 Capita'!$F314</f>
        <v>1.2581873571972583E-2</v>
      </c>
      <c r="P314" s="2">
        <f>'Number of Firms per 1000 Capita'!P314/'Number of Firms per 1000 Capita'!$F314</f>
        <v>4.6998150364486999E-2</v>
      </c>
      <c r="Q314" s="2">
        <f>'Number of Firms per 1000 Capita'!Q314/'Number of Firms per 1000 Capita'!$F314</f>
        <v>0.10364922206506365</v>
      </c>
      <c r="R314" s="2">
        <f>'Number of Firms per 1000 Capita'!R314/'Number of Firms per 1000 Capita'!$F314</f>
        <v>0.13271243607877273</v>
      </c>
      <c r="S314" s="2">
        <f>'Number of Firms per 1000 Capita'!S314/'Number of Firms per 1000 Capita'!$F314</f>
        <v>7.6609726906756603E-2</v>
      </c>
      <c r="T314" s="2">
        <f>'Number of Firms per 1000 Capita'!T314/'Number of Firms per 1000 Capita'!$F314</f>
        <v>2.5363942987705366E-2</v>
      </c>
      <c r="U314" s="2">
        <f>'Number of Firms per 1000 Capita'!U314/'Number of Firms per 1000 Capita'!$F314</f>
        <v>9.7586769665977596E-2</v>
      </c>
      <c r="V314" s="2">
        <f>'Number of Firms per 1000 Capita'!V314/'Number of Firms per 1000 Capita'!$F314</f>
        <v>4.7120008704167118E-2</v>
      </c>
      <c r="W314" s="2">
        <f>'Number of Firms per 1000 Capita'!W314/'Number of Firms per 1000 Capita'!$F314</f>
        <v>2.6203895114786206E-2</v>
      </c>
      <c r="X314" s="2">
        <f>'Number of Firms per 1000 Capita'!X314/'Number of Firms per 1000 Capita'!$F314</f>
        <v>0.1410945490153411</v>
      </c>
      <c r="Y314" s="2">
        <f>'Number of Firms per 1000 Capita'!Y314/'Number of Firms per 1000 Capita'!$F314</f>
        <v>2.1716896964421718E-3</v>
      </c>
      <c r="Z314" s="2">
        <f>'Number of Firms per 1000 Capita'!Z314/'Number of Firms per 1000 Capita'!$F314</f>
        <v>1.4492438254814493E-3</v>
      </c>
    </row>
    <row r="315" spans="1:26" x14ac:dyDescent="0.45">
      <c r="A315" s="2" t="s">
        <v>806</v>
      </c>
      <c r="B315" s="2">
        <v>160646</v>
      </c>
      <c r="C315" s="2" t="s">
        <v>459</v>
      </c>
      <c r="D315" s="2">
        <v>40.793394900000003</v>
      </c>
      <c r="E315" s="2">
        <v>-77.860001199999999</v>
      </c>
      <c r="F315" s="3">
        <f t="shared" si="4"/>
        <v>1.0015596782137579</v>
      </c>
      <c r="G315" s="2">
        <f>'Number of Firms per 1000 Capita'!G315/'Number of Firms per 1000 Capita'!$F315</f>
        <v>8.9476276473485477E-3</v>
      </c>
      <c r="H315" s="2">
        <f>'Number of Firms per 1000 Capita'!H315/'Number of Firms per 1000 Capita'!$F315</f>
        <v>2.5447381382367427E-3</v>
      </c>
      <c r="I315" s="2">
        <f>'Number of Firms per 1000 Capita'!I315/'Number of Firms per 1000 Capita'!$F315</f>
        <v>0</v>
      </c>
      <c r="J315" s="2">
        <f>'Number of Firms per 1000 Capita'!J315/'Number of Firms per 1000 Capita'!$F315</f>
        <v>0.11065506484977837</v>
      </c>
      <c r="K315" s="2">
        <f>'Number of Firms per 1000 Capita'!K315/'Number of Firms per 1000 Capita'!$F315</f>
        <v>2.3723526514529632E-2</v>
      </c>
      <c r="L315" s="2">
        <f>'Number of Firms per 1000 Capita'!L315/'Number of Firms per 1000 Capita'!$F315</f>
        <v>1.2887867345263504E-2</v>
      </c>
      <c r="M315" s="2">
        <f>'Number of Firms per 1000 Capita'!M315/'Number of Firms per 1000 Capita'!$F315</f>
        <v>0.10490888195698571</v>
      </c>
      <c r="N315" s="2">
        <f>'Number of Firms per 1000 Capita'!N315/'Number of Firms per 1000 Capita'!$F315</f>
        <v>2.8730914463963222E-2</v>
      </c>
      <c r="O315" s="2">
        <f>'Number of Firms per 1000 Capita'!O315/'Number of Firms per 1000 Capita'!$F315</f>
        <v>1.13281891315055E-2</v>
      </c>
      <c r="P315" s="2">
        <f>'Number of Firms per 1000 Capita'!P315/'Number of Firms per 1000 Capita'!$F315</f>
        <v>3.4641274010835658E-2</v>
      </c>
      <c r="Q315" s="2">
        <f>'Number of Firms per 1000 Capita'!Q315/'Number of Firms per 1000 Capita'!$F315</f>
        <v>0.10967000492529962</v>
      </c>
      <c r="R315" s="2">
        <f>'Number of Firms per 1000 Capita'!R315/'Number of Firms per 1000 Capita'!$F315</f>
        <v>0.19955672303398456</v>
      </c>
      <c r="S315" s="2">
        <f>'Number of Firms per 1000 Capita'!S315/'Number of Firms per 1000 Capita'!$F315</f>
        <v>4.7611229683139057E-2</v>
      </c>
      <c r="T315" s="2">
        <f>'Number of Firms per 1000 Capita'!T315/'Number of Firms per 1000 Capita'!$F315</f>
        <v>4.7200788047939583E-2</v>
      </c>
      <c r="U315" s="2">
        <f>'Number of Firms per 1000 Capita'!U315/'Number of Firms per 1000 Capita'!$F315</f>
        <v>6.7476604826793629E-2</v>
      </c>
      <c r="V315" s="2">
        <f>'Number of Firms per 1000 Capita'!V315/'Number of Firms per 1000 Capita'!$F315</f>
        <v>6.8625841405352148E-2</v>
      </c>
      <c r="W315" s="2">
        <f>'Number of Firms per 1000 Capita'!W315/'Number of Firms per 1000 Capita'!$F315</f>
        <v>2.6514529633886057E-2</v>
      </c>
      <c r="X315" s="2">
        <f>'Number of Firms per 1000 Capita'!X315/'Number of Firms per 1000 Capita'!$F315</f>
        <v>9.6535872598916439E-2</v>
      </c>
      <c r="Y315" s="2">
        <f>'Number of Firms per 1000 Capita'!Y315/'Number of Firms per 1000 Capita'!$F315</f>
        <v>0</v>
      </c>
      <c r="Z315" s="2">
        <f>'Number of Firms per 1000 Capita'!Z315/'Number of Firms per 1000 Capita'!$F315</f>
        <v>0</v>
      </c>
    </row>
    <row r="316" spans="1:26" x14ac:dyDescent="0.45">
      <c r="A316" s="2" t="s">
        <v>807</v>
      </c>
      <c r="B316" s="2">
        <v>724153</v>
      </c>
      <c r="C316" s="2" t="s">
        <v>480</v>
      </c>
      <c r="D316" s="2">
        <v>37.9577016</v>
      </c>
      <c r="E316" s="2">
        <v>-121.29077959999999</v>
      </c>
      <c r="F316" s="3">
        <f t="shared" si="4"/>
        <v>1.0042204153651735</v>
      </c>
      <c r="G316" s="2">
        <f>'Number of Firms per 1000 Capita'!G316/'Number of Firms per 1000 Capita'!$F316</f>
        <v>8.8700255132454289E-3</v>
      </c>
      <c r="H316" s="2">
        <f>'Number of Firms per 1000 Capita'!H316/'Number of Firms per 1000 Capita'!$F316</f>
        <v>1.1206752664584278E-3</v>
      </c>
      <c r="I316" s="2">
        <f>'Number of Firms per 1000 Capita'!I316/'Number of Firms per 1000 Capita'!$F316</f>
        <v>7.6301294737595089E-4</v>
      </c>
      <c r="J316" s="2">
        <f>'Number of Firms per 1000 Capita'!J316/'Number of Firms per 1000 Capita'!$F316</f>
        <v>8.6745034454803402E-2</v>
      </c>
      <c r="K316" s="2">
        <f>'Number of Firms per 1000 Capita'!K316/'Number of Firms per 1000 Capita'!$F316</f>
        <v>2.107823267126064E-2</v>
      </c>
      <c r="L316" s="2">
        <f>'Number of Firms per 1000 Capita'!L316/'Number of Firms per 1000 Capita'!$F316</f>
        <v>2.7706907651589213E-2</v>
      </c>
      <c r="M316" s="2">
        <f>'Number of Firms per 1000 Capita'!M316/'Number of Firms per 1000 Capita'!$F316</f>
        <v>0.10784711128066955</v>
      </c>
      <c r="N316" s="2">
        <f>'Number of Firms per 1000 Capita'!N316/'Number of Firms per 1000 Capita'!$F316</f>
        <v>8.7937242185078326E-2</v>
      </c>
      <c r="O316" s="2">
        <f>'Number of Firms per 1000 Capita'!O316/'Number of Firms per 1000 Capita'!$F316</f>
        <v>9.7284150790433732E-3</v>
      </c>
      <c r="P316" s="2">
        <f>'Number of Firms per 1000 Capita'!P316/'Number of Firms per 1000 Capita'!$F316</f>
        <v>2.8183790743699186E-2</v>
      </c>
      <c r="Q316" s="2">
        <f>'Number of Firms per 1000 Capita'!Q316/'Number of Firms per 1000 Capita'!$F316</f>
        <v>9.4995111948305871E-2</v>
      </c>
      <c r="R316" s="2">
        <f>'Number of Firms per 1000 Capita'!R316/'Number of Firms per 1000 Capita'!$F316</f>
        <v>0.10489043610958773</v>
      </c>
      <c r="S316" s="2">
        <f>'Number of Firms per 1000 Capita'!S316/'Number of Firms per 1000 Capita'!$F316</f>
        <v>8.7221917546913372E-2</v>
      </c>
      <c r="T316" s="2">
        <f>'Number of Firms per 1000 Capita'!T316/'Number of Firms per 1000 Capita'!$F316</f>
        <v>1.6547843296215933E-2</v>
      </c>
      <c r="U316" s="2">
        <f>'Number of Firms per 1000 Capita'!U316/'Number of Firms per 1000 Capita'!$F316</f>
        <v>0.11755168220510742</v>
      </c>
      <c r="V316" s="2">
        <f>'Number of Firms per 1000 Capita'!V316/'Number of Firms per 1000 Capita'!$F316</f>
        <v>2.887527122725864E-2</v>
      </c>
      <c r="W316" s="2">
        <f>'Number of Firms per 1000 Capita'!W316/'Number of Firms per 1000 Capita'!$F316</f>
        <v>2.8374543980543173E-2</v>
      </c>
      <c r="X316" s="2">
        <f>'Number of Firms per 1000 Capita'!X316/'Number of Firms per 1000 Capita'!$F316</f>
        <v>0.1431603042514128</v>
      </c>
      <c r="Y316" s="2">
        <f>'Number of Firms per 1000 Capita'!Y316/'Number of Firms per 1000 Capita'!$F316</f>
        <v>1.5498700493574002E-3</v>
      </c>
      <c r="Z316" s="2">
        <f>'Number of Firms per 1000 Capita'!Z316/'Number of Firms per 1000 Capita'!$F316</f>
        <v>1.0729869572474308E-3</v>
      </c>
    </row>
    <row r="317" spans="1:26" x14ac:dyDescent="0.45">
      <c r="A317" s="2" t="s">
        <v>808</v>
      </c>
      <c r="B317" s="2">
        <v>107379</v>
      </c>
      <c r="C317" s="2" t="s">
        <v>477</v>
      </c>
      <c r="D317" s="2">
        <v>33.920435400000002</v>
      </c>
      <c r="E317" s="2">
        <v>-80.3414693</v>
      </c>
      <c r="F317" s="3">
        <f t="shared" si="4"/>
        <v>0.99973397180101087</v>
      </c>
      <c r="G317" s="2">
        <f>'Number of Firms per 1000 Capita'!G317/'Number of Firms per 1000 Capita'!$F317</f>
        <v>7.7148177706836919E-3</v>
      </c>
      <c r="H317" s="2">
        <f>'Number of Firms per 1000 Capita'!H317/'Number of Firms per 1000 Capita'!$F317</f>
        <v>0</v>
      </c>
      <c r="I317" s="2">
        <f>'Number of Firms per 1000 Capita'!I317/'Number of Firms per 1000 Capita'!$F317</f>
        <v>0</v>
      </c>
      <c r="J317" s="2">
        <f>'Number of Firms per 1000 Capita'!J317/'Number of Firms per 1000 Capita'!$F317</f>
        <v>0.13753657887736098</v>
      </c>
      <c r="K317" s="2">
        <f>'Number of Firms per 1000 Capita'!K317/'Number of Firms per 1000 Capita'!$F317</f>
        <v>2.4341580207501996E-2</v>
      </c>
      <c r="L317" s="2">
        <f>'Number of Firms per 1000 Capita'!L317/'Number of Firms per 1000 Capita'!$F317</f>
        <v>2.4607608406491087E-2</v>
      </c>
      <c r="M317" s="2">
        <f>'Number of Firms per 1000 Capita'!M317/'Number of Firms per 1000 Capita'!$F317</f>
        <v>0.11013567438148443</v>
      </c>
      <c r="N317" s="2">
        <f>'Number of Firms per 1000 Capita'!N317/'Number of Firms per 1000 Capita'!$F317</f>
        <v>4.1766427241287575E-2</v>
      </c>
      <c r="O317" s="2">
        <f>'Number of Firms per 1000 Capita'!O317/'Number of Firms per 1000 Capita'!$F317</f>
        <v>5.3205639797818567E-3</v>
      </c>
      <c r="P317" s="2">
        <f>'Number of Firms per 1000 Capita'!P317/'Number of Firms per 1000 Capita'!$F317</f>
        <v>2.5804735301942005E-2</v>
      </c>
      <c r="Q317" s="2">
        <f>'Number of Firms per 1000 Capita'!Q317/'Number of Firms per 1000 Capita'!$F317</f>
        <v>7.5552008512902363E-2</v>
      </c>
      <c r="R317" s="2">
        <f>'Number of Firms per 1000 Capita'!R317/'Number of Firms per 1000 Capita'!$F317</f>
        <v>5.6530992285182227E-2</v>
      </c>
      <c r="S317" s="2">
        <f>'Number of Firms per 1000 Capita'!S317/'Number of Firms per 1000 Capita'!$F317</f>
        <v>8.6991221069433369E-2</v>
      </c>
      <c r="T317" s="2">
        <f>'Number of Firms per 1000 Capita'!T317/'Number of Firms per 1000 Capita'!$F317</f>
        <v>2.1548284118116521E-2</v>
      </c>
      <c r="U317" s="2">
        <f>'Number of Firms per 1000 Capita'!U317/'Number of Firms per 1000 Capita'!$F317</f>
        <v>8.8986432561851556E-2</v>
      </c>
      <c r="V317" s="2">
        <f>'Number of Firms per 1000 Capita'!V317/'Number of Firms per 1000 Capita'!$F317</f>
        <v>3.0726256983240226E-2</v>
      </c>
      <c r="W317" s="2">
        <f>'Number of Firms per 1000 Capita'!W317/'Number of Firms per 1000 Capita'!$F317</f>
        <v>3.7243947858472994E-2</v>
      </c>
      <c r="X317" s="2">
        <f>'Number of Firms per 1000 Capita'!X317/'Number of Firms per 1000 Capita'!$F317</f>
        <v>0.22492684224527801</v>
      </c>
      <c r="Y317" s="2">
        <f>'Number of Firms per 1000 Capita'!Y317/'Number of Firms per 1000 Capita'!$F317</f>
        <v>0</v>
      </c>
      <c r="Z317" s="2">
        <f>'Number of Firms per 1000 Capita'!Z317/'Number of Firms per 1000 Capita'!$F317</f>
        <v>0</v>
      </c>
    </row>
    <row r="318" spans="1:26" x14ac:dyDescent="0.45">
      <c r="A318" s="2" t="s">
        <v>809</v>
      </c>
      <c r="B318" s="2">
        <v>659262</v>
      </c>
      <c r="C318" s="2" t="s">
        <v>451</v>
      </c>
      <c r="D318" s="2">
        <v>43.048122100000001</v>
      </c>
      <c r="E318" s="2">
        <v>-76.147424400000006</v>
      </c>
      <c r="F318" s="3">
        <f t="shared" si="4"/>
        <v>1.0038272162377173</v>
      </c>
      <c r="G318" s="2">
        <f>'Number of Firms per 1000 Capita'!G318/'Number of Firms per 1000 Capita'!$F318</f>
        <v>6.7083790234148235E-3</v>
      </c>
      <c r="H318" s="2">
        <f>'Number of Firms per 1000 Capita'!H318/'Number of Firms per 1000 Capita'!$F318</f>
        <v>0</v>
      </c>
      <c r="I318" s="2">
        <f>'Number of Firms per 1000 Capita'!I318/'Number of Firms per 1000 Capita'!$F318</f>
        <v>6.665376593777549E-4</v>
      </c>
      <c r="J318" s="2">
        <f>'Number of Firms per 1000 Capita'!J318/'Number of Firms per 1000 Capita'!$F318</f>
        <v>0.11632157216882753</v>
      </c>
      <c r="K318" s="2">
        <f>'Number of Firms per 1000 Capita'!K318/'Number of Firms per 1000 Capita'!$F318</f>
        <v>2.6252983293556086E-2</v>
      </c>
      <c r="L318" s="2">
        <f>'Number of Firms per 1000 Capita'!L318/'Number of Firms per 1000 Capita'!$F318</f>
        <v>3.0617729901739447E-2</v>
      </c>
      <c r="M318" s="2">
        <f>'Number of Firms per 1000 Capita'!M318/'Number of Firms per 1000 Capita'!$F318</f>
        <v>0.11210733406437465</v>
      </c>
      <c r="N318" s="2">
        <f>'Number of Firms per 1000 Capita'!N318/'Number of Firms per 1000 Capita'!$F318</f>
        <v>3.0058698316454881E-2</v>
      </c>
      <c r="O318" s="2">
        <f>'Number of Firms per 1000 Capita'!O318/'Number of Firms per 1000 Capita'!$F318</f>
        <v>1.1223634135328646E-2</v>
      </c>
      <c r="P318" s="2">
        <f>'Number of Firms per 1000 Capita'!P318/'Number of Firms per 1000 Capita'!$F318</f>
        <v>3.7132597991786538E-2</v>
      </c>
      <c r="Q318" s="2">
        <f>'Number of Firms per 1000 Capita'!Q318/'Number of Firms per 1000 Capita'!$F318</f>
        <v>9.9615128254746402E-2</v>
      </c>
      <c r="R318" s="2">
        <f>'Number of Firms per 1000 Capita'!R318/'Number of Firms per 1000 Capita'!$F318</f>
        <v>0.12333096819970329</v>
      </c>
      <c r="S318" s="2">
        <f>'Number of Firms per 1000 Capita'!S318/'Number of Firms per 1000 Capita'!$F318</f>
        <v>6.7492313315702351E-2</v>
      </c>
      <c r="T318" s="2">
        <f>'Number of Firms per 1000 Capita'!T318/'Number of Firms per 1000 Capita'!$F318</f>
        <v>2.2167752478015008E-2</v>
      </c>
      <c r="U318" s="2">
        <f>'Number of Firms per 1000 Capita'!U318/'Number of Firms per 1000 Capita'!$F318</f>
        <v>9.7034982476509921E-2</v>
      </c>
      <c r="V318" s="2">
        <f>'Number of Firms per 1000 Capita'!V318/'Number of Firms per 1000 Capita'!$F318</f>
        <v>5.5236620869079107E-2</v>
      </c>
      <c r="W318" s="2">
        <f>'Number of Firms per 1000 Capita'!W318/'Number of Firms per 1000 Capita'!$F318</f>
        <v>3.9218215829194353E-2</v>
      </c>
      <c r="X318" s="2">
        <f>'Number of Firms per 1000 Capita'!X318/'Number of Firms per 1000 Capita'!$F318</f>
        <v>0.12713668322260208</v>
      </c>
      <c r="Y318" s="2">
        <f>'Number of Firms per 1000 Capita'!Y318/'Number of Firms per 1000 Capita'!$F318</f>
        <v>1.5050850373046077E-3</v>
      </c>
      <c r="Z318" s="2">
        <f>'Number of Firms per 1000 Capita'!Z318/'Number of Firms per 1000 Capita'!$F318</f>
        <v>0</v>
      </c>
    </row>
    <row r="319" spans="1:26" x14ac:dyDescent="0.45">
      <c r="A319" s="2" t="s">
        <v>810</v>
      </c>
      <c r="B319" s="2">
        <v>377674</v>
      </c>
      <c r="C319" s="2" t="s">
        <v>526</v>
      </c>
      <c r="D319" s="2">
        <v>30.438255900000001</v>
      </c>
      <c r="E319" s="2">
        <v>-84.280732900000004</v>
      </c>
      <c r="F319" s="3">
        <f t="shared" si="4"/>
        <v>1.0018430295232466</v>
      </c>
      <c r="G319" s="2">
        <f>'Number of Firms per 1000 Capita'!G319/'Number of Firms per 1000 Capita'!$F319</f>
        <v>9.0412769064923335E-3</v>
      </c>
      <c r="H319" s="2">
        <f>'Number of Firms per 1000 Capita'!H319/'Number of Firms per 1000 Capita'!$F319</f>
        <v>0</v>
      </c>
      <c r="I319" s="2">
        <f>'Number of Firms per 1000 Capita'!I319/'Number of Firms per 1000 Capita'!$F319</f>
        <v>0</v>
      </c>
      <c r="J319" s="2">
        <f>'Number of Firms per 1000 Capita'!J319/'Number of Firms per 1000 Capita'!$F319</f>
        <v>8.8534965399728771E-2</v>
      </c>
      <c r="K319" s="2">
        <f>'Number of Firms per 1000 Capita'!K319/'Number of Firms per 1000 Capita'!$F319</f>
        <v>1.3283722224154118E-2</v>
      </c>
      <c r="L319" s="2">
        <f>'Number of Firms per 1000 Capita'!L319/'Number of Firms per 1000 Capita'!$F319</f>
        <v>2.6254477170775812E-2</v>
      </c>
      <c r="M319" s="2">
        <f>'Number of Firms per 1000 Capita'!M319/'Number of Firms per 1000 Capita'!$F319</f>
        <v>8.2484264700768514E-2</v>
      </c>
      <c r="N319" s="2">
        <f>'Number of Firms per 1000 Capita'!N319/'Number of Firms per 1000 Capita'!$F319</f>
        <v>2.6393573738568002E-2</v>
      </c>
      <c r="O319" s="2">
        <f>'Number of Firms per 1000 Capita'!O319/'Number of Firms per 1000 Capita'!$F319</f>
        <v>1.3075077372465835E-2</v>
      </c>
      <c r="P319" s="2">
        <f>'Number of Firms per 1000 Capita'!P319/'Number of Firms per 1000 Capita'!$F319</f>
        <v>3.8008137149215845E-2</v>
      </c>
      <c r="Q319" s="2">
        <f>'Number of Firms per 1000 Capita'!Q319/'Number of Firms per 1000 Capita'!$F319</f>
        <v>9.0656188058559656E-2</v>
      </c>
      <c r="R319" s="2">
        <f>'Number of Firms per 1000 Capita'!R319/'Number of Firms per 1000 Capita'!$F319</f>
        <v>0.16434259484647218</v>
      </c>
      <c r="S319" s="2">
        <f>'Number of Firms per 1000 Capita'!S319/'Number of Firms per 1000 Capita'!$F319</f>
        <v>0.11044267482699865</v>
      </c>
      <c r="T319" s="2">
        <f>'Number of Firms per 1000 Capita'!T319/'Number of Firms per 1000 Capita'!$F319</f>
        <v>3.4182981534930629E-2</v>
      </c>
      <c r="U319" s="2">
        <f>'Number of Firms per 1000 Capita'!U319/'Number of Firms per 1000 Capita'!$F319</f>
        <v>8.4292520082066988E-2</v>
      </c>
      <c r="V319" s="2">
        <f>'Number of Firms per 1000 Capita'!V319/'Number of Firms per 1000 Capita'!$F319</f>
        <v>4.2076711757137397E-2</v>
      </c>
      <c r="W319" s="2">
        <f>'Number of Firms per 1000 Capita'!W319/'Number of Firms per 1000 Capita'!$F319</f>
        <v>3.5295754077268142E-2</v>
      </c>
      <c r="X319" s="2">
        <f>'Number of Firms per 1000 Capita'!X319/'Number of Firms per 1000 Capita'!$F319</f>
        <v>0.14212191814166986</v>
      </c>
      <c r="Y319" s="2">
        <f>'Number of Firms per 1000 Capita'!Y319/'Number of Firms per 1000 Capita'!$F319</f>
        <v>1.35619153597385E-3</v>
      </c>
      <c r="Z319" s="2">
        <f>'Number of Firms per 1000 Capita'!Z319/'Number of Firms per 1000 Capita'!$F319</f>
        <v>0</v>
      </c>
    </row>
    <row r="320" spans="1:26" x14ac:dyDescent="0.45">
      <c r="A320" s="2" t="s">
        <v>811</v>
      </c>
      <c r="B320" s="2">
        <v>2978209</v>
      </c>
      <c r="C320" s="2" t="s">
        <v>526</v>
      </c>
      <c r="D320" s="2">
        <v>27.950575000000001</v>
      </c>
      <c r="E320" s="2">
        <v>-82.457177599999994</v>
      </c>
      <c r="F320" s="3">
        <f t="shared" si="4"/>
        <v>1.0029014319103779</v>
      </c>
      <c r="G320" s="2">
        <f>'Number of Firms per 1000 Capita'!G320/'Number of Firms per 1000 Capita'!$F320</f>
        <v>5.138911809518692E-3</v>
      </c>
      <c r="H320" s="2">
        <f>'Number of Firms per 1000 Capita'!H320/'Number of Firms per 1000 Capita'!$F320</f>
        <v>9.4027885984471974E-4</v>
      </c>
      <c r="I320" s="2">
        <f>'Number of Firms per 1000 Capita'!I320/'Number of Firms per 1000 Capita'!$F320</f>
        <v>3.6843579814323718E-4</v>
      </c>
      <c r="J320" s="2">
        <f>'Number of Firms per 1000 Capita'!J320/'Number of Firms per 1000 Capita'!$F320</f>
        <v>8.7115876896388944E-2</v>
      </c>
      <c r="K320" s="2">
        <f>'Number of Firms per 1000 Capita'!K320/'Number of Firms per 1000 Capita'!$F320</f>
        <v>1.8064867727710595E-2</v>
      </c>
      <c r="L320" s="2">
        <f>'Number of Firms per 1000 Capita'!L320/'Number of Firms per 1000 Capita'!$F320</f>
        <v>2.7536738038309649E-2</v>
      </c>
      <c r="M320" s="2">
        <f>'Number of Firms per 1000 Capita'!M320/'Number of Firms per 1000 Capita'!$F320</f>
        <v>8.6532520215995487E-2</v>
      </c>
      <c r="N320" s="2">
        <f>'Number of Firms per 1000 Capita'!N320/'Number of Firms per 1000 Capita'!$F320</f>
        <v>4.2999527941633635E-2</v>
      </c>
      <c r="O320" s="2">
        <f>'Number of Firms per 1000 Capita'!O320/'Number of Firms per 1000 Capita'!$F320</f>
        <v>1.3509312598585361E-2</v>
      </c>
      <c r="P320" s="2">
        <f>'Number of Firms per 1000 Capita'!P320/'Number of Firms per 1000 Capita'!$F320</f>
        <v>3.9963770479849253E-2</v>
      </c>
      <c r="Q320" s="2">
        <f>'Number of Firms per 1000 Capita'!Q320/'Number of Firms per 1000 Capita'!$F320</f>
        <v>9.8756145393976841E-2</v>
      </c>
      <c r="R320" s="2">
        <f>'Number of Firms per 1000 Capita'!R320/'Number of Firms per 1000 Capita'!$F320</f>
        <v>0.14283027774686158</v>
      </c>
      <c r="S320" s="2">
        <f>'Number of Firms per 1000 Capita'!S320/'Number of Firms per 1000 Capita'!$F320</f>
        <v>0.10899175241114364</v>
      </c>
      <c r="T320" s="2">
        <f>'Number of Firms per 1000 Capita'!T320/'Number of Firms per 1000 Capita'!$F320</f>
        <v>2.0129643346471653E-2</v>
      </c>
      <c r="U320" s="2">
        <f>'Number of Firms per 1000 Capita'!U320/'Number of Firms per 1000 Capita'!$F320</f>
        <v>9.6146391823795585E-2</v>
      </c>
      <c r="V320" s="2">
        <f>'Number of Firms per 1000 Capita'!V320/'Number of Firms per 1000 Capita'!$F320</f>
        <v>4.1030699145305709E-2</v>
      </c>
      <c r="W320" s="2">
        <f>'Number of Firms per 1000 Capita'!W320/'Number of Firms per 1000 Capita'!$F320</f>
        <v>2.9497891088842921E-2</v>
      </c>
      <c r="X320" s="2">
        <f>'Number of Firms per 1000 Capita'!X320/'Number of Firms per 1000 Capita'!$F320</f>
        <v>0.14193221548888746</v>
      </c>
      <c r="Y320" s="2">
        <f>'Number of Firms per 1000 Capita'!Y320/'Number of Firms per 1000 Capita'!$F320</f>
        <v>1.2549844374254015E-3</v>
      </c>
      <c r="Z320" s="2">
        <f>'Number of Firms per 1000 Capita'!Z320/'Number of Firms per 1000 Capita'!$F320</f>
        <v>1.6119066168766624E-4</v>
      </c>
    </row>
    <row r="321" spans="1:26" x14ac:dyDescent="0.45">
      <c r="A321" s="2" t="s">
        <v>812</v>
      </c>
      <c r="B321" s="2">
        <v>170642</v>
      </c>
      <c r="C321" s="2" t="s">
        <v>506</v>
      </c>
      <c r="D321" s="2">
        <v>39.4667034</v>
      </c>
      <c r="E321" s="2">
        <v>-87.413909200000006</v>
      </c>
      <c r="F321" s="3">
        <f t="shared" si="4"/>
        <v>1.0003474333362283</v>
      </c>
      <c r="G321" s="2">
        <f>'Number of Firms per 1000 Capita'!G321/'Number of Firms per 1000 Capita'!$F321</f>
        <v>1.1639016763658472E-2</v>
      </c>
      <c r="H321" s="2">
        <f>'Number of Firms per 1000 Capita'!H321/'Number of Firms per 1000 Capita'!$F321</f>
        <v>3.4743333622861109E-3</v>
      </c>
      <c r="I321" s="2">
        <f>'Number of Firms per 1000 Capita'!I321/'Number of Firms per 1000 Capita'!$F321</f>
        <v>0</v>
      </c>
      <c r="J321" s="2">
        <f>'Number of Firms per 1000 Capita'!J321/'Number of Firms per 1000 Capita'!$F321</f>
        <v>0.11595587596629896</v>
      </c>
      <c r="K321" s="2">
        <f>'Number of Firms per 1000 Capita'!K321/'Number of Firms per 1000 Capita'!$F321</f>
        <v>2.4146616867888472E-2</v>
      </c>
      <c r="L321" s="2">
        <f>'Number of Firms per 1000 Capita'!L321/'Number of Firms per 1000 Capita'!$F321</f>
        <v>1.5373925128116042E-2</v>
      </c>
      <c r="M321" s="2">
        <f>'Number of Firms per 1000 Capita'!M321/'Number of Firms per 1000 Capita'!$F321</f>
        <v>0.12915834274298618</v>
      </c>
      <c r="N321" s="2">
        <f>'Number of Firms per 1000 Capita'!N321/'Number of Firms per 1000 Capita'!$F321</f>
        <v>4.1257708677147564E-2</v>
      </c>
      <c r="O321" s="2">
        <f>'Number of Firms per 1000 Capita'!O321/'Number of Firms per 1000 Capita'!$F321</f>
        <v>7.469816728915139E-3</v>
      </c>
      <c r="P321" s="2">
        <f>'Number of Firms per 1000 Capita'!P321/'Number of Firms per 1000 Capita'!$F321</f>
        <v>3.8651958655432986E-2</v>
      </c>
      <c r="Q321" s="2">
        <f>'Number of Firms per 1000 Capita'!Q321/'Number of Firms per 1000 Capita'!$F321</f>
        <v>9.7889342482411185E-2</v>
      </c>
      <c r="R321" s="2">
        <f>'Number of Firms per 1000 Capita'!R321/'Number of Firms per 1000 Capita'!$F321</f>
        <v>8.0517675670980629E-2</v>
      </c>
      <c r="S321" s="2">
        <f>'Number of Firms per 1000 Capita'!S321/'Number of Firms per 1000 Capita'!$F321</f>
        <v>8.4165725701381033E-2</v>
      </c>
      <c r="T321" s="2">
        <f>'Number of Firms per 1000 Capita'!T321/'Number of Firms per 1000 Capita'!$F321</f>
        <v>1.7719100147659168E-2</v>
      </c>
      <c r="U321" s="2">
        <f>'Number of Firms per 1000 Capita'!U321/'Number of Firms per 1000 Capita'!$F321</f>
        <v>8.2515417354295129E-2</v>
      </c>
      <c r="V321" s="2">
        <f>'Number of Firms per 1000 Capita'!V321/'Number of Firms per 1000 Capita'!$F321</f>
        <v>4.082341700686181E-2</v>
      </c>
      <c r="W321" s="2">
        <f>'Number of Firms per 1000 Capita'!W321/'Number of Firms per 1000 Capita'!$F321</f>
        <v>3.7262225310518537E-2</v>
      </c>
      <c r="X321" s="2">
        <f>'Number of Firms per 1000 Capita'!X321/'Number of Firms per 1000 Capita'!$F321</f>
        <v>0.17232693476939109</v>
      </c>
      <c r="Y321" s="2">
        <f>'Number of Firms per 1000 Capita'!Y321/'Number of Firms per 1000 Capita'!$F321</f>
        <v>0</v>
      </c>
      <c r="Z321" s="2">
        <f>'Number of Firms per 1000 Capita'!Z321/'Number of Firms per 1000 Capita'!$F321</f>
        <v>0</v>
      </c>
    </row>
    <row r="322" spans="1:26" x14ac:dyDescent="0.45">
      <c r="A322" s="2" t="s">
        <v>813</v>
      </c>
      <c r="B322" s="2">
        <v>605204</v>
      </c>
      <c r="C322" s="2" t="s">
        <v>447</v>
      </c>
      <c r="D322" s="2">
        <v>41.663938299999998</v>
      </c>
      <c r="E322" s="2">
        <v>-83.555211999999997</v>
      </c>
      <c r="F322" s="3">
        <f t="shared" si="4"/>
        <v>1.0040421090036871</v>
      </c>
      <c r="G322" s="2">
        <f>'Number of Firms per 1000 Capita'!G322/'Number of Firms per 1000 Capita'!$F322</f>
        <v>2.3764047439257317E-3</v>
      </c>
      <c r="H322" s="2">
        <f>'Number of Firms per 1000 Capita'!H322/'Number of Firms per 1000 Capita'!$F322</f>
        <v>1.5990760893705859E-3</v>
      </c>
      <c r="I322" s="2">
        <f>'Number of Firms per 1000 Capita'!I322/'Number of Firms per 1000 Capita'!$F322</f>
        <v>6.2186292364411675E-4</v>
      </c>
      <c r="J322" s="2">
        <f>'Number of Firms per 1000 Capita'!J322/'Number of Firms per 1000 Capita'!$F322</f>
        <v>0.10769333274108293</v>
      </c>
      <c r="K322" s="2">
        <f>'Number of Firms per 1000 Capita'!K322/'Number of Firms per 1000 Capita'!$F322</f>
        <v>2.927197619153378E-2</v>
      </c>
      <c r="L322" s="2">
        <f>'Number of Firms per 1000 Capita'!L322/'Number of Firms per 1000 Capita'!$F322</f>
        <v>3.3380713365610978E-2</v>
      </c>
      <c r="M322" s="2">
        <f>'Number of Firms per 1000 Capita'!M322/'Number of Firms per 1000 Capita'!$F322</f>
        <v>9.6744103406920454E-2</v>
      </c>
      <c r="N322" s="2">
        <f>'Number of Firms per 1000 Capita'!N322/'Number of Firms per 1000 Capita'!$F322</f>
        <v>3.9976902234264644E-2</v>
      </c>
      <c r="O322" s="2">
        <f>'Number of Firms per 1000 Capita'!O322/'Number of Firms per 1000 Capita'!$F322</f>
        <v>1.4325056633944832E-2</v>
      </c>
      <c r="P322" s="2">
        <f>'Number of Firms per 1000 Capita'!P322/'Number of Firms per 1000 Capita'!$F322</f>
        <v>4.2797494780793324E-2</v>
      </c>
      <c r="Q322" s="2">
        <f>'Number of Firms per 1000 Capita'!Q322/'Number of Firms per 1000 Capita'!$F322</f>
        <v>9.5344911828721179E-2</v>
      </c>
      <c r="R322" s="2">
        <f>'Number of Firms per 1000 Capita'!R322/'Number of Firms per 1000 Capita'!$F322</f>
        <v>0.13032470128370274</v>
      </c>
      <c r="S322" s="2">
        <f>'Number of Firms per 1000 Capita'!S322/'Number of Firms per 1000 Capita'!$F322</f>
        <v>7.7555190334473417E-2</v>
      </c>
      <c r="T322" s="2">
        <f>'Number of Firms per 1000 Capita'!T322/'Number of Firms per 1000 Capita'!$F322</f>
        <v>1.9522053924399235E-2</v>
      </c>
      <c r="U322" s="2">
        <f>'Number of Firms per 1000 Capita'!U322/'Number of Firms per 1000 Capita'!$F322</f>
        <v>0.10220761337893661</v>
      </c>
      <c r="V322" s="2">
        <f>'Number of Firms per 1000 Capita'!V322/'Number of Firms per 1000 Capita'!$F322</f>
        <v>5.4479633989250653E-2</v>
      </c>
      <c r="W322" s="2">
        <f>'Number of Firms per 1000 Capita'!W322/'Number of Firms per 1000 Capita'!$F322</f>
        <v>3.1937103007151427E-2</v>
      </c>
      <c r="X322" s="2">
        <f>'Number of Firms per 1000 Capita'!X322/'Number of Firms per 1000 Capita'!$F322</f>
        <v>0.12192955181450717</v>
      </c>
      <c r="Y322" s="2">
        <f>'Number of Firms per 1000 Capita'!Y322/'Number of Firms per 1000 Capita'!$F322</f>
        <v>1.9544263314529384E-3</v>
      </c>
      <c r="Z322" s="2">
        <f>'Number of Firms per 1000 Capita'!Z322/'Number of Firms per 1000 Capita'!$F322</f>
        <v>0</v>
      </c>
    </row>
    <row r="323" spans="1:26" x14ac:dyDescent="0.45">
      <c r="A323" s="2" t="s">
        <v>814</v>
      </c>
      <c r="B323" s="2">
        <v>233382</v>
      </c>
      <c r="C323" s="2" t="s">
        <v>669</v>
      </c>
      <c r="D323" s="2">
        <v>39.055823500000002</v>
      </c>
      <c r="E323" s="2">
        <v>-95.689018500000003</v>
      </c>
      <c r="F323" s="3">
        <f t="shared" ref="F323:F353" si="5">SUM(G323:Z323)</f>
        <v>1.0015576323987541</v>
      </c>
      <c r="G323" s="2">
        <f>'Number of Firms per 1000 Capita'!G323/'Number of Firms per 1000 Capita'!$F323</f>
        <v>7.3266412830275754E-3</v>
      </c>
      <c r="H323" s="2">
        <f>'Number of Firms per 1000 Capita'!H323/'Number of Firms per 1000 Capita'!$F323</f>
        <v>0</v>
      </c>
      <c r="I323" s="2">
        <f>'Number of Firms per 1000 Capita'!I323/'Number of Firms per 1000 Capita'!$F323</f>
        <v>0</v>
      </c>
      <c r="J323" s="2">
        <f>'Number of Firms per 1000 Capita'!J323/'Number of Firms per 1000 Capita'!$F323</f>
        <v>0.11745702088381217</v>
      </c>
      <c r="K323" s="2">
        <f>'Number of Firms per 1000 Capita'!K323/'Number of Firms per 1000 Capita'!$F323</f>
        <v>2.3652936425522096E-2</v>
      </c>
      <c r="L323" s="2">
        <f>'Number of Firms per 1000 Capita'!L323/'Number of Firms per 1000 Capita'!$F323</f>
        <v>2.3306795892465676E-2</v>
      </c>
      <c r="M323" s="2">
        <f>'Number of Firms per 1000 Capita'!M323/'Number of Firms per 1000 Capita'!$F323</f>
        <v>0.13695627091265722</v>
      </c>
      <c r="N323" s="2">
        <f>'Number of Firms per 1000 Capita'!N323/'Number of Firms per 1000 Capita'!$F323</f>
        <v>3.0748817353178724E-2</v>
      </c>
      <c r="O323" s="2">
        <f>'Number of Firms per 1000 Capita'!O323/'Number of Firms per 1000 Capita'!$F323</f>
        <v>1.0268835814007154E-2</v>
      </c>
      <c r="P323" s="2">
        <f>'Number of Firms per 1000 Capita'!P323/'Number of Firms per 1000 Capita'!$F323</f>
        <v>5.4978654667128188E-2</v>
      </c>
      <c r="Q323" s="2">
        <f>'Number of Firms per 1000 Capita'!Q323/'Number of Firms per 1000 Capita'!$F323</f>
        <v>0.10228452751817238</v>
      </c>
      <c r="R323" s="2">
        <f>'Number of Firms per 1000 Capita'!R323/'Number of Firms per 1000 Capita'!$F323</f>
        <v>0.10741894542517597</v>
      </c>
      <c r="S323" s="2">
        <f>'Number of Firms per 1000 Capita'!S323/'Number of Firms per 1000 Capita'!$F323</f>
        <v>7.6093227183569867E-2</v>
      </c>
      <c r="T323" s="2">
        <f>'Number of Firms per 1000 Capita'!T323/'Number of Firms per 1000 Capita'!$F323</f>
        <v>1.9614630206530519E-2</v>
      </c>
      <c r="U323" s="2">
        <f>'Number of Firms per 1000 Capita'!U323/'Number of Firms per 1000 Capita'!$F323</f>
        <v>0.10349601938386986</v>
      </c>
      <c r="V323" s="2">
        <f>'Number of Firms per 1000 Capita'!V323/'Number of Firms per 1000 Capita'!$F323</f>
        <v>3.5364024460597672E-2</v>
      </c>
      <c r="W323" s="2">
        <f>'Number of Firms per 1000 Capita'!W323/'Number of Firms per 1000 Capita'!$F323</f>
        <v>2.8325833621783775E-2</v>
      </c>
      <c r="X323" s="2">
        <f>'Number of Firms per 1000 Capita'!X323/'Number of Firms per 1000 Capita'!$F323</f>
        <v>0.12264912887965848</v>
      </c>
      <c r="Y323" s="2">
        <f>'Number of Firms per 1000 Capita'!Y323/'Number of Firms per 1000 Capita'!$F323</f>
        <v>1.615322487596631E-3</v>
      </c>
      <c r="Z323" s="2">
        <f>'Number of Firms per 1000 Capita'!Z323/'Number of Firms per 1000 Capita'!$F323</f>
        <v>0</v>
      </c>
    </row>
    <row r="324" spans="1:26" x14ac:dyDescent="0.45">
      <c r="A324" s="2" t="s">
        <v>815</v>
      </c>
      <c r="B324" s="2">
        <v>373362</v>
      </c>
      <c r="C324" s="2" t="s">
        <v>457</v>
      </c>
      <c r="D324" s="2">
        <v>40.217053399999998</v>
      </c>
      <c r="E324" s="2">
        <v>-74.7429384</v>
      </c>
      <c r="F324" s="3">
        <f t="shared" si="5"/>
        <v>1.002361673414305</v>
      </c>
      <c r="G324" s="2">
        <f>'Number of Firms per 1000 Capita'!G324/'Number of Firms per 1000 Capita'!$F324</f>
        <v>0</v>
      </c>
      <c r="H324" s="2">
        <f>'Number of Firms per 1000 Capita'!H324/'Number of Firms per 1000 Capita'!$F324</f>
        <v>0</v>
      </c>
      <c r="I324" s="2">
        <f>'Number of Firms per 1000 Capita'!I324/'Number of Firms per 1000 Capita'!$F324</f>
        <v>1.5182186234817814E-3</v>
      </c>
      <c r="J324" s="2">
        <f>'Number of Firms per 1000 Capita'!J324/'Number of Firms per 1000 Capita'!$F324</f>
        <v>7.6788124156545221E-2</v>
      </c>
      <c r="K324" s="2">
        <f>'Number of Firms per 1000 Capita'!K324/'Number of Firms per 1000 Capita'!$F324</f>
        <v>1.7611336032388663E-2</v>
      </c>
      <c r="L324" s="2">
        <f>'Number of Firms per 1000 Capita'!L324/'Number of Firms per 1000 Capita'!$F324</f>
        <v>2.2739541160593794E-2</v>
      </c>
      <c r="M324" s="2">
        <f>'Number of Firms per 1000 Capita'!M324/'Number of Firms per 1000 Capita'!$F324</f>
        <v>9.1767881241565458E-2</v>
      </c>
      <c r="N324" s="2">
        <f>'Number of Firms per 1000 Capita'!N324/'Number of Firms per 1000 Capita'!$F324</f>
        <v>3.7010796221322542E-2</v>
      </c>
      <c r="O324" s="2">
        <f>'Number of Firms per 1000 Capita'!O324/'Number of Firms per 1000 Capita'!$F324</f>
        <v>2.0377867746288799E-2</v>
      </c>
      <c r="P324" s="2">
        <f>'Number of Firms per 1000 Capita'!P324/'Number of Firms per 1000 Capita'!$F324</f>
        <v>3.7753036437246965E-2</v>
      </c>
      <c r="Q324" s="2">
        <f>'Number of Firms per 1000 Capita'!Q324/'Number of Firms per 1000 Capita'!$F324</f>
        <v>0.11302294197031039</v>
      </c>
      <c r="R324" s="2">
        <f>'Number of Firms per 1000 Capita'!R324/'Number of Firms per 1000 Capita'!$F324</f>
        <v>0.205195681511471</v>
      </c>
      <c r="S324" s="2">
        <f>'Number of Firms per 1000 Capita'!S324/'Number of Firms per 1000 Capita'!$F324</f>
        <v>6.9669365721997306E-2</v>
      </c>
      <c r="T324" s="2">
        <f>'Number of Firms per 1000 Capita'!T324/'Number of Firms per 1000 Capita'!$F324</f>
        <v>3.2860998650472338E-2</v>
      </c>
      <c r="U324" s="2">
        <f>'Number of Firms per 1000 Capita'!U324/'Number of Firms per 1000 Capita'!$F324</f>
        <v>9.5107962213225372E-2</v>
      </c>
      <c r="V324" s="2">
        <f>'Number of Firms per 1000 Capita'!V324/'Number of Firms per 1000 Capita'!$F324</f>
        <v>5.5128205128205134E-2</v>
      </c>
      <c r="W324" s="2">
        <f>'Number of Firms per 1000 Capita'!W324/'Number of Firms per 1000 Capita'!$F324</f>
        <v>4.0654520917678814E-2</v>
      </c>
      <c r="X324" s="2">
        <f>'Number of Firms per 1000 Capita'!X324/'Number of Firms per 1000 Capita'!$F324</f>
        <v>8.3502024291497987E-2</v>
      </c>
      <c r="Y324" s="2">
        <f>'Number of Firms per 1000 Capita'!Y324/'Number of Firms per 1000 Capita'!$F324</f>
        <v>1.6531713900134954E-3</v>
      </c>
      <c r="Z324" s="2">
        <f>'Number of Firms per 1000 Capita'!Z324/'Number of Firms per 1000 Capita'!$F324</f>
        <v>0</v>
      </c>
    </row>
    <row r="325" spans="1:26" x14ac:dyDescent="0.45">
      <c r="A325" s="2" t="s">
        <v>816</v>
      </c>
      <c r="B325" s="2">
        <v>1007257</v>
      </c>
      <c r="C325" s="2" t="s">
        <v>595</v>
      </c>
      <c r="D325" s="2">
        <v>32.221742900000002</v>
      </c>
      <c r="E325" s="2">
        <v>-110.926479</v>
      </c>
      <c r="F325" s="3">
        <f t="shared" si="5"/>
        <v>1.0027995736429129</v>
      </c>
      <c r="G325" s="2">
        <f>'Number of Firms per 1000 Capita'!G325/'Number of Firms per 1000 Capita'!$F325</f>
        <v>2.9922048568750076E-3</v>
      </c>
      <c r="H325" s="2">
        <f>'Number of Firms per 1000 Capita'!H325/'Number of Firms per 1000 Capita'!$F325</f>
        <v>1.3869447405257546E-3</v>
      </c>
      <c r="I325" s="2">
        <f>'Number of Firms per 1000 Capita'!I325/'Number of Firms per 1000 Capita'!$F325</f>
        <v>8.2189317957081761E-4</v>
      </c>
      <c r="J325" s="2">
        <f>'Number of Firms per 1000 Capita'!J325/'Number of Firms per 1000 Capita'!$F325</f>
        <v>8.8417727208516858E-2</v>
      </c>
      <c r="K325" s="2">
        <f>'Number of Firms per 1000 Capita'!K325/'Number of Firms per 1000 Capita'!$F325</f>
        <v>2.1407748911633637E-2</v>
      </c>
      <c r="L325" s="2">
        <f>'Number of Firms per 1000 Capita'!L325/'Number of Firms per 1000 Capita'!$F325</f>
        <v>2.0380382437170115E-2</v>
      </c>
      <c r="M325" s="2">
        <f>'Number of Firms per 1000 Capita'!M325/'Number of Firms per 1000 Capita'!$F325</f>
        <v>8.8597516341547985E-2</v>
      </c>
      <c r="N325" s="2">
        <f>'Number of Firms per 1000 Capita'!N325/'Number of Firms per 1000 Capita'!$F325</f>
        <v>2.9331312845933551E-2</v>
      </c>
      <c r="O325" s="2">
        <f>'Number of Firms per 1000 Capita'!O325/'Number of Firms per 1000 Capita'!$F325</f>
        <v>1.1455136190268269E-2</v>
      </c>
      <c r="P325" s="2">
        <f>'Number of Firms per 1000 Capita'!P325/'Number of Firms per 1000 Capita'!$F325</f>
        <v>3.6201826143908357E-2</v>
      </c>
      <c r="Q325" s="2">
        <f>'Number of Firms per 1000 Capita'!Q325/'Number of Firms per 1000 Capita'!$F325</f>
        <v>0.11606672745251641</v>
      </c>
      <c r="R325" s="2">
        <f>'Number of Firms per 1000 Capita'!R325/'Number of Firms per 1000 Capita'!$F325</f>
        <v>0.14885256006883354</v>
      </c>
      <c r="S325" s="2">
        <f>'Number of Firms per 1000 Capita'!S325/'Number of Firms per 1000 Capita'!$F325</f>
        <v>9.337477044780336E-2</v>
      </c>
      <c r="T325" s="2">
        <f>'Number of Firms per 1000 Capita'!T325/'Number of Firms per 1000 Capita'!$F325</f>
        <v>3.1835518627438386E-2</v>
      </c>
      <c r="U325" s="2">
        <f>'Number of Firms per 1000 Capita'!U325/'Number of Firms per 1000 Capita'!$F325</f>
        <v>0.10348148814033825</v>
      </c>
      <c r="V325" s="2">
        <f>'Number of Firms per 1000 Capita'!V325/'Number of Firms per 1000 Capita'!$F325</f>
        <v>5.2459900602293594E-2</v>
      </c>
      <c r="W325" s="2">
        <f>'Number of Firms per 1000 Capita'!W325/'Number of Firms per 1000 Capita'!$F325</f>
        <v>2.8303946371470032E-2</v>
      </c>
      <c r="X325" s="2">
        <f>'Number of Firms per 1000 Capita'!X325/'Number of Firms per 1000 Capita'!$F325</f>
        <v>0.12613491890225892</v>
      </c>
      <c r="Y325" s="2">
        <f>'Number of Firms per 1000 Capita'!Y325/'Number of Firms per 1000 Capita'!$F325</f>
        <v>1.2970501740101966E-3</v>
      </c>
      <c r="Z325" s="2">
        <f>'Number of Firms per 1000 Capita'!Z325/'Number of Firms per 1000 Capita'!$F325</f>
        <v>0</v>
      </c>
    </row>
    <row r="326" spans="1:26" x14ac:dyDescent="0.45">
      <c r="A326" s="2" t="s">
        <v>817</v>
      </c>
      <c r="B326" s="2">
        <v>977869</v>
      </c>
      <c r="C326" s="2" t="s">
        <v>602</v>
      </c>
      <c r="D326" s="2">
        <v>36.153981600000002</v>
      </c>
      <c r="E326" s="2">
        <v>-95.992774999999995</v>
      </c>
      <c r="F326" s="3">
        <f t="shared" si="5"/>
        <v>1.0037386007616962</v>
      </c>
      <c r="G326" s="2">
        <f>'Number of Firms per 1000 Capita'!G326/'Number of Firms per 1000 Capita'!$F326</f>
        <v>5.5787843141822252E-3</v>
      </c>
      <c r="H326" s="2">
        <f>'Number of Firms per 1000 Capita'!H326/'Number of Firms per 1000 Capita'!$F326</f>
        <v>4.0763559706968239E-2</v>
      </c>
      <c r="I326" s="2">
        <f>'Number of Firms per 1000 Capita'!I326/'Number of Firms per 1000 Capita'!$F326</f>
        <v>6.7551041800118796E-4</v>
      </c>
      <c r="J326" s="2">
        <f>'Number of Firms per 1000 Capita'!J326/'Number of Firms per 1000 Capita'!$F326</f>
        <v>0.11218131631357658</v>
      </c>
      <c r="K326" s="2">
        <f>'Number of Firms per 1000 Capita'!K326/'Number of Firms per 1000 Capita'!$F326</f>
        <v>2.8045329078394146E-2</v>
      </c>
      <c r="L326" s="2">
        <f>'Number of Firms per 1000 Capita'!L326/'Number of Firms per 1000 Capita'!$F326</f>
        <v>2.7101943839461455E-2</v>
      </c>
      <c r="M326" s="2">
        <f>'Number of Firms per 1000 Capita'!M326/'Number of Firms per 1000 Capita'!$F326</f>
        <v>9.6586343042825026E-2</v>
      </c>
      <c r="N326" s="2">
        <f>'Number of Firms per 1000 Capita'!N326/'Number of Firms per 1000 Capita'!$F326</f>
        <v>3.2797195467092158E-2</v>
      </c>
      <c r="O326" s="2">
        <f>'Number of Firms per 1000 Capita'!O326/'Number of Firms per 1000 Capita'!$F326</f>
        <v>1.157685095677898E-2</v>
      </c>
      <c r="P326" s="2">
        <f>'Number of Firms per 1000 Capita'!P326/'Number of Firms per 1000 Capita'!$F326</f>
        <v>3.8969963079861634E-2</v>
      </c>
      <c r="Q326" s="2">
        <f>'Number of Firms per 1000 Capita'!Q326/'Number of Firms per 1000 Capita'!$F326</f>
        <v>9.1589895295885224E-2</v>
      </c>
      <c r="R326" s="2">
        <f>'Number of Firms per 1000 Capita'!R326/'Number of Firms per 1000 Capita'!$F326</f>
        <v>0.13421693201802914</v>
      </c>
      <c r="S326" s="2">
        <f>'Number of Firms per 1000 Capita'!S326/'Number of Firms per 1000 Capita'!$F326</f>
        <v>8.9283842489605289E-2</v>
      </c>
      <c r="T326" s="2">
        <f>'Number of Firms per 1000 Capita'!T326/'Number of Firms per 1000 Capita'!$F326</f>
        <v>1.6806233330615764E-2</v>
      </c>
      <c r="U326" s="2">
        <f>'Number of Firms per 1000 Capita'!U326/'Number of Firms per 1000 Capita'!$F326</f>
        <v>7.8487322532931128E-2</v>
      </c>
      <c r="V326" s="2">
        <f>'Number of Firms per 1000 Capita'!V326/'Number of Firms per 1000 Capita'!$F326</f>
        <v>3.5976753124235684E-2</v>
      </c>
      <c r="W326" s="2">
        <f>'Number of Firms per 1000 Capita'!W326/'Number of Firms per 1000 Capita'!$F326</f>
        <v>2.9256589138258349E-2</v>
      </c>
      <c r="X326" s="2">
        <f>'Number of Firms per 1000 Capita'!X326/'Number of Firms per 1000 Capita'!$F326</f>
        <v>0.13208558018192193</v>
      </c>
      <c r="Y326" s="2">
        <f>'Number of Firms per 1000 Capita'!Y326/'Number of Firms per 1000 Capita'!$F326</f>
        <v>1.7586564330720582E-3</v>
      </c>
      <c r="Z326" s="2">
        <f>'Number of Firms per 1000 Capita'!Z326/'Number of Firms per 1000 Capita'!$F326</f>
        <v>0</v>
      </c>
    </row>
    <row r="327" spans="1:26" x14ac:dyDescent="0.45">
      <c r="A327" s="2" t="s">
        <v>818</v>
      </c>
      <c r="B327" s="2">
        <v>239589</v>
      </c>
      <c r="C327" s="2" t="s">
        <v>475</v>
      </c>
      <c r="D327" s="2">
        <v>33.209840700000001</v>
      </c>
      <c r="E327" s="2">
        <v>-87.569173500000005</v>
      </c>
      <c r="F327" s="3">
        <f t="shared" si="5"/>
        <v>1.0007748241745142</v>
      </c>
      <c r="G327" s="2">
        <f>'Number of Firms per 1000 Capita'!G327/'Number of Firms per 1000 Capita'!$F327</f>
        <v>1.6330909524377161E-2</v>
      </c>
      <c r="H327" s="2">
        <f>'Number of Firms per 1000 Capita'!H327/'Number of Firms per 1000 Capita'!$F327</f>
        <v>3.8145190129932052E-3</v>
      </c>
      <c r="I327" s="2">
        <f>'Number of Firms per 1000 Capita'!I327/'Number of Firms per 1000 Capita'!$F327</f>
        <v>0</v>
      </c>
      <c r="J327" s="2">
        <f>'Number of Firms per 1000 Capita'!J327/'Number of Firms per 1000 Capita'!$F327</f>
        <v>0.10388604124448683</v>
      </c>
      <c r="K327" s="2">
        <f>'Number of Firms per 1000 Capita'!K327/'Number of Firms per 1000 Capita'!$F327</f>
        <v>2.4496364286565743E-2</v>
      </c>
      <c r="L327" s="2">
        <f>'Number of Firms per 1000 Capita'!L327/'Number of Firms per 1000 Capita'!$F327</f>
        <v>2.0681845273572537E-2</v>
      </c>
      <c r="M327" s="2">
        <f>'Number of Firms per 1000 Capita'!M327/'Number of Firms per 1000 Capita'!$F327</f>
        <v>9.5899392061032304E-2</v>
      </c>
      <c r="N327" s="2">
        <f>'Number of Firms per 1000 Capita'!N327/'Number of Firms per 1000 Capita'!$F327</f>
        <v>4.2972940755751581E-2</v>
      </c>
      <c r="O327" s="2">
        <f>'Number of Firms per 1000 Capita'!O327/'Number of Firms per 1000 Capita'!$F327</f>
        <v>1.1860770056025748E-2</v>
      </c>
      <c r="P327" s="2">
        <f>'Number of Firms per 1000 Capita'!P327/'Number of Firms per 1000 Capita'!$F327</f>
        <v>4.3330551913219696E-2</v>
      </c>
      <c r="Q327" s="2">
        <f>'Number of Firms per 1000 Capita'!Q327/'Number of Firms per 1000 Capita'!$F327</f>
        <v>9.4290141852425791E-2</v>
      </c>
      <c r="R327" s="2">
        <f>'Number of Firms per 1000 Capita'!R327/'Number of Firms per 1000 Capita'!$F327</f>
        <v>0.10376683752533079</v>
      </c>
      <c r="S327" s="2">
        <f>'Number of Firms per 1000 Capita'!S327/'Number of Firms per 1000 Capita'!$F327</f>
        <v>9.4468947431159855E-2</v>
      </c>
      <c r="T327" s="2">
        <f>'Number of Firms per 1000 Capita'!T327/'Number of Firms per 1000 Capita'!$F327</f>
        <v>2.8430087018714984E-2</v>
      </c>
      <c r="U327" s="2">
        <f>'Number of Firms per 1000 Capita'!U327/'Number of Firms per 1000 Capita'!$F327</f>
        <v>7.557515794492789E-2</v>
      </c>
      <c r="V327" s="2">
        <f>'Number of Firms per 1000 Capita'!V327/'Number of Firms per 1000 Capita'!$F327</f>
        <v>3.7251162236261778E-2</v>
      </c>
      <c r="W327" s="2">
        <f>'Number of Firms per 1000 Capita'!W327/'Number of Firms per 1000 Capita'!$F327</f>
        <v>2.8906901895339138E-2</v>
      </c>
      <c r="X327" s="2">
        <f>'Number of Firms per 1000 Capita'!X327/'Number of Firms per 1000 Capita'!$F327</f>
        <v>0.17481225414232923</v>
      </c>
      <c r="Y327" s="2">
        <f>'Number of Firms per 1000 Capita'!Y327/'Number of Firms per 1000 Capita'!$F327</f>
        <v>0</v>
      </c>
      <c r="Z327" s="2">
        <f>'Number of Firms per 1000 Capita'!Z327/'Number of Firms per 1000 Capita'!$F327</f>
        <v>0</v>
      </c>
    </row>
    <row r="328" spans="1:26" x14ac:dyDescent="0.45">
      <c r="A328" s="2" t="s">
        <v>819</v>
      </c>
      <c r="B328" s="2">
        <v>222277</v>
      </c>
      <c r="C328" s="2" t="s">
        <v>445</v>
      </c>
      <c r="D328" s="2">
        <v>32.351260099999998</v>
      </c>
      <c r="E328" s="2">
        <v>-95.301062400000006</v>
      </c>
      <c r="F328" s="3">
        <f t="shared" si="5"/>
        <v>1.0017483416465265</v>
      </c>
      <c r="G328" s="2">
        <f>'Number of Firms per 1000 Capita'!G328/'Number of Firms per 1000 Capita'!$F328</f>
        <v>7.0447883992389567E-3</v>
      </c>
      <c r="H328" s="2">
        <f>'Number of Firms per 1000 Capita'!H328/'Number of Firms per 1000 Capita'!$F328</f>
        <v>6.7156887951869179E-2</v>
      </c>
      <c r="I328" s="2">
        <f>'Number of Firms per 1000 Capita'!I328/'Number of Firms per 1000 Capita'!$F328</f>
        <v>1.7997634596595875E-3</v>
      </c>
      <c r="J328" s="2">
        <f>'Number of Firms per 1000 Capita'!J328/'Number of Firms per 1000 Capita'!$F328</f>
        <v>0.10032395742273871</v>
      </c>
      <c r="K328" s="2">
        <f>'Number of Firms per 1000 Capita'!K328/'Number of Firms per 1000 Capita'!$F328</f>
        <v>1.9745976243122333E-2</v>
      </c>
      <c r="L328" s="2">
        <f>'Number of Firms per 1000 Capita'!L328/'Number of Firms per 1000 Capita'!$F328</f>
        <v>2.1545739702781917E-2</v>
      </c>
      <c r="M328" s="2">
        <f>'Number of Firms per 1000 Capita'!M328/'Number of Firms per 1000 Capita'!$F328</f>
        <v>9.6878695942818935E-2</v>
      </c>
      <c r="N328" s="2">
        <f>'Number of Firms per 1000 Capita'!N328/'Number of Firms per 1000 Capita'!$F328</f>
        <v>4.2885792153031316E-2</v>
      </c>
      <c r="O328" s="2">
        <f>'Number of Firms per 1000 Capita'!O328/'Number of Firms per 1000 Capita'!$F328</f>
        <v>1.1261377076155706E-2</v>
      </c>
      <c r="P328" s="2">
        <f>'Number of Firms per 1000 Capita'!P328/'Number of Firms per 1000 Capita'!$F328</f>
        <v>3.9491952486244666E-2</v>
      </c>
      <c r="Q328" s="2">
        <f>'Number of Firms per 1000 Capita'!Q328/'Number of Firms per 1000 Capita'!$F328</f>
        <v>8.0475137553350132E-2</v>
      </c>
      <c r="R328" s="2">
        <f>'Number of Firms per 1000 Capita'!R328/'Number of Firms per 1000 Capita'!$F328</f>
        <v>0.12737183113076567</v>
      </c>
      <c r="S328" s="2">
        <f>'Number of Firms per 1000 Capita'!S328/'Number of Firms per 1000 Capita'!$F328</f>
        <v>0.1017637681904664</v>
      </c>
      <c r="T328" s="2">
        <f>'Number of Firms per 1000 Capita'!T328/'Number of Firms per 1000 Capita'!$F328</f>
        <v>1.2546922404483981E-2</v>
      </c>
      <c r="U328" s="2">
        <f>'Number of Firms per 1000 Capita'!U328/'Number of Firms per 1000 Capita'!$F328</f>
        <v>8.1760682881678412E-2</v>
      </c>
      <c r="V328" s="2">
        <f>'Number of Firms per 1000 Capita'!V328/'Number of Firms per 1000 Capita'!$F328</f>
        <v>3.0955931506144906E-2</v>
      </c>
      <c r="W328" s="2">
        <f>'Number of Firms per 1000 Capita'!W328/'Number of Firms per 1000 Capita'!$F328</f>
        <v>2.8179153596955827E-2</v>
      </c>
      <c r="X328" s="2">
        <f>'Number of Firms per 1000 Capita'!X328/'Number of Firms per 1000 Capita'!$F328</f>
        <v>0.1305599835450198</v>
      </c>
      <c r="Y328" s="2">
        <f>'Number of Firms per 1000 Capita'!Y328/'Number of Firms per 1000 Capita'!$F328</f>
        <v>0</v>
      </c>
      <c r="Z328" s="2">
        <f>'Number of Firms per 1000 Capita'!Z328/'Number of Firms per 1000 Capita'!$F328</f>
        <v>0</v>
      </c>
    </row>
    <row r="329" spans="1:26" x14ac:dyDescent="0.45">
      <c r="A329" s="2" t="s">
        <v>820</v>
      </c>
      <c r="B329" s="2">
        <v>295267</v>
      </c>
      <c r="C329" s="2" t="s">
        <v>451</v>
      </c>
      <c r="D329" s="2">
        <v>43.100903000000002</v>
      </c>
      <c r="E329" s="2">
        <v>-75.232664</v>
      </c>
      <c r="F329" s="3">
        <f t="shared" si="5"/>
        <v>1.0040087463556853</v>
      </c>
      <c r="G329" s="2">
        <f>'Number of Firms per 1000 Capita'!G329/'Number of Firms per 1000 Capita'!$F329</f>
        <v>1.5462307371928365E-2</v>
      </c>
      <c r="H329" s="2">
        <f>'Number of Firms per 1000 Capita'!H329/'Number of Firms per 1000 Capita'!$F329</f>
        <v>1.8742190753852563E-3</v>
      </c>
      <c r="I329" s="2">
        <f>'Number of Firms per 1000 Capita'!I329/'Number of Firms per 1000 Capita'!$F329</f>
        <v>0</v>
      </c>
      <c r="J329" s="2">
        <f>'Number of Firms per 1000 Capita'!J329/'Number of Firms per 1000 Capita'!$F329</f>
        <v>0.10776759683465223</v>
      </c>
      <c r="K329" s="2">
        <f>'Number of Firms per 1000 Capita'!K329/'Number of Firms per 1000 Capita'!$F329</f>
        <v>2.9102457309454394E-2</v>
      </c>
      <c r="L329" s="2">
        <f>'Number of Firms per 1000 Capita'!L329/'Number of Firms per 1000 Capita'!$F329</f>
        <v>2.2334443981674303E-2</v>
      </c>
      <c r="M329" s="2">
        <f>'Number of Firms per 1000 Capita'!M329/'Number of Firms per 1000 Capita'!$F329</f>
        <v>0.12156393169512703</v>
      </c>
      <c r="N329" s="2">
        <f>'Number of Firms per 1000 Capita'!N329/'Number of Firms per 1000 Capita'!$F329</f>
        <v>2.8842149104539777E-2</v>
      </c>
      <c r="O329" s="2">
        <f>'Number of Firms per 1000 Capita'!O329/'Number of Firms per 1000 Capita'!$F329</f>
        <v>1.0256143273635986E-2</v>
      </c>
      <c r="P329" s="2">
        <f>'Number of Firms per 1000 Capita'!P329/'Number of Firms per 1000 Capita'!$F329</f>
        <v>3.4985422740524783E-2</v>
      </c>
      <c r="Q329" s="2">
        <f>'Number of Firms per 1000 Capita'!Q329/'Number of Firms per 1000 Capita'!$F329</f>
        <v>9.5012494793835903E-2</v>
      </c>
      <c r="R329" s="2">
        <f>'Number of Firms per 1000 Capita'!R329/'Number of Firms per 1000 Capita'!$F329</f>
        <v>0.12073094543940026</v>
      </c>
      <c r="S329" s="2">
        <f>'Number of Firms per 1000 Capita'!S329/'Number of Firms per 1000 Capita'!$F329</f>
        <v>4.5605997501041232E-2</v>
      </c>
      <c r="T329" s="2">
        <f>'Number of Firms per 1000 Capita'!T329/'Number of Firms per 1000 Capita'!$F329</f>
        <v>2.3688046647230322E-2</v>
      </c>
      <c r="U329" s="2">
        <f>'Number of Firms per 1000 Capita'!U329/'Number of Firms per 1000 Capita'!$F329</f>
        <v>0.11979383590170763</v>
      </c>
      <c r="V329" s="2">
        <f>'Number of Firms per 1000 Capita'!V329/'Number of Firms per 1000 Capita'!$F329</f>
        <v>4.1805497709287799E-2</v>
      </c>
      <c r="W329" s="2">
        <f>'Number of Firms per 1000 Capita'!W329/'Number of Firms per 1000 Capita'!$F329</f>
        <v>4.3523531861724279E-2</v>
      </c>
      <c r="X329" s="2">
        <f>'Number of Firms per 1000 Capita'!X329/'Number of Firms per 1000 Capita'!$F329</f>
        <v>0.13884839650145772</v>
      </c>
      <c r="Y329" s="2">
        <f>'Number of Firms per 1000 Capita'!Y329/'Number of Firms per 1000 Capita'!$F329</f>
        <v>2.8113286130778846E-3</v>
      </c>
      <c r="Z329" s="2">
        <f>'Number of Firms per 1000 Capita'!Z329/'Number of Firms per 1000 Capita'!$F329</f>
        <v>0</v>
      </c>
    </row>
    <row r="330" spans="1:26" x14ac:dyDescent="0.45">
      <c r="A330" s="2" t="s">
        <v>821</v>
      </c>
      <c r="B330" s="2">
        <v>143969</v>
      </c>
      <c r="C330" s="2" t="s">
        <v>449</v>
      </c>
      <c r="D330" s="2">
        <v>30.8327022</v>
      </c>
      <c r="E330" s="2">
        <v>-83.278485099999997</v>
      </c>
      <c r="F330" s="3">
        <f t="shared" si="5"/>
        <v>1.0019178358736247</v>
      </c>
      <c r="G330" s="2">
        <f>'Number of Firms per 1000 Capita'!G330/'Number of Firms per 1000 Capita'!$F330</f>
        <v>1.3122034924800647E-2</v>
      </c>
      <c r="H330" s="2">
        <f>'Number of Firms per 1000 Capita'!H330/'Number of Firms per 1000 Capita'!$F330</f>
        <v>0</v>
      </c>
      <c r="I330" s="2">
        <f>'Number of Firms per 1000 Capita'!I330/'Number of Firms per 1000 Capita'!$F330</f>
        <v>0</v>
      </c>
      <c r="J330" s="2">
        <f>'Number of Firms per 1000 Capita'!J330/'Number of Firms per 1000 Capita'!$F330</f>
        <v>0.11416170384576563</v>
      </c>
      <c r="K330" s="2">
        <f>'Number of Firms per 1000 Capita'!K330/'Number of Firms per 1000 Capita'!$F330</f>
        <v>2.4225295245785809E-2</v>
      </c>
      <c r="L330" s="2">
        <f>'Number of Firms per 1000 Capita'!L330/'Number of Firms per 1000 Capita'!$F330</f>
        <v>2.2913091753305744E-2</v>
      </c>
      <c r="M330" s="2">
        <f>'Number of Firms per 1000 Capita'!M330/'Number of Firms per 1000 Capita'!$F330</f>
        <v>0.11648329464015343</v>
      </c>
      <c r="N330" s="2">
        <f>'Number of Firms per 1000 Capita'!N330/'Number of Firms per 1000 Capita'!$F330</f>
        <v>3.4420106995054003E-2</v>
      </c>
      <c r="O330" s="2">
        <f>'Number of Firms per 1000 Capita'!O330/'Number of Firms per 1000 Capita'!$F330</f>
        <v>9.4882406379327745E-3</v>
      </c>
      <c r="P330" s="2">
        <f>'Number of Firms per 1000 Capita'!P330/'Number of Firms per 1000 Capita'!$F330</f>
        <v>5.6424750176642786E-2</v>
      </c>
      <c r="Q330" s="2">
        <f>'Number of Firms per 1000 Capita'!Q330/'Number of Firms per 1000 Capita'!$F330</f>
        <v>9.8415261936004847E-2</v>
      </c>
      <c r="R330" s="2">
        <f>'Number of Firms per 1000 Capita'!R330/'Number of Firms per 1000 Capita'!$F330</f>
        <v>9.6699303522761695E-2</v>
      </c>
      <c r="S330" s="2">
        <f>'Number of Firms per 1000 Capita'!S330/'Number of Firms per 1000 Capita'!$F330</f>
        <v>7.8126577167659236E-2</v>
      </c>
      <c r="T330" s="2">
        <f>'Number of Firms per 1000 Capita'!T330/'Number of Firms per 1000 Capita'!$F330</f>
        <v>1.8471787624911678E-2</v>
      </c>
      <c r="U330" s="2">
        <f>'Number of Firms per 1000 Capita'!U330/'Number of Firms per 1000 Capita'!$F330</f>
        <v>0.1021499949530635</v>
      </c>
      <c r="V330" s="2">
        <f>'Number of Firms per 1000 Capita'!V330/'Number of Firms per 1000 Capita'!$F330</f>
        <v>2.2610275562733421E-2</v>
      </c>
      <c r="W330" s="2">
        <f>'Number of Firms per 1000 Capita'!W330/'Number of Firms per 1000 Capita'!$F330</f>
        <v>4.9560916523670132E-2</v>
      </c>
      <c r="X330" s="2">
        <f>'Number of Firms per 1000 Capita'!X330/'Number of Firms per 1000 Capita'!$F330</f>
        <v>0.14464520036337941</v>
      </c>
      <c r="Y330" s="2">
        <f>'Number of Firms per 1000 Capita'!Y330/'Number of Firms per 1000 Capita'!$F330</f>
        <v>0</v>
      </c>
      <c r="Z330" s="2">
        <f>'Number of Firms per 1000 Capita'!Z330/'Number of Firms per 1000 Capita'!$F330</f>
        <v>0</v>
      </c>
    </row>
    <row r="331" spans="1:26" x14ac:dyDescent="0.45">
      <c r="A331" s="2" t="s">
        <v>822</v>
      </c>
      <c r="B331" s="2">
        <v>434981</v>
      </c>
      <c r="C331" s="2" t="s">
        <v>480</v>
      </c>
      <c r="D331" s="2">
        <v>38.1040864</v>
      </c>
      <c r="E331" s="2">
        <v>-122.2566367</v>
      </c>
      <c r="F331" s="3">
        <f t="shared" si="5"/>
        <v>1.0019825843570207</v>
      </c>
      <c r="G331" s="2">
        <f>'Number of Firms per 1000 Capita'!G331/'Number of Firms per 1000 Capita'!$F331</f>
        <v>2.8378168247550923E-3</v>
      </c>
      <c r="H331" s="2">
        <f>'Number of Firms per 1000 Capita'!H331/'Number of Firms per 1000 Capita'!$F331</f>
        <v>1.6327165293111491E-3</v>
      </c>
      <c r="I331" s="2">
        <f>'Number of Firms per 1000 Capita'!I331/'Number of Firms per 1000 Capita'!$F331</f>
        <v>0</v>
      </c>
      <c r="J331" s="2">
        <f>'Number of Firms per 1000 Capita'!J331/'Number of Firms per 1000 Capita'!$F331</f>
        <v>8.1285958637847919E-2</v>
      </c>
      <c r="K331" s="2">
        <f>'Number of Firms per 1000 Capita'!K331/'Number of Firms per 1000 Capita'!$F331</f>
        <v>1.772663660394962E-2</v>
      </c>
      <c r="L331" s="2">
        <f>'Number of Firms per 1000 Capita'!L331/'Number of Firms per 1000 Capita'!$F331</f>
        <v>1.8853988493235885E-2</v>
      </c>
      <c r="M331" s="2">
        <f>'Number of Firms per 1000 Capita'!M331/'Number of Firms per 1000 Capita'!$F331</f>
        <v>0.11685585445498367</v>
      </c>
      <c r="N331" s="2">
        <f>'Number of Firms per 1000 Capita'!N331/'Number of Firms per 1000 Capita'!$F331</f>
        <v>3.2226714352355773E-2</v>
      </c>
      <c r="O331" s="2">
        <f>'Number of Firms per 1000 Capita'!O331/'Number of Firms per 1000 Capita'!$F331</f>
        <v>1.5433058622298242E-2</v>
      </c>
      <c r="P331" s="2">
        <f>'Number of Firms per 1000 Capita'!P331/'Number of Firms per 1000 Capita'!$F331</f>
        <v>3.4753537552480174E-2</v>
      </c>
      <c r="Q331" s="2">
        <f>'Number of Firms per 1000 Capita'!Q331/'Number of Firms per 1000 Capita'!$F331</f>
        <v>0.10239465090965635</v>
      </c>
      <c r="R331" s="2">
        <f>'Number of Firms per 1000 Capita'!R331/'Number of Firms per 1000 Capita'!$F331</f>
        <v>0.13275540351422796</v>
      </c>
      <c r="S331" s="2">
        <f>'Number of Firms per 1000 Capita'!S331/'Number of Firms per 1000 Capita'!$F331</f>
        <v>8.4473643290312553E-2</v>
      </c>
      <c r="T331" s="2">
        <f>'Number of Firms per 1000 Capita'!T331/'Number of Firms per 1000 Capita'!$F331</f>
        <v>2.6745451718239773E-2</v>
      </c>
      <c r="U331" s="2">
        <f>'Number of Firms per 1000 Capita'!U331/'Number of Firms per 1000 Capita'!$F331</f>
        <v>0.10519359353133259</v>
      </c>
      <c r="V331" s="2">
        <f>'Number of Firms per 1000 Capita'!V331/'Number of Firms per 1000 Capita'!$F331</f>
        <v>4.8165137614678895E-2</v>
      </c>
      <c r="W331" s="2">
        <f>'Number of Firms per 1000 Capita'!W331/'Number of Firms per 1000 Capita'!$F331</f>
        <v>3.1410356087700202E-2</v>
      </c>
      <c r="X331" s="2">
        <f>'Number of Firms per 1000 Capita'!X331/'Number of Firms per 1000 Capita'!$F331</f>
        <v>0.14811071373036852</v>
      </c>
      <c r="Y331" s="2">
        <f>'Number of Firms per 1000 Capita'!Y331/'Number of Firms per 1000 Capita'!$F331</f>
        <v>1.1273518892862696E-3</v>
      </c>
      <c r="Z331" s="2">
        <f>'Number of Firms per 1000 Capita'!Z331/'Number of Firms per 1000 Capita'!$F331</f>
        <v>0</v>
      </c>
    </row>
    <row r="332" spans="1:26" x14ac:dyDescent="0.45">
      <c r="A332" s="2" t="s">
        <v>823</v>
      </c>
      <c r="B332" s="2">
        <v>99028</v>
      </c>
      <c r="C332" s="2" t="s">
        <v>445</v>
      </c>
      <c r="D332" s="2">
        <v>28.805267400000002</v>
      </c>
      <c r="E332" s="2">
        <v>-97.003598199999999</v>
      </c>
      <c r="F332" s="3">
        <f t="shared" si="5"/>
        <v>1.0049319180872736</v>
      </c>
      <c r="G332" s="2">
        <f>'Number of Firms per 1000 Capita'!G332/'Number of Firms per 1000 Capita'!$F332</f>
        <v>9.7566205639541114E-3</v>
      </c>
      <c r="H332" s="2">
        <f>'Number of Firms per 1000 Capita'!H332/'Number of Firms per 1000 Capita'!$F332</f>
        <v>5.1892355526964723E-2</v>
      </c>
      <c r="I332" s="2">
        <f>'Number of Firms per 1000 Capita'!I332/'Number of Firms per 1000 Capita'!$F332</f>
        <v>2.7876058754154605E-3</v>
      </c>
      <c r="J332" s="2">
        <f>'Number of Firms per 1000 Capita'!J332/'Number of Firms per 1000 Capita'!$F332</f>
        <v>0.12940924198563311</v>
      </c>
      <c r="K332" s="2">
        <f>'Number of Firms per 1000 Capita'!K332/'Number of Firms per 1000 Capita'!$F332</f>
        <v>2.1121475286801757E-2</v>
      </c>
      <c r="L332" s="2">
        <f>'Number of Firms per 1000 Capita'!L332/'Number of Firms per 1000 Capita'!$F332</f>
        <v>2.2622493835102394E-2</v>
      </c>
      <c r="M332" s="2">
        <f>'Number of Firms per 1000 Capita'!M332/'Number of Firms per 1000 Capita'!$F332</f>
        <v>0.10281977055859333</v>
      </c>
      <c r="N332" s="2">
        <f>'Number of Firms per 1000 Capita'!N332/'Number of Firms per 1000 Capita'!$F332</f>
        <v>4.6531574997319615E-2</v>
      </c>
      <c r="O332" s="2">
        <f>'Number of Firms per 1000 Capita'!O332/'Number of Firms per 1000 Capita'!$F332</f>
        <v>4.0741932025302888E-3</v>
      </c>
      <c r="P332" s="2">
        <f>'Number of Firms per 1000 Capita'!P332/'Number of Firms per 1000 Capita'!$F332</f>
        <v>5.5001608234158894E-2</v>
      </c>
      <c r="Q332" s="2">
        <f>'Number of Firms per 1000 Capita'!Q332/'Number of Firms per 1000 Capita'!$F332</f>
        <v>6.207783853329045E-2</v>
      </c>
      <c r="R332" s="2">
        <f>'Number of Firms per 1000 Capita'!R332/'Number of Firms per 1000 Capita'!$F332</f>
        <v>7.9339551838747718E-2</v>
      </c>
      <c r="S332" s="2">
        <f>'Number of Firms per 1000 Capita'!S332/'Number of Firms per 1000 Capita'!$F332</f>
        <v>0.11257639112254744</v>
      </c>
      <c r="T332" s="2">
        <f>'Number of Firms per 1000 Capita'!T332/'Number of Firms per 1000 Capita'!$F332</f>
        <v>1.8548300632572103E-2</v>
      </c>
      <c r="U332" s="2">
        <f>'Number of Firms per 1000 Capita'!U332/'Number of Firms per 1000 Capita'!$F332</f>
        <v>0.12308352096065187</v>
      </c>
      <c r="V332" s="2">
        <f>'Number of Firms per 1000 Capita'!V332/'Number of Firms per 1000 Capita'!$F332</f>
        <v>2.2622493835102394E-2</v>
      </c>
      <c r="W332" s="2">
        <f>'Number of Firms per 1000 Capita'!W332/'Number of Firms per 1000 Capita'!$F332</f>
        <v>3.5917229548622281E-2</v>
      </c>
      <c r="X332" s="2">
        <f>'Number of Firms per 1000 Capita'!X332/'Number of Firms per 1000 Capita'!$F332</f>
        <v>0.10474965154926558</v>
      </c>
      <c r="Y332" s="2">
        <f>'Number of Firms per 1000 Capita'!Y332/'Number of Firms per 1000 Capita'!$F332</f>
        <v>0</v>
      </c>
      <c r="Z332" s="2">
        <f>'Number of Firms per 1000 Capita'!Z332/'Number of Firms per 1000 Capita'!$F332</f>
        <v>0</v>
      </c>
    </row>
    <row r="333" spans="1:26" x14ac:dyDescent="0.45">
      <c r="A333" s="2" t="s">
        <v>824</v>
      </c>
      <c r="B333" s="2">
        <v>154952</v>
      </c>
      <c r="C333" s="2" t="s">
        <v>457</v>
      </c>
      <c r="D333" s="2">
        <v>39.486377300000001</v>
      </c>
      <c r="E333" s="2">
        <v>-75.025963700000005</v>
      </c>
      <c r="F333" s="3">
        <f t="shared" si="5"/>
        <v>0.99891852919971147</v>
      </c>
      <c r="G333" s="2">
        <f>'Number of Firms per 1000 Capita'!G333/'Number of Firms per 1000 Capita'!$F333</f>
        <v>1.2617159336697908E-2</v>
      </c>
      <c r="H333" s="2">
        <f>'Number of Firms per 1000 Capita'!H333/'Number of Firms per 1000 Capita'!$F333</f>
        <v>0</v>
      </c>
      <c r="I333" s="2">
        <f>'Number of Firms per 1000 Capita'!I333/'Number of Firms per 1000 Capita'!$F333</f>
        <v>0</v>
      </c>
      <c r="J333" s="2">
        <f>'Number of Firms per 1000 Capita'!J333/'Number of Firms per 1000 Capita'!$F333</f>
        <v>0.12424897861091083</v>
      </c>
      <c r="K333" s="2">
        <f>'Number of Firms per 1000 Capita'!K333/'Number of Firms per 1000 Capita'!$F333</f>
        <v>2.7637587118481133E-2</v>
      </c>
      <c r="L333" s="2">
        <f>'Number of Firms per 1000 Capita'!L333/'Number of Firms per 1000 Capita'!$F333</f>
        <v>3.0881999519346309E-2</v>
      </c>
      <c r="M333" s="2">
        <f>'Number of Firms per 1000 Capita'!M333/'Number of Firms per 1000 Capita'!$F333</f>
        <v>0.14119202114876231</v>
      </c>
      <c r="N333" s="2">
        <f>'Number of Firms per 1000 Capita'!N333/'Number of Firms per 1000 Capita'!$F333</f>
        <v>3.3525594808940157E-2</v>
      </c>
      <c r="O333" s="2">
        <f>'Number of Firms per 1000 Capita'!O333/'Number of Firms per 1000 Capita'!$F333</f>
        <v>1.1535688536409516E-2</v>
      </c>
      <c r="P333" s="2">
        <f>'Number of Firms per 1000 Capita'!P333/'Number of Firms per 1000 Capita'!$F333</f>
        <v>3.2083633741888967E-2</v>
      </c>
      <c r="Q333" s="2">
        <f>'Number of Firms per 1000 Capita'!Q333/'Number of Firms per 1000 Capita'!$F333</f>
        <v>0.10910838740687334</v>
      </c>
      <c r="R333" s="2">
        <f>'Number of Firms per 1000 Capita'!R333/'Number of Firms per 1000 Capita'!$F333</f>
        <v>9.6611391492429699E-2</v>
      </c>
      <c r="S333" s="2">
        <f>'Number of Firms per 1000 Capita'!S333/'Number of Firms per 1000 Capita'!$F333</f>
        <v>7.1497236241288148E-2</v>
      </c>
      <c r="T333" s="2">
        <f>'Number of Firms per 1000 Capita'!T333/'Number of Firms per 1000 Capita'!$F333</f>
        <v>2.4152847873107425E-2</v>
      </c>
      <c r="U333" s="2">
        <f>'Number of Firms per 1000 Capita'!U333/'Number of Firms per 1000 Capita'!$F333</f>
        <v>9.8534006248497938E-2</v>
      </c>
      <c r="V333" s="2">
        <f>'Number of Firms per 1000 Capita'!V333/'Number of Firms per 1000 Capita'!$F333</f>
        <v>3.5448209565008409E-2</v>
      </c>
      <c r="W333" s="2">
        <f>'Number of Firms per 1000 Capita'!W333/'Number of Firms per 1000 Capita'!$F333</f>
        <v>4.1696707522230231E-2</v>
      </c>
      <c r="X333" s="2">
        <f>'Number of Firms per 1000 Capita'!X333/'Number of Firms per 1000 Capita'!$F333</f>
        <v>0.10814708002883922</v>
      </c>
      <c r="Y333" s="2">
        <f>'Number of Firms per 1000 Capita'!Y333/'Number of Firms per 1000 Capita'!$F333</f>
        <v>0</v>
      </c>
      <c r="Z333" s="2">
        <f>'Number of Firms per 1000 Capita'!Z333/'Number of Firms per 1000 Capita'!$F333</f>
        <v>0</v>
      </c>
    </row>
    <row r="334" spans="1:26" x14ac:dyDescent="0.45">
      <c r="A334" s="2" t="s">
        <v>825</v>
      </c>
      <c r="B334" s="2">
        <v>1717708</v>
      </c>
      <c r="C334" s="2" t="s">
        <v>502</v>
      </c>
      <c r="D334" s="2">
        <v>36.8529263</v>
      </c>
      <c r="E334" s="2">
        <v>75.977985000000004</v>
      </c>
      <c r="F334" s="3">
        <f t="shared" si="5"/>
        <v>1.0040562906808221</v>
      </c>
      <c r="G334" s="2">
        <f>'Number of Firms per 1000 Capita'!G334/'Number of Firms per 1000 Capita'!$F334</f>
        <v>8.4041540532891982E-3</v>
      </c>
      <c r="H334" s="2">
        <f>'Number of Firms per 1000 Capita'!H334/'Number of Firms per 1000 Capita'!$F334</f>
        <v>2.744213568420963E-4</v>
      </c>
      <c r="I334" s="2">
        <f>'Number of Firms per 1000 Capita'!I334/'Number of Firms per 1000 Capita'!$F334</f>
        <v>5.7456971588813906E-4</v>
      </c>
      <c r="J334" s="2">
        <f>'Number of Firms per 1000 Capita'!J334/'Number of Firms per 1000 Capita'!$F334</f>
        <v>0.11177524890874634</v>
      </c>
      <c r="K334" s="2">
        <f>'Number of Firms per 1000 Capita'!K334/'Number of Firms per 1000 Capita'!$F334</f>
        <v>1.4570058914835048E-2</v>
      </c>
      <c r="L334" s="2">
        <f>'Number of Firms per 1000 Capita'!L334/'Number of Firms per 1000 Capita'!$F334</f>
        <v>2.3591661021018961E-2</v>
      </c>
      <c r="M334" s="2">
        <f>'Number of Firms per 1000 Capita'!M334/'Number of Firms per 1000 Capita'!$F334</f>
        <v>9.4555308766904794E-2</v>
      </c>
      <c r="N334" s="2">
        <f>'Number of Firms per 1000 Capita'!N334/'Number of Firms per 1000 Capita'!$F334</f>
        <v>3.4122580589834403E-2</v>
      </c>
      <c r="O334" s="2">
        <f>'Number of Firms per 1000 Capita'!O334/'Number of Firms per 1000 Capita'!$F334</f>
        <v>9.3817801370391658E-3</v>
      </c>
      <c r="P334" s="2">
        <f>'Number of Firms per 1000 Capita'!P334/'Number of Firms per 1000 Capita'!$F334</f>
        <v>2.9234450171084565E-2</v>
      </c>
      <c r="Q334" s="2">
        <f>'Number of Firms per 1000 Capita'!Q334/'Number of Firms per 1000 Capita'!$F334</f>
        <v>0.1126928453206871</v>
      </c>
      <c r="R334" s="2">
        <f>'Number of Firms per 1000 Capita'!R334/'Number of Firms per 1000 Capita'!$F334</f>
        <v>0.12201459578591704</v>
      </c>
      <c r="S334" s="2">
        <f>'Number of Firms per 1000 Capita'!S334/'Number of Firms per 1000 Capita'!$F334</f>
        <v>8.4418869898549867E-2</v>
      </c>
      <c r="T334" s="2">
        <f>'Number of Firms per 1000 Capita'!T334/'Number of Firms per 1000 Capita'!$F334</f>
        <v>2.791379739128198E-2</v>
      </c>
      <c r="U334" s="2">
        <f>'Number of Firms per 1000 Capita'!U334/'Number of Firms per 1000 Capita'!$F334</f>
        <v>9.6004596557727112E-2</v>
      </c>
      <c r="V334" s="2">
        <f>'Number of Firms per 1000 Capita'!V334/'Number of Firms per 1000 Capita'!$F334</f>
        <v>5.1548336749307519E-2</v>
      </c>
      <c r="W334" s="2">
        <f>'Number of Firms per 1000 Capita'!W334/'Number of Firms per 1000 Capita'!$F334</f>
        <v>3.6523767462202747E-2</v>
      </c>
      <c r="X334" s="2">
        <f>'Number of Firms per 1000 Capita'!X334/'Number of Firms per 1000 Capita'!$F334</f>
        <v>0.1450402627584492</v>
      </c>
      <c r="Y334" s="2">
        <f>'Number of Firms per 1000 Capita'!Y334/'Number of Firms per 1000 Capita'!$F334</f>
        <v>1.4149851212170589E-3</v>
      </c>
      <c r="Z334" s="2">
        <f>'Number of Firms per 1000 Capita'!Z334/'Number of Firms per 1000 Capita'!$F334</f>
        <v>0</v>
      </c>
    </row>
    <row r="335" spans="1:26" x14ac:dyDescent="0.45">
      <c r="A335" s="2" t="s">
        <v>826</v>
      </c>
      <c r="B335" s="2">
        <v>458809</v>
      </c>
      <c r="C335" s="2" t="s">
        <v>480</v>
      </c>
      <c r="D335" s="2">
        <v>36.330228400000003</v>
      </c>
      <c r="E335" s="2">
        <v>-119.2920585</v>
      </c>
      <c r="F335" s="3">
        <f t="shared" si="5"/>
        <v>1.0024024024024023</v>
      </c>
      <c r="G335" s="2">
        <f>'Number of Firms per 1000 Capita'!G335/'Number of Firms per 1000 Capita'!$F335</f>
        <v>2.4495924495924495E-2</v>
      </c>
      <c r="H335" s="2">
        <f>'Number of Firms per 1000 Capita'!H335/'Number of Firms per 1000 Capita'!$F335</f>
        <v>1.4157014157014159E-3</v>
      </c>
      <c r="I335" s="2">
        <f>'Number of Firms per 1000 Capita'!I335/'Number of Firms per 1000 Capita'!$F335</f>
        <v>1.5444015444015444E-3</v>
      </c>
      <c r="J335" s="2">
        <f>'Number of Firms per 1000 Capita'!J335/'Number of Firms per 1000 Capita'!$F335</f>
        <v>8.5885885885885888E-2</v>
      </c>
      <c r="K335" s="2">
        <f>'Number of Firms per 1000 Capita'!K335/'Number of Firms per 1000 Capita'!$F335</f>
        <v>1.4757614757614758E-2</v>
      </c>
      <c r="L335" s="2">
        <f>'Number of Firms per 1000 Capita'!L335/'Number of Firms per 1000 Capita'!$F335</f>
        <v>2.4281424281424283E-2</v>
      </c>
      <c r="M335" s="2">
        <f>'Number of Firms per 1000 Capita'!M335/'Number of Firms per 1000 Capita'!$F335</f>
        <v>0.12985842985842985</v>
      </c>
      <c r="N335" s="2">
        <f>'Number of Firms per 1000 Capita'!N335/'Number of Firms per 1000 Capita'!$F335</f>
        <v>4.6932646932646933E-2</v>
      </c>
      <c r="O335" s="2">
        <f>'Number of Firms per 1000 Capita'!O335/'Number of Firms per 1000 Capita'!$F335</f>
        <v>3.3891033891033889E-3</v>
      </c>
      <c r="P335" s="2">
        <f>'Number of Firms per 1000 Capita'!P335/'Number of Firms per 1000 Capita'!$F335</f>
        <v>2.483912483912484E-2</v>
      </c>
      <c r="Q335" s="2">
        <f>'Number of Firms per 1000 Capita'!Q335/'Number of Firms per 1000 Capita'!$F335</f>
        <v>8.4942084942084939E-2</v>
      </c>
      <c r="R335" s="2">
        <f>'Number of Firms per 1000 Capita'!R335/'Number of Firms per 1000 Capita'!$F335</f>
        <v>9.8283998283998295E-2</v>
      </c>
      <c r="S335" s="2">
        <f>'Number of Firms per 1000 Capita'!S335/'Number of Firms per 1000 Capita'!$F335</f>
        <v>9.0175890175890172E-2</v>
      </c>
      <c r="T335" s="2">
        <f>'Number of Firms per 1000 Capita'!T335/'Number of Firms per 1000 Capita'!$F335</f>
        <v>1.8876018876018877E-2</v>
      </c>
      <c r="U335" s="2">
        <f>'Number of Firms per 1000 Capita'!U335/'Number of Firms per 1000 Capita'!$F335</f>
        <v>0.13492063492063491</v>
      </c>
      <c r="V335" s="2">
        <f>'Number of Firms per 1000 Capita'!V335/'Number of Firms per 1000 Capita'!$F335</f>
        <v>2.8228228228228229E-2</v>
      </c>
      <c r="W335" s="2">
        <f>'Number of Firms per 1000 Capita'!W335/'Number of Firms per 1000 Capita'!$F335</f>
        <v>3.3933933933933937E-2</v>
      </c>
      <c r="X335" s="2">
        <f>'Number of Firms per 1000 Capita'!X335/'Number of Firms per 1000 Capita'!$F335</f>
        <v>0.15564135564135564</v>
      </c>
      <c r="Y335" s="2">
        <f>'Number of Firms per 1000 Capita'!Y335/'Number of Firms per 1000 Capita'!$F335</f>
        <v>0</v>
      </c>
      <c r="Z335" s="2">
        <f>'Number of Firms per 1000 Capita'!Z335/'Number of Firms per 1000 Capita'!$F335</f>
        <v>0</v>
      </c>
    </row>
    <row r="336" spans="1:26" x14ac:dyDescent="0.45">
      <c r="A336" s="2" t="s">
        <v>827</v>
      </c>
      <c r="B336" s="2">
        <v>263009</v>
      </c>
      <c r="C336" s="2" t="s">
        <v>445</v>
      </c>
      <c r="D336" s="2">
        <v>31.549333000000001</v>
      </c>
      <c r="E336" s="2">
        <v>-97.146669500000002</v>
      </c>
      <c r="F336" s="3">
        <f t="shared" si="5"/>
        <v>1.0026716689404276</v>
      </c>
      <c r="G336" s="2">
        <f>'Number of Firms per 1000 Capita'!G336/'Number of Firms per 1000 Capita'!$F336</f>
        <v>3.979081400636653E-3</v>
      </c>
      <c r="H336" s="2">
        <f>'Number of Firms per 1000 Capita'!H336/'Number of Firms per 1000 Capita'!$F336</f>
        <v>9.2655752614824918E-3</v>
      </c>
      <c r="I336" s="2">
        <f>'Number of Firms per 1000 Capita'!I336/'Number of Firms per 1000 Capita'!$F336</f>
        <v>2.6148249204183717E-3</v>
      </c>
      <c r="J336" s="2">
        <f>'Number of Firms per 1000 Capita'!J336/'Number of Firms per 1000 Capita'!$F336</f>
        <v>0.12079354251932697</v>
      </c>
      <c r="K336" s="2">
        <f>'Number of Firms per 1000 Capita'!K336/'Number of Firms per 1000 Capita'!$F336</f>
        <v>2.5636653024101862E-2</v>
      </c>
      <c r="L336" s="2">
        <f>'Number of Firms per 1000 Capita'!L336/'Number of Firms per 1000 Capita'!$F336</f>
        <v>3.0923146884947704E-2</v>
      </c>
      <c r="M336" s="2">
        <f>'Number of Firms per 1000 Capita'!M336/'Number of Firms per 1000 Capita'!$F336</f>
        <v>0.1318781264211005</v>
      </c>
      <c r="N336" s="2">
        <f>'Number of Firms per 1000 Capita'!N336/'Number of Firms per 1000 Capita'!$F336</f>
        <v>3.8426557526148243E-2</v>
      </c>
      <c r="O336" s="2">
        <f>'Number of Firms per 1000 Capita'!O336/'Number of Firms per 1000 Capita'!$F336</f>
        <v>9.0381991814461118E-3</v>
      </c>
      <c r="P336" s="2">
        <f>'Number of Firms per 1000 Capita'!P336/'Number of Firms per 1000 Capita'!$F336</f>
        <v>4.2348794906775802E-2</v>
      </c>
      <c r="Q336" s="2">
        <f>'Number of Firms per 1000 Capita'!Q336/'Number of Firms per 1000 Capita'!$F336</f>
        <v>9.1518872214643013E-2</v>
      </c>
      <c r="R336" s="2">
        <f>'Number of Firms per 1000 Capita'!R336/'Number of Firms per 1000 Capita'!$F336</f>
        <v>9.2144156434743066E-2</v>
      </c>
      <c r="S336" s="2">
        <f>'Number of Firms per 1000 Capita'!S336/'Number of Firms per 1000 Capita'!$F336</f>
        <v>0.11294906775807184</v>
      </c>
      <c r="T336" s="2">
        <f>'Number of Firms per 1000 Capita'!T336/'Number of Firms per 1000 Capita'!$F336</f>
        <v>1.5461573442473852E-2</v>
      </c>
      <c r="U336" s="2">
        <f>'Number of Firms per 1000 Capita'!U336/'Number of Firms per 1000 Capita'!$F336</f>
        <v>8.9984083674397447E-2</v>
      </c>
      <c r="V336" s="2">
        <f>'Number of Firms per 1000 Capita'!V336/'Number of Firms per 1000 Capita'!$F336</f>
        <v>4.1780354706684855E-2</v>
      </c>
      <c r="W336" s="2">
        <f>'Number of Firms per 1000 Capita'!W336/'Number of Firms per 1000 Capita'!$F336</f>
        <v>2.660300136425648E-2</v>
      </c>
      <c r="X336" s="2">
        <f>'Number of Firms per 1000 Capita'!X336/'Number of Firms per 1000 Capita'!$F336</f>
        <v>0.11732605729877217</v>
      </c>
      <c r="Y336" s="2">
        <f>'Number of Firms per 1000 Capita'!Y336/'Number of Firms per 1000 Capita'!$F336</f>
        <v>0</v>
      </c>
      <c r="Z336" s="2">
        <f>'Number of Firms per 1000 Capita'!Z336/'Number of Firms per 1000 Capita'!$F336</f>
        <v>0</v>
      </c>
    </row>
    <row r="337" spans="1:26" x14ac:dyDescent="0.45">
      <c r="A337" s="2" t="s">
        <v>828</v>
      </c>
      <c r="B337" s="2">
        <v>188764</v>
      </c>
      <c r="C337" s="2" t="s">
        <v>449</v>
      </c>
      <c r="D337" s="2">
        <v>32.608611000000003</v>
      </c>
      <c r="E337" s="2">
        <v>-83.638056000000006</v>
      </c>
      <c r="F337" s="3">
        <f t="shared" si="5"/>
        <v>1.0006948197328804</v>
      </c>
      <c r="G337" s="2">
        <f>'Number of Firms per 1000 Capita'!G337/'Number of Firms per 1000 Capita'!$F337</f>
        <v>6.02177101829692E-3</v>
      </c>
      <c r="H337" s="2">
        <f>'Number of Firms per 1000 Capita'!H337/'Number of Firms per 1000 Capita'!$F337</f>
        <v>0</v>
      </c>
      <c r="I337" s="2">
        <f>'Number of Firms per 1000 Capita'!I337/'Number of Firms per 1000 Capita'!$F337</f>
        <v>0</v>
      </c>
      <c r="J337" s="2">
        <f>'Number of Firms per 1000 Capita'!J337/'Number of Firms per 1000 Capita'!$F337</f>
        <v>9.2102215702925955E-2</v>
      </c>
      <c r="K337" s="2">
        <f>'Number of Firms per 1000 Capita'!K337/'Number of Firms per 1000 Capita'!$F337</f>
        <v>1.4900023160657763E-2</v>
      </c>
      <c r="L337" s="2">
        <f>'Number of Firms per 1000 Capita'!L337/'Number of Firms per 1000 Capita'!$F337</f>
        <v>1.2969968347101056E-2</v>
      </c>
      <c r="M337" s="2">
        <f>'Number of Firms per 1000 Capita'!M337/'Number of Firms per 1000 Capita'!$F337</f>
        <v>9.9204817416814639E-2</v>
      </c>
      <c r="N337" s="2">
        <f>'Number of Firms per 1000 Capita'!N337/'Number of Firms per 1000 Capita'!$F337</f>
        <v>2.7097969582336137E-2</v>
      </c>
      <c r="O337" s="2">
        <f>'Number of Firms per 1000 Capita'!O337/'Number of Firms per 1000 Capita'!$F337</f>
        <v>6.1761754033814557E-3</v>
      </c>
      <c r="P337" s="2">
        <f>'Number of Firms per 1000 Capita'!P337/'Number of Firms per 1000 Capita'!$F337</f>
        <v>3.2733729637921712E-2</v>
      </c>
      <c r="Q337" s="2">
        <f>'Number of Firms per 1000 Capita'!Q337/'Number of Firms per 1000 Capita'!$F337</f>
        <v>9.3955068323940391E-2</v>
      </c>
      <c r="R337" s="2">
        <f>'Number of Firms per 1000 Capita'!R337/'Number of Firms per 1000 Capita'!$F337</f>
        <v>8.6389253454798115E-2</v>
      </c>
      <c r="S337" s="2">
        <f>'Number of Firms per 1000 Capita'!S337/'Number of Firms per 1000 Capita'!$F337</f>
        <v>0.14266965181811161</v>
      </c>
      <c r="T337" s="2">
        <f>'Number of Firms per 1000 Capita'!T337/'Number of Firms per 1000 Capita'!$F337</f>
        <v>1.6212460433876322E-2</v>
      </c>
      <c r="U337" s="2">
        <f>'Number of Firms per 1000 Capita'!U337/'Number of Firms per 1000 Capita'!$F337</f>
        <v>0.10121207442291361</v>
      </c>
      <c r="V337" s="2">
        <f>'Number of Firms per 1000 Capita'!V337/'Number of Firms per 1000 Capita'!$F337</f>
        <v>3.4200571296224808E-2</v>
      </c>
      <c r="W337" s="2">
        <f>'Number of Firms per 1000 Capita'!W337/'Number of Firms per 1000 Capita'!$F337</f>
        <v>3.9450320389099049E-2</v>
      </c>
      <c r="X337" s="2">
        <f>'Number of Firms per 1000 Capita'!X337/'Number of Firms per 1000 Capita'!$F337</f>
        <v>0.19539874932448081</v>
      </c>
      <c r="Y337" s="2">
        <f>'Number of Firms per 1000 Capita'!Y337/'Number of Firms per 1000 Capita'!$F337</f>
        <v>0</v>
      </c>
      <c r="Z337" s="2">
        <f>'Number of Firms per 1000 Capita'!Z337/'Number of Firms per 1000 Capita'!$F337</f>
        <v>0</v>
      </c>
    </row>
    <row r="338" spans="1:26" x14ac:dyDescent="0.45">
      <c r="A338" s="2" t="s">
        <v>829</v>
      </c>
      <c r="B338" s="2">
        <v>6090196</v>
      </c>
      <c r="C338" s="2" t="s">
        <v>502</v>
      </c>
      <c r="D338" s="2">
        <v>38.907192299999998</v>
      </c>
      <c r="E338" s="2">
        <v>77.036870699999994</v>
      </c>
      <c r="F338" s="3">
        <f t="shared" si="5"/>
        <v>1.0027770284209021</v>
      </c>
      <c r="G338" s="2">
        <f>'Number of Firms per 1000 Capita'!G338/'Number of Firms per 1000 Capita'!$F338</f>
        <v>2.7012111370300425E-3</v>
      </c>
      <c r="H338" s="2">
        <f>'Number of Firms per 1000 Capita'!H338/'Number of Firms per 1000 Capita'!$F338</f>
        <v>1.6045053098546602E-4</v>
      </c>
      <c r="I338" s="2">
        <f>'Number of Firms per 1000 Capita'!I338/'Number of Firms per 1000 Capita'!$F338</f>
        <v>6.8764513279485429E-4</v>
      </c>
      <c r="J338" s="2">
        <f>'Number of Firms per 1000 Capita'!J338/'Number of Firms per 1000 Capita'!$F338</f>
        <v>9.6718169523920344E-2</v>
      </c>
      <c r="K338" s="2">
        <f>'Number of Firms per 1000 Capita'!K338/'Number of Firms per 1000 Capita'!$F338</f>
        <v>9.4965556031617569E-3</v>
      </c>
      <c r="L338" s="2">
        <f>'Number of Firms per 1000 Capita'!L338/'Number of Firms per 1000 Capita'!$F338</f>
        <v>1.3971538544272886E-2</v>
      </c>
      <c r="M338" s="2">
        <f>'Number of Firms per 1000 Capita'!M338/'Number of Firms per 1000 Capita'!$F338</f>
        <v>6.7297536996189747E-2</v>
      </c>
      <c r="N338" s="2">
        <f>'Number of Firms per 1000 Capita'!N338/'Number of Firms per 1000 Capita'!$F338</f>
        <v>4.6029907273698628E-2</v>
      </c>
      <c r="O338" s="2">
        <f>'Number of Firms per 1000 Capita'!O338/'Number of Firms per 1000 Capita'!$F338</f>
        <v>2.0493588149934849E-2</v>
      </c>
      <c r="P338" s="2">
        <f>'Number of Firms per 1000 Capita'!P338/'Number of Firms per 1000 Capita'!$F338</f>
        <v>2.5987696441700917E-2</v>
      </c>
      <c r="Q338" s="2">
        <f>'Number of Firms per 1000 Capita'!Q338/'Number of Firms per 1000 Capita'!$F338</f>
        <v>9.2881462321454708E-2</v>
      </c>
      <c r="R338" s="2">
        <f>'Number of Firms per 1000 Capita'!R338/'Number of Firms per 1000 Capita'!$F338</f>
        <v>0.21744925972356663</v>
      </c>
      <c r="S338" s="2">
        <f>'Number of Firms per 1000 Capita'!S338/'Number of Firms per 1000 Capita'!$F338</f>
        <v>8.1870324233496064E-2</v>
      </c>
      <c r="T338" s="2">
        <f>'Number of Firms per 1000 Capita'!T338/'Number of Firms per 1000 Capita'!$F338</f>
        <v>3.8062039696519279E-2</v>
      </c>
      <c r="U338" s="2">
        <f>'Number of Firms per 1000 Capita'!U338/'Number of Firms per 1000 Capita'!$F338</f>
        <v>9.8469019823574949E-2</v>
      </c>
      <c r="V338" s="2">
        <f>'Number of Firms per 1000 Capita'!V338/'Number of Firms per 1000 Capita'!$F338</f>
        <v>5.1836100664194668E-2</v>
      </c>
      <c r="W338" s="2">
        <f>'Number of Firms per 1000 Capita'!W338/'Number of Firms per 1000 Capita'!$F338</f>
        <v>2.8096474848938471E-2</v>
      </c>
      <c r="X338" s="2">
        <f>'Number of Firms per 1000 Capita'!X338/'Number of Firms per 1000 Capita'!$F338</f>
        <v>0.1090587548686157</v>
      </c>
      <c r="Y338" s="2">
        <f>'Number of Firms per 1000 Capita'!Y338/'Number of Firms per 1000 Capita'!$F338</f>
        <v>1.2959465964210715E-3</v>
      </c>
      <c r="Z338" s="2">
        <f>'Number of Firms per 1000 Capita'!Z338/'Number of Firms per 1000 Capita'!$F338</f>
        <v>2.1334631043122402E-4</v>
      </c>
    </row>
    <row r="339" spans="1:26" x14ac:dyDescent="0.45">
      <c r="A339" s="2" t="s">
        <v>830</v>
      </c>
      <c r="B339" s="2">
        <v>170055</v>
      </c>
      <c r="C339" s="2" t="s">
        <v>462</v>
      </c>
      <c r="D339" s="2">
        <v>42.492786000000002</v>
      </c>
      <c r="E339" s="2">
        <v>-92.342577500000004</v>
      </c>
      <c r="F339" s="3">
        <f t="shared" si="5"/>
        <v>1.0028307384897177</v>
      </c>
      <c r="G339" s="2">
        <f>'Number of Firms per 1000 Capita'!G339/'Number of Firms per 1000 Capita'!$F339</f>
        <v>1.7733744067937724E-2</v>
      </c>
      <c r="H339" s="2">
        <f>'Number of Firms per 1000 Capita'!H339/'Number of Firms per 1000 Capita'!$F339</f>
        <v>0</v>
      </c>
      <c r="I339" s="2">
        <f>'Number of Firms per 1000 Capita'!I339/'Number of Firms per 1000 Capita'!$F339</f>
        <v>0</v>
      </c>
      <c r="J339" s="2">
        <f>'Number of Firms per 1000 Capita'!J339/'Number of Firms per 1000 Capita'!$F339</f>
        <v>0.10939971692615104</v>
      </c>
      <c r="K339" s="2">
        <f>'Number of Firms per 1000 Capita'!K339/'Number of Firms per 1000 Capita'!$F339</f>
        <v>2.7724585796353344E-2</v>
      </c>
      <c r="L339" s="2">
        <f>'Number of Firms per 1000 Capita'!L339/'Number of Firms per 1000 Capita'!$F339</f>
        <v>1.8233286154358506E-2</v>
      </c>
      <c r="M339" s="2">
        <f>'Number of Firms per 1000 Capita'!M339/'Number of Firms per 1000 Capita'!$F339</f>
        <v>0.12297061027391559</v>
      </c>
      <c r="N339" s="2">
        <f>'Number of Firms per 1000 Capita'!N339/'Number of Firms per 1000 Capita'!$F339</f>
        <v>6.6688868537174262E-2</v>
      </c>
      <c r="O339" s="2">
        <f>'Number of Firms per 1000 Capita'!O339/'Number of Firms per 1000 Capita'!$F339</f>
        <v>8.325701440346351E-3</v>
      </c>
      <c r="P339" s="2">
        <f>'Number of Firms per 1000 Capita'!P339/'Number of Firms per 1000 Capita'!$F339</f>
        <v>5.0453750728498885E-2</v>
      </c>
      <c r="Q339" s="2">
        <f>'Number of Firms per 1000 Capita'!Q339/'Number of Firms per 1000 Capita'!$F339</f>
        <v>9.1665972858213304E-2</v>
      </c>
      <c r="R339" s="2">
        <f>'Number of Firms per 1000 Capita'!R339/'Number of Firms per 1000 Capita'!$F339</f>
        <v>0.10182332861543586</v>
      </c>
      <c r="S339" s="2">
        <f>'Number of Firms per 1000 Capita'!S339/'Number of Firms per 1000 Capita'!$F339</f>
        <v>6.7021896594788119E-2</v>
      </c>
      <c r="T339" s="2">
        <f>'Number of Firms per 1000 Capita'!T339/'Number of Firms per 1000 Capita'!$F339</f>
        <v>1.5652318707851137E-2</v>
      </c>
      <c r="U339" s="2">
        <f>'Number of Firms per 1000 Capita'!U339/'Number of Firms per 1000 Capita'!$F339</f>
        <v>0.11314628257430689</v>
      </c>
      <c r="V339" s="2">
        <f>'Number of Firms per 1000 Capita'!V339/'Number of Firms per 1000 Capita'!$F339</f>
        <v>4.4375988677046042E-2</v>
      </c>
      <c r="W339" s="2">
        <f>'Number of Firms per 1000 Capita'!W339/'Number of Firms per 1000 Capita'!$F339</f>
        <v>3.2969777703771547E-2</v>
      </c>
      <c r="X339" s="2">
        <f>'Number of Firms per 1000 Capita'!X339/'Number of Firms per 1000 Capita'!$F339</f>
        <v>0.11206394138706187</v>
      </c>
      <c r="Y339" s="2">
        <f>'Number of Firms per 1000 Capita'!Y339/'Number of Firms per 1000 Capita'!$F339</f>
        <v>2.5809674465073684E-3</v>
      </c>
      <c r="Z339" s="2">
        <f>'Number of Firms per 1000 Capita'!Z339/'Number of Firms per 1000 Capita'!$F339</f>
        <v>0</v>
      </c>
    </row>
    <row r="340" spans="1:26" x14ac:dyDescent="0.45">
      <c r="A340" s="2" t="s">
        <v>831</v>
      </c>
      <c r="B340" s="2">
        <v>135293</v>
      </c>
      <c r="C340" s="2" t="s">
        <v>468</v>
      </c>
      <c r="D340" s="2">
        <v>44.959135199999999</v>
      </c>
      <c r="E340" s="2">
        <v>-89.630122099999994</v>
      </c>
      <c r="F340" s="3">
        <f t="shared" si="5"/>
        <v>1.0006910850034554</v>
      </c>
      <c r="G340" s="2">
        <f>'Number of Firms per 1000 Capita'!G340/'Number of Firms per 1000 Capita'!$F340</f>
        <v>2.0436370816467569E-2</v>
      </c>
      <c r="H340" s="2">
        <f>'Number of Firms per 1000 Capita'!H340/'Number of Firms per 1000 Capita'!$F340</f>
        <v>0</v>
      </c>
      <c r="I340" s="2">
        <f>'Number of Firms per 1000 Capita'!I340/'Number of Firms per 1000 Capita'!$F340</f>
        <v>0</v>
      </c>
      <c r="J340" s="2">
        <f>'Number of Firms per 1000 Capita'!J340/'Number of Firms per 1000 Capita'!$F340</f>
        <v>0.11787935630368249</v>
      </c>
      <c r="K340" s="2">
        <f>'Number of Firms per 1000 Capita'!K340/'Number of Firms per 1000 Capita'!$F340</f>
        <v>3.8996939480698982E-2</v>
      </c>
      <c r="L340" s="2">
        <f>'Number of Firms per 1000 Capita'!L340/'Number of Firms per 1000 Capita'!$F340</f>
        <v>3.1592457300819429E-2</v>
      </c>
      <c r="M340" s="2">
        <f>'Number of Firms per 1000 Capita'!M340/'Number of Firms per 1000 Capita'!$F340</f>
        <v>0.14029025570145126</v>
      </c>
      <c r="N340" s="2">
        <f>'Number of Firms per 1000 Capita'!N340/'Number of Firms per 1000 Capita'!$F340</f>
        <v>5.7162602428670155E-2</v>
      </c>
      <c r="O340" s="2">
        <f>'Number of Firms per 1000 Capita'!O340/'Number of Firms per 1000 Capita'!$F340</f>
        <v>1.2834435778457894E-2</v>
      </c>
      <c r="P340" s="2">
        <f>'Number of Firms per 1000 Capita'!P340/'Number of Firms per 1000 Capita'!$F340</f>
        <v>5.439826241484845E-2</v>
      </c>
      <c r="Q340" s="2">
        <f>'Number of Firms per 1000 Capita'!Q340/'Number of Firms per 1000 Capita'!$F340</f>
        <v>9.3691381182742617E-2</v>
      </c>
      <c r="R340" s="2">
        <f>'Number of Firms per 1000 Capita'!R340/'Number of Firms per 1000 Capita'!$F340</f>
        <v>9.5271004047783589E-2</v>
      </c>
      <c r="S340" s="2">
        <f>'Number of Firms per 1000 Capita'!S340/'Number of Firms per 1000 Capita'!$F340</f>
        <v>4.1070194491065255E-2</v>
      </c>
      <c r="T340" s="2">
        <f>'Number of Firms per 1000 Capita'!T340/'Number of Firms per 1000 Capita'!$F340</f>
        <v>1.3229341494718137E-2</v>
      </c>
      <c r="U340" s="2">
        <f>'Number of Firms per 1000 Capita'!U340/'Number of Firms per 1000 Capita'!$F340</f>
        <v>6.6442886760785858E-2</v>
      </c>
      <c r="V340" s="2">
        <f>'Number of Firms per 1000 Capita'!V340/'Number of Firms per 1000 Capita'!$F340</f>
        <v>3.4356797314641134E-2</v>
      </c>
      <c r="W340" s="2">
        <f>'Number of Firms per 1000 Capita'!W340/'Number of Firms per 1000 Capita'!$F340</f>
        <v>4.7586138809359267E-2</v>
      </c>
      <c r="X340" s="2">
        <f>'Number of Firms per 1000 Capita'!X340/'Number of Firms per 1000 Capita'!$F340</f>
        <v>0.1354526606772633</v>
      </c>
      <c r="Y340" s="2">
        <f>'Number of Firms per 1000 Capita'!Y340/'Number of Firms per 1000 Capita'!$F340</f>
        <v>0</v>
      </c>
      <c r="Z340" s="2">
        <f>'Number of Firms per 1000 Capita'!Z340/'Number of Firms per 1000 Capita'!$F340</f>
        <v>0</v>
      </c>
    </row>
    <row r="341" spans="1:26" x14ac:dyDescent="0.45">
      <c r="A341" s="2" t="s">
        <v>832</v>
      </c>
      <c r="B341" s="2">
        <v>143801</v>
      </c>
      <c r="C341" s="2" t="s">
        <v>447</v>
      </c>
      <c r="D341" s="2">
        <v>40.063961599999999</v>
      </c>
      <c r="E341" s="2">
        <v>80.720914899999997</v>
      </c>
      <c r="F341" s="3">
        <f t="shared" si="5"/>
        <v>1.0027807486631017</v>
      </c>
      <c r="G341" s="2">
        <f>'Number of Firms per 1000 Capita'!G341/'Number of Firms per 1000 Capita'!$F341</f>
        <v>5.1336898395721925E-3</v>
      </c>
      <c r="H341" s="2">
        <f>'Number of Firms per 1000 Capita'!H341/'Number of Firms per 1000 Capita'!$F341</f>
        <v>8.0213903743315516E-3</v>
      </c>
      <c r="I341" s="2">
        <f>'Number of Firms per 1000 Capita'!I341/'Number of Firms per 1000 Capita'!$F341</f>
        <v>0</v>
      </c>
      <c r="J341" s="2">
        <f>'Number of Firms per 1000 Capita'!J341/'Number of Firms per 1000 Capita'!$F341</f>
        <v>9.572192513368985E-2</v>
      </c>
      <c r="K341" s="2">
        <f>'Number of Firms per 1000 Capita'!K341/'Number of Firms per 1000 Capita'!$F341</f>
        <v>2.3957219251336901E-2</v>
      </c>
      <c r="L341" s="2">
        <f>'Number of Firms per 1000 Capita'!L341/'Number of Firms per 1000 Capita'!$F341</f>
        <v>2.7379679144385029E-2</v>
      </c>
      <c r="M341" s="2">
        <f>'Number of Firms per 1000 Capita'!M341/'Number of Firms per 1000 Capita'!$F341</f>
        <v>0.13561497326203209</v>
      </c>
      <c r="N341" s="2">
        <f>'Number of Firms per 1000 Capita'!N341/'Number of Firms per 1000 Capita'!$F341</f>
        <v>1.7647058823529415E-2</v>
      </c>
      <c r="O341" s="2">
        <f>'Number of Firms per 1000 Capita'!O341/'Number of Firms per 1000 Capita'!$F341</f>
        <v>7.7005347593582891E-3</v>
      </c>
      <c r="P341" s="2">
        <f>'Number of Firms per 1000 Capita'!P341/'Number of Firms per 1000 Capita'!$F341</f>
        <v>4.7165775401069525E-2</v>
      </c>
      <c r="Q341" s="2">
        <f>'Number of Firms per 1000 Capita'!Q341/'Number of Firms per 1000 Capita'!$F341</f>
        <v>9.1336898395721927E-2</v>
      </c>
      <c r="R341" s="2">
        <f>'Number of Firms per 1000 Capita'!R341/'Number of Firms per 1000 Capita'!$F341</f>
        <v>0.10652406417112299</v>
      </c>
      <c r="S341" s="2">
        <f>'Number of Firms per 1000 Capita'!S341/'Number of Firms per 1000 Capita'!$F341</f>
        <v>6.9946524064171123E-2</v>
      </c>
      <c r="T341" s="2">
        <f>'Number of Firms per 1000 Capita'!T341/'Number of Firms per 1000 Capita'!$F341</f>
        <v>2.4919786096256686E-2</v>
      </c>
      <c r="U341" s="2">
        <f>'Number of Firms per 1000 Capita'!U341/'Number of Firms per 1000 Capita'!$F341</f>
        <v>0.12951871657754011</v>
      </c>
      <c r="V341" s="2">
        <f>'Number of Firms per 1000 Capita'!V341/'Number of Firms per 1000 Capita'!$F341</f>
        <v>4.4491978609625678E-2</v>
      </c>
      <c r="W341" s="2">
        <f>'Number of Firms per 1000 Capita'!W341/'Number of Firms per 1000 Capita'!$F341</f>
        <v>4.7379679144385033E-2</v>
      </c>
      <c r="X341" s="2">
        <f>'Number of Firms per 1000 Capita'!X341/'Number of Firms per 1000 Capita'!$F341</f>
        <v>0.12032085561497326</v>
      </c>
      <c r="Y341" s="2">
        <f>'Number of Firms per 1000 Capita'!Y341/'Number of Firms per 1000 Capita'!$F341</f>
        <v>0</v>
      </c>
      <c r="Z341" s="2">
        <f>'Number of Firms per 1000 Capita'!Z341/'Number of Firms per 1000 Capita'!$F341</f>
        <v>0</v>
      </c>
    </row>
    <row r="342" spans="1:26" x14ac:dyDescent="0.45">
      <c r="A342" s="2" t="s">
        <v>833</v>
      </c>
      <c r="B342" s="2">
        <v>150940</v>
      </c>
      <c r="C342" s="2" t="s">
        <v>445</v>
      </c>
      <c r="D342" s="2">
        <v>33.913708499999998</v>
      </c>
      <c r="E342" s="2">
        <v>-98.493387299999995</v>
      </c>
      <c r="F342" s="3">
        <f t="shared" si="5"/>
        <v>1.0010040160642573</v>
      </c>
      <c r="G342" s="2">
        <f>'Number of Firms per 1000 Capita'!G342/'Number of Firms per 1000 Capita'!$F342</f>
        <v>4.9288061336254111E-3</v>
      </c>
      <c r="H342" s="2">
        <f>'Number of Firms per 1000 Capita'!H342/'Number of Firms per 1000 Capita'!$F342</f>
        <v>0.10213581599123768</v>
      </c>
      <c r="I342" s="2">
        <f>'Number of Firms per 1000 Capita'!I342/'Number of Firms per 1000 Capita'!$F342</f>
        <v>0</v>
      </c>
      <c r="J342" s="2">
        <f>'Number of Firms per 1000 Capita'!J342/'Number of Firms per 1000 Capita'!$F342</f>
        <v>0.13545089448703909</v>
      </c>
      <c r="K342" s="2">
        <f>'Number of Firms per 1000 Capita'!K342/'Number of Firms per 1000 Capita'!$F342</f>
        <v>2.820372398685652E-2</v>
      </c>
      <c r="L342" s="2">
        <f>'Number of Firms per 1000 Capita'!L342/'Number of Firms per 1000 Capita'!$F342</f>
        <v>2.1540708287696244E-2</v>
      </c>
      <c r="M342" s="2">
        <f>'Number of Firms per 1000 Capita'!M342/'Number of Firms per 1000 Capita'!$F342</f>
        <v>0.13937568455640748</v>
      </c>
      <c r="N342" s="2">
        <f>'Number of Firms per 1000 Capita'!N342/'Number of Firms per 1000 Capita'!$F342</f>
        <v>2.9481562614092738E-2</v>
      </c>
      <c r="O342" s="2">
        <f>'Number of Firms per 1000 Capita'!O342/'Number of Firms per 1000 Capita'!$F342</f>
        <v>1.8437385907265427E-2</v>
      </c>
      <c r="P342" s="2">
        <f>'Number of Firms per 1000 Capita'!P342/'Number of Firms per 1000 Capita'!$F342</f>
        <v>5.2939028842643308E-2</v>
      </c>
      <c r="Q342" s="2">
        <f>'Number of Firms per 1000 Capita'!Q342/'Number of Firms per 1000 Capita'!$F342</f>
        <v>7.8495801387367656E-2</v>
      </c>
      <c r="R342" s="2">
        <f>'Number of Firms per 1000 Capita'!R342/'Number of Firms per 1000 Capita'!$F342</f>
        <v>7.5666301569916036E-2</v>
      </c>
      <c r="S342" s="2">
        <f>'Number of Firms per 1000 Capita'!S342/'Number of Firms per 1000 Capita'!$F342</f>
        <v>7.1741511500547653E-2</v>
      </c>
      <c r="T342" s="2">
        <f>'Number of Firms per 1000 Capita'!T342/'Number of Firms per 1000 Capita'!$F342</f>
        <v>1.4877692588535963E-2</v>
      </c>
      <c r="U342" s="2">
        <f>'Number of Firms per 1000 Capita'!U342/'Number of Firms per 1000 Capita'!$F342</f>
        <v>6.7360350492880625E-2</v>
      </c>
      <c r="V342" s="2">
        <f>'Number of Firms per 1000 Capita'!V342/'Number of Firms per 1000 Capita'!$F342</f>
        <v>1.9532676159182184E-2</v>
      </c>
      <c r="W342" s="2">
        <f>'Number of Firms per 1000 Capita'!W342/'Number of Firms per 1000 Capita'!$F342</f>
        <v>2.6743336984300842E-2</v>
      </c>
      <c r="X342" s="2">
        <f>'Number of Firms per 1000 Capita'!X342/'Number of Firms per 1000 Capita'!$F342</f>
        <v>0.11409273457466231</v>
      </c>
      <c r="Y342" s="2">
        <f>'Number of Firms per 1000 Capita'!Y342/'Number of Firms per 1000 Capita'!$F342</f>
        <v>0</v>
      </c>
      <c r="Z342" s="2">
        <f>'Number of Firms per 1000 Capita'!Z342/'Number of Firms per 1000 Capita'!$F342</f>
        <v>0</v>
      </c>
    </row>
    <row r="343" spans="1:26" x14ac:dyDescent="0.45">
      <c r="A343" s="2" t="s">
        <v>834</v>
      </c>
      <c r="B343" s="2">
        <v>642339</v>
      </c>
      <c r="C343" s="2" t="s">
        <v>669</v>
      </c>
      <c r="D343" s="2">
        <v>37.688889000000003</v>
      </c>
      <c r="E343" s="2">
        <v>-97.336111000000002</v>
      </c>
      <c r="F343" s="3">
        <f t="shared" si="5"/>
        <v>1.0047778692309239</v>
      </c>
      <c r="G343" s="2">
        <f>'Number of Firms per 1000 Capita'!G343/'Number of Firms per 1000 Capita'!$F343</f>
        <v>4.8581695541324559E-3</v>
      </c>
      <c r="H343" s="2">
        <f>'Number of Firms per 1000 Capita'!H343/'Number of Firms per 1000 Capita'!$F343</f>
        <v>3.8885431513861847E-2</v>
      </c>
      <c r="I343" s="2">
        <f>'Number of Firms per 1000 Capita'!I343/'Number of Firms per 1000 Capita'!$F343</f>
        <v>7.6285307048360872E-4</v>
      </c>
      <c r="J343" s="2">
        <f>'Number of Firms per 1000 Capita'!J343/'Number of Firms per 1000 Capita'!$F343</f>
        <v>0.10675927970610083</v>
      </c>
      <c r="K343" s="2">
        <f>'Number of Firms per 1000 Capita'!K343/'Number of Firms per 1000 Capita'!$F343</f>
        <v>2.6940758436552706E-2</v>
      </c>
      <c r="L343" s="2">
        <f>'Number of Firms per 1000 Capita'!L343/'Number of Firms per 1000 Capita'!$F343</f>
        <v>2.708128400216811E-2</v>
      </c>
      <c r="M343" s="2">
        <f>'Number of Firms per 1000 Capita'!M343/'Number of Firms per 1000 Capita'!$F343</f>
        <v>0.11225985184590369</v>
      </c>
      <c r="N343" s="2">
        <f>'Number of Firms per 1000 Capita'!N343/'Number of Firms per 1000 Capita'!$F343</f>
        <v>3.3886736394113992E-2</v>
      </c>
      <c r="O343" s="2">
        <f>'Number of Firms per 1000 Capita'!O343/'Number of Firms per 1000 Capita'!$F343</f>
        <v>1.218557404693554E-2</v>
      </c>
      <c r="P343" s="2">
        <f>'Number of Firms per 1000 Capita'!P343/'Number of Firms per 1000 Capita'!$F343</f>
        <v>4.7477566097203543E-2</v>
      </c>
      <c r="Q343" s="2">
        <f>'Number of Firms per 1000 Capita'!Q343/'Number of Firms per 1000 Capita'!$F343</f>
        <v>0.10710055607973823</v>
      </c>
      <c r="R343" s="2">
        <f>'Number of Firms per 1000 Capita'!R343/'Number of Firms per 1000 Capita'!$F343</f>
        <v>0.10545439945395782</v>
      </c>
      <c r="S343" s="2">
        <f>'Number of Firms per 1000 Capita'!S343/'Number of Firms per 1000 Capita'!$F343</f>
        <v>6.835565013149178E-2</v>
      </c>
      <c r="T343" s="2">
        <f>'Number of Firms per 1000 Capita'!T343/'Number of Firms per 1000 Capita'!$F343</f>
        <v>1.7344869813100999E-2</v>
      </c>
      <c r="U343" s="2">
        <f>'Number of Firms per 1000 Capita'!U343/'Number of Firms per 1000 Capita'!$F343</f>
        <v>9.6400538012165513E-2</v>
      </c>
      <c r="V343" s="2">
        <f>'Number of Firms per 1000 Capita'!V343/'Number of Firms per 1000 Capita'!$F343</f>
        <v>4.3743601067994305E-2</v>
      </c>
      <c r="W343" s="2">
        <f>'Number of Firms per 1000 Capita'!W343/'Number of Firms per 1000 Capita'!$F343</f>
        <v>2.8888041274366134E-2</v>
      </c>
      <c r="X343" s="2">
        <f>'Number of Firms per 1000 Capita'!X343/'Number of Firms per 1000 Capita'!$F343</f>
        <v>0.12418444984241063</v>
      </c>
      <c r="Y343" s="2">
        <f>'Number of Firms per 1000 Capita'!Y343/'Number of Firms per 1000 Capita'!$F343</f>
        <v>2.2082588882420253E-3</v>
      </c>
      <c r="Z343" s="2">
        <f>'Number of Firms per 1000 Capita'!Z343/'Number of Firms per 1000 Capita'!$F343</f>
        <v>0</v>
      </c>
    </row>
    <row r="344" spans="1:26" x14ac:dyDescent="0.45">
      <c r="A344" s="2" t="s">
        <v>835</v>
      </c>
      <c r="B344" s="2">
        <v>115398</v>
      </c>
      <c r="C344" s="2" t="s">
        <v>459</v>
      </c>
      <c r="D344" s="2">
        <v>41.2411897</v>
      </c>
      <c r="E344" s="2">
        <v>-77.0010786</v>
      </c>
      <c r="F344" s="3">
        <f t="shared" si="5"/>
        <v>1.0018491124260354</v>
      </c>
      <c r="G344" s="2">
        <f>'Number of Firms per 1000 Capita'!G344/'Number of Firms per 1000 Capita'!$F344</f>
        <v>2.4285009861932938E-2</v>
      </c>
      <c r="H344" s="2">
        <f>'Number of Firms per 1000 Capita'!H344/'Number of Firms per 1000 Capita'!$F344</f>
        <v>3.8214990138067061E-3</v>
      </c>
      <c r="I344" s="2">
        <f>'Number of Firms per 1000 Capita'!I344/'Number of Firms per 1000 Capita'!$F344</f>
        <v>5.0542406311637079E-3</v>
      </c>
      <c r="J344" s="2">
        <f>'Number of Firms per 1000 Capita'!J344/'Number of Firms per 1000 Capita'!$F344</f>
        <v>0.11563116370808678</v>
      </c>
      <c r="K344" s="2">
        <f>'Number of Firms per 1000 Capita'!K344/'Number of Firms per 1000 Capita'!$F344</f>
        <v>3.9694280078895465E-2</v>
      </c>
      <c r="L344" s="2">
        <f>'Number of Firms per 1000 Capita'!L344/'Number of Firms per 1000 Capita'!$F344</f>
        <v>1.6272189349112426E-2</v>
      </c>
      <c r="M344" s="2">
        <f>'Number of Firms per 1000 Capita'!M344/'Number of Firms per 1000 Capita'!$F344</f>
        <v>0.17332347140039447</v>
      </c>
      <c r="N344" s="2">
        <f>'Number of Firms per 1000 Capita'!N344/'Number of Firms per 1000 Capita'!$F344</f>
        <v>4.6227810650887574E-2</v>
      </c>
      <c r="O344" s="2">
        <f>'Number of Firms per 1000 Capita'!O344/'Number of Firms per 1000 Capita'!$F344</f>
        <v>1.0478303747534517E-2</v>
      </c>
      <c r="P344" s="2">
        <f>'Number of Firms per 1000 Capita'!P344/'Number of Firms per 1000 Capita'!$F344</f>
        <v>3.9201183431952662E-2</v>
      </c>
      <c r="Q344" s="2">
        <f>'Number of Firms per 1000 Capita'!Q344/'Number of Firms per 1000 Capita'!$F344</f>
        <v>7.9511834319526617E-2</v>
      </c>
      <c r="R344" s="2">
        <f>'Number of Firms per 1000 Capita'!R344/'Number of Firms per 1000 Capita'!$F344</f>
        <v>0.10515285996055226</v>
      </c>
      <c r="S344" s="2">
        <f>'Number of Firms per 1000 Capita'!S344/'Number of Firms per 1000 Capita'!$F344</f>
        <v>6.8910256410256401E-2</v>
      </c>
      <c r="T344" s="2">
        <f>'Number of Firms per 1000 Capita'!T344/'Number of Firms per 1000 Capita'!$F344</f>
        <v>1.8121301775147928E-2</v>
      </c>
      <c r="U344" s="2">
        <f>'Number of Firms per 1000 Capita'!U344/'Number of Firms per 1000 Capita'!$F344</f>
        <v>7.4087771203155822E-2</v>
      </c>
      <c r="V344" s="2">
        <f>'Number of Firms per 1000 Capita'!V344/'Number of Firms per 1000 Capita'!$F344</f>
        <v>3.2914201183431954E-2</v>
      </c>
      <c r="W344" s="2">
        <f>'Number of Firms per 1000 Capita'!W344/'Number of Firms per 1000 Capita'!$F344</f>
        <v>2.9215976331360943E-2</v>
      </c>
      <c r="X344" s="2">
        <f>'Number of Firms per 1000 Capita'!X344/'Number of Firms per 1000 Capita'!$F344</f>
        <v>0.11994575936883628</v>
      </c>
      <c r="Y344" s="2">
        <f>'Number of Firms per 1000 Capita'!Y344/'Number of Firms per 1000 Capita'!$F344</f>
        <v>0</v>
      </c>
      <c r="Z344" s="2">
        <f>'Number of Firms per 1000 Capita'!Z344/'Number of Firms per 1000 Capita'!$F344</f>
        <v>0</v>
      </c>
    </row>
    <row r="345" spans="1:26" x14ac:dyDescent="0.45">
      <c r="A345" s="2" t="s">
        <v>836</v>
      </c>
      <c r="B345" s="2">
        <v>277496</v>
      </c>
      <c r="C345" s="2" t="s">
        <v>470</v>
      </c>
      <c r="D345" s="2">
        <v>34.225725500000003</v>
      </c>
      <c r="E345" s="2">
        <v>-77.944710200000003</v>
      </c>
      <c r="F345" s="3">
        <f t="shared" si="5"/>
        <v>1.0020801364023872</v>
      </c>
      <c r="G345" s="2">
        <f>'Number of Firms per 1000 Capita'!G345/'Number of Firms per 1000 Capita'!$F345</f>
        <v>8.7297527706734872E-3</v>
      </c>
      <c r="H345" s="2">
        <f>'Number of Firms per 1000 Capita'!H345/'Number of Firms per 1000 Capita'!$F345</f>
        <v>0</v>
      </c>
      <c r="I345" s="2">
        <f>'Number of Firms per 1000 Capita'!I345/'Number of Firms per 1000 Capita'!$F345</f>
        <v>0</v>
      </c>
      <c r="J345" s="2">
        <f>'Number of Firms per 1000 Capita'!J345/'Number of Firms per 1000 Capita'!$F345</f>
        <v>0.12801364023870418</v>
      </c>
      <c r="K345" s="2">
        <f>'Number of Firms per 1000 Capita'!K345/'Number of Firms per 1000 Capita'!$F345</f>
        <v>1.5924978687127025E-2</v>
      </c>
      <c r="L345" s="2">
        <f>'Number of Firms per 1000 Capita'!L345/'Number of Firms per 1000 Capita'!$F345</f>
        <v>2.3836317135549873E-2</v>
      </c>
      <c r="M345" s="2">
        <f>'Number of Firms per 1000 Capita'!M345/'Number of Firms per 1000 Capita'!$F345</f>
        <v>7.9454390451832918E-2</v>
      </c>
      <c r="N345" s="2">
        <f>'Number of Firms per 1000 Capita'!N345/'Number of Firms per 1000 Capita'!$F345</f>
        <v>3.6248934356351237E-2</v>
      </c>
      <c r="O345" s="2">
        <f>'Number of Firms per 1000 Capita'!O345/'Number of Firms per 1000 Capita'!$F345</f>
        <v>1.6436487638533673E-2</v>
      </c>
      <c r="P345" s="2">
        <f>'Number of Firms per 1000 Capita'!P345/'Number of Firms per 1000 Capita'!$F345</f>
        <v>4.3478260869565216E-2</v>
      </c>
      <c r="Q345" s="2">
        <f>'Number of Firms per 1000 Capita'!Q345/'Number of Firms per 1000 Capita'!$F345</f>
        <v>0.14560954816709293</v>
      </c>
      <c r="R345" s="2">
        <f>'Number of Firms per 1000 Capita'!R345/'Number of Firms per 1000 Capita'!$F345</f>
        <v>0.12552429667519183</v>
      </c>
      <c r="S345" s="2">
        <f>'Number of Firms per 1000 Capita'!S345/'Number of Firms per 1000 Capita'!$F345</f>
        <v>8.075021312872975E-2</v>
      </c>
      <c r="T345" s="2">
        <f>'Number of Firms per 1000 Capita'!T345/'Number of Firms per 1000 Capita'!$F345</f>
        <v>1.7664109121909632E-2</v>
      </c>
      <c r="U345" s="2">
        <f>'Number of Firms per 1000 Capita'!U345/'Number of Firms per 1000 Capita'!$F345</f>
        <v>8.6001705029838019E-2</v>
      </c>
      <c r="V345" s="2">
        <f>'Number of Firms per 1000 Capita'!V345/'Number of Firms per 1000 Capita'!$F345</f>
        <v>5.445865302642796E-2</v>
      </c>
      <c r="W345" s="2">
        <f>'Number of Firms per 1000 Capita'!W345/'Number of Firms per 1000 Capita'!$F345</f>
        <v>3.1440750213128726E-2</v>
      </c>
      <c r="X345" s="2">
        <f>'Number of Firms per 1000 Capita'!X345/'Number of Firms per 1000 Capita'!$F345</f>
        <v>0.10745098039215686</v>
      </c>
      <c r="Y345" s="2">
        <f>'Number of Firms per 1000 Capita'!Y345/'Number of Firms per 1000 Capita'!$F345</f>
        <v>1.0571184995737425E-3</v>
      </c>
      <c r="Z345" s="2">
        <f>'Number of Firms per 1000 Capita'!Z345/'Number of Firms per 1000 Capita'!$F345</f>
        <v>0</v>
      </c>
    </row>
    <row r="346" spans="1:26" x14ac:dyDescent="0.45">
      <c r="A346" s="2" t="s">
        <v>837</v>
      </c>
      <c r="B346" s="2">
        <v>134712</v>
      </c>
      <c r="C346" s="2" t="s">
        <v>502</v>
      </c>
      <c r="D346" s="2">
        <v>39.185659700000002</v>
      </c>
      <c r="E346" s="2">
        <v>78.1633341</v>
      </c>
      <c r="F346" s="3">
        <f t="shared" si="5"/>
        <v>1.0017412502176561</v>
      </c>
      <c r="G346" s="2">
        <f>'Number of Firms per 1000 Capita'!G346/'Number of Firms per 1000 Capita'!$F346</f>
        <v>1.0447501305937664E-2</v>
      </c>
      <c r="H346" s="2">
        <f>'Number of Firms per 1000 Capita'!H346/'Number of Firms per 1000 Capita'!$F346</f>
        <v>0</v>
      </c>
      <c r="I346" s="2">
        <f>'Number of Firms per 1000 Capita'!I346/'Number of Firms per 1000 Capita'!$F346</f>
        <v>0</v>
      </c>
      <c r="J346" s="2">
        <f>'Number of Firms per 1000 Capita'!J346/'Number of Firms per 1000 Capita'!$F346</f>
        <v>0.16036914504614314</v>
      </c>
      <c r="K346" s="2">
        <f>'Number of Firms per 1000 Capita'!K346/'Number of Firms per 1000 Capita'!$F346</f>
        <v>2.6205815775726973E-2</v>
      </c>
      <c r="L346" s="2">
        <f>'Number of Firms per 1000 Capita'!L346/'Number of Firms per 1000 Capita'!$F346</f>
        <v>2.6554065819258229E-2</v>
      </c>
      <c r="M346" s="2">
        <f>'Number of Firms per 1000 Capita'!M346/'Number of Firms per 1000 Capita'!$F346</f>
        <v>0.11579313947414242</v>
      </c>
      <c r="N346" s="2">
        <f>'Number of Firms per 1000 Capita'!N346/'Number of Firms per 1000 Capita'!$F346</f>
        <v>5.3804631725578971E-2</v>
      </c>
      <c r="O346" s="2">
        <f>'Number of Firms per 1000 Capita'!O346/'Number of Firms per 1000 Capita'!$F346</f>
        <v>1.1405188925648615E-2</v>
      </c>
      <c r="P346" s="2">
        <f>'Number of Firms per 1000 Capita'!P346/'Number of Firms per 1000 Capita'!$F346</f>
        <v>2.6554065819258229E-2</v>
      </c>
      <c r="Q346" s="2">
        <f>'Number of Firms per 1000 Capita'!Q346/'Number of Firms per 1000 Capita'!$F346</f>
        <v>0.11422601427825178</v>
      </c>
      <c r="R346" s="2">
        <f>'Number of Firms per 1000 Capita'!R346/'Number of Firms per 1000 Capita'!$F346</f>
        <v>9.3853386731673344E-2</v>
      </c>
      <c r="S346" s="2">
        <f>'Number of Firms per 1000 Capita'!S346/'Number of Firms per 1000 Capita'!$F346</f>
        <v>7.3045446630680827E-2</v>
      </c>
      <c r="T346" s="2">
        <f>'Number of Firms per 1000 Capita'!T346/'Number of Firms per 1000 Capita'!$F346</f>
        <v>1.7847814730976842E-2</v>
      </c>
      <c r="U346" s="2">
        <f>'Number of Firms per 1000 Capita'!U346/'Number of Firms per 1000 Capita'!$F346</f>
        <v>7.7050322131290275E-2</v>
      </c>
      <c r="V346" s="2">
        <f>'Number of Firms per 1000 Capita'!V346/'Number of Firms per 1000 Capita'!$F346</f>
        <v>4.9277381159672645E-2</v>
      </c>
      <c r="W346" s="2">
        <f>'Number of Firms per 1000 Capita'!W346/'Number of Firms per 1000 Capita'!$F346</f>
        <v>2.2636252829531602E-2</v>
      </c>
      <c r="X346" s="2">
        <f>'Number of Firms per 1000 Capita'!X346/'Number of Firms per 1000 Capita'!$F346</f>
        <v>0.12267107783388474</v>
      </c>
      <c r="Y346" s="2">
        <f>'Number of Firms per 1000 Capita'!Y346/'Number of Firms per 1000 Capita'!$F346</f>
        <v>0</v>
      </c>
      <c r="Z346" s="2">
        <f>'Number of Firms per 1000 Capita'!Z346/'Number of Firms per 1000 Capita'!$F346</f>
        <v>0</v>
      </c>
    </row>
    <row r="347" spans="1:26" x14ac:dyDescent="0.45">
      <c r="A347" s="2" t="s">
        <v>838</v>
      </c>
      <c r="B347" s="2">
        <v>658195</v>
      </c>
      <c r="C347" s="2" t="s">
        <v>470</v>
      </c>
      <c r="D347" s="2">
        <v>36.1039642</v>
      </c>
      <c r="E347" s="2">
        <v>-80.254435000000001</v>
      </c>
      <c r="F347" s="3">
        <f t="shared" si="5"/>
        <v>1.0030372504065994</v>
      </c>
      <c r="G347" s="2">
        <f>'Number of Firms per 1000 Capita'!G347/'Number of Firms per 1000 Capita'!$F347</f>
        <v>4.2325554053259653E-3</v>
      </c>
      <c r="H347" s="2">
        <f>'Number of Firms per 1000 Capita'!H347/'Number of Firms per 1000 Capita'!$F347</f>
        <v>0</v>
      </c>
      <c r="I347" s="2">
        <f>'Number of Firms per 1000 Capita'!I347/'Number of Firms per 1000 Capita'!$F347</f>
        <v>1.9399212274410673E-3</v>
      </c>
      <c r="J347" s="2">
        <f>'Number of Firms per 1000 Capita'!J347/'Number of Firms per 1000 Capita'!$F347</f>
        <v>0.12656516371759449</v>
      </c>
      <c r="K347" s="2">
        <f>'Number of Firms per 1000 Capita'!K347/'Number of Firms per 1000 Capita'!$F347</f>
        <v>2.3122293417984441E-2</v>
      </c>
      <c r="L347" s="2">
        <f>'Number of Firms per 1000 Capita'!L347/'Number of Firms per 1000 Capita'!$F347</f>
        <v>3.3821252914780629E-2</v>
      </c>
      <c r="M347" s="2">
        <f>'Number of Firms per 1000 Capita'!M347/'Number of Firms per 1000 Capita'!$F347</f>
        <v>0.11231947955244645</v>
      </c>
      <c r="N347" s="2">
        <f>'Number of Firms per 1000 Capita'!N347/'Number of Firms per 1000 Capita'!$F347</f>
        <v>4.2403934708913842E-2</v>
      </c>
      <c r="O347" s="2">
        <f>'Number of Firms per 1000 Capita'!O347/'Number of Firms per 1000 Capita'!$F347</f>
        <v>1.2129406462485058E-2</v>
      </c>
      <c r="P347" s="2">
        <f>'Number of Firms per 1000 Capita'!P347/'Number of Firms per 1000 Capita'!$F347</f>
        <v>3.0979954147316441E-2</v>
      </c>
      <c r="Q347" s="2">
        <f>'Number of Firms per 1000 Capita'!Q347/'Number of Firms per 1000 Capita'!$F347</f>
        <v>8.6571434170046827E-2</v>
      </c>
      <c r="R347" s="2">
        <f>'Number of Firms per 1000 Capita'!R347/'Number of Firms per 1000 Capita'!$F347</f>
        <v>0.1210001371661474</v>
      </c>
      <c r="S347" s="2">
        <f>'Number of Firms per 1000 Capita'!S347/'Number of Firms per 1000 Capita'!$F347</f>
        <v>0.10479493660964473</v>
      </c>
      <c r="T347" s="2">
        <f>'Number of Firms per 1000 Capita'!T347/'Number of Firms per 1000 Capita'!$F347</f>
        <v>2.6453471283287285E-2</v>
      </c>
      <c r="U347" s="2">
        <f>'Number of Firms per 1000 Capita'!U347/'Number of Firms per 1000 Capita'!$F347</f>
        <v>6.6368820175180768E-2</v>
      </c>
      <c r="V347" s="2">
        <f>'Number of Firms per 1000 Capita'!V347/'Number of Firms per 1000 Capita'!$F347</f>
        <v>4.4108713969392352E-2</v>
      </c>
      <c r="W347" s="2">
        <f>'Number of Firms per 1000 Capita'!W347/'Number of Firms per 1000 Capita'!$F347</f>
        <v>2.727646816765622E-2</v>
      </c>
      <c r="X347" s="2">
        <f>'Number of Firms per 1000 Capita'!X347/'Number of Firms per 1000 Capita'!$F347</f>
        <v>0.13787157329571062</v>
      </c>
      <c r="Y347" s="2">
        <f>'Number of Firms per 1000 Capita'!Y347/'Number of Firms per 1000 Capita'!$F347</f>
        <v>1.0777340152450376E-3</v>
      </c>
      <c r="Z347" s="2">
        <f>'Number of Firms per 1000 Capita'!Z347/'Number of Firms per 1000 Capita'!$F347</f>
        <v>0</v>
      </c>
    </row>
    <row r="348" spans="1:26" x14ac:dyDescent="0.45">
      <c r="A348" s="2" t="s">
        <v>839</v>
      </c>
      <c r="B348" s="2">
        <v>934923</v>
      </c>
      <c r="C348" s="2" t="s">
        <v>486</v>
      </c>
      <c r="D348" s="2">
        <v>42.262593199999998</v>
      </c>
      <c r="E348" s="2">
        <v>71.802293399999996</v>
      </c>
      <c r="F348" s="3">
        <f t="shared" si="5"/>
        <v>1.0031097099981454</v>
      </c>
      <c r="G348" s="2">
        <f>'Number of Firms per 1000 Capita'!G348/'Number of Firms per 1000 Capita'!$F348</f>
        <v>6.4761850420096143E-3</v>
      </c>
      <c r="H348" s="2">
        <f>'Number of Firms per 1000 Capita'!H348/'Number of Firms per 1000 Capita'!$F348</f>
        <v>7.1323623810678571E-4</v>
      </c>
      <c r="I348" s="2">
        <f>'Number of Firms per 1000 Capita'!I348/'Number of Firms per 1000 Capita'!$F348</f>
        <v>1.49779610002425E-3</v>
      </c>
      <c r="J348" s="2">
        <f>'Number of Firms per 1000 Capita'!J348/'Number of Firms per 1000 Capita'!$F348</f>
        <v>0.15445843972440551</v>
      </c>
      <c r="K348" s="2">
        <f>'Number of Firms per 1000 Capita'!K348/'Number of Firms per 1000 Capita'!$F348</f>
        <v>3.1924454017659733E-2</v>
      </c>
      <c r="L348" s="2">
        <f>'Number of Firms per 1000 Capita'!L348/'Number of Firms per 1000 Capita'!$F348</f>
        <v>2.586194599375205E-2</v>
      </c>
      <c r="M348" s="2">
        <f>'Number of Firms per 1000 Capita'!M348/'Number of Firms per 1000 Capita'!$F348</f>
        <v>9.1194385404333625E-2</v>
      </c>
      <c r="N348" s="2">
        <f>'Number of Firms per 1000 Capita'!N348/'Number of Firms per 1000 Capita'!$F348</f>
        <v>3.1325335577650028E-2</v>
      </c>
      <c r="O348" s="2">
        <f>'Number of Firms per 1000 Capita'!O348/'Number of Firms per 1000 Capita'!$F348</f>
        <v>1.4336048385946392E-2</v>
      </c>
      <c r="P348" s="2">
        <f>'Number of Firms per 1000 Capita'!P348/'Number of Firms per 1000 Capita'!$F348</f>
        <v>2.6446799708999616E-2</v>
      </c>
      <c r="Q348" s="2">
        <f>'Number of Firms per 1000 Capita'!Q348/'Number of Firms per 1000 Capita'!$F348</f>
        <v>8.320613953753761E-2</v>
      </c>
      <c r="R348" s="2">
        <f>'Number of Firms per 1000 Capita'!R348/'Number of Firms per 1000 Capita'!$F348</f>
        <v>0.15042152261672112</v>
      </c>
      <c r="S348" s="2">
        <f>'Number of Firms per 1000 Capita'!S348/'Number of Firms per 1000 Capita'!$F348</f>
        <v>7.5032452248833856E-2</v>
      </c>
      <c r="T348" s="2">
        <f>'Number of Firms per 1000 Capita'!T348/'Number of Firms per 1000 Capita'!$F348</f>
        <v>3.0997246908120904E-2</v>
      </c>
      <c r="U348" s="2">
        <f>'Number of Firms per 1000 Capita'!U348/'Number of Firms per 1000 Capita'!$F348</f>
        <v>8.721452719569775E-2</v>
      </c>
      <c r="V348" s="2">
        <f>'Number of Firms per 1000 Capita'!V348/'Number of Firms per 1000 Capita'!$F348</f>
        <v>4.1068142590188726E-2</v>
      </c>
      <c r="W348" s="2">
        <f>'Number of Firms per 1000 Capita'!W348/'Number of Firms per 1000 Capita'!$F348</f>
        <v>3.1154158880504403E-2</v>
      </c>
      <c r="X348" s="2">
        <f>'Number of Firms per 1000 Capita'!X348/'Number of Firms per 1000 Capita'!$F348</f>
        <v>0.11828309772762935</v>
      </c>
      <c r="Y348" s="2">
        <f>'Number of Firms per 1000 Capita'!Y348/'Number of Firms per 1000 Capita'!$F348</f>
        <v>1.49779610002425E-3</v>
      </c>
      <c r="Z348" s="2">
        <f>'Number of Firms per 1000 Capita'!Z348/'Number of Firms per 1000 Capita'!$F348</f>
        <v>0</v>
      </c>
    </row>
    <row r="349" spans="1:26" x14ac:dyDescent="0.45">
      <c r="A349" s="2" t="s">
        <v>840</v>
      </c>
      <c r="B349" s="2">
        <v>248279</v>
      </c>
      <c r="C349" s="2" t="s">
        <v>492</v>
      </c>
      <c r="D349" s="2">
        <v>46.602071100000003</v>
      </c>
      <c r="E349" s="2">
        <v>-120.5058987</v>
      </c>
      <c r="F349" s="3">
        <f t="shared" si="5"/>
        <v>1.0017775881683733</v>
      </c>
      <c r="G349" s="2">
        <f>'Number of Firms per 1000 Capita'!G349/'Number of Firms per 1000 Capita'!$F349</f>
        <v>1.6496018202502846E-2</v>
      </c>
      <c r="H349" s="2">
        <f>'Number of Firms per 1000 Capita'!H349/'Number of Firms per 1000 Capita'!$F349</f>
        <v>0</v>
      </c>
      <c r="I349" s="2">
        <f>'Number of Firms per 1000 Capita'!I349/'Number of Firms per 1000 Capita'!$F349</f>
        <v>2.3464163822525595E-3</v>
      </c>
      <c r="J349" s="2">
        <f>'Number of Firms per 1000 Capita'!J349/'Number of Firms per 1000 Capita'!$F349</f>
        <v>9.3785551763367475E-2</v>
      </c>
      <c r="K349" s="2">
        <f>'Number of Firms per 1000 Capita'!K349/'Number of Firms per 1000 Capita'!$F349</f>
        <v>2.9294653014789535E-2</v>
      </c>
      <c r="L349" s="2">
        <f>'Number of Firms per 1000 Capita'!L349/'Number of Firms per 1000 Capita'!$F349</f>
        <v>3.4840728100113766E-2</v>
      </c>
      <c r="M349" s="2">
        <f>'Number of Firms per 1000 Capita'!M349/'Number of Firms per 1000 Capita'!$F349</f>
        <v>0.12891069397042093</v>
      </c>
      <c r="N349" s="2">
        <f>'Number of Firms per 1000 Capita'!N349/'Number of Firms per 1000 Capita'!$F349</f>
        <v>4.1524459613196819E-2</v>
      </c>
      <c r="O349" s="2">
        <f>'Number of Firms per 1000 Capita'!O349/'Number of Firms per 1000 Capita'!$F349</f>
        <v>8.3902161547212747E-3</v>
      </c>
      <c r="P349" s="2">
        <f>'Number of Firms per 1000 Capita'!P349/'Number of Firms per 1000 Capita'!$F349</f>
        <v>3.4271899886234358E-2</v>
      </c>
      <c r="Q349" s="2">
        <f>'Number of Firms per 1000 Capita'!Q349/'Number of Firms per 1000 Capita'!$F349</f>
        <v>8.6390784982935162E-2</v>
      </c>
      <c r="R349" s="2">
        <f>'Number of Firms per 1000 Capita'!R349/'Number of Firms per 1000 Capita'!$F349</f>
        <v>0.1171075085324232</v>
      </c>
      <c r="S349" s="2">
        <f>'Number of Firms per 1000 Capita'!S349/'Number of Firms per 1000 Capita'!$F349</f>
        <v>5.7451649601820247E-2</v>
      </c>
      <c r="T349" s="2">
        <f>'Number of Firms per 1000 Capita'!T349/'Number of Firms per 1000 Capita'!$F349</f>
        <v>2.310864618885097E-2</v>
      </c>
      <c r="U349" s="2">
        <f>'Number of Firms per 1000 Capita'!U349/'Number of Firms per 1000 Capita'!$F349</f>
        <v>0.13267918088737202</v>
      </c>
      <c r="V349" s="2">
        <f>'Number of Firms per 1000 Capita'!V349/'Number of Firms per 1000 Capita'!$F349</f>
        <v>3.0432309442548353E-2</v>
      </c>
      <c r="W349" s="2">
        <f>'Number of Firms per 1000 Capita'!W349/'Number of Firms per 1000 Capita'!$F349</f>
        <v>3.5765073947667807E-2</v>
      </c>
      <c r="X349" s="2">
        <f>'Number of Firms per 1000 Capita'!X349/'Number of Firms per 1000 Capita'!$F349</f>
        <v>0.12898179749715585</v>
      </c>
      <c r="Y349" s="2">
        <f>'Number of Firms per 1000 Capita'!Y349/'Number of Firms per 1000 Capita'!$F349</f>
        <v>0</v>
      </c>
      <c r="Z349" s="2">
        <f>'Number of Firms per 1000 Capita'!Z349/'Number of Firms per 1000 Capita'!$F349</f>
        <v>0</v>
      </c>
    </row>
    <row r="350" spans="1:26" x14ac:dyDescent="0.45">
      <c r="A350" s="2" t="s">
        <v>841</v>
      </c>
      <c r="B350" s="2">
        <v>442216</v>
      </c>
      <c r="C350" s="2" t="s">
        <v>459</v>
      </c>
      <c r="D350" s="2">
        <v>39.962598399999997</v>
      </c>
      <c r="E350" s="2">
        <v>-76.727744999999999</v>
      </c>
      <c r="F350" s="3">
        <f t="shared" si="5"/>
        <v>1.0029571217348447</v>
      </c>
      <c r="G350" s="2">
        <f>'Number of Firms per 1000 Capita'!G350/'Number of Firms per 1000 Capita'!$F350</f>
        <v>9.5942171841629717E-3</v>
      </c>
      <c r="H350" s="2">
        <f>'Number of Firms per 1000 Capita'!H350/'Number of Firms per 1000 Capita'!$F350</f>
        <v>0</v>
      </c>
      <c r="I350" s="2">
        <f>'Number of Firms per 1000 Capita'!I350/'Number of Firms per 1000 Capita'!$F350</f>
        <v>0</v>
      </c>
      <c r="J350" s="2">
        <f>'Number of Firms per 1000 Capita'!J350/'Number of Firms per 1000 Capita'!$F350</f>
        <v>0.1485132249055364</v>
      </c>
      <c r="K350" s="2">
        <f>'Number of Firms per 1000 Capita'!K350/'Number of Firms per 1000 Capita'!$F350</f>
        <v>3.0458353868900941E-2</v>
      </c>
      <c r="L350" s="2">
        <f>'Number of Firms per 1000 Capita'!L350/'Number of Firms per 1000 Capita'!$F350</f>
        <v>2.7106949236076889E-2</v>
      </c>
      <c r="M350" s="2">
        <f>'Number of Firms per 1000 Capita'!M350/'Number of Firms per 1000 Capita'!$F350</f>
        <v>0.13080335140463284</v>
      </c>
      <c r="N350" s="2">
        <f>'Number of Firms per 1000 Capita'!N350/'Number of Firms per 1000 Capita'!$F350</f>
        <v>3.1312633481189428E-2</v>
      </c>
      <c r="O350" s="2">
        <f>'Number of Firms per 1000 Capita'!O350/'Number of Firms per 1000 Capita'!$F350</f>
        <v>8.1813701330704786E-3</v>
      </c>
      <c r="P350" s="2">
        <f>'Number of Firms per 1000 Capita'!P350/'Number of Firms per 1000 Capita'!$F350</f>
        <v>3.6668309512074913E-2</v>
      </c>
      <c r="Q350" s="2">
        <f>'Number of Firms per 1000 Capita'!Q350/'Number of Firms per 1000 Capita'!$F350</f>
        <v>9.67964514539182E-2</v>
      </c>
      <c r="R350" s="2">
        <f>'Number of Firms per 1000 Capita'!R350/'Number of Firms per 1000 Capita'!$F350</f>
        <v>0.11102349268933794</v>
      </c>
      <c r="S350" s="2">
        <f>'Number of Firms per 1000 Capita'!S350/'Number of Firms per 1000 Capita'!$F350</f>
        <v>7.0872350911779208E-2</v>
      </c>
      <c r="T350" s="2">
        <f>'Number of Firms per 1000 Capita'!T350/'Number of Firms per 1000 Capita'!$F350</f>
        <v>2.6219812715623462E-2</v>
      </c>
      <c r="U350" s="2">
        <f>'Number of Firms per 1000 Capita'!U350/'Number of Firms per 1000 Capita'!$F350</f>
        <v>7.3763758830294082E-2</v>
      </c>
      <c r="V350" s="2">
        <f>'Number of Firms per 1000 Capita'!V350/'Number of Firms per 1000 Capita'!$F350</f>
        <v>4.3633974043042555E-2</v>
      </c>
      <c r="W350" s="2">
        <f>'Number of Firms per 1000 Capita'!W350/'Number of Firms per 1000 Capita'!$F350</f>
        <v>2.832265483817973E-2</v>
      </c>
      <c r="X350" s="2">
        <f>'Number of Firms per 1000 Capita'!X350/'Number of Firms per 1000 Capita'!$F350</f>
        <v>0.12699195005749958</v>
      </c>
      <c r="Y350" s="2">
        <f>'Number of Firms per 1000 Capita'!Y350/'Number of Firms per 1000 Capita'!$F350</f>
        <v>1.347133234762609E-3</v>
      </c>
      <c r="Z350" s="2">
        <f>'Number of Firms per 1000 Capita'!Z350/'Number of Firms per 1000 Capita'!$F350</f>
        <v>1.347133234762609E-3</v>
      </c>
    </row>
    <row r="351" spans="1:26" x14ac:dyDescent="0.45">
      <c r="A351" s="2" t="s">
        <v>842</v>
      </c>
      <c r="B351" s="2">
        <v>548821</v>
      </c>
      <c r="C351" s="2" t="s">
        <v>447</v>
      </c>
      <c r="D351" s="2">
        <v>41.099780299999999</v>
      </c>
      <c r="E351" s="2">
        <v>80.649519400000003</v>
      </c>
      <c r="F351" s="3">
        <f t="shared" si="5"/>
        <v>1.0037705539813926</v>
      </c>
      <c r="G351" s="2">
        <f>'Number of Firms per 1000 Capita'!G351/'Number of Firms per 1000 Capita'!$F351</f>
        <v>1.2159478815733695E-2</v>
      </c>
      <c r="H351" s="2">
        <f>'Number of Firms per 1000 Capita'!H351/'Number of Firms per 1000 Capita'!$F351</f>
        <v>7.6303518440016945E-3</v>
      </c>
      <c r="I351" s="2">
        <f>'Number of Firms per 1000 Capita'!I351/'Number of Firms per 1000 Capita'!$F351</f>
        <v>0</v>
      </c>
      <c r="J351" s="2">
        <f>'Number of Firms per 1000 Capita'!J351/'Number of Firms per 1000 Capita'!$F351</f>
        <v>0.11603935655161642</v>
      </c>
      <c r="K351" s="2">
        <f>'Number of Firms per 1000 Capita'!K351/'Number of Firms per 1000 Capita'!$F351</f>
        <v>2.6371566899444452E-2</v>
      </c>
      <c r="L351" s="2">
        <f>'Number of Firms per 1000 Capita'!L351/'Number of Firms per 1000 Capita'!$F351</f>
        <v>2.8491109078333816E-2</v>
      </c>
      <c r="M351" s="2">
        <f>'Number of Firms per 1000 Capita'!M351/'Number of Firms per 1000 Capita'!$F351</f>
        <v>0.11371901563999018</v>
      </c>
      <c r="N351" s="2">
        <f>'Number of Firms per 1000 Capita'!N351/'Number of Firms per 1000 Capita'!$F351</f>
        <v>4.2413154548091289E-2</v>
      </c>
      <c r="O351" s="2">
        <f>'Number of Firms per 1000 Capita'!O351/'Number of Firms per 1000 Capita'!$F351</f>
        <v>1.0620021864750898E-2</v>
      </c>
      <c r="P351" s="2">
        <f>'Number of Firms per 1000 Capita'!P351/'Number of Firms per 1000 Capita'!$F351</f>
        <v>3.4381205238615827E-2</v>
      </c>
      <c r="Q351" s="2">
        <f>'Number of Firms per 1000 Capita'!Q351/'Number of Firms per 1000 Capita'!$F351</f>
        <v>0.10095714062604583</v>
      </c>
      <c r="R351" s="2">
        <f>'Number of Firms per 1000 Capita'!R351/'Number of Firms per 1000 Capita'!$F351</f>
        <v>9.5044733495459707E-2</v>
      </c>
      <c r="S351" s="2">
        <f>'Number of Firms per 1000 Capita'!S351/'Number of Firms per 1000 Capita'!$F351</f>
        <v>8.0631846679012062E-2</v>
      </c>
      <c r="T351" s="2">
        <f>'Number of Firms per 1000 Capita'!T351/'Number of Firms per 1000 Capita'!$F351</f>
        <v>1.7491800718413244E-2</v>
      </c>
      <c r="U351" s="2">
        <f>'Number of Firms per 1000 Capita'!U351/'Number of Firms per 1000 Capita'!$F351</f>
        <v>9.1095691751634261E-2</v>
      </c>
      <c r="V351" s="2">
        <f>'Number of Firms per 1000 Capita'!V351/'Number of Firms per 1000 Capita'!$F351</f>
        <v>3.6143771892639606E-2</v>
      </c>
      <c r="W351" s="2">
        <f>'Number of Firms per 1000 Capita'!W351/'Number of Firms per 1000 Capita'!$F351</f>
        <v>3.6656924209633873E-2</v>
      </c>
      <c r="X351" s="2">
        <f>'Number of Firms per 1000 Capita'!X351/'Number of Firms per 1000 Capita'!$F351</f>
        <v>0.15227237232547242</v>
      </c>
      <c r="Y351" s="2">
        <f>'Number of Firms per 1000 Capita'!Y351/'Number of Firms per 1000 Capita'!$F351</f>
        <v>1.6510118025032908E-3</v>
      </c>
      <c r="Z351" s="2">
        <f>'Number of Firms per 1000 Capita'!Z351/'Number of Firms per 1000 Capita'!$F351</f>
        <v>0</v>
      </c>
    </row>
    <row r="352" spans="1:26" x14ac:dyDescent="0.45">
      <c r="A352" s="2" t="s">
        <v>843</v>
      </c>
      <c r="B352" s="2">
        <v>170227</v>
      </c>
      <c r="C352" s="2" t="s">
        <v>480</v>
      </c>
      <c r="D352" s="2">
        <v>39.140447700000003</v>
      </c>
      <c r="E352" s="2">
        <v>-121.6169108</v>
      </c>
      <c r="F352" s="3">
        <f t="shared" si="5"/>
        <v>1.0001129943502824</v>
      </c>
      <c r="G352" s="2">
        <f>'Number of Firms per 1000 Capita'!G352/'Number of Firms per 1000 Capita'!$F352</f>
        <v>2.3389830508474575E-2</v>
      </c>
      <c r="H352" s="2">
        <f>'Number of Firms per 1000 Capita'!H352/'Number of Firms per 1000 Capita'!$F352</f>
        <v>4.5197740112994352E-3</v>
      </c>
      <c r="I352" s="2">
        <f>'Number of Firms per 1000 Capita'!I352/'Number of Firms per 1000 Capita'!$F352</f>
        <v>0</v>
      </c>
      <c r="J352" s="2">
        <f>'Number of Firms per 1000 Capita'!J352/'Number of Firms per 1000 Capita'!$F352</f>
        <v>0.11875706214689265</v>
      </c>
      <c r="K352" s="2">
        <f>'Number of Firms per 1000 Capita'!K352/'Number of Firms per 1000 Capita'!$F352</f>
        <v>1.9322033898305085E-2</v>
      </c>
      <c r="L352" s="2">
        <f>'Number of Firms per 1000 Capita'!L352/'Number of Firms per 1000 Capita'!$F352</f>
        <v>1.8870056497175141E-2</v>
      </c>
      <c r="M352" s="2">
        <f>'Number of Firms per 1000 Capita'!M352/'Number of Firms per 1000 Capita'!$F352</f>
        <v>0.12372881355932204</v>
      </c>
      <c r="N352" s="2">
        <f>'Number of Firms per 1000 Capita'!N352/'Number of Firms per 1000 Capita'!$F352</f>
        <v>0.10451977401129944</v>
      </c>
      <c r="O352" s="2">
        <f>'Number of Firms per 1000 Capita'!O352/'Number of Firms per 1000 Capita'!$F352</f>
        <v>5.8757062146892651E-3</v>
      </c>
      <c r="P352" s="2">
        <f>'Number of Firms per 1000 Capita'!P352/'Number of Firms per 1000 Capita'!$F352</f>
        <v>3.1638418079096044E-2</v>
      </c>
      <c r="Q352" s="2">
        <f>'Number of Firms per 1000 Capita'!Q352/'Number of Firms per 1000 Capita'!$F352</f>
        <v>7.1977401129943511E-2</v>
      </c>
      <c r="R352" s="2">
        <f>'Number of Firms per 1000 Capita'!R352/'Number of Firms per 1000 Capita'!$F352</f>
        <v>0.1064406779661017</v>
      </c>
      <c r="S352" s="2">
        <f>'Number of Firms per 1000 Capita'!S352/'Number of Firms per 1000 Capita'!$F352</f>
        <v>9.3785310734463279E-2</v>
      </c>
      <c r="T352" s="2">
        <f>'Number of Firms per 1000 Capita'!T352/'Number of Firms per 1000 Capita'!$F352</f>
        <v>2.4067796610169494E-2</v>
      </c>
      <c r="U352" s="2">
        <f>'Number of Firms per 1000 Capita'!U352/'Number of Firms per 1000 Capita'!$F352</f>
        <v>8.8022598870056493E-2</v>
      </c>
      <c r="V352" s="2">
        <f>'Number of Firms per 1000 Capita'!V352/'Number of Firms per 1000 Capita'!$F352</f>
        <v>2.327683615819209E-2</v>
      </c>
      <c r="W352" s="2">
        <f>'Number of Firms per 1000 Capita'!W352/'Number of Firms per 1000 Capita'!$F352</f>
        <v>2.1468926553672316E-2</v>
      </c>
      <c r="X352" s="2">
        <f>'Number of Firms per 1000 Capita'!X352/'Number of Firms per 1000 Capita'!$F352</f>
        <v>0.12045197740112995</v>
      </c>
      <c r="Y352" s="2">
        <f>'Number of Firms per 1000 Capita'!Y352/'Number of Firms per 1000 Capita'!$F352</f>
        <v>0</v>
      </c>
      <c r="Z352" s="2">
        <f>'Number of Firms per 1000 Capita'!Z352/'Number of Firms per 1000 Capita'!$F352</f>
        <v>0</v>
      </c>
    </row>
    <row r="353" spans="1:26" x14ac:dyDescent="0.45">
      <c r="A353" s="2" t="s">
        <v>844</v>
      </c>
      <c r="B353" s="2">
        <v>204281</v>
      </c>
      <c r="C353" s="2" t="s">
        <v>595</v>
      </c>
      <c r="D353" s="2">
        <v>32.6926512</v>
      </c>
      <c r="E353" s="2">
        <v>-114.62769160000001</v>
      </c>
      <c r="F353" s="3">
        <f t="shared" si="5"/>
        <v>1.0008297990042414</v>
      </c>
      <c r="G353" s="2">
        <f>'Number of Firms per 1000 Capita'!G353/'Number of Firms per 1000 Capita'!$F353</f>
        <v>1.3000184399778722E-2</v>
      </c>
      <c r="H353" s="2">
        <f>'Number of Firms per 1000 Capita'!H353/'Number of Firms per 1000 Capita'!$F353</f>
        <v>0</v>
      </c>
      <c r="I353" s="2">
        <f>'Number of Firms per 1000 Capita'!I353/'Number of Firms per 1000 Capita'!$F353</f>
        <v>0</v>
      </c>
      <c r="J353" s="2">
        <f>'Number of Firms per 1000 Capita'!J353/'Number of Firms per 1000 Capita'!$F353</f>
        <v>0.10141987829614606</v>
      </c>
      <c r="K353" s="2">
        <f>'Number of Firms per 1000 Capita'!K353/'Number of Firms per 1000 Capita'!$F353</f>
        <v>2.0744975106029875E-2</v>
      </c>
      <c r="L353" s="2">
        <f>'Number of Firms per 1000 Capita'!L353/'Number of Firms per 1000 Capita'!$F353</f>
        <v>2.1943573667711599E-2</v>
      </c>
      <c r="M353" s="2">
        <f>'Number of Firms per 1000 Capita'!M353/'Number of Firms per 1000 Capita'!$F353</f>
        <v>0.10473907431311083</v>
      </c>
      <c r="N353" s="2">
        <f>'Number of Firms per 1000 Capita'!N353/'Number of Firms per 1000 Capita'!$F353</f>
        <v>5.4951134058639134E-2</v>
      </c>
      <c r="O353" s="2">
        <f>'Number of Firms per 1000 Capita'!O353/'Number of Firms per 1000 Capita'!$F353</f>
        <v>9.1277890466531456E-3</v>
      </c>
      <c r="P353" s="2">
        <f>'Number of Firms per 1000 Capita'!P353/'Number of Firms per 1000 Capita'!$F353</f>
        <v>3.356075972708833E-2</v>
      </c>
      <c r="Q353" s="2">
        <f>'Number of Firms per 1000 Capita'!Q353/'Number of Firms per 1000 Capita'!$F353</f>
        <v>6.914991702009958E-2</v>
      </c>
      <c r="R353" s="2">
        <f>'Number of Firms per 1000 Capita'!R353/'Number of Firms per 1000 Capita'!$F353</f>
        <v>8.2611100866678958E-2</v>
      </c>
      <c r="S353" s="2">
        <f>'Number of Firms per 1000 Capita'!S353/'Number of Firms per 1000 Capita'!$F353</f>
        <v>0.12465425041489951</v>
      </c>
      <c r="T353" s="2">
        <f>'Number of Firms per 1000 Capita'!T353/'Number of Firms per 1000 Capita'!$F353</f>
        <v>3.6787755854692981E-2</v>
      </c>
      <c r="U353" s="2">
        <f>'Number of Firms per 1000 Capita'!U353/'Number of Firms per 1000 Capita'!$F353</f>
        <v>0.12529964964042045</v>
      </c>
      <c r="V353" s="2">
        <f>'Number of Firms per 1000 Capita'!V353/'Number of Firms per 1000 Capita'!$F353</f>
        <v>1.770237875714549E-2</v>
      </c>
      <c r="W353" s="2">
        <f>'Number of Firms per 1000 Capita'!W353/'Number of Firms per 1000 Capita'!$F353</f>
        <v>4.1397750322699621E-2</v>
      </c>
      <c r="X353" s="2">
        <f>'Number of Firms per 1000 Capita'!X353/'Number of Firms per 1000 Capita'!$F353</f>
        <v>0.14373962751244698</v>
      </c>
      <c r="Y353" s="2">
        <f>'Number of Firms per 1000 Capita'!Y353/'Number of Firms per 1000 Capita'!$F353</f>
        <v>0</v>
      </c>
      <c r="Z353" s="2">
        <f>'Number of Firms per 1000 Capita'!Z353/'Number of Firms per 1000 Capita'!$F353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53"/>
  <sheetViews>
    <sheetView workbookViewId="0">
      <selection activeCell="E32" sqref="E32"/>
    </sheetView>
  </sheetViews>
  <sheetFormatPr defaultRowHeight="14.25" x14ac:dyDescent="0.45"/>
  <cols>
    <col min="1" max="1" width="39.86328125" style="2" bestFit="1" customWidth="1"/>
    <col min="2" max="5" width="9.06640625" style="2"/>
    <col min="6" max="6" width="17.796875" style="2" bestFit="1" customWidth="1"/>
    <col min="7" max="16384" width="9.06640625" style="2"/>
  </cols>
  <sheetData>
    <row r="1" spans="1:26" x14ac:dyDescent="0.45">
      <c r="A1" s="2" t="s">
        <v>440</v>
      </c>
      <c r="B1" s="2" t="s">
        <v>875</v>
      </c>
      <c r="C1" s="2" t="s">
        <v>441</v>
      </c>
      <c r="D1" s="2" t="s">
        <v>442</v>
      </c>
      <c r="E1" s="2" t="s">
        <v>443</v>
      </c>
      <c r="F1" s="2">
        <v>0</v>
      </c>
      <c r="G1" s="2">
        <v>11</v>
      </c>
      <c r="H1" s="2">
        <v>21</v>
      </c>
      <c r="I1" s="2">
        <v>22</v>
      </c>
      <c r="J1" s="2">
        <v>23</v>
      </c>
      <c r="K1" s="2" t="s">
        <v>38</v>
      </c>
      <c r="L1" s="2">
        <v>42</v>
      </c>
      <c r="M1" s="2" t="s">
        <v>41</v>
      </c>
      <c r="N1" s="2" t="s">
        <v>43</v>
      </c>
      <c r="O1" s="2">
        <v>51</v>
      </c>
      <c r="P1" s="2">
        <v>52</v>
      </c>
      <c r="Q1" s="2">
        <v>53</v>
      </c>
      <c r="R1" s="2">
        <v>54</v>
      </c>
      <c r="S1" s="2">
        <v>56</v>
      </c>
      <c r="T1" s="2">
        <v>61</v>
      </c>
      <c r="U1" s="2">
        <v>62</v>
      </c>
      <c r="V1" s="2">
        <v>71</v>
      </c>
      <c r="W1" s="2">
        <v>72</v>
      </c>
      <c r="X1" s="2">
        <v>81</v>
      </c>
      <c r="Y1" s="2">
        <v>55</v>
      </c>
      <c r="Z1" s="2">
        <v>99</v>
      </c>
    </row>
    <row r="2" spans="1:26" x14ac:dyDescent="0.45">
      <c r="A2" s="2" t="s">
        <v>444</v>
      </c>
      <c r="B2" s="2">
        <v>169000</v>
      </c>
      <c r="C2" s="2" t="s">
        <v>445</v>
      </c>
      <c r="D2" s="2">
        <v>32.448736400000001</v>
      </c>
      <c r="E2" s="2">
        <v>-99.733143900000002</v>
      </c>
      <c r="F2" s="2">
        <f>IF('Number of Firms per 1000 Capita'!F2=0,"",SUMIFS(allNAICS!$P:$P,allNAICS!$C:$C,'Percent of Revenue'!$A2,allNAICS!$E:$E,'Percent of Revenue'!F$1)/$B2)</f>
        <v>63.353644970414202</v>
      </c>
      <c r="G2" s="2">
        <f>IFERROR('Revenue per capita'!G2/'Revenue per capita'!$F2,"")</f>
        <v>0</v>
      </c>
      <c r="H2" s="2">
        <f>IFERROR('Revenue per capita'!H2/'Revenue per capita'!$F2,"")</f>
        <v>1.8458199375195959E-2</v>
      </c>
      <c r="I2" s="2">
        <f>IFERROR('Revenue per capita'!I2/'Revenue per capita'!$F2,"")</f>
        <v>2.9179883301490451E-2</v>
      </c>
      <c r="J2" s="2">
        <f>IFERROR('Revenue per capita'!J2/'Revenue per capita'!$F2,"")</f>
        <v>5.5074342047863031E-2</v>
      </c>
      <c r="K2" s="2">
        <f>IFERROR('Revenue per capita'!K2/'Revenue per capita'!$F2,"")</f>
        <v>8.4214184834851033E-2</v>
      </c>
      <c r="L2" s="2">
        <f>IFERROR('Revenue per capita'!L2/'Revenue per capita'!$F2,"")</f>
        <v>0.14818621725218672</v>
      </c>
      <c r="M2" s="2">
        <f>IFERROR('Revenue per capita'!M2/'Revenue per capita'!$F2,"")</f>
        <v>0.24150727786521176</v>
      </c>
      <c r="N2" s="2">
        <f>IFERROR('Revenue per capita'!N2/'Revenue per capita'!$F2,"")</f>
        <v>2.1504432026257403E-2</v>
      </c>
      <c r="O2" s="2">
        <f>IFERROR('Revenue per capita'!O2/'Revenue per capita'!$F2,"")</f>
        <v>2.2121094174430051E-2</v>
      </c>
      <c r="P2" s="2">
        <f>IFERROR('Revenue per capita'!P2/'Revenue per capita'!$F2,"")</f>
        <v>0.11652019069223359</v>
      </c>
      <c r="Q2" s="2">
        <f>IFERROR('Revenue per capita'!Q2/'Revenue per capita'!$F2,"")</f>
        <v>2.1707597023470335E-2</v>
      </c>
      <c r="R2" s="2">
        <f>IFERROR('Revenue per capita'!R2/'Revenue per capita'!$F2,"")</f>
        <v>3.7761167600515309E-2</v>
      </c>
      <c r="S2" s="2">
        <f>IFERROR('Revenue per capita'!S2/'Revenue per capita'!$F2,"")</f>
        <v>1.6913533799020122E-2</v>
      </c>
      <c r="T2" s="2">
        <f>IFERROR('Revenue per capita'!T2/'Revenue per capita'!$F2,"")</f>
        <v>1.4778963459064688E-2</v>
      </c>
      <c r="U2" s="2">
        <f>IFERROR('Revenue per capita'!U2/'Revenue per capita'!$F2,"")</f>
        <v>0.11683191422041261</v>
      </c>
      <c r="V2" s="2">
        <f>IFERROR('Revenue per capita'!V2/'Revenue per capita'!$F2,"")</f>
        <v>4.6321810488722664E-3</v>
      </c>
      <c r="W2" s="2">
        <f>IFERROR('Revenue per capita'!W2/'Revenue per capita'!$F2,"")</f>
        <v>3.5389603284507153E-2</v>
      </c>
      <c r="X2" s="2">
        <f>IFERROR('Revenue per capita'!X2/'Revenue per capita'!$F2,"")</f>
        <v>1.5219217994417453E-2</v>
      </c>
      <c r="Y2" s="2" t="str">
        <f>IFERROR('Revenue per capita'!Y2/'Revenue per capita'!$F2,"")</f>
        <v/>
      </c>
      <c r="Z2" s="2" t="str">
        <f>IFERROR('Revenue per capita'!Z2/'Revenue per capita'!$F2,"")</f>
        <v/>
      </c>
    </row>
    <row r="3" spans="1:26" x14ac:dyDescent="0.45">
      <c r="A3" s="2" t="s">
        <v>446</v>
      </c>
      <c r="B3" s="2">
        <v>703398</v>
      </c>
      <c r="C3" s="2" t="s">
        <v>447</v>
      </c>
      <c r="D3" s="2">
        <v>41.081444699999999</v>
      </c>
      <c r="E3" s="2">
        <v>-81.519005300000003</v>
      </c>
      <c r="F3" s="2">
        <f>IF('Number of Firms per 1000 Capita'!F3=0,"",SUMIFS(allNAICS!$P:$P,allNAICS!$C:$C,'Percent of Revenue'!$A3,allNAICS!$E:$E,'Percent of Revenue'!F$1)/$B3)</f>
        <v>94.711179161726363</v>
      </c>
      <c r="G3" s="2">
        <f>IFERROR('Revenue per capita'!G3/'Revenue per capita'!$F3,"")</f>
        <v>3.0665531818458363E-4</v>
      </c>
      <c r="H3" s="2">
        <f>IFERROR('Revenue per capita'!H3/'Revenue per capita'!$F3,"")</f>
        <v>1.0507472717868757E-3</v>
      </c>
      <c r="I3" s="2" t="str">
        <f>IFERROR('Revenue per capita'!I3/'Revenue per capita'!$F3,"")</f>
        <v/>
      </c>
      <c r="J3" s="2">
        <f>IFERROR('Revenue per capita'!J3/'Revenue per capita'!$F3,"")</f>
        <v>5.0530316126191896E-2</v>
      </c>
      <c r="K3" s="2">
        <f>IFERROR('Revenue per capita'!K3/'Revenue per capita'!$F3,"")</f>
        <v>0.18069951349569344</v>
      </c>
      <c r="L3" s="2">
        <f>IFERROR('Revenue per capita'!L3/'Revenue per capita'!$F3,"")</f>
        <v>0.23623514885074526</v>
      </c>
      <c r="M3" s="2">
        <f>IFERROR('Revenue per capita'!M3/'Revenue per capita'!$F3,"")</f>
        <v>0.16313356297803552</v>
      </c>
      <c r="N3" s="2">
        <f>IFERROR('Revenue per capita'!N3/'Revenue per capita'!$F3,"")</f>
        <v>2.9887847538972782E-2</v>
      </c>
      <c r="O3" s="2">
        <f>IFERROR('Revenue per capita'!O3/'Revenue per capita'!$F3,"")</f>
        <v>2.6661386111807513E-2</v>
      </c>
      <c r="P3" s="2">
        <f>IFERROR('Revenue per capita'!P3/'Revenue per capita'!$F3,"")</f>
        <v>7.5651187002226644E-2</v>
      </c>
      <c r="Q3" s="2">
        <f>IFERROR('Revenue per capita'!Q3/'Revenue per capita'!$F3,"")</f>
        <v>1.4798375303398321E-2</v>
      </c>
      <c r="R3" s="2">
        <f>IFERROR('Revenue per capita'!R3/'Revenue per capita'!$F3,"")</f>
        <v>4.8730823486256396E-2</v>
      </c>
      <c r="S3" s="2">
        <f>IFERROR('Revenue per capita'!S3/'Revenue per capita'!$F3,"")</f>
        <v>3.0572996241654861E-2</v>
      </c>
      <c r="T3" s="2">
        <f>IFERROR('Revenue per capita'!T3/'Revenue per capita'!$F3,"")</f>
        <v>5.3800052741831807E-3</v>
      </c>
      <c r="U3" s="2">
        <f>IFERROR('Revenue per capita'!U3/'Revenue per capita'!$F3,"")</f>
        <v>7.8307033263186901E-2</v>
      </c>
      <c r="V3" s="2">
        <f>IFERROR('Revenue per capita'!V3/'Revenue per capita'!$F3,"")</f>
        <v>4.674112056823174E-3</v>
      </c>
      <c r="W3" s="2">
        <f>IFERROR('Revenue per capita'!W3/'Revenue per capita'!$F3,"")</f>
        <v>1.9348725334963984E-2</v>
      </c>
      <c r="X3" s="2">
        <f>IFERROR('Revenue per capita'!X3/'Revenue per capita'!$F3,"")</f>
        <v>1.3077191639565751E-2</v>
      </c>
      <c r="Y3" s="2">
        <f>IFERROR('Revenue per capita'!Y3/'Revenue per capita'!$F3,"")</f>
        <v>2.0954372706322961E-2</v>
      </c>
      <c r="Z3" s="2" t="str">
        <f>IFERROR('Revenue per capita'!Z3/'Revenue per capita'!$F3,"")</f>
        <v/>
      </c>
    </row>
    <row r="4" spans="1:26" x14ac:dyDescent="0.45">
      <c r="A4" s="2" t="s">
        <v>448</v>
      </c>
      <c r="B4" s="2">
        <v>153776</v>
      </c>
      <c r="C4" s="2" t="s">
        <v>449</v>
      </c>
      <c r="D4" s="2">
        <v>31.578507399999999</v>
      </c>
      <c r="E4" s="2">
        <v>-84.155741000000006</v>
      </c>
      <c r="F4" s="2">
        <f>IF('Number of Firms per 1000 Capita'!F4=0,"",SUMIFS(allNAICS!$P:$P,allNAICS!$C:$C,'Percent of Revenue'!$A4,allNAICS!$E:$E,'Percent of Revenue'!F$1)/$B4)</f>
        <v>78.367950785558222</v>
      </c>
      <c r="G4" s="2">
        <f>IFERROR('Revenue per capita'!G4/'Revenue per capita'!$F4,"")</f>
        <v>9.3102127075573634E-3</v>
      </c>
      <c r="H4" s="2" t="str">
        <f>IFERROR('Revenue per capita'!H4/'Revenue per capita'!$F4,"")</f>
        <v/>
      </c>
      <c r="I4" s="2" t="str">
        <f>IFERROR('Revenue per capita'!I4/'Revenue per capita'!$F4,"")</f>
        <v/>
      </c>
      <c r="J4" s="2">
        <f>IFERROR('Revenue per capita'!J4/'Revenue per capita'!$F4,"")</f>
        <v>0</v>
      </c>
      <c r="K4" s="2">
        <f>IFERROR('Revenue per capita'!K4/'Revenue per capita'!$F4,"")</f>
        <v>0.34719963176492091</v>
      </c>
      <c r="L4" s="2">
        <f>IFERROR('Revenue per capita'!L4/'Revenue per capita'!$F4,"")</f>
        <v>0.22688827624930749</v>
      </c>
      <c r="M4" s="2">
        <f>IFERROR('Revenue per capita'!M4/'Revenue per capita'!$F4,"")</f>
        <v>0.16053996874167883</v>
      </c>
      <c r="N4" s="2">
        <f>IFERROR('Revenue per capita'!N4/'Revenue per capita'!$F4,"")</f>
        <v>3.2317992447825919E-2</v>
      </c>
      <c r="O4" s="2">
        <f>IFERROR('Revenue per capita'!O4/'Revenue per capita'!$F4,"")</f>
        <v>1.7865834758195035E-2</v>
      </c>
      <c r="P4" s="2">
        <f>IFERROR('Revenue per capita'!P4/'Revenue per capita'!$F4,"")</f>
        <v>3.5750472068486271E-2</v>
      </c>
      <c r="Q4" s="2">
        <f>IFERROR('Revenue per capita'!Q4/'Revenue per capita'!$F4,"")</f>
        <v>0</v>
      </c>
      <c r="R4" s="2">
        <f>IFERROR('Revenue per capita'!R4/'Revenue per capita'!$F4,"")</f>
        <v>3.1291317801749395E-2</v>
      </c>
      <c r="S4" s="2">
        <f>IFERROR('Revenue per capita'!S4/'Revenue per capita'!$F4,"")</f>
        <v>1.4661382166387656E-2</v>
      </c>
      <c r="T4" s="2">
        <f>IFERROR('Revenue per capita'!T4/'Revenue per capita'!$F4,"")</f>
        <v>1.6384027748142765E-3</v>
      </c>
      <c r="U4" s="2">
        <f>IFERROR('Revenue per capita'!U4/'Revenue per capita'!$F4,"")</f>
        <v>9.6577373285315557E-2</v>
      </c>
      <c r="V4" s="2">
        <f>IFERROR('Revenue per capita'!V4/'Revenue per capita'!$F4,"")</f>
        <v>1.7324155352952937E-3</v>
      </c>
      <c r="W4" s="2">
        <f>IFERROR('Revenue per capita'!W4/'Revenue per capita'!$F4,"")</f>
        <v>1.1690855443306574E-2</v>
      </c>
      <c r="X4" s="2">
        <f>IFERROR('Revenue per capita'!X4/'Revenue per capita'!$F4,"")</f>
        <v>1.2535864255159481E-2</v>
      </c>
      <c r="Y4" s="2" t="str">
        <f>IFERROR('Revenue per capita'!Y4/'Revenue per capita'!$F4,"")</f>
        <v/>
      </c>
      <c r="Z4" s="2" t="str">
        <f>IFERROR('Revenue per capita'!Z4/'Revenue per capita'!$F4,"")</f>
        <v/>
      </c>
    </row>
    <row r="5" spans="1:26" x14ac:dyDescent="0.45">
      <c r="A5" s="2" t="s">
        <v>450</v>
      </c>
      <c r="B5" s="2">
        <v>881862</v>
      </c>
      <c r="C5" s="2" t="s">
        <v>451</v>
      </c>
      <c r="D5" s="2">
        <v>42.652579299999999</v>
      </c>
      <c r="E5" s="2">
        <v>-73.756231700000001</v>
      </c>
      <c r="F5" s="2">
        <f>IF('Number of Firms per 1000 Capita'!F5=0,"",SUMIFS(allNAICS!$P:$P,allNAICS!$C:$C,'Percent of Revenue'!$A5,allNAICS!$E:$E,'Percent of Revenue'!F$1)/$B5)</f>
        <v>83.769279093554317</v>
      </c>
      <c r="G5" s="2">
        <f>IFERROR('Revenue per capita'!G5/'Revenue per capita'!$F5,"")</f>
        <v>4.1406029670910629E-4</v>
      </c>
      <c r="H5" s="2" t="str">
        <f>IFERROR('Revenue per capita'!H5/'Revenue per capita'!$F5,"")</f>
        <v/>
      </c>
      <c r="I5" s="2">
        <f>IFERROR('Revenue per capita'!I5/'Revenue per capita'!$F5,"")</f>
        <v>1.0094706823274058E-2</v>
      </c>
      <c r="J5" s="2">
        <f>IFERROR('Revenue per capita'!J5/'Revenue per capita'!$F5,"")</f>
        <v>6.7052384800559764E-2</v>
      </c>
      <c r="K5" s="2">
        <f>IFERROR('Revenue per capita'!K5/'Revenue per capita'!$F5,"")</f>
        <v>0.11047080741419055</v>
      </c>
      <c r="L5" s="2">
        <f>IFERROR('Revenue per capita'!L5/'Revenue per capita'!$F5,"")</f>
        <v>0.1520722326717196</v>
      </c>
      <c r="M5" s="2">
        <f>IFERROR('Revenue per capita'!M5/'Revenue per capita'!$F5,"")</f>
        <v>0.15678495521744029</v>
      </c>
      <c r="N5" s="2">
        <f>IFERROR('Revenue per capita'!N5/'Revenue per capita'!$F5,"")</f>
        <v>2.1645773469323316E-2</v>
      </c>
      <c r="O5" s="2">
        <f>IFERROR('Revenue per capita'!O5/'Revenue per capita'!$F5,"")</f>
        <v>3.5122946215257418E-2</v>
      </c>
      <c r="P5" s="2">
        <f>IFERROR('Revenue per capita'!P5/'Revenue per capita'!$F5,"")</f>
        <v>0.18266969350485179</v>
      </c>
      <c r="Q5" s="2">
        <f>IFERROR('Revenue per capita'!Q5/'Revenue per capita'!$F5,"")</f>
        <v>2.671203219676924E-2</v>
      </c>
      <c r="R5" s="2">
        <f>IFERROR('Revenue per capita'!R5/'Revenue per capita'!$F5,"")</f>
        <v>7.0114381903913031E-2</v>
      </c>
      <c r="S5" s="2">
        <f>IFERROR('Revenue per capita'!S5/'Revenue per capita'!$F5,"")</f>
        <v>1.7468349181047473E-2</v>
      </c>
      <c r="T5" s="2">
        <f>IFERROR('Revenue per capita'!T5/'Revenue per capita'!$F5,"")</f>
        <v>2.1899511267093899E-2</v>
      </c>
      <c r="U5" s="2">
        <f>IFERROR('Revenue per capita'!U5/'Revenue per capita'!$F5,"")</f>
        <v>7.8134721584327826E-2</v>
      </c>
      <c r="V5" s="2">
        <f>IFERROR('Revenue per capita'!V5/'Revenue per capita'!$F5,"")</f>
        <v>1.033939175297271E-2</v>
      </c>
      <c r="W5" s="2">
        <f>IFERROR('Revenue per capita'!W5/'Revenue per capita'!$F5,"")</f>
        <v>2.3022202429990365E-2</v>
      </c>
      <c r="X5" s="2">
        <f>IFERROR('Revenue per capita'!X5/'Revenue per capita'!$F5,"")</f>
        <v>1.1251332689242553E-2</v>
      </c>
      <c r="Y5" s="2">
        <f>IFERROR('Revenue per capita'!Y5/'Revenue per capita'!$F5,"")</f>
        <v>4.7305165813171851E-3</v>
      </c>
      <c r="Z5" s="2" t="str">
        <f>IFERROR('Revenue per capita'!Z5/'Revenue per capita'!$F5,"")</f>
        <v/>
      </c>
    </row>
    <row r="6" spans="1:26" x14ac:dyDescent="0.45">
      <c r="A6" s="2" t="s">
        <v>452</v>
      </c>
      <c r="B6" s="2">
        <v>905049</v>
      </c>
      <c r="C6" s="2" t="s">
        <v>453</v>
      </c>
      <c r="D6" s="2">
        <v>35.110703000000001</v>
      </c>
      <c r="E6" s="2">
        <v>-106.60999099999999</v>
      </c>
      <c r="F6" s="2">
        <f>IF('Number of Firms per 1000 Capita'!F6=0,"",SUMIFS(allNAICS!$P:$P,allNAICS!$C:$C,'Percent of Revenue'!$A6,allNAICS!$E:$E,'Percent of Revenue'!F$1)/$B6)</f>
        <v>80.28014284309468</v>
      </c>
      <c r="G6" s="2">
        <f>IFERROR('Revenue per capita'!G6/'Revenue per capita'!$F6,"")</f>
        <v>2.5770626586414739E-4</v>
      </c>
      <c r="H6" s="2">
        <f>IFERROR('Revenue per capita'!H6/'Revenue per capita'!$F6,"")</f>
        <v>1.6531518375066479E-3</v>
      </c>
      <c r="I6" s="2">
        <f>IFERROR('Revenue per capita'!I6/'Revenue per capita'!$F6,"")</f>
        <v>1.6031314421835294E-2</v>
      </c>
      <c r="J6" s="2">
        <f>IFERROR('Revenue per capita'!J6/'Revenue per capita'!$F6,"")</f>
        <v>5.2151137815692764E-2</v>
      </c>
      <c r="K6" s="2">
        <f>IFERROR('Revenue per capita'!K6/'Revenue per capita'!$F6,"")</f>
        <v>0.25916006833427652</v>
      </c>
      <c r="L6" s="2">
        <f>IFERROR('Revenue per capita'!L6/'Revenue per capita'!$F6,"")</f>
        <v>0.14306795125431754</v>
      </c>
      <c r="M6" s="2">
        <f>IFERROR('Revenue per capita'!M6/'Revenue per capita'!$F6,"")</f>
        <v>0.16004225259665145</v>
      </c>
      <c r="N6" s="2">
        <f>IFERROR('Revenue per capita'!N6/'Revenue per capita'!$F6,"")</f>
        <v>1.6771579937190084E-2</v>
      </c>
      <c r="O6" s="2">
        <f>IFERROR('Revenue per capita'!O6/'Revenue per capita'!$F6,"")</f>
        <v>4.3414862370691476E-2</v>
      </c>
      <c r="P6" s="2">
        <f>IFERROR('Revenue per capita'!P6/'Revenue per capita'!$F6,"")</f>
        <v>9.10869430665006E-2</v>
      </c>
      <c r="Q6" s="2">
        <f>IFERROR('Revenue per capita'!Q6/'Revenue per capita'!$F6,"")</f>
        <v>1.8103163242564179E-2</v>
      </c>
      <c r="R6" s="2">
        <f>IFERROR('Revenue per capita'!R6/'Revenue per capita'!$F6,"")</f>
        <v>6.8141616172006841E-2</v>
      </c>
      <c r="S6" s="2">
        <f>IFERROR('Revenue per capita'!S6/'Revenue per capita'!$F6,"")</f>
        <v>1.7685773784190107E-2</v>
      </c>
      <c r="T6" s="2">
        <f>IFERROR('Revenue per capita'!T6/'Revenue per capita'!$F6,"")</f>
        <v>4.2500200567430002E-3</v>
      </c>
      <c r="U6" s="2">
        <f>IFERROR('Revenue per capita'!U6/'Revenue per capita'!$F6,"")</f>
        <v>6.9565964924503593E-2</v>
      </c>
      <c r="V6" s="2">
        <f>IFERROR('Revenue per capita'!V6/'Revenue per capita'!$F6,"")</f>
        <v>3.4361064838877224E-3</v>
      </c>
      <c r="W6" s="2">
        <f>IFERROR('Revenue per capita'!W6/'Revenue per capita'!$F6,"")</f>
        <v>2.3007358625974715E-2</v>
      </c>
      <c r="X6" s="2">
        <f>IFERROR('Revenue per capita'!X6/'Revenue per capita'!$F6,"")</f>
        <v>9.1229724779920522E-3</v>
      </c>
      <c r="Y6" s="2">
        <f>IFERROR('Revenue per capita'!Y6/'Revenue per capita'!$F6,"")</f>
        <v>3.0500563316113141E-3</v>
      </c>
      <c r="Z6" s="2" t="str">
        <f>IFERROR('Revenue per capita'!Z6/'Revenue per capita'!$F6,"")</f>
        <v/>
      </c>
    </row>
    <row r="7" spans="1:26" x14ac:dyDescent="0.45">
      <c r="A7" s="2" t="s">
        <v>454</v>
      </c>
      <c r="B7" s="2">
        <v>154385</v>
      </c>
      <c r="C7" s="2" t="s">
        <v>455</v>
      </c>
      <c r="D7" s="2">
        <v>31.311293599999999</v>
      </c>
      <c r="E7" s="2">
        <v>-92.445137099999997</v>
      </c>
      <c r="F7" s="2">
        <f>IF('Number of Firms per 1000 Capita'!F7=0,"",SUMIFS(allNAICS!$P:$P,allNAICS!$C:$C,'Percent of Revenue'!$A7,allNAICS!$E:$E,'Percent of Revenue'!F$1)/$B7)</f>
        <v>79.089477604689577</v>
      </c>
      <c r="G7" s="2">
        <f>IFERROR('Revenue per capita'!G7/'Revenue per capita'!$F7,"")</f>
        <v>7.8981597389098154E-3</v>
      </c>
      <c r="H7" s="2">
        <f>IFERROR('Revenue per capita'!H7/'Revenue per capita'!$F7,"")</f>
        <v>0</v>
      </c>
      <c r="I7" s="2" t="str">
        <f>IFERROR('Revenue per capita'!I7/'Revenue per capita'!$F7,"")</f>
        <v/>
      </c>
      <c r="J7" s="2">
        <f>IFERROR('Revenue per capita'!J7/'Revenue per capita'!$F7,"")</f>
        <v>7.5447194482010954E-2</v>
      </c>
      <c r="K7" s="2">
        <f>IFERROR('Revenue per capita'!K7/'Revenue per capita'!$F7,"")</f>
        <v>0.29862268570262995</v>
      </c>
      <c r="L7" s="2">
        <f>IFERROR('Revenue per capita'!L7/'Revenue per capita'!$F7,"")</f>
        <v>0.14209998910261429</v>
      </c>
      <c r="M7" s="2">
        <f>IFERROR('Revenue per capita'!M7/'Revenue per capita'!$F7,"")</f>
        <v>0.20588776670653064</v>
      </c>
      <c r="N7" s="2">
        <f>IFERROR('Revenue per capita'!N7/'Revenue per capita'!$F7,"")</f>
        <v>2.1437550295626519E-2</v>
      </c>
      <c r="O7" s="2">
        <f>IFERROR('Revenue per capita'!O7/'Revenue per capita'!$F7,"")</f>
        <v>1.4375118753562609E-2</v>
      </c>
      <c r="P7" s="2">
        <f>IFERROR('Revenue per capita'!P7/'Revenue per capita'!$F7,"")</f>
        <v>3.2444084535771377E-2</v>
      </c>
      <c r="Q7" s="2">
        <f>IFERROR('Revenue per capita'!Q7/'Revenue per capita'!$F7,"")</f>
        <v>1.487449494808374E-2</v>
      </c>
      <c r="R7" s="2">
        <f>IFERROR('Revenue per capita'!R7/'Revenue per capita'!$F7,"")</f>
        <v>2.8903918588145883E-2</v>
      </c>
      <c r="S7" s="2">
        <f>IFERROR('Revenue per capita'!S7/'Revenue per capita'!$F7,"")</f>
        <v>1.1806636368208697E-2</v>
      </c>
      <c r="T7" s="2">
        <f>IFERROR('Revenue per capita'!T7/'Revenue per capita'!$F7,"")</f>
        <v>4.335290904315366E-3</v>
      </c>
      <c r="U7" s="2">
        <f>IFERROR('Revenue per capita'!U7/'Revenue per capita'!$F7,"")</f>
        <v>0.11336712803589993</v>
      </c>
      <c r="V7" s="2">
        <f>IFERROR('Revenue per capita'!V7/'Revenue per capita'!$F7,"")</f>
        <v>1.0313222999631167E-3</v>
      </c>
      <c r="W7" s="2">
        <f>IFERROR('Revenue per capita'!W7/'Revenue per capita'!$F7,"")</f>
        <v>2.062321520380906E-2</v>
      </c>
      <c r="X7" s="2">
        <f>IFERROR('Revenue per capita'!X7/'Revenue per capita'!$F7,"")</f>
        <v>6.8454443339182542E-3</v>
      </c>
      <c r="Y7" s="2" t="str">
        <f>IFERROR('Revenue per capita'!Y7/'Revenue per capita'!$F7,"")</f>
        <v/>
      </c>
      <c r="Z7" s="2" t="str">
        <f>IFERROR('Revenue per capita'!Z7/'Revenue per capita'!$F7,"")</f>
        <v/>
      </c>
    </row>
    <row r="8" spans="1:26" x14ac:dyDescent="0.45">
      <c r="A8" s="2" t="s">
        <v>456</v>
      </c>
      <c r="B8" s="2">
        <v>832790</v>
      </c>
      <c r="C8" s="2" t="s">
        <v>457</v>
      </c>
      <c r="D8" s="2">
        <v>40.608430499999997</v>
      </c>
      <c r="E8" s="2">
        <v>-75.490183299999998</v>
      </c>
      <c r="F8" s="2">
        <f>IF('Number of Firms per 1000 Capita'!F8=0,"",SUMIFS(allNAICS!$P:$P,allNAICS!$C:$C,'Percent of Revenue'!$A8,allNAICS!$E:$E,'Percent of Revenue'!F$1)/$B8)</f>
        <v>101.10571332508796</v>
      </c>
      <c r="G8" s="2">
        <f>IFERROR('Revenue per capita'!G8/'Revenue per capita'!$F8,"")</f>
        <v>9.6212498841936122E-5</v>
      </c>
      <c r="H8" s="2">
        <f>IFERROR('Revenue per capita'!H8/'Revenue per capita'!$F8,"")</f>
        <v>0</v>
      </c>
      <c r="I8" s="2">
        <f>IFERROR('Revenue per capita'!I8/'Revenue per capita'!$F8,"")</f>
        <v>3.9929590192665551E-2</v>
      </c>
      <c r="J8" s="2">
        <f>IFERROR('Revenue per capita'!J8/'Revenue per capita'!$F8,"")</f>
        <v>3.666653455433664E-2</v>
      </c>
      <c r="K8" s="2">
        <f>IFERROR('Revenue per capita'!K8/'Revenue per capita'!$F8,"")</f>
        <v>0.20101667513267679</v>
      </c>
      <c r="L8" s="2">
        <f>IFERROR('Revenue per capita'!L8/'Revenue per capita'!$F8,"")</f>
        <v>0.30088150317147472</v>
      </c>
      <c r="M8" s="2">
        <f>IFERROR('Revenue per capita'!M8/'Revenue per capita'!$F8,"")</f>
        <v>0.12258355875965805</v>
      </c>
      <c r="N8" s="2">
        <f>IFERROR('Revenue per capita'!N8/'Revenue per capita'!$F8,"")</f>
        <v>2.6128750921441877E-2</v>
      </c>
      <c r="O8" s="2">
        <f>IFERROR('Revenue per capita'!O8/'Revenue per capita'!$F8,"")</f>
        <v>2.6003511762153375E-2</v>
      </c>
      <c r="P8" s="2">
        <f>IFERROR('Revenue per capita'!P8/'Revenue per capita'!$F8,"")</f>
        <v>5.1867586154213982E-2</v>
      </c>
      <c r="Q8" s="2">
        <f>IFERROR('Revenue per capita'!Q8/'Revenue per capita'!$F8,"")</f>
        <v>1.1213280754290766E-2</v>
      </c>
      <c r="R8" s="2">
        <f>IFERROR('Revenue per capita'!R8/'Revenue per capita'!$F8,"")</f>
        <v>2.8162412738824985E-2</v>
      </c>
      <c r="S8" s="2">
        <f>IFERROR('Revenue per capita'!S8/'Revenue per capita'!$F8,"")</f>
        <v>1.661377357490126E-2</v>
      </c>
      <c r="T8" s="2">
        <f>IFERROR('Revenue per capita'!T8/'Revenue per capita'!$F8,"")</f>
        <v>9.7172245570589268E-3</v>
      </c>
      <c r="U8" s="2">
        <f>IFERROR('Revenue per capita'!U8/'Revenue per capita'!$F8,"")</f>
        <v>7.4583118115688588E-2</v>
      </c>
      <c r="V8" s="2">
        <f>IFERROR('Revenue per capita'!V8/'Revenue per capita'!$F8,"")</f>
        <v>5.068487757247885E-3</v>
      </c>
      <c r="W8" s="2">
        <f>IFERROR('Revenue per capita'!W8/'Revenue per capita'!$F8,"")</f>
        <v>2.7527774120212435E-2</v>
      </c>
      <c r="X8" s="2">
        <f>IFERROR('Revenue per capita'!X8/'Revenue per capita'!$F8,"")</f>
        <v>1.03976922413663E-2</v>
      </c>
      <c r="Y8" s="2">
        <f>IFERROR('Revenue per capita'!Y8/'Revenue per capita'!$F8,"")</f>
        <v>1.1542312992945615E-2</v>
      </c>
      <c r="Z8" s="2" t="str">
        <f>IFERROR('Revenue per capita'!Z8/'Revenue per capita'!$F8,"")</f>
        <v/>
      </c>
    </row>
    <row r="9" spans="1:26" x14ac:dyDescent="0.45">
      <c r="A9" s="2" t="s">
        <v>458</v>
      </c>
      <c r="B9" s="2">
        <v>124736</v>
      </c>
      <c r="C9" s="2" t="s">
        <v>459</v>
      </c>
      <c r="D9" s="2">
        <v>40.5186809</v>
      </c>
      <c r="E9" s="2">
        <v>-78.394735900000001</v>
      </c>
      <c r="F9" s="2">
        <f>IF('Number of Firms per 1000 Capita'!F9=0,"",SUMIFS(allNAICS!$P:$P,allNAICS!$C:$C,'Percent of Revenue'!$A9,allNAICS!$E:$E,'Percent of Revenue'!F$1)/$B9)</f>
        <v>81.713386672652646</v>
      </c>
      <c r="G9" s="2">
        <f>IFERROR('Revenue per capita'!G9/'Revenue per capita'!$F9,"")</f>
        <v>1.1174207016498715E-3</v>
      </c>
      <c r="H9" s="2" t="str">
        <f>IFERROR('Revenue per capita'!H9/'Revenue per capita'!$F9,"")</f>
        <v/>
      </c>
      <c r="I9" s="2" t="str">
        <f>IFERROR('Revenue per capita'!I9/'Revenue per capita'!$F9,"")</f>
        <v/>
      </c>
      <c r="J9" s="2">
        <f>IFERROR('Revenue per capita'!J9/'Revenue per capita'!$F9,"")</f>
        <v>4.5995805900337021E-2</v>
      </c>
      <c r="K9" s="2">
        <f>IFERROR('Revenue per capita'!K9/'Revenue per capita'!$F9,"")</f>
        <v>0.20675220668855676</v>
      </c>
      <c r="L9" s="2">
        <f>IFERROR('Revenue per capita'!L9/'Revenue per capita'!$F9,"")</f>
        <v>0.23627297679456033</v>
      </c>
      <c r="M9" s="2">
        <f>IFERROR('Revenue per capita'!M9/'Revenue per capita'!$F9,"")</f>
        <v>0.19666144710727126</v>
      </c>
      <c r="N9" s="2">
        <f>IFERROR('Revenue per capita'!N9/'Revenue per capita'!$F9,"")</f>
        <v>7.057486463901555E-2</v>
      </c>
      <c r="O9" s="2">
        <f>IFERROR('Revenue per capita'!O9/'Revenue per capita'!$F9,"")</f>
        <v>2.7463289137777482E-2</v>
      </c>
      <c r="P9" s="2">
        <f>IFERROR('Revenue per capita'!P9/'Revenue per capita'!$F9,"")</f>
        <v>1.8637933809884998E-2</v>
      </c>
      <c r="Q9" s="2">
        <f>IFERROR('Revenue per capita'!Q9/'Revenue per capita'!$F9,"")</f>
        <v>1.1151424943711791E-2</v>
      </c>
      <c r="R9" s="2">
        <f>IFERROR('Revenue per capita'!R9/'Revenue per capita'!$F9,"")</f>
        <v>1.7783106473515987E-2</v>
      </c>
      <c r="S9" s="2">
        <f>IFERROR('Revenue per capita'!S9/'Revenue per capita'!$F9,"")</f>
        <v>1.6377512535385903E-2</v>
      </c>
      <c r="T9" s="2">
        <f>IFERROR('Revenue per capita'!T9/'Revenue per capita'!$F9,"")</f>
        <v>1.7812982963705858E-3</v>
      </c>
      <c r="U9" s="2">
        <f>IFERROR('Revenue per capita'!U9/'Revenue per capita'!$F9,"")</f>
        <v>9.8295651152108393E-2</v>
      </c>
      <c r="V9" s="2">
        <f>IFERROR('Revenue per capita'!V9/'Revenue per capita'!$F9,"")</f>
        <v>0</v>
      </c>
      <c r="W9" s="2">
        <f>IFERROR('Revenue per capita'!W9/'Revenue per capita'!$F9,"")</f>
        <v>2.8414440676631552E-2</v>
      </c>
      <c r="X9" s="2">
        <f>IFERROR('Revenue per capita'!X9/'Revenue per capita'!$F9,"")</f>
        <v>1.6316660419915564E-2</v>
      </c>
      <c r="Y9" s="2">
        <f>IFERROR('Revenue per capita'!Y9/'Revenue per capita'!$F9,"")</f>
        <v>6.4039607233068287E-3</v>
      </c>
      <c r="Z9" s="2" t="str">
        <f>IFERROR('Revenue per capita'!Z9/'Revenue per capita'!$F9,"")</f>
        <v/>
      </c>
    </row>
    <row r="10" spans="1:26" x14ac:dyDescent="0.45">
      <c r="A10" s="2" t="s">
        <v>460</v>
      </c>
      <c r="B10" s="2">
        <v>261827</v>
      </c>
      <c r="C10" s="2" t="s">
        <v>445</v>
      </c>
      <c r="D10" s="2">
        <v>35.221997100000003</v>
      </c>
      <c r="E10" s="2">
        <v>-101.8312969</v>
      </c>
      <c r="F10" s="2">
        <f>IF('Number of Firms per 1000 Capita'!F10=0,"",SUMIFS(allNAICS!$P:$P,allNAICS!$C:$C,'Percent of Revenue'!$A10,allNAICS!$E:$E,'Percent of Revenue'!F$1)/$B10)</f>
        <v>100.29140233818514</v>
      </c>
      <c r="G10" s="2">
        <f>IFERROR('Revenue per capita'!G10/'Revenue per capita'!$F10,"")</f>
        <v>1.9048915269003713E-3</v>
      </c>
      <c r="H10" s="2">
        <f>IFERROR('Revenue per capita'!H10/'Revenue per capita'!$F10,"")</f>
        <v>1.2918730140894555E-2</v>
      </c>
      <c r="I10" s="2" t="str">
        <f>IFERROR('Revenue per capita'!I10/'Revenue per capita'!$F10,"")</f>
        <v/>
      </c>
      <c r="J10" s="2">
        <f>IFERROR('Revenue per capita'!J10/'Revenue per capita'!$F10,"")</f>
        <v>3.4987871380850508E-2</v>
      </c>
      <c r="K10" s="2">
        <f>IFERROR('Revenue per capita'!K10/'Revenue per capita'!$F10,"")</f>
        <v>0.28800867104280803</v>
      </c>
      <c r="L10" s="2">
        <f>IFERROR('Revenue per capita'!L10/'Revenue per capita'!$F10,"")</f>
        <v>0.16348223318521554</v>
      </c>
      <c r="M10" s="2">
        <f>IFERROR('Revenue per capita'!M10/'Revenue per capita'!$F10,"")</f>
        <v>0.17415921626686998</v>
      </c>
      <c r="N10" s="2">
        <f>IFERROR('Revenue per capita'!N10/'Revenue per capita'!$F10,"")</f>
        <v>2.1089237438046318E-2</v>
      </c>
      <c r="O10" s="2">
        <f>IFERROR('Revenue per capita'!O10/'Revenue per capita'!$F10,"")</f>
        <v>1.5967442837626057E-2</v>
      </c>
      <c r="P10" s="2">
        <f>IFERROR('Revenue per capita'!P10/'Revenue per capita'!$F10,"")</f>
        <v>5.5731549009235638E-2</v>
      </c>
      <c r="Q10" s="2">
        <f>IFERROR('Revenue per capita'!Q10/'Revenue per capita'!$F10,"")</f>
        <v>2.1428664688685584E-2</v>
      </c>
      <c r="R10" s="2">
        <f>IFERROR('Revenue per capita'!R10/'Revenue per capita'!$F10,"")</f>
        <v>2.1521642196437339E-2</v>
      </c>
      <c r="S10" s="2">
        <f>IFERROR('Revenue per capita'!S10/'Revenue per capita'!$F10,"")</f>
        <v>3.6214185360750752E-2</v>
      </c>
      <c r="T10" s="2">
        <f>IFERROR('Revenue per capita'!T10/'Revenue per capita'!$F10,"")</f>
        <v>1.7131204715502676E-3</v>
      </c>
      <c r="U10" s="2">
        <f>IFERROR('Revenue per capita'!U10/'Revenue per capita'!$F10,"")</f>
        <v>9.3448765238914613E-2</v>
      </c>
      <c r="V10" s="2">
        <f>IFERROR('Revenue per capita'!V10/'Revenue per capita'!$F10,"")</f>
        <v>2.4088296189148694E-3</v>
      </c>
      <c r="W10" s="2">
        <f>IFERROR('Revenue per capita'!W10/'Revenue per capita'!$F10,"")</f>
        <v>1.9775366341271767E-2</v>
      </c>
      <c r="X10" s="2">
        <f>IFERROR('Revenue per capita'!X10/'Revenue per capita'!$F10,"")</f>
        <v>2.1029613138394448E-2</v>
      </c>
      <c r="Y10" s="2">
        <f>IFERROR('Revenue per capita'!Y10/'Revenue per capita'!$F10,"")</f>
        <v>1.4209970116633362E-2</v>
      </c>
      <c r="Z10" s="2" t="str">
        <f>IFERROR('Revenue per capita'!Z10/'Revenue per capita'!$F10,"")</f>
        <v/>
      </c>
    </row>
    <row r="11" spans="1:26" x14ac:dyDescent="0.45">
      <c r="A11" s="2" t="s">
        <v>461</v>
      </c>
      <c r="B11" s="2">
        <v>95888</v>
      </c>
      <c r="C11" s="2" t="s">
        <v>462</v>
      </c>
      <c r="D11" s="2">
        <v>42.034722000000002</v>
      </c>
      <c r="E11" s="2">
        <v>-93.62</v>
      </c>
      <c r="F11" s="2">
        <f>IF('Number of Firms per 1000 Capita'!F11=0,"",SUMIFS(allNAICS!$P:$P,allNAICS!$C:$C,'Percent of Revenue'!$A11,allNAICS!$E:$E,'Percent of Revenue'!F$1)/$B11)</f>
        <v>74.991928082763224</v>
      </c>
      <c r="G11" s="2">
        <f>IFERROR('Revenue per capita'!G11/'Revenue per capita'!$F11,"")</f>
        <v>5.9398550390674593E-3</v>
      </c>
      <c r="H11" s="2" t="str">
        <f>IFERROR('Revenue per capita'!H11/'Revenue per capita'!$F11,"")</f>
        <v/>
      </c>
      <c r="I11" s="2">
        <f>IFERROR('Revenue per capita'!I11/'Revenue per capita'!$F11,"")</f>
        <v>9.2265419416906226E-3</v>
      </c>
      <c r="J11" s="2">
        <f>IFERROR('Revenue per capita'!J11/'Revenue per capita'!$F11,"")</f>
        <v>4.4333347286249422E-2</v>
      </c>
      <c r="K11" s="2">
        <f>IFERROR('Revenue per capita'!K11/'Revenue per capita'!$F11,"")</f>
        <v>0.41387872604520376</v>
      </c>
      <c r="L11" s="2">
        <f>IFERROR('Revenue per capita'!L11/'Revenue per capita'!$F11,"")</f>
        <v>0.19907837465721981</v>
      </c>
      <c r="M11" s="2">
        <f>IFERROR('Revenue per capita'!M11/'Revenue per capita'!$F11,"")</f>
        <v>0.15200109481062862</v>
      </c>
      <c r="N11" s="2">
        <f>IFERROR('Revenue per capita'!N11/'Revenue per capita'!$F11,"")</f>
        <v>1.0634940836112288E-2</v>
      </c>
      <c r="O11" s="2">
        <f>IFERROR('Revenue per capita'!O11/'Revenue per capita'!$F11,"")</f>
        <v>1.6882887537664062E-2</v>
      </c>
      <c r="P11" s="2">
        <f>IFERROR('Revenue per capita'!P11/'Revenue per capita'!$F11,"")</f>
        <v>1.9374681038452121E-2</v>
      </c>
      <c r="Q11" s="2">
        <f>IFERROR('Revenue per capita'!Q11/'Revenue per capita'!$F11,"")</f>
        <v>2.0795905340598431E-2</v>
      </c>
      <c r="R11" s="2">
        <f>IFERROR('Revenue per capita'!R11/'Revenue per capita'!$F11,"")</f>
        <v>2.3473596784120618E-2</v>
      </c>
      <c r="S11" s="2">
        <f>IFERROR('Revenue per capita'!S11/'Revenue per capita'!$F11,"")</f>
        <v>1.0506686758865845E-2</v>
      </c>
      <c r="T11" s="2">
        <f>IFERROR('Revenue per capita'!T11/'Revenue per capita'!$F11,"")</f>
        <v>1.2468833202190013E-3</v>
      </c>
      <c r="U11" s="2">
        <f>IFERROR('Revenue per capita'!U11/'Revenue per capita'!$F11,"")</f>
        <v>4.0768588631530399E-2</v>
      </c>
      <c r="V11" s="2">
        <f>IFERROR('Revenue per capita'!V11/'Revenue per capita'!$F11,"")</f>
        <v>0</v>
      </c>
      <c r="W11" s="2">
        <f>IFERROR('Revenue per capita'!W11/'Revenue per capita'!$F11,"")</f>
        <v>2.4002257271759534E-2</v>
      </c>
      <c r="X11" s="2">
        <f>IFERROR('Revenue per capita'!X11/'Revenue per capita'!$F11,"")</f>
        <v>7.8556327006179157E-3</v>
      </c>
      <c r="Y11" s="2" t="str">
        <f>IFERROR('Revenue per capita'!Y11/'Revenue per capita'!$F11,"")</f>
        <v/>
      </c>
      <c r="Z11" s="2" t="str">
        <f>IFERROR('Revenue per capita'!Z11/'Revenue per capita'!$F11,"")</f>
        <v/>
      </c>
    </row>
    <row r="12" spans="1:26" x14ac:dyDescent="0.45">
      <c r="A12" s="2" t="s">
        <v>463</v>
      </c>
      <c r="B12" s="2">
        <v>399360</v>
      </c>
      <c r="C12" s="2" t="s">
        <v>464</v>
      </c>
      <c r="D12" s="2">
        <v>61.2180556</v>
      </c>
      <c r="E12" s="2">
        <v>-149.9002778</v>
      </c>
      <c r="F12" s="2">
        <f>IF('Number of Firms per 1000 Capita'!F12=0,"",SUMIFS(allNAICS!$P:$P,allNAICS!$C:$C,'Percent of Revenue'!$A12,allNAICS!$E:$E,'Percent of Revenue'!F$1)/$B12)</f>
        <v>104.18010566907051</v>
      </c>
      <c r="G12" s="2">
        <f>IFERROR('Revenue per capita'!G12/'Revenue per capita'!$F12,"")</f>
        <v>3.8543864480205157E-3</v>
      </c>
      <c r="H12" s="2">
        <f>IFERROR('Revenue per capita'!H12/'Revenue per capita'!$F12,"")</f>
        <v>3.9007640795316524E-2</v>
      </c>
      <c r="I12" s="2">
        <f>IFERROR('Revenue per capita'!I12/'Revenue per capita'!$F12,"")</f>
        <v>1.5248130664638043E-2</v>
      </c>
      <c r="J12" s="2">
        <f>IFERROR('Revenue per capita'!J12/'Revenue per capita'!$F12,"")</f>
        <v>0.10830556700800961</v>
      </c>
      <c r="K12" s="2">
        <f>IFERROR('Revenue per capita'!K12/'Revenue per capita'!$F12,"")</f>
        <v>1.3742480160546312E-2</v>
      </c>
      <c r="L12" s="2">
        <f>IFERROR('Revenue per capita'!L12/'Revenue per capita'!$F12,"")</f>
        <v>0.25066280543759095</v>
      </c>
      <c r="M12" s="2">
        <f>IFERROR('Revenue per capita'!M12/'Revenue per capita'!$F12,"")</f>
        <v>0.1458706312626869</v>
      </c>
      <c r="N12" s="2">
        <f>IFERROR('Revenue per capita'!N12/'Revenue per capita'!$F12,"")</f>
        <v>8.1687897721722275E-2</v>
      </c>
      <c r="O12" s="2">
        <f>IFERROR('Revenue per capita'!O12/'Revenue per capita'!$F12,"")</f>
        <v>3.4808270534997972E-2</v>
      </c>
      <c r="P12" s="2">
        <f>IFERROR('Revenue per capita'!P12/'Revenue per capita'!$F12,"")</f>
        <v>2.8970539651600964E-2</v>
      </c>
      <c r="Q12" s="2">
        <f>IFERROR('Revenue per capita'!Q12/'Revenue per capita'!$F12,"")</f>
        <v>2.2544759438210972E-2</v>
      </c>
      <c r="R12" s="2">
        <f>IFERROR('Revenue per capita'!R12/'Revenue per capita'!$F12,"")</f>
        <v>6.6586659202914331E-2</v>
      </c>
      <c r="S12" s="2">
        <f>IFERROR('Revenue per capita'!S12/'Revenue per capita'!$F12,"")</f>
        <v>3.4668565551924102E-2</v>
      </c>
      <c r="T12" s="2">
        <f>IFERROR('Revenue per capita'!T12/'Revenue per capita'!$F12,"")</f>
        <v>6.023058725705948E-3</v>
      </c>
      <c r="U12" s="2">
        <f>IFERROR('Revenue per capita'!U12/'Revenue per capita'!$F12,"")</f>
        <v>9.001839625217585E-2</v>
      </c>
      <c r="V12" s="2">
        <f>IFERROR('Revenue per capita'!V12/'Revenue per capita'!$F12,"")</f>
        <v>6.8571542027643312E-3</v>
      </c>
      <c r="W12" s="2">
        <f>IFERROR('Revenue per capita'!W12/'Revenue per capita'!$F12,"")</f>
        <v>3.105873493628376E-2</v>
      </c>
      <c r="X12" s="2">
        <f>IFERROR('Revenue per capita'!X12/'Revenue per capita'!$F12,"")</f>
        <v>9.530466262736903E-3</v>
      </c>
      <c r="Y12" s="2">
        <f>IFERROR('Revenue per capita'!Y12/'Revenue per capita'!$F12,"")</f>
        <v>1.0553855742153636E-2</v>
      </c>
      <c r="Z12" s="2" t="str">
        <f>IFERROR('Revenue per capita'!Z12/'Revenue per capita'!$F12,"")</f>
        <v/>
      </c>
    </row>
    <row r="13" spans="1:26" x14ac:dyDescent="0.45">
      <c r="A13" s="2" t="s">
        <v>465</v>
      </c>
      <c r="B13" s="2">
        <v>361509</v>
      </c>
      <c r="C13" s="2" t="s">
        <v>466</v>
      </c>
      <c r="D13" s="2">
        <v>42.2808256</v>
      </c>
      <c r="E13" s="2">
        <v>-83.743037799999996</v>
      </c>
      <c r="F13" s="2">
        <f>IF('Number of Firms per 1000 Capita'!F13=0,"",SUMIFS(allNAICS!$P:$P,allNAICS!$C:$C,'Percent of Revenue'!$A13,allNAICS!$E:$E,'Percent of Revenue'!F$1)/$B13)</f>
        <v>88.908367426537097</v>
      </c>
      <c r="G13" s="2">
        <f>IFERROR('Revenue per capita'!G13/'Revenue per capita'!$F13,"")</f>
        <v>6.4068379429669468E-4</v>
      </c>
      <c r="H13" s="2">
        <f>IFERROR('Revenue per capita'!H13/'Revenue per capita'!$F13,"")</f>
        <v>2.1829047692237811E-4</v>
      </c>
      <c r="I13" s="2">
        <f>IFERROR('Revenue per capita'!I13/'Revenue per capita'!$F13,"")</f>
        <v>2.7790530748279602E-2</v>
      </c>
      <c r="J13" s="2">
        <f>IFERROR('Revenue per capita'!J13/'Revenue per capita'!$F13,"")</f>
        <v>3.8254566023224176E-2</v>
      </c>
      <c r="K13" s="2">
        <f>IFERROR('Revenue per capita'!K13/'Revenue per capita'!$F13,"")</f>
        <v>0.14416969035483407</v>
      </c>
      <c r="L13" s="2">
        <f>IFERROR('Revenue per capita'!L13/'Revenue per capita'!$F13,"")</f>
        <v>0.16907963308780843</v>
      </c>
      <c r="M13" s="2">
        <f>IFERROR('Revenue per capita'!M13/'Revenue per capita'!$F13,"")</f>
        <v>0.1974565861435329</v>
      </c>
      <c r="N13" s="2">
        <f>IFERROR('Revenue per capita'!N13/'Revenue per capita'!$F13,"")</f>
        <v>5.5499264794189054E-2</v>
      </c>
      <c r="O13" s="2">
        <f>IFERROR('Revenue per capita'!O13/'Revenue per capita'!$F13,"")</f>
        <v>5.445205543383367E-2</v>
      </c>
      <c r="P13" s="2">
        <f>IFERROR('Revenue per capita'!P13/'Revenue per capita'!$F13,"")</f>
        <v>4.5293936092164887E-2</v>
      </c>
      <c r="Q13" s="2">
        <f>IFERROR('Revenue per capita'!Q13/'Revenue per capita'!$F13,"")</f>
        <v>3.2595285846650321E-2</v>
      </c>
      <c r="R13" s="2">
        <f>IFERROR('Revenue per capita'!R13/'Revenue per capita'!$F13,"")</f>
        <v>7.6998667731154255E-2</v>
      </c>
      <c r="S13" s="2">
        <f>IFERROR('Revenue per capita'!S13/'Revenue per capita'!$F13,"")</f>
        <v>2.8683760694397691E-2</v>
      </c>
      <c r="T13" s="2">
        <f>IFERROR('Revenue per capita'!T13/'Revenue per capita'!$F13,"")</f>
        <v>4.7331324247853043E-3</v>
      </c>
      <c r="U13" s="2">
        <f>IFERROR('Revenue per capita'!U13/'Revenue per capita'!$F13,"")</f>
        <v>7.4360949650691691E-2</v>
      </c>
      <c r="V13" s="2">
        <f>IFERROR('Revenue per capita'!V13/'Revenue per capita'!$F13,"")</f>
        <v>4.9138069971182922E-3</v>
      </c>
      <c r="W13" s="2">
        <f>IFERROR('Revenue per capita'!W13/'Revenue per capita'!$F13,"")</f>
        <v>2.5737088161848578E-2</v>
      </c>
      <c r="X13" s="2">
        <f>IFERROR('Revenue per capita'!X13/'Revenue per capita'!$F13,"")</f>
        <v>6.1470735199588315E-3</v>
      </c>
      <c r="Y13" s="2">
        <f>IFERROR('Revenue per capita'!Y13/'Revenue per capita'!$F13,"")</f>
        <v>1.2974998024309398E-2</v>
      </c>
      <c r="Z13" s="2" t="str">
        <f>IFERROR('Revenue per capita'!Z13/'Revenue per capita'!$F13,"")</f>
        <v/>
      </c>
    </row>
    <row r="14" spans="1:26" x14ac:dyDescent="0.45">
      <c r="A14" s="2" t="s">
        <v>467</v>
      </c>
      <c r="B14" s="2">
        <v>233025</v>
      </c>
      <c r="C14" s="2" t="s">
        <v>468</v>
      </c>
      <c r="D14" s="2">
        <v>44.261930900000003</v>
      </c>
      <c r="E14" s="2">
        <v>-88.415384700000004</v>
      </c>
      <c r="F14" s="2">
        <f>IF('Number of Firms per 1000 Capita'!F14=0,"",SUMIFS(allNAICS!$P:$P,allNAICS!$C:$C,'Percent of Revenue'!$A14,allNAICS!$E:$E,'Percent of Revenue'!F$1)/$B14)</f>
        <v>127.53952580195258</v>
      </c>
      <c r="G14" s="2">
        <f>IFERROR('Revenue per capita'!G14/'Revenue per capita'!$F14,"")</f>
        <v>1.0625057125785758E-4</v>
      </c>
      <c r="H14" s="2" t="str">
        <f>IFERROR('Revenue per capita'!H14/'Revenue per capita'!$F14,"")</f>
        <v/>
      </c>
      <c r="I14" s="2" t="str">
        <f>IFERROR('Revenue per capita'!I14/'Revenue per capita'!$F14,"")</f>
        <v/>
      </c>
      <c r="J14" s="2">
        <f>IFERROR('Revenue per capita'!J14/'Revenue per capita'!$F14,"")</f>
        <v>6.8074781687961522E-2</v>
      </c>
      <c r="K14" s="2">
        <f>IFERROR('Revenue per capita'!K14/'Revenue per capita'!$F14,"")</f>
        <v>0.28938546622370959</v>
      </c>
      <c r="L14" s="2">
        <f>IFERROR('Revenue per capita'!L14/'Revenue per capita'!$F14,"")</f>
        <v>0.25707505399319069</v>
      </c>
      <c r="M14" s="2">
        <f>IFERROR('Revenue per capita'!M14/'Revenue per capita'!$F14,"")</f>
        <v>0.12633338703496219</v>
      </c>
      <c r="N14" s="2">
        <f>IFERROR('Revenue per capita'!N14/'Revenue per capita'!$F14,"")</f>
        <v>2.4070466843448088E-2</v>
      </c>
      <c r="O14" s="2">
        <f>IFERROR('Revenue per capita'!O14/'Revenue per capita'!$F14,"")</f>
        <v>1.626186351703901E-2</v>
      </c>
      <c r="P14" s="2">
        <f>IFERROR('Revenue per capita'!P14/'Revenue per capita'!$F14,"")</f>
        <v>8.2978543215843373E-2</v>
      </c>
      <c r="Q14" s="2">
        <f>IFERROR('Revenue per capita'!Q14/'Revenue per capita'!$F14,"")</f>
        <v>9.1377864459800916E-3</v>
      </c>
      <c r="R14" s="2">
        <f>IFERROR('Revenue per capita'!R14/'Revenue per capita'!$F14,"")</f>
        <v>1.9064518981220427E-2</v>
      </c>
      <c r="S14" s="2">
        <f>IFERROR('Revenue per capita'!S14/'Revenue per capita'!$F14,"")</f>
        <v>1.5844794427181268E-2</v>
      </c>
      <c r="T14" s="2">
        <f>IFERROR('Revenue per capita'!T14/'Revenue per capita'!$F14,"")</f>
        <v>3.1377821064545283E-3</v>
      </c>
      <c r="U14" s="2">
        <f>IFERROR('Revenue per capita'!U14/'Revenue per capita'!$F14,"")</f>
        <v>5.4710263439036032E-2</v>
      </c>
      <c r="V14" s="2">
        <f>IFERROR('Revenue per capita'!V14/'Revenue per capita'!$F14,"")</f>
        <v>2.0007586033128481E-3</v>
      </c>
      <c r="W14" s="2">
        <f>IFERROR('Revenue per capita'!W14/'Revenue per capita'!$F14,"")</f>
        <v>1.2783394751181095E-2</v>
      </c>
      <c r="X14" s="2">
        <f>IFERROR('Revenue per capita'!X14/'Revenue per capita'!$F14,"")</f>
        <v>1.3061395607694953E-2</v>
      </c>
      <c r="Y14" s="2">
        <f>IFERROR('Revenue per capita'!Y14/'Revenue per capita'!$F14,"")</f>
        <v>5.9734925505263159E-3</v>
      </c>
      <c r="Z14" s="2" t="str">
        <f>IFERROR('Revenue per capita'!Z14/'Revenue per capita'!$F14,"")</f>
        <v/>
      </c>
    </row>
    <row r="15" spans="1:26" x14ac:dyDescent="0.45">
      <c r="A15" s="2" t="s">
        <v>469</v>
      </c>
      <c r="B15" s="2">
        <v>445625</v>
      </c>
      <c r="C15" s="2" t="s">
        <v>470</v>
      </c>
      <c r="D15" s="2">
        <v>35.595058100000003</v>
      </c>
      <c r="E15" s="2">
        <v>-82.5514869</v>
      </c>
      <c r="F15" s="2">
        <f>IF('Number of Firms per 1000 Capita'!F15=0,"",SUMIFS(allNAICS!$P:$P,allNAICS!$C:$C,'Percent of Revenue'!$A15,allNAICS!$E:$E,'Percent of Revenue'!F$1)/$B15)</f>
        <v>74.603642075736332</v>
      </c>
      <c r="G15" s="2">
        <f>IFERROR('Revenue per capita'!G15/'Revenue per capita'!$F15,"")</f>
        <v>4.4550693787629174E-4</v>
      </c>
      <c r="H15" s="2" t="str">
        <f>IFERROR('Revenue per capita'!H15/'Revenue per capita'!$F15,"")</f>
        <v/>
      </c>
      <c r="I15" s="2">
        <f>IFERROR('Revenue per capita'!I15/'Revenue per capita'!$F15,"")</f>
        <v>1.5886104146008731E-2</v>
      </c>
      <c r="J15" s="2">
        <f>IFERROR('Revenue per capita'!J15/'Revenue per capita'!$F15,"")</f>
        <v>5.5532638532002257E-2</v>
      </c>
      <c r="K15" s="2">
        <f>IFERROR('Revenue per capita'!K15/'Revenue per capita'!$F15,"")</f>
        <v>0.19417183223068663</v>
      </c>
      <c r="L15" s="2">
        <f>IFERROR('Revenue per capita'!L15/'Revenue per capita'!$F15,"")</f>
        <v>0.23425107682242635</v>
      </c>
      <c r="M15" s="2">
        <f>IFERROR('Revenue per capita'!M15/'Revenue per capita'!$F15,"")</f>
        <v>0.22808085390877242</v>
      </c>
      <c r="N15" s="2">
        <f>IFERROR('Revenue per capita'!N15/'Revenue per capita'!$F15,"")</f>
        <v>1.3529156857344201E-2</v>
      </c>
      <c r="O15" s="2">
        <f>IFERROR('Revenue per capita'!O15/'Revenue per capita'!$F15,"")</f>
        <v>1.4188083177193131E-2</v>
      </c>
      <c r="P15" s="2">
        <f>IFERROR('Revenue per capita'!P15/'Revenue per capita'!$F15,"")</f>
        <v>2.6903066771481441E-2</v>
      </c>
      <c r="Q15" s="2">
        <f>IFERROR('Revenue per capita'!Q15/'Revenue per capita'!$F15,"")</f>
        <v>1.8161483558577902E-2</v>
      </c>
      <c r="R15" s="2">
        <f>IFERROR('Revenue per capita'!R15/'Revenue per capita'!$F15,"")</f>
        <v>2.5557512970466593E-2</v>
      </c>
      <c r="S15" s="2">
        <f>IFERROR('Revenue per capita'!S15/'Revenue per capita'!$F15,"")</f>
        <v>1.8240492088247233E-2</v>
      </c>
      <c r="T15" s="2">
        <f>IFERROR('Revenue per capita'!T15/'Revenue per capita'!$F15,"")</f>
        <v>6.5886609993302345E-3</v>
      </c>
      <c r="U15" s="2">
        <f>IFERROR('Revenue per capita'!U15/'Revenue per capita'!$F15,"")</f>
        <v>9.1540023179850036E-2</v>
      </c>
      <c r="V15" s="2">
        <f>IFERROR('Revenue per capita'!V15/'Revenue per capita'!$F15,"")</f>
        <v>9.2242458388941424E-3</v>
      </c>
      <c r="W15" s="2">
        <f>IFERROR('Revenue per capita'!W15/'Revenue per capita'!$F15,"")</f>
        <v>3.5426172129476199E-2</v>
      </c>
      <c r="X15" s="2">
        <f>IFERROR('Revenue per capita'!X15/'Revenue per capita'!$F15,"")</f>
        <v>8.9483181842105568E-3</v>
      </c>
      <c r="Y15" s="2">
        <f>IFERROR('Revenue per capita'!Y15/'Revenue per capita'!$F15,"")</f>
        <v>3.3247716671558538E-3</v>
      </c>
      <c r="Z15" s="2" t="str">
        <f>IFERROR('Revenue per capita'!Z15/'Revenue per capita'!$F15,"")</f>
        <v/>
      </c>
    </row>
    <row r="16" spans="1:26" x14ac:dyDescent="0.45">
      <c r="A16" s="2" t="s">
        <v>471</v>
      </c>
      <c r="B16" s="2">
        <v>202780</v>
      </c>
      <c r="C16" s="2" t="s">
        <v>449</v>
      </c>
      <c r="D16" s="2">
        <v>33.950000000000003</v>
      </c>
      <c r="E16" s="2">
        <v>-83.383332999999993</v>
      </c>
      <c r="F16" s="2">
        <f>IF('Number of Firms per 1000 Capita'!F16=0,"",SUMIFS(allNAICS!$P:$P,allNAICS!$C:$C,'Percent of Revenue'!$A16,allNAICS!$E:$E,'Percent of Revenue'!F$1)/$B16)</f>
        <v>56.09203077226551</v>
      </c>
      <c r="G16" s="2">
        <f>IFERROR('Revenue per capita'!G16/'Revenue per capita'!$F16,"")</f>
        <v>4.037899210779421E-3</v>
      </c>
      <c r="H16" s="2" t="str">
        <f>IFERROR('Revenue per capita'!H16/'Revenue per capita'!$F16,"")</f>
        <v/>
      </c>
      <c r="I16" s="2">
        <f>IFERROR('Revenue per capita'!I16/'Revenue per capita'!$F16,"")</f>
        <v>1.566998641983848E-2</v>
      </c>
      <c r="J16" s="2">
        <f>IFERROR('Revenue per capita'!J16/'Revenue per capita'!$F16,"")</f>
        <v>3.9129708332515001E-2</v>
      </c>
      <c r="K16" s="2">
        <f>IFERROR('Revenue per capita'!K16/'Revenue per capita'!$F16,"")</f>
        <v>0.20273815829934974</v>
      </c>
      <c r="L16" s="2">
        <f>IFERROR('Revenue per capita'!L16/'Revenue per capita'!$F16,"")</f>
        <v>0.24425656324661599</v>
      </c>
      <c r="M16" s="2">
        <f>IFERROR('Revenue per capita'!M16/'Revenue per capita'!$F16,"")</f>
        <v>0.18699226795149246</v>
      </c>
      <c r="N16" s="2">
        <f>IFERROR('Revenue per capita'!N16/'Revenue per capita'!$F16,"")</f>
        <v>1.3493441283899765E-2</v>
      </c>
      <c r="O16" s="2">
        <f>IFERROR('Revenue per capita'!O16/'Revenue per capita'!$F16,"")</f>
        <v>1.5244734663113225E-2</v>
      </c>
      <c r="P16" s="2">
        <f>IFERROR('Revenue per capita'!P16/'Revenue per capita'!$F16,"")</f>
        <v>0</v>
      </c>
      <c r="Q16" s="2">
        <f>IFERROR('Revenue per capita'!Q16/'Revenue per capita'!$F16,"")</f>
        <v>4.4006345947902016E-2</v>
      </c>
      <c r="R16" s="2">
        <f>IFERROR('Revenue per capita'!R16/'Revenue per capita'!$F16,"")</f>
        <v>3.4209046438877087E-2</v>
      </c>
      <c r="S16" s="2">
        <f>IFERROR('Revenue per capita'!S16/'Revenue per capita'!$F16,"")</f>
        <v>2.5611408512189085E-2</v>
      </c>
      <c r="T16" s="2">
        <f>IFERROR('Revenue per capita'!T16/'Revenue per capita'!$F16,"")</f>
        <v>6.0939468609883139E-3</v>
      </c>
      <c r="U16" s="2">
        <f>IFERROR('Revenue per capita'!U16/'Revenue per capita'!$F16,"")</f>
        <v>0.12260742516892657</v>
      </c>
      <c r="V16" s="2">
        <f>IFERROR('Revenue per capita'!V16/'Revenue per capita'!$F16,"")</f>
        <v>3.1755357085759771E-3</v>
      </c>
      <c r="W16" s="2">
        <f>IFERROR('Revenue per capita'!W16/'Revenue per capita'!$F16,"")</f>
        <v>2.5775550756529712E-2</v>
      </c>
      <c r="X16" s="2">
        <f>IFERROR('Revenue per capita'!X16/'Revenue per capita'!$F16,"")</f>
        <v>1.6957981198407274E-2</v>
      </c>
      <c r="Y16" s="2" t="str">
        <f>IFERROR('Revenue per capita'!Y16/'Revenue per capita'!$F16,"")</f>
        <v/>
      </c>
      <c r="Z16" s="2" t="str">
        <f>IFERROR('Revenue per capita'!Z16/'Revenue per capita'!$F16,"")</f>
        <v/>
      </c>
    </row>
    <row r="17" spans="1:26" x14ac:dyDescent="0.45">
      <c r="A17" s="2" t="s">
        <v>472</v>
      </c>
      <c r="B17" s="2">
        <v>5700990</v>
      </c>
      <c r="C17" s="2" t="s">
        <v>449</v>
      </c>
      <c r="D17" s="2">
        <v>33.748995399999998</v>
      </c>
      <c r="E17" s="2">
        <v>-84.387982399999999</v>
      </c>
      <c r="F17" s="2">
        <f>IF('Number of Firms per 1000 Capita'!F17=0,"",SUMIFS(allNAICS!$P:$P,allNAICS!$C:$C,'Percent of Revenue'!$A17,allNAICS!$E:$E,'Percent of Revenue'!F$1)/$B17)</f>
        <v>116.41479514961436</v>
      </c>
      <c r="G17" s="2">
        <f>IFERROR('Revenue per capita'!G17/'Revenue per capita'!$F17,"")</f>
        <v>1.9283901222812521E-4</v>
      </c>
      <c r="H17" s="2">
        <f>IFERROR('Revenue per capita'!H17/'Revenue per capita'!$F17,"")</f>
        <v>4.9017103873201496E-4</v>
      </c>
      <c r="I17" s="2">
        <f>IFERROR('Revenue per capita'!I17/'Revenue per capita'!$F17,"")</f>
        <v>1.4860275721002099E-2</v>
      </c>
      <c r="J17" s="2">
        <f>IFERROR('Revenue per capita'!J17/'Revenue per capita'!$F17,"")</f>
        <v>4.2766480240653826E-2</v>
      </c>
      <c r="K17" s="2">
        <f>IFERROR('Revenue per capita'!K17/'Revenue per capita'!$F17,"")</f>
        <v>9.2352579594348255E-2</v>
      </c>
      <c r="L17" s="2">
        <f>IFERROR('Revenue per capita'!L17/'Revenue per capita'!$F17,"")</f>
        <v>0.3047276281928592</v>
      </c>
      <c r="M17" s="2">
        <f>IFERROR('Revenue per capita'!M17/'Revenue per capita'!$F17,"")</f>
        <v>0.10739076029633723</v>
      </c>
      <c r="N17" s="2">
        <f>IFERROR('Revenue per capita'!N17/'Revenue per capita'!$F17,"")</f>
        <v>3.9416908578082832E-2</v>
      </c>
      <c r="O17" s="2">
        <f>IFERROR('Revenue per capita'!O17/'Revenue per capita'!$F17,"")</f>
        <v>7.560585139181826E-2</v>
      </c>
      <c r="P17" s="2">
        <f>IFERROR('Revenue per capita'!P17/'Revenue per capita'!$F17,"")</f>
        <v>0.10991284709718807</v>
      </c>
      <c r="Q17" s="2">
        <f>IFERROR('Revenue per capita'!Q17/'Revenue per capita'!$F17,"")</f>
        <v>2.1700955570059136E-2</v>
      </c>
      <c r="R17" s="2">
        <f>IFERROR('Revenue per capita'!R17/'Revenue per capita'!$F17,"")</f>
        <v>6.0062178368717987E-2</v>
      </c>
      <c r="S17" s="2">
        <f>IFERROR('Revenue per capita'!S17/'Revenue per capita'!$F17,"")</f>
        <v>2.8610457631094079E-2</v>
      </c>
      <c r="T17" s="2">
        <f>IFERROR('Revenue per capita'!T17/'Revenue per capita'!$F17,"")</f>
        <v>8.2875962616673713E-3</v>
      </c>
      <c r="U17" s="2">
        <f>IFERROR('Revenue per capita'!U17/'Revenue per capita'!$F17,"")</f>
        <v>4.4036330967545313E-2</v>
      </c>
      <c r="V17" s="2">
        <f>IFERROR('Revenue per capita'!V17/'Revenue per capita'!$F17,"")</f>
        <v>4.766850555205121E-3</v>
      </c>
      <c r="W17" s="2">
        <f>IFERROR('Revenue per capita'!W17/'Revenue per capita'!$F17,"")</f>
        <v>1.8763143371431309E-2</v>
      </c>
      <c r="X17" s="2">
        <f>IFERROR('Revenue per capita'!X17/'Revenue per capita'!$F17,"")</f>
        <v>8.7658453898776644E-3</v>
      </c>
      <c r="Y17" s="2">
        <f>IFERROR('Revenue per capita'!Y17/'Revenue per capita'!$F17,"")</f>
        <v>1.7290300721152025E-2</v>
      </c>
      <c r="Z17" s="2">
        <f>IFERROR('Revenue per capita'!Z17/'Revenue per capita'!$F17,"")</f>
        <v>0</v>
      </c>
    </row>
    <row r="18" spans="1:26" x14ac:dyDescent="0.45">
      <c r="A18" s="2" t="s">
        <v>473</v>
      </c>
      <c r="B18" s="2">
        <v>272926</v>
      </c>
      <c r="C18" s="2" t="s">
        <v>457</v>
      </c>
      <c r="D18" s="2">
        <v>39.364283399999998</v>
      </c>
      <c r="E18" s="2">
        <v>-74.422926599999997</v>
      </c>
      <c r="F18" s="2">
        <f>IF('Number of Firms per 1000 Capita'!F18=0,"",SUMIFS(allNAICS!$P:$P,allNAICS!$C:$C,'Percent of Revenue'!$A18,allNAICS!$E:$E,'Percent of Revenue'!F$1)/$B18)</f>
        <v>66.324018232048246</v>
      </c>
      <c r="G18" s="2">
        <f>IFERROR('Revenue per capita'!G18/'Revenue per capita'!$F18,"")</f>
        <v>0</v>
      </c>
      <c r="H18" s="2" t="str">
        <f>IFERROR('Revenue per capita'!H18/'Revenue per capita'!$F18,"")</f>
        <v/>
      </c>
      <c r="I18" s="2" t="str">
        <f>IFERROR('Revenue per capita'!I18/'Revenue per capita'!$F18,"")</f>
        <v/>
      </c>
      <c r="J18" s="2">
        <f>IFERROR('Revenue per capita'!J18/'Revenue per capita'!$F18,"")</f>
        <v>6.6856734535717513E-2</v>
      </c>
      <c r="K18" s="2">
        <f>IFERROR('Revenue per capita'!K18/'Revenue per capita'!$F18,"")</f>
        <v>2.2234371365803505E-2</v>
      </c>
      <c r="L18" s="2">
        <f>IFERROR('Revenue per capita'!L18/'Revenue per capita'!$F18,"")</f>
        <v>9.0417350687815964E-2</v>
      </c>
      <c r="M18" s="2">
        <f>IFERROR('Revenue per capita'!M18/'Revenue per capita'!$F18,"")</f>
        <v>0.25398200039705693</v>
      </c>
      <c r="N18" s="2">
        <f>IFERROR('Revenue per capita'!N18/'Revenue per capita'!$F18,"")</f>
        <v>2.0360306998256635E-2</v>
      </c>
      <c r="O18" s="2">
        <f>IFERROR('Revenue per capita'!O18/'Revenue per capita'!$F18,"")</f>
        <v>2.0152446997449457E-2</v>
      </c>
      <c r="P18" s="2">
        <f>IFERROR('Revenue per capita'!P18/'Revenue per capita'!$F18,"")</f>
        <v>4.1754665010629778E-2</v>
      </c>
      <c r="Q18" s="2">
        <f>IFERROR('Revenue per capita'!Q18/'Revenue per capita'!$F18,"")</f>
        <v>3.2342701186201729E-2</v>
      </c>
      <c r="R18" s="2">
        <f>IFERROR('Revenue per capita'!R18/'Revenue per capita'!$F18,"")</f>
        <v>4.7620702856080388E-2</v>
      </c>
      <c r="S18" s="2">
        <f>IFERROR('Revenue per capita'!S18/'Revenue per capita'!$F18,"")</f>
        <v>2.178185011264332E-2</v>
      </c>
      <c r="T18" s="2">
        <f>IFERROR('Revenue per capita'!T18/'Revenue per capita'!$F18,"")</f>
        <v>4.4490438556607078E-3</v>
      </c>
      <c r="U18" s="2">
        <f>IFERROR('Revenue per capita'!U18/'Revenue per capita'!$F18,"")</f>
        <v>0.11032781924998232</v>
      </c>
      <c r="V18" s="2">
        <f>IFERROR('Revenue per capita'!V18/'Revenue per capita'!$F18,"")</f>
        <v>6.0614752367819354E-3</v>
      </c>
      <c r="W18" s="2">
        <f>IFERROR('Revenue per capita'!W18/'Revenue per capita'!$F18,"")</f>
        <v>0.2472084705166569</v>
      </c>
      <c r="X18" s="2">
        <f>IFERROR('Revenue per capita'!X18/'Revenue per capita'!$F18,"")</f>
        <v>1.4450060993262862E-2</v>
      </c>
      <c r="Y18" s="2" t="str">
        <f>IFERROR('Revenue per capita'!Y18/'Revenue per capita'!$F18,"")</f>
        <v/>
      </c>
      <c r="Z18" s="2" t="str">
        <f>IFERROR('Revenue per capita'!Z18/'Revenue per capita'!$F18,"")</f>
        <v/>
      </c>
    </row>
    <row r="19" spans="1:26" x14ac:dyDescent="0.45">
      <c r="A19" s="2" t="s">
        <v>474</v>
      </c>
      <c r="B19" s="2">
        <v>156597</v>
      </c>
      <c r="C19" s="2" t="s">
        <v>475</v>
      </c>
      <c r="D19" s="2">
        <v>32.609856600000001</v>
      </c>
      <c r="E19" s="2">
        <v>-85.480782500000004</v>
      </c>
      <c r="F19" s="2">
        <f>IF('Number of Firms per 1000 Capita'!F19=0,"",SUMIFS(allNAICS!$P:$P,allNAICS!$C:$C,'Percent of Revenue'!$A19,allNAICS!$E:$E,'Percent of Revenue'!F$1)/$B19)</f>
        <v>47.573880725684397</v>
      </c>
      <c r="G19" s="2">
        <f>IFERROR('Revenue per capita'!G19/'Revenue per capita'!$F19,"")</f>
        <v>2.583573826452796E-3</v>
      </c>
      <c r="H19" s="2" t="str">
        <f>IFERROR('Revenue per capita'!H19/'Revenue per capita'!$F19,"")</f>
        <v/>
      </c>
      <c r="I19" s="2">
        <f>IFERROR('Revenue per capita'!I19/'Revenue per capita'!$F19,"")</f>
        <v>1.1925793890487792E-2</v>
      </c>
      <c r="J19" s="2">
        <f>IFERROR('Revenue per capita'!J19/'Revenue per capita'!$F19,"")</f>
        <v>0</v>
      </c>
      <c r="K19" s="2">
        <f>IFERROR('Revenue per capita'!K19/'Revenue per capita'!$F19,"")</f>
        <v>0.39434489147871365</v>
      </c>
      <c r="L19" s="2">
        <f>IFERROR('Revenue per capita'!L19/'Revenue per capita'!$F19,"")</f>
        <v>7.5699568494151201E-2</v>
      </c>
      <c r="M19" s="2">
        <f>IFERROR('Revenue per capita'!M19/'Revenue per capita'!$F19,"")</f>
        <v>0.23768764056181302</v>
      </c>
      <c r="N19" s="2">
        <f>IFERROR('Revenue per capita'!N19/'Revenue per capita'!$F19,"")</f>
        <v>5.016271942118472E-2</v>
      </c>
      <c r="O19" s="2">
        <f>IFERROR('Revenue per capita'!O19/'Revenue per capita'!$F19,"")</f>
        <v>1.9426974971607999E-2</v>
      </c>
      <c r="P19" s="2">
        <f>IFERROR('Revenue per capita'!P19/'Revenue per capita'!$F19,"")</f>
        <v>2.7229677179933603E-2</v>
      </c>
      <c r="Q19" s="2">
        <f>IFERROR('Revenue per capita'!Q19/'Revenue per capita'!$F19,"")</f>
        <v>2.3866556914950321E-2</v>
      </c>
      <c r="R19" s="2">
        <f>IFERROR('Revenue per capita'!R19/'Revenue per capita'!$F19,"")</f>
        <v>2.5586855850200756E-2</v>
      </c>
      <c r="S19" s="2">
        <f>IFERROR('Revenue per capita'!S19/'Revenue per capita'!$F19,"")</f>
        <v>2.6609527343837397E-2</v>
      </c>
      <c r="T19" s="2">
        <f>IFERROR('Revenue per capita'!T19/'Revenue per capita'!$F19,"")</f>
        <v>2.2437251364329646E-3</v>
      </c>
      <c r="U19" s="2">
        <f>IFERROR('Revenue per capita'!U19/'Revenue per capita'!$F19,"")</f>
        <v>4.1508421536076603E-2</v>
      </c>
      <c r="V19" s="2">
        <f>IFERROR('Revenue per capita'!V19/'Revenue per capita'!$F19,"")</f>
        <v>5.5496008011612112E-3</v>
      </c>
      <c r="W19" s="2">
        <f>IFERROR('Revenue per capita'!W19/'Revenue per capita'!$F19,"")</f>
        <v>4.2988391847842547E-2</v>
      </c>
      <c r="X19" s="2">
        <f>IFERROR('Revenue per capita'!X19/'Revenue per capita'!$F19,"")</f>
        <v>1.2586080745153622E-2</v>
      </c>
      <c r="Y19" s="2" t="str">
        <f>IFERROR('Revenue per capita'!Y19/'Revenue per capita'!$F19,"")</f>
        <v/>
      </c>
      <c r="Z19" s="2" t="str">
        <f>IFERROR('Revenue per capita'!Z19/'Revenue per capita'!$F19,"")</f>
        <v/>
      </c>
    </row>
    <row r="20" spans="1:26" x14ac:dyDescent="0.45">
      <c r="A20" s="2" t="s">
        <v>476</v>
      </c>
      <c r="B20" s="2">
        <v>589519</v>
      </c>
      <c r="C20" s="2" t="s">
        <v>477</v>
      </c>
      <c r="D20" s="2">
        <v>33.473497799999997</v>
      </c>
      <c r="E20" s="2">
        <v>-82.010514799999996</v>
      </c>
      <c r="F20" s="2">
        <f>IF('Number of Firms per 1000 Capita'!F20=0,"",SUMIFS(allNAICS!$P:$P,allNAICS!$C:$C,'Percent of Revenue'!$A20,allNAICS!$E:$E,'Percent of Revenue'!F$1)/$B20)</f>
        <v>65.136053290903263</v>
      </c>
      <c r="G20" s="2">
        <f>IFERROR('Revenue per capita'!G20/'Revenue per capita'!$F20,"")</f>
        <v>3.0782831689251783E-3</v>
      </c>
      <c r="H20" s="2" t="str">
        <f>IFERROR('Revenue per capita'!H20/'Revenue per capita'!$F20,"")</f>
        <v/>
      </c>
      <c r="I20" s="2" t="str">
        <f>IFERROR('Revenue per capita'!I20/'Revenue per capita'!$F20,"")</f>
        <v/>
      </c>
      <c r="J20" s="2">
        <f>IFERROR('Revenue per capita'!J20/'Revenue per capita'!$F20,"")</f>
        <v>4.6129548179241864E-2</v>
      </c>
      <c r="K20" s="2">
        <f>IFERROR('Revenue per capita'!K20/'Revenue per capita'!$F20,"")</f>
        <v>0.3641529013092929</v>
      </c>
      <c r="L20" s="2">
        <f>IFERROR('Revenue per capita'!L20/'Revenue per capita'!$F20,"")</f>
        <v>6.6348600498774724E-2</v>
      </c>
      <c r="M20" s="2">
        <f>IFERROR('Revenue per capita'!M20/'Revenue per capita'!$F20,"")</f>
        <v>0.19023533042299126</v>
      </c>
      <c r="N20" s="2">
        <f>IFERROR('Revenue per capita'!N20/'Revenue per capita'!$F20,"")</f>
        <v>2.3037367864168747E-2</v>
      </c>
      <c r="O20" s="2">
        <f>IFERROR('Revenue per capita'!O20/'Revenue per capita'!$F20,"")</f>
        <v>2.2699202912826542E-2</v>
      </c>
      <c r="P20" s="2">
        <f>IFERROR('Revenue per capita'!P20/'Revenue per capita'!$F20,"")</f>
        <v>3.1323258565965073E-2</v>
      </c>
      <c r="Q20" s="2">
        <f>IFERROR('Revenue per capita'!Q20/'Revenue per capita'!$F20,"")</f>
        <v>2.1619437445350127E-2</v>
      </c>
      <c r="R20" s="2">
        <f>IFERROR('Revenue per capita'!R20/'Revenue per capita'!$F20,"")</f>
        <v>7.8316003308601626E-2</v>
      </c>
      <c r="S20" s="2">
        <f>IFERROR('Revenue per capita'!S20/'Revenue per capita'!$F20,"")</f>
        <v>3.4990569869524063E-2</v>
      </c>
      <c r="T20" s="2">
        <f>IFERROR('Revenue per capita'!T20/'Revenue per capita'!$F20,"")</f>
        <v>3.8237059576648269E-3</v>
      </c>
      <c r="U20" s="2">
        <f>IFERROR('Revenue per capita'!U20/'Revenue per capita'!$F20,"")</f>
        <v>7.348703965570666E-2</v>
      </c>
      <c r="V20" s="2">
        <f>IFERROR('Revenue per capita'!V20/'Revenue per capita'!$F20,"")</f>
        <v>7.130210653406353E-3</v>
      </c>
      <c r="W20" s="2">
        <f>IFERROR('Revenue per capita'!W20/'Revenue per capita'!$F20,"")</f>
        <v>2.0314662221788321E-2</v>
      </c>
      <c r="X20" s="2">
        <f>IFERROR('Revenue per capita'!X20/'Revenue per capita'!$F20,"")</f>
        <v>1.188649803967848E-2</v>
      </c>
      <c r="Y20" s="2">
        <f>IFERROR('Revenue per capita'!Y20/'Revenue per capita'!$F20,"")</f>
        <v>1.4273799260931738E-3</v>
      </c>
      <c r="Z20" s="2" t="str">
        <f>IFERROR('Revenue per capita'!Z20/'Revenue per capita'!$F20,"")</f>
        <v/>
      </c>
    </row>
    <row r="21" spans="1:26" x14ac:dyDescent="0.45">
      <c r="A21" s="2" t="s">
        <v>478</v>
      </c>
      <c r="B21" s="2">
        <v>2000590</v>
      </c>
      <c r="C21" s="2" t="s">
        <v>445</v>
      </c>
      <c r="D21" s="2">
        <v>30.267153</v>
      </c>
      <c r="E21" s="2">
        <v>-97.743060799999995</v>
      </c>
      <c r="F21" s="2">
        <f>IF('Number of Firms per 1000 Capita'!F21=0,"",SUMIFS(allNAICS!$P:$P,allNAICS!$C:$C,'Percent of Revenue'!$A21,allNAICS!$E:$E,'Percent of Revenue'!F$1)/$B21)</f>
        <v>116.67810146006929</v>
      </c>
      <c r="G21" s="2">
        <f>IFERROR('Revenue per capita'!G21/'Revenue per capita'!$F21,"")</f>
        <v>7.975104513764082E-5</v>
      </c>
      <c r="H21" s="2">
        <f>IFERROR('Revenue per capita'!H21/'Revenue per capita'!$F21,"")</f>
        <v>0</v>
      </c>
      <c r="I21" s="2">
        <f>IFERROR('Revenue per capita'!I21/'Revenue per capita'!$F21,"")</f>
        <v>4.7839962522923949E-3</v>
      </c>
      <c r="J21" s="2">
        <f>IFERROR('Revenue per capita'!J21/'Revenue per capita'!$F21,"")</f>
        <v>4.9969377170286468E-2</v>
      </c>
      <c r="K21" s="2">
        <f>IFERROR('Revenue per capita'!K21/'Revenue per capita'!$F21,"")</f>
        <v>6.6685491557403512E-2</v>
      </c>
      <c r="L21" s="2">
        <f>IFERROR('Revenue per capita'!L21/'Revenue per capita'!$F21,"")</f>
        <v>0.41733144652662418</v>
      </c>
      <c r="M21" s="2">
        <f>IFERROR('Revenue per capita'!M21/'Revenue per capita'!$F21,"")</f>
        <v>0.12856856782951384</v>
      </c>
      <c r="N21" s="2">
        <f>IFERROR('Revenue per capita'!N21/'Revenue per capita'!$F21,"")</f>
        <v>1.1328737210354123E-2</v>
      </c>
      <c r="O21" s="2">
        <f>IFERROR('Revenue per capita'!O21/'Revenue per capita'!$F21,"")</f>
        <v>3.5313560721606421E-2</v>
      </c>
      <c r="P21" s="2">
        <f>IFERROR('Revenue per capita'!P21/'Revenue per capita'!$F21,"")</f>
        <v>7.3530852204098954E-2</v>
      </c>
      <c r="Q21" s="2">
        <f>IFERROR('Revenue per capita'!Q21/'Revenue per capita'!$F21,"")</f>
        <v>1.8873088501812869E-2</v>
      </c>
      <c r="R21" s="2">
        <f>IFERROR('Revenue per capita'!R21/'Revenue per capita'!$F21,"")</f>
        <v>6.7379905508547305E-2</v>
      </c>
      <c r="S21" s="2">
        <f>IFERROR('Revenue per capita'!S21/'Revenue per capita'!$F21,"")</f>
        <v>2.3375371991282697E-2</v>
      </c>
      <c r="T21" s="2">
        <f>IFERROR('Revenue per capita'!T21/'Revenue per capita'!$F21,"")</f>
        <v>5.2518293281867126E-3</v>
      </c>
      <c r="U21" s="2">
        <f>IFERROR('Revenue per capita'!U21/'Revenue per capita'!$F21,"")</f>
        <v>4.7717747532741175E-2</v>
      </c>
      <c r="V21" s="2">
        <f>IFERROR('Revenue per capita'!V21/'Revenue per capita'!$F21,"")</f>
        <v>5.1306721586990107E-3</v>
      </c>
      <c r="W21" s="2">
        <f>IFERROR('Revenue per capita'!W21/'Revenue per capita'!$F21,"")</f>
        <v>2.4832686227714257E-2</v>
      </c>
      <c r="X21" s="2">
        <f>IFERROR('Revenue per capita'!X21/'Revenue per capita'!$F21,"")</f>
        <v>9.3689840495750909E-3</v>
      </c>
      <c r="Y21" s="2">
        <f>IFERROR('Revenue per capita'!Y21/'Revenue per capita'!$F21,"")</f>
        <v>1.044533171853766E-2</v>
      </c>
      <c r="Z21" s="2">
        <f>IFERROR('Revenue per capita'!Z21/'Revenue per capita'!$F21,"")</f>
        <v>3.2602465585746623E-5</v>
      </c>
    </row>
    <row r="22" spans="1:26" x14ac:dyDescent="0.45">
      <c r="A22" s="2" t="s">
        <v>479</v>
      </c>
      <c r="B22" s="2">
        <v>878744</v>
      </c>
      <c r="C22" s="2" t="s">
        <v>480</v>
      </c>
      <c r="D22" s="2">
        <v>35.3732921</v>
      </c>
      <c r="E22" s="2">
        <v>-119.01871250000001</v>
      </c>
      <c r="F22" s="2">
        <f>IF('Number of Firms per 1000 Capita'!F22=0,"",SUMIFS(allNAICS!$P:$P,allNAICS!$C:$C,'Percent of Revenue'!$A22,allNAICS!$E:$E,'Percent of Revenue'!F$1)/$B22)</f>
        <v>54.111336179820292</v>
      </c>
      <c r="G22" s="2">
        <f>IFERROR('Revenue per capita'!G22/'Revenue per capita'!$F22,"")</f>
        <v>1.7379420575352869E-2</v>
      </c>
      <c r="H22" s="2">
        <f>IFERROR('Revenue per capita'!H22/'Revenue per capita'!$F22,"")</f>
        <v>4.2073809794620678E-2</v>
      </c>
      <c r="I22" s="2">
        <f>IFERROR('Revenue per capita'!I22/'Revenue per capita'!$F22,"")</f>
        <v>1.8477182205842369E-2</v>
      </c>
      <c r="J22" s="2">
        <f>IFERROR('Revenue per capita'!J22/'Revenue per capita'!$F22,"")</f>
        <v>6.4148230356513097E-2</v>
      </c>
      <c r="K22" s="2">
        <f>IFERROR('Revenue per capita'!K22/'Revenue per capita'!$F22,"")</f>
        <v>0.1349178804053745</v>
      </c>
      <c r="L22" s="2">
        <f>IFERROR('Revenue per capita'!L22/'Revenue per capita'!$F22,"")</f>
        <v>0.19977974520741187</v>
      </c>
      <c r="M22" s="2">
        <f>IFERROR('Revenue per capita'!M22/'Revenue per capita'!$F22,"")</f>
        <v>0.173686227820567</v>
      </c>
      <c r="N22" s="2">
        <f>IFERROR('Revenue per capita'!N22/'Revenue per capita'!$F22,"")</f>
        <v>3.7602862967379982E-2</v>
      </c>
      <c r="O22" s="2">
        <f>IFERROR('Revenue per capita'!O22/'Revenue per capita'!$F22,"")</f>
        <v>1.7194655062873695E-2</v>
      </c>
      <c r="P22" s="2">
        <f>IFERROR('Revenue per capita'!P22/'Revenue per capita'!$F22,"")</f>
        <v>5.2133087871070564E-2</v>
      </c>
      <c r="Q22" s="2">
        <f>IFERROR('Revenue per capita'!Q22/'Revenue per capita'!$F22,"")</f>
        <v>1.887338171911301E-2</v>
      </c>
      <c r="R22" s="2">
        <f>IFERROR('Revenue per capita'!R22/'Revenue per capita'!$F22,"")</f>
        <v>4.0145034512557243E-2</v>
      </c>
      <c r="S22" s="2">
        <f>IFERROR('Revenue per capita'!S22/'Revenue per capita'!$F22,"")</f>
        <v>5.2543378778007806E-2</v>
      </c>
      <c r="T22" s="2">
        <f>IFERROR('Revenue per capita'!T22/'Revenue per capita'!$F22,"")</f>
        <v>3.1087296982977935E-3</v>
      </c>
      <c r="U22" s="2">
        <f>IFERROR('Revenue per capita'!U22/'Revenue per capita'!$F22,"")</f>
        <v>7.6387909735663978E-2</v>
      </c>
      <c r="V22" s="2">
        <f>IFERROR('Revenue per capita'!V22/'Revenue per capita'!$F22,"")</f>
        <v>2.9785210144322796E-3</v>
      </c>
      <c r="W22" s="2">
        <f>IFERROR('Revenue per capita'!W22/'Revenue per capita'!$F22,"")</f>
        <v>3.1160530166182542E-2</v>
      </c>
      <c r="X22" s="2">
        <f>IFERROR('Revenue per capita'!X22/'Revenue per capita'!$F22,"")</f>
        <v>1.1949333573826453E-2</v>
      </c>
      <c r="Y22" s="2">
        <f>IFERROR('Revenue per capita'!Y22/'Revenue per capita'!$F22,"")</f>
        <v>5.4600785349123325E-3</v>
      </c>
      <c r="Z22" s="2" t="str">
        <f>IFERROR('Revenue per capita'!Z22/'Revenue per capita'!$F22,"")</f>
        <v/>
      </c>
    </row>
    <row r="23" spans="1:26" x14ac:dyDescent="0.45">
      <c r="A23" s="2" t="s">
        <v>481</v>
      </c>
      <c r="B23" s="2">
        <v>2792050</v>
      </c>
      <c r="C23" s="2" t="s">
        <v>482</v>
      </c>
      <c r="D23" s="2">
        <v>39.290384799999998</v>
      </c>
      <c r="E23" s="2">
        <v>-76.612189299999997</v>
      </c>
      <c r="F23" s="2">
        <f>IF('Number of Firms per 1000 Capita'!F23=0,"",SUMIFS(allNAICS!$P:$P,allNAICS!$C:$C,'Percent of Revenue'!$A23,allNAICS!$E:$E,'Percent of Revenue'!F$1)/$B23)</f>
        <v>97.375670564638881</v>
      </c>
      <c r="G23" s="2">
        <f>IFERROR('Revenue per capita'!G23/'Revenue per capita'!$F23,"")</f>
        <v>2.7459497421588181E-4</v>
      </c>
      <c r="H23" s="2">
        <f>IFERROR('Revenue per capita'!H23/'Revenue per capita'!$F23,"")</f>
        <v>3.8412097591527508E-4</v>
      </c>
      <c r="I23" s="2">
        <f>IFERROR('Revenue per capita'!I23/'Revenue per capita'!$F23,"")</f>
        <v>0</v>
      </c>
      <c r="J23" s="2">
        <f>IFERROR('Revenue per capita'!J23/'Revenue per capita'!$F23,"")</f>
        <v>6.9426087053157809E-2</v>
      </c>
      <c r="K23" s="2">
        <f>IFERROR('Revenue per capita'!K23/'Revenue per capita'!$F23,"")</f>
        <v>8.5535624714554226E-2</v>
      </c>
      <c r="L23" s="2">
        <f>IFERROR('Revenue per capita'!L23/'Revenue per capita'!$F23,"")</f>
        <v>0.20395961868888959</v>
      </c>
      <c r="M23" s="2">
        <f>IFERROR('Revenue per capita'!M23/'Revenue per capita'!$F23,"")</f>
        <v>0.13805171996415266</v>
      </c>
      <c r="N23" s="2">
        <f>IFERROR('Revenue per capita'!N23/'Revenue per capita'!$F23,"")</f>
        <v>2.6258400603908539E-2</v>
      </c>
      <c r="O23" s="2">
        <f>IFERROR('Revenue per capita'!O23/'Revenue per capita'!$F23,"")</f>
        <v>3.4004705545529153E-2</v>
      </c>
      <c r="P23" s="2">
        <f>IFERROR('Revenue per capita'!P23/'Revenue per capita'!$F23,"")</f>
        <v>0.11285609011728215</v>
      </c>
      <c r="Q23" s="2">
        <f>IFERROR('Revenue per capita'!Q23/'Revenue per capita'!$F23,"")</f>
        <v>3.2240178159866989E-2</v>
      </c>
      <c r="R23" s="2">
        <f>IFERROR('Revenue per capita'!R23/'Revenue per capita'!$F23,"")</f>
        <v>0.10692823486461729</v>
      </c>
      <c r="S23" s="2">
        <f>IFERROR('Revenue per capita'!S23/'Revenue per capita'!$F23,"")</f>
        <v>2.6436878987105419E-2</v>
      </c>
      <c r="T23" s="2">
        <f>IFERROR('Revenue per capita'!T23/'Revenue per capita'!$F23,"")</f>
        <v>2.1100635699055369E-2</v>
      </c>
      <c r="U23" s="2">
        <f>IFERROR('Revenue per capita'!U23/'Revenue per capita'!$F23,"")</f>
        <v>9.1617633155666289E-2</v>
      </c>
      <c r="V23" s="2">
        <f>IFERROR('Revenue per capita'!V23/'Revenue per capita'!$F23,"")</f>
        <v>7.2420534088287573E-3</v>
      </c>
      <c r="W23" s="2">
        <f>IFERROR('Revenue per capita'!W23/'Revenue per capita'!$F23,"")</f>
        <v>2.3336701424570165E-2</v>
      </c>
      <c r="X23" s="2">
        <f>IFERROR('Revenue per capita'!X23/'Revenue per capita'!$F23,"")</f>
        <v>1.298474644806516E-2</v>
      </c>
      <c r="Y23" s="2">
        <f>IFERROR('Revenue per capita'!Y23/'Revenue per capita'!$F23,"")</f>
        <v>7.3487479867048932E-3</v>
      </c>
      <c r="Z23" s="2">
        <f>IFERROR('Revenue per capita'!Z23/'Revenue per capita'!$F23,"")</f>
        <v>1.322722791428026E-5</v>
      </c>
    </row>
    <row r="24" spans="1:26" x14ac:dyDescent="0.45">
      <c r="A24" s="2" t="s">
        <v>483</v>
      </c>
      <c r="B24" s="2">
        <v>152284</v>
      </c>
      <c r="C24" s="2" t="s">
        <v>484</v>
      </c>
      <c r="D24" s="2">
        <v>44.801182099999998</v>
      </c>
      <c r="E24" s="2">
        <v>-68.777813800000004</v>
      </c>
      <c r="F24" s="2">
        <f>IF('Number of Firms per 1000 Capita'!F24=0,"",SUMIFS(allNAICS!$P:$P,allNAICS!$C:$C,'Percent of Revenue'!$A24,allNAICS!$E:$E,'Percent of Revenue'!F$1)/$B24)</f>
        <v>68.730779333350839</v>
      </c>
      <c r="G24" s="2">
        <f>IFERROR('Revenue per capita'!G24/'Revenue per capita'!$F24,"")</f>
        <v>2.3572224421992097E-2</v>
      </c>
      <c r="H24" s="2" t="str">
        <f>IFERROR('Revenue per capita'!H24/'Revenue per capita'!$F24,"")</f>
        <v/>
      </c>
      <c r="I24" s="2" t="str">
        <f>IFERROR('Revenue per capita'!I24/'Revenue per capita'!$F24,"")</f>
        <v/>
      </c>
      <c r="J24" s="2">
        <f>IFERROR('Revenue per capita'!J24/'Revenue per capita'!$F24,"")</f>
        <v>4.1869508475385071E-2</v>
      </c>
      <c r="K24" s="2">
        <f>IFERROR('Revenue per capita'!K24/'Revenue per capita'!$F24,"")</f>
        <v>9.7493016832991816E-2</v>
      </c>
      <c r="L24" s="2">
        <f>IFERROR('Revenue per capita'!L24/'Revenue per capita'!$F24,"")</f>
        <v>0.10930994541925115</v>
      </c>
      <c r="M24" s="2">
        <f>IFERROR('Revenue per capita'!M24/'Revenue per capita'!$F24,"")</f>
        <v>0.32108135003747451</v>
      </c>
      <c r="N24" s="2">
        <f>IFERROR('Revenue per capita'!N24/'Revenue per capita'!$F24,"")</f>
        <v>4.3758664962114481E-2</v>
      </c>
      <c r="O24" s="2">
        <f>IFERROR('Revenue per capita'!O24/'Revenue per capita'!$F24,"")</f>
        <v>3.2021398420653421E-2</v>
      </c>
      <c r="P24" s="2">
        <f>IFERROR('Revenue per capita'!P24/'Revenue per capita'!$F24,"")</f>
        <v>3.2732869647320549E-2</v>
      </c>
      <c r="Q24" s="2">
        <f>IFERROR('Revenue per capita'!Q24/'Revenue per capita'!$F24,"")</f>
        <v>2.2806273371330073E-2</v>
      </c>
      <c r="R24" s="2">
        <f>IFERROR('Revenue per capita'!R24/'Revenue per capita'!$F24,"")</f>
        <v>2.3848151012584938E-2</v>
      </c>
      <c r="S24" s="2">
        <f>IFERROR('Revenue per capita'!S24/'Revenue per capita'!$F24,"")</f>
        <v>1.2715453740995274E-2</v>
      </c>
      <c r="T24" s="2">
        <f>IFERROR('Revenue per capita'!T24/'Revenue per capita'!$F24,"")</f>
        <v>9.3248685796727734E-3</v>
      </c>
      <c r="U24" s="2">
        <f>IFERROR('Revenue per capita'!U24/'Revenue per capita'!$F24,"")</f>
        <v>0.15189582438605109</v>
      </c>
      <c r="V24" s="2">
        <f>IFERROR('Revenue per capita'!V24/'Revenue per capita'!$F24,"")</f>
        <v>3.7400987084264315E-3</v>
      </c>
      <c r="W24" s="2">
        <f>IFERROR('Revenue per capita'!W24/'Revenue per capita'!$F24,"")</f>
        <v>3.6573795224255516E-2</v>
      </c>
      <c r="X24" s="2">
        <f>IFERROR('Revenue per capita'!X24/'Revenue per capita'!$F24,"")</f>
        <v>1.6232831873989342E-2</v>
      </c>
      <c r="Y24" s="2">
        <f>IFERROR('Revenue per capita'!Y24/'Revenue per capita'!$F24,"")</f>
        <v>2.1023724885511533E-2</v>
      </c>
      <c r="Z24" s="2" t="str">
        <f>IFERROR('Revenue per capita'!Z24/'Revenue per capita'!$F24,"")</f>
        <v/>
      </c>
    </row>
    <row r="25" spans="1:26" x14ac:dyDescent="0.45">
      <c r="A25" s="2" t="s">
        <v>485</v>
      </c>
      <c r="B25" s="2">
        <v>213900</v>
      </c>
      <c r="C25" s="2" t="s">
        <v>486</v>
      </c>
      <c r="D25" s="2">
        <v>41.7003208</v>
      </c>
      <c r="E25" s="2">
        <v>-70.300202400000003</v>
      </c>
      <c r="F25" s="2">
        <f>IF('Number of Firms per 1000 Capita'!F25=0,"",SUMIFS(allNAICS!$P:$P,allNAICS!$C:$C,'Percent of Revenue'!$A25,allNAICS!$E:$E,'Percent of Revenue'!F$1)/$B25)</f>
        <v>62.819387564282373</v>
      </c>
      <c r="G25" s="2">
        <f>IFERROR('Revenue per capita'!G25/'Revenue per capita'!$F25,"")</f>
        <v>4.9620080123032526E-3</v>
      </c>
      <c r="H25" s="2" t="str">
        <f>IFERROR('Revenue per capita'!H25/'Revenue per capita'!$F25,"")</f>
        <v/>
      </c>
      <c r="I25" s="2" t="str">
        <f>IFERROR('Revenue per capita'!I25/'Revenue per capita'!$F25,"")</f>
        <v/>
      </c>
      <c r="J25" s="2">
        <f>IFERROR('Revenue per capita'!J25/'Revenue per capita'!$F25,"")</f>
        <v>0.1085947331447341</v>
      </c>
      <c r="K25" s="2">
        <f>IFERROR('Revenue per capita'!K25/'Revenue per capita'!$F25,"")</f>
        <v>3.8825646965007878E-2</v>
      </c>
      <c r="L25" s="2">
        <f>IFERROR('Revenue per capita'!L25/'Revenue per capita'!$F25,"")</f>
        <v>5.8076287759403065E-2</v>
      </c>
      <c r="M25" s="2">
        <f>IFERROR('Revenue per capita'!M25/'Revenue per capita'!$F25,"")</f>
        <v>0.27984529799312691</v>
      </c>
      <c r="N25" s="2">
        <f>IFERROR('Revenue per capita'!N25/'Revenue per capita'!$F25,"")</f>
        <v>1.8856860771991116E-2</v>
      </c>
      <c r="O25" s="2">
        <f>IFERROR('Revenue per capita'!O25/'Revenue per capita'!$F25,"")</f>
        <v>2.2206307315498684E-2</v>
      </c>
      <c r="P25" s="2">
        <f>IFERROR('Revenue per capita'!P25/'Revenue per capita'!$F25,"")</f>
        <v>3.3869031118874481E-2</v>
      </c>
      <c r="Q25" s="2">
        <f>IFERROR('Revenue per capita'!Q25/'Revenue per capita'!$F25,"")</f>
        <v>3.2757789211870364E-2</v>
      </c>
      <c r="R25" s="2">
        <f>IFERROR('Revenue per capita'!R25/'Revenue per capita'!$F25,"")</f>
        <v>7.8357060130247388E-2</v>
      </c>
      <c r="S25" s="2">
        <f>IFERROR('Revenue per capita'!S25/'Revenue per capita'!$F25,"")</f>
        <v>3.6751257855664625E-2</v>
      </c>
      <c r="T25" s="2">
        <f>IFERROR('Revenue per capita'!T25/'Revenue per capita'!$F25,"")</f>
        <v>1.0288328998082364E-2</v>
      </c>
      <c r="U25" s="2">
        <f>IFERROR('Revenue per capita'!U25/'Revenue per capita'!$F25,"")</f>
        <v>0.15781267918509939</v>
      </c>
      <c r="V25" s="2">
        <f>IFERROR('Revenue per capita'!V25/'Revenue per capita'!$F25,"")</f>
        <v>1.6614782889365663E-2</v>
      </c>
      <c r="W25" s="2">
        <f>IFERROR('Revenue per capita'!W25/'Revenue per capita'!$F25,"")</f>
        <v>7.7112001367028046E-2</v>
      </c>
      <c r="X25" s="2">
        <f>IFERROR('Revenue per capita'!X25/'Revenue per capita'!$F25,"")</f>
        <v>2.0741157037346448E-2</v>
      </c>
      <c r="Y25" s="2">
        <f>IFERROR('Revenue per capita'!Y25/'Revenue per capita'!$F25,"")</f>
        <v>4.3287702443562627E-3</v>
      </c>
      <c r="Z25" s="2" t="str">
        <f>IFERROR('Revenue per capita'!Z25/'Revenue per capita'!$F25,"")</f>
        <v/>
      </c>
    </row>
    <row r="26" spans="1:26" x14ac:dyDescent="0.45">
      <c r="A26" s="2" t="s">
        <v>487</v>
      </c>
      <c r="B26" s="2">
        <v>828741</v>
      </c>
      <c r="C26" s="2" t="s">
        <v>455</v>
      </c>
      <c r="D26" s="2">
        <v>30.4582829</v>
      </c>
      <c r="E26" s="2">
        <v>-91.140319599999998</v>
      </c>
      <c r="F26" s="2">
        <f>IF('Number of Firms per 1000 Capita'!F26=0,"",SUMIFS(allNAICS!$P:$P,allNAICS!$C:$C,'Percent of Revenue'!$A26,allNAICS!$E:$E,'Percent of Revenue'!F$1)/$B26)</f>
        <v>185.32966270523602</v>
      </c>
      <c r="G26" s="2">
        <f>IFERROR('Revenue per capita'!G26/'Revenue per capita'!$F26,"")</f>
        <v>5.911814946330514E-4</v>
      </c>
      <c r="H26" s="2">
        <f>IFERROR('Revenue per capita'!H26/'Revenue per capita'!$F26,"")</f>
        <v>6.5049952814667912E-3</v>
      </c>
      <c r="I26" s="2">
        <f>IFERROR('Revenue per capita'!I26/'Revenue per capita'!$F26,"")</f>
        <v>1.1030038125831672E-2</v>
      </c>
      <c r="J26" s="2">
        <f>IFERROR('Revenue per capita'!J26/'Revenue per capita'!$F26,"")</f>
        <v>6.5792766219658003E-2</v>
      </c>
      <c r="K26" s="2">
        <f>IFERROR('Revenue per capita'!K26/'Revenue per capita'!$F26,"")</f>
        <v>0.58441555625813757</v>
      </c>
      <c r="L26" s="2">
        <f>IFERROR('Revenue per capita'!L26/'Revenue per capita'!$F26,"")</f>
        <v>8.4705840637342864E-2</v>
      </c>
      <c r="M26" s="2">
        <f>IFERROR('Revenue per capita'!M26/'Revenue per capita'!$F26,"")</f>
        <v>7.3638156596886939E-2</v>
      </c>
      <c r="N26" s="2">
        <f>IFERROR('Revenue per capita'!N26/'Revenue per capita'!$F26,"")</f>
        <v>1.7194878934169804E-2</v>
      </c>
      <c r="O26" s="2">
        <f>IFERROR('Revenue per capita'!O26/'Revenue per capita'!$F26,"")</f>
        <v>1.018044627050642E-2</v>
      </c>
      <c r="P26" s="2">
        <f>IFERROR('Revenue per capita'!P26/'Revenue per capita'!$F26,"")</f>
        <v>4.3933023269114323E-2</v>
      </c>
      <c r="Q26" s="2">
        <f>IFERROR('Revenue per capita'!Q26/'Revenue per capita'!$F26,"")</f>
        <v>1.2507519823533247E-2</v>
      </c>
      <c r="R26" s="2">
        <f>IFERROR('Revenue per capita'!R26/'Revenue per capita'!$F26,"")</f>
        <v>2.256609542127299E-2</v>
      </c>
      <c r="S26" s="2">
        <f>IFERROR('Revenue per capita'!S26/'Revenue per capita'!$F26,"")</f>
        <v>1.0818655859454768E-2</v>
      </c>
      <c r="T26" s="2">
        <f>IFERROR('Revenue per capita'!T26/'Revenue per capita'!$F26,"")</f>
        <v>2.5721756727138407E-3</v>
      </c>
      <c r="U26" s="2">
        <f>IFERROR('Revenue per capita'!U26/'Revenue per capita'!$F26,"")</f>
        <v>2.9947819910564846E-2</v>
      </c>
      <c r="V26" s="2">
        <f>IFERROR('Revenue per capita'!V26/'Revenue per capita'!$F26,"")</f>
        <v>2.9620211905350569E-3</v>
      </c>
      <c r="W26" s="2">
        <f>IFERROR('Revenue per capita'!W26/'Revenue per capita'!$F26,"")</f>
        <v>1.0732022075298692E-2</v>
      </c>
      <c r="X26" s="2">
        <f>IFERROR('Revenue per capita'!X26/'Revenue per capita'!$F26,"")</f>
        <v>7.1944324830515429E-3</v>
      </c>
      <c r="Y26" s="2">
        <f>IFERROR('Revenue per capita'!Y26/'Revenue per capita'!$F26,"")</f>
        <v>2.7123744758276802E-3</v>
      </c>
      <c r="Z26" s="2" t="str">
        <f>IFERROR('Revenue per capita'!Z26/'Revenue per capita'!$F26,"")</f>
        <v/>
      </c>
    </row>
    <row r="27" spans="1:26" x14ac:dyDescent="0.45">
      <c r="A27" s="2" t="s">
        <v>488</v>
      </c>
      <c r="B27" s="2">
        <v>134327</v>
      </c>
      <c r="C27" s="2" t="s">
        <v>466</v>
      </c>
      <c r="D27" s="2">
        <v>42.3211522</v>
      </c>
      <c r="E27" s="2">
        <v>-85.179714200000006</v>
      </c>
      <c r="F27" s="2">
        <f>IF('Number of Firms per 1000 Capita'!F27=0,"",SUMIFS(allNAICS!$P:$P,allNAICS!$C:$C,'Percent of Revenue'!$A27,allNAICS!$E:$E,'Percent of Revenue'!F$1)/$B27)</f>
        <v>83.111853908745076</v>
      </c>
      <c r="G27" s="2">
        <f>IFERROR('Revenue per capita'!G27/'Revenue per capita'!$F27,"")</f>
        <v>0</v>
      </c>
      <c r="H27" s="2" t="str">
        <f>IFERROR('Revenue per capita'!H27/'Revenue per capita'!$F27,"")</f>
        <v/>
      </c>
      <c r="I27" s="2" t="str">
        <f>IFERROR('Revenue per capita'!I27/'Revenue per capita'!$F27,"")</f>
        <v/>
      </c>
      <c r="J27" s="2">
        <f>IFERROR('Revenue per capita'!J27/'Revenue per capita'!$F27,"")</f>
        <v>1.528080160055805E-2</v>
      </c>
      <c r="K27" s="2">
        <f>IFERROR('Revenue per capita'!K27/'Revenue per capita'!$F27,"")</f>
        <v>0.4985291362610571</v>
      </c>
      <c r="L27" s="2">
        <f>IFERROR('Revenue per capita'!L27/'Revenue per capita'!$F27,"")</f>
        <v>0.12233726827631027</v>
      </c>
      <c r="M27" s="2">
        <f>IFERROR('Revenue per capita'!M27/'Revenue per capita'!$F27,"")</f>
        <v>0.16288490151004048</v>
      </c>
      <c r="N27" s="2">
        <f>IFERROR('Revenue per capita'!N27/'Revenue per capita'!$F27,"")</f>
        <v>2.0106559952785191E-2</v>
      </c>
      <c r="O27" s="2">
        <f>IFERROR('Revenue per capita'!O27/'Revenue per capita'!$F27,"")</f>
        <v>0</v>
      </c>
      <c r="P27" s="2">
        <f>IFERROR('Revenue per capita'!P27/'Revenue per capita'!$F27,"")</f>
        <v>1.7504038750985051E-2</v>
      </c>
      <c r="Q27" s="2">
        <f>IFERROR('Revenue per capita'!Q27/'Revenue per capita'!$F27,"")</f>
        <v>7.642747274241986E-3</v>
      </c>
      <c r="R27" s="2">
        <f>IFERROR('Revenue per capita'!R27/'Revenue per capita'!$F27,"")</f>
        <v>1.62714829077205E-2</v>
      </c>
      <c r="S27" s="2">
        <f>IFERROR('Revenue per capita'!S27/'Revenue per capita'!$F27,"")</f>
        <v>2.2376351146637354E-2</v>
      </c>
      <c r="T27" s="2">
        <f>IFERROR('Revenue per capita'!T27/'Revenue per capita'!$F27,"")</f>
        <v>5.8893680701584458E-3</v>
      </c>
      <c r="U27" s="2">
        <f>IFERROR('Revenue per capita'!U27/'Revenue per capita'!$F27,"")</f>
        <v>7.962937725331895E-2</v>
      </c>
      <c r="V27" s="2">
        <f>IFERROR('Revenue per capita'!V27/'Revenue per capita'!$F27,"")</f>
        <v>4.7923445629945664E-3</v>
      </c>
      <c r="W27" s="2">
        <f>IFERROR('Revenue per capita'!W27/'Revenue per capita'!$F27,"")</f>
        <v>1.8818439606077708E-2</v>
      </c>
      <c r="X27" s="2">
        <f>IFERROR('Revenue per capita'!X27/'Revenue per capita'!$F27,"")</f>
        <v>7.9371828271144283E-3</v>
      </c>
      <c r="Y27" s="2" t="str">
        <f>IFERROR('Revenue per capita'!Y27/'Revenue per capita'!$F27,"")</f>
        <v/>
      </c>
      <c r="Z27" s="2" t="str">
        <f>IFERROR('Revenue per capita'!Z27/'Revenue per capita'!$F27,"")</f>
        <v/>
      </c>
    </row>
    <row r="28" spans="1:26" x14ac:dyDescent="0.45">
      <c r="A28" s="2" t="s">
        <v>489</v>
      </c>
      <c r="B28" s="2">
        <v>105350</v>
      </c>
      <c r="C28" s="2" t="s">
        <v>466</v>
      </c>
      <c r="D28" s="2">
        <v>43.594467700000003</v>
      </c>
      <c r="E28" s="2">
        <v>-83.888864699999999</v>
      </c>
      <c r="F28" s="2">
        <f>IF('Number of Firms per 1000 Capita'!F28=0,"",SUMIFS(allNAICS!$P:$P,allNAICS!$C:$C,'Percent of Revenue'!$A28,allNAICS!$E:$E,'Percent of Revenue'!F$1)/$B28)</f>
        <v>76.380018984337923</v>
      </c>
      <c r="G28" s="2">
        <f>IFERROR('Revenue per capita'!G28/'Revenue per capita'!$F28,"")</f>
        <v>0</v>
      </c>
      <c r="H28" s="2">
        <f>IFERROR('Revenue per capita'!H28/'Revenue per capita'!$F28,"")</f>
        <v>4.1635655623851759E-3</v>
      </c>
      <c r="I28" s="2" t="str">
        <f>IFERROR('Revenue per capita'!I28/'Revenue per capita'!$F28,"")</f>
        <v/>
      </c>
      <c r="J28" s="2">
        <f>IFERROR('Revenue per capita'!J28/'Revenue per capita'!$F28,"")</f>
        <v>2.4500257938976915E-2</v>
      </c>
      <c r="K28" s="2">
        <f>IFERROR('Revenue per capita'!K28/'Revenue per capita'!$F28,"")</f>
        <v>0.30542881610923384</v>
      </c>
      <c r="L28" s="2">
        <f>IFERROR('Revenue per capita'!L28/'Revenue per capita'!$F28,"")</f>
        <v>0.2961219736463464</v>
      </c>
      <c r="M28" s="2">
        <f>IFERROR('Revenue per capita'!M28/'Revenue per capita'!$F28,"")</f>
        <v>0.16974543976761547</v>
      </c>
      <c r="N28" s="2">
        <f>IFERROR('Revenue per capita'!N28/'Revenue per capita'!$F28,"")</f>
        <v>9.6523298180640899E-3</v>
      </c>
      <c r="O28" s="2">
        <f>IFERROR('Revenue per capita'!O28/'Revenue per capita'!$F28,"")</f>
        <v>1.343441975910839E-2</v>
      </c>
      <c r="P28" s="2">
        <f>IFERROR('Revenue per capita'!P28/'Revenue per capita'!$F28,"")</f>
        <v>1.8351247415592638E-2</v>
      </c>
      <c r="Q28" s="2">
        <f>IFERROR('Revenue per capita'!Q28/'Revenue per capita'!$F28,"")</f>
        <v>1.0624981919356664E-2</v>
      </c>
      <c r="R28" s="2">
        <f>IFERROR('Revenue per capita'!R28/'Revenue per capita'!$F28,"")</f>
        <v>1.686202527843499E-2</v>
      </c>
      <c r="S28" s="2">
        <f>IFERROR('Revenue per capita'!S28/'Revenue per capita'!$F28,"")</f>
        <v>0</v>
      </c>
      <c r="T28" s="2">
        <f>IFERROR('Revenue per capita'!T28/'Revenue per capita'!$F28,"")</f>
        <v>1.4522649561351485E-3</v>
      </c>
      <c r="U28" s="2">
        <f>IFERROR('Revenue per capita'!U28/'Revenue per capita'!$F28,"")</f>
        <v>0.1217399994491027</v>
      </c>
      <c r="V28" s="2">
        <f>IFERROR('Revenue per capita'!V28/'Revenue per capita'!$F28,"")</f>
        <v>0</v>
      </c>
      <c r="W28" s="2">
        <f>IFERROR('Revenue per capita'!W28/'Revenue per capita'!$F28,"")</f>
        <v>0</v>
      </c>
      <c r="X28" s="2">
        <f>IFERROR('Revenue per capita'!X28/'Revenue per capita'!$F28,"")</f>
        <v>7.9226783796476959E-3</v>
      </c>
      <c r="Y28" s="2" t="str">
        <f>IFERROR('Revenue per capita'!Y28/'Revenue per capita'!$F28,"")</f>
        <v/>
      </c>
      <c r="Z28" s="2" t="str">
        <f>IFERROR('Revenue per capita'!Z28/'Revenue per capita'!$F28,"")</f>
        <v/>
      </c>
    </row>
    <row r="29" spans="1:26" x14ac:dyDescent="0.45">
      <c r="A29" s="2" t="s">
        <v>490</v>
      </c>
      <c r="B29" s="2">
        <v>408663</v>
      </c>
      <c r="C29" s="2" t="s">
        <v>445</v>
      </c>
      <c r="D29" s="2">
        <v>30.080174</v>
      </c>
      <c r="E29" s="2">
        <v>-94.126556199999996</v>
      </c>
      <c r="F29" s="2">
        <f>IF('Number of Firms per 1000 Capita'!F29=0,"",SUMIFS(allNAICS!$P:$P,allNAICS!$C:$C,'Percent of Revenue'!$A29,allNAICS!$E:$E,'Percent of Revenue'!F$1)/$B29)</f>
        <v>320.83549526137671</v>
      </c>
      <c r="G29" s="2">
        <f>IFERROR('Revenue per capita'!G29/'Revenue per capita'!$F29,"")</f>
        <v>4.3956335044588853E-4</v>
      </c>
      <c r="H29" s="2">
        <f>IFERROR('Revenue per capita'!H29/'Revenue per capita'!$F29,"")</f>
        <v>0</v>
      </c>
      <c r="I29" s="2">
        <f>IFERROR('Revenue per capita'!I29/'Revenue per capita'!$F29,"")</f>
        <v>2.8899776686194638E-3</v>
      </c>
      <c r="J29" s="2">
        <f>IFERROR('Revenue per capita'!J29/'Revenue per capita'!$F29,"")</f>
        <v>3.9093766675080438E-2</v>
      </c>
      <c r="K29" s="2">
        <f>IFERROR('Revenue per capita'!K29/'Revenue per capita'!$F29,"")</f>
        <v>0.83212910435170839</v>
      </c>
      <c r="L29" s="2">
        <f>IFERROR('Revenue per capita'!L29/'Revenue per capita'!$F29,"")</f>
        <v>2.7431843969444512E-2</v>
      </c>
      <c r="M29" s="2">
        <f>IFERROR('Revenue per capita'!M29/'Revenue per capita'!$F29,"")</f>
        <v>4.0125090354006597E-2</v>
      </c>
      <c r="N29" s="2">
        <f>IFERROR('Revenue per capita'!N29/'Revenue per capita'!$F29,"")</f>
        <v>7.2101572613604845E-3</v>
      </c>
      <c r="O29" s="2">
        <f>IFERROR('Revenue per capita'!O29/'Revenue per capita'!$F29,"")</f>
        <v>2.8862943697661562E-3</v>
      </c>
      <c r="P29" s="2">
        <f>IFERROR('Revenue per capita'!P29/'Revenue per capita'!$F29,"")</f>
        <v>6.4666143259668211E-3</v>
      </c>
      <c r="Q29" s="2">
        <f>IFERROR('Revenue per capita'!Q29/'Revenue per capita'!$F29,"")</f>
        <v>3.9753537582179182E-3</v>
      </c>
      <c r="R29" s="2">
        <f>IFERROR('Revenue per capita'!R29/'Revenue per capita'!$F29,"")</f>
        <v>7.4995264275234735E-3</v>
      </c>
      <c r="S29" s="2">
        <f>IFERROR('Revenue per capita'!S29/'Revenue per capita'!$F29,"")</f>
        <v>4.0860061946027043E-3</v>
      </c>
      <c r="T29" s="2">
        <f>IFERROR('Revenue per capita'!T29/'Revenue per capita'!$F29,"")</f>
        <v>3.9810321772834346E-4</v>
      </c>
      <c r="U29" s="2">
        <f>IFERROR('Revenue per capita'!U29/'Revenue per capita'!$F29,"")</f>
        <v>1.6156636949248789E-2</v>
      </c>
      <c r="V29" s="2">
        <f>IFERROR('Revenue per capita'!V29/'Revenue per capita'!$F29,"")</f>
        <v>6.2114231037468167E-4</v>
      </c>
      <c r="W29" s="2">
        <f>IFERROR('Revenue per capita'!W29/'Revenue per capita'!$F29,"")</f>
        <v>3.9621015558852874E-3</v>
      </c>
      <c r="X29" s="2">
        <f>IFERROR('Revenue per capita'!X29/'Revenue per capita'!$F29,"")</f>
        <v>4.0725391331702977E-3</v>
      </c>
      <c r="Y29" s="2">
        <f>IFERROR('Revenue per capita'!Y29/'Revenue per capita'!$F29,"")</f>
        <v>5.5617812684946664E-4</v>
      </c>
      <c r="Z29" s="2" t="str">
        <f>IFERROR('Revenue per capita'!Z29/'Revenue per capita'!$F29,"")</f>
        <v/>
      </c>
    </row>
    <row r="30" spans="1:26" x14ac:dyDescent="0.45">
      <c r="A30" s="2" t="s">
        <v>491</v>
      </c>
      <c r="B30" s="2">
        <v>212738</v>
      </c>
      <c r="C30" s="2" t="s">
        <v>492</v>
      </c>
      <c r="D30" s="2">
        <v>48.749079999999999</v>
      </c>
      <c r="E30" s="2">
        <v>-122.4781473</v>
      </c>
      <c r="F30" s="2">
        <f>IF('Number of Firms per 1000 Capita'!F30=0,"",SUMIFS(allNAICS!$P:$P,allNAICS!$C:$C,'Percent of Revenue'!$A30,allNAICS!$E:$E,'Percent of Revenue'!F$1)/$B30)</f>
        <v>176.39605054104109</v>
      </c>
      <c r="G30" s="2">
        <f>IFERROR('Revenue per capita'!G30/'Revenue per capita'!$F30,"")</f>
        <v>2.5601633303690106E-3</v>
      </c>
      <c r="H30" s="2">
        <f>IFERROR('Revenue per capita'!H30/'Revenue per capita'!$F30,"")</f>
        <v>0</v>
      </c>
      <c r="I30" s="2">
        <f>IFERROR('Revenue per capita'!I30/'Revenue per capita'!$F30,"")</f>
        <v>2.4195032405283255E-3</v>
      </c>
      <c r="J30" s="2">
        <f>IFERROR('Revenue per capita'!J30/'Revenue per capita'!$F30,"")</f>
        <v>3.9254857584733134E-2</v>
      </c>
      <c r="K30" s="2">
        <f>IFERROR('Revenue per capita'!K30/'Revenue per capita'!$F30,"")</f>
        <v>0.38719699672798219</v>
      </c>
      <c r="L30" s="2">
        <f>IFERROR('Revenue per capita'!L30/'Revenue per capita'!$F30,"")</f>
        <v>0.34688761617021124</v>
      </c>
      <c r="M30" s="2">
        <f>IFERROR('Revenue per capita'!M30/'Revenue per capita'!$F30,"")</f>
        <v>7.9553866398897471E-2</v>
      </c>
      <c r="N30" s="2">
        <f>IFERROR('Revenue per capita'!N30/'Revenue per capita'!$F30,"")</f>
        <v>1.3266769906503544E-2</v>
      </c>
      <c r="O30" s="2">
        <f>IFERROR('Revenue per capita'!O30/'Revenue per capita'!$F30,"")</f>
        <v>1.2363385692104848E-2</v>
      </c>
      <c r="P30" s="2">
        <f>IFERROR('Revenue per capita'!P30/'Revenue per capita'!$F30,"")</f>
        <v>3.882670238538341E-2</v>
      </c>
      <c r="Q30" s="2">
        <f>IFERROR('Revenue per capita'!Q30/'Revenue per capita'!$F30,"")</f>
        <v>9.6046088179281043E-3</v>
      </c>
      <c r="R30" s="2">
        <f>IFERROR('Revenue per capita'!R30/'Revenue per capita'!$F30,"")</f>
        <v>1.5744894883447796E-2</v>
      </c>
      <c r="S30" s="2">
        <f>IFERROR('Revenue per capita'!S30/'Revenue per capita'!$F30,"")</f>
        <v>4.5460314554667805E-3</v>
      </c>
      <c r="T30" s="2">
        <f>IFERROR('Revenue per capita'!T30/'Revenue per capita'!$F30,"")</f>
        <v>1.7930018103504226E-3</v>
      </c>
      <c r="U30" s="2">
        <f>IFERROR('Revenue per capita'!U30/'Revenue per capita'!$F30,"")</f>
        <v>2.802346216714054E-2</v>
      </c>
      <c r="V30" s="2">
        <f>IFERROR('Revenue per capita'!V30/'Revenue per capita'!$F30,"")</f>
        <v>2.4677532333376067E-3</v>
      </c>
      <c r="W30" s="2">
        <f>IFERROR('Revenue per capita'!W30/'Revenue per capita'!$F30,"")</f>
        <v>1.1458263943339058E-2</v>
      </c>
      <c r="X30" s="2">
        <f>IFERROR('Revenue per capita'!X30/'Revenue per capita'!$F30,"")</f>
        <v>4.0321222522765173E-3</v>
      </c>
      <c r="Y30" s="2" t="str">
        <f>IFERROR('Revenue per capita'!Y30/'Revenue per capita'!$F30,"")</f>
        <v/>
      </c>
      <c r="Z30" s="2" t="str">
        <f>IFERROR('Revenue per capita'!Z30/'Revenue per capita'!$F30,"")</f>
        <v/>
      </c>
    </row>
    <row r="31" spans="1:26" x14ac:dyDescent="0.45">
      <c r="A31" s="2" t="s">
        <v>493</v>
      </c>
      <c r="B31" s="2">
        <v>175321</v>
      </c>
      <c r="C31" s="2" t="s">
        <v>494</v>
      </c>
      <c r="D31" s="2">
        <v>44.058172800000001</v>
      </c>
      <c r="E31" s="2">
        <v>-121.31530960000001</v>
      </c>
      <c r="F31" s="2">
        <f>IF('Number of Firms per 1000 Capita'!F31=0,"",SUMIFS(allNAICS!$P:$P,allNAICS!$C:$C,'Percent of Revenue'!$A31,allNAICS!$E:$E,'Percent of Revenue'!F$1)/$B31)</f>
        <v>56.988164566709067</v>
      </c>
      <c r="G31" s="2">
        <f>IFERROR('Revenue per capita'!G31/'Revenue per capita'!$F31,"")</f>
        <v>7.5171850206188114E-3</v>
      </c>
      <c r="H31" s="2" t="str">
        <f>IFERROR('Revenue per capita'!H31/'Revenue per capita'!$F31,"")</f>
        <v/>
      </c>
      <c r="I31" s="2">
        <f>IFERROR('Revenue per capita'!I31/'Revenue per capita'!$F31,"")</f>
        <v>1.5216126475164338E-2</v>
      </c>
      <c r="J31" s="2">
        <f>IFERROR('Revenue per capita'!J31/'Revenue per capita'!$F31,"")</f>
        <v>6.0883183633646511E-2</v>
      </c>
      <c r="K31" s="2">
        <f>IFERROR('Revenue per capita'!K31/'Revenue per capita'!$F31,"")</f>
        <v>8.808579546356024E-2</v>
      </c>
      <c r="L31" s="2">
        <f>IFERROR('Revenue per capita'!L31/'Revenue per capita'!$F31,"")</f>
        <v>0.11292215944317059</v>
      </c>
      <c r="M31" s="2">
        <f>IFERROR('Revenue per capita'!M31/'Revenue per capita'!$F31,"")</f>
        <v>0.24838844302216964</v>
      </c>
      <c r="N31" s="2">
        <f>IFERROR('Revenue per capita'!N31/'Revenue per capita'!$F31,"")</f>
        <v>3.575159097130437E-2</v>
      </c>
      <c r="O31" s="2">
        <f>IFERROR('Revenue per capita'!O31/'Revenue per capita'!$F31,"")</f>
        <v>5.4650845890426777E-2</v>
      </c>
      <c r="P31" s="2">
        <f>IFERROR('Revenue per capita'!P31/'Revenue per capita'!$F31,"")</f>
        <v>6.983895576610738E-2</v>
      </c>
      <c r="Q31" s="2">
        <f>IFERROR('Revenue per capita'!Q31/'Revenue per capita'!$F31,"")</f>
        <v>3.1422273216673152E-2</v>
      </c>
      <c r="R31" s="2">
        <f>IFERROR('Revenue per capita'!R31/'Revenue per capita'!$F31,"")</f>
        <v>4.203333433081799E-2</v>
      </c>
      <c r="S31" s="2">
        <f>IFERROR('Revenue per capita'!S31/'Revenue per capita'!$F31,"")</f>
        <v>2.1706839524734036E-2</v>
      </c>
      <c r="T31" s="2">
        <f>IFERROR('Revenue per capita'!T31/'Revenue per capita'!$F31,"")</f>
        <v>5.6894784715026993E-3</v>
      </c>
      <c r="U31" s="2">
        <f>IFERROR('Revenue per capita'!U31/'Revenue per capita'!$F31,"")</f>
        <v>0.12844586600514019</v>
      </c>
      <c r="V31" s="2">
        <f>IFERROR('Revenue per capita'!V31/'Revenue per capita'!$F31,"")</f>
        <v>1.179599256184388E-2</v>
      </c>
      <c r="W31" s="2">
        <f>IFERROR('Revenue per capita'!W31/'Revenue per capita'!$F31,"")</f>
        <v>5.3992305175680141E-2</v>
      </c>
      <c r="X31" s="2">
        <f>IFERROR('Revenue per capita'!X31/'Revenue per capita'!$F31,"")</f>
        <v>1.1659625027439197E-2</v>
      </c>
      <c r="Y31" s="2" t="str">
        <f>IFERROR('Revenue per capita'!Y31/'Revenue per capita'!$F31,"")</f>
        <v/>
      </c>
      <c r="Z31" s="2" t="str">
        <f>IFERROR('Revenue per capita'!Z31/'Revenue per capita'!$F31,"")</f>
        <v/>
      </c>
    </row>
    <row r="32" spans="1:26" x14ac:dyDescent="0.45">
      <c r="A32" s="2" t="s">
        <v>495</v>
      </c>
      <c r="B32" s="2">
        <v>167545</v>
      </c>
      <c r="C32" s="2" t="s">
        <v>496</v>
      </c>
      <c r="D32" s="2">
        <v>45.783285599999999</v>
      </c>
      <c r="E32" s="2">
        <v>-108.5006904</v>
      </c>
      <c r="F32" s="2">
        <f>IF('Number of Firms per 1000 Capita'!F32=0,"",SUMIFS(allNAICS!$P:$P,allNAICS!$C:$C,'Percent of Revenue'!$A32,allNAICS!$E:$E,'Percent of Revenue'!F$1)/$B32)</f>
        <v>135.94908233608882</v>
      </c>
      <c r="G32" s="2">
        <f>IFERROR('Revenue per capita'!G32/'Revenue per capita'!$F32,"")</f>
        <v>7.1988092747110762E-4</v>
      </c>
      <c r="H32" s="2">
        <f>IFERROR('Revenue per capita'!H32/'Revenue per capita'!$F32,"")</f>
        <v>6.9911470934011831E-3</v>
      </c>
      <c r="I32" s="2">
        <f>IFERROR('Revenue per capita'!I32/'Revenue per capita'!$F32,"")</f>
        <v>1.3391269179446382E-2</v>
      </c>
      <c r="J32" s="2">
        <f>IFERROR('Revenue per capita'!J32/'Revenue per capita'!$F32,"")</f>
        <v>5.1620866984777622E-2</v>
      </c>
      <c r="K32" s="2">
        <f>IFERROR('Revenue per capita'!K32/'Revenue per capita'!$F32,"")</f>
        <v>0.3194796170129855</v>
      </c>
      <c r="L32" s="2">
        <f>IFERROR('Revenue per capita'!L32/'Revenue per capita'!$F32,"")</f>
        <v>0.21293324455518986</v>
      </c>
      <c r="M32" s="2">
        <f>IFERROR('Revenue per capita'!M32/'Revenue per capita'!$F32,"")</f>
        <v>0.13798695354662863</v>
      </c>
      <c r="N32" s="2">
        <f>IFERROR('Revenue per capita'!N32/'Revenue per capita'!$F32,"")</f>
        <v>2.5963699597030009E-2</v>
      </c>
      <c r="O32" s="2">
        <f>IFERROR('Revenue per capita'!O32/'Revenue per capita'!$F32,"")</f>
        <v>1.7594035626049675E-2</v>
      </c>
      <c r="P32" s="2">
        <f>IFERROR('Revenue per capita'!P32/'Revenue per capita'!$F32,"")</f>
        <v>4.1412185370941303E-2</v>
      </c>
      <c r="Q32" s="2">
        <f>IFERROR('Revenue per capita'!Q32/'Revenue per capita'!$F32,"")</f>
        <v>1.3985455217892072E-2</v>
      </c>
      <c r="R32" s="2">
        <f>IFERROR('Revenue per capita'!R32/'Revenue per capita'!$F32,"")</f>
        <v>3.3769953679479714E-2</v>
      </c>
      <c r="S32" s="2">
        <f>IFERROR('Revenue per capita'!S32/'Revenue per capita'!$F32,"")</f>
        <v>1.9821157641586318E-2</v>
      </c>
      <c r="T32" s="2">
        <f>IFERROR('Revenue per capita'!T32/'Revenue per capita'!$F32,"")</f>
        <v>1.6358774921327649E-3</v>
      </c>
      <c r="U32" s="2">
        <f>IFERROR('Revenue per capita'!U32/'Revenue per capita'!$F32,"")</f>
        <v>6.1618374160537719E-2</v>
      </c>
      <c r="V32" s="2">
        <f>IFERROR('Revenue per capita'!V32/'Revenue per capita'!$F32,"")</f>
        <v>7.1494620671439897E-3</v>
      </c>
      <c r="W32" s="2">
        <f>IFERROR('Revenue per capita'!W32/'Revenue per capita'!$F32,"")</f>
        <v>2.2218887529547964E-2</v>
      </c>
      <c r="X32" s="2">
        <f>IFERROR('Revenue per capita'!X32/'Revenue per capita'!$F32,"")</f>
        <v>9.7207413425724441E-3</v>
      </c>
      <c r="Y32" s="2">
        <f>IFERROR('Revenue per capita'!Y32/'Revenue per capita'!$F32,"")</f>
        <v>1.9871909751859942E-3</v>
      </c>
      <c r="Z32" s="2" t="str">
        <f>IFERROR('Revenue per capita'!Z32/'Revenue per capita'!$F32,"")</f>
        <v/>
      </c>
    </row>
    <row r="33" spans="1:26" x14ac:dyDescent="0.45">
      <c r="A33" s="2" t="s">
        <v>497</v>
      </c>
      <c r="B33" s="2">
        <v>245446</v>
      </c>
      <c r="C33" s="2" t="s">
        <v>451</v>
      </c>
      <c r="D33" s="2">
        <v>42.098686700000002</v>
      </c>
      <c r="E33" s="2">
        <v>-75.917973799999999</v>
      </c>
      <c r="F33" s="2">
        <f>IF('Number of Firms per 1000 Capita'!F33=0,"",SUMIFS(allNAICS!$P:$P,allNAICS!$C:$C,'Percent of Revenue'!$A33,allNAICS!$E:$E,'Percent of Revenue'!F$1)/$B33)</f>
        <v>71.233028853597119</v>
      </c>
      <c r="G33" s="2">
        <f>IFERROR('Revenue per capita'!G33/'Revenue per capita'!$F33,"")</f>
        <v>1.634330343257458E-4</v>
      </c>
      <c r="H33" s="2">
        <f>IFERROR('Revenue per capita'!H33/'Revenue per capita'!$F33,"")</f>
        <v>4.1278129598936392E-3</v>
      </c>
      <c r="I33" s="2">
        <f>IFERROR('Revenue per capita'!I33/'Revenue per capita'!$F33,"")</f>
        <v>0</v>
      </c>
      <c r="J33" s="2">
        <f>IFERROR('Revenue per capita'!J33/'Revenue per capita'!$F33,"")</f>
        <v>6.7985855272571352E-2</v>
      </c>
      <c r="K33" s="2">
        <f>IFERROR('Revenue per capita'!K33/'Revenue per capita'!$F33,"")</f>
        <v>0.15175510776611262</v>
      </c>
      <c r="L33" s="2">
        <f>IFERROR('Revenue per capita'!L33/'Revenue per capita'!$F33,"")</f>
        <v>0.23737454887322099</v>
      </c>
      <c r="M33" s="2">
        <f>IFERROR('Revenue per capita'!M33/'Revenue per capita'!$F33,"")</f>
        <v>0.17518367597779516</v>
      </c>
      <c r="N33" s="2">
        <f>IFERROR('Revenue per capita'!N33/'Revenue per capita'!$F33,"")</f>
        <v>1.5609995182038715E-2</v>
      </c>
      <c r="O33" s="2">
        <f>IFERROR('Revenue per capita'!O33/'Revenue per capita'!$F33,"")</f>
        <v>2.2935630254545047E-2</v>
      </c>
      <c r="P33" s="2">
        <f>IFERROR('Revenue per capita'!P33/'Revenue per capita'!$F33,"")</f>
        <v>8.5202326226175851E-2</v>
      </c>
      <c r="Q33" s="2">
        <f>IFERROR('Revenue per capita'!Q33/'Revenue per capita'!$F33,"")</f>
        <v>1.7370404112953281E-2</v>
      </c>
      <c r="R33" s="2">
        <f>IFERROR('Revenue per capita'!R33/'Revenue per capita'!$F33,"")</f>
        <v>6.030731743703225E-2</v>
      </c>
      <c r="S33" s="2">
        <f>IFERROR('Revenue per capita'!S33/'Revenue per capita'!$F33,"")</f>
        <v>2.9847492994721826E-2</v>
      </c>
      <c r="T33" s="2">
        <f>IFERROR('Revenue per capita'!T33/'Revenue per capita'!$F33,"")</f>
        <v>2.0352016108034924E-3</v>
      </c>
      <c r="U33" s="2">
        <f>IFERROR('Revenue per capita'!U33/'Revenue per capita'!$F33,"")</f>
        <v>8.3492583295138367E-2</v>
      </c>
      <c r="V33" s="2">
        <f>IFERROR('Revenue per capita'!V33/'Revenue per capita'!$F33,"")</f>
        <v>7.7822154834357362E-3</v>
      </c>
      <c r="W33" s="2">
        <f>IFERROR('Revenue per capita'!W33/'Revenue per capita'!$F33,"")</f>
        <v>2.3330696042938498E-2</v>
      </c>
      <c r="X33" s="2">
        <f>IFERROR('Revenue per capita'!X33/'Revenue per capita'!$F33,"")</f>
        <v>9.7638190341840687E-3</v>
      </c>
      <c r="Y33" s="2">
        <f>IFERROR('Revenue per capita'!Y33/'Revenue per capita'!$F33,"")</f>
        <v>5.7318844421133915E-3</v>
      </c>
      <c r="Z33" s="2" t="str">
        <f>IFERROR('Revenue per capita'!Z33/'Revenue per capita'!$F33,"")</f>
        <v/>
      </c>
    </row>
    <row r="34" spans="1:26" x14ac:dyDescent="0.45">
      <c r="A34" s="2" t="s">
        <v>498</v>
      </c>
      <c r="B34" s="2">
        <v>1144097</v>
      </c>
      <c r="C34" s="2" t="s">
        <v>475</v>
      </c>
      <c r="D34" s="2">
        <v>33.520660800000002</v>
      </c>
      <c r="E34" s="2">
        <v>-86.802490000000006</v>
      </c>
      <c r="F34" s="2">
        <f>IF('Number of Firms per 1000 Capita'!F34=0,"",SUMIFS(allNAICS!$P:$P,allNAICS!$C:$C,'Percent of Revenue'!$A34,allNAICS!$E:$E,'Percent of Revenue'!F$1)/$B34)</f>
        <v>109.88398623543283</v>
      </c>
      <c r="G34" s="2">
        <f>IFERROR('Revenue per capita'!G34/'Revenue per capita'!$F34,"")</f>
        <v>1.0598158675578276E-3</v>
      </c>
      <c r="H34" s="2">
        <f>IFERROR('Revenue per capita'!H34/'Revenue per capita'!$F34,"")</f>
        <v>9.7674386083430025E-3</v>
      </c>
      <c r="I34" s="2">
        <f>IFERROR('Revenue per capita'!I34/'Revenue per capita'!$F34,"")</f>
        <v>0</v>
      </c>
      <c r="J34" s="2">
        <f>IFERROR('Revenue per capita'!J34/'Revenue per capita'!$F34,"")</f>
        <v>6.5595997481298171E-2</v>
      </c>
      <c r="K34" s="2">
        <f>IFERROR('Revenue per capita'!K34/'Revenue per capita'!$F34,"")</f>
        <v>0.11918624202955674</v>
      </c>
      <c r="L34" s="2">
        <f>IFERROR('Revenue per capita'!L34/'Revenue per capita'!$F34,"")</f>
        <v>0.28255577519774083</v>
      </c>
      <c r="M34" s="2">
        <f>IFERROR('Revenue per capita'!M34/'Revenue per capita'!$F34,"")</f>
        <v>0.1272978971898569</v>
      </c>
      <c r="N34" s="2">
        <f>IFERROR('Revenue per capita'!N34/'Revenue per capita'!$F34,"")</f>
        <v>2.6979275617841001E-2</v>
      </c>
      <c r="O34" s="2">
        <f>IFERROR('Revenue per capita'!O34/'Revenue per capita'!$F34,"")</f>
        <v>4.612927421237837E-2</v>
      </c>
      <c r="P34" s="2">
        <f>IFERROR('Revenue per capita'!P34/'Revenue per capita'!$F34,"")</f>
        <v>0.14315687377435179</v>
      </c>
      <c r="Q34" s="2">
        <f>IFERROR('Revenue per capita'!Q34/'Revenue per capita'!$F34,"")</f>
        <v>2.1186778950288702E-2</v>
      </c>
      <c r="R34" s="2">
        <f>IFERROR('Revenue per capita'!R34/'Revenue per capita'!$F34,"")</f>
        <v>3.7884595684148981E-2</v>
      </c>
      <c r="S34" s="2">
        <f>IFERROR('Revenue per capita'!S34/'Revenue per capita'!$F34,"")</f>
        <v>2.2429756997294159E-2</v>
      </c>
      <c r="T34" s="2">
        <f>IFERROR('Revenue per capita'!T34/'Revenue per capita'!$F34,"")</f>
        <v>4.2606294881752989E-3</v>
      </c>
      <c r="U34" s="2">
        <f>IFERROR('Revenue per capita'!U34/'Revenue per capita'!$F34,"")</f>
        <v>5.4646535354626102E-2</v>
      </c>
      <c r="V34" s="2">
        <f>IFERROR('Revenue per capita'!V34/'Revenue per capita'!$F34,"")</f>
        <v>2.950368390874179E-3</v>
      </c>
      <c r="W34" s="2">
        <f>IFERROR('Revenue per capita'!W34/'Revenue per capita'!$F34,"")</f>
        <v>1.7758943094754731E-2</v>
      </c>
      <c r="X34" s="2">
        <f>IFERROR('Revenue per capita'!X34/'Revenue per capita'!$F34,"")</f>
        <v>1.0627313005187405E-2</v>
      </c>
      <c r="Y34" s="2">
        <f>IFERROR('Revenue per capita'!Y34/'Revenue per capita'!$F34,"")</f>
        <v>6.5264890557259351E-3</v>
      </c>
      <c r="Z34" s="2" t="str">
        <f>IFERROR('Revenue per capita'!Z34/'Revenue per capita'!$F34,"")</f>
        <v/>
      </c>
    </row>
    <row r="35" spans="1:26" x14ac:dyDescent="0.45">
      <c r="A35" s="2" t="s">
        <v>499</v>
      </c>
      <c r="B35" s="2">
        <v>128673</v>
      </c>
      <c r="C35" s="2" t="s">
        <v>500</v>
      </c>
      <c r="D35" s="2">
        <v>46.808326800000003</v>
      </c>
      <c r="E35" s="2">
        <v>-100.7837392</v>
      </c>
      <c r="F35" s="2">
        <f>IF('Number of Firms per 1000 Capita'!F35=0,"",SUMIFS(allNAICS!$P:$P,allNAICS!$C:$C,'Percent of Revenue'!$A35,allNAICS!$E:$E,'Percent of Revenue'!F$1)/$B35)</f>
        <v>119.95060346770495</v>
      </c>
      <c r="G35" s="2">
        <f>IFERROR('Revenue per capita'!G35/'Revenue per capita'!$F35,"")</f>
        <v>0</v>
      </c>
      <c r="H35" s="2">
        <f>IFERROR('Revenue per capita'!H35/'Revenue per capita'!$F35,"")</f>
        <v>0</v>
      </c>
      <c r="I35" s="2" t="str">
        <f>IFERROR('Revenue per capita'!I35/'Revenue per capita'!$F35,"")</f>
        <v/>
      </c>
      <c r="J35" s="2">
        <f>IFERROR('Revenue per capita'!J35/'Revenue per capita'!$F35,"")</f>
        <v>7.714383857327832E-2</v>
      </c>
      <c r="K35" s="2">
        <f>IFERROR('Revenue per capita'!K35/'Revenue per capita'!$F35,"")</f>
        <v>0.21524572915812942</v>
      </c>
      <c r="L35" s="2">
        <f>IFERROR('Revenue per capita'!L35/'Revenue per capita'!$F35,"")</f>
        <v>0.17629813637377864</v>
      </c>
      <c r="M35" s="2">
        <f>IFERROR('Revenue per capita'!M35/'Revenue per capita'!$F35,"")</f>
        <v>0.18170490867556163</v>
      </c>
      <c r="N35" s="2">
        <f>IFERROR('Revenue per capita'!N35/'Revenue per capita'!$F35,"")</f>
        <v>5.0041471081391897E-2</v>
      </c>
      <c r="O35" s="2">
        <f>IFERROR('Revenue per capita'!O35/'Revenue per capita'!$F35,"")</f>
        <v>1.8040648454891929E-2</v>
      </c>
      <c r="P35" s="2">
        <f>IFERROR('Revenue per capita'!P35/'Revenue per capita'!$F35,"")</f>
        <v>9.8766559483925292E-2</v>
      </c>
      <c r="Q35" s="2">
        <f>IFERROR('Revenue per capita'!Q35/'Revenue per capita'!$F35,"")</f>
        <v>1.4407543202105546E-2</v>
      </c>
      <c r="R35" s="2">
        <f>IFERROR('Revenue per capita'!R35/'Revenue per capita'!$F35,"")</f>
        <v>3.4658202988219887E-2</v>
      </c>
      <c r="S35" s="2">
        <f>IFERROR('Revenue per capita'!S35/'Revenue per capita'!$F35,"")</f>
        <v>1.3201616020082515E-2</v>
      </c>
      <c r="T35" s="2">
        <f>IFERROR('Revenue per capita'!T35/'Revenue per capita'!$F35,"")</f>
        <v>5.6858579105481047E-3</v>
      </c>
      <c r="U35" s="2">
        <f>IFERROR('Revenue per capita'!U35/'Revenue per capita'!$F35,"")</f>
        <v>8.5206188447755654E-2</v>
      </c>
      <c r="V35" s="2">
        <f>IFERROR('Revenue per capita'!V35/'Revenue per capita'!$F35,"")</f>
        <v>2.9895095706602465E-3</v>
      </c>
      <c r="W35" s="2">
        <f>IFERROR('Revenue per capita'!W35/'Revenue per capita'!$F35,"")</f>
        <v>1.8443502464065908E-2</v>
      </c>
      <c r="X35" s="2">
        <f>IFERROR('Revenue per capita'!X35/'Revenue per capita'!$F35,"")</f>
        <v>8.1662875956050231E-3</v>
      </c>
      <c r="Y35" s="2" t="str">
        <f>IFERROR('Revenue per capita'!Y35/'Revenue per capita'!$F35,"")</f>
        <v/>
      </c>
      <c r="Z35" s="2" t="str">
        <f>IFERROR('Revenue per capita'!Z35/'Revenue per capita'!$F35,"")</f>
        <v/>
      </c>
    </row>
    <row r="36" spans="1:26" x14ac:dyDescent="0.45">
      <c r="A36" s="2" t="s">
        <v>501</v>
      </c>
      <c r="B36" s="2">
        <v>181863</v>
      </c>
      <c r="C36" s="2" t="s">
        <v>502</v>
      </c>
      <c r="D36" s="2">
        <v>37.229573299999998</v>
      </c>
      <c r="E36" s="2">
        <v>-80.413939299999996</v>
      </c>
      <c r="F36" s="2">
        <f>IF('Number of Firms per 1000 Capita'!F36=0,"",SUMIFS(allNAICS!$P:$P,allNAICS!$C:$C,'Percent of Revenue'!$A36,allNAICS!$E:$E,'Percent of Revenue'!F$1)/$B36)</f>
        <v>71.501432396914154</v>
      </c>
      <c r="G36" s="2">
        <f>IFERROR('Revenue per capita'!G36/'Revenue per capita'!$F36,"")</f>
        <v>7.728005952596426E-4</v>
      </c>
      <c r="H36" s="2" t="str">
        <f>IFERROR('Revenue per capita'!H36/'Revenue per capita'!$F36,"")</f>
        <v/>
      </c>
      <c r="I36" s="2" t="str">
        <f>IFERROR('Revenue per capita'!I36/'Revenue per capita'!$F36,"")</f>
        <v/>
      </c>
      <c r="J36" s="2">
        <f>IFERROR('Revenue per capita'!J36/'Revenue per capita'!$F36,"")</f>
        <v>2.5780883200457877E-2</v>
      </c>
      <c r="K36" s="2">
        <f>IFERROR('Revenue per capita'!K36/'Revenue per capita'!$F36,"")</f>
        <v>0.46707438962804609</v>
      </c>
      <c r="L36" s="2">
        <f>IFERROR('Revenue per capita'!L36/'Revenue per capita'!$F36,"")</f>
        <v>0.12585828781734784</v>
      </c>
      <c r="M36" s="2">
        <f>IFERROR('Revenue per capita'!M36/'Revenue per capita'!$F36,"")</f>
        <v>0.16901757013961402</v>
      </c>
      <c r="N36" s="2">
        <f>IFERROR('Revenue per capita'!N36/'Revenue per capita'!$F36,"")</f>
        <v>8.6566589495594842E-3</v>
      </c>
      <c r="O36" s="2">
        <f>IFERROR('Revenue per capita'!O36/'Revenue per capita'!$F36,"")</f>
        <v>3.431057148709115E-2</v>
      </c>
      <c r="P36" s="2">
        <f>IFERROR('Revenue per capita'!P36/'Revenue per capita'!$F36,"")</f>
        <v>1.6242591658844854E-2</v>
      </c>
      <c r="Q36" s="2">
        <f>IFERROR('Revenue per capita'!Q36/'Revenue per capita'!$F36,"")</f>
        <v>3.1252766049274738E-2</v>
      </c>
      <c r="R36" s="2">
        <f>IFERROR('Revenue per capita'!R36/'Revenue per capita'!$F36,"")</f>
        <v>2.4924395626261586E-2</v>
      </c>
      <c r="S36" s="2">
        <f>IFERROR('Revenue per capita'!S36/'Revenue per capita'!$F36,"")</f>
        <v>7.5942624830027854E-3</v>
      </c>
      <c r="T36" s="2">
        <f>IFERROR('Revenue per capita'!T36/'Revenue per capita'!$F36,"")</f>
        <v>3.2094540284848681E-3</v>
      </c>
      <c r="U36" s="2">
        <f>IFERROR('Revenue per capita'!U36/'Revenue per capita'!$F36,"")</f>
        <v>5.4555891886387806E-2</v>
      </c>
      <c r="V36" s="2">
        <f>IFERROR('Revenue per capita'!V36/'Revenue per capita'!$F36,"")</f>
        <v>3.1571399356053998E-3</v>
      </c>
      <c r="W36" s="2">
        <f>IFERROR('Revenue per capita'!W36/'Revenue per capita'!$F36,"")</f>
        <v>1.8571580820563677E-2</v>
      </c>
      <c r="X36" s="2">
        <f>IFERROR('Revenue per capita'!X36/'Revenue per capita'!$F36,"")</f>
        <v>9.0207556941982823E-3</v>
      </c>
      <c r="Y36" s="2" t="str">
        <f>IFERROR('Revenue per capita'!Y36/'Revenue per capita'!$F36,"")</f>
        <v/>
      </c>
      <c r="Z36" s="2" t="str">
        <f>IFERROR('Revenue per capita'!Z36/'Revenue per capita'!$F36,"")</f>
        <v/>
      </c>
    </row>
    <row r="37" spans="1:26" x14ac:dyDescent="0.45">
      <c r="A37" s="2" t="s">
        <v>503</v>
      </c>
      <c r="B37" s="2">
        <v>189407</v>
      </c>
      <c r="C37" s="2" t="s">
        <v>504</v>
      </c>
      <c r="D37" s="2">
        <v>40.484202699999997</v>
      </c>
      <c r="E37" s="2">
        <v>-88.993687300000005</v>
      </c>
      <c r="F37" s="2">
        <f>IF('Number of Firms per 1000 Capita'!F37=0,"",SUMIFS(allNAICS!$P:$P,allNAICS!$C:$C,'Percent of Revenue'!$A37,allNAICS!$E:$E,'Percent of Revenue'!F$1)/$B37)</f>
        <v>199.14664716721134</v>
      </c>
      <c r="G37" s="2">
        <f>IFERROR('Revenue per capita'!G37/'Revenue per capita'!$F37,"")</f>
        <v>1.9617248695479044E-3</v>
      </c>
      <c r="H37" s="2" t="str">
        <f>IFERROR('Revenue per capita'!H37/'Revenue per capita'!$F37,"")</f>
        <v/>
      </c>
      <c r="I37" s="2" t="str">
        <f>IFERROR('Revenue per capita'!I37/'Revenue per capita'!$F37,"")</f>
        <v/>
      </c>
      <c r="J37" s="2">
        <f>IFERROR('Revenue per capita'!J37/'Revenue per capita'!$F37,"")</f>
        <v>1.1253987753619459E-2</v>
      </c>
      <c r="K37" s="2">
        <f>IFERROR('Revenue per capita'!K37/'Revenue per capita'!$F37,"")</f>
        <v>8.9053596097336166E-2</v>
      </c>
      <c r="L37" s="2">
        <f>IFERROR('Revenue per capita'!L37/'Revenue per capita'!$F37,"")</f>
        <v>0.57845193403637507</v>
      </c>
      <c r="M37" s="2">
        <f>IFERROR('Revenue per capita'!M37/'Revenue per capita'!$F37,"")</f>
        <v>0.12346099814439607</v>
      </c>
      <c r="N37" s="2">
        <f>IFERROR('Revenue per capita'!N37/'Revenue per capita'!$F37,"")</f>
        <v>1.4986951920940813E-2</v>
      </c>
      <c r="O37" s="2">
        <f>IFERROR('Revenue per capita'!O37/'Revenue per capita'!$F37,"")</f>
        <v>1.4741684138713561E-2</v>
      </c>
      <c r="P37" s="2">
        <f>IFERROR('Revenue per capita'!P37/'Revenue per capita'!$F37,"")</f>
        <v>0</v>
      </c>
      <c r="Q37" s="2">
        <f>IFERROR('Revenue per capita'!Q37/'Revenue per capita'!$F37,"")</f>
        <v>1.3586822968834761E-2</v>
      </c>
      <c r="R37" s="2">
        <f>IFERROR('Revenue per capita'!R37/'Revenue per capita'!$F37,"")</f>
        <v>2.044492963512021E-2</v>
      </c>
      <c r="S37" s="2">
        <f>IFERROR('Revenue per capita'!S37/'Revenue per capita'!$F37,"")</f>
        <v>2.0960665016383006E-2</v>
      </c>
      <c r="T37" s="2">
        <f>IFERROR('Revenue per capita'!T37/'Revenue per capita'!$F37,"")</f>
        <v>5.8758355460998548E-3</v>
      </c>
      <c r="U37" s="2">
        <f>IFERROR('Revenue per capita'!U37/'Revenue per capita'!$F37,"")</f>
        <v>6.1429379522075798E-2</v>
      </c>
      <c r="V37" s="2">
        <f>IFERROR('Revenue per capita'!V37/'Revenue per capita'!$F37,"")</f>
        <v>3.1127251979281255E-3</v>
      </c>
      <c r="W37" s="2">
        <f>IFERROR('Revenue per capita'!W37/'Revenue per capita'!$F37,"")</f>
        <v>2.8684226260755175E-2</v>
      </c>
      <c r="X37" s="2">
        <f>IFERROR('Revenue per capita'!X37/'Revenue per capita'!$F37,"")</f>
        <v>1.0628322736714711E-2</v>
      </c>
      <c r="Y37" s="2">
        <f>IFERROR('Revenue per capita'!Y37/'Revenue per capita'!$F37,"")</f>
        <v>1.3662161551590804E-3</v>
      </c>
      <c r="Z37" s="2" t="str">
        <f>IFERROR('Revenue per capita'!Z37/'Revenue per capita'!$F37,"")</f>
        <v/>
      </c>
    </row>
    <row r="38" spans="1:26" x14ac:dyDescent="0.45">
      <c r="A38" s="2" t="s">
        <v>505</v>
      </c>
      <c r="B38" s="2">
        <v>165393</v>
      </c>
      <c r="C38" s="2" t="s">
        <v>506</v>
      </c>
      <c r="D38" s="2">
        <v>39.165325000000003</v>
      </c>
      <c r="E38" s="2">
        <v>-86.526385700000006</v>
      </c>
      <c r="F38" s="2">
        <f>IF('Number of Firms per 1000 Capita'!F38=0,"",SUMIFS(allNAICS!$P:$P,allNAICS!$C:$C,'Percent of Revenue'!$A38,allNAICS!$E:$E,'Percent of Revenue'!F$1)/$B38)</f>
        <v>60.179070456428022</v>
      </c>
      <c r="G38" s="2">
        <f>IFERROR('Revenue per capita'!G38/'Revenue per capita'!$F38,"")</f>
        <v>0</v>
      </c>
      <c r="H38" s="2">
        <f>IFERROR('Revenue per capita'!H38/'Revenue per capita'!$F38,"")</f>
        <v>0</v>
      </c>
      <c r="I38" s="2" t="str">
        <f>IFERROR('Revenue per capita'!I38/'Revenue per capita'!$F38,"")</f>
        <v/>
      </c>
      <c r="J38" s="2">
        <f>IFERROR('Revenue per capita'!J38/'Revenue per capita'!$F38,"")</f>
        <v>5.372109577717054E-2</v>
      </c>
      <c r="K38" s="2">
        <f>IFERROR('Revenue per capita'!K38/'Revenue per capita'!$F38,"")</f>
        <v>0.18423985713705338</v>
      </c>
      <c r="L38" s="2">
        <f>IFERROR('Revenue per capita'!L38/'Revenue per capita'!$F38,"")</f>
        <v>0.18423091495521401</v>
      </c>
      <c r="M38" s="2">
        <f>IFERROR('Revenue per capita'!M38/'Revenue per capita'!$F38,"")</f>
        <v>0.20530785834524154</v>
      </c>
      <c r="N38" s="2">
        <f>IFERROR('Revenue per capita'!N38/'Revenue per capita'!$F38,"")</f>
        <v>7.2887613775464242E-3</v>
      </c>
      <c r="O38" s="2">
        <f>IFERROR('Revenue per capita'!O38/'Revenue per capita'!$F38,"")</f>
        <v>3.5672792098025742E-2</v>
      </c>
      <c r="P38" s="2">
        <f>IFERROR('Revenue per capita'!P38/'Revenue per capita'!$F38,"")</f>
        <v>3.7039069165237394E-2</v>
      </c>
      <c r="Q38" s="2">
        <f>IFERROR('Revenue per capita'!Q38/'Revenue per capita'!$F38,"")</f>
        <v>3.3769100941998136E-2</v>
      </c>
      <c r="R38" s="2">
        <f>IFERROR('Revenue per capita'!R38/'Revenue per capita'!$F38,"")</f>
        <v>3.7223653461971221E-2</v>
      </c>
      <c r="S38" s="2">
        <f>IFERROR('Revenue per capita'!S38/'Revenue per capita'!$F38,"")</f>
        <v>2.73638492096436E-2</v>
      </c>
      <c r="T38" s="2">
        <f>IFERROR('Revenue per capita'!T38/'Revenue per capita'!$F38,"")</f>
        <v>3.84767732898574E-3</v>
      </c>
      <c r="U38" s="2">
        <f>IFERROR('Revenue per capita'!U38/'Revenue per capita'!$F38,"")</f>
        <v>0.12009902196818084</v>
      </c>
      <c r="V38" s="2">
        <f>IFERROR('Revenue per capita'!V38/'Revenue per capita'!$F38,"")</f>
        <v>4.8708395671012497E-3</v>
      </c>
      <c r="W38" s="2">
        <f>IFERROR('Revenue per capita'!W38/'Revenue per capita'!$F38,"")</f>
        <v>3.811069582097619E-2</v>
      </c>
      <c r="X38" s="2">
        <f>IFERROR('Revenue per capita'!X38/'Revenue per capita'!$F38,"")</f>
        <v>2.7214812845653968E-2</v>
      </c>
      <c r="Y38" s="2" t="str">
        <f>IFERROR('Revenue per capita'!Y38/'Revenue per capita'!$F38,"")</f>
        <v/>
      </c>
      <c r="Z38" s="2" t="str">
        <f>IFERROR('Revenue per capita'!Z38/'Revenue per capita'!$F38,"")</f>
        <v/>
      </c>
    </row>
    <row r="39" spans="1:26" x14ac:dyDescent="0.45">
      <c r="A39" s="2" t="s">
        <v>507</v>
      </c>
      <c r="B39" s="2">
        <v>677346</v>
      </c>
      <c r="C39" s="2" t="s">
        <v>508</v>
      </c>
      <c r="D39" s="2">
        <v>43.618710200000002</v>
      </c>
      <c r="E39" s="2">
        <v>-116.2146068</v>
      </c>
      <c r="F39" s="2">
        <f>IF('Number of Firms per 1000 Capita'!F39=0,"",SUMIFS(allNAICS!$P:$P,allNAICS!$C:$C,'Percent of Revenue'!$A39,allNAICS!$E:$E,'Percent of Revenue'!F$1)/$B39)</f>
        <v>82.910221659240619</v>
      </c>
      <c r="G39" s="2">
        <f>IFERROR('Revenue per capita'!G39/'Revenue per capita'!$F39,"")</f>
        <v>1.4297270356904712E-3</v>
      </c>
      <c r="H39" s="2">
        <f>IFERROR('Revenue per capita'!H39/'Revenue per capita'!$F39,"")</f>
        <v>1.3061638983299269E-3</v>
      </c>
      <c r="I39" s="2">
        <f>IFERROR('Revenue per capita'!I39/'Revenue per capita'!$F39,"")</f>
        <v>0</v>
      </c>
      <c r="J39" s="2">
        <f>IFERROR('Revenue per capita'!J39/'Revenue per capita'!$F39,"")</f>
        <v>6.1984985422735256E-2</v>
      </c>
      <c r="K39" s="2">
        <f>IFERROR('Revenue per capita'!K39/'Revenue per capita'!$F39,"")</f>
        <v>0.13429360129008097</v>
      </c>
      <c r="L39" s="2">
        <f>IFERROR('Revenue per capita'!L39/'Revenue per capita'!$F39,"")</f>
        <v>0.22673756069245024</v>
      </c>
      <c r="M39" s="2">
        <f>IFERROR('Revenue per capita'!M39/'Revenue per capita'!$F39,"")</f>
        <v>0.14591901563020296</v>
      </c>
      <c r="N39" s="2">
        <f>IFERROR('Revenue per capita'!N39/'Revenue per capita'!$F39,"")</f>
        <v>1.8967167824658571E-2</v>
      </c>
      <c r="O39" s="2">
        <f>IFERROR('Revenue per capita'!O39/'Revenue per capita'!$F39,"")</f>
        <v>0.13297625209529743</v>
      </c>
      <c r="P39" s="2">
        <f>IFERROR('Revenue per capita'!P39/'Revenue per capita'!$F39,"")</f>
        <v>9.2641656802309083E-2</v>
      </c>
      <c r="Q39" s="2">
        <f>IFERROR('Revenue per capita'!Q39/'Revenue per capita'!$F39,"")</f>
        <v>1.9169589111935607E-2</v>
      </c>
      <c r="R39" s="2">
        <f>IFERROR('Revenue per capita'!R39/'Revenue per capita'!$F39,"")</f>
        <v>3.809492971959693E-2</v>
      </c>
      <c r="S39" s="2">
        <f>IFERROR('Revenue per capita'!S39/'Revenue per capita'!$F39,"")</f>
        <v>1.7718903219783512E-2</v>
      </c>
      <c r="T39" s="2">
        <f>IFERROR('Revenue per capita'!T39/'Revenue per capita'!$F39,"")</f>
        <v>4.3385194859266712E-3</v>
      </c>
      <c r="U39" s="2">
        <f>IFERROR('Revenue per capita'!U39/'Revenue per capita'!$F39,"")</f>
        <v>6.5082642870533669E-2</v>
      </c>
      <c r="V39" s="2">
        <f>IFERROR('Revenue per capita'!V39/'Revenue per capita'!$F39,"")</f>
        <v>3.6994915540695247E-3</v>
      </c>
      <c r="W39" s="2">
        <f>IFERROR('Revenue per capita'!W39/'Revenue per capita'!$F39,"")</f>
        <v>1.826421357067495E-2</v>
      </c>
      <c r="X39" s="2">
        <f>IFERROR('Revenue per capita'!X39/'Revenue per capita'!$F39,"")</f>
        <v>8.3261500683805331E-3</v>
      </c>
      <c r="Y39" s="2">
        <f>IFERROR('Revenue per capita'!Y39/'Revenue per capita'!$F39,"")</f>
        <v>9.0494297073437785E-3</v>
      </c>
      <c r="Z39" s="2" t="str">
        <f>IFERROR('Revenue per capita'!Z39/'Revenue per capita'!$F39,"")</f>
        <v/>
      </c>
    </row>
    <row r="40" spans="1:26" x14ac:dyDescent="0.45">
      <c r="A40" s="2" t="s">
        <v>509</v>
      </c>
      <c r="B40" s="2">
        <v>4771936</v>
      </c>
      <c r="C40" s="2" t="s">
        <v>510</v>
      </c>
      <c r="D40" s="2">
        <v>42.358430800000001</v>
      </c>
      <c r="E40" s="2">
        <v>-71.059773199999995</v>
      </c>
      <c r="F40" s="2">
        <f>IF('Number of Firms per 1000 Capita'!F40=0,"",SUMIFS(allNAICS!$P:$P,allNAICS!$C:$C,'Percent of Revenue'!$A40,allNAICS!$E:$E,'Percent of Revenue'!F$1)/$B40)</f>
        <v>144.07697819082233</v>
      </c>
      <c r="G40" s="2">
        <f>IFERROR('Revenue per capita'!G40/'Revenue per capita'!$F40,"")</f>
        <v>3.1504403107629426E-4</v>
      </c>
      <c r="H40" s="2">
        <f>IFERROR('Revenue per capita'!H40/'Revenue per capita'!$F40,"")</f>
        <v>1.6697547457102498E-4</v>
      </c>
      <c r="I40" s="2">
        <f>IFERROR('Revenue per capita'!I40/'Revenue per capita'!$F40,"")</f>
        <v>1.2177810804013978E-2</v>
      </c>
      <c r="J40" s="2">
        <f>IFERROR('Revenue per capita'!J40/'Revenue per capita'!$F40,"")</f>
        <v>4.1742300702324292E-2</v>
      </c>
      <c r="K40" s="2">
        <f>IFERROR('Revenue per capita'!K40/'Revenue per capita'!$F40,"")</f>
        <v>8.9176495707794332E-2</v>
      </c>
      <c r="L40" s="2">
        <f>IFERROR('Revenue per capita'!L40/'Revenue per capita'!$F40,"")</f>
        <v>0.22827334651412712</v>
      </c>
      <c r="M40" s="2">
        <f>IFERROR('Revenue per capita'!M40/'Revenue per capita'!$F40,"")</f>
        <v>9.9844292606431143E-2</v>
      </c>
      <c r="N40" s="2">
        <f>IFERROR('Revenue per capita'!N40/'Revenue per capita'!$F40,"")</f>
        <v>1.4612569213534123E-2</v>
      </c>
      <c r="O40" s="2">
        <f>IFERROR('Revenue per capita'!O40/'Revenue per capita'!$F40,"")</f>
        <v>5.6882083340894854E-2</v>
      </c>
      <c r="P40" s="2">
        <f>IFERROR('Revenue per capita'!P40/'Revenue per capita'!$F40,"")</f>
        <v>0.17587522373095471</v>
      </c>
      <c r="Q40" s="2">
        <f>IFERROR('Revenue per capita'!Q40/'Revenue per capita'!$F40,"")</f>
        <v>2.1611615310865008E-2</v>
      </c>
      <c r="R40" s="2">
        <f>IFERROR('Revenue per capita'!R40/'Revenue per capita'!$F40,"")</f>
        <v>9.272156829870197E-2</v>
      </c>
      <c r="S40" s="2">
        <f>IFERROR('Revenue per capita'!S40/'Revenue per capita'!$F40,"")</f>
        <v>2.2030531759332329E-2</v>
      </c>
      <c r="T40" s="2">
        <f>IFERROR('Revenue per capita'!T40/'Revenue per capita'!$F40,"")</f>
        <v>2.2050184830868944E-2</v>
      </c>
      <c r="U40" s="2">
        <f>IFERROR('Revenue per capita'!U40/'Revenue per capita'!$F40,"")</f>
        <v>7.5370352584379408E-2</v>
      </c>
      <c r="V40" s="2">
        <f>IFERROR('Revenue per capita'!V40/'Revenue per capita'!$F40,"")</f>
        <v>6.7319522445662885E-3</v>
      </c>
      <c r="W40" s="2">
        <f>IFERROR('Revenue per capita'!W40/'Revenue per capita'!$F40,"")</f>
        <v>1.9806325350673691E-2</v>
      </c>
      <c r="X40" s="2">
        <f>IFERROR('Revenue per capita'!X40/'Revenue per capita'!$F40,"")</f>
        <v>8.7015763251315839E-3</v>
      </c>
      <c r="Y40" s="2">
        <f>IFERROR('Revenue per capita'!Y40/'Revenue per capita'!$F40,"")</f>
        <v>1.1845282346284213E-2</v>
      </c>
      <c r="Z40" s="2">
        <f>IFERROR('Revenue per capita'!Z40/'Revenue per capita'!$F40,"")</f>
        <v>6.4468823474617698E-5</v>
      </c>
    </row>
    <row r="41" spans="1:26" x14ac:dyDescent="0.45">
      <c r="A41" s="2" t="s">
        <v>511</v>
      </c>
      <c r="B41" s="2">
        <v>316782</v>
      </c>
      <c r="C41" s="2" t="s">
        <v>512</v>
      </c>
      <c r="D41" s="2">
        <v>40.014985600000003</v>
      </c>
      <c r="E41" s="2">
        <v>-105.27054560000001</v>
      </c>
      <c r="F41" s="2">
        <f>IF('Number of Firms per 1000 Capita'!F41=0,"",SUMIFS(allNAICS!$P:$P,allNAICS!$C:$C,'Percent of Revenue'!$A41,allNAICS!$E:$E,'Percent of Revenue'!F$1)/$B41)</f>
        <v>107.44379099822591</v>
      </c>
      <c r="G41" s="2">
        <f>IFERROR('Revenue per capita'!G41/'Revenue per capita'!$F41,"")</f>
        <v>4.3906305477877956E-4</v>
      </c>
      <c r="H41" s="2">
        <f>IFERROR('Revenue per capita'!H41/'Revenue per capita'!$F41,"")</f>
        <v>1.6060487568900549E-3</v>
      </c>
      <c r="I41" s="2">
        <f>IFERROR('Revenue per capita'!I41/'Revenue per capita'!$F41,"")</f>
        <v>5.0396905009473516E-3</v>
      </c>
      <c r="J41" s="2">
        <f>IFERROR('Revenue per capita'!J41/'Revenue per capita'!$F41,"")</f>
        <v>2.8802512887468809E-2</v>
      </c>
      <c r="K41" s="2">
        <f>IFERROR('Revenue per capita'!K41/'Revenue per capita'!$F41,"")</f>
        <v>0.15866448319254989</v>
      </c>
      <c r="L41" s="2">
        <f>IFERROR('Revenue per capita'!L41/'Revenue per capita'!$F41,"")</f>
        <v>0.26957566581680653</v>
      </c>
      <c r="M41" s="2">
        <f>IFERROR('Revenue per capita'!M41/'Revenue per capita'!$F41,"")</f>
        <v>0.13751738123201862</v>
      </c>
      <c r="N41" s="2">
        <f>IFERROR('Revenue per capita'!N41/'Revenue per capita'!$F41,"")</f>
        <v>3.8953587247702549E-3</v>
      </c>
      <c r="O41" s="2">
        <f>IFERROR('Revenue per capita'!O41/'Revenue per capita'!$F41,"")</f>
        <v>4.4293772820671755E-2</v>
      </c>
      <c r="P41" s="2">
        <f>IFERROR('Revenue per capita'!P41/'Revenue per capita'!$F41,"")</f>
        <v>2.9484158059643939E-2</v>
      </c>
      <c r="Q41" s="2">
        <f>IFERROR('Revenue per capita'!Q41/'Revenue per capita'!$F41,"")</f>
        <v>2.8322843184647183E-2</v>
      </c>
      <c r="R41" s="2">
        <f>IFERROR('Revenue per capita'!R41/'Revenue per capita'!$F41,"")</f>
        <v>0.1602212280743199</v>
      </c>
      <c r="S41" s="2">
        <f>IFERROR('Revenue per capita'!S41/'Revenue per capita'!$F41,"")</f>
        <v>2.5491366885589974E-2</v>
      </c>
      <c r="T41" s="2">
        <f>IFERROR('Revenue per capita'!T41/'Revenue per capita'!$F41,"")</f>
        <v>5.683931720185758E-3</v>
      </c>
      <c r="U41" s="2">
        <f>IFERROR('Revenue per capita'!U41/'Revenue per capita'!$F41,"")</f>
        <v>5.6768622849331471E-2</v>
      </c>
      <c r="V41" s="2">
        <f>IFERROR('Revenue per capita'!V41/'Revenue per capita'!$F41,"")</f>
        <v>6.0205085315684064E-3</v>
      </c>
      <c r="W41" s="2">
        <f>IFERROR('Revenue per capita'!W41/'Revenue per capita'!$F41,"")</f>
        <v>2.3541983336818097E-2</v>
      </c>
      <c r="X41" s="2">
        <f>IFERROR('Revenue per capita'!X41/'Revenue per capita'!$F41,"")</f>
        <v>8.8925914786684625E-3</v>
      </c>
      <c r="Y41" s="2">
        <f>IFERROR('Revenue per capita'!Y41/'Revenue per capita'!$F41,"")</f>
        <v>5.7387888923246854E-3</v>
      </c>
      <c r="Z41" s="2" t="str">
        <f>IFERROR('Revenue per capita'!Z41/'Revenue per capita'!$F41,"")</f>
        <v/>
      </c>
    </row>
    <row r="42" spans="1:26" x14ac:dyDescent="0.45">
      <c r="A42" s="2" t="s">
        <v>513</v>
      </c>
      <c r="B42" s="2">
        <v>169250</v>
      </c>
      <c r="C42" s="2" t="s">
        <v>514</v>
      </c>
      <c r="D42" s="2">
        <v>36.968521899999999</v>
      </c>
      <c r="E42" s="2">
        <v>-86.480804300000003</v>
      </c>
      <c r="F42" s="2">
        <f>IF('Number of Firms per 1000 Capita'!F42=0,"",SUMIFS(allNAICS!$P:$P,allNAICS!$C:$C,'Percent of Revenue'!$A42,allNAICS!$E:$E,'Percent of Revenue'!F$1)/$B42)</f>
        <v>86.088709010339741</v>
      </c>
      <c r="G42" s="2">
        <f>IFERROR('Revenue per capita'!G42/'Revenue per capita'!$F42,"")</f>
        <v>5.1788264682422461E-4</v>
      </c>
      <c r="H42" s="2">
        <f>IFERROR('Revenue per capita'!H42/'Revenue per capita'!$F42,"")</f>
        <v>3.5184905539311509E-3</v>
      </c>
      <c r="I42" s="2">
        <f>IFERROR('Revenue per capita'!I42/'Revenue per capita'!$F42,"")</f>
        <v>1.0788207708416995E-2</v>
      </c>
      <c r="J42" s="2">
        <f>IFERROR('Revenue per capita'!J42/'Revenue per capita'!$F42,"")</f>
        <v>5.012198245200631E-2</v>
      </c>
      <c r="K42" s="2">
        <f>IFERROR('Revenue per capita'!K42/'Revenue per capita'!$F42,"")</f>
        <v>0.35291600427470976</v>
      </c>
      <c r="L42" s="2">
        <f>IFERROR('Revenue per capita'!L42/'Revenue per capita'!$F42,"")</f>
        <v>0.23405668194455045</v>
      </c>
      <c r="M42" s="2">
        <f>IFERROR('Revenue per capita'!M42/'Revenue per capita'!$F42,"")</f>
        <v>0.12528853461751635</v>
      </c>
      <c r="N42" s="2">
        <f>IFERROR('Revenue per capita'!N42/'Revenue per capita'!$F42,"")</f>
        <v>3.1609786695961255E-2</v>
      </c>
      <c r="O42" s="2">
        <f>IFERROR('Revenue per capita'!O42/'Revenue per capita'!$F42,"")</f>
        <v>1.0535005271478368E-2</v>
      </c>
      <c r="P42" s="2">
        <f>IFERROR('Revenue per capita'!P42/'Revenue per capita'!$F42,"")</f>
        <v>4.041690313644665E-2</v>
      </c>
      <c r="Q42" s="2">
        <f>IFERROR('Revenue per capita'!Q42/'Revenue per capita'!$F42,"")</f>
        <v>1.4218471525719612E-2</v>
      </c>
      <c r="R42" s="2">
        <f>IFERROR('Revenue per capita'!R42/'Revenue per capita'!$F42,"")</f>
        <v>1.2951560479289671E-2</v>
      </c>
      <c r="S42" s="2">
        <f>IFERROR('Revenue per capita'!S42/'Revenue per capita'!$F42,"")</f>
        <v>8.9312285033758473E-3</v>
      </c>
      <c r="T42" s="2">
        <f>IFERROR('Revenue per capita'!T42/'Revenue per capita'!$F42,"")</f>
        <v>1.0915638645412596E-3</v>
      </c>
      <c r="U42" s="2">
        <f>IFERROR('Revenue per capita'!U42/'Revenue per capita'!$F42,"")</f>
        <v>6.5106699036752105E-2</v>
      </c>
      <c r="V42" s="2">
        <f>IFERROR('Revenue per capita'!V42/'Revenue per capita'!$F42,"")</f>
        <v>4.3614154334283631E-3</v>
      </c>
      <c r="W42" s="2">
        <f>IFERROR('Revenue per capita'!W42/'Revenue per capita'!$F42,"")</f>
        <v>2.48798014428252E-2</v>
      </c>
      <c r="X42" s="2">
        <f>IFERROR('Revenue per capita'!X42/'Revenue per capita'!$F42,"")</f>
        <v>8.6897804122262889E-3</v>
      </c>
      <c r="Y42" s="2" t="str">
        <f>IFERROR('Revenue per capita'!Y42/'Revenue per capita'!$F42,"")</f>
        <v/>
      </c>
      <c r="Z42" s="2" t="str">
        <f>IFERROR('Revenue per capita'!Z42/'Revenue per capita'!$F42,"")</f>
        <v/>
      </c>
    </row>
    <row r="43" spans="1:26" x14ac:dyDescent="0.45">
      <c r="A43" s="2" t="s">
        <v>515</v>
      </c>
      <c r="B43" s="2">
        <v>258903</v>
      </c>
      <c r="C43" s="2" t="s">
        <v>492</v>
      </c>
      <c r="D43" s="2">
        <v>47.567320199999997</v>
      </c>
      <c r="E43" s="2">
        <v>-122.6329356</v>
      </c>
      <c r="F43" s="2">
        <f>IF('Number of Firms per 1000 Capita'!F43=0,"",SUMIFS(allNAICS!$P:$P,allNAICS!$C:$C,'Percent of Revenue'!$A43,allNAICS!$E:$E,'Percent of Revenue'!F$1)/$B43)</f>
        <v>34.266903048632116</v>
      </c>
      <c r="G43" s="2">
        <f>IFERROR('Revenue per capita'!G43/'Revenue per capita'!$F43,"")</f>
        <v>2.5479980933843229E-3</v>
      </c>
      <c r="H43" s="2" t="str">
        <f>IFERROR('Revenue per capita'!H43/'Revenue per capita'!$F43,"")</f>
        <v/>
      </c>
      <c r="I43" s="2" t="str">
        <f>IFERROR('Revenue per capita'!I43/'Revenue per capita'!$F43,"")</f>
        <v/>
      </c>
      <c r="J43" s="2">
        <f>IFERROR('Revenue per capita'!J43/'Revenue per capita'!$F43,"")</f>
        <v>6.1495186045868282E-2</v>
      </c>
      <c r="K43" s="2">
        <f>IFERROR('Revenue per capita'!K43/'Revenue per capita'!$F43,"")</f>
        <v>3.42590877593065E-2</v>
      </c>
      <c r="L43" s="2">
        <f>IFERROR('Revenue per capita'!L43/'Revenue per capita'!$F43,"")</f>
        <v>5.020041208308007E-2</v>
      </c>
      <c r="M43" s="2">
        <f>IFERROR('Revenue per capita'!M43/'Revenue per capita'!$F43,"")</f>
        <v>0.30356149387686976</v>
      </c>
      <c r="N43" s="2">
        <f>IFERROR('Revenue per capita'!N43/'Revenue per capita'!$F43,"")</f>
        <v>1.2841423149488206E-2</v>
      </c>
      <c r="O43" s="2">
        <f>IFERROR('Revenue per capita'!O43/'Revenue per capita'!$F43,"")</f>
        <v>2.8138746704149318E-2</v>
      </c>
      <c r="P43" s="2">
        <f>IFERROR('Revenue per capita'!P43/'Revenue per capita'!$F43,"")</f>
        <v>5.2056596021630312E-2</v>
      </c>
      <c r="Q43" s="2">
        <f>IFERROR('Revenue per capita'!Q43/'Revenue per capita'!$F43,"")</f>
        <v>4.0835135916948595E-2</v>
      </c>
      <c r="R43" s="2">
        <f>IFERROR('Revenue per capita'!R43/'Revenue per capita'!$F43,"")</f>
        <v>0.11747612262129827</v>
      </c>
      <c r="S43" s="2">
        <f>IFERROR('Revenue per capita'!S43/'Revenue per capita'!$F43,"")</f>
        <v>6.2365845031580151E-2</v>
      </c>
      <c r="T43" s="2">
        <f>IFERROR('Revenue per capita'!T43/'Revenue per capita'!$F43,"")</f>
        <v>7.1202100237120229E-3</v>
      </c>
      <c r="U43" s="2">
        <f>IFERROR('Revenue per capita'!U43/'Revenue per capita'!$F43,"")</f>
        <v>0.15238365096410567</v>
      </c>
      <c r="V43" s="2">
        <f>IFERROR('Revenue per capita'!V43/'Revenue per capita'!$F43,"")</f>
        <v>1.0029540703478343E-2</v>
      </c>
      <c r="W43" s="2">
        <f>IFERROR('Revenue per capita'!W43/'Revenue per capita'!$F43,"")</f>
        <v>5.142238561245132E-2</v>
      </c>
      <c r="X43" s="2">
        <f>IFERROR('Revenue per capita'!X43/'Revenue per capita'!$F43,"")</f>
        <v>1.3266165392648644E-2</v>
      </c>
      <c r="Y43" s="2" t="str">
        <f>IFERROR('Revenue per capita'!Y43/'Revenue per capita'!$F43,"")</f>
        <v/>
      </c>
      <c r="Z43" s="2" t="str">
        <f>IFERROR('Revenue per capita'!Z43/'Revenue per capita'!$F43,"")</f>
        <v/>
      </c>
    </row>
    <row r="44" spans="1:26" x14ac:dyDescent="0.45">
      <c r="A44" s="2" t="s">
        <v>516</v>
      </c>
      <c r="B44" s="2">
        <v>947328</v>
      </c>
      <c r="C44" s="2" t="s">
        <v>517</v>
      </c>
      <c r="D44" s="2">
        <v>41.1865478</v>
      </c>
      <c r="E44" s="2">
        <v>-73.195176700000005</v>
      </c>
      <c r="F44" s="2">
        <f>IF('Number of Firms per 1000 Capita'!F44=0,"",SUMIFS(allNAICS!$P:$P,allNAICS!$C:$C,'Percent of Revenue'!$A44,allNAICS!$E:$E,'Percent of Revenue'!F$1)/$B44)</f>
        <v>316.81522344953385</v>
      </c>
      <c r="G44" s="2">
        <f>IFERROR('Revenue per capita'!G44/'Revenue per capita'!$F44,"")</f>
        <v>7.5671063660472226E-5</v>
      </c>
      <c r="H44" s="2">
        <f>IFERROR('Revenue per capita'!H44/'Revenue per capita'!$F44,"")</f>
        <v>7.6627322533729905E-5</v>
      </c>
      <c r="I44" s="2">
        <f>IFERROR('Revenue per capita'!I44/'Revenue per capita'!$F44,"")</f>
        <v>1.867113775554128E-2</v>
      </c>
      <c r="J44" s="2">
        <f>IFERROR('Revenue per capita'!J44/'Revenue per capita'!$F44,"")</f>
        <v>1.8954383632947679E-2</v>
      </c>
      <c r="K44" s="2">
        <f>IFERROR('Revenue per capita'!K44/'Revenue per capita'!$F44,"")</f>
        <v>4.7310774477926476E-2</v>
      </c>
      <c r="L44" s="2">
        <f>IFERROR('Revenue per capita'!L44/'Revenue per capita'!$F44,"")</f>
        <v>0.5475756815092061</v>
      </c>
      <c r="M44" s="2">
        <f>IFERROR('Revenue per capita'!M44/'Revenue per capita'!$F44,"")</f>
        <v>4.9044141955810097E-2</v>
      </c>
      <c r="N44" s="2">
        <f>IFERROR('Revenue per capita'!N44/'Revenue per capita'!$F44,"")</f>
        <v>7.043602945669164E-3</v>
      </c>
      <c r="O44" s="2">
        <f>IFERROR('Revenue per capita'!O44/'Revenue per capita'!$F44,"")</f>
        <v>2.0426942331865722E-2</v>
      </c>
      <c r="P44" s="2">
        <f>IFERROR('Revenue per capita'!P44/'Revenue per capita'!$F44,"")</f>
        <v>0.16244595546377902</v>
      </c>
      <c r="Q44" s="2">
        <f>IFERROR('Revenue per capita'!Q44/'Revenue per capita'!$F44,"")</f>
        <v>1.4951327389605796E-2</v>
      </c>
      <c r="R44" s="2">
        <f>IFERROR('Revenue per capita'!R44/'Revenue per capita'!$F44,"")</f>
        <v>3.7967658818455742E-2</v>
      </c>
      <c r="S44" s="2">
        <f>IFERROR('Revenue per capita'!S44/'Revenue per capita'!$F44,"")</f>
        <v>1.7291172903619166E-2</v>
      </c>
      <c r="T44" s="2">
        <f>IFERROR('Revenue per capita'!T44/'Revenue per capita'!$F44,"")</f>
        <v>4.2544457058102435E-3</v>
      </c>
      <c r="U44" s="2">
        <f>IFERROR('Revenue per capita'!U44/'Revenue per capita'!$F44,"")</f>
        <v>2.9105604678570179E-2</v>
      </c>
      <c r="V44" s="2">
        <f>IFERROR('Revenue per capita'!V44/'Revenue per capita'!$F44,"")</f>
        <v>5.3914108508140409E-3</v>
      </c>
      <c r="W44" s="2">
        <f>IFERROR('Revenue per capita'!W44/'Revenue per capita'!$F44,"")</f>
        <v>8.3577991777333219E-3</v>
      </c>
      <c r="X44" s="2">
        <f>IFERROR('Revenue per capita'!X44/'Revenue per capita'!$F44,"")</f>
        <v>3.8521239412523337E-3</v>
      </c>
      <c r="Y44" s="2">
        <f>IFERROR('Revenue per capita'!Y44/'Revenue per capita'!$F44,"")</f>
        <v>7.1869085001598039E-3</v>
      </c>
      <c r="Z44" s="2">
        <f>IFERROR('Revenue per capita'!Z44/'Revenue per capita'!$F44,"")</f>
        <v>1.6629575039822853E-5</v>
      </c>
    </row>
    <row r="45" spans="1:26" x14ac:dyDescent="0.45">
      <c r="A45" s="2" t="s">
        <v>518</v>
      </c>
      <c r="B45" s="2">
        <v>420201</v>
      </c>
      <c r="C45" s="2" t="s">
        <v>445</v>
      </c>
      <c r="D45" s="2">
        <v>25.901747199999999</v>
      </c>
      <c r="E45" s="2">
        <v>-97.497483799999998</v>
      </c>
      <c r="F45" s="2">
        <f>IF('Number of Firms per 1000 Capita'!F45=0,"",SUMIFS(allNAICS!$P:$P,allNAICS!$C:$C,'Percent of Revenue'!$A45,allNAICS!$E:$E,'Percent of Revenue'!F$1)/$B45)</f>
        <v>38.145056770450331</v>
      </c>
      <c r="G45" s="2">
        <f>IFERROR('Revenue per capita'!G45/'Revenue per capita'!$F45,"")</f>
        <v>3.5508048561785706E-3</v>
      </c>
      <c r="H45" s="2">
        <f>IFERROR('Revenue per capita'!H45/'Revenue per capita'!$F45,"")</f>
        <v>2.327567353004473E-4</v>
      </c>
      <c r="I45" s="2">
        <f>IFERROR('Revenue per capita'!I45/'Revenue per capita'!$F45,"")</f>
        <v>1.2226004978883275E-2</v>
      </c>
      <c r="J45" s="2">
        <f>IFERROR('Revenue per capita'!J45/'Revenue per capita'!$F45,"")</f>
        <v>3.9954095650465461E-2</v>
      </c>
      <c r="K45" s="2">
        <f>IFERROR('Revenue per capita'!K45/'Revenue per capita'!$F45,"")</f>
        <v>9.7677141489990335E-2</v>
      </c>
      <c r="L45" s="2">
        <f>IFERROR('Revenue per capita'!L45/'Revenue per capita'!$F45,"")</f>
        <v>0.14909677022082726</v>
      </c>
      <c r="M45" s="2">
        <f>IFERROR('Revenue per capita'!M45/'Revenue per capita'!$F45,"")</f>
        <v>0.25083319666863724</v>
      </c>
      <c r="N45" s="2">
        <f>IFERROR('Revenue per capita'!N45/'Revenue per capita'!$F45,"")</f>
        <v>5.8595930435525516E-2</v>
      </c>
      <c r="O45" s="2">
        <f>IFERROR('Revenue per capita'!O45/'Revenue per capita'!$F45,"")</f>
        <v>5.6055653278272763E-2</v>
      </c>
      <c r="P45" s="2">
        <f>IFERROR('Revenue per capita'!P45/'Revenue per capita'!$F45,"")</f>
        <v>3.3205087099231562E-2</v>
      </c>
      <c r="Q45" s="2">
        <f>IFERROR('Revenue per capita'!Q45/'Revenue per capita'!$F45,"")</f>
        <v>2.1022485911878688E-2</v>
      </c>
      <c r="R45" s="2">
        <f>IFERROR('Revenue per capita'!R45/'Revenue per capita'!$F45,"")</f>
        <v>1.7689574334332599E-2</v>
      </c>
      <c r="S45" s="2">
        <f>IFERROR('Revenue per capita'!S45/'Revenue per capita'!$F45,"")</f>
        <v>3.4142171835798027E-2</v>
      </c>
      <c r="T45" s="2">
        <f>IFERROR('Revenue per capita'!T45/'Revenue per capita'!$F45,"")</f>
        <v>5.1811636787579846E-3</v>
      </c>
      <c r="U45" s="2">
        <f>IFERROR('Revenue per capita'!U45/'Revenue per capita'!$F45,"")</f>
        <v>0.16277377331829668</v>
      </c>
      <c r="V45" s="2">
        <f>IFERROR('Revenue per capita'!V45/'Revenue per capita'!$F45,"")</f>
        <v>4.7170241411263981E-3</v>
      </c>
      <c r="W45" s="2">
        <f>IFERROR('Revenue per capita'!W45/'Revenue per capita'!$F45,"")</f>
        <v>4.012721120459823E-2</v>
      </c>
      <c r="X45" s="2">
        <f>IFERROR('Revenue per capita'!X45/'Revenue per capita'!$F45,"")</f>
        <v>1.2919154161899015E-2</v>
      </c>
      <c r="Y45" s="2" t="str">
        <f>IFERROR('Revenue per capita'!Y45/'Revenue per capita'!$F45,"")</f>
        <v/>
      </c>
      <c r="Z45" s="2" t="str">
        <f>IFERROR('Revenue per capita'!Z45/'Revenue per capita'!$F45,"")</f>
        <v/>
      </c>
    </row>
    <row r="46" spans="1:26" x14ac:dyDescent="0.45">
      <c r="A46" s="2" t="s">
        <v>519</v>
      </c>
      <c r="B46" s="2">
        <v>115939</v>
      </c>
      <c r="C46" s="2" t="s">
        <v>449</v>
      </c>
      <c r="D46" s="2">
        <v>31.149952800000001</v>
      </c>
      <c r="E46" s="2">
        <v>-81.491489400000006</v>
      </c>
      <c r="F46" s="2">
        <f>IF('Number of Firms per 1000 Capita'!F46=0,"",SUMIFS(allNAICS!$P:$P,allNAICS!$C:$C,'Percent of Revenue'!$A46,allNAICS!$E:$E,'Percent of Revenue'!F$1)/$B46)</f>
        <v>47.370703559630492</v>
      </c>
      <c r="G46" s="2">
        <f>IFERROR('Revenue per capita'!G46/'Revenue per capita'!$F46,"")</f>
        <v>0</v>
      </c>
      <c r="H46" s="2" t="str">
        <f>IFERROR('Revenue per capita'!H46/'Revenue per capita'!$F46,"")</f>
        <v/>
      </c>
      <c r="I46" s="2" t="str">
        <f>IFERROR('Revenue per capita'!I46/'Revenue per capita'!$F46,"")</f>
        <v/>
      </c>
      <c r="J46" s="2">
        <f>IFERROR('Revenue per capita'!J46/'Revenue per capita'!$F46,"")</f>
        <v>4.1200695438627616E-2</v>
      </c>
      <c r="K46" s="2">
        <f>IFERROR('Revenue per capita'!K46/'Revenue per capita'!$F46,"")</f>
        <v>0.19718016830117249</v>
      </c>
      <c r="L46" s="2">
        <f>IFERROR('Revenue per capita'!L46/'Revenue per capita'!$F46,"")</f>
        <v>8.6540224231459045E-2</v>
      </c>
      <c r="M46" s="2">
        <f>IFERROR('Revenue per capita'!M46/'Revenue per capita'!$F46,"")</f>
        <v>0.30752805641076569</v>
      </c>
      <c r="N46" s="2">
        <f>IFERROR('Revenue per capita'!N46/'Revenue per capita'!$F46,"")</f>
        <v>2.9933773170656066E-2</v>
      </c>
      <c r="O46" s="2">
        <f>IFERROR('Revenue per capita'!O46/'Revenue per capita'!$F46,"")</f>
        <v>1.8595995928488682E-2</v>
      </c>
      <c r="P46" s="2">
        <f>IFERROR('Revenue per capita'!P46/'Revenue per capita'!$F46,"")</f>
        <v>2.7510572307991851E-2</v>
      </c>
      <c r="Q46" s="2">
        <f>IFERROR('Revenue per capita'!Q46/'Revenue per capita'!$F46,"")</f>
        <v>2.5968642454023756E-2</v>
      </c>
      <c r="R46" s="2">
        <f>IFERROR('Revenue per capita'!R46/'Revenue per capita'!$F46,"")</f>
        <v>3.1987782325668297E-2</v>
      </c>
      <c r="S46" s="2">
        <f>IFERROR('Revenue per capita'!S46/'Revenue per capita'!$F46,"")</f>
        <v>3.3113022123631528E-2</v>
      </c>
      <c r="T46" s="2">
        <f>IFERROR('Revenue per capita'!T46/'Revenue per capita'!$F46,"")</f>
        <v>3.085233627103421E-3</v>
      </c>
      <c r="U46" s="2">
        <f>IFERROR('Revenue per capita'!U46/'Revenue per capita'!$F46,"")</f>
        <v>0.11910937063903335</v>
      </c>
      <c r="V46" s="2">
        <f>IFERROR('Revenue per capita'!V46/'Revenue per capita'!$F46,"")</f>
        <v>5.4964617655960434E-3</v>
      </c>
      <c r="W46" s="2">
        <f>IFERROR('Revenue per capita'!W46/'Revenue per capita'!$F46,"")</f>
        <v>7.2750001275782072E-2</v>
      </c>
      <c r="X46" s="2">
        <f>IFERROR('Revenue per capita'!X46/'Revenue per capita'!$F46,"")</f>
        <v>0</v>
      </c>
      <c r="Y46" s="2" t="str">
        <f>IFERROR('Revenue per capita'!Y46/'Revenue per capita'!$F46,"")</f>
        <v/>
      </c>
      <c r="Z46" s="2" t="str">
        <f>IFERROR('Revenue per capita'!Z46/'Revenue per capita'!$F46,"")</f>
        <v/>
      </c>
    </row>
    <row r="47" spans="1:26" x14ac:dyDescent="0.45">
      <c r="A47" s="2" t="s">
        <v>520</v>
      </c>
      <c r="B47" s="2">
        <v>1136670</v>
      </c>
      <c r="C47" s="2" t="s">
        <v>451</v>
      </c>
      <c r="D47" s="2">
        <v>42.886446800000002</v>
      </c>
      <c r="E47" s="2">
        <v>-78.878368899999998</v>
      </c>
      <c r="F47" s="2">
        <f>IF('Number of Firms per 1000 Capita'!F47=0,"",SUMIFS(allNAICS!$P:$P,allNAICS!$C:$C,'Percent of Revenue'!$A47,allNAICS!$E:$E,'Percent of Revenue'!F$1)/$B47)</f>
        <v>96.842996648103664</v>
      </c>
      <c r="G47" s="2">
        <f>IFERROR('Revenue per capita'!G47/'Revenue per capita'!$F47,"")</f>
        <v>0</v>
      </c>
      <c r="H47" s="2">
        <f>IFERROR('Revenue per capita'!H47/'Revenue per capita'!$F47,"")</f>
        <v>3.6724499879682278E-4</v>
      </c>
      <c r="I47" s="2">
        <f>IFERROR('Revenue per capita'!I47/'Revenue per capita'!$F47,"")</f>
        <v>9.2504399648691334E-3</v>
      </c>
      <c r="J47" s="2">
        <f>IFERROR('Revenue per capita'!J47/'Revenue per capita'!$F47,"")</f>
        <v>3.9753280775746448E-2</v>
      </c>
      <c r="K47" s="2">
        <f>IFERROR('Revenue per capita'!K47/'Revenue per capita'!$F47,"")</f>
        <v>0.17743007819220238</v>
      </c>
      <c r="L47" s="2">
        <f>IFERROR('Revenue per capita'!L47/'Revenue per capita'!$F47,"")</f>
        <v>0.26822608899567435</v>
      </c>
      <c r="M47" s="2">
        <f>IFERROR('Revenue per capita'!M47/'Revenue per capita'!$F47,"")</f>
        <v>0.13034324551086823</v>
      </c>
      <c r="N47" s="2">
        <f>IFERROR('Revenue per capita'!N47/'Revenue per capita'!$F47,"")</f>
        <v>2.0618680622824619E-2</v>
      </c>
      <c r="O47" s="2">
        <f>IFERROR('Revenue per capita'!O47/'Revenue per capita'!$F47,"")</f>
        <v>1.6262266353203096E-2</v>
      </c>
      <c r="P47" s="2">
        <f>IFERROR('Revenue per capita'!P47/'Revenue per capita'!$F47,"")</f>
        <v>0.13600256181098117</v>
      </c>
      <c r="Q47" s="2">
        <f>IFERROR('Revenue per capita'!Q47/'Revenue per capita'!$F47,"")</f>
        <v>1.3460192463818256E-2</v>
      </c>
      <c r="R47" s="2">
        <f>IFERROR('Revenue per capita'!R47/'Revenue per capita'!$F47,"")</f>
        <v>4.2252781855880134E-2</v>
      </c>
      <c r="S47" s="2">
        <f>IFERROR('Revenue per capita'!S47/'Revenue per capita'!$F47,"")</f>
        <v>2.9255470730723505E-2</v>
      </c>
      <c r="T47" s="2">
        <f>IFERROR('Revenue per capita'!T47/'Revenue per capita'!$F47,"")</f>
        <v>7.2022722671014104E-3</v>
      </c>
      <c r="U47" s="2">
        <f>IFERROR('Revenue per capita'!U47/'Revenue per capita'!$F47,"")</f>
        <v>6.4509455127717344E-2</v>
      </c>
      <c r="V47" s="2">
        <f>IFERROR('Revenue per capita'!V47/'Revenue per capita'!$F47,"")</f>
        <v>6.7157317009072029E-3</v>
      </c>
      <c r="W47" s="2">
        <f>IFERROR('Revenue per capita'!W47/'Revenue per capita'!$F47,"")</f>
        <v>2.1226097672541657E-2</v>
      </c>
      <c r="X47" s="2">
        <f>IFERROR('Revenue per capita'!X47/'Revenue per capita'!$F47,"")</f>
        <v>8.9866995436649229E-3</v>
      </c>
      <c r="Y47" s="2">
        <f>IFERROR('Revenue per capita'!Y47/'Revenue per capita'!$F47,"")</f>
        <v>8.1374114124790498E-3</v>
      </c>
      <c r="Z47" s="2" t="str">
        <f>IFERROR('Revenue per capita'!Z47/'Revenue per capita'!$F47,"")</f>
        <v/>
      </c>
    </row>
    <row r="48" spans="1:26" x14ac:dyDescent="0.45">
      <c r="A48" s="2" t="s">
        <v>521</v>
      </c>
      <c r="B48" s="2">
        <v>157844</v>
      </c>
      <c r="C48" s="2" t="s">
        <v>470</v>
      </c>
      <c r="D48" s="2">
        <v>36.095691799999997</v>
      </c>
      <c r="E48" s="2">
        <v>-79.437799100000007</v>
      </c>
      <c r="F48" s="2">
        <f>IF('Number of Firms per 1000 Capita'!F48=0,"",SUMIFS(allNAICS!$P:$P,allNAICS!$C:$C,'Percent of Revenue'!$A48,allNAICS!$E:$E,'Percent of Revenue'!F$1)/$B48)</f>
        <v>61.332410481234639</v>
      </c>
      <c r="G48" s="2">
        <f>IFERROR('Revenue per capita'!G48/'Revenue per capita'!$F48,"")</f>
        <v>0</v>
      </c>
      <c r="H48" s="2" t="str">
        <f>IFERROR('Revenue per capita'!H48/'Revenue per capita'!$F48,"")</f>
        <v/>
      </c>
      <c r="I48" s="2" t="str">
        <f>IFERROR('Revenue per capita'!I48/'Revenue per capita'!$F48,"")</f>
        <v/>
      </c>
      <c r="J48" s="2">
        <f>IFERROR('Revenue per capita'!J48/'Revenue per capita'!$F48,"")</f>
        <v>0</v>
      </c>
      <c r="K48" s="2">
        <f>IFERROR('Revenue per capita'!K48/'Revenue per capita'!$F48,"")</f>
        <v>0.36490156603195079</v>
      </c>
      <c r="L48" s="2">
        <f>IFERROR('Revenue per capita'!L48/'Revenue per capita'!$F48,"")</f>
        <v>0.10578289099372822</v>
      </c>
      <c r="M48" s="2">
        <f>IFERROR('Revenue per capita'!M48/'Revenue per capita'!$F48,"")</f>
        <v>0.22010948395407187</v>
      </c>
      <c r="N48" s="2">
        <f>IFERROR('Revenue per capita'!N48/'Revenue per capita'!$F48,"")</f>
        <v>1.9709496704496746E-2</v>
      </c>
      <c r="O48" s="2">
        <f>IFERROR('Revenue per capita'!O48/'Revenue per capita'!$F48,"")</f>
        <v>1.1803889292372059E-2</v>
      </c>
      <c r="P48" s="2">
        <f>IFERROR('Revenue per capita'!P48/'Revenue per capita'!$F48,"")</f>
        <v>3.9943801814367116E-2</v>
      </c>
      <c r="Q48" s="2">
        <f>IFERROR('Revenue per capita'!Q48/'Revenue per capita'!$F48,"")</f>
        <v>2.6032652553903218E-2</v>
      </c>
      <c r="R48" s="2">
        <f>IFERROR('Revenue per capita'!R48/'Revenue per capita'!$F48,"")</f>
        <v>2.1309835553917671E-2</v>
      </c>
      <c r="S48" s="2">
        <f>IFERROR('Revenue per capita'!S48/'Revenue per capita'!$F48,"")</f>
        <v>2.2177254296904651E-2</v>
      </c>
      <c r="T48" s="2">
        <f>IFERROR('Revenue per capita'!T48/'Revenue per capita'!$F48,"")</f>
        <v>1.9969206347968727E-2</v>
      </c>
      <c r="U48" s="2">
        <f>IFERROR('Revenue per capita'!U48/'Revenue per capita'!$F48,"")</f>
        <v>0.10974389303952928</v>
      </c>
      <c r="V48" s="2">
        <f>IFERROR('Revenue per capita'!V48/'Revenue per capita'!$F48,"")</f>
        <v>3.1935686489984608E-3</v>
      </c>
      <c r="W48" s="2">
        <f>IFERROR('Revenue per capita'!W48/'Revenue per capita'!$F48,"")</f>
        <v>2.4430823097257075E-2</v>
      </c>
      <c r="X48" s="2">
        <f>IFERROR('Revenue per capita'!X48/'Revenue per capita'!$F48,"")</f>
        <v>1.0891637670534065E-2</v>
      </c>
      <c r="Y48" s="2" t="str">
        <f>IFERROR('Revenue per capita'!Y48/'Revenue per capita'!$F48,"")</f>
        <v/>
      </c>
      <c r="Z48" s="2" t="str">
        <f>IFERROR('Revenue per capita'!Z48/'Revenue per capita'!$F48,"")</f>
        <v/>
      </c>
    </row>
    <row r="49" spans="1:26" x14ac:dyDescent="0.45">
      <c r="A49" s="2" t="s">
        <v>522</v>
      </c>
      <c r="B49" s="2">
        <v>216751</v>
      </c>
      <c r="C49" s="2" t="s">
        <v>523</v>
      </c>
      <c r="D49" s="2">
        <v>44.475882499999997</v>
      </c>
      <c r="E49" s="2">
        <v>-73.212072000000006</v>
      </c>
      <c r="F49" s="2">
        <f>IF('Number of Firms per 1000 Capita'!F49=0,"",SUMIFS(allNAICS!$P:$P,allNAICS!$C:$C,'Percent of Revenue'!$A49,allNAICS!$E:$E,'Percent of Revenue'!F$1)/$B49)</f>
        <v>108.78859613104437</v>
      </c>
      <c r="G49" s="2">
        <f>IFERROR('Revenue per capita'!G49/'Revenue per capita'!$F49,"")</f>
        <v>7.6893474313758834E-4</v>
      </c>
      <c r="H49" s="2">
        <f>IFERROR('Revenue per capita'!H49/'Revenue per capita'!$F49,"")</f>
        <v>1.2709782785314419E-3</v>
      </c>
      <c r="I49" s="2" t="str">
        <f>IFERROR('Revenue per capita'!I49/'Revenue per capita'!$F49,"")</f>
        <v/>
      </c>
      <c r="J49" s="2">
        <f>IFERROR('Revenue per capita'!J49/'Revenue per capita'!$F49,"")</f>
        <v>6.7720032373657701E-2</v>
      </c>
      <c r="K49" s="2">
        <f>IFERROR('Revenue per capita'!K49/'Revenue per capita'!$F49,"")</f>
        <v>0.20021364233663014</v>
      </c>
      <c r="L49" s="2">
        <f>IFERROR('Revenue per capita'!L49/'Revenue per capita'!$F49,"")</f>
        <v>0.26233801527813094</v>
      </c>
      <c r="M49" s="2">
        <f>IFERROR('Revenue per capita'!M49/'Revenue per capita'!$F49,"")</f>
        <v>0.15022762296832357</v>
      </c>
      <c r="N49" s="2">
        <f>IFERROR('Revenue per capita'!N49/'Revenue per capita'!$F49,"")</f>
        <v>1.5068076447922536E-2</v>
      </c>
      <c r="O49" s="2">
        <f>IFERROR('Revenue per capita'!O49/'Revenue per capita'!$F49,"")</f>
        <v>3.798518656769196E-2</v>
      </c>
      <c r="P49" s="2">
        <f>IFERROR('Revenue per capita'!P49/'Revenue per capita'!$F49,"")</f>
        <v>4.6832571887700944E-2</v>
      </c>
      <c r="Q49" s="2">
        <f>IFERROR('Revenue per capita'!Q49/'Revenue per capita'!$F49,"")</f>
        <v>2.423392865582738E-2</v>
      </c>
      <c r="R49" s="2">
        <f>IFERROR('Revenue per capita'!R49/'Revenue per capita'!$F49,"")</f>
        <v>4.9963422665631245E-2</v>
      </c>
      <c r="S49" s="2">
        <f>IFERROR('Revenue per capita'!S49/'Revenue per capita'!$F49,"")</f>
        <v>7.8843949241251023E-3</v>
      </c>
      <c r="T49" s="2">
        <f>IFERROR('Revenue per capita'!T49/'Revenue per capita'!$F49,"")</f>
        <v>8.2670726713407923E-3</v>
      </c>
      <c r="U49" s="2">
        <f>IFERROR('Revenue per capita'!U49/'Revenue per capita'!$F49,"")</f>
        <v>8.6554254683123513E-2</v>
      </c>
      <c r="V49" s="2">
        <f>IFERROR('Revenue per capita'!V49/'Revenue per capita'!$F49,"")</f>
        <v>6.0387531725943052E-3</v>
      </c>
      <c r="W49" s="2">
        <f>IFERROR('Revenue per capita'!W49/'Revenue per capita'!$F49,"")</f>
        <v>2.1957871466505307E-2</v>
      </c>
      <c r="X49" s="2">
        <f>IFERROR('Revenue per capita'!X49/'Revenue per capita'!$F49,"")</f>
        <v>9.3393810849384182E-3</v>
      </c>
      <c r="Y49" s="2">
        <f>IFERROR('Revenue per capita'!Y49/'Revenue per capita'!$F49,"")</f>
        <v>3.3358597941871618E-3</v>
      </c>
      <c r="Z49" s="2" t="str">
        <f>IFERROR('Revenue per capita'!Z49/'Revenue per capita'!$F49,"")</f>
        <v/>
      </c>
    </row>
    <row r="50" spans="1:26" x14ac:dyDescent="0.45">
      <c r="A50" s="2" t="s">
        <v>524</v>
      </c>
      <c r="B50" s="2">
        <v>402098</v>
      </c>
      <c r="C50" s="2" t="s">
        <v>447</v>
      </c>
      <c r="D50" s="2">
        <v>40.798947300000002</v>
      </c>
      <c r="E50" s="2">
        <v>-81.378446999999994</v>
      </c>
      <c r="F50" s="2">
        <f>IF('Number of Firms per 1000 Capita'!F50=0,"",SUMIFS(allNAICS!$P:$P,allNAICS!$C:$C,'Percent of Revenue'!$A50,allNAICS!$E:$E,'Percent of Revenue'!F$1)/$B50)</f>
        <v>96.17649926137409</v>
      </c>
      <c r="G50" s="2">
        <f>IFERROR('Revenue per capita'!G50/'Revenue per capita'!$F50,"")</f>
        <v>1.581907660400915E-4</v>
      </c>
      <c r="H50" s="2">
        <f>IFERROR('Revenue per capita'!H50/'Revenue per capita'!$F50,"")</f>
        <v>1.1402438511181282E-3</v>
      </c>
      <c r="I50" s="2" t="str">
        <f>IFERROR('Revenue per capita'!I50/'Revenue per capita'!$F50,"")</f>
        <v/>
      </c>
      <c r="J50" s="2">
        <f>IFERROR('Revenue per capita'!J50/'Revenue per capita'!$F50,"")</f>
        <v>3.5083899395064087E-2</v>
      </c>
      <c r="K50" s="2">
        <f>IFERROR('Revenue per capita'!K50/'Revenue per capita'!$F50,"")</f>
        <v>0.37028728352735929</v>
      </c>
      <c r="L50" s="2">
        <f>IFERROR('Revenue per capita'!L50/'Revenue per capita'!$F50,"")</f>
        <v>0.1990100216934641</v>
      </c>
      <c r="M50" s="2">
        <f>IFERROR('Revenue per capita'!M50/'Revenue per capita'!$F50,"")</f>
        <v>0.1709873586967256</v>
      </c>
      <c r="N50" s="2">
        <f>IFERROR('Revenue per capita'!N50/'Revenue per capita'!$F50,"")</f>
        <v>1.4036816626738226E-2</v>
      </c>
      <c r="O50" s="2">
        <f>IFERROR('Revenue per capita'!O50/'Revenue per capita'!$F50,"")</f>
        <v>1.1890759709324208E-2</v>
      </c>
      <c r="P50" s="2">
        <f>IFERROR('Revenue per capita'!P50/'Revenue per capita'!$F50,"")</f>
        <v>4.934697168453249E-2</v>
      </c>
      <c r="Q50" s="2">
        <f>IFERROR('Revenue per capita'!Q50/'Revenue per capita'!$F50,"")</f>
        <v>1.0706916684750219E-2</v>
      </c>
      <c r="R50" s="2">
        <f>IFERROR('Revenue per capita'!R50/'Revenue per capita'!$F50,"")</f>
        <v>1.5540203953169473E-2</v>
      </c>
      <c r="S50" s="2">
        <f>IFERROR('Revenue per capita'!S50/'Revenue per capita'!$F50,"")</f>
        <v>1.6508534276818056E-2</v>
      </c>
      <c r="T50" s="2">
        <f>IFERROR('Revenue per capita'!T50/'Revenue per capita'!$F50,"")</f>
        <v>5.0101671285965998E-3</v>
      </c>
      <c r="U50" s="2">
        <f>IFERROR('Revenue per capita'!U50/'Revenue per capita'!$F50,"")</f>
        <v>6.3992164067976448E-2</v>
      </c>
      <c r="V50" s="2">
        <f>IFERROR('Revenue per capita'!V50/'Revenue per capita'!$F50,"")</f>
        <v>3.3572409104741167E-3</v>
      </c>
      <c r="W50" s="2">
        <f>IFERROR('Revenue per capita'!W50/'Revenue per capita'!$F50,"")</f>
        <v>1.8453716105498084E-2</v>
      </c>
      <c r="X50" s="2">
        <f>IFERROR('Revenue per capita'!X50/'Revenue per capita'!$F50,"")</f>
        <v>1.110181855080007E-2</v>
      </c>
      <c r="Y50" s="2">
        <f>IFERROR('Revenue per capita'!Y50/'Revenue per capita'!$F50,"")</f>
        <v>3.3876923715509023E-3</v>
      </c>
      <c r="Z50" s="2" t="str">
        <f>IFERROR('Revenue per capita'!Z50/'Revenue per capita'!$F50,"")</f>
        <v/>
      </c>
    </row>
    <row r="51" spans="1:26" x14ac:dyDescent="0.45">
      <c r="A51" s="2" t="s">
        <v>525</v>
      </c>
      <c r="B51" s="2">
        <v>700165</v>
      </c>
      <c r="C51" s="2" t="s">
        <v>526</v>
      </c>
      <c r="D51" s="2">
        <v>26.562853700000002</v>
      </c>
      <c r="E51" s="2">
        <v>-81.949533099999996</v>
      </c>
      <c r="F51" s="2">
        <f>IF('Number of Firms per 1000 Capita'!F51=0,"",SUMIFS(allNAICS!$P:$P,allNAICS!$C:$C,'Percent of Revenue'!$A51,allNAICS!$E:$E,'Percent of Revenue'!F$1)/$B51)</f>
        <v>48.186300372055157</v>
      </c>
      <c r="G51" s="2">
        <f>IFERROR('Revenue per capita'!G51/'Revenue per capita'!$F51,"")</f>
        <v>6.8609903221156807E-4</v>
      </c>
      <c r="H51" s="2">
        <f>IFERROR('Revenue per capita'!H51/'Revenue per capita'!$F51,"")</f>
        <v>7.595451856887616E-4</v>
      </c>
      <c r="I51" s="2" t="str">
        <f>IFERROR('Revenue per capita'!I51/'Revenue per capita'!$F51,"")</f>
        <v/>
      </c>
      <c r="J51" s="2">
        <f>IFERROR('Revenue per capita'!J51/'Revenue per capita'!$F51,"")</f>
        <v>8.2902139256109481E-2</v>
      </c>
      <c r="K51" s="2">
        <f>IFERROR('Revenue per capita'!K51/'Revenue per capita'!$F51,"")</f>
        <v>2.636625140376676E-2</v>
      </c>
      <c r="L51" s="2">
        <f>IFERROR('Revenue per capita'!L51/'Revenue per capita'!$F51,"")</f>
        <v>9.977416760822129E-2</v>
      </c>
      <c r="M51" s="2">
        <f>IFERROR('Revenue per capita'!M51/'Revenue per capita'!$F51,"")</f>
        <v>0.30434911351930477</v>
      </c>
      <c r="N51" s="2">
        <f>IFERROR('Revenue per capita'!N51/'Revenue per capita'!$F51,"")</f>
        <v>1.9040999410962465E-2</v>
      </c>
      <c r="O51" s="2">
        <f>IFERROR('Revenue per capita'!O51/'Revenue per capita'!$F51,"")</f>
        <v>2.8947206134017182E-2</v>
      </c>
      <c r="P51" s="2">
        <f>IFERROR('Revenue per capita'!P51/'Revenue per capita'!$F51,"")</f>
        <v>4.254009774548146E-2</v>
      </c>
      <c r="Q51" s="2">
        <f>IFERROR('Revenue per capita'!Q51/'Revenue per capita'!$F51,"")</f>
        <v>4.1747607325600719E-2</v>
      </c>
      <c r="R51" s="2">
        <f>IFERROR('Revenue per capita'!R51/'Revenue per capita'!$F51,"")</f>
        <v>8.993755272155167E-2</v>
      </c>
      <c r="S51" s="2">
        <f>IFERROR('Revenue per capita'!S51/'Revenue per capita'!$F51,"")</f>
        <v>7.0652507741059412E-2</v>
      </c>
      <c r="T51" s="2">
        <f>IFERROR('Revenue per capita'!T51/'Revenue per capita'!$F51,"")</f>
        <v>8.9268125140254343E-3</v>
      </c>
      <c r="U51" s="2">
        <f>IFERROR('Revenue per capita'!U51/'Revenue per capita'!$F51,"")</f>
        <v>0.10604859816651974</v>
      </c>
      <c r="V51" s="2">
        <f>IFERROR('Revenue per capita'!V51/'Revenue per capita'!$F51,"")</f>
        <v>1.505560494791533E-2</v>
      </c>
      <c r="W51" s="2">
        <f>IFERROR('Revenue per capita'!W51/'Revenue per capita'!$F51,"")</f>
        <v>3.9539420119828889E-2</v>
      </c>
      <c r="X51" s="2">
        <f>IFERROR('Revenue per capita'!X51/'Revenue per capita'!$F51,"")</f>
        <v>1.6288344031204556E-2</v>
      </c>
      <c r="Y51" s="2">
        <f>IFERROR('Revenue per capita'!Y51/'Revenue per capita'!$F51,"")</f>
        <v>6.4379331365306807E-3</v>
      </c>
      <c r="Z51" s="2" t="str">
        <f>IFERROR('Revenue per capita'!Z51/'Revenue per capita'!$F51,"")</f>
        <v/>
      </c>
    </row>
    <row r="52" spans="1:26" x14ac:dyDescent="0.45">
      <c r="A52" s="2" t="s">
        <v>527</v>
      </c>
      <c r="B52" s="2">
        <v>97136</v>
      </c>
      <c r="C52" s="2" t="s">
        <v>504</v>
      </c>
      <c r="D52" s="2">
        <v>37.305883899999998</v>
      </c>
      <c r="E52" s="2">
        <v>-89.518147600000006</v>
      </c>
      <c r="F52" s="2">
        <f>IF('Number of Firms per 1000 Capita'!F52=0,"",SUMIFS(allNAICS!$P:$P,allNAICS!$C:$C,'Percent of Revenue'!$A52,allNAICS!$E:$E,'Percent of Revenue'!F$1)/$B52)</f>
        <v>105.47103030802174</v>
      </c>
      <c r="G52" s="2">
        <f>IFERROR('Revenue per capita'!G52/'Revenue per capita'!$F52,"")</f>
        <v>0</v>
      </c>
      <c r="H52" s="2" t="str">
        <f>IFERROR('Revenue per capita'!H52/'Revenue per capita'!$F52,"")</f>
        <v/>
      </c>
      <c r="I52" s="2" t="str">
        <f>IFERROR('Revenue per capita'!I52/'Revenue per capita'!$F52,"")</f>
        <v/>
      </c>
      <c r="J52" s="2">
        <f>IFERROR('Revenue per capita'!J52/'Revenue per capita'!$F52,"")</f>
        <v>5.9558360568301411E-2</v>
      </c>
      <c r="K52" s="2">
        <f>IFERROR('Revenue per capita'!K52/'Revenue per capita'!$F52,"")</f>
        <v>0.36814702923525433</v>
      </c>
      <c r="L52" s="2">
        <f>IFERROR('Revenue per capita'!L52/'Revenue per capita'!$F52,"")</f>
        <v>0.15957408890429578</v>
      </c>
      <c r="M52" s="2">
        <f>IFERROR('Revenue per capita'!M52/'Revenue per capita'!$F52,"")</f>
        <v>0.16383624087043158</v>
      </c>
      <c r="N52" s="2">
        <f>IFERROR('Revenue per capita'!N52/'Revenue per capita'!$F52,"")</f>
        <v>2.7807856012563709E-2</v>
      </c>
      <c r="O52" s="2">
        <f>IFERROR('Revenue per capita'!O52/'Revenue per capita'!$F52,"")</f>
        <v>1.763696413692558E-2</v>
      </c>
      <c r="P52" s="2">
        <f>IFERROR('Revenue per capita'!P52/'Revenue per capita'!$F52,"")</f>
        <v>1.6342758058994981E-2</v>
      </c>
      <c r="Q52" s="2">
        <f>IFERROR('Revenue per capita'!Q52/'Revenue per capita'!$F52,"")</f>
        <v>1.0035132541097806E-2</v>
      </c>
      <c r="R52" s="2">
        <f>IFERROR('Revenue per capita'!R52/'Revenue per capita'!$F52,"")</f>
        <v>1.3108822609152231E-2</v>
      </c>
      <c r="S52" s="2">
        <f>IFERROR('Revenue per capita'!S52/'Revenue per capita'!$F52,"")</f>
        <v>1.394914820644147E-2</v>
      </c>
      <c r="T52" s="2">
        <f>IFERROR('Revenue per capita'!T52/'Revenue per capita'!$F52,"")</f>
        <v>1.6001829344691172E-3</v>
      </c>
      <c r="U52" s="2">
        <f>IFERROR('Revenue per capita'!U52/'Revenue per capita'!$F52,"")</f>
        <v>0.11663395442652937</v>
      </c>
      <c r="V52" s="2">
        <f>IFERROR('Revenue per capita'!V52/'Revenue per capita'!$F52,"")</f>
        <v>1.9330154557312504E-3</v>
      </c>
      <c r="W52" s="2">
        <f>IFERROR('Revenue per capita'!W52/'Revenue per capita'!$F52,"")</f>
        <v>2.2937502227687263E-2</v>
      </c>
      <c r="X52" s="2">
        <f>IFERROR('Revenue per capita'!X52/'Revenue per capita'!$F52,"")</f>
        <v>6.8989438121240887E-3</v>
      </c>
      <c r="Y52" s="2" t="str">
        <f>IFERROR('Revenue per capita'!Y52/'Revenue per capita'!$F52,"")</f>
        <v/>
      </c>
      <c r="Z52" s="2">
        <f>IFERROR('Revenue per capita'!Z52/'Revenue per capita'!$F52,"")</f>
        <v>0</v>
      </c>
    </row>
    <row r="53" spans="1:26" x14ac:dyDescent="0.45">
      <c r="A53" s="2" t="s">
        <v>528</v>
      </c>
      <c r="B53" s="2">
        <v>54219</v>
      </c>
      <c r="C53" s="2" t="s">
        <v>529</v>
      </c>
      <c r="D53" s="2">
        <v>39.163798399999997</v>
      </c>
      <c r="E53" s="2">
        <v>-119.76740340000001</v>
      </c>
      <c r="F53" s="2">
        <f>IF('Number of Firms per 1000 Capita'!F53=0,"",SUMIFS(allNAICS!$P:$P,allNAICS!$C:$C,'Percent of Revenue'!$A53,allNAICS!$E:$E,'Percent of Revenue'!F$1)/$B53)</f>
        <v>79.637912908758921</v>
      </c>
      <c r="G53" s="2">
        <f>IFERROR('Revenue per capita'!G53/'Revenue per capita'!$F53,"")</f>
        <v>5.1500466263789913E-3</v>
      </c>
      <c r="H53" s="2">
        <f>IFERROR('Revenue per capita'!H53/'Revenue per capita'!$F53,"")</f>
        <v>3.2978934624870895E-3</v>
      </c>
      <c r="I53" s="2" t="str">
        <f>IFERROR('Revenue per capita'!I53/'Revenue per capita'!$F53,"")</f>
        <v/>
      </c>
      <c r="J53" s="2">
        <f>IFERROR('Revenue per capita'!J53/'Revenue per capita'!$F53,"")</f>
        <v>2.3969279870330169E-2</v>
      </c>
      <c r="K53" s="2">
        <f>IFERROR('Revenue per capita'!K53/'Revenue per capita'!$F53,"")</f>
        <v>0.1593370190034451</v>
      </c>
      <c r="L53" s="2">
        <f>IFERROR('Revenue per capita'!L53/'Revenue per capita'!$F53,"")</f>
        <v>5.7108055886666974E-2</v>
      </c>
      <c r="M53" s="2">
        <f>IFERROR('Revenue per capita'!M53/'Revenue per capita'!$F53,"")</f>
        <v>0.20562961858594608</v>
      </c>
      <c r="N53" s="2">
        <f>IFERROR('Revenue per capita'!N53/'Revenue per capita'!$F53,"")</f>
        <v>2.3653180975099393E-2</v>
      </c>
      <c r="O53" s="2">
        <f>IFERROR('Revenue per capita'!O53/'Revenue per capita'!$F53,"")</f>
        <v>2.4703737923194424E-2</v>
      </c>
      <c r="P53" s="2">
        <f>IFERROR('Revenue per capita'!P53/'Revenue per capita'!$F53,"")</f>
        <v>0.1805808717400659</v>
      </c>
      <c r="Q53" s="2">
        <f>IFERROR('Revenue per capita'!Q53/'Revenue per capita'!$F53,"")</f>
        <v>4.6261300296578663E-2</v>
      </c>
      <c r="R53" s="2">
        <f>IFERROR('Revenue per capita'!R53/'Revenue per capita'!$F53,"")</f>
        <v>6.4991414199697589E-2</v>
      </c>
      <c r="S53" s="2">
        <f>IFERROR('Revenue per capita'!S53/'Revenue per capita'!$F53,"")</f>
        <v>2.6402261767635538E-2</v>
      </c>
      <c r="T53" s="2">
        <f>IFERROR('Revenue per capita'!T53/'Revenue per capita'!$F53,"")</f>
        <v>8.0326869672401615E-4</v>
      </c>
      <c r="U53" s="2">
        <f>IFERROR('Revenue per capita'!U53/'Revenue per capita'!$F53,"")</f>
        <v>0.11243802562192998</v>
      </c>
      <c r="V53" s="2">
        <f>IFERROR('Revenue per capita'!V53/'Revenue per capita'!$F53,"")</f>
        <v>2.5542128719388525E-2</v>
      </c>
      <c r="W53" s="2">
        <f>IFERROR('Revenue per capita'!W53/'Revenue per capita'!$F53,"")</f>
        <v>2.4912081261547592E-2</v>
      </c>
      <c r="X53" s="2">
        <f>IFERROR('Revenue per capita'!X53/'Revenue per capita'!$F53,"")</f>
        <v>1.5219815362884165E-2</v>
      </c>
      <c r="Y53" s="2" t="str">
        <f>IFERROR('Revenue per capita'!Y53/'Revenue per capita'!$F53,"")</f>
        <v/>
      </c>
      <c r="Z53" s="2" t="str">
        <f>IFERROR('Revenue per capita'!Z53/'Revenue per capita'!$F53,"")</f>
        <v/>
      </c>
    </row>
    <row r="54" spans="1:26" x14ac:dyDescent="0.45">
      <c r="A54" s="2" t="s">
        <v>530</v>
      </c>
      <c r="B54" s="2">
        <v>81023</v>
      </c>
      <c r="C54" s="2" t="s">
        <v>531</v>
      </c>
      <c r="D54" s="2">
        <v>42.866632000000003</v>
      </c>
      <c r="E54" s="2">
        <v>-106.313081</v>
      </c>
      <c r="F54" s="2">
        <f>IF('Number of Firms per 1000 Capita'!F54=0,"",SUMIFS(allNAICS!$P:$P,allNAICS!$C:$C,'Percent of Revenue'!$A54,allNAICS!$E:$E,'Percent of Revenue'!F$1)/$B54)</f>
        <v>126.83666366340422</v>
      </c>
      <c r="G54" s="2">
        <f>IFERROR('Revenue per capita'!G54/'Revenue per capita'!$F54,"")</f>
        <v>0</v>
      </c>
      <c r="H54" s="2">
        <f>IFERROR('Revenue per capita'!H54/'Revenue per capita'!$F54,"")</f>
        <v>5.4199726706055856E-2</v>
      </c>
      <c r="I54" s="2">
        <f>IFERROR('Revenue per capita'!I54/'Revenue per capita'!$F54,"")</f>
        <v>9.115481207582786E-3</v>
      </c>
      <c r="J54" s="2">
        <f>IFERROR('Revenue per capita'!J54/'Revenue per capita'!$F54,"")</f>
        <v>8.4411411629664673E-2</v>
      </c>
      <c r="K54" s="2">
        <f>IFERROR('Revenue per capita'!K54/'Revenue per capita'!$F54,"")</f>
        <v>0.16660350340779581</v>
      </c>
      <c r="L54" s="2">
        <f>IFERROR('Revenue per capita'!L54/'Revenue per capita'!$F54,"")</f>
        <v>0.25945135061882779</v>
      </c>
      <c r="M54" s="2">
        <f>IFERROR('Revenue per capita'!M54/'Revenue per capita'!$F54,"")</f>
        <v>0.14370096038679683</v>
      </c>
      <c r="N54" s="2">
        <f>IFERROR('Revenue per capita'!N54/'Revenue per capita'!$F54,"")</f>
        <v>3.320844869152681E-2</v>
      </c>
      <c r="O54" s="2">
        <f>IFERROR('Revenue per capita'!O54/'Revenue per capita'!$F54,"")</f>
        <v>8.993116601194456E-3</v>
      </c>
      <c r="P54" s="2">
        <f>IFERROR('Revenue per capita'!P54/'Revenue per capita'!$F54,"")</f>
        <v>2.338313585803211E-2</v>
      </c>
      <c r="Q54" s="2">
        <f>IFERROR('Revenue per capita'!Q54/'Revenue per capita'!$F54,"")</f>
        <v>5.5906011512015394E-2</v>
      </c>
      <c r="R54" s="2">
        <f>IFERROR('Revenue per capita'!R54/'Revenue per capita'!$F54,"")</f>
        <v>2.3128859088387577E-2</v>
      </c>
      <c r="S54" s="2">
        <f>IFERROR('Revenue per capita'!S54/'Revenue per capita'!$F54,"")</f>
        <v>1.2169920012906735E-2</v>
      </c>
      <c r="T54" s="2">
        <f>IFERROR('Revenue per capita'!T54/'Revenue per capita'!$F54,"")</f>
        <v>5.6691054504274282E-4</v>
      </c>
      <c r="U54" s="2">
        <f>IFERROR('Revenue per capita'!U54/'Revenue per capita'!$F54,"")</f>
        <v>7.2917711945532926E-2</v>
      </c>
      <c r="V54" s="2">
        <f>IFERROR('Revenue per capita'!V54/'Revenue per capita'!$F54,"")</f>
        <v>2.7559315171282192E-3</v>
      </c>
      <c r="W54" s="2">
        <f>IFERROR('Revenue per capita'!W54/'Revenue per capita'!$F54,"")</f>
        <v>2.2782614015852447E-2</v>
      </c>
      <c r="X54" s="2">
        <f>IFERROR('Revenue per capita'!X54/'Revenue per capita'!$F54,"")</f>
        <v>2.670490625565668E-2</v>
      </c>
      <c r="Y54" s="2" t="str">
        <f>IFERROR('Revenue per capita'!Y54/'Revenue per capita'!$F54,"")</f>
        <v/>
      </c>
      <c r="Z54" s="2" t="str">
        <f>IFERROR('Revenue per capita'!Z54/'Revenue per capita'!$F54,"")</f>
        <v/>
      </c>
    </row>
    <row r="55" spans="1:26" x14ac:dyDescent="0.45">
      <c r="A55" s="2" t="s">
        <v>532</v>
      </c>
      <c r="B55" s="2">
        <v>266122</v>
      </c>
      <c r="C55" s="2" t="s">
        <v>462</v>
      </c>
      <c r="D55" s="2">
        <v>41.9778795</v>
      </c>
      <c r="E55" s="2">
        <v>-91.665623199999999</v>
      </c>
      <c r="F55" s="2">
        <f>IF('Number of Firms per 1000 Capita'!F55=0,"",SUMIFS(allNAICS!$P:$P,allNAICS!$C:$C,'Percent of Revenue'!$A55,allNAICS!$E:$E,'Percent of Revenue'!F$1)/$B55)</f>
        <v>133.2921179008124</v>
      </c>
      <c r="G55" s="2">
        <f>IFERROR('Revenue per capita'!G55/'Revenue per capita'!$F55,"")</f>
        <v>7.6601531303128632E-4</v>
      </c>
      <c r="H55" s="2" t="str">
        <f>IFERROR('Revenue per capita'!H55/'Revenue per capita'!$F55,"")</f>
        <v/>
      </c>
      <c r="I55" s="2">
        <f>IFERROR('Revenue per capita'!I55/'Revenue per capita'!$F55,"")</f>
        <v>1.6785029275990897E-2</v>
      </c>
      <c r="J55" s="2">
        <f>IFERROR('Revenue per capita'!J55/'Revenue per capita'!$F55,"")</f>
        <v>4.1092184554366799E-2</v>
      </c>
      <c r="K55" s="2">
        <f>IFERROR('Revenue per capita'!K55/'Revenue per capita'!$F55,"")</f>
        <v>0.28813522474016845</v>
      </c>
      <c r="L55" s="2">
        <f>IFERROR('Revenue per capita'!L55/'Revenue per capita'!$F55,"")</f>
        <v>0.13075849812160445</v>
      </c>
      <c r="M55" s="2">
        <f>IFERROR('Revenue per capita'!M55/'Revenue per capita'!$F55,"")</f>
        <v>0.13336697116005639</v>
      </c>
      <c r="N55" s="2">
        <f>IFERROR('Revenue per capita'!N55/'Revenue per capita'!$F55,"")</f>
        <v>2.6453244487663178E-2</v>
      </c>
      <c r="O55" s="2">
        <f>IFERROR('Revenue per capita'!O55/'Revenue per capita'!$F55,"")</f>
        <v>3.4705180117224649E-2</v>
      </c>
      <c r="P55" s="2">
        <f>IFERROR('Revenue per capita'!P55/'Revenue per capita'!$F55,"")</f>
        <v>0.20138628864170957</v>
      </c>
      <c r="Q55" s="2">
        <f>IFERROR('Revenue per capita'!Q55/'Revenue per capita'!$F55,"")</f>
        <v>1.0990484079889029E-2</v>
      </c>
      <c r="R55" s="2">
        <f>IFERROR('Revenue per capita'!R55/'Revenue per capita'!$F55,"")</f>
        <v>2.2695015342723331E-2</v>
      </c>
      <c r="S55" s="2">
        <f>IFERROR('Revenue per capita'!S55/'Revenue per capita'!$F55,"")</f>
        <v>1.3770031803762475E-2</v>
      </c>
      <c r="T55" s="2">
        <f>IFERROR('Revenue per capita'!T55/'Revenue per capita'!$F55,"")</f>
        <v>6.3891192552411463E-3</v>
      </c>
      <c r="U55" s="2">
        <f>IFERROR('Revenue per capita'!U55/'Revenue per capita'!$F55,"")</f>
        <v>4.6552024539334103E-2</v>
      </c>
      <c r="V55" s="2">
        <f>IFERROR('Revenue per capita'!V55/'Revenue per capita'!$F55,"")</f>
        <v>1.8704579170513637E-3</v>
      </c>
      <c r="W55" s="2">
        <f>IFERROR('Revenue per capita'!W55/'Revenue per capita'!$F55,"")</f>
        <v>1.2452077164467681E-2</v>
      </c>
      <c r="X55" s="2">
        <f>IFERROR('Revenue per capita'!X55/'Revenue per capita'!$F55,"")</f>
        <v>8.5608964550375703E-3</v>
      </c>
      <c r="Y55" s="2">
        <f>IFERROR('Revenue per capita'!Y55/'Revenue per capita'!$F55,"")</f>
        <v>3.2712570306775231E-3</v>
      </c>
      <c r="Z55" s="2" t="str">
        <f>IFERROR('Revenue per capita'!Z55/'Revenue per capita'!$F55,"")</f>
        <v/>
      </c>
    </row>
    <row r="56" spans="1:26" x14ac:dyDescent="0.45">
      <c r="A56" s="2" t="s">
        <v>533</v>
      </c>
      <c r="B56" s="2">
        <v>237849</v>
      </c>
      <c r="C56" s="2" t="s">
        <v>504</v>
      </c>
      <c r="D56" s="2">
        <v>40.116420400000003</v>
      </c>
      <c r="E56" s="2">
        <v>-88.2433829</v>
      </c>
      <c r="F56" s="2">
        <f>IF('Number of Firms per 1000 Capita'!F56=0,"",SUMIFS(allNAICS!$P:$P,allNAICS!$C:$C,'Percent of Revenue'!$A56,allNAICS!$E:$E,'Percent of Revenue'!F$1)/$B56)</f>
        <v>80.980563298563368</v>
      </c>
      <c r="G56" s="2">
        <f>IFERROR('Revenue per capita'!G56/'Revenue per capita'!$F56,"")</f>
        <v>2.2777375112843137E-3</v>
      </c>
      <c r="H56" s="2" t="str">
        <f>IFERROR('Revenue per capita'!H56/'Revenue per capita'!$F56,"")</f>
        <v/>
      </c>
      <c r="I56" s="2" t="str">
        <f>IFERROR('Revenue per capita'!I56/'Revenue per capita'!$F56,"")</f>
        <v/>
      </c>
      <c r="J56" s="2">
        <f>IFERROR('Revenue per capita'!J56/'Revenue per capita'!$F56,"")</f>
        <v>3.7803682759979348E-2</v>
      </c>
      <c r="K56" s="2">
        <f>IFERROR('Revenue per capita'!K56/'Revenue per capita'!$F56,"")</f>
        <v>0.19380806449855156</v>
      </c>
      <c r="L56" s="2">
        <f>IFERROR('Revenue per capita'!L56/'Revenue per capita'!$F56,"")</f>
        <v>0.29638653980536356</v>
      </c>
      <c r="M56" s="2">
        <f>IFERROR('Revenue per capita'!M56/'Revenue per capita'!$F56,"")</f>
        <v>0.12741552236206602</v>
      </c>
      <c r="N56" s="2">
        <f>IFERROR('Revenue per capita'!N56/'Revenue per capita'!$F56,"")</f>
        <v>1.6816530149302258E-2</v>
      </c>
      <c r="O56" s="2">
        <f>IFERROR('Revenue per capita'!O56/'Revenue per capita'!$F56,"")</f>
        <v>3.2901629842699544E-2</v>
      </c>
      <c r="P56" s="2">
        <f>IFERROR('Revenue per capita'!P56/'Revenue per capita'!$F56,"")</f>
        <v>8.3420925460376577E-2</v>
      </c>
      <c r="Q56" s="2">
        <f>IFERROR('Revenue per capita'!Q56/'Revenue per capita'!$F56,"")</f>
        <v>3.7414407816413427E-2</v>
      </c>
      <c r="R56" s="2">
        <f>IFERROR('Revenue per capita'!R56/'Revenue per capita'!$F56,"")</f>
        <v>2.6779420569985068E-2</v>
      </c>
      <c r="S56" s="2">
        <f>IFERROR('Revenue per capita'!S56/'Revenue per capita'!$F56,"")</f>
        <v>1.342756377220161E-2</v>
      </c>
      <c r="T56" s="2">
        <f>IFERROR('Revenue per capita'!T56/'Revenue per capita'!$F56,"")</f>
        <v>3.7776095517562725E-3</v>
      </c>
      <c r="U56" s="2">
        <f>IFERROR('Revenue per capita'!U56/'Revenue per capita'!$F56,"")</f>
        <v>8.9955785126338242E-2</v>
      </c>
      <c r="V56" s="2">
        <f>IFERROR('Revenue per capita'!V56/'Revenue per capita'!$F56,"")</f>
        <v>2.5707203434380027E-3</v>
      </c>
      <c r="W56" s="2">
        <f>IFERROR('Revenue per capita'!W56/'Revenue per capita'!$F56,"")</f>
        <v>2.7134685287212933E-2</v>
      </c>
      <c r="X56" s="2">
        <f>IFERROR('Revenue per capita'!X56/'Revenue per capita'!$F56,"")</f>
        <v>8.109175143031163E-3</v>
      </c>
      <c r="Y56" s="2" t="str">
        <f>IFERROR('Revenue per capita'!Y56/'Revenue per capita'!$F56,"")</f>
        <v/>
      </c>
      <c r="Z56" s="2" t="str">
        <f>IFERROR('Revenue per capita'!Z56/'Revenue per capita'!$F56,"")</f>
        <v/>
      </c>
    </row>
    <row r="57" spans="1:26" x14ac:dyDescent="0.45">
      <c r="A57" s="2" t="s">
        <v>534</v>
      </c>
      <c r="B57" s="2">
        <v>219964</v>
      </c>
      <c r="C57" s="2" t="s">
        <v>535</v>
      </c>
      <c r="D57" s="2">
        <v>38.349819500000002</v>
      </c>
      <c r="E57" s="2">
        <v>-81.6326234</v>
      </c>
      <c r="F57" s="2">
        <f>IF('Number of Firms per 1000 Capita'!F57=0,"",SUMIFS(allNAICS!$P:$P,allNAICS!$C:$C,'Percent of Revenue'!$A57,allNAICS!$E:$E,'Percent of Revenue'!F$1)/$B57)</f>
        <v>103.25706479242058</v>
      </c>
      <c r="G57" s="2">
        <f>IFERROR('Revenue per capita'!G57/'Revenue per capita'!$F57,"")</f>
        <v>0</v>
      </c>
      <c r="H57" s="2">
        <f>IFERROR('Revenue per capita'!H57/'Revenue per capita'!$F57,"")</f>
        <v>0.11690656931951532</v>
      </c>
      <c r="I57" s="2" t="str">
        <f>IFERROR('Revenue per capita'!I57/'Revenue per capita'!$F57,"")</f>
        <v/>
      </c>
      <c r="J57" s="2">
        <f>IFERROR('Revenue per capita'!J57/'Revenue per capita'!$F57,"")</f>
        <v>5.0366444216313339E-2</v>
      </c>
      <c r="K57" s="2">
        <f>IFERROR('Revenue per capita'!K57/'Revenue per capita'!$F57,"")</f>
        <v>0.10134162355863065</v>
      </c>
      <c r="L57" s="2">
        <f>IFERROR('Revenue per capita'!L57/'Revenue per capita'!$F57,"")</f>
        <v>0.18828588858340228</v>
      </c>
      <c r="M57" s="2">
        <f>IFERROR('Revenue per capita'!M57/'Revenue per capita'!$F57,"")</f>
        <v>0.16312375523377473</v>
      </c>
      <c r="N57" s="2">
        <f>IFERROR('Revenue per capita'!N57/'Revenue per capita'!$F57,"")</f>
        <v>2.843778532346776E-2</v>
      </c>
      <c r="O57" s="2">
        <f>IFERROR('Revenue per capita'!O57/'Revenue per capita'!$F57,"")</f>
        <v>2.9285120826419778E-2</v>
      </c>
      <c r="P57" s="2">
        <f>IFERROR('Revenue per capita'!P57/'Revenue per capita'!$F57,"")</f>
        <v>9.7781498651896601E-2</v>
      </c>
      <c r="Q57" s="2">
        <f>IFERROR('Revenue per capita'!Q57/'Revenue per capita'!$F57,"")</f>
        <v>1.598117837313566E-2</v>
      </c>
      <c r="R57" s="2">
        <f>IFERROR('Revenue per capita'!R57/'Revenue per capita'!$F57,"")</f>
        <v>4.6554560989275462E-2</v>
      </c>
      <c r="S57" s="2">
        <f>IFERROR('Revenue per capita'!S57/'Revenue per capita'!$F57,"")</f>
        <v>2.2874724032415764E-2</v>
      </c>
      <c r="T57" s="2">
        <f>IFERROR('Revenue per capita'!T57/'Revenue per capita'!$F57,"")</f>
        <v>3.3380620818804392E-3</v>
      </c>
      <c r="U57" s="2">
        <f>IFERROR('Revenue per capita'!U57/'Revenue per capita'!$F57,"")</f>
        <v>9.2829380497891162E-2</v>
      </c>
      <c r="V57" s="2">
        <f>IFERROR('Revenue per capita'!V57/'Revenue per capita'!$F57,"")</f>
        <v>6.5841537446200008E-3</v>
      </c>
      <c r="W57" s="2">
        <f>IFERROR('Revenue per capita'!W57/'Revenue per capita'!$F57,"")</f>
        <v>2.379330168757833E-2</v>
      </c>
      <c r="X57" s="2">
        <f>IFERROR('Revenue per capita'!X57/'Revenue per capita'!$F57,"")</f>
        <v>9.5957906837975879E-3</v>
      </c>
      <c r="Y57" s="2">
        <f>IFERROR('Revenue per capita'!Y57/'Revenue per capita'!$F57,"")</f>
        <v>2.9201621959850424E-3</v>
      </c>
      <c r="Z57" s="2" t="str">
        <f>IFERROR('Revenue per capita'!Z57/'Revenue per capita'!$F57,"")</f>
        <v/>
      </c>
    </row>
    <row r="58" spans="1:26" x14ac:dyDescent="0.45">
      <c r="A58" s="2" t="s">
        <v>536</v>
      </c>
      <c r="B58" s="2">
        <v>744195</v>
      </c>
      <c r="C58" s="2" t="s">
        <v>477</v>
      </c>
      <c r="D58" s="2">
        <v>32.776474899999997</v>
      </c>
      <c r="E58" s="2">
        <v>-79.931051199999999</v>
      </c>
      <c r="F58" s="2">
        <f>IF('Number of Firms per 1000 Capita'!F58=0,"",SUMIFS(allNAICS!$P:$P,allNAICS!$C:$C,'Percent of Revenue'!$A58,allNAICS!$E:$E,'Percent of Revenue'!F$1)/$B58)</f>
        <v>74.718599291852271</v>
      </c>
      <c r="G58" s="2">
        <f>IFERROR('Revenue per capita'!G58/'Revenue per capita'!$F58,"")</f>
        <v>2.0747950456323242E-3</v>
      </c>
      <c r="H58" s="2">
        <f>IFERROR('Revenue per capita'!H58/'Revenue per capita'!$F58,"")</f>
        <v>3.3844290584569283E-4</v>
      </c>
      <c r="I58" s="2" t="str">
        <f>IFERROR('Revenue per capita'!I58/'Revenue per capita'!$F58,"")</f>
        <v/>
      </c>
      <c r="J58" s="2">
        <f>IFERROR('Revenue per capita'!J58/'Revenue per capita'!$F58,"")</f>
        <v>5.9062633542641754E-2</v>
      </c>
      <c r="K58" s="2">
        <f>IFERROR('Revenue per capita'!K58/'Revenue per capita'!$F58,"")</f>
        <v>0.26046817001756667</v>
      </c>
      <c r="L58" s="2">
        <f>IFERROR('Revenue per capita'!L58/'Revenue per capita'!$F58,"")</f>
        <v>0.13850171234651723</v>
      </c>
      <c r="M58" s="2">
        <f>IFERROR('Revenue per capita'!M58/'Revenue per capita'!$F58,"")</f>
        <v>0.18025874714874127</v>
      </c>
      <c r="N58" s="2">
        <f>IFERROR('Revenue per capita'!N58/'Revenue per capita'!$F58,"")</f>
        <v>3.0865847524505649E-2</v>
      </c>
      <c r="O58" s="2">
        <f>IFERROR('Revenue per capita'!O58/'Revenue per capita'!$F58,"")</f>
        <v>3.6958310853825803E-2</v>
      </c>
      <c r="P58" s="2">
        <f>IFERROR('Revenue per capita'!P58/'Revenue per capita'!$F58,"")</f>
        <v>4.1565226240807891E-2</v>
      </c>
      <c r="Q58" s="2">
        <f>IFERROR('Revenue per capita'!Q58/'Revenue per capita'!$F58,"")</f>
        <v>2.3881302526166222E-2</v>
      </c>
      <c r="R58" s="2">
        <f>IFERROR('Revenue per capita'!R58/'Revenue per capita'!$F58,"")</f>
        <v>6.281014764221686E-2</v>
      </c>
      <c r="S58" s="2">
        <f>IFERROR('Revenue per capita'!S58/'Revenue per capita'!$F58,"")</f>
        <v>3.3573918167524253E-2</v>
      </c>
      <c r="T58" s="2">
        <f>IFERROR('Revenue per capita'!T58/'Revenue per capita'!$F58,"")</f>
        <v>4.9333191093957679E-3</v>
      </c>
      <c r="U58" s="2">
        <f>IFERROR('Revenue per capita'!U58/'Revenue per capita'!$F58,"")</f>
        <v>6.4362274814984854E-2</v>
      </c>
      <c r="V58" s="2">
        <f>IFERROR('Revenue per capita'!V58/'Revenue per capita'!$F58,"")</f>
        <v>5.5693044323581395E-3</v>
      </c>
      <c r="W58" s="2">
        <f>IFERROR('Revenue per capita'!W58/'Revenue per capita'!$F58,"")</f>
        <v>3.7041021135168425E-2</v>
      </c>
      <c r="X58" s="2">
        <f>IFERROR('Revenue per capita'!X58/'Revenue per capita'!$F58,"")</f>
        <v>1.2344091210599544E-2</v>
      </c>
      <c r="Y58" s="2">
        <f>IFERROR('Revenue per capita'!Y58/'Revenue per capita'!$F58,"")</f>
        <v>5.3907353355016714E-3</v>
      </c>
      <c r="Z58" s="2" t="str">
        <f>IFERROR('Revenue per capita'!Z58/'Revenue per capita'!$F58,"")</f>
        <v/>
      </c>
    </row>
    <row r="59" spans="1:26" x14ac:dyDescent="0.45">
      <c r="A59" s="2" t="s">
        <v>537</v>
      </c>
      <c r="B59" s="2">
        <v>2427024</v>
      </c>
      <c r="C59" s="2" t="s">
        <v>477</v>
      </c>
      <c r="D59" s="2">
        <v>35.227086900000003</v>
      </c>
      <c r="E59" s="2">
        <v>-80.843126699999999</v>
      </c>
      <c r="F59" s="2">
        <f>IF('Number of Firms per 1000 Capita'!F59=0,"",SUMIFS(allNAICS!$P:$P,allNAICS!$C:$C,'Percent of Revenue'!$A59,allNAICS!$E:$E,'Percent of Revenue'!F$1)/$B59)</f>
        <v>107.09408848037762</v>
      </c>
      <c r="G59" s="2">
        <f>IFERROR('Revenue per capita'!G59/'Revenue per capita'!$F59,"")</f>
        <v>6.0444000902708792E-4</v>
      </c>
      <c r="H59" s="2">
        <f>IFERROR('Revenue per capita'!H59/'Revenue per capita'!$F59,"")</f>
        <v>8.4084743608071725E-4</v>
      </c>
      <c r="I59" s="2">
        <f>IFERROR('Revenue per capita'!I59/'Revenue per capita'!$F59,"")</f>
        <v>1.89968932046694E-2</v>
      </c>
      <c r="J59" s="2">
        <f>IFERROR('Revenue per capita'!J59/'Revenue per capita'!$F59,"")</f>
        <v>4.2964398088731343E-2</v>
      </c>
      <c r="K59" s="2">
        <f>IFERROR('Revenue per capita'!K59/'Revenue per capita'!$F59,"")</f>
        <v>0.14032272601251397</v>
      </c>
      <c r="L59" s="2">
        <f>IFERROR('Revenue per capita'!L59/'Revenue per capita'!$F59,"")</f>
        <v>0.2647314583296928</v>
      </c>
      <c r="M59" s="2">
        <f>IFERROR('Revenue per capita'!M59/'Revenue per capita'!$F59,"")</f>
        <v>0.11990744980294353</v>
      </c>
      <c r="N59" s="2">
        <f>IFERROR('Revenue per capita'!N59/'Revenue per capita'!$F59,"")</f>
        <v>3.4650675987814433E-2</v>
      </c>
      <c r="O59" s="2">
        <f>IFERROR('Revenue per capita'!O59/'Revenue per capita'!$F59,"")</f>
        <v>3.7805759267656294E-2</v>
      </c>
      <c r="P59" s="2">
        <f>IFERROR('Revenue per capita'!P59/'Revenue per capita'!$F59,"")</f>
        <v>0.15373265616784848</v>
      </c>
      <c r="Q59" s="2">
        <f>IFERROR('Revenue per capita'!Q59/'Revenue per capita'!$F59,"")</f>
        <v>1.7957515391990614E-2</v>
      </c>
      <c r="R59" s="2">
        <f>IFERROR('Revenue per capita'!R59/'Revenue per capita'!$F59,"")</f>
        <v>4.4228645159411828E-2</v>
      </c>
      <c r="S59" s="2">
        <f>IFERROR('Revenue per capita'!S59/'Revenue per capita'!$F59,"")</f>
        <v>2.6897761226628868E-2</v>
      </c>
      <c r="T59" s="2">
        <f>IFERROR('Revenue per capita'!T59/'Revenue per capita'!$F59,"")</f>
        <v>4.4126590650485041E-3</v>
      </c>
      <c r="U59" s="2">
        <f>IFERROR('Revenue per capita'!U59/'Revenue per capita'!$F59,"")</f>
        <v>4.3739532978160869E-2</v>
      </c>
      <c r="V59" s="2">
        <f>IFERROR('Revenue per capita'!V59/'Revenue per capita'!$F59,"")</f>
        <v>1.0089018878668332E-2</v>
      </c>
      <c r="W59" s="2">
        <f>IFERROR('Revenue per capita'!W59/'Revenue per capita'!$F59,"")</f>
        <v>1.8662455585070542E-2</v>
      </c>
      <c r="X59" s="2">
        <f>IFERROR('Revenue per capita'!X59/'Revenue per capita'!$F59,"")</f>
        <v>9.4726944400975923E-3</v>
      </c>
      <c r="Y59" s="2">
        <f>IFERROR('Revenue per capita'!Y59/'Revenue per capita'!$F59,"")</f>
        <v>9.9661618088666554E-3</v>
      </c>
      <c r="Z59" s="2">
        <f>IFERROR('Revenue per capita'!Z59/'Revenue per capita'!$F59,"")</f>
        <v>1.6251159078140997E-5</v>
      </c>
    </row>
    <row r="60" spans="1:26" x14ac:dyDescent="0.45">
      <c r="A60" s="2" t="s">
        <v>538</v>
      </c>
      <c r="B60" s="2">
        <v>228825</v>
      </c>
      <c r="C60" s="2" t="s">
        <v>502</v>
      </c>
      <c r="D60" s="2">
        <v>38.029305899999997</v>
      </c>
      <c r="E60" s="2">
        <v>-78.476678100000001</v>
      </c>
      <c r="F60" s="2">
        <f>IF('Number of Firms per 1000 Capita'!F60=0,"",SUMIFS(allNAICS!$P:$P,allNAICS!$C:$C,'Percent of Revenue'!$A60,allNAICS!$E:$E,'Percent of Revenue'!F$1)/$B60)</f>
        <v>59.25025674642194</v>
      </c>
      <c r="G60" s="2">
        <f>IFERROR('Revenue per capita'!G60/'Revenue per capita'!$F60,"")</f>
        <v>5.4312982525870808E-3</v>
      </c>
      <c r="H60" s="2">
        <f>IFERROR('Revenue per capita'!H60/'Revenue per capita'!$F60,"")</f>
        <v>2.6587931013783697E-3</v>
      </c>
      <c r="I60" s="2" t="str">
        <f>IFERROR('Revenue per capita'!I60/'Revenue per capita'!$F60,"")</f>
        <v/>
      </c>
      <c r="J60" s="2">
        <f>IFERROR('Revenue per capita'!J60/'Revenue per capita'!$F60,"")</f>
        <v>7.475268572987015E-2</v>
      </c>
      <c r="K60" s="2">
        <f>IFERROR('Revenue per capita'!K60/'Revenue per capita'!$F60,"")</f>
        <v>7.6441981673332465E-2</v>
      </c>
      <c r="L60" s="2">
        <f>IFERROR('Revenue per capita'!L60/'Revenue per capita'!$F60,"")</f>
        <v>7.3628174735100374E-2</v>
      </c>
      <c r="M60" s="2">
        <f>IFERROR('Revenue per capita'!M60/'Revenue per capita'!$F60,"")</f>
        <v>0.1851040385974638</v>
      </c>
      <c r="N60" s="2">
        <f>IFERROR('Revenue per capita'!N60/'Revenue per capita'!$F60,"")</f>
        <v>1.5658360678463774E-2</v>
      </c>
      <c r="O60" s="2">
        <f>IFERROR('Revenue per capita'!O60/'Revenue per capita'!$F60,"")</f>
        <v>5.2808374280871324E-2</v>
      </c>
      <c r="P60" s="2">
        <f>IFERROR('Revenue per capita'!P60/'Revenue per capita'!$F60,"")</f>
        <v>0.19263863224186628</v>
      </c>
      <c r="Q60" s="2">
        <f>IFERROR('Revenue per capita'!Q60/'Revenue per capita'!$F60,"")</f>
        <v>3.5610295063137745E-2</v>
      </c>
      <c r="R60" s="2">
        <f>IFERROR('Revenue per capita'!R60/'Revenue per capita'!$F60,"")</f>
        <v>9.1266982528438012E-2</v>
      </c>
      <c r="S60" s="2">
        <f>IFERROR('Revenue per capita'!S60/'Revenue per capita'!$F60,"")</f>
        <v>2.4824261651275648E-2</v>
      </c>
      <c r="T60" s="2">
        <f>IFERROR('Revenue per capita'!T60/'Revenue per capita'!$F60,"")</f>
        <v>1.3365243179561066E-2</v>
      </c>
      <c r="U60" s="2">
        <f>IFERROR('Revenue per capita'!U60/'Revenue per capita'!$F60,"")</f>
        <v>8.604272175303207E-2</v>
      </c>
      <c r="V60" s="2">
        <f>IFERROR('Revenue per capita'!V60/'Revenue per capita'!$F60,"")</f>
        <v>1.8738099781040123E-2</v>
      </c>
      <c r="W60" s="2">
        <f>IFERROR('Revenue per capita'!W60/'Revenue per capita'!$F60,"")</f>
        <v>3.8402582788752533E-2</v>
      </c>
      <c r="X60" s="2">
        <f>IFERROR('Revenue per capita'!X60/'Revenue per capita'!$F60,"")</f>
        <v>1.2627473963829147E-2</v>
      </c>
      <c r="Y60" s="2" t="str">
        <f>IFERROR('Revenue per capita'!Y60/'Revenue per capita'!$F60,"")</f>
        <v/>
      </c>
      <c r="Z60" s="2" t="str">
        <f>IFERROR('Revenue per capita'!Z60/'Revenue per capita'!$F60,"")</f>
        <v/>
      </c>
    </row>
    <row r="61" spans="1:26" x14ac:dyDescent="0.45">
      <c r="A61" s="2" t="s">
        <v>539</v>
      </c>
      <c r="B61" s="2">
        <v>548359</v>
      </c>
      <c r="C61" s="2" t="s">
        <v>449</v>
      </c>
      <c r="D61" s="2">
        <v>35.045629699999999</v>
      </c>
      <c r="E61" s="2">
        <v>-85.309680099999994</v>
      </c>
      <c r="F61" s="2">
        <f>IF('Number of Firms per 1000 Capita'!F61=0,"",SUMIFS(allNAICS!$P:$P,allNAICS!$C:$C,'Percent of Revenue'!$A61,allNAICS!$E:$E,'Percent of Revenue'!F$1)/$B61)</f>
        <v>93.021529691315365</v>
      </c>
      <c r="G61" s="2">
        <f>IFERROR('Revenue per capita'!G61/'Revenue per capita'!$F61,"")</f>
        <v>2.8246033613506428E-4</v>
      </c>
      <c r="H61" s="2">
        <f>IFERROR('Revenue per capita'!H61/'Revenue per capita'!$F61,"")</f>
        <v>0</v>
      </c>
      <c r="I61" s="2">
        <f>IFERROR('Revenue per capita'!I61/'Revenue per capita'!$F61,"")</f>
        <v>3.4213884338117223E-3</v>
      </c>
      <c r="J61" s="2">
        <f>IFERROR('Revenue per capita'!J61/'Revenue per capita'!$F61,"")</f>
        <v>4.6722300770684601E-2</v>
      </c>
      <c r="K61" s="2">
        <f>IFERROR('Revenue per capita'!K61/'Revenue per capita'!$F61,"")</f>
        <v>0.29296787241910388</v>
      </c>
      <c r="L61" s="2">
        <f>IFERROR('Revenue per capita'!L61/'Revenue per capita'!$F61,"")</f>
        <v>0.10065537983670625</v>
      </c>
      <c r="M61" s="2">
        <f>IFERROR('Revenue per capita'!M61/'Revenue per capita'!$F61,"")</f>
        <v>0.1364557893227166</v>
      </c>
      <c r="N61" s="2">
        <f>IFERROR('Revenue per capita'!N61/'Revenue per capita'!$F61,"")</f>
        <v>4.897709483644562E-2</v>
      </c>
      <c r="O61" s="2">
        <f>IFERROR('Revenue per capita'!O61/'Revenue per capita'!$F61,"")</f>
        <v>1.7170396107085199E-2</v>
      </c>
      <c r="P61" s="2">
        <f>IFERROR('Revenue per capita'!P61/'Revenue per capita'!$F61,"")</f>
        <v>0.18987611266490151</v>
      </c>
      <c r="Q61" s="2">
        <f>IFERROR('Revenue per capita'!Q61/'Revenue per capita'!$F61,"")</f>
        <v>1.3334279645156629E-2</v>
      </c>
      <c r="R61" s="2">
        <f>IFERROR('Revenue per capita'!R61/'Revenue per capita'!$F61,"")</f>
        <v>2.3940216652398372E-2</v>
      </c>
      <c r="S61" s="2">
        <f>IFERROR('Revenue per capita'!S61/'Revenue per capita'!$F61,"")</f>
        <v>1.9539670343834158E-2</v>
      </c>
      <c r="T61" s="2">
        <f>IFERROR('Revenue per capita'!T61/'Revenue per capita'!$F61,"")</f>
        <v>5.901314401599622E-3</v>
      </c>
      <c r="U61" s="2">
        <f>IFERROR('Revenue per capita'!U61/'Revenue per capita'!$F61,"")</f>
        <v>5.9639241195348906E-2</v>
      </c>
      <c r="V61" s="2">
        <f>IFERROR('Revenue per capita'!V61/'Revenue per capita'!$F61,"")</f>
        <v>3.8744990265455197E-3</v>
      </c>
      <c r="W61" s="2">
        <f>IFERROR('Revenue per capita'!W61/'Revenue per capita'!$F61,"")</f>
        <v>2.2121472080316354E-2</v>
      </c>
      <c r="X61" s="2">
        <f>IFERROR('Revenue per capita'!X61/'Revenue per capita'!$F61,"")</f>
        <v>1.2438915522723904E-2</v>
      </c>
      <c r="Y61" s="2">
        <f>IFERROR('Revenue per capita'!Y61/'Revenue per capita'!$F61,"")</f>
        <v>2.6815964044862644E-3</v>
      </c>
      <c r="Z61" s="2" t="str">
        <f>IFERROR('Revenue per capita'!Z61/'Revenue per capita'!$F61,"")</f>
        <v/>
      </c>
    </row>
    <row r="62" spans="1:26" x14ac:dyDescent="0.45">
      <c r="A62" s="2" t="s">
        <v>540</v>
      </c>
      <c r="B62" s="2">
        <v>97031</v>
      </c>
      <c r="C62" s="2" t="s">
        <v>531</v>
      </c>
      <c r="D62" s="2">
        <v>41.139981400000003</v>
      </c>
      <c r="E62" s="2">
        <v>-104.8202462</v>
      </c>
      <c r="F62" s="2">
        <f>IF('Number of Firms per 1000 Capita'!F62=0,"",SUMIFS(allNAICS!$P:$P,allNAICS!$C:$C,'Percent of Revenue'!$A62,allNAICS!$E:$E,'Percent of Revenue'!F$1)/$B62)</f>
        <v>93.957961888468631</v>
      </c>
      <c r="G62" s="2">
        <f>IFERROR('Revenue per capita'!G62/'Revenue per capita'!$F62,"")</f>
        <v>2.5975582283180039E-4</v>
      </c>
      <c r="H62" s="2">
        <f>IFERROR('Revenue per capita'!H62/'Revenue per capita'!$F62,"")</f>
        <v>7.4908535935622501E-3</v>
      </c>
      <c r="I62" s="2" t="str">
        <f>IFERROR('Revenue per capita'!I62/'Revenue per capita'!$F62,"")</f>
        <v/>
      </c>
      <c r="J62" s="2">
        <f>IFERROR('Revenue per capita'!J62/'Revenue per capita'!$F62,"")</f>
        <v>4.3767517199617995E-2</v>
      </c>
      <c r="K62" s="2">
        <f>IFERROR('Revenue per capita'!K62/'Revenue per capita'!$F62,"")</f>
        <v>0.30207292510831246</v>
      </c>
      <c r="L62" s="2">
        <f>IFERROR('Revenue per capita'!L62/'Revenue per capita'!$F62,"")</f>
        <v>8.8527082947688532E-2</v>
      </c>
      <c r="M62" s="2">
        <f>IFERROR('Revenue per capita'!M62/'Revenue per capita'!$F62,"")</f>
        <v>0.2312605644355672</v>
      </c>
      <c r="N62" s="2">
        <f>IFERROR('Revenue per capita'!N62/'Revenue per capita'!$F62,"")</f>
        <v>4.5171850011542836E-2</v>
      </c>
      <c r="O62" s="2">
        <f>IFERROR('Revenue per capita'!O62/'Revenue per capita'!$F62,"")</f>
        <v>3.9431335590129409E-2</v>
      </c>
      <c r="P62" s="2">
        <f>IFERROR('Revenue per capita'!P62/'Revenue per capita'!$F62,"")</f>
        <v>8.6152571063803862E-2</v>
      </c>
      <c r="Q62" s="2">
        <f>IFERROR('Revenue per capita'!Q62/'Revenue per capita'!$F62,"")</f>
        <v>2.2959045053687888E-2</v>
      </c>
      <c r="R62" s="2">
        <f>IFERROR('Revenue per capita'!R62/'Revenue per capita'!$F62,"")</f>
        <v>3.646947205186904E-2</v>
      </c>
      <c r="S62" s="2">
        <f>IFERROR('Revenue per capita'!S62/'Revenue per capita'!$F62,"")</f>
        <v>1.2321999477140983E-2</v>
      </c>
      <c r="T62" s="2">
        <f>IFERROR('Revenue per capita'!T62/'Revenue per capita'!$F62,"")</f>
        <v>2.8474951025204234E-3</v>
      </c>
      <c r="U62" s="2">
        <f>IFERROR('Revenue per capita'!U62/'Revenue per capita'!$F62,"")</f>
        <v>4.2566369676944313E-2</v>
      </c>
      <c r="V62" s="2">
        <f>IFERROR('Revenue per capita'!V62/'Revenue per capita'!$F62,"")</f>
        <v>3.943869980160144E-3</v>
      </c>
      <c r="W62" s="2">
        <f>IFERROR('Revenue per capita'!W62/'Revenue per capita'!$F62,"")</f>
        <v>2.4176594683731102E-2</v>
      </c>
      <c r="X62" s="2">
        <f>IFERROR('Revenue per capita'!X62/'Revenue per capita'!$F62,"")</f>
        <v>1.0580698200889662E-2</v>
      </c>
      <c r="Y62" s="2" t="str">
        <f>IFERROR('Revenue per capita'!Y62/'Revenue per capita'!$F62,"")</f>
        <v/>
      </c>
      <c r="Z62" s="2" t="str">
        <f>IFERROR('Revenue per capita'!Z62/'Revenue per capita'!$F62,"")</f>
        <v/>
      </c>
    </row>
    <row r="63" spans="1:26" x14ac:dyDescent="0.45">
      <c r="A63" s="2" t="s">
        <v>541</v>
      </c>
      <c r="B63" s="2">
        <v>9549229</v>
      </c>
      <c r="C63" s="2" t="s">
        <v>468</v>
      </c>
      <c r="D63" s="2">
        <v>41.878113599999999</v>
      </c>
      <c r="E63" s="2">
        <v>-87.629798199999996</v>
      </c>
      <c r="F63" s="2">
        <f>IF('Number of Firms per 1000 Capita'!F63=0,"",SUMIFS(allNAICS!$P:$P,allNAICS!$C:$C,'Percent of Revenue'!$A63,allNAICS!$E:$E,'Percent of Revenue'!F$1)/$B63)</f>
        <v>140.85321642197502</v>
      </c>
      <c r="G63" s="2">
        <f>IFERROR('Revenue per capita'!G63/'Revenue per capita'!$F63,"")</f>
        <v>1.1409180662513392E-4</v>
      </c>
      <c r="H63" s="2">
        <f>IFERROR('Revenue per capita'!H63/'Revenue per capita'!$F63,"")</f>
        <v>5.6983079884268505E-4</v>
      </c>
      <c r="I63" s="2">
        <f>IFERROR('Revenue per capita'!I63/'Revenue per capita'!$F63,"")</f>
        <v>1.0488536405326909E-2</v>
      </c>
      <c r="J63" s="2">
        <f>IFERROR('Revenue per capita'!J63/'Revenue per capita'!$F63,"")</f>
        <v>3.4937286137247447E-2</v>
      </c>
      <c r="K63" s="2">
        <f>IFERROR('Revenue per capita'!K63/'Revenue per capita'!$F63,"")</f>
        <v>0.15373383670844407</v>
      </c>
      <c r="L63" s="2">
        <f>IFERROR('Revenue per capita'!L63/'Revenue per capita'!$F63,"")</f>
        <v>0.34113775004060887</v>
      </c>
      <c r="M63" s="2">
        <f>IFERROR('Revenue per capita'!M63/'Revenue per capita'!$F63,"")</f>
        <v>9.2786825257663158E-2</v>
      </c>
      <c r="N63" s="2">
        <f>IFERROR('Revenue per capita'!N63/'Revenue per capita'!$F63,"")</f>
        <v>3.0299778128914559E-2</v>
      </c>
      <c r="O63" s="2">
        <f>IFERROR('Revenue per capita'!O63/'Revenue per capita'!$F63,"")</f>
        <v>2.7321068843044295E-2</v>
      </c>
      <c r="P63" s="2">
        <f>IFERROR('Revenue per capita'!P63/'Revenue per capita'!$F63,"")</f>
        <v>0.10923115277337503</v>
      </c>
      <c r="Q63" s="2">
        <f>IFERROR('Revenue per capita'!Q63/'Revenue per capita'!$F63,"")</f>
        <v>2.1307550808514545E-2</v>
      </c>
      <c r="R63" s="2">
        <f>IFERROR('Revenue per capita'!R63/'Revenue per capita'!$F63,"")</f>
        <v>5.4089854325763062E-2</v>
      </c>
      <c r="S63" s="2">
        <f>IFERROR('Revenue per capita'!S63/'Revenue per capita'!$F63,"")</f>
        <v>2.2867631992680826E-2</v>
      </c>
      <c r="T63" s="2">
        <f>IFERROR('Revenue per capita'!T63/'Revenue per capita'!$F63,"")</f>
        <v>9.4543690979963374E-3</v>
      </c>
      <c r="U63" s="2">
        <f>IFERROR('Revenue per capita'!U63/'Revenue per capita'!$F63,"")</f>
        <v>4.7049292937630036E-2</v>
      </c>
      <c r="V63" s="2">
        <f>IFERROR('Revenue per capita'!V63/'Revenue per capita'!$F63,"")</f>
        <v>6.0895425609686386E-3</v>
      </c>
      <c r="W63" s="2">
        <f>IFERROR('Revenue per capita'!W63/'Revenue per capita'!$F63,"")</f>
        <v>1.7470335955561422E-2</v>
      </c>
      <c r="X63" s="2">
        <f>IFERROR('Revenue per capita'!X63/'Revenue per capita'!$F63,"")</f>
        <v>7.7992944294076544E-3</v>
      </c>
      <c r="Y63" s="2">
        <f>IFERROR('Revenue per capita'!Y63/'Revenue per capita'!$F63,"")</f>
        <v>1.3242254548966007E-2</v>
      </c>
      <c r="Z63" s="2">
        <f>IFERROR('Revenue per capita'!Z63/'Revenue per capita'!$F63,"")</f>
        <v>9.7164424193191312E-6</v>
      </c>
    </row>
    <row r="64" spans="1:26" x14ac:dyDescent="0.45">
      <c r="A64" s="2" t="s">
        <v>542</v>
      </c>
      <c r="B64" s="2">
        <v>225207</v>
      </c>
      <c r="C64" s="2" t="s">
        <v>480</v>
      </c>
      <c r="D64" s="2">
        <v>39.728494400000002</v>
      </c>
      <c r="E64" s="2">
        <v>-121.83747769999999</v>
      </c>
      <c r="F64" s="2">
        <f>IF('Number of Firms per 1000 Capita'!F64=0,"",SUMIFS(allNAICS!$P:$P,allNAICS!$C:$C,'Percent of Revenue'!$A64,allNAICS!$E:$E,'Percent of Revenue'!F$1)/$B64)</f>
        <v>43.762098869040486</v>
      </c>
      <c r="G64" s="2">
        <f>IFERROR('Revenue per capita'!G64/'Revenue per capita'!$F64,"")</f>
        <v>0</v>
      </c>
      <c r="H64" s="2" t="str">
        <f>IFERROR('Revenue per capita'!H64/'Revenue per capita'!$F64,"")</f>
        <v/>
      </c>
      <c r="I64" s="2" t="str">
        <f>IFERROR('Revenue per capita'!I64/'Revenue per capita'!$F64,"")</f>
        <v/>
      </c>
      <c r="J64" s="2">
        <f>IFERROR('Revenue per capita'!J64/'Revenue per capita'!$F64,"")</f>
        <v>6.4955760470952195E-2</v>
      </c>
      <c r="K64" s="2">
        <f>IFERROR('Revenue per capita'!K64/'Revenue per capita'!$F64,"")</f>
        <v>0.15230874326769631</v>
      </c>
      <c r="L64" s="2">
        <f>IFERROR('Revenue per capita'!L64/'Revenue per capita'!$F64,"")</f>
        <v>8.4637603043684825E-2</v>
      </c>
      <c r="M64" s="2">
        <f>IFERROR('Revenue per capita'!M64/'Revenue per capita'!$F64,"")</f>
        <v>0.30395409528805789</v>
      </c>
      <c r="N64" s="2">
        <f>IFERROR('Revenue per capita'!N64/'Revenue per capita'!$F64,"")</f>
        <v>1.7930969371057127E-2</v>
      </c>
      <c r="O64" s="2">
        <f>IFERROR('Revenue per capita'!O64/'Revenue per capita'!$F64,"")</f>
        <v>2.3229704752192569E-2</v>
      </c>
      <c r="P64" s="2">
        <f>IFERROR('Revenue per capita'!P64/'Revenue per capita'!$F64,"")</f>
        <v>5.6840474083260893E-2</v>
      </c>
      <c r="Q64" s="2">
        <f>IFERROR('Revenue per capita'!Q64/'Revenue per capita'!$F64,"")</f>
        <v>2.6358164116780408E-2</v>
      </c>
      <c r="R64" s="2">
        <f>IFERROR('Revenue per capita'!R64/'Revenue per capita'!$F64,"")</f>
        <v>4.8083055493958832E-2</v>
      </c>
      <c r="S64" s="2">
        <f>IFERROR('Revenue per capita'!S64/'Revenue per capita'!$F64,"")</f>
        <v>2.328803085199932E-2</v>
      </c>
      <c r="T64" s="2">
        <f>IFERROR('Revenue per capita'!T64/'Revenue per capita'!$F64,"")</f>
        <v>0</v>
      </c>
      <c r="U64" s="2">
        <f>IFERROR('Revenue per capita'!U64/'Revenue per capita'!$F64,"")</f>
        <v>0.16392773843219008</v>
      </c>
      <c r="V64" s="2">
        <f>IFERROR('Revenue per capita'!V64/'Revenue per capita'!$F64,"")</f>
        <v>0</v>
      </c>
      <c r="W64" s="2">
        <f>IFERROR('Revenue per capita'!W64/'Revenue per capita'!$F64,"")</f>
        <v>3.4485660828169569E-2</v>
      </c>
      <c r="X64" s="2">
        <f>IFERROR('Revenue per capita'!X64/'Revenue per capita'!$F64,"")</f>
        <v>0</v>
      </c>
      <c r="Y64" s="2" t="str">
        <f>IFERROR('Revenue per capita'!Y64/'Revenue per capita'!$F64,"")</f>
        <v/>
      </c>
      <c r="Z64" s="2" t="str">
        <f>IFERROR('Revenue per capita'!Z64/'Revenue per capita'!$F64,"")</f>
        <v/>
      </c>
    </row>
    <row r="65" spans="1:26" x14ac:dyDescent="0.45">
      <c r="A65" s="2" t="s">
        <v>543</v>
      </c>
      <c r="B65" s="2">
        <v>2156723</v>
      </c>
      <c r="C65" s="2" t="s">
        <v>506</v>
      </c>
      <c r="D65" s="2">
        <v>39.103118199999997</v>
      </c>
      <c r="E65" s="2">
        <v>-84.512019600000002</v>
      </c>
      <c r="F65" s="2">
        <f>IF('Number of Firms per 1000 Capita'!F65=0,"",SUMIFS(allNAICS!$P:$P,allNAICS!$C:$C,'Percent of Revenue'!$A65,allNAICS!$E:$E,'Percent of Revenue'!F$1)/$B65)</f>
        <v>129.12035945274383</v>
      </c>
      <c r="G65" s="2">
        <f>IFERROR('Revenue per capita'!G65/'Revenue per capita'!$F65,"")</f>
        <v>9.7652641853901456E-5</v>
      </c>
      <c r="H65" s="2">
        <f>IFERROR('Revenue per capita'!H65/'Revenue per capita'!$F65,"")</f>
        <v>2.5418630042025502E-4</v>
      </c>
      <c r="I65" s="2">
        <f>IFERROR('Revenue per capita'!I65/'Revenue per capita'!$F65,"")</f>
        <v>1.0631533682715577E-2</v>
      </c>
      <c r="J65" s="2">
        <f>IFERROR('Revenue per capita'!J65/'Revenue per capita'!$F65,"")</f>
        <v>3.5153758867761384E-2</v>
      </c>
      <c r="K65" s="2">
        <f>IFERROR('Revenue per capita'!K65/'Revenue per capita'!$F65,"")</f>
        <v>0.16468070923913677</v>
      </c>
      <c r="L65" s="2">
        <f>IFERROR('Revenue per capita'!L65/'Revenue per capita'!$F65,"")</f>
        <v>0.31797919761724963</v>
      </c>
      <c r="M65" s="2">
        <f>IFERROR('Revenue per capita'!M65/'Revenue per capita'!$F65,"")</f>
        <v>0.1295082019546982</v>
      </c>
      <c r="N65" s="2">
        <f>IFERROR('Revenue per capita'!N65/'Revenue per capita'!$F65,"")</f>
        <v>3.3287445736647214E-2</v>
      </c>
      <c r="O65" s="2">
        <f>IFERROR('Revenue per capita'!O65/'Revenue per capita'!$F65,"")</f>
        <v>2.1316780986702415E-2</v>
      </c>
      <c r="P65" s="2">
        <f>IFERROR('Revenue per capita'!P65/'Revenue per capita'!$F65,"")</f>
        <v>0.10839883856916234</v>
      </c>
      <c r="Q65" s="2">
        <f>IFERROR('Revenue per capita'!Q65/'Revenue per capita'!$F65,"")</f>
        <v>1.4088348866659288E-2</v>
      </c>
      <c r="R65" s="2">
        <f>IFERROR('Revenue per capita'!R65/'Revenue per capita'!$F65,"")</f>
        <v>4.2288093399103346E-2</v>
      </c>
      <c r="S65" s="2">
        <f>IFERROR('Revenue per capita'!S65/'Revenue per capita'!$F65,"")</f>
        <v>2.0112102747902032E-2</v>
      </c>
      <c r="T65" s="2">
        <f>IFERROR('Revenue per capita'!T65/'Revenue per capita'!$F65,"")</f>
        <v>4.3353980926436001E-3</v>
      </c>
      <c r="U65" s="2">
        <f>IFERROR('Revenue per capita'!U65/'Revenue per capita'!$F65,"")</f>
        <v>5.5039551959308465E-2</v>
      </c>
      <c r="V65" s="2">
        <f>IFERROR('Revenue per capita'!V65/'Revenue per capita'!$F65,"")</f>
        <v>5.213776316464999E-3</v>
      </c>
      <c r="W65" s="2">
        <f>IFERROR('Revenue per capita'!W65/'Revenue per capita'!$F65,"")</f>
        <v>1.6832501577177784E-2</v>
      </c>
      <c r="X65" s="2">
        <f>IFERROR('Revenue per capita'!X65/'Revenue per capita'!$F65,"")</f>
        <v>8.3557430657368575E-3</v>
      </c>
      <c r="Y65" s="2">
        <f>IFERROR('Revenue per capita'!Y65/'Revenue per capita'!$F65,"")</f>
        <v>1.2407279141541851E-2</v>
      </c>
      <c r="Z65" s="2">
        <f>IFERROR('Revenue per capita'!Z65/'Revenue per capita'!$F65,"")</f>
        <v>1.8899237113962027E-5</v>
      </c>
    </row>
    <row r="66" spans="1:26" x14ac:dyDescent="0.45">
      <c r="A66" s="2" t="s">
        <v>544</v>
      </c>
      <c r="B66" s="2">
        <v>278844</v>
      </c>
      <c r="C66" s="2" t="s">
        <v>514</v>
      </c>
      <c r="D66" s="2">
        <v>36.529770599999999</v>
      </c>
      <c r="E66" s="2">
        <v>-87.3594528</v>
      </c>
      <c r="F66" s="2">
        <f>IF('Number of Firms per 1000 Capita'!F66=0,"",SUMIFS(allNAICS!$P:$P,allNAICS!$C:$C,'Percent of Revenue'!$A66,allNAICS!$E:$E,'Percent of Revenue'!F$1)/$B66)</f>
        <v>52.788645264018591</v>
      </c>
      <c r="G66" s="2">
        <f>IFERROR('Revenue per capita'!G66/'Revenue per capita'!$F66,"")</f>
        <v>1.9780997189038023E-4</v>
      </c>
      <c r="H66" s="2" t="str">
        <f>IFERROR('Revenue per capita'!H66/'Revenue per capita'!$F66,"")</f>
        <v/>
      </c>
      <c r="I66" s="2" t="str">
        <f>IFERROR('Revenue per capita'!I66/'Revenue per capita'!$F66,"")</f>
        <v/>
      </c>
      <c r="J66" s="2">
        <f>IFERROR('Revenue per capita'!J66/'Revenue per capita'!$F66,"")</f>
        <v>5.2263109249182205E-2</v>
      </c>
      <c r="K66" s="2">
        <f>IFERROR('Revenue per capita'!K66/'Revenue per capita'!$F66,"")</f>
        <v>0.34970604373418768</v>
      </c>
      <c r="L66" s="2">
        <f>IFERROR('Revenue per capita'!L66/'Revenue per capita'!$F66,"")</f>
        <v>0.13106054907236042</v>
      </c>
      <c r="M66" s="2">
        <f>IFERROR('Revenue per capita'!M66/'Revenue per capita'!$F66,"")</f>
        <v>0.21346828015810418</v>
      </c>
      <c r="N66" s="2">
        <f>IFERROR('Revenue per capita'!N66/'Revenue per capita'!$F66,"")</f>
        <v>2.6414579832537022E-2</v>
      </c>
      <c r="O66" s="2">
        <f>IFERROR('Revenue per capita'!O66/'Revenue per capita'!$F66,"")</f>
        <v>1.2438727998221162E-2</v>
      </c>
      <c r="P66" s="2">
        <f>IFERROR('Revenue per capita'!P66/'Revenue per capita'!$F66,"")</f>
        <v>3.8730722343109938E-2</v>
      </c>
      <c r="Q66" s="2">
        <f>IFERROR('Revenue per capita'!Q66/'Revenue per capita'!$F66,"")</f>
        <v>1.818005699360924E-2</v>
      </c>
      <c r="R66" s="2">
        <f>IFERROR('Revenue per capita'!R66/'Revenue per capita'!$F66,"")</f>
        <v>2.5388678272624594E-2</v>
      </c>
      <c r="S66" s="2">
        <f>IFERROR('Revenue per capita'!S66/'Revenue per capita'!$F66,"")</f>
        <v>3.0773036668617342E-2</v>
      </c>
      <c r="T66" s="2">
        <f>IFERROR('Revenue per capita'!T66/'Revenue per capita'!$F66,"")</f>
        <v>2.8989773895112731E-3</v>
      </c>
      <c r="U66" s="2">
        <f>IFERROR('Revenue per capita'!U66/'Revenue per capita'!$F66,"")</f>
        <v>5.6684276202181284E-2</v>
      </c>
      <c r="V66" s="2">
        <f>IFERROR('Revenue per capita'!V66/'Revenue per capita'!$F66,"")</f>
        <v>1.8647790114839026E-3</v>
      </c>
      <c r="W66" s="2">
        <f>IFERROR('Revenue per capita'!W66/'Revenue per capita'!$F66,"")</f>
        <v>2.9906434016511774E-2</v>
      </c>
      <c r="X66" s="2">
        <f>IFERROR('Revenue per capita'!X66/'Revenue per capita'!$F66,"")</f>
        <v>1.0023939085867644E-2</v>
      </c>
      <c r="Y66" s="2" t="str">
        <f>IFERROR('Revenue per capita'!Y66/'Revenue per capita'!$F66,"")</f>
        <v/>
      </c>
      <c r="Z66" s="2" t="str">
        <f>IFERROR('Revenue per capita'!Z66/'Revenue per capita'!$F66,"")</f>
        <v/>
      </c>
    </row>
    <row r="67" spans="1:26" x14ac:dyDescent="0.45">
      <c r="A67" s="2" t="s">
        <v>545</v>
      </c>
      <c r="B67" s="2">
        <v>120388</v>
      </c>
      <c r="C67" s="2" t="s">
        <v>546</v>
      </c>
      <c r="D67" s="2">
        <v>35.159518200000001</v>
      </c>
      <c r="E67" s="2">
        <v>-84.876611499999996</v>
      </c>
      <c r="F67" s="2">
        <f>IF('Number of Firms per 1000 Capita'!F67=0,"",SUMIFS(allNAICS!$P:$P,allNAICS!$C:$C,'Percent of Revenue'!$A67,allNAICS!$E:$E,'Percent of Revenue'!F$1)/$B67)</f>
        <v>118.78032694288467</v>
      </c>
      <c r="G67" s="2">
        <f>IFERROR('Revenue per capita'!G67/'Revenue per capita'!$F67,"")</f>
        <v>4.0589238945929592E-5</v>
      </c>
      <c r="H67" s="2" t="str">
        <f>IFERROR('Revenue per capita'!H67/'Revenue per capita'!$F67,"")</f>
        <v/>
      </c>
      <c r="I67" s="2" t="str">
        <f>IFERROR('Revenue per capita'!I67/'Revenue per capita'!$F67,"")</f>
        <v/>
      </c>
      <c r="J67" s="2">
        <f>IFERROR('Revenue per capita'!J67/'Revenue per capita'!$F67,"")</f>
        <v>3.2733323151955894E-2</v>
      </c>
      <c r="K67" s="2">
        <f>IFERROR('Revenue per capita'!K67/'Revenue per capita'!$F67,"")</f>
        <v>0.59346042145257116</v>
      </c>
      <c r="L67" s="2">
        <f>IFERROR('Revenue per capita'!L67/'Revenue per capita'!$F67,"")</f>
        <v>0</v>
      </c>
      <c r="M67" s="2">
        <f>IFERROR('Revenue per capita'!M67/'Revenue per capita'!$F67,"")</f>
        <v>0.17986960633986393</v>
      </c>
      <c r="N67" s="2">
        <f>IFERROR('Revenue per capita'!N67/'Revenue per capita'!$F67,"")</f>
        <v>3.1206116535501132E-2</v>
      </c>
      <c r="O67" s="2">
        <f>IFERROR('Revenue per capita'!O67/'Revenue per capita'!$F67,"")</f>
        <v>7.8840459859530095E-3</v>
      </c>
      <c r="P67" s="2">
        <f>IFERROR('Revenue per capita'!P67/'Revenue per capita'!$F67,"")</f>
        <v>2.4054623576663391E-2</v>
      </c>
      <c r="Q67" s="2">
        <f>IFERROR('Revenue per capita'!Q67/'Revenue per capita'!$F67,"")</f>
        <v>9.0935469047590551E-3</v>
      </c>
      <c r="R67" s="2">
        <f>IFERROR('Revenue per capita'!R67/'Revenue per capita'!$F67,"")</f>
        <v>1.0596322108802717E-2</v>
      </c>
      <c r="S67" s="2">
        <f>IFERROR('Revenue per capita'!S67/'Revenue per capita'!$F67,"")</f>
        <v>1.6248057289034026E-2</v>
      </c>
      <c r="T67" s="2">
        <f>IFERROR('Revenue per capita'!T67/'Revenue per capita'!$F67,"")</f>
        <v>6.1520437849844935E-3</v>
      </c>
      <c r="U67" s="2">
        <f>IFERROR('Revenue per capita'!U67/'Revenue per capita'!$F67,"")</f>
        <v>5.8871722333785848E-2</v>
      </c>
      <c r="V67" s="2">
        <f>IFERROR('Revenue per capita'!V67/'Revenue per capita'!$F67,"")</f>
        <v>3.9496152247217864E-3</v>
      </c>
      <c r="W67" s="2">
        <f>IFERROR('Revenue per capita'!W67/'Revenue per capita'!$F67,"")</f>
        <v>1.6938074351114829E-2</v>
      </c>
      <c r="X67" s="2">
        <f>IFERROR('Revenue per capita'!X67/'Revenue per capita'!$F67,"")</f>
        <v>8.9018917213429024E-3</v>
      </c>
      <c r="Y67" s="2" t="str">
        <f>IFERROR('Revenue per capita'!Y67/'Revenue per capita'!$F67,"")</f>
        <v/>
      </c>
      <c r="Z67" s="2" t="str">
        <f>IFERROR('Revenue per capita'!Z67/'Revenue per capita'!$F67,"")</f>
        <v/>
      </c>
    </row>
    <row r="68" spans="1:26" x14ac:dyDescent="0.45">
      <c r="A68" s="2" t="s">
        <v>547</v>
      </c>
      <c r="B68" s="2">
        <v>2062764</v>
      </c>
      <c r="C68" s="2" t="s">
        <v>447</v>
      </c>
      <c r="D68" s="2">
        <v>41.499319999999997</v>
      </c>
      <c r="E68" s="2">
        <v>-81.694360500000002</v>
      </c>
      <c r="F68" s="2">
        <f>IF('Number of Firms per 1000 Capita'!F68=0,"",SUMIFS(allNAICS!$P:$P,allNAICS!$C:$C,'Percent of Revenue'!$A68,allNAICS!$E:$E,'Percent of Revenue'!F$1)/$B68)</f>
        <v>101.92087218896587</v>
      </c>
      <c r="G68" s="2">
        <f>IFERROR('Revenue per capita'!G68/'Revenue per capita'!$F68,"")</f>
        <v>1.5887756581418259E-4</v>
      </c>
      <c r="H68" s="2">
        <f>IFERROR('Revenue per capita'!H68/'Revenue per capita'!$F68,"")</f>
        <v>1.1559553449491567E-3</v>
      </c>
      <c r="I68" s="2">
        <f>IFERROR('Revenue per capita'!I68/'Revenue per capita'!$F68,"")</f>
        <v>1.4459727804801202E-2</v>
      </c>
      <c r="J68" s="2">
        <f>IFERROR('Revenue per capita'!J68/'Revenue per capita'!$F68,"")</f>
        <v>3.6105128983735336E-2</v>
      </c>
      <c r="K68" s="2">
        <f>IFERROR('Revenue per capita'!K68/'Revenue per capita'!$F68,"")</f>
        <v>0.20875183649566376</v>
      </c>
      <c r="L68" s="2">
        <f>IFERROR('Revenue per capita'!L68/'Revenue per capita'!$F68,"")</f>
        <v>0.20341948262668444</v>
      </c>
      <c r="M68" s="2">
        <f>IFERROR('Revenue per capita'!M68/'Revenue per capita'!$F68,"")</f>
        <v>0.13118706874934122</v>
      </c>
      <c r="N68" s="2">
        <f>IFERROR('Revenue per capita'!N68/'Revenue per capita'!$F68,"")</f>
        <v>2.6074927881514495E-2</v>
      </c>
      <c r="O68" s="2">
        <f>IFERROR('Revenue per capita'!O68/'Revenue per capita'!$F68,"")</f>
        <v>1.9343992904020484E-2</v>
      </c>
      <c r="P68" s="2">
        <f>IFERROR('Revenue per capita'!P68/'Revenue per capita'!$F68,"")</f>
        <v>0.12487672505020041</v>
      </c>
      <c r="Q68" s="2">
        <f>IFERROR('Revenue per capita'!Q68/'Revenue per capita'!$F68,"")</f>
        <v>3.478709968580275E-2</v>
      </c>
      <c r="R68" s="2">
        <f>IFERROR('Revenue per capita'!R68/'Revenue per capita'!$F68,"")</f>
        <v>4.3943212566976676E-2</v>
      </c>
      <c r="S68" s="2">
        <f>IFERROR('Revenue per capita'!S68/'Revenue per capita'!$F68,"")</f>
        <v>2.0150605011402346E-2</v>
      </c>
      <c r="T68" s="2">
        <f>IFERROR('Revenue per capita'!T68/'Revenue per capita'!$F68,"")</f>
        <v>9.8294470592667268E-3</v>
      </c>
      <c r="U68" s="2">
        <f>IFERROR('Revenue per capita'!U68/'Revenue per capita'!$F68,"")</f>
        <v>7.8646278663316541E-2</v>
      </c>
      <c r="V68" s="2">
        <f>IFERROR('Revenue per capita'!V68/'Revenue per capita'!$F68,"")</f>
        <v>7.4228005907227912E-3</v>
      </c>
      <c r="W68" s="2">
        <f>IFERROR('Revenue per capita'!W68/'Revenue per capita'!$F68,"")</f>
        <v>1.8884031839060383E-2</v>
      </c>
      <c r="X68" s="2">
        <f>IFERROR('Revenue per capita'!X68/'Revenue per capita'!$F68,"")</f>
        <v>1.0389304736322793E-2</v>
      </c>
      <c r="Y68" s="2">
        <f>IFERROR('Revenue per capita'!Y68/'Revenue per capita'!$F68,"")</f>
        <v>1.0413496440404311E-2</v>
      </c>
      <c r="Z68" s="2" t="str">
        <f>IFERROR('Revenue per capita'!Z68/'Revenue per capita'!$F68,"")</f>
        <v/>
      </c>
    </row>
    <row r="69" spans="1:26" x14ac:dyDescent="0.45">
      <c r="A69" s="2" t="s">
        <v>548</v>
      </c>
      <c r="B69" s="2">
        <v>150128</v>
      </c>
      <c r="C69" s="2" t="s">
        <v>508</v>
      </c>
      <c r="D69" s="2">
        <v>47.677683199999997</v>
      </c>
      <c r="E69" s="2">
        <v>-116.78046639999999</v>
      </c>
      <c r="F69" s="2">
        <f>IF('Number of Firms per 1000 Capita'!F69=0,"",SUMIFS(allNAICS!$P:$P,allNAICS!$C:$C,'Percent of Revenue'!$A69,allNAICS!$E:$E,'Percent of Revenue'!F$1)/$B69)</f>
        <v>54.565264307790684</v>
      </c>
      <c r="G69" s="2">
        <f>IFERROR('Revenue per capita'!G69/'Revenue per capita'!$F69,"")</f>
        <v>7.2496142313181284E-3</v>
      </c>
      <c r="H69" s="2">
        <f>IFERROR('Revenue per capita'!H69/'Revenue per capita'!$F69,"")</f>
        <v>8.8955606073127698E-3</v>
      </c>
      <c r="I69" s="2" t="str">
        <f>IFERROR('Revenue per capita'!I69/'Revenue per capita'!$F69,"")</f>
        <v/>
      </c>
      <c r="J69" s="2">
        <f>IFERROR('Revenue per capita'!J69/'Revenue per capita'!$F69,"")</f>
        <v>9.0581570186464136E-2</v>
      </c>
      <c r="K69" s="2">
        <f>IFERROR('Revenue per capita'!K69/'Revenue per capita'!$F69,"")</f>
        <v>0.19497717458206856</v>
      </c>
      <c r="L69" s="2">
        <f>IFERROR('Revenue per capita'!L69/'Revenue per capita'!$F69,"")</f>
        <v>0.10799475527278876</v>
      </c>
      <c r="M69" s="2">
        <f>IFERROR('Revenue per capita'!M69/'Revenue per capita'!$F69,"")</f>
        <v>0.28267969543084603</v>
      </c>
      <c r="N69" s="2">
        <f>IFERROR('Revenue per capita'!N69/'Revenue per capita'!$F69,"")</f>
        <v>1.1974309224281166E-2</v>
      </c>
      <c r="O69" s="2">
        <f>IFERROR('Revenue per capita'!O69/'Revenue per capita'!$F69,"")</f>
        <v>2.3810346124859546E-2</v>
      </c>
      <c r="P69" s="2">
        <f>IFERROR('Revenue per capita'!P69/'Revenue per capita'!$F69,"")</f>
        <v>3.7096700583062699E-2</v>
      </c>
      <c r="Q69" s="2">
        <f>IFERROR('Revenue per capita'!Q69/'Revenue per capita'!$F69,"")</f>
        <v>3.2359547512763376E-2</v>
      </c>
      <c r="R69" s="2">
        <f>IFERROR('Revenue per capita'!R69/'Revenue per capita'!$F69,"")</f>
        <v>4.2273833473743687E-2</v>
      </c>
      <c r="S69" s="2">
        <f>IFERROR('Revenue per capita'!S69/'Revenue per capita'!$F69,"")</f>
        <v>2.2496080639531089E-2</v>
      </c>
      <c r="T69" s="2">
        <f>IFERROR('Revenue per capita'!T69/'Revenue per capita'!$F69,"")</f>
        <v>1.7576990301201778E-3</v>
      </c>
      <c r="U69" s="2">
        <f>IFERROR('Revenue per capita'!U69/'Revenue per capita'!$F69,"")</f>
        <v>7.0022412204475304E-2</v>
      </c>
      <c r="V69" s="2">
        <f>IFERROR('Revenue per capita'!V69/'Revenue per capita'!$F69,"")</f>
        <v>1.2098396608442634E-2</v>
      </c>
      <c r="W69" s="2">
        <f>IFERROR('Revenue per capita'!W69/'Revenue per capita'!$F69,"")</f>
        <v>3.7466989178741347E-2</v>
      </c>
      <c r="X69" s="2">
        <f>IFERROR('Revenue per capita'!X69/'Revenue per capita'!$F69,"")</f>
        <v>1.2070520118561429E-2</v>
      </c>
      <c r="Y69" s="2">
        <f>IFERROR('Revenue per capita'!Y69/'Revenue per capita'!$F69,"")</f>
        <v>4.1947949906194389E-3</v>
      </c>
      <c r="Z69" s="2" t="str">
        <f>IFERROR('Revenue per capita'!Z69/'Revenue per capita'!$F69,"")</f>
        <v/>
      </c>
    </row>
    <row r="70" spans="1:26" x14ac:dyDescent="0.45">
      <c r="A70" s="2" t="s">
        <v>549</v>
      </c>
      <c r="B70" s="2">
        <v>248554</v>
      </c>
      <c r="C70" s="2" t="s">
        <v>445</v>
      </c>
      <c r="D70" s="2">
        <v>30.627977000000001</v>
      </c>
      <c r="E70" s="2">
        <v>-96.334406799999996</v>
      </c>
      <c r="F70" s="2">
        <f>IF('Number of Firms per 1000 Capita'!F70=0,"",SUMIFS(allNAICS!$P:$P,allNAICS!$C:$C,'Percent of Revenue'!$A70,allNAICS!$E:$E,'Percent of Revenue'!F$1)/$B70)</f>
        <v>47.081233856626731</v>
      </c>
      <c r="G70" s="2">
        <f>IFERROR('Revenue per capita'!G70/'Revenue per capita'!$F70,"")</f>
        <v>1.0723892234462001E-3</v>
      </c>
      <c r="H70" s="2">
        <f>IFERROR('Revenue per capita'!H70/'Revenue per capita'!$F70,"")</f>
        <v>2.3138129924253601E-2</v>
      </c>
      <c r="I70" s="2" t="str">
        <f>IFERROR('Revenue per capita'!I70/'Revenue per capita'!$F70,"")</f>
        <v/>
      </c>
      <c r="J70" s="2">
        <f>IFERROR('Revenue per capita'!J70/'Revenue per capita'!$F70,"")</f>
        <v>9.8540048893539664E-2</v>
      </c>
      <c r="K70" s="2">
        <f>IFERROR('Revenue per capita'!K70/'Revenue per capita'!$F70,"")</f>
        <v>0.11383986798290316</v>
      </c>
      <c r="L70" s="2">
        <f>IFERROR('Revenue per capita'!L70/'Revenue per capita'!$F70,"")</f>
        <v>0.10555148235497072</v>
      </c>
      <c r="M70" s="2">
        <f>IFERROR('Revenue per capita'!M70/'Revenue per capita'!$F70,"")</f>
        <v>0.24725522019117058</v>
      </c>
      <c r="N70" s="2">
        <f>IFERROR('Revenue per capita'!N70/'Revenue per capita'!$F70,"")</f>
        <v>4.4664089579138755E-2</v>
      </c>
      <c r="O70" s="2">
        <f>IFERROR('Revenue per capita'!O70/'Revenue per capita'!$F70,"")</f>
        <v>3.2449511859066756E-2</v>
      </c>
      <c r="P70" s="2">
        <f>IFERROR('Revenue per capita'!P70/'Revenue per capita'!$F70,"")</f>
        <v>2.9317147468272544E-2</v>
      </c>
      <c r="Q70" s="2">
        <f>IFERROR('Revenue per capita'!Q70/'Revenue per capita'!$F70,"")</f>
        <v>3.6196200649643968E-2</v>
      </c>
      <c r="R70" s="2">
        <f>IFERROR('Revenue per capita'!R70/'Revenue per capita'!$F70,"")</f>
        <v>5.4021777373232036E-2</v>
      </c>
      <c r="S70" s="2">
        <f>IFERROR('Revenue per capita'!S70/'Revenue per capita'!$F70,"")</f>
        <v>1.6117616882571517E-2</v>
      </c>
      <c r="T70" s="2">
        <f>IFERROR('Revenue per capita'!T70/'Revenue per capita'!$F70,"")</f>
        <v>3.5141607403489741E-3</v>
      </c>
      <c r="U70" s="2">
        <f>IFERROR('Revenue per capita'!U70/'Revenue per capita'!$F70,"")</f>
        <v>0.11000310975623598</v>
      </c>
      <c r="V70" s="2">
        <f>IFERROR('Revenue per capita'!V70/'Revenue per capita'!$F70,"")</f>
        <v>0</v>
      </c>
      <c r="W70" s="2">
        <f>IFERROR('Revenue per capita'!W70/'Revenue per capita'!$F70,"")</f>
        <v>6.4555543197237997E-2</v>
      </c>
      <c r="X70" s="2">
        <f>IFERROR('Revenue per capita'!X70/'Revenue per capita'!$F70,"")</f>
        <v>1.9763703923967594E-2</v>
      </c>
      <c r="Y70" s="2" t="str">
        <f>IFERROR('Revenue per capita'!Y70/'Revenue per capita'!$F70,"")</f>
        <v/>
      </c>
      <c r="Z70" s="2" t="str">
        <f>IFERROR('Revenue per capita'!Z70/'Revenue per capita'!$F70,"")</f>
        <v/>
      </c>
    </row>
    <row r="71" spans="1:26" x14ac:dyDescent="0.45">
      <c r="A71" s="2" t="s">
        <v>550</v>
      </c>
      <c r="B71" s="2">
        <v>698595</v>
      </c>
      <c r="C71" s="2" t="s">
        <v>512</v>
      </c>
      <c r="D71" s="2">
        <v>38.833881599999998</v>
      </c>
      <c r="E71" s="2">
        <v>-104.8213634</v>
      </c>
      <c r="F71" s="2">
        <f>IF('Number of Firms per 1000 Capita'!F71=0,"",SUMIFS(allNAICS!$P:$P,allNAICS!$C:$C,'Percent of Revenue'!$A71,allNAICS!$E:$E,'Percent of Revenue'!F$1)/$B71)</f>
        <v>52.366959397075561</v>
      </c>
      <c r="G71" s="2">
        <f>IFERROR('Revenue per capita'!G71/'Revenue per capita'!$F71,"")</f>
        <v>1.2987783602876524E-4</v>
      </c>
      <c r="H71" s="2">
        <f>IFERROR('Revenue per capita'!H71/'Revenue per capita'!$F71,"")</f>
        <v>5.8222613851034635E-4</v>
      </c>
      <c r="I71" s="2">
        <f>IFERROR('Revenue per capita'!I71/'Revenue per capita'!$F71,"")</f>
        <v>3.8065189282942276E-3</v>
      </c>
      <c r="J71" s="2">
        <f>IFERROR('Revenue per capita'!J71/'Revenue per capita'!$F71,"")</f>
        <v>7.8500745177516512E-2</v>
      </c>
      <c r="K71" s="2">
        <f>IFERROR('Revenue per capita'!K71/'Revenue per capita'!$F71,"")</f>
        <v>9.24069270851825E-2</v>
      </c>
      <c r="L71" s="2">
        <f>IFERROR('Revenue per capita'!L71/'Revenue per capita'!$F71,"")</f>
        <v>8.9368691846546791E-2</v>
      </c>
      <c r="M71" s="2">
        <f>IFERROR('Revenue per capita'!M71/'Revenue per capita'!$F71,"")</f>
        <v>0.2163520369224291</v>
      </c>
      <c r="N71" s="2">
        <f>IFERROR('Revenue per capita'!N71/'Revenue per capita'!$F71,"")</f>
        <v>2.5423270631993514E-2</v>
      </c>
      <c r="O71" s="2">
        <f>IFERROR('Revenue per capita'!O71/'Revenue per capita'!$F71,"")</f>
        <v>6.0348299406249611E-2</v>
      </c>
      <c r="P71" s="2">
        <f>IFERROR('Revenue per capita'!P71/'Revenue per capita'!$F71,"")</f>
        <v>9.5020189962672905E-2</v>
      </c>
      <c r="Q71" s="2">
        <f>IFERROR('Revenue per capita'!Q71/'Revenue per capita'!$F71,"")</f>
        <v>2.9744770282215754E-2</v>
      </c>
      <c r="R71" s="2">
        <f>IFERROR('Revenue per capita'!R71/'Revenue per capita'!$F71,"")</f>
        <v>9.1386960468454265E-2</v>
      </c>
      <c r="S71" s="2">
        <f>IFERROR('Revenue per capita'!S71/'Revenue per capita'!$F71,"")</f>
        <v>6.741439506075414E-2</v>
      </c>
      <c r="T71" s="2">
        <f>IFERROR('Revenue per capita'!T71/'Revenue per capita'!$F71,"")</f>
        <v>1.3110110401926871E-2</v>
      </c>
      <c r="U71" s="2">
        <f>IFERROR('Revenue per capita'!U71/'Revenue per capita'!$F71,"")</f>
        <v>7.2666731633043005E-2</v>
      </c>
      <c r="V71" s="2">
        <f>IFERROR('Revenue per capita'!V71/'Revenue per capita'!$F71,"")</f>
        <v>8.3276679962258002E-3</v>
      </c>
      <c r="W71" s="2">
        <f>IFERROR('Revenue per capita'!W71/'Revenue per capita'!$F71,"")</f>
        <v>4.094089874748616E-2</v>
      </c>
      <c r="X71" s="2">
        <f>IFERROR('Revenue per capita'!X71/'Revenue per capita'!$F71,"")</f>
        <v>1.4469681474469849E-2</v>
      </c>
      <c r="Y71" s="2">
        <f>IFERROR('Revenue per capita'!Y71/'Revenue per capita'!$F71,"")</f>
        <v>0</v>
      </c>
      <c r="Z71" s="2" t="str">
        <f>IFERROR('Revenue per capita'!Z71/'Revenue per capita'!$F71,"")</f>
        <v/>
      </c>
    </row>
    <row r="72" spans="1:26" x14ac:dyDescent="0.45">
      <c r="A72" s="2" t="s">
        <v>551</v>
      </c>
      <c r="B72" s="2">
        <v>174589</v>
      </c>
      <c r="C72" s="2" t="s">
        <v>552</v>
      </c>
      <c r="D72" s="2">
        <v>38.9517053</v>
      </c>
      <c r="E72" s="2">
        <v>-92.334072399999997</v>
      </c>
      <c r="F72" s="2">
        <f>IF('Number of Firms per 1000 Capita'!F72=0,"",SUMIFS(allNAICS!$P:$P,allNAICS!$C:$C,'Percent of Revenue'!$A72,allNAICS!$E:$E,'Percent of Revenue'!F$1)/$B72)</f>
        <v>82.417139682339666</v>
      </c>
      <c r="G72" s="2">
        <f>IFERROR('Revenue per capita'!G72/'Revenue per capita'!$F72,"")</f>
        <v>0</v>
      </c>
      <c r="H72" s="2" t="str">
        <f>IFERROR('Revenue per capita'!H72/'Revenue per capita'!$F72,"")</f>
        <v/>
      </c>
      <c r="I72" s="2">
        <f>IFERROR('Revenue per capita'!I72/'Revenue per capita'!$F72,"")</f>
        <v>0</v>
      </c>
      <c r="J72" s="2">
        <f>IFERROR('Revenue per capita'!J72/'Revenue per capita'!$F72,"")</f>
        <v>0</v>
      </c>
      <c r="K72" s="2">
        <f>IFERROR('Revenue per capita'!K72/'Revenue per capita'!$F72,"")</f>
        <v>0.15217218764633283</v>
      </c>
      <c r="L72" s="2">
        <f>IFERROR('Revenue per capita'!L72/'Revenue per capita'!$F72,"")</f>
        <v>0.11126713947735262</v>
      </c>
      <c r="M72" s="2">
        <f>IFERROR('Revenue per capita'!M72/'Revenue per capita'!$F72,"")</f>
        <v>0.22264858777316779</v>
      </c>
      <c r="N72" s="2">
        <f>IFERROR('Revenue per capita'!N72/'Revenue per capita'!$F72,"")</f>
        <v>1.3161711729048916E-2</v>
      </c>
      <c r="O72" s="2">
        <f>IFERROR('Revenue per capita'!O72/'Revenue per capita'!$F72,"")</f>
        <v>2.4277974364434868E-2</v>
      </c>
      <c r="P72" s="2">
        <f>IFERROR('Revenue per capita'!P72/'Revenue per capita'!$F72,"")</f>
        <v>0.25669672659498016</v>
      </c>
      <c r="Q72" s="2">
        <f>IFERROR('Revenue per capita'!Q72/'Revenue per capita'!$F72,"")</f>
        <v>2.8432737397703439E-2</v>
      </c>
      <c r="R72" s="2">
        <f>IFERROR('Revenue per capita'!R72/'Revenue per capita'!$F72,"")</f>
        <v>3.6548663508544896E-2</v>
      </c>
      <c r="S72" s="2">
        <f>IFERROR('Revenue per capita'!S72/'Revenue per capita'!$F72,"")</f>
        <v>1.122686914393879E-2</v>
      </c>
      <c r="T72" s="2">
        <f>IFERROR('Revenue per capita'!T72/'Revenue per capita'!$F72,"")</f>
        <v>7.6981050112384392E-3</v>
      </c>
      <c r="U72" s="2">
        <f>IFERROR('Revenue per capita'!U72/'Revenue per capita'!$F72,"")</f>
        <v>9.9000384037521677E-2</v>
      </c>
      <c r="V72" s="2">
        <f>IFERROR('Revenue per capita'!V72/'Revenue per capita'!$F72,"")</f>
        <v>2.6851002620232704E-3</v>
      </c>
      <c r="W72" s="2">
        <f>IFERROR('Revenue per capita'!W72/'Revenue per capita'!$F72,"")</f>
        <v>2.4355491478169598E-2</v>
      </c>
      <c r="X72" s="2">
        <f>IFERROR('Revenue per capita'!X72/'Revenue per capita'!$F72,"")</f>
        <v>9.8283215755426648E-3</v>
      </c>
      <c r="Y72" s="2" t="str">
        <f>IFERROR('Revenue per capita'!Y72/'Revenue per capita'!$F72,"")</f>
        <v/>
      </c>
      <c r="Z72" s="2">
        <f>IFERROR('Revenue per capita'!Z72/'Revenue per capita'!$F72,"")</f>
        <v>0</v>
      </c>
    </row>
    <row r="73" spans="1:26" x14ac:dyDescent="0.45">
      <c r="A73" s="2" t="s">
        <v>553</v>
      </c>
      <c r="B73" s="2">
        <v>808377</v>
      </c>
      <c r="C73" s="2" t="s">
        <v>477</v>
      </c>
      <c r="D73" s="2">
        <v>34.000710400000003</v>
      </c>
      <c r="E73" s="2">
        <v>-81.034814400000002</v>
      </c>
      <c r="F73" s="2">
        <f>IF('Number of Firms per 1000 Capita'!F73=0,"",SUMIFS(allNAICS!$P:$P,allNAICS!$C:$C,'Percent of Revenue'!$A73,allNAICS!$E:$E,'Percent of Revenue'!F$1)/$B73)</f>
        <v>85.240672359555006</v>
      </c>
      <c r="G73" s="2">
        <f>IFERROR('Revenue per capita'!G73/'Revenue per capita'!$F73,"")</f>
        <v>1.35542415756343E-3</v>
      </c>
      <c r="H73" s="2" t="str">
        <f>IFERROR('Revenue per capita'!H73/'Revenue per capita'!$F73,"")</f>
        <v/>
      </c>
      <c r="I73" s="2">
        <f>IFERROR('Revenue per capita'!I73/'Revenue per capita'!$F73,"")</f>
        <v>6.0477022288004043E-2</v>
      </c>
      <c r="J73" s="2">
        <f>IFERROR('Revenue per capita'!J73/'Revenue per capita'!$F73,"")</f>
        <v>5.5579467368614612E-2</v>
      </c>
      <c r="K73" s="2">
        <f>IFERROR('Revenue per capita'!K73/'Revenue per capita'!$F73,"")</f>
        <v>0.19503188234475388</v>
      </c>
      <c r="L73" s="2">
        <f>IFERROR('Revenue per capita'!L73/'Revenue per capita'!$F73,"")</f>
        <v>0.19146432121352444</v>
      </c>
      <c r="M73" s="2">
        <f>IFERROR('Revenue per capita'!M73/'Revenue per capita'!$F73,"")</f>
        <v>0.14628914454983807</v>
      </c>
      <c r="N73" s="2">
        <f>IFERROR('Revenue per capita'!N73/'Revenue per capita'!$F73,"")</f>
        <v>2.0158435851508089E-2</v>
      </c>
      <c r="O73" s="2">
        <f>IFERROR('Revenue per capita'!O73/'Revenue per capita'!$F73,"")</f>
        <v>3.5401588183242641E-2</v>
      </c>
      <c r="P73" s="2">
        <f>IFERROR('Revenue per capita'!P73/'Revenue per capita'!$F73,"")</f>
        <v>0.10585718226072177</v>
      </c>
      <c r="Q73" s="2">
        <f>IFERROR('Revenue per capita'!Q73/'Revenue per capita'!$F73,"")</f>
        <v>2.0455520692698848E-2</v>
      </c>
      <c r="R73" s="2">
        <f>IFERROR('Revenue per capita'!R73/'Revenue per capita'!$F73,"")</f>
        <v>4.6925570787184297E-2</v>
      </c>
      <c r="S73" s="2">
        <f>IFERROR('Revenue per capita'!S73/'Revenue per capita'!$F73,"")</f>
        <v>2.3813143225773187E-2</v>
      </c>
      <c r="T73" s="2">
        <f>IFERROR('Revenue per capita'!T73/'Revenue per capita'!$F73,"")</f>
        <v>5.2279608103185217E-3</v>
      </c>
      <c r="U73" s="2">
        <f>IFERROR('Revenue per capita'!U73/'Revenue per capita'!$F73,"")</f>
        <v>5.0475359723110652E-2</v>
      </c>
      <c r="V73" s="2">
        <f>IFERROR('Revenue per capita'!V73/'Revenue per capita'!$F73,"")</f>
        <v>8.295473689238473E-3</v>
      </c>
      <c r="W73" s="2">
        <f>IFERROR('Revenue per capita'!W73/'Revenue per capita'!$F73,"")</f>
        <v>1.9535057573411771E-2</v>
      </c>
      <c r="X73" s="2">
        <f>IFERROR('Revenue per capita'!X73/'Revenue per capita'!$F73,"")</f>
        <v>1.0761899825299175E-2</v>
      </c>
      <c r="Y73" s="2">
        <f>IFERROR('Revenue per capita'!Y73/'Revenue per capita'!$F73,"")</f>
        <v>2.895545455194094E-3</v>
      </c>
      <c r="Z73" s="2" t="str">
        <f>IFERROR('Revenue per capita'!Z73/'Revenue per capita'!$F73,"")</f>
        <v/>
      </c>
    </row>
    <row r="74" spans="1:26" x14ac:dyDescent="0.45">
      <c r="A74" s="2" t="s">
        <v>554</v>
      </c>
      <c r="B74" s="2">
        <v>309979</v>
      </c>
      <c r="C74" s="2" t="s">
        <v>475</v>
      </c>
      <c r="D74" s="2">
        <v>32.4609764</v>
      </c>
      <c r="E74" s="2">
        <v>-84.9877094</v>
      </c>
      <c r="F74" s="2">
        <f>IF('Number of Firms per 1000 Capita'!F74=0,"",SUMIFS(allNAICS!$P:$P,allNAICS!$C:$C,'Percent of Revenue'!$A74,allNAICS!$E:$E,'Percent of Revenue'!F$1)/$B74)</f>
        <v>72.593653118437061</v>
      </c>
      <c r="G74" s="2">
        <f>IFERROR('Revenue per capita'!G74/'Revenue per capita'!$F74,"")</f>
        <v>1.9510498011886181E-3</v>
      </c>
      <c r="H74" s="2" t="str">
        <f>IFERROR('Revenue per capita'!H74/'Revenue per capita'!$F74,"")</f>
        <v/>
      </c>
      <c r="I74" s="2" t="str">
        <f>IFERROR('Revenue per capita'!I74/'Revenue per capita'!$F74,"")</f>
        <v/>
      </c>
      <c r="J74" s="2">
        <f>IFERROR('Revenue per capita'!J74/'Revenue per capita'!$F74,"")</f>
        <v>3.2747293585553137E-2</v>
      </c>
      <c r="K74" s="2">
        <f>IFERROR('Revenue per capita'!K74/'Revenue per capita'!$F74,"")</f>
        <v>0.16281912230074</v>
      </c>
      <c r="L74" s="2">
        <f>IFERROR('Revenue per capita'!L74/'Revenue per capita'!$F74,"")</f>
        <v>9.8406804396250533E-2</v>
      </c>
      <c r="M74" s="2">
        <f>IFERROR('Revenue per capita'!M74/'Revenue per capita'!$F74,"")</f>
        <v>0.19070002290331556</v>
      </c>
      <c r="N74" s="2">
        <f>IFERROR('Revenue per capita'!N74/'Revenue per capita'!$F74,"")</f>
        <v>9.5872254668336356E-3</v>
      </c>
      <c r="O74" s="2">
        <f>IFERROR('Revenue per capita'!O74/'Revenue per capita'!$F74,"")</f>
        <v>1.5173603807503247E-2</v>
      </c>
      <c r="P74" s="2">
        <f>IFERROR('Revenue per capita'!P74/'Revenue per capita'!$F74,"")</f>
        <v>0.32332733689968535</v>
      </c>
      <c r="Q74" s="2">
        <f>IFERROR('Revenue per capita'!Q74/'Revenue per capita'!$F74,"")</f>
        <v>1.6995311424441564E-2</v>
      </c>
      <c r="R74" s="2">
        <f>IFERROR('Revenue per capita'!R74/'Revenue per capita'!$F74,"")</f>
        <v>1.7386033541991013E-2</v>
      </c>
      <c r="S74" s="2">
        <f>IFERROR('Revenue per capita'!S74/'Revenue per capita'!$F74,"")</f>
        <v>1.435846501242251E-2</v>
      </c>
      <c r="T74" s="2">
        <f>IFERROR('Revenue per capita'!T74/'Revenue per capita'!$F74,"")</f>
        <v>2.7470051601196938E-3</v>
      </c>
      <c r="U74" s="2">
        <f>IFERROR('Revenue per capita'!U74/'Revenue per capita'!$F74,"")</f>
        <v>6.5246685061799869E-2</v>
      </c>
      <c r="V74" s="2">
        <f>IFERROR('Revenue per capita'!V74/'Revenue per capita'!$F74,"")</f>
        <v>3.3154997761333433E-3</v>
      </c>
      <c r="W74" s="2">
        <f>IFERROR('Revenue per capita'!W74/'Revenue per capita'!$F74,"")</f>
        <v>3.0779935617333304E-2</v>
      </c>
      <c r="X74" s="2">
        <f>IFERROR('Revenue per capita'!X74/'Revenue per capita'!$F74,"")</f>
        <v>1.036997255825183E-2</v>
      </c>
      <c r="Y74" s="2">
        <f>IFERROR('Revenue per capita'!Y74/'Revenue per capita'!$F74,"")</f>
        <v>4.0886326864367174E-3</v>
      </c>
      <c r="Z74" s="2" t="str">
        <f>IFERROR('Revenue per capita'!Z74/'Revenue per capita'!$F74,"")</f>
        <v/>
      </c>
    </row>
    <row r="75" spans="1:26" x14ac:dyDescent="0.45">
      <c r="A75" s="2" t="s">
        <v>555</v>
      </c>
      <c r="B75" s="2">
        <v>81024</v>
      </c>
      <c r="C75" s="2" t="s">
        <v>506</v>
      </c>
      <c r="D75" s="2">
        <v>39.201440400000003</v>
      </c>
      <c r="E75" s="2">
        <v>-85.921379599999995</v>
      </c>
      <c r="F75" s="2">
        <f>IF('Number of Firms per 1000 Capita'!F75=0,"",SUMIFS(allNAICS!$P:$P,allNAICS!$C:$C,'Percent of Revenue'!$A75,allNAICS!$E:$E,'Percent of Revenue'!F$1)/$B75)</f>
        <v>143.19659607030016</v>
      </c>
      <c r="G75" s="2">
        <f>IFERROR('Revenue per capita'!G75/'Revenue per capita'!$F75,"")</f>
        <v>0</v>
      </c>
      <c r="H75" s="2" t="str">
        <f>IFERROR('Revenue per capita'!H75/'Revenue per capita'!$F75,"")</f>
        <v/>
      </c>
      <c r="I75" s="2" t="str">
        <f>IFERROR('Revenue per capita'!I75/'Revenue per capita'!$F75,"")</f>
        <v/>
      </c>
      <c r="J75" s="2">
        <f>IFERROR('Revenue per capita'!J75/'Revenue per capita'!$F75,"")</f>
        <v>2.2537449265086155E-2</v>
      </c>
      <c r="K75" s="2">
        <f>IFERROR('Revenue per capita'!K75/'Revenue per capita'!$F75,"")</f>
        <v>0.61517917351203477</v>
      </c>
      <c r="L75" s="2">
        <f>IFERROR('Revenue per capita'!L75/'Revenue per capita'!$F75,"")</f>
        <v>0.12648878760688367</v>
      </c>
      <c r="M75" s="2">
        <f>IFERROR('Revenue per capita'!M75/'Revenue per capita'!$F75,"")</f>
        <v>9.1773588422662714E-2</v>
      </c>
      <c r="N75" s="2">
        <f>IFERROR('Revenue per capita'!N75/'Revenue per capita'!$F75,"")</f>
        <v>1.8272427070560131E-2</v>
      </c>
      <c r="O75" s="2">
        <f>IFERROR('Revenue per capita'!O75/'Revenue per capita'!$F75,"")</f>
        <v>9.1880220830508376E-3</v>
      </c>
      <c r="P75" s="2">
        <f>IFERROR('Revenue per capita'!P75/'Revenue per capita'!$F75,"")</f>
        <v>1.5100684019027531E-2</v>
      </c>
      <c r="Q75" s="2">
        <f>IFERROR('Revenue per capita'!Q75/'Revenue per capita'!$F75,"")</f>
        <v>8.1415259673213222E-3</v>
      </c>
      <c r="R75" s="2">
        <f>IFERROR('Revenue per capita'!R75/'Revenue per capita'!$F75,"")</f>
        <v>3.4912930572891063E-2</v>
      </c>
      <c r="S75" s="2">
        <f>IFERROR('Revenue per capita'!S75/'Revenue per capita'!$F75,"")</f>
        <v>2.2461609591982557E-2</v>
      </c>
      <c r="T75" s="2">
        <f>IFERROR('Revenue per capita'!T75/'Revenue per capita'!$F75,"")</f>
        <v>1.3717843521738572E-3</v>
      </c>
      <c r="U75" s="2">
        <f>IFERROR('Revenue per capita'!U75/'Revenue per capita'!$F75,"")</f>
        <v>1.9958534887163357E-2</v>
      </c>
      <c r="V75" s="2">
        <f>IFERROR('Revenue per capita'!V75/'Revenue per capita'!$F75,"")</f>
        <v>8.1084489050761406E-4</v>
      </c>
      <c r="W75" s="2">
        <f>IFERROR('Revenue per capita'!W75/'Revenue per capita'!$F75,"")</f>
        <v>1.3802637758654401E-2</v>
      </c>
      <c r="X75" s="2">
        <f>IFERROR('Revenue per capita'!X75/'Revenue per capita'!$F75,"")</f>
        <v>0</v>
      </c>
      <c r="Y75" s="2" t="str">
        <f>IFERROR('Revenue per capita'!Y75/'Revenue per capita'!$F75,"")</f>
        <v/>
      </c>
      <c r="Z75" s="2" t="str">
        <f>IFERROR('Revenue per capita'!Z75/'Revenue per capita'!$F75,"")</f>
        <v/>
      </c>
    </row>
    <row r="76" spans="1:26" x14ac:dyDescent="0.45">
      <c r="A76" s="2" t="s">
        <v>556</v>
      </c>
      <c r="B76" s="2">
        <v>2023695</v>
      </c>
      <c r="C76" s="2" t="s">
        <v>447</v>
      </c>
      <c r="D76" s="2">
        <v>39.961175500000003</v>
      </c>
      <c r="E76" s="2">
        <v>-82.998794200000006</v>
      </c>
      <c r="F76" s="2">
        <f>IF('Number of Firms per 1000 Capita'!F76=0,"",SUMIFS(allNAICS!$P:$P,allNAICS!$C:$C,'Percent of Revenue'!$A76,allNAICS!$E:$E,'Percent of Revenue'!F$1)/$B76)</f>
        <v>116.28066680008598</v>
      </c>
      <c r="G76" s="2">
        <f>IFERROR('Revenue per capita'!G76/'Revenue per capita'!$F76,"")</f>
        <v>1.2484998103367344E-4</v>
      </c>
      <c r="H76" s="2">
        <f>IFERROR('Revenue per capita'!H76/'Revenue per capita'!$F76,"")</f>
        <v>7.8447383501324241E-4</v>
      </c>
      <c r="I76" s="2">
        <f>IFERROR('Revenue per capita'!I76/'Revenue per capita'!$F76,"")</f>
        <v>2.6109628907431182E-2</v>
      </c>
      <c r="J76" s="2">
        <f>IFERROR('Revenue per capita'!J76/'Revenue per capita'!$F76,"")</f>
        <v>3.5890593747863624E-2</v>
      </c>
      <c r="K76" s="2">
        <f>IFERROR('Revenue per capita'!K76/'Revenue per capita'!$F76,"")</f>
        <v>0.14067817851854234</v>
      </c>
      <c r="L76" s="2">
        <f>IFERROR('Revenue per capita'!L76/'Revenue per capita'!$F76,"")</f>
        <v>0.23436433534566367</v>
      </c>
      <c r="M76" s="2">
        <f>IFERROR('Revenue per capita'!M76/'Revenue per capita'!$F76,"")</f>
        <v>0.13961471624774635</v>
      </c>
      <c r="N76" s="2">
        <f>IFERROR('Revenue per capita'!N76/'Revenue per capita'!$F76,"")</f>
        <v>3.9715846049770014E-2</v>
      </c>
      <c r="O76" s="2">
        <f>IFERROR('Revenue per capita'!O76/'Revenue per capita'!$F76,"")</f>
        <v>3.1918321127231593E-2</v>
      </c>
      <c r="P76" s="2">
        <f>IFERROR('Revenue per capita'!P76/'Revenue per capita'!$F76,"")</f>
        <v>0.16718983124930814</v>
      </c>
      <c r="Q76" s="2">
        <f>IFERROR('Revenue per capita'!Q76/'Revenue per capita'!$F76,"")</f>
        <v>2.0126956694318594E-2</v>
      </c>
      <c r="R76" s="2">
        <f>IFERROR('Revenue per capita'!R76/'Revenue per capita'!$F76,"")</f>
        <v>4.2774133006463995E-2</v>
      </c>
      <c r="S76" s="2">
        <f>IFERROR('Revenue per capita'!S76/'Revenue per capita'!$F76,"")</f>
        <v>2.0597327372378162E-2</v>
      </c>
      <c r="T76" s="2">
        <f>IFERROR('Revenue per capita'!T76/'Revenue per capita'!$F76,"")</f>
        <v>4.9968082490552757E-3</v>
      </c>
      <c r="U76" s="2">
        <f>IFERROR('Revenue per capita'!U76/'Revenue per capita'!$F76,"")</f>
        <v>5.1243053267629637E-2</v>
      </c>
      <c r="V76" s="2">
        <f>IFERROR('Revenue per capita'!V76/'Revenue per capita'!$F76,"")</f>
        <v>4.3854304835972795E-3</v>
      </c>
      <c r="W76" s="2">
        <f>IFERROR('Revenue per capita'!W76/'Revenue per capita'!$F76,"")</f>
        <v>1.909434251271298E-2</v>
      </c>
      <c r="X76" s="2">
        <f>IFERROR('Revenue per capita'!X76/'Revenue per capita'!$F76,"")</f>
        <v>9.1570506563063789E-3</v>
      </c>
      <c r="Y76" s="2">
        <f>IFERROR('Revenue per capita'!Y76/'Revenue per capita'!$F76,"")</f>
        <v>1.1234122747933846E-2</v>
      </c>
      <c r="Z76" s="2" t="str">
        <f>IFERROR('Revenue per capita'!Z76/'Revenue per capita'!$F76,"")</f>
        <v/>
      </c>
    </row>
    <row r="77" spans="1:26" x14ac:dyDescent="0.45">
      <c r="A77" s="2" t="s">
        <v>557</v>
      </c>
      <c r="B77" s="2">
        <v>450183</v>
      </c>
      <c r="C77" s="2" t="s">
        <v>445</v>
      </c>
      <c r="D77" s="2">
        <v>27.800582800000001</v>
      </c>
      <c r="E77" s="2">
        <v>-97.396381000000005</v>
      </c>
      <c r="F77" s="2">
        <f>IF('Number of Firms per 1000 Capita'!F77=0,"",SUMIFS(allNAICS!$P:$P,allNAICS!$C:$C,'Percent of Revenue'!$A77,allNAICS!$E:$E,'Percent of Revenue'!F$1)/$B77)</f>
        <v>168.02096258632599</v>
      </c>
      <c r="G77" s="2">
        <f>IFERROR('Revenue per capita'!G77/'Revenue per capita'!$F77,"")</f>
        <v>4.1667251428385312E-4</v>
      </c>
      <c r="H77" s="2">
        <f>IFERROR('Revenue per capita'!H77/'Revenue per capita'!$F77,"")</f>
        <v>3.104698121286377E-2</v>
      </c>
      <c r="I77" s="2">
        <f>IFERROR('Revenue per capita'!I77/'Revenue per capita'!$F77,"")</f>
        <v>8.9480326453269688E-3</v>
      </c>
      <c r="J77" s="2">
        <f>IFERROR('Revenue per capita'!J77/'Revenue per capita'!$F77,"")</f>
        <v>2.5328753038223288E-2</v>
      </c>
      <c r="K77" s="2">
        <f>IFERROR('Revenue per capita'!K77/'Revenue per capita'!$F77,"")</f>
        <v>0.60889521873221719</v>
      </c>
      <c r="L77" s="2">
        <f>IFERROR('Revenue per capita'!L77/'Revenue per capita'!$F77,"")</f>
        <v>8.4384545131732908E-2</v>
      </c>
      <c r="M77" s="2">
        <f>IFERROR('Revenue per capita'!M77/'Revenue per capita'!$F77,"")</f>
        <v>0.10552858001936731</v>
      </c>
      <c r="N77" s="2">
        <f>IFERROR('Revenue per capita'!N77/'Revenue per capita'!$F77,"")</f>
        <v>1.4978007222094088E-2</v>
      </c>
      <c r="O77" s="2">
        <f>IFERROR('Revenue per capita'!O77/'Revenue per capita'!$F77,"")</f>
        <v>7.6724885984704744E-3</v>
      </c>
      <c r="P77" s="2">
        <f>IFERROR('Revenue per capita'!P77/'Revenue per capita'!$F77,"")</f>
        <v>1.5001759581111126E-2</v>
      </c>
      <c r="Q77" s="2">
        <f>IFERROR('Revenue per capita'!Q77/'Revenue per capita'!$F77,"")</f>
        <v>1.1746296207540009E-2</v>
      </c>
      <c r="R77" s="2">
        <f>IFERROR('Revenue per capita'!R77/'Revenue per capita'!$F77,"")</f>
        <v>1.1018248007992655E-2</v>
      </c>
      <c r="S77" s="2">
        <f>IFERROR('Revenue per capita'!S77/'Revenue per capita'!$F77,"")</f>
        <v>8.4905283165455959E-3</v>
      </c>
      <c r="T77" s="2">
        <f>IFERROR('Revenue per capita'!T77/'Revenue per capita'!$F77,"")</f>
        <v>1.6414813104417435E-3</v>
      </c>
      <c r="U77" s="2">
        <f>IFERROR('Revenue per capita'!U77/'Revenue per capita'!$F77,"")</f>
        <v>4.0851277132833409E-2</v>
      </c>
      <c r="V77" s="2">
        <f>IFERROR('Revenue per capita'!V77/'Revenue per capita'!$F77,"")</f>
        <v>1.9907363151855954E-3</v>
      </c>
      <c r="W77" s="2">
        <f>IFERROR('Revenue per capita'!W77/'Revenue per capita'!$F77,"")</f>
        <v>1.4850718939156623E-2</v>
      </c>
      <c r="X77" s="2">
        <f>IFERROR('Revenue per capita'!X77/'Revenue per capita'!$F77,"")</f>
        <v>7.209675074613388E-3</v>
      </c>
      <c r="Y77" s="2" t="str">
        <f>IFERROR('Revenue per capita'!Y77/'Revenue per capita'!$F77,"")</f>
        <v/>
      </c>
      <c r="Z77" s="2" t="str">
        <f>IFERROR('Revenue per capita'!Z77/'Revenue per capita'!$F77,"")</f>
        <v/>
      </c>
    </row>
    <row r="78" spans="1:26" x14ac:dyDescent="0.45">
      <c r="A78" s="2" t="s">
        <v>558</v>
      </c>
      <c r="B78" s="2">
        <v>88249</v>
      </c>
      <c r="C78" s="2" t="s">
        <v>494</v>
      </c>
      <c r="D78" s="2">
        <v>44.564565899999998</v>
      </c>
      <c r="E78" s="2">
        <v>-123.2620435</v>
      </c>
      <c r="F78" s="2">
        <f>IF('Number of Firms per 1000 Capita'!F78=0,"",SUMIFS(allNAICS!$P:$P,allNAICS!$C:$C,'Percent of Revenue'!$A78,allNAICS!$E:$E,'Percent of Revenue'!F$1)/$B78)</f>
        <v>38.736302960940066</v>
      </c>
      <c r="G78" s="2">
        <f>IFERROR('Revenue per capita'!G78/'Revenue per capita'!$F78,"")</f>
        <v>1.0614283798426523E-2</v>
      </c>
      <c r="H78" s="2" t="str">
        <f>IFERROR('Revenue per capita'!H78/'Revenue per capita'!$F78,"")</f>
        <v/>
      </c>
      <c r="I78" s="2" t="str">
        <f>IFERROR('Revenue per capita'!I78/'Revenue per capita'!$F78,"")</f>
        <v/>
      </c>
      <c r="J78" s="2">
        <f>IFERROR('Revenue per capita'!J78/'Revenue per capita'!$F78,"")</f>
        <v>4.5024216968849666E-2</v>
      </c>
      <c r="K78" s="2">
        <f>IFERROR('Revenue per capita'!K78/'Revenue per capita'!$F78,"")</f>
        <v>0.11496443707563933</v>
      </c>
      <c r="L78" s="2">
        <f>IFERROR('Revenue per capita'!L78/'Revenue per capita'!$F78,"")</f>
        <v>0.13651344483859906</v>
      </c>
      <c r="M78" s="2">
        <f>IFERROR('Revenue per capita'!M78/'Revenue per capita'!$F78,"")</f>
        <v>0.19059573387325526</v>
      </c>
      <c r="N78" s="2">
        <f>IFERROR('Revenue per capita'!N78/'Revenue per capita'!$F78,"")</f>
        <v>3.2265357688368385E-2</v>
      </c>
      <c r="O78" s="2">
        <f>IFERROR('Revenue per capita'!O78/'Revenue per capita'!$F78,"")</f>
        <v>4.1670869971314681E-2</v>
      </c>
      <c r="P78" s="2">
        <f>IFERROR('Revenue per capita'!P78/'Revenue per capita'!$F78,"")</f>
        <v>3.0793113147422658E-2</v>
      </c>
      <c r="Q78" s="2">
        <f>IFERROR('Revenue per capita'!Q78/'Revenue per capita'!$F78,"")</f>
        <v>3.6536409717170024E-2</v>
      </c>
      <c r="R78" s="2">
        <f>IFERROR('Revenue per capita'!R78/'Revenue per capita'!$F78,"")</f>
        <v>7.7547410309390927E-2</v>
      </c>
      <c r="S78" s="2">
        <f>IFERROR('Revenue per capita'!S78/'Revenue per capita'!$F78,"")</f>
        <v>2.460683771841855E-2</v>
      </c>
      <c r="T78" s="2">
        <f>IFERROR('Revenue per capita'!T78/'Revenue per capita'!$F78,"")</f>
        <v>1.539329283127876E-2</v>
      </c>
      <c r="U78" s="2">
        <f>IFERROR('Revenue per capita'!U78/'Revenue per capita'!$F78,"")</f>
        <v>0.16984278255998464</v>
      </c>
      <c r="V78" s="2">
        <f>IFERROR('Revenue per capita'!V78/'Revenue per capita'!$F78,"")</f>
        <v>6.3019899334315239E-3</v>
      </c>
      <c r="W78" s="2">
        <f>IFERROR('Revenue per capita'!W78/'Revenue per capita'!$F78,"")</f>
        <v>4.6469461458762323E-2</v>
      </c>
      <c r="X78" s="2">
        <f>IFERROR('Revenue per capita'!X78/'Revenue per capita'!$F78,"")</f>
        <v>2.0860358109687858E-2</v>
      </c>
      <c r="Y78" s="2" t="str">
        <f>IFERROR('Revenue per capita'!Y78/'Revenue per capita'!$F78,"")</f>
        <v/>
      </c>
      <c r="Z78" s="2" t="str">
        <f>IFERROR('Revenue per capita'!Z78/'Revenue per capita'!$F78,"")</f>
        <v/>
      </c>
    </row>
    <row r="79" spans="1:26" x14ac:dyDescent="0.45">
      <c r="A79" s="2" t="s">
        <v>559</v>
      </c>
      <c r="B79" s="2">
        <v>261048</v>
      </c>
      <c r="C79" s="2" t="s">
        <v>526</v>
      </c>
      <c r="D79" s="2">
        <v>30.7541808</v>
      </c>
      <c r="E79" s="2">
        <v>-86.572799500000002</v>
      </c>
      <c r="F79" s="2">
        <f>IF('Number of Firms per 1000 Capita'!F79=0,"",SUMIFS(allNAICS!$P:$P,allNAICS!$C:$C,'Percent of Revenue'!$A79,allNAICS!$E:$E,'Percent of Revenue'!F$1)/$B79)</f>
        <v>48.529174711164231</v>
      </c>
      <c r="G79" s="2">
        <f>IFERROR('Revenue per capita'!G79/'Revenue per capita'!$F79,"")</f>
        <v>0</v>
      </c>
      <c r="H79" s="2" t="str">
        <f>IFERROR('Revenue per capita'!H79/'Revenue per capita'!$F79,"")</f>
        <v/>
      </c>
      <c r="I79" s="2" t="str">
        <f>IFERROR('Revenue per capita'!I79/'Revenue per capita'!$F79,"")</f>
        <v/>
      </c>
      <c r="J79" s="2">
        <f>IFERROR('Revenue per capita'!J79/'Revenue per capita'!$F79,"")</f>
        <v>0.10599554970433608</v>
      </c>
      <c r="K79" s="2">
        <f>IFERROR('Revenue per capita'!K79/'Revenue per capita'!$F79,"")</f>
        <v>4.8940806506887272E-2</v>
      </c>
      <c r="L79" s="2">
        <f>IFERROR('Revenue per capita'!L79/'Revenue per capita'!$F79,"")</f>
        <v>0.14054588387798819</v>
      </c>
      <c r="M79" s="2">
        <f>IFERROR('Revenue per capita'!M79/'Revenue per capita'!$F79,"")</f>
        <v>0.25921133476430558</v>
      </c>
      <c r="N79" s="2">
        <f>IFERROR('Revenue per capita'!N79/'Revenue per capita'!$F79,"")</f>
        <v>2.0303911898534806E-2</v>
      </c>
      <c r="O79" s="2">
        <f>IFERROR('Revenue per capita'!O79/'Revenue per capita'!$F79,"")</f>
        <v>1.7489315082924339E-2</v>
      </c>
      <c r="P79" s="2">
        <f>IFERROR('Revenue per capita'!P79/'Revenue per capita'!$F79,"")</f>
        <v>3.5213815572887247E-2</v>
      </c>
      <c r="Q79" s="2">
        <f>IFERROR('Revenue per capita'!Q79/'Revenue per capita'!$F79,"")</f>
        <v>4.3745449254713596E-2</v>
      </c>
      <c r="R79" s="2">
        <f>IFERROR('Revenue per capita'!R79/'Revenue per capita'!$F79,"")</f>
        <v>7.8676865689139036E-2</v>
      </c>
      <c r="S79" s="2">
        <f>IFERROR('Revenue per capita'!S79/'Revenue per capita'!$F79,"")</f>
        <v>4.0614327729459547E-2</v>
      </c>
      <c r="T79" s="2">
        <f>IFERROR('Revenue per capita'!T79/'Revenue per capita'!$F79,"")</f>
        <v>2.461617966398598E-3</v>
      </c>
      <c r="U79" s="2">
        <f>IFERROR('Revenue per capita'!U79/'Revenue per capita'!$F79,"")</f>
        <v>0.11087582756517506</v>
      </c>
      <c r="V79" s="2">
        <f>IFERROR('Revenue per capita'!V79/'Revenue per capita'!$F79,"")</f>
        <v>6.3814015155286615E-3</v>
      </c>
      <c r="W79" s="2">
        <f>IFERROR('Revenue per capita'!W79/'Revenue per capita'!$F79,"")</f>
        <v>7.671540815307272E-2</v>
      </c>
      <c r="X79" s="2">
        <f>IFERROR('Revenue per capita'!X79/'Revenue per capita'!$F79,"")</f>
        <v>1.2828484718649523E-2</v>
      </c>
      <c r="Y79" s="2" t="str">
        <f>IFERROR('Revenue per capita'!Y79/'Revenue per capita'!$F79,"")</f>
        <v/>
      </c>
      <c r="Z79" s="2" t="str">
        <f>IFERROR('Revenue per capita'!Z79/'Revenue per capita'!$F79,"")</f>
        <v/>
      </c>
    </row>
    <row r="80" spans="1:26" x14ac:dyDescent="0.45">
      <c r="A80" s="2" t="s">
        <v>560</v>
      </c>
      <c r="B80" s="2">
        <v>100012</v>
      </c>
      <c r="C80" s="2" t="s">
        <v>535</v>
      </c>
      <c r="D80" s="2">
        <v>39.652865400000003</v>
      </c>
      <c r="E80" s="2">
        <v>-78.762518499999999</v>
      </c>
      <c r="F80" s="2">
        <f>IF('Number of Firms per 1000 Capita'!F80=0,"",SUMIFS(allNAICS!$P:$P,allNAICS!$C:$C,'Percent of Revenue'!$A80,allNAICS!$E:$E,'Percent of Revenue'!F$1)/$B80)</f>
        <v>52.681568211814579</v>
      </c>
      <c r="G80" s="2" t="str">
        <f>IFERROR('Revenue per capita'!G80/'Revenue per capita'!$F80,"")</f>
        <v/>
      </c>
      <c r="H80" s="2" t="str">
        <f>IFERROR('Revenue per capita'!H80/'Revenue per capita'!$F80,"")</f>
        <v/>
      </c>
      <c r="I80" s="2">
        <f>IFERROR('Revenue per capita'!I80/'Revenue per capita'!$F80,"")</f>
        <v>1.6464196963185899E-2</v>
      </c>
      <c r="J80" s="2">
        <f>IFERROR('Revenue per capita'!J80/'Revenue per capita'!$F80,"")</f>
        <v>3.5535901789978244E-2</v>
      </c>
      <c r="K80" s="2">
        <f>IFERROR('Revenue per capita'!K80/'Revenue per capita'!$F80,"")</f>
        <v>0.30014442650257178</v>
      </c>
      <c r="L80" s="2">
        <f>IFERROR('Revenue per capita'!L80/'Revenue per capita'!$F80,"")</f>
        <v>4.2442258330562331E-2</v>
      </c>
      <c r="M80" s="2">
        <f>IFERROR('Revenue per capita'!M80/'Revenue per capita'!$F80,"")</f>
        <v>0.26392786081358721</v>
      </c>
      <c r="N80" s="2">
        <f>IFERROR('Revenue per capita'!N80/'Revenue per capita'!$F80,"")</f>
        <v>1.5840046105383514E-2</v>
      </c>
      <c r="O80" s="2">
        <f>IFERROR('Revenue per capita'!O80/'Revenue per capita'!$F80,"")</f>
        <v>3.8936521003177849E-2</v>
      </c>
      <c r="P80" s="2">
        <f>IFERROR('Revenue per capita'!P80/'Revenue per capita'!$F80,"")</f>
        <v>6.1270166283355229E-2</v>
      </c>
      <c r="Q80" s="2">
        <f>IFERROR('Revenue per capita'!Q80/'Revenue per capita'!$F80,"")</f>
        <v>1.6596317895693512E-2</v>
      </c>
      <c r="R80" s="2">
        <f>IFERROR('Revenue per capita'!R80/'Revenue per capita'!$F80,"")</f>
        <v>8.6665545406782018E-3</v>
      </c>
      <c r="S80" s="2">
        <f>IFERROR('Revenue per capita'!S80/'Revenue per capita'!$F80,"")</f>
        <v>2.6650238666338512E-2</v>
      </c>
      <c r="T80" s="2">
        <f>IFERROR('Revenue per capita'!T80/'Revenue per capita'!$F80,"")</f>
        <v>3.5419982548464267E-3</v>
      </c>
      <c r="U80" s="2">
        <f>IFERROR('Revenue per capita'!U80/'Revenue per capita'!$F80,"")</f>
        <v>0.1316198373504526</v>
      </c>
      <c r="V80" s="2">
        <f>IFERROR('Revenue per capita'!V80/'Revenue per capita'!$F80,"")</f>
        <v>2.6262169591586225E-3</v>
      </c>
      <c r="W80" s="2">
        <f>IFERROR('Revenue per capita'!W80/'Revenue per capita'!$F80,"")</f>
        <v>2.3335064085402969E-2</v>
      </c>
      <c r="X80" s="2">
        <f>IFERROR('Revenue per capita'!X80/'Revenue per capita'!$F80,"")</f>
        <v>1.2402394455627038E-2</v>
      </c>
      <c r="Y80" s="2" t="str">
        <f>IFERROR('Revenue per capita'!Y80/'Revenue per capita'!$F80,"")</f>
        <v/>
      </c>
      <c r="Z80" s="2" t="str">
        <f>IFERROR('Revenue per capita'!Z80/'Revenue per capita'!$F80,"")</f>
        <v/>
      </c>
    </row>
    <row r="81" spans="1:26" x14ac:dyDescent="0.45">
      <c r="A81" s="2" t="s">
        <v>561</v>
      </c>
      <c r="B81" s="2">
        <v>7104415</v>
      </c>
      <c r="C81" s="2" t="s">
        <v>445</v>
      </c>
      <c r="D81" s="2">
        <v>32.780139900000002</v>
      </c>
      <c r="E81" s="2">
        <v>-96.800451100000004</v>
      </c>
      <c r="F81" s="2">
        <f>IF('Number of Firms per 1000 Capita'!F81=0,"",SUMIFS(allNAICS!$P:$P,allNAICS!$C:$C,'Percent of Revenue'!$A81,allNAICS!$E:$E,'Percent of Revenue'!F$1)/$B81)</f>
        <v>125.93549954500124</v>
      </c>
      <c r="G81" s="2">
        <f>IFERROR('Revenue per capita'!G81/'Revenue per capita'!$F81,"")</f>
        <v>1.713885479656773E-4</v>
      </c>
      <c r="H81" s="2">
        <f>IFERROR('Revenue per capita'!H81/'Revenue per capita'!$F81,"")</f>
        <v>7.5627447549198434E-3</v>
      </c>
      <c r="I81" s="2">
        <f>IFERROR('Revenue per capita'!I81/'Revenue per capita'!$F81,"")</f>
        <v>1.0700909629341634E-2</v>
      </c>
      <c r="J81" s="2">
        <f>IFERROR('Revenue per capita'!J81/'Revenue per capita'!$F81,"")</f>
        <v>4.6843044875658241E-2</v>
      </c>
      <c r="K81" s="2">
        <f>IFERROR('Revenue per capita'!K81/'Revenue per capita'!$F81,"")</f>
        <v>0.12362234136170894</v>
      </c>
      <c r="L81" s="2">
        <f>IFERROR('Revenue per capita'!L81/'Revenue per capita'!$F81,"")</f>
        <v>0.29197052281052693</v>
      </c>
      <c r="M81" s="2">
        <f>IFERROR('Revenue per capita'!M81/'Revenue per capita'!$F81,"")</f>
        <v>0.11696986571733367</v>
      </c>
      <c r="N81" s="2">
        <f>IFERROR('Revenue per capita'!N81/'Revenue per capita'!$F81,"")</f>
        <v>3.2592484061874323E-2</v>
      </c>
      <c r="O81" s="2">
        <f>IFERROR('Revenue per capita'!O81/'Revenue per capita'!$F81,"")</f>
        <v>4.2159841429944236E-2</v>
      </c>
      <c r="P81" s="2">
        <f>IFERROR('Revenue per capita'!P81/'Revenue per capita'!$F81,"")</f>
        <v>0.13109151264811295</v>
      </c>
      <c r="Q81" s="2">
        <f>IFERROR('Revenue per capita'!Q81/'Revenue per capita'!$F81,"")</f>
        <v>2.1382419417629406E-2</v>
      </c>
      <c r="R81" s="2">
        <f>IFERROR('Revenue per capita'!R81/'Revenue per capita'!$F81,"")</f>
        <v>5.4251476116995059E-2</v>
      </c>
      <c r="S81" s="2">
        <f>IFERROR('Revenue per capita'!S81/'Revenue per capita'!$F81,"")</f>
        <v>2.5669883765433756E-2</v>
      </c>
      <c r="T81" s="2">
        <f>IFERROR('Revenue per capita'!T81/'Revenue per capita'!$F81,"")</f>
        <v>4.4818383040360083E-3</v>
      </c>
      <c r="U81" s="2">
        <f>IFERROR('Revenue per capita'!U81/'Revenue per capita'!$F81,"")</f>
        <v>4.3467065691118779E-2</v>
      </c>
      <c r="V81" s="2">
        <f>IFERROR('Revenue per capita'!V81/'Revenue per capita'!$F81,"")</f>
        <v>4.4610256958511861E-3</v>
      </c>
      <c r="W81" s="2">
        <f>IFERROR('Revenue per capita'!W81/'Revenue per capita'!$F81,"")</f>
        <v>1.8987064923217251E-2</v>
      </c>
      <c r="X81" s="2">
        <f>IFERROR('Revenue per capita'!X81/'Revenue per capita'!$F81,"")</f>
        <v>9.9371145160378656E-3</v>
      </c>
      <c r="Y81" s="2">
        <f>IFERROR('Revenue per capita'!Y81/'Revenue per capita'!$F81,"")</f>
        <v>1.3656642006414027E-2</v>
      </c>
      <c r="Z81" s="2">
        <f>IFERROR('Revenue per capita'!Z81/'Revenue per capita'!$F81,"")</f>
        <v>2.0813725880337563E-5</v>
      </c>
    </row>
    <row r="82" spans="1:26" x14ac:dyDescent="0.45">
      <c r="A82" s="2" t="s">
        <v>562</v>
      </c>
      <c r="B82" s="2">
        <v>143407</v>
      </c>
      <c r="C82" s="2" t="s">
        <v>449</v>
      </c>
      <c r="D82" s="2">
        <v>34.7698021</v>
      </c>
      <c r="E82" s="2">
        <v>-84.970222800000002</v>
      </c>
      <c r="F82" s="2">
        <f>IF('Number of Firms per 1000 Capita'!F82=0,"",SUMIFS(allNAICS!$P:$P,allNAICS!$C:$C,'Percent of Revenue'!$A82,allNAICS!$E:$E,'Percent of Revenue'!F$1)/$B82)</f>
        <v>95.503218113481211</v>
      </c>
      <c r="G82" s="2">
        <f>IFERROR('Revenue per capita'!G82/'Revenue per capita'!$F82,"")</f>
        <v>0</v>
      </c>
      <c r="H82" s="2" t="str">
        <f>IFERROR('Revenue per capita'!H82/'Revenue per capita'!$F82,"")</f>
        <v/>
      </c>
      <c r="I82" s="2" t="str">
        <f>IFERROR('Revenue per capita'!I82/'Revenue per capita'!$F82,"")</f>
        <v/>
      </c>
      <c r="J82" s="2">
        <f>IFERROR('Revenue per capita'!J82/'Revenue per capita'!$F82,"")</f>
        <v>1.0806521545362116E-2</v>
      </c>
      <c r="K82" s="2">
        <f>IFERROR('Revenue per capita'!K82/'Revenue per capita'!$F82,"")</f>
        <v>0.52493175249913504</v>
      </c>
      <c r="L82" s="2">
        <f>IFERROR('Revenue per capita'!L82/'Revenue per capita'!$F82,"")</f>
        <v>0.18348954344045962</v>
      </c>
      <c r="M82" s="2">
        <f>IFERROR('Revenue per capita'!M82/'Revenue per capita'!$F82,"")</f>
        <v>0.10524164978419136</v>
      </c>
      <c r="N82" s="2">
        <f>IFERROR('Revenue per capita'!N82/'Revenue per capita'!$F82,"")</f>
        <v>4.0198042388231964E-2</v>
      </c>
      <c r="O82" s="2">
        <f>IFERROR('Revenue per capita'!O82/'Revenue per capita'!$F82,"")</f>
        <v>1.452701120512925E-2</v>
      </c>
      <c r="P82" s="2">
        <f>IFERROR('Revenue per capita'!P82/'Revenue per capita'!$F82,"")</f>
        <v>1.6710478011992221E-2</v>
      </c>
      <c r="Q82" s="2">
        <f>IFERROR('Revenue per capita'!Q82/'Revenue per capita'!$F82,"")</f>
        <v>1.2548702353273537E-2</v>
      </c>
      <c r="R82" s="2">
        <f>IFERROR('Revenue per capita'!R82/'Revenue per capita'!$F82,"")</f>
        <v>1.2281302073183075E-2</v>
      </c>
      <c r="S82" s="2">
        <f>IFERROR('Revenue per capita'!S82/'Revenue per capita'!$F82,"")</f>
        <v>1.0159624370589595E-2</v>
      </c>
      <c r="T82" s="2">
        <f>IFERROR('Revenue per capita'!T82/'Revenue per capita'!$F82,"")</f>
        <v>2.3922505283799318E-4</v>
      </c>
      <c r="U82" s="2">
        <f>IFERROR('Revenue per capita'!U82/'Revenue per capita'!$F82,"")</f>
        <v>4.7269193523776711E-2</v>
      </c>
      <c r="V82" s="2">
        <f>IFERROR('Revenue per capita'!V82/'Revenue per capita'!$F82,"")</f>
        <v>8.9186302458420762E-4</v>
      </c>
      <c r="W82" s="2">
        <f>IFERROR('Revenue per capita'!W82/'Revenue per capita'!$F82,"")</f>
        <v>1.4908169909461588E-2</v>
      </c>
      <c r="X82" s="2">
        <f>IFERROR('Revenue per capita'!X82/'Revenue per capita'!$F82,"")</f>
        <v>5.7969208177916362E-3</v>
      </c>
      <c r="Y82" s="2" t="str">
        <f>IFERROR('Revenue per capita'!Y82/'Revenue per capita'!$F82,"")</f>
        <v/>
      </c>
      <c r="Z82" s="2" t="str">
        <f>IFERROR('Revenue per capita'!Z82/'Revenue per capita'!$F82,"")</f>
        <v/>
      </c>
    </row>
    <row r="83" spans="1:26" x14ac:dyDescent="0.45">
      <c r="A83" s="2" t="s">
        <v>563</v>
      </c>
      <c r="B83" s="2">
        <v>79207</v>
      </c>
      <c r="C83" s="2" t="s">
        <v>504</v>
      </c>
      <c r="D83" s="2">
        <v>40.124481000000003</v>
      </c>
      <c r="E83" s="2">
        <v>-87.630020700000003</v>
      </c>
      <c r="F83" s="2">
        <f>IF('Number of Firms per 1000 Capita'!F83=0,"",SUMIFS(allNAICS!$P:$P,allNAICS!$C:$C,'Percent of Revenue'!$A83,allNAICS!$E:$E,'Percent of Revenue'!F$1)/$B83)</f>
        <v>92.372555455957169</v>
      </c>
      <c r="G83" s="2">
        <f>IFERROR('Revenue per capita'!G83/'Revenue per capita'!$F83,"")</f>
        <v>1.321019861719882E-4</v>
      </c>
      <c r="H83" s="2" t="str">
        <f>IFERROR('Revenue per capita'!H83/'Revenue per capita'!$F83,"")</f>
        <v/>
      </c>
      <c r="I83" s="2" t="str">
        <f>IFERROR('Revenue per capita'!I83/'Revenue per capita'!$F83,"")</f>
        <v/>
      </c>
      <c r="J83" s="2">
        <f>IFERROR('Revenue per capita'!J83/'Revenue per capita'!$F83,"")</f>
        <v>0</v>
      </c>
      <c r="K83" s="2">
        <f>IFERROR('Revenue per capita'!K83/'Revenue per capita'!$F83,"")</f>
        <v>0.3358433665890293</v>
      </c>
      <c r="L83" s="2">
        <f>IFERROR('Revenue per capita'!L83/'Revenue per capita'!$F83,"")</f>
        <v>0.42530105498193554</v>
      </c>
      <c r="M83" s="2">
        <f>IFERROR('Revenue per capita'!M83/'Revenue per capita'!$F83,"")</f>
        <v>0.10007886001430484</v>
      </c>
      <c r="N83" s="2">
        <f>IFERROR('Revenue per capita'!N83/'Revenue per capita'!$F83,"")</f>
        <v>1.7144889229189209E-2</v>
      </c>
      <c r="O83" s="2">
        <f>IFERROR('Revenue per capita'!O83/'Revenue per capita'!$F83,"")</f>
        <v>6.6330384488418586E-3</v>
      </c>
      <c r="P83" s="2">
        <f>IFERROR('Revenue per capita'!P83/'Revenue per capita'!$F83,"")</f>
        <v>5.1546710803821963E-2</v>
      </c>
      <c r="Q83" s="2">
        <f>IFERROR('Revenue per capita'!Q83/'Revenue per capita'!$F83,"")</f>
        <v>3.5409636510352672E-3</v>
      </c>
      <c r="R83" s="2">
        <f>IFERROR('Revenue per capita'!R83/'Revenue per capita'!$F83,"")</f>
        <v>8.3883328442789801E-3</v>
      </c>
      <c r="S83" s="2">
        <f>IFERROR('Revenue per capita'!S83/'Revenue per capita'!$F83,"")</f>
        <v>0</v>
      </c>
      <c r="T83" s="2">
        <f>IFERROR('Revenue per capita'!T83/'Revenue per capita'!$F83,"")</f>
        <v>9.519366552350212E-4</v>
      </c>
      <c r="U83" s="2">
        <f>IFERROR('Revenue per capita'!U83/'Revenue per capita'!$F83,"")</f>
        <v>3.8902888706512373E-2</v>
      </c>
      <c r="V83" s="2">
        <f>IFERROR('Revenue per capita'!V83/'Revenue per capita'!$F83,"")</f>
        <v>1.2112691877418527E-3</v>
      </c>
      <c r="W83" s="2">
        <f>IFERROR('Revenue per capita'!W83/'Revenue per capita'!$F83,"")</f>
        <v>1.032458690190181E-2</v>
      </c>
      <c r="X83" s="2">
        <f>IFERROR('Revenue per capita'!X83/'Revenue per capita'!$F83,"")</f>
        <v>0</v>
      </c>
      <c r="Y83" s="2" t="str">
        <f>IFERROR('Revenue per capita'!Y83/'Revenue per capita'!$F83,"")</f>
        <v/>
      </c>
      <c r="Z83" s="2" t="str">
        <f>IFERROR('Revenue per capita'!Z83/'Revenue per capita'!$F83,"")</f>
        <v/>
      </c>
    </row>
    <row r="84" spans="1:26" x14ac:dyDescent="0.45">
      <c r="A84" s="2" t="s">
        <v>564</v>
      </c>
      <c r="B84" s="2">
        <v>383141</v>
      </c>
      <c r="C84" s="2" t="s">
        <v>504</v>
      </c>
      <c r="D84" s="2">
        <v>41.523643700000001</v>
      </c>
      <c r="E84" s="2">
        <v>-90.577636699999999</v>
      </c>
      <c r="F84" s="2">
        <f>IF('Number of Firms per 1000 Capita'!F84=0,"",SUMIFS(allNAICS!$P:$P,allNAICS!$C:$C,'Percent of Revenue'!$A84,allNAICS!$E:$E,'Percent of Revenue'!F$1)/$B84)</f>
        <v>121.92246196569931</v>
      </c>
      <c r="G84" s="2">
        <f>IFERROR('Revenue per capita'!G84/'Revenue per capita'!$F84,"")</f>
        <v>2.4697734283948077E-3</v>
      </c>
      <c r="H84" s="2" t="str">
        <f>IFERROR('Revenue per capita'!H84/'Revenue per capita'!$F84,"")</f>
        <v/>
      </c>
      <c r="I84" s="2" t="str">
        <f>IFERROR('Revenue per capita'!I84/'Revenue per capita'!$F84,"")</f>
        <v/>
      </c>
      <c r="J84" s="2">
        <f>IFERROR('Revenue per capita'!J84/'Revenue per capita'!$F84,"")</f>
        <v>4.915234526285301E-2</v>
      </c>
      <c r="K84" s="2">
        <f>IFERROR('Revenue per capita'!K84/'Revenue per capita'!$F84,"")</f>
        <v>0.39632831478918279</v>
      </c>
      <c r="L84" s="2">
        <f>IFERROR('Revenue per capita'!L84/'Revenue per capita'!$F84,"")</f>
        <v>0.19587909029974623</v>
      </c>
      <c r="M84" s="2">
        <f>IFERROR('Revenue per capita'!M84/'Revenue per capita'!$F84,"")</f>
        <v>0.11296227453991189</v>
      </c>
      <c r="N84" s="2">
        <f>IFERROR('Revenue per capita'!N84/'Revenue per capita'!$F84,"")</f>
        <v>2.7800369466569729E-2</v>
      </c>
      <c r="O84" s="2">
        <f>IFERROR('Revenue per capita'!O84/'Revenue per capita'!$F84,"")</f>
        <v>1.9544688107274853E-2</v>
      </c>
      <c r="P84" s="2">
        <f>IFERROR('Revenue per capita'!P84/'Revenue per capita'!$F84,"")</f>
        <v>6.4017499308025028E-2</v>
      </c>
      <c r="Q84" s="2">
        <f>IFERROR('Revenue per capita'!Q84/'Revenue per capita'!$F84,"")</f>
        <v>0</v>
      </c>
      <c r="R84" s="2">
        <f>IFERROR('Revenue per capita'!R84/'Revenue per capita'!$F84,"")</f>
        <v>2.4661080497912935E-2</v>
      </c>
      <c r="S84" s="2">
        <f>IFERROR('Revenue per capita'!S84/'Revenue per capita'!$F84,"")</f>
        <v>1.924564082721486E-2</v>
      </c>
      <c r="T84" s="2">
        <f>IFERROR('Revenue per capita'!T84/'Revenue per capita'!$F84,"")</f>
        <v>5.4736545073421211E-3</v>
      </c>
      <c r="U84" s="2">
        <f>IFERROR('Revenue per capita'!U84/'Revenue per capita'!$F84,"")</f>
        <v>4.7962736754934315E-2</v>
      </c>
      <c r="V84" s="2">
        <f>IFERROR('Revenue per capita'!V84/'Revenue per capita'!$F84,"")</f>
        <v>4.7107302072025951E-3</v>
      </c>
      <c r="W84" s="2">
        <f>IFERROR('Revenue per capita'!W84/'Revenue per capita'!$F84,"")</f>
        <v>1.9636165356368682E-2</v>
      </c>
      <c r="X84" s="2">
        <f>IFERROR('Revenue per capita'!X84/'Revenue per capita'!$F84,"")</f>
        <v>6.0949945751498291E-3</v>
      </c>
      <c r="Y84" s="2">
        <f>IFERROR('Revenue per capita'!Y84/'Revenue per capita'!$F84,"")</f>
        <v>4.060642071916345E-3</v>
      </c>
      <c r="Z84" s="2" t="str">
        <f>IFERROR('Revenue per capita'!Z84/'Revenue per capita'!$F84,"")</f>
        <v/>
      </c>
    </row>
    <row r="85" spans="1:26" x14ac:dyDescent="0.45">
      <c r="A85" s="2" t="s">
        <v>565</v>
      </c>
      <c r="B85" s="2">
        <v>800893</v>
      </c>
      <c r="C85" s="2" t="s">
        <v>447</v>
      </c>
      <c r="D85" s="2">
        <v>39.758947800000001</v>
      </c>
      <c r="E85" s="2">
        <v>-84.191606899999996</v>
      </c>
      <c r="F85" s="2">
        <f>IF('Number of Firms per 1000 Capita'!F85=0,"",SUMIFS(allNAICS!$P:$P,allNAICS!$C:$C,'Percent of Revenue'!$A85,allNAICS!$E:$E,'Percent of Revenue'!F$1)/$B85)</f>
        <v>92.561127391549178</v>
      </c>
      <c r="G85" s="2">
        <f>IFERROR('Revenue per capita'!G85/'Revenue per capita'!$F85,"")</f>
        <v>0</v>
      </c>
      <c r="H85" s="2" t="str">
        <f>IFERROR('Revenue per capita'!H85/'Revenue per capita'!$F85,"")</f>
        <v/>
      </c>
      <c r="I85" s="2">
        <f>IFERROR('Revenue per capita'!I85/'Revenue per capita'!$F85,"")</f>
        <v>7.1238103835965837E-3</v>
      </c>
      <c r="J85" s="2">
        <f>IFERROR('Revenue per capita'!J85/'Revenue per capita'!$F85,"")</f>
        <v>0</v>
      </c>
      <c r="K85" s="2">
        <f>IFERROR('Revenue per capita'!K85/'Revenue per capita'!$F85,"")</f>
        <v>0.18807446764673605</v>
      </c>
      <c r="L85" s="2">
        <f>IFERROR('Revenue per capita'!L85/'Revenue per capita'!$F85,"")</f>
        <v>0.29314617708685209</v>
      </c>
      <c r="M85" s="2">
        <f>IFERROR('Revenue per capita'!M85/'Revenue per capita'!$F85,"")</f>
        <v>0.13214726737516566</v>
      </c>
      <c r="N85" s="2">
        <f>IFERROR('Revenue per capita'!N85/'Revenue per capita'!$F85,"")</f>
        <v>2.1399560096700784E-2</v>
      </c>
      <c r="O85" s="2">
        <f>IFERROR('Revenue per capita'!O85/'Revenue per capita'!$F85,"")</f>
        <v>4.1555210099389096E-2</v>
      </c>
      <c r="P85" s="2">
        <f>IFERROR('Revenue per capita'!P85/'Revenue per capita'!$F85,"")</f>
        <v>8.9035243264755815E-2</v>
      </c>
      <c r="Q85" s="2">
        <f>IFERROR('Revenue per capita'!Q85/'Revenue per capita'!$F85,"")</f>
        <v>1.7620631373418905E-2</v>
      </c>
      <c r="R85" s="2">
        <f>IFERROR('Revenue per capita'!R85/'Revenue per capita'!$F85,"")</f>
        <v>5.2831388688900055E-2</v>
      </c>
      <c r="S85" s="2">
        <f>IFERROR('Revenue per capita'!S85/'Revenue per capita'!$F85,"")</f>
        <v>1.4520354878699218E-2</v>
      </c>
      <c r="T85" s="2">
        <f>IFERROR('Revenue per capita'!T85/'Revenue per capita'!$F85,"")</f>
        <v>1.0350098218703177E-2</v>
      </c>
      <c r="U85" s="2">
        <f>IFERROR('Revenue per capita'!U85/'Revenue per capita'!$F85,"")</f>
        <v>9.2255294625935388E-2</v>
      </c>
      <c r="V85" s="2">
        <f>IFERROR('Revenue per capita'!V85/'Revenue per capita'!$F85,"")</f>
        <v>3.8051996896626881E-3</v>
      </c>
      <c r="W85" s="2">
        <f>IFERROR('Revenue per capita'!W85/'Revenue per capita'!$F85,"")</f>
        <v>2.0671548985579911E-2</v>
      </c>
      <c r="X85" s="2">
        <f>IFERROR('Revenue per capita'!X85/'Revenue per capita'!$F85,"")</f>
        <v>8.2995513526746331E-3</v>
      </c>
      <c r="Y85" s="2">
        <f>IFERROR('Revenue per capita'!Y85/'Revenue per capita'!$F85,"")</f>
        <v>7.1641962332302427E-3</v>
      </c>
      <c r="Z85" s="2" t="str">
        <f>IFERROR('Revenue per capita'!Z85/'Revenue per capita'!$F85,"")</f>
        <v/>
      </c>
    </row>
    <row r="86" spans="1:26" x14ac:dyDescent="0.45">
      <c r="A86" s="2" t="s">
        <v>566</v>
      </c>
      <c r="B86" s="2">
        <v>152445</v>
      </c>
      <c r="C86" s="2" t="s">
        <v>475</v>
      </c>
      <c r="D86" s="2">
        <v>34.605925300000003</v>
      </c>
      <c r="E86" s="2">
        <v>-86.983341699999997</v>
      </c>
      <c r="F86" s="2">
        <f>IF('Number of Firms per 1000 Capita'!F86=0,"",SUMIFS(allNAICS!$P:$P,allNAICS!$C:$C,'Percent of Revenue'!$A86,allNAICS!$E:$E,'Percent of Revenue'!F$1)/$B86)</f>
        <v>110.43015513791859</v>
      </c>
      <c r="G86" s="2">
        <f>IFERROR('Revenue per capita'!G86/'Revenue per capita'!$F86,"")</f>
        <v>5.717815155201725E-4</v>
      </c>
      <c r="H86" s="2" t="str">
        <f>IFERROR('Revenue per capita'!H86/'Revenue per capita'!$F86,"")</f>
        <v/>
      </c>
      <c r="I86" s="2">
        <f>IFERROR('Revenue per capita'!I86/'Revenue per capita'!$F86,"")</f>
        <v>0</v>
      </c>
      <c r="J86" s="2">
        <f>IFERROR('Revenue per capita'!J86/'Revenue per capita'!$F86,"")</f>
        <v>4.1150621912872366E-2</v>
      </c>
      <c r="K86" s="2">
        <f>IFERROR('Revenue per capita'!K86/'Revenue per capita'!$F86,"")</f>
        <v>0.63908033889885063</v>
      </c>
      <c r="L86" s="2">
        <f>IFERROR('Revenue per capita'!L86/'Revenue per capita'!$F86,"")</f>
        <v>8.4125795559552366E-2</v>
      </c>
      <c r="M86" s="2">
        <f>IFERROR('Revenue per capita'!M86/'Revenue per capita'!$F86,"")</f>
        <v>0.10412509450621972</v>
      </c>
      <c r="N86" s="2">
        <f>IFERROR('Revenue per capita'!N86/'Revenue per capita'!$F86,"")</f>
        <v>1.7948476206189452E-2</v>
      </c>
      <c r="O86" s="2">
        <f>IFERROR('Revenue per capita'!O86/'Revenue per capita'!$F86,"")</f>
        <v>5.7020414552174988E-3</v>
      </c>
      <c r="P86" s="2">
        <f>IFERROR('Revenue per capita'!P86/'Revenue per capita'!$F86,"")</f>
        <v>2.3854004434766683E-2</v>
      </c>
      <c r="Q86" s="2">
        <f>IFERROR('Revenue per capita'!Q86/'Revenue per capita'!$F86,"")</f>
        <v>6.9760850160124205E-3</v>
      </c>
      <c r="R86" s="2">
        <f>IFERROR('Revenue per capita'!R86/'Revenue per capita'!$F86,"")</f>
        <v>1.233146768536968E-2</v>
      </c>
      <c r="S86" s="2">
        <f>IFERROR('Revenue per capita'!S86/'Revenue per capita'!$F86,"")</f>
        <v>8.1340921631302739E-3</v>
      </c>
      <c r="T86" s="2">
        <f>IFERROR('Revenue per capita'!T86/'Revenue per capita'!$F86,"")</f>
        <v>1.0282518449487596E-3</v>
      </c>
      <c r="U86" s="2">
        <f>IFERROR('Revenue per capita'!U86/'Revenue per capita'!$F86,"")</f>
        <v>3.404308939699139E-2</v>
      </c>
      <c r="V86" s="2">
        <f>IFERROR('Revenue per capita'!V86/'Revenue per capita'!$F86,"")</f>
        <v>8.6193298534496343E-4</v>
      </c>
      <c r="W86" s="2">
        <f>IFERROR('Revenue per capita'!W86/'Revenue per capita'!$F86,"")</f>
        <v>1.0661389427269644E-2</v>
      </c>
      <c r="X86" s="2">
        <f>IFERROR('Revenue per capita'!X86/'Revenue per capita'!$F86,"")</f>
        <v>9.4055369917438875E-3</v>
      </c>
      <c r="Y86" s="2" t="str">
        <f>IFERROR('Revenue per capita'!Y86/'Revenue per capita'!$F86,"")</f>
        <v/>
      </c>
      <c r="Z86" s="2" t="str">
        <f>IFERROR('Revenue per capita'!Z86/'Revenue per capita'!$F86,"")</f>
        <v/>
      </c>
    </row>
    <row r="87" spans="1:26" x14ac:dyDescent="0.45">
      <c r="A87" s="2" t="s">
        <v>567</v>
      </c>
      <c r="B87" s="2">
        <v>107587</v>
      </c>
      <c r="C87" s="2" t="s">
        <v>504</v>
      </c>
      <c r="D87" s="2">
        <v>39.8403147</v>
      </c>
      <c r="E87" s="2">
        <v>-88.9548001</v>
      </c>
      <c r="F87" s="2">
        <f>IF('Number of Firms per 1000 Capita'!F87=0,"",SUMIFS(allNAICS!$P:$P,allNAICS!$C:$C,'Percent of Revenue'!$A87,allNAICS!$E:$E,'Percent of Revenue'!F$1)/$B87)</f>
        <v>207.67700558617676</v>
      </c>
      <c r="G87" s="2">
        <f>IFERROR('Revenue per capita'!G87/'Revenue per capita'!$F87,"")</f>
        <v>0</v>
      </c>
      <c r="H87" s="2">
        <f>IFERROR('Revenue per capita'!H87/'Revenue per capita'!$F87,"")</f>
        <v>2.395270421370691E-4</v>
      </c>
      <c r="I87" s="2" t="str">
        <f>IFERROR('Revenue per capita'!I87/'Revenue per capita'!$F87,"")</f>
        <v/>
      </c>
      <c r="J87" s="2">
        <f>IFERROR('Revenue per capita'!J87/'Revenue per capita'!$F87,"")</f>
        <v>3.5609534647337654E-2</v>
      </c>
      <c r="K87" s="2">
        <f>IFERROR('Revenue per capita'!K87/'Revenue per capita'!$F87,"")</f>
        <v>0.64419694687310303</v>
      </c>
      <c r="L87" s="2">
        <f>IFERROR('Revenue per capita'!L87/'Revenue per capita'!$F87,"")</f>
        <v>0.13455265983518913</v>
      </c>
      <c r="M87" s="2">
        <f>IFERROR('Revenue per capita'!M87/'Revenue per capita'!$F87,"")</f>
        <v>7.5697535137447536E-2</v>
      </c>
      <c r="N87" s="2">
        <f>IFERROR('Revenue per capita'!N87/'Revenue per capita'!$F87,"")</f>
        <v>1.3322829412385754E-2</v>
      </c>
      <c r="O87" s="2">
        <f>IFERROR('Revenue per capita'!O87/'Revenue per capita'!$F87,"")</f>
        <v>3.6188547756634856E-3</v>
      </c>
      <c r="P87" s="2">
        <f>IFERROR('Revenue per capita'!P87/'Revenue per capita'!$F87,"")</f>
        <v>1.3165352831373645E-2</v>
      </c>
      <c r="Q87" s="2">
        <f>IFERROR('Revenue per capita'!Q87/'Revenue per capita'!$F87,"")</f>
        <v>8.4136443338194682E-3</v>
      </c>
      <c r="R87" s="2">
        <f>IFERROR('Revenue per capita'!R87/'Revenue per capita'!$F87,"")</f>
        <v>7.3877394590855317E-3</v>
      </c>
      <c r="S87" s="2">
        <f>IFERROR('Revenue per capita'!S87/'Revenue per capita'!$F87,"")</f>
        <v>4.796114426403545E-3</v>
      </c>
      <c r="T87" s="2">
        <f>IFERROR('Revenue per capita'!T87/'Revenue per capita'!$F87,"")</f>
        <v>2.9563749667697913E-3</v>
      </c>
      <c r="U87" s="2">
        <f>IFERROR('Revenue per capita'!U87/'Revenue per capita'!$F87,"")</f>
        <v>4.2757655694062154E-2</v>
      </c>
      <c r="V87" s="2">
        <f>IFERROR('Revenue per capita'!V87/'Revenue per capita'!$F87,"")</f>
        <v>7.2068264156251486E-4</v>
      </c>
      <c r="W87" s="2">
        <f>IFERROR('Revenue per capita'!W87/'Revenue per capita'!$F87,"")</f>
        <v>7.3722522061226356E-3</v>
      </c>
      <c r="X87" s="2">
        <f>IFERROR('Revenue per capita'!X87/'Revenue per capita'!$F87,"")</f>
        <v>5.192295717536992E-3</v>
      </c>
      <c r="Y87" s="2" t="str">
        <f>IFERROR('Revenue per capita'!Y87/'Revenue per capita'!$F87,"")</f>
        <v/>
      </c>
      <c r="Z87" s="2" t="str">
        <f>IFERROR('Revenue per capita'!Z87/'Revenue per capita'!$F87,"")</f>
        <v/>
      </c>
    </row>
    <row r="88" spans="1:26" x14ac:dyDescent="0.45">
      <c r="A88" s="2" t="s">
        <v>568</v>
      </c>
      <c r="B88" s="2">
        <v>623675</v>
      </c>
      <c r="C88" s="2" t="s">
        <v>526</v>
      </c>
      <c r="D88" s="2">
        <v>28.9005446</v>
      </c>
      <c r="E88" s="2">
        <v>-81.263673800000007</v>
      </c>
      <c r="F88" s="2">
        <f>IF('Number of Firms per 1000 Capita'!F88=0,"",SUMIFS(allNAICS!$P:$P,allNAICS!$C:$C,'Percent of Revenue'!$A88,allNAICS!$E:$E,'Percent of Revenue'!F$1)/$B88)</f>
        <v>38.981185713713074</v>
      </c>
      <c r="G88" s="2">
        <f>IFERROR('Revenue per capita'!G88/'Revenue per capita'!$F88,"")</f>
        <v>0</v>
      </c>
      <c r="H88" s="2" t="str">
        <f>IFERROR('Revenue per capita'!H88/'Revenue per capita'!$F88,"")</f>
        <v/>
      </c>
      <c r="I88" s="2">
        <f>IFERROR('Revenue per capita'!I88/'Revenue per capita'!$F88,"")</f>
        <v>0</v>
      </c>
      <c r="J88" s="2">
        <f>IFERROR('Revenue per capita'!J88/'Revenue per capita'!$F88,"")</f>
        <v>6.2736152607869994E-2</v>
      </c>
      <c r="K88" s="2">
        <f>IFERROR('Revenue per capita'!K88/'Revenue per capita'!$F88,"")</f>
        <v>7.9622160037605486E-2</v>
      </c>
      <c r="L88" s="2">
        <f>IFERROR('Revenue per capita'!L88/'Revenue per capita'!$F88,"")</f>
        <v>8.2116617838901423E-2</v>
      </c>
      <c r="M88" s="2">
        <f>IFERROR('Revenue per capita'!M88/'Revenue per capita'!$F88,"")</f>
        <v>0.29254771890448134</v>
      </c>
      <c r="N88" s="2">
        <f>IFERROR('Revenue per capita'!N88/'Revenue per capita'!$F88,"")</f>
        <v>1.702717535114626E-2</v>
      </c>
      <c r="O88" s="2">
        <f>IFERROR('Revenue per capita'!O88/'Revenue per capita'!$F88,"")</f>
        <v>2.8136665536228646E-2</v>
      </c>
      <c r="P88" s="2">
        <f>IFERROR('Revenue per capita'!P88/'Revenue per capita'!$F88,"")</f>
        <v>0.11111906838434303</v>
      </c>
      <c r="Q88" s="2">
        <f>IFERROR('Revenue per capita'!Q88/'Revenue per capita'!$F88,"")</f>
        <v>3.5180199609672592E-2</v>
      </c>
      <c r="R88" s="2">
        <f>IFERROR('Revenue per capita'!R88/'Revenue per capita'!$F88,"")</f>
        <v>4.2801920102661456E-2</v>
      </c>
      <c r="S88" s="2">
        <f>IFERROR('Revenue per capita'!S88/'Revenue per capita'!$F88,"")</f>
        <v>2.4995058280711129E-2</v>
      </c>
      <c r="T88" s="2">
        <f>IFERROR('Revenue per capita'!T88/'Revenue per capita'!$F88,"")</f>
        <v>1.8621829747613398E-2</v>
      </c>
      <c r="U88" s="2">
        <f>IFERROR('Revenue per capita'!U88/'Revenue per capita'!$F88,"")</f>
        <v>0.12041194256195989</v>
      </c>
      <c r="V88" s="2">
        <f>IFERROR('Revenue per capita'!V88/'Revenue per capita'!$F88,"")</f>
        <v>1.8793353192834834E-2</v>
      </c>
      <c r="W88" s="2">
        <f>IFERROR('Revenue per capita'!W88/'Revenue per capita'!$F88,"")</f>
        <v>4.9133004559012337E-2</v>
      </c>
      <c r="X88" s="2">
        <f>IFERROR('Revenue per capita'!X88/'Revenue per capita'!$F88,"")</f>
        <v>1.6757133284958165E-2</v>
      </c>
      <c r="Y88" s="2" t="str">
        <f>IFERROR('Revenue per capita'!Y88/'Revenue per capita'!$F88,"")</f>
        <v/>
      </c>
      <c r="Z88" s="2" t="str">
        <f>IFERROR('Revenue per capita'!Z88/'Revenue per capita'!$F88,"")</f>
        <v/>
      </c>
    </row>
    <row r="89" spans="1:26" x14ac:dyDescent="0.45">
      <c r="A89" s="2" t="s">
        <v>569</v>
      </c>
      <c r="B89" s="2">
        <v>2798684</v>
      </c>
      <c r="C89" s="2" t="s">
        <v>512</v>
      </c>
      <c r="D89" s="2">
        <v>39.737566999999999</v>
      </c>
      <c r="E89" s="2">
        <v>-104.98471790000001</v>
      </c>
      <c r="F89" s="2">
        <f>IF('Number of Firms per 1000 Capita'!F89=0,"",SUMIFS(allNAICS!$P:$P,allNAICS!$C:$C,'Percent of Revenue'!$A89,allNAICS!$E:$E,'Percent of Revenue'!F$1)/$B89)</f>
        <v>119.89123245068039</v>
      </c>
      <c r="G89" s="2">
        <f>IFERROR('Revenue per capita'!G89/'Revenue per capita'!$F89,"")</f>
        <v>1.7387019259124982E-4</v>
      </c>
      <c r="H89" s="2">
        <f>IFERROR('Revenue per capita'!H89/'Revenue per capita'!$F89,"")</f>
        <v>2.9655516417509641E-2</v>
      </c>
      <c r="I89" s="2">
        <f>IFERROR('Revenue per capita'!I89/'Revenue per capita'!$F89,"")</f>
        <v>1.2759336228813457E-2</v>
      </c>
      <c r="J89" s="2">
        <f>IFERROR('Revenue per capita'!J89/'Revenue per capita'!$F89,"")</f>
        <v>5.0409415426775586E-2</v>
      </c>
      <c r="K89" s="2">
        <f>IFERROR('Revenue per capita'!K89/'Revenue per capita'!$F89,"")</f>
        <v>7.4649441600408775E-2</v>
      </c>
      <c r="L89" s="2">
        <f>IFERROR('Revenue per capita'!L89/'Revenue per capita'!$F89,"")</f>
        <v>0.25284168835240833</v>
      </c>
      <c r="M89" s="2">
        <f>IFERROR('Revenue per capita'!M89/'Revenue per capita'!$F89,"")</f>
        <v>0.10311940113168931</v>
      </c>
      <c r="N89" s="2">
        <f>IFERROR('Revenue per capita'!N89/'Revenue per capita'!$F89,"")</f>
        <v>3.5086158462194018E-2</v>
      </c>
      <c r="O89" s="2">
        <f>IFERROR('Revenue per capita'!O89/'Revenue per capita'!$F89,"")</f>
        <v>8.3647450569142343E-2</v>
      </c>
      <c r="P89" s="2">
        <f>IFERROR('Revenue per capita'!P89/'Revenue per capita'!$F89,"")</f>
        <v>0.12731866586164625</v>
      </c>
      <c r="Q89" s="2">
        <f>IFERROR('Revenue per capita'!Q89/'Revenue per capita'!$F89,"")</f>
        <v>2.35324156178063E-2</v>
      </c>
      <c r="R89" s="2">
        <f>IFERROR('Revenue per capita'!R89/'Revenue per capita'!$F89,"")</f>
        <v>7.51619503686492E-2</v>
      </c>
      <c r="S89" s="2">
        <f>IFERROR('Revenue per capita'!S89/'Revenue per capita'!$F89,"")</f>
        <v>3.0705940937052568E-2</v>
      </c>
      <c r="T89" s="2">
        <f>IFERROR('Revenue per capita'!T89/'Revenue per capita'!$F89,"")</f>
        <v>6.8748613903784764E-3</v>
      </c>
      <c r="U89" s="2">
        <f>IFERROR('Revenue per capita'!U89/'Revenue per capita'!$F89,"")</f>
        <v>4.3225786920129863E-2</v>
      </c>
      <c r="V89" s="2">
        <f>IFERROR('Revenue per capita'!V89/'Revenue per capita'!$F89,"")</f>
        <v>6.8263064850357155E-3</v>
      </c>
      <c r="W89" s="2">
        <f>IFERROR('Revenue per capita'!W89/'Revenue per capita'!$F89,"")</f>
        <v>2.1488230856604194E-2</v>
      </c>
      <c r="X89" s="2">
        <f>IFERROR('Revenue per capita'!X89/'Revenue per capita'!$F89,"")</f>
        <v>9.3661673293950268E-3</v>
      </c>
      <c r="Y89" s="2">
        <f>IFERROR('Revenue per capita'!Y89/'Revenue per capita'!$F89,"")</f>
        <v>1.3138983612314125E-2</v>
      </c>
      <c r="Z89" s="2">
        <f>IFERROR('Revenue per capita'!Z89/'Revenue per capita'!$F89,"")</f>
        <v>1.8412239455412088E-5</v>
      </c>
    </row>
    <row r="90" spans="1:26" x14ac:dyDescent="0.45">
      <c r="A90" s="2" t="s">
        <v>570</v>
      </c>
      <c r="B90" s="2">
        <v>623113</v>
      </c>
      <c r="C90" s="2" t="s">
        <v>462</v>
      </c>
      <c r="D90" s="2">
        <v>41.600544800000002</v>
      </c>
      <c r="E90" s="2">
        <v>-93.609106400000002</v>
      </c>
      <c r="F90" s="2">
        <f>IF('Number of Firms per 1000 Capita'!F90=0,"",SUMIFS(allNAICS!$P:$P,allNAICS!$C:$C,'Percent of Revenue'!$A90,allNAICS!$E:$E,'Percent of Revenue'!F$1)/$B90)</f>
        <v>162.8441422342336</v>
      </c>
      <c r="G90" s="2">
        <f>IFERROR('Revenue per capita'!G90/'Revenue per capita'!$F90,"")</f>
        <v>4.0954583846048874E-4</v>
      </c>
      <c r="H90" s="2" t="str">
        <f>IFERROR('Revenue per capita'!H90/'Revenue per capita'!$F90,"")</f>
        <v/>
      </c>
      <c r="I90" s="2" t="str">
        <f>IFERROR('Revenue per capita'!I90/'Revenue per capita'!$F90,"")</f>
        <v/>
      </c>
      <c r="J90" s="2">
        <f>IFERROR('Revenue per capita'!J90/'Revenue per capita'!$F90,"")</f>
        <v>3.8640172948749933E-2</v>
      </c>
      <c r="K90" s="2">
        <f>IFERROR('Revenue per capita'!K90/'Revenue per capita'!$F90,"")</f>
        <v>0.11899244582521244</v>
      </c>
      <c r="L90" s="2">
        <f>IFERROR('Revenue per capita'!L90/'Revenue per capita'!$F90,"")</f>
        <v>0.14996805349507891</v>
      </c>
      <c r="M90" s="2">
        <f>IFERROR('Revenue per capita'!M90/'Revenue per capita'!$F90,"")</f>
        <v>9.3169992405245594E-2</v>
      </c>
      <c r="N90" s="2">
        <f>IFERROR('Revenue per capita'!N90/'Revenue per capita'!$F90,"")</f>
        <v>1.7041441340368727E-2</v>
      </c>
      <c r="O90" s="2">
        <f>IFERROR('Revenue per capita'!O90/'Revenue per capita'!$F90,"")</f>
        <v>2.6719839893506344E-2</v>
      </c>
      <c r="P90" s="2">
        <f>IFERROR('Revenue per capita'!P90/'Revenue per capita'!$F90,"")</f>
        <v>0.42634901377598544</v>
      </c>
      <c r="Q90" s="2">
        <f>IFERROR('Revenue per capita'!Q90/'Revenue per capita'!$F90,"")</f>
        <v>1.1890246449581612E-2</v>
      </c>
      <c r="R90" s="2">
        <f>IFERROR('Revenue per capita'!R90/'Revenue per capita'!$F90,"")</f>
        <v>3.2663779546041362E-2</v>
      </c>
      <c r="S90" s="2">
        <f>IFERROR('Revenue per capita'!S90/'Revenue per capita'!$F90,"")</f>
        <v>1.6069639004494391E-2</v>
      </c>
      <c r="T90" s="2">
        <f>IFERROR('Revenue per capita'!T90/'Revenue per capita'!$F90,"")</f>
        <v>3.9486059110184412E-3</v>
      </c>
      <c r="U90" s="2">
        <f>IFERROR('Revenue per capita'!U90/'Revenue per capita'!$F90,"")</f>
        <v>3.7297305791706405E-2</v>
      </c>
      <c r="V90" s="2">
        <f>IFERROR('Revenue per capita'!V90/'Revenue per capita'!$F90,"")</f>
        <v>5.2922886388600794E-3</v>
      </c>
      <c r="W90" s="2">
        <f>IFERROR('Revenue per capita'!W90/'Revenue per capita'!$F90,"")</f>
        <v>1.1317506883616456E-2</v>
      </c>
      <c r="X90" s="2">
        <f>IFERROR('Revenue per capita'!X90/'Revenue per capita'!$F90,"")</f>
        <v>5.0421172695326224E-3</v>
      </c>
      <c r="Y90" s="2">
        <f>IFERROR('Revenue per capita'!Y90/'Revenue per capita'!$F90,"")</f>
        <v>5.1880049825408173E-3</v>
      </c>
      <c r="Z90" s="2" t="str">
        <f>IFERROR('Revenue per capita'!Z90/'Revenue per capita'!$F90,"")</f>
        <v/>
      </c>
    </row>
    <row r="91" spans="1:26" x14ac:dyDescent="0.45">
      <c r="A91" s="2" t="s">
        <v>571</v>
      </c>
      <c r="B91" s="2">
        <v>4304613</v>
      </c>
      <c r="C91" s="2" t="s">
        <v>466</v>
      </c>
      <c r="D91" s="2">
        <v>42.331426999999998</v>
      </c>
      <c r="E91" s="2">
        <v>-83.0457538</v>
      </c>
      <c r="F91" s="2">
        <f>IF('Number of Firms per 1000 Capita'!F91=0,"",SUMIFS(allNAICS!$P:$P,allNAICS!$C:$C,'Percent of Revenue'!$A91,allNAICS!$E:$E,'Percent of Revenue'!F$1)/$B91)</f>
        <v>126.53308462340284</v>
      </c>
      <c r="G91" s="2">
        <f>IFERROR('Revenue per capita'!G91/'Revenue per capita'!$F91,"")</f>
        <v>8.1470458141754613E-5</v>
      </c>
      <c r="H91" s="2">
        <f>IFERROR('Revenue per capita'!H91/'Revenue per capita'!$F91,"")</f>
        <v>3.1931829706602073E-4</v>
      </c>
      <c r="I91" s="2">
        <f>IFERROR('Revenue per capita'!I91/'Revenue per capita'!$F91,"")</f>
        <v>1.7106224038233669E-2</v>
      </c>
      <c r="J91" s="2">
        <f>IFERROR('Revenue per capita'!J91/'Revenue per capita'!$F91,"")</f>
        <v>3.1360958174104107E-2</v>
      </c>
      <c r="K91" s="2">
        <f>IFERROR('Revenue per capita'!K91/'Revenue per capita'!$F91,"")</f>
        <v>0.20949244758296295</v>
      </c>
      <c r="L91" s="2">
        <f>IFERROR('Revenue per capita'!L91/'Revenue per capita'!$F91,"")</f>
        <v>0.28899432976627065</v>
      </c>
      <c r="M91" s="2">
        <f>IFERROR('Revenue per capita'!M91/'Revenue per capita'!$F91,"")</f>
        <v>9.9922337310425824E-2</v>
      </c>
      <c r="N91" s="2">
        <f>IFERROR('Revenue per capita'!N91/'Revenue per capita'!$F91,"")</f>
        <v>2.583876475840792E-2</v>
      </c>
      <c r="O91" s="2">
        <f>IFERROR('Revenue per capita'!O91/'Revenue per capita'!$F91,"")</f>
        <v>2.1332878359456145E-2</v>
      </c>
      <c r="P91" s="2">
        <f>IFERROR('Revenue per capita'!P91/'Revenue per capita'!$F91,"")</f>
        <v>0.108086701678554</v>
      </c>
      <c r="Q91" s="2">
        <f>IFERROR('Revenue per capita'!Q91/'Revenue per capita'!$F91,"")</f>
        <v>2.1065501036616342E-2</v>
      </c>
      <c r="R91" s="2">
        <f>IFERROR('Revenue per capita'!R91/'Revenue per capita'!$F91,"")</f>
        <v>5.3716798883504988E-2</v>
      </c>
      <c r="S91" s="2">
        <f>IFERROR('Revenue per capita'!S91/'Revenue per capita'!$F91,"")</f>
        <v>2.1829832548511969E-2</v>
      </c>
      <c r="T91" s="2">
        <f>IFERROR('Revenue per capita'!T91/'Revenue per capita'!$F91,"")</f>
        <v>4.0025485978856133E-3</v>
      </c>
      <c r="U91" s="2">
        <f>IFERROR('Revenue per capita'!U91/'Revenue per capita'!$F91,"")</f>
        <v>5.5699713642584858E-2</v>
      </c>
      <c r="V91" s="2">
        <f>IFERROR('Revenue per capita'!V91/'Revenue per capita'!$F91,"")</f>
        <v>4.6692771239619252E-3</v>
      </c>
      <c r="W91" s="2">
        <f>IFERROR('Revenue per capita'!W91/'Revenue per capita'!$F91,"")</f>
        <v>1.5197391858454708E-2</v>
      </c>
      <c r="X91" s="2">
        <f>IFERROR('Revenue per capita'!X91/'Revenue per capita'!$F91,"")</f>
        <v>8.8094800438778334E-3</v>
      </c>
      <c r="Y91" s="2">
        <f>IFERROR('Revenue per capita'!Y91/'Revenue per capita'!$F91,"")</f>
        <v>1.2436236400079051E-2</v>
      </c>
      <c r="Z91" s="2">
        <f>IFERROR('Revenue per capita'!Z91/'Revenue per capita'!$F91,"")</f>
        <v>3.778944089987008E-5</v>
      </c>
    </row>
    <row r="92" spans="1:26" x14ac:dyDescent="0.45">
      <c r="A92" s="2" t="s">
        <v>572</v>
      </c>
      <c r="B92" s="2">
        <v>147790</v>
      </c>
      <c r="C92" s="2" t="s">
        <v>475</v>
      </c>
      <c r="D92" s="2">
        <v>31.223231299999998</v>
      </c>
      <c r="E92" s="2">
        <v>-85.3904888</v>
      </c>
      <c r="F92" s="2">
        <f>IF('Number of Firms per 1000 Capita'!F92=0,"",SUMIFS(allNAICS!$P:$P,allNAICS!$C:$C,'Percent of Revenue'!$A92,allNAICS!$E:$E,'Percent of Revenue'!F$1)/$B92)</f>
        <v>105.814297313756</v>
      </c>
      <c r="G92" s="2">
        <f>IFERROR('Revenue per capita'!G92/'Revenue per capita'!$F92,"")</f>
        <v>1.4195532631810447E-3</v>
      </c>
      <c r="H92" s="2" t="str">
        <f>IFERROR('Revenue per capita'!H92/'Revenue per capita'!$F92,"")</f>
        <v/>
      </c>
      <c r="I92" s="2" t="str">
        <f>IFERROR('Revenue per capita'!I92/'Revenue per capita'!$F92,"")</f>
        <v/>
      </c>
      <c r="J92" s="2">
        <f>IFERROR('Revenue per capita'!J92/'Revenue per capita'!$F92,"")</f>
        <v>2.7506474663798249E-2</v>
      </c>
      <c r="K92" s="2">
        <f>IFERROR('Revenue per capita'!K92/'Revenue per capita'!$F92,"")</f>
        <v>9.6138888085446017E-2</v>
      </c>
      <c r="L92" s="2">
        <f>IFERROR('Revenue per capita'!L92/'Revenue per capita'!$F92,"")</f>
        <v>0.55109466702417709</v>
      </c>
      <c r="M92" s="2">
        <f>IFERROR('Revenue per capita'!M92/'Revenue per capita'!$F92,"")</f>
        <v>0.15121307278853655</v>
      </c>
      <c r="N92" s="2">
        <f>IFERROR('Revenue per capita'!N92/'Revenue per capita'!$F92,"")</f>
        <v>1.794854456541254E-2</v>
      </c>
      <c r="O92" s="2">
        <f>IFERROR('Revenue per capita'!O92/'Revenue per capita'!$F92,"")</f>
        <v>1.563254449140894E-2</v>
      </c>
      <c r="P92" s="2">
        <f>IFERROR('Revenue per capita'!P92/'Revenue per capita'!$F92,"")</f>
        <v>2.0801135903186611E-2</v>
      </c>
      <c r="Q92" s="2">
        <f>IFERROR('Revenue per capita'!Q92/'Revenue per capita'!$F92,"")</f>
        <v>7.5370324190500914E-3</v>
      </c>
      <c r="R92" s="2">
        <f>IFERROR('Revenue per capita'!R92/'Revenue per capita'!$F92,"")</f>
        <v>1.307147262739629E-2</v>
      </c>
      <c r="S92" s="2">
        <f>IFERROR('Revenue per capita'!S92/'Revenue per capita'!$F92,"")</f>
        <v>1.9790296199419907E-2</v>
      </c>
      <c r="T92" s="2">
        <f>IFERROR('Revenue per capita'!T92/'Revenue per capita'!$F92,"")</f>
        <v>1.2869200456216577E-3</v>
      </c>
      <c r="U92" s="2">
        <f>IFERROR('Revenue per capita'!U92/'Revenue per capita'!$F92,"")</f>
        <v>4.6569633351234908E-2</v>
      </c>
      <c r="V92" s="2">
        <f>IFERROR('Revenue per capita'!V92/'Revenue per capita'!$F92,"")</f>
        <v>0</v>
      </c>
      <c r="W92" s="2">
        <f>IFERROR('Revenue per capita'!W92/'Revenue per capita'!$F92,"")</f>
        <v>1.6768590994855968E-2</v>
      </c>
      <c r="X92" s="2">
        <f>IFERROR('Revenue per capita'!X92/'Revenue per capita'!$F92,"")</f>
        <v>1.3221173577274224E-2</v>
      </c>
      <c r="Y92" s="2" t="str">
        <f>IFERROR('Revenue per capita'!Y92/'Revenue per capita'!$F92,"")</f>
        <v/>
      </c>
      <c r="Z92" s="2" t="str">
        <f>IFERROR('Revenue per capita'!Z92/'Revenue per capita'!$F92,"")</f>
        <v/>
      </c>
    </row>
    <row r="93" spans="1:26" x14ac:dyDescent="0.45">
      <c r="A93" s="2" t="s">
        <v>573</v>
      </c>
      <c r="B93" s="2">
        <v>173145</v>
      </c>
      <c r="C93" s="2" t="s">
        <v>574</v>
      </c>
      <c r="D93" s="2">
        <v>39.158168000000003</v>
      </c>
      <c r="E93" s="2">
        <v>-75.524368199999998</v>
      </c>
      <c r="F93" s="2">
        <f>IF('Number of Firms per 1000 Capita'!F93=0,"",SUMIFS(allNAICS!$P:$P,allNAICS!$C:$C,'Percent of Revenue'!$A93,allNAICS!$E:$E,'Percent of Revenue'!F$1)/$B93)</f>
        <v>54.406237546565016</v>
      </c>
      <c r="G93" s="2">
        <f>IFERROR('Revenue per capita'!G93/'Revenue per capita'!$F93,"")</f>
        <v>8.8664350519010297E-4</v>
      </c>
      <c r="H93" s="2" t="str">
        <f>IFERROR('Revenue per capita'!H93/'Revenue per capita'!$F93,"")</f>
        <v/>
      </c>
      <c r="I93" s="2" t="str">
        <f>IFERROR('Revenue per capita'!I93/'Revenue per capita'!$F93,"")</f>
        <v/>
      </c>
      <c r="J93" s="2">
        <f>IFERROR('Revenue per capita'!J93/'Revenue per capita'!$F93,"")</f>
        <v>4.1872080715969505E-2</v>
      </c>
      <c r="K93" s="2">
        <f>IFERROR('Revenue per capita'!K93/'Revenue per capita'!$F93,"")</f>
        <v>0.21321577562568697</v>
      </c>
      <c r="L93" s="2">
        <f>IFERROR('Revenue per capita'!L93/'Revenue per capita'!$F93,"")</f>
        <v>5.2753988812651559E-2</v>
      </c>
      <c r="M93" s="2">
        <f>IFERROR('Revenue per capita'!M93/'Revenue per capita'!$F93,"")</f>
        <v>0.29778397612279656</v>
      </c>
      <c r="N93" s="2">
        <f>IFERROR('Revenue per capita'!N93/'Revenue per capita'!$F93,"")</f>
        <v>4.8938800585578972E-2</v>
      </c>
      <c r="O93" s="2">
        <f>IFERROR('Revenue per capita'!O93/'Revenue per capita'!$F93,"")</f>
        <v>2.3613030041899481E-2</v>
      </c>
      <c r="P93" s="2">
        <f>IFERROR('Revenue per capita'!P93/'Revenue per capita'!$F93,"")</f>
        <v>2.6610244685879515E-2</v>
      </c>
      <c r="Q93" s="2">
        <f>IFERROR('Revenue per capita'!Q93/'Revenue per capita'!$F93,"")</f>
        <v>2.8512314878237612E-2</v>
      </c>
      <c r="R93" s="2">
        <f>IFERROR('Revenue per capita'!R93/'Revenue per capita'!$F93,"")</f>
        <v>4.7824159941563409E-2</v>
      </c>
      <c r="S93" s="2">
        <f>IFERROR('Revenue per capita'!S93/'Revenue per capita'!$F93,"")</f>
        <v>2.6744768413395532E-2</v>
      </c>
      <c r="T93" s="2">
        <f>IFERROR('Revenue per capita'!T93/'Revenue per capita'!$F93,"")</f>
        <v>5.7809459812498618E-3</v>
      </c>
      <c r="U93" s="2">
        <f>IFERROR('Revenue per capita'!U93/'Revenue per capita'!$F93,"")</f>
        <v>0.10378592227604615</v>
      </c>
      <c r="V93" s="2">
        <f>IFERROR('Revenue per capita'!V93/'Revenue per capita'!$F93,"")</f>
        <v>1.9569411427281587E-2</v>
      </c>
      <c r="W93" s="2">
        <f>IFERROR('Revenue per capita'!W93/'Revenue per capita'!$F93,"")</f>
        <v>4.851800776641655E-2</v>
      </c>
      <c r="X93" s="2">
        <f>IFERROR('Revenue per capita'!X93/'Revenue per capita'!$F93,"")</f>
        <v>1.3589929220156637E-2</v>
      </c>
      <c r="Y93" s="2" t="str">
        <f>IFERROR('Revenue per capita'!Y93/'Revenue per capita'!$F93,"")</f>
        <v/>
      </c>
      <c r="Z93" s="2" t="str">
        <f>IFERROR('Revenue per capita'!Z93/'Revenue per capita'!$F93,"")</f>
        <v/>
      </c>
    </row>
    <row r="94" spans="1:26" x14ac:dyDescent="0.45">
      <c r="A94" s="2" t="s">
        <v>575</v>
      </c>
      <c r="B94" s="2">
        <v>96571</v>
      </c>
      <c r="C94" s="2" t="s">
        <v>462</v>
      </c>
      <c r="D94" s="2">
        <v>42.500558300000002</v>
      </c>
      <c r="E94" s="2">
        <v>-90.664571800000004</v>
      </c>
      <c r="F94" s="2">
        <f>IF('Number of Firms per 1000 Capita'!F94=0,"",SUMIFS(allNAICS!$P:$P,allNAICS!$C:$C,'Percent of Revenue'!$A94,allNAICS!$E:$E,'Percent of Revenue'!F$1)/$B94)</f>
        <v>163.26485176709363</v>
      </c>
      <c r="G94" s="2">
        <f>IFERROR('Revenue per capita'!G94/'Revenue per capita'!$F94,"")</f>
        <v>8.6618842176804187E-4</v>
      </c>
      <c r="H94" s="2" t="str">
        <f>IFERROR('Revenue per capita'!H94/'Revenue per capita'!$F94,"")</f>
        <v/>
      </c>
      <c r="I94" s="2" t="str">
        <f>IFERROR('Revenue per capita'!I94/'Revenue per capita'!$F94,"")</f>
        <v/>
      </c>
      <c r="J94" s="2">
        <f>IFERROR('Revenue per capita'!J94/'Revenue per capita'!$F94,"")</f>
        <v>4.0578451817127631E-2</v>
      </c>
      <c r="K94" s="2">
        <f>IFERROR('Revenue per capita'!K94/'Revenue per capita'!$F94,"")</f>
        <v>0.39390725507718566</v>
      </c>
      <c r="L94" s="2">
        <f>IFERROR('Revenue per capita'!L94/'Revenue per capita'!$F94,"")</f>
        <v>0.18058819659763506</v>
      </c>
      <c r="M94" s="2">
        <f>IFERROR('Revenue per capita'!M94/'Revenue per capita'!$F94,"")</f>
        <v>0.11649475473717291</v>
      </c>
      <c r="N94" s="2">
        <f>IFERROR('Revenue per capita'!N94/'Revenue per capita'!$F94,"")</f>
        <v>2.8864008996527472E-2</v>
      </c>
      <c r="O94" s="2">
        <f>IFERROR('Revenue per capita'!O94/'Revenue per capita'!$F94,"")</f>
        <v>2.6368974789801408E-2</v>
      </c>
      <c r="P94" s="2">
        <f>IFERROR('Revenue per capita'!P94/'Revenue per capita'!$F94,"")</f>
        <v>7.411794914104268E-2</v>
      </c>
      <c r="Q94" s="2">
        <f>IFERROR('Revenue per capita'!Q94/'Revenue per capita'!$F94,"")</f>
        <v>1.3701017350197794E-2</v>
      </c>
      <c r="R94" s="2">
        <f>IFERROR('Revenue per capita'!R94/'Revenue per capita'!$F94,"")</f>
        <v>3.1191142834342146E-2</v>
      </c>
      <c r="S94" s="2">
        <f>IFERROR('Revenue per capita'!S94/'Revenue per capita'!$F94,"")</f>
        <v>1.5553708858702551E-2</v>
      </c>
      <c r="T94" s="2">
        <f>IFERROR('Revenue per capita'!T94/'Revenue per capita'!$F94,"")</f>
        <v>7.6330684374378861E-3</v>
      </c>
      <c r="U94" s="2">
        <f>IFERROR('Revenue per capita'!U94/'Revenue per capita'!$F94,"")</f>
        <v>4.3066798303299583E-2</v>
      </c>
      <c r="V94" s="2">
        <f>IFERROR('Revenue per capita'!V94/'Revenue per capita'!$F94,"")</f>
        <v>1.0303333783682722E-2</v>
      </c>
      <c r="W94" s="2">
        <f>IFERROR('Revenue per capita'!W94/'Revenue per capita'!$F94,"")</f>
        <v>1.0796360259532432E-2</v>
      </c>
      <c r="X94" s="2">
        <f>IFERROR('Revenue per capita'!X94/'Revenue per capita'!$F94,"")</f>
        <v>5.9687905945441455E-3</v>
      </c>
      <c r="Y94" s="2" t="str">
        <f>IFERROR('Revenue per capita'!Y94/'Revenue per capita'!$F94,"")</f>
        <v/>
      </c>
      <c r="Z94" s="2" t="str">
        <f>IFERROR('Revenue per capita'!Z94/'Revenue per capita'!$F94,"")</f>
        <v/>
      </c>
    </row>
    <row r="95" spans="1:26" x14ac:dyDescent="0.45">
      <c r="A95" s="2" t="s">
        <v>576</v>
      </c>
      <c r="B95" s="2">
        <v>279205</v>
      </c>
      <c r="C95" s="2" t="s">
        <v>468</v>
      </c>
      <c r="D95" s="2">
        <v>46.786671900000002</v>
      </c>
      <c r="E95" s="2">
        <v>-92.100485199999994</v>
      </c>
      <c r="F95" s="2">
        <f>IF('Number of Firms per 1000 Capita'!F95=0,"",SUMIFS(allNAICS!$P:$P,allNAICS!$C:$C,'Percent of Revenue'!$A95,allNAICS!$E:$E,'Percent of Revenue'!F$1)/$B95)</f>
        <v>107.7278415501155</v>
      </c>
      <c r="G95" s="2">
        <f>IFERROR('Revenue per capita'!G95/'Revenue per capita'!$F95,"")</f>
        <v>0</v>
      </c>
      <c r="H95" s="2">
        <f>IFERROR('Revenue per capita'!H95/'Revenue per capita'!$F95,"")</f>
        <v>8.0142338277954403E-2</v>
      </c>
      <c r="I95" s="2" t="str">
        <f>IFERROR('Revenue per capita'!I95/'Revenue per capita'!$F95,"")</f>
        <v/>
      </c>
      <c r="J95" s="2">
        <f>IFERROR('Revenue per capita'!J95/'Revenue per capita'!$F95,"")</f>
        <v>4.3517078565812377E-2</v>
      </c>
      <c r="K95" s="2">
        <f>IFERROR('Revenue per capita'!K95/'Revenue per capita'!$F95,"")</f>
        <v>0.40127059078344052</v>
      </c>
      <c r="L95" s="2">
        <f>IFERROR('Revenue per capita'!L95/'Revenue per capita'!$F95,"")</f>
        <v>9.4464806498296666E-2</v>
      </c>
      <c r="M95" s="2">
        <f>IFERROR('Revenue per capita'!M95/'Revenue per capita'!$F95,"")</f>
        <v>0.11540367142099479</v>
      </c>
      <c r="N95" s="2">
        <f>IFERROR('Revenue per capita'!N95/'Revenue per capita'!$F95,"")</f>
        <v>4.0413011367902124E-2</v>
      </c>
      <c r="O95" s="2">
        <f>IFERROR('Revenue per capita'!O95/'Revenue per capita'!$F95,"")</f>
        <v>1.309093430140381E-2</v>
      </c>
      <c r="P95" s="2">
        <f>IFERROR('Revenue per capita'!P95/'Revenue per capita'!$F95,"")</f>
        <v>4.6446618791198636E-2</v>
      </c>
      <c r="Q95" s="2">
        <f>IFERROR('Revenue per capita'!Q95/'Revenue per capita'!$F95,"")</f>
        <v>9.6905499083285874E-3</v>
      </c>
      <c r="R95" s="2">
        <f>IFERROR('Revenue per capita'!R95/'Revenue per capita'!$F95,"")</f>
        <v>1.959851842779356E-2</v>
      </c>
      <c r="S95" s="2">
        <f>IFERROR('Revenue per capita'!S95/'Revenue per capita'!$F95,"")</f>
        <v>6.6108889477989119E-3</v>
      </c>
      <c r="T95" s="2">
        <f>IFERROR('Revenue per capita'!T95/'Revenue per capita'!$F95,"")</f>
        <v>4.2512292017291174E-3</v>
      </c>
      <c r="U95" s="2">
        <f>IFERROR('Revenue per capita'!U95/'Revenue per capita'!$F95,"")</f>
        <v>9.2993375444936202E-2</v>
      </c>
      <c r="V95" s="2">
        <f>IFERROR('Revenue per capita'!V95/'Revenue per capita'!$F95,"")</f>
        <v>2.3577320319748555E-3</v>
      </c>
      <c r="W95" s="2">
        <f>IFERROR('Revenue per capita'!W95/'Revenue per capita'!$F95,"")</f>
        <v>1.8227500624699845E-2</v>
      </c>
      <c r="X95" s="2">
        <f>IFERROR('Revenue per capita'!X95/'Revenue per capita'!$F95,"")</f>
        <v>8.662045591746435E-3</v>
      </c>
      <c r="Y95" s="2">
        <f>IFERROR('Revenue per capita'!Y95/'Revenue per capita'!$F95,"")</f>
        <v>2.8591098139890145E-3</v>
      </c>
      <c r="Z95" s="2" t="str">
        <f>IFERROR('Revenue per capita'!Z95/'Revenue per capita'!$F95,"")</f>
        <v/>
      </c>
    </row>
    <row r="96" spans="1:26" x14ac:dyDescent="0.45">
      <c r="A96" s="2" t="s">
        <v>577</v>
      </c>
      <c r="B96" s="2">
        <v>550281</v>
      </c>
      <c r="C96" s="2" t="s">
        <v>470</v>
      </c>
      <c r="D96" s="2">
        <v>35.994032900000001</v>
      </c>
      <c r="E96" s="2">
        <v>-78.898618999999997</v>
      </c>
      <c r="F96" s="2">
        <f>IF('Number of Firms per 1000 Capita'!F96=0,"",SUMIFS(allNAICS!$P:$P,allNAICS!$C:$C,'Percent of Revenue'!$A96,allNAICS!$E:$E,'Percent of Revenue'!F$1)/$B96)</f>
        <v>108.64424721187902</v>
      </c>
      <c r="G96" s="2">
        <f>IFERROR('Revenue per capita'!G96/'Revenue per capita'!$F96,"")</f>
        <v>0</v>
      </c>
      <c r="H96" s="2" t="str">
        <f>IFERROR('Revenue per capita'!H96/'Revenue per capita'!$F96,"")</f>
        <v/>
      </c>
      <c r="I96" s="2" t="str">
        <f>IFERROR('Revenue per capita'!I96/'Revenue per capita'!$F96,"")</f>
        <v/>
      </c>
      <c r="J96" s="2">
        <f>IFERROR('Revenue per capita'!J96/'Revenue per capita'!$F96,"")</f>
        <v>3.9201783884144976E-2</v>
      </c>
      <c r="K96" s="2">
        <f>IFERROR('Revenue per capita'!K96/'Revenue per capita'!$F96,"")</f>
        <v>0.17570191118923278</v>
      </c>
      <c r="L96" s="2">
        <f>IFERROR('Revenue per capita'!L96/'Revenue per capita'!$F96,"")</f>
        <v>0.21150639090516454</v>
      </c>
      <c r="M96" s="2">
        <f>IFERROR('Revenue per capita'!M96/'Revenue per capita'!$F96,"")</f>
        <v>9.8737514393403933E-2</v>
      </c>
      <c r="N96" s="2">
        <f>IFERROR('Revenue per capita'!N96/'Revenue per capita'!$F96,"")</f>
        <v>6.6492426651836873E-3</v>
      </c>
      <c r="O96" s="2">
        <f>IFERROR('Revenue per capita'!O96/'Revenue per capita'!$F96,"")</f>
        <v>2.0289489804444876E-2</v>
      </c>
      <c r="P96" s="2">
        <f>IFERROR('Revenue per capita'!P96/'Revenue per capita'!$F96,"")</f>
        <v>0.13083210292079275</v>
      </c>
      <c r="Q96" s="2">
        <f>IFERROR('Revenue per capita'!Q96/'Revenue per capita'!$F96,"")</f>
        <v>1.1596436297882652E-2</v>
      </c>
      <c r="R96" s="2">
        <f>IFERROR('Revenue per capita'!R96/'Revenue per capita'!$F96,"")</f>
        <v>0.13299945764034171</v>
      </c>
      <c r="S96" s="2">
        <f>IFERROR('Revenue per capita'!S96/'Revenue per capita'!$F96,"")</f>
        <v>1.6401280004033639E-2</v>
      </c>
      <c r="T96" s="2">
        <f>IFERROR('Revenue per capita'!T96/'Revenue per capita'!$F96,"")</f>
        <v>4.1642232922430772E-2</v>
      </c>
      <c r="U96" s="2">
        <f>IFERROR('Revenue per capita'!U96/'Revenue per capita'!$F96,"")</f>
        <v>6.491966496635139E-2</v>
      </c>
      <c r="V96" s="2">
        <f>IFERROR('Revenue per capita'!V96/'Revenue per capita'!$F96,"")</f>
        <v>3.3553548206611168E-3</v>
      </c>
      <c r="W96" s="2">
        <f>IFERROR('Revenue per capita'!W96/'Revenue per capita'!$F96,"")</f>
        <v>2.1279280932611926E-2</v>
      </c>
      <c r="X96" s="2">
        <f>IFERROR('Revenue per capita'!X96/'Revenue per capita'!$F96,"")</f>
        <v>7.2161010134867472E-3</v>
      </c>
      <c r="Y96" s="2">
        <f>IFERROR('Revenue per capita'!Y96/'Revenue per capita'!$F96,"")</f>
        <v>1.767175563983225E-2</v>
      </c>
      <c r="Z96" s="2" t="str">
        <f>IFERROR('Revenue per capita'!Z96/'Revenue per capita'!$F96,"")</f>
        <v/>
      </c>
    </row>
    <row r="97" spans="1:26" x14ac:dyDescent="0.45">
      <c r="A97" s="2" t="s">
        <v>578</v>
      </c>
      <c r="B97" s="2">
        <v>165833</v>
      </c>
      <c r="C97" s="2" t="s">
        <v>468</v>
      </c>
      <c r="D97" s="2">
        <v>44.811349</v>
      </c>
      <c r="E97" s="2">
        <v>-91.498494100000002</v>
      </c>
      <c r="F97" s="2">
        <f>IF('Number of Firms per 1000 Capita'!F97=0,"",SUMIFS(allNAICS!$P:$P,allNAICS!$C:$C,'Percent of Revenue'!$A97,allNAICS!$E:$E,'Percent of Revenue'!F$1)/$B97)</f>
        <v>94.347952458195891</v>
      </c>
      <c r="G97" s="2">
        <f>IFERROR('Revenue per capita'!G97/'Revenue per capita'!$F97,"")</f>
        <v>0</v>
      </c>
      <c r="H97" s="2" t="str">
        <f>IFERROR('Revenue per capita'!H97/'Revenue per capita'!$F97,"")</f>
        <v/>
      </c>
      <c r="I97" s="2" t="str">
        <f>IFERROR('Revenue per capita'!I97/'Revenue per capita'!$F97,"")</f>
        <v/>
      </c>
      <c r="J97" s="2">
        <f>IFERROR('Revenue per capita'!J97/'Revenue per capita'!$F97,"")</f>
        <v>5.7672326348792685E-2</v>
      </c>
      <c r="K97" s="2">
        <f>IFERROR('Revenue per capita'!K97/'Revenue per capita'!$F97,"")</f>
        <v>0.30870775764900188</v>
      </c>
      <c r="L97" s="2">
        <f>IFERROR('Revenue per capita'!L97/'Revenue per capita'!$F97,"")</f>
        <v>0.11876108393992371</v>
      </c>
      <c r="M97" s="2">
        <f>IFERROR('Revenue per capita'!M97/'Revenue per capita'!$F97,"")</f>
        <v>0.18121810314919765</v>
      </c>
      <c r="N97" s="2">
        <f>IFERROR('Revenue per capita'!N97/'Revenue per capita'!$F97,"")</f>
        <v>3.1702969063818531E-2</v>
      </c>
      <c r="O97" s="2">
        <f>IFERROR('Revenue per capita'!O97/'Revenue per capita'!$F97,"")</f>
        <v>1.7451192475508484E-2</v>
      </c>
      <c r="P97" s="2">
        <f>IFERROR('Revenue per capita'!P97/'Revenue per capita'!$F97,"")</f>
        <v>6.5845469791609462E-2</v>
      </c>
      <c r="Q97" s="2">
        <f>IFERROR('Revenue per capita'!Q97/'Revenue per capita'!$F97,"")</f>
        <v>1.0924721889865189E-2</v>
      </c>
      <c r="R97" s="2">
        <f>IFERROR('Revenue per capita'!R97/'Revenue per capita'!$F97,"")</f>
        <v>2.8393907178236377E-2</v>
      </c>
      <c r="S97" s="2">
        <f>IFERROR('Revenue per capita'!S97/'Revenue per capita'!$F97,"")</f>
        <v>1.6110103676790923E-2</v>
      </c>
      <c r="T97" s="2">
        <f>IFERROR('Revenue per capita'!T97/'Revenue per capita'!$F97,"")</f>
        <v>8.2343924466024739E-3</v>
      </c>
      <c r="U97" s="2">
        <f>IFERROR('Revenue per capita'!U97/'Revenue per capita'!$F97,"")</f>
        <v>0.11081318113812696</v>
      </c>
      <c r="V97" s="2">
        <f>IFERROR('Revenue per capita'!V97/'Revenue per capita'!$F97,"")</f>
        <v>3.82270161277293E-3</v>
      </c>
      <c r="W97" s="2">
        <f>IFERROR('Revenue per capita'!W97/'Revenue per capita'!$F97,"")</f>
        <v>2.8903728022697098E-2</v>
      </c>
      <c r="X97" s="2">
        <f>IFERROR('Revenue per capita'!X97/'Revenue per capita'!$F97,"")</f>
        <v>1.1137477721960078E-2</v>
      </c>
      <c r="Y97" s="2" t="str">
        <f>IFERROR('Revenue per capita'!Y97/'Revenue per capita'!$F97,"")</f>
        <v/>
      </c>
      <c r="Z97" s="2">
        <f>IFERROR('Revenue per capita'!Z97/'Revenue per capita'!$F97,"")</f>
        <v>3.0088389509587903E-4</v>
      </c>
    </row>
    <row r="98" spans="1:26" x14ac:dyDescent="0.45">
      <c r="A98" s="2" t="s">
        <v>579</v>
      </c>
      <c r="B98" s="2">
        <v>179957</v>
      </c>
      <c r="C98" s="2" t="s">
        <v>480</v>
      </c>
      <c r="D98" s="2">
        <v>32.792000000000002</v>
      </c>
      <c r="E98" s="2">
        <v>-115.56305140000001</v>
      </c>
      <c r="F98" s="2">
        <f>IF('Number of Firms per 1000 Capita'!F98=0,"",SUMIFS(allNAICS!$P:$P,allNAICS!$C:$C,'Percent of Revenue'!$A98,allNAICS!$E:$E,'Percent of Revenue'!F$1)/$B98)</f>
        <v>35.979044994081917</v>
      </c>
      <c r="G98" s="2">
        <f>IFERROR('Revenue per capita'!G98/'Revenue per capita'!$F98,"")</f>
        <v>0</v>
      </c>
      <c r="H98" s="2" t="str">
        <f>IFERROR('Revenue per capita'!H98/'Revenue per capita'!$F98,"")</f>
        <v/>
      </c>
      <c r="I98" s="2" t="str">
        <f>IFERROR('Revenue per capita'!I98/'Revenue per capita'!$F98,"")</f>
        <v/>
      </c>
      <c r="J98" s="2">
        <f>IFERROR('Revenue per capita'!J98/'Revenue per capita'!$F98,"")</f>
        <v>0</v>
      </c>
      <c r="K98" s="2">
        <f>IFERROR('Revenue per capita'!K98/'Revenue per capita'!$F98,"")</f>
        <v>0.25920281526564698</v>
      </c>
      <c r="L98" s="2">
        <f>IFERROR('Revenue per capita'!L98/'Revenue per capita'!$F98,"")</f>
        <v>0.232889417219065</v>
      </c>
      <c r="M98" s="2">
        <f>IFERROR('Revenue per capita'!M98/'Revenue per capita'!$F98,"")</f>
        <v>0.26684506807559516</v>
      </c>
      <c r="N98" s="2">
        <f>IFERROR('Revenue per capita'!N98/'Revenue per capita'!$F98,"")</f>
        <v>4.3262251690665561E-2</v>
      </c>
      <c r="O98" s="2">
        <f>IFERROR('Revenue per capita'!O98/'Revenue per capita'!$F98,"")</f>
        <v>1.5363143319817366E-2</v>
      </c>
      <c r="P98" s="2">
        <f>IFERROR('Revenue per capita'!P98/'Revenue per capita'!$F98,"")</f>
        <v>2.584930965276867E-2</v>
      </c>
      <c r="Q98" s="2">
        <f>IFERROR('Revenue per capita'!Q98/'Revenue per capita'!$F98,"")</f>
        <v>2.1440199988087379E-2</v>
      </c>
      <c r="R98" s="2">
        <f>IFERROR('Revenue per capita'!R98/'Revenue per capita'!$F98,"")</f>
        <v>1.6714020238140868E-2</v>
      </c>
      <c r="S98" s="2">
        <f>IFERROR('Revenue per capita'!S98/'Revenue per capita'!$F98,"")</f>
        <v>2.6025299745498172E-2</v>
      </c>
      <c r="T98" s="2">
        <f>IFERROR('Revenue per capita'!T98/'Revenue per capita'!$F98,"")</f>
        <v>4.222322633747522E-3</v>
      </c>
      <c r="U98" s="2">
        <f>IFERROR('Revenue per capita'!U98/'Revenue per capita'!$F98,"")</f>
        <v>4.0769958455181277E-2</v>
      </c>
      <c r="V98" s="2">
        <f>IFERROR('Revenue per capita'!V98/'Revenue per capita'!$F98,"")</f>
        <v>1.6098234862557677E-3</v>
      </c>
      <c r="W98" s="2">
        <f>IFERROR('Revenue per capita'!W98/'Revenue per capita'!$F98,"")</f>
        <v>3.3589814600375627E-2</v>
      </c>
      <c r="X98" s="2">
        <f>IFERROR('Revenue per capita'!X98/'Revenue per capita'!$F98,"")</f>
        <v>1.2216555629154685E-2</v>
      </c>
      <c r="Y98" s="2" t="str">
        <f>IFERROR('Revenue per capita'!Y98/'Revenue per capita'!$F98,"")</f>
        <v/>
      </c>
      <c r="Z98" s="2" t="str">
        <f>IFERROR('Revenue per capita'!Z98/'Revenue per capita'!$F98,"")</f>
        <v/>
      </c>
    </row>
    <row r="99" spans="1:26" x14ac:dyDescent="0.45">
      <c r="A99" s="2" t="s">
        <v>580</v>
      </c>
      <c r="B99" s="2">
        <v>150253</v>
      </c>
      <c r="C99" s="2" t="s">
        <v>514</v>
      </c>
      <c r="D99" s="2">
        <v>37.703064599999998</v>
      </c>
      <c r="E99" s="2">
        <v>-85.864940799999999</v>
      </c>
      <c r="F99" s="2">
        <f>IF('Number of Firms per 1000 Capita'!F99=0,"",SUMIFS(allNAICS!$P:$P,allNAICS!$C:$C,'Percent of Revenue'!$A99,allNAICS!$E:$E,'Percent of Revenue'!F$1)/$B99)</f>
        <v>52.441209160549207</v>
      </c>
      <c r="G99" s="2">
        <f>IFERROR('Revenue per capita'!G99/'Revenue per capita'!$F99,"")</f>
        <v>4.2402481159866127E-4</v>
      </c>
      <c r="H99" s="2" t="str">
        <f>IFERROR('Revenue per capita'!H99/'Revenue per capita'!$F99,"")</f>
        <v/>
      </c>
      <c r="I99" s="2" t="str">
        <f>IFERROR('Revenue per capita'!I99/'Revenue per capita'!$F99,"")</f>
        <v/>
      </c>
      <c r="J99" s="2">
        <f>IFERROR('Revenue per capita'!J99/'Revenue per capita'!$F99,"")</f>
        <v>6.0617760466265123E-2</v>
      </c>
      <c r="K99" s="2">
        <f>IFERROR('Revenue per capita'!K99/'Revenue per capita'!$F99,"")</f>
        <v>0.32091811704209605</v>
      </c>
      <c r="L99" s="2">
        <f>IFERROR('Revenue per capita'!L99/'Revenue per capita'!$F99,"")</f>
        <v>6.3191206546775694E-2</v>
      </c>
      <c r="M99" s="2">
        <f>IFERROR('Revenue per capita'!M99/'Revenue per capita'!$F99,"")</f>
        <v>0.26943480840866579</v>
      </c>
      <c r="N99" s="2">
        <f>IFERROR('Revenue per capita'!N99/'Revenue per capita'!$F99,"")</f>
        <v>1.2191171102382112E-2</v>
      </c>
      <c r="O99" s="2">
        <f>IFERROR('Revenue per capita'!O99/'Revenue per capita'!$F99,"")</f>
        <v>4.6721073156835956E-2</v>
      </c>
      <c r="P99" s="2">
        <f>IFERROR('Revenue per capita'!P99/'Revenue per capita'!$F99,"")</f>
        <v>6.2497621236501877E-2</v>
      </c>
      <c r="Q99" s="2">
        <f>IFERROR('Revenue per capita'!Q99/'Revenue per capita'!$F99,"")</f>
        <v>1.193612841804609E-2</v>
      </c>
      <c r="R99" s="2">
        <f>IFERROR('Revenue per capita'!R99/'Revenue per capita'!$F99,"")</f>
        <v>3.4586926982848973E-2</v>
      </c>
      <c r="S99" s="2">
        <f>IFERROR('Revenue per capita'!S99/'Revenue per capita'!$F99,"")</f>
        <v>1.649707636069523E-2</v>
      </c>
      <c r="T99" s="2">
        <f>IFERROR('Revenue per capita'!T99/'Revenue per capita'!$F99,"")</f>
        <v>1.7486772767039175E-3</v>
      </c>
      <c r="U99" s="2">
        <f>IFERROR('Revenue per capita'!U99/'Revenue per capita'!$F99,"")</f>
        <v>4.9726129933915175E-2</v>
      </c>
      <c r="V99" s="2">
        <f>IFERROR('Revenue per capita'!V99/'Revenue per capita'!$F99,"")</f>
        <v>1.8029555915754301E-3</v>
      </c>
      <c r="W99" s="2">
        <f>IFERROR('Revenue per capita'!W99/'Revenue per capita'!$F99,"")</f>
        <v>2.4109642719204939E-2</v>
      </c>
      <c r="X99" s="2">
        <f>IFERROR('Revenue per capita'!X99/'Revenue per capita'!$F99,"")</f>
        <v>2.1872591399777579E-2</v>
      </c>
      <c r="Y99" s="2">
        <f>IFERROR('Revenue per capita'!Y99/'Revenue per capita'!$F99,"")</f>
        <v>0</v>
      </c>
      <c r="Z99" s="2">
        <f>IFERROR('Revenue per capita'!Z99/'Revenue per capita'!$F99,"")</f>
        <v>1.7240885461115214E-3</v>
      </c>
    </row>
    <row r="100" spans="1:26" x14ac:dyDescent="0.45">
      <c r="A100" s="2" t="s">
        <v>581</v>
      </c>
      <c r="B100" s="2">
        <v>202924</v>
      </c>
      <c r="C100" s="2" t="s">
        <v>506</v>
      </c>
      <c r="D100" s="2">
        <v>41.681993499999997</v>
      </c>
      <c r="E100" s="2">
        <v>-85.9766671</v>
      </c>
      <c r="F100" s="2">
        <f>IF('Number of Firms per 1000 Capita'!F100=0,"",SUMIFS(allNAICS!$P:$P,allNAICS!$C:$C,'Percent of Revenue'!$A100,allNAICS!$E:$E,'Percent of Revenue'!F$1)/$B100)</f>
        <v>121.30116693934676</v>
      </c>
      <c r="G100" s="2">
        <f>IFERROR('Revenue per capita'!G100/'Revenue per capita'!$F100,"")</f>
        <v>3.7116173092537286E-4</v>
      </c>
      <c r="H100" s="2" t="str">
        <f>IFERROR('Revenue per capita'!H100/'Revenue per capita'!$F100,"")</f>
        <v/>
      </c>
      <c r="I100" s="2" t="str">
        <f>IFERROR('Revenue per capita'!I100/'Revenue per capita'!$F100,"")</f>
        <v/>
      </c>
      <c r="J100" s="2">
        <f>IFERROR('Revenue per capita'!J100/'Revenue per capita'!$F100,"")</f>
        <v>3.4624866508795024E-2</v>
      </c>
      <c r="K100" s="2">
        <f>IFERROR('Revenue per capita'!K100/'Revenue per capita'!$F100,"")</f>
        <v>0.57519874271558968</v>
      </c>
      <c r="L100" s="2">
        <f>IFERROR('Revenue per capita'!L100/'Revenue per capita'!$F100,"")</f>
        <v>0.14547068697611112</v>
      </c>
      <c r="M100" s="2">
        <f>IFERROR('Revenue per capita'!M100/'Revenue per capita'!$F100,"")</f>
        <v>8.8994910154190268E-2</v>
      </c>
      <c r="N100" s="2">
        <f>IFERROR('Revenue per capita'!N100/'Revenue per capita'!$F100,"")</f>
        <v>3.1454623412313656E-2</v>
      </c>
      <c r="O100" s="2">
        <f>IFERROR('Revenue per capita'!O100/'Revenue per capita'!$F100,"")</f>
        <v>5.8627431950018663E-3</v>
      </c>
      <c r="P100" s="2">
        <f>IFERROR('Revenue per capita'!P100/'Revenue per capita'!$F100,"")</f>
        <v>1.6617965514242803E-2</v>
      </c>
      <c r="Q100" s="2">
        <f>IFERROR('Revenue per capita'!Q100/'Revenue per capita'!$F100,"")</f>
        <v>1.2454049550762807E-2</v>
      </c>
      <c r="R100" s="2">
        <f>IFERROR('Revenue per capita'!R100/'Revenue per capita'!$F100,"")</f>
        <v>1.0063014036809863E-2</v>
      </c>
      <c r="S100" s="2">
        <f>IFERROR('Revenue per capita'!S100/'Revenue per capita'!$F100,"")</f>
        <v>7.2027441134408978E-3</v>
      </c>
      <c r="T100" s="2">
        <f>IFERROR('Revenue per capita'!T100/'Revenue per capita'!$F100,"")</f>
        <v>2.2093425442129056E-3</v>
      </c>
      <c r="U100" s="2">
        <f>IFERROR('Revenue per capita'!U100/'Revenue per capita'!$F100,"")</f>
        <v>4.3061315250289285E-2</v>
      </c>
      <c r="V100" s="2">
        <f>IFERROR('Revenue per capita'!V100/'Revenue per capita'!$F100,"")</f>
        <v>1.7661631427811177E-3</v>
      </c>
      <c r="W100" s="2">
        <f>IFERROR('Revenue per capita'!W100/'Revenue per capita'!$F100,"")</f>
        <v>1.0399042217906499E-2</v>
      </c>
      <c r="X100" s="2">
        <f>IFERROR('Revenue per capita'!X100/'Revenue per capita'!$F100,"")</f>
        <v>7.4880464508682333E-3</v>
      </c>
      <c r="Y100" s="2">
        <f>IFERROR('Revenue per capita'!Y100/'Revenue per capita'!$F100,"")</f>
        <v>6.7605824857584944E-3</v>
      </c>
      <c r="Z100" s="2" t="str">
        <f>IFERROR('Revenue per capita'!Z100/'Revenue per capita'!$F100,"")</f>
        <v/>
      </c>
    </row>
    <row r="101" spans="1:26" x14ac:dyDescent="0.45">
      <c r="A101" s="2" t="s">
        <v>582</v>
      </c>
      <c r="B101" s="2">
        <v>86883</v>
      </c>
      <c r="C101" s="2" t="s">
        <v>451</v>
      </c>
      <c r="D101" s="2">
        <v>42.089796499999999</v>
      </c>
      <c r="E101" s="2">
        <v>-76.807733799999994</v>
      </c>
      <c r="F101" s="2">
        <f>IF('Number of Firms per 1000 Capita'!F101=0,"",SUMIFS(allNAICS!$P:$P,allNAICS!$C:$C,'Percent of Revenue'!$A101,allNAICS!$E:$E,'Percent of Revenue'!F$1)/$B101)</f>
        <v>61.961776181761678</v>
      </c>
      <c r="G101" s="2" t="str">
        <f>IFERROR('Revenue per capita'!G101/'Revenue per capita'!$F101,"")</f>
        <v/>
      </c>
      <c r="H101" s="2" t="str">
        <f>IFERROR('Revenue per capita'!H101/'Revenue per capita'!$F101,"")</f>
        <v/>
      </c>
      <c r="I101" s="2" t="str">
        <f>IFERROR('Revenue per capita'!I101/'Revenue per capita'!$F101,"")</f>
        <v/>
      </c>
      <c r="J101" s="2">
        <f>IFERROR('Revenue per capita'!J101/'Revenue per capita'!$F101,"")</f>
        <v>4.9949018387944154E-2</v>
      </c>
      <c r="K101" s="2">
        <f>IFERROR('Revenue per capita'!K101/'Revenue per capita'!$F101,"")</f>
        <v>0.31674455866958984</v>
      </c>
      <c r="L101" s="2">
        <f>IFERROR('Revenue per capita'!L101/'Revenue per capita'!$F101,"")</f>
        <v>0.11448108207751512</v>
      </c>
      <c r="M101" s="2">
        <f>IFERROR('Revenue per capita'!M101/'Revenue per capita'!$F101,"")</f>
        <v>0.20526126944625495</v>
      </c>
      <c r="N101" s="2">
        <f>IFERROR('Revenue per capita'!N101/'Revenue per capita'!$F101,"")</f>
        <v>2.9479633689505118E-2</v>
      </c>
      <c r="O101" s="2">
        <f>IFERROR('Revenue per capita'!O101/'Revenue per capita'!$F101,"")</f>
        <v>2.2111988373394433E-2</v>
      </c>
      <c r="P101" s="2">
        <f>IFERROR('Revenue per capita'!P101/'Revenue per capita'!$F101,"")</f>
        <v>0</v>
      </c>
      <c r="Q101" s="2">
        <f>IFERROR('Revenue per capita'!Q101/'Revenue per capita'!$F101,"")</f>
        <v>1.7310911299401554E-2</v>
      </c>
      <c r="R101" s="2">
        <f>IFERROR('Revenue per capita'!R101/'Revenue per capita'!$F101,"")</f>
        <v>2.1001008933920592E-2</v>
      </c>
      <c r="S101" s="2">
        <f>IFERROR('Revenue per capita'!S101/'Revenue per capita'!$F101,"")</f>
        <v>2.5644902990921245E-2</v>
      </c>
      <c r="T101" s="2">
        <f>IFERROR('Revenue per capita'!T101/'Revenue per capita'!$F101,"")</f>
        <v>7.6700786079674519E-3</v>
      </c>
      <c r="U101" s="2">
        <f>IFERROR('Revenue per capita'!U101/'Revenue per capita'!$F101,"")</f>
        <v>0.14419175834304415</v>
      </c>
      <c r="V101" s="2">
        <f>IFERROR('Revenue per capita'!V101/'Revenue per capita'!$F101,"")</f>
        <v>2.2871774867834599E-3</v>
      </c>
      <c r="W101" s="2">
        <f>IFERROR('Revenue per capita'!W101/'Revenue per capita'!$F101,"")</f>
        <v>3.5229158025715475E-2</v>
      </c>
      <c r="X101" s="2">
        <f>IFERROR('Revenue per capita'!X101/'Revenue per capita'!$F101,"")</f>
        <v>8.6374536680426366E-3</v>
      </c>
      <c r="Y101" s="2" t="str">
        <f>IFERROR('Revenue per capita'!Y101/'Revenue per capita'!$F101,"")</f>
        <v/>
      </c>
      <c r="Z101" s="2" t="str">
        <f>IFERROR('Revenue per capita'!Z101/'Revenue per capita'!$F101,"")</f>
        <v/>
      </c>
    </row>
    <row r="102" spans="1:26" x14ac:dyDescent="0.45">
      <c r="A102" s="2" t="s">
        <v>583</v>
      </c>
      <c r="B102" s="2">
        <v>838527</v>
      </c>
      <c r="C102" s="2" t="s">
        <v>445</v>
      </c>
      <c r="D102" s="2">
        <v>31.7775757</v>
      </c>
      <c r="E102" s="2">
        <v>-106.4424559</v>
      </c>
      <c r="F102" s="2">
        <f>IF('Number of Firms per 1000 Capita'!F102=0,"",SUMIFS(allNAICS!$P:$P,allNAICS!$C:$C,'Percent of Revenue'!$A102,allNAICS!$E:$E,'Percent of Revenue'!F$1)/$B102)</f>
        <v>62.497510515463425</v>
      </c>
      <c r="G102" s="2">
        <f>IFERROR('Revenue per capita'!G102/'Revenue per capita'!$F102,"")</f>
        <v>9.495594436364764E-4</v>
      </c>
      <c r="H102" s="2">
        <f>IFERROR('Revenue per capita'!H102/'Revenue per capita'!$F102,"")</f>
        <v>1.1576145460972956E-3</v>
      </c>
      <c r="I102" s="2" t="str">
        <f>IFERROR('Revenue per capita'!I102/'Revenue per capita'!$F102,"")</f>
        <v/>
      </c>
      <c r="J102" s="2">
        <f>IFERROR('Revenue per capita'!J102/'Revenue per capita'!$F102,"")</f>
        <v>0</v>
      </c>
      <c r="K102" s="2">
        <f>IFERROR('Revenue per capita'!K102/'Revenue per capita'!$F102,"")</f>
        <v>0.32622026960933559</v>
      </c>
      <c r="L102" s="2">
        <f>IFERROR('Revenue per capita'!L102/'Revenue per capita'!$F102,"")</f>
        <v>0.16565095350760409</v>
      </c>
      <c r="M102" s="2">
        <f>IFERROR('Revenue per capita'!M102/'Revenue per capita'!$F102,"")</f>
        <v>0.17741843046794475</v>
      </c>
      <c r="N102" s="2">
        <f>IFERROR('Revenue per capita'!N102/'Revenue per capita'!$F102,"")</f>
        <v>5.3792690972436871E-2</v>
      </c>
      <c r="O102" s="2">
        <f>IFERROR('Revenue per capita'!O102/'Revenue per capita'!$F102,"")</f>
        <v>5.3816575816149223E-2</v>
      </c>
      <c r="P102" s="2">
        <f>IFERROR('Revenue per capita'!P102/'Revenue per capita'!$F102,"")</f>
        <v>2.8435812125863356E-2</v>
      </c>
      <c r="Q102" s="2">
        <f>IFERROR('Revenue per capita'!Q102/'Revenue per capita'!$F102,"")</f>
        <v>1.9353358085810495E-2</v>
      </c>
      <c r="R102" s="2">
        <f>IFERROR('Revenue per capita'!R102/'Revenue per capita'!$F102,"")</f>
        <v>2.4466841949966223E-2</v>
      </c>
      <c r="S102" s="2">
        <f>IFERROR('Revenue per capita'!S102/'Revenue per capita'!$F102,"")</f>
        <v>2.9163878609641765E-2</v>
      </c>
      <c r="T102" s="2">
        <f>IFERROR('Revenue per capita'!T102/'Revenue per capita'!$F102,"")</f>
        <v>3.5013622259343195E-3</v>
      </c>
      <c r="U102" s="2">
        <f>IFERROR('Revenue per capita'!U102/'Revenue per capita'!$F102,"")</f>
        <v>6.727477956174345E-2</v>
      </c>
      <c r="V102" s="2">
        <f>IFERROR('Revenue per capita'!V102/'Revenue per capita'!$F102,"")</f>
        <v>2.4365910582180008E-3</v>
      </c>
      <c r="W102" s="2">
        <f>IFERROR('Revenue per capita'!W102/'Revenue per capita'!$F102,"")</f>
        <v>3.2263010799972291E-2</v>
      </c>
      <c r="X102" s="2">
        <f>IFERROR('Revenue per capita'!X102/'Revenue per capita'!$F102,"")</f>
        <v>1.1416218107967792E-2</v>
      </c>
      <c r="Y102" s="2">
        <f>IFERROR('Revenue per capita'!Y102/'Revenue per capita'!$F102,"")</f>
        <v>2.5893571706039412E-3</v>
      </c>
      <c r="Z102" s="2">
        <f>IFERROR('Revenue per capita'!Z102/'Revenue per capita'!$F102,"")</f>
        <v>9.2695941074110694E-5</v>
      </c>
    </row>
    <row r="103" spans="1:26" x14ac:dyDescent="0.45">
      <c r="A103" s="2" t="s">
        <v>584</v>
      </c>
      <c r="B103" s="2">
        <v>277794</v>
      </c>
      <c r="C103" s="2" t="s">
        <v>459</v>
      </c>
      <c r="D103" s="2">
        <v>42.129224100000002</v>
      </c>
      <c r="E103" s="2">
        <v>-80.085059000000001</v>
      </c>
      <c r="F103" s="2">
        <f>IF('Number of Firms per 1000 Capita'!F103=0,"",SUMIFS(allNAICS!$P:$P,allNAICS!$C:$C,'Percent of Revenue'!$A103,allNAICS!$E:$E,'Percent of Revenue'!F$1)/$B103)</f>
        <v>91.134369352829793</v>
      </c>
      <c r="G103" s="2">
        <f>IFERROR('Revenue per capita'!G103/'Revenue per capita'!$F103,"")</f>
        <v>0</v>
      </c>
      <c r="H103" s="2">
        <f>IFERROR('Revenue per capita'!H103/'Revenue per capita'!$F103,"")</f>
        <v>1.2342734577584274E-3</v>
      </c>
      <c r="I103" s="2" t="str">
        <f>IFERROR('Revenue per capita'!I103/'Revenue per capita'!$F103,"")</f>
        <v/>
      </c>
      <c r="J103" s="2">
        <f>IFERROR('Revenue per capita'!J103/'Revenue per capita'!$F103,"")</f>
        <v>3.0329136920959121E-2</v>
      </c>
      <c r="K103" s="2">
        <f>IFERROR('Revenue per capita'!K103/'Revenue per capita'!$F103,"")</f>
        <v>0.37191619713800939</v>
      </c>
      <c r="L103" s="2">
        <f>IFERROR('Revenue per capita'!L103/'Revenue per capita'!$F103,"")</f>
        <v>5.3884856100137657E-2</v>
      </c>
      <c r="M103" s="2">
        <f>IFERROR('Revenue per capita'!M103/'Revenue per capita'!$F103,"")</f>
        <v>0.19367696961936165</v>
      </c>
      <c r="N103" s="2">
        <f>IFERROR('Revenue per capita'!N103/'Revenue per capita'!$F103,"")</f>
        <v>9.695393283605979E-3</v>
      </c>
      <c r="O103" s="2">
        <f>IFERROR('Revenue per capita'!O103/'Revenue per capita'!$F103,"")</f>
        <v>1.1586259884111792E-2</v>
      </c>
      <c r="P103" s="2">
        <f>IFERROR('Revenue per capita'!P103/'Revenue per capita'!$F103,"")</f>
        <v>0.15018215577680316</v>
      </c>
      <c r="Q103" s="2">
        <f>IFERROR('Revenue per capita'!Q103/'Revenue per capita'!$F103,"")</f>
        <v>2.0877204917245575E-2</v>
      </c>
      <c r="R103" s="2">
        <f>IFERROR('Revenue per capita'!R103/'Revenue per capita'!$F103,"")</f>
        <v>1.4686149438166277E-2</v>
      </c>
      <c r="S103" s="2">
        <f>IFERROR('Revenue per capita'!S103/'Revenue per capita'!$F103,"")</f>
        <v>1.0699250888369562E-2</v>
      </c>
      <c r="T103" s="2">
        <f>IFERROR('Revenue per capita'!T103/'Revenue per capita'!$F103,"")</f>
        <v>1.1502184908922112E-2</v>
      </c>
      <c r="U103" s="2">
        <f>IFERROR('Revenue per capita'!U103/'Revenue per capita'!$F103,"")</f>
        <v>8.1851490219931489E-2</v>
      </c>
      <c r="V103" s="2">
        <f>IFERROR('Revenue per capita'!V103/'Revenue per capita'!$F103,"")</f>
        <v>1.0622218843038704E-2</v>
      </c>
      <c r="W103" s="2">
        <f>IFERROR('Revenue per capita'!W103/'Revenue per capita'!$F103,"")</f>
        <v>2.0266590901815155E-2</v>
      </c>
      <c r="X103" s="2">
        <f>IFERROR('Revenue per capita'!X103/'Revenue per capita'!$F103,"")</f>
        <v>6.989667701763934E-3</v>
      </c>
      <c r="Y103" s="2" t="str">
        <f>IFERROR('Revenue per capita'!Y103/'Revenue per capita'!$F103,"")</f>
        <v/>
      </c>
      <c r="Z103" s="2" t="str">
        <f>IFERROR('Revenue per capita'!Z103/'Revenue per capita'!$F103,"")</f>
        <v/>
      </c>
    </row>
    <row r="104" spans="1:26" x14ac:dyDescent="0.45">
      <c r="A104" s="2" t="s">
        <v>585</v>
      </c>
      <c r="B104" s="2">
        <v>363471</v>
      </c>
      <c r="C104" s="2" t="s">
        <v>494</v>
      </c>
      <c r="D104" s="2">
        <v>44.052069099999997</v>
      </c>
      <c r="E104" s="2">
        <v>-123.08675359999999</v>
      </c>
      <c r="F104" s="2">
        <f>IF('Number of Firms per 1000 Capita'!F104=0,"",SUMIFS(allNAICS!$P:$P,allNAICS!$C:$C,'Percent of Revenue'!$A104,allNAICS!$E:$E,'Percent of Revenue'!F$1)/$B104)</f>
        <v>57.60354471195776</v>
      </c>
      <c r="G104" s="2">
        <f>IFERROR('Revenue per capita'!G104/'Revenue per capita'!$F104,"")</f>
        <v>1.2932324250336783E-2</v>
      </c>
      <c r="H104" s="2">
        <f>IFERROR('Revenue per capita'!H104/'Revenue per capita'!$F104,"")</f>
        <v>0</v>
      </c>
      <c r="I104" s="2" t="str">
        <f>IFERROR('Revenue per capita'!I104/'Revenue per capita'!$F104,"")</f>
        <v/>
      </c>
      <c r="J104" s="2">
        <f>IFERROR('Revenue per capita'!J104/'Revenue per capita'!$F104,"")</f>
        <v>5.2151846901597104E-2</v>
      </c>
      <c r="K104" s="2">
        <f>IFERROR('Revenue per capita'!K104/'Revenue per capita'!$F104,"")</f>
        <v>0.18508901567308322</v>
      </c>
      <c r="L104" s="2">
        <f>IFERROR('Revenue per capita'!L104/'Revenue per capita'!$F104,"")</f>
        <v>0.16977912732295508</v>
      </c>
      <c r="M104" s="2">
        <f>IFERROR('Revenue per capita'!M104/'Revenue per capita'!$F104,"")</f>
        <v>0.19764084315814717</v>
      </c>
      <c r="N104" s="2">
        <f>IFERROR('Revenue per capita'!N104/'Revenue per capita'!$F104,"")</f>
        <v>1.8784294331573831E-2</v>
      </c>
      <c r="O104" s="2">
        <f>IFERROR('Revenue per capita'!O104/'Revenue per capita'!$F104,"")</f>
        <v>3.1773234116771222E-2</v>
      </c>
      <c r="P104" s="2">
        <f>IFERROR('Revenue per capita'!P104/'Revenue per capita'!$F104,"")</f>
        <v>8.6472491722741504E-2</v>
      </c>
      <c r="Q104" s="2">
        <f>IFERROR('Revenue per capita'!Q104/'Revenue per capita'!$F104,"")</f>
        <v>2.3651067596930069E-2</v>
      </c>
      <c r="R104" s="2">
        <f>IFERROR('Revenue per capita'!R104/'Revenue per capita'!$F104,"")</f>
        <v>3.3169446258736836E-2</v>
      </c>
      <c r="S104" s="2">
        <f>IFERROR('Revenue per capita'!S104/'Revenue per capita'!$F104,"")</f>
        <v>1.5742723245675376E-2</v>
      </c>
      <c r="T104" s="2">
        <f>IFERROR('Revenue per capita'!T104/'Revenue per capita'!$F104,"")</f>
        <v>5.780840207218624E-3</v>
      </c>
      <c r="U104" s="2">
        <f>IFERROR('Revenue per capita'!U104/'Revenue per capita'!$F104,"")</f>
        <v>0.10868092051669125</v>
      </c>
      <c r="V104" s="2">
        <f>IFERROR('Revenue per capita'!V104/'Revenue per capita'!$F104,"")</f>
        <v>4.7874730679708412E-3</v>
      </c>
      <c r="W104" s="2">
        <f>IFERROR('Revenue per capita'!W104/'Revenue per capita'!$F104,"")</f>
        <v>3.0773282658104164E-2</v>
      </c>
      <c r="X104" s="2">
        <f>IFERROR('Revenue per capita'!X104/'Revenue per capita'!$F104,"")</f>
        <v>1.6137109560672099E-2</v>
      </c>
      <c r="Y104" s="2">
        <f>IFERROR('Revenue per capita'!Y104/'Revenue per capita'!$F104,"")</f>
        <v>6.6539594107947264E-3</v>
      </c>
      <c r="Z104" s="2" t="str">
        <f>IFERROR('Revenue per capita'!Z104/'Revenue per capita'!$F104,"")</f>
        <v/>
      </c>
    </row>
    <row r="105" spans="1:26" x14ac:dyDescent="0.45">
      <c r="A105" s="2" t="s">
        <v>586</v>
      </c>
      <c r="B105" s="2">
        <v>315263</v>
      </c>
      <c r="C105" s="2" t="s">
        <v>504</v>
      </c>
      <c r="D105" s="2">
        <v>37.971559200000002</v>
      </c>
      <c r="E105" s="2">
        <v>-87.571089799999996</v>
      </c>
      <c r="F105" s="2">
        <f>IF('Number of Firms per 1000 Capita'!F105=0,"",SUMIFS(allNAICS!$P:$P,allNAICS!$C:$C,'Percent of Revenue'!$A105,allNAICS!$E:$E,'Percent of Revenue'!F$1)/$B105)</f>
        <v>133.80664714857119</v>
      </c>
      <c r="G105" s="2">
        <f>IFERROR('Revenue per capita'!G105/'Revenue per capita'!$F105,"")</f>
        <v>0</v>
      </c>
      <c r="H105" s="2">
        <f>IFERROR('Revenue per capita'!H105/'Revenue per capita'!$F105,"")</f>
        <v>6.9447320462720551E-3</v>
      </c>
      <c r="I105" s="2" t="str">
        <f>IFERROR('Revenue per capita'!I105/'Revenue per capita'!$F105,"")</f>
        <v/>
      </c>
      <c r="J105" s="2">
        <f>IFERROR('Revenue per capita'!J105/'Revenue per capita'!$F105,"")</f>
        <v>5.2343701342822076E-2</v>
      </c>
      <c r="K105" s="2">
        <f>IFERROR('Revenue per capita'!K105/'Revenue per capita'!$F105,"")</f>
        <v>0.41736664019246761</v>
      </c>
      <c r="L105" s="2">
        <f>IFERROR('Revenue per capita'!L105/'Revenue per capita'!$F105,"")</f>
        <v>0.14854264102458159</v>
      </c>
      <c r="M105" s="2">
        <f>IFERROR('Revenue per capita'!M105/'Revenue per capita'!$F105,"")</f>
        <v>0.11745279297818914</v>
      </c>
      <c r="N105" s="2">
        <f>IFERROR('Revenue per capita'!N105/'Revenue per capita'!$F105,"")</f>
        <v>4.1899515977451306E-2</v>
      </c>
      <c r="O105" s="2">
        <f>IFERROR('Revenue per capita'!O105/'Revenue per capita'!$F105,"")</f>
        <v>2.7306565909109771E-2</v>
      </c>
      <c r="P105" s="2">
        <f>IFERROR('Revenue per capita'!P105/'Revenue per capita'!$F105,"")</f>
        <v>3.1827499282468301E-2</v>
      </c>
      <c r="Q105" s="2">
        <f>IFERROR('Revenue per capita'!Q105/'Revenue per capita'!$F105,"")</f>
        <v>9.9087826736527704E-3</v>
      </c>
      <c r="R105" s="2">
        <f>IFERROR('Revenue per capita'!R105/'Revenue per capita'!$F105,"")</f>
        <v>3.3455871917157737E-2</v>
      </c>
      <c r="S105" s="2">
        <f>IFERROR('Revenue per capita'!S105/'Revenue per capita'!$F105,"")</f>
        <v>1.0077037396314249E-2</v>
      </c>
      <c r="T105" s="2">
        <f>IFERROR('Revenue per capita'!T105/'Revenue per capita'!$F105,"")</f>
        <v>3.2377155867721803E-3</v>
      </c>
      <c r="U105" s="2">
        <f>IFERROR('Revenue per capita'!U105/'Revenue per capita'!$F105,"")</f>
        <v>6.8003415742308601E-2</v>
      </c>
      <c r="V105" s="2">
        <f>IFERROR('Revenue per capita'!V105/'Revenue per capita'!$F105,"")</f>
        <v>2.5079750166962802E-3</v>
      </c>
      <c r="W105" s="2">
        <f>IFERROR('Revenue per capita'!W105/'Revenue per capita'!$F105,"")</f>
        <v>1.6376890970621324E-2</v>
      </c>
      <c r="X105" s="2">
        <f>IFERROR('Revenue per capita'!X105/'Revenue per capita'!$F105,"")</f>
        <v>1.0072922870345237E-2</v>
      </c>
      <c r="Y105" s="2">
        <f>IFERROR('Revenue per capita'!Y105/'Revenue per capita'!$F105,"")</f>
        <v>2.6752990727695303E-3</v>
      </c>
      <c r="Z105" s="2" t="str">
        <f>IFERROR('Revenue per capita'!Z105/'Revenue per capita'!$F105,"")</f>
        <v/>
      </c>
    </row>
    <row r="106" spans="1:26" x14ac:dyDescent="0.45">
      <c r="A106" s="2" t="s">
        <v>587</v>
      </c>
      <c r="B106" s="2">
        <v>100031</v>
      </c>
      <c r="C106" s="2" t="s">
        <v>464</v>
      </c>
      <c r="D106" s="2">
        <v>64.837777799999998</v>
      </c>
      <c r="E106" s="2">
        <v>-147.7163889</v>
      </c>
      <c r="F106" s="2">
        <f>IF('Number of Firms per 1000 Capita'!F106=0,"",SUMIFS(allNAICS!$P:$P,allNAICS!$C:$C,'Percent of Revenue'!$A106,allNAICS!$E:$E,'Percent of Revenue'!F$1)/$B106)</f>
        <v>81.629974707840574</v>
      </c>
      <c r="G106" s="2">
        <f>IFERROR('Revenue per capita'!G106/'Revenue per capita'!$F106,"")</f>
        <v>7.798366772999929E-4</v>
      </c>
      <c r="H106" s="2">
        <f>IFERROR('Revenue per capita'!H106/'Revenue per capita'!$F106,"")</f>
        <v>8.0641171888555394E-2</v>
      </c>
      <c r="I106" s="2" t="str">
        <f>IFERROR('Revenue per capita'!I106/'Revenue per capita'!$F106,"")</f>
        <v/>
      </c>
      <c r="J106" s="2">
        <f>IFERROR('Revenue per capita'!J106/'Revenue per capita'!$F106,"")</f>
        <v>0.10519660706122634</v>
      </c>
      <c r="K106" s="2">
        <f>IFERROR('Revenue per capita'!K106/'Revenue per capita'!$F106,"")</f>
        <v>0.23183923194616349</v>
      </c>
      <c r="L106" s="2">
        <f>IFERROR('Revenue per capita'!L106/'Revenue per capita'!$F106,"")</f>
        <v>8.076032421143374E-2</v>
      </c>
      <c r="M106" s="2">
        <f>IFERROR('Revenue per capita'!M106/'Revenue per capita'!$F106,"")</f>
        <v>0.2118544849710858</v>
      </c>
      <c r="N106" s="2">
        <f>IFERROR('Revenue per capita'!N106/'Revenue per capita'!$F106,"")</f>
        <v>4.9241861520813904E-2</v>
      </c>
      <c r="O106" s="2">
        <f>IFERROR('Revenue per capita'!O106/'Revenue per capita'!$F106,"")</f>
        <v>2.053417157501676E-2</v>
      </c>
      <c r="P106" s="2">
        <f>IFERROR('Revenue per capita'!P106/'Revenue per capita'!$F106,"")</f>
        <v>1.4318264765372396E-2</v>
      </c>
      <c r="Q106" s="2">
        <f>IFERROR('Revenue per capita'!Q106/'Revenue per capita'!$F106,"")</f>
        <v>2.8609796637791316E-2</v>
      </c>
      <c r="R106" s="2">
        <f>IFERROR('Revenue per capita'!R106/'Revenue per capita'!$F106,"")</f>
        <v>3.5242863877000166E-2</v>
      </c>
      <c r="S106" s="2">
        <f>IFERROR('Revenue per capita'!S106/'Revenue per capita'!$F106,"")</f>
        <v>2.1584265070127378E-2</v>
      </c>
      <c r="T106" s="2">
        <f>IFERROR('Revenue per capita'!T106/'Revenue per capita'!$F106,"")</f>
        <v>5.053025966168123E-3</v>
      </c>
      <c r="U106" s="2">
        <f>IFERROR('Revenue per capita'!U106/'Revenue per capita'!$F106,"")</f>
        <v>6.6341110950289411E-2</v>
      </c>
      <c r="V106" s="2">
        <f>IFERROR('Revenue per capita'!V106/'Revenue per capita'!$F106,"")</f>
        <v>7.8751283656234849E-3</v>
      </c>
      <c r="W106" s="2">
        <f>IFERROR('Revenue per capita'!W106/'Revenue per capita'!$F106,"")</f>
        <v>2.9582619342317363E-2</v>
      </c>
      <c r="X106" s="2">
        <f>IFERROR('Revenue per capita'!X106/'Revenue per capita'!$F106,"")</f>
        <v>1.0545235173714793E-2</v>
      </c>
      <c r="Y106" s="2" t="str">
        <f>IFERROR('Revenue per capita'!Y106/'Revenue per capita'!$F106,"")</f>
        <v/>
      </c>
      <c r="Z106" s="2" t="str">
        <f>IFERROR('Revenue per capita'!Z106/'Revenue per capita'!$F106,"")</f>
        <v/>
      </c>
    </row>
    <row r="107" spans="1:26" x14ac:dyDescent="0.45">
      <c r="A107" s="2" t="s">
        <v>588</v>
      </c>
      <c r="B107" s="2">
        <v>232660</v>
      </c>
      <c r="C107" s="2" t="s">
        <v>589</v>
      </c>
      <c r="D107" s="2">
        <v>46.877186299999998</v>
      </c>
      <c r="E107" s="2">
        <v>-96.789803399999997</v>
      </c>
      <c r="F107" s="2">
        <f>IF('Number of Firms per 1000 Capita'!F107=0,"",SUMIFS(allNAICS!$P:$P,allNAICS!$C:$C,'Percent of Revenue'!$A107,allNAICS!$E:$E,'Percent of Revenue'!F$1)/$B107)</f>
        <v>126.45179231496604</v>
      </c>
      <c r="G107" s="2">
        <f>IFERROR('Revenue per capita'!G107/'Revenue per capita'!$F107,"")</f>
        <v>0</v>
      </c>
      <c r="H107" s="2" t="str">
        <f>IFERROR('Revenue per capita'!H107/'Revenue per capita'!$F107,"")</f>
        <v/>
      </c>
      <c r="I107" s="2">
        <f>IFERROR('Revenue per capita'!I107/'Revenue per capita'!$F107,"")</f>
        <v>5.1077070393031289E-3</v>
      </c>
      <c r="J107" s="2">
        <f>IFERROR('Revenue per capita'!J107/'Revenue per capita'!$F107,"")</f>
        <v>7.6514575741845434E-2</v>
      </c>
      <c r="K107" s="2">
        <f>IFERROR('Revenue per capita'!K107/'Revenue per capita'!$F107,"")</f>
        <v>0.12519309750741434</v>
      </c>
      <c r="L107" s="2">
        <f>IFERROR('Revenue per capita'!L107/'Revenue per capita'!$F107,"")</f>
        <v>0.29432182651347832</v>
      </c>
      <c r="M107" s="2">
        <f>IFERROR('Revenue per capita'!M107/'Revenue per capita'!$F107,"")</f>
        <v>0.1532219895257671</v>
      </c>
      <c r="N107" s="2">
        <f>IFERROR('Revenue per capita'!N107/'Revenue per capita'!$F107,"")</f>
        <v>2.9880436670806202E-2</v>
      </c>
      <c r="O107" s="2">
        <f>IFERROR('Revenue per capita'!O107/'Revenue per capita'!$F107,"")</f>
        <v>3.3140478277136544E-2</v>
      </c>
      <c r="P107" s="2">
        <f>IFERROR('Revenue per capita'!P107/'Revenue per capita'!$F107,"")</f>
        <v>0.10146023689440577</v>
      </c>
      <c r="Q107" s="2">
        <f>IFERROR('Revenue per capita'!Q107/'Revenue per capita'!$F107,"")</f>
        <v>2.2309221091860766E-2</v>
      </c>
      <c r="R107" s="2">
        <f>IFERROR('Revenue per capita'!R107/'Revenue per capita'!$F107,"")</f>
        <v>2.9108914361295871E-2</v>
      </c>
      <c r="S107" s="2">
        <f>IFERROR('Revenue per capita'!S107/'Revenue per capita'!$F107,"")</f>
        <v>1.2859952860677662E-2</v>
      </c>
      <c r="T107" s="2">
        <f>IFERROR('Revenue per capita'!T107/'Revenue per capita'!$F107,"")</f>
        <v>4.0604538924990012E-3</v>
      </c>
      <c r="U107" s="2">
        <f>IFERROR('Revenue per capita'!U107/'Revenue per capita'!$F107,"")</f>
        <v>7.3460200824470259E-2</v>
      </c>
      <c r="V107" s="2">
        <f>IFERROR('Revenue per capita'!V107/'Revenue per capita'!$F107,"")</f>
        <v>6.0154443977690399E-3</v>
      </c>
      <c r="W107" s="2">
        <f>IFERROR('Revenue per capita'!W107/'Revenue per capita'!$F107,"")</f>
        <v>1.9816312151944262E-2</v>
      </c>
      <c r="X107" s="2">
        <f>IFERROR('Revenue per capita'!X107/'Revenue per capita'!$F107,"")</f>
        <v>8.2880204768343395E-3</v>
      </c>
      <c r="Y107" s="2">
        <f>IFERROR('Revenue per capita'!Y107/'Revenue per capita'!$F107,"")</f>
        <v>5.2411317724919432E-3</v>
      </c>
      <c r="Z107" s="2" t="str">
        <f>IFERROR('Revenue per capita'!Z107/'Revenue per capita'!$F107,"")</f>
        <v/>
      </c>
    </row>
    <row r="108" spans="1:26" x14ac:dyDescent="0.45">
      <c r="A108" s="2" t="s">
        <v>590</v>
      </c>
      <c r="B108" s="2">
        <v>128221</v>
      </c>
      <c r="C108" s="2" t="s">
        <v>453</v>
      </c>
      <c r="D108" s="2">
        <v>36.728058300000001</v>
      </c>
      <c r="E108" s="2">
        <v>-108.2186856</v>
      </c>
      <c r="F108" s="2">
        <f>IF('Number of Firms per 1000 Capita'!F108=0,"",SUMIFS(allNAICS!$P:$P,allNAICS!$C:$C,'Percent of Revenue'!$A108,allNAICS!$E:$E,'Percent of Revenue'!F$1)/$B108)</f>
        <v>58.157712075245087</v>
      </c>
      <c r="G108" s="2">
        <f>IFERROR('Revenue per capita'!G108/'Revenue per capita'!$F108,"")</f>
        <v>1.4117207408302572E-3</v>
      </c>
      <c r="H108" s="2">
        <f>IFERROR('Revenue per capita'!H108/'Revenue per capita'!$F108,"")</f>
        <v>0.16133728881546502</v>
      </c>
      <c r="I108" s="2" t="str">
        <f>IFERROR('Revenue per capita'!I108/'Revenue per capita'!$F108,"")</f>
        <v/>
      </c>
      <c r="J108" s="2">
        <f>IFERROR('Revenue per capita'!J108/'Revenue per capita'!$F108,"")</f>
        <v>6.8737916145854935E-2</v>
      </c>
      <c r="K108" s="2">
        <f>IFERROR('Revenue per capita'!K108/'Revenue per capita'!$F108,"")</f>
        <v>4.0312791567872625E-2</v>
      </c>
      <c r="L108" s="2">
        <f>IFERROR('Revenue per capita'!L108/'Revenue per capita'!$F108,"")</f>
        <v>0.17337432674562472</v>
      </c>
      <c r="M108" s="2">
        <f>IFERROR('Revenue per capita'!M108/'Revenue per capita'!$F108,"")</f>
        <v>0.24269277773590306</v>
      </c>
      <c r="N108" s="2">
        <f>IFERROR('Revenue per capita'!N108/'Revenue per capita'!$F108,"")</f>
        <v>6.3617551967376493E-2</v>
      </c>
      <c r="O108" s="2">
        <f>IFERROR('Revenue per capita'!O108/'Revenue per capita'!$F108,"")</f>
        <v>1.4221381237494144E-2</v>
      </c>
      <c r="P108" s="2">
        <f>IFERROR('Revenue per capita'!P108/'Revenue per capita'!$F108,"")</f>
        <v>1.4505654530645224E-2</v>
      </c>
      <c r="Q108" s="2">
        <f>IFERROR('Revenue per capita'!Q108/'Revenue per capita'!$F108,"")</f>
        <v>3.8616935329961646E-2</v>
      </c>
      <c r="R108" s="2">
        <f>IFERROR('Revenue per capita'!R108/'Revenue per capita'!$F108,"")</f>
        <v>2.1864378076038901E-2</v>
      </c>
      <c r="S108" s="2">
        <f>IFERROR('Revenue per capita'!S108/'Revenue per capita'!$F108,"")</f>
        <v>1.6209916328848117E-2</v>
      </c>
      <c r="T108" s="2">
        <f>IFERROR('Revenue per capita'!T108/'Revenue per capita'!$F108,"")</f>
        <v>2.3462536900065189E-3</v>
      </c>
      <c r="U108" s="2">
        <f>IFERROR('Revenue per capita'!U108/'Revenue per capita'!$F108,"")</f>
        <v>7.9954240680955108E-2</v>
      </c>
      <c r="V108" s="2">
        <f>IFERROR('Revenue per capita'!V108/'Revenue per capita'!$F108,"")</f>
        <v>6.2637959703192771E-3</v>
      </c>
      <c r="W108" s="2">
        <f>IFERROR('Revenue per capita'!W108/'Revenue per capita'!$F108,"")</f>
        <v>3.0726181156911E-2</v>
      </c>
      <c r="X108" s="2">
        <f>IFERROR('Revenue per capita'!X108/'Revenue per capita'!$F108,"")</f>
        <v>2.3806889279892895E-2</v>
      </c>
      <c r="Y108" s="2" t="str">
        <f>IFERROR('Revenue per capita'!Y108/'Revenue per capita'!$F108,"")</f>
        <v/>
      </c>
      <c r="Z108" s="2" t="str">
        <f>IFERROR('Revenue per capita'!Z108/'Revenue per capita'!$F108,"")</f>
        <v/>
      </c>
    </row>
    <row r="109" spans="1:26" x14ac:dyDescent="0.45">
      <c r="A109" s="2" t="s">
        <v>591</v>
      </c>
      <c r="B109" s="2">
        <v>385337</v>
      </c>
      <c r="C109" s="2" t="s">
        <v>470</v>
      </c>
      <c r="D109" s="2">
        <v>35.052664100000001</v>
      </c>
      <c r="E109" s="2">
        <v>-78.878358500000004</v>
      </c>
      <c r="F109" s="2">
        <f>IF('Number of Firms per 1000 Capita'!F109=0,"",SUMIFS(allNAICS!$P:$P,allNAICS!$C:$C,'Percent of Revenue'!$A109,allNAICS!$E:$E,'Percent of Revenue'!F$1)/$B109)</f>
        <v>47.212458185951519</v>
      </c>
      <c r="G109" s="2">
        <f>IFERROR('Revenue per capita'!G109/'Revenue per capita'!$F109,"")</f>
        <v>8.5608862582294801E-4</v>
      </c>
      <c r="H109" s="2" t="str">
        <f>IFERROR('Revenue per capita'!H109/'Revenue per capita'!$F109,"")</f>
        <v/>
      </c>
      <c r="I109" s="2">
        <f>IFERROR('Revenue per capita'!I109/'Revenue per capita'!$F109,"")</f>
        <v>1.2954341664987065E-2</v>
      </c>
      <c r="J109" s="2">
        <f>IFERROR('Revenue per capita'!J109/'Revenue per capita'!$F109,"")</f>
        <v>5.9940612185583206E-2</v>
      </c>
      <c r="K109" s="2">
        <f>IFERROR('Revenue per capita'!K109/'Revenue per capita'!$F109,"")</f>
        <v>0.31493783087368937</v>
      </c>
      <c r="L109" s="2">
        <f>IFERROR('Revenue per capita'!L109/'Revenue per capita'!$F109,"")</f>
        <v>5.2443251200996042E-2</v>
      </c>
      <c r="M109" s="2">
        <f>IFERROR('Revenue per capita'!M109/'Revenue per capita'!$F109,"")</f>
        <v>0.24962085893180574</v>
      </c>
      <c r="N109" s="2">
        <f>IFERROR('Revenue per capita'!N109/'Revenue per capita'!$F109,"")</f>
        <v>3.162974428153751E-2</v>
      </c>
      <c r="O109" s="2">
        <f>IFERROR('Revenue per capita'!O109/'Revenue per capita'!$F109,"")</f>
        <v>3.3702570933077214E-2</v>
      </c>
      <c r="P109" s="2">
        <f>IFERROR('Revenue per capita'!P109/'Revenue per capita'!$F109,"")</f>
        <v>2.6497172080852997E-2</v>
      </c>
      <c r="Q109" s="2">
        <f>IFERROR('Revenue per capita'!Q109/'Revenue per capita'!$F109,"")</f>
        <v>2.8503291241988429E-2</v>
      </c>
      <c r="R109" s="2">
        <f>IFERROR('Revenue per capita'!R109/'Revenue per capita'!$F109,"")</f>
        <v>5.2508968802837015E-2</v>
      </c>
      <c r="S109" s="2">
        <f>IFERROR('Revenue per capita'!S109/'Revenue per capita'!$F109,"")</f>
        <v>2.105679953079282E-2</v>
      </c>
      <c r="T109" s="2">
        <f>IFERROR('Revenue per capita'!T109/'Revenue per capita'!$F109,"")</f>
        <v>7.391112945460165E-3</v>
      </c>
      <c r="U109" s="2">
        <f>IFERROR('Revenue per capita'!U109/'Revenue per capita'!$F109,"")</f>
        <v>5.5667813195929464E-2</v>
      </c>
      <c r="V109" s="2">
        <f>IFERROR('Revenue per capita'!V109/'Revenue per capita'!$F109,"")</f>
        <v>2.5786597073834414E-3</v>
      </c>
      <c r="W109" s="2">
        <f>IFERROR('Revenue per capita'!W109/'Revenue per capita'!$F109,"")</f>
        <v>3.5155727343994247E-2</v>
      </c>
      <c r="X109" s="2">
        <f>IFERROR('Revenue per capita'!X109/'Revenue per capita'!$F109,"")</f>
        <v>1.2786665541126709E-2</v>
      </c>
      <c r="Y109" s="2">
        <f>IFERROR('Revenue per capita'!Y109/'Revenue per capita'!$F109,"")</f>
        <v>1.7684909121355662E-3</v>
      </c>
      <c r="Z109" s="2" t="str">
        <f>IFERROR('Revenue per capita'!Z109/'Revenue per capita'!$F109,"")</f>
        <v/>
      </c>
    </row>
    <row r="110" spans="1:26" x14ac:dyDescent="0.45">
      <c r="A110" s="2" t="s">
        <v>592</v>
      </c>
      <c r="B110" s="2">
        <v>514166</v>
      </c>
      <c r="C110" s="2" t="s">
        <v>593</v>
      </c>
      <c r="D110" s="2">
        <v>36.062579499999998</v>
      </c>
      <c r="E110" s="2">
        <v>-94.157426299999997</v>
      </c>
      <c r="F110" s="2">
        <f>IF('Number of Firms per 1000 Capita'!F110=0,"",SUMIFS(allNAICS!$P:$P,allNAICS!$C:$C,'Percent of Revenue'!$A110,allNAICS!$E:$E,'Percent of Revenue'!F$1)/$B110)</f>
        <v>98.257313785820145</v>
      </c>
      <c r="G110" s="2">
        <f>IFERROR('Revenue per capita'!G110/'Revenue per capita'!$F110,"")</f>
        <v>6.795253734886166E-4</v>
      </c>
      <c r="H110" s="2">
        <f>IFERROR('Revenue per capita'!H110/'Revenue per capita'!$F110,"")</f>
        <v>9.8256504571426866E-4</v>
      </c>
      <c r="I110" s="2" t="str">
        <f>IFERROR('Revenue per capita'!I110/'Revenue per capita'!$F110,"")</f>
        <v/>
      </c>
      <c r="J110" s="2">
        <f>IFERROR('Revenue per capita'!J110/'Revenue per capita'!$F110,"")</f>
        <v>4.190586660629278E-2</v>
      </c>
      <c r="K110" s="2">
        <f>IFERROR('Revenue per capita'!K110/'Revenue per capita'!$F110,"")</f>
        <v>0.14264004763419807</v>
      </c>
      <c r="L110" s="2">
        <f>IFERROR('Revenue per capita'!L110/'Revenue per capita'!$F110,"")</f>
        <v>0.39771637106401991</v>
      </c>
      <c r="M110" s="2">
        <f>IFERROR('Revenue per capita'!M110/'Revenue per capita'!$F110,"")</f>
        <v>0.12524357172706882</v>
      </c>
      <c r="N110" s="2">
        <f>IFERROR('Revenue per capita'!N110/'Revenue per capita'!$F110,"")</f>
        <v>7.3387663181537555E-2</v>
      </c>
      <c r="O110" s="2">
        <f>IFERROR('Revenue per capita'!O110/'Revenue per capita'!$F110,"")</f>
        <v>1.6521426911526658E-2</v>
      </c>
      <c r="P110" s="2">
        <f>IFERROR('Revenue per capita'!P110/'Revenue per capita'!$F110,"")</f>
        <v>2.2465867643553374E-2</v>
      </c>
      <c r="Q110" s="2">
        <f>IFERROR('Revenue per capita'!Q110/'Revenue per capita'!$F110,"")</f>
        <v>1.3716734105228091E-2</v>
      </c>
      <c r="R110" s="2">
        <f>IFERROR('Revenue per capita'!R110/'Revenue per capita'!$F110,"")</f>
        <v>3.7446284362997323E-2</v>
      </c>
      <c r="S110" s="2">
        <f>IFERROR('Revenue per capita'!S110/'Revenue per capita'!$F110,"")</f>
        <v>1.1935079455158924E-2</v>
      </c>
      <c r="T110" s="2">
        <f>IFERROR('Revenue per capita'!T110/'Revenue per capita'!$F110,"")</f>
        <v>2.1775690401649246E-3</v>
      </c>
      <c r="U110" s="2">
        <f>IFERROR('Revenue per capita'!U110/'Revenue per capita'!$F110,"")</f>
        <v>4.7619855960408554E-2</v>
      </c>
      <c r="V110" s="2">
        <f>IFERROR('Revenue per capita'!V110/'Revenue per capita'!$F110,"")</f>
        <v>4.5394114144544258E-3</v>
      </c>
      <c r="W110" s="2">
        <f>IFERROR('Revenue per capita'!W110/'Revenue per capita'!$F110,"")</f>
        <v>1.5840365594465017E-2</v>
      </c>
      <c r="X110" s="2">
        <f>IFERROR('Revenue per capita'!X110/'Revenue per capita'!$F110,"")</f>
        <v>8.5494409265130782E-3</v>
      </c>
      <c r="Y110" s="2">
        <f>IFERROR('Revenue per capita'!Y110/'Revenue per capita'!$F110,"")</f>
        <v>3.6609354694252479E-2</v>
      </c>
      <c r="Z110" s="2">
        <f>IFERROR('Revenue per capita'!Z110/'Revenue per capita'!$F110,"")</f>
        <v>2.2999258957094311E-5</v>
      </c>
    </row>
    <row r="111" spans="1:26" x14ac:dyDescent="0.45">
      <c r="A111" s="2" t="s">
        <v>594</v>
      </c>
      <c r="B111" s="2">
        <v>138639</v>
      </c>
      <c r="C111" s="2" t="s">
        <v>595</v>
      </c>
      <c r="D111" s="2">
        <v>35.198283600000003</v>
      </c>
      <c r="E111" s="2">
        <v>-111.651302</v>
      </c>
      <c r="F111" s="2">
        <f>IF('Number of Firms per 1000 Capita'!F111=0,"",SUMIFS(allNAICS!$P:$P,allNAICS!$C:$C,'Percent of Revenue'!$A111,allNAICS!$E:$E,'Percent of Revenue'!F$1)/$B111)</f>
        <v>58.892598763695638</v>
      </c>
      <c r="G111" s="2">
        <f>IFERROR('Revenue per capita'!G111/'Revenue per capita'!$F111,"")</f>
        <v>0</v>
      </c>
      <c r="H111" s="2" t="str">
        <f>IFERROR('Revenue per capita'!H111/'Revenue per capita'!$F111,"")</f>
        <v/>
      </c>
      <c r="I111" s="2" t="str">
        <f>IFERROR('Revenue per capita'!I111/'Revenue per capita'!$F111,"")</f>
        <v/>
      </c>
      <c r="J111" s="2">
        <f>IFERROR('Revenue per capita'!J111/'Revenue per capita'!$F111,"")</f>
        <v>3.4283883649754904E-2</v>
      </c>
      <c r="K111" s="2">
        <f>IFERROR('Revenue per capita'!K111/'Revenue per capita'!$F111,"")</f>
        <v>0.28212968722784837</v>
      </c>
      <c r="L111" s="2">
        <f>IFERROR('Revenue per capita'!L111/'Revenue per capita'!$F111,"")</f>
        <v>6.6913334494513421E-2</v>
      </c>
      <c r="M111" s="2">
        <f>IFERROR('Revenue per capita'!M111/'Revenue per capita'!$F111,"")</f>
        <v>0.2497169623528826</v>
      </c>
      <c r="N111" s="2">
        <f>IFERROR('Revenue per capita'!N111/'Revenue per capita'!$F111,"")</f>
        <v>2.8923212819428199E-2</v>
      </c>
      <c r="O111" s="2">
        <f>IFERROR('Revenue per capita'!O111/'Revenue per capita'!$F111,"")</f>
        <v>1.5531488715817757E-2</v>
      </c>
      <c r="P111" s="2">
        <f>IFERROR('Revenue per capita'!P111/'Revenue per capita'!$F111,"")</f>
        <v>3.5143944860533967E-2</v>
      </c>
      <c r="Q111" s="2">
        <f>IFERROR('Revenue per capita'!Q111/'Revenue per capita'!$F111,"")</f>
        <v>2.5913434024235481E-2</v>
      </c>
      <c r="R111" s="2">
        <f>IFERROR('Revenue per capita'!R111/'Revenue per capita'!$F111,"")</f>
        <v>2.2752867700116943E-2</v>
      </c>
      <c r="S111" s="2">
        <f>IFERROR('Revenue per capita'!S111/'Revenue per capita'!$F111,"")</f>
        <v>1.1402871432481523E-2</v>
      </c>
      <c r="T111" s="2">
        <f>IFERROR('Revenue per capita'!T111/'Revenue per capita'!$F111,"")</f>
        <v>4.2560153275771973E-3</v>
      </c>
      <c r="U111" s="2">
        <f>IFERROR('Revenue per capita'!U111/'Revenue per capita'!$F111,"")</f>
        <v>0.1070690985095424</v>
      </c>
      <c r="V111" s="2">
        <f>IFERROR('Revenue per capita'!V111/'Revenue per capita'!$F111,"")</f>
        <v>1.2894697554057078E-2</v>
      </c>
      <c r="W111" s="2">
        <f>IFERROR('Revenue per capita'!W111/'Revenue per capita'!$F111,"")</f>
        <v>9.0530120182139379E-2</v>
      </c>
      <c r="X111" s="2">
        <f>IFERROR('Revenue per capita'!X111/'Revenue per capita'!$F111,"")</f>
        <v>1.2538381149070639E-2</v>
      </c>
      <c r="Y111" s="2" t="str">
        <f>IFERROR('Revenue per capita'!Y111/'Revenue per capita'!$F111,"")</f>
        <v/>
      </c>
      <c r="Z111" s="2" t="str">
        <f>IFERROR('Revenue per capita'!Z111/'Revenue per capita'!$F111,"")</f>
        <v/>
      </c>
    </row>
    <row r="112" spans="1:26" x14ac:dyDescent="0.45">
      <c r="A112" s="2" t="s">
        <v>596</v>
      </c>
      <c r="B112" s="2">
        <v>410881</v>
      </c>
      <c r="C112" s="2" t="s">
        <v>466</v>
      </c>
      <c r="D112" s="2">
        <v>43.012527400000003</v>
      </c>
      <c r="E112" s="2">
        <v>-83.6874562</v>
      </c>
      <c r="F112" s="2">
        <f>IF('Number of Firms per 1000 Capita'!F112=0,"",SUMIFS(allNAICS!$P:$P,allNAICS!$C:$C,'Percent of Revenue'!$A112,allNAICS!$E:$E,'Percent of Revenue'!F$1)/$B112)</f>
        <v>76.41414910886607</v>
      </c>
      <c r="G112" s="2">
        <f>IFERROR('Revenue per capita'!G112/'Revenue per capita'!$F112,"")</f>
        <v>6.3432500970050002E-5</v>
      </c>
      <c r="H112" s="2" t="str">
        <f>IFERROR('Revenue per capita'!H112/'Revenue per capita'!$F112,"")</f>
        <v/>
      </c>
      <c r="I112" s="2" t="str">
        <f>IFERROR('Revenue per capita'!I112/'Revenue per capita'!$F112,"")</f>
        <v/>
      </c>
      <c r="J112" s="2">
        <f>IFERROR('Revenue per capita'!J112/'Revenue per capita'!$F112,"")</f>
        <v>2.6591339664976541E-2</v>
      </c>
      <c r="K112" s="2">
        <f>IFERROR('Revenue per capita'!K112/'Revenue per capita'!$F112,"")</f>
        <v>0.32118643612142322</v>
      </c>
      <c r="L112" s="2">
        <f>IFERROR('Revenue per capita'!L112/'Revenue per capita'!$F112,"")</f>
        <v>0.1749244986816153</v>
      </c>
      <c r="M112" s="2">
        <f>IFERROR('Revenue per capita'!M112/'Revenue per capita'!$F112,"")</f>
        <v>0.20680051457776163</v>
      </c>
      <c r="N112" s="2">
        <f>IFERROR('Revenue per capita'!N112/'Revenue per capita'!$F112,"")</f>
        <v>1.792947483649969E-2</v>
      </c>
      <c r="O112" s="2">
        <f>IFERROR('Revenue per capita'!O112/'Revenue per capita'!$F112,"")</f>
        <v>1.0966525689906859E-2</v>
      </c>
      <c r="P112" s="2">
        <f>IFERROR('Revenue per capita'!P112/'Revenue per capita'!$F112,"")</f>
        <v>7.5401977071359191E-2</v>
      </c>
      <c r="Q112" s="2">
        <f>IFERROR('Revenue per capita'!Q112/'Revenue per capita'!$F112,"")</f>
        <v>1.3378944992692139E-2</v>
      </c>
      <c r="R112" s="2">
        <f>IFERROR('Revenue per capita'!R112/'Revenue per capita'!$F112,"")</f>
        <v>1.2974154744322213E-2</v>
      </c>
      <c r="S112" s="2">
        <f>IFERROR('Revenue per capita'!S112/'Revenue per capita'!$F112,"")</f>
        <v>1.7389658492472527E-2</v>
      </c>
      <c r="T112" s="2">
        <f>IFERROR('Revenue per capita'!T112/'Revenue per capita'!$F112,"")</f>
        <v>7.7700653130729968E-3</v>
      </c>
      <c r="U112" s="2">
        <f>IFERROR('Revenue per capita'!U112/'Revenue per capita'!$F112,"")</f>
        <v>7.9256925696154085E-2</v>
      </c>
      <c r="V112" s="2">
        <f>IFERROR('Revenue per capita'!V112/'Revenue per capita'!$F112,"")</f>
        <v>2.1380465324440916E-3</v>
      </c>
      <c r="W112" s="2">
        <f>IFERROR('Revenue per capita'!W112/'Revenue per capita'!$F112,"")</f>
        <v>1.8871553090058918E-2</v>
      </c>
      <c r="X112" s="2">
        <f>IFERROR('Revenue per capita'!X112/'Revenue per capita'!$F112,"")</f>
        <v>1.2413887659568584E-2</v>
      </c>
      <c r="Y112" s="2">
        <f>IFERROR('Revenue per capita'!Y112/'Revenue per capita'!$F112,"")</f>
        <v>1.9425643347018794E-3</v>
      </c>
      <c r="Z112" s="2" t="str">
        <f>IFERROR('Revenue per capita'!Z112/'Revenue per capita'!$F112,"")</f>
        <v/>
      </c>
    </row>
    <row r="113" spans="1:26" x14ac:dyDescent="0.45">
      <c r="A113" s="2" t="s">
        <v>597</v>
      </c>
      <c r="B113" s="2">
        <v>206109</v>
      </c>
      <c r="C113" s="2" t="s">
        <v>477</v>
      </c>
      <c r="D113" s="2">
        <v>34.195433100000002</v>
      </c>
      <c r="E113" s="2">
        <v>-79.762562500000001</v>
      </c>
      <c r="F113" s="2">
        <f>IF('Number of Firms per 1000 Capita'!F113=0,"",SUMIFS(allNAICS!$P:$P,allNAICS!$C:$C,'Percent of Revenue'!$A113,allNAICS!$E:$E,'Percent of Revenue'!F$1)/$B113)</f>
        <v>77.527672251090436</v>
      </c>
      <c r="G113" s="2">
        <f>IFERROR('Revenue per capita'!G113/'Revenue per capita'!$F113,"")</f>
        <v>4.3875709474114509E-3</v>
      </c>
      <c r="H113" s="2" t="str">
        <f>IFERROR('Revenue per capita'!H113/'Revenue per capita'!$F113,"")</f>
        <v/>
      </c>
      <c r="I113" s="2" t="str">
        <f>IFERROR('Revenue per capita'!I113/'Revenue per capita'!$F113,"")</f>
        <v/>
      </c>
      <c r="J113" s="2">
        <f>IFERROR('Revenue per capita'!J113/'Revenue per capita'!$F113,"")</f>
        <v>2.153230217719939E-2</v>
      </c>
      <c r="K113" s="2">
        <f>IFERROR('Revenue per capita'!K113/'Revenue per capita'!$F113,"")</f>
        <v>0.28729888653737767</v>
      </c>
      <c r="L113" s="2">
        <f>IFERROR('Revenue per capita'!L113/'Revenue per capita'!$F113,"")</f>
        <v>0.22685089538259431</v>
      </c>
      <c r="M113" s="2">
        <f>IFERROR('Revenue per capita'!M113/'Revenue per capita'!$F113,"")</f>
        <v>0.16944908191112529</v>
      </c>
      <c r="N113" s="2">
        <f>IFERROR('Revenue per capita'!N113/'Revenue per capita'!$F113,"")</f>
        <v>1.9266207627626323E-2</v>
      </c>
      <c r="O113" s="2">
        <f>IFERROR('Revenue per capita'!O113/'Revenue per capita'!$F113,"")</f>
        <v>9.5872184754772789E-3</v>
      </c>
      <c r="P113" s="2">
        <f>IFERROR('Revenue per capita'!P113/'Revenue per capita'!$F113,"")</f>
        <v>5.6008090844809622E-2</v>
      </c>
      <c r="Q113" s="2">
        <f>IFERROR('Revenue per capita'!Q113/'Revenue per capita'!$F113,"")</f>
        <v>1.3638404881863221E-2</v>
      </c>
      <c r="R113" s="2">
        <f>IFERROR('Revenue per capita'!R113/'Revenue per capita'!$F113,"")</f>
        <v>2.1625238606997544E-2</v>
      </c>
      <c r="S113" s="2">
        <f>IFERROR('Revenue per capita'!S113/'Revenue per capita'!$F113,"")</f>
        <v>1.3388868948753619E-2</v>
      </c>
      <c r="T113" s="2">
        <f>IFERROR('Revenue per capita'!T113/'Revenue per capita'!$F113,"")</f>
        <v>3.6595581199821603E-3</v>
      </c>
      <c r="U113" s="2">
        <f>IFERROR('Revenue per capita'!U113/'Revenue per capita'!$F113,"")</f>
        <v>0.11600266879749066</v>
      </c>
      <c r="V113" s="2">
        <f>IFERROR('Revenue per capita'!V113/'Revenue per capita'!$F113,"")</f>
        <v>4.1213906502195301E-3</v>
      </c>
      <c r="W113" s="2">
        <f>IFERROR('Revenue per capita'!W113/'Revenue per capita'!$F113,"")</f>
        <v>2.0661937940225614E-2</v>
      </c>
      <c r="X113" s="2">
        <f>IFERROR('Revenue per capita'!X113/'Revenue per capita'!$F113,"")</f>
        <v>1.252167815084612E-2</v>
      </c>
      <c r="Y113" s="2" t="str">
        <f>IFERROR('Revenue per capita'!Y113/'Revenue per capita'!$F113,"")</f>
        <v/>
      </c>
      <c r="Z113" s="2" t="str">
        <f>IFERROR('Revenue per capita'!Z113/'Revenue per capita'!$F113,"")</f>
        <v/>
      </c>
    </row>
    <row r="114" spans="1:26" x14ac:dyDescent="0.45">
      <c r="A114" s="2" t="s">
        <v>598</v>
      </c>
      <c r="B114" s="2">
        <v>147025</v>
      </c>
      <c r="C114" s="2" t="s">
        <v>475</v>
      </c>
      <c r="D114" s="2">
        <v>34.799810000000001</v>
      </c>
      <c r="E114" s="2">
        <v>-87.677250999999998</v>
      </c>
      <c r="F114" s="2">
        <f>IF('Number of Firms per 1000 Capita'!F114=0,"",SUMIFS(allNAICS!$P:$P,allNAICS!$C:$C,'Percent of Revenue'!$A114,allNAICS!$E:$E,'Percent of Revenue'!F$1)/$B114)</f>
        <v>63.39045060363884</v>
      </c>
      <c r="G114" s="2">
        <f>IFERROR('Revenue per capita'!G114/'Revenue per capita'!$F114,"")</f>
        <v>3.2489992047023417E-3</v>
      </c>
      <c r="H114" s="2" t="str">
        <f>IFERROR('Revenue per capita'!H114/'Revenue per capita'!$F114,"")</f>
        <v/>
      </c>
      <c r="I114" s="2" t="str">
        <f>IFERROR('Revenue per capita'!I114/'Revenue per capita'!$F114,"")</f>
        <v/>
      </c>
      <c r="J114" s="2">
        <f>IFERROR('Revenue per capita'!J114/'Revenue per capita'!$F114,"")</f>
        <v>5.6985676569695755E-2</v>
      </c>
      <c r="K114" s="2">
        <f>IFERROR('Revenue per capita'!K114/'Revenue per capita'!$F114,"")</f>
        <v>0.36882717328350945</v>
      </c>
      <c r="L114" s="2">
        <f>IFERROR('Revenue per capita'!L114/'Revenue per capita'!$F114,"")</f>
        <v>0.15647279622416049</v>
      </c>
      <c r="M114" s="2">
        <f>IFERROR('Revenue per capita'!M114/'Revenue per capita'!$F114,"")</f>
        <v>0.21106816687925911</v>
      </c>
      <c r="N114" s="2">
        <f>IFERROR('Revenue per capita'!N114/'Revenue per capita'!$F114,"")</f>
        <v>1.4317187610491644E-2</v>
      </c>
      <c r="O114" s="2">
        <f>IFERROR('Revenue per capita'!O114/'Revenue per capita'!$F114,"")</f>
        <v>1.6638178097810312E-2</v>
      </c>
      <c r="P114" s="2">
        <f>IFERROR('Revenue per capita'!P114/'Revenue per capita'!$F114,"")</f>
        <v>3.3309937582749333E-2</v>
      </c>
      <c r="Q114" s="2">
        <f>IFERROR('Revenue per capita'!Q114/'Revenue per capita'!$F114,"")</f>
        <v>2.0089849584446481E-2</v>
      </c>
      <c r="R114" s="2">
        <f>IFERROR('Revenue per capita'!R114/'Revenue per capita'!$F114,"")</f>
        <v>1.3566557502044213E-2</v>
      </c>
      <c r="S114" s="2">
        <f>IFERROR('Revenue per capita'!S114/'Revenue per capita'!$F114,"")</f>
        <v>1.6750654218161267E-2</v>
      </c>
      <c r="T114" s="2">
        <f>IFERROR('Revenue per capita'!T114/'Revenue per capita'!$F114,"")</f>
        <v>2.2420957540964181E-3</v>
      </c>
      <c r="U114" s="2">
        <f>IFERROR('Revenue per capita'!U114/'Revenue per capita'!$F114,"")</f>
        <v>4.3530949392096167E-2</v>
      </c>
      <c r="V114" s="2">
        <f>IFERROR('Revenue per capita'!V114/'Revenue per capita'!$F114,"")</f>
        <v>2.1820367348085396E-3</v>
      </c>
      <c r="W114" s="2">
        <f>IFERROR('Revenue per capita'!W114/'Revenue per capita'!$F114,"")</f>
        <v>2.5115433327438652E-2</v>
      </c>
      <c r="X114" s="2">
        <f>IFERROR('Revenue per capita'!X114/'Revenue per capita'!$F114,"")</f>
        <v>1.5654308034529846E-2</v>
      </c>
      <c r="Y114" s="2" t="str">
        <f>IFERROR('Revenue per capita'!Y114/'Revenue per capita'!$F114,"")</f>
        <v/>
      </c>
      <c r="Z114" s="2" t="str">
        <f>IFERROR('Revenue per capita'!Z114/'Revenue per capita'!$F114,"")</f>
        <v/>
      </c>
    </row>
    <row r="115" spans="1:26" x14ac:dyDescent="0.45">
      <c r="A115" s="2" t="s">
        <v>599</v>
      </c>
      <c r="B115" s="2">
        <v>102082</v>
      </c>
      <c r="C115" s="2" t="s">
        <v>468</v>
      </c>
      <c r="D115" s="2">
        <v>43.773044800000001</v>
      </c>
      <c r="E115" s="2">
        <v>-88.4470508</v>
      </c>
      <c r="F115" s="2">
        <f>IF('Number of Firms per 1000 Capita'!F115=0,"",SUMIFS(allNAICS!$P:$P,allNAICS!$C:$C,'Percent of Revenue'!$A115,allNAICS!$E:$E,'Percent of Revenue'!F$1)/$B115)</f>
        <v>107.79313688995121</v>
      </c>
      <c r="G115" s="2">
        <f>IFERROR('Revenue per capita'!G115/'Revenue per capita'!$F115,"")</f>
        <v>0</v>
      </c>
      <c r="H115" s="2" t="str">
        <f>IFERROR('Revenue per capita'!H115/'Revenue per capita'!$F115,"")</f>
        <v/>
      </c>
      <c r="I115" s="2" t="str">
        <f>IFERROR('Revenue per capita'!I115/'Revenue per capita'!$F115,"")</f>
        <v/>
      </c>
      <c r="J115" s="2">
        <f>IFERROR('Revenue per capita'!J115/'Revenue per capita'!$F115,"")</f>
        <v>6.8736565351373735E-2</v>
      </c>
      <c r="K115" s="2">
        <f>IFERROR('Revenue per capita'!K115/'Revenue per capita'!$F115,"")</f>
        <v>0.40884118813265435</v>
      </c>
      <c r="L115" s="2">
        <f>IFERROR('Revenue per capita'!L115/'Revenue per capita'!$F115,"")</f>
        <v>0.17188117120038532</v>
      </c>
      <c r="M115" s="2">
        <f>IFERROR('Revenue per capita'!M115/'Revenue per capita'!$F115,"")</f>
        <v>0.13263257947195403</v>
      </c>
      <c r="N115" s="2">
        <f>IFERROR('Revenue per capita'!N115/'Revenue per capita'!$F115,"")</f>
        <v>0</v>
      </c>
      <c r="O115" s="2">
        <f>IFERROR('Revenue per capita'!O115/'Revenue per capita'!$F115,"")</f>
        <v>1.2727260370529313E-2</v>
      </c>
      <c r="P115" s="2">
        <f>IFERROR('Revenue per capita'!P115/'Revenue per capita'!$F115,"")</f>
        <v>5.7172330497696107E-2</v>
      </c>
      <c r="Q115" s="2">
        <f>IFERROR('Revenue per capita'!Q115/'Revenue per capita'!$F115,"")</f>
        <v>9.3357579617587057E-3</v>
      </c>
      <c r="R115" s="2">
        <f>IFERROR('Revenue per capita'!R115/'Revenue per capita'!$F115,"")</f>
        <v>1.5716912657065246E-2</v>
      </c>
      <c r="S115" s="2">
        <f>IFERROR('Revenue per capita'!S115/'Revenue per capita'!$F115,"")</f>
        <v>0</v>
      </c>
      <c r="T115" s="2">
        <f>IFERROR('Revenue per capita'!T115/'Revenue per capita'!$F115,"")</f>
        <v>6.0403733642981575E-3</v>
      </c>
      <c r="U115" s="2">
        <f>IFERROR('Revenue per capita'!U115/'Revenue per capita'!$F115,"")</f>
        <v>8.5686310299363314E-2</v>
      </c>
      <c r="V115" s="2">
        <f>IFERROR('Revenue per capita'!V115/'Revenue per capita'!$F115,"")</f>
        <v>3.5993693118158898E-3</v>
      </c>
      <c r="W115" s="2">
        <f>IFERROR('Revenue per capita'!W115/'Revenue per capita'!$F115,"")</f>
        <v>1.3763293870013772E-2</v>
      </c>
      <c r="X115" s="2">
        <f>IFERROR('Revenue per capita'!X115/'Revenue per capita'!$F115,"")</f>
        <v>1.3866887511092389E-2</v>
      </c>
      <c r="Y115" s="2" t="str">
        <f>IFERROR('Revenue per capita'!Y115/'Revenue per capita'!$F115,"")</f>
        <v/>
      </c>
      <c r="Z115" s="2" t="str">
        <f>IFERROR('Revenue per capita'!Z115/'Revenue per capita'!$F115,"")</f>
        <v/>
      </c>
    </row>
    <row r="116" spans="1:26" x14ac:dyDescent="0.45">
      <c r="A116" s="2" t="s">
        <v>600</v>
      </c>
      <c r="B116" s="2">
        <v>330976</v>
      </c>
      <c r="C116" s="2" t="s">
        <v>512</v>
      </c>
      <c r="D116" s="2">
        <v>40.5852602</v>
      </c>
      <c r="E116" s="2">
        <v>-105.084423</v>
      </c>
      <c r="F116" s="2">
        <f>IF('Number of Firms per 1000 Capita'!F116=0,"",SUMIFS(allNAICS!$P:$P,allNAICS!$C:$C,'Percent of Revenue'!$A116,allNAICS!$E:$E,'Percent of Revenue'!F$1)/$B116)</f>
        <v>75.407941965580591</v>
      </c>
      <c r="G116" s="2">
        <f>IFERROR('Revenue per capita'!G116/'Revenue per capita'!$F116,"")</f>
        <v>2.3127242027374458E-4</v>
      </c>
      <c r="H116" s="2">
        <f>IFERROR('Revenue per capita'!H116/'Revenue per capita'!$F116,"")</f>
        <v>3.3648866422245913E-3</v>
      </c>
      <c r="I116" s="2" t="str">
        <f>IFERROR('Revenue per capita'!I116/'Revenue per capita'!$F116,"")</f>
        <v/>
      </c>
      <c r="J116" s="2">
        <f>IFERROR('Revenue per capita'!J116/'Revenue per capita'!$F116,"")</f>
        <v>6.999393439366608E-2</v>
      </c>
      <c r="K116" s="2">
        <f>IFERROR('Revenue per capita'!K116/'Revenue per capita'!$F116,"")</f>
        <v>0.17614321511344491</v>
      </c>
      <c r="L116" s="2">
        <f>IFERROR('Revenue per capita'!L116/'Revenue per capita'!$F116,"")</f>
        <v>0.2340635431564099</v>
      </c>
      <c r="M116" s="2">
        <f>IFERROR('Revenue per capita'!M116/'Revenue per capita'!$F116,"")</f>
        <v>0.20064607017611236</v>
      </c>
      <c r="N116" s="2">
        <f>IFERROR('Revenue per capita'!N116/'Revenue per capita'!$F116,"")</f>
        <v>1.4959731247973895E-2</v>
      </c>
      <c r="O116" s="2">
        <f>IFERROR('Revenue per capita'!O116/'Revenue per capita'!$F116,"")</f>
        <v>2.8150771061361702E-2</v>
      </c>
      <c r="P116" s="2">
        <f>IFERROR('Revenue per capita'!P116/'Revenue per capita'!$F116,"")</f>
        <v>3.3028993404641459E-2</v>
      </c>
      <c r="Q116" s="2">
        <f>IFERROR('Revenue per capita'!Q116/'Revenue per capita'!$F116,"")</f>
        <v>2.0255720412177235E-2</v>
      </c>
      <c r="R116" s="2">
        <f>IFERROR('Revenue per capita'!R116/'Revenue per capita'!$F116,"")</f>
        <v>4.9847738597055428E-2</v>
      </c>
      <c r="S116" s="2">
        <f>IFERROR('Revenue per capita'!S116/'Revenue per capita'!$F116,"")</f>
        <v>2.3113122831997551E-2</v>
      </c>
      <c r="T116" s="2">
        <f>IFERROR('Revenue per capita'!T116/'Revenue per capita'!$F116,"")</f>
        <v>5.2749313928126358E-3</v>
      </c>
      <c r="U116" s="2">
        <f>IFERROR('Revenue per capita'!U116/'Revenue per capita'!$F116,"")</f>
        <v>8.455986111229892E-2</v>
      </c>
      <c r="V116" s="2">
        <f>IFERROR('Revenue per capita'!V116/'Revenue per capita'!$F116,"")</f>
        <v>5.6439668194067779E-3</v>
      </c>
      <c r="W116" s="2">
        <f>IFERROR('Revenue per capita'!W116/'Revenue per capita'!$F116,"")</f>
        <v>3.0046333551548864E-2</v>
      </c>
      <c r="X116" s="2">
        <f>IFERROR('Revenue per capita'!X116/'Revenue per capita'!$F116,"")</f>
        <v>1.2479553388066328E-2</v>
      </c>
      <c r="Y116" s="2">
        <f>IFERROR('Revenue per capita'!Y116/'Revenue per capita'!$F116,"")</f>
        <v>8.1963542785276743E-3</v>
      </c>
      <c r="Z116" s="2" t="str">
        <f>IFERROR('Revenue per capita'!Z116/'Revenue per capita'!$F116,"")</f>
        <v/>
      </c>
    </row>
    <row r="117" spans="1:26" x14ac:dyDescent="0.45">
      <c r="A117" s="2" t="s">
        <v>601</v>
      </c>
      <c r="B117" s="2">
        <v>280705</v>
      </c>
      <c r="C117" s="2" t="s">
        <v>602</v>
      </c>
      <c r="D117" s="2">
        <v>35.385924199999998</v>
      </c>
      <c r="E117" s="2">
        <v>-94.398547500000006</v>
      </c>
      <c r="F117" s="2">
        <f>IF('Number of Firms per 1000 Capita'!F117=0,"",SUMIFS(allNAICS!$P:$P,allNAICS!$C:$C,'Percent of Revenue'!$A117,allNAICS!$E:$E,'Percent of Revenue'!F$1)/$B117)</f>
        <v>66.878060597424337</v>
      </c>
      <c r="G117" s="2">
        <f>IFERROR('Revenue per capita'!G117/'Revenue per capita'!$F117,"")</f>
        <v>1.039208507606773E-3</v>
      </c>
      <c r="H117" s="2">
        <f>IFERROR('Revenue per capita'!H117/'Revenue per capita'!$F117,"")</f>
        <v>1.3042495579142343E-2</v>
      </c>
      <c r="I117" s="2">
        <f>IFERROR('Revenue per capita'!I117/'Revenue per capita'!$F117,"")</f>
        <v>9.2274300547793772E-3</v>
      </c>
      <c r="J117" s="2">
        <f>IFERROR('Revenue per capita'!J117/'Revenue per capita'!$F117,"")</f>
        <v>4.0457273050610455E-2</v>
      </c>
      <c r="K117" s="2">
        <f>IFERROR('Revenue per capita'!K117/'Revenue per capita'!$F117,"")</f>
        <v>0.33497905309562315</v>
      </c>
      <c r="L117" s="2">
        <f>IFERROR('Revenue per capita'!L117/'Revenue per capita'!$F117,"")</f>
        <v>0.13770074704863774</v>
      </c>
      <c r="M117" s="2">
        <f>IFERROR('Revenue per capita'!M117/'Revenue per capita'!$F117,"")</f>
        <v>0.17602367151742504</v>
      </c>
      <c r="N117" s="2">
        <f>IFERROR('Revenue per capita'!N117/'Revenue per capita'!$F117,"")</f>
        <v>5.9954750829931243E-2</v>
      </c>
      <c r="O117" s="2">
        <f>IFERROR('Revenue per capita'!O117/'Revenue per capita'!$F117,"")</f>
        <v>1.7947321093695442E-2</v>
      </c>
      <c r="P117" s="2">
        <f>IFERROR('Revenue per capita'!P117/'Revenue per capita'!$F117,"")</f>
        <v>2.2808200377340986E-2</v>
      </c>
      <c r="Q117" s="2">
        <f>IFERROR('Revenue per capita'!Q117/'Revenue per capita'!$F117,"")</f>
        <v>2.3747637623747927E-2</v>
      </c>
      <c r="R117" s="2">
        <f>IFERROR('Revenue per capita'!R117/'Revenue per capita'!$F117,"")</f>
        <v>2.1309287660361796E-2</v>
      </c>
      <c r="S117" s="2">
        <f>IFERROR('Revenue per capita'!S117/'Revenue per capita'!$F117,"")</f>
        <v>1.9803450082754751E-2</v>
      </c>
      <c r="T117" s="2">
        <f>IFERROR('Revenue per capita'!T117/'Revenue per capita'!$F117,"")</f>
        <v>1.5626747029141574E-3</v>
      </c>
      <c r="U117" s="2">
        <f>IFERROR('Revenue per capita'!U117/'Revenue per capita'!$F117,"")</f>
        <v>7.9428311206006574E-2</v>
      </c>
      <c r="V117" s="2">
        <f>IFERROR('Revenue per capita'!V117/'Revenue per capita'!$F117,"")</f>
        <v>1.6725669142623953E-3</v>
      </c>
      <c r="W117" s="2">
        <f>IFERROR('Revenue per capita'!W117/'Revenue per capita'!$F117,"")</f>
        <v>1.8529595336180947E-2</v>
      </c>
      <c r="X117" s="2">
        <f>IFERROR('Revenue per capita'!X117/'Revenue per capita'!$F117,"")</f>
        <v>9.3468039983719119E-3</v>
      </c>
      <c r="Y117" s="2">
        <f>IFERROR('Revenue per capita'!Y117/'Revenue per capita'!$F117,"")</f>
        <v>1.1419521320607145E-2</v>
      </c>
      <c r="Z117" s="2" t="str">
        <f>IFERROR('Revenue per capita'!Z117/'Revenue per capita'!$F117,"")</f>
        <v/>
      </c>
    </row>
    <row r="118" spans="1:26" x14ac:dyDescent="0.45">
      <c r="A118" s="2" t="s">
        <v>603</v>
      </c>
      <c r="B118" s="2">
        <v>429060</v>
      </c>
      <c r="C118" s="2" t="s">
        <v>506</v>
      </c>
      <c r="D118" s="2">
        <v>41.079273000000001</v>
      </c>
      <c r="E118" s="2">
        <v>-85.139351300000001</v>
      </c>
      <c r="F118" s="2">
        <f>IF('Number of Firms per 1000 Capita'!F118=0,"",SUMIFS(allNAICS!$P:$P,allNAICS!$C:$C,'Percent of Revenue'!$A118,allNAICS!$E:$E,'Percent of Revenue'!F$1)/$B118)</f>
        <v>142.78267608259918</v>
      </c>
      <c r="G118" s="2">
        <f>IFERROR('Revenue per capita'!G118/'Revenue per capita'!$F118,"")</f>
        <v>1.8756665059695661E-4</v>
      </c>
      <c r="H118" s="2">
        <f>IFERROR('Revenue per capita'!H118/'Revenue per capita'!$F118,"")</f>
        <v>4.5945451484903475E-4</v>
      </c>
      <c r="I118" s="2" t="str">
        <f>IFERROR('Revenue per capita'!I118/'Revenue per capita'!$F118,"")</f>
        <v/>
      </c>
      <c r="J118" s="2">
        <f>IFERROR('Revenue per capita'!J118/'Revenue per capita'!$F118,"")</f>
        <v>3.6595242453551183E-2</v>
      </c>
      <c r="K118" s="2">
        <f>IFERROR('Revenue per capita'!K118/'Revenue per capita'!$F118,"")</f>
        <v>0.33060825065580568</v>
      </c>
      <c r="L118" s="2">
        <f>IFERROR('Revenue per capita'!L118/'Revenue per capita'!$F118,"")</f>
        <v>0.2903325753185319</v>
      </c>
      <c r="M118" s="2">
        <f>IFERROR('Revenue per capita'!M118/'Revenue per capita'!$F118,"")</f>
        <v>8.8754804342011911E-2</v>
      </c>
      <c r="N118" s="2">
        <f>IFERROR('Revenue per capita'!N118/'Revenue per capita'!$F118,"")</f>
        <v>3.1116384121058785E-2</v>
      </c>
      <c r="O118" s="2">
        <f>IFERROR('Revenue per capita'!O118/'Revenue per capita'!$F118,"")</f>
        <v>1.7199244194119757E-2</v>
      </c>
      <c r="P118" s="2">
        <f>IFERROR('Revenue per capita'!P118/'Revenue per capita'!$F118,"")</f>
        <v>9.4106219858307846E-2</v>
      </c>
      <c r="Q118" s="2">
        <f>IFERROR('Revenue per capita'!Q118/'Revenue per capita'!$F118,"")</f>
        <v>1.0254382793439097E-2</v>
      </c>
      <c r="R118" s="2">
        <f>IFERROR('Revenue per capita'!R118/'Revenue per capita'!$F118,"")</f>
        <v>1.4263295511225163E-2</v>
      </c>
      <c r="S118" s="2">
        <f>IFERROR('Revenue per capita'!S118/'Revenue per capita'!$F118,"")</f>
        <v>9.0885717880471884E-3</v>
      </c>
      <c r="T118" s="2">
        <f>IFERROR('Revenue per capita'!T118/'Revenue per capita'!$F118,"")</f>
        <v>3.5929904874073344E-3</v>
      </c>
      <c r="U118" s="2">
        <f>IFERROR('Revenue per capita'!U118/'Revenue per capita'!$F118,"")</f>
        <v>4.9953608547940245E-2</v>
      </c>
      <c r="V118" s="2">
        <f>IFERROR('Revenue per capita'!V118/'Revenue per capita'!$F118,"")</f>
        <v>1.9093752786990242E-3</v>
      </c>
      <c r="W118" s="2">
        <f>IFERROR('Revenue per capita'!W118/'Revenue per capita'!$F118,"")</f>
        <v>1.1839565757413044E-2</v>
      </c>
      <c r="X118" s="2">
        <f>IFERROR('Revenue per capita'!X118/'Revenue per capita'!$F118,"")</f>
        <v>6.8256486503406591E-3</v>
      </c>
      <c r="Y118" s="2">
        <f>IFERROR('Revenue per capita'!Y118/'Revenue per capita'!$F118,"")</f>
        <v>2.9128190766552773E-3</v>
      </c>
      <c r="Z118" s="2" t="str">
        <f>IFERROR('Revenue per capita'!Z118/'Revenue per capita'!$F118,"")</f>
        <v/>
      </c>
    </row>
    <row r="119" spans="1:26" x14ac:dyDescent="0.45">
      <c r="A119" s="2" t="s">
        <v>604</v>
      </c>
      <c r="B119" s="2">
        <v>971616</v>
      </c>
      <c r="C119" s="2" t="s">
        <v>480</v>
      </c>
      <c r="D119" s="2">
        <v>36.746842200000003</v>
      </c>
      <c r="E119" s="2">
        <v>-119.7725868</v>
      </c>
      <c r="F119" s="2">
        <f>IF('Number of Firms per 1000 Capita'!F119=0,"",SUMIFS(allNAICS!$P:$P,allNAICS!$C:$C,'Percent of Revenue'!$A119,allNAICS!$E:$E,'Percent of Revenue'!F$1)/$B119)</f>
        <v>57.553584955373317</v>
      </c>
      <c r="G119" s="2">
        <f>IFERROR('Revenue per capita'!G119/'Revenue per capita'!$F119,"")</f>
        <v>9.9723275572422432E-3</v>
      </c>
      <c r="H119" s="2">
        <f>IFERROR('Revenue per capita'!H119/'Revenue per capita'!$F119,"")</f>
        <v>5.4770663553517615E-4</v>
      </c>
      <c r="I119" s="2">
        <f>IFERROR('Revenue per capita'!I119/'Revenue per capita'!$F119,"")</f>
        <v>0</v>
      </c>
      <c r="J119" s="2">
        <f>IFERROR('Revenue per capita'!J119/'Revenue per capita'!$F119,"")</f>
        <v>5.0562900821737082E-2</v>
      </c>
      <c r="K119" s="2">
        <f>IFERROR('Revenue per capita'!K119/'Revenue per capita'!$F119,"")</f>
        <v>0.19058600366073877</v>
      </c>
      <c r="L119" s="2">
        <f>IFERROR('Revenue per capita'!L119/'Revenue per capita'!$F119,"")</f>
        <v>0.25971821311941812</v>
      </c>
      <c r="M119" s="2">
        <f>IFERROR('Revenue per capita'!M119/'Revenue per capita'!$F119,"")</f>
        <v>0.16465565660020998</v>
      </c>
      <c r="N119" s="2">
        <f>IFERROR('Revenue per capita'!N119/'Revenue per capita'!$F119,"")</f>
        <v>3.8192126365144893E-2</v>
      </c>
      <c r="O119" s="2">
        <f>IFERROR('Revenue per capita'!O119/'Revenue per capita'!$F119,"")</f>
        <v>2.5103334581847853E-2</v>
      </c>
      <c r="P119" s="2">
        <f>IFERROR('Revenue per capita'!P119/'Revenue per capita'!$F119,"")</f>
        <v>5.4068477924865146E-2</v>
      </c>
      <c r="Q119" s="2">
        <f>IFERROR('Revenue per capita'!Q119/'Revenue per capita'!$F119,"")</f>
        <v>2.4587033016342016E-2</v>
      </c>
      <c r="R119" s="2">
        <f>IFERROR('Revenue per capita'!R119/'Revenue per capita'!$F119,"")</f>
        <v>2.7223121453240639E-2</v>
      </c>
      <c r="S119" s="2">
        <f>IFERROR('Revenue per capita'!S119/'Revenue per capita'!$F119,"")</f>
        <v>1.6025700935053667E-2</v>
      </c>
      <c r="T119" s="2">
        <f>IFERROR('Revenue per capita'!T119/'Revenue per capita'!$F119,"")</f>
        <v>6.3678484709430482E-3</v>
      </c>
      <c r="U119" s="2">
        <f>IFERROR('Revenue per capita'!U119/'Revenue per capita'!$F119,"")</f>
        <v>8.7818835037599616E-2</v>
      </c>
      <c r="V119" s="2">
        <f>IFERROR('Revenue per capita'!V119/'Revenue per capita'!$F119,"")</f>
        <v>3.3284761265466368E-3</v>
      </c>
      <c r="W119" s="2">
        <f>IFERROR('Revenue per capita'!W119/'Revenue per capita'!$F119,"")</f>
        <v>2.6837200748385397E-2</v>
      </c>
      <c r="X119" s="2">
        <f>IFERROR('Revenue per capita'!X119/'Revenue per capita'!$F119,"")</f>
        <v>1.2594687808417113E-2</v>
      </c>
      <c r="Y119" s="2">
        <f>IFERROR('Revenue per capita'!Y119/'Revenue per capita'!$F119,"")</f>
        <v>1.8103491367323788E-3</v>
      </c>
      <c r="Z119" s="2" t="str">
        <f>IFERROR('Revenue per capita'!Z119/'Revenue per capita'!$F119,"")</f>
        <v/>
      </c>
    </row>
    <row r="120" spans="1:26" x14ac:dyDescent="0.45">
      <c r="A120" s="2" t="s">
        <v>605</v>
      </c>
      <c r="B120" s="2">
        <v>103132</v>
      </c>
      <c r="C120" s="2" t="s">
        <v>475</v>
      </c>
      <c r="D120" s="2">
        <v>34.014263999999997</v>
      </c>
      <c r="E120" s="2">
        <v>-86.006638600000002</v>
      </c>
      <c r="F120" s="2">
        <f>IF('Number of Firms per 1000 Capita'!F120=0,"",SUMIFS(allNAICS!$P:$P,allNAICS!$C:$C,'Percent of Revenue'!$A120,allNAICS!$E:$E,'Percent of Revenue'!F$1)/$B120)</f>
        <v>53.749040065159214</v>
      </c>
      <c r="G120" s="2">
        <f>IFERROR('Revenue per capita'!G120/'Revenue per capita'!$F120,"")</f>
        <v>0</v>
      </c>
      <c r="H120" s="2" t="str">
        <f>IFERROR('Revenue per capita'!H120/'Revenue per capita'!$F120,"")</f>
        <v/>
      </c>
      <c r="I120" s="2" t="str">
        <f>IFERROR('Revenue per capita'!I120/'Revenue per capita'!$F120,"")</f>
        <v/>
      </c>
      <c r="J120" s="2">
        <f>IFERROR('Revenue per capita'!J120/'Revenue per capita'!$F120,"")</f>
        <v>4.9823189583999124E-2</v>
      </c>
      <c r="K120" s="2">
        <f>IFERROR('Revenue per capita'!K120/'Revenue per capita'!$F120,"")</f>
        <v>0.26274337673700404</v>
      </c>
      <c r="L120" s="2">
        <f>IFERROR('Revenue per capita'!L120/'Revenue per capita'!$F120,"")</f>
        <v>0.14102113492723981</v>
      </c>
      <c r="M120" s="2">
        <f>IFERROR('Revenue per capita'!M120/'Revenue per capita'!$F120,"")</f>
        <v>0.209400663385127</v>
      </c>
      <c r="N120" s="2">
        <f>IFERROR('Revenue per capita'!N120/'Revenue per capita'!$F120,"")</f>
        <v>1.5619674350544644E-2</v>
      </c>
      <c r="O120" s="2">
        <f>IFERROR('Revenue per capita'!O120/'Revenue per capita'!$F120,"")</f>
        <v>1.4983644555234762E-2</v>
      </c>
      <c r="P120" s="2">
        <f>IFERROR('Revenue per capita'!P120/'Revenue per capita'!$F120,"")</f>
        <v>4.315303566258849E-2</v>
      </c>
      <c r="Q120" s="2">
        <f>IFERROR('Revenue per capita'!Q120/'Revenue per capita'!$F120,"")</f>
        <v>1.116856586373635E-2</v>
      </c>
      <c r="R120" s="2">
        <f>IFERROR('Revenue per capita'!R120/'Revenue per capita'!$F120,"")</f>
        <v>2.3061717991832639E-2</v>
      </c>
      <c r="S120" s="2">
        <f>IFERROR('Revenue per capita'!S120/'Revenue per capita'!$F120,"")</f>
        <v>2.7822682446952754E-2</v>
      </c>
      <c r="T120" s="2">
        <f>IFERROR('Revenue per capita'!T120/'Revenue per capita'!$F120,"")</f>
        <v>1.3776673052633165E-3</v>
      </c>
      <c r="U120" s="2">
        <f>IFERROR('Revenue per capita'!U120/'Revenue per capita'!$F120,"")</f>
        <v>0.14480761152935559</v>
      </c>
      <c r="V120" s="2">
        <f>IFERROR('Revenue per capita'!V120/'Revenue per capita'!$F120,"")</f>
        <v>3.6034965687576819E-3</v>
      </c>
      <c r="W120" s="2">
        <f>IFERROR('Revenue per capita'!W120/'Revenue per capita'!$F120,"")</f>
        <v>2.4326443713379931E-2</v>
      </c>
      <c r="X120" s="2">
        <f>IFERROR('Revenue per capita'!X120/'Revenue per capita'!$F120,"")</f>
        <v>2.7087095378984107E-2</v>
      </c>
      <c r="Y120" s="2" t="str">
        <f>IFERROR('Revenue per capita'!Y120/'Revenue per capita'!$F120,"")</f>
        <v/>
      </c>
      <c r="Z120" s="2" t="str">
        <f>IFERROR('Revenue per capita'!Z120/'Revenue per capita'!$F120,"")</f>
        <v/>
      </c>
    </row>
    <row r="121" spans="1:26" x14ac:dyDescent="0.45">
      <c r="A121" s="2" t="s">
        <v>606</v>
      </c>
      <c r="B121" s="2">
        <v>277056</v>
      </c>
      <c r="C121" s="2" t="s">
        <v>526</v>
      </c>
      <c r="D121" s="2">
        <v>29.651634399999999</v>
      </c>
      <c r="E121" s="2">
        <v>-82.324826200000004</v>
      </c>
      <c r="F121" s="2">
        <f>IF('Number of Firms per 1000 Capita'!F121=0,"",SUMIFS(allNAICS!$P:$P,allNAICS!$C:$C,'Percent of Revenue'!$A121,allNAICS!$E:$E,'Percent of Revenue'!F$1)/$B121)</f>
        <v>50.772796835296838</v>
      </c>
      <c r="G121" s="2">
        <f>IFERROR('Revenue per capita'!G121/'Revenue per capita'!$F121,"")</f>
        <v>1.8246859295694261E-3</v>
      </c>
      <c r="H121" s="2" t="str">
        <f>IFERROR('Revenue per capita'!H121/'Revenue per capita'!$F121,"")</f>
        <v/>
      </c>
      <c r="I121" s="2" t="str">
        <f>IFERROR('Revenue per capita'!I121/'Revenue per capita'!$F121,"")</f>
        <v/>
      </c>
      <c r="J121" s="2">
        <f>IFERROR('Revenue per capita'!J121/'Revenue per capita'!$F121,"")</f>
        <v>5.187733699776207E-2</v>
      </c>
      <c r="K121" s="2">
        <f>IFERROR('Revenue per capita'!K121/'Revenue per capita'!$F121,"")</f>
        <v>9.3412523610315518E-2</v>
      </c>
      <c r="L121" s="2">
        <f>IFERROR('Revenue per capita'!L121/'Revenue per capita'!$F121,"")</f>
        <v>7.6296627120979663E-2</v>
      </c>
      <c r="M121" s="2">
        <f>IFERROR('Revenue per capita'!M121/'Revenue per capita'!$F121,"")</f>
        <v>0.22498719981565668</v>
      </c>
      <c r="N121" s="2">
        <f>IFERROR('Revenue per capita'!N121/'Revenue per capita'!$F121,"")</f>
        <v>2.0250087222821671E-2</v>
      </c>
      <c r="O121" s="2">
        <f>IFERROR('Revenue per capita'!O121/'Revenue per capita'!$F121,"")</f>
        <v>3.3406986520337516E-2</v>
      </c>
      <c r="P121" s="2">
        <f>IFERROR('Revenue per capita'!P121/'Revenue per capita'!$F121,"")</f>
        <v>0.11451229064954377</v>
      </c>
      <c r="Q121" s="2">
        <f>IFERROR('Revenue per capita'!Q121/'Revenue per capita'!$F121,"")</f>
        <v>2.8852283473912093E-2</v>
      </c>
      <c r="R121" s="2">
        <f>IFERROR('Revenue per capita'!R121/'Revenue per capita'!$F121,"")</f>
        <v>5.5138330191687977E-2</v>
      </c>
      <c r="S121" s="2">
        <f>IFERROR('Revenue per capita'!S121/'Revenue per capita'!$F121,"")</f>
        <v>3.1220419063679714E-2</v>
      </c>
      <c r="T121" s="2">
        <f>IFERROR('Revenue per capita'!T121/'Revenue per capita'!$F121,"")</f>
        <v>1.3257426044383963E-2</v>
      </c>
      <c r="U121" s="2">
        <f>IFERROR('Revenue per capita'!U121/'Revenue per capita'!$F121,"")</f>
        <v>0.18964518413038423</v>
      </c>
      <c r="V121" s="2">
        <f>IFERROR('Revenue per capita'!V121/'Revenue per capita'!$F121,"")</f>
        <v>5.750764671240265E-3</v>
      </c>
      <c r="W121" s="2">
        <f>IFERROR('Revenue per capita'!W121/'Revenue per capita'!$F121,"")</f>
        <v>4.9977514336686221E-2</v>
      </c>
      <c r="X121" s="2">
        <f>IFERROR('Revenue per capita'!X121/'Revenue per capita'!$F121,"")</f>
        <v>9.5903402210392747E-3</v>
      </c>
      <c r="Y121" s="2" t="str">
        <f>IFERROR('Revenue per capita'!Y121/'Revenue per capita'!$F121,"")</f>
        <v/>
      </c>
      <c r="Z121" s="2" t="str">
        <f>IFERROR('Revenue per capita'!Z121/'Revenue per capita'!$F121,"")</f>
        <v/>
      </c>
    </row>
    <row r="122" spans="1:26" x14ac:dyDescent="0.45">
      <c r="A122" s="2" t="s">
        <v>607</v>
      </c>
      <c r="B122" s="2">
        <v>192865</v>
      </c>
      <c r="C122" s="2" t="s">
        <v>449</v>
      </c>
      <c r="D122" s="2">
        <v>34.297879399999999</v>
      </c>
      <c r="E122" s="2">
        <v>-83.824066299999998</v>
      </c>
      <c r="F122" s="2">
        <f>IF('Number of Firms per 1000 Capita'!F122=0,"",SUMIFS(allNAICS!$P:$P,allNAICS!$C:$C,'Percent of Revenue'!$A122,allNAICS!$E:$E,'Percent of Revenue'!F$1)/$B122)</f>
        <v>128.16590361133436</v>
      </c>
      <c r="G122" s="2">
        <f>IFERROR('Revenue per capita'!G122/'Revenue per capita'!$F122,"")</f>
        <v>4.3682117806413014E-5</v>
      </c>
      <c r="H122" s="2" t="str">
        <f>IFERROR('Revenue per capita'!H122/'Revenue per capita'!$F122,"")</f>
        <v/>
      </c>
      <c r="I122" s="2">
        <f>IFERROR('Revenue per capita'!I122/'Revenue per capita'!$F122,"")</f>
        <v>4.3863822437585458E-3</v>
      </c>
      <c r="J122" s="2">
        <f>IFERROR('Revenue per capita'!J122/'Revenue per capita'!$F122,"")</f>
        <v>3.9908664220305826E-2</v>
      </c>
      <c r="K122" s="2">
        <f>IFERROR('Revenue per capita'!K122/'Revenue per capita'!$F122,"")</f>
        <v>0.29195805316142126</v>
      </c>
      <c r="L122" s="2">
        <f>IFERROR('Revenue per capita'!L122/'Revenue per capita'!$F122,"")</f>
        <v>0.42838043011919735</v>
      </c>
      <c r="M122" s="2">
        <f>IFERROR('Revenue per capita'!M122/'Revenue per capita'!$F122,"")</f>
        <v>8.4607070630131356E-2</v>
      </c>
      <c r="N122" s="2">
        <f>IFERROR('Revenue per capita'!N122/'Revenue per capita'!$F122,"")</f>
        <v>1.7458002503143527E-2</v>
      </c>
      <c r="O122" s="2">
        <f>IFERROR('Revenue per capita'!O122/'Revenue per capita'!$F122,"")</f>
        <v>6.7673618572289922E-3</v>
      </c>
      <c r="P122" s="2">
        <f>IFERROR('Revenue per capita'!P122/'Revenue per capita'!$F122,"")</f>
        <v>1.8590006131720117E-2</v>
      </c>
      <c r="Q122" s="2">
        <f>IFERROR('Revenue per capita'!Q122/'Revenue per capita'!$F122,"")</f>
        <v>8.7753602679624138E-3</v>
      </c>
      <c r="R122" s="2">
        <f>IFERROR('Revenue per capita'!R122/'Revenue per capita'!$F122,"")</f>
        <v>1.0073737199456279E-2</v>
      </c>
      <c r="S122" s="2">
        <f>IFERROR('Revenue per capita'!S122/'Revenue per capita'!$F122,"")</f>
        <v>8.0965636815110414E-3</v>
      </c>
      <c r="T122" s="2">
        <f>IFERROR('Revenue per capita'!T122/'Revenue per capita'!$F122,"")</f>
        <v>4.1152854235003622E-3</v>
      </c>
      <c r="U122" s="2">
        <f>IFERROR('Revenue per capita'!U122/'Revenue per capita'!$F122,"")</f>
        <v>5.0190712800499096E-2</v>
      </c>
      <c r="V122" s="2">
        <f>IFERROR('Revenue per capita'!V122/'Revenue per capita'!$F122,"")</f>
        <v>1.1698452403810311E-2</v>
      </c>
      <c r="W122" s="2">
        <f>IFERROR('Revenue per capita'!W122/'Revenue per capita'!$F122,"")</f>
        <v>1.0233012665218382E-2</v>
      </c>
      <c r="X122" s="2">
        <f>IFERROR('Revenue per capita'!X122/'Revenue per capita'!$F122,"")</f>
        <v>4.7172225733285653E-3</v>
      </c>
      <c r="Y122" s="2" t="str">
        <f>IFERROR('Revenue per capita'!Y122/'Revenue per capita'!$F122,"")</f>
        <v/>
      </c>
      <c r="Z122" s="2" t="str">
        <f>IFERROR('Revenue per capita'!Z122/'Revenue per capita'!$F122,"")</f>
        <v/>
      </c>
    </row>
    <row r="123" spans="1:26" x14ac:dyDescent="0.45">
      <c r="A123" s="2" t="s">
        <v>608</v>
      </c>
      <c r="B123" s="2">
        <v>126884</v>
      </c>
      <c r="C123" s="2" t="s">
        <v>451</v>
      </c>
      <c r="D123" s="2">
        <v>42.254809700000003</v>
      </c>
      <c r="E123" s="2">
        <v>-74.027078599999996</v>
      </c>
      <c r="F123" s="2">
        <f>IF('Number of Firms per 1000 Capita'!F123=0,"",SUMIFS(allNAICS!$P:$P,allNAICS!$C:$C,'Percent of Revenue'!$A123,allNAICS!$E:$E,'Percent of Revenue'!F$1)/$B123)</f>
        <v>63.058068787238739</v>
      </c>
      <c r="G123" s="2">
        <f>IFERROR('Revenue per capita'!G123/'Revenue per capita'!$F123,"")</f>
        <v>1.5906781164533857E-3</v>
      </c>
      <c r="H123" s="2" t="str">
        <f>IFERROR('Revenue per capita'!H123/'Revenue per capita'!$F123,"")</f>
        <v/>
      </c>
      <c r="I123" s="2">
        <f>IFERROR('Revenue per capita'!I123/'Revenue per capita'!$F123,"")</f>
        <v>1.8856715561364517E-2</v>
      </c>
      <c r="J123" s="2">
        <f>IFERROR('Revenue per capita'!J123/'Revenue per capita'!$F123,"")</f>
        <v>4.4132547929178353E-2</v>
      </c>
      <c r="K123" s="2">
        <f>IFERROR('Revenue per capita'!K123/'Revenue per capita'!$F123,"")</f>
        <v>0.26114036201239577</v>
      </c>
      <c r="L123" s="2">
        <f>IFERROR('Revenue per capita'!L123/'Revenue per capita'!$F123,"")</f>
        <v>0.16152688947600996</v>
      </c>
      <c r="M123" s="2">
        <f>IFERROR('Revenue per capita'!M123/'Revenue per capita'!$F123,"")</f>
        <v>0.18983543308060316</v>
      </c>
      <c r="N123" s="2">
        <f>IFERROR('Revenue per capita'!N123/'Revenue per capita'!$F123,"")</f>
        <v>1.4237868839592363E-2</v>
      </c>
      <c r="O123" s="2">
        <f>IFERROR('Revenue per capita'!O123/'Revenue per capita'!$F123,"")</f>
        <v>2.464629935789904E-2</v>
      </c>
      <c r="P123" s="2">
        <f>IFERROR('Revenue per capita'!P123/'Revenue per capita'!$F123,"")</f>
        <v>5.3730623468596909E-2</v>
      </c>
      <c r="Q123" s="2">
        <f>IFERROR('Revenue per capita'!Q123/'Revenue per capita'!$F123,"")</f>
        <v>1.0023190133606362E-2</v>
      </c>
      <c r="R123" s="2">
        <f>IFERROR('Revenue per capita'!R123/'Revenue per capita'!$F123,"")</f>
        <v>3.489548540667025E-2</v>
      </c>
      <c r="S123" s="2">
        <f>IFERROR('Revenue per capita'!S123/'Revenue per capita'!$F123,"")</f>
        <v>2.4811853037796459E-2</v>
      </c>
      <c r="T123" s="2">
        <f>IFERROR('Revenue per capita'!T123/'Revenue per capita'!$F123,"")</f>
        <v>1.2441762833754072E-3</v>
      </c>
      <c r="U123" s="2">
        <f>IFERROR('Revenue per capita'!U123/'Revenue per capita'!$F123,"")</f>
        <v>8.2659362451769233E-2</v>
      </c>
      <c r="V123" s="2">
        <f>IFERROR('Revenue per capita'!V123/'Revenue per capita'!$F123,"")</f>
        <v>2.1049797083176339E-2</v>
      </c>
      <c r="W123" s="2">
        <f>IFERROR('Revenue per capita'!W123/'Revenue per capita'!$F123,"")</f>
        <v>3.7897407696883323E-2</v>
      </c>
      <c r="X123" s="2">
        <f>IFERROR('Revenue per capita'!X123/'Revenue per capita'!$F123,"")</f>
        <v>1.7721310064629025E-2</v>
      </c>
      <c r="Y123" s="2" t="str">
        <f>IFERROR('Revenue per capita'!Y123/'Revenue per capita'!$F123,"")</f>
        <v/>
      </c>
      <c r="Z123" s="2" t="str">
        <f>IFERROR('Revenue per capita'!Z123/'Revenue per capita'!$F123,"")</f>
        <v/>
      </c>
    </row>
    <row r="124" spans="1:26" x14ac:dyDescent="0.45">
      <c r="A124" s="2" t="s">
        <v>609</v>
      </c>
      <c r="B124" s="2">
        <v>124496</v>
      </c>
      <c r="C124" s="2" t="s">
        <v>470</v>
      </c>
      <c r="D124" s="2">
        <v>35.384884100000001</v>
      </c>
      <c r="E124" s="2">
        <v>-77.9927651</v>
      </c>
      <c r="F124" s="2">
        <f>IF('Number of Firms per 1000 Capita'!F124=0,"",SUMIFS(allNAICS!$P:$P,allNAICS!$C:$C,'Percent of Revenue'!$A124,allNAICS!$E:$E,'Percent of Revenue'!F$1)/$B124)</f>
        <v>51.202970376558284</v>
      </c>
      <c r="G124" s="2">
        <f>IFERROR('Revenue per capita'!G124/'Revenue per capita'!$F124,"")</f>
        <v>4.8512841505618633E-3</v>
      </c>
      <c r="H124" s="2" t="str">
        <f>IFERROR('Revenue per capita'!H124/'Revenue per capita'!$F124,"")</f>
        <v/>
      </c>
      <c r="I124" s="2" t="str">
        <f>IFERROR('Revenue per capita'!I124/'Revenue per capita'!$F124,"")</f>
        <v/>
      </c>
      <c r="J124" s="2">
        <f>IFERROR('Revenue per capita'!J124/'Revenue per capita'!$F124,"")</f>
        <v>7.5581702049540955E-2</v>
      </c>
      <c r="K124" s="2">
        <f>IFERROR('Revenue per capita'!K124/'Revenue per capita'!$F124,"")</f>
        <v>0.2637789990752889</v>
      </c>
      <c r="L124" s="2">
        <f>IFERROR('Revenue per capita'!L124/'Revenue per capita'!$F124,"")</f>
        <v>0.22157763150270185</v>
      </c>
      <c r="M124" s="2">
        <f>IFERROR('Revenue per capita'!M124/'Revenue per capita'!$F124,"")</f>
        <v>0.20131108681068485</v>
      </c>
      <c r="N124" s="2">
        <f>IFERROR('Revenue per capita'!N124/'Revenue per capita'!$F124,"")</f>
        <v>1.0855657253398602E-2</v>
      </c>
      <c r="O124" s="2">
        <f>IFERROR('Revenue per capita'!O124/'Revenue per capita'!$F124,"")</f>
        <v>1.680565468069873E-2</v>
      </c>
      <c r="P124" s="2">
        <f>IFERROR('Revenue per capita'!P124/'Revenue per capita'!$F124,"")</f>
        <v>4.0030398437356708E-2</v>
      </c>
      <c r="Q124" s="2">
        <f>IFERROR('Revenue per capita'!Q124/'Revenue per capita'!$F124,"")</f>
        <v>9.5683334245005112E-3</v>
      </c>
      <c r="R124" s="2">
        <f>IFERROR('Revenue per capita'!R124/'Revenue per capita'!$F124,"")</f>
        <v>9.5352210728304569E-3</v>
      </c>
      <c r="S124" s="2">
        <f>IFERROR('Revenue per capita'!S124/'Revenue per capita'!$F124,"")</f>
        <v>5.7177240192616509E-3</v>
      </c>
      <c r="T124" s="2">
        <f>IFERROR('Revenue per capita'!T124/'Revenue per capita'!$F124,"")</f>
        <v>8.1824841178390686E-3</v>
      </c>
      <c r="U124" s="2">
        <f>IFERROR('Revenue per capita'!U124/'Revenue per capita'!$F124,"")</f>
        <v>9.2056720159887223E-2</v>
      </c>
      <c r="V124" s="2">
        <f>IFERROR('Revenue per capita'!V124/'Revenue per capita'!$F124,"")</f>
        <v>1.2772602710375838E-3</v>
      </c>
      <c r="W124" s="2">
        <f>IFERROR('Revenue per capita'!W124/'Revenue per capita'!$F124,"")</f>
        <v>2.2607295787281059E-2</v>
      </c>
      <c r="X124" s="2">
        <f>IFERROR('Revenue per capita'!X124/'Revenue per capita'!$F124,"")</f>
        <v>1.6262547187130074E-2</v>
      </c>
      <c r="Y124" s="2" t="str">
        <f>IFERROR('Revenue per capita'!Y124/'Revenue per capita'!$F124,"")</f>
        <v/>
      </c>
      <c r="Z124" s="2" t="str">
        <f>IFERROR('Revenue per capita'!Z124/'Revenue per capita'!$F124,"")</f>
        <v/>
      </c>
    </row>
    <row r="125" spans="1:26" x14ac:dyDescent="0.45">
      <c r="A125" s="2" t="s">
        <v>610</v>
      </c>
      <c r="B125" s="2">
        <v>101694</v>
      </c>
      <c r="C125" s="2" t="s">
        <v>500</v>
      </c>
      <c r="D125" s="2">
        <v>47.9252568</v>
      </c>
      <c r="E125" s="2">
        <v>-97.032854700000001</v>
      </c>
      <c r="F125" s="2">
        <f>IF('Number of Firms per 1000 Capita'!F125=0,"",SUMIFS(allNAICS!$P:$P,allNAICS!$C:$C,'Percent of Revenue'!$A125,allNAICS!$E:$E,'Percent of Revenue'!F$1)/$B125)</f>
        <v>97.89611973174425</v>
      </c>
      <c r="G125" s="2">
        <f>IFERROR('Revenue per capita'!G125/'Revenue per capita'!$F125,"")</f>
        <v>5.1896228856622743E-4</v>
      </c>
      <c r="H125" s="2" t="str">
        <f>IFERROR('Revenue per capita'!H125/'Revenue per capita'!$F125,"")</f>
        <v/>
      </c>
      <c r="I125" s="2" t="str">
        <f>IFERROR('Revenue per capita'!I125/'Revenue per capita'!$F125,"")</f>
        <v/>
      </c>
      <c r="J125" s="2">
        <f>IFERROR('Revenue per capita'!J125/'Revenue per capita'!$F125,"")</f>
        <v>8.4545298867216165E-2</v>
      </c>
      <c r="K125" s="2">
        <f>IFERROR('Revenue per capita'!K125/'Revenue per capita'!$F125,"")</f>
        <v>0.18471128948284837</v>
      </c>
      <c r="L125" s="2">
        <f>IFERROR('Revenue per capita'!L125/'Revenue per capita'!$F125,"")</f>
        <v>0.29153508459858468</v>
      </c>
      <c r="M125" s="2">
        <f>IFERROR('Revenue per capita'!M125/'Revenue per capita'!$F125,"")</f>
        <v>0.18243964098717555</v>
      </c>
      <c r="N125" s="2">
        <f>IFERROR('Revenue per capita'!N125/'Revenue per capita'!$F125,"")</f>
        <v>2.9704975110811032E-2</v>
      </c>
      <c r="O125" s="2">
        <f>IFERROR('Revenue per capita'!O125/'Revenue per capita'!$F125,"")</f>
        <v>1.6295332275348202E-2</v>
      </c>
      <c r="P125" s="2">
        <f>IFERROR('Revenue per capita'!P125/'Revenue per capita'!$F125,"")</f>
        <v>2.4017495308495233E-2</v>
      </c>
      <c r="Q125" s="2">
        <f>IFERROR('Revenue per capita'!Q125/'Revenue per capita'!$F125,"")</f>
        <v>1.5963810765056149E-2</v>
      </c>
      <c r="R125" s="2">
        <f>IFERROR('Revenue per capita'!R125/'Revenue per capita'!$F125,"")</f>
        <v>2.1528210725227592E-2</v>
      </c>
      <c r="S125" s="2">
        <f>IFERROR('Revenue per capita'!S125/'Revenue per capita'!$F125,"")</f>
        <v>1.3148333255494212E-2</v>
      </c>
      <c r="T125" s="2">
        <f>IFERROR('Revenue per capita'!T125/'Revenue per capita'!$F125,"")</f>
        <v>4.2237909155583469E-3</v>
      </c>
      <c r="U125" s="2">
        <f>IFERROR('Revenue per capita'!U125/'Revenue per capita'!$F125,"")</f>
        <v>8.9101342667340766E-2</v>
      </c>
      <c r="V125" s="2">
        <f>IFERROR('Revenue per capita'!V125/'Revenue per capita'!$F125,"")</f>
        <v>3.3403952743609531E-3</v>
      </c>
      <c r="W125" s="2">
        <f>IFERROR('Revenue per capita'!W125/'Revenue per capita'!$F125,"")</f>
        <v>3.0150904453996191E-2</v>
      </c>
      <c r="X125" s="2">
        <f>IFERROR('Revenue per capita'!X125/'Revenue per capita'!$F125,"")</f>
        <v>8.7751330239202209E-3</v>
      </c>
      <c r="Y125" s="2" t="str">
        <f>IFERROR('Revenue per capita'!Y125/'Revenue per capita'!$F125,"")</f>
        <v/>
      </c>
      <c r="Z125" s="2" t="str">
        <f>IFERROR('Revenue per capita'!Z125/'Revenue per capita'!$F125,"")</f>
        <v/>
      </c>
    </row>
    <row r="126" spans="1:26" x14ac:dyDescent="0.45">
      <c r="A126" s="2" t="s">
        <v>611</v>
      </c>
      <c r="B126" s="2">
        <v>148798</v>
      </c>
      <c r="C126" s="2" t="s">
        <v>512</v>
      </c>
      <c r="D126" s="2">
        <v>39.0638705</v>
      </c>
      <c r="E126" s="2">
        <v>-108.5506486</v>
      </c>
      <c r="F126" s="2">
        <f>IF('Number of Firms per 1000 Capita'!F126=0,"",SUMIFS(allNAICS!$P:$P,allNAICS!$C:$C,'Percent of Revenue'!$A126,allNAICS!$E:$E,'Percent of Revenue'!F$1)/$B126)</f>
        <v>66.019200526888795</v>
      </c>
      <c r="G126" s="2">
        <f>IFERROR('Revenue per capita'!G126/'Revenue per capita'!$F126,"")</f>
        <v>5.2512289534793245E-4</v>
      </c>
      <c r="H126" s="2">
        <f>IFERROR('Revenue per capita'!H126/'Revenue per capita'!$F126,"")</f>
        <v>5.890588748706127E-2</v>
      </c>
      <c r="I126" s="2" t="str">
        <f>IFERROR('Revenue per capita'!I126/'Revenue per capita'!$F126,"")</f>
        <v/>
      </c>
      <c r="J126" s="2">
        <f>IFERROR('Revenue per capita'!J126/'Revenue per capita'!$F126,"")</f>
        <v>8.9450604597195393E-2</v>
      </c>
      <c r="K126" s="2">
        <f>IFERROR('Revenue per capita'!K126/'Revenue per capita'!$F126,"")</f>
        <v>4.995262455825427E-2</v>
      </c>
      <c r="L126" s="2">
        <f>IFERROR('Revenue per capita'!L126/'Revenue per capita'!$F126,"")</f>
        <v>0.1027924976260756</v>
      </c>
      <c r="M126" s="2">
        <f>IFERROR('Revenue per capita'!M126/'Revenue per capita'!$F126,"")</f>
        <v>0.19747135189777412</v>
      </c>
      <c r="N126" s="2">
        <f>IFERROR('Revenue per capita'!N126/'Revenue per capita'!$F126,"")</f>
        <v>4.1049338985068101E-2</v>
      </c>
      <c r="O126" s="2">
        <f>IFERROR('Revenue per capita'!O126/'Revenue per capita'!$F126,"")</f>
        <v>2.0730710157614154E-2</v>
      </c>
      <c r="P126" s="2">
        <f>IFERROR('Revenue per capita'!P126/'Revenue per capita'!$F126,"")</f>
        <v>3.2421289529125714E-2</v>
      </c>
      <c r="Q126" s="2">
        <f>IFERROR('Revenue per capita'!Q126/'Revenue per capita'!$F126,"")</f>
        <v>3.3670620373552396E-2</v>
      </c>
      <c r="R126" s="2">
        <f>IFERROR('Revenue per capita'!R126/'Revenue per capita'!$F126,"")</f>
        <v>4.5453322953156787E-2</v>
      </c>
      <c r="S126" s="2">
        <f>IFERROR('Revenue per capita'!S126/'Revenue per capita'!$F126,"")</f>
        <v>0.18617646952746666</v>
      </c>
      <c r="T126" s="2">
        <f>IFERROR('Revenue per capita'!T126/'Revenue per capita'!$F126,"")</f>
        <v>2.5671873414056206E-3</v>
      </c>
      <c r="U126" s="2">
        <f>IFERROR('Revenue per capita'!U126/'Revenue per capita'!$F126,"")</f>
        <v>8.4893494133328251E-2</v>
      </c>
      <c r="V126" s="2">
        <f>IFERROR('Revenue per capita'!V126/'Revenue per capita'!$F126,"")</f>
        <v>5.1041821772506166E-3</v>
      </c>
      <c r="W126" s="2">
        <f>IFERROR('Revenue per capita'!W126/'Revenue per capita'!$F126,"")</f>
        <v>3.1703470437878918E-2</v>
      </c>
      <c r="X126" s="2">
        <f>IFERROR('Revenue per capita'!X126/'Revenue per capita'!$F126,"")</f>
        <v>1.7131825322444109E-2</v>
      </c>
      <c r="Y126" s="2" t="str">
        <f>IFERROR('Revenue per capita'!Y126/'Revenue per capita'!$F126,"")</f>
        <v/>
      </c>
      <c r="Z126" s="2" t="str">
        <f>IFERROR('Revenue per capita'!Z126/'Revenue per capita'!$F126,"")</f>
        <v/>
      </c>
    </row>
    <row r="127" spans="1:26" x14ac:dyDescent="0.45">
      <c r="A127" s="2" t="s">
        <v>612</v>
      </c>
      <c r="B127" s="2">
        <v>1039182</v>
      </c>
      <c r="C127" s="2" t="s">
        <v>466</v>
      </c>
      <c r="D127" s="2">
        <v>42.9633599</v>
      </c>
      <c r="E127" s="2">
        <v>-85.668086299999999</v>
      </c>
      <c r="F127" s="2">
        <f>IF('Number of Firms per 1000 Capita'!F127=0,"",SUMIFS(allNAICS!$P:$P,allNAICS!$C:$C,'Percent of Revenue'!$A127,allNAICS!$E:$E,'Percent of Revenue'!F$1)/$B127)</f>
        <v>105.22649064360238</v>
      </c>
      <c r="G127" s="2">
        <f>IFERROR('Revenue per capita'!G127/'Revenue per capita'!$F127,"")</f>
        <v>2.4860080077985803E-4</v>
      </c>
      <c r="H127" s="2">
        <f>IFERROR('Revenue per capita'!H127/'Revenue per capita'!$F127,"")</f>
        <v>0</v>
      </c>
      <c r="I127" s="2">
        <f>IFERROR('Revenue per capita'!I127/'Revenue per capita'!$F127,"")</f>
        <v>0</v>
      </c>
      <c r="J127" s="2">
        <f>IFERROR('Revenue per capita'!J127/'Revenue per capita'!$F127,"")</f>
        <v>3.2725729758666222E-2</v>
      </c>
      <c r="K127" s="2">
        <f>IFERROR('Revenue per capita'!K127/'Revenue per capita'!$F127,"")</f>
        <v>0.27474026727401823</v>
      </c>
      <c r="L127" s="2">
        <f>IFERROR('Revenue per capita'!L127/'Revenue per capita'!$F127,"")</f>
        <v>0.26933633978520327</v>
      </c>
      <c r="M127" s="2">
        <f>IFERROR('Revenue per capita'!M127/'Revenue per capita'!$F127,"")</f>
        <v>0.12462510971455418</v>
      </c>
      <c r="N127" s="2">
        <f>IFERROR('Revenue per capita'!N127/'Revenue per capita'!$F127,"")</f>
        <v>2.2786180692731868E-2</v>
      </c>
      <c r="O127" s="2">
        <f>IFERROR('Revenue per capita'!O127/'Revenue per capita'!$F127,"")</f>
        <v>1.6701388961572406E-2</v>
      </c>
      <c r="P127" s="2">
        <f>IFERROR('Revenue per capita'!P127/'Revenue per capita'!$F127,"")</f>
        <v>6.9171848304532324E-2</v>
      </c>
      <c r="Q127" s="2">
        <f>IFERROR('Revenue per capita'!Q127/'Revenue per capita'!$F127,"")</f>
        <v>1.5294460331287053E-2</v>
      </c>
      <c r="R127" s="2">
        <f>IFERROR('Revenue per capita'!R127/'Revenue per capita'!$F127,"")</f>
        <v>3.4225559507871914E-2</v>
      </c>
      <c r="S127" s="2">
        <f>IFERROR('Revenue per capita'!S127/'Revenue per capita'!$F127,"")</f>
        <v>2.3999693454094528E-2</v>
      </c>
      <c r="T127" s="2">
        <f>IFERROR('Revenue per capita'!T127/'Revenue per capita'!$F127,"")</f>
        <v>9.1450638838295462E-3</v>
      </c>
      <c r="U127" s="2">
        <f>IFERROR('Revenue per capita'!U127/'Revenue per capita'!$F127,"")</f>
        <v>6.6793885316893842E-2</v>
      </c>
      <c r="V127" s="2">
        <f>IFERROR('Revenue per capita'!V127/'Revenue per capita'!$F127,"")</f>
        <v>3.3484416054965736E-3</v>
      </c>
      <c r="W127" s="2">
        <f>IFERROR('Revenue per capita'!W127/'Revenue per capita'!$F127,"")</f>
        <v>1.4464398559174961E-2</v>
      </c>
      <c r="X127" s="2">
        <f>IFERROR('Revenue per capita'!X127/'Revenue per capita'!$F127,"")</f>
        <v>8.923249726710469E-3</v>
      </c>
      <c r="Y127" s="2">
        <f>IFERROR('Revenue per capita'!Y127/'Revenue per capita'!$F127,"")</f>
        <v>1.3469782322582431E-2</v>
      </c>
      <c r="Z127" s="2" t="str">
        <f>IFERROR('Revenue per capita'!Z127/'Revenue per capita'!$F127,"")</f>
        <v/>
      </c>
    </row>
    <row r="128" spans="1:26" x14ac:dyDescent="0.45">
      <c r="A128" s="2" t="s">
        <v>613</v>
      </c>
      <c r="B128" s="2">
        <v>81816</v>
      </c>
      <c r="C128" s="2" t="s">
        <v>496</v>
      </c>
      <c r="D128" s="2">
        <v>47.4941836</v>
      </c>
      <c r="E128" s="2">
        <v>-111.2833449</v>
      </c>
      <c r="F128" s="2">
        <f>IF('Number of Firms per 1000 Capita'!F128=0,"",SUMIFS(allNAICS!$P:$P,allNAICS!$C:$C,'Percent of Revenue'!$A128,allNAICS!$E:$E,'Percent of Revenue'!F$1)/$B128)</f>
        <v>78.652561846093676</v>
      </c>
      <c r="G128" s="2">
        <f>IFERROR('Revenue per capita'!G128/'Revenue per capita'!$F128,"")</f>
        <v>3.6592887619504979E-4</v>
      </c>
      <c r="H128" s="2" t="str">
        <f>IFERROR('Revenue per capita'!H128/'Revenue per capita'!$F128,"")</f>
        <v/>
      </c>
      <c r="I128" s="2">
        <f>IFERROR('Revenue per capita'!I128/'Revenue per capita'!$F128,"")</f>
        <v>2.1957134001441607E-2</v>
      </c>
      <c r="J128" s="2">
        <f>IFERROR('Revenue per capita'!J128/'Revenue per capita'!$F128,"")</f>
        <v>6.5589247483616123E-2</v>
      </c>
      <c r="K128" s="2">
        <f>IFERROR('Revenue per capita'!K128/'Revenue per capita'!$F128,"")</f>
        <v>0.14707631392213005</v>
      </c>
      <c r="L128" s="2">
        <f>IFERROR('Revenue per capita'!L128/'Revenue per capita'!$F128,"")</f>
        <v>0.24301866097125627</v>
      </c>
      <c r="M128" s="2">
        <f>IFERROR('Revenue per capita'!M128/'Revenue per capita'!$F128,"")</f>
        <v>0.21270916144205876</v>
      </c>
      <c r="N128" s="2">
        <f>IFERROR('Revenue per capita'!N128/'Revenue per capita'!$F128,"")</f>
        <v>2.9262942943279625E-2</v>
      </c>
      <c r="O128" s="2">
        <f>IFERROR('Revenue per capita'!O128/'Revenue per capita'!$F128,"")</f>
        <v>1.5845966054568873E-2</v>
      </c>
      <c r="P128" s="2">
        <f>IFERROR('Revenue per capita'!P128/'Revenue per capita'!$F128,"")</f>
        <v>4.6639270272420819E-2</v>
      </c>
      <c r="Q128" s="2">
        <f>IFERROR('Revenue per capita'!Q128/'Revenue per capita'!$F128,"")</f>
        <v>1.6773868255950279E-2</v>
      </c>
      <c r="R128" s="2">
        <f>IFERROR('Revenue per capita'!R128/'Revenue per capita'!$F128,"")</f>
        <v>2.4949030778978493E-2</v>
      </c>
      <c r="S128" s="2">
        <f>IFERROR('Revenue per capita'!S128/'Revenue per capita'!$F128,"")</f>
        <v>1.377325147115087E-2</v>
      </c>
      <c r="T128" s="2">
        <f>IFERROR('Revenue per capita'!T128/'Revenue per capita'!$F128,"")</f>
        <v>3.2380812682876853E-3</v>
      </c>
      <c r="U128" s="2">
        <f>IFERROR('Revenue per capita'!U128/'Revenue per capita'!$F128,"")</f>
        <v>0.10287070424802942</v>
      </c>
      <c r="V128" s="2">
        <f>IFERROR('Revenue per capita'!V128/'Revenue per capita'!$F128,"")</f>
        <v>8.9448588783610384E-3</v>
      </c>
      <c r="W128" s="2">
        <f>IFERROR('Revenue per capita'!W128/'Revenue per capita'!$F128,"")</f>
        <v>3.2124818183955718E-2</v>
      </c>
      <c r="X128" s="2">
        <f>IFERROR('Revenue per capita'!X128/'Revenue per capita'!$F128,"")</f>
        <v>1.4860760948319477E-2</v>
      </c>
      <c r="Y128" s="2" t="str">
        <f>IFERROR('Revenue per capita'!Y128/'Revenue per capita'!$F128,"")</f>
        <v/>
      </c>
      <c r="Z128" s="2" t="str">
        <f>IFERROR('Revenue per capita'!Z128/'Revenue per capita'!$F128,"")</f>
        <v/>
      </c>
    </row>
    <row r="129" spans="1:26" x14ac:dyDescent="0.45">
      <c r="A129" s="2" t="s">
        <v>614</v>
      </c>
      <c r="B129" s="2">
        <v>285729</v>
      </c>
      <c r="C129" s="2" t="s">
        <v>512</v>
      </c>
      <c r="D129" s="2">
        <v>40.4233142</v>
      </c>
      <c r="E129" s="2">
        <v>-104.7091322</v>
      </c>
      <c r="F129" s="2">
        <f>IF('Number of Firms per 1000 Capita'!F129=0,"",SUMIFS(allNAICS!$P:$P,allNAICS!$C:$C,'Percent of Revenue'!$A129,allNAICS!$E:$E,'Percent of Revenue'!F$1)/$B129)</f>
        <v>85.363372286327248</v>
      </c>
      <c r="G129" s="2">
        <f>IFERROR('Revenue per capita'!G129/'Revenue per capita'!$F129,"")</f>
        <v>2.1793509577752832E-3</v>
      </c>
      <c r="H129" s="2">
        <f>IFERROR('Revenue per capita'!H129/'Revenue per capita'!$F129,"")</f>
        <v>7.8081834745042919E-2</v>
      </c>
      <c r="I129" s="2" t="str">
        <f>IFERROR('Revenue per capita'!I129/'Revenue per capita'!$F129,"")</f>
        <v/>
      </c>
      <c r="J129" s="2">
        <f>IFERROR('Revenue per capita'!J129/'Revenue per capita'!$F129,"")</f>
        <v>0.10935121591329226</v>
      </c>
      <c r="K129" s="2">
        <f>IFERROR('Revenue per capita'!K129/'Revenue per capita'!$F129,"")</f>
        <v>0.25701864755668208</v>
      </c>
      <c r="L129" s="2">
        <f>IFERROR('Revenue per capita'!L129/'Revenue per capita'!$F129,"")</f>
        <v>0.24395861298284297</v>
      </c>
      <c r="M129" s="2">
        <f>IFERROR('Revenue per capita'!M129/'Revenue per capita'!$F129,"")</f>
        <v>9.7119554537066943E-2</v>
      </c>
      <c r="N129" s="2">
        <f>IFERROR('Revenue per capita'!N129/'Revenue per capita'!$F129,"")</f>
        <v>2.5708172482821329E-2</v>
      </c>
      <c r="O129" s="2">
        <f>IFERROR('Revenue per capita'!O129/'Revenue per capita'!$F129,"")</f>
        <v>7.7039623351663894E-3</v>
      </c>
      <c r="P129" s="2">
        <f>IFERROR('Revenue per capita'!P129/'Revenue per capita'!$F129,"")</f>
        <v>8.5019918261848529E-2</v>
      </c>
      <c r="Q129" s="2">
        <f>IFERROR('Revenue per capita'!Q129/'Revenue per capita'!$F129,"")</f>
        <v>9.4476429501677058E-3</v>
      </c>
      <c r="R129" s="2">
        <f>IFERROR('Revenue per capita'!R129/'Revenue per capita'!$F129,"")</f>
        <v>1.4060818980304902E-2</v>
      </c>
      <c r="S129" s="2">
        <f>IFERROR('Revenue per capita'!S129/'Revenue per capita'!$F129,"")</f>
        <v>1.5590245047913743E-2</v>
      </c>
      <c r="T129" s="2">
        <f>IFERROR('Revenue per capita'!T129/'Revenue per capita'!$F129,"")</f>
        <v>9.1788879747657594E-4</v>
      </c>
      <c r="U129" s="2">
        <f>IFERROR('Revenue per capita'!U129/'Revenue per capita'!$F129,"")</f>
        <v>3.4071177808791347E-2</v>
      </c>
      <c r="V129" s="2">
        <f>IFERROR('Revenue per capita'!V129/'Revenue per capita'!$F129,"")</f>
        <v>2.3098355577612938E-3</v>
      </c>
      <c r="W129" s="2">
        <f>IFERROR('Revenue per capita'!W129/'Revenue per capita'!$F129,"")</f>
        <v>9.7216855912359637E-3</v>
      </c>
      <c r="X129" s="2">
        <f>IFERROR('Revenue per capita'!X129/'Revenue per capita'!$F129,"")</f>
        <v>7.7394354938096826E-3</v>
      </c>
      <c r="Y129" s="2">
        <f>IFERROR('Revenue per capita'!Y129/'Revenue per capita'!$F129,"")</f>
        <v>0</v>
      </c>
      <c r="Z129" s="2" t="str">
        <f>IFERROR('Revenue per capita'!Z129/'Revenue per capita'!$F129,"")</f>
        <v/>
      </c>
    </row>
    <row r="130" spans="1:26" x14ac:dyDescent="0.45">
      <c r="A130" s="2" t="s">
        <v>615</v>
      </c>
      <c r="B130" s="2">
        <v>315847</v>
      </c>
      <c r="C130" s="2" t="s">
        <v>468</v>
      </c>
      <c r="D130" s="2">
        <v>44.519159000000002</v>
      </c>
      <c r="E130" s="2">
        <v>-88.019825999999995</v>
      </c>
      <c r="F130" s="2">
        <f>IF('Number of Firms per 1000 Capita'!F130=0,"",SUMIFS(allNAICS!$P:$P,allNAICS!$C:$C,'Percent of Revenue'!$A130,allNAICS!$E:$E,'Percent of Revenue'!F$1)/$B130)</f>
        <v>121.43223776068793</v>
      </c>
      <c r="G130" s="2">
        <f>IFERROR('Revenue per capita'!G130/'Revenue per capita'!$F130,"")</f>
        <v>0</v>
      </c>
      <c r="H130" s="2" t="str">
        <f>IFERROR('Revenue per capita'!H130/'Revenue per capita'!$F130,"")</f>
        <v/>
      </c>
      <c r="I130" s="2" t="str">
        <f>IFERROR('Revenue per capita'!I130/'Revenue per capita'!$F130,"")</f>
        <v/>
      </c>
      <c r="J130" s="2">
        <f>IFERROR('Revenue per capita'!J130/'Revenue per capita'!$F130,"")</f>
        <v>3.6378873949577978E-2</v>
      </c>
      <c r="K130" s="2">
        <f>IFERROR('Revenue per capita'!K130/'Revenue per capita'!$F130,"")</f>
        <v>0.32854730517130581</v>
      </c>
      <c r="L130" s="2">
        <f>IFERROR('Revenue per capita'!L130/'Revenue per capita'!$F130,"")</f>
        <v>0.13758369018735259</v>
      </c>
      <c r="M130" s="2">
        <f>IFERROR('Revenue per capita'!M130/'Revenue per capita'!$F130,"")</f>
        <v>9.916525608651669E-2</v>
      </c>
      <c r="N130" s="2">
        <f>IFERROR('Revenue per capita'!N130/'Revenue per capita'!$F130,"")</f>
        <v>5.7490934648414829E-2</v>
      </c>
      <c r="O130" s="2">
        <f>IFERROR('Revenue per capita'!O130/'Revenue per capita'!$F130,"")</f>
        <v>1.62241029713821E-2</v>
      </c>
      <c r="P130" s="2">
        <f>IFERROR('Revenue per capita'!P130/'Revenue per capita'!$F130,"")</f>
        <v>0.1613437351211808</v>
      </c>
      <c r="Q130" s="2">
        <f>IFERROR('Revenue per capita'!Q130/'Revenue per capita'!$F130,"")</f>
        <v>7.5632797789985671E-3</v>
      </c>
      <c r="R130" s="2">
        <f>IFERROR('Revenue per capita'!R130/'Revenue per capita'!$F130,"")</f>
        <v>2.4143130826560662E-2</v>
      </c>
      <c r="S130" s="2">
        <f>IFERROR('Revenue per capita'!S130/'Revenue per capita'!$F130,"")</f>
        <v>8.9258930746428222E-3</v>
      </c>
      <c r="T130" s="2">
        <f>IFERROR('Revenue per capita'!T130/'Revenue per capita'!$F130,"")</f>
        <v>3.490466094142775E-3</v>
      </c>
      <c r="U130" s="2">
        <f>IFERROR('Revenue per capita'!U130/'Revenue per capita'!$F130,"")</f>
        <v>7.6828779279020876E-2</v>
      </c>
      <c r="V130" s="2">
        <f>IFERROR('Revenue per capita'!V130/'Revenue per capita'!$F130,"")</f>
        <v>1.2341392678861434E-2</v>
      </c>
      <c r="W130" s="2">
        <f>IFERROR('Revenue per capita'!W130/'Revenue per capita'!$F130,"")</f>
        <v>1.4193728545846421E-2</v>
      </c>
      <c r="X130" s="2">
        <f>IFERROR('Revenue per capita'!X130/'Revenue per capita'!$F130,"")</f>
        <v>6.8939831248073036E-3</v>
      </c>
      <c r="Y130" s="2">
        <f>IFERROR('Revenue per capita'!Y130/'Revenue per capita'!$F130,"")</f>
        <v>8.8854484613881974E-3</v>
      </c>
      <c r="Z130" s="2" t="str">
        <f>IFERROR('Revenue per capita'!Z130/'Revenue per capita'!$F130,"")</f>
        <v/>
      </c>
    </row>
    <row r="131" spans="1:26" x14ac:dyDescent="0.45">
      <c r="A131" s="2" t="s">
        <v>616</v>
      </c>
      <c r="B131" s="2">
        <v>751590</v>
      </c>
      <c r="C131" s="2" t="s">
        <v>470</v>
      </c>
      <c r="D131" s="2">
        <v>36.072635400000003</v>
      </c>
      <c r="E131" s="2">
        <v>-79.791975399999998</v>
      </c>
      <c r="F131" s="2">
        <f>IF('Number of Firms per 1000 Capita'!F131=0,"",SUMIFS(allNAICS!$P:$P,allNAICS!$C:$C,'Percent of Revenue'!$A131,allNAICS!$E:$E,'Percent of Revenue'!F$1)/$B131)</f>
        <v>129.35047831929643</v>
      </c>
      <c r="G131" s="2">
        <f>IFERROR('Revenue per capita'!G131/'Revenue per capita'!$F131,"")</f>
        <v>1.8383644915738906E-4</v>
      </c>
      <c r="H131" s="2" t="str">
        <f>IFERROR('Revenue per capita'!H131/'Revenue per capita'!$F131,"")</f>
        <v/>
      </c>
      <c r="I131" s="2" t="str">
        <f>IFERROR('Revenue per capita'!I131/'Revenue per capita'!$F131,"")</f>
        <v/>
      </c>
      <c r="J131" s="2">
        <f>IFERROR('Revenue per capita'!J131/'Revenue per capita'!$F131,"")</f>
        <v>2.8189561101096109E-2</v>
      </c>
      <c r="K131" s="2">
        <f>IFERROR('Revenue per capita'!K131/'Revenue per capita'!$F131,"")</f>
        <v>0.38136119559066589</v>
      </c>
      <c r="L131" s="2">
        <f>IFERROR('Revenue per capita'!L131/'Revenue per capita'!$F131,"")</f>
        <v>0.24830853983603784</v>
      </c>
      <c r="M131" s="2">
        <f>IFERROR('Revenue per capita'!M131/'Revenue per capita'!$F131,"")</f>
        <v>8.6883085919207931E-2</v>
      </c>
      <c r="N131" s="2">
        <f>IFERROR('Revenue per capita'!N131/'Revenue per capita'!$F131,"")</f>
        <v>2.0378294674646948E-2</v>
      </c>
      <c r="O131" s="2">
        <f>IFERROR('Revenue per capita'!O131/'Revenue per capita'!$F131,"")</f>
        <v>2.1590753360404526E-2</v>
      </c>
      <c r="P131" s="2">
        <f>IFERROR('Revenue per capita'!P131/'Revenue per capita'!$F131,"")</f>
        <v>7.856054148468565E-2</v>
      </c>
      <c r="Q131" s="2">
        <f>IFERROR('Revenue per capita'!Q131/'Revenue per capita'!$F131,"")</f>
        <v>1.334152028516734E-2</v>
      </c>
      <c r="R131" s="2">
        <f>IFERROR('Revenue per capita'!R131/'Revenue per capita'!$F131,"")</f>
        <v>2.2024524292830871E-2</v>
      </c>
      <c r="S131" s="2">
        <f>IFERROR('Revenue per capita'!S131/'Revenue per capita'!$F131,"")</f>
        <v>1.5503058279358009E-2</v>
      </c>
      <c r="T131" s="2">
        <f>IFERROR('Revenue per capita'!T131/'Revenue per capita'!$F131,"")</f>
        <v>3.9800710086757398E-3</v>
      </c>
      <c r="U131" s="2">
        <f>IFERROR('Revenue per capita'!U131/'Revenue per capita'!$F131,"")</f>
        <v>4.4523112863147647E-2</v>
      </c>
      <c r="V131" s="2">
        <f>IFERROR('Revenue per capita'!V131/'Revenue per capita'!$F131,"")</f>
        <v>3.0044326089876858E-3</v>
      </c>
      <c r="W131" s="2">
        <f>IFERROR('Revenue per capita'!W131/'Revenue per capita'!$F131,"")</f>
        <v>1.4658541183110788E-2</v>
      </c>
      <c r="X131" s="2">
        <f>IFERROR('Revenue per capita'!X131/'Revenue per capita'!$F131,"")</f>
        <v>7.1767314995441712E-3</v>
      </c>
      <c r="Y131" s="2">
        <f>IFERROR('Revenue per capita'!Y131/'Revenue per capita'!$F131,"")</f>
        <v>1.0332199563275531E-2</v>
      </c>
      <c r="Z131" s="2" t="str">
        <f>IFERROR('Revenue per capita'!Z131/'Revenue per capita'!$F131,"")</f>
        <v/>
      </c>
    </row>
    <row r="132" spans="1:26" x14ac:dyDescent="0.45">
      <c r="A132" s="2" t="s">
        <v>617</v>
      </c>
      <c r="B132" s="2">
        <v>176484</v>
      </c>
      <c r="C132" s="2" t="s">
        <v>470</v>
      </c>
      <c r="D132" s="2">
        <v>35.612661000000003</v>
      </c>
      <c r="E132" s="2">
        <v>-77.366353799999999</v>
      </c>
      <c r="F132" s="2">
        <f>IF('Number of Firms per 1000 Capita'!F132=0,"",SUMIFS(allNAICS!$P:$P,allNAICS!$C:$C,'Percent of Revenue'!$A132,allNAICS!$E:$E,'Percent of Revenue'!F$1)/$B132)</f>
        <v>56.397271140726637</v>
      </c>
      <c r="G132" s="2">
        <f>IFERROR('Revenue per capita'!G132/'Revenue per capita'!$F132,"")</f>
        <v>0</v>
      </c>
      <c r="H132" s="2" t="str">
        <f>IFERROR('Revenue per capita'!H132/'Revenue per capita'!$F132,"")</f>
        <v/>
      </c>
      <c r="I132" s="2" t="str">
        <f>IFERROR('Revenue per capita'!I132/'Revenue per capita'!$F132,"")</f>
        <v/>
      </c>
      <c r="J132" s="2">
        <f>IFERROR('Revenue per capita'!J132/'Revenue per capita'!$F132,"")</f>
        <v>6.1986384536053749E-2</v>
      </c>
      <c r="K132" s="2">
        <f>IFERROR('Revenue per capita'!K132/'Revenue per capita'!$F132,"")</f>
        <v>0.22591480652866916</v>
      </c>
      <c r="L132" s="2">
        <f>IFERROR('Revenue per capita'!L132/'Revenue per capita'!$F132,"")</f>
        <v>8.252074418245714E-2</v>
      </c>
      <c r="M132" s="2">
        <f>IFERROR('Revenue per capita'!M132/'Revenue per capita'!$F132,"")</f>
        <v>0.23275306003933502</v>
      </c>
      <c r="N132" s="2">
        <f>IFERROR('Revenue per capita'!N132/'Revenue per capita'!$F132,"")</f>
        <v>1.4824586394886837E-2</v>
      </c>
      <c r="O132" s="2">
        <f>IFERROR('Revenue per capita'!O132/'Revenue per capita'!$F132,"")</f>
        <v>2.6423995604081967E-2</v>
      </c>
      <c r="P132" s="2">
        <f>IFERROR('Revenue per capita'!P132/'Revenue per capita'!$F132,"")</f>
        <v>4.3256470438359715E-2</v>
      </c>
      <c r="Q132" s="2">
        <f>IFERROR('Revenue per capita'!Q132/'Revenue per capita'!$F132,"")</f>
        <v>1.9581658944581564E-2</v>
      </c>
      <c r="R132" s="2">
        <f>IFERROR('Revenue per capita'!R132/'Revenue per capita'!$F132,"")</f>
        <v>2.523038912102157E-2</v>
      </c>
      <c r="S132" s="2">
        <f>IFERROR('Revenue per capita'!S132/'Revenue per capita'!$F132,"")</f>
        <v>2.2070031923078378E-2</v>
      </c>
      <c r="T132" s="2">
        <f>IFERROR('Revenue per capita'!T132/'Revenue per capita'!$F132,"")</f>
        <v>4.2273860671324798E-3</v>
      </c>
      <c r="U132" s="2">
        <f>IFERROR('Revenue per capita'!U132/'Revenue per capita'!$F132,"")</f>
        <v>0.19206672763488403</v>
      </c>
      <c r="V132" s="2">
        <f>IFERROR('Revenue per capita'!V132/'Revenue per capita'!$F132,"")</f>
        <v>3.2106820073290478E-3</v>
      </c>
      <c r="W132" s="2">
        <f>IFERROR('Revenue per capita'!W132/'Revenue per capita'!$F132,"")</f>
        <v>3.6899313939124948E-2</v>
      </c>
      <c r="X132" s="2">
        <f>IFERROR('Revenue per capita'!X132/'Revenue per capita'!$F132,"")</f>
        <v>9.033762639004423E-3</v>
      </c>
      <c r="Y132" s="2" t="str">
        <f>IFERROR('Revenue per capita'!Y132/'Revenue per capita'!$F132,"")</f>
        <v/>
      </c>
      <c r="Z132" s="2" t="str">
        <f>IFERROR('Revenue per capita'!Z132/'Revenue per capita'!$F132,"")</f>
        <v/>
      </c>
    </row>
    <row r="133" spans="1:26" x14ac:dyDescent="0.45">
      <c r="A133" s="2" t="s">
        <v>618</v>
      </c>
      <c r="B133" s="2">
        <v>872463</v>
      </c>
      <c r="C133" s="2" t="s">
        <v>477</v>
      </c>
      <c r="D133" s="2">
        <v>34.852617600000002</v>
      </c>
      <c r="E133" s="2">
        <v>-82.394010399999999</v>
      </c>
      <c r="F133" s="2">
        <f>IF('Number of Firms per 1000 Capita'!F133=0,"",SUMIFS(allNAICS!$P:$P,allNAICS!$C:$C,'Percent of Revenue'!$A133,allNAICS!$E:$E,'Percent of Revenue'!F$1)/$B133)</f>
        <v>81.733424798530137</v>
      </c>
      <c r="G133" s="2">
        <f>IFERROR('Revenue per capita'!G133/'Revenue per capita'!$F133,"")</f>
        <v>4.7065960959812708E-4</v>
      </c>
      <c r="H133" s="2" t="str">
        <f>IFERROR('Revenue per capita'!H133/'Revenue per capita'!$F133,"")</f>
        <v/>
      </c>
      <c r="I133" s="2">
        <f>IFERROR('Revenue per capita'!I133/'Revenue per capita'!$F133,"")</f>
        <v>7.0963135645022955E-3</v>
      </c>
      <c r="J133" s="2">
        <f>IFERROR('Revenue per capita'!J133/'Revenue per capita'!$F133,"")</f>
        <v>5.6527628172396434E-2</v>
      </c>
      <c r="K133" s="2">
        <f>IFERROR('Revenue per capita'!K133/'Revenue per capita'!$F133,"")</f>
        <v>0.27009489946647025</v>
      </c>
      <c r="L133" s="2">
        <f>IFERROR('Revenue per capita'!L133/'Revenue per capita'!$F133,"")</f>
        <v>0.22037868534537117</v>
      </c>
      <c r="M133" s="2">
        <f>IFERROR('Revenue per capita'!M133/'Revenue per capita'!$F133,"")</f>
        <v>0.14820500745840262</v>
      </c>
      <c r="N133" s="2">
        <f>IFERROR('Revenue per capita'!N133/'Revenue per capita'!$F133,"")</f>
        <v>1.7690140566753269E-2</v>
      </c>
      <c r="O133" s="2">
        <f>IFERROR('Revenue per capita'!O133/'Revenue per capita'!$F133,"")</f>
        <v>3.5828696125940633E-2</v>
      </c>
      <c r="P133" s="2">
        <f>IFERROR('Revenue per capita'!P133/'Revenue per capita'!$F133,"")</f>
        <v>4.691517473469576E-2</v>
      </c>
      <c r="Q133" s="2">
        <f>IFERROR('Revenue per capita'!Q133/'Revenue per capita'!$F133,"")</f>
        <v>2.2440117174819099E-2</v>
      </c>
      <c r="R133" s="2">
        <f>IFERROR('Revenue per capita'!R133/'Revenue per capita'!$F133,"")</f>
        <v>3.5408251809852229E-2</v>
      </c>
      <c r="S133" s="2">
        <f>IFERROR('Revenue per capita'!S133/'Revenue per capita'!$F133,"")</f>
        <v>3.7393987382432117E-2</v>
      </c>
      <c r="T133" s="2">
        <f>IFERROR('Revenue per capita'!T133/'Revenue per capita'!$F133,"")</f>
        <v>6.7942920115874666E-3</v>
      </c>
      <c r="U133" s="2">
        <f>IFERROR('Revenue per capita'!U133/'Revenue per capita'!$F133,"")</f>
        <v>5.0775843827798713E-2</v>
      </c>
      <c r="V133" s="2">
        <f>IFERROR('Revenue per capita'!V133/'Revenue per capita'!$F133,"")</f>
        <v>2.8601384923199165E-3</v>
      </c>
      <c r="W133" s="2">
        <f>IFERROR('Revenue per capita'!W133/'Revenue per capita'!$F133,"")</f>
        <v>2.1288912624589332E-2</v>
      </c>
      <c r="X133" s="2">
        <f>IFERROR('Revenue per capita'!X133/'Revenue per capita'!$F133,"")</f>
        <v>1.410933261615378E-2</v>
      </c>
      <c r="Y133" s="2">
        <f>IFERROR('Revenue per capita'!Y133/'Revenue per capita'!$F133,"")</f>
        <v>5.721919016316925E-3</v>
      </c>
      <c r="Z133" s="2">
        <f>IFERROR('Revenue per capita'!Z133/'Revenue per capita'!$F133,"")</f>
        <v>0</v>
      </c>
    </row>
    <row r="134" spans="1:26" x14ac:dyDescent="0.45">
      <c r="A134" s="2" t="s">
        <v>619</v>
      </c>
      <c r="B134" s="2">
        <v>388082</v>
      </c>
      <c r="C134" s="2" t="s">
        <v>620</v>
      </c>
      <c r="D134" s="2">
        <v>30.3674198</v>
      </c>
      <c r="E134" s="2">
        <v>-89.0928155</v>
      </c>
      <c r="F134" s="2">
        <f>IF('Number of Firms per 1000 Capita'!F134=0,"",SUMIFS(allNAICS!$P:$P,allNAICS!$C:$C,'Percent of Revenue'!$A134,allNAICS!$E:$E,'Percent of Revenue'!F$1)/$B134)</f>
        <v>96.045271360176457</v>
      </c>
      <c r="G134" s="2">
        <f>IFERROR('Revenue per capita'!G134/'Revenue per capita'!$F134,"")</f>
        <v>1.6881738052084683E-3</v>
      </c>
      <c r="H134" s="2" t="str">
        <f>IFERROR('Revenue per capita'!H134/'Revenue per capita'!$F134,"")</f>
        <v/>
      </c>
      <c r="I134" s="2">
        <f>IFERROR('Revenue per capita'!I134/'Revenue per capita'!$F134,"")</f>
        <v>2.2380486979772646E-2</v>
      </c>
      <c r="J134" s="2">
        <f>IFERROR('Revenue per capita'!J134/'Revenue per capita'!$F134,"")</f>
        <v>3.395005549751972E-2</v>
      </c>
      <c r="K134" s="2">
        <f>IFERROR('Revenue per capita'!K134/'Revenue per capita'!$F134,"")</f>
        <v>0.58212425307862059</v>
      </c>
      <c r="L134" s="2">
        <f>IFERROR('Revenue per capita'!L134/'Revenue per capita'!$F134,"")</f>
        <v>4.3929732268285393E-2</v>
      </c>
      <c r="M134" s="2">
        <f>IFERROR('Revenue per capita'!M134/'Revenue per capita'!$F134,"")</f>
        <v>0.11931355514404701</v>
      </c>
      <c r="N134" s="2">
        <f>IFERROR('Revenue per capita'!N134/'Revenue per capita'!$F134,"")</f>
        <v>9.7457913784938389E-3</v>
      </c>
      <c r="O134" s="2">
        <f>IFERROR('Revenue per capita'!O134/'Revenue per capita'!$F134,"")</f>
        <v>1.5443344238899771E-2</v>
      </c>
      <c r="P134" s="2">
        <f>IFERROR('Revenue per capita'!P134/'Revenue per capita'!$F134,"")</f>
        <v>2.5802467473347735E-2</v>
      </c>
      <c r="Q134" s="2">
        <f>IFERROR('Revenue per capita'!Q134/'Revenue per capita'!$F134,"")</f>
        <v>1.1163055358732075E-2</v>
      </c>
      <c r="R134" s="2">
        <f>IFERROR('Revenue per capita'!R134/'Revenue per capita'!$F134,"")</f>
        <v>2.5342306666953432E-2</v>
      </c>
      <c r="S134" s="2">
        <f>IFERROR('Revenue per capita'!S134/'Revenue per capita'!$F134,"")</f>
        <v>1.2060142251000772E-2</v>
      </c>
      <c r="T134" s="2">
        <f>IFERROR('Revenue per capita'!T134/'Revenue per capita'!$F134,"")</f>
        <v>1.5810943963548093E-3</v>
      </c>
      <c r="U134" s="2">
        <f>IFERROR('Revenue per capita'!U134/'Revenue per capita'!$F134,"")</f>
        <v>3.0826645210486187E-2</v>
      </c>
      <c r="V134" s="2">
        <f>IFERROR('Revenue per capita'!V134/'Revenue per capita'!$F134,"")</f>
        <v>6.3742742152000887E-3</v>
      </c>
      <c r="W134" s="2">
        <f>IFERROR('Revenue per capita'!W134/'Revenue per capita'!$F134,"")</f>
        <v>4.9748289178414069E-2</v>
      </c>
      <c r="X134" s="2">
        <f>IFERROR('Revenue per capita'!X134/'Revenue per capita'!$F134,"")</f>
        <v>6.8405607841472591E-3</v>
      </c>
      <c r="Y134" s="2">
        <f>IFERROR('Revenue per capita'!Y134/'Revenue per capita'!$F134,"")</f>
        <v>1.6857720745159343E-3</v>
      </c>
      <c r="Z134" s="2" t="str">
        <f>IFERROR('Revenue per capita'!Z134/'Revenue per capita'!$F134,"")</f>
        <v/>
      </c>
    </row>
    <row r="135" spans="1:26" x14ac:dyDescent="0.45">
      <c r="A135" s="2" t="s">
        <v>621</v>
      </c>
      <c r="B135" s="2">
        <v>261156</v>
      </c>
      <c r="C135" s="2" t="s">
        <v>535</v>
      </c>
      <c r="D135" s="2">
        <v>39.641762900000003</v>
      </c>
      <c r="E135" s="2">
        <v>-77.719993200000005</v>
      </c>
      <c r="F135" s="2">
        <f>IF('Number of Firms per 1000 Capita'!F135=0,"",SUMIFS(allNAICS!$P:$P,allNAICS!$C:$C,'Percent of Revenue'!$A135,allNAICS!$E:$E,'Percent of Revenue'!F$1)/$B135)</f>
        <v>74.644940189005808</v>
      </c>
      <c r="G135" s="2">
        <f>IFERROR('Revenue per capita'!G135/'Revenue per capita'!$F135,"")</f>
        <v>7.994287774712029E-4</v>
      </c>
      <c r="H135" s="2" t="str">
        <f>IFERROR('Revenue per capita'!H135/'Revenue per capita'!$F135,"")</f>
        <v/>
      </c>
      <c r="I135" s="2" t="str">
        <f>IFERROR('Revenue per capita'!I135/'Revenue per capita'!$F135,"")</f>
        <v/>
      </c>
      <c r="J135" s="2">
        <f>IFERROR('Revenue per capita'!J135/'Revenue per capita'!$F135,"")</f>
        <v>3.9022104205697072E-2</v>
      </c>
      <c r="K135" s="2">
        <f>IFERROR('Revenue per capita'!K135/'Revenue per capita'!$F135,"")</f>
        <v>0.18966068302716543</v>
      </c>
      <c r="L135" s="2">
        <f>IFERROR('Revenue per capita'!L135/'Revenue per capita'!$F135,"")</f>
        <v>0.12840702588740621</v>
      </c>
      <c r="M135" s="2">
        <f>IFERROR('Revenue per capita'!M135/'Revenue per capita'!$F135,"")</f>
        <v>0.20689752139134701</v>
      </c>
      <c r="N135" s="2">
        <f>IFERROR('Revenue per capita'!N135/'Revenue per capita'!$F135,"")</f>
        <v>3.5196801120572517E-2</v>
      </c>
      <c r="O135" s="2">
        <f>IFERROR('Revenue per capita'!O135/'Revenue per capita'!$F135,"")</f>
        <v>1.9765590641423081E-2</v>
      </c>
      <c r="P135" s="2">
        <f>IFERROR('Revenue per capita'!P135/'Revenue per capita'!$F135,"")</f>
        <v>0.21270263219461855</v>
      </c>
      <c r="Q135" s="2">
        <f>IFERROR('Revenue per capita'!Q135/'Revenue per capita'!$F135,"")</f>
        <v>2.2748582716214685E-2</v>
      </c>
      <c r="R135" s="2">
        <f>IFERROR('Revenue per capita'!R135/'Revenue per capita'!$F135,"")</f>
        <v>2.2953481821597743E-2</v>
      </c>
      <c r="S135" s="2">
        <f>IFERROR('Revenue per capita'!S135/'Revenue per capita'!$F135,"")</f>
        <v>1.5680239300532046E-2</v>
      </c>
      <c r="T135" s="2">
        <f>IFERROR('Revenue per capita'!T135/'Revenue per capita'!$F135,"")</f>
        <v>1.8122291499696678E-3</v>
      </c>
      <c r="U135" s="2">
        <f>IFERROR('Revenue per capita'!U135/'Revenue per capita'!$F135,"")</f>
        <v>6.8653675134703482E-2</v>
      </c>
      <c r="V135" s="2">
        <f>IFERROR('Revenue per capita'!V135/'Revenue per capita'!$F135,"")</f>
        <v>6.1006083715370706E-3</v>
      </c>
      <c r="W135" s="2">
        <f>IFERROR('Revenue per capita'!W135/'Revenue per capita'!$F135,"")</f>
        <v>1.8729815787803531E-2</v>
      </c>
      <c r="X135" s="2">
        <f>IFERROR('Revenue per capita'!X135/'Revenue per capita'!$F135,"")</f>
        <v>8.2145725054612456E-3</v>
      </c>
      <c r="Y135" s="2">
        <f>IFERROR('Revenue per capita'!Y135/'Revenue per capita'!$F135,"")</f>
        <v>2.6550079664792959E-3</v>
      </c>
      <c r="Z135" s="2" t="str">
        <f>IFERROR('Revenue per capita'!Z135/'Revenue per capita'!$F135,"")</f>
        <v/>
      </c>
    </row>
    <row r="136" spans="1:26" x14ac:dyDescent="0.45">
      <c r="A136" s="2" t="s">
        <v>622</v>
      </c>
      <c r="B136" s="2">
        <v>150183</v>
      </c>
      <c r="C136" s="2" t="s">
        <v>480</v>
      </c>
      <c r="D136" s="2">
        <v>36.327450200000001</v>
      </c>
      <c r="E136" s="2">
        <v>-119.64568439999999</v>
      </c>
      <c r="F136" s="2">
        <f>IF('Number of Firms per 1000 Capita'!F136=0,"",SUMIFS(allNAICS!$P:$P,allNAICS!$C:$C,'Percent of Revenue'!$A136,allNAICS!$E:$E,'Percent of Revenue'!F$1)/$B136)</f>
        <v>38.970316214218656</v>
      </c>
      <c r="G136" s="2">
        <f>IFERROR('Revenue per capita'!G136/'Revenue per capita'!$F136,"")</f>
        <v>1.174997470177994E-2</v>
      </c>
      <c r="H136" s="2" t="str">
        <f>IFERROR('Revenue per capita'!H136/'Revenue per capita'!$F136,"")</f>
        <v/>
      </c>
      <c r="I136" s="2" t="str">
        <f>IFERROR('Revenue per capita'!I136/'Revenue per capita'!$F136,"")</f>
        <v/>
      </c>
      <c r="J136" s="2">
        <f>IFERROR('Revenue per capita'!J136/'Revenue per capita'!$F136,"")</f>
        <v>0</v>
      </c>
      <c r="K136" s="2">
        <f>IFERROR('Revenue per capita'!K136/'Revenue per capita'!$F136,"")</f>
        <v>0.4985971311550747</v>
      </c>
      <c r="L136" s="2">
        <f>IFERROR('Revenue per capita'!L136/'Revenue per capita'!$F136,"")</f>
        <v>5.650167824911688E-2</v>
      </c>
      <c r="M136" s="2">
        <f>IFERROR('Revenue per capita'!M136/'Revenue per capita'!$F136,"")</f>
        <v>0.23430792011866156</v>
      </c>
      <c r="N136" s="2">
        <f>IFERROR('Revenue per capita'!N136/'Revenue per capita'!$F136,"")</f>
        <v>1.9883062435650162E-2</v>
      </c>
      <c r="O136" s="2" t="str">
        <f>IFERROR('Revenue per capita'!O136/'Revenue per capita'!$F136,"")</f>
        <v/>
      </c>
      <c r="P136" s="2">
        <f>IFERROR('Revenue per capita'!P136/'Revenue per capita'!$F136,"")</f>
        <v>1.9706733395667194E-2</v>
      </c>
      <c r="Q136" s="2">
        <f>IFERROR('Revenue per capita'!Q136/'Revenue per capita'!$F136,"")</f>
        <v>1.4773982043350172E-2</v>
      </c>
      <c r="R136" s="2">
        <f>IFERROR('Revenue per capita'!R136/'Revenue per capita'!$F136,"")</f>
        <v>6.6335770112620355E-3</v>
      </c>
      <c r="S136" s="2">
        <f>IFERROR('Revenue per capita'!S136/'Revenue per capita'!$F136,"")</f>
        <v>0</v>
      </c>
      <c r="T136" s="2">
        <f>IFERROR('Revenue per capita'!T136/'Revenue per capita'!$F136,"")</f>
        <v>3.0862936117666438E-3</v>
      </c>
      <c r="U136" s="2">
        <f>IFERROR('Revenue per capita'!U136/'Revenue per capita'!$F136,"")</f>
        <v>0.10253890616385999</v>
      </c>
      <c r="V136" s="2">
        <f>IFERROR('Revenue per capita'!V136/'Revenue per capita'!$F136,"")</f>
        <v>1.5419867464097497E-3</v>
      </c>
      <c r="W136" s="2">
        <f>IFERROR('Revenue per capita'!W136/'Revenue per capita'!$F136,"")</f>
        <v>1.600935614736039E-2</v>
      </c>
      <c r="X136" s="2">
        <f>IFERROR('Revenue per capita'!X136/'Revenue per capita'!$F136,"")</f>
        <v>1.4669398220040436E-2</v>
      </c>
      <c r="Y136" s="2" t="str">
        <f>IFERROR('Revenue per capita'!Y136/'Revenue per capita'!$F136,"")</f>
        <v/>
      </c>
      <c r="Z136" s="2" t="str">
        <f>IFERROR('Revenue per capita'!Z136/'Revenue per capita'!$F136,"")</f>
        <v/>
      </c>
    </row>
    <row r="137" spans="1:26" x14ac:dyDescent="0.45">
      <c r="A137" s="2" t="s">
        <v>623</v>
      </c>
      <c r="B137" s="2">
        <v>565008</v>
      </c>
      <c r="C137" s="2" t="s">
        <v>459</v>
      </c>
      <c r="D137" s="2">
        <v>40.273191099999998</v>
      </c>
      <c r="E137" s="2">
        <v>-76.8867008</v>
      </c>
      <c r="F137" s="2">
        <f>IF('Number of Firms per 1000 Capita'!F137=0,"",SUMIFS(allNAICS!$P:$P,allNAICS!$C:$C,'Percent of Revenue'!$A137,allNAICS!$E:$E,'Percent of Revenue'!F$1)/$B137)</f>
        <v>110.49661774700535</v>
      </c>
      <c r="G137" s="2">
        <f>IFERROR('Revenue per capita'!G137/'Revenue per capita'!$F137,"")</f>
        <v>4.4748338087760776E-4</v>
      </c>
      <c r="H137" s="2" t="str">
        <f>IFERROR('Revenue per capita'!H137/'Revenue per capita'!$F137,"")</f>
        <v/>
      </c>
      <c r="I137" s="2">
        <f>IFERROR('Revenue per capita'!I137/'Revenue per capita'!$F137,"")</f>
        <v>1.7075638797955286E-2</v>
      </c>
      <c r="J137" s="2">
        <f>IFERROR('Revenue per capita'!J137/'Revenue per capita'!$F137,"")</f>
        <v>3.2281128889240139E-2</v>
      </c>
      <c r="K137" s="2">
        <f>IFERROR('Revenue per capita'!K137/'Revenue per capita'!$F137,"")</f>
        <v>0.11310709520447379</v>
      </c>
      <c r="L137" s="2">
        <f>IFERROR('Revenue per capita'!L137/'Revenue per capita'!$F137,"")</f>
        <v>0.22076746084881099</v>
      </c>
      <c r="M137" s="2">
        <f>IFERROR('Revenue per capita'!M137/'Revenue per capita'!$F137,"")</f>
        <v>0.13932455577676359</v>
      </c>
      <c r="N137" s="2">
        <f>IFERROR('Revenue per capita'!N137/'Revenue per capita'!$F137,"")</f>
        <v>4.2435755517138268E-2</v>
      </c>
      <c r="O137" s="2">
        <f>IFERROR('Revenue per capita'!O137/'Revenue per capita'!$F137,"")</f>
        <v>2.5576476496783022E-2</v>
      </c>
      <c r="P137" s="2">
        <f>IFERROR('Revenue per capita'!P137/'Revenue per capita'!$F137,"")</f>
        <v>0.20119396228459704</v>
      </c>
      <c r="Q137" s="2">
        <f>IFERROR('Revenue per capita'!Q137/'Revenue per capita'!$F137,"")</f>
        <v>2.5201321434534098E-2</v>
      </c>
      <c r="R137" s="2">
        <f>IFERROR('Revenue per capita'!R137/'Revenue per capita'!$F137,"")</f>
        <v>4.2212903503491106E-2</v>
      </c>
      <c r="S137" s="2">
        <f>IFERROR('Revenue per capita'!S137/'Revenue per capita'!$F137,"")</f>
        <v>1.3708396489030808E-2</v>
      </c>
      <c r="T137" s="2">
        <f>IFERROR('Revenue per capita'!T137/'Revenue per capita'!$F137,"")</f>
        <v>8.4957400912648098E-3</v>
      </c>
      <c r="U137" s="2">
        <f>IFERROR('Revenue per capita'!U137/'Revenue per capita'!$F137,"")</f>
        <v>6.2372001759155526E-2</v>
      </c>
      <c r="V137" s="2">
        <f>IFERROR('Revenue per capita'!V137/'Revenue per capita'!$F137,"")</f>
        <v>1.1843521722260381E-2</v>
      </c>
      <c r="W137" s="2">
        <f>IFERROR('Revenue per capita'!W137/'Revenue per capita'!$F137,"")</f>
        <v>1.7876748665745307E-2</v>
      </c>
      <c r="X137" s="2">
        <f>IFERROR('Revenue per capita'!X137/'Revenue per capita'!$F137,"")</f>
        <v>1.0768615825618862E-2</v>
      </c>
      <c r="Y137" s="2">
        <f>IFERROR('Revenue per capita'!Y137/'Revenue per capita'!$F137,"")</f>
        <v>1.5311193312259485E-2</v>
      </c>
      <c r="Z137" s="2" t="str">
        <f>IFERROR('Revenue per capita'!Z137/'Revenue per capita'!$F137,"")</f>
        <v/>
      </c>
    </row>
    <row r="138" spans="1:26" x14ac:dyDescent="0.45">
      <c r="A138" s="2" t="s">
        <v>624</v>
      </c>
      <c r="B138" s="2">
        <v>131717</v>
      </c>
      <c r="C138" s="2" t="s">
        <v>502</v>
      </c>
      <c r="D138" s="2">
        <v>38.449568800000002</v>
      </c>
      <c r="E138" s="2">
        <v>-78.8689155</v>
      </c>
      <c r="F138" s="2">
        <f>IF('Number of Firms per 1000 Capita'!F138=0,"",SUMIFS(allNAICS!$P:$P,allNAICS!$C:$C,'Percent of Revenue'!$A138,allNAICS!$E:$E,'Percent of Revenue'!F$1)/$B138)</f>
        <v>95.943530447854116</v>
      </c>
      <c r="G138" s="2">
        <f>IFERROR('Revenue per capita'!G138/'Revenue per capita'!$F138,"")</f>
        <v>2.2292946897227892E-4</v>
      </c>
      <c r="H138" s="2" t="str">
        <f>IFERROR('Revenue per capita'!H138/'Revenue per capita'!$F138,"")</f>
        <v/>
      </c>
      <c r="I138" s="2" t="str">
        <f>IFERROR('Revenue per capita'!I138/'Revenue per capita'!$F138,"")</f>
        <v/>
      </c>
      <c r="J138" s="2">
        <f>IFERROR('Revenue per capita'!J138/'Revenue per capita'!$F138,"")</f>
        <v>0</v>
      </c>
      <c r="K138" s="2">
        <f>IFERROR('Revenue per capita'!K138/'Revenue per capita'!$F138,"")</f>
        <v>0.50364433800100261</v>
      </c>
      <c r="L138" s="2">
        <f>IFERROR('Revenue per capita'!L138/'Revenue per capita'!$F138,"")</f>
        <v>9.7444066288115999E-2</v>
      </c>
      <c r="M138" s="2">
        <f>IFERROR('Revenue per capita'!M138/'Revenue per capita'!$F138,"")</f>
        <v>0.16859832392530591</v>
      </c>
      <c r="N138" s="2">
        <f>IFERROR('Revenue per capita'!N138/'Revenue per capita'!$F138,"")</f>
        <v>4.3988173220548481E-2</v>
      </c>
      <c r="O138" s="2">
        <f>IFERROR('Revenue per capita'!O138/'Revenue per capita'!$F138,"")</f>
        <v>7.6628698982595285E-3</v>
      </c>
      <c r="P138" s="2">
        <f>IFERROR('Revenue per capita'!P138/'Revenue per capita'!$F138,"")</f>
        <v>2.0136170404453604E-2</v>
      </c>
      <c r="Q138" s="2">
        <f>IFERROR('Revenue per capita'!Q138/'Revenue per capita'!$F138,"")</f>
        <v>2.7548297972322961E-2</v>
      </c>
      <c r="R138" s="2">
        <f>IFERROR('Revenue per capita'!R138/'Revenue per capita'!$F138,"")</f>
        <v>1.3301799577449263E-2</v>
      </c>
      <c r="S138" s="2">
        <f>IFERROR('Revenue per capita'!S138/'Revenue per capita'!$F138,"")</f>
        <v>8.0397085758142778E-3</v>
      </c>
      <c r="T138" s="2">
        <f>IFERROR('Revenue per capita'!T138/'Revenue per capita'!$F138,"")</f>
        <v>7.3980505061087623E-3</v>
      </c>
      <c r="U138" s="2">
        <f>IFERROR('Revenue per capita'!U138/'Revenue per capita'!$F138,"")</f>
        <v>6.177603377675793E-2</v>
      </c>
      <c r="V138" s="2">
        <f>IFERROR('Revenue per capita'!V138/'Revenue per capita'!$F138,"")</f>
        <v>2.7539851735266605E-3</v>
      </c>
      <c r="W138" s="2">
        <f>IFERROR('Revenue per capita'!W138/'Revenue per capita'!$F138,"")</f>
        <v>2.3443170816356964E-2</v>
      </c>
      <c r="X138" s="2">
        <f>IFERROR('Revenue per capita'!X138/'Revenue per capita'!$F138,"")</f>
        <v>1.3063086736199958E-2</v>
      </c>
      <c r="Y138" s="2">
        <f>IFERROR('Revenue per capita'!Y138/'Revenue per capita'!$F138,"")</f>
        <v>9.7899565880478403E-4</v>
      </c>
      <c r="Z138" s="2" t="str">
        <f>IFERROR('Revenue per capita'!Z138/'Revenue per capita'!$F138,"")</f>
        <v/>
      </c>
    </row>
    <row r="139" spans="1:26" x14ac:dyDescent="0.45">
      <c r="A139" s="2" t="s">
        <v>625</v>
      </c>
      <c r="B139" s="2">
        <v>1213123</v>
      </c>
      <c r="C139" s="2" t="s">
        <v>517</v>
      </c>
      <c r="D139" s="2">
        <v>41.763711100000002</v>
      </c>
      <c r="E139" s="2">
        <v>-72.685093199999997</v>
      </c>
      <c r="F139" s="2">
        <f>IF('Number of Firms per 1000 Capita'!F139=0,"",SUMIFS(allNAICS!$P:$P,allNAICS!$C:$C,'Percent of Revenue'!$A139,allNAICS!$E:$E,'Percent of Revenue'!F$1)/$B139)</f>
        <v>151.57303587517507</v>
      </c>
      <c r="G139" s="2">
        <f>IFERROR('Revenue per capita'!G139/'Revenue per capita'!$F139,"")</f>
        <v>0</v>
      </c>
      <c r="H139" s="2" t="str">
        <f>IFERROR('Revenue per capita'!H139/'Revenue per capita'!$F139,"")</f>
        <v/>
      </c>
      <c r="I139" s="2">
        <f>IFERROR('Revenue per capita'!I139/'Revenue per capita'!$F139,"")</f>
        <v>1.4776472479989056E-2</v>
      </c>
      <c r="J139" s="2">
        <f>IFERROR('Revenue per capita'!J139/'Revenue per capita'!$F139,"")</f>
        <v>3.8934644569795521E-2</v>
      </c>
      <c r="K139" s="2">
        <f>IFERROR('Revenue per capita'!K139/'Revenue per capita'!$F139,"")</f>
        <v>0.12671491756016928</v>
      </c>
      <c r="L139" s="2">
        <f>IFERROR('Revenue per capita'!L139/'Revenue per capita'!$F139,"")</f>
        <v>0.15163174327292428</v>
      </c>
      <c r="M139" s="2">
        <f>IFERROR('Revenue per capita'!M139/'Revenue per capita'!$F139,"")</f>
        <v>9.4996713445926584E-2</v>
      </c>
      <c r="N139" s="2">
        <f>IFERROR('Revenue per capita'!N139/'Revenue per capita'!$F139,"")</f>
        <v>1.1538911192891752E-2</v>
      </c>
      <c r="O139" s="2">
        <f>IFERROR('Revenue per capita'!O139/'Revenue per capita'!$F139,"")</f>
        <v>6.142982062491617E-2</v>
      </c>
      <c r="P139" s="2">
        <f>IFERROR('Revenue per capita'!P139/'Revenue per capita'!$F139,"")</f>
        <v>0.34359901791990066</v>
      </c>
      <c r="Q139" s="2">
        <f>IFERROR('Revenue per capita'!Q139/'Revenue per capita'!$F139,"")</f>
        <v>1.2991146833742157E-2</v>
      </c>
      <c r="R139" s="2">
        <f>IFERROR('Revenue per capita'!R139/'Revenue per capita'!$F139,"")</f>
        <v>3.5047526213072333E-2</v>
      </c>
      <c r="S139" s="2">
        <f>IFERROR('Revenue per capita'!S139/'Revenue per capita'!$F139,"")</f>
        <v>1.4751181668026777E-2</v>
      </c>
      <c r="T139" s="2">
        <f>IFERROR('Revenue per capita'!T139/'Revenue per capita'!$F139,"")</f>
        <v>6.0818363009971857E-3</v>
      </c>
      <c r="U139" s="2">
        <f>IFERROR('Revenue per capita'!U139/'Revenue per capita'!$F139,"")</f>
        <v>5.5008865441660566E-2</v>
      </c>
      <c r="V139" s="2">
        <f>IFERROR('Revenue per capita'!V139/'Revenue per capita'!$F139,"")</f>
        <v>3.5658140438202942E-3</v>
      </c>
      <c r="W139" s="2">
        <f>IFERROR('Revenue per capita'!W139/'Revenue per capita'!$F139,"")</f>
        <v>1.5273637172113304E-2</v>
      </c>
      <c r="X139" s="2">
        <f>IFERROR('Revenue per capita'!X139/'Revenue per capita'!$F139,"")</f>
        <v>8.4568056927484796E-3</v>
      </c>
      <c r="Y139" s="2">
        <f>IFERROR('Revenue per capita'!Y139/'Revenue per capita'!$F139,"")</f>
        <v>5.2009455673058336E-3</v>
      </c>
      <c r="Z139" s="2" t="str">
        <f>IFERROR('Revenue per capita'!Z139/'Revenue per capita'!$F139,"")</f>
        <v/>
      </c>
    </row>
    <row r="140" spans="1:26" x14ac:dyDescent="0.45">
      <c r="A140" s="2" t="s">
        <v>626</v>
      </c>
      <c r="B140" s="2">
        <v>148399</v>
      </c>
      <c r="C140" s="2" t="s">
        <v>620</v>
      </c>
      <c r="D140" s="2">
        <v>31.327118899999999</v>
      </c>
      <c r="E140" s="2">
        <v>-89.290339200000005</v>
      </c>
      <c r="F140" s="2">
        <f>IF('Number of Firms per 1000 Capita'!F140=0,"",SUMIFS(allNAICS!$P:$P,allNAICS!$C:$C,'Percent of Revenue'!$A140,allNAICS!$E:$E,'Percent of Revenue'!F$1)/$B140)</f>
        <v>66.439241504322808</v>
      </c>
      <c r="G140" s="2">
        <f>IFERROR('Revenue per capita'!G140/'Revenue per capita'!$F140,"")</f>
        <v>7.2542057064021327E-3</v>
      </c>
      <c r="H140" s="2">
        <f>IFERROR('Revenue per capita'!H140/'Revenue per capita'!$F140,"")</f>
        <v>1.8912363781963602E-3</v>
      </c>
      <c r="I140" s="2" t="str">
        <f>IFERROR('Revenue per capita'!I140/'Revenue per capita'!$F140,"")</f>
        <v/>
      </c>
      <c r="J140" s="2">
        <f>IFERROR('Revenue per capita'!J140/'Revenue per capita'!$F140,"")</f>
        <v>5.5809003214141589E-2</v>
      </c>
      <c r="K140" s="2">
        <f>IFERROR('Revenue per capita'!K140/'Revenue per capita'!$F140,"")</f>
        <v>0.13203985330133408</v>
      </c>
      <c r="L140" s="2">
        <f>IFERROR('Revenue per capita'!L140/'Revenue per capita'!$F140,"")</f>
        <v>0.20614297872074347</v>
      </c>
      <c r="M140" s="2">
        <f>IFERROR('Revenue per capita'!M140/'Revenue per capita'!$F140,"")</f>
        <v>0.26779194747324875</v>
      </c>
      <c r="N140" s="2">
        <f>IFERROR('Revenue per capita'!N140/'Revenue per capita'!$F140,"")</f>
        <v>3.487487670340237E-2</v>
      </c>
      <c r="O140" s="2">
        <f>IFERROR('Revenue per capita'!O140/'Revenue per capita'!$F140,"")</f>
        <v>2.2664912618805218E-2</v>
      </c>
      <c r="P140" s="2">
        <f>IFERROR('Revenue per capita'!P140/'Revenue per capita'!$F140,"")</f>
        <v>4.1999337654138887E-2</v>
      </c>
      <c r="Q140" s="2">
        <f>IFERROR('Revenue per capita'!Q140/'Revenue per capita'!$F140,"")</f>
        <v>2.3638668224794736E-2</v>
      </c>
      <c r="R140" s="2">
        <f>IFERROR('Revenue per capita'!R140/'Revenue per capita'!$F140,"")</f>
        <v>2.7152272330892447E-2</v>
      </c>
      <c r="S140" s="2">
        <f>IFERROR('Revenue per capita'!S140/'Revenue per capita'!$F140,"")</f>
        <v>2.0021670277262978E-2</v>
      </c>
      <c r="T140" s="2">
        <f>IFERROR('Revenue per capita'!T140/'Revenue per capita'!$F140,"")</f>
        <v>7.380042487499505E-3</v>
      </c>
      <c r="U140" s="2">
        <f>IFERROR('Revenue per capita'!U140/'Revenue per capita'!$F140,"")</f>
        <v>0.10355116532451931</v>
      </c>
      <c r="V140" s="2">
        <f>IFERROR('Revenue per capita'!V140/'Revenue per capita'!$F140,"")</f>
        <v>2.8027993603427222E-3</v>
      </c>
      <c r="W140" s="2">
        <f>IFERROR('Revenue per capita'!W140/'Revenue per capita'!$F140,"")</f>
        <v>3.201803563760168E-2</v>
      </c>
      <c r="X140" s="2">
        <f>IFERROR('Revenue per capita'!X140/'Revenue per capita'!$F140,"")</f>
        <v>1.2966994586673627E-2</v>
      </c>
      <c r="Y140" s="2" t="str">
        <f>IFERROR('Revenue per capita'!Y140/'Revenue per capita'!$F140,"")</f>
        <v/>
      </c>
      <c r="Z140" s="2" t="str">
        <f>IFERROR('Revenue per capita'!Z140/'Revenue per capita'!$F140,"")</f>
        <v/>
      </c>
    </row>
    <row r="141" spans="1:26" x14ac:dyDescent="0.45">
      <c r="A141" s="2" t="s">
        <v>627</v>
      </c>
      <c r="B141" s="2">
        <v>364044</v>
      </c>
      <c r="C141" s="2" t="s">
        <v>470</v>
      </c>
      <c r="D141" s="2">
        <v>35.734453799999997</v>
      </c>
      <c r="E141" s="2">
        <v>-81.344457300000002</v>
      </c>
      <c r="F141" s="2">
        <f>IF('Number of Firms per 1000 Capita'!F141=0,"",SUMIFS(allNAICS!$P:$P,allNAICS!$C:$C,'Percent of Revenue'!$A141,allNAICS!$E:$E,'Percent of Revenue'!F$1)/$B141)</f>
        <v>80.14666084319478</v>
      </c>
      <c r="G141" s="2">
        <f>IFERROR('Revenue per capita'!G141/'Revenue per capita'!$F141,"")</f>
        <v>1.344818055491159E-4</v>
      </c>
      <c r="H141" s="2" t="str">
        <f>IFERROR('Revenue per capita'!H141/'Revenue per capita'!$F141,"")</f>
        <v/>
      </c>
      <c r="I141" s="2" t="str">
        <f>IFERROR('Revenue per capita'!I141/'Revenue per capita'!$F141,"")</f>
        <v/>
      </c>
      <c r="J141" s="2">
        <f>IFERROR('Revenue per capita'!J141/'Revenue per capita'!$F141,"")</f>
        <v>2.7937855993709862E-2</v>
      </c>
      <c r="K141" s="2">
        <f>IFERROR('Revenue per capita'!K141/'Revenue per capita'!$F141,"")</f>
        <v>0.37004767145655049</v>
      </c>
      <c r="L141" s="2">
        <f>IFERROR('Revenue per capita'!L141/'Revenue per capita'!$F141,"")</f>
        <v>0.26878380928475365</v>
      </c>
      <c r="M141" s="2">
        <f>IFERROR('Revenue per capita'!M141/'Revenue per capita'!$F141,"")</f>
        <v>0.15041213085014785</v>
      </c>
      <c r="N141" s="2">
        <f>IFERROR('Revenue per capita'!N141/'Revenue per capita'!$F141,"")</f>
        <v>2.5033301372572508E-2</v>
      </c>
      <c r="O141" s="2">
        <f>IFERROR('Revenue per capita'!O141/'Revenue per capita'!$F141,"")</f>
        <v>1.0075715780311389E-2</v>
      </c>
      <c r="P141" s="2">
        <f>IFERROR('Revenue per capita'!P141/'Revenue per capita'!$F141,"")</f>
        <v>0</v>
      </c>
      <c r="Q141" s="2">
        <f>IFERROR('Revenue per capita'!Q141/'Revenue per capita'!$F141,"")</f>
        <v>1.0943357777775055E-2</v>
      </c>
      <c r="R141" s="2">
        <f>IFERROR('Revenue per capita'!R141/'Revenue per capita'!$F141,"")</f>
        <v>2.8991753489153886E-2</v>
      </c>
      <c r="S141" s="2">
        <f>IFERROR('Revenue per capita'!S141/'Revenue per capita'!$F141,"")</f>
        <v>1.5894054873047375E-2</v>
      </c>
      <c r="T141" s="2">
        <f>IFERROR('Revenue per capita'!T141/'Revenue per capita'!$F141,"")</f>
        <v>1.9422706023422046E-3</v>
      </c>
      <c r="U141" s="2">
        <f>IFERROR('Revenue per capita'!U141/'Revenue per capita'!$F141,"")</f>
        <v>5.9533184449115296E-2</v>
      </c>
      <c r="V141" s="2">
        <f>IFERROR('Revenue per capita'!V141/'Revenue per capita'!$F141,"")</f>
        <v>0</v>
      </c>
      <c r="W141" s="2">
        <f>IFERROR('Revenue per capita'!W141/'Revenue per capita'!$F141,"")</f>
        <v>1.544240512020186E-2</v>
      </c>
      <c r="X141" s="2">
        <f>IFERROR('Revenue per capita'!X141/'Revenue per capita'!$F141,"")</f>
        <v>1.1377052587145112E-2</v>
      </c>
      <c r="Y141" s="2">
        <f>IFERROR('Revenue per capita'!Y141/'Revenue per capita'!$F141,"")</f>
        <v>3.4509545576244449E-3</v>
      </c>
      <c r="Z141" s="2" t="str">
        <f>IFERROR('Revenue per capita'!Z141/'Revenue per capita'!$F141,"")</f>
        <v/>
      </c>
    </row>
    <row r="142" spans="1:26" x14ac:dyDescent="0.45">
      <c r="A142" s="2" t="s">
        <v>628</v>
      </c>
      <c r="B142" s="2">
        <v>79977</v>
      </c>
      <c r="C142" s="2" t="s">
        <v>449</v>
      </c>
      <c r="D142" s="2">
        <v>31.846876999999999</v>
      </c>
      <c r="E142" s="2">
        <v>-81.595945299999997</v>
      </c>
      <c r="F142" s="2">
        <f>IF('Number of Firms per 1000 Capita'!F142=0,"",SUMIFS(allNAICS!$P:$P,allNAICS!$C:$C,'Percent of Revenue'!$A142,allNAICS!$E:$E,'Percent of Revenue'!F$1)/$B142)</f>
        <v>30.190604798879679</v>
      </c>
      <c r="G142" s="2">
        <f>IFERROR('Revenue per capita'!G142/'Revenue per capita'!$F142,"")</f>
        <v>0</v>
      </c>
      <c r="H142" s="2" t="str">
        <f>IFERROR('Revenue per capita'!H142/'Revenue per capita'!$F142,"")</f>
        <v/>
      </c>
      <c r="I142" s="2" t="str">
        <f>IFERROR('Revenue per capita'!I142/'Revenue per capita'!$F142,"")</f>
        <v/>
      </c>
      <c r="J142" s="2">
        <f>IFERROR('Revenue per capita'!J142/'Revenue per capita'!$F142,"")</f>
        <v>3.4675862095787775E-2</v>
      </c>
      <c r="K142" s="2">
        <f>IFERROR('Revenue per capita'!K142/'Revenue per capita'!$F142,"")</f>
        <v>0.41635099107227935</v>
      </c>
      <c r="L142" s="2" t="str">
        <f>IFERROR('Revenue per capita'!L142/'Revenue per capita'!$F142,"")</f>
        <v/>
      </c>
      <c r="M142" s="2">
        <f>IFERROR('Revenue per capita'!M142/'Revenue per capita'!$F142,"")</f>
        <v>0.27985419287843638</v>
      </c>
      <c r="N142" s="2">
        <f>IFERROR('Revenue per capita'!N142/'Revenue per capita'!$F142,"")</f>
        <v>4.9373251063217438E-2</v>
      </c>
      <c r="O142" s="2" t="str">
        <f>IFERROR('Revenue per capita'!O142/'Revenue per capita'!$F142,"")</f>
        <v/>
      </c>
      <c r="P142" s="2">
        <f>IFERROR('Revenue per capita'!P142/'Revenue per capita'!$F142,"")</f>
        <v>3.4518834554226517E-2</v>
      </c>
      <c r="Q142" s="2">
        <f>IFERROR('Revenue per capita'!Q142/'Revenue per capita'!$F142,"")</f>
        <v>2.8647074037270463E-2</v>
      </c>
      <c r="R142" s="2">
        <f>IFERROR('Revenue per capita'!R142/'Revenue per capita'!$F142,"")</f>
        <v>2.7922219348515576E-2</v>
      </c>
      <c r="S142" s="2">
        <f>IFERROR('Revenue per capita'!S142/'Revenue per capita'!$F142,"")</f>
        <v>2.6727254341835829E-2</v>
      </c>
      <c r="T142" s="2">
        <f>IFERROR('Revenue per capita'!T142/'Revenue per capita'!$F142,"")</f>
        <v>4.0817437738336687E-3</v>
      </c>
      <c r="U142" s="2">
        <f>IFERROR('Revenue per capita'!U142/'Revenue per capita'!$F142,"")</f>
        <v>3.6426500415174985E-2</v>
      </c>
      <c r="V142" s="2">
        <f>IFERROR('Revenue per capita'!V142/'Revenue per capita'!$F142,"")</f>
        <v>1.6451430360473009E-3</v>
      </c>
      <c r="W142" s="2">
        <f>IFERROR('Revenue per capita'!W142/'Revenue per capita'!$F142,"")</f>
        <v>4.3661435008099318E-2</v>
      </c>
      <c r="X142" s="2">
        <f>IFERROR('Revenue per capita'!X142/'Revenue per capita'!$F142,"")</f>
        <v>1.6115498375275407E-2</v>
      </c>
      <c r="Y142" s="2" t="str">
        <f>IFERROR('Revenue per capita'!Y142/'Revenue per capita'!$F142,"")</f>
        <v/>
      </c>
      <c r="Z142" s="2" t="str">
        <f>IFERROR('Revenue per capita'!Z142/'Revenue per capita'!$F142,"")</f>
        <v/>
      </c>
    </row>
    <row r="143" spans="1:26" x14ac:dyDescent="0.45">
      <c r="A143" s="2" t="s">
        <v>629</v>
      </c>
      <c r="B143" s="2">
        <v>97994</v>
      </c>
      <c r="C143" s="2" t="s">
        <v>593</v>
      </c>
      <c r="D143" s="2">
        <v>34.5037004</v>
      </c>
      <c r="E143" s="2">
        <v>-93.055179499999994</v>
      </c>
      <c r="F143" s="2">
        <f>IF('Number of Firms per 1000 Capita'!F143=0,"",SUMIFS(allNAICS!$P:$P,allNAICS!$C:$C,'Percent of Revenue'!$A143,allNAICS!$E:$E,'Percent of Revenue'!F$1)/$B143)</f>
        <v>60.475253586954302</v>
      </c>
      <c r="G143" s="2">
        <f>IFERROR('Revenue per capita'!G143/'Revenue per capita'!$F143,"")</f>
        <v>1.5028496930386119E-3</v>
      </c>
      <c r="H143" s="2">
        <f>IFERROR('Revenue per capita'!H143/'Revenue per capita'!$F143,"")</f>
        <v>0</v>
      </c>
      <c r="I143" s="2" t="str">
        <f>IFERROR('Revenue per capita'!I143/'Revenue per capita'!$F143,"")</f>
        <v/>
      </c>
      <c r="J143" s="2">
        <f>IFERROR('Revenue per capita'!J143/'Revenue per capita'!$F143,"")</f>
        <v>5.0693472268325414E-2</v>
      </c>
      <c r="K143" s="2">
        <f>IFERROR('Revenue per capita'!K143/'Revenue per capita'!$F143,"")</f>
        <v>7.923266869131293E-2</v>
      </c>
      <c r="L143" s="2">
        <f>IFERROR('Revenue per capita'!L143/'Revenue per capita'!$F143,"")</f>
        <v>0.3273035505532727</v>
      </c>
      <c r="M143" s="2">
        <f>IFERROR('Revenue per capita'!M143/'Revenue per capita'!$F143,"")</f>
        <v>0.24655841063207309</v>
      </c>
      <c r="N143" s="2">
        <f>IFERROR('Revenue per capita'!N143/'Revenue per capita'!$F143,"")</f>
        <v>1.2390821328747983E-2</v>
      </c>
      <c r="O143" s="2">
        <f>IFERROR('Revenue per capita'!O143/'Revenue per capita'!$F143,"")</f>
        <v>1.8769213006393511E-2</v>
      </c>
      <c r="P143" s="2">
        <f>IFERROR('Revenue per capita'!P143/'Revenue per capita'!$F143,"")</f>
        <v>3.1035297982432448E-2</v>
      </c>
      <c r="Q143" s="2">
        <f>IFERROR('Revenue per capita'!Q143/'Revenue per capita'!$F143,"")</f>
        <v>1.5933780459895717E-2</v>
      </c>
      <c r="R143" s="2">
        <f>IFERROR('Revenue per capita'!R143/'Revenue per capita'!$F143,"")</f>
        <v>1.6960020452638329E-2</v>
      </c>
      <c r="S143" s="2">
        <f>IFERROR('Revenue per capita'!S143/'Revenue per capita'!$F143,"")</f>
        <v>1.2911930636966357E-2</v>
      </c>
      <c r="T143" s="2">
        <f>IFERROR('Revenue per capita'!T143/'Revenue per capita'!$F143,"")</f>
        <v>1.9418323117322957E-3</v>
      </c>
      <c r="U143" s="2">
        <f>IFERROR('Revenue per capita'!U143/'Revenue per capita'!$F143,"")</f>
        <v>0.11908919783185538</v>
      </c>
      <c r="V143" s="2">
        <f>IFERROR('Revenue per capita'!V143/'Revenue per capita'!$F143,"")</f>
        <v>1.9925171933427212E-2</v>
      </c>
      <c r="W143" s="2">
        <f>IFERROR('Revenue per capita'!W143/'Revenue per capita'!$F143,"")</f>
        <v>3.4980299903303549E-2</v>
      </c>
      <c r="X143" s="2">
        <f>IFERROR('Revenue per capita'!X143/'Revenue per capita'!$F143,"")</f>
        <v>1.0771482314584394E-2</v>
      </c>
      <c r="Y143" s="2" t="str">
        <f>IFERROR('Revenue per capita'!Y143/'Revenue per capita'!$F143,"")</f>
        <v/>
      </c>
      <c r="Z143" s="2" t="str">
        <f>IFERROR('Revenue per capita'!Z143/'Revenue per capita'!$F143,"")</f>
        <v/>
      </c>
    </row>
    <row r="144" spans="1:26" x14ac:dyDescent="0.45">
      <c r="A144" s="2" t="s">
        <v>630</v>
      </c>
      <c r="B144" s="2">
        <v>211179</v>
      </c>
      <c r="C144" s="2" t="s">
        <v>455</v>
      </c>
      <c r="D144" s="2">
        <v>29.595769600000001</v>
      </c>
      <c r="E144" s="2">
        <v>-90.719534800000005</v>
      </c>
      <c r="F144" s="2">
        <f>IF('Number of Firms per 1000 Capita'!F144=0,"",SUMIFS(allNAICS!$P:$P,allNAICS!$C:$C,'Percent of Revenue'!$A144,allNAICS!$E:$E,'Percent of Revenue'!F$1)/$B144)</f>
        <v>91.502871971171373</v>
      </c>
      <c r="G144" s="2">
        <f>IFERROR('Revenue per capita'!G144/'Revenue per capita'!$F144,"")</f>
        <v>4.6616970862798923E-3</v>
      </c>
      <c r="H144" s="2">
        <f>IFERROR('Revenue per capita'!H144/'Revenue per capita'!$F144,"")</f>
        <v>7.866272292613119E-2</v>
      </c>
      <c r="I144" s="2">
        <f>IFERROR('Revenue per capita'!I144/'Revenue per capita'!$F144,"")</f>
        <v>4.1949726173967318E-3</v>
      </c>
      <c r="J144" s="2">
        <f>IFERROR('Revenue per capita'!J144/'Revenue per capita'!$F144,"")</f>
        <v>6.6152360704495761E-2</v>
      </c>
      <c r="K144" s="2">
        <f>IFERROR('Revenue per capita'!K144/'Revenue per capita'!$F144,"")</f>
        <v>0.13361805150466793</v>
      </c>
      <c r="L144" s="2">
        <f>IFERROR('Revenue per capita'!L144/'Revenue per capita'!$F144,"")</f>
        <v>0.17879435664686519</v>
      </c>
      <c r="M144" s="2">
        <f>IFERROR('Revenue per capita'!M144/'Revenue per capita'!$F144,"")</f>
        <v>0.19578427831212483</v>
      </c>
      <c r="N144" s="2">
        <f>IFERROR('Revenue per capita'!N144/'Revenue per capita'!$F144,"")</f>
        <v>0.11068644011951508</v>
      </c>
      <c r="O144" s="2">
        <f>IFERROR('Revenue per capita'!O144/'Revenue per capita'!$F144,"")</f>
        <v>1.1040558625949061E-2</v>
      </c>
      <c r="P144" s="2">
        <f>IFERROR('Revenue per capita'!P144/'Revenue per capita'!$F144,"")</f>
        <v>1.7651745465003418E-2</v>
      </c>
      <c r="Q144" s="2">
        <f>IFERROR('Revenue per capita'!Q144/'Revenue per capita'!$F144,"")</f>
        <v>3.3675036270692106E-2</v>
      </c>
      <c r="R144" s="2">
        <f>IFERROR('Revenue per capita'!R144/'Revenue per capita'!$F144,"")</f>
        <v>4.7637522345302385E-2</v>
      </c>
      <c r="S144" s="2">
        <f>IFERROR('Revenue per capita'!S144/'Revenue per capita'!$F144,"")</f>
        <v>3.7019929528856632E-2</v>
      </c>
      <c r="T144" s="2">
        <f>IFERROR('Revenue per capita'!T144/'Revenue per capita'!$F144,"")</f>
        <v>1.1696627436129856E-3</v>
      </c>
      <c r="U144" s="2">
        <f>IFERROR('Revenue per capita'!U144/'Revenue per capita'!$F144,"")</f>
        <v>3.4114126420322355E-2</v>
      </c>
      <c r="V144" s="2">
        <f>IFERROR('Revenue per capita'!V144/'Revenue per capita'!$F144,"")</f>
        <v>2.5862197241534996E-3</v>
      </c>
      <c r="W144" s="2">
        <f>IFERROR('Revenue per capita'!W144/'Revenue per capita'!$F144,"")</f>
        <v>2.395501443906143E-2</v>
      </c>
      <c r="X144" s="2">
        <f>IFERROR('Revenue per capita'!X144/'Revenue per capita'!$F144,"")</f>
        <v>1.8595304519569585E-2</v>
      </c>
      <c r="Y144" s="2" t="str">
        <f>IFERROR('Revenue per capita'!Y144/'Revenue per capita'!$F144,"")</f>
        <v/>
      </c>
      <c r="Z144" s="2" t="str">
        <f>IFERROR('Revenue per capita'!Z144/'Revenue per capita'!$F144,"")</f>
        <v/>
      </c>
    </row>
    <row r="145" spans="1:26" x14ac:dyDescent="0.45">
      <c r="A145" s="2" t="s">
        <v>631</v>
      </c>
      <c r="B145" s="2">
        <v>6636208</v>
      </c>
      <c r="C145" s="2" t="s">
        <v>445</v>
      </c>
      <c r="D145" s="2">
        <v>29.760192700000001</v>
      </c>
      <c r="E145" s="2">
        <v>-95.369389600000005</v>
      </c>
      <c r="F145" s="2">
        <f>IF('Number of Firms per 1000 Capita'!F145=0,"",SUMIFS(allNAICS!$P:$P,allNAICS!$C:$C,'Percent of Revenue'!$A145,allNAICS!$E:$E,'Percent of Revenue'!F$1)/$B145)</f>
        <v>196.06055310502623</v>
      </c>
      <c r="G145" s="2">
        <f>IFERROR('Revenue per capita'!G145/'Revenue per capita'!$F145,"")</f>
        <v>1.8324129944309139E-4</v>
      </c>
      <c r="H145" s="2">
        <f>IFERROR('Revenue per capita'!H145/'Revenue per capita'!$F145,"")</f>
        <v>1.5166930352803927E-2</v>
      </c>
      <c r="I145" s="2">
        <f>IFERROR('Revenue per capita'!I145/'Revenue per capita'!$F145,"")</f>
        <v>2.6049561301122282E-2</v>
      </c>
      <c r="J145" s="2">
        <f>IFERROR('Revenue per capita'!J145/'Revenue per capita'!$F145,"")</f>
        <v>3.7573162114130608E-2</v>
      </c>
      <c r="K145" s="2">
        <f>IFERROR('Revenue per capita'!K145/'Revenue per capita'!$F145,"")</f>
        <v>0.22558686539523704</v>
      </c>
      <c r="L145" s="2">
        <f>IFERROR('Revenue per capita'!L145/'Revenue per capita'!$F145,"")</f>
        <v>0.41737283925005497</v>
      </c>
      <c r="M145" s="2">
        <f>IFERROR('Revenue per capita'!M145/'Revenue per capita'!$F145,"")</f>
        <v>6.3269414299043786E-2</v>
      </c>
      <c r="N145" s="2">
        <f>IFERROR('Revenue per capita'!N145/'Revenue per capita'!$F145,"")</f>
        <v>2.7564433413697981E-2</v>
      </c>
      <c r="O145" s="2">
        <f>IFERROR('Revenue per capita'!O145/'Revenue per capita'!$F145,"")</f>
        <v>1.2946746595940178E-2</v>
      </c>
      <c r="P145" s="2">
        <f>IFERROR('Revenue per capita'!P145/'Revenue per capita'!$F145,"")</f>
        <v>3.3473906332126505E-2</v>
      </c>
      <c r="Q145" s="2">
        <f>IFERROR('Revenue per capita'!Q145/'Revenue per capita'!$F145,"")</f>
        <v>1.2084291597237198E-2</v>
      </c>
      <c r="R145" s="2">
        <f>IFERROR('Revenue per capita'!R145/'Revenue per capita'!$F145,"")</f>
        <v>4.4266375013650959E-2</v>
      </c>
      <c r="S145" s="2">
        <f>IFERROR('Revenue per capita'!S145/'Revenue per capita'!$F145,"")</f>
        <v>1.7736359736791968E-2</v>
      </c>
      <c r="T145" s="2">
        <f>IFERROR('Revenue per capita'!T145/'Revenue per capita'!$F145,"")</f>
        <v>3.494446128107077E-3</v>
      </c>
      <c r="U145" s="2">
        <f>IFERROR('Revenue per capita'!U145/'Revenue per capita'!$F145,"")</f>
        <v>2.3512686713269178E-2</v>
      </c>
      <c r="V145" s="2">
        <f>IFERROR('Revenue per capita'!V145/'Revenue per capita'!$F145,"")</f>
        <v>3.1212023199379173E-3</v>
      </c>
      <c r="W145" s="2">
        <f>IFERROR('Revenue per capita'!W145/'Revenue per capita'!$F145,"")</f>
        <v>1.0420040338064766E-2</v>
      </c>
      <c r="X145" s="2">
        <f>IFERROR('Revenue per capita'!X145/'Revenue per capita'!$F145,"")</f>
        <v>6.879922806158404E-3</v>
      </c>
      <c r="Y145" s="2">
        <f>IFERROR('Revenue per capita'!Y145/'Revenue per capita'!$F145,"")</f>
        <v>1.9279236644484617E-2</v>
      </c>
      <c r="Z145" s="2">
        <f>IFERROR('Revenue per capita'!Z145/'Revenue per capita'!$F145,"")</f>
        <v>1.8338348697490346E-5</v>
      </c>
    </row>
    <row r="146" spans="1:26" x14ac:dyDescent="0.45">
      <c r="A146" s="2" t="s">
        <v>632</v>
      </c>
      <c r="B146" s="2">
        <v>360603</v>
      </c>
      <c r="C146" s="2" t="s">
        <v>447</v>
      </c>
      <c r="D146" s="2">
        <v>38.419249600000001</v>
      </c>
      <c r="E146" s="2">
        <v>-82.445154000000002</v>
      </c>
      <c r="F146" s="2">
        <f>IF('Number of Firms per 1000 Capita'!F146=0,"",SUMIFS(allNAICS!$P:$P,allNAICS!$C:$C,'Percent of Revenue'!$A146,allNAICS!$E:$E,'Percent of Revenue'!F$1)/$B146)</f>
        <v>114.32585419422468</v>
      </c>
      <c r="G146" s="2">
        <f>IFERROR('Revenue per capita'!G146/'Revenue per capita'!$F146,"")</f>
        <v>7.4564434186323125E-5</v>
      </c>
      <c r="H146" s="2">
        <f>IFERROR('Revenue per capita'!H146/'Revenue per capita'!$F146,"")</f>
        <v>1.6890881887922961E-2</v>
      </c>
      <c r="I146" s="2">
        <f>IFERROR('Revenue per capita'!I146/'Revenue per capita'!$F146,"")</f>
        <v>1.4686598090835149E-2</v>
      </c>
      <c r="J146" s="2">
        <f>IFERROR('Revenue per capita'!J146/'Revenue per capita'!$F146,"")</f>
        <v>4.2873603654229729E-2</v>
      </c>
      <c r="K146" s="2">
        <f>IFERROR('Revenue per capita'!K146/'Revenue per capita'!$F146,"")</f>
        <v>0.47523074526909403</v>
      </c>
      <c r="L146" s="2">
        <f>IFERROR('Revenue per capita'!L146/'Revenue per capita'!$F146,"")</f>
        <v>0.14702585539947774</v>
      </c>
      <c r="M146" s="2">
        <f>IFERROR('Revenue per capita'!M146/'Revenue per capita'!$F146,"")</f>
        <v>0.1115218812048846</v>
      </c>
      <c r="N146" s="2">
        <f>IFERROR('Revenue per capita'!N146/'Revenue per capita'!$F146,"")</f>
        <v>1.4507900567526547E-2</v>
      </c>
      <c r="O146" s="2">
        <f>IFERROR('Revenue per capita'!O146/'Revenue per capita'!$F146,"")</f>
        <v>1.5148878177602536E-2</v>
      </c>
      <c r="P146" s="2">
        <f>IFERROR('Revenue per capita'!P146/'Revenue per capita'!$F146,"")</f>
        <v>1.7126533637474076E-2</v>
      </c>
      <c r="Q146" s="2">
        <f>IFERROR('Revenue per capita'!Q146/'Revenue per capita'!$F146,"")</f>
        <v>1.419795120512159E-2</v>
      </c>
      <c r="R146" s="2">
        <f>IFERROR('Revenue per capita'!R146/'Revenue per capita'!$F146,"")</f>
        <v>1.6657049374729675E-2</v>
      </c>
      <c r="S146" s="2">
        <f>IFERROR('Revenue per capita'!S146/'Revenue per capita'!$F146,"")</f>
        <v>1.4307396464408739E-2</v>
      </c>
      <c r="T146" s="2">
        <f>IFERROR('Revenue per capita'!T146/'Revenue per capita'!$F146,"")</f>
        <v>8.6129926125177666E-4</v>
      </c>
      <c r="U146" s="2">
        <f>IFERROR('Revenue per capita'!U146/'Revenue per capita'!$F146,"")</f>
        <v>7.3500520507778458E-2</v>
      </c>
      <c r="V146" s="2">
        <f>IFERROR('Revenue per capita'!V146/'Revenue per capita'!$F146,"")</f>
        <v>2.6707359992358235E-3</v>
      </c>
      <c r="W146" s="2">
        <f>IFERROR('Revenue per capita'!W146/'Revenue per capita'!$F146,"")</f>
        <v>1.3539363387101794E-2</v>
      </c>
      <c r="X146" s="2">
        <f>IFERROR('Revenue per capita'!X146/'Revenue per capita'!$F146,"")</f>
        <v>7.5280243051917923E-3</v>
      </c>
      <c r="Y146" s="2">
        <f>IFERROR('Revenue per capita'!Y146/'Revenue per capita'!$F146,"")</f>
        <v>1.6502171719466282E-3</v>
      </c>
      <c r="Z146" s="2" t="str">
        <f>IFERROR('Revenue per capita'!Z146/'Revenue per capita'!$F146,"")</f>
        <v/>
      </c>
    </row>
    <row r="147" spans="1:26" x14ac:dyDescent="0.45">
      <c r="A147" s="2" t="s">
        <v>633</v>
      </c>
      <c r="B147" s="2">
        <v>444908</v>
      </c>
      <c r="C147" s="2" t="s">
        <v>475</v>
      </c>
      <c r="D147" s="2">
        <v>34.730368800000001</v>
      </c>
      <c r="E147" s="2">
        <v>-86.586103699999995</v>
      </c>
      <c r="F147" s="2">
        <f>IF('Number of Firms per 1000 Capita'!F147=0,"",SUMIFS(allNAICS!$P:$P,allNAICS!$C:$C,'Percent of Revenue'!$A147,allNAICS!$E:$E,'Percent of Revenue'!F$1)/$B147)</f>
        <v>84.394142159727409</v>
      </c>
      <c r="G147" s="2">
        <f>IFERROR('Revenue per capita'!G147/'Revenue per capita'!$F147,"")</f>
        <v>0</v>
      </c>
      <c r="H147" s="2">
        <f>IFERROR('Revenue per capita'!H147/'Revenue per capita'!$F147,"")</f>
        <v>5.3727678724252155E-4</v>
      </c>
      <c r="I147" s="2" t="str">
        <f>IFERROR('Revenue per capita'!I147/'Revenue per capita'!$F147,"")</f>
        <v/>
      </c>
      <c r="J147" s="2">
        <f>IFERROR('Revenue per capita'!J147/'Revenue per capita'!$F147,"")</f>
        <v>2.539682438196586E-2</v>
      </c>
      <c r="K147" s="2">
        <f>IFERROR('Revenue per capita'!K147/'Revenue per capita'!$F147,"")</f>
        <v>0.23440561983847119</v>
      </c>
      <c r="L147" s="2">
        <f>IFERROR('Revenue per capita'!L147/'Revenue per capita'!$F147,"")</f>
        <v>0.13168095146795938</v>
      </c>
      <c r="M147" s="2">
        <f>IFERROR('Revenue per capita'!M147/'Revenue per capita'!$F147,"")</f>
        <v>0.16302311859284843</v>
      </c>
      <c r="N147" s="2">
        <f>IFERROR('Revenue per capita'!N147/'Revenue per capita'!$F147,"")</f>
        <v>1.3532992079456439E-2</v>
      </c>
      <c r="O147" s="2">
        <f>IFERROR('Revenue per capita'!O147/'Revenue per capita'!$F147,"")</f>
        <v>6.4458375954103864E-2</v>
      </c>
      <c r="P147" s="2">
        <f>IFERROR('Revenue per capita'!P147/'Revenue per capita'!$F147,"")</f>
        <v>3.1185630115674618E-2</v>
      </c>
      <c r="Q147" s="2">
        <f>IFERROR('Revenue per capita'!Q147/'Revenue per capita'!$F147,"")</f>
        <v>1.6592496735726502E-2</v>
      </c>
      <c r="R147" s="2">
        <f>IFERROR('Revenue per capita'!R147/'Revenue per capita'!$F147,"")</f>
        <v>0.20676623496711247</v>
      </c>
      <c r="S147" s="2">
        <f>IFERROR('Revenue per capita'!S147/'Revenue per capita'!$F147,"")</f>
        <v>1.8030553967585811E-2</v>
      </c>
      <c r="T147" s="2">
        <f>IFERROR('Revenue per capita'!T147/'Revenue per capita'!$F147,"")</f>
        <v>4.3273318866180813E-3</v>
      </c>
      <c r="U147" s="2">
        <f>IFERROR('Revenue per capita'!U147/'Revenue per capita'!$F147,"")</f>
        <v>4.9382817676289083E-2</v>
      </c>
      <c r="V147" s="2">
        <f>IFERROR('Revenue per capita'!V147/'Revenue per capita'!$F147,"")</f>
        <v>2.509147598175891E-3</v>
      </c>
      <c r="W147" s="2">
        <f>IFERROR('Revenue per capita'!W147/'Revenue per capita'!$F147,"")</f>
        <v>2.2317659359324071E-2</v>
      </c>
      <c r="X147" s="2">
        <f>IFERROR('Revenue per capita'!X147/'Revenue per capita'!$F147,"")</f>
        <v>1.5147779488158613E-2</v>
      </c>
      <c r="Y147" s="2">
        <f>IFERROR('Revenue per capita'!Y147/'Revenue per capita'!$F147,"")</f>
        <v>7.051891032872267E-4</v>
      </c>
      <c r="Z147" s="2" t="str">
        <f>IFERROR('Revenue per capita'!Z147/'Revenue per capita'!$F147,"")</f>
        <v/>
      </c>
    </row>
    <row r="148" spans="1:26" x14ac:dyDescent="0.45">
      <c r="A148" s="2" t="s">
        <v>634</v>
      </c>
      <c r="B148" s="2">
        <v>140427</v>
      </c>
      <c r="C148" s="2" t="s">
        <v>508</v>
      </c>
      <c r="D148" s="2">
        <v>43.491651400000002</v>
      </c>
      <c r="E148" s="2">
        <v>-112.0339645</v>
      </c>
      <c r="F148" s="2">
        <f>IF('Number of Firms per 1000 Capita'!F148=0,"",SUMIFS(allNAICS!$P:$P,allNAICS!$C:$C,'Percent of Revenue'!$A148,allNAICS!$E:$E,'Percent of Revenue'!F$1)/$B148)</f>
        <v>88.157918349035441</v>
      </c>
      <c r="G148" s="2">
        <f>IFERROR('Revenue per capita'!G148/'Revenue per capita'!$F148,"")</f>
        <v>2.7985076906223241E-3</v>
      </c>
      <c r="H148" s="2">
        <f>IFERROR('Revenue per capita'!H148/'Revenue per capita'!$F148,"")</f>
        <v>0</v>
      </c>
      <c r="I148" s="2" t="str">
        <f>IFERROR('Revenue per capita'!I148/'Revenue per capita'!$F148,"")</f>
        <v/>
      </c>
      <c r="J148" s="2">
        <f>IFERROR('Revenue per capita'!J148/'Revenue per capita'!$F148,"")</f>
        <v>7.113344081892127E-2</v>
      </c>
      <c r="K148" s="2">
        <f>IFERROR('Revenue per capita'!K148/'Revenue per capita'!$F148,"")</f>
        <v>6.4805257372869254E-2</v>
      </c>
      <c r="L148" s="2">
        <f>IFERROR('Revenue per capita'!L148/'Revenue per capita'!$F148,"")</f>
        <v>0.35111664602612158</v>
      </c>
      <c r="M148" s="2">
        <f>IFERROR('Revenue per capita'!M148/'Revenue per capita'!$F148,"")</f>
        <v>0.17061750185194766</v>
      </c>
      <c r="N148" s="2">
        <f>IFERROR('Revenue per capita'!N148/'Revenue per capita'!$F148,"")</f>
        <v>3.777174964355863E-2</v>
      </c>
      <c r="O148" s="2">
        <f>IFERROR('Revenue per capita'!O148/'Revenue per capita'!$F148,"")</f>
        <v>2.031835987689792E-2</v>
      </c>
      <c r="P148" s="2">
        <f>IFERROR('Revenue per capita'!P148/'Revenue per capita'!$F148,"")</f>
        <v>2.3993422175235177E-2</v>
      </c>
      <c r="Q148" s="2">
        <f>IFERROR('Revenue per capita'!Q148/'Revenue per capita'!$F148,"")</f>
        <v>1.7340827188342362E-2</v>
      </c>
      <c r="R148" s="2">
        <f>IFERROR('Revenue per capita'!R148/'Revenue per capita'!$F148,"")</f>
        <v>0.12734867480369763</v>
      </c>
      <c r="S148" s="2">
        <f>IFERROR('Revenue per capita'!S148/'Revenue per capita'!$F148,"")</f>
        <v>2.1825900225736026E-2</v>
      </c>
      <c r="T148" s="2">
        <f>IFERROR('Revenue per capita'!T148/'Revenue per capita'!$F148,"")</f>
        <v>1.4260098561487719E-3</v>
      </c>
      <c r="U148" s="2">
        <f>IFERROR('Revenue per capita'!U148/'Revenue per capita'!$F148,"")</f>
        <v>6.4059591378292938E-2</v>
      </c>
      <c r="V148" s="2">
        <f>IFERROR('Revenue per capita'!V148/'Revenue per capita'!$F148,"")</f>
        <v>0</v>
      </c>
      <c r="W148" s="2">
        <f>IFERROR('Revenue per capita'!W148/'Revenue per capita'!$F148,"")</f>
        <v>1.6640121065858479E-2</v>
      </c>
      <c r="X148" s="2">
        <f>IFERROR('Revenue per capita'!X148/'Revenue per capita'!$F148,"")</f>
        <v>8.8039900257501167E-3</v>
      </c>
      <c r="Y148" s="2" t="str">
        <f>IFERROR('Revenue per capita'!Y148/'Revenue per capita'!$F148,"")</f>
        <v/>
      </c>
      <c r="Z148" s="2" t="str">
        <f>IFERROR('Revenue per capita'!Z148/'Revenue per capita'!$F148,"")</f>
        <v/>
      </c>
    </row>
    <row r="149" spans="1:26" x14ac:dyDescent="0.45">
      <c r="A149" s="2" t="s">
        <v>635</v>
      </c>
      <c r="B149" s="2">
        <v>1989032</v>
      </c>
      <c r="C149" s="2" t="s">
        <v>506</v>
      </c>
      <c r="D149" s="2">
        <v>39.768402999999999</v>
      </c>
      <c r="E149" s="2">
        <v>-86.158068</v>
      </c>
      <c r="F149" s="2">
        <f>IF('Number of Firms per 1000 Capita'!F149=0,"",SUMIFS(allNAICS!$P:$P,allNAICS!$C:$C,'Percent of Revenue'!$A149,allNAICS!$E:$E,'Percent of Revenue'!F$1)/$B149)</f>
        <v>115.15138167711731</v>
      </c>
      <c r="G149" s="2">
        <f>IFERROR('Revenue per capita'!G149/'Revenue per capita'!$F149,"")</f>
        <v>2.0437360385472655E-4</v>
      </c>
      <c r="H149" s="2">
        <f>IFERROR('Revenue per capita'!H149/'Revenue per capita'!$F149,"")</f>
        <v>6.6989780625594539E-4</v>
      </c>
      <c r="I149" s="2">
        <f>IFERROR('Revenue per capita'!I149/'Revenue per capita'!$F149,"")</f>
        <v>2.1236119789800945E-2</v>
      </c>
      <c r="J149" s="2">
        <f>IFERROR('Revenue per capita'!J149/'Revenue per capita'!$F149,"")</f>
        <v>5.1100137883307091E-2</v>
      </c>
      <c r="K149" s="2">
        <f>IFERROR('Revenue per capita'!K149/'Revenue per capita'!$F149,"")</f>
        <v>0.18338888948874493</v>
      </c>
      <c r="L149" s="2">
        <f>IFERROR('Revenue per capita'!L149/'Revenue per capita'!$F149,"")</f>
        <v>0.22800369654736186</v>
      </c>
      <c r="M149" s="2">
        <f>IFERROR('Revenue per capita'!M149/'Revenue per capita'!$F149,"")</f>
        <v>0.12713822155460011</v>
      </c>
      <c r="N149" s="2">
        <f>IFERROR('Revenue per capita'!N149/'Revenue per capita'!$F149,"")</f>
        <v>3.3605409850372837E-2</v>
      </c>
      <c r="O149" s="2">
        <f>IFERROR('Revenue per capita'!O149/'Revenue per capita'!$F149,"")</f>
        <v>2.3118270178044645E-2</v>
      </c>
      <c r="P149" s="2">
        <f>IFERROR('Revenue per capita'!P149/'Revenue per capita'!$F149,"")</f>
        <v>0.12238627002332689</v>
      </c>
      <c r="Q149" s="2">
        <f>IFERROR('Revenue per capita'!Q149/'Revenue per capita'!$F149,"")</f>
        <v>2.547256380313687E-2</v>
      </c>
      <c r="R149" s="2">
        <f>IFERROR('Revenue per capita'!R149/'Revenue per capita'!$F149,"")</f>
        <v>4.0651210473170718E-2</v>
      </c>
      <c r="S149" s="2">
        <f>IFERROR('Revenue per capita'!S149/'Revenue per capita'!$F149,"")</f>
        <v>2.3802947292746578E-2</v>
      </c>
      <c r="T149" s="2">
        <f>IFERROR('Revenue per capita'!T149/'Revenue per capita'!$F149,"")</f>
        <v>6.4723896517997976E-3</v>
      </c>
      <c r="U149" s="2">
        <f>IFERROR('Revenue per capita'!U149/'Revenue per capita'!$F149,"")</f>
        <v>6.4207258175573961E-2</v>
      </c>
      <c r="V149" s="2">
        <f>IFERROR('Revenue per capita'!V149/'Revenue per capita'!$F149,"")</f>
        <v>9.1189075351756146E-3</v>
      </c>
      <c r="W149" s="2">
        <f>IFERROR('Revenue per capita'!W149/'Revenue per capita'!$F149,"")</f>
        <v>1.8857991528133645E-2</v>
      </c>
      <c r="X149" s="2">
        <f>IFERROR('Revenue per capita'!X149/'Revenue per capita'!$F149,"")</f>
        <v>9.4901978190569652E-3</v>
      </c>
      <c r="Y149" s="2">
        <f>IFERROR('Revenue per capita'!Y149/'Revenue per capita'!$F149,"")</f>
        <v>1.1075246995535779E-2</v>
      </c>
      <c r="Z149" s="2">
        <f>IFERROR('Revenue per capita'!Z149/'Revenue per capita'!$F149,"")</f>
        <v>0</v>
      </c>
    </row>
    <row r="150" spans="1:26" x14ac:dyDescent="0.45">
      <c r="A150" s="2" t="s">
        <v>636</v>
      </c>
      <c r="B150" s="2">
        <v>166520</v>
      </c>
      <c r="C150" s="2" t="s">
        <v>462</v>
      </c>
      <c r="D150" s="2">
        <v>41.661127700000002</v>
      </c>
      <c r="E150" s="2">
        <v>-91.5301683</v>
      </c>
      <c r="F150" s="2">
        <f>IF('Number of Firms per 1000 Capita'!F150=0,"",SUMIFS(allNAICS!$P:$P,allNAICS!$C:$C,'Percent of Revenue'!$A150,allNAICS!$E:$E,'Percent of Revenue'!F$1)/$B150)</f>
        <v>76.388595964448712</v>
      </c>
      <c r="G150" s="2">
        <f>IFERROR('Revenue per capita'!G150/'Revenue per capita'!$F150,"")</f>
        <v>0</v>
      </c>
      <c r="H150" s="2" t="str">
        <f>IFERROR('Revenue per capita'!H150/'Revenue per capita'!$F150,"")</f>
        <v/>
      </c>
      <c r="I150" s="2">
        <f>IFERROR('Revenue per capita'!I150/'Revenue per capita'!$F150,"")</f>
        <v>5.6417062185612141E-3</v>
      </c>
      <c r="J150" s="2">
        <f>IFERROR('Revenue per capita'!J150/'Revenue per capita'!$F150,"")</f>
        <v>7.8262818316234675E-2</v>
      </c>
      <c r="K150" s="2">
        <f>IFERROR('Revenue per capita'!K150/'Revenue per capita'!$F150,"")</f>
        <v>0.30419256392829358</v>
      </c>
      <c r="L150" s="2">
        <f>IFERROR('Revenue per capita'!L150/'Revenue per capita'!$F150,"")</f>
        <v>9.7401470503784185E-2</v>
      </c>
      <c r="M150" s="2">
        <f>IFERROR('Revenue per capita'!M150/'Revenue per capita'!$F150,"")</f>
        <v>0.18233084189528517</v>
      </c>
      <c r="N150" s="2">
        <f>IFERROR('Revenue per capita'!N150/'Revenue per capita'!$F150,"")</f>
        <v>6.4173382758213771E-2</v>
      </c>
      <c r="O150" s="2">
        <f>IFERROR('Revenue per capita'!O150/'Revenue per capita'!$F150,"")</f>
        <v>1.3631993522765928E-2</v>
      </c>
      <c r="P150" s="2">
        <f>IFERROR('Revenue per capita'!P150/'Revenue per capita'!$F150,"")</f>
        <v>6.3484656010531187E-2</v>
      </c>
      <c r="Q150" s="2">
        <f>IFERROR('Revenue per capita'!Q150/'Revenue per capita'!$F150,"")</f>
        <v>2.3818460117112736E-2</v>
      </c>
      <c r="R150" s="2">
        <f>IFERROR('Revenue per capita'!R150/'Revenue per capita'!$F150,"")</f>
        <v>2.3743679111866707E-2</v>
      </c>
      <c r="S150" s="2">
        <f>IFERROR('Revenue per capita'!S150/'Revenue per capita'!$F150,"")</f>
        <v>1.350578085568402E-2</v>
      </c>
      <c r="T150" s="2">
        <f>IFERROR('Revenue per capita'!T150/'Revenue per capita'!$F150,"")</f>
        <v>3.1043109829631838E-2</v>
      </c>
      <c r="U150" s="2">
        <f>IFERROR('Revenue per capita'!U150/'Revenue per capita'!$F150,"")</f>
        <v>5.0229407299004762E-2</v>
      </c>
      <c r="V150" s="2">
        <f>IFERROR('Revenue per capita'!V150/'Revenue per capita'!$F150,"")</f>
        <v>3.5117885786371183E-3</v>
      </c>
      <c r="W150" s="2">
        <f>IFERROR('Revenue per capita'!W150/'Revenue per capita'!$F150,"")</f>
        <v>3.3819788505433775E-2</v>
      </c>
      <c r="X150" s="2">
        <f>IFERROR('Revenue per capita'!X150/'Revenue per capita'!$F150,"")</f>
        <v>1.1208552548959472E-2</v>
      </c>
      <c r="Y150" s="2" t="str">
        <f>IFERROR('Revenue per capita'!Y150/'Revenue per capita'!$F150,"")</f>
        <v/>
      </c>
      <c r="Z150" s="2" t="str">
        <f>IFERROR('Revenue per capita'!Z150/'Revenue per capita'!$F150,"")</f>
        <v/>
      </c>
    </row>
    <row r="151" spans="1:26" x14ac:dyDescent="0.45">
      <c r="A151" s="2" t="s">
        <v>637</v>
      </c>
      <c r="B151" s="2">
        <v>104415</v>
      </c>
      <c r="C151" s="2" t="s">
        <v>451</v>
      </c>
      <c r="D151" s="2">
        <v>42.443961399999999</v>
      </c>
      <c r="E151" s="2">
        <v>-76.501880700000001</v>
      </c>
      <c r="F151" s="2">
        <f>IF('Number of Firms per 1000 Capita'!F151=0,"",SUMIFS(allNAICS!$P:$P,allNAICS!$C:$C,'Percent of Revenue'!$A151,allNAICS!$E:$E,'Percent of Revenue'!F$1)/$B151)</f>
        <v>64.856256285016514</v>
      </c>
      <c r="G151" s="2">
        <f>IFERROR('Revenue per capita'!G151/'Revenue per capita'!$F151,"")</f>
        <v>7.4821749379724587E-3</v>
      </c>
      <c r="H151" s="2" t="str">
        <f>IFERROR('Revenue per capita'!H151/'Revenue per capita'!$F151,"")</f>
        <v/>
      </c>
      <c r="I151" s="2" t="str">
        <f>IFERROR('Revenue per capita'!I151/'Revenue per capita'!$F151,"")</f>
        <v/>
      </c>
      <c r="J151" s="2">
        <f>IFERROR('Revenue per capita'!J151/'Revenue per capita'!$F151,"")</f>
        <v>2.0721550002030523E-2</v>
      </c>
      <c r="K151" s="2">
        <f>IFERROR('Revenue per capita'!K151/'Revenue per capita'!$F151,"")</f>
        <v>0.16654999236137835</v>
      </c>
      <c r="L151" s="2">
        <f>IFERROR('Revenue per capita'!L151/'Revenue per capita'!$F151,"")</f>
        <v>5.6893227540035084E-2</v>
      </c>
      <c r="M151" s="2">
        <f>IFERROR('Revenue per capita'!M151/'Revenue per capita'!$F151,"")</f>
        <v>0.28771786992684328</v>
      </c>
      <c r="N151" s="2">
        <f>IFERROR('Revenue per capita'!N151/'Revenue per capita'!$F151,"")</f>
        <v>1.5990052387407683E-2</v>
      </c>
      <c r="O151" s="2">
        <f>IFERROR('Revenue per capita'!O151/'Revenue per capita'!$F151,"")</f>
        <v>5.2773206422630434E-2</v>
      </c>
      <c r="P151" s="2">
        <f>IFERROR('Revenue per capita'!P151/'Revenue per capita'!$F151,"")</f>
        <v>4.1401522696375426E-2</v>
      </c>
      <c r="Q151" s="2">
        <f>IFERROR('Revenue per capita'!Q151/'Revenue per capita'!$F151,"")</f>
        <v>2.3472033942553698E-2</v>
      </c>
      <c r="R151" s="2">
        <f>IFERROR('Revenue per capita'!R151/'Revenue per capita'!$F151,"")</f>
        <v>9.8436306465368051E-2</v>
      </c>
      <c r="S151" s="2">
        <f>IFERROR('Revenue per capita'!S151/'Revenue per capita'!$F151,"")</f>
        <v>1.7919046081193716E-2</v>
      </c>
      <c r="T151" s="2">
        <f>IFERROR('Revenue per capita'!T151/'Revenue per capita'!$F151,"")</f>
        <v>0</v>
      </c>
      <c r="U151" s="2">
        <f>IFERROR('Revenue per capita'!U151/'Revenue per capita'!$F151,"")</f>
        <v>0.13061134112923967</v>
      </c>
      <c r="V151" s="2">
        <f>IFERROR('Revenue per capita'!V151/'Revenue per capita'!$F151,"")</f>
        <v>6.547168972112263E-3</v>
      </c>
      <c r="W151" s="2">
        <f>IFERROR('Revenue per capita'!W151/'Revenue per capita'!$F151,"")</f>
        <v>7.3484507134859392E-2</v>
      </c>
      <c r="X151" s="2">
        <f>IFERROR('Revenue per capita'!X151/'Revenue per capita'!$F151,"")</f>
        <v>0</v>
      </c>
      <c r="Y151" s="2" t="str">
        <f>IFERROR('Revenue per capita'!Y151/'Revenue per capita'!$F151,"")</f>
        <v/>
      </c>
      <c r="Z151" s="2" t="str">
        <f>IFERROR('Revenue per capita'!Z151/'Revenue per capita'!$F151,"")</f>
        <v/>
      </c>
    </row>
    <row r="152" spans="1:26" x14ac:dyDescent="0.45">
      <c r="A152" s="2" t="s">
        <v>638</v>
      </c>
      <c r="B152" s="2">
        <v>158989</v>
      </c>
      <c r="C152" s="2" t="s">
        <v>466</v>
      </c>
      <c r="D152" s="2">
        <v>42.245868999999999</v>
      </c>
      <c r="E152" s="2">
        <v>-84.401346200000006</v>
      </c>
      <c r="F152" s="2">
        <f>IF('Number of Firms per 1000 Capita'!F152=0,"",SUMIFS(allNAICS!$P:$P,allNAICS!$C:$C,'Percent of Revenue'!$A152,allNAICS!$E:$E,'Percent of Revenue'!F$1)/$B152)</f>
        <v>68.576712854348415</v>
      </c>
      <c r="G152" s="2">
        <f>IFERROR('Revenue per capita'!G152/'Revenue per capita'!$F152,"")</f>
        <v>0</v>
      </c>
      <c r="H152" s="2">
        <f>IFERROR('Revenue per capita'!H152/'Revenue per capita'!$F152,"")</f>
        <v>1.5248495293199156E-3</v>
      </c>
      <c r="I152" s="2" t="str">
        <f>IFERROR('Revenue per capita'!I152/'Revenue per capita'!$F152,"")</f>
        <v/>
      </c>
      <c r="J152" s="2">
        <f>IFERROR('Revenue per capita'!J152/'Revenue per capita'!$F152,"")</f>
        <v>6.1955034232642016E-2</v>
      </c>
      <c r="K152" s="2">
        <f>IFERROR('Revenue per capita'!K152/'Revenue per capita'!$F152,"")</f>
        <v>0.32950404903829716</v>
      </c>
      <c r="L152" s="2">
        <f>IFERROR('Revenue per capita'!L152/'Revenue per capita'!$F152,"")</f>
        <v>0.16738417431307298</v>
      </c>
      <c r="M152" s="2">
        <f>IFERROR('Revenue per capita'!M152/'Revenue per capita'!$F152,"")</f>
        <v>0.19086659715842583</v>
      </c>
      <c r="N152" s="2">
        <f>IFERROR('Revenue per capita'!N152/'Revenue per capita'!$F152,"")</f>
        <v>1.812645634925792E-2</v>
      </c>
      <c r="O152" s="2">
        <f>IFERROR('Revenue per capita'!O152/'Revenue per capita'!$F152,"")</f>
        <v>6.6554973654510729E-3</v>
      </c>
      <c r="P152" s="2">
        <f>IFERROR('Revenue per capita'!P152/'Revenue per capita'!$F152,"")</f>
        <v>2.3240310248000471E-2</v>
      </c>
      <c r="Q152" s="2">
        <f>IFERROR('Revenue per capita'!Q152/'Revenue per capita'!$F152,"")</f>
        <v>1.7729899506278231E-2</v>
      </c>
      <c r="R152" s="2">
        <f>IFERROR('Revenue per capita'!R152/'Revenue per capita'!$F152,"")</f>
        <v>3.8246792907760299E-2</v>
      </c>
      <c r="S152" s="2">
        <f>IFERROR('Revenue per capita'!S152/'Revenue per capita'!$F152,"")</f>
        <v>1.7246573986790768E-2</v>
      </c>
      <c r="T152" s="2">
        <f>IFERROR('Revenue per capita'!T152/'Revenue per capita'!$F152,"")</f>
        <v>6.2840314646412645E-3</v>
      </c>
      <c r="U152" s="2">
        <f>IFERROR('Revenue per capita'!U152/'Revenue per capita'!$F152,"")</f>
        <v>8.8040817264967347E-2</v>
      </c>
      <c r="V152" s="2">
        <f>IFERROR('Revenue per capita'!V152/'Revenue per capita'!$F152,"")</f>
        <v>2.5147921600302292E-3</v>
      </c>
      <c r="W152" s="2">
        <f>IFERROR('Revenue per capita'!W152/'Revenue per capita'!$F152,"")</f>
        <v>1.9167080683873121E-2</v>
      </c>
      <c r="X152" s="2">
        <f>IFERROR('Revenue per capita'!X152/'Revenue per capita'!$F152,"")</f>
        <v>1.1513043791191379E-2</v>
      </c>
      <c r="Y152" s="2" t="str">
        <f>IFERROR('Revenue per capita'!Y152/'Revenue per capita'!$F152,"")</f>
        <v/>
      </c>
      <c r="Z152" s="2" t="str">
        <f>IFERROR('Revenue per capita'!Z152/'Revenue per capita'!$F152,"")</f>
        <v/>
      </c>
    </row>
    <row r="153" spans="1:26" x14ac:dyDescent="0.45">
      <c r="A153" s="2" t="s">
        <v>639</v>
      </c>
      <c r="B153" s="2">
        <v>578565</v>
      </c>
      <c r="C153" s="2" t="s">
        <v>620</v>
      </c>
      <c r="D153" s="2">
        <v>32.298757299999998</v>
      </c>
      <c r="E153" s="2">
        <v>-90.184810299999995</v>
      </c>
      <c r="F153" s="2">
        <f>IF('Number of Firms per 1000 Capita'!F153=0,"",SUMIFS(allNAICS!$P:$P,allNAICS!$C:$C,'Percent of Revenue'!$A153,allNAICS!$E:$E,'Percent of Revenue'!F$1)/$B153)</f>
        <v>90.069198793566841</v>
      </c>
      <c r="G153" s="2">
        <f>IFERROR('Revenue per capita'!G153/'Revenue per capita'!$F153,"")</f>
        <v>1.3359464136857718E-3</v>
      </c>
      <c r="H153" s="2">
        <f>IFERROR('Revenue per capita'!H153/'Revenue per capita'!$F153,"")</f>
        <v>3.3901931112795872E-3</v>
      </c>
      <c r="I153" s="2">
        <f>IFERROR('Revenue per capita'!I153/'Revenue per capita'!$F153,"")</f>
        <v>2.8226015535167494E-2</v>
      </c>
      <c r="J153" s="2">
        <f>IFERROR('Revenue per capita'!J153/'Revenue per capita'!$F153,"")</f>
        <v>5.3486370122577002E-2</v>
      </c>
      <c r="K153" s="2">
        <f>IFERROR('Revenue per capita'!K153/'Revenue per capita'!$F153,"")</f>
        <v>0.17890626298357029</v>
      </c>
      <c r="L153" s="2">
        <f>IFERROR('Revenue per capita'!L153/'Revenue per capita'!$F153,"")</f>
        <v>0.23383975006604413</v>
      </c>
      <c r="M153" s="2">
        <f>IFERROR('Revenue per capita'!M153/'Revenue per capita'!$F153,"")</f>
        <v>0.14654446516719549</v>
      </c>
      <c r="N153" s="2">
        <f>IFERROR('Revenue per capita'!N153/'Revenue per capita'!$F153,"")</f>
        <v>2.3607150885624147E-2</v>
      </c>
      <c r="O153" s="2">
        <f>IFERROR('Revenue per capita'!O153/'Revenue per capita'!$F153,"")</f>
        <v>3.4632244647511461E-2</v>
      </c>
      <c r="P153" s="2">
        <f>IFERROR('Revenue per capita'!P153/'Revenue per capita'!$F153,"")</f>
        <v>0.10856372835729389</v>
      </c>
      <c r="Q153" s="2">
        <f>IFERROR('Revenue per capita'!Q153/'Revenue per capita'!$F153,"")</f>
        <v>1.7154807010196258E-2</v>
      </c>
      <c r="R153" s="2">
        <f>IFERROR('Revenue per capita'!R153/'Revenue per capita'!$F153,"")</f>
        <v>3.2879672554861128E-2</v>
      </c>
      <c r="S153" s="2">
        <f>IFERROR('Revenue per capita'!S153/'Revenue per capita'!$F153,"")</f>
        <v>1.7621980456935703E-2</v>
      </c>
      <c r="T153" s="2">
        <f>IFERROR('Revenue per capita'!T153/'Revenue per capita'!$F153,"")</f>
        <v>7.3936953001284278E-3</v>
      </c>
      <c r="U153" s="2">
        <f>IFERROR('Revenue per capita'!U153/'Revenue per capita'!$F153,"")</f>
        <v>7.3963109648010616E-2</v>
      </c>
      <c r="V153" s="2">
        <f>IFERROR('Revenue per capita'!V153/'Revenue per capita'!$F153,"")</f>
        <v>2.9020252613716842E-3</v>
      </c>
      <c r="W153" s="2">
        <f>IFERROR('Revenue per capita'!W153/'Revenue per capita'!$F153,"")</f>
        <v>2.2418395580075554E-2</v>
      </c>
      <c r="X153" s="2">
        <f>IFERROR('Revenue per capita'!X153/'Revenue per capita'!$F153,"")</f>
        <v>9.7150161374804107E-3</v>
      </c>
      <c r="Y153" s="2">
        <f>IFERROR('Revenue per capita'!Y153/'Revenue per capita'!$F153,"")</f>
        <v>3.4191707609910792E-3</v>
      </c>
      <c r="Z153" s="2" t="str">
        <f>IFERROR('Revenue per capita'!Z153/'Revenue per capita'!$F153,"")</f>
        <v/>
      </c>
    </row>
    <row r="154" spans="1:26" x14ac:dyDescent="0.45">
      <c r="A154" s="2" t="s">
        <v>640</v>
      </c>
      <c r="B154" s="2">
        <v>129538</v>
      </c>
      <c r="C154" s="2" t="s">
        <v>546</v>
      </c>
      <c r="D154" s="2">
        <v>35.614516899999998</v>
      </c>
      <c r="E154" s="2">
        <v>-88.813946900000005</v>
      </c>
      <c r="F154" s="2">
        <f>IF('Number of Firms per 1000 Capita'!F154=0,"",SUMIFS(allNAICS!$P:$P,allNAICS!$C:$C,'Percent of Revenue'!$A154,allNAICS!$E:$E,'Percent of Revenue'!F$1)/$B154)</f>
        <v>90.172451327023737</v>
      </c>
      <c r="G154" s="2">
        <f>IFERROR('Revenue per capita'!G154/'Revenue per capita'!$F154,"")</f>
        <v>1.3801120852946556E-3</v>
      </c>
      <c r="H154" s="2" t="str">
        <f>IFERROR('Revenue per capita'!H154/'Revenue per capita'!$F154,"")</f>
        <v/>
      </c>
      <c r="I154" s="2" t="str">
        <f>IFERROR('Revenue per capita'!I154/'Revenue per capita'!$F154,"")</f>
        <v/>
      </c>
      <c r="J154" s="2">
        <f>IFERROR('Revenue per capita'!J154/'Revenue per capita'!$F154,"")</f>
        <v>4.9963804159526941E-2</v>
      </c>
      <c r="K154" s="2">
        <f>IFERROR('Revenue per capita'!K154/'Revenue per capita'!$F154,"")</f>
        <v>0.38744254553459589</v>
      </c>
      <c r="L154" s="2">
        <f>IFERROR('Revenue per capita'!L154/'Revenue per capita'!$F154,"")</f>
        <v>0.12571412137334692</v>
      </c>
      <c r="M154" s="2">
        <f>IFERROR('Revenue per capita'!M154/'Revenue per capita'!$F154,"")</f>
        <v>0.22295679075919439</v>
      </c>
      <c r="N154" s="2">
        <f>IFERROR('Revenue per capita'!N154/'Revenue per capita'!$F154,"")</f>
        <v>1.9130541699270476E-2</v>
      </c>
      <c r="O154" s="2">
        <f>IFERROR('Revenue per capita'!O154/'Revenue per capita'!$F154,"")</f>
        <v>1.2981602346014642E-2</v>
      </c>
      <c r="P154" s="2">
        <f>IFERROR('Revenue per capita'!P154/'Revenue per capita'!$F154,"")</f>
        <v>3.3256637963583573E-2</v>
      </c>
      <c r="Q154" s="2">
        <f>IFERROR('Revenue per capita'!Q154/'Revenue per capita'!$F154,"")</f>
        <v>0</v>
      </c>
      <c r="R154" s="2">
        <f>IFERROR('Revenue per capita'!R154/'Revenue per capita'!$F154,"")</f>
        <v>2.0686729771995663E-2</v>
      </c>
      <c r="S154" s="2">
        <f>IFERROR('Revenue per capita'!S154/'Revenue per capita'!$F154,"")</f>
        <v>2.5217564221781508E-2</v>
      </c>
      <c r="T154" s="2">
        <f>IFERROR('Revenue per capita'!T154/'Revenue per capita'!$F154,"")</f>
        <v>1.3373507740615265E-2</v>
      </c>
      <c r="U154" s="2">
        <f>IFERROR('Revenue per capita'!U154/'Revenue per capita'!$F154,"")</f>
        <v>5.6868498238052782E-2</v>
      </c>
      <c r="V154" s="2">
        <f>IFERROR('Revenue per capita'!V154/'Revenue per capita'!$F154,"")</f>
        <v>1.2277826096554546E-3</v>
      </c>
      <c r="W154" s="2">
        <f>IFERROR('Revenue per capita'!W154/'Revenue per capita'!$F154,"")</f>
        <v>1.7728881853276281E-2</v>
      </c>
      <c r="X154" s="2">
        <f>IFERROR('Revenue per capita'!X154/'Revenue per capita'!$F154,"")</f>
        <v>1.2070879643795284E-2</v>
      </c>
      <c r="Y154" s="2" t="str">
        <f>IFERROR('Revenue per capita'!Y154/'Revenue per capita'!$F154,"")</f>
        <v/>
      </c>
      <c r="Z154" s="2" t="str">
        <f>IFERROR('Revenue per capita'!Z154/'Revenue per capita'!$F154,"")</f>
        <v/>
      </c>
    </row>
    <row r="155" spans="1:26" x14ac:dyDescent="0.45">
      <c r="A155" s="2" t="s">
        <v>641</v>
      </c>
      <c r="B155" s="2">
        <v>1447884</v>
      </c>
      <c r="C155" s="2" t="s">
        <v>526</v>
      </c>
      <c r="D155" s="2">
        <v>30.332183799999999</v>
      </c>
      <c r="E155" s="2">
        <v>-81.655651000000006</v>
      </c>
      <c r="F155" s="2">
        <f>IF('Number of Firms per 1000 Capita'!F155=0,"",SUMIFS(allNAICS!$P:$P,allNAICS!$C:$C,'Percent of Revenue'!$A155,allNAICS!$E:$E,'Percent of Revenue'!F$1)/$B155)</f>
        <v>100.27138292846665</v>
      </c>
      <c r="G155" s="2">
        <f>IFERROR('Revenue per capita'!G155/'Revenue per capita'!$F155,"")</f>
        <v>8.2438720929614237E-4</v>
      </c>
      <c r="H155" s="2">
        <f>IFERROR('Revenue per capita'!H155/'Revenue per capita'!$F155,"")</f>
        <v>1.436349289840202E-4</v>
      </c>
      <c r="I155" s="2">
        <f>IFERROR('Revenue per capita'!I155/'Revenue per capita'!$F155,"")</f>
        <v>4.3075807309854511E-3</v>
      </c>
      <c r="J155" s="2">
        <f>IFERROR('Revenue per capita'!J155/'Revenue per capita'!$F155,"")</f>
        <v>4.2624582998589254E-2</v>
      </c>
      <c r="K155" s="2">
        <f>IFERROR('Revenue per capita'!K155/'Revenue per capita'!$F155,"")</f>
        <v>8.2000687089216706E-2</v>
      </c>
      <c r="L155" s="2">
        <f>IFERROR('Revenue per capita'!L155/'Revenue per capita'!$F155,"")</f>
        <v>0.23426779083183613</v>
      </c>
      <c r="M155" s="2">
        <f>IFERROR('Revenue per capita'!M155/'Revenue per capita'!$F155,"")</f>
        <v>0.13324315229964254</v>
      </c>
      <c r="N155" s="2">
        <f>IFERROR('Revenue per capita'!N155/'Revenue per capita'!$F155,"")</f>
        <v>3.4571872857581676E-2</v>
      </c>
      <c r="O155" s="2">
        <f>IFERROR('Revenue per capita'!O155/'Revenue per capita'!$F155,"")</f>
        <v>2.4798698261015158E-2</v>
      </c>
      <c r="P155" s="2">
        <f>IFERROR('Revenue per capita'!P155/'Revenue per capita'!$F155,"")</f>
        <v>0.20545106161731125</v>
      </c>
      <c r="Q155" s="2">
        <f>IFERROR('Revenue per capita'!Q155/'Revenue per capita'!$F155,"")</f>
        <v>1.9225094069754405E-2</v>
      </c>
      <c r="R155" s="2">
        <f>IFERROR('Revenue per capita'!R155/'Revenue per capita'!$F155,"")</f>
        <v>7.4774912708012342E-2</v>
      </c>
      <c r="S155" s="2">
        <f>IFERROR('Revenue per capita'!S155/'Revenue per capita'!$F155,"")</f>
        <v>2.6547871793637611E-2</v>
      </c>
      <c r="T155" s="2">
        <f>IFERROR('Revenue per capita'!T155/'Revenue per capita'!$F155,"")</f>
        <v>5.1215739869973232E-3</v>
      </c>
      <c r="U155" s="2">
        <f>IFERROR('Revenue per capita'!U155/'Revenue per capita'!$F155,"")</f>
        <v>6.5431189535811424E-2</v>
      </c>
      <c r="V155" s="2">
        <f>IFERROR('Revenue per capita'!V155/'Revenue per capita'!$F155,"")</f>
        <v>5.2998209870571932E-3</v>
      </c>
      <c r="W155" s="2">
        <f>IFERROR('Revenue per capita'!W155/'Revenue per capita'!$F155,"")</f>
        <v>2.2652433007492655E-2</v>
      </c>
      <c r="X155" s="2">
        <f>IFERROR('Revenue per capita'!X155/'Revenue per capita'!$F155,"")</f>
        <v>1.1024499119592895E-2</v>
      </c>
      <c r="Y155" s="2">
        <f>IFERROR('Revenue per capita'!Y155/'Revenue per capita'!$F155,"")</f>
        <v>7.6891559671858007E-3</v>
      </c>
      <c r="Z155" s="2" t="str">
        <f>IFERROR('Revenue per capita'!Z155/'Revenue per capita'!$F155,"")</f>
        <v/>
      </c>
    </row>
    <row r="156" spans="1:26" x14ac:dyDescent="0.45">
      <c r="A156" s="2" t="s">
        <v>642</v>
      </c>
      <c r="B156" s="2">
        <v>192685</v>
      </c>
      <c r="C156" s="2" t="s">
        <v>470</v>
      </c>
      <c r="D156" s="2">
        <v>34.754052399999999</v>
      </c>
      <c r="E156" s="2">
        <v>-77.4302414</v>
      </c>
      <c r="F156" s="2">
        <f>IF('Number of Firms per 1000 Capita'!F156=0,"",SUMIFS(allNAICS!$P:$P,allNAICS!$C:$C,'Percent of Revenue'!$A156,allNAICS!$E:$E,'Percent of Revenue'!F$1)/$B156)</f>
        <v>26.614858447725563</v>
      </c>
      <c r="G156" s="2">
        <f>IFERROR('Revenue per capita'!G156/'Revenue per capita'!$F156,"")</f>
        <v>0</v>
      </c>
      <c r="H156" s="2" t="str">
        <f>IFERROR('Revenue per capita'!H156/'Revenue per capita'!$F156,"")</f>
        <v/>
      </c>
      <c r="I156" s="2" t="str">
        <f>IFERROR('Revenue per capita'!I156/'Revenue per capita'!$F156,"")</f>
        <v/>
      </c>
      <c r="J156" s="2">
        <f>IFERROR('Revenue per capita'!J156/'Revenue per capita'!$F156,"")</f>
        <v>0.11933657197415481</v>
      </c>
      <c r="K156" s="2">
        <f>IFERROR('Revenue per capita'!K156/'Revenue per capita'!$F156,"")</f>
        <v>5.2643666287847619E-2</v>
      </c>
      <c r="L156" s="2">
        <f>IFERROR('Revenue per capita'!L156/'Revenue per capita'!$F156,"")</f>
        <v>2.0479500391645946E-2</v>
      </c>
      <c r="M156" s="2">
        <f>IFERROR('Revenue per capita'!M156/'Revenue per capita'!$F156,"")</f>
        <v>0.44382192551806582</v>
      </c>
      <c r="N156" s="2">
        <f>IFERROR('Revenue per capita'!N156/'Revenue per capita'!$F156,"")</f>
        <v>2.1855619930522392E-2</v>
      </c>
      <c r="O156" s="2">
        <f>IFERROR('Revenue per capita'!O156/'Revenue per capita'!$F156,"")</f>
        <v>2.9403965290186473E-2</v>
      </c>
      <c r="P156" s="2">
        <f>IFERROR('Revenue per capita'!P156/'Revenue per capita'!$F156,"")</f>
        <v>2.9528491757878899E-2</v>
      </c>
      <c r="Q156" s="2">
        <f>IFERROR('Revenue per capita'!Q156/'Revenue per capita'!$F156,"")</f>
        <v>4.4246091246871268E-2</v>
      </c>
      <c r="R156" s="2">
        <f>IFERROR('Revenue per capita'!R156/'Revenue per capita'!$F156,"")</f>
        <v>4.5966189635029249E-2</v>
      </c>
      <c r="S156" s="2">
        <f>IFERROR('Revenue per capita'!S156/'Revenue per capita'!$F156,"")</f>
        <v>2.1380173794037713E-2</v>
      </c>
      <c r="T156" s="2">
        <f>IFERROR('Revenue per capita'!T156/'Revenue per capita'!$F156,"")</f>
        <v>3.5502291797359915E-3</v>
      </c>
      <c r="U156" s="2">
        <f>IFERROR('Revenue per capita'!U156/'Revenue per capita'!$F156,"")</f>
        <v>7.679445191716662E-2</v>
      </c>
      <c r="V156" s="2">
        <f>IFERROR('Revenue per capita'!V156/'Revenue per capita'!$F156,"")</f>
        <v>0</v>
      </c>
      <c r="W156" s="2">
        <f>IFERROR('Revenue per capita'!W156/'Revenue per capita'!$F156,"")</f>
        <v>7.1238938324081957E-2</v>
      </c>
      <c r="X156" s="2">
        <f>IFERROR('Revenue per capita'!X156/'Revenue per capita'!$F156,"")</f>
        <v>1.9754184752775152E-2</v>
      </c>
      <c r="Y156" s="2" t="str">
        <f>IFERROR('Revenue per capita'!Y156/'Revenue per capita'!$F156,"")</f>
        <v/>
      </c>
      <c r="Z156" s="2" t="str">
        <f>IFERROR('Revenue per capita'!Z156/'Revenue per capita'!$F156,"")</f>
        <v/>
      </c>
    </row>
    <row r="157" spans="1:26" x14ac:dyDescent="0.45">
      <c r="A157" s="2" t="s">
        <v>643</v>
      </c>
      <c r="B157" s="2">
        <v>151056</v>
      </c>
      <c r="C157" s="2" t="s">
        <v>552</v>
      </c>
      <c r="D157" s="2">
        <v>38.576701700000001</v>
      </c>
      <c r="E157" s="2">
        <v>-92.173516399999997</v>
      </c>
      <c r="F157" s="2">
        <f>IF('Number of Firms per 1000 Capita'!F157=0,"",SUMIFS(allNAICS!$P:$P,allNAICS!$C:$C,'Percent of Revenue'!$A157,allNAICS!$E:$E,'Percent of Revenue'!F$1)/$B157)</f>
        <v>83.368214437029977</v>
      </c>
      <c r="G157" s="2">
        <f>IFERROR('Revenue per capita'!G157/'Revenue per capita'!$F157,"")</f>
        <v>2.1443381593136315E-4</v>
      </c>
      <c r="H157" s="2" t="str">
        <f>IFERROR('Revenue per capita'!H157/'Revenue per capita'!$F157,"")</f>
        <v/>
      </c>
      <c r="I157" s="2" t="str">
        <f>IFERROR('Revenue per capita'!I157/'Revenue per capita'!$F157,"")</f>
        <v/>
      </c>
      <c r="J157" s="2">
        <f>IFERROR('Revenue per capita'!J157/'Revenue per capita'!$F157,"")</f>
        <v>3.9356953696553822E-2</v>
      </c>
      <c r="K157" s="2">
        <f>IFERROR('Revenue per capita'!K157/'Revenue per capita'!$F157,"")</f>
        <v>0.38106999660057672</v>
      </c>
      <c r="L157" s="2">
        <f>IFERROR('Revenue per capita'!L157/'Revenue per capita'!$F157,"")</f>
        <v>0.11394230660996457</v>
      </c>
      <c r="M157" s="2">
        <f>IFERROR('Revenue per capita'!M157/'Revenue per capita'!$F157,"")</f>
        <v>0.16336583046858758</v>
      </c>
      <c r="N157" s="2">
        <f>IFERROR('Revenue per capita'!N157/'Revenue per capita'!$F157,"")</f>
        <v>2.2476247186845953E-2</v>
      </c>
      <c r="O157" s="2">
        <f>IFERROR('Revenue per capita'!O157/'Revenue per capita'!$F157,"")</f>
        <v>6.352062429319387E-2</v>
      </c>
      <c r="P157" s="2">
        <f>IFERROR('Revenue per capita'!P157/'Revenue per capita'!$F157,"")</f>
        <v>6.095736162734066E-2</v>
      </c>
      <c r="Q157" s="2">
        <f>IFERROR('Revenue per capita'!Q157/'Revenue per capita'!$F157,"")</f>
        <v>7.3837085831309057E-3</v>
      </c>
      <c r="R157" s="2">
        <f>IFERROR('Revenue per capita'!R157/'Revenue per capita'!$F157,"")</f>
        <v>2.4586253422873988E-2</v>
      </c>
      <c r="S157" s="2">
        <f>IFERROR('Revenue per capita'!S157/'Revenue per capita'!$F157,"")</f>
        <v>1.6857349545505367E-2</v>
      </c>
      <c r="T157" s="2">
        <f>IFERROR('Revenue per capita'!T157/'Revenue per capita'!$F157,"")</f>
        <v>7.0524899461870544E-3</v>
      </c>
      <c r="U157" s="2">
        <f>IFERROR('Revenue per capita'!U157/'Revenue per capita'!$F157,"")</f>
        <v>6.9728980420672979E-2</v>
      </c>
      <c r="V157" s="2">
        <f>IFERROR('Revenue per capita'!V157/'Revenue per capita'!$F157,"")</f>
        <v>3.5745535536729901E-3</v>
      </c>
      <c r="W157" s="2">
        <f>IFERROR('Revenue per capita'!W157/'Revenue per capita'!$F157,"")</f>
        <v>1.6994771041716851E-2</v>
      </c>
      <c r="X157" s="2">
        <f>IFERROR('Revenue per capita'!X157/'Revenue per capita'!$F157,"")</f>
        <v>8.9181391872451814E-3</v>
      </c>
      <c r="Y157" s="2" t="str">
        <f>IFERROR('Revenue per capita'!Y157/'Revenue per capita'!$F157,"")</f>
        <v/>
      </c>
      <c r="Z157" s="2" t="str">
        <f>IFERROR('Revenue per capita'!Z157/'Revenue per capita'!$F157,"")</f>
        <v/>
      </c>
    </row>
    <row r="158" spans="1:26" x14ac:dyDescent="0.45">
      <c r="A158" s="2" t="s">
        <v>644</v>
      </c>
      <c r="B158" s="2">
        <v>200767</v>
      </c>
      <c r="C158" s="2" t="s">
        <v>546</v>
      </c>
      <c r="D158" s="2">
        <v>36.313439700000004</v>
      </c>
      <c r="E158" s="2">
        <v>-82.353472699999998</v>
      </c>
      <c r="F158" s="2">
        <f>IF('Number of Firms per 1000 Capita'!F158=0,"",SUMIFS(allNAICS!$P:$P,allNAICS!$C:$C,'Percent of Revenue'!$A158,allNAICS!$E:$E,'Percent of Revenue'!F$1)/$B158)</f>
        <v>55.012208181623471</v>
      </c>
      <c r="G158" s="2">
        <f>IFERROR('Revenue per capita'!G158/'Revenue per capita'!$F158,"")</f>
        <v>1.8377637548280232E-4</v>
      </c>
      <c r="H158" s="2" t="str">
        <f>IFERROR('Revenue per capita'!H158/'Revenue per capita'!$F158,"")</f>
        <v/>
      </c>
      <c r="I158" s="2" t="str">
        <f>IFERROR('Revenue per capita'!I158/'Revenue per capita'!$F158,"")</f>
        <v/>
      </c>
      <c r="J158" s="2">
        <f>IFERROR('Revenue per capita'!J158/'Revenue per capita'!$F158,"")</f>
        <v>5.1032390815212214E-2</v>
      </c>
      <c r="K158" s="2">
        <f>IFERROR('Revenue per capita'!K158/'Revenue per capita'!$F158,"")</f>
        <v>0.21818002755729499</v>
      </c>
      <c r="L158" s="2">
        <f>IFERROR('Revenue per capita'!L158/'Revenue per capita'!$F158,"")</f>
        <v>7.9327997771963393E-2</v>
      </c>
      <c r="M158" s="2">
        <f>IFERROR('Revenue per capita'!M158/'Revenue per capita'!$F158,"")</f>
        <v>0.21781238319298168</v>
      </c>
      <c r="N158" s="2">
        <f>IFERROR('Revenue per capita'!N158/'Revenue per capita'!$F158,"")</f>
        <v>8.1370059292158632E-3</v>
      </c>
      <c r="O158" s="2">
        <f>IFERROR('Revenue per capita'!O158/'Revenue per capita'!$F158,"")</f>
        <v>5.1282678481123986E-2</v>
      </c>
      <c r="P158" s="2">
        <f>IFERROR('Revenue per capita'!P158/'Revenue per capita'!$F158,"")</f>
        <v>0.1279849460947062</v>
      </c>
      <c r="Q158" s="2">
        <f>IFERROR('Revenue per capita'!Q158/'Revenue per capita'!$F158,"")</f>
        <v>2.0081737428816429E-2</v>
      </c>
      <c r="R158" s="2">
        <f>IFERROR('Revenue per capita'!R158/'Revenue per capita'!$F158,"")</f>
        <v>3.4971288376831347E-2</v>
      </c>
      <c r="S158" s="2">
        <f>IFERROR('Revenue per capita'!S158/'Revenue per capita'!$F158,"")</f>
        <v>1.3036670990816677E-2</v>
      </c>
      <c r="T158" s="2">
        <f>IFERROR('Revenue per capita'!T158/'Revenue per capita'!$F158,"")</f>
        <v>3.2638171250998589E-3</v>
      </c>
      <c r="U158" s="2">
        <f>IFERROR('Revenue per capita'!U158/'Revenue per capita'!$F158,"")</f>
        <v>0.13775239477290885</v>
      </c>
      <c r="V158" s="2">
        <f>IFERROR('Revenue per capita'!V158/'Revenue per capita'!$F158,"")</f>
        <v>0</v>
      </c>
      <c r="W158" s="2">
        <f>IFERROR('Revenue per capita'!W158/'Revenue per capita'!$F158,"")</f>
        <v>2.5346848134385785E-2</v>
      </c>
      <c r="X158" s="2">
        <f>IFERROR('Revenue per capita'!X158/'Revenue per capita'!$F158,"")</f>
        <v>1.1606036953159928E-2</v>
      </c>
      <c r="Y158" s="2" t="str">
        <f>IFERROR('Revenue per capita'!Y158/'Revenue per capita'!$F158,"")</f>
        <v/>
      </c>
      <c r="Z158" s="2" t="str">
        <f>IFERROR('Revenue per capita'!Z158/'Revenue per capita'!$F158,"")</f>
        <v/>
      </c>
    </row>
    <row r="159" spans="1:26" x14ac:dyDescent="0.45">
      <c r="A159" s="2" t="s">
        <v>645</v>
      </c>
      <c r="B159" s="2">
        <v>135871</v>
      </c>
      <c r="C159" s="2" t="s">
        <v>459</v>
      </c>
      <c r="D159" s="2">
        <v>40.326740700000002</v>
      </c>
      <c r="E159" s="2">
        <v>-78.921969799999999</v>
      </c>
      <c r="F159" s="2">
        <f>IF('Number of Firms per 1000 Capita'!F159=0,"",SUMIFS(allNAICS!$P:$P,allNAICS!$C:$C,'Percent of Revenue'!$A159,allNAICS!$E:$E,'Percent of Revenue'!F$1)/$B159)</f>
        <v>59.327590140648113</v>
      </c>
      <c r="G159" s="2">
        <f>IFERROR('Revenue per capita'!G159/'Revenue per capita'!$F159,"")</f>
        <v>0</v>
      </c>
      <c r="H159" s="2" t="str">
        <f>IFERROR('Revenue per capita'!H159/'Revenue per capita'!$F159,"")</f>
        <v/>
      </c>
      <c r="I159" s="2" t="str">
        <f>IFERROR('Revenue per capita'!I159/'Revenue per capita'!$F159,"")</f>
        <v/>
      </c>
      <c r="J159" s="2">
        <f>IFERROR('Revenue per capita'!J159/'Revenue per capita'!$F159,"")</f>
        <v>4.5997705966161699E-2</v>
      </c>
      <c r="K159" s="2">
        <f>IFERROR('Revenue per capita'!K159/'Revenue per capita'!$F159,"")</f>
        <v>0.20380981695848563</v>
      </c>
      <c r="L159" s="2">
        <f>IFERROR('Revenue per capita'!L159/'Revenue per capita'!$F159,"")</f>
        <v>0.11339227246385301</v>
      </c>
      <c r="M159" s="2">
        <f>IFERROR('Revenue per capita'!M159/'Revenue per capita'!$F159,"")</f>
        <v>0.20366441308090941</v>
      </c>
      <c r="N159" s="2">
        <f>IFERROR('Revenue per capita'!N159/'Revenue per capita'!$F159,"")</f>
        <v>2.8889867546482168E-2</v>
      </c>
      <c r="O159" s="2">
        <f>IFERROR('Revenue per capita'!O159/'Revenue per capita'!$F159,"")</f>
        <v>3.8178717056607095E-2</v>
      </c>
      <c r="P159" s="2">
        <f>IFERROR('Revenue per capita'!P159/'Revenue per capita'!$F159,"")</f>
        <v>8.7117451812736557E-2</v>
      </c>
      <c r="Q159" s="2">
        <f>IFERROR('Revenue per capita'!Q159/'Revenue per capita'!$F159,"")</f>
        <v>1.3222207460997242E-2</v>
      </c>
      <c r="R159" s="2">
        <f>IFERROR('Revenue per capita'!R159/'Revenue per capita'!$F159,"")</f>
        <v>4.7953858851539508E-2</v>
      </c>
      <c r="S159" s="2">
        <f>IFERROR('Revenue per capita'!S159/'Revenue per capita'!$F159,"")</f>
        <v>1.6729945248640632E-2</v>
      </c>
      <c r="T159" s="2">
        <f>IFERROR('Revenue per capita'!T159/'Revenue per capita'!$F159,"")</f>
        <v>1.8252109402295918E-2</v>
      </c>
      <c r="U159" s="2">
        <f>IFERROR('Revenue per capita'!U159/'Revenue per capita'!$F159,"")</f>
        <v>0.14764992290456277</v>
      </c>
      <c r="V159" s="2">
        <f>IFERROR('Revenue per capita'!V159/'Revenue per capita'!$F159,"")</f>
        <v>3.3980310850476696E-3</v>
      </c>
      <c r="W159" s="2">
        <f>IFERROR('Revenue per capita'!W159/'Revenue per capita'!$F159,"")</f>
        <v>1.9514324897118913E-2</v>
      </c>
      <c r="X159" s="2">
        <f>IFERROR('Revenue per capita'!X159/'Revenue per capita'!$F159,"")</f>
        <v>1.2229355264561833E-2</v>
      </c>
      <c r="Y159" s="2" t="str">
        <f>IFERROR('Revenue per capita'!Y159/'Revenue per capita'!$F159,"")</f>
        <v/>
      </c>
      <c r="Z159" s="2" t="str">
        <f>IFERROR('Revenue per capita'!Z159/'Revenue per capita'!$F159,"")</f>
        <v/>
      </c>
    </row>
    <row r="160" spans="1:26" x14ac:dyDescent="0.45">
      <c r="A160" s="2" t="s">
        <v>646</v>
      </c>
      <c r="B160" s="2">
        <v>128344</v>
      </c>
      <c r="C160" s="2" t="s">
        <v>593</v>
      </c>
      <c r="D160" s="2">
        <v>35.842296699999999</v>
      </c>
      <c r="E160" s="2">
        <v>-90.704279</v>
      </c>
      <c r="F160" s="2">
        <f>IF('Number of Firms per 1000 Capita'!F160=0,"",SUMIFS(allNAICS!$P:$P,allNAICS!$C:$C,'Percent of Revenue'!$A160,allNAICS!$E:$E,'Percent of Revenue'!F$1)/$B160)</f>
        <v>74.832886617216232</v>
      </c>
      <c r="G160" s="2">
        <f>IFERROR('Revenue per capita'!G160/'Revenue per capita'!$F160,"")</f>
        <v>0</v>
      </c>
      <c r="H160" s="2" t="str">
        <f>IFERROR('Revenue per capita'!H160/'Revenue per capita'!$F160,"")</f>
        <v/>
      </c>
      <c r="I160" s="2" t="str">
        <f>IFERROR('Revenue per capita'!I160/'Revenue per capita'!$F160,"")</f>
        <v/>
      </c>
      <c r="J160" s="2">
        <f>IFERROR('Revenue per capita'!J160/'Revenue per capita'!$F160,"")</f>
        <v>3.6748896738355276E-2</v>
      </c>
      <c r="K160" s="2">
        <f>IFERROR('Revenue per capita'!K160/'Revenue per capita'!$F160,"")</f>
        <v>0.25278938749507524</v>
      </c>
      <c r="L160" s="2">
        <f>IFERROR('Revenue per capita'!L160/'Revenue per capita'!$F160,"")</f>
        <v>0.22292974327271603</v>
      </c>
      <c r="M160" s="2">
        <f>IFERROR('Revenue per capita'!M160/'Revenue per capita'!$F160,"")</f>
        <v>0.19727439324583251</v>
      </c>
      <c r="N160" s="2">
        <f>IFERROR('Revenue per capita'!N160/'Revenue per capita'!$F160,"")</f>
        <v>2.2789190398916265E-2</v>
      </c>
      <c r="O160" s="2">
        <f>IFERROR('Revenue per capita'!O160/'Revenue per capita'!$F160,"")</f>
        <v>1.5339379452280371E-2</v>
      </c>
      <c r="P160" s="2">
        <f>IFERROR('Revenue per capita'!P160/'Revenue per capita'!$F160,"")</f>
        <v>3.9577332585356943E-2</v>
      </c>
      <c r="Q160" s="2">
        <f>IFERROR('Revenue per capita'!Q160/'Revenue per capita'!$F160,"")</f>
        <v>1.7144080895045447E-2</v>
      </c>
      <c r="R160" s="2">
        <f>IFERROR('Revenue per capita'!R160/'Revenue per capita'!$F160,"")</f>
        <v>1.9522480512382194E-2</v>
      </c>
      <c r="S160" s="2">
        <f>IFERROR('Revenue per capita'!S160/'Revenue per capita'!$F160,"")</f>
        <v>1.2686422766174654E-2</v>
      </c>
      <c r="T160" s="2">
        <f>IFERROR('Revenue per capita'!T160/'Revenue per capita'!$F160,"")</f>
        <v>6.8994252209755239E-4</v>
      </c>
      <c r="U160" s="2">
        <f>IFERROR('Revenue per capita'!U160/'Revenue per capita'!$F160,"")</f>
        <v>0.10621798114616292</v>
      </c>
      <c r="V160" s="2">
        <f>IFERROR('Revenue per capita'!V160/'Revenue per capita'!$F160,"")</f>
        <v>2.3999106497412633E-3</v>
      </c>
      <c r="W160" s="2">
        <f>IFERROR('Revenue per capita'!W160/'Revenue per capita'!$F160,"")</f>
        <v>2.0233298272823046E-2</v>
      </c>
      <c r="X160" s="2">
        <f>IFERROR('Revenue per capita'!X160/'Revenue per capita'!$F160,"")</f>
        <v>1.7230654853047856E-2</v>
      </c>
      <c r="Y160" s="2">
        <f>IFERROR('Revenue per capita'!Y160/'Revenue per capita'!$F160,"")</f>
        <v>1.6426905193992425E-2</v>
      </c>
      <c r="Z160" s="2" t="str">
        <f>IFERROR('Revenue per capita'!Z160/'Revenue per capita'!$F160,"")</f>
        <v/>
      </c>
    </row>
    <row r="161" spans="1:26" x14ac:dyDescent="0.45">
      <c r="A161" s="2" t="s">
        <v>647</v>
      </c>
      <c r="B161" s="2">
        <v>176759</v>
      </c>
      <c r="C161" s="2" t="s">
        <v>552</v>
      </c>
      <c r="D161" s="2">
        <v>37.0842271</v>
      </c>
      <c r="E161" s="2">
        <v>-94.513281000000006</v>
      </c>
      <c r="F161" s="2">
        <f>IF('Number of Firms per 1000 Capita'!F161=0,"",SUMIFS(allNAICS!$P:$P,allNAICS!$C:$C,'Percent of Revenue'!$A161,allNAICS!$E:$E,'Percent of Revenue'!F$1)/$B161)</f>
        <v>90.048331343807106</v>
      </c>
      <c r="G161" s="2">
        <f>IFERROR('Revenue per capita'!G161/'Revenue per capita'!$F161,"")</f>
        <v>7.586431265682931E-4</v>
      </c>
      <c r="H161" s="2" t="str">
        <f>IFERROR('Revenue per capita'!H161/'Revenue per capita'!$F161,"")</f>
        <v/>
      </c>
      <c r="I161" s="2" t="str">
        <f>IFERROR('Revenue per capita'!I161/'Revenue per capita'!$F161,"")</f>
        <v/>
      </c>
      <c r="J161" s="2">
        <f>IFERROR('Revenue per capita'!J161/'Revenue per capita'!$F161,"")</f>
        <v>2.2061465812420078E-2</v>
      </c>
      <c r="K161" s="2">
        <f>IFERROR('Revenue per capita'!K161/'Revenue per capita'!$F161,"")</f>
        <v>0.26907543590090482</v>
      </c>
      <c r="L161" s="2">
        <f>IFERROR('Revenue per capita'!L161/'Revenue per capita'!$F161,"")</f>
        <v>0.2182665751862625</v>
      </c>
      <c r="M161" s="2">
        <f>IFERROR('Revenue per capita'!M161/'Revenue per capita'!$F161,"")</f>
        <v>0.18462401231764317</v>
      </c>
      <c r="N161" s="2">
        <f>IFERROR('Revenue per capita'!N161/'Revenue per capita'!$F161,"")</f>
        <v>7.5796990810084758E-2</v>
      </c>
      <c r="O161" s="2">
        <f>IFERROR('Revenue per capita'!O161/'Revenue per capita'!$F161,"")</f>
        <v>2.5509632822138258E-2</v>
      </c>
      <c r="P161" s="2">
        <f>IFERROR('Revenue per capita'!P161/'Revenue per capita'!$F161,"")</f>
        <v>1.5669820163698386E-2</v>
      </c>
      <c r="Q161" s="2">
        <f>IFERROR('Revenue per capita'!Q161/'Revenue per capita'!$F161,"")</f>
        <v>7.3244880801677584E-3</v>
      </c>
      <c r="R161" s="2">
        <f>IFERROR('Revenue per capita'!R161/'Revenue per capita'!$F161,"")</f>
        <v>9.5796088890606843E-3</v>
      </c>
      <c r="S161" s="2">
        <f>IFERROR('Revenue per capita'!S161/'Revenue per capita'!$F161,"")</f>
        <v>2.6413871521570372E-2</v>
      </c>
      <c r="T161" s="2">
        <f>IFERROR('Revenue per capita'!T161/'Revenue per capita'!$F161,"")</f>
        <v>2.5074649942502638E-3</v>
      </c>
      <c r="U161" s="2">
        <f>IFERROR('Revenue per capita'!U161/'Revenue per capita'!$F161,"")</f>
        <v>0.10420970916317979</v>
      </c>
      <c r="V161" s="2">
        <f>IFERROR('Revenue per capita'!V161/'Revenue per capita'!$F161,"")</f>
        <v>1.5687600861977332E-3</v>
      </c>
      <c r="W161" s="2">
        <f>IFERROR('Revenue per capita'!W161/'Revenue per capita'!$F161,"")</f>
        <v>2.3635250878566209E-2</v>
      </c>
      <c r="X161" s="2">
        <f>IFERROR('Revenue per capita'!X161/'Revenue per capita'!$F161,"")</f>
        <v>1.2998270247286994E-2</v>
      </c>
      <c r="Y161" s="2" t="str">
        <f>IFERROR('Revenue per capita'!Y161/'Revenue per capita'!$F161,"")</f>
        <v/>
      </c>
      <c r="Z161" s="2" t="str">
        <f>IFERROR('Revenue per capita'!Z161/'Revenue per capita'!$F161,"")</f>
        <v/>
      </c>
    </row>
    <row r="162" spans="1:26" x14ac:dyDescent="0.45">
      <c r="A162" s="2" t="s">
        <v>648</v>
      </c>
      <c r="B162" s="2">
        <v>335020</v>
      </c>
      <c r="C162" s="2" t="s">
        <v>466</v>
      </c>
      <c r="D162" s="2">
        <v>42.291706900000001</v>
      </c>
      <c r="E162" s="2">
        <v>-85.587228600000003</v>
      </c>
      <c r="F162" s="2">
        <f>IF('Number of Firms per 1000 Capita'!F162=0,"",SUMIFS(allNAICS!$P:$P,allNAICS!$C:$C,'Percent of Revenue'!$A162,allNAICS!$E:$E,'Percent of Revenue'!F$1)/$B162)</f>
        <v>87.459623306071279</v>
      </c>
      <c r="G162" s="2">
        <f>IFERROR('Revenue per capita'!G162/'Revenue per capita'!$F162,"")</f>
        <v>2.2203930924045675E-4</v>
      </c>
      <c r="H162" s="2">
        <f>IFERROR('Revenue per capita'!H162/'Revenue per capita'!$F162,"")</f>
        <v>3.1883278367601093E-4</v>
      </c>
      <c r="I162" s="2" t="str">
        <f>IFERROR('Revenue per capita'!I162/'Revenue per capita'!$F162,"")</f>
        <v/>
      </c>
      <c r="J162" s="2">
        <f>IFERROR('Revenue per capita'!J162/'Revenue per capita'!$F162,"")</f>
        <v>3.2958507274811089E-2</v>
      </c>
      <c r="K162" s="2">
        <f>IFERROR('Revenue per capita'!K162/'Revenue per capita'!$F162,"")</f>
        <v>0.31886047361015846</v>
      </c>
      <c r="L162" s="2">
        <f>IFERROR('Revenue per capita'!L162/'Revenue per capita'!$F162,"")</f>
        <v>0.19817623489048838</v>
      </c>
      <c r="M162" s="2">
        <f>IFERROR('Revenue per capita'!M162/'Revenue per capita'!$F162,"")</f>
        <v>0.1426484905641611</v>
      </c>
      <c r="N162" s="2">
        <f>IFERROR('Revenue per capita'!N162/'Revenue per capita'!$F162,"")</f>
        <v>1.3942037794091618E-2</v>
      </c>
      <c r="O162" s="2">
        <f>IFERROR('Revenue per capita'!O162/'Revenue per capita'!$F162,"")</f>
        <v>1.2402768563683608E-2</v>
      </c>
      <c r="P162" s="2">
        <f>IFERROR('Revenue per capita'!P162/'Revenue per capita'!$F162,"")</f>
        <v>8.2128483304477223E-2</v>
      </c>
      <c r="Q162" s="2">
        <f>IFERROR('Revenue per capita'!Q162/'Revenue per capita'!$F162,"")</f>
        <v>1.4447318444743382E-2</v>
      </c>
      <c r="R162" s="2">
        <f>IFERROR('Revenue per capita'!R162/'Revenue per capita'!$F162,"")</f>
        <v>2.7948743194089697E-2</v>
      </c>
      <c r="S162" s="2">
        <f>IFERROR('Revenue per capita'!S162/'Revenue per capita'!$F162,"")</f>
        <v>1.9260133970070127E-2</v>
      </c>
      <c r="T162" s="2">
        <f>IFERROR('Revenue per capita'!T162/'Revenue per capita'!$F162,"")</f>
        <v>6.4486356400088153E-3</v>
      </c>
      <c r="U162" s="2">
        <f>IFERROR('Revenue per capita'!U162/'Revenue per capita'!$F162,"")</f>
        <v>8.5240811109215428E-2</v>
      </c>
      <c r="V162" s="2">
        <f>IFERROR('Revenue per capita'!V162/'Revenue per capita'!$F162,"")</f>
        <v>2.9537084948593928E-3</v>
      </c>
      <c r="W162" s="2">
        <f>IFERROR('Revenue per capita'!W162/'Revenue per capita'!$F162,"")</f>
        <v>2.3892912939831989E-2</v>
      </c>
      <c r="X162" s="2">
        <f>IFERROR('Revenue per capita'!X162/'Revenue per capita'!$F162,"")</f>
        <v>1.1027351659495182E-2</v>
      </c>
      <c r="Y162" s="2">
        <f>IFERROR('Revenue per capita'!Y162/'Revenue per capita'!$F162,"")</f>
        <v>7.1225164528979489E-3</v>
      </c>
      <c r="Z162" s="2" t="str">
        <f>IFERROR('Revenue per capita'!Z162/'Revenue per capita'!$F162,"")</f>
        <v/>
      </c>
    </row>
    <row r="163" spans="1:26" x14ac:dyDescent="0.45">
      <c r="A163" s="2" t="s">
        <v>649</v>
      </c>
      <c r="B163" s="2">
        <v>110801</v>
      </c>
      <c r="C163" s="2" t="s">
        <v>504</v>
      </c>
      <c r="D163" s="2">
        <v>41.120032500000001</v>
      </c>
      <c r="E163" s="2">
        <v>-87.861153099999996</v>
      </c>
      <c r="F163" s="2">
        <f>IF('Number of Firms per 1000 Capita'!F163=0,"",SUMIFS(allNAICS!$P:$P,allNAICS!$C:$C,'Percent of Revenue'!$A163,allNAICS!$E:$E,'Percent of Revenue'!F$1)/$B163)</f>
        <v>105.44713495365565</v>
      </c>
      <c r="G163" s="2">
        <f>IFERROR('Revenue per capita'!G163/'Revenue per capita'!$F163,"")</f>
        <v>3.7296685506392713E-4</v>
      </c>
      <c r="H163" s="2" t="str">
        <f>IFERROR('Revenue per capita'!H163/'Revenue per capita'!$F163,"")</f>
        <v/>
      </c>
      <c r="I163" s="2" t="str">
        <f>IFERROR('Revenue per capita'!I163/'Revenue per capita'!$F163,"")</f>
        <v/>
      </c>
      <c r="J163" s="2">
        <f>IFERROR('Revenue per capita'!J163/'Revenue per capita'!$F163,"")</f>
        <v>0</v>
      </c>
      <c r="K163" s="2">
        <f>IFERROR('Revenue per capita'!K163/'Revenue per capita'!$F163,"")</f>
        <v>0.56891672324579612</v>
      </c>
      <c r="L163" s="2">
        <f>IFERROR('Revenue per capita'!L163/'Revenue per capita'!$F163,"")</f>
        <v>0</v>
      </c>
      <c r="M163" s="2">
        <f>IFERROR('Revenue per capita'!M163/'Revenue per capita'!$F163,"")</f>
        <v>0.17363641991940451</v>
      </c>
      <c r="N163" s="2">
        <f>IFERROR('Revenue per capita'!N163/'Revenue per capita'!$F163,"")</f>
        <v>3.4097471515304949E-2</v>
      </c>
      <c r="O163" s="2">
        <f>IFERROR('Revenue per capita'!O163/'Revenue per capita'!$F163,"")</f>
        <v>8.193972279166439E-3</v>
      </c>
      <c r="P163" s="2">
        <f>IFERROR('Revenue per capita'!P163/'Revenue per capita'!$F163,"")</f>
        <v>7.7369235918310672E-2</v>
      </c>
      <c r="Q163" s="2">
        <f>IFERROR('Revenue per capita'!Q163/'Revenue per capita'!$F163,"")</f>
        <v>8.0086994086601849E-3</v>
      </c>
      <c r="R163" s="2">
        <f>IFERROR('Revenue per capita'!R163/'Revenue per capita'!$F163,"")</f>
        <v>6.5254788243024036E-3</v>
      </c>
      <c r="S163" s="2">
        <f>IFERROR('Revenue per capita'!S163/'Revenue per capita'!$F163,"")</f>
        <v>9.2230610421650833E-3</v>
      </c>
      <c r="T163" s="2">
        <f>IFERROR('Revenue per capita'!T163/'Revenue per capita'!$F163,"")</f>
        <v>9.8934790521177061E-3</v>
      </c>
      <c r="U163" s="2">
        <f>IFERROR('Revenue per capita'!U163/'Revenue per capita'!$F163,"")</f>
        <v>8.2175147310378616E-2</v>
      </c>
      <c r="V163" s="2">
        <f>IFERROR('Revenue per capita'!V163/'Revenue per capita'!$F163,"")</f>
        <v>2.1459140875749231E-3</v>
      </c>
      <c r="W163" s="2">
        <f>IFERROR('Revenue per capita'!W163/'Revenue per capita'!$F163,"")</f>
        <v>1.9441430541754241E-2</v>
      </c>
      <c r="X163" s="2">
        <f>IFERROR('Revenue per capita'!X163/'Revenue per capita'!$F163,"")</f>
        <v>0</v>
      </c>
      <c r="Y163" s="2" t="str">
        <f>IFERROR('Revenue per capita'!Y163/'Revenue per capita'!$F163,"")</f>
        <v/>
      </c>
      <c r="Z163" s="2" t="str">
        <f>IFERROR('Revenue per capita'!Z163/'Revenue per capita'!$F163,"")</f>
        <v/>
      </c>
    </row>
    <row r="164" spans="1:26" x14ac:dyDescent="0.45">
      <c r="A164" s="2" t="s">
        <v>650</v>
      </c>
      <c r="B164" s="2">
        <v>2088830</v>
      </c>
      <c r="C164" s="2" t="s">
        <v>552</v>
      </c>
      <c r="D164" s="2">
        <v>39.099726500000003</v>
      </c>
      <c r="E164" s="2">
        <v>-94.578566699999996</v>
      </c>
      <c r="F164" s="2">
        <f>IF('Number of Firms per 1000 Capita'!F164=0,"",SUMIFS(allNAICS!$P:$P,allNAICS!$C:$C,'Percent of Revenue'!$A164,allNAICS!$E:$E,'Percent of Revenue'!F$1)/$B164)</f>
        <v>141.75118463446043</v>
      </c>
      <c r="G164" s="2">
        <f>IFERROR('Revenue per capita'!G164/'Revenue per capita'!$F164,"")</f>
        <v>7.6549499164010491E-4</v>
      </c>
      <c r="H164" s="2">
        <f>IFERROR('Revenue per capita'!H164/'Revenue per capita'!$F164,"")</f>
        <v>6.7966544505325193E-4</v>
      </c>
      <c r="I164" s="2">
        <f>IFERROR('Revenue per capita'!I164/'Revenue per capita'!$F164,"")</f>
        <v>1.039235619681305E-2</v>
      </c>
      <c r="J164" s="2">
        <f>IFERROR('Revenue per capita'!J164/'Revenue per capita'!$F164,"")</f>
        <v>4.9557530331244125E-2</v>
      </c>
      <c r="K164" s="2">
        <f>IFERROR('Revenue per capita'!K164/'Revenue per capita'!$F164,"")</f>
        <v>0.14672011656958123</v>
      </c>
      <c r="L164" s="2">
        <f>IFERROR('Revenue per capita'!L164/'Revenue per capita'!$F164,"")</f>
        <v>0.31721141387134016</v>
      </c>
      <c r="M164" s="2">
        <f>IFERROR('Revenue per capita'!M164/'Revenue per capita'!$F164,"")</f>
        <v>0.10040317596138827</v>
      </c>
      <c r="N164" s="2">
        <f>IFERROR('Revenue per capita'!N164/'Revenue per capita'!$F164,"")</f>
        <v>1.9177207698272341E-2</v>
      </c>
      <c r="O164" s="2">
        <f>IFERROR('Revenue per capita'!O164/'Revenue per capita'!$F164,"")</f>
        <v>6.5719919900934204E-2</v>
      </c>
      <c r="P164" s="2">
        <f>IFERROR('Revenue per capita'!P164/'Revenue per capita'!$F164,"")</f>
        <v>0.11735821134021389</v>
      </c>
      <c r="Q164" s="2">
        <f>IFERROR('Revenue per capita'!Q164/'Revenue per capita'!$F164,"")</f>
        <v>1.4701581697064836E-2</v>
      </c>
      <c r="R164" s="2">
        <f>IFERROR('Revenue per capita'!R164/'Revenue per capita'!$F164,"")</f>
        <v>5.2285844684712764E-2</v>
      </c>
      <c r="S164" s="2">
        <f>IFERROR('Revenue per capita'!S164/'Revenue per capita'!$F164,"")</f>
        <v>1.4697765249276573E-2</v>
      </c>
      <c r="T164" s="2">
        <f>IFERROR('Revenue per capita'!T164/'Revenue per capita'!$F164,"")</f>
        <v>4.3794819134300687E-3</v>
      </c>
      <c r="U164" s="2">
        <f>IFERROR('Revenue per capita'!U164/'Revenue per capita'!$F164,"")</f>
        <v>4.523219469298348E-2</v>
      </c>
      <c r="V164" s="2">
        <f>IFERROR('Revenue per capita'!V164/'Revenue per capita'!$F164,"")</f>
        <v>5.091718882793069E-3</v>
      </c>
      <c r="W164" s="2">
        <f>IFERROR('Revenue per capita'!W164/'Revenue per capita'!$F164,"")</f>
        <v>1.5898044833460332E-2</v>
      </c>
      <c r="X164" s="2">
        <f>IFERROR('Revenue per capita'!X164/'Revenue per capita'!$F164,"")</f>
        <v>6.9221176385311197E-3</v>
      </c>
      <c r="Y164" s="2">
        <f>IFERROR('Revenue per capita'!Y164/'Revenue per capita'!$F164,"")</f>
        <v>1.2806158101267106E-2</v>
      </c>
      <c r="Z164" s="2">
        <f>IFERROR('Revenue per capita'!Z164/'Revenue per capita'!$F164,"")</f>
        <v>0</v>
      </c>
    </row>
    <row r="165" spans="1:26" x14ac:dyDescent="0.45">
      <c r="A165" s="2" t="s">
        <v>651</v>
      </c>
      <c r="B165" s="2">
        <v>279653</v>
      </c>
      <c r="C165" s="2" t="s">
        <v>492</v>
      </c>
      <c r="D165" s="2">
        <v>46.2112458</v>
      </c>
      <c r="E165" s="2">
        <v>-119.1372338</v>
      </c>
      <c r="F165" s="2">
        <f>IF('Number of Firms per 1000 Capita'!F165=0,"",SUMIFS(allNAICS!$P:$P,allNAICS!$C:$C,'Percent of Revenue'!$A165,allNAICS!$E:$E,'Percent of Revenue'!F$1)/$B165)</f>
        <v>69.155321058597622</v>
      </c>
      <c r="G165" s="2">
        <f>IFERROR('Revenue per capita'!G165/'Revenue per capita'!$F165,"")</f>
        <v>0</v>
      </c>
      <c r="H165" s="2" t="str">
        <f>IFERROR('Revenue per capita'!H165/'Revenue per capita'!$F165,"")</f>
        <v/>
      </c>
      <c r="I165" s="2" t="str">
        <f>IFERROR('Revenue per capita'!I165/'Revenue per capita'!$F165,"")</f>
        <v/>
      </c>
      <c r="J165" s="2">
        <f>IFERROR('Revenue per capita'!J165/'Revenue per capita'!$F165,"")</f>
        <v>4.9353025393510316E-2</v>
      </c>
      <c r="K165" s="2">
        <f>IFERROR('Revenue per capita'!K165/'Revenue per capita'!$F165,"")</f>
        <v>0.14976847896477777</v>
      </c>
      <c r="L165" s="2">
        <f>IFERROR('Revenue per capita'!L165/'Revenue per capita'!$F165,"")</f>
        <v>0.24112797004345379</v>
      </c>
      <c r="M165" s="2">
        <f>IFERROR('Revenue per capita'!M165/'Revenue per capita'!$F165,"")</f>
        <v>0.20336433188016023</v>
      </c>
      <c r="N165" s="2">
        <f>IFERROR('Revenue per capita'!N165/'Revenue per capita'!$F165,"")</f>
        <v>1.9482046188091528E-2</v>
      </c>
      <c r="O165" s="2">
        <f>IFERROR('Revenue per capita'!O165/'Revenue per capita'!$F165,"")</f>
        <v>1.2233262453612089E-2</v>
      </c>
      <c r="P165" s="2">
        <f>IFERROR('Revenue per capita'!P165/'Revenue per capita'!$F165,"")</f>
        <v>2.5084672369007577E-2</v>
      </c>
      <c r="Q165" s="2">
        <f>IFERROR('Revenue per capita'!Q165/'Revenue per capita'!$F165,"")</f>
        <v>1.4637210003980732E-2</v>
      </c>
      <c r="R165" s="2">
        <f>IFERROR('Revenue per capita'!R165/'Revenue per capita'!$F165,"")</f>
        <v>8.4766686667250402E-2</v>
      </c>
      <c r="S165" s="2">
        <f>IFERROR('Revenue per capita'!S165/'Revenue per capita'!$F165,"")</f>
        <v>9.4755346016648229E-2</v>
      </c>
      <c r="T165" s="2">
        <f>IFERROR('Revenue per capita'!T165/'Revenue per capita'!$F165,"")</f>
        <v>3.0460936166698716E-3</v>
      </c>
      <c r="U165" s="2">
        <f>IFERROR('Revenue per capita'!U165/'Revenue per capita'!$F165,"")</f>
        <v>7.1210409441868461E-2</v>
      </c>
      <c r="V165" s="2">
        <f>IFERROR('Revenue per capita'!V165/'Revenue per capita'!$F165,"")</f>
        <v>3.4748721773016906E-3</v>
      </c>
      <c r="W165" s="2">
        <f>IFERROR('Revenue per capita'!W165/'Revenue per capita'!$F165,"")</f>
        <v>1.9674244619033426E-2</v>
      </c>
      <c r="X165" s="2">
        <f>IFERROR('Revenue per capita'!X165/'Revenue per capita'!$F165,"")</f>
        <v>8.0213501646340963E-3</v>
      </c>
      <c r="Y165" s="2" t="str">
        <f>IFERROR('Revenue per capita'!Y165/'Revenue per capita'!$F165,"")</f>
        <v/>
      </c>
      <c r="Z165" s="2" t="str">
        <f>IFERROR('Revenue per capita'!Z165/'Revenue per capita'!$F165,"")</f>
        <v/>
      </c>
    </row>
    <row r="166" spans="1:26" x14ac:dyDescent="0.45">
      <c r="A166" s="2" t="s">
        <v>652</v>
      </c>
      <c r="B166" s="2">
        <v>432797</v>
      </c>
      <c r="C166" s="2" t="s">
        <v>445</v>
      </c>
      <c r="D166" s="2">
        <v>31.1171194</v>
      </c>
      <c r="E166" s="2">
        <v>-97.727795900000004</v>
      </c>
      <c r="F166" s="2">
        <f>IF('Number of Firms per 1000 Capita'!F166=0,"",SUMIFS(allNAICS!$P:$P,allNAICS!$C:$C,'Percent of Revenue'!$A166,allNAICS!$E:$E,'Percent of Revenue'!F$1)/$B166)</f>
        <v>42.205990337271281</v>
      </c>
      <c r="G166" s="2">
        <f>IFERROR('Revenue per capita'!G166/'Revenue per capita'!$F166,"")</f>
        <v>0</v>
      </c>
      <c r="H166" s="2" t="str">
        <f>IFERROR('Revenue per capita'!H166/'Revenue per capita'!$F166,"")</f>
        <v/>
      </c>
      <c r="I166" s="2">
        <f>IFERROR('Revenue per capita'!I166/'Revenue per capita'!$F166,"")</f>
        <v>8.0036706683893205E-3</v>
      </c>
      <c r="J166" s="2">
        <f>IFERROR('Revenue per capita'!J166/'Revenue per capita'!$F166,"")</f>
        <v>8.4396414157223515E-2</v>
      </c>
      <c r="K166" s="2">
        <f>IFERROR('Revenue per capita'!K166/'Revenue per capita'!$F166,"")</f>
        <v>0.1204573281419337</v>
      </c>
      <c r="L166" s="2">
        <f>IFERROR('Revenue per capita'!L166/'Revenue per capita'!$F166,"")</f>
        <v>0.19400253169748807</v>
      </c>
      <c r="M166" s="2">
        <f>IFERROR('Revenue per capita'!M166/'Revenue per capita'!$F166,"")</f>
        <v>0.21621009798890733</v>
      </c>
      <c r="N166" s="2">
        <f>IFERROR('Revenue per capita'!N166/'Revenue per capita'!$F166,"")</f>
        <v>2.0597141665308873E-2</v>
      </c>
      <c r="O166" s="2">
        <f>IFERROR('Revenue per capita'!O166/'Revenue per capita'!$F166,"")</f>
        <v>6.4949680427842008E-2</v>
      </c>
      <c r="P166" s="2">
        <f>IFERROR('Revenue per capita'!P166/'Revenue per capita'!$F166,"")</f>
        <v>5.9570724706856974E-2</v>
      </c>
      <c r="Q166" s="2">
        <f>IFERROR('Revenue per capita'!Q166/'Revenue per capita'!$F166,"")</f>
        <v>2.1175134466850515E-2</v>
      </c>
      <c r="R166" s="2">
        <f>IFERROR('Revenue per capita'!R166/'Revenue per capita'!$F166,"")</f>
        <v>3.2882376126773277E-2</v>
      </c>
      <c r="S166" s="2">
        <f>IFERROR('Revenue per capita'!S166/'Revenue per capita'!$F166,"")</f>
        <v>1.3739822447642608E-2</v>
      </c>
      <c r="T166" s="2">
        <f>IFERROR('Revenue per capita'!T166/'Revenue per capita'!$F166,"")</f>
        <v>5.4174923304259603E-3</v>
      </c>
      <c r="U166" s="2">
        <f>IFERROR('Revenue per capita'!U166/'Revenue per capita'!$F166,"")</f>
        <v>0.11765609974806975</v>
      </c>
      <c r="V166" s="2">
        <f>IFERROR('Revenue per capita'!V166/'Revenue per capita'!$F166,"")</f>
        <v>2.9315429810523831E-3</v>
      </c>
      <c r="W166" s="2">
        <f>IFERROR('Revenue per capita'!W166/'Revenue per capita'!$F166,"")</f>
        <v>3.4695343312737659E-2</v>
      </c>
      <c r="X166" s="2">
        <f>IFERROR('Revenue per capita'!X166/'Revenue per capita'!$F166,"")</f>
        <v>0</v>
      </c>
      <c r="Y166" s="2">
        <f>IFERROR('Revenue per capita'!Y166/'Revenue per capita'!$F166,"")</f>
        <v>3.3145991324981029E-3</v>
      </c>
      <c r="Z166" s="2" t="str">
        <f>IFERROR('Revenue per capita'!Z166/'Revenue per capita'!$F166,"")</f>
        <v/>
      </c>
    </row>
    <row r="167" spans="1:26" x14ac:dyDescent="0.45">
      <c r="A167" s="2" t="s">
        <v>653</v>
      </c>
      <c r="B167" s="2">
        <v>306745</v>
      </c>
      <c r="C167" s="2" t="s">
        <v>502</v>
      </c>
      <c r="D167" s="2">
        <v>36.548434</v>
      </c>
      <c r="E167" s="2">
        <v>-82.561818599999995</v>
      </c>
      <c r="F167" s="2">
        <f>IF('Number of Firms per 1000 Capita'!F167=0,"",SUMIFS(allNAICS!$P:$P,allNAICS!$C:$C,'Percent of Revenue'!$A167,allNAICS!$E:$E,'Percent of Revenue'!F$1)/$B167)</f>
        <v>79.436721054947924</v>
      </c>
      <c r="G167" s="2">
        <f>IFERROR('Revenue per capita'!G167/'Revenue per capita'!$F167,"")</f>
        <v>0</v>
      </c>
      <c r="H167" s="2">
        <f>IFERROR('Revenue per capita'!H167/'Revenue per capita'!$F167,"")</f>
        <v>2.9230023294464298E-3</v>
      </c>
      <c r="I167" s="2" t="str">
        <f>IFERROR('Revenue per capita'!I167/'Revenue per capita'!$F167,"")</f>
        <v/>
      </c>
      <c r="J167" s="2">
        <f>IFERROR('Revenue per capita'!J167/'Revenue per capita'!$F167,"")</f>
        <v>3.8757554700190801E-2</v>
      </c>
      <c r="K167" s="2">
        <f>IFERROR('Revenue per capita'!K167/'Revenue per capita'!$F167,"")</f>
        <v>0.37944536922827771</v>
      </c>
      <c r="L167" s="2">
        <f>IFERROR('Revenue per capita'!L167/'Revenue per capita'!$F167,"")</f>
        <v>0.129228026307145</v>
      </c>
      <c r="M167" s="2">
        <f>IFERROR('Revenue per capita'!M167/'Revenue per capita'!$F167,"")</f>
        <v>0.16380203728263693</v>
      </c>
      <c r="N167" s="2">
        <f>IFERROR('Revenue per capita'!N167/'Revenue per capita'!$F167,"")</f>
        <v>1.9681529723709155E-2</v>
      </c>
      <c r="O167" s="2">
        <f>IFERROR('Revenue per capita'!O167/'Revenue per capita'!$F167,"")</f>
        <v>3.4503764982624766E-2</v>
      </c>
      <c r="P167" s="2">
        <f>IFERROR('Revenue per capita'!P167/'Revenue per capita'!$F167,"")</f>
        <v>3.9323078355539241E-2</v>
      </c>
      <c r="Q167" s="2">
        <f>IFERROR('Revenue per capita'!Q167/'Revenue per capita'!$F167,"")</f>
        <v>1.0535658565279138E-2</v>
      </c>
      <c r="R167" s="2">
        <f>IFERROR('Revenue per capita'!R167/'Revenue per capita'!$F167,"")</f>
        <v>1.7299698554143969E-2</v>
      </c>
      <c r="S167" s="2">
        <f>IFERROR('Revenue per capita'!S167/'Revenue per capita'!$F167,"")</f>
        <v>2.0418967939588282E-2</v>
      </c>
      <c r="T167" s="2">
        <f>IFERROR('Revenue per capita'!T167/'Revenue per capita'!$F167,"")</f>
        <v>3.4832751071644172E-3</v>
      </c>
      <c r="U167" s="2">
        <f>IFERROR('Revenue per capita'!U167/'Revenue per capita'!$F167,"")</f>
        <v>8.9795175667284219E-2</v>
      </c>
      <c r="V167" s="2">
        <f>IFERROR('Revenue per capita'!V167/'Revenue per capita'!$F167,"")</f>
        <v>6.636695869953209E-3</v>
      </c>
      <c r="W167" s="2">
        <f>IFERROR('Revenue per capita'!W167/'Revenue per capita'!$F167,"")</f>
        <v>2.2236557164092778E-2</v>
      </c>
      <c r="X167" s="2">
        <f>IFERROR('Revenue per capita'!X167/'Revenue per capita'!$F167,"")</f>
        <v>9.0426728075198182E-3</v>
      </c>
      <c r="Y167" s="2">
        <f>IFERROR('Revenue per capita'!Y167/'Revenue per capita'!$F167,"")</f>
        <v>1.2886935415404166E-2</v>
      </c>
      <c r="Z167" s="2" t="str">
        <f>IFERROR('Revenue per capita'!Z167/'Revenue per capita'!$F167,"")</f>
        <v/>
      </c>
    </row>
    <row r="168" spans="1:26" x14ac:dyDescent="0.45">
      <c r="A168" s="2" t="s">
        <v>654</v>
      </c>
      <c r="B168" s="2">
        <v>180129</v>
      </c>
      <c r="C168" s="2" t="s">
        <v>451</v>
      </c>
      <c r="D168" s="2">
        <v>41.927036700000002</v>
      </c>
      <c r="E168" s="2">
        <v>-73.997360799999996</v>
      </c>
      <c r="F168" s="2">
        <f>IF('Number of Firms per 1000 Capita'!F168=0,"",SUMIFS(allNAICS!$P:$P,allNAICS!$C:$C,'Percent of Revenue'!$A168,allNAICS!$E:$E,'Percent of Revenue'!F$1)/$B168)</f>
        <v>53.7521998123567</v>
      </c>
      <c r="G168" s="2">
        <f>IFERROR('Revenue per capita'!G168/'Revenue per capita'!$F168,"")</f>
        <v>4.0024303727730758E-3</v>
      </c>
      <c r="H168" s="2" t="str">
        <f>IFERROR('Revenue per capita'!H168/'Revenue per capita'!$F168,"")</f>
        <v/>
      </c>
      <c r="I168" s="2" t="str">
        <f>IFERROR('Revenue per capita'!I168/'Revenue per capita'!$F168,"")</f>
        <v/>
      </c>
      <c r="J168" s="2">
        <f>IFERROR('Revenue per capita'!J168/'Revenue per capita'!$F168,"")</f>
        <v>5.1022322009342279E-2</v>
      </c>
      <c r="K168" s="2">
        <f>IFERROR('Revenue per capita'!K168/'Revenue per capita'!$F168,"")</f>
        <v>0.12067959224556479</v>
      </c>
      <c r="L168" s="2">
        <f>IFERROR('Revenue per capita'!L168/'Revenue per capita'!$F168,"")</f>
        <v>0.11561920404949634</v>
      </c>
      <c r="M168" s="2">
        <f>IFERROR('Revenue per capita'!M168/'Revenue per capita'!$F168,"")</f>
        <v>0.27568152995363754</v>
      </c>
      <c r="N168" s="2">
        <f>IFERROR('Revenue per capita'!N168/'Revenue per capita'!$F168,"")</f>
        <v>2.385427523162139E-2</v>
      </c>
      <c r="O168" s="2">
        <f>IFERROR('Revenue per capita'!O168/'Revenue per capita'!$F168,"")</f>
        <v>2.1057111821889116E-2</v>
      </c>
      <c r="P168" s="2">
        <f>IFERROR('Revenue per capita'!P168/'Revenue per capita'!$F168,"")</f>
        <v>0.15740255221065758</v>
      </c>
      <c r="Q168" s="2">
        <f>IFERROR('Revenue per capita'!Q168/'Revenue per capita'!$F168,"")</f>
        <v>1.5219474085848164E-2</v>
      </c>
      <c r="R168" s="2">
        <f>IFERROR('Revenue per capita'!R168/'Revenue per capita'!$F168,"")</f>
        <v>3.1059653246598807E-2</v>
      </c>
      <c r="S168" s="2">
        <f>IFERROR('Revenue per capita'!S168/'Revenue per capita'!$F168,"")</f>
        <v>7.1436951631180783E-3</v>
      </c>
      <c r="T168" s="2">
        <f>IFERROR('Revenue per capita'!T168/'Revenue per capita'!$F168,"")</f>
        <v>5.7526955463270716E-3</v>
      </c>
      <c r="U168" s="2">
        <f>IFERROR('Revenue per capita'!U168/'Revenue per capita'!$F168,"")</f>
        <v>0.11029555207349588</v>
      </c>
      <c r="V168" s="2">
        <f>IFERROR('Revenue per capita'!V168/'Revenue per capita'!$F168,"")</f>
        <v>0</v>
      </c>
      <c r="W168" s="2">
        <f>IFERROR('Revenue per capita'!W168/'Revenue per capita'!$F168,"")</f>
        <v>3.8339711978707218E-2</v>
      </c>
      <c r="X168" s="2">
        <f>IFERROR('Revenue per capita'!X168/'Revenue per capita'!$F168,"")</f>
        <v>2.2870200010922766E-2</v>
      </c>
      <c r="Y168" s="2" t="str">
        <f>IFERROR('Revenue per capita'!Y168/'Revenue per capita'!$F168,"")</f>
        <v/>
      </c>
      <c r="Z168" s="2" t="str">
        <f>IFERROR('Revenue per capita'!Z168/'Revenue per capita'!$F168,"")</f>
        <v/>
      </c>
    </row>
    <row r="169" spans="1:26" x14ac:dyDescent="0.45">
      <c r="A169" s="2" t="s">
        <v>655</v>
      </c>
      <c r="B169" s="2">
        <v>862490</v>
      </c>
      <c r="C169" s="2" t="s">
        <v>546</v>
      </c>
      <c r="D169" s="2">
        <v>35.960638400000001</v>
      </c>
      <c r="E169" s="2">
        <v>-83.9207392</v>
      </c>
      <c r="F169" s="2">
        <f>IF('Number of Firms per 1000 Capita'!F169=0,"",SUMIFS(allNAICS!$P:$P,allNAICS!$C:$C,'Percent of Revenue'!$A169,allNAICS!$E:$E,'Percent of Revenue'!F$1)/$B169)</f>
        <v>100.06061055780357</v>
      </c>
      <c r="G169" s="2">
        <f>IFERROR('Revenue per capita'!G169/'Revenue per capita'!$F169,"")</f>
        <v>3.6903105941900815E-4</v>
      </c>
      <c r="H169" s="2">
        <f>IFERROR('Revenue per capita'!H169/'Revenue per capita'!$F169,"")</f>
        <v>1.4540727642391004E-3</v>
      </c>
      <c r="I169" s="2">
        <f>IFERROR('Revenue per capita'!I169/'Revenue per capita'!$F169,"")</f>
        <v>0</v>
      </c>
      <c r="J169" s="2">
        <f>IFERROR('Revenue per capita'!J169/'Revenue per capita'!$F169,"")</f>
        <v>4.8284384910165123E-2</v>
      </c>
      <c r="K169" s="2">
        <f>IFERROR('Revenue per capita'!K169/'Revenue per capita'!$F169,"")</f>
        <v>0.1604624377548366</v>
      </c>
      <c r="L169" s="2">
        <f>IFERROR('Revenue per capita'!L169/'Revenue per capita'!$F169,"")</f>
        <v>0.30098714849887453</v>
      </c>
      <c r="M169" s="2">
        <f>IFERROR('Revenue per capita'!M169/'Revenue per capita'!$F169,"")</f>
        <v>0.14087209696941422</v>
      </c>
      <c r="N169" s="2">
        <f>IFERROR('Revenue per capita'!N169/'Revenue per capita'!$F169,"")</f>
        <v>2.2158326651473541E-2</v>
      </c>
      <c r="O169" s="2">
        <f>IFERROR('Revenue per capita'!O169/'Revenue per capita'!$F169,"")</f>
        <v>3.2510436167688152E-2</v>
      </c>
      <c r="P169" s="2">
        <f>IFERROR('Revenue per capita'!P169/'Revenue per capita'!$F169,"")</f>
        <v>7.225605603983469E-2</v>
      </c>
      <c r="Q169" s="2">
        <f>IFERROR('Revenue per capita'!Q169/'Revenue per capita'!$F169,"")</f>
        <v>1.6779126470265731E-2</v>
      </c>
      <c r="R169" s="2">
        <f>IFERROR('Revenue per capita'!R169/'Revenue per capita'!$F169,"")</f>
        <v>5.0115865505344852E-2</v>
      </c>
      <c r="S169" s="2">
        <f>IFERROR('Revenue per capita'!S169/'Revenue per capita'!$F169,"")</f>
        <v>4.7731657408959322E-2</v>
      </c>
      <c r="T169" s="2">
        <f>IFERROR('Revenue per capita'!T169/'Revenue per capita'!$F169,"")</f>
        <v>2.4489218514138268E-3</v>
      </c>
      <c r="U169" s="2">
        <f>IFERROR('Revenue per capita'!U169/'Revenue per capita'!$F169,"")</f>
        <v>6.7721666627590577E-2</v>
      </c>
      <c r="V169" s="2">
        <f>IFERROR('Revenue per capita'!V169/'Revenue per capita'!$F169,"")</f>
        <v>2.4790015483201581E-3</v>
      </c>
      <c r="W169" s="2">
        <f>IFERROR('Revenue per capita'!W169/'Revenue per capita'!$F169,"")</f>
        <v>1.8796766580134582E-2</v>
      </c>
      <c r="X169" s="2">
        <f>IFERROR('Revenue per capita'!X169/'Revenue per capita'!$F169,"")</f>
        <v>8.0424907030035315E-3</v>
      </c>
      <c r="Y169" s="2">
        <f>IFERROR('Revenue per capita'!Y169/'Revenue per capita'!$F169,"")</f>
        <v>6.5305124890227715E-3</v>
      </c>
      <c r="Z169" s="2" t="str">
        <f>IFERROR('Revenue per capita'!Z169/'Revenue per capita'!$F169,"")</f>
        <v/>
      </c>
    </row>
    <row r="170" spans="1:26" x14ac:dyDescent="0.45">
      <c r="A170" s="2" t="s">
        <v>656</v>
      </c>
      <c r="B170" s="2">
        <v>82457</v>
      </c>
      <c r="C170" s="2" t="s">
        <v>506</v>
      </c>
      <c r="D170" s="2">
        <v>40.486426999999999</v>
      </c>
      <c r="E170" s="2">
        <v>-86.133603300000004</v>
      </c>
      <c r="F170" s="2">
        <f>IF('Number of Firms per 1000 Capita'!F170=0,"",SUMIFS(allNAICS!$P:$P,allNAICS!$C:$C,'Percent of Revenue'!$A170,allNAICS!$E:$E,'Percent of Revenue'!F$1)/$B170)</f>
        <v>89.731011314988422</v>
      </c>
      <c r="G170" s="2">
        <f>IFERROR('Revenue per capita'!G170/'Revenue per capita'!$F170,"")</f>
        <v>0</v>
      </c>
      <c r="H170" s="2" t="str">
        <f>IFERROR('Revenue per capita'!H170/'Revenue per capita'!$F170,"")</f>
        <v/>
      </c>
      <c r="I170" s="2" t="str">
        <f>IFERROR('Revenue per capita'!I170/'Revenue per capita'!$F170,"")</f>
        <v/>
      </c>
      <c r="J170" s="2">
        <f>IFERROR('Revenue per capita'!J170/'Revenue per capita'!$F170,"")</f>
        <v>0</v>
      </c>
      <c r="K170" s="2">
        <f>IFERROR('Revenue per capita'!K170/'Revenue per capita'!$F170,"")</f>
        <v>0.62348752995050616</v>
      </c>
      <c r="L170" s="2">
        <f>IFERROR('Revenue per capita'!L170/'Revenue per capita'!$F170,"")</f>
        <v>7.0238034113354761E-2</v>
      </c>
      <c r="M170" s="2">
        <f>IFERROR('Revenue per capita'!M170/'Revenue per capita'!$F170,"")</f>
        <v>0.14821359370119377</v>
      </c>
      <c r="N170" s="2">
        <f>IFERROR('Revenue per capita'!N170/'Revenue per capita'!$F170,"")</f>
        <v>0</v>
      </c>
      <c r="O170" s="2">
        <f>IFERROR('Revenue per capita'!O170/'Revenue per capita'!$F170,"")</f>
        <v>1.7277001251658531E-2</v>
      </c>
      <c r="P170" s="2">
        <f>IFERROR('Revenue per capita'!P170/'Revenue per capita'!$F170,"")</f>
        <v>1.5673031693343508E-2</v>
      </c>
      <c r="Q170" s="2">
        <f>IFERROR('Revenue per capita'!Q170/'Revenue per capita'!$F170,"")</f>
        <v>1.0879618977327355E-2</v>
      </c>
      <c r="R170" s="2">
        <f>IFERROR('Revenue per capita'!R170/'Revenue per capita'!$F170,"")</f>
        <v>9.4743700017445379E-3</v>
      </c>
      <c r="S170" s="2">
        <f>IFERROR('Revenue per capita'!S170/'Revenue per capita'!$F170,"")</f>
        <v>1.4348129163347871E-2</v>
      </c>
      <c r="T170" s="2">
        <f>IFERROR('Revenue per capita'!T170/'Revenue per capita'!$F170,"")</f>
        <v>0</v>
      </c>
      <c r="U170" s="2">
        <f>IFERROR('Revenue per capita'!U170/'Revenue per capita'!$F170,"")</f>
        <v>4.813299571056516E-2</v>
      </c>
      <c r="V170" s="2">
        <f>IFERROR('Revenue per capita'!V170/'Revenue per capita'!$F170,"")</f>
        <v>1.7072509929740506E-3</v>
      </c>
      <c r="W170" s="2">
        <f>IFERROR('Revenue per capita'!W170/'Revenue per capita'!$F170,"")</f>
        <v>3.2141389620630123E-2</v>
      </c>
      <c r="X170" s="2">
        <f>IFERROR('Revenue per capita'!X170/'Revenue per capita'!$F170,"")</f>
        <v>8.4270548233539733E-3</v>
      </c>
      <c r="Y170" s="2" t="str">
        <f>IFERROR('Revenue per capita'!Y170/'Revenue per capita'!$F170,"")</f>
        <v/>
      </c>
      <c r="Z170" s="2" t="str">
        <f>IFERROR('Revenue per capita'!Z170/'Revenue per capita'!$F170,"")</f>
        <v/>
      </c>
    </row>
    <row r="171" spans="1:26" x14ac:dyDescent="0.45">
      <c r="A171" s="2" t="s">
        <v>657</v>
      </c>
      <c r="B171" s="2">
        <v>136291</v>
      </c>
      <c r="C171" s="2" t="s">
        <v>589</v>
      </c>
      <c r="D171" s="2">
        <v>43.801355600000001</v>
      </c>
      <c r="E171" s="2">
        <v>-91.239580700000005</v>
      </c>
      <c r="F171" s="2">
        <f>IF('Number of Firms per 1000 Capita'!F171=0,"",SUMIFS(allNAICS!$P:$P,allNAICS!$C:$C,'Percent of Revenue'!$A171,allNAICS!$E:$E,'Percent of Revenue'!F$1)/$B171)</f>
        <v>114.63629293203513</v>
      </c>
      <c r="G171" s="2">
        <f>IFERROR('Revenue per capita'!G171/'Revenue per capita'!$F171,"")</f>
        <v>0</v>
      </c>
      <c r="H171" s="2" t="str">
        <f>IFERROR('Revenue per capita'!H171/'Revenue per capita'!$F171,"")</f>
        <v/>
      </c>
      <c r="I171" s="2" t="str">
        <f>IFERROR('Revenue per capita'!I171/'Revenue per capita'!$F171,"")</f>
        <v/>
      </c>
      <c r="J171" s="2">
        <f>IFERROR('Revenue per capita'!J171/'Revenue per capita'!$F171,"")</f>
        <v>4.3532942168398099E-2</v>
      </c>
      <c r="K171" s="2">
        <f>IFERROR('Revenue per capita'!K171/'Revenue per capita'!$F171,"")</f>
        <v>0.11862968435274836</v>
      </c>
      <c r="L171" s="2">
        <f>IFERROR('Revenue per capita'!L171/'Revenue per capita'!$F171,"")</f>
        <v>0.41107909885759664</v>
      </c>
      <c r="M171" s="2">
        <f>IFERROR('Revenue per capita'!M171/'Revenue per capita'!$F171,"")</f>
        <v>0.15328895672411624</v>
      </c>
      <c r="N171" s="2">
        <f>IFERROR('Revenue per capita'!N171/'Revenue per capita'!$F171,"")</f>
        <v>2.2394479997584045E-2</v>
      </c>
      <c r="O171" s="2">
        <f>IFERROR('Revenue per capita'!O171/'Revenue per capita'!$F171,"")</f>
        <v>3.3739148615912228E-2</v>
      </c>
      <c r="P171" s="2">
        <f>IFERROR('Revenue per capita'!P171/'Revenue per capita'!$F171,"")</f>
        <v>4.3481332239282126E-2</v>
      </c>
      <c r="Q171" s="2">
        <f>IFERROR('Revenue per capita'!Q171/'Revenue per capita'!$F171,"")</f>
        <v>7.9478630020048558E-3</v>
      </c>
      <c r="R171" s="2">
        <f>IFERROR('Revenue per capita'!R171/'Revenue per capita'!$F171,"")</f>
        <v>1.7591848988157931E-2</v>
      </c>
      <c r="S171" s="2">
        <f>IFERROR('Revenue per capita'!S171/'Revenue per capita'!$F171,"")</f>
        <v>9.1270937127277667E-3</v>
      </c>
      <c r="T171" s="2">
        <f>IFERROR('Revenue per capita'!T171/'Revenue per capita'!$F171,"")</f>
        <v>4.1710206349184313E-3</v>
      </c>
      <c r="U171" s="2">
        <f>IFERROR('Revenue per capita'!U171/'Revenue per capita'!$F171,"")</f>
        <v>0.10187621586483932</v>
      </c>
      <c r="V171" s="2">
        <f>IFERROR('Revenue per capita'!V171/'Revenue per capita'!$F171,"")</f>
        <v>6.7693591916920294E-3</v>
      </c>
      <c r="W171" s="2">
        <f>IFERROR('Revenue per capita'!W171/'Revenue per capita'!$F171,"")</f>
        <v>1.9560625707943174E-2</v>
      </c>
      <c r="X171" s="2">
        <f>IFERROR('Revenue per capita'!X171/'Revenue per capita'!$F171,"")</f>
        <v>6.8103299420785917E-3</v>
      </c>
      <c r="Y171" s="2" t="str">
        <f>IFERROR('Revenue per capita'!Y171/'Revenue per capita'!$F171,"")</f>
        <v/>
      </c>
      <c r="Z171" s="2" t="str">
        <f>IFERROR('Revenue per capita'!Z171/'Revenue per capita'!$F171,"")</f>
        <v/>
      </c>
    </row>
    <row r="172" spans="1:26" x14ac:dyDescent="0.45">
      <c r="A172" s="2" t="s">
        <v>658</v>
      </c>
      <c r="B172" s="2">
        <v>487633</v>
      </c>
      <c r="C172" s="2" t="s">
        <v>455</v>
      </c>
      <c r="D172" s="2">
        <v>30.2240897</v>
      </c>
      <c r="E172" s="2">
        <v>-92.019842699999998</v>
      </c>
      <c r="F172" s="2">
        <f>IF('Number of Firms per 1000 Capita'!F172=0,"",SUMIFS(allNAICS!$P:$P,allNAICS!$C:$C,'Percent of Revenue'!$A172,allNAICS!$E:$E,'Percent of Revenue'!F$1)/$B172)</f>
        <v>88.32269555177767</v>
      </c>
      <c r="G172" s="2">
        <f>IFERROR('Revenue per capita'!G172/'Revenue per capita'!$F172,"")</f>
        <v>1.2117036776183143E-3</v>
      </c>
      <c r="H172" s="2">
        <f>IFERROR('Revenue per capita'!H172/'Revenue per capita'!$F172,"")</f>
        <v>7.406635975530261E-2</v>
      </c>
      <c r="I172" s="2">
        <f>IFERROR('Revenue per capita'!I172/'Revenue per capita'!$F172,"")</f>
        <v>9.4222228456293192E-3</v>
      </c>
      <c r="J172" s="2">
        <f>IFERROR('Revenue per capita'!J172/'Revenue per capita'!$F172,"")</f>
        <v>6.1192672937450537E-2</v>
      </c>
      <c r="K172" s="2">
        <f>IFERROR('Revenue per capita'!K172/'Revenue per capita'!$F172,"")</f>
        <v>0.11350398545240323</v>
      </c>
      <c r="L172" s="2">
        <f>IFERROR('Revenue per capita'!L172/'Revenue per capita'!$F172,"")</f>
        <v>0.18858706902681785</v>
      </c>
      <c r="M172" s="2">
        <f>IFERROR('Revenue per capita'!M172/'Revenue per capita'!$F172,"")</f>
        <v>0.16633172985080794</v>
      </c>
      <c r="N172" s="2">
        <f>IFERROR('Revenue per capita'!N172/'Revenue per capita'!$F172,"")</f>
        <v>4.1311020788299208E-2</v>
      </c>
      <c r="O172" s="2">
        <f>IFERROR('Revenue per capita'!O172/'Revenue per capita'!$F172,"")</f>
        <v>2.7294068316056314E-2</v>
      </c>
      <c r="P172" s="2">
        <f>IFERROR('Revenue per capita'!P172/'Revenue per capita'!$F172,"")</f>
        <v>2.996733135229215E-2</v>
      </c>
      <c r="Q172" s="2">
        <f>IFERROR('Revenue per capita'!Q172/'Revenue per capita'!$F172,"")</f>
        <v>6.360402758347268E-2</v>
      </c>
      <c r="R172" s="2">
        <f>IFERROR('Revenue per capita'!R172/'Revenue per capita'!$F172,"")</f>
        <v>4.3442678267116744E-2</v>
      </c>
      <c r="S172" s="2">
        <f>IFERROR('Revenue per capita'!S172/'Revenue per capita'!$F172,"")</f>
        <v>2.1921880887742648E-2</v>
      </c>
      <c r="T172" s="2">
        <f>IFERROR('Revenue per capita'!T172/'Revenue per capita'!$F172,"")</f>
        <v>3.8090973477583755E-3</v>
      </c>
      <c r="U172" s="2">
        <f>IFERROR('Revenue per capita'!U172/'Revenue per capita'!$F172,"")</f>
        <v>9.1437216601675725E-2</v>
      </c>
      <c r="V172" s="2">
        <f>IFERROR('Revenue per capita'!V172/'Revenue per capita'!$F172,"")</f>
        <v>3.2417839886051511E-3</v>
      </c>
      <c r="W172" s="2">
        <f>IFERROR('Revenue per capita'!W172/'Revenue per capita'!$F172,"")</f>
        <v>2.3816826873259242E-2</v>
      </c>
      <c r="X172" s="2">
        <f>IFERROR('Revenue per capita'!X172/'Revenue per capita'!$F172,"")</f>
        <v>1.8113247998913541E-2</v>
      </c>
      <c r="Y172" s="2">
        <f>IFERROR('Revenue per capita'!Y172/'Revenue per capita'!$F172,"")</f>
        <v>1.7725076448778614E-2</v>
      </c>
      <c r="Z172" s="2" t="str">
        <f>IFERROR('Revenue per capita'!Z172/'Revenue per capita'!$F172,"")</f>
        <v/>
      </c>
    </row>
    <row r="173" spans="1:26" x14ac:dyDescent="0.45">
      <c r="A173" s="2" t="s">
        <v>659</v>
      </c>
      <c r="B173" s="2">
        <v>214760</v>
      </c>
      <c r="C173" s="2" t="s">
        <v>506</v>
      </c>
      <c r="D173" s="2">
        <v>40.416702200000003</v>
      </c>
      <c r="E173" s="2">
        <v>-86.875286900000006</v>
      </c>
      <c r="F173" s="2">
        <f>IF('Number of Firms per 1000 Capita'!F173=0,"",SUMIFS(allNAICS!$P:$P,allNAICS!$C:$C,'Percent of Revenue'!$A173,allNAICS!$E:$E,'Percent of Revenue'!F$1)/$B173)</f>
        <v>105.05350623952319</v>
      </c>
      <c r="G173" s="2">
        <f>IFERROR('Revenue per capita'!G173/'Revenue per capita'!$F173,"")</f>
        <v>7.6048372219038557E-4</v>
      </c>
      <c r="H173" s="2" t="str">
        <f>IFERROR('Revenue per capita'!H173/'Revenue per capita'!$F173,"")</f>
        <v/>
      </c>
      <c r="I173" s="2" t="str">
        <f>IFERROR('Revenue per capita'!I173/'Revenue per capita'!$F173,"")</f>
        <v/>
      </c>
      <c r="J173" s="2">
        <f>IFERROR('Revenue per capita'!J173/'Revenue per capita'!$F173,"")</f>
        <v>3.0934032292707355E-2</v>
      </c>
      <c r="K173" s="2">
        <f>IFERROR('Revenue per capita'!K173/'Revenue per capita'!$F173,"")</f>
        <v>0.56004341165136273</v>
      </c>
      <c r="L173" s="2">
        <f>IFERROR('Revenue per capita'!L173/'Revenue per capita'!$F173,"")</f>
        <v>0.10591213039715733</v>
      </c>
      <c r="M173" s="2">
        <f>IFERROR('Revenue per capita'!M173/'Revenue per capita'!$F173,"")</f>
        <v>9.7264869894273756E-2</v>
      </c>
      <c r="N173" s="2">
        <f>IFERROR('Revenue per capita'!N173/'Revenue per capita'!$F173,"")</f>
        <v>1.5639379385392258E-2</v>
      </c>
      <c r="O173" s="2">
        <f>IFERROR('Revenue per capita'!O173/'Revenue per capita'!$F173,"")</f>
        <v>6.7670395856152445E-3</v>
      </c>
      <c r="P173" s="2">
        <f>IFERROR('Revenue per capita'!P173/'Revenue per capita'!$F173,"")</f>
        <v>5.860492723579807E-2</v>
      </c>
      <c r="Q173" s="2">
        <f>IFERROR('Revenue per capita'!Q173/'Revenue per capita'!$F173,"")</f>
        <v>1.2898857358279361E-2</v>
      </c>
      <c r="R173" s="2">
        <f>IFERROR('Revenue per capita'!R173/'Revenue per capita'!$F173,"")</f>
        <v>1.7846769615230705E-2</v>
      </c>
      <c r="S173" s="2">
        <f>IFERROR('Revenue per capita'!S173/'Revenue per capita'!$F173,"")</f>
        <v>9.9906510321741727E-3</v>
      </c>
      <c r="T173" s="2">
        <f>IFERROR('Revenue per capita'!T173/'Revenue per capita'!$F173,"")</f>
        <v>1.2418798109529974E-3</v>
      </c>
      <c r="U173" s="2">
        <f>IFERROR('Revenue per capita'!U173/'Revenue per capita'!$F173,"")</f>
        <v>5.5851838912560847E-2</v>
      </c>
      <c r="V173" s="2">
        <f>IFERROR('Revenue per capita'!V173/'Revenue per capita'!$F173,"")</f>
        <v>1.7407885038888675E-3</v>
      </c>
      <c r="W173" s="2">
        <f>IFERROR('Revenue per capita'!W173/'Revenue per capita'!$F173,"")</f>
        <v>1.9002334122663091E-2</v>
      </c>
      <c r="X173" s="2">
        <f>IFERROR('Revenue per capita'!X173/'Revenue per capita'!$F173,"")</f>
        <v>5.5006064797526663E-3</v>
      </c>
      <c r="Y173" s="2" t="str">
        <f>IFERROR('Revenue per capita'!Y173/'Revenue per capita'!$F173,"")</f>
        <v/>
      </c>
      <c r="Z173" s="2" t="str">
        <f>IFERROR('Revenue per capita'!Z173/'Revenue per capita'!$F173,"")</f>
        <v/>
      </c>
    </row>
    <row r="174" spans="1:26" x14ac:dyDescent="0.45">
      <c r="A174" s="2" t="s">
        <v>660</v>
      </c>
      <c r="B174" s="2">
        <v>205559</v>
      </c>
      <c r="C174" s="2" t="s">
        <v>455</v>
      </c>
      <c r="D174" s="2">
        <v>30.226594899999998</v>
      </c>
      <c r="E174" s="2">
        <v>-93.217375799999999</v>
      </c>
      <c r="F174" s="2">
        <f>IF('Number of Firms per 1000 Capita'!F174=0,"",SUMIFS(allNAICS!$P:$P,allNAICS!$C:$C,'Percent of Revenue'!$A174,allNAICS!$E:$E,'Percent of Revenue'!F$1)/$B174)</f>
        <v>293.53279107214962</v>
      </c>
      <c r="G174" s="2">
        <f>IFERROR('Revenue per capita'!G174/'Revenue per capita'!$F174,"")</f>
        <v>4.6930782422161655E-4</v>
      </c>
      <c r="H174" s="2">
        <f>IFERROR('Revenue per capita'!H174/'Revenue per capita'!$F174,"")</f>
        <v>1.5120430319788771E-2</v>
      </c>
      <c r="I174" s="2" t="str">
        <f>IFERROR('Revenue per capita'!I174/'Revenue per capita'!$F174,"")</f>
        <v/>
      </c>
      <c r="J174" s="2">
        <f>IFERROR('Revenue per capita'!J174/'Revenue per capita'!$F174,"")</f>
        <v>1.4547244281247143E-2</v>
      </c>
      <c r="K174" s="2">
        <f>IFERROR('Revenue per capita'!K174/'Revenue per capita'!$F174,"")</f>
        <v>0.78066470406027155</v>
      </c>
      <c r="L174" s="2">
        <f>IFERROR('Revenue per capita'!L174/'Revenue per capita'!$F174,"")</f>
        <v>4.2438586437376712E-2</v>
      </c>
      <c r="M174" s="2">
        <f>IFERROR('Revenue per capita'!M174/'Revenue per capita'!$F174,"")</f>
        <v>6.0913529084651662E-2</v>
      </c>
      <c r="N174" s="2">
        <f>IFERROR('Revenue per capita'!N174/'Revenue per capita'!$F174,"")</f>
        <v>1.6064205757759197E-2</v>
      </c>
      <c r="O174" s="2">
        <f>IFERROR('Revenue per capita'!O174/'Revenue per capita'!$F174,"")</f>
        <v>4.1703915631116318E-3</v>
      </c>
      <c r="P174" s="2">
        <f>IFERROR('Revenue per capita'!P174/'Revenue per capita'!$F174,"")</f>
        <v>5.681011491849945E-3</v>
      </c>
      <c r="Q174" s="2">
        <f>IFERROR('Revenue per capita'!Q174/'Revenue per capita'!$F174,"")</f>
        <v>4.6896161898882429E-3</v>
      </c>
      <c r="R174" s="2">
        <f>IFERROR('Revenue per capita'!R174/'Revenue per capita'!$F174,"")</f>
        <v>7.7314119830619076E-3</v>
      </c>
      <c r="S174" s="2">
        <f>IFERROR('Revenue per capita'!S174/'Revenue per capita'!$F174,"")</f>
        <v>4.0498522219634923E-3</v>
      </c>
      <c r="T174" s="2">
        <f>IFERROR('Revenue per capita'!T174/'Revenue per capita'!$F174,"")</f>
        <v>7.9430798650531934E-4</v>
      </c>
      <c r="U174" s="2">
        <f>IFERROR('Revenue per capita'!U174/'Revenue per capita'!$F174,"")</f>
        <v>2.0165322985347692E-2</v>
      </c>
      <c r="V174" s="2">
        <f>IFERROR('Revenue per capita'!V174/'Revenue per capita'!$F174,"")</f>
        <v>7.946075871875434E-4</v>
      </c>
      <c r="W174" s="2">
        <f>IFERROR('Revenue per capita'!W174/'Revenue per capita'!$F174,"")</f>
        <v>1.8035328579558207E-2</v>
      </c>
      <c r="X174" s="2">
        <f>IFERROR('Revenue per capita'!X174/'Revenue per capita'!$F174,"")</f>
        <v>3.6701416462092103E-3</v>
      </c>
      <c r="Y174" s="2" t="str">
        <f>IFERROR('Revenue per capita'!Y174/'Revenue per capita'!$F174,"")</f>
        <v/>
      </c>
      <c r="Z174" s="2" t="str">
        <f>IFERROR('Revenue per capita'!Z174/'Revenue per capita'!$F174,"")</f>
        <v/>
      </c>
    </row>
    <row r="175" spans="1:26" x14ac:dyDescent="0.45">
      <c r="A175" s="2" t="s">
        <v>661</v>
      </c>
      <c r="B175" s="2">
        <v>204691</v>
      </c>
      <c r="C175" s="2" t="s">
        <v>595</v>
      </c>
      <c r="D175" s="2">
        <v>34.483901000000003</v>
      </c>
      <c r="E175" s="2">
        <v>-114.3224548</v>
      </c>
      <c r="F175" s="2">
        <f>IF('Number of Firms per 1000 Capita'!F175=0,"",SUMIFS(allNAICS!$P:$P,allNAICS!$C:$C,'Percent of Revenue'!$A175,allNAICS!$E:$E,'Percent of Revenue'!F$1)/$B175)</f>
        <v>38.915203892696795</v>
      </c>
      <c r="G175" s="2">
        <f>IFERROR('Revenue per capita'!G175/'Revenue per capita'!$F175,"")</f>
        <v>0</v>
      </c>
      <c r="H175" s="2">
        <f>IFERROR('Revenue per capita'!H175/'Revenue per capita'!$F175,"")</f>
        <v>4.4073028881370643E-2</v>
      </c>
      <c r="I175" s="2">
        <f>IFERROR('Revenue per capita'!I175/'Revenue per capita'!$F175,"")</f>
        <v>3.2169875875318651E-2</v>
      </c>
      <c r="J175" s="2">
        <f>IFERROR('Revenue per capita'!J175/'Revenue per capita'!$F175,"")</f>
        <v>5.5293159527295271E-2</v>
      </c>
      <c r="K175" s="2">
        <f>IFERROR('Revenue per capita'!K175/'Revenue per capita'!$F175,"")</f>
        <v>0.1002491687675654</v>
      </c>
      <c r="L175" s="2">
        <f>IFERROR('Revenue per capita'!L175/'Revenue per capita'!$F175,"")</f>
        <v>8.3931113967015969E-2</v>
      </c>
      <c r="M175" s="2">
        <f>IFERROR('Revenue per capita'!M175/'Revenue per capita'!$F175,"")</f>
        <v>0.38038517537522265</v>
      </c>
      <c r="N175" s="2">
        <f>IFERROR('Revenue per capita'!N175/'Revenue per capita'!$F175,"")</f>
        <v>2.6889452366286877E-2</v>
      </c>
      <c r="O175" s="2">
        <f>IFERROR('Revenue per capita'!O175/'Revenue per capita'!$F175,"")</f>
        <v>1.3503319403261022E-2</v>
      </c>
      <c r="P175" s="2">
        <f>IFERROR('Revenue per capita'!P175/'Revenue per capita'!$F175,"")</f>
        <v>1.6464255246887841E-2</v>
      </c>
      <c r="Q175" s="2">
        <f>IFERROR('Revenue per capita'!Q175/'Revenue per capita'!$F175,"")</f>
        <v>1.8652614676917111E-2</v>
      </c>
      <c r="R175" s="2">
        <f>IFERROR('Revenue per capita'!R175/'Revenue per capita'!$F175,"")</f>
        <v>1.348962881163655E-2</v>
      </c>
      <c r="S175" s="2">
        <f>IFERROR('Revenue per capita'!S175/'Revenue per capita'!$F175,"")</f>
        <v>2.2924707272542751E-2</v>
      </c>
      <c r="T175" s="2">
        <f>IFERROR('Revenue per capita'!T175/'Revenue per capita'!$F175,"")</f>
        <v>2.6351248833159668E-3</v>
      </c>
      <c r="U175" s="2">
        <f>IFERROR('Revenue per capita'!U175/'Revenue per capita'!$F175,"")</f>
        <v>0.13748255391581063</v>
      </c>
      <c r="V175" s="2">
        <f>IFERROR('Revenue per capita'!V175/'Revenue per capita'!$F175,"")</f>
        <v>3.5050426593810952E-3</v>
      </c>
      <c r="W175" s="2">
        <f>IFERROR('Revenue per capita'!W175/'Revenue per capita'!$F175,"")</f>
        <v>3.2955766075266603E-2</v>
      </c>
      <c r="X175" s="2">
        <f>IFERROR('Revenue per capita'!X175/'Revenue per capita'!$F175,"")</f>
        <v>1.5396012294904888E-2</v>
      </c>
      <c r="Y175" s="2" t="str">
        <f>IFERROR('Revenue per capita'!Y175/'Revenue per capita'!$F175,"")</f>
        <v/>
      </c>
      <c r="Z175" s="2" t="str">
        <f>IFERROR('Revenue per capita'!Z175/'Revenue per capita'!$F175,"")</f>
        <v/>
      </c>
    </row>
    <row r="176" spans="1:26" x14ac:dyDescent="0.45">
      <c r="A176" s="2" t="s">
        <v>662</v>
      </c>
      <c r="B176" s="2">
        <v>652256</v>
      </c>
      <c r="C176" s="2" t="s">
        <v>526</v>
      </c>
      <c r="D176" s="2">
        <v>28.039465400000001</v>
      </c>
      <c r="E176" s="2">
        <v>-81.949804200000003</v>
      </c>
      <c r="F176" s="2">
        <f>IF('Number of Firms per 1000 Capita'!F176=0,"",SUMIFS(allNAICS!$P:$P,allNAICS!$C:$C,'Percent of Revenue'!$A176,allNAICS!$E:$E,'Percent of Revenue'!F$1)/$B176)</f>
        <v>73.431922435362807</v>
      </c>
      <c r="G176" s="2">
        <f>IFERROR('Revenue per capita'!G176/'Revenue per capita'!$F176,"")</f>
        <v>3.6990801019927307E-3</v>
      </c>
      <c r="H176" s="2">
        <f>IFERROR('Revenue per capita'!H176/'Revenue per capita'!$F176,"")</f>
        <v>2.9221753600021636E-2</v>
      </c>
      <c r="I176" s="2">
        <f>IFERROR('Revenue per capita'!I176/'Revenue per capita'!$F176,"")</f>
        <v>1.0213533241069463E-2</v>
      </c>
      <c r="J176" s="2">
        <f>IFERROR('Revenue per capita'!J176/'Revenue per capita'!$F176,"")</f>
        <v>3.731324991447086E-2</v>
      </c>
      <c r="K176" s="2">
        <f>IFERROR('Revenue per capita'!K176/'Revenue per capita'!$F176,"")</f>
        <v>0.20770469126395244</v>
      </c>
      <c r="L176" s="2">
        <f>IFERROR('Revenue per capita'!L176/'Revenue per capita'!$F176,"")</f>
        <v>0.25669635782657413</v>
      </c>
      <c r="M176" s="2">
        <f>IFERROR('Revenue per capita'!M176/'Revenue per capita'!$F176,"")</f>
        <v>0.13643571873553764</v>
      </c>
      <c r="N176" s="2">
        <f>IFERROR('Revenue per capita'!N176/'Revenue per capita'!$F176,"")</f>
        <v>4.144190693987939E-2</v>
      </c>
      <c r="O176" s="2">
        <f>IFERROR('Revenue per capita'!O176/'Revenue per capita'!$F176,"")</f>
        <v>8.6862646166288495E-3</v>
      </c>
      <c r="P176" s="2">
        <f>IFERROR('Revenue per capita'!P176/'Revenue per capita'!$F176,"")</f>
        <v>0.11057957244913463</v>
      </c>
      <c r="Q176" s="2">
        <f>IFERROR('Revenue per capita'!Q176/'Revenue per capita'!$F176,"")</f>
        <v>1.29795701775444E-2</v>
      </c>
      <c r="R176" s="2">
        <f>IFERROR('Revenue per capita'!R176/'Revenue per capita'!$F176,"")</f>
        <v>1.9139546669925948E-2</v>
      </c>
      <c r="S176" s="2">
        <f>IFERROR('Revenue per capita'!S176/'Revenue per capita'!$F176,"")</f>
        <v>1.8117811267680556E-2</v>
      </c>
      <c r="T176" s="2">
        <f>IFERROR('Revenue per capita'!T176/'Revenue per capita'!$F176,"")</f>
        <v>4.6713958892818557E-3</v>
      </c>
      <c r="U176" s="2">
        <f>IFERROR('Revenue per capita'!U176/'Revenue per capita'!$F176,"")</f>
        <v>7.020560522408964E-2</v>
      </c>
      <c r="V176" s="2">
        <f>IFERROR('Revenue per capita'!V176/'Revenue per capita'!$F176,"")</f>
        <v>4.5742687034869443E-3</v>
      </c>
      <c r="W176" s="2">
        <f>IFERROR('Revenue per capita'!W176/'Revenue per capita'!$F176,"")</f>
        <v>1.5928357384282204E-2</v>
      </c>
      <c r="X176" s="2">
        <f>IFERROR('Revenue per capita'!X176/'Revenue per capita'!$F176,"")</f>
        <v>7.1144410879564312E-3</v>
      </c>
      <c r="Y176" s="2">
        <f>IFERROR('Revenue per capita'!Y176/'Revenue per capita'!$F176,"")</f>
        <v>5.276874906490028E-3</v>
      </c>
      <c r="Z176" s="2" t="str">
        <f>IFERROR('Revenue per capita'!Z176/'Revenue per capita'!$F176,"")</f>
        <v/>
      </c>
    </row>
    <row r="177" spans="1:26" x14ac:dyDescent="0.45">
      <c r="A177" s="2" t="s">
        <v>663</v>
      </c>
      <c r="B177" s="2">
        <v>536494</v>
      </c>
      <c r="C177" s="2" t="s">
        <v>459</v>
      </c>
      <c r="D177" s="2">
        <v>40.037875499999998</v>
      </c>
      <c r="E177" s="2">
        <v>-76.305514400000007</v>
      </c>
      <c r="F177" s="2">
        <f>IF('Number of Firms per 1000 Capita'!F177=0,"",SUMIFS(allNAICS!$P:$P,allNAICS!$C:$C,'Percent of Revenue'!$A177,allNAICS!$E:$E,'Percent of Revenue'!F$1)/$B177)</f>
        <v>94.996917020507226</v>
      </c>
      <c r="G177" s="2">
        <f>IFERROR('Revenue per capita'!G177/'Revenue per capita'!$F177,"")</f>
        <v>1.1179444651877432E-3</v>
      </c>
      <c r="H177" s="2" t="str">
        <f>IFERROR('Revenue per capita'!H177/'Revenue per capita'!$F177,"")</f>
        <v/>
      </c>
      <c r="I177" s="2" t="str">
        <f>IFERROR('Revenue per capita'!I177/'Revenue per capita'!$F177,"")</f>
        <v/>
      </c>
      <c r="J177" s="2">
        <f>IFERROR('Revenue per capita'!J177/'Revenue per capita'!$F177,"")</f>
        <v>7.3854374215625129E-2</v>
      </c>
      <c r="K177" s="2">
        <f>IFERROR('Revenue per capita'!K177/'Revenue per capita'!$F177,"")</f>
        <v>0.26878200752889192</v>
      </c>
      <c r="L177" s="2">
        <f>IFERROR('Revenue per capita'!L177/'Revenue per capita'!$F177,"")</f>
        <v>0.26310179114790272</v>
      </c>
      <c r="M177" s="2">
        <f>IFERROR('Revenue per capita'!M177/'Revenue per capita'!$F177,"")</f>
        <v>0.13923068669809918</v>
      </c>
      <c r="N177" s="2">
        <f>IFERROR('Revenue per capita'!N177/'Revenue per capita'!$F177,"")</f>
        <v>2.6722366788511833E-2</v>
      </c>
      <c r="O177" s="2">
        <f>IFERROR('Revenue per capita'!O177/'Revenue per capita'!$F177,"")</f>
        <v>1.1456559227094208E-2</v>
      </c>
      <c r="P177" s="2">
        <f>IFERROR('Revenue per capita'!P177/'Revenue per capita'!$F177,"")</f>
        <v>3.7514617833368367E-2</v>
      </c>
      <c r="Q177" s="2">
        <f>IFERROR('Revenue per capita'!Q177/'Revenue per capita'!$F177,"")</f>
        <v>1.3038456178930718E-2</v>
      </c>
      <c r="R177" s="2">
        <f>IFERROR('Revenue per capita'!R177/'Revenue per capita'!$F177,"")</f>
        <v>2.7554402213643872E-2</v>
      </c>
      <c r="S177" s="2">
        <f>IFERROR('Revenue per capita'!S177/'Revenue per capita'!$F177,"")</f>
        <v>1.4752349154720505E-2</v>
      </c>
      <c r="T177" s="2">
        <f>IFERROR('Revenue per capita'!T177/'Revenue per capita'!$F177,"")</f>
        <v>6.0953744099136418E-3</v>
      </c>
      <c r="U177" s="2">
        <f>IFERROR('Revenue per capita'!U177/'Revenue per capita'!$F177,"")</f>
        <v>6.3824731730778933E-2</v>
      </c>
      <c r="V177" s="2">
        <f>IFERROR('Revenue per capita'!V177/'Revenue per capita'!$F177,"")</f>
        <v>3.3593867542592725E-3</v>
      </c>
      <c r="W177" s="2">
        <f>IFERROR('Revenue per capita'!W177/'Revenue per capita'!$F177,"")</f>
        <v>2.2251339915769577E-2</v>
      </c>
      <c r="X177" s="2">
        <f>IFERROR('Revenue per capita'!X177/'Revenue per capita'!$F177,"")</f>
        <v>1.1922250843868425E-2</v>
      </c>
      <c r="Y177" s="2">
        <f>IFERROR('Revenue per capita'!Y177/'Revenue per capita'!$F177,"")</f>
        <v>1.5421360893433832E-2</v>
      </c>
      <c r="Z177" s="2" t="str">
        <f>IFERROR('Revenue per capita'!Z177/'Revenue per capita'!$F177,"")</f>
        <v/>
      </c>
    </row>
    <row r="178" spans="1:26" x14ac:dyDescent="0.45">
      <c r="A178" s="2" t="s">
        <v>664</v>
      </c>
      <c r="B178" s="2">
        <v>472092</v>
      </c>
      <c r="C178" s="2" t="s">
        <v>466</v>
      </c>
      <c r="D178" s="2">
        <v>42.732534999999999</v>
      </c>
      <c r="E178" s="2">
        <v>-84.555534699999995</v>
      </c>
      <c r="F178" s="2">
        <f>IF('Number of Firms per 1000 Capita'!F178=0,"",SUMIFS(allNAICS!$P:$P,allNAICS!$C:$C,'Percent of Revenue'!$A178,allNAICS!$E:$E,'Percent of Revenue'!F$1)/$B178)</f>
        <v>140.80721554273319</v>
      </c>
      <c r="G178" s="2">
        <f>IFERROR('Revenue per capita'!G178/'Revenue per capita'!$F178,"")</f>
        <v>1.0610624820058506E-3</v>
      </c>
      <c r="H178" s="2">
        <f>IFERROR('Revenue per capita'!H178/'Revenue per capita'!$F178,"")</f>
        <v>2.5220768602659903E-4</v>
      </c>
      <c r="I178" s="2">
        <f>IFERROR('Revenue per capita'!I178/'Revenue per capita'!$F178,"")</f>
        <v>2.3494654084634733E-3</v>
      </c>
      <c r="J178" s="2">
        <f>IFERROR('Revenue per capita'!J178/'Revenue per capita'!$F178,"")</f>
        <v>3.3177789464395126E-2</v>
      </c>
      <c r="K178" s="2">
        <f>IFERROR('Revenue per capita'!K178/'Revenue per capita'!$F178,"")</f>
        <v>0.26145861581020413</v>
      </c>
      <c r="L178" s="2">
        <f>IFERROR('Revenue per capita'!L178/'Revenue per capita'!$F178,"")</f>
        <v>0.12830302182567557</v>
      </c>
      <c r="M178" s="2">
        <f>IFERROR('Revenue per capita'!M178/'Revenue per capita'!$F178,"")</f>
        <v>8.3767582365855228E-2</v>
      </c>
      <c r="N178" s="2">
        <f>IFERROR('Revenue per capita'!N178/'Revenue per capita'!$F178,"")</f>
        <v>1.053020118215226E-2</v>
      </c>
      <c r="O178" s="2">
        <f>IFERROR('Revenue per capita'!O178/'Revenue per capita'!$F178,"")</f>
        <v>1.1570352916554356E-2</v>
      </c>
      <c r="P178" s="2">
        <f>IFERROR('Revenue per capita'!P178/'Revenue per capita'!$F178,"")</f>
        <v>0.35246432558762136</v>
      </c>
      <c r="Q178" s="2">
        <f>IFERROR('Revenue per capita'!Q178/'Revenue per capita'!$F178,"")</f>
        <v>1.197283215496507E-2</v>
      </c>
      <c r="R178" s="2">
        <f>IFERROR('Revenue per capita'!R178/'Revenue per capita'!$F178,"")</f>
        <v>2.0264515240580261E-2</v>
      </c>
      <c r="S178" s="2">
        <f>IFERROR('Revenue per capita'!S178/'Revenue per capita'!$F178,"")</f>
        <v>1.047353155177575E-2</v>
      </c>
      <c r="T178" s="2">
        <f>IFERROR('Revenue per capita'!T178/'Revenue per capita'!$F178,"")</f>
        <v>3.5510210357006041E-3</v>
      </c>
      <c r="U178" s="2">
        <f>IFERROR('Revenue per capita'!U178/'Revenue per capita'!$F178,"")</f>
        <v>4.329555247654409E-2</v>
      </c>
      <c r="V178" s="2">
        <f>IFERROR('Revenue per capita'!V178/'Revenue per capita'!$F178,"")</f>
        <v>2.6131063090072343E-3</v>
      </c>
      <c r="W178" s="2">
        <f>IFERROR('Revenue per capita'!W178/'Revenue per capita'!$F178,"")</f>
        <v>1.0844193357681468E-2</v>
      </c>
      <c r="X178" s="2">
        <f>IFERROR('Revenue per capita'!X178/'Revenue per capita'!$F178,"")</f>
        <v>6.4016674200051841E-3</v>
      </c>
      <c r="Y178" s="2">
        <f>IFERROR('Revenue per capita'!Y178/'Revenue per capita'!$F178,"")</f>
        <v>5.6489557247865214E-3</v>
      </c>
      <c r="Z178" s="2" t="str">
        <f>IFERROR('Revenue per capita'!Z178/'Revenue per capita'!$F178,"")</f>
        <v/>
      </c>
    </row>
    <row r="179" spans="1:26" x14ac:dyDescent="0.45">
      <c r="A179" s="2" t="s">
        <v>665</v>
      </c>
      <c r="B179" s="2">
        <v>269624</v>
      </c>
      <c r="C179" s="2" t="s">
        <v>445</v>
      </c>
      <c r="D179" s="2">
        <v>27.530567099999999</v>
      </c>
      <c r="E179" s="2">
        <v>-99.480324100000004</v>
      </c>
      <c r="F179" s="2">
        <f>IF('Number of Firms per 1000 Capita'!F179=0,"",SUMIFS(allNAICS!$P:$P,allNAICS!$C:$C,'Percent of Revenue'!$A179,allNAICS!$E:$E,'Percent of Revenue'!F$1)/$B179)</f>
        <v>47.951124528973679</v>
      </c>
      <c r="G179" s="2">
        <f>IFERROR('Revenue per capita'!G179/'Revenue per capita'!$F179,"")</f>
        <v>0</v>
      </c>
      <c r="H179" s="2">
        <f>IFERROR('Revenue per capita'!H179/'Revenue per capita'!$F179,"")</f>
        <v>1.5422565106229394E-2</v>
      </c>
      <c r="I179" s="2">
        <f>IFERROR('Revenue per capita'!I179/'Revenue per capita'!$F179,"")</f>
        <v>7.456886702228961E-3</v>
      </c>
      <c r="J179" s="2">
        <f>IFERROR('Revenue per capita'!J179/'Revenue per capita'!$F179,"")</f>
        <v>3.7941969678012624E-2</v>
      </c>
      <c r="K179" s="2">
        <f>IFERROR('Revenue per capita'!K179/'Revenue per capita'!$F179,"")</f>
        <v>3.8232005527331629E-2</v>
      </c>
      <c r="L179" s="2">
        <f>IFERROR('Revenue per capita'!L179/'Revenue per capita'!$F179,"")</f>
        <v>0.19111578487998235</v>
      </c>
      <c r="M179" s="2">
        <f>IFERROR('Revenue per capita'!M179/'Revenue per capita'!$F179,"")</f>
        <v>0.23877038754593352</v>
      </c>
      <c r="N179" s="2">
        <f>IFERROR('Revenue per capita'!N179/'Revenue per capita'!$F179,"")</f>
        <v>0.23698283745766208</v>
      </c>
      <c r="O179" s="2">
        <f>IFERROR('Revenue per capita'!O179/'Revenue per capita'!$F179,"")</f>
        <v>1.5078692640812083E-2</v>
      </c>
      <c r="P179" s="2">
        <f>IFERROR('Revenue per capita'!P179/'Revenue per capita'!$F179,"")</f>
        <v>5.9989213647637672E-2</v>
      </c>
      <c r="Q179" s="2">
        <f>IFERROR('Revenue per capita'!Q179/'Revenue per capita'!$F179,"")</f>
        <v>2.1396923019347716E-2</v>
      </c>
      <c r="R179" s="2">
        <f>IFERROR('Revenue per capita'!R179/'Revenue per capita'!$F179,"")</f>
        <v>1.5241391810523018E-2</v>
      </c>
      <c r="S179" s="2">
        <f>IFERROR('Revenue per capita'!S179/'Revenue per capita'!$F179,"")</f>
        <v>1.883116028453008E-2</v>
      </c>
      <c r="T179" s="2">
        <f>IFERROR('Revenue per capita'!T179/'Revenue per capita'!$F179,"")</f>
        <v>3.8120922907075774E-3</v>
      </c>
      <c r="U179" s="2">
        <f>IFERROR('Revenue per capita'!U179/'Revenue per capita'!$F179,"")</f>
        <v>6.9257436866458383E-2</v>
      </c>
      <c r="V179" s="2">
        <f>IFERROR('Revenue per capita'!V179/'Revenue per capita'!$F179,"")</f>
        <v>3.479795887072821E-3</v>
      </c>
      <c r="W179" s="2">
        <f>IFERROR('Revenue per capita'!W179/'Revenue per capita'!$F179,"")</f>
        <v>2.6990856655529857E-2</v>
      </c>
      <c r="X179" s="2">
        <f>IFERROR('Revenue per capita'!X179/'Revenue per capita'!$F179,"")</f>
        <v>0</v>
      </c>
      <c r="Y179" s="2" t="str">
        <f>IFERROR('Revenue per capita'!Y179/'Revenue per capita'!$F179,"")</f>
        <v/>
      </c>
      <c r="Z179" s="2" t="str">
        <f>IFERROR('Revenue per capita'!Z179/'Revenue per capita'!$F179,"")</f>
        <v/>
      </c>
    </row>
    <row r="180" spans="1:26" x14ac:dyDescent="0.45">
      <c r="A180" s="2" t="s">
        <v>666</v>
      </c>
      <c r="B180" s="2">
        <v>213849</v>
      </c>
      <c r="C180" s="2" t="s">
        <v>453</v>
      </c>
      <c r="D180" s="2">
        <v>32.319939599999998</v>
      </c>
      <c r="E180" s="2">
        <v>-106.7636538</v>
      </c>
      <c r="F180" s="2">
        <f>IF('Number of Firms per 1000 Capita'!F180=0,"",SUMIFS(allNAICS!$P:$P,allNAICS!$C:$C,'Percent of Revenue'!$A180,allNAICS!$E:$E,'Percent of Revenue'!F$1)/$B180)</f>
        <v>36.599806405454316</v>
      </c>
      <c r="G180" s="2">
        <f>IFERROR('Revenue per capita'!G180/'Revenue per capita'!$F180,"")</f>
        <v>2.5004720226570873E-3</v>
      </c>
      <c r="H180" s="2" t="str">
        <f>IFERROR('Revenue per capita'!H180/'Revenue per capita'!$F180,"")</f>
        <v/>
      </c>
      <c r="I180" s="2">
        <f>IFERROR('Revenue per capita'!I180/'Revenue per capita'!$F180,"")</f>
        <v>1.78265196729443E-2</v>
      </c>
      <c r="J180" s="2">
        <f>IFERROR('Revenue per capita'!J180/'Revenue per capita'!$F180,"")</f>
        <v>6.162548602332911E-2</v>
      </c>
      <c r="K180" s="2">
        <f>IFERROR('Revenue per capita'!K180/'Revenue per capita'!$F180,"")</f>
        <v>0.13097191865209526</v>
      </c>
      <c r="L180" s="2">
        <f>IFERROR('Revenue per capita'!L180/'Revenue per capita'!$F180,"")</f>
        <v>0.14404249803990588</v>
      </c>
      <c r="M180" s="2">
        <f>IFERROR('Revenue per capita'!M180/'Revenue per capita'!$F180,"")</f>
        <v>0.23914901515272727</v>
      </c>
      <c r="N180" s="2">
        <f>IFERROR('Revenue per capita'!N180/'Revenue per capita'!$F180,"")</f>
        <v>2.1344512536601756E-2</v>
      </c>
      <c r="O180" s="2">
        <f>IFERROR('Revenue per capita'!O180/'Revenue per capita'!$F180,"")</f>
        <v>1.7240507544362127E-2</v>
      </c>
      <c r="P180" s="2">
        <f>IFERROR('Revenue per capita'!P180/'Revenue per capita'!$F180,"")</f>
        <v>3.3337408195593381E-2</v>
      </c>
      <c r="Q180" s="2">
        <f>IFERROR('Revenue per capita'!Q180/'Revenue per capita'!$F180,"")</f>
        <v>2.8840296334224039E-2</v>
      </c>
      <c r="R180" s="2">
        <f>IFERROR('Revenue per capita'!R180/'Revenue per capita'!$F180,"")</f>
        <v>8.5186680960686101E-2</v>
      </c>
      <c r="S180" s="2">
        <f>IFERROR('Revenue per capita'!S180/'Revenue per capita'!$F180,"")</f>
        <v>2.0960878122149862E-2</v>
      </c>
      <c r="T180" s="2">
        <f>IFERROR('Revenue per capita'!T180/'Revenue per capita'!$F180,"")</f>
        <v>2.9245563787061776E-3</v>
      </c>
      <c r="U180" s="2">
        <f>IFERROR('Revenue per capita'!U180/'Revenue per capita'!$F180,"")</f>
        <v>0.13111810166888008</v>
      </c>
      <c r="V180" s="2">
        <f>IFERROR('Revenue per capita'!V180/'Revenue per capita'!$F180,"")</f>
        <v>1.8641918812102979E-2</v>
      </c>
      <c r="W180" s="2">
        <f>IFERROR('Revenue per capita'!W180/'Revenue per capita'!$F180,"")</f>
        <v>3.3459654063395038E-2</v>
      </c>
      <c r="X180" s="2">
        <f>IFERROR('Revenue per capita'!X180/'Revenue per capita'!$F180,"")</f>
        <v>1.082957581963934E-2</v>
      </c>
      <c r="Y180" s="2" t="str">
        <f>IFERROR('Revenue per capita'!Y180/'Revenue per capita'!$F180,"")</f>
        <v/>
      </c>
      <c r="Z180" s="2" t="str">
        <f>IFERROR('Revenue per capita'!Z180/'Revenue per capita'!$F180,"")</f>
        <v/>
      </c>
    </row>
    <row r="181" spans="1:26" x14ac:dyDescent="0.45">
      <c r="A181" s="2" t="s">
        <v>667</v>
      </c>
      <c r="B181" s="2">
        <v>2112436</v>
      </c>
      <c r="C181" s="2" t="s">
        <v>529</v>
      </c>
      <c r="D181" s="2">
        <v>36.169941199999997</v>
      </c>
      <c r="E181" s="2">
        <v>-115.1398296</v>
      </c>
      <c r="F181" s="2">
        <f>IF('Number of Firms per 1000 Capita'!F181=0,"",SUMIFS(allNAICS!$P:$P,allNAICS!$C:$C,'Percent of Revenue'!$A181,allNAICS!$E:$E,'Percent of Revenue'!F$1)/$B181)</f>
        <v>67.881408951561141</v>
      </c>
      <c r="G181" s="2">
        <f>IFERROR('Revenue per capita'!G181/'Revenue per capita'!$F181,"")</f>
        <v>2.064498591968703E-4</v>
      </c>
      <c r="H181" s="2">
        <f>IFERROR('Revenue per capita'!H181/'Revenue per capita'!$F181,"")</f>
        <v>0</v>
      </c>
      <c r="I181" s="2">
        <f>IFERROR('Revenue per capita'!I181/'Revenue per capita'!$F181,"")</f>
        <v>1.7697413578860989E-2</v>
      </c>
      <c r="J181" s="2">
        <f>IFERROR('Revenue per capita'!J181/'Revenue per capita'!$F181,"")</f>
        <v>7.1130160531335945E-2</v>
      </c>
      <c r="K181" s="2">
        <f>IFERROR('Revenue per capita'!K181/'Revenue per capita'!$F181,"")</f>
        <v>4.0030432341867012E-2</v>
      </c>
      <c r="L181" s="2">
        <f>IFERROR('Revenue per capita'!L181/'Revenue per capita'!$F181,"")</f>
        <v>0.12191383275454348</v>
      </c>
      <c r="M181" s="2">
        <f>IFERROR('Revenue per capita'!M181/'Revenue per capita'!$F181,"")</f>
        <v>0.20007655180314662</v>
      </c>
      <c r="N181" s="2">
        <f>IFERROR('Revenue per capita'!N181/'Revenue per capita'!$F181,"")</f>
        <v>3.4987927671802359E-2</v>
      </c>
      <c r="O181" s="2">
        <f>IFERROR('Revenue per capita'!O181/'Revenue per capita'!$F181,"")</f>
        <v>2.6871015514228998E-2</v>
      </c>
      <c r="P181" s="2">
        <f>IFERROR('Revenue per capita'!P181/'Revenue per capita'!$F181,"")</f>
        <v>6.9919188031796767E-2</v>
      </c>
      <c r="Q181" s="2">
        <f>IFERROR('Revenue per capita'!Q181/'Revenue per capita'!$F181,"")</f>
        <v>3.5718142009874158E-2</v>
      </c>
      <c r="R181" s="2">
        <f>IFERROR('Revenue per capita'!R181/'Revenue per capita'!$F181,"")</f>
        <v>5.4033593487598855E-2</v>
      </c>
      <c r="S181" s="2">
        <f>IFERROR('Revenue per capita'!S181/'Revenue per capita'!$F181,"")</f>
        <v>4.3085611177400507E-2</v>
      </c>
      <c r="T181" s="2">
        <f>IFERROR('Revenue per capita'!T181/'Revenue per capita'!$F181,"")</f>
        <v>4.5828798855323104E-3</v>
      </c>
      <c r="U181" s="2">
        <f>IFERROR('Revenue per capita'!U181/'Revenue per capita'!$F181,"")</f>
        <v>6.3030069955733639E-2</v>
      </c>
      <c r="V181" s="2">
        <f>IFERROR('Revenue per capita'!V181/'Revenue per capita'!$F181,"")</f>
        <v>2.376888137107824E-2</v>
      </c>
      <c r="W181" s="2">
        <f>IFERROR('Revenue per capita'!W181/'Revenue per capita'!$F181,"")</f>
        <v>0.17177690884488689</v>
      </c>
      <c r="X181" s="2">
        <f>IFERROR('Revenue per capita'!X181/'Revenue per capita'!$F181,"")</f>
        <v>1.281408251770871E-2</v>
      </c>
      <c r="Y181" s="2">
        <f>IFERROR('Revenue per capita'!Y181/'Revenue per capita'!$F181,"")</f>
        <v>8.3111173563143181E-3</v>
      </c>
      <c r="Z181" s="2">
        <f>IFERROR('Revenue per capita'!Z181/'Revenue per capita'!$F181,"")</f>
        <v>4.5741307093432973E-5</v>
      </c>
    </row>
    <row r="182" spans="1:26" x14ac:dyDescent="0.45">
      <c r="A182" s="2" t="s">
        <v>668</v>
      </c>
      <c r="B182" s="2">
        <v>117806</v>
      </c>
      <c r="C182" s="2" t="s">
        <v>669</v>
      </c>
      <c r="D182" s="2">
        <v>38.971668899999997</v>
      </c>
      <c r="E182" s="2">
        <v>-95.235250100000002</v>
      </c>
      <c r="F182" s="2">
        <f>IF('Number of Firms per 1000 Capita'!F182=0,"",SUMIFS(allNAICS!$P:$P,allNAICS!$C:$C,'Percent of Revenue'!$A182,allNAICS!$E:$E,'Percent of Revenue'!F$1)/$B182)</f>
        <v>46.833684192655724</v>
      </c>
      <c r="G182" s="2">
        <f>IFERROR('Revenue per capita'!G182/'Revenue per capita'!$F182,"")</f>
        <v>0</v>
      </c>
      <c r="H182" s="2">
        <f>IFERROR('Revenue per capita'!H182/'Revenue per capita'!$F182,"")</f>
        <v>2.9173811037203042E-3</v>
      </c>
      <c r="I182" s="2" t="str">
        <f>IFERROR('Revenue per capita'!I182/'Revenue per capita'!$F182,"")</f>
        <v/>
      </c>
      <c r="J182" s="2">
        <f>IFERROR('Revenue per capita'!J182/'Revenue per capita'!$F182,"")</f>
        <v>5.0396111309887408E-2</v>
      </c>
      <c r="K182" s="2">
        <f>IFERROR('Revenue per capita'!K182/'Revenue per capita'!$F182,"")</f>
        <v>0.23017444215716132</v>
      </c>
      <c r="L182" s="2">
        <f>IFERROR('Revenue per capita'!L182/'Revenue per capita'!$F182,"")</f>
        <v>7.3271487832450244E-2</v>
      </c>
      <c r="M182" s="2">
        <f>IFERROR('Revenue per capita'!M182/'Revenue per capita'!$F182,"")</f>
        <v>0.23114458729222512</v>
      </c>
      <c r="N182" s="2">
        <f>IFERROR('Revenue per capita'!N182/'Revenue per capita'!$F182,"")</f>
        <v>1.7809897357593474E-2</v>
      </c>
      <c r="O182" s="2">
        <f>IFERROR('Revenue per capita'!O182/'Revenue per capita'!$F182,"")</f>
        <v>7.9873280423379753E-2</v>
      </c>
      <c r="P182" s="2">
        <f>IFERROR('Revenue per capita'!P182/'Revenue per capita'!$F182,"")</f>
        <v>5.2220014199260457E-2</v>
      </c>
      <c r="Q182" s="2">
        <f>IFERROR('Revenue per capita'!Q182/'Revenue per capita'!$F182,"")</f>
        <v>4.0032565940021463E-2</v>
      </c>
      <c r="R182" s="2">
        <f>IFERROR('Revenue per capita'!R182/'Revenue per capita'!$F182,"")</f>
        <v>4.2184981597653333E-2</v>
      </c>
      <c r="S182" s="2">
        <f>IFERROR('Revenue per capita'!S182/'Revenue per capita'!$F182,"")</f>
        <v>1.9518163752539404E-2</v>
      </c>
      <c r="T182" s="2">
        <f>IFERROR('Revenue per capita'!T182/'Revenue per capita'!$F182,"")</f>
        <v>1.1130012588609281E-2</v>
      </c>
      <c r="U182" s="2">
        <f>IFERROR('Revenue per capita'!U182/'Revenue per capita'!$F182,"")</f>
        <v>6.4576036439011705E-2</v>
      </c>
      <c r="V182" s="2">
        <f>IFERROR('Revenue per capita'!V182/'Revenue per capita'!$F182,"")</f>
        <v>1.7628746031096456E-2</v>
      </c>
      <c r="W182" s="2">
        <f>IFERROR('Revenue per capita'!W182/'Revenue per capita'!$F182,"")</f>
        <v>5.4455215074493565E-2</v>
      </c>
      <c r="X182" s="2">
        <f>IFERROR('Revenue per capita'!X182/'Revenue per capita'!$F182,"")</f>
        <v>1.2667076900896898E-2</v>
      </c>
      <c r="Y182" s="2" t="str">
        <f>IFERROR('Revenue per capita'!Y182/'Revenue per capita'!$F182,"")</f>
        <v/>
      </c>
      <c r="Z182" s="2" t="str">
        <f>IFERROR('Revenue per capita'!Z182/'Revenue per capita'!$F182,"")</f>
        <v/>
      </c>
    </row>
    <row r="183" spans="1:26" x14ac:dyDescent="0.45">
      <c r="A183" s="2" t="s">
        <v>670</v>
      </c>
      <c r="B183" s="2">
        <v>129066</v>
      </c>
      <c r="C183" s="2" t="s">
        <v>602</v>
      </c>
      <c r="D183" s="2">
        <v>34.603566899999997</v>
      </c>
      <c r="E183" s="2">
        <v>-98.395929100000004</v>
      </c>
      <c r="F183" s="2">
        <f>IF('Number of Firms per 1000 Capita'!F183=0,"",SUMIFS(allNAICS!$P:$P,allNAICS!$C:$C,'Percent of Revenue'!$A183,allNAICS!$E:$E,'Percent of Revenue'!F$1)/$B183)</f>
        <v>42.439589047464089</v>
      </c>
      <c r="G183" s="2">
        <f>IFERROR('Revenue per capita'!G183/'Revenue per capita'!$F183,"")</f>
        <v>6.3955775501332716E-4</v>
      </c>
      <c r="H183" s="2">
        <f>IFERROR('Revenue per capita'!H183/'Revenue per capita'!$F183,"")</f>
        <v>5.7595874983921861E-3</v>
      </c>
      <c r="I183" s="2" t="str">
        <f>IFERROR('Revenue per capita'!I183/'Revenue per capita'!$F183,"")</f>
        <v/>
      </c>
      <c r="J183" s="2">
        <f>IFERROR('Revenue per capita'!J183/'Revenue per capita'!$F183,"")</f>
        <v>3.7839812000814939E-2</v>
      </c>
      <c r="K183" s="2">
        <f>IFERROR('Revenue per capita'!K183/'Revenue per capita'!$F183,"")</f>
        <v>0.27212356270848764</v>
      </c>
      <c r="L183" s="2">
        <f>IFERROR('Revenue per capita'!L183/'Revenue per capita'!$F183,"")</f>
        <v>0.13921628825540247</v>
      </c>
      <c r="M183" s="2">
        <f>IFERROR('Revenue per capita'!M183/'Revenue per capita'!$F183,"")</f>
        <v>0.24479232680913071</v>
      </c>
      <c r="N183" s="2">
        <f>IFERROR('Revenue per capita'!N183/'Revenue per capita'!$F183,"")</f>
        <v>1.8174256016509075E-2</v>
      </c>
      <c r="O183" s="2">
        <f>IFERROR('Revenue per capita'!O183/'Revenue per capita'!$F183,"")</f>
        <v>2.1160986976944188E-2</v>
      </c>
      <c r="P183" s="2">
        <f>IFERROR('Revenue per capita'!P183/'Revenue per capita'!$F183,"")</f>
        <v>4.0857150099848749E-2</v>
      </c>
      <c r="Q183" s="2">
        <f>IFERROR('Revenue per capita'!Q183/'Revenue per capita'!$F183,"")</f>
        <v>2.9700003098268632E-2</v>
      </c>
      <c r="R183" s="2">
        <f>IFERROR('Revenue per capita'!R183/'Revenue per capita'!$F183,"")</f>
        <v>2.3098813175340412E-2</v>
      </c>
      <c r="S183" s="2">
        <f>IFERROR('Revenue per capita'!S183/'Revenue per capita'!$F183,"")</f>
        <v>1.8083561243851579E-2</v>
      </c>
      <c r="T183" s="2">
        <f>IFERROR('Revenue per capita'!T183/'Revenue per capita'!$F183,"")</f>
        <v>5.4938874915384404E-3</v>
      </c>
      <c r="U183" s="2">
        <f>IFERROR('Revenue per capita'!U183/'Revenue per capita'!$F183,"")</f>
        <v>8.6838085420205033E-2</v>
      </c>
      <c r="V183" s="2">
        <f>IFERROR('Revenue per capita'!V183/'Revenue per capita'!$F183,"")</f>
        <v>2.0119968716875518E-3</v>
      </c>
      <c r="W183" s="2">
        <f>IFERROR('Revenue per capita'!W183/'Revenue per capita'!$F183,"")</f>
        <v>4.0178347608840766E-2</v>
      </c>
      <c r="X183" s="2">
        <f>IFERROR('Revenue per capita'!X183/'Revenue per capita'!$F183,"")</f>
        <v>1.4031776969724283E-2</v>
      </c>
      <c r="Y183" s="2" t="str">
        <f>IFERROR('Revenue per capita'!Y183/'Revenue per capita'!$F183,"")</f>
        <v/>
      </c>
      <c r="Z183" s="2" t="str">
        <f>IFERROR('Revenue per capita'!Z183/'Revenue per capita'!$F183,"")</f>
        <v/>
      </c>
    </row>
    <row r="184" spans="1:26" x14ac:dyDescent="0.45">
      <c r="A184" s="2" t="s">
        <v>671</v>
      </c>
      <c r="B184" s="2">
        <v>137616</v>
      </c>
      <c r="C184" s="2" t="s">
        <v>459</v>
      </c>
      <c r="D184" s="2">
        <v>40.3409251</v>
      </c>
      <c r="E184" s="2">
        <v>-76.411349700000002</v>
      </c>
      <c r="F184" s="2">
        <f>IF('Number of Firms per 1000 Capita'!F184=0,"",SUMIFS(allNAICS!$P:$P,allNAICS!$C:$C,'Percent of Revenue'!$A184,allNAICS!$E:$E,'Percent of Revenue'!F$1)/$B184)</f>
        <v>81.834234391349838</v>
      </c>
      <c r="G184" s="2">
        <f>IFERROR('Revenue per capita'!G184/'Revenue per capita'!$F184,"")</f>
        <v>8.4763011016369505E-4</v>
      </c>
      <c r="H184" s="2" t="str">
        <f>IFERROR('Revenue per capita'!H184/'Revenue per capita'!$F184,"")</f>
        <v/>
      </c>
      <c r="I184" s="2" t="str">
        <f>IFERROR('Revenue per capita'!I184/'Revenue per capita'!$F184,"")</f>
        <v/>
      </c>
      <c r="J184" s="2">
        <f>IFERROR('Revenue per capita'!J184/'Revenue per capita'!$F184,"")</f>
        <v>2.9247177711549201E-2</v>
      </c>
      <c r="K184" s="2">
        <f>IFERROR('Revenue per capita'!K184/'Revenue per capita'!$F184,"")</f>
        <v>0.3060753644168665</v>
      </c>
      <c r="L184" s="2">
        <f>IFERROR('Revenue per capita'!L184/'Revenue per capita'!$F184,"")</f>
        <v>0.43233415509596884</v>
      </c>
      <c r="M184" s="2">
        <f>IFERROR('Revenue per capita'!M184/'Revenue per capita'!$F184,"")</f>
        <v>0</v>
      </c>
      <c r="N184" s="2">
        <f>IFERROR('Revenue per capita'!N184/'Revenue per capita'!$F184,"")</f>
        <v>3.7256218158755502E-2</v>
      </c>
      <c r="O184" s="2">
        <f>IFERROR('Revenue per capita'!O184/'Revenue per capita'!$F184,"")</f>
        <v>1.9225530162709937E-2</v>
      </c>
      <c r="P184" s="2">
        <f>IFERROR('Revenue per capita'!P184/'Revenue per capita'!$F184,"")</f>
        <v>9.6803144638336822E-3</v>
      </c>
      <c r="Q184" s="2">
        <f>IFERROR('Revenue per capita'!Q184/'Revenue per capita'!$F184,"")</f>
        <v>1.1307261035387997E-2</v>
      </c>
      <c r="R184" s="2">
        <f>IFERROR('Revenue per capita'!R184/'Revenue per capita'!$F184,"")</f>
        <v>1.7711812582151275E-2</v>
      </c>
      <c r="S184" s="2">
        <f>IFERROR('Revenue per capita'!S184/'Revenue per capita'!$F184,"")</f>
        <v>1.3755852663097657E-2</v>
      </c>
      <c r="T184" s="2">
        <f>IFERROR('Revenue per capita'!T184/'Revenue per capita'!$F184,"")</f>
        <v>5.9758569453404959E-3</v>
      </c>
      <c r="U184" s="2">
        <f>IFERROR('Revenue per capita'!U184/'Revenue per capita'!$F184,"")</f>
        <v>7.5028962753070597E-2</v>
      </c>
      <c r="V184" s="2">
        <f>IFERROR('Revenue per capita'!V184/'Revenue per capita'!$F184,"")</f>
        <v>0</v>
      </c>
      <c r="W184" s="2">
        <f>IFERROR('Revenue per capita'!W184/'Revenue per capita'!$F184,"")</f>
        <v>2.5163761690481786E-2</v>
      </c>
      <c r="X184" s="2">
        <f>IFERROR('Revenue per capita'!X184/'Revenue per capita'!$F184,"")</f>
        <v>1.365438161509221E-2</v>
      </c>
      <c r="Y184" s="2">
        <f>IFERROR('Revenue per capita'!Y184/'Revenue per capita'!$F184,"")</f>
        <v>2.7357205955304055E-3</v>
      </c>
      <c r="Z184" s="2" t="str">
        <f>IFERROR('Revenue per capita'!Z184/'Revenue per capita'!$F184,"")</f>
        <v/>
      </c>
    </row>
    <row r="185" spans="1:26" x14ac:dyDescent="0.45">
      <c r="A185" s="2" t="s">
        <v>672</v>
      </c>
      <c r="B185" s="2">
        <v>62273</v>
      </c>
      <c r="C185" s="2" t="s">
        <v>492</v>
      </c>
      <c r="D185" s="2">
        <v>46.400408900000002</v>
      </c>
      <c r="E185" s="2">
        <v>-117.0011889</v>
      </c>
      <c r="F185" s="2">
        <f>IF('Number of Firms per 1000 Capita'!F185=0,"",SUMIFS(allNAICS!$P:$P,allNAICS!$C:$C,'Percent of Revenue'!$A185,allNAICS!$E:$E,'Percent of Revenue'!F$1)/$B185)</f>
        <v>74.8524400623063</v>
      </c>
      <c r="G185" s="2">
        <f>IFERROR('Revenue per capita'!G185/'Revenue per capita'!$F185,"")</f>
        <v>0</v>
      </c>
      <c r="H185" s="2">
        <f>IFERROR('Revenue per capita'!H185/'Revenue per capita'!$F185,"")</f>
        <v>7.6042380174578903E-3</v>
      </c>
      <c r="I185" s="2" t="str">
        <f>IFERROR('Revenue per capita'!I185/'Revenue per capita'!$F185,"")</f>
        <v/>
      </c>
      <c r="J185" s="2">
        <f>IFERROR('Revenue per capita'!J185/'Revenue per capita'!$F185,"")</f>
        <v>5.3157876249187684E-2</v>
      </c>
      <c r="K185" s="2">
        <f>IFERROR('Revenue per capita'!K185/'Revenue per capita'!$F185,"")</f>
        <v>0.30138881570859011</v>
      </c>
      <c r="L185" s="2">
        <f>IFERROR('Revenue per capita'!L185/'Revenue per capita'!$F185,"")</f>
        <v>0.10798711734021811</v>
      </c>
      <c r="M185" s="2">
        <f>IFERROR('Revenue per capita'!M185/'Revenue per capita'!$F185,"")</f>
        <v>0.25447468254386424</v>
      </c>
      <c r="N185" s="2">
        <f>IFERROR('Revenue per capita'!N185/'Revenue per capita'!$F185,"")</f>
        <v>3.2506322777807045E-2</v>
      </c>
      <c r="O185" s="2">
        <f>IFERROR('Revenue per capita'!O185/'Revenue per capita'!$F185,"")</f>
        <v>8.7100655110033866E-3</v>
      </c>
      <c r="P185" s="2">
        <f>IFERROR('Revenue per capita'!P185/'Revenue per capita'!$F185,"")</f>
        <v>6.3793534959692283E-2</v>
      </c>
      <c r="Q185" s="2">
        <f>IFERROR('Revenue per capita'!Q185/'Revenue per capita'!$F185,"")</f>
        <v>1.1142578639548973E-2</v>
      </c>
      <c r="R185" s="2">
        <f>IFERROR('Revenue per capita'!R185/'Revenue per capita'!$F185,"")</f>
        <v>1.3028654477756113E-2</v>
      </c>
      <c r="S185" s="2">
        <f>IFERROR('Revenue per capita'!S185/'Revenue per capita'!$F185,"")</f>
        <v>1.9854400477720986E-2</v>
      </c>
      <c r="T185" s="2">
        <f>IFERROR('Revenue per capita'!T185/'Revenue per capita'!$F185,"")</f>
        <v>1.4006709169784143E-3</v>
      </c>
      <c r="U185" s="2">
        <f>IFERROR('Revenue per capita'!U185/'Revenue per capita'!$F185,"")</f>
        <v>0.10295128826597816</v>
      </c>
      <c r="V185" s="2">
        <f>IFERROR('Revenue per capita'!V185/'Revenue per capita'!$F185,"")</f>
        <v>0</v>
      </c>
      <c r="W185" s="2">
        <f>IFERROR('Revenue per capita'!W185/'Revenue per capita'!$F185,"")</f>
        <v>1.6239879164690794E-2</v>
      </c>
      <c r="X185" s="2">
        <f>IFERROR('Revenue per capita'!X185/'Revenue per capita'!$F185,"")</f>
        <v>5.7598749495055921E-3</v>
      </c>
      <c r="Y185" s="2" t="str">
        <f>IFERROR('Revenue per capita'!Y185/'Revenue per capita'!$F185,"")</f>
        <v/>
      </c>
      <c r="Z185" s="2" t="str">
        <f>IFERROR('Revenue per capita'!Z185/'Revenue per capita'!$F185,"")</f>
        <v/>
      </c>
    </row>
    <row r="186" spans="1:26" x14ac:dyDescent="0.45">
      <c r="A186" s="2" t="s">
        <v>673</v>
      </c>
      <c r="B186" s="2">
        <v>107317</v>
      </c>
      <c r="C186" s="2" t="s">
        <v>484</v>
      </c>
      <c r="D186" s="2">
        <v>44.100351000000003</v>
      </c>
      <c r="E186" s="2">
        <v>-70.214776400000005</v>
      </c>
      <c r="F186" s="2">
        <f>IF('Number of Firms per 1000 Capita'!F186=0,"",SUMIFS(allNAICS!$P:$P,allNAICS!$C:$C,'Percent of Revenue'!$A186,allNAICS!$E:$E,'Percent of Revenue'!F$1)/$B186)</f>
        <v>86.840901255159949</v>
      </c>
      <c r="G186" s="2">
        <f>IFERROR('Revenue per capita'!G186/'Revenue per capita'!$F186,"")</f>
        <v>9.6206476314636836E-4</v>
      </c>
      <c r="H186" s="2" t="str">
        <f>IFERROR('Revenue per capita'!H186/'Revenue per capita'!$F186,"")</f>
        <v/>
      </c>
      <c r="I186" s="2" t="str">
        <f>IFERROR('Revenue per capita'!I186/'Revenue per capita'!$F186,"")</f>
        <v/>
      </c>
      <c r="J186" s="2">
        <f>IFERROR('Revenue per capita'!J186/'Revenue per capita'!$F186,"")</f>
        <v>7.3625403274051995E-2</v>
      </c>
      <c r="K186" s="2">
        <f>IFERROR('Revenue per capita'!K186/'Revenue per capita'!$F186,"")</f>
        <v>0.20424380464400621</v>
      </c>
      <c r="L186" s="2">
        <f>IFERROR('Revenue per capita'!L186/'Revenue per capita'!$F186,"")</f>
        <v>0.18930857482855265</v>
      </c>
      <c r="M186" s="2">
        <f>IFERROR('Revenue per capita'!M186/'Revenue per capita'!$F186,"")</f>
        <v>0.19492688145380593</v>
      </c>
      <c r="N186" s="2">
        <f>IFERROR('Revenue per capita'!N186/'Revenue per capita'!$F186,"")</f>
        <v>3.6004827107162747E-2</v>
      </c>
      <c r="O186" s="2">
        <f>IFERROR('Revenue per capita'!O186/'Revenue per capita'!$F186,"")</f>
        <v>2.2139833433401777E-2</v>
      </c>
      <c r="P186" s="2">
        <f>IFERROR('Revenue per capita'!P186/'Revenue per capita'!$F186,"")</f>
        <v>6.424405368722011E-2</v>
      </c>
      <c r="Q186" s="2">
        <f>IFERROR('Revenue per capita'!Q186/'Revenue per capita'!$F186,"")</f>
        <v>8.267693302199319E-3</v>
      </c>
      <c r="R186" s="2">
        <f>IFERROR('Revenue per capita'!R186/'Revenue per capita'!$F186,"")</f>
        <v>3.7842116347575526E-2</v>
      </c>
      <c r="S186" s="2">
        <f>IFERROR('Revenue per capita'!S186/'Revenue per capita'!$F186,"")</f>
        <v>1.5261692984939922E-2</v>
      </c>
      <c r="T186" s="2">
        <f>IFERROR('Revenue per capita'!T186/'Revenue per capita'!$F186,"")</f>
        <v>1.3873222927784503E-2</v>
      </c>
      <c r="U186" s="2">
        <f>IFERROR('Revenue per capita'!U186/'Revenue per capita'!$F186,"")</f>
        <v>0.10743561826872734</v>
      </c>
      <c r="V186" s="2">
        <f>IFERROR('Revenue per capita'!V186/'Revenue per capita'!$F186,"")</f>
        <v>1.8932698237044739E-3</v>
      </c>
      <c r="W186" s="2">
        <f>IFERROR('Revenue per capita'!W186/'Revenue per capita'!$F186,"")</f>
        <v>2.2459150145446645E-2</v>
      </c>
      <c r="X186" s="2">
        <f>IFERROR('Revenue per capita'!X186/'Revenue per capita'!$F186,"")</f>
        <v>7.5117930082741879E-3</v>
      </c>
      <c r="Y186" s="2" t="str">
        <f>IFERROR('Revenue per capita'!Y186/'Revenue per capita'!$F186,"")</f>
        <v/>
      </c>
      <c r="Z186" s="2" t="str">
        <f>IFERROR('Revenue per capita'!Z186/'Revenue per capita'!$F186,"")</f>
        <v/>
      </c>
    </row>
    <row r="187" spans="1:26" x14ac:dyDescent="0.45">
      <c r="A187" s="2" t="s">
        <v>674</v>
      </c>
      <c r="B187" s="2">
        <v>500689</v>
      </c>
      <c r="C187" s="2" t="s">
        <v>514</v>
      </c>
      <c r="D187" s="2">
        <v>38.040583699999999</v>
      </c>
      <c r="E187" s="2">
        <v>-84.503716400000002</v>
      </c>
      <c r="F187" s="2">
        <f>IF('Number of Firms per 1000 Capita'!F187=0,"",SUMIFS(allNAICS!$P:$P,allNAICS!$C:$C,'Percent of Revenue'!$A187,allNAICS!$E:$E,'Percent of Revenue'!F$1)/$B187)</f>
        <v>143.06791441393759</v>
      </c>
      <c r="G187" s="2">
        <f>IFERROR('Revenue per capita'!G187/'Revenue per capita'!$F187,"")</f>
        <v>2.3871002255031531E-3</v>
      </c>
      <c r="H187" s="2">
        <f>IFERROR('Revenue per capita'!H187/'Revenue per capita'!$F187,"")</f>
        <v>0</v>
      </c>
      <c r="I187" s="2">
        <f>IFERROR('Revenue per capita'!I187/'Revenue per capita'!$F187,"")</f>
        <v>1.358385209266582E-2</v>
      </c>
      <c r="J187" s="2">
        <f>IFERROR('Revenue per capita'!J187/'Revenue per capita'!$F187,"")</f>
        <v>4.5948452019432179E-2</v>
      </c>
      <c r="K187" s="2">
        <f>IFERROR('Revenue per capita'!K187/'Revenue per capita'!$F187,"")</f>
        <v>0.22868136547218382</v>
      </c>
      <c r="L187" s="2">
        <f>IFERROR('Revenue per capita'!L187/'Revenue per capita'!$F187,"")</f>
        <v>0.40673340534684477</v>
      </c>
      <c r="M187" s="2">
        <f>IFERROR('Revenue per capita'!M187/'Revenue per capita'!$F187,"")</f>
        <v>0.10959490646516747</v>
      </c>
      <c r="N187" s="2">
        <f>IFERROR('Revenue per capita'!N187/'Revenue per capita'!$F187,"")</f>
        <v>1.3589398614903471E-2</v>
      </c>
      <c r="O187" s="2">
        <f>IFERROR('Revenue per capita'!O187/'Revenue per capita'!$F187,"")</f>
        <v>2.0093457362884634E-2</v>
      </c>
      <c r="P187" s="2">
        <f>IFERROR('Revenue per capita'!P187/'Revenue per capita'!$F187,"")</f>
        <v>3.2262121990713065E-2</v>
      </c>
      <c r="Q187" s="2">
        <f>IFERROR('Revenue per capita'!Q187/'Revenue per capita'!$F187,"")</f>
        <v>1.1634703586516802E-2</v>
      </c>
      <c r="R187" s="2">
        <f>IFERROR('Revenue per capita'!R187/'Revenue per capita'!$F187,"")</f>
        <v>2.5118550625839817E-2</v>
      </c>
      <c r="S187" s="2">
        <f>IFERROR('Revenue per capita'!S187/'Revenue per capita'!$F187,"")</f>
        <v>1.2231185250028634E-2</v>
      </c>
      <c r="T187" s="2">
        <f>IFERROR('Revenue per capita'!T187/'Revenue per capita'!$F187,"")</f>
        <v>3.7058173224539729E-3</v>
      </c>
      <c r="U187" s="2">
        <f>IFERROR('Revenue per capita'!U187/'Revenue per capita'!$F187,"")</f>
        <v>4.3989090647399726E-2</v>
      </c>
      <c r="V187" s="2">
        <f>IFERROR('Revenue per capita'!V187/'Revenue per capita'!$F187,"")</f>
        <v>3.1680002606446329E-3</v>
      </c>
      <c r="W187" s="2">
        <f>IFERROR('Revenue per capita'!W187/'Revenue per capita'!$F187,"")</f>
        <v>1.8915303389946379E-2</v>
      </c>
      <c r="X187" s="2">
        <f>IFERROR('Revenue per capita'!X187/'Revenue per capita'!$F187,"")</f>
        <v>5.0010629902882929E-3</v>
      </c>
      <c r="Y187" s="2">
        <f>IFERROR('Revenue per capita'!Y187/'Revenue per capita'!$F187,"")</f>
        <v>3.3622263365836753E-3</v>
      </c>
      <c r="Z187" s="2">
        <f>IFERROR('Revenue per capita'!Z187/'Revenue per capita'!$F187,"")</f>
        <v>0</v>
      </c>
    </row>
    <row r="188" spans="1:26" x14ac:dyDescent="0.45">
      <c r="A188" s="2" t="s">
        <v>675</v>
      </c>
      <c r="B188" s="2">
        <v>104157</v>
      </c>
      <c r="C188" s="2" t="s">
        <v>447</v>
      </c>
      <c r="D188" s="2">
        <v>40.742550999999999</v>
      </c>
      <c r="E188" s="2">
        <v>-84.105225599999997</v>
      </c>
      <c r="F188" s="2">
        <f>IF('Number of Firms per 1000 Capita'!F188=0,"",SUMIFS(allNAICS!$P:$P,allNAICS!$C:$C,'Percent of Revenue'!$A188,allNAICS!$E:$E,'Percent of Revenue'!F$1)/$B188)</f>
        <v>218.79389767370412</v>
      </c>
      <c r="G188" s="2">
        <f>IFERROR('Revenue per capita'!G188/'Revenue per capita'!$F188,"")</f>
        <v>1.6817882091566008E-4</v>
      </c>
      <c r="H188" s="2" t="str">
        <f>IFERROR('Revenue per capita'!H188/'Revenue per capita'!$F188,"")</f>
        <v/>
      </c>
      <c r="I188" s="2" t="str">
        <f>IFERROR('Revenue per capita'!I188/'Revenue per capita'!$F188,"")</f>
        <v/>
      </c>
      <c r="J188" s="2">
        <f>IFERROR('Revenue per capita'!J188/'Revenue per capita'!$F188,"")</f>
        <v>1.1589699060447456E-2</v>
      </c>
      <c r="K188" s="2">
        <f>IFERROR('Revenue per capita'!K188/'Revenue per capita'!$F188,"")</f>
        <v>0.69287897183564762</v>
      </c>
      <c r="L188" s="2">
        <f>IFERROR('Revenue per capita'!L188/'Revenue per capita'!$F188,"")</f>
        <v>0.11195131439200624</v>
      </c>
      <c r="M188" s="2">
        <f>IFERROR('Revenue per capita'!M188/'Revenue per capita'!$F188,"")</f>
        <v>5.9626799996225464E-2</v>
      </c>
      <c r="N188" s="2">
        <f>IFERROR('Revenue per capita'!N188/'Revenue per capita'!$F188,"")</f>
        <v>8.5596581957278726E-3</v>
      </c>
      <c r="O188" s="2">
        <f>IFERROR('Revenue per capita'!O188/'Revenue per capita'!$F188,"")</f>
        <v>5.8893012959293769E-3</v>
      </c>
      <c r="P188" s="2">
        <f>IFERROR('Revenue per capita'!P188/'Revenue per capita'!$F188,"")</f>
        <v>1.5768550313556055E-2</v>
      </c>
      <c r="Q188" s="2">
        <f>IFERROR('Revenue per capita'!Q188/'Revenue per capita'!$F188,"")</f>
        <v>4.3672697381040388E-3</v>
      </c>
      <c r="R188" s="2">
        <f>IFERROR('Revenue per capita'!R188/'Revenue per capita'!$F188,"")</f>
        <v>4.8570343327317888E-3</v>
      </c>
      <c r="S188" s="2">
        <f>IFERROR('Revenue per capita'!S188/'Revenue per capita'!$F188,"")</f>
        <v>7.8962028890951965E-3</v>
      </c>
      <c r="T188" s="2">
        <f>IFERROR('Revenue per capita'!T188/'Revenue per capita'!$F188,"")</f>
        <v>2.9553878118065771E-3</v>
      </c>
      <c r="U188" s="2">
        <f>IFERROR('Revenue per capita'!U188/'Revenue per capita'!$F188,"")</f>
        <v>6.0746154838633444E-2</v>
      </c>
      <c r="V188" s="2">
        <f>IFERROR('Revenue per capita'!V188/'Revenue per capita'!$F188,"")</f>
        <v>9.8111661388920724E-4</v>
      </c>
      <c r="W188" s="2">
        <f>IFERROR('Revenue per capita'!W188/'Revenue per capita'!$F188,"")</f>
        <v>8.5805151916096504E-3</v>
      </c>
      <c r="X188" s="2">
        <f>IFERROR('Revenue per capita'!X188/'Revenue per capita'!$F188,"")</f>
        <v>3.1838446736744412E-3</v>
      </c>
      <c r="Y188" s="2" t="str">
        <f>IFERROR('Revenue per capita'!Y188/'Revenue per capita'!$F188,"")</f>
        <v/>
      </c>
      <c r="Z188" s="2" t="str">
        <f>IFERROR('Revenue per capita'!Z188/'Revenue per capita'!$F188,"")</f>
        <v/>
      </c>
    </row>
    <row r="189" spans="1:26" x14ac:dyDescent="0.45">
      <c r="A189" s="2" t="s">
        <v>676</v>
      </c>
      <c r="B189" s="2">
        <v>323402</v>
      </c>
      <c r="C189" s="2" t="s">
        <v>677</v>
      </c>
      <c r="D189" s="2">
        <v>40.809722000000001</v>
      </c>
      <c r="E189" s="2">
        <v>-96.675278000000006</v>
      </c>
      <c r="F189" s="2">
        <f>IF('Number of Firms per 1000 Capita'!F189=0,"",SUMIFS(allNAICS!$P:$P,allNAICS!$C:$C,'Percent of Revenue'!$A189,allNAICS!$E:$E,'Percent of Revenue'!F$1)/$B189)</f>
        <v>97.47179980334073</v>
      </c>
      <c r="G189" s="2">
        <f>IFERROR('Revenue per capita'!G189/'Revenue per capita'!$F189,"")</f>
        <v>5.6340175540307955E-4</v>
      </c>
      <c r="H189" s="2" t="str">
        <f>IFERROR('Revenue per capita'!H189/'Revenue per capita'!$F189,"")</f>
        <v/>
      </c>
      <c r="I189" s="2" t="str">
        <f>IFERROR('Revenue per capita'!I189/'Revenue per capita'!$F189,"")</f>
        <v/>
      </c>
      <c r="J189" s="2">
        <f>IFERROR('Revenue per capita'!J189/'Revenue per capita'!$F189,"")</f>
        <v>5.2808860641169526E-2</v>
      </c>
      <c r="K189" s="2">
        <f>IFERROR('Revenue per capita'!K189/'Revenue per capita'!$F189,"")</f>
        <v>0.1867568962150207</v>
      </c>
      <c r="L189" s="2">
        <f>IFERROR('Revenue per capita'!L189/'Revenue per capita'!$F189,"")</f>
        <v>0.16399668067662426</v>
      </c>
      <c r="M189" s="2">
        <f>IFERROR('Revenue per capita'!M189/'Revenue per capita'!$F189,"")</f>
        <v>0.15961418624494131</v>
      </c>
      <c r="N189" s="2">
        <f>IFERROR('Revenue per capita'!N189/'Revenue per capita'!$F189,"")</f>
        <v>3.0371929789731009E-2</v>
      </c>
      <c r="O189" s="2">
        <f>IFERROR('Revenue per capita'!O189/'Revenue per capita'!$F189,"")</f>
        <v>3.8655475499564086E-2</v>
      </c>
      <c r="P189" s="2">
        <f>IFERROR('Revenue per capita'!P189/'Revenue per capita'!$F189,"")</f>
        <v>0.18471461257602567</v>
      </c>
      <c r="Q189" s="2">
        <f>IFERROR('Revenue per capita'!Q189/'Revenue per capita'!$F189,"")</f>
        <v>1.4606670933859091E-2</v>
      </c>
      <c r="R189" s="2">
        <f>IFERROR('Revenue per capita'!R189/'Revenue per capita'!$F189,"")</f>
        <v>4.2587547599462462E-2</v>
      </c>
      <c r="S189" s="2">
        <f>IFERROR('Revenue per capita'!S189/'Revenue per capita'!$F189,"")</f>
        <v>1.3937130243735846E-2</v>
      </c>
      <c r="T189" s="2">
        <f>IFERROR('Revenue per capita'!T189/'Revenue per capita'!$F189,"")</f>
        <v>5.4066906090141356E-3</v>
      </c>
      <c r="U189" s="2">
        <f>IFERROR('Revenue per capita'!U189/'Revenue per capita'!$F189,"")</f>
        <v>7.1861563012897478E-2</v>
      </c>
      <c r="V189" s="2">
        <f>IFERROR('Revenue per capita'!V189/'Revenue per capita'!$F189,"")</f>
        <v>3.5472548290829079E-3</v>
      </c>
      <c r="W189" s="2">
        <f>IFERROR('Revenue per capita'!W189/'Revenue per capita'!$F189,"")</f>
        <v>2.0020552010273335E-2</v>
      </c>
      <c r="X189" s="2">
        <f>IFERROR('Revenue per capita'!X189/'Revenue per capita'!$F189,"")</f>
        <v>7.1651416830695227E-3</v>
      </c>
      <c r="Y189" s="2">
        <f>IFERROR('Revenue per capita'!Y189/'Revenue per capita'!$F189,"")</f>
        <v>3.3854056801256313E-3</v>
      </c>
      <c r="Z189" s="2" t="str">
        <f>IFERROR('Revenue per capita'!Z189/'Revenue per capita'!$F189,"")</f>
        <v/>
      </c>
    </row>
    <row r="190" spans="1:26" x14ac:dyDescent="0.45">
      <c r="A190" s="2" t="s">
        <v>678</v>
      </c>
      <c r="B190" s="2">
        <v>730346</v>
      </c>
      <c r="C190" s="2" t="s">
        <v>593</v>
      </c>
      <c r="D190" s="2">
        <v>34.746480900000002</v>
      </c>
      <c r="E190" s="2">
        <v>-92.289594800000003</v>
      </c>
      <c r="F190" s="2">
        <f>IF('Number of Firms per 1000 Capita'!F190=0,"",SUMIFS(allNAICS!$P:$P,allNAICS!$C:$C,'Percent of Revenue'!$A190,allNAICS!$E:$E,'Percent of Revenue'!F$1)/$B190)</f>
        <v>99.229276260840749</v>
      </c>
      <c r="G190" s="2">
        <f>IFERROR('Revenue per capita'!G190/'Revenue per capita'!$F190,"")</f>
        <v>0</v>
      </c>
      <c r="H190" s="2">
        <f>IFERROR('Revenue per capita'!H190/'Revenue per capita'!$F190,"")</f>
        <v>7.8501637459035909E-3</v>
      </c>
      <c r="I190" s="2">
        <f>IFERROR('Revenue per capita'!I190/'Revenue per capita'!$F190,"")</f>
        <v>2.2209243559317436E-2</v>
      </c>
      <c r="J190" s="2">
        <f>IFERROR('Revenue per capita'!J190/'Revenue per capita'!$F190,"")</f>
        <v>5.4259758516309591E-2</v>
      </c>
      <c r="K190" s="2">
        <f>IFERROR('Revenue per capita'!K190/'Revenue per capita'!$F190,"")</f>
        <v>0.12722968667968665</v>
      </c>
      <c r="L190" s="2">
        <f>IFERROR('Revenue per capita'!L190/'Revenue per capita'!$F190,"")</f>
        <v>0.3027607793430816</v>
      </c>
      <c r="M190" s="2">
        <f>IFERROR('Revenue per capita'!M190/'Revenue per capita'!$F190,"")</f>
        <v>0.14844240278322809</v>
      </c>
      <c r="N190" s="2">
        <f>IFERROR('Revenue per capita'!N190/'Revenue per capita'!$F190,"")</f>
        <v>2.4358990736636638E-2</v>
      </c>
      <c r="O190" s="2">
        <f>IFERROR('Revenue per capita'!O190/'Revenue per capita'!$F190,"")</f>
        <v>6.211004655539068E-2</v>
      </c>
      <c r="P190" s="2">
        <f>IFERROR('Revenue per capita'!P190/'Revenue per capita'!$F190,"")</f>
        <v>8.2376422026159732E-2</v>
      </c>
      <c r="Q190" s="2">
        <f>IFERROR('Revenue per capita'!Q190/'Revenue per capita'!$F190,"")</f>
        <v>1.4035751827679389E-2</v>
      </c>
      <c r="R190" s="2">
        <f>IFERROR('Revenue per capita'!R190/'Revenue per capita'!$F190,"")</f>
        <v>2.7218976750892104E-2</v>
      </c>
      <c r="S190" s="2">
        <f>IFERROR('Revenue per capita'!S190/'Revenue per capita'!$F190,"")</f>
        <v>2.1331968502175377E-2</v>
      </c>
      <c r="T190" s="2">
        <f>IFERROR('Revenue per capita'!T190/'Revenue per capita'!$F190,"")</f>
        <v>5.2697130878437215E-3</v>
      </c>
      <c r="U190" s="2">
        <f>IFERROR('Revenue per capita'!U190/'Revenue per capita'!$F190,"")</f>
        <v>6.4100394637743752E-2</v>
      </c>
      <c r="V190" s="2">
        <f>IFERROR('Revenue per capita'!V190/'Revenue per capita'!$F190,"")</f>
        <v>2.6306789121225836E-3</v>
      </c>
      <c r="W190" s="2">
        <f>IFERROR('Revenue per capita'!W190/'Revenue per capita'!$F190,"")</f>
        <v>2.0751312207958512E-2</v>
      </c>
      <c r="X190" s="2">
        <f>IFERROR('Revenue per capita'!X190/'Revenue per capita'!$F190,"")</f>
        <v>9.0855964991859856E-3</v>
      </c>
      <c r="Y190" s="2">
        <f>IFERROR('Revenue per capita'!Y190/'Revenue per capita'!$F190,"")</f>
        <v>3.9781136286847667E-3</v>
      </c>
      <c r="Z190" s="2" t="str">
        <f>IFERROR('Revenue per capita'!Z190/'Revenue per capita'!$F190,"")</f>
        <v/>
      </c>
    </row>
    <row r="191" spans="1:26" x14ac:dyDescent="0.45">
      <c r="A191" s="2" t="s">
        <v>679</v>
      </c>
      <c r="B191" s="2">
        <v>133408</v>
      </c>
      <c r="C191" s="2" t="s">
        <v>508</v>
      </c>
      <c r="D191" s="2">
        <v>41.736980299999999</v>
      </c>
      <c r="E191" s="2">
        <v>-111.8338359</v>
      </c>
      <c r="F191" s="2">
        <f>IF('Number of Firms per 1000 Capita'!F191=0,"",SUMIFS(allNAICS!$P:$P,allNAICS!$C:$C,'Percent of Revenue'!$A191,allNAICS!$E:$E,'Percent of Revenue'!F$1)/$B191)</f>
        <v>75.67114415927081</v>
      </c>
      <c r="G191" s="2">
        <f>IFERROR('Revenue per capita'!G191/'Revenue per capita'!$F191,"")</f>
        <v>7.9567960528230776E-4</v>
      </c>
      <c r="H191" s="2">
        <f>IFERROR('Revenue per capita'!H191/'Revenue per capita'!$F191,"")</f>
        <v>1.0101004059540996E-3</v>
      </c>
      <c r="I191" s="2">
        <f>IFERROR('Revenue per capita'!I191/'Revenue per capita'!$F191,"")</f>
        <v>0</v>
      </c>
      <c r="J191" s="2">
        <f>IFERROR('Revenue per capita'!J191/'Revenue per capita'!$F191,"")</f>
        <v>4.6176531219708453E-2</v>
      </c>
      <c r="K191" s="2">
        <f>IFERROR('Revenue per capita'!K191/'Revenue per capita'!$F191,"")</f>
        <v>0.46578687349950293</v>
      </c>
      <c r="L191" s="2">
        <f>IFERROR('Revenue per capita'!L191/'Revenue per capita'!$F191,"")</f>
        <v>0.12513562040879311</v>
      </c>
      <c r="M191" s="2">
        <f>IFERROR('Revenue per capita'!M191/'Revenue per capita'!$F191,"")</f>
        <v>0.1716398137260414</v>
      </c>
      <c r="N191" s="2">
        <f>IFERROR('Revenue per capita'!N191/'Revenue per capita'!$F191,"")</f>
        <v>1.9319304172104441E-2</v>
      </c>
      <c r="O191" s="2">
        <f>IFERROR('Revenue per capita'!O191/'Revenue per capita'!$F191,"")</f>
        <v>2.6076799131072415E-2</v>
      </c>
      <c r="P191" s="2">
        <f>IFERROR('Revenue per capita'!P191/'Revenue per capita'!$F191,"")</f>
        <v>2.1212108525036095E-2</v>
      </c>
      <c r="Q191" s="2">
        <f>IFERROR('Revenue per capita'!Q191/'Revenue per capita'!$F191,"")</f>
        <v>1.5819789235617259E-2</v>
      </c>
      <c r="R191" s="2">
        <f>IFERROR('Revenue per capita'!R191/'Revenue per capita'!$F191,"")</f>
        <v>2.3849055731066274E-2</v>
      </c>
      <c r="S191" s="2">
        <f>IFERROR('Revenue per capita'!S191/'Revenue per capita'!$F191,"")</f>
        <v>8.8738910626698867E-3</v>
      </c>
      <c r="T191" s="2">
        <f>IFERROR('Revenue per capita'!T191/'Revenue per capita'!$F191,"")</f>
        <v>2.9371961375148081E-3</v>
      </c>
      <c r="U191" s="2">
        <f>IFERROR('Revenue per capita'!U191/'Revenue per capita'!$F191,"")</f>
        <v>5.0611881803200184E-2</v>
      </c>
      <c r="V191" s="2">
        <f>IFERROR('Revenue per capita'!V191/'Revenue per capita'!$F191,"")</f>
        <v>2.6101321454161798E-3</v>
      </c>
      <c r="W191" s="2">
        <f>IFERROR('Revenue per capita'!W191/'Revenue per capita'!$F191,"")</f>
        <v>1.0853221336095783E-2</v>
      </c>
      <c r="X191" s="2">
        <f>IFERROR('Revenue per capita'!X191/'Revenue per capita'!$F191,"")</f>
        <v>7.2920018549243416E-3</v>
      </c>
      <c r="Y191" s="2" t="str">
        <f>IFERROR('Revenue per capita'!Y191/'Revenue per capita'!$F191,"")</f>
        <v/>
      </c>
      <c r="Z191" s="2" t="str">
        <f>IFERROR('Revenue per capita'!Z191/'Revenue per capita'!$F191,"")</f>
        <v/>
      </c>
    </row>
    <row r="192" spans="1:26" x14ac:dyDescent="0.45">
      <c r="A192" s="2" t="s">
        <v>680</v>
      </c>
      <c r="B192" s="2">
        <v>216934</v>
      </c>
      <c r="C192" s="2" t="s">
        <v>445</v>
      </c>
      <c r="D192" s="2">
        <v>32.500703700000003</v>
      </c>
      <c r="E192" s="2">
        <v>-94.740489100000005</v>
      </c>
      <c r="F192" s="2">
        <f>IF('Number of Firms per 1000 Capita'!F192=0,"",SUMIFS(allNAICS!$P:$P,allNAICS!$C:$C,'Percent of Revenue'!$A192,allNAICS!$E:$E,'Percent of Revenue'!F$1)/$B192)</f>
        <v>102.55744143380014</v>
      </c>
      <c r="G192" s="2">
        <f>IFERROR('Revenue per capita'!G192/'Revenue per capita'!$F192,"")</f>
        <v>0</v>
      </c>
      <c r="H192" s="2">
        <f>IFERROR('Revenue per capita'!H192/'Revenue per capita'!$F192,"")</f>
        <v>6.1837910598616319E-2</v>
      </c>
      <c r="I192" s="2">
        <f>IFERROR('Revenue per capita'!I192/'Revenue per capita'!$F192,"")</f>
        <v>5.2624405027577065E-2</v>
      </c>
      <c r="J192" s="2">
        <f>IFERROR('Revenue per capita'!J192/'Revenue per capita'!$F192,"")</f>
        <v>6.1809160283637886E-2</v>
      </c>
      <c r="K192" s="2">
        <f>IFERROR('Revenue per capita'!K192/'Revenue per capita'!$F192,"")</f>
        <v>0.20470242318215981</v>
      </c>
      <c r="L192" s="2">
        <f>IFERROR('Revenue per capita'!L192/'Revenue per capita'!$F192,"")</f>
        <v>0.18380545758608657</v>
      </c>
      <c r="M192" s="2">
        <f>IFERROR('Revenue per capita'!M192/'Revenue per capita'!$F192,"")</f>
        <v>0.1936070582971085</v>
      </c>
      <c r="N192" s="2">
        <f>IFERROR('Revenue per capita'!N192/'Revenue per capita'!$F192,"")</f>
        <v>2.9658499967435872E-2</v>
      </c>
      <c r="O192" s="2">
        <f>IFERROR('Revenue per capita'!O192/'Revenue per capita'!$F192,"")</f>
        <v>1.2001293177432908E-2</v>
      </c>
      <c r="P192" s="2">
        <f>IFERROR('Revenue per capita'!P192/'Revenue per capita'!$F192,"")</f>
        <v>1.7445799450349946E-2</v>
      </c>
      <c r="Q192" s="2">
        <f>IFERROR('Revenue per capita'!Q192/'Revenue per capita'!$F192,"")</f>
        <v>2.7193013772754897E-2</v>
      </c>
      <c r="R192" s="2">
        <f>IFERROR('Revenue per capita'!R192/'Revenue per capita'!$F192,"")</f>
        <v>2.3842541430354802E-2</v>
      </c>
      <c r="S192" s="2">
        <f>IFERROR('Revenue per capita'!S192/'Revenue per capita'!$F192,"")</f>
        <v>1.7055526336349172E-2</v>
      </c>
      <c r="T192" s="2">
        <f>IFERROR('Revenue per capita'!T192/'Revenue per capita'!$F192,"")</f>
        <v>2.9329383331921401E-3</v>
      </c>
      <c r="U192" s="2">
        <f>IFERROR('Revenue per capita'!U192/'Revenue per capita'!$F192,"")</f>
        <v>7.2403222580831386E-2</v>
      </c>
      <c r="V192" s="2">
        <f>IFERROR('Revenue per capita'!V192/'Revenue per capita'!$F192,"")</f>
        <v>1.9001836905917283E-3</v>
      </c>
      <c r="W192" s="2">
        <f>IFERROR('Revenue per capita'!W192/'Revenue per capita'!$F192,"")</f>
        <v>2.0279849337517374E-2</v>
      </c>
      <c r="X192" s="2">
        <f>IFERROR('Revenue per capita'!X192/'Revenue per capita'!$F192,"")</f>
        <v>1.6900716948003772E-2</v>
      </c>
      <c r="Y192" s="2" t="str">
        <f>IFERROR('Revenue per capita'!Y192/'Revenue per capita'!$F192,"")</f>
        <v/>
      </c>
      <c r="Z192" s="2" t="str">
        <f>IFERROR('Revenue per capita'!Z192/'Revenue per capita'!$F192,"")</f>
        <v/>
      </c>
    </row>
    <row r="193" spans="1:26" x14ac:dyDescent="0.45">
      <c r="A193" s="2" t="s">
        <v>681</v>
      </c>
      <c r="B193" s="2">
        <v>103590</v>
      </c>
      <c r="C193" s="2" t="s">
        <v>492</v>
      </c>
      <c r="D193" s="2">
        <v>46.138167600000003</v>
      </c>
      <c r="E193" s="2">
        <v>-122.9381672</v>
      </c>
      <c r="F193" s="2">
        <f>IF('Number of Firms per 1000 Capita'!F193=0,"",SUMIFS(allNAICS!$P:$P,allNAICS!$C:$C,'Percent of Revenue'!$A193,allNAICS!$E:$E,'Percent of Revenue'!F$1)/$B193)</f>
        <v>76.667158992180717</v>
      </c>
      <c r="G193" s="2">
        <f>IFERROR('Revenue per capita'!G193/'Revenue per capita'!$F193,"")</f>
        <v>2.9663706716076207E-2</v>
      </c>
      <c r="H193" s="2" t="str">
        <f>IFERROR('Revenue per capita'!H193/'Revenue per capita'!$F193,"")</f>
        <v/>
      </c>
      <c r="I193" s="2" t="str">
        <f>IFERROR('Revenue per capita'!I193/'Revenue per capita'!$F193,"")</f>
        <v/>
      </c>
      <c r="J193" s="2">
        <f>IFERROR('Revenue per capita'!J193/'Revenue per capita'!$F193,"")</f>
        <v>9.2339929658684483E-2</v>
      </c>
      <c r="K193" s="2">
        <f>IFERROR('Revenue per capita'!K193/'Revenue per capita'!$F193,"")</f>
        <v>0.4304455374869855</v>
      </c>
      <c r="L193" s="2">
        <f>IFERROR('Revenue per capita'!L193/'Revenue per capita'!$F193,"")</f>
        <v>0.12253695774320417</v>
      </c>
      <c r="M193" s="2">
        <f>IFERROR('Revenue per capita'!M193/'Revenue per capita'!$F193,"")</f>
        <v>0.15307648929737197</v>
      </c>
      <c r="N193" s="2">
        <f>IFERROR('Revenue per capita'!N193/'Revenue per capita'!$F193,"")</f>
        <v>1.9387200491104335E-2</v>
      </c>
      <c r="O193" s="2">
        <f>IFERROR('Revenue per capita'!O193/'Revenue per capita'!$F193,"")</f>
        <v>8.1190020466080006E-3</v>
      </c>
      <c r="P193" s="2">
        <f>IFERROR('Revenue per capita'!P193/'Revenue per capita'!$F193,"")</f>
        <v>1.653003068382404E-2</v>
      </c>
      <c r="Q193" s="2">
        <f>IFERROR('Revenue per capita'!Q193/'Revenue per capita'!$F193,"")</f>
        <v>1.1469341159459004E-2</v>
      </c>
      <c r="R193" s="2">
        <f>IFERROR('Revenue per capita'!R193/'Revenue per capita'!$F193,"")</f>
        <v>1.0070902169690006E-2</v>
      </c>
      <c r="S193" s="2">
        <f>IFERROR('Revenue per capita'!S193/'Revenue per capita'!$F193,"")</f>
        <v>1.6207029644714144E-2</v>
      </c>
      <c r="T193" s="2">
        <f>IFERROR('Revenue per capita'!T193/'Revenue per capita'!$F193,"")</f>
        <v>3.8730807313946793E-3</v>
      </c>
      <c r="U193" s="2">
        <f>IFERROR('Revenue per capita'!U193/'Revenue per capita'!$F193,"")</f>
        <v>6.0346765961655904E-2</v>
      </c>
      <c r="V193" s="2">
        <f>IFERROR('Revenue per capita'!V193/'Revenue per capita'!$F193,"")</f>
        <v>1.6402436350694994E-3</v>
      </c>
      <c r="W193" s="2">
        <f>IFERROR('Revenue per capita'!W193/'Revenue per capita'!$F193,"")</f>
        <v>1.8229418944839471E-2</v>
      </c>
      <c r="X193" s="2">
        <f>IFERROR('Revenue per capita'!X193/'Revenue per capita'!$F193,"")</f>
        <v>6.0643636293181919E-3</v>
      </c>
      <c r="Y193" s="2" t="str">
        <f>IFERROR('Revenue per capita'!Y193/'Revenue per capita'!$F193,"")</f>
        <v/>
      </c>
      <c r="Z193" s="2" t="str">
        <f>IFERROR('Revenue per capita'!Z193/'Revenue per capita'!$F193,"")</f>
        <v/>
      </c>
    </row>
    <row r="194" spans="1:26" x14ac:dyDescent="0.45">
      <c r="A194" s="2" t="s">
        <v>682</v>
      </c>
      <c r="B194" s="2">
        <v>13261538</v>
      </c>
      <c r="C194" s="2" t="s">
        <v>480</v>
      </c>
      <c r="D194" s="2">
        <v>34.052234200000001</v>
      </c>
      <c r="E194" s="2">
        <v>-118.24368490000001</v>
      </c>
      <c r="F194" s="2">
        <f>IF('Number of Firms per 1000 Capita'!F194=0,"",SUMIFS(allNAICS!$P:$P,allNAICS!$C:$C,'Percent of Revenue'!$A194,allNAICS!$E:$E,'Percent of Revenue'!F$1)/$B194)</f>
        <v>122.91965404012717</v>
      </c>
      <c r="G194" s="2">
        <f>IFERROR('Revenue per capita'!G194/'Revenue per capita'!$F194,"")</f>
        <v>1.0345599726651003E-4</v>
      </c>
      <c r="H194" s="2">
        <f>IFERROR('Revenue per capita'!H194/'Revenue per capita'!$F194,"")</f>
        <v>5.5424205285908986E-4</v>
      </c>
      <c r="I194" s="2">
        <f>IFERROR('Revenue per capita'!I194/'Revenue per capita'!$F194,"")</f>
        <v>8.6898467442372996E-3</v>
      </c>
      <c r="J194" s="2">
        <f>IFERROR('Revenue per capita'!J194/'Revenue per capita'!$F194,"")</f>
        <v>2.9267954616741424E-2</v>
      </c>
      <c r="K194" s="2">
        <f>IFERROR('Revenue per capita'!K194/'Revenue per capita'!$F194,"")</f>
        <v>0.13240291647170105</v>
      </c>
      <c r="L194" s="2">
        <f>IFERROR('Revenue per capita'!L194/'Revenue per capita'!$F194,"")</f>
        <v>0.28511308687557568</v>
      </c>
      <c r="M194" s="2">
        <f>IFERROR('Revenue per capita'!M194/'Revenue per capita'!$F194,"")</f>
        <v>0.10705742589761755</v>
      </c>
      <c r="N194" s="2">
        <f>IFERROR('Revenue per capita'!N194/'Revenue per capita'!$F194,"")</f>
        <v>2.691676365303448E-2</v>
      </c>
      <c r="O194" s="2">
        <f>IFERROR('Revenue per capita'!O194/'Revenue per capita'!$F194,"")</f>
        <v>7.5638777995702705E-2</v>
      </c>
      <c r="P194" s="2">
        <f>IFERROR('Revenue per capita'!P194/'Revenue per capita'!$F194,"")</f>
        <v>0.10282100390741898</v>
      </c>
      <c r="Q194" s="2">
        <f>IFERROR('Revenue per capita'!Q194/'Revenue per capita'!$F194,"")</f>
        <v>3.3636078047164099E-2</v>
      </c>
      <c r="R194" s="2">
        <f>IFERROR('Revenue per capita'!R194/'Revenue per capita'!$F194,"")</f>
        <v>6.1686780015343591E-2</v>
      </c>
      <c r="S194" s="2">
        <f>IFERROR('Revenue per capita'!S194/'Revenue per capita'!$F194,"")</f>
        <v>2.2007236617078405E-2</v>
      </c>
      <c r="T194" s="2">
        <f>IFERROR('Revenue per capita'!T194/'Revenue per capita'!$F194,"")</f>
        <v>8.5991445371036788E-3</v>
      </c>
      <c r="U194" s="2">
        <f>IFERROR('Revenue per capita'!U194/'Revenue per capita'!$F194,"")</f>
        <v>5.2895051406859551E-2</v>
      </c>
      <c r="V194" s="2">
        <f>IFERROR('Revenue per capita'!V194/'Revenue per capita'!$F194,"")</f>
        <v>1.5918009145604876E-2</v>
      </c>
      <c r="W194" s="2">
        <f>IFERROR('Revenue per capita'!W194/'Revenue per capita'!$F194,"")</f>
        <v>2.1113479346321472E-2</v>
      </c>
      <c r="X194" s="2">
        <f>IFERROR('Revenue per capita'!X194/'Revenue per capita'!$F194,"")</f>
        <v>9.693364519292761E-3</v>
      </c>
      <c r="Y194" s="2">
        <f>IFERROR('Revenue per capita'!Y194/'Revenue per capita'!$F194,"")</f>
        <v>5.8473600312665269E-3</v>
      </c>
      <c r="Z194" s="2">
        <f>IFERROR('Revenue per capita'!Z194/'Revenue per capita'!$F194,"")</f>
        <v>3.8022121810312206E-5</v>
      </c>
    </row>
    <row r="195" spans="1:26" x14ac:dyDescent="0.45">
      <c r="A195" s="2" t="s">
        <v>683</v>
      </c>
      <c r="B195" s="2">
        <v>1278203</v>
      </c>
      <c r="C195" s="2" t="s">
        <v>514</v>
      </c>
      <c r="D195" s="2">
        <v>38.252664699999997</v>
      </c>
      <c r="E195" s="2">
        <v>-85.758455699999999</v>
      </c>
      <c r="F195" s="2">
        <f>IF('Number of Firms per 1000 Capita'!F195=0,"",SUMIFS(allNAICS!$P:$P,allNAICS!$C:$C,'Percent of Revenue'!$A195,allNAICS!$E:$E,'Percent of Revenue'!F$1)/$B195)</f>
        <v>120.90523258042737</v>
      </c>
      <c r="G195" s="2">
        <f>IFERROR('Revenue per capita'!G195/'Revenue per capita'!$F195,"")</f>
        <v>1.7062128611436137E-4</v>
      </c>
      <c r="H195" s="2">
        <f>IFERROR('Revenue per capita'!H195/'Revenue per capita'!$F195,"")</f>
        <v>0</v>
      </c>
      <c r="I195" s="2">
        <f>IFERROR('Revenue per capita'!I195/'Revenue per capita'!$F195,"")</f>
        <v>1.6710428208660727E-2</v>
      </c>
      <c r="J195" s="2">
        <f>IFERROR('Revenue per capita'!J195/'Revenue per capita'!$F195,"")</f>
        <v>3.6916556257769927E-2</v>
      </c>
      <c r="K195" s="2">
        <f>IFERROR('Revenue per capita'!K195/'Revenue per capita'!$F195,"")</f>
        <v>0.23941964933113438</v>
      </c>
      <c r="L195" s="2">
        <f>IFERROR('Revenue per capita'!L195/'Revenue per capita'!$F195,"")</f>
        <v>0.18842129723268647</v>
      </c>
      <c r="M195" s="2">
        <f>IFERROR('Revenue per capita'!M195/'Revenue per capita'!$F195,"")</f>
        <v>0.11431699342098854</v>
      </c>
      <c r="N195" s="2">
        <f>IFERROR('Revenue per capita'!N195/'Revenue per capita'!$F195,"")</f>
        <v>4.0807879389289897E-2</v>
      </c>
      <c r="O195" s="2">
        <f>IFERROR('Revenue per capita'!O195/'Revenue per capita'!$F195,"")</f>
        <v>2.2654018023148204E-2</v>
      </c>
      <c r="P195" s="2">
        <f>IFERROR('Revenue per capita'!P195/'Revenue per capita'!$F195,"")</f>
        <v>0.1727306013961625</v>
      </c>
      <c r="Q195" s="2">
        <f>IFERROR('Revenue per capita'!Q195/'Revenue per capita'!$F195,"")</f>
        <v>2.7617084235752921E-2</v>
      </c>
      <c r="R195" s="2">
        <f>IFERROR('Revenue per capita'!R195/'Revenue per capita'!$F195,"")</f>
        <v>2.7451980021852663E-2</v>
      </c>
      <c r="S195" s="2">
        <f>IFERROR('Revenue per capita'!S195/'Revenue per capita'!$F195,"")</f>
        <v>1.5806955830106169E-2</v>
      </c>
      <c r="T195" s="2">
        <f>IFERROR('Revenue per capita'!T195/'Revenue per capita'!$F195,"")</f>
        <v>4.1043844308869667E-3</v>
      </c>
      <c r="U195" s="2">
        <f>IFERROR('Revenue per capita'!U195/'Revenue per capita'!$F195,"")</f>
        <v>5.1712035897749885E-2</v>
      </c>
      <c r="V195" s="2">
        <f>IFERROR('Revenue per capita'!V195/'Revenue per capita'!$F195,"")</f>
        <v>4.4483661129121289E-3</v>
      </c>
      <c r="W195" s="2">
        <f>IFERROR('Revenue per capita'!W195/'Revenue per capita'!$F195,"")</f>
        <v>1.8862390717694365E-2</v>
      </c>
      <c r="X195" s="2">
        <f>IFERROR('Revenue per capita'!X195/'Revenue per capita'!$F195,"")</f>
        <v>1.0359675874597598E-2</v>
      </c>
      <c r="Y195" s="2">
        <f>IFERROR('Revenue per capita'!Y195/'Revenue per capita'!$F195,"")</f>
        <v>7.4890823324925103E-3</v>
      </c>
      <c r="Z195" s="2" t="str">
        <f>IFERROR('Revenue per capita'!Z195/'Revenue per capita'!$F195,"")</f>
        <v/>
      </c>
    </row>
    <row r="196" spans="1:26" x14ac:dyDescent="0.45">
      <c r="A196" s="2" t="s">
        <v>684</v>
      </c>
      <c r="B196" s="2">
        <v>309722</v>
      </c>
      <c r="C196" s="2" t="s">
        <v>445</v>
      </c>
      <c r="D196" s="2">
        <v>33.577863100000002</v>
      </c>
      <c r="E196" s="2">
        <v>-101.8551665</v>
      </c>
      <c r="F196" s="2">
        <f>IF('Number of Firms per 1000 Capita'!F196=0,"",SUMIFS(allNAICS!$P:$P,allNAICS!$C:$C,'Percent of Revenue'!$A196,allNAICS!$E:$E,'Percent of Revenue'!F$1)/$B196)</f>
        <v>78.147264320907141</v>
      </c>
      <c r="G196" s="2">
        <f>IFERROR('Revenue per capita'!G196/'Revenue per capita'!$F196,"")</f>
        <v>7.6710582114187706E-4</v>
      </c>
      <c r="H196" s="2">
        <f>IFERROR('Revenue per capita'!H196/'Revenue per capita'!$F196,"")</f>
        <v>4.2210572830433928E-3</v>
      </c>
      <c r="I196" s="2" t="str">
        <f>IFERROR('Revenue per capita'!I196/'Revenue per capita'!$F196,"")</f>
        <v/>
      </c>
      <c r="J196" s="2">
        <f>IFERROR('Revenue per capita'!J196/'Revenue per capita'!$F196,"")</f>
        <v>4.4612541109142131E-2</v>
      </c>
      <c r="K196" s="2">
        <f>IFERROR('Revenue per capita'!K196/'Revenue per capita'!$F196,"")</f>
        <v>7.2729366110997784E-2</v>
      </c>
      <c r="L196" s="2">
        <f>IFERROR('Revenue per capita'!L196/'Revenue per capita'!$F196,"")</f>
        <v>0.24930043732845081</v>
      </c>
      <c r="M196" s="2">
        <f>IFERROR('Revenue per capita'!M196/'Revenue per capita'!$F196,"")</f>
        <v>0.22375483901948987</v>
      </c>
      <c r="N196" s="2">
        <f>IFERROR('Revenue per capita'!N196/'Revenue per capita'!$F196,"")</f>
        <v>2.1928489812429983E-2</v>
      </c>
      <c r="O196" s="2">
        <f>IFERROR('Revenue per capita'!O196/'Revenue per capita'!$F196,"")</f>
        <v>4.8366513644945271E-2</v>
      </c>
      <c r="P196" s="2">
        <f>IFERROR('Revenue per capita'!P196/'Revenue per capita'!$F196,"")</f>
        <v>9.6033124433509948E-2</v>
      </c>
      <c r="Q196" s="2">
        <f>IFERROR('Revenue per capita'!Q196/'Revenue per capita'!$F196,"")</f>
        <v>1.4128688102876109E-2</v>
      </c>
      <c r="R196" s="2">
        <f>IFERROR('Revenue per capita'!R196/'Revenue per capita'!$F196,"")</f>
        <v>2.9849704585687142E-2</v>
      </c>
      <c r="S196" s="2">
        <f>IFERROR('Revenue per capita'!S196/'Revenue per capita'!$F196,"")</f>
        <v>1.8343731795996378E-2</v>
      </c>
      <c r="T196" s="2">
        <f>IFERROR('Revenue per capita'!T196/'Revenue per capita'!$F196,"")</f>
        <v>3.8974207976188642E-3</v>
      </c>
      <c r="U196" s="2">
        <f>IFERROR('Revenue per capita'!U196/'Revenue per capita'!$F196,"")</f>
        <v>0.12369704271400248</v>
      </c>
      <c r="V196" s="2">
        <f>IFERROR('Revenue per capita'!V196/'Revenue per capita'!$F196,"")</f>
        <v>2.7026916696811431E-3</v>
      </c>
      <c r="W196" s="2">
        <f>IFERROR('Revenue per capita'!W196/'Revenue per capita'!$F196,"")</f>
        <v>2.8954206424945811E-2</v>
      </c>
      <c r="X196" s="2">
        <f>IFERROR('Revenue per capita'!X196/'Revenue per capita'!$F196,"")</f>
        <v>1.6713039346040973E-2</v>
      </c>
      <c r="Y196" s="2">
        <f>IFERROR('Revenue per capita'!Y196/'Revenue per capita'!$F196,"")</f>
        <v>0</v>
      </c>
      <c r="Z196" s="2" t="str">
        <f>IFERROR('Revenue per capita'!Z196/'Revenue per capita'!$F196,"")</f>
        <v/>
      </c>
    </row>
    <row r="197" spans="1:26" x14ac:dyDescent="0.45">
      <c r="A197" s="2" t="s">
        <v>685</v>
      </c>
      <c r="B197" s="2">
        <v>258995</v>
      </c>
      <c r="C197" s="2" t="s">
        <v>502</v>
      </c>
      <c r="D197" s="2">
        <v>37.4137536</v>
      </c>
      <c r="E197" s="2">
        <v>-79.142246400000005</v>
      </c>
      <c r="F197" s="2">
        <f>IF('Number of Firms per 1000 Capita'!F197=0,"",SUMIFS(allNAICS!$P:$P,allNAICS!$C:$C,'Percent of Revenue'!$A197,allNAICS!$E:$E,'Percent of Revenue'!F$1)/$B197)</f>
        <v>75.690681287283539</v>
      </c>
      <c r="G197" s="2">
        <f>IFERROR('Revenue per capita'!G197/'Revenue per capita'!$F197,"")</f>
        <v>2.5530748706675856E-3</v>
      </c>
      <c r="H197" s="2" t="str">
        <f>IFERROR('Revenue per capita'!H197/'Revenue per capita'!$F197,"")</f>
        <v/>
      </c>
      <c r="I197" s="2" t="str">
        <f>IFERROR('Revenue per capita'!I197/'Revenue per capita'!$F197,"")</f>
        <v/>
      </c>
      <c r="J197" s="2">
        <f>IFERROR('Revenue per capita'!J197/'Revenue per capita'!$F197,"")</f>
        <v>3.6653759211285782E-2</v>
      </c>
      <c r="K197" s="2">
        <f>IFERROR('Revenue per capita'!K197/'Revenue per capita'!$F197,"")</f>
        <v>0.35790669830303162</v>
      </c>
      <c r="L197" s="2">
        <f>IFERROR('Revenue per capita'!L197/'Revenue per capita'!$F197,"")</f>
        <v>6.6001407710972015E-2</v>
      </c>
      <c r="M197" s="2">
        <f>IFERROR('Revenue per capita'!M197/'Revenue per capita'!$F197,"")</f>
        <v>0.21226214449831315</v>
      </c>
      <c r="N197" s="2">
        <f>IFERROR('Revenue per capita'!N197/'Revenue per capita'!$F197,"")</f>
        <v>2.0291182044011181E-2</v>
      </c>
      <c r="O197" s="2">
        <f>IFERROR('Revenue per capita'!O197/'Revenue per capita'!$F197,"")</f>
        <v>8.5383219606624816E-3</v>
      </c>
      <c r="P197" s="2">
        <f>IFERROR('Revenue per capita'!P197/'Revenue per capita'!$F197,"")</f>
        <v>8.6762153368707642E-2</v>
      </c>
      <c r="Q197" s="2">
        <f>IFERROR('Revenue per capita'!Q197/'Revenue per capita'!$F197,"")</f>
        <v>1.2946289142678438E-2</v>
      </c>
      <c r="R197" s="2">
        <f>IFERROR('Revenue per capita'!R197/'Revenue per capita'!$F197,"")</f>
        <v>6.2310395318412093E-2</v>
      </c>
      <c r="S197" s="2">
        <f>IFERROR('Revenue per capita'!S197/'Revenue per capita'!$F197,"")</f>
        <v>8.3864938136218713E-3</v>
      </c>
      <c r="T197" s="2">
        <f>IFERROR('Revenue per capita'!T197/'Revenue per capita'!$F197,"")</f>
        <v>2.7744943565725287E-2</v>
      </c>
      <c r="U197" s="2">
        <f>IFERROR('Revenue per capita'!U197/'Revenue per capita'!$F197,"")</f>
        <v>6.641156031063708E-2</v>
      </c>
      <c r="V197" s="2">
        <f>IFERROR('Revenue per capita'!V197/'Revenue per capita'!$F197,"")</f>
        <v>3.21464126680785E-3</v>
      </c>
      <c r="W197" s="2">
        <f>IFERROR('Revenue per capita'!W197/'Revenue per capita'!$F197,"")</f>
        <v>1.8672077194710934E-2</v>
      </c>
      <c r="X197" s="2">
        <f>IFERROR('Revenue per capita'!X197/'Revenue per capita'!$F197,"")</f>
        <v>9.3448574197549043E-3</v>
      </c>
      <c r="Y197" s="2" t="str">
        <f>IFERROR('Revenue per capita'!Y197/'Revenue per capita'!$F197,"")</f>
        <v/>
      </c>
      <c r="Z197" s="2" t="str">
        <f>IFERROR('Revenue per capita'!Z197/'Revenue per capita'!$F197,"")</f>
        <v/>
      </c>
    </row>
    <row r="198" spans="1:26" x14ac:dyDescent="0.45">
      <c r="A198" s="2" t="s">
        <v>686</v>
      </c>
      <c r="B198" s="2">
        <v>229966</v>
      </c>
      <c r="C198" s="2" t="s">
        <v>449</v>
      </c>
      <c r="D198" s="2">
        <v>32.840694599999999</v>
      </c>
      <c r="E198" s="2">
        <v>-83.632402200000001</v>
      </c>
      <c r="F198" s="2">
        <f>IF('Number of Firms per 1000 Capita'!F198=0,"",SUMIFS(allNAICS!$P:$P,allNAICS!$C:$C,'Percent of Revenue'!$A198,allNAICS!$E:$E,'Percent of Revenue'!F$1)/$B198)</f>
        <v>68.295917657392835</v>
      </c>
      <c r="G198" s="2">
        <f>IFERROR('Revenue per capita'!G198/'Revenue per capita'!$F198,"")</f>
        <v>0</v>
      </c>
      <c r="H198" s="2" t="str">
        <f>IFERROR('Revenue per capita'!H198/'Revenue per capita'!$F198,"")</f>
        <v/>
      </c>
      <c r="I198" s="2" t="str">
        <f>IFERROR('Revenue per capita'!I198/'Revenue per capita'!$F198,"")</f>
        <v/>
      </c>
      <c r="J198" s="2">
        <f>IFERROR('Revenue per capita'!J198/'Revenue per capita'!$F198,"")</f>
        <v>2.8576278810105427E-2</v>
      </c>
      <c r="K198" s="2">
        <f>IFERROR('Revenue per capita'!K198/'Revenue per capita'!$F198,"")</f>
        <v>0.11699668300321021</v>
      </c>
      <c r="L198" s="2">
        <f>IFERROR('Revenue per capita'!L198/'Revenue per capita'!$F198,"")</f>
        <v>0.1813241512065627</v>
      </c>
      <c r="M198" s="2">
        <f>IFERROR('Revenue per capita'!M198/'Revenue per capita'!$F198,"")</f>
        <v>0.18467866439227412</v>
      </c>
      <c r="N198" s="2">
        <f>IFERROR('Revenue per capita'!N198/'Revenue per capita'!$F198,"")</f>
        <v>2.9813318547512017E-2</v>
      </c>
      <c r="O198" s="2">
        <f>IFERROR('Revenue per capita'!O198/'Revenue per capita'!$F198,"")</f>
        <v>3.1777655675185985E-2</v>
      </c>
      <c r="P198" s="2">
        <f>IFERROR('Revenue per capita'!P198/'Revenue per capita'!$F198,"")</f>
        <v>0.21280160895939601</v>
      </c>
      <c r="Q198" s="2">
        <f>IFERROR('Revenue per capita'!Q198/'Revenue per capita'!$F198,"")</f>
        <v>1.9925812328435089E-2</v>
      </c>
      <c r="R198" s="2">
        <f>IFERROR('Revenue per capita'!R198/'Revenue per capita'!$F198,"")</f>
        <v>2.8790095564674163E-2</v>
      </c>
      <c r="S198" s="2">
        <f>IFERROR('Revenue per capita'!S198/'Revenue per capita'!$F198,"")</f>
        <v>2.2629996815111662E-2</v>
      </c>
      <c r="T198" s="2">
        <f>IFERROR('Revenue per capita'!T198/'Revenue per capita'!$F198,"")</f>
        <v>1.5879715759229383E-2</v>
      </c>
      <c r="U198" s="2">
        <f>IFERROR('Revenue per capita'!U198/'Revenue per capita'!$F198,"")</f>
        <v>8.3784392338190697E-2</v>
      </c>
      <c r="V198" s="2">
        <f>IFERROR('Revenue per capita'!V198/'Revenue per capita'!$F198,"")</f>
        <v>0</v>
      </c>
      <c r="W198" s="2">
        <f>IFERROR('Revenue per capita'!W198/'Revenue per capita'!$F198,"")</f>
        <v>2.6875557781024011E-2</v>
      </c>
      <c r="X198" s="2">
        <f>IFERROR('Revenue per capita'!X198/'Revenue per capita'!$F198,"")</f>
        <v>1.2459315237658026E-2</v>
      </c>
      <c r="Y198" s="2">
        <f>IFERROR('Revenue per capita'!Y198/'Revenue per capita'!$F198,"")</f>
        <v>3.6867535814306398E-3</v>
      </c>
      <c r="Z198" s="2" t="str">
        <f>IFERROR('Revenue per capita'!Z198/'Revenue per capita'!$F198,"")</f>
        <v/>
      </c>
    </row>
    <row r="199" spans="1:26" x14ac:dyDescent="0.45">
      <c r="A199" s="2" t="s">
        <v>687</v>
      </c>
      <c r="B199" s="2">
        <v>154440</v>
      </c>
      <c r="C199" s="2" t="s">
        <v>480</v>
      </c>
      <c r="D199" s="2">
        <v>36.961335599999998</v>
      </c>
      <c r="E199" s="2">
        <v>-120.0607176</v>
      </c>
      <c r="F199" s="2">
        <f>IF('Number of Firms per 1000 Capita'!F199=0,"",SUMIFS(allNAICS!$P:$P,allNAICS!$C:$C,'Percent of Revenue'!$A199,allNAICS!$E:$E,'Percent of Revenue'!F$1)/$B199)</f>
        <v>35.796218596218594</v>
      </c>
      <c r="G199" s="2">
        <f>IFERROR('Revenue per capita'!G199/'Revenue per capita'!$F199,"")</f>
        <v>2.1267183481655537E-2</v>
      </c>
      <c r="H199" s="2" t="str">
        <f>IFERROR('Revenue per capita'!H199/'Revenue per capita'!$F199,"")</f>
        <v/>
      </c>
      <c r="I199" s="2" t="str">
        <f>IFERROR('Revenue per capita'!I199/'Revenue per capita'!$F199,"")</f>
        <v/>
      </c>
      <c r="J199" s="2">
        <f>IFERROR('Revenue per capita'!J199/'Revenue per capita'!$F199,"")</f>
        <v>6.9335972913467422E-2</v>
      </c>
      <c r="K199" s="2">
        <f>IFERROR('Revenue per capita'!K199/'Revenue per capita'!$F199,"")</f>
        <v>0.30294880571333421</v>
      </c>
      <c r="L199" s="2">
        <f>IFERROR('Revenue per capita'!L199/'Revenue per capita'!$F199,"")</f>
        <v>0.12402431127310405</v>
      </c>
      <c r="M199" s="2">
        <f>IFERROR('Revenue per capita'!M199/'Revenue per capita'!$F199,"")</f>
        <v>0.18130511202797464</v>
      </c>
      <c r="N199" s="2">
        <f>IFERROR('Revenue per capita'!N199/'Revenue per capita'!$F199,"")</f>
        <v>1.5885400284926642E-2</v>
      </c>
      <c r="O199" s="2">
        <f>IFERROR('Revenue per capita'!O199/'Revenue per capita'!$F199,"")</f>
        <v>1.9924697959259195E-2</v>
      </c>
      <c r="P199" s="2">
        <f>IFERROR('Revenue per capita'!P199/'Revenue per capita'!$F199,"")</f>
        <v>1.786527040278266E-2</v>
      </c>
      <c r="Q199" s="2">
        <f>IFERROR('Revenue per capita'!Q199/'Revenue per capita'!$F199,"")</f>
        <v>1.4747543895354216E-2</v>
      </c>
      <c r="R199" s="2">
        <f>IFERROR('Revenue per capita'!R199/'Revenue per capita'!$F199,"")</f>
        <v>1.1640548391274584E-2</v>
      </c>
      <c r="S199" s="2">
        <f>IFERROR('Revenue per capita'!S199/'Revenue per capita'!$F199,"")</f>
        <v>1.2923273326055987E-2</v>
      </c>
      <c r="T199" s="2">
        <f>IFERROR('Revenue per capita'!T199/'Revenue per capita'!$F199,"")</f>
        <v>5.0330255878924682E-3</v>
      </c>
      <c r="U199" s="2">
        <f>IFERROR('Revenue per capita'!U199/'Revenue per capita'!$F199,"")</f>
        <v>0.15902551388554831</v>
      </c>
      <c r="V199" s="2">
        <f>IFERROR('Revenue per capita'!V199/'Revenue per capita'!$F199,"")</f>
        <v>1.4954948287664899E-3</v>
      </c>
      <c r="W199" s="2">
        <f>IFERROR('Revenue per capita'!W199/'Revenue per capita'!$F199,"")</f>
        <v>3.3076097615127018E-2</v>
      </c>
      <c r="X199" s="2">
        <f>IFERROR('Revenue per capita'!X199/'Revenue per capita'!$F199,"")</f>
        <v>9.50174841347666E-3</v>
      </c>
      <c r="Y199" s="2" t="str">
        <f>IFERROR('Revenue per capita'!Y199/'Revenue per capita'!$F199,"")</f>
        <v/>
      </c>
      <c r="Z199" s="2" t="str">
        <f>IFERROR('Revenue per capita'!Z199/'Revenue per capita'!$F199,"")</f>
        <v/>
      </c>
    </row>
    <row r="200" spans="1:26" x14ac:dyDescent="0.45">
      <c r="A200" s="2" t="s">
        <v>688</v>
      </c>
      <c r="B200" s="2">
        <v>640072</v>
      </c>
      <c r="C200" s="2" t="s">
        <v>468</v>
      </c>
      <c r="D200" s="2">
        <v>43.073051700000001</v>
      </c>
      <c r="E200" s="2">
        <v>-89.401230200000001</v>
      </c>
      <c r="F200" s="2">
        <f>IF('Number of Firms per 1000 Capita'!F200=0,"",SUMIFS(allNAICS!$P:$P,allNAICS!$C:$C,'Percent of Revenue'!$A200,allNAICS!$E:$E,'Percent of Revenue'!F$1)/$B200)</f>
        <v>114.49865952580335</v>
      </c>
      <c r="G200" s="2">
        <f>IFERROR('Revenue per capita'!G200/'Revenue per capita'!$F200,"")</f>
        <v>2.9882490309269013E-3</v>
      </c>
      <c r="H200" s="2">
        <f>IFERROR('Revenue per capita'!H200/'Revenue per capita'!$F200,"")</f>
        <v>9.1655093025499426E-4</v>
      </c>
      <c r="I200" s="2" t="str">
        <f>IFERROR('Revenue per capita'!I200/'Revenue per capita'!$F200,"")</f>
        <v/>
      </c>
      <c r="J200" s="2">
        <f>IFERROR('Revenue per capita'!J200/'Revenue per capita'!$F200,"")</f>
        <v>4.4517977565087144E-2</v>
      </c>
      <c r="K200" s="2">
        <f>IFERROR('Revenue per capita'!K200/'Revenue per capita'!$F200,"")</f>
        <v>0.17849066987374707</v>
      </c>
      <c r="L200" s="2">
        <f>IFERROR('Revenue per capita'!L200/'Revenue per capita'!$F200,"")</f>
        <v>0.15808331078511298</v>
      </c>
      <c r="M200" s="2">
        <f>IFERROR('Revenue per capita'!M200/'Revenue per capita'!$F200,"")</f>
        <v>0.16491745433240027</v>
      </c>
      <c r="N200" s="2">
        <f>IFERROR('Revenue per capita'!N200/'Revenue per capita'!$F200,"")</f>
        <v>1.4191347429525814E-2</v>
      </c>
      <c r="O200" s="2">
        <f>IFERROR('Revenue per capita'!O200/'Revenue per capita'!$F200,"")</f>
        <v>5.6204120070312363E-2</v>
      </c>
      <c r="P200" s="2">
        <f>IFERROR('Revenue per capita'!P200/'Revenue per capita'!$F200,"")</f>
        <v>0.18636748705216485</v>
      </c>
      <c r="Q200" s="2">
        <f>IFERROR('Revenue per capita'!Q200/'Revenue per capita'!$F200,"")</f>
        <v>2.1094417852903207E-2</v>
      </c>
      <c r="R200" s="2">
        <f>IFERROR('Revenue per capita'!R200/'Revenue per capita'!$F200,"")</f>
        <v>5.2725654868217418E-2</v>
      </c>
      <c r="S200" s="2">
        <f>IFERROR('Revenue per capita'!S200/'Revenue per capita'!$F200,"")</f>
        <v>1.5564061123725466E-2</v>
      </c>
      <c r="T200" s="2">
        <f>IFERROR('Revenue per capita'!T200/'Revenue per capita'!$F200,"")</f>
        <v>3.5220535633408872E-3</v>
      </c>
      <c r="U200" s="2">
        <f>IFERROR('Revenue per capita'!U200/'Revenue per capita'!$F200,"")</f>
        <v>5.9550972328326381E-2</v>
      </c>
      <c r="V200" s="2">
        <f>IFERROR('Revenue per capita'!V200/'Revenue per capita'!$F200,"")</f>
        <v>5.0850632568447945E-3</v>
      </c>
      <c r="W200" s="2">
        <f>IFERROR('Revenue per capita'!W200/'Revenue per capita'!$F200,"")</f>
        <v>1.7496501637878543E-2</v>
      </c>
      <c r="X200" s="2">
        <f>IFERROR('Revenue per capita'!X200/'Revenue per capita'!$F200,"")</f>
        <v>8.8121878284199203E-3</v>
      </c>
      <c r="Y200" s="2">
        <f>IFERROR('Revenue per capita'!Y200/'Revenue per capita'!$F200,"")</f>
        <v>9.4719204708110117E-3</v>
      </c>
      <c r="Z200" s="2" t="str">
        <f>IFERROR('Revenue per capita'!Z200/'Revenue per capita'!$F200,"")</f>
        <v/>
      </c>
    </row>
    <row r="201" spans="1:26" x14ac:dyDescent="0.45">
      <c r="A201" s="2" t="s">
        <v>689</v>
      </c>
      <c r="B201" s="2">
        <v>406371</v>
      </c>
      <c r="C201" s="2" t="s">
        <v>510</v>
      </c>
      <c r="D201" s="2">
        <v>42.995639699999998</v>
      </c>
      <c r="E201" s="2">
        <v>-71.454789099999999</v>
      </c>
      <c r="F201" s="2">
        <f>IF('Number of Firms per 1000 Capita'!F201=0,"",SUMIFS(allNAICS!$P:$P,allNAICS!$C:$C,'Percent of Revenue'!$A201,allNAICS!$E:$E,'Percent of Revenue'!F$1)/$B201)</f>
        <v>101.26352274153422</v>
      </c>
      <c r="G201" s="2">
        <f>IFERROR('Revenue per capita'!G201/'Revenue per capita'!$F201,"")</f>
        <v>4.979567440667606E-4</v>
      </c>
      <c r="H201" s="2" t="str">
        <f>IFERROR('Revenue per capita'!H201/'Revenue per capita'!$F201,"")</f>
        <v/>
      </c>
      <c r="I201" s="2">
        <f>IFERROR('Revenue per capita'!I201/'Revenue per capita'!$F201,"")</f>
        <v>1.1992328627340718E-2</v>
      </c>
      <c r="J201" s="2">
        <f>IFERROR('Revenue per capita'!J201/'Revenue per capita'!$F201,"")</f>
        <v>4.5996299448358792E-2</v>
      </c>
      <c r="K201" s="2">
        <f>IFERROR('Revenue per capita'!K201/'Revenue per capita'!$F201,"")</f>
        <v>0.1827800199766012</v>
      </c>
      <c r="L201" s="2">
        <f>IFERROR('Revenue per capita'!L201/'Revenue per capita'!$F201,"")</f>
        <v>0.18382527220889988</v>
      </c>
      <c r="M201" s="2">
        <f>IFERROR('Revenue per capita'!M201/'Revenue per capita'!$F201,"")</f>
        <v>0.19082680457793541</v>
      </c>
      <c r="N201" s="2">
        <f>IFERROR('Revenue per capita'!N201/'Revenue per capita'!$F201,"")</f>
        <v>1.0505676920764597E-2</v>
      </c>
      <c r="O201" s="2">
        <f>IFERROR('Revenue per capita'!O201/'Revenue per capita'!$F201,"")</f>
        <v>6.0758864884172051E-2</v>
      </c>
      <c r="P201" s="2">
        <f>IFERROR('Revenue per capita'!P201/'Revenue per capita'!$F201,"")</f>
        <v>7.3686029037041842E-2</v>
      </c>
      <c r="Q201" s="2">
        <f>IFERROR('Revenue per capita'!Q201/'Revenue per capita'!$F201,"")</f>
        <v>2.2557698137105116E-2</v>
      </c>
      <c r="R201" s="2">
        <f>IFERROR('Revenue per capita'!R201/'Revenue per capita'!$F201,"")</f>
        <v>4.8787827261702596E-2</v>
      </c>
      <c r="S201" s="2">
        <f>IFERROR('Revenue per capita'!S201/'Revenue per capita'!$F201,"")</f>
        <v>4.0274147450805611E-2</v>
      </c>
      <c r="T201" s="2">
        <f>IFERROR('Revenue per capita'!T201/'Revenue per capita'!$F201,"")</f>
        <v>1.1650797576597545E-2</v>
      </c>
      <c r="U201" s="2">
        <f>IFERROR('Revenue per capita'!U201/'Revenue per capita'!$F201,"")</f>
        <v>7.3049218970110311E-2</v>
      </c>
      <c r="V201" s="2">
        <f>IFERROR('Revenue per capita'!V201/'Revenue per capita'!$F201,"")</f>
        <v>6.0188406921462606E-3</v>
      </c>
      <c r="W201" s="2">
        <f>IFERROR('Revenue per capita'!W201/'Revenue per capita'!$F201,"")</f>
        <v>1.9838088227202042E-2</v>
      </c>
      <c r="X201" s="2">
        <f>IFERROR('Revenue per capita'!X201/'Revenue per capita'!$F201,"")</f>
        <v>1.0044031548019378E-2</v>
      </c>
      <c r="Y201" s="2">
        <f>IFERROR('Revenue per capita'!Y201/'Revenue per capita'!$F201,"")</f>
        <v>6.9100977111294769E-3</v>
      </c>
      <c r="Z201" s="2" t="str">
        <f>IFERROR('Revenue per capita'!Z201/'Revenue per capita'!$F201,"")</f>
        <v/>
      </c>
    </row>
    <row r="202" spans="1:26" x14ac:dyDescent="0.45">
      <c r="A202" s="2" t="s">
        <v>690</v>
      </c>
      <c r="B202" s="2">
        <v>98884</v>
      </c>
      <c r="C202" s="2" t="s">
        <v>669</v>
      </c>
      <c r="D202" s="2">
        <v>39.183608200000002</v>
      </c>
      <c r="E202" s="2">
        <v>-96.571669400000005</v>
      </c>
      <c r="F202" s="2">
        <f>IF('Number of Firms per 1000 Capita'!F202=0,"",SUMIFS(allNAICS!$P:$P,allNAICS!$C:$C,'Percent of Revenue'!$A202,allNAICS!$E:$E,'Percent of Revenue'!F$1)/$B202)</f>
        <v>39.731372112778608</v>
      </c>
      <c r="G202" s="2">
        <f>IFERROR('Revenue per capita'!G202/'Revenue per capita'!$F202,"")</f>
        <v>0</v>
      </c>
      <c r="H202" s="2">
        <f>IFERROR('Revenue per capita'!H202/'Revenue per capita'!$F202,"")</f>
        <v>9.738295478017656E-3</v>
      </c>
      <c r="I202" s="2" t="str">
        <f>IFERROR('Revenue per capita'!I202/'Revenue per capita'!$F202,"")</f>
        <v/>
      </c>
      <c r="J202" s="2">
        <f>IFERROR('Revenue per capita'!J202/'Revenue per capita'!$F202,"")</f>
        <v>6.9511242594199982E-2</v>
      </c>
      <c r="K202" s="2">
        <f>IFERROR('Revenue per capita'!K202/'Revenue per capita'!$F202,"")</f>
        <v>0.12844893849729278</v>
      </c>
      <c r="L202" s="2">
        <f>IFERROR('Revenue per capita'!L202/'Revenue per capita'!$F202,"")</f>
        <v>6.9621856944041563E-2</v>
      </c>
      <c r="M202" s="2">
        <f>IFERROR('Revenue per capita'!M202/'Revenue per capita'!$F202,"")</f>
        <v>0.31692224601308638</v>
      </c>
      <c r="N202" s="2">
        <f>IFERROR('Revenue per capita'!N202/'Revenue per capita'!$F202,"")</f>
        <v>1.4694777761097837E-2</v>
      </c>
      <c r="O202" s="2">
        <f>IFERROR('Revenue per capita'!O202/'Revenue per capita'!$F202,"")</f>
        <v>2.6545186526269218E-2</v>
      </c>
      <c r="P202" s="2">
        <f>IFERROR('Revenue per capita'!P202/'Revenue per capita'!$F202,"")</f>
        <v>6.4851895286587108E-2</v>
      </c>
      <c r="Q202" s="2">
        <f>IFERROR('Revenue per capita'!Q202/'Revenue per capita'!$F202,"")</f>
        <v>5.2285315042084252E-2</v>
      </c>
      <c r="R202" s="2">
        <f>IFERROR('Revenue per capita'!R202/'Revenue per capita'!$F202,"")</f>
        <v>4.3323295269204858E-2</v>
      </c>
      <c r="S202" s="2">
        <f>IFERROR('Revenue per capita'!S202/'Revenue per capita'!$F202,"")</f>
        <v>1.9922434508968231E-2</v>
      </c>
      <c r="T202" s="2">
        <f>IFERROR('Revenue per capita'!T202/'Revenue per capita'!$F202,"")</f>
        <v>9.1507978342161792E-3</v>
      </c>
      <c r="U202" s="2">
        <f>IFERROR('Revenue per capita'!U202/'Revenue per capita'!$F202,"")</f>
        <v>0.10879937152989806</v>
      </c>
      <c r="V202" s="2">
        <f>IFERROR('Revenue per capita'!V202/'Revenue per capita'!$F202,"")</f>
        <v>4.2456722135624488E-3</v>
      </c>
      <c r="W202" s="2">
        <f>IFERROR('Revenue per capita'!W202/'Revenue per capita'!$F202,"")</f>
        <v>3.9007078189672008E-2</v>
      </c>
      <c r="X202" s="2">
        <f>IFERROR('Revenue per capita'!X202/'Revenue per capita'!$F202,"")</f>
        <v>2.2931596311801538E-2</v>
      </c>
      <c r="Y202" s="2" t="str">
        <f>IFERROR('Revenue per capita'!Y202/'Revenue per capita'!$F202,"")</f>
        <v/>
      </c>
      <c r="Z202" s="2" t="str">
        <f>IFERROR('Revenue per capita'!Z202/'Revenue per capita'!$F202,"")</f>
        <v/>
      </c>
    </row>
    <row r="203" spans="1:26" x14ac:dyDescent="0.45">
      <c r="A203" s="2" t="s">
        <v>691</v>
      </c>
      <c r="B203" s="2">
        <v>99244</v>
      </c>
      <c r="C203" s="2" t="s">
        <v>589</v>
      </c>
      <c r="D203" s="2">
        <v>44.163577500000002</v>
      </c>
      <c r="E203" s="2">
        <v>-93.999399600000004</v>
      </c>
      <c r="F203" s="2">
        <f>IF('Number of Firms per 1000 Capita'!F203=0,"",SUMIFS(allNAICS!$P:$P,allNAICS!$C:$C,'Percent of Revenue'!$A203,allNAICS!$E:$E,'Percent of Revenue'!F$1)/$B203)</f>
        <v>126.14956067873121</v>
      </c>
      <c r="G203" s="2">
        <f>IFERROR('Revenue per capita'!G203/'Revenue per capita'!$F203,"")</f>
        <v>0</v>
      </c>
      <c r="H203" s="2" t="str">
        <f>IFERROR('Revenue per capita'!H203/'Revenue per capita'!$F203,"")</f>
        <v/>
      </c>
      <c r="I203" s="2" t="str">
        <f>IFERROR('Revenue per capita'!I203/'Revenue per capita'!$F203,"")</f>
        <v/>
      </c>
      <c r="J203" s="2">
        <f>IFERROR('Revenue per capita'!J203/'Revenue per capita'!$F203,"")</f>
        <v>0</v>
      </c>
      <c r="K203" s="2">
        <f>IFERROR('Revenue per capita'!K203/'Revenue per capita'!$F203,"")</f>
        <v>0.48593341659514644</v>
      </c>
      <c r="L203" s="2">
        <f>IFERROR('Revenue per capita'!L203/'Revenue per capita'!$F203,"")</f>
        <v>0.18199377174752768</v>
      </c>
      <c r="M203" s="2">
        <f>IFERROR('Revenue per capita'!M203/'Revenue per capita'!$F203,"")</f>
        <v>0.12037809769021987</v>
      </c>
      <c r="N203" s="2">
        <f>IFERROR('Revenue per capita'!N203/'Revenue per capita'!$F203,"")</f>
        <v>1.1233287249474155E-2</v>
      </c>
      <c r="O203" s="2">
        <f>IFERROR('Revenue per capita'!O203/'Revenue per capita'!$F203,"")</f>
        <v>4.5136388478951191E-2</v>
      </c>
      <c r="P203" s="2">
        <f>IFERROR('Revenue per capita'!P203/'Revenue per capita'!$F203,"")</f>
        <v>1.6964153310959348E-2</v>
      </c>
      <c r="Q203" s="2">
        <f>IFERROR('Revenue per capita'!Q203/'Revenue per capita'!$F203,"")</f>
        <v>1.4090906608559836E-2</v>
      </c>
      <c r="R203" s="2">
        <f>IFERROR('Revenue per capita'!R203/'Revenue per capita'!$F203,"")</f>
        <v>1.2778881913996681E-2</v>
      </c>
      <c r="S203" s="2">
        <f>IFERROR('Revenue per capita'!S203/'Revenue per capita'!$F203,"")</f>
        <v>6.186075448981556E-3</v>
      </c>
      <c r="T203" s="2">
        <f>IFERROR('Revenue per capita'!T203/'Revenue per capita'!$F203,"")</f>
        <v>8.9390084114595487E-3</v>
      </c>
      <c r="U203" s="2">
        <f>IFERROR('Revenue per capita'!U203/'Revenue per capita'!$F203,"")</f>
        <v>7.4967642577453017E-2</v>
      </c>
      <c r="V203" s="2">
        <f>IFERROR('Revenue per capita'!V203/'Revenue per capita'!$F203,"")</f>
        <v>2.716469161412393E-3</v>
      </c>
      <c r="W203" s="2">
        <f>IFERROR('Revenue per capita'!W203/'Revenue per capita'!$F203,"")</f>
        <v>1.0816978184312752E-2</v>
      </c>
      <c r="X203" s="2">
        <f>IFERROR('Revenue per capita'!X203/'Revenue per capita'!$F203,"")</f>
        <v>7.8649226215456551E-3</v>
      </c>
      <c r="Y203" s="2" t="str">
        <f>IFERROR('Revenue per capita'!Y203/'Revenue per capita'!$F203,"")</f>
        <v/>
      </c>
      <c r="Z203" s="2" t="str">
        <f>IFERROR('Revenue per capita'!Z203/'Revenue per capita'!$F203,"")</f>
        <v/>
      </c>
    </row>
    <row r="204" spans="1:26" x14ac:dyDescent="0.45">
      <c r="A204" s="2" t="s">
        <v>692</v>
      </c>
      <c r="B204" s="2">
        <v>121533</v>
      </c>
      <c r="C204" s="2" t="s">
        <v>447</v>
      </c>
      <c r="D204" s="2">
        <v>40.758389999999999</v>
      </c>
      <c r="E204" s="2">
        <v>-82.515447100000003</v>
      </c>
      <c r="F204" s="2">
        <f>IF('Number of Firms per 1000 Capita'!F204=0,"",SUMIFS(allNAICS!$P:$P,allNAICS!$C:$C,'Percent of Revenue'!$A204,allNAICS!$E:$E,'Percent of Revenue'!F$1)/$B204)</f>
        <v>72.740465552565965</v>
      </c>
      <c r="G204" s="2">
        <f>IFERROR('Revenue per capita'!G204/'Revenue per capita'!$F204,"")</f>
        <v>0</v>
      </c>
      <c r="H204" s="2" t="str">
        <f>IFERROR('Revenue per capita'!H204/'Revenue per capita'!$F204,"")</f>
        <v/>
      </c>
      <c r="I204" s="2" t="str">
        <f>IFERROR('Revenue per capita'!I204/'Revenue per capita'!$F204,"")</f>
        <v/>
      </c>
      <c r="J204" s="2">
        <f>IFERROR('Revenue per capita'!J204/'Revenue per capita'!$F204,"")</f>
        <v>0</v>
      </c>
      <c r="K204" s="2">
        <f>IFERROR('Revenue per capita'!K204/'Revenue per capita'!$F204,"")</f>
        <v>0.38071559414562667</v>
      </c>
      <c r="L204" s="2">
        <f>IFERROR('Revenue per capita'!L204/'Revenue per capita'!$F204,"")</f>
        <v>0.14175194546117245</v>
      </c>
      <c r="M204" s="2">
        <f>IFERROR('Revenue per capita'!M204/'Revenue per capita'!$F204,"")</f>
        <v>0.21661712641531009</v>
      </c>
      <c r="N204" s="2">
        <f>IFERROR('Revenue per capita'!N204/'Revenue per capita'!$F204,"")</f>
        <v>3.9376488454633339E-2</v>
      </c>
      <c r="O204" s="2">
        <f>IFERROR('Revenue per capita'!O204/'Revenue per capita'!$F204,"")</f>
        <v>3.2032077801251752E-2</v>
      </c>
      <c r="P204" s="2">
        <f>IFERROR('Revenue per capita'!P204/'Revenue per capita'!$F204,"")</f>
        <v>2.9388324445267722E-2</v>
      </c>
      <c r="Q204" s="2">
        <f>IFERROR('Revenue per capita'!Q204/'Revenue per capita'!$F204,"")</f>
        <v>7.2877448386561407E-3</v>
      </c>
      <c r="R204" s="2">
        <f>IFERROR('Revenue per capita'!R204/'Revenue per capita'!$F204,"")</f>
        <v>1.4611964224721769E-2</v>
      </c>
      <c r="S204" s="2">
        <f>IFERROR('Revenue per capita'!S204/'Revenue per capita'!$F204,"")</f>
        <v>1.3164315491287401E-2</v>
      </c>
      <c r="T204" s="2">
        <f>IFERROR('Revenue per capita'!T204/'Revenue per capita'!$F204,"")</f>
        <v>2.4445762738800809E-3</v>
      </c>
      <c r="U204" s="2">
        <f>IFERROR('Revenue per capita'!U204/'Revenue per capita'!$F204,"")</f>
        <v>7.7758003362432188E-2</v>
      </c>
      <c r="V204" s="2">
        <f>IFERROR('Revenue per capita'!V204/'Revenue per capita'!$F204,"")</f>
        <v>3.1497074350499031E-3</v>
      </c>
      <c r="W204" s="2">
        <f>IFERROR('Revenue per capita'!W204/'Revenue per capita'!$F204,"")</f>
        <v>2.4626311748477767E-2</v>
      </c>
      <c r="X204" s="2">
        <f>IFERROR('Revenue per capita'!X204/'Revenue per capita'!$F204,"")</f>
        <v>1.7075819902232579E-2</v>
      </c>
      <c r="Y204" s="2" t="str">
        <f>IFERROR('Revenue per capita'!Y204/'Revenue per capita'!$F204,"")</f>
        <v/>
      </c>
      <c r="Z204" s="2" t="str">
        <f>IFERROR('Revenue per capita'!Z204/'Revenue per capita'!$F204,"")</f>
        <v/>
      </c>
    </row>
    <row r="205" spans="1:26" x14ac:dyDescent="0.45">
      <c r="A205" s="2" t="s">
        <v>693</v>
      </c>
      <c r="B205" s="2">
        <v>839539</v>
      </c>
      <c r="C205" s="2" t="s">
        <v>445</v>
      </c>
      <c r="D205" s="2">
        <v>26.2034071</v>
      </c>
      <c r="E205" s="2">
        <v>-98.230012400000007</v>
      </c>
      <c r="F205" s="2">
        <f>IF('Number of Firms per 1000 Capita'!F205=0,"",SUMIFS(allNAICS!$P:$P,allNAICS!$C:$C,'Percent of Revenue'!$A205,allNAICS!$E:$E,'Percent of Revenue'!F$1)/$B205)</f>
        <v>36.32534164583182</v>
      </c>
      <c r="G205" s="2">
        <f>IFERROR('Revenue per capita'!G205/'Revenue per capita'!$F205,"")</f>
        <v>1.578456475156504E-3</v>
      </c>
      <c r="H205" s="2">
        <f>IFERROR('Revenue per capita'!H205/'Revenue per capita'!$F205,"")</f>
        <v>1.7002776778110008E-2</v>
      </c>
      <c r="I205" s="2">
        <f>IFERROR('Revenue per capita'!I205/'Revenue per capita'!$F205,"")</f>
        <v>1.3143246497156404E-2</v>
      </c>
      <c r="J205" s="2">
        <f>IFERROR('Revenue per capita'!J205/'Revenue per capita'!$F205,"")</f>
        <v>4.5439781855686839E-2</v>
      </c>
      <c r="K205" s="2">
        <f>IFERROR('Revenue per capita'!K205/'Revenue per capita'!$F205,"")</f>
        <v>5.1478120866993389E-2</v>
      </c>
      <c r="L205" s="2">
        <f>IFERROR('Revenue per capita'!L205/'Revenue per capita'!$F205,"")</f>
        <v>0.18685967252538543</v>
      </c>
      <c r="M205" s="2">
        <f>IFERROR('Revenue per capita'!M205/'Revenue per capita'!$F205,"")</f>
        <v>0.31400388819097852</v>
      </c>
      <c r="N205" s="2">
        <f>IFERROR('Revenue per capita'!N205/'Revenue per capita'!$F205,"")</f>
        <v>4.4918461639377336E-2</v>
      </c>
      <c r="O205" s="2">
        <f>IFERROR('Revenue per capita'!O205/'Revenue per capita'!$F205,"")</f>
        <v>2.6399116959276065E-2</v>
      </c>
      <c r="P205" s="2">
        <f>IFERROR('Revenue per capita'!P205/'Revenue per capita'!$F205,"")</f>
        <v>3.7953184041326478E-2</v>
      </c>
      <c r="Q205" s="2">
        <f>IFERROR('Revenue per capita'!Q205/'Revenue per capita'!$F205,"")</f>
        <v>2.0719599290353188E-2</v>
      </c>
      <c r="R205" s="2">
        <f>IFERROR('Revenue per capita'!R205/'Revenue per capita'!$F205,"")</f>
        <v>2.0156843515967287E-2</v>
      </c>
      <c r="S205" s="2">
        <f>IFERROR('Revenue per capita'!S205/'Revenue per capita'!$F205,"")</f>
        <v>2.6439824416491699E-2</v>
      </c>
      <c r="T205" s="2">
        <f>IFERROR('Revenue per capita'!T205/'Revenue per capita'!$F205,"")</f>
        <v>6.2570671289798249E-3</v>
      </c>
      <c r="U205" s="2">
        <f>IFERROR('Revenue per capita'!U205/'Revenue per capita'!$F205,"")</f>
        <v>0.13719995046266509</v>
      </c>
      <c r="V205" s="2">
        <f>IFERROR('Revenue per capita'!V205/'Revenue per capita'!$F205,"")</f>
        <v>0</v>
      </c>
      <c r="W205" s="2">
        <f>IFERROR('Revenue per capita'!W205/'Revenue per capita'!$F205,"")</f>
        <v>3.501460206276269E-2</v>
      </c>
      <c r="X205" s="2">
        <f>IFERROR('Revenue per capita'!X205/'Revenue per capita'!$F205,"")</f>
        <v>1.5435407293333371E-2</v>
      </c>
      <c r="Y205" s="2" t="str">
        <f>IFERROR('Revenue per capita'!Y205/'Revenue per capita'!$F205,"")</f>
        <v/>
      </c>
      <c r="Z205" s="2">
        <f>IFERROR('Revenue per capita'!Z205/'Revenue per capita'!$F205,"")</f>
        <v>0</v>
      </c>
    </row>
    <row r="206" spans="1:26" x14ac:dyDescent="0.45">
      <c r="A206" s="2" t="s">
        <v>694</v>
      </c>
      <c r="B206" s="2">
        <v>212070</v>
      </c>
      <c r="C206" s="2" t="s">
        <v>494</v>
      </c>
      <c r="D206" s="2">
        <v>42.326515200000003</v>
      </c>
      <c r="E206" s="2">
        <v>-122.8755949</v>
      </c>
      <c r="F206" s="2">
        <f>IF('Number of Firms per 1000 Capita'!F206=0,"",SUMIFS(allNAICS!$P:$P,allNAICS!$C:$C,'Percent of Revenue'!$A206,allNAICS!$E:$E,'Percent of Revenue'!F$1)/$B206)</f>
        <v>53.975526948649033</v>
      </c>
      <c r="G206" s="2">
        <f>IFERROR('Revenue per capita'!G206/'Revenue per capita'!$F206,"")</f>
        <v>1.3807681875591483E-2</v>
      </c>
      <c r="H206" s="2" t="str">
        <f>IFERROR('Revenue per capita'!H206/'Revenue per capita'!$F206,"")</f>
        <v/>
      </c>
      <c r="I206" s="2" t="str">
        <f>IFERROR('Revenue per capita'!I206/'Revenue per capita'!$F206,"")</f>
        <v/>
      </c>
      <c r="J206" s="2">
        <f>IFERROR('Revenue per capita'!J206/'Revenue per capita'!$F206,"")</f>
        <v>4.9715955818390431E-2</v>
      </c>
      <c r="K206" s="2">
        <f>IFERROR('Revenue per capita'!K206/'Revenue per capita'!$F206,"")</f>
        <v>0.16498994492568778</v>
      </c>
      <c r="L206" s="2">
        <f>IFERROR('Revenue per capita'!L206/'Revenue per capita'!$F206,"")</f>
        <v>8.3299024978143996E-2</v>
      </c>
      <c r="M206" s="2">
        <f>IFERROR('Revenue per capita'!M206/'Revenue per capita'!$F206,"")</f>
        <v>0.28115421432718724</v>
      </c>
      <c r="N206" s="2">
        <f>IFERROR('Revenue per capita'!N206/'Revenue per capita'!$F206,"")</f>
        <v>4.9216623120807608E-2</v>
      </c>
      <c r="O206" s="2">
        <f>IFERROR('Revenue per capita'!O206/'Revenue per capita'!$F206,"")</f>
        <v>2.9866348302046802E-2</v>
      </c>
      <c r="P206" s="2">
        <f>IFERROR('Revenue per capita'!P206/'Revenue per capita'!$F206,"")</f>
        <v>4.4005619713111156E-2</v>
      </c>
      <c r="Q206" s="2">
        <f>IFERROR('Revenue per capita'!Q206/'Revenue per capita'!$F206,"")</f>
        <v>3.3976644823202236E-2</v>
      </c>
      <c r="R206" s="2">
        <f>IFERROR('Revenue per capita'!R206/'Revenue per capita'!$F206,"")</f>
        <v>3.1932190075930289E-2</v>
      </c>
      <c r="S206" s="2">
        <f>IFERROR('Revenue per capita'!S206/'Revenue per capita'!$F206,"")</f>
        <v>2.4117134932291479E-2</v>
      </c>
      <c r="T206" s="2">
        <f>IFERROR('Revenue per capita'!T206/'Revenue per capita'!$F206,"")</f>
        <v>4.2371687129187695E-3</v>
      </c>
      <c r="U206" s="2">
        <f>IFERROR('Revenue per capita'!U206/'Revenue per capita'!$F206,"")</f>
        <v>0.13183162573935903</v>
      </c>
      <c r="V206" s="2">
        <f>IFERROR('Revenue per capita'!V206/'Revenue per capita'!$F206,"")</f>
        <v>9.4341255565271349E-3</v>
      </c>
      <c r="W206" s="2">
        <f>IFERROR('Revenue per capita'!W206/'Revenue per capita'!$F206,"")</f>
        <v>2.827283357349937E-2</v>
      </c>
      <c r="X206" s="2">
        <f>IFERROR('Revenue per capita'!X206/'Revenue per capita'!$F206,"")</f>
        <v>1.3681625290775204E-2</v>
      </c>
      <c r="Y206" s="2">
        <f>IFERROR('Revenue per capita'!Y206/'Revenue per capita'!$F206,"")</f>
        <v>6.4612382345299521E-3</v>
      </c>
      <c r="Z206" s="2" t="str">
        <f>IFERROR('Revenue per capita'!Z206/'Revenue per capita'!$F206,"")</f>
        <v/>
      </c>
    </row>
    <row r="207" spans="1:26" x14ac:dyDescent="0.45">
      <c r="A207" s="2" t="s">
        <v>695</v>
      </c>
      <c r="B207" s="2">
        <v>1344058</v>
      </c>
      <c r="C207" s="2" t="s">
        <v>593</v>
      </c>
      <c r="D207" s="2">
        <v>35.149534299999999</v>
      </c>
      <c r="E207" s="2">
        <v>-90.048980099999994</v>
      </c>
      <c r="F207" s="2">
        <f>IF('Number of Firms per 1000 Capita'!F207=0,"",SUMIFS(allNAICS!$P:$P,allNAICS!$C:$C,'Percent of Revenue'!$A207,allNAICS!$E:$E,'Percent of Revenue'!F$1)/$B207)</f>
        <v>127.41552299082332</v>
      </c>
      <c r="G207" s="2">
        <f>IFERROR('Revenue per capita'!G207/'Revenue per capita'!$F207,"")</f>
        <v>5.0699274748457223E-4</v>
      </c>
      <c r="H207" s="2">
        <f>IFERROR('Revenue per capita'!H207/'Revenue per capita'!$F207,"")</f>
        <v>3.9077600909524741E-5</v>
      </c>
      <c r="I207" s="2">
        <f>IFERROR('Revenue per capita'!I207/'Revenue per capita'!$F207,"")</f>
        <v>1.6656155850908981E-3</v>
      </c>
      <c r="J207" s="2">
        <f>IFERROR('Revenue per capita'!J207/'Revenue per capita'!$F207,"")</f>
        <v>2.9783000540534552E-2</v>
      </c>
      <c r="K207" s="2">
        <f>IFERROR('Revenue per capita'!K207/'Revenue per capita'!$F207,"")</f>
        <v>0.15332736136651734</v>
      </c>
      <c r="L207" s="2">
        <f>IFERROR('Revenue per capita'!L207/'Revenue per capita'!$F207,"")</f>
        <v>0.38868183625810182</v>
      </c>
      <c r="M207" s="2">
        <f>IFERROR('Revenue per capita'!M207/'Revenue per capita'!$F207,"")</f>
        <v>0.15151515222296366</v>
      </c>
      <c r="N207" s="2">
        <f>IFERROR('Revenue per capita'!N207/'Revenue per capita'!$F207,"")</f>
        <v>5.9222209288488807E-2</v>
      </c>
      <c r="O207" s="2">
        <f>IFERROR('Revenue per capita'!O207/'Revenue per capita'!$F207,"")</f>
        <v>1.3667104785045226E-2</v>
      </c>
      <c r="P207" s="2">
        <f>IFERROR('Revenue per capita'!P207/'Revenue per capita'!$F207,"")</f>
        <v>4.6237380028349137E-2</v>
      </c>
      <c r="Q207" s="2">
        <f>IFERROR('Revenue per capita'!Q207/'Revenue per capita'!$F207,"")</f>
        <v>1.4046470508399706E-2</v>
      </c>
      <c r="R207" s="2">
        <f>IFERROR('Revenue per capita'!R207/'Revenue per capita'!$F207,"")</f>
        <v>1.9433164800181785E-2</v>
      </c>
      <c r="S207" s="2">
        <f>IFERROR('Revenue per capita'!S207/'Revenue per capita'!$F207,"")</f>
        <v>1.8987246862606465E-2</v>
      </c>
      <c r="T207" s="2">
        <f>IFERROR('Revenue per capita'!T207/'Revenue per capita'!$F207,"")</f>
        <v>4.6334460888349258E-3</v>
      </c>
      <c r="U207" s="2">
        <f>IFERROR('Revenue per capita'!U207/'Revenue per capita'!$F207,"")</f>
        <v>5.3292884084495493E-2</v>
      </c>
      <c r="V207" s="2">
        <f>IFERROR('Revenue per capita'!V207/'Revenue per capita'!$F207,"")</f>
        <v>3.899351282627651E-3</v>
      </c>
      <c r="W207" s="2">
        <f>IFERROR('Revenue per capita'!W207/'Revenue per capita'!$F207,"")</f>
        <v>1.9370723558919747E-2</v>
      </c>
      <c r="X207" s="2">
        <f>IFERROR('Revenue per capita'!X207/'Revenue per capita'!$F207,"")</f>
        <v>8.4644290882215853E-3</v>
      </c>
      <c r="Y207" s="2">
        <f>IFERROR('Revenue per capita'!Y207/'Revenue per capita'!$F207,"")</f>
        <v>1.3226553302227207E-2</v>
      </c>
      <c r="Z207" s="2" t="str">
        <f>IFERROR('Revenue per capita'!Z207/'Revenue per capita'!$F207,"")</f>
        <v/>
      </c>
    </row>
    <row r="208" spans="1:26" x14ac:dyDescent="0.45">
      <c r="A208" s="2" t="s">
        <v>696</v>
      </c>
      <c r="B208" s="2">
        <v>267390</v>
      </c>
      <c r="C208" s="2" t="s">
        <v>480</v>
      </c>
      <c r="D208" s="2">
        <v>37.302163200000003</v>
      </c>
      <c r="E208" s="2">
        <v>-120.4829677</v>
      </c>
      <c r="F208" s="2">
        <f>IF('Number of Firms per 1000 Capita'!F208=0,"",SUMIFS(allNAICS!$P:$P,allNAICS!$C:$C,'Percent of Revenue'!$A208,allNAICS!$E:$E,'Percent of Revenue'!F$1)/$B208)</f>
        <v>45.524578331276416</v>
      </c>
      <c r="G208" s="2">
        <f>IFERROR('Revenue per capita'!G208/'Revenue per capita'!$F208,"")</f>
        <v>1.2907894237731896E-2</v>
      </c>
      <c r="H208" s="2" t="str">
        <f>IFERROR('Revenue per capita'!H208/'Revenue per capita'!$F208,"")</f>
        <v/>
      </c>
      <c r="I208" s="2" t="str">
        <f>IFERROR('Revenue per capita'!I208/'Revenue per capita'!$F208,"")</f>
        <v/>
      </c>
      <c r="J208" s="2">
        <f>IFERROR('Revenue per capita'!J208/'Revenue per capita'!$F208,"")</f>
        <v>1.5096575318814816E-2</v>
      </c>
      <c r="K208" s="2">
        <f>IFERROR('Revenue per capita'!K208/'Revenue per capita'!$F208,"")</f>
        <v>0.389413431088865</v>
      </c>
      <c r="L208" s="2">
        <f>IFERROR('Revenue per capita'!L208/'Revenue per capita'!$F208,"")</f>
        <v>0.17385700650956995</v>
      </c>
      <c r="M208" s="2">
        <f>IFERROR('Revenue per capita'!M208/'Revenue per capita'!$F208,"")</f>
        <v>0.20519391183665334</v>
      </c>
      <c r="N208" s="2">
        <f>IFERROR('Revenue per capita'!N208/'Revenue per capita'!$F208,"")</f>
        <v>3.6745670903809452E-2</v>
      </c>
      <c r="O208" s="2">
        <f>IFERROR('Revenue per capita'!O208/'Revenue per capita'!$F208,"")</f>
        <v>4.9059489702380547E-2</v>
      </c>
      <c r="P208" s="2">
        <f>IFERROR('Revenue per capita'!P208/'Revenue per capita'!$F208,"")</f>
        <v>1.5946396619902117E-2</v>
      </c>
      <c r="Q208" s="2">
        <f>IFERROR('Revenue per capita'!Q208/'Revenue per capita'!$F208,"")</f>
        <v>1.3840129153786528E-2</v>
      </c>
      <c r="R208" s="2">
        <f>IFERROR('Revenue per capita'!R208/'Revenue per capita'!$F208,"")</f>
        <v>0</v>
      </c>
      <c r="S208" s="2">
        <f>IFERROR('Revenue per capita'!S208/'Revenue per capita'!$F208,"")</f>
        <v>0</v>
      </c>
      <c r="T208" s="2">
        <f>IFERROR('Revenue per capita'!T208/'Revenue per capita'!$F208,"")</f>
        <v>5.9407543916080658E-4</v>
      </c>
      <c r="U208" s="2">
        <f>IFERROR('Revenue per capita'!U208/'Revenue per capita'!$F208,"")</f>
        <v>6.1673450551745973E-2</v>
      </c>
      <c r="V208" s="2">
        <f>IFERROR('Revenue per capita'!V208/'Revenue per capita'!$F208,"")</f>
        <v>1.5758095542979847E-3</v>
      </c>
      <c r="W208" s="2">
        <f>IFERROR('Revenue per capita'!W208/'Revenue per capita'!$F208,"")</f>
        <v>1.4408094190682143E-2</v>
      </c>
      <c r="X208" s="2">
        <f>IFERROR('Revenue per capita'!X208/'Revenue per capita'!$F208,"")</f>
        <v>9.6880648925994958E-3</v>
      </c>
      <c r="Y208" s="2" t="str">
        <f>IFERROR('Revenue per capita'!Y208/'Revenue per capita'!$F208,"")</f>
        <v/>
      </c>
      <c r="Z208" s="2" t="str">
        <f>IFERROR('Revenue per capita'!Z208/'Revenue per capita'!$F208,"")</f>
        <v/>
      </c>
    </row>
    <row r="209" spans="1:26" x14ac:dyDescent="0.45">
      <c r="A209" s="2" t="s">
        <v>697</v>
      </c>
      <c r="B209" s="2">
        <v>6019790</v>
      </c>
      <c r="C209" s="2" t="s">
        <v>526</v>
      </c>
      <c r="D209" s="2">
        <v>25.7890972</v>
      </c>
      <c r="E209" s="2">
        <v>-80.204043499999997</v>
      </c>
      <c r="F209" s="2">
        <f>IF('Number of Firms per 1000 Capita'!F209=0,"",SUMIFS(allNAICS!$P:$P,allNAICS!$C:$C,'Percent of Revenue'!$A209,allNAICS!$E:$E,'Percent of Revenue'!F$1)/$B209)</f>
        <v>91.31412790147165</v>
      </c>
      <c r="G209" s="2">
        <f>IFERROR('Revenue per capita'!G209/'Revenue per capita'!$F209,"")</f>
        <v>4.0971597010257249E-4</v>
      </c>
      <c r="H209" s="2">
        <f>IFERROR('Revenue per capita'!H209/'Revenue per capita'!$F209,"")</f>
        <v>4.2913057357559219E-4</v>
      </c>
      <c r="I209" s="2">
        <f>IFERROR('Revenue per capita'!I209/'Revenue per capita'!$F209,"")</f>
        <v>0</v>
      </c>
      <c r="J209" s="2">
        <f>IFERROR('Revenue per capita'!J209/'Revenue per capita'!$F209,"")</f>
        <v>3.653319597458364E-2</v>
      </c>
      <c r="K209" s="2">
        <f>IFERROR('Revenue per capita'!K209/'Revenue per capita'!$F209,"")</f>
        <v>3.2238809930965638E-2</v>
      </c>
      <c r="L209" s="2">
        <f>IFERROR('Revenue per capita'!L209/'Revenue per capita'!$F209,"")</f>
        <v>0.28733417371849485</v>
      </c>
      <c r="M209" s="2">
        <f>IFERROR('Revenue per capita'!M209/'Revenue per capita'!$F209,"")</f>
        <v>0.16614609525243931</v>
      </c>
      <c r="N209" s="2">
        <f>IFERROR('Revenue per capita'!N209/'Revenue per capita'!$F209,"")</f>
        <v>5.4246573619273118E-2</v>
      </c>
      <c r="O209" s="2">
        <f>IFERROR('Revenue per capita'!O209/'Revenue per capita'!$F209,"")</f>
        <v>4.6849272355335231E-2</v>
      </c>
      <c r="P209" s="2">
        <f>IFERROR('Revenue per capita'!P209/'Revenue per capita'!$F209,"")</f>
        <v>8.0078039037451254E-2</v>
      </c>
      <c r="Q209" s="2">
        <f>IFERROR('Revenue per capita'!Q209/'Revenue per capita'!$F209,"")</f>
        <v>3.3068081897123978E-2</v>
      </c>
      <c r="R209" s="2">
        <f>IFERROR('Revenue per capita'!R209/'Revenue per capita'!$F209,"")</f>
        <v>5.6147457224109437E-2</v>
      </c>
      <c r="S209" s="2">
        <f>IFERROR('Revenue per capita'!S209/'Revenue per capita'!$F209,"")</f>
        <v>6.9204321860325158E-2</v>
      </c>
      <c r="T209" s="2">
        <f>IFERROR('Revenue per capita'!T209/'Revenue per capita'!$F209,"")</f>
        <v>1.1692538954612898E-2</v>
      </c>
      <c r="U209" s="2">
        <f>IFERROR('Revenue per capita'!U209/'Revenue per capita'!$F209,"")</f>
        <v>6.6058582802815596E-2</v>
      </c>
      <c r="V209" s="2">
        <f>IFERROR('Revenue per capita'!V209/'Revenue per capita'!$F209,"")</f>
        <v>9.8394968997134579E-3</v>
      </c>
      <c r="W209" s="2">
        <f>IFERROR('Revenue per capita'!W209/'Revenue per capita'!$F209,"")</f>
        <v>3.0280041977130426E-2</v>
      </c>
      <c r="X209" s="2">
        <f>IFERROR('Revenue per capita'!X209/'Revenue per capita'!$F209,"")</f>
        <v>1.3448166964646053E-2</v>
      </c>
      <c r="Y209" s="2">
        <f>IFERROR('Revenue per capita'!Y209/'Revenue per capita'!$F209,"")</f>
        <v>5.9963049873019425E-3</v>
      </c>
      <c r="Z209" s="2">
        <f>IFERROR('Revenue per capita'!Z209/'Revenue per capita'!$F209,"")</f>
        <v>0</v>
      </c>
    </row>
    <row r="210" spans="1:26" x14ac:dyDescent="0.45">
      <c r="A210" s="2" t="s">
        <v>698</v>
      </c>
      <c r="B210" s="2">
        <v>110839</v>
      </c>
      <c r="C210" s="2" t="s">
        <v>506</v>
      </c>
      <c r="D210" s="2">
        <v>41.707539400000002</v>
      </c>
      <c r="E210" s="2">
        <v>-86.895029699999995</v>
      </c>
      <c r="F210" s="2">
        <f>IF('Number of Firms per 1000 Capita'!F210=0,"",SUMIFS(allNAICS!$P:$P,allNAICS!$C:$C,'Percent of Revenue'!$A210,allNAICS!$E:$E,'Percent of Revenue'!F$1)/$B210)</f>
        <v>69.326410379018213</v>
      </c>
      <c r="G210" s="2">
        <f>IFERROR('Revenue per capita'!G210/'Revenue per capita'!$F210,"")</f>
        <v>0</v>
      </c>
      <c r="H210" s="2" t="str">
        <f>IFERROR('Revenue per capita'!H210/'Revenue per capita'!$F210,"")</f>
        <v/>
      </c>
      <c r="I210" s="2" t="str">
        <f>IFERROR('Revenue per capita'!I210/'Revenue per capita'!$F210,"")</f>
        <v/>
      </c>
      <c r="J210" s="2">
        <f>IFERROR('Revenue per capita'!J210/'Revenue per capita'!$F210,"")</f>
        <v>4.7669237708037659E-2</v>
      </c>
      <c r="K210" s="2">
        <f>IFERROR('Revenue per capita'!K210/'Revenue per capita'!$F210,"")</f>
        <v>0.37160474090400669</v>
      </c>
      <c r="L210" s="2">
        <f>IFERROR('Revenue per capita'!L210/'Revenue per capita'!$F210,"")</f>
        <v>0.12654225848648937</v>
      </c>
      <c r="M210" s="2">
        <f>IFERROR('Revenue per capita'!M210/'Revenue per capita'!$F210,"")</f>
        <v>0.20821725539408464</v>
      </c>
      <c r="N210" s="2">
        <f>IFERROR('Revenue per capita'!N210/'Revenue per capita'!$F210,"")</f>
        <v>2.3097788240835564E-2</v>
      </c>
      <c r="O210" s="2">
        <f>IFERROR('Revenue per capita'!O210/'Revenue per capita'!$F210,"")</f>
        <v>9.2500195709286775E-3</v>
      </c>
      <c r="P210" s="2">
        <f>IFERROR('Revenue per capita'!P210/'Revenue per capita'!$F210,"")</f>
        <v>1.9086704956600069E-2</v>
      </c>
      <c r="Q210" s="2">
        <f>IFERROR('Revenue per capita'!Q210/'Revenue per capita'!$F210,"")</f>
        <v>1.5605125853942657E-2</v>
      </c>
      <c r="R210" s="2">
        <f>IFERROR('Revenue per capita'!R210/'Revenue per capita'!$F210,"")</f>
        <v>2.0354293874952793E-2</v>
      </c>
      <c r="S210" s="2">
        <f>IFERROR('Revenue per capita'!S210/'Revenue per capita'!$F210,"")</f>
        <v>2.2414356890042807E-2</v>
      </c>
      <c r="T210" s="2">
        <f>IFERROR('Revenue per capita'!T210/'Revenue per capita'!$F210,"")</f>
        <v>3.0418437676196122E-3</v>
      </c>
      <c r="U210" s="2">
        <f>IFERROR('Revenue per capita'!U210/'Revenue per capita'!$F210,"")</f>
        <v>8.1325426458126612E-2</v>
      </c>
      <c r="V210" s="2">
        <f>IFERROR('Revenue per capita'!V210/'Revenue per capita'!$F210,"")</f>
        <v>2.892801079760809E-3</v>
      </c>
      <c r="W210" s="2">
        <f>IFERROR('Revenue per capita'!W210/'Revenue per capita'!$F210,"")</f>
        <v>4.1731160522407176E-2</v>
      </c>
      <c r="X210" s="2">
        <f>IFERROR('Revenue per capita'!X210/'Revenue per capita'!$F210,"")</f>
        <v>7.1669862921651221E-3</v>
      </c>
      <c r="Y210" s="2" t="str">
        <f>IFERROR('Revenue per capita'!Y210/'Revenue per capita'!$F210,"")</f>
        <v/>
      </c>
      <c r="Z210" s="2" t="str">
        <f>IFERROR('Revenue per capita'!Z210/'Revenue per capita'!$F210,"")</f>
        <v/>
      </c>
    </row>
    <row r="211" spans="1:26" x14ac:dyDescent="0.45">
      <c r="A211" s="2" t="s">
        <v>699</v>
      </c>
      <c r="B211" s="2">
        <v>165430</v>
      </c>
      <c r="C211" s="2" t="s">
        <v>445</v>
      </c>
      <c r="D211" s="2">
        <v>31.997345599999999</v>
      </c>
      <c r="E211" s="2">
        <v>-102.0779146</v>
      </c>
      <c r="F211" s="2">
        <f>IF('Number of Firms per 1000 Capita'!F211=0,"",SUMIFS(allNAICS!$P:$P,allNAICS!$C:$C,'Percent of Revenue'!$A211,allNAICS!$E:$E,'Percent of Revenue'!F$1)/$B211)</f>
        <v>135.77198815208848</v>
      </c>
      <c r="G211" s="2">
        <f>IFERROR('Revenue per capita'!G211/'Revenue per capita'!$F211,"")</f>
        <v>0</v>
      </c>
      <c r="H211" s="2">
        <f>IFERROR('Revenue per capita'!H211/'Revenue per capita'!$F211,"")</f>
        <v>0.26601209154430611</v>
      </c>
      <c r="I211" s="2">
        <f>IFERROR('Revenue per capita'!I211/'Revenue per capita'!$F211,"")</f>
        <v>1.9250189398306361E-2</v>
      </c>
      <c r="J211" s="2">
        <f>IFERROR('Revenue per capita'!J211/'Revenue per capita'!$F211,"")</f>
        <v>5.5928421908600291E-2</v>
      </c>
      <c r="K211" s="2">
        <f>IFERROR('Revenue per capita'!K211/'Revenue per capita'!$F211,"")</f>
        <v>6.186460163797039E-2</v>
      </c>
      <c r="L211" s="2">
        <f>IFERROR('Revenue per capita'!L211/'Revenue per capita'!$F211,"")</f>
        <v>0.20945560308030958</v>
      </c>
      <c r="M211" s="2">
        <f>IFERROR('Revenue per capita'!M211/'Revenue per capita'!$F211,"")</f>
        <v>0.16074911979278672</v>
      </c>
      <c r="N211" s="2">
        <f>IFERROR('Revenue per capita'!N211/'Revenue per capita'!$F211,"")</f>
        <v>4.3853091402010456E-2</v>
      </c>
      <c r="O211" s="2">
        <f>IFERROR('Revenue per capita'!O211/'Revenue per capita'!$F211,"")</f>
        <v>1.7665508673739682E-2</v>
      </c>
      <c r="P211" s="2">
        <f>IFERROR('Revenue per capita'!P211/'Revenue per capita'!$F211,"")</f>
        <v>0</v>
      </c>
      <c r="Q211" s="2">
        <f>IFERROR('Revenue per capita'!Q211/'Revenue per capita'!$F211,"")</f>
        <v>2.0608428107507872E-2</v>
      </c>
      <c r="R211" s="2">
        <f>IFERROR('Revenue per capita'!R211/'Revenue per capita'!$F211,"")</f>
        <v>4.8961448729164234E-2</v>
      </c>
      <c r="S211" s="2">
        <f>IFERROR('Revenue per capita'!S211/'Revenue per capita'!$F211,"")</f>
        <v>2.65875078049005E-2</v>
      </c>
      <c r="T211" s="2">
        <f>IFERROR('Revenue per capita'!T211/'Revenue per capita'!$F211,"")</f>
        <v>2.4686772819131437E-3</v>
      </c>
      <c r="U211" s="2">
        <f>IFERROR('Revenue per capita'!U211/'Revenue per capita'!$F211,"")</f>
        <v>2.9224983140863747E-2</v>
      </c>
      <c r="V211" s="2">
        <f>IFERROR('Revenue per capita'!V211/'Revenue per capita'!$F211,"")</f>
        <v>3.7540687220742569E-3</v>
      </c>
      <c r="W211" s="2">
        <f>IFERROR('Revenue per capita'!W211/'Revenue per capita'!$F211,"")</f>
        <v>1.7002809810111149E-2</v>
      </c>
      <c r="X211" s="2">
        <f>IFERROR('Revenue per capita'!X211/'Revenue per capita'!$F211,"")</f>
        <v>1.0450046386164568E-2</v>
      </c>
      <c r="Y211" s="2">
        <f>IFERROR('Revenue per capita'!Y211/'Revenue per capita'!$F211,"")</f>
        <v>6.1634025792710115E-3</v>
      </c>
      <c r="Z211" s="2" t="str">
        <f>IFERROR('Revenue per capita'!Z211/'Revenue per capita'!$F211,"")</f>
        <v/>
      </c>
    </row>
    <row r="212" spans="1:26" x14ac:dyDescent="0.45">
      <c r="A212" s="2" t="s">
        <v>700</v>
      </c>
      <c r="B212" s="2">
        <v>1575101</v>
      </c>
      <c r="C212" s="2" t="s">
        <v>468</v>
      </c>
      <c r="D212" s="2">
        <v>43.038902499999999</v>
      </c>
      <c r="E212" s="2">
        <v>-87.906473599999998</v>
      </c>
      <c r="F212" s="2">
        <f>IF('Number of Firms per 1000 Capita'!F212=0,"",SUMIFS(allNAICS!$P:$P,allNAICS!$C:$C,'Percent of Revenue'!$A212,allNAICS!$E:$E,'Percent of Revenue'!F$1)/$B212)</f>
        <v>127.77567597252494</v>
      </c>
      <c r="G212" s="2">
        <f>IFERROR('Revenue per capita'!G212/'Revenue per capita'!$F212,"")</f>
        <v>4.4180185960471211E-5</v>
      </c>
      <c r="H212" s="2">
        <f>IFERROR('Revenue per capita'!H212/'Revenue per capita'!$F212,"")</f>
        <v>0</v>
      </c>
      <c r="I212" s="2">
        <f>IFERROR('Revenue per capita'!I212/'Revenue per capita'!$F212,"")</f>
        <v>0</v>
      </c>
      <c r="J212" s="2">
        <f>IFERROR('Revenue per capita'!J212/'Revenue per capita'!$F212,"")</f>
        <v>3.4813698042109681E-2</v>
      </c>
      <c r="K212" s="2">
        <f>IFERROR('Revenue per capita'!K212/'Revenue per capita'!$F212,"")</f>
        <v>0.20303247654140436</v>
      </c>
      <c r="L212" s="2">
        <f>IFERROR('Revenue per capita'!L212/'Revenue per capita'!$F212,"")</f>
        <v>0.2059595492513617</v>
      </c>
      <c r="M212" s="2">
        <f>IFERROR('Revenue per capita'!M212/'Revenue per capita'!$F212,"")</f>
        <v>0.10797713368408017</v>
      </c>
      <c r="N212" s="2">
        <f>IFERROR('Revenue per capita'!N212/'Revenue per capita'!$F212,"")</f>
        <v>1.9608825627087101E-2</v>
      </c>
      <c r="O212" s="2">
        <f>IFERROR('Revenue per capita'!O212/'Revenue per capita'!$F212,"")</f>
        <v>2.360375403124584E-2</v>
      </c>
      <c r="P212" s="2">
        <f>IFERROR('Revenue per capita'!P212/'Revenue per capita'!$F212,"")</f>
        <v>0.21219034733238373</v>
      </c>
      <c r="Q212" s="2">
        <f>IFERROR('Revenue per capita'!Q212/'Revenue per capita'!$F212,"")</f>
        <v>1.6781045721365358E-2</v>
      </c>
      <c r="R212" s="2">
        <f>IFERROR('Revenue per capita'!R212/'Revenue per capita'!$F212,"")</f>
        <v>3.7327742446957121E-2</v>
      </c>
      <c r="S212" s="2">
        <f>IFERROR('Revenue per capita'!S212/'Revenue per capita'!$F212,"")</f>
        <v>2.073626307740337E-2</v>
      </c>
      <c r="T212" s="2">
        <f>IFERROR('Revenue per capita'!T212/'Revenue per capita'!$F212,"")</f>
        <v>1.373225859830487E-2</v>
      </c>
      <c r="U212" s="2">
        <f>IFERROR('Revenue per capita'!U212/'Revenue per capita'!$F212,"")</f>
        <v>6.3879669794789831E-2</v>
      </c>
      <c r="V212" s="2">
        <f>IFERROR('Revenue per capita'!V212/'Revenue per capita'!$F212,"")</f>
        <v>4.7225425104340697E-3</v>
      </c>
      <c r="W212" s="2">
        <f>IFERROR('Revenue per capita'!W212/'Revenue per capita'!$F212,"")</f>
        <v>1.5195832913117964E-2</v>
      </c>
      <c r="X212" s="2">
        <f>IFERROR('Revenue per capita'!X212/'Revenue per capita'!$F212,"")</f>
        <v>8.3279979520719926E-3</v>
      </c>
      <c r="Y212" s="2">
        <f>IFERROR('Revenue per capita'!Y212/'Revenue per capita'!$F212,"")</f>
        <v>1.2066682289922253E-2</v>
      </c>
      <c r="Z212" s="2" t="str">
        <f>IFERROR('Revenue per capita'!Z212/'Revenue per capita'!$F212,"")</f>
        <v/>
      </c>
    </row>
    <row r="213" spans="1:26" x14ac:dyDescent="0.45">
      <c r="A213" s="2" t="s">
        <v>701</v>
      </c>
      <c r="B213" s="2">
        <v>3526149</v>
      </c>
      <c r="C213" s="2" t="s">
        <v>468</v>
      </c>
      <c r="D213" s="2">
        <v>44.983333999999999</v>
      </c>
      <c r="E213" s="2">
        <v>-93.266670000000005</v>
      </c>
      <c r="F213" s="2">
        <f>IF('Number of Firms per 1000 Capita'!F213=0,"",SUMIFS(allNAICS!$P:$P,allNAICS!$C:$C,'Percent of Revenue'!$A213,allNAICS!$E:$E,'Percent of Revenue'!F$1)/$B213)</f>
        <v>145.52961630379204</v>
      </c>
      <c r="G213" s="2">
        <f>IFERROR('Revenue per capita'!G213/'Revenue per capita'!$F213,"")</f>
        <v>1.8359023081404382E-4</v>
      </c>
      <c r="H213" s="2">
        <f>IFERROR('Revenue per capita'!H213/'Revenue per capita'!$F213,"")</f>
        <v>9.4697334158031399E-4</v>
      </c>
      <c r="I213" s="2">
        <f>IFERROR('Revenue per capita'!I213/'Revenue per capita'!$F213,"")</f>
        <v>1.5358526820120993E-2</v>
      </c>
      <c r="J213" s="2">
        <f>IFERROR('Revenue per capita'!J213/'Revenue per capita'!$F213,"")</f>
        <v>4.7482206556857927E-2</v>
      </c>
      <c r="K213" s="2">
        <f>IFERROR('Revenue per capita'!K213/'Revenue per capita'!$F213,"")</f>
        <v>0.14246752936452284</v>
      </c>
      <c r="L213" s="2">
        <f>IFERROR('Revenue per capita'!L213/'Revenue per capita'!$F213,"")</f>
        <v>0.24786357637967152</v>
      </c>
      <c r="M213" s="2">
        <f>IFERROR('Revenue per capita'!M213/'Revenue per capita'!$F213,"")</f>
        <v>9.9520152144311605E-2</v>
      </c>
      <c r="N213" s="2">
        <f>IFERROR('Revenue per capita'!N213/'Revenue per capita'!$F213,"")</f>
        <v>2.537901144123304E-2</v>
      </c>
      <c r="O213" s="2">
        <f>IFERROR('Revenue per capita'!O213/'Revenue per capita'!$F213,"")</f>
        <v>3.2316925842063332E-2</v>
      </c>
      <c r="P213" s="2">
        <f>IFERROR('Revenue per capita'!P213/'Revenue per capita'!$F213,"")</f>
        <v>0.2019471648747666</v>
      </c>
      <c r="Q213" s="2">
        <f>IFERROR('Revenue per capita'!Q213/'Revenue per capita'!$F213,"")</f>
        <v>1.895645961177737E-2</v>
      </c>
      <c r="R213" s="2">
        <f>IFERROR('Revenue per capita'!R213/'Revenue per capita'!$F213,"")</f>
        <v>4.610929514955335E-2</v>
      </c>
      <c r="S213" s="2">
        <f>IFERROR('Revenue per capita'!S213/'Revenue per capita'!$F213,"")</f>
        <v>1.9955471393918321E-2</v>
      </c>
      <c r="T213" s="2">
        <f>IFERROR('Revenue per capita'!T213/'Revenue per capita'!$F213,"")</f>
        <v>6.3204879691964068E-3</v>
      </c>
      <c r="U213" s="2">
        <f>IFERROR('Revenue per capita'!U213/'Revenue per capita'!$F213,"")</f>
        <v>5.2643161381409585E-2</v>
      </c>
      <c r="V213" s="2">
        <f>IFERROR('Revenue per capita'!V213/'Revenue per capita'!$F213,"")</f>
        <v>5.6774534957932232E-3</v>
      </c>
      <c r="W213" s="2">
        <f>IFERROR('Revenue per capita'!W213/'Revenue per capita'!$F213,"")</f>
        <v>1.3690706882175156E-2</v>
      </c>
      <c r="X213" s="2">
        <f>IFERROR('Revenue per capita'!X213/'Revenue per capita'!$F213,"")</f>
        <v>7.2425177802503526E-3</v>
      </c>
      <c r="Y213" s="2">
        <f>IFERROR('Revenue per capita'!Y213/'Revenue per capita'!$F213,"")</f>
        <v>1.5928476749081915E-2</v>
      </c>
      <c r="Z213" s="2">
        <f>IFERROR('Revenue per capita'!Z213/'Revenue per capita'!$F213,"")</f>
        <v>1.0312590901995731E-5</v>
      </c>
    </row>
    <row r="214" spans="1:26" x14ac:dyDescent="0.45">
      <c r="A214" s="2" t="s">
        <v>702</v>
      </c>
      <c r="B214" s="2">
        <v>114231</v>
      </c>
      <c r="C214" s="2" t="s">
        <v>496</v>
      </c>
      <c r="D214" s="2">
        <v>46.862499999999997</v>
      </c>
      <c r="E214" s="2">
        <v>-114.011667</v>
      </c>
      <c r="F214" s="2">
        <f>IF('Number of Firms per 1000 Capita'!F214=0,"",SUMIFS(allNAICS!$P:$P,allNAICS!$C:$C,'Percent of Revenue'!$A214,allNAICS!$E:$E,'Percent of Revenue'!F$1)/$B214)</f>
        <v>78.028906338909749</v>
      </c>
      <c r="G214" s="2">
        <f>IFERROR('Revenue per capita'!G214/'Revenue per capita'!$F214,"")</f>
        <v>6.2439667574855293E-3</v>
      </c>
      <c r="H214" s="2">
        <f>IFERROR('Revenue per capita'!H214/'Revenue per capita'!$F214,"")</f>
        <v>4.3801057271199269E-2</v>
      </c>
      <c r="I214" s="2" t="str">
        <f>IFERROR('Revenue per capita'!I214/'Revenue per capita'!$F214,"")</f>
        <v/>
      </c>
      <c r="J214" s="2">
        <f>IFERROR('Revenue per capita'!J214/'Revenue per capita'!$F214,"")</f>
        <v>6.9673890914894621E-2</v>
      </c>
      <c r="K214" s="2">
        <f>IFERROR('Revenue per capita'!K214/'Revenue per capita'!$F214,"")</f>
        <v>3.2613855702748919E-2</v>
      </c>
      <c r="L214" s="2">
        <f>IFERROR('Revenue per capita'!L214/'Revenue per capita'!$F214,"")</f>
        <v>0.15258146832743216</v>
      </c>
      <c r="M214" s="2">
        <f>IFERROR('Revenue per capita'!M214/'Revenue per capita'!$F214,"")</f>
        <v>0.21938059994858286</v>
      </c>
      <c r="N214" s="2">
        <f>IFERROR('Revenue per capita'!N214/'Revenue per capita'!$F214,"")</f>
        <v>3.7213855974797427E-2</v>
      </c>
      <c r="O214" s="2">
        <f>IFERROR('Revenue per capita'!O214/'Revenue per capita'!$F214,"")</f>
        <v>9.4828969901912918E-2</v>
      </c>
      <c r="P214" s="2">
        <f>IFERROR('Revenue per capita'!P214/'Revenue per capita'!$F214,"")</f>
        <v>6.5663782499028572E-2</v>
      </c>
      <c r="Q214" s="2">
        <f>IFERROR('Revenue per capita'!Q214/'Revenue per capita'!$F214,"")</f>
        <v>2.8133670129390814E-2</v>
      </c>
      <c r="R214" s="2">
        <f>IFERROR('Revenue per capita'!R214/'Revenue per capita'!$F214,"")</f>
        <v>5.0084924477066091E-2</v>
      </c>
      <c r="S214" s="2">
        <f>IFERROR('Revenue per capita'!S214/'Revenue per capita'!$F214,"")</f>
        <v>2.1261838077632673E-2</v>
      </c>
      <c r="T214" s="2">
        <f>IFERROR('Revenue per capita'!T214/'Revenue per capita'!$F214,"")</f>
        <v>3.0467166238416971E-3</v>
      </c>
      <c r="U214" s="2">
        <f>IFERROR('Revenue per capita'!U214/'Revenue per capita'!$F214,"")</f>
        <v>0.12229000008614871</v>
      </c>
      <c r="V214" s="2">
        <f>IFERROR('Revenue per capita'!V214/'Revenue per capita'!$F214,"")</f>
        <v>9.5516232454571325E-3</v>
      </c>
      <c r="W214" s="2">
        <f>IFERROR('Revenue per capita'!W214/'Revenue per capita'!$F214,"")</f>
        <v>2.8086515054031105E-2</v>
      </c>
      <c r="X214" s="2">
        <f>IFERROR('Revenue per capita'!X214/'Revenue per capita'!$F214,"")</f>
        <v>1.3970711257231393E-2</v>
      </c>
      <c r="Y214" s="2">
        <f>IFERROR('Revenue per capita'!Y214/'Revenue per capita'!$F214,"")</f>
        <v>1.5725537511182331E-3</v>
      </c>
      <c r="Z214" s="2" t="str">
        <f>IFERROR('Revenue per capita'!Z214/'Revenue per capita'!$F214,"")</f>
        <v/>
      </c>
    </row>
    <row r="215" spans="1:26" x14ac:dyDescent="0.45">
      <c r="A215" s="2" t="s">
        <v>703</v>
      </c>
      <c r="B215" s="2">
        <v>414328</v>
      </c>
      <c r="C215" s="2" t="s">
        <v>475</v>
      </c>
      <c r="D215" s="2">
        <v>30.6953657</v>
      </c>
      <c r="E215" s="2">
        <v>-88.0398912</v>
      </c>
      <c r="F215" s="2">
        <f>IF('Number of Firms per 1000 Capita'!F215=0,"",SUMIFS(allNAICS!$P:$P,allNAICS!$C:$C,'Percent of Revenue'!$A215,allNAICS!$E:$E,'Percent of Revenue'!F$1)/$B215)</f>
        <v>80.257404761445045</v>
      </c>
      <c r="G215" s="2">
        <f>IFERROR('Revenue per capita'!G215/'Revenue per capita'!$F215,"")</f>
        <v>2.4116972004694999E-3</v>
      </c>
      <c r="H215" s="2">
        <f>IFERROR('Revenue per capita'!H215/'Revenue per capita'!$F215,"")</f>
        <v>2.4771499138480954E-3</v>
      </c>
      <c r="I215" s="2" t="str">
        <f>IFERROR('Revenue per capita'!I215/'Revenue per capita'!$F215,"")</f>
        <v/>
      </c>
      <c r="J215" s="2">
        <f>IFERROR('Revenue per capita'!J215/'Revenue per capita'!$F215,"")</f>
        <v>7.0222266658632279E-2</v>
      </c>
      <c r="K215" s="2">
        <f>IFERROR('Revenue per capita'!K215/'Revenue per capita'!$F215,"")</f>
        <v>0.32628501521546416</v>
      </c>
      <c r="L215" s="2">
        <f>IFERROR('Revenue per capita'!L215/'Revenue per capita'!$F215,"")</f>
        <v>0.12305904592555944</v>
      </c>
      <c r="M215" s="2">
        <f>IFERROR('Revenue per capita'!M215/'Revenue per capita'!$F215,"")</f>
        <v>0.15596477116179119</v>
      </c>
      <c r="N215" s="2">
        <f>IFERROR('Revenue per capita'!N215/'Revenue per capita'!$F215,"")</f>
        <v>3.6062306094044858E-2</v>
      </c>
      <c r="O215" s="2">
        <f>IFERROR('Revenue per capita'!O215/'Revenue per capita'!$F215,"")</f>
        <v>2.6351561863081237E-2</v>
      </c>
      <c r="P215" s="2">
        <f>IFERROR('Revenue per capita'!P215/'Revenue per capita'!$F215,"")</f>
        <v>4.152039625109348E-2</v>
      </c>
      <c r="Q215" s="2">
        <f>IFERROR('Revenue per capita'!Q215/'Revenue per capita'!$F215,"")</f>
        <v>1.9419410598010462E-2</v>
      </c>
      <c r="R215" s="2">
        <f>IFERROR('Revenue per capita'!R215/'Revenue per capita'!$F215,"")</f>
        <v>3.8975440748549257E-2</v>
      </c>
      <c r="S215" s="2">
        <f>IFERROR('Revenue per capita'!S215/'Revenue per capita'!$F215,"")</f>
        <v>3.5969963377037339E-2</v>
      </c>
      <c r="T215" s="2">
        <f>IFERROR('Revenue per capita'!T215/'Revenue per capita'!$F215,"")</f>
        <v>1.6492067021133955E-2</v>
      </c>
      <c r="U215" s="2">
        <f>IFERROR('Revenue per capita'!U215/'Revenue per capita'!$F215,"")</f>
        <v>6.3859297322647918E-2</v>
      </c>
      <c r="V215" s="2">
        <f>IFERROR('Revenue per capita'!V215/'Revenue per capita'!$F215,"")</f>
        <v>2.9153653025327086E-3</v>
      </c>
      <c r="W215" s="2">
        <f>IFERROR('Revenue per capita'!W215/'Revenue per capita'!$F215,"")</f>
        <v>2.1822154649544422E-2</v>
      </c>
      <c r="X215" s="2">
        <f>IFERROR('Revenue per capita'!X215/'Revenue per capita'!$F215,"")</f>
        <v>1.1497768313039735E-2</v>
      </c>
      <c r="Y215" s="2">
        <f>IFERROR('Revenue per capita'!Y215/'Revenue per capita'!$F215,"")</f>
        <v>4.6943223835201444E-3</v>
      </c>
      <c r="Z215" s="2" t="str">
        <f>IFERROR('Revenue per capita'!Z215/'Revenue per capita'!$F215,"")</f>
        <v/>
      </c>
    </row>
    <row r="216" spans="1:26" x14ac:dyDescent="0.45">
      <c r="A216" s="2" t="s">
        <v>704</v>
      </c>
      <c r="B216" s="2">
        <v>535684</v>
      </c>
      <c r="C216" s="2" t="s">
        <v>480</v>
      </c>
      <c r="D216" s="2">
        <v>37.639097200000002</v>
      </c>
      <c r="E216" s="2">
        <v>-120.9968782</v>
      </c>
      <c r="F216" s="2">
        <f>IF('Number of Firms per 1000 Capita'!F216=0,"",SUMIFS(allNAICS!$P:$P,allNAICS!$C:$C,'Percent of Revenue'!$A216,allNAICS!$E:$E,'Percent of Revenue'!F$1)/$B216)</f>
        <v>70.682723396629356</v>
      </c>
      <c r="G216" s="2">
        <f>IFERROR('Revenue per capita'!G216/'Revenue per capita'!$F216,"")</f>
        <v>2.3412708783796077E-3</v>
      </c>
      <c r="H216" s="2">
        <f>IFERROR('Revenue per capita'!H216/'Revenue per capita'!$F216,"")</f>
        <v>6.9870484613305316E-5</v>
      </c>
      <c r="I216" s="2" t="str">
        <f>IFERROR('Revenue per capita'!I216/'Revenue per capita'!$F216,"")</f>
        <v/>
      </c>
      <c r="J216" s="2">
        <f>IFERROR('Revenue per capita'!J216/'Revenue per capita'!$F216,"")</f>
        <v>2.5076930425272172E-2</v>
      </c>
      <c r="K216" s="2">
        <f>IFERROR('Revenue per capita'!K216/'Revenue per capita'!$F216,"")</f>
        <v>0.32915253728727478</v>
      </c>
      <c r="L216" s="2">
        <f>IFERROR('Revenue per capita'!L216/'Revenue per capita'!$F216,"")</f>
        <v>0.18790757672248376</v>
      </c>
      <c r="M216" s="2">
        <f>IFERROR('Revenue per capita'!M216/'Revenue per capita'!$F216,"")</f>
        <v>0.22715793109784191</v>
      </c>
      <c r="N216" s="2">
        <f>IFERROR('Revenue per capita'!N216/'Revenue per capita'!$F216,"")</f>
        <v>2.3592686246058727E-2</v>
      </c>
      <c r="O216" s="2">
        <f>IFERROR('Revenue per capita'!O216/'Revenue per capita'!$F216,"")</f>
        <v>1.1040782362823647E-2</v>
      </c>
      <c r="P216" s="2">
        <f>IFERROR('Revenue per capita'!P216/'Revenue per capita'!$F216,"")</f>
        <v>1.9598485390256614E-2</v>
      </c>
      <c r="Q216" s="2">
        <f>IFERROR('Revenue per capita'!Q216/'Revenue per capita'!$F216,"")</f>
        <v>1.5022684316933583E-2</v>
      </c>
      <c r="R216" s="2">
        <f>IFERROR('Revenue per capita'!R216/'Revenue per capita'!$F216,"")</f>
        <v>1.6343437923652771E-2</v>
      </c>
      <c r="S216" s="2">
        <f>IFERROR('Revenue per capita'!S216/'Revenue per capita'!$F216,"")</f>
        <v>1.4693105559087666E-2</v>
      </c>
      <c r="T216" s="2">
        <f>IFERROR('Revenue per capita'!T216/'Revenue per capita'!$F216,"")</f>
        <v>3.3850341344883851E-3</v>
      </c>
      <c r="U216" s="2">
        <f>IFERROR('Revenue per capita'!U216/'Revenue per capita'!$F216,"")</f>
        <v>9.2832242503806187E-2</v>
      </c>
      <c r="V216" s="2">
        <f>IFERROR('Revenue per capita'!V216/'Revenue per capita'!$F216,"")</f>
        <v>1.9528747436911543E-3</v>
      </c>
      <c r="W216" s="2">
        <f>IFERROR('Revenue per capita'!W216/'Revenue per capita'!$F216,"")</f>
        <v>1.6920160990502656E-2</v>
      </c>
      <c r="X216" s="2">
        <f>IFERROR('Revenue per capita'!X216/'Revenue per capita'!$F216,"")</f>
        <v>1.0900988381089742E-2</v>
      </c>
      <c r="Y216" s="2">
        <f>IFERROR('Revenue per capita'!Y216/'Revenue per capita'!$F216,"")</f>
        <v>2.011400551743574E-3</v>
      </c>
      <c r="Z216" s="2" t="str">
        <f>IFERROR('Revenue per capita'!Z216/'Revenue per capita'!$F216,"")</f>
        <v/>
      </c>
    </row>
    <row r="217" spans="1:26" x14ac:dyDescent="0.45">
      <c r="A217" s="2" t="s">
        <v>705</v>
      </c>
      <c r="B217" s="2">
        <v>178970</v>
      </c>
      <c r="C217" s="2" t="s">
        <v>455</v>
      </c>
      <c r="D217" s="2">
        <v>32.509310900000003</v>
      </c>
      <c r="E217" s="2">
        <v>-92.119301199999995</v>
      </c>
      <c r="F217" s="2">
        <f>IF('Number of Firms per 1000 Capita'!F217=0,"",SUMIFS(allNAICS!$P:$P,allNAICS!$C:$C,'Percent of Revenue'!$A217,allNAICS!$E:$E,'Percent of Revenue'!F$1)/$B217)</f>
        <v>75.704369447393418</v>
      </c>
      <c r="G217" s="2">
        <f>IFERROR('Revenue per capita'!G217/'Revenue per capita'!$F217,"")</f>
        <v>3.8100676074334979E-3</v>
      </c>
      <c r="H217" s="2">
        <f>IFERROR('Revenue per capita'!H217/'Revenue per capita'!$F217,"")</f>
        <v>1.3916521911209309E-3</v>
      </c>
      <c r="I217" s="2">
        <f>IFERROR('Revenue per capita'!I217/'Revenue per capita'!$F217,"")</f>
        <v>2.0056730160580249E-2</v>
      </c>
      <c r="J217" s="2">
        <f>IFERROR('Revenue per capita'!J217/'Revenue per capita'!$F217,"")</f>
        <v>7.3255153571617534E-2</v>
      </c>
      <c r="K217" s="2">
        <f>IFERROR('Revenue per capita'!K217/'Revenue per capita'!$F217,"")</f>
        <v>0.18544798925659436</v>
      </c>
      <c r="L217" s="2">
        <f>IFERROR('Revenue per capita'!L217/'Revenue per capita'!$F217,"")</f>
        <v>0.14554935824686749</v>
      </c>
      <c r="M217" s="2">
        <f>IFERROR('Revenue per capita'!M217/'Revenue per capita'!$F217,"")</f>
        <v>0.20787545302382893</v>
      </c>
      <c r="N217" s="2">
        <f>IFERROR('Revenue per capita'!N217/'Revenue per capita'!$F217,"")</f>
        <v>1.692383379359836E-2</v>
      </c>
      <c r="O217" s="2">
        <f>IFERROR('Revenue per capita'!O217/'Revenue per capita'!$F217,"")</f>
        <v>7.4943044861867147E-2</v>
      </c>
      <c r="P217" s="2">
        <f>IFERROR('Revenue per capita'!P217/'Revenue per capita'!$F217,"")</f>
        <v>5.6673151343033919E-2</v>
      </c>
      <c r="Q217" s="2">
        <f>IFERROR('Revenue per capita'!Q217/'Revenue per capita'!$F217,"")</f>
        <v>2.5458131528219911E-2</v>
      </c>
      <c r="R217" s="2">
        <f>IFERROR('Revenue per capita'!R217/'Revenue per capita'!$F217,"")</f>
        <v>2.8653409730685829E-2</v>
      </c>
      <c r="S217" s="2">
        <f>IFERROR('Revenue per capita'!S217/'Revenue per capita'!$F217,"")</f>
        <v>1.8494572593764341E-2</v>
      </c>
      <c r="T217" s="2">
        <f>IFERROR('Revenue per capita'!T217/'Revenue per capita'!$F217,"")</f>
        <v>2.9045609404494497E-3</v>
      </c>
      <c r="U217" s="2">
        <f>IFERROR('Revenue per capita'!U217/'Revenue per capita'!$F217,"")</f>
        <v>0.10305210592047645</v>
      </c>
      <c r="V217" s="2">
        <f>IFERROR('Revenue per capita'!V217/'Revenue per capita'!$F217,"")</f>
        <v>3.2944474122246162E-3</v>
      </c>
      <c r="W217" s="2">
        <f>IFERROR('Revenue per capita'!W217/'Revenue per capita'!$F217,"")</f>
        <v>2.2193606503589907E-2</v>
      </c>
      <c r="X217" s="2">
        <f>IFERROR('Revenue per capita'!X217/'Revenue per capita'!$F217,"")</f>
        <v>1.002273131404725E-2</v>
      </c>
      <c r="Y217" s="2" t="str">
        <f>IFERROR('Revenue per capita'!Y217/'Revenue per capita'!$F217,"")</f>
        <v/>
      </c>
      <c r="Z217" s="2" t="str">
        <f>IFERROR('Revenue per capita'!Z217/'Revenue per capita'!$F217,"")</f>
        <v/>
      </c>
    </row>
    <row r="218" spans="1:26" x14ac:dyDescent="0.45">
      <c r="A218" s="2" t="s">
        <v>706</v>
      </c>
      <c r="B218" s="2">
        <v>149619</v>
      </c>
      <c r="C218" s="2" t="s">
        <v>466</v>
      </c>
      <c r="D218" s="2">
        <v>41.916434299999999</v>
      </c>
      <c r="E218" s="2">
        <v>-83.397710099999998</v>
      </c>
      <c r="F218" s="2">
        <f>IF('Number of Firms per 1000 Capita'!F218=0,"",SUMIFS(allNAICS!$P:$P,allNAICS!$C:$C,'Percent of Revenue'!$A218,allNAICS!$E:$E,'Percent of Revenue'!F$1)/$B218)</f>
        <v>73.986833223053225</v>
      </c>
      <c r="G218" s="2">
        <f>IFERROR('Revenue per capita'!G218/'Revenue per capita'!$F218,"")</f>
        <v>0</v>
      </c>
      <c r="H218" s="2" t="str">
        <f>IFERROR('Revenue per capita'!H218/'Revenue per capita'!$F218,"")</f>
        <v/>
      </c>
      <c r="I218" s="2" t="str">
        <f>IFERROR('Revenue per capita'!I218/'Revenue per capita'!$F218,"")</f>
        <v/>
      </c>
      <c r="J218" s="2">
        <f>IFERROR('Revenue per capita'!J218/'Revenue per capita'!$F218,"")</f>
        <v>3.6515510477700491E-2</v>
      </c>
      <c r="K218" s="2">
        <f>IFERROR('Revenue per capita'!K218/'Revenue per capita'!$F218,"")</f>
        <v>0.45083906761114689</v>
      </c>
      <c r="L218" s="2">
        <f>IFERROR('Revenue per capita'!L218/'Revenue per capita'!$F218,"")</f>
        <v>0.20689142276645814</v>
      </c>
      <c r="M218" s="2">
        <f>IFERROR('Revenue per capita'!M218/'Revenue per capita'!$F218,"")</f>
        <v>0.13792471091429426</v>
      </c>
      <c r="N218" s="2">
        <f>IFERROR('Revenue per capita'!N218/'Revenue per capita'!$F218,"")</f>
        <v>3.0072194800559567E-2</v>
      </c>
      <c r="O218" s="2">
        <f>IFERROR('Revenue per capita'!O218/'Revenue per capita'!$F218,"")</f>
        <v>5.60159792569214E-3</v>
      </c>
      <c r="P218" s="2">
        <f>IFERROR('Revenue per capita'!P218/'Revenue per capita'!$F218,"")</f>
        <v>1.1746915438949844E-2</v>
      </c>
      <c r="Q218" s="2">
        <f>IFERROR('Revenue per capita'!Q218/'Revenue per capita'!$F218,"")</f>
        <v>7.3252782206491259E-3</v>
      </c>
      <c r="R218" s="2">
        <f>IFERROR('Revenue per capita'!R218/'Revenue per capita'!$F218,"")</f>
        <v>1.2736854344658681E-2</v>
      </c>
      <c r="S218" s="2">
        <f>IFERROR('Revenue per capita'!S218/'Revenue per capita'!$F218,"")</f>
        <v>1.9268127711661413E-2</v>
      </c>
      <c r="T218" s="2">
        <f>IFERROR('Revenue per capita'!T218/'Revenue per capita'!$F218,"")</f>
        <v>1.5180999396431842E-3</v>
      </c>
      <c r="U218" s="2">
        <f>IFERROR('Revenue per capita'!U218/'Revenue per capita'!$F218,"")</f>
        <v>3.7430457154906872E-2</v>
      </c>
      <c r="V218" s="2">
        <f>IFERROR('Revenue per capita'!V218/'Revenue per capita'!$F218,"")</f>
        <v>2.4363657749575537E-3</v>
      </c>
      <c r="W218" s="2">
        <f>IFERROR('Revenue per capita'!W218/'Revenue per capita'!$F218,"")</f>
        <v>3.083404531003478E-2</v>
      </c>
      <c r="X218" s="2">
        <f>IFERROR('Revenue per capita'!X218/'Revenue per capita'!$F218,"")</f>
        <v>8.8593516086870258E-3</v>
      </c>
      <c r="Y218" s="2" t="str">
        <f>IFERROR('Revenue per capita'!Y218/'Revenue per capita'!$F218,"")</f>
        <v/>
      </c>
      <c r="Z218" s="2" t="str">
        <f>IFERROR('Revenue per capita'!Z218/'Revenue per capita'!$F218,"")</f>
        <v/>
      </c>
    </row>
    <row r="219" spans="1:26" x14ac:dyDescent="0.45">
      <c r="A219" s="2" t="s">
        <v>707</v>
      </c>
      <c r="B219" s="2">
        <v>373507</v>
      </c>
      <c r="C219" s="2" t="s">
        <v>475</v>
      </c>
      <c r="D219" s="2">
        <v>32.366805200000002</v>
      </c>
      <c r="E219" s="2">
        <v>-86.299968899999996</v>
      </c>
      <c r="F219" s="2">
        <f>IF('Number of Firms per 1000 Capita'!F219=0,"",SUMIFS(allNAICS!$P:$P,allNAICS!$C:$C,'Percent of Revenue'!$A219,allNAICS!$E:$E,'Percent of Revenue'!F$1)/$B219)</f>
        <v>98.170154776215711</v>
      </c>
      <c r="G219" s="2">
        <f>IFERROR('Revenue per capita'!G219/'Revenue per capita'!$F219,"")</f>
        <v>1.0341092542173191E-3</v>
      </c>
      <c r="H219" s="2" t="str">
        <f>IFERROR('Revenue per capita'!H219/'Revenue per capita'!$F219,"")</f>
        <v/>
      </c>
      <c r="I219" s="2">
        <f>IFERROR('Revenue per capita'!I219/'Revenue per capita'!$F219,"")</f>
        <v>1.4032362763440854E-2</v>
      </c>
      <c r="J219" s="2">
        <f>IFERROR('Revenue per capita'!J219/'Revenue per capita'!$F219,"")</f>
        <v>4.6351614070852157E-2</v>
      </c>
      <c r="K219" s="2">
        <f>IFERROR('Revenue per capita'!K219/'Revenue per capita'!$F219,"")</f>
        <v>0.3831420510101966</v>
      </c>
      <c r="L219" s="2">
        <f>IFERROR('Revenue per capita'!L219/'Revenue per capita'!$F219,"")</f>
        <v>0.20198774562926894</v>
      </c>
      <c r="M219" s="2">
        <f>IFERROR('Revenue per capita'!M219/'Revenue per capita'!$F219,"")</f>
        <v>0.13863882909231068</v>
      </c>
      <c r="N219" s="2">
        <f>IFERROR('Revenue per capita'!N219/'Revenue per capita'!$F219,"")</f>
        <v>1.77594745350289E-2</v>
      </c>
      <c r="O219" s="2">
        <f>IFERROR('Revenue per capita'!O219/'Revenue per capita'!$F219,"")</f>
        <v>1.5809262897908086E-2</v>
      </c>
      <c r="P219" s="2">
        <f>IFERROR('Revenue per capita'!P219/'Revenue per capita'!$F219,"")</f>
        <v>3.5665399883057725E-2</v>
      </c>
      <c r="Q219" s="2">
        <f>IFERROR('Revenue per capita'!Q219/'Revenue per capita'!$F219,"")</f>
        <v>1.6391189912173188E-2</v>
      </c>
      <c r="R219" s="2">
        <f>IFERROR('Revenue per capita'!R219/'Revenue per capita'!$F219,"")</f>
        <v>3.3386090202781826E-2</v>
      </c>
      <c r="S219" s="2">
        <f>IFERROR('Revenue per capita'!S219/'Revenue per capita'!$F219,"")</f>
        <v>2.2062180312752328E-2</v>
      </c>
      <c r="T219" s="2">
        <f>IFERROR('Revenue per capita'!T219/'Revenue per capita'!$F219,"")</f>
        <v>4.5554255590381024E-3</v>
      </c>
      <c r="U219" s="2">
        <f>IFERROR('Revenue per capita'!U219/'Revenue per capita'!$F219,"")</f>
        <v>3.7985273572302476E-2</v>
      </c>
      <c r="V219" s="2">
        <f>IFERROR('Revenue per capita'!V219/'Revenue per capita'!$F219,"")</f>
        <v>2.0952156853324797E-3</v>
      </c>
      <c r="W219" s="2">
        <f>IFERROR('Revenue per capita'!W219/'Revenue per capita'!$F219,"")</f>
        <v>1.7769165129365338E-2</v>
      </c>
      <c r="X219" s="2">
        <f>IFERROR('Revenue per capita'!X219/'Revenue per capita'!$F219,"")</f>
        <v>1.0251802587033818E-2</v>
      </c>
      <c r="Y219" s="2">
        <f>IFERROR('Revenue per capita'!Y219/'Revenue per capita'!$F219,"")</f>
        <v>1.0828079029390069E-3</v>
      </c>
      <c r="Z219" s="2" t="str">
        <f>IFERROR('Revenue per capita'!Z219/'Revenue per capita'!$F219,"")</f>
        <v/>
      </c>
    </row>
    <row r="220" spans="1:26" x14ac:dyDescent="0.45">
      <c r="A220" s="2" t="s">
        <v>708</v>
      </c>
      <c r="B220" s="2">
        <v>137475</v>
      </c>
      <c r="C220" s="2" t="s">
        <v>535</v>
      </c>
      <c r="D220" s="2">
        <v>39.629525999999998</v>
      </c>
      <c r="E220" s="2">
        <v>-79.955896800000005</v>
      </c>
      <c r="F220" s="2">
        <f>IF('Number of Firms per 1000 Capita'!F220=0,"",SUMIFS(allNAICS!$P:$P,allNAICS!$C:$C,'Percent of Revenue'!$A220,allNAICS!$E:$E,'Percent of Revenue'!F$1)/$B220)</f>
        <v>68.954755410074554</v>
      </c>
      <c r="G220" s="2">
        <f>IFERROR('Revenue per capita'!G220/'Revenue per capita'!$F220,"")</f>
        <v>0</v>
      </c>
      <c r="H220" s="2">
        <f>IFERROR('Revenue per capita'!H220/'Revenue per capita'!$F220,"")</f>
        <v>5.7379921876251239E-2</v>
      </c>
      <c r="I220" s="2" t="str">
        <f>IFERROR('Revenue per capita'!I220/'Revenue per capita'!$F220,"")</f>
        <v/>
      </c>
      <c r="J220" s="2">
        <f>IFERROR('Revenue per capita'!J220/'Revenue per capita'!$F220,"")</f>
        <v>4.098740995970105E-2</v>
      </c>
      <c r="K220" s="2">
        <f>IFERROR('Revenue per capita'!K220/'Revenue per capita'!$F220,"")</f>
        <v>0.26269450168082586</v>
      </c>
      <c r="L220" s="2">
        <f>IFERROR('Revenue per capita'!L220/'Revenue per capita'!$F220,"")</f>
        <v>4.8766096524194565E-2</v>
      </c>
      <c r="M220" s="2">
        <f>IFERROR('Revenue per capita'!M220/'Revenue per capita'!$F220,"")</f>
        <v>0.21803108934195684</v>
      </c>
      <c r="N220" s="2">
        <f>IFERROR('Revenue per capita'!N220/'Revenue per capita'!$F220,"")</f>
        <v>1.7559011154145019E-2</v>
      </c>
      <c r="O220" s="2">
        <f>IFERROR('Revenue per capita'!O220/'Revenue per capita'!$F220,"")</f>
        <v>1.890157324419001E-2</v>
      </c>
      <c r="P220" s="2">
        <f>IFERROR('Revenue per capita'!P220/'Revenue per capita'!$F220,"")</f>
        <v>1.9734171601636256E-2</v>
      </c>
      <c r="Q220" s="2">
        <f>IFERROR('Revenue per capita'!Q220/'Revenue per capita'!$F220,"")</f>
        <v>2.7101860754607153E-2</v>
      </c>
      <c r="R220" s="2">
        <f>IFERROR('Revenue per capita'!R220/'Revenue per capita'!$F220,"")</f>
        <v>4.8114310518982267E-2</v>
      </c>
      <c r="S220" s="2">
        <f>IFERROR('Revenue per capita'!S220/'Revenue per capita'!$F220,"")</f>
        <v>1.5762374794073285E-2</v>
      </c>
      <c r="T220" s="2">
        <f>IFERROR('Revenue per capita'!T220/'Revenue per capita'!$F220,"")</f>
        <v>2.0454880580455148E-3</v>
      </c>
      <c r="U220" s="2">
        <f>IFERROR('Revenue per capita'!U220/'Revenue per capita'!$F220,"")</f>
        <v>0.18426833127429634</v>
      </c>
      <c r="V220" s="2">
        <f>IFERROR('Revenue per capita'!V220/'Revenue per capita'!$F220,"")</f>
        <v>3.6472844734986199E-3</v>
      </c>
      <c r="W220" s="2">
        <f>IFERROR('Revenue per capita'!W220/'Revenue per capita'!$F220,"")</f>
        <v>2.6981356004278971E-2</v>
      </c>
      <c r="X220" s="2">
        <f>IFERROR('Revenue per capita'!X220/'Revenue per capita'!$F220,"")</f>
        <v>8.0252187393170787E-3</v>
      </c>
      <c r="Y220" s="2" t="str">
        <f>IFERROR('Revenue per capita'!Y220/'Revenue per capita'!$F220,"")</f>
        <v/>
      </c>
      <c r="Z220" s="2" t="str">
        <f>IFERROR('Revenue per capita'!Z220/'Revenue per capita'!$F220,"")</f>
        <v/>
      </c>
    </row>
    <row r="221" spans="1:26" x14ac:dyDescent="0.45">
      <c r="A221" s="2" t="s">
        <v>709</v>
      </c>
      <c r="B221" s="2">
        <v>116352</v>
      </c>
      <c r="C221" s="2" t="s">
        <v>546</v>
      </c>
      <c r="D221" s="2">
        <v>36.213981400000002</v>
      </c>
      <c r="E221" s="2">
        <v>-83.294892200000007</v>
      </c>
      <c r="F221" s="2">
        <f>IF('Number of Firms per 1000 Capita'!F221=0,"",SUMIFS(allNAICS!$P:$P,allNAICS!$C:$C,'Percent of Revenue'!$A221,allNAICS!$E:$E,'Percent of Revenue'!F$1)/$B221)</f>
        <v>80.102825907590756</v>
      </c>
      <c r="G221" s="2">
        <f>IFERROR('Revenue per capita'!G221/'Revenue per capita'!$F221,"")</f>
        <v>0</v>
      </c>
      <c r="H221" s="2" t="str">
        <f>IFERROR('Revenue per capita'!H221/'Revenue per capita'!$F221,"")</f>
        <v/>
      </c>
      <c r="I221" s="2" t="str">
        <f>IFERROR('Revenue per capita'!I221/'Revenue per capita'!$F221,"")</f>
        <v/>
      </c>
      <c r="J221" s="2">
        <f>IFERROR('Revenue per capita'!J221/'Revenue per capita'!$F221,"")</f>
        <v>1.14164673293187E-2</v>
      </c>
      <c r="K221" s="2">
        <f>IFERROR('Revenue per capita'!K221/'Revenue per capita'!$F221,"")</f>
        <v>0.44752885193573932</v>
      </c>
      <c r="L221" s="2">
        <f>IFERROR('Revenue per capita'!L221/'Revenue per capita'!$F221,"")</f>
        <v>0.12651816409163877</v>
      </c>
      <c r="M221" s="2">
        <f>IFERROR('Revenue per capita'!M221/'Revenue per capita'!$F221,"")</f>
        <v>0.24607002803516451</v>
      </c>
      <c r="N221" s="2">
        <f>IFERROR('Revenue per capita'!N221/'Revenue per capita'!$F221,"")</f>
        <v>2.4929823218608406E-2</v>
      </c>
      <c r="O221" s="2">
        <f>IFERROR('Revenue per capita'!O221/'Revenue per capita'!$F221,"")</f>
        <v>9.1111785289098111E-3</v>
      </c>
      <c r="P221" s="2">
        <f>IFERROR('Revenue per capita'!P221/'Revenue per capita'!$F221,"")</f>
        <v>1.4004807202561143E-2</v>
      </c>
      <c r="Q221" s="2">
        <f>IFERROR('Revenue per capita'!Q221/'Revenue per capita'!$F221,"")</f>
        <v>1.3682320050113814E-2</v>
      </c>
      <c r="R221" s="2">
        <f>IFERROR('Revenue per capita'!R221/'Revenue per capita'!$F221,"")</f>
        <v>4.5040446420864721E-3</v>
      </c>
      <c r="S221" s="2">
        <f>IFERROR('Revenue per capita'!S221/'Revenue per capita'!$F221,"")</f>
        <v>9.457327329125409E-3</v>
      </c>
      <c r="T221" s="2">
        <f>IFERROR('Revenue per capita'!T221/'Revenue per capita'!$F221,"")</f>
        <v>3.3853930316336228E-3</v>
      </c>
      <c r="U221" s="2">
        <f>IFERROR('Revenue per capita'!U221/'Revenue per capita'!$F221,"")</f>
        <v>5.7068672878163945E-2</v>
      </c>
      <c r="V221" s="2">
        <f>IFERROR('Revenue per capita'!V221/'Revenue per capita'!$F221,"")</f>
        <v>1.8816008915442267E-3</v>
      </c>
      <c r="W221" s="2">
        <f>IFERROR('Revenue per capita'!W221/'Revenue per capita'!$F221,"")</f>
        <v>2.4198644976304466E-2</v>
      </c>
      <c r="X221" s="2">
        <f>IFERROR('Revenue per capita'!X221/'Revenue per capita'!$F221,"")</f>
        <v>6.242675859087222E-3</v>
      </c>
      <c r="Y221" s="2" t="str">
        <f>IFERROR('Revenue per capita'!Y221/'Revenue per capita'!$F221,"")</f>
        <v/>
      </c>
      <c r="Z221" s="2" t="str">
        <f>IFERROR('Revenue per capita'!Z221/'Revenue per capita'!$F221,"")</f>
        <v/>
      </c>
    </row>
    <row r="222" spans="1:26" x14ac:dyDescent="0.45">
      <c r="A222" s="2" t="s">
        <v>710</v>
      </c>
      <c r="B222" s="2">
        <v>121725</v>
      </c>
      <c r="C222" s="2" t="s">
        <v>492</v>
      </c>
      <c r="D222" s="2">
        <v>48.421216000000001</v>
      </c>
      <c r="E222" s="2">
        <v>-122.3340474</v>
      </c>
      <c r="F222" s="2">
        <f>IF('Number of Firms per 1000 Capita'!F222=0,"",SUMIFS(allNAICS!$P:$P,allNAICS!$C:$C,'Percent of Revenue'!$A222,allNAICS!$E:$E,'Percent of Revenue'!F$1)/$B222)</f>
        <v>148.28239063462723</v>
      </c>
      <c r="G222" s="2">
        <f>IFERROR('Revenue per capita'!G222/'Revenue per capita'!$F222,"")</f>
        <v>5.8233864443261322E-3</v>
      </c>
      <c r="H222" s="2" t="str">
        <f>IFERROR('Revenue per capita'!H222/'Revenue per capita'!$F222,"")</f>
        <v/>
      </c>
      <c r="I222" s="2">
        <f>IFERROR('Revenue per capita'!I222/'Revenue per capita'!$F222,"")</f>
        <v>6.8198333113935403E-3</v>
      </c>
      <c r="J222" s="2">
        <f>IFERROR('Revenue per capita'!J222/'Revenue per capita'!$F222,"")</f>
        <v>4.5381414223163011E-2</v>
      </c>
      <c r="K222" s="2">
        <f>IFERROR('Revenue per capita'!K222/'Revenue per capita'!$F222,"")</f>
        <v>0.67994724431121611</v>
      </c>
      <c r="L222" s="2">
        <f>IFERROR('Revenue per capita'!L222/'Revenue per capita'!$F222,"")</f>
        <v>6.626978373117641E-2</v>
      </c>
      <c r="M222" s="2">
        <f>IFERROR('Revenue per capita'!M222/'Revenue per capita'!$F222,"")</f>
        <v>9.5656283161901445E-2</v>
      </c>
      <c r="N222" s="2">
        <f>IFERROR('Revenue per capita'!N222/'Revenue per capita'!$F222,"")</f>
        <v>9.9248378937021268E-3</v>
      </c>
      <c r="O222" s="2">
        <f>IFERROR('Revenue per capita'!O222/'Revenue per capita'!$F222,"")</f>
        <v>4.5057744324157488E-3</v>
      </c>
      <c r="P222" s="2">
        <f>IFERROR('Revenue per capita'!P222/'Revenue per capita'!$F222,"")</f>
        <v>1.8466105249213296E-2</v>
      </c>
      <c r="Q222" s="2">
        <f>IFERROR('Revenue per capita'!Q222/'Revenue per capita'!$F222,"")</f>
        <v>1.0881987951019252E-2</v>
      </c>
      <c r="R222" s="2">
        <f>IFERROR('Revenue per capita'!R222/'Revenue per capita'!$F222,"")</f>
        <v>1.6898296127065619E-2</v>
      </c>
      <c r="S222" s="2">
        <f>IFERROR('Revenue per capita'!S222/'Revenue per capita'!$F222,"")</f>
        <v>4.0851427167175915E-3</v>
      </c>
      <c r="T222" s="2">
        <f>IFERROR('Revenue per capita'!T222/'Revenue per capita'!$F222,"")</f>
        <v>1.0534996007700169E-3</v>
      </c>
      <c r="U222" s="2">
        <f>IFERROR('Revenue per capita'!U222/'Revenue per capita'!$F222,"")</f>
        <v>2.000246579132002E-2</v>
      </c>
      <c r="V222" s="2">
        <f>IFERROR('Revenue per capita'!V222/'Revenue per capita'!$F222,"")</f>
        <v>0</v>
      </c>
      <c r="W222" s="2">
        <f>IFERROR('Revenue per capita'!W222/'Revenue per capita'!$F222,"")</f>
        <v>1.0342129937183546E-2</v>
      </c>
      <c r="X222" s="2">
        <f>IFERROR('Revenue per capita'!X222/'Revenue per capita'!$F222,"")</f>
        <v>3.9418151174159168E-3</v>
      </c>
      <c r="Y222" s="2" t="str">
        <f>IFERROR('Revenue per capita'!Y222/'Revenue per capita'!$F222,"")</f>
        <v/>
      </c>
      <c r="Z222" s="2" t="str">
        <f>IFERROR('Revenue per capita'!Z222/'Revenue per capita'!$F222,"")</f>
        <v/>
      </c>
    </row>
    <row r="223" spans="1:26" x14ac:dyDescent="0.45">
      <c r="A223" s="2" t="s">
        <v>711</v>
      </c>
      <c r="B223" s="2">
        <v>115938</v>
      </c>
      <c r="C223" s="2" t="s">
        <v>506</v>
      </c>
      <c r="D223" s="2">
        <v>40.193376700000002</v>
      </c>
      <c r="E223" s="2">
        <v>-85.386359900000002</v>
      </c>
      <c r="F223" s="2">
        <f>IF('Number of Firms per 1000 Capita'!F223=0,"",SUMIFS(allNAICS!$P:$P,allNAICS!$C:$C,'Percent of Revenue'!$A223,allNAICS!$E:$E,'Percent of Revenue'!F$1)/$B223)</f>
        <v>58.921552898963242</v>
      </c>
      <c r="G223" s="2">
        <f>IFERROR('Revenue per capita'!G223/'Revenue per capita'!$F223,"")</f>
        <v>3.2575008853854507E-4</v>
      </c>
      <c r="H223" s="2" t="str">
        <f>IFERROR('Revenue per capita'!H223/'Revenue per capita'!$F223,"")</f>
        <v/>
      </c>
      <c r="I223" s="2" t="str">
        <f>IFERROR('Revenue per capita'!I223/'Revenue per capita'!$F223,"")</f>
        <v/>
      </c>
      <c r="J223" s="2">
        <f>IFERROR('Revenue per capita'!J223/'Revenue per capita'!$F223,"")</f>
        <v>2.9019862981649304E-2</v>
      </c>
      <c r="K223" s="2">
        <f>IFERROR('Revenue per capita'!K223/'Revenue per capita'!$F223,"")</f>
        <v>0.22772412809527981</v>
      </c>
      <c r="L223" s="2">
        <f>IFERROR('Revenue per capita'!L223/'Revenue per capita'!$F223,"")</f>
        <v>0.20842519191822845</v>
      </c>
      <c r="M223" s="2">
        <f>IFERROR('Revenue per capita'!M223/'Revenue per capita'!$F223,"")</f>
        <v>0.19023999514439513</v>
      </c>
      <c r="N223" s="2">
        <f>IFERROR('Revenue per capita'!N223/'Revenue per capita'!$F223,"")</f>
        <v>3.6527214035448598E-2</v>
      </c>
      <c r="O223" s="2">
        <f>IFERROR('Revenue per capita'!O223/'Revenue per capita'!$F223,"")</f>
        <v>1.2366095261046312E-2</v>
      </c>
      <c r="P223" s="2">
        <f>IFERROR('Revenue per capita'!P223/'Revenue per capita'!$F223,"")</f>
        <v>6.1485291837844909E-2</v>
      </c>
      <c r="Q223" s="2">
        <f>IFERROR('Revenue per capita'!Q223/'Revenue per capita'!$F223,"")</f>
        <v>2.4913079740601866E-2</v>
      </c>
      <c r="R223" s="2">
        <f>IFERROR('Revenue per capita'!R223/'Revenue per capita'!$F223,"")</f>
        <v>3.6440058321075962E-2</v>
      </c>
      <c r="S223" s="2">
        <f>IFERROR('Revenue per capita'!S223/'Revenue per capita'!$F223,"")</f>
        <v>1.415704801950972E-2</v>
      </c>
      <c r="T223" s="2">
        <f>IFERROR('Revenue per capita'!T223/'Revenue per capita'!$F223,"")</f>
        <v>1.9522581029026436E-3</v>
      </c>
      <c r="U223" s="2">
        <f>IFERROR('Revenue per capita'!U223/'Revenue per capita'!$F223,"")</f>
        <v>0.12552276610411112</v>
      </c>
      <c r="V223" s="2">
        <f>IFERROR('Revenue per capita'!V223/'Revenue per capita'!$F223,"")</f>
        <v>4.2244359806894024E-3</v>
      </c>
      <c r="W223" s="2">
        <f>IFERROR('Revenue per capita'!W223/'Revenue per capita'!$F223,"")</f>
        <v>1.9734266263248822E-2</v>
      </c>
      <c r="X223" s="2">
        <f>IFERROR('Revenue per capita'!X223/'Revenue per capita'!$F223,"")</f>
        <v>6.9425581054291113E-3</v>
      </c>
      <c r="Y223" s="2" t="str">
        <f>IFERROR('Revenue per capita'!Y223/'Revenue per capita'!$F223,"")</f>
        <v/>
      </c>
      <c r="Z223" s="2" t="str">
        <f>IFERROR('Revenue per capita'!Z223/'Revenue per capita'!$F223,"")</f>
        <v/>
      </c>
    </row>
    <row r="224" spans="1:26" x14ac:dyDescent="0.45">
      <c r="A224" s="2" t="s">
        <v>712</v>
      </c>
      <c r="B224" s="2">
        <v>172707</v>
      </c>
      <c r="C224" s="2" t="s">
        <v>466</v>
      </c>
      <c r="D224" s="2">
        <v>43.234181300000003</v>
      </c>
      <c r="E224" s="2">
        <v>-86.248392100000004</v>
      </c>
      <c r="F224" s="2">
        <f>IF('Number of Firms per 1000 Capita'!F224=0,"",SUMIFS(allNAICS!$P:$P,allNAICS!$C:$C,'Percent of Revenue'!$A224,allNAICS!$E:$E,'Percent of Revenue'!F$1)/$B224)</f>
        <v>67.184358479968964</v>
      </c>
      <c r="G224" s="2">
        <f>IFERROR('Revenue per capita'!G224/'Revenue per capita'!$F224,"")</f>
        <v>1.5489523164353544E-4</v>
      </c>
      <c r="H224" s="2" t="str">
        <f>IFERROR('Revenue per capita'!H224/'Revenue per capita'!$F224,"")</f>
        <v/>
      </c>
      <c r="I224" s="2" t="str">
        <f>IFERROR('Revenue per capita'!I224/'Revenue per capita'!$F224,"")</f>
        <v/>
      </c>
      <c r="J224" s="2">
        <f>IFERROR('Revenue per capita'!J224/'Revenue per capita'!$F224,"")</f>
        <v>0</v>
      </c>
      <c r="K224" s="2">
        <f>IFERROR('Revenue per capita'!K224/'Revenue per capita'!$F224,"")</f>
        <v>0.35317815901118232</v>
      </c>
      <c r="L224" s="2">
        <f>IFERROR('Revenue per capita'!L224/'Revenue per capita'!$F224,"")</f>
        <v>0.25341316590440072</v>
      </c>
      <c r="M224" s="2">
        <f>IFERROR('Revenue per capita'!M224/'Revenue per capita'!$F224,"")</f>
        <v>0.19046518996073386</v>
      </c>
      <c r="N224" s="2">
        <f>IFERROR('Revenue per capita'!N224/'Revenue per capita'!$F224,"")</f>
        <v>1.447195283116705E-2</v>
      </c>
      <c r="O224" s="2">
        <f>IFERROR('Revenue per capita'!O224/'Revenue per capita'!$F224,"")</f>
        <v>1.0619837816700331E-2</v>
      </c>
      <c r="P224" s="2">
        <f>IFERROR('Revenue per capita'!P224/'Revenue per capita'!$F224,"")</f>
        <v>1.3827919770359255E-2</v>
      </c>
      <c r="Q224" s="2">
        <f>IFERROR('Revenue per capita'!Q224/'Revenue per capita'!$F224,"")</f>
        <v>1.3263808082143946E-2</v>
      </c>
      <c r="R224" s="2">
        <f>IFERROR('Revenue per capita'!R224/'Revenue per capita'!$F224,"")</f>
        <v>1.5473729178817411E-2</v>
      </c>
      <c r="S224" s="2">
        <f>IFERROR('Revenue per capita'!S224/'Revenue per capita'!$F224,"")</f>
        <v>9.7288096567852752E-3</v>
      </c>
      <c r="T224" s="2">
        <f>IFERROR('Revenue per capita'!T224/'Revenue per capita'!$F224,"")</f>
        <v>3.6249099695252192E-3</v>
      </c>
      <c r="U224" s="2">
        <f>IFERROR('Revenue per capita'!U224/'Revenue per capita'!$F224,"")</f>
        <v>8.8089622304913351E-2</v>
      </c>
      <c r="V224" s="2">
        <f>IFERROR('Revenue per capita'!V224/'Revenue per capita'!$F224,"")</f>
        <v>0</v>
      </c>
      <c r="W224" s="2">
        <f>IFERROR('Revenue per capita'!W224/'Revenue per capita'!$F224,"")</f>
        <v>1.9950087199926164E-2</v>
      </c>
      <c r="X224" s="2">
        <f>IFERROR('Revenue per capita'!X224/'Revenue per capita'!$F224,"")</f>
        <v>1.3737913081701525E-2</v>
      </c>
      <c r="Y224" s="2" t="str">
        <f>IFERROR('Revenue per capita'!Y224/'Revenue per capita'!$F224,"")</f>
        <v/>
      </c>
      <c r="Z224" s="2" t="str">
        <f>IFERROR('Revenue per capita'!Z224/'Revenue per capita'!$F224,"")</f>
        <v/>
      </c>
    </row>
    <row r="225" spans="1:26" x14ac:dyDescent="0.45">
      <c r="A225" s="2" t="s">
        <v>713</v>
      </c>
      <c r="B225" s="2">
        <v>432772</v>
      </c>
      <c r="C225" s="2" t="s">
        <v>470</v>
      </c>
      <c r="D225" s="2">
        <v>33.689060300000001</v>
      </c>
      <c r="E225" s="2">
        <v>-78.886694300000002</v>
      </c>
      <c r="F225" s="2">
        <f>IF('Number of Firms per 1000 Capita'!F225=0,"",SUMIFS(allNAICS!$P:$P,allNAICS!$C:$C,'Percent of Revenue'!$A225,allNAICS!$E:$E,'Percent of Revenue'!F$1)/$B225)</f>
        <v>45.692188958620243</v>
      </c>
      <c r="G225" s="2">
        <f>IFERROR('Revenue per capita'!G225/'Revenue per capita'!$F225,"")</f>
        <v>0</v>
      </c>
      <c r="H225" s="2" t="str">
        <f>IFERROR('Revenue per capita'!H225/'Revenue per capita'!$F225,"")</f>
        <v/>
      </c>
      <c r="I225" s="2">
        <f>IFERROR('Revenue per capita'!I225/'Revenue per capita'!$F225,"")</f>
        <v>2.5108000752544268E-2</v>
      </c>
      <c r="J225" s="2">
        <f>IFERROR('Revenue per capita'!J225/'Revenue per capita'!$F225,"")</f>
        <v>6.9976728937507879E-2</v>
      </c>
      <c r="K225" s="2">
        <f>IFERROR('Revenue per capita'!K225/'Revenue per capita'!$F225,"")</f>
        <v>0.13357594941523149</v>
      </c>
      <c r="L225" s="2">
        <f>IFERROR('Revenue per capita'!L225/'Revenue per capita'!$F225,"")</f>
        <v>4.4504423733136837E-2</v>
      </c>
      <c r="M225" s="2">
        <f>IFERROR('Revenue per capita'!M225/'Revenue per capita'!$F225,"")</f>
        <v>0.34817753959604997</v>
      </c>
      <c r="N225" s="2">
        <f>IFERROR('Revenue per capita'!N225/'Revenue per capita'!$F225,"")</f>
        <v>1.3928052913396044E-2</v>
      </c>
      <c r="O225" s="2">
        <f>IFERROR('Revenue per capita'!O225/'Revenue per capita'!$F225,"")</f>
        <v>2.4868596337584051E-2</v>
      </c>
      <c r="P225" s="2">
        <f>IFERROR('Revenue per capita'!P225/'Revenue per capita'!$F225,"")</f>
        <v>3.3882088888460657E-2</v>
      </c>
      <c r="Q225" s="2">
        <f>IFERROR('Revenue per capita'!Q225/'Revenue per capita'!$F225,"")</f>
        <v>4.1794300846308037E-2</v>
      </c>
      <c r="R225" s="2">
        <f>IFERROR('Revenue per capita'!R225/'Revenue per capita'!$F225,"")</f>
        <v>2.775711887106188E-2</v>
      </c>
      <c r="S225" s="2">
        <f>IFERROR('Revenue per capita'!S225/'Revenue per capita'!$F225,"")</f>
        <v>2.6877392586221842E-2</v>
      </c>
      <c r="T225" s="2">
        <f>IFERROR('Revenue per capita'!T225/'Revenue per capita'!$F225,"")</f>
        <v>3.3521182042184055E-3</v>
      </c>
      <c r="U225" s="2">
        <f>IFERROR('Revenue per capita'!U225/'Revenue per capita'!$F225,"")</f>
        <v>7.2669610243932856E-2</v>
      </c>
      <c r="V225" s="2">
        <f>IFERROR('Revenue per capita'!V225/'Revenue per capita'!$F225,"")</f>
        <v>2.2190623927155331E-2</v>
      </c>
      <c r="W225" s="2">
        <f>IFERROR('Revenue per capita'!W225/'Revenue per capita'!$F225,"")</f>
        <v>9.4609166334090083E-2</v>
      </c>
      <c r="X225" s="2">
        <f>IFERROR('Revenue per capita'!X225/'Revenue per capita'!$F225,"")</f>
        <v>1.4871674466791447E-2</v>
      </c>
      <c r="Y225" s="2">
        <f>IFERROR('Revenue per capita'!Y225/'Revenue per capita'!$F225,"")</f>
        <v>1.8566139463087042E-3</v>
      </c>
      <c r="Z225" s="2" t="str">
        <f>IFERROR('Revenue per capita'!Z225/'Revenue per capita'!$F225,"")</f>
        <v/>
      </c>
    </row>
    <row r="226" spans="1:26" x14ac:dyDescent="0.45">
      <c r="A226" s="2" t="s">
        <v>714</v>
      </c>
      <c r="B226" s="2">
        <v>141005</v>
      </c>
      <c r="C226" s="2" t="s">
        <v>480</v>
      </c>
      <c r="D226" s="2">
        <v>38.297538099999997</v>
      </c>
      <c r="E226" s="2">
        <v>-122.28686500000001</v>
      </c>
      <c r="F226" s="2">
        <f>IF('Number of Firms per 1000 Capita'!F226=0,"",SUMIFS(allNAICS!$P:$P,allNAICS!$C:$C,'Percent of Revenue'!$A226,allNAICS!$E:$E,'Percent of Revenue'!F$1)/$B226)</f>
        <v>92.26252969752845</v>
      </c>
      <c r="G226" s="2">
        <f>IFERROR('Revenue per capita'!G226/'Revenue per capita'!$F226,"")</f>
        <v>5.1828972274524264E-3</v>
      </c>
      <c r="H226" s="2" t="str">
        <f>IFERROR('Revenue per capita'!H226/'Revenue per capita'!$F226,"")</f>
        <v/>
      </c>
      <c r="I226" s="2" t="str">
        <f>IFERROR('Revenue per capita'!I226/'Revenue per capita'!$F226,"")</f>
        <v/>
      </c>
      <c r="J226" s="2">
        <f>IFERROR('Revenue per capita'!J226/'Revenue per capita'!$F226,"")</f>
        <v>3.1626717134710526E-2</v>
      </c>
      <c r="K226" s="2">
        <f>IFERROR('Revenue per capita'!K226/'Revenue per capita'!$F226,"")</f>
        <v>0.32019276428366045</v>
      </c>
      <c r="L226" s="2">
        <f>IFERROR('Revenue per capita'!L226/'Revenue per capita'!$F226,"")</f>
        <v>0.17430347574508684</v>
      </c>
      <c r="M226" s="2">
        <f>IFERROR('Revenue per capita'!M226/'Revenue per capita'!$F226,"")</f>
        <v>0.1444192204822666</v>
      </c>
      <c r="N226" s="2">
        <f>IFERROR('Revenue per capita'!N226/'Revenue per capita'!$F226,"")</f>
        <v>1.1858184755124984E-2</v>
      </c>
      <c r="O226" s="2">
        <f>IFERROR('Revenue per capita'!O226/'Revenue per capita'!$F226,"")</f>
        <v>1.2253819211053851E-2</v>
      </c>
      <c r="P226" s="2">
        <f>IFERROR('Revenue per capita'!P226/'Revenue per capita'!$F226,"")</f>
        <v>4.8087498825350447E-2</v>
      </c>
      <c r="Q226" s="2">
        <f>IFERROR('Revenue per capita'!Q226/'Revenue per capita'!$F226,"")</f>
        <v>2.0705520275309756E-2</v>
      </c>
      <c r="R226" s="2">
        <f>IFERROR('Revenue per capita'!R226/'Revenue per capita'!$F226,"")</f>
        <v>2.4928873213713162E-2</v>
      </c>
      <c r="S226" s="2">
        <f>IFERROR('Revenue per capita'!S226/'Revenue per capita'!$F226,"")</f>
        <v>2.1745611961975383E-2</v>
      </c>
      <c r="T226" s="2">
        <f>IFERROR('Revenue per capita'!T226/'Revenue per capita'!$F226,"")</f>
        <v>7.8503273252675618E-3</v>
      </c>
      <c r="U226" s="2">
        <f>IFERROR('Revenue per capita'!U226/'Revenue per capita'!$F226,"")</f>
        <v>0.10464941120788938</v>
      </c>
      <c r="V226" s="2">
        <f>IFERROR('Revenue per capita'!V226/'Revenue per capita'!$F226,"")</f>
        <v>6.8501190883907773E-3</v>
      </c>
      <c r="W226" s="2">
        <f>IFERROR('Revenue per capita'!W226/'Revenue per capita'!$F226,"")</f>
        <v>5.5612046269172537E-2</v>
      </c>
      <c r="X226" s="2">
        <f>IFERROR('Revenue per capita'!X226/'Revenue per capita'!$F226,"")</f>
        <v>9.7335129935752513E-3</v>
      </c>
      <c r="Y226" s="2">
        <f>IFERROR('Revenue per capita'!Y226/'Revenue per capita'!$F226,"")</f>
        <v>0</v>
      </c>
      <c r="Z226" s="2" t="str">
        <f>IFERROR('Revenue per capita'!Z226/'Revenue per capita'!$F226,"")</f>
        <v/>
      </c>
    </row>
    <row r="227" spans="1:26" x14ac:dyDescent="0.45">
      <c r="A227" s="2" t="s">
        <v>715</v>
      </c>
      <c r="B227" s="2">
        <v>356774</v>
      </c>
      <c r="C227" s="2" t="s">
        <v>526</v>
      </c>
      <c r="D227" s="2">
        <v>26.142035799999999</v>
      </c>
      <c r="E227" s="2">
        <v>-81.794810299999995</v>
      </c>
      <c r="F227" s="2">
        <f>IF('Number of Firms per 1000 Capita'!F227=0,"",SUMIFS(allNAICS!$P:$P,allNAICS!$C:$C,'Percent of Revenue'!$A227,allNAICS!$E:$E,'Percent of Revenue'!F$1)/$B227)</f>
        <v>61.879789446540386</v>
      </c>
      <c r="G227" s="2">
        <f>IFERROR('Revenue per capita'!G227/'Revenue per capita'!$F227,"")</f>
        <v>1.1522242715026868E-2</v>
      </c>
      <c r="H227" s="2">
        <f>IFERROR('Revenue per capita'!H227/'Revenue per capita'!$F227,"")</f>
        <v>0</v>
      </c>
      <c r="I227" s="2">
        <f>IFERROR('Revenue per capita'!I227/'Revenue per capita'!$F227,"")</f>
        <v>0</v>
      </c>
      <c r="J227" s="2">
        <f>IFERROR('Revenue per capita'!J227/'Revenue per capita'!$F227,"")</f>
        <v>0.10332090614673006</v>
      </c>
      <c r="K227" s="2">
        <f>IFERROR('Revenue per capita'!K227/'Revenue per capita'!$F227,"")</f>
        <v>3.0672238840605194E-2</v>
      </c>
      <c r="L227" s="2">
        <f>IFERROR('Revenue per capita'!L227/'Revenue per capita'!$F227,"")</f>
        <v>0.15285567225138286</v>
      </c>
      <c r="M227" s="2">
        <f>IFERROR('Revenue per capita'!M227/'Revenue per capita'!$F227,"")</f>
        <v>0.23394474094120762</v>
      </c>
      <c r="N227" s="2">
        <f>IFERROR('Revenue per capita'!N227/'Revenue per capita'!$F227,"")</f>
        <v>7.545932192467038E-3</v>
      </c>
      <c r="O227" s="2">
        <f>IFERROR('Revenue per capita'!O227/'Revenue per capita'!$F227,"")</f>
        <v>2.2128033057596433E-2</v>
      </c>
      <c r="P227" s="2">
        <f>IFERROR('Revenue per capita'!P227/'Revenue per capita'!$F227,"")</f>
        <v>4.6054217366138496E-2</v>
      </c>
      <c r="Q227" s="2">
        <f>IFERROR('Revenue per capita'!Q227/'Revenue per capita'!$F227,"")</f>
        <v>5.2559186636889334E-2</v>
      </c>
      <c r="R227" s="2">
        <f>IFERROR('Revenue per capita'!R227/'Revenue per capita'!$F227,"")</f>
        <v>6.475442483355151E-2</v>
      </c>
      <c r="S227" s="2">
        <f>IFERROR('Revenue per capita'!S227/'Revenue per capita'!$F227,"")</f>
        <v>3.997459072629922E-2</v>
      </c>
      <c r="T227" s="2">
        <f>IFERROR('Revenue per capita'!T227/'Revenue per capita'!$F227,"")</f>
        <v>7.2860563281164012E-3</v>
      </c>
      <c r="U227" s="2">
        <f>IFERROR('Revenue per capita'!U227/'Revenue per capita'!$F227,"")</f>
        <v>0.11386371148251336</v>
      </c>
      <c r="V227" s="2">
        <f>IFERROR('Revenue per capita'!V227/'Revenue per capita'!$F227,"")</f>
        <v>2.6252889682330718E-2</v>
      </c>
      <c r="W227" s="2">
        <f>IFERROR('Revenue per capita'!W227/'Revenue per capita'!$F227,"")</f>
        <v>6.5132517307308402E-2</v>
      </c>
      <c r="X227" s="2">
        <f>IFERROR('Revenue per capita'!X227/'Revenue per capita'!$F227,"")</f>
        <v>1.6889924419360103E-2</v>
      </c>
      <c r="Y227" s="2">
        <f>IFERROR('Revenue per capita'!Y227/'Revenue per capita'!$F227,"")</f>
        <v>5.2427150724763134E-3</v>
      </c>
      <c r="Z227" s="2" t="str">
        <f>IFERROR('Revenue per capita'!Z227/'Revenue per capita'!$F227,"")</f>
        <v/>
      </c>
    </row>
    <row r="228" spans="1:26" x14ac:dyDescent="0.45">
      <c r="A228" s="2" t="s">
        <v>716</v>
      </c>
      <c r="B228" s="2">
        <v>1830410</v>
      </c>
      <c r="C228" s="2" t="s">
        <v>546</v>
      </c>
      <c r="D228" s="2">
        <v>36.166666999999997</v>
      </c>
      <c r="E228" s="2">
        <v>-86.783332999999999</v>
      </c>
      <c r="F228" s="2">
        <f>IF('Number of Firms per 1000 Capita'!F228=0,"",SUMIFS(allNAICS!$P:$P,allNAICS!$C:$C,'Percent of Revenue'!$A228,allNAICS!$E:$E,'Percent of Revenue'!F$1)/$B228)</f>
        <v>113.42210870788512</v>
      </c>
      <c r="G228" s="2">
        <f>IFERROR('Revenue per capita'!G228/'Revenue per capita'!$F228,"")</f>
        <v>1.4514787801066001E-4</v>
      </c>
      <c r="H228" s="2">
        <f>IFERROR('Revenue per capita'!H228/'Revenue per capita'!$F228,"")</f>
        <v>1.5763866838887875E-3</v>
      </c>
      <c r="I228" s="2">
        <f>IFERROR('Revenue per capita'!I228/'Revenue per capita'!$F228,"")</f>
        <v>4.8553106763792849E-3</v>
      </c>
      <c r="J228" s="2">
        <f>IFERROR('Revenue per capita'!J228/'Revenue per capita'!$F228,"")</f>
        <v>5.320208241494008E-2</v>
      </c>
      <c r="K228" s="2">
        <f>IFERROR('Revenue per capita'!K228/'Revenue per capita'!$F228,"")</f>
        <v>0.14768822116347963</v>
      </c>
      <c r="L228" s="2">
        <f>IFERROR('Revenue per capita'!L228/'Revenue per capita'!$F228,"")</f>
        <v>0.30183469441781313</v>
      </c>
      <c r="M228" s="2">
        <f>IFERROR('Revenue per capita'!M228/'Revenue per capita'!$F228,"")</f>
        <v>0.10538216173328933</v>
      </c>
      <c r="N228" s="2">
        <f>IFERROR('Revenue per capita'!N228/'Revenue per capita'!$F228,"")</f>
        <v>2.796459748172718E-2</v>
      </c>
      <c r="O228" s="2">
        <f>IFERROR('Revenue per capita'!O228/'Revenue per capita'!$F228,"")</f>
        <v>3.6853688781062231E-2</v>
      </c>
      <c r="P228" s="2">
        <f>IFERROR('Revenue per capita'!P228/'Revenue per capita'!$F228,"")</f>
        <v>0.1154749390392399</v>
      </c>
      <c r="Q228" s="2">
        <f>IFERROR('Revenue per capita'!Q228/'Revenue per capita'!$F228,"")</f>
        <v>1.9140883900193896E-2</v>
      </c>
      <c r="R228" s="2">
        <f>IFERROR('Revenue per capita'!R228/'Revenue per capita'!$F228,"")</f>
        <v>3.6003720648665638E-2</v>
      </c>
      <c r="S228" s="2">
        <f>IFERROR('Revenue per capita'!S228/'Revenue per capita'!$F228,"")</f>
        <v>2.3642231048216798E-2</v>
      </c>
      <c r="T228" s="2">
        <f>IFERROR('Revenue per capita'!T228/'Revenue per capita'!$F228,"")</f>
        <v>9.6487261436115253E-3</v>
      </c>
      <c r="U228" s="2">
        <f>IFERROR('Revenue per capita'!U228/'Revenue per capita'!$F228,"")</f>
        <v>6.1975798154376364E-2</v>
      </c>
      <c r="V228" s="2">
        <f>IFERROR('Revenue per capita'!V228/'Revenue per capita'!$F228,"")</f>
        <v>1.2064276994595991E-2</v>
      </c>
      <c r="W228" s="2">
        <f>IFERROR('Revenue per capita'!W228/'Revenue per capita'!$F228,"")</f>
        <v>2.1838932192521938E-2</v>
      </c>
      <c r="X228" s="2">
        <f>IFERROR('Revenue per capita'!X228/'Revenue per capita'!$F228,"")</f>
        <v>9.0592140146552418E-3</v>
      </c>
      <c r="Y228" s="2">
        <f>IFERROR('Revenue per capita'!Y228/'Revenue per capita'!$F228,"")</f>
        <v>1.1632783093754718E-2</v>
      </c>
      <c r="Z228" s="2">
        <f>IFERROR('Revenue per capita'!Z228/'Revenue per capita'!$F228,"")</f>
        <v>1.6203539577482586E-5</v>
      </c>
    </row>
    <row r="229" spans="1:26" x14ac:dyDescent="0.45">
      <c r="A229" s="2" t="s">
        <v>717</v>
      </c>
      <c r="B229" s="2">
        <v>862127</v>
      </c>
      <c r="C229" s="2" t="s">
        <v>517</v>
      </c>
      <c r="D229" s="2">
        <v>41.308273999999997</v>
      </c>
      <c r="E229" s="2">
        <v>-72.927883499999993</v>
      </c>
      <c r="F229" s="2">
        <f>IF('Number of Firms per 1000 Capita'!F229=0,"",SUMIFS(allNAICS!$P:$P,allNAICS!$C:$C,'Percent of Revenue'!$A229,allNAICS!$E:$E,'Percent of Revenue'!F$1)/$B229)</f>
        <v>86.764055643774057</v>
      </c>
      <c r="G229" s="2">
        <f>IFERROR('Revenue per capita'!G229/'Revenue per capita'!$F229,"")</f>
        <v>9.4790527448552938E-5</v>
      </c>
      <c r="H229" s="2" t="str">
        <f>IFERROR('Revenue per capita'!H229/'Revenue per capita'!$F229,"")</f>
        <v/>
      </c>
      <c r="I229" s="2">
        <f>IFERROR('Revenue per capita'!I229/'Revenue per capita'!$F229,"")</f>
        <v>1.9264723282491888E-2</v>
      </c>
      <c r="J229" s="2">
        <f>IFERROR('Revenue per capita'!J229/'Revenue per capita'!$F229,"")</f>
        <v>4.557065977671787E-2</v>
      </c>
      <c r="K229" s="2">
        <f>IFERROR('Revenue per capita'!K229/'Revenue per capita'!$F229,"")</f>
        <v>0.14611229413476587</v>
      </c>
      <c r="L229" s="2">
        <f>IFERROR('Revenue per capita'!L229/'Revenue per capita'!$F229,"")</f>
        <v>0.1884728912936853</v>
      </c>
      <c r="M229" s="2">
        <f>IFERROR('Revenue per capita'!M229/'Revenue per capita'!$F229,"")</f>
        <v>0.16860341354253777</v>
      </c>
      <c r="N229" s="2">
        <f>IFERROR('Revenue per capita'!N229/'Revenue per capita'!$F229,"")</f>
        <v>1.8349311119941515E-2</v>
      </c>
      <c r="O229" s="2">
        <f>IFERROR('Revenue per capita'!O229/'Revenue per capita'!$F229,"")</f>
        <v>3.5961540944029903E-2</v>
      </c>
      <c r="P229" s="2">
        <f>IFERROR('Revenue per capita'!P229/'Revenue per capita'!$F229,"")</f>
        <v>7.8118631428651483E-2</v>
      </c>
      <c r="Q229" s="2">
        <f>IFERROR('Revenue per capita'!Q229/'Revenue per capita'!$F229,"")</f>
        <v>3.7540299518536088E-2</v>
      </c>
      <c r="R229" s="2">
        <f>IFERROR('Revenue per capita'!R229/'Revenue per capita'!$F229,"")</f>
        <v>4.993898344717404E-2</v>
      </c>
      <c r="S229" s="2">
        <f>IFERROR('Revenue per capita'!S229/'Revenue per capita'!$F229,"")</f>
        <v>1.9313697050624707E-2</v>
      </c>
      <c r="T229" s="2">
        <f>IFERROR('Revenue per capita'!T229/'Revenue per capita'!$F229,"")</f>
        <v>4.4311267424665367E-2</v>
      </c>
      <c r="U229" s="2">
        <f>IFERROR('Revenue per capita'!U229/'Revenue per capita'!$F229,"")</f>
        <v>0.10244659488172619</v>
      </c>
      <c r="V229" s="2">
        <f>IFERROR('Revenue per capita'!V229/'Revenue per capita'!$F229,"")</f>
        <v>3.8629213394466037E-3</v>
      </c>
      <c r="W229" s="2">
        <f>IFERROR('Revenue per capita'!W229/'Revenue per capita'!$F229,"")</f>
        <v>1.9174347216524851E-2</v>
      </c>
      <c r="X229" s="2">
        <f>IFERROR('Revenue per capita'!X229/'Revenue per capita'!$F229,"")</f>
        <v>1.0963435483749062E-2</v>
      </c>
      <c r="Y229" s="2">
        <f>IFERROR('Revenue per capita'!Y229/'Revenue per capita'!$F229,"")</f>
        <v>1.1900197587282765E-2</v>
      </c>
      <c r="Z229" s="2" t="str">
        <f>IFERROR('Revenue per capita'!Z229/'Revenue per capita'!$F229,"")</f>
        <v/>
      </c>
    </row>
    <row r="230" spans="1:26" x14ac:dyDescent="0.45">
      <c r="A230" s="2" t="s">
        <v>718</v>
      </c>
      <c r="B230" s="2">
        <v>1260660</v>
      </c>
      <c r="C230" s="2" t="s">
        <v>455</v>
      </c>
      <c r="D230" s="2">
        <v>29.951065799999999</v>
      </c>
      <c r="E230" s="2">
        <v>-90.071532300000001</v>
      </c>
      <c r="F230" s="2">
        <f>IF('Number of Firms per 1000 Capita'!F230=0,"",SUMIFS(allNAICS!$P:$P,allNAICS!$C:$C,'Percent of Revenue'!$A230,allNAICS!$E:$E,'Percent of Revenue'!F$1)/$B230)</f>
        <v>175.2599638284708</v>
      </c>
      <c r="G230" s="2">
        <f>IFERROR('Revenue per capita'!G230/'Revenue per capita'!$F230,"")</f>
        <v>8.5803081452825319E-4</v>
      </c>
      <c r="H230" s="2">
        <f>IFERROR('Revenue per capita'!H230/'Revenue per capita'!$F230,"")</f>
        <v>5.5045473428959471E-3</v>
      </c>
      <c r="I230" s="2">
        <f>IFERROR('Revenue per capita'!I230/'Revenue per capita'!$F230,"")</f>
        <v>1.2754965207125206E-2</v>
      </c>
      <c r="J230" s="2">
        <f>IFERROR('Revenue per capita'!J230/'Revenue per capita'!$F230,"")</f>
        <v>3.2370311641377686E-2</v>
      </c>
      <c r="K230" s="2">
        <f>IFERROR('Revenue per capita'!K230/'Revenue per capita'!$F230,"")</f>
        <v>0.49411303570875825</v>
      </c>
      <c r="L230" s="2">
        <f>IFERROR('Revenue per capita'!L230/'Revenue per capita'!$F230,"")</f>
        <v>0.17061374766649579</v>
      </c>
      <c r="M230" s="2">
        <f>IFERROR('Revenue per capita'!M230/'Revenue per capita'!$F230,"")</f>
        <v>7.9190753116865728E-2</v>
      </c>
      <c r="N230" s="2">
        <f>IFERROR('Revenue per capita'!N230/'Revenue per capita'!$F230,"")</f>
        <v>2.7968371959648575E-2</v>
      </c>
      <c r="O230" s="2">
        <f>IFERROR('Revenue per capita'!O230/'Revenue per capita'!$F230,"")</f>
        <v>9.2163201938141055E-3</v>
      </c>
      <c r="P230" s="2">
        <f>IFERROR('Revenue per capita'!P230/'Revenue per capita'!$F230,"")</f>
        <v>3.3907800534951488E-2</v>
      </c>
      <c r="Q230" s="2">
        <f>IFERROR('Revenue per capita'!Q230/'Revenue per capita'!$F230,"")</f>
        <v>1.2684389735325598E-2</v>
      </c>
      <c r="R230" s="2">
        <f>IFERROR('Revenue per capita'!R230/'Revenue per capita'!$F230,"")</f>
        <v>2.9674906148947616E-2</v>
      </c>
      <c r="S230" s="2">
        <f>IFERROR('Revenue per capita'!S230/'Revenue per capita'!$F230,"")</f>
        <v>1.1393079927665506E-2</v>
      </c>
      <c r="T230" s="2">
        <f>IFERROR('Revenue per capita'!T230/'Revenue per capita'!$F230,"")</f>
        <v>8.5029842589088682E-3</v>
      </c>
      <c r="U230" s="2">
        <f>IFERROR('Revenue per capita'!U230/'Revenue per capita'!$F230,"")</f>
        <v>3.0505698895798704E-2</v>
      </c>
      <c r="V230" s="2">
        <f>IFERROR('Revenue per capita'!V230/'Revenue per capita'!$F230,"")</f>
        <v>7.2859477464601915E-3</v>
      </c>
      <c r="W230" s="2">
        <f>IFERROR('Revenue per capita'!W230/'Revenue per capita'!$F230,"")</f>
        <v>2.1679877001250604E-2</v>
      </c>
      <c r="X230" s="2">
        <f>IFERROR('Revenue per capita'!X230/'Revenue per capita'!$F230,"")</f>
        <v>7.7634603114446286E-3</v>
      </c>
      <c r="Y230" s="2">
        <f>IFERROR('Revenue per capita'!Y230/'Revenue per capita'!$F230,"")</f>
        <v>4.011771787737351E-3</v>
      </c>
      <c r="Z230" s="2" t="str">
        <f>IFERROR('Revenue per capita'!Z230/'Revenue per capita'!$F230,"")</f>
        <v/>
      </c>
    </row>
    <row r="231" spans="1:26" x14ac:dyDescent="0.45">
      <c r="A231" s="2" t="s">
        <v>719</v>
      </c>
      <c r="B231" s="2">
        <v>20192042</v>
      </c>
      <c r="C231" s="2" t="s">
        <v>451</v>
      </c>
      <c r="D231" s="2">
        <v>40.712783700000003</v>
      </c>
      <c r="E231" s="2">
        <v>-74.005941300000003</v>
      </c>
      <c r="F231" s="2">
        <f>IF('Number of Firms per 1000 Capita'!F231=0,"",SUMIFS(allNAICS!$P:$P,allNAICS!$C:$C,'Percent of Revenue'!$A231,allNAICS!$E:$E,'Percent of Revenue'!F$1)/$B231)</f>
        <v>133.4551353449047</v>
      </c>
      <c r="G231" s="2">
        <f>IFERROR('Revenue per capita'!G231/'Revenue per capita'!$F231,"")</f>
        <v>1.394090552902303E-4</v>
      </c>
      <c r="H231" s="2">
        <f>IFERROR('Revenue per capita'!H231/'Revenue per capita'!$F231,"")</f>
        <v>2.0860926556600683E-4</v>
      </c>
      <c r="I231" s="2">
        <f>IFERROR('Revenue per capita'!I231/'Revenue per capita'!$F231,"")</f>
        <v>1.2413518959848239E-2</v>
      </c>
      <c r="J231" s="2">
        <f>IFERROR('Revenue per capita'!J231/'Revenue per capita'!$F231,"")</f>
        <v>3.760007949971432E-2</v>
      </c>
      <c r="K231" s="2">
        <f>IFERROR('Revenue per capita'!K231/'Revenue per capita'!$F231,"")</f>
        <v>4.8441344343767283E-2</v>
      </c>
      <c r="L231" s="2">
        <f>IFERROR('Revenue per capita'!L231/'Revenue per capita'!$F231,"")</f>
        <v>0.25053777524573273</v>
      </c>
      <c r="M231" s="2">
        <f>IFERROR('Revenue per capita'!M231/'Revenue per capita'!$F231,"")</f>
        <v>0.10394773194518435</v>
      </c>
      <c r="N231" s="2">
        <f>IFERROR('Revenue per capita'!N231/'Revenue per capita'!$F231,"")</f>
        <v>2.5564630461080238E-2</v>
      </c>
      <c r="O231" s="2">
        <f>IFERROR('Revenue per capita'!O231/'Revenue per capita'!$F231,"")</f>
        <v>5.973964466999019E-2</v>
      </c>
      <c r="P231" s="2">
        <f>IFERROR('Revenue per capita'!P231/'Revenue per capita'!$F231,"")</f>
        <v>0.21820972153659637</v>
      </c>
      <c r="Q231" s="2">
        <f>IFERROR('Revenue per capita'!Q231/'Revenue per capita'!$F231,"")</f>
        <v>3.3526722951344991E-2</v>
      </c>
      <c r="R231" s="2">
        <f>IFERROR('Revenue per capita'!R231/'Revenue per capita'!$F231,"")</f>
        <v>6.9767353194779821E-2</v>
      </c>
      <c r="S231" s="2">
        <f>IFERROR('Revenue per capita'!S231/'Revenue per capita'!$F231,"")</f>
        <v>2.220110524873568E-2</v>
      </c>
      <c r="T231" s="2">
        <f>IFERROR('Revenue per capita'!T231/'Revenue per capita'!$F231,"")</f>
        <v>1.1485638086323234E-2</v>
      </c>
      <c r="U231" s="2">
        <f>IFERROR('Revenue per capita'!U231/'Revenue per capita'!$F231,"")</f>
        <v>5.7727849206995786E-2</v>
      </c>
      <c r="V231" s="2">
        <f>IFERROR('Revenue per capita'!V231/'Revenue per capita'!$F231,"")</f>
        <v>9.481658614817437E-3</v>
      </c>
      <c r="W231" s="2">
        <f>IFERROR('Revenue per capita'!W231/'Revenue per capita'!$F231,"")</f>
        <v>1.8597173171039143E-2</v>
      </c>
      <c r="X231" s="2">
        <f>IFERROR('Revenue per capita'!X231/'Revenue per capita'!$F231,"")</f>
        <v>8.1536110005365082E-3</v>
      </c>
      <c r="Y231" s="2">
        <f>IFERROR('Revenue per capita'!Y231/'Revenue per capita'!$F231,"")</f>
        <v>1.221171334008757E-2</v>
      </c>
      <c r="Z231" s="2">
        <f>IFERROR('Revenue per capita'!Z231/'Revenue per capita'!$F231,"")</f>
        <v>4.4710202570014972E-5</v>
      </c>
    </row>
    <row r="232" spans="1:26" x14ac:dyDescent="0.45">
      <c r="A232" s="2" t="s">
        <v>720</v>
      </c>
      <c r="B232" s="2">
        <v>154948</v>
      </c>
      <c r="C232" s="2" t="s">
        <v>466</v>
      </c>
      <c r="D232" s="2">
        <v>41.829769400000004</v>
      </c>
      <c r="E232" s="2">
        <v>-86.254176799999996</v>
      </c>
      <c r="F232" s="2">
        <f>IF('Number of Firms per 1000 Capita'!F232=0,"",SUMIFS(allNAICS!$P:$P,allNAICS!$C:$C,'Percent of Revenue'!$A232,allNAICS!$E:$E,'Percent of Revenue'!F$1)/$B232)</f>
        <v>73.554134290213497</v>
      </c>
      <c r="G232" s="2">
        <f>IFERROR('Revenue per capita'!G232/'Revenue per capita'!$F232,"")</f>
        <v>0</v>
      </c>
      <c r="H232" s="2" t="str">
        <f>IFERROR('Revenue per capita'!H232/'Revenue per capita'!$F232,"")</f>
        <v/>
      </c>
      <c r="I232" s="2" t="str">
        <f>IFERROR('Revenue per capita'!I232/'Revenue per capita'!$F232,"")</f>
        <v/>
      </c>
      <c r="J232" s="2">
        <f>IFERROR('Revenue per capita'!J232/'Revenue per capita'!$F232,"")</f>
        <v>3.4501697504869505E-2</v>
      </c>
      <c r="K232" s="2">
        <f>IFERROR('Revenue per capita'!K232/'Revenue per capita'!$F232,"")</f>
        <v>0.22835631864851252</v>
      </c>
      <c r="L232" s="2">
        <f>IFERROR('Revenue per capita'!L232/'Revenue per capita'!$F232,"")</f>
        <v>0.2459953633957373</v>
      </c>
      <c r="M232" s="2">
        <f>IFERROR('Revenue per capita'!M232/'Revenue per capita'!$F232,"")</f>
        <v>0.22032974615323178</v>
      </c>
      <c r="N232" s="2">
        <f>IFERROR('Revenue per capita'!N232/'Revenue per capita'!$F232,"")</f>
        <v>3.2174300891338339E-2</v>
      </c>
      <c r="O232" s="2">
        <f>IFERROR('Revenue per capita'!O232/'Revenue per capita'!$F232,"")</f>
        <v>9.016289403821107E-3</v>
      </c>
      <c r="P232" s="2">
        <f>IFERROR('Revenue per capita'!P232/'Revenue per capita'!$F232,"")</f>
        <v>2.8761695306377292E-2</v>
      </c>
      <c r="Q232" s="2">
        <f>IFERROR('Revenue per capita'!Q232/'Revenue per capita'!$F232,"")</f>
        <v>1.1239791443753E-2</v>
      </c>
      <c r="R232" s="2">
        <f>IFERROR('Revenue per capita'!R232/'Revenue per capita'!$F232,"")</f>
        <v>3.283009213896685E-2</v>
      </c>
      <c r="S232" s="2">
        <f>IFERROR('Revenue per capita'!S232/'Revenue per capita'!$F232,"")</f>
        <v>2.4412555763015195E-2</v>
      </c>
      <c r="T232" s="2">
        <f>IFERROR('Revenue per capita'!T232/'Revenue per capita'!$F232,"")</f>
        <v>8.4184260535562199E-3</v>
      </c>
      <c r="U232" s="2">
        <f>IFERROR('Revenue per capita'!U232/'Revenue per capita'!$F232,"")</f>
        <v>8.0804078756634035E-2</v>
      </c>
      <c r="V232" s="2">
        <f>IFERROR('Revenue per capita'!V232/'Revenue per capita'!$F232,"")</f>
        <v>4.3029751609921056E-3</v>
      </c>
      <c r="W232" s="2">
        <f>IFERROR('Revenue per capita'!W232/'Revenue per capita'!$F232,"")</f>
        <v>2.3249154015451134E-2</v>
      </c>
      <c r="X232" s="2">
        <f>IFERROR('Revenue per capita'!X232/'Revenue per capita'!$F232,"")</f>
        <v>1.5607515363743701E-2</v>
      </c>
      <c r="Y232" s="2" t="str">
        <f>IFERROR('Revenue per capita'!Y232/'Revenue per capita'!$F232,"")</f>
        <v/>
      </c>
      <c r="Z232" s="2" t="str">
        <f>IFERROR('Revenue per capita'!Z232/'Revenue per capita'!$F232,"")</f>
        <v/>
      </c>
    </row>
    <row r="233" spans="1:26" x14ac:dyDescent="0.45">
      <c r="A233" s="2" t="s">
        <v>721</v>
      </c>
      <c r="B233" s="2">
        <v>768381</v>
      </c>
      <c r="C233" s="2" t="s">
        <v>526</v>
      </c>
      <c r="D233" s="2">
        <v>27.044224</v>
      </c>
      <c r="E233" s="2">
        <v>-82.235925399999999</v>
      </c>
      <c r="F233" s="2">
        <f>IF('Number of Firms per 1000 Capita'!F233=0,"",SUMIFS(allNAICS!$P:$P,allNAICS!$C:$C,'Percent of Revenue'!$A233,allNAICS!$E:$E,'Percent of Revenue'!F$1)/$B233)</f>
        <v>52.499672688418897</v>
      </c>
      <c r="G233" s="2">
        <f>IFERROR('Revenue per capita'!G233/'Revenue per capita'!$F233,"")</f>
        <v>4.0726832077097389E-3</v>
      </c>
      <c r="H233" s="2">
        <f>IFERROR('Revenue per capita'!H233/'Revenue per capita'!$F233,"")</f>
        <v>5.1114275410380702E-3</v>
      </c>
      <c r="I233" s="2" t="str">
        <f>IFERROR('Revenue per capita'!I233/'Revenue per capita'!$F233,"")</f>
        <v/>
      </c>
      <c r="J233" s="2">
        <f>IFERROR('Revenue per capita'!J233/'Revenue per capita'!$F233,"")</f>
        <v>7.6518124119499209E-2</v>
      </c>
      <c r="K233" s="2">
        <f>IFERROR('Revenue per capita'!K233/'Revenue per capita'!$F233,"")</f>
        <v>9.6032470961485622E-2</v>
      </c>
      <c r="L233" s="2">
        <f>IFERROR('Revenue per capita'!L233/'Revenue per capita'!$F233,"")</f>
        <v>0.14537324575572683</v>
      </c>
      <c r="M233" s="2">
        <f>IFERROR('Revenue per capita'!M233/'Revenue per capita'!$F233,"")</f>
        <v>0.24713012250144586</v>
      </c>
      <c r="N233" s="2">
        <f>IFERROR('Revenue per capita'!N233/'Revenue per capita'!$F233,"")</f>
        <v>1.1832986243068003E-2</v>
      </c>
      <c r="O233" s="2">
        <f>IFERROR('Revenue per capita'!O233/'Revenue per capita'!$F233,"")</f>
        <v>2.0857764798615411E-2</v>
      </c>
      <c r="P233" s="2">
        <f>IFERROR('Revenue per capita'!P233/'Revenue per capita'!$F233,"")</f>
        <v>6.2439760052572776E-2</v>
      </c>
      <c r="Q233" s="2">
        <f>IFERROR('Revenue per capita'!Q233/'Revenue per capita'!$F233,"")</f>
        <v>4.2565284366576576E-2</v>
      </c>
      <c r="R233" s="2">
        <f>IFERROR('Revenue per capita'!R233/'Revenue per capita'!$F233,"")</f>
        <v>5.821432107206724E-2</v>
      </c>
      <c r="S233" s="2">
        <f>IFERROR('Revenue per capita'!S233/'Revenue per capita'!$F233,"")</f>
        <v>5.1981855072097245E-2</v>
      </c>
      <c r="T233" s="2">
        <f>IFERROR('Revenue per capita'!T233/'Revenue per capita'!$F233,"")</f>
        <v>9.802954447979715E-3</v>
      </c>
      <c r="U233" s="2">
        <f>IFERROR('Revenue per capita'!U233/'Revenue per capita'!$F233,"")</f>
        <v>0.10244105299205927</v>
      </c>
      <c r="V233" s="2">
        <f>IFERROR('Revenue per capita'!V233/'Revenue per capita'!$F233,"")</f>
        <v>1.0334705012123593E-2</v>
      </c>
      <c r="W233" s="2">
        <f>IFERROR('Revenue per capita'!W233/'Revenue per capita'!$F233,"")</f>
        <v>3.4573740170504998E-2</v>
      </c>
      <c r="X233" s="2">
        <f>IFERROR('Revenue per capita'!X233/'Revenue per capita'!$F233,"")</f>
        <v>1.5014018566885256E-2</v>
      </c>
      <c r="Y233" s="2">
        <f>IFERROR('Revenue per capita'!Y233/'Revenue per capita'!$F233,"")</f>
        <v>5.7034831185446503E-3</v>
      </c>
      <c r="Z233" s="2" t="str">
        <f>IFERROR('Revenue per capita'!Z233/'Revenue per capita'!$F233,"")</f>
        <v/>
      </c>
    </row>
    <row r="234" spans="1:26" x14ac:dyDescent="0.45">
      <c r="A234" s="2" t="s">
        <v>722</v>
      </c>
      <c r="B234" s="2">
        <v>270772</v>
      </c>
      <c r="C234" s="2" t="s">
        <v>517</v>
      </c>
      <c r="D234" s="2">
        <v>41.524264899999999</v>
      </c>
      <c r="E234" s="2">
        <v>-72.075910500000006</v>
      </c>
      <c r="F234" s="2">
        <f>IF('Number of Firms per 1000 Capita'!F234=0,"",SUMIFS(allNAICS!$P:$P,allNAICS!$C:$C,'Percent of Revenue'!$A234,allNAICS!$E:$E,'Percent of Revenue'!F$1)/$B234)</f>
        <v>84.577533866130921</v>
      </c>
      <c r="G234" s="2">
        <f>IFERROR('Revenue per capita'!G234/'Revenue per capita'!$F234,"")</f>
        <v>6.7955708065147542E-4</v>
      </c>
      <c r="H234" s="2" t="str">
        <f>IFERROR('Revenue per capita'!H234/'Revenue per capita'!$F234,"")</f>
        <v/>
      </c>
      <c r="I234" s="2">
        <f>IFERROR('Revenue per capita'!I234/'Revenue per capita'!$F234,"")</f>
        <v>3.6969681063951237E-2</v>
      </c>
      <c r="J234" s="2">
        <f>IFERROR('Revenue per capita'!J234/'Revenue per capita'!$F234,"")</f>
        <v>5.1379650467261104E-2</v>
      </c>
      <c r="K234" s="2">
        <f>IFERROR('Revenue per capita'!K234/'Revenue per capita'!$F234,"")</f>
        <v>0.3295526847009988</v>
      </c>
      <c r="L234" s="2">
        <f>IFERROR('Revenue per capita'!L234/'Revenue per capita'!$F234,"")</f>
        <v>0.10138461504814769</v>
      </c>
      <c r="M234" s="2">
        <f>IFERROR('Revenue per capita'!M234/'Revenue per capita'!$F234,"")</f>
        <v>0.17732328169731804</v>
      </c>
      <c r="N234" s="2">
        <f>IFERROR('Revenue per capita'!N234/'Revenue per capita'!$F234,"")</f>
        <v>1.5800751904365112E-2</v>
      </c>
      <c r="O234" s="2">
        <f>IFERROR('Revenue per capita'!O234/'Revenue per capita'!$F234,"")</f>
        <v>1.6144467116759504E-2</v>
      </c>
      <c r="P234" s="2">
        <f>IFERROR('Revenue per capita'!P234/'Revenue per capita'!$F234,"")</f>
        <v>1.7546228558806224E-2</v>
      </c>
      <c r="Q234" s="2">
        <f>IFERROR('Revenue per capita'!Q234/'Revenue per capita'!$F234,"")</f>
        <v>1.5923576072907165E-2</v>
      </c>
      <c r="R234" s="2">
        <f>IFERROR('Revenue per capita'!R234/'Revenue per capita'!$F234,"")</f>
        <v>9.8994792657669181E-2</v>
      </c>
      <c r="S234" s="2">
        <f>IFERROR('Revenue per capita'!S234/'Revenue per capita'!$F234,"")</f>
        <v>1.0390014850001858E-2</v>
      </c>
      <c r="T234" s="2">
        <f>IFERROR('Revenue per capita'!T234/'Revenue per capita'!$F234,"")</f>
        <v>1.2501908192433278E-2</v>
      </c>
      <c r="U234" s="2">
        <f>IFERROR('Revenue per capita'!U234/'Revenue per capita'!$F234,"")</f>
        <v>7.3073950384809697E-2</v>
      </c>
      <c r="V234" s="2">
        <f>IFERROR('Revenue per capita'!V234/'Revenue per capita'!$F234,"")</f>
        <v>7.9871577008960304E-3</v>
      </c>
      <c r="W234" s="2">
        <f>IFERROR('Revenue per capita'!W234/'Revenue per capita'!$F234,"")</f>
        <v>2.5880207068950813E-2</v>
      </c>
      <c r="X234" s="2">
        <f>IFERROR('Revenue per capita'!X234/'Revenue per capita'!$F234,"")</f>
        <v>8.4674754340727711E-3</v>
      </c>
      <c r="Y234" s="2" t="str">
        <f>IFERROR('Revenue per capita'!Y234/'Revenue per capita'!$F234,"")</f>
        <v/>
      </c>
      <c r="Z234" s="2" t="str">
        <f>IFERROR('Revenue per capita'!Z234/'Revenue per capita'!$F234,"")</f>
        <v/>
      </c>
    </row>
    <row r="235" spans="1:26" x14ac:dyDescent="0.45">
      <c r="A235" s="2" t="s">
        <v>723</v>
      </c>
      <c r="B235" s="2">
        <v>343778</v>
      </c>
      <c r="C235" s="2" t="s">
        <v>526</v>
      </c>
      <c r="D235" s="2">
        <v>29.187198599999999</v>
      </c>
      <c r="E235" s="2">
        <v>-82.140092300000006</v>
      </c>
      <c r="F235" s="2">
        <f>IF('Number of Firms per 1000 Capita'!F235=0,"",SUMIFS(allNAICS!$P:$P,allNAICS!$C:$C,'Percent of Revenue'!$A235,allNAICS!$E:$E,'Percent of Revenue'!F$1)/$B235)</f>
        <v>42.318763853417032</v>
      </c>
      <c r="G235" s="2">
        <f>IFERROR('Revenue per capita'!G235/'Revenue per capita'!$F235,"")</f>
        <v>2.1208214205860965E-3</v>
      </c>
      <c r="H235" s="2" t="str">
        <f>IFERROR('Revenue per capita'!H235/'Revenue per capita'!$F235,"")</f>
        <v/>
      </c>
      <c r="I235" s="2">
        <f>IFERROR('Revenue per capita'!I235/'Revenue per capita'!$F235,"")</f>
        <v>1.2949552638584837E-2</v>
      </c>
      <c r="J235" s="2">
        <f>IFERROR('Revenue per capita'!J235/'Revenue per capita'!$F235,"")</f>
        <v>6.9323720672186284E-2</v>
      </c>
      <c r="K235" s="2">
        <f>IFERROR('Revenue per capita'!K235/'Revenue per capita'!$F235,"")</f>
        <v>0.1062568647123311</v>
      </c>
      <c r="L235" s="2">
        <f>IFERROR('Revenue per capita'!L235/'Revenue per capita'!$F235,"")</f>
        <v>0.16163650533720283</v>
      </c>
      <c r="M235" s="2">
        <f>IFERROR('Revenue per capita'!M235/'Revenue per capita'!$F235,"")</f>
        <v>0.29454292407477256</v>
      </c>
      <c r="N235" s="2">
        <f>IFERROR('Revenue per capita'!N235/'Revenue per capita'!$F235,"")</f>
        <v>3.1544303898766828E-2</v>
      </c>
      <c r="O235" s="2">
        <f>IFERROR('Revenue per capita'!O235/'Revenue per capita'!$F235,"")</f>
        <v>4.0309956443204079E-2</v>
      </c>
      <c r="P235" s="2">
        <f>IFERROR('Revenue per capita'!P235/'Revenue per capita'!$F235,"")</f>
        <v>2.8622603684621949E-2</v>
      </c>
      <c r="Q235" s="2">
        <f>IFERROR('Revenue per capita'!Q235/'Revenue per capita'!$F235,"")</f>
        <v>2.5088499210814633E-2</v>
      </c>
      <c r="R235" s="2">
        <f>IFERROR('Revenue per capita'!R235/'Revenue per capita'!$F235,"")</f>
        <v>2.9227626254999285E-2</v>
      </c>
      <c r="S235" s="2">
        <f>IFERROR('Revenue per capita'!S235/'Revenue per capita'!$F235,"")</f>
        <v>2.2343821564011632E-2</v>
      </c>
      <c r="T235" s="2">
        <f>IFERROR('Revenue per capita'!T235/'Revenue per capita'!$F235,"")</f>
        <v>3.736997447522226E-3</v>
      </c>
      <c r="U235" s="2">
        <f>IFERROR('Revenue per capita'!U235/'Revenue per capita'!$F235,"")</f>
        <v>0.1130123521877085</v>
      </c>
      <c r="V235" s="2">
        <f>IFERROR('Revenue per capita'!V235/'Revenue per capita'!$F235,"")</f>
        <v>7.637012949069725E-3</v>
      </c>
      <c r="W235" s="2">
        <f>IFERROR('Revenue per capita'!W235/'Revenue per capita'!$F235,"")</f>
        <v>3.84401814460619E-2</v>
      </c>
      <c r="X235" s="2">
        <f>IFERROR('Revenue per capita'!X235/'Revenue per capita'!$F235,"")</f>
        <v>1.3206256057555654E-2</v>
      </c>
      <c r="Y235" s="2">
        <f>IFERROR('Revenue per capita'!Y235/'Revenue per capita'!$F235,"")</f>
        <v>0</v>
      </c>
      <c r="Z235" s="2" t="str">
        <f>IFERROR('Revenue per capita'!Z235/'Revenue per capita'!$F235,"")</f>
        <v/>
      </c>
    </row>
    <row r="236" spans="1:26" x14ac:dyDescent="0.45">
      <c r="A236" s="2" t="s">
        <v>724</v>
      </c>
      <c r="B236" s="2">
        <v>94549</v>
      </c>
      <c r="C236" s="2" t="s">
        <v>457</v>
      </c>
      <c r="D236" s="2">
        <v>39.277615599999997</v>
      </c>
      <c r="E236" s="2">
        <v>-74.574600099999998</v>
      </c>
      <c r="F236" s="2">
        <f>IF('Number of Firms per 1000 Capita'!F236=0,"",SUMIFS(allNAICS!$P:$P,allNAICS!$C:$C,'Percent of Revenue'!$A236,allNAICS!$E:$E,'Percent of Revenue'!F$1)/$B236)</f>
        <v>49.438693164390948</v>
      </c>
      <c r="G236" s="2">
        <f>IFERROR('Revenue per capita'!G236/'Revenue per capita'!$F236,"")</f>
        <v>1.6493247952266039E-2</v>
      </c>
      <c r="H236" s="2" t="str">
        <f>IFERROR('Revenue per capita'!H236/'Revenue per capita'!$F236,"")</f>
        <v/>
      </c>
      <c r="I236" s="2" t="str">
        <f>IFERROR('Revenue per capita'!I236/'Revenue per capita'!$F236,"")</f>
        <v/>
      </c>
      <c r="J236" s="2">
        <f>IFERROR('Revenue per capita'!J236/'Revenue per capita'!$F236,"")</f>
        <v>7.6449475520006041E-2</v>
      </c>
      <c r="K236" s="2">
        <f>IFERROR('Revenue per capita'!K236/'Revenue per capita'!$F236,"")</f>
        <v>1.5117606454933178E-2</v>
      </c>
      <c r="L236" s="2">
        <f>IFERROR('Revenue per capita'!L236/'Revenue per capita'!$F236,"")</f>
        <v>3.1382766466626577E-2</v>
      </c>
      <c r="M236" s="2">
        <f>IFERROR('Revenue per capita'!M236/'Revenue per capita'!$F236,"")</f>
        <v>0.35802070353791965</v>
      </c>
      <c r="N236" s="2">
        <f>IFERROR('Revenue per capita'!N236/'Revenue per capita'!$F236,"")</f>
        <v>0</v>
      </c>
      <c r="O236" s="2">
        <f>IFERROR('Revenue per capita'!O236/'Revenue per capita'!$F236,"")</f>
        <v>1.299389875874365E-2</v>
      </c>
      <c r="P236" s="2">
        <f>IFERROR('Revenue per capita'!P236/'Revenue per capita'!$F236,"")</f>
        <v>3.1622859035650409E-2</v>
      </c>
      <c r="Q236" s="2">
        <f>IFERROR('Revenue per capita'!Q236/'Revenue per capita'!$F236,"")</f>
        <v>5.365157455152153E-2</v>
      </c>
      <c r="R236" s="2">
        <f>IFERROR('Revenue per capita'!R236/'Revenue per capita'!$F236,"")</f>
        <v>2.7611312361543839E-2</v>
      </c>
      <c r="S236" s="2">
        <f>IFERROR('Revenue per capita'!S236/'Revenue per capita'!$F236,"")</f>
        <v>1.9236750169231914E-2</v>
      </c>
      <c r="T236" s="2">
        <f>IFERROR('Revenue per capita'!T236/'Revenue per capita'!$F236,"")</f>
        <v>2.0223352781572452E-3</v>
      </c>
      <c r="U236" s="2">
        <f>IFERROR('Revenue per capita'!U236/'Revenue per capita'!$F236,"")</f>
        <v>0.15469075299031959</v>
      </c>
      <c r="V236" s="2">
        <f>IFERROR('Revenue per capita'!V236/'Revenue per capita'!$F236,"")</f>
        <v>2.8279570011993511E-2</v>
      </c>
      <c r="W236" s="2">
        <f>IFERROR('Revenue per capita'!W236/'Revenue per capita'!$F236,"")</f>
        <v>0.15071899943644937</v>
      </c>
      <c r="X236" s="2">
        <f>IFERROR('Revenue per capita'!X236/'Revenue per capita'!$F236,"")</f>
        <v>2.1708147474637441E-2</v>
      </c>
      <c r="Y236" s="2" t="str">
        <f>IFERROR('Revenue per capita'!Y236/'Revenue per capita'!$F236,"")</f>
        <v/>
      </c>
      <c r="Z236" s="2" t="str">
        <f>IFERROR('Revenue per capita'!Z236/'Revenue per capita'!$F236,"")</f>
        <v/>
      </c>
    </row>
    <row r="237" spans="1:26" x14ac:dyDescent="0.45">
      <c r="A237" s="2" t="s">
        <v>725</v>
      </c>
      <c r="B237" s="2">
        <v>155744</v>
      </c>
      <c r="C237" s="2" t="s">
        <v>445</v>
      </c>
      <c r="D237" s="2">
        <v>31.845681599999999</v>
      </c>
      <c r="E237" s="2">
        <v>-102.3676431</v>
      </c>
      <c r="F237" s="2">
        <f>IF('Number of Firms per 1000 Capita'!F237=0,"",SUMIFS(allNAICS!$P:$P,allNAICS!$C:$C,'Percent of Revenue'!$A237,allNAICS!$E:$E,'Percent of Revenue'!F$1)/$B237)</f>
        <v>111.14324789397986</v>
      </c>
      <c r="G237" s="2">
        <f>IFERROR('Revenue per capita'!G237/'Revenue per capita'!$F237,"")</f>
        <v>0</v>
      </c>
      <c r="H237" s="2">
        <f>IFERROR('Revenue per capita'!H237/'Revenue per capita'!$F237,"")</f>
        <v>0.14666555253919156</v>
      </c>
      <c r="I237" s="2" t="str">
        <f>IFERROR('Revenue per capita'!I237/'Revenue per capita'!$F237,"")</f>
        <v/>
      </c>
      <c r="J237" s="2">
        <f>IFERROR('Revenue per capita'!J237/'Revenue per capita'!$F237,"")</f>
        <v>9.2994880917173908E-2</v>
      </c>
      <c r="K237" s="2">
        <f>IFERROR('Revenue per capita'!K237/'Revenue per capita'!$F237,"")</f>
        <v>0.10132633236996923</v>
      </c>
      <c r="L237" s="2">
        <f>IFERROR('Revenue per capita'!L237/'Revenue per capita'!$F237,"")</f>
        <v>0.18595027573203315</v>
      </c>
      <c r="M237" s="2">
        <f>IFERROR('Revenue per capita'!M237/'Revenue per capita'!$F237,"")</f>
        <v>0.20744441939141581</v>
      </c>
      <c r="N237" s="2">
        <f>IFERROR('Revenue per capita'!N237/'Revenue per capita'!$F237,"")</f>
        <v>5.8686858310915781E-2</v>
      </c>
      <c r="O237" s="2">
        <f>IFERROR('Revenue per capita'!O237/'Revenue per capita'!$F237,"")</f>
        <v>8.7485524423925355E-3</v>
      </c>
      <c r="P237" s="2">
        <f>IFERROR('Revenue per capita'!P237/'Revenue per capita'!$F237,"")</f>
        <v>1.530138725710313E-2</v>
      </c>
      <c r="Q237" s="2">
        <f>IFERROR('Revenue per capita'!Q237/'Revenue per capita'!$F237,"")</f>
        <v>3.7648721065469765E-2</v>
      </c>
      <c r="R237" s="2">
        <f>IFERROR('Revenue per capita'!R237/'Revenue per capita'!$F237,"")</f>
        <v>2.8057430677647134E-2</v>
      </c>
      <c r="S237" s="2">
        <f>IFERROR('Revenue per capita'!S237/'Revenue per capita'!$F237,"")</f>
        <v>2.555621836720438E-2</v>
      </c>
      <c r="T237" s="2">
        <f>IFERROR('Revenue per capita'!T237/'Revenue per capita'!$F237,"")</f>
        <v>8.725847933561614E-4</v>
      </c>
      <c r="U237" s="2">
        <f>IFERROR('Revenue per capita'!U237/'Revenue per capita'!$F237,"")</f>
        <v>3.9435351059612468E-2</v>
      </c>
      <c r="V237" s="2">
        <f>IFERROR('Revenue per capita'!V237/'Revenue per capita'!$F237,"")</f>
        <v>1.3145388002925923E-3</v>
      </c>
      <c r="W237" s="2">
        <f>IFERROR('Revenue per capita'!W237/'Revenue per capita'!$F237,"")</f>
        <v>3.5270147943392498E-2</v>
      </c>
      <c r="X237" s="2">
        <f>IFERROR('Revenue per capita'!X237/'Revenue per capita'!$F237,"")</f>
        <v>1.4726748332829984E-2</v>
      </c>
      <c r="Y237" s="2" t="str">
        <f>IFERROR('Revenue per capita'!Y237/'Revenue per capita'!$F237,"")</f>
        <v/>
      </c>
      <c r="Z237" s="2" t="str">
        <f>IFERROR('Revenue per capita'!Z237/'Revenue per capita'!$F237,"")</f>
        <v/>
      </c>
    </row>
    <row r="238" spans="1:26" x14ac:dyDescent="0.45">
      <c r="A238" s="2" t="s">
        <v>726</v>
      </c>
      <c r="B238" s="2">
        <v>642274</v>
      </c>
      <c r="C238" s="2" t="s">
        <v>727</v>
      </c>
      <c r="D238" s="2">
        <v>41.222999999999999</v>
      </c>
      <c r="E238" s="2">
        <v>-111.9738304</v>
      </c>
      <c r="F238" s="2">
        <f>IF('Number of Firms per 1000 Capita'!F238=0,"",SUMIFS(allNAICS!$P:$P,allNAICS!$C:$C,'Percent of Revenue'!$A238,allNAICS!$E:$E,'Percent of Revenue'!F$1)/$B238)</f>
        <v>64.09601198242494</v>
      </c>
      <c r="G238" s="2">
        <f>IFERROR('Revenue per capita'!G238/'Revenue per capita'!$F238,"")</f>
        <v>2.1775409160906126E-3</v>
      </c>
      <c r="H238" s="2">
        <f>IFERROR('Revenue per capita'!H238/'Revenue per capita'!$F238,"")</f>
        <v>5.743502811331209E-3</v>
      </c>
      <c r="I238" s="2">
        <f>IFERROR('Revenue per capita'!I238/'Revenue per capita'!$F238,"")</f>
        <v>0</v>
      </c>
      <c r="J238" s="2">
        <f>IFERROR('Revenue per capita'!J238/'Revenue per capita'!$F238,"")</f>
        <v>7.880068691764032E-2</v>
      </c>
      <c r="K238" s="2">
        <f>IFERROR('Revenue per capita'!K238/'Revenue per capita'!$F238,"")</f>
        <v>0.34972486744801501</v>
      </c>
      <c r="L238" s="2">
        <f>IFERROR('Revenue per capita'!L238/'Revenue per capita'!$F238,"")</f>
        <v>0.13805785450714542</v>
      </c>
      <c r="M238" s="2">
        <f>IFERROR('Revenue per capita'!M238/'Revenue per capita'!$F238,"")</f>
        <v>0.16885372087825215</v>
      </c>
      <c r="N238" s="2">
        <f>IFERROR('Revenue per capita'!N238/'Revenue per capita'!$F238,"")</f>
        <v>2.6131685742713788E-2</v>
      </c>
      <c r="O238" s="2">
        <f>IFERROR('Revenue per capita'!O238/'Revenue per capita'!$F238,"")</f>
        <v>9.0676132464768237E-3</v>
      </c>
      <c r="P238" s="2">
        <f>IFERROR('Revenue per capita'!P238/'Revenue per capita'!$F238,"")</f>
        <v>3.2570874193668962E-2</v>
      </c>
      <c r="Q238" s="2">
        <f>IFERROR('Revenue per capita'!Q238/'Revenue per capita'!$F238,"")</f>
        <v>1.8251507329045284E-2</v>
      </c>
      <c r="R238" s="2">
        <f>IFERROR('Revenue per capita'!R238/'Revenue per capita'!$F238,"")</f>
        <v>4.4639235231498701E-2</v>
      </c>
      <c r="S238" s="2">
        <f>IFERROR('Revenue per capita'!S238/'Revenue per capita'!$F238,"")</f>
        <v>2.0841578223293678E-2</v>
      </c>
      <c r="T238" s="2">
        <f>IFERROR('Revenue per capita'!T238/'Revenue per capita'!$F238,"")</f>
        <v>3.3790933006072714E-3</v>
      </c>
      <c r="U238" s="2">
        <f>IFERROR('Revenue per capita'!U238/'Revenue per capita'!$F238,"")</f>
        <v>6.2396993990433754E-2</v>
      </c>
      <c r="V238" s="2">
        <f>IFERROR('Revenue per capita'!V238/'Revenue per capita'!$F238,"")</f>
        <v>4.0117254191297498E-3</v>
      </c>
      <c r="W238" s="2">
        <f>IFERROR('Revenue per capita'!W238/'Revenue per capita'!$F238,"")</f>
        <v>1.8275694913319328E-2</v>
      </c>
      <c r="X238" s="2">
        <f>IFERROR('Revenue per capita'!X238/'Revenue per capita'!$F238,"")</f>
        <v>1.4534665623837175E-2</v>
      </c>
      <c r="Y238" s="2">
        <f>IFERROR('Revenue per capita'!Y238/'Revenue per capita'!$F238,"")</f>
        <v>2.5411593075006841E-3</v>
      </c>
      <c r="Z238" s="2" t="str">
        <f>IFERROR('Revenue per capita'!Z238/'Revenue per capita'!$F238,"")</f>
        <v/>
      </c>
    </row>
    <row r="239" spans="1:26" x14ac:dyDescent="0.45">
      <c r="A239" s="2" t="s">
        <v>728</v>
      </c>
      <c r="B239" s="2">
        <v>1353504</v>
      </c>
      <c r="C239" s="2" t="s">
        <v>602</v>
      </c>
      <c r="D239" s="2">
        <v>35.467560200000001</v>
      </c>
      <c r="E239" s="2">
        <v>-97.5164276</v>
      </c>
      <c r="F239" s="2">
        <f>IF('Number of Firms per 1000 Capita'!F239=0,"",SUMIFS(allNAICS!$P:$P,allNAICS!$C:$C,'Percent of Revenue'!$A239,allNAICS!$E:$E,'Percent of Revenue'!F$1)/$B239)</f>
        <v>122.52429102536823</v>
      </c>
      <c r="G239" s="2">
        <f>IFERROR('Revenue per capita'!G239/'Revenue per capita'!$F239,"")</f>
        <v>0</v>
      </c>
      <c r="H239" s="2">
        <f>IFERROR('Revenue per capita'!H239/'Revenue per capita'!$F239,"")</f>
        <v>0.10475350390368586</v>
      </c>
      <c r="I239" s="2">
        <f>IFERROR('Revenue per capita'!I239/'Revenue per capita'!$F239,"")</f>
        <v>1.4090963295502607E-2</v>
      </c>
      <c r="J239" s="2">
        <f>IFERROR('Revenue per capita'!J239/'Revenue per capita'!$F239,"")</f>
        <v>4.5193582631433186E-2</v>
      </c>
      <c r="K239" s="2">
        <f>IFERROR('Revenue per capita'!K239/'Revenue per capita'!$F239,"")</f>
        <v>6.8392124986462841E-2</v>
      </c>
      <c r="L239" s="2">
        <f>IFERROR('Revenue per capita'!L239/'Revenue per capita'!$F239,"")</f>
        <v>0.39864336901258862</v>
      </c>
      <c r="M239" s="2">
        <f>IFERROR('Revenue per capita'!M239/'Revenue per capita'!$F239,"")</f>
        <v>0.1186710322386135</v>
      </c>
      <c r="N239" s="2">
        <f>IFERROR('Revenue per capita'!N239/'Revenue per capita'!$F239,"")</f>
        <v>1.9506107460629672E-2</v>
      </c>
      <c r="O239" s="2">
        <f>IFERROR('Revenue per capita'!O239/'Revenue per capita'!$F239,"")</f>
        <v>2.3969826128617332E-2</v>
      </c>
      <c r="P239" s="2">
        <f>IFERROR('Revenue per capita'!P239/'Revenue per capita'!$F239,"")</f>
        <v>4.4875801485316398E-2</v>
      </c>
      <c r="Q239" s="2">
        <f>IFERROR('Revenue per capita'!Q239/'Revenue per capita'!$F239,"")</f>
        <v>1.7102082746642353E-2</v>
      </c>
      <c r="R239" s="2">
        <f>IFERROR('Revenue per capita'!R239/'Revenue per capita'!$F239,"")</f>
        <v>2.6544083203232989E-2</v>
      </c>
      <c r="S239" s="2">
        <f>IFERROR('Revenue per capita'!S239/'Revenue per capita'!$F239,"")</f>
        <v>2.2403429066584813E-2</v>
      </c>
      <c r="T239" s="2">
        <f>IFERROR('Revenue per capita'!T239/'Revenue per capita'!$F239,"")</f>
        <v>3.6625258677797385E-3</v>
      </c>
      <c r="U239" s="2">
        <f>IFERROR('Revenue per capita'!U239/'Revenue per capita'!$F239,"")</f>
        <v>5.4546398821713422E-2</v>
      </c>
      <c r="V239" s="2">
        <f>IFERROR('Revenue per capita'!V239/'Revenue per capita'!$F239,"")</f>
        <v>4.6227389131719551E-3</v>
      </c>
      <c r="W239" s="2">
        <f>IFERROR('Revenue per capita'!W239/'Revenue per capita'!$F239,"")</f>
        <v>1.6686637380307501E-2</v>
      </c>
      <c r="X239" s="2">
        <f>IFERROR('Revenue per capita'!X239/'Revenue per capita'!$F239,"")</f>
        <v>9.1172471719836203E-3</v>
      </c>
      <c r="Y239" s="2">
        <f>IFERROR('Revenue per capita'!Y239/'Revenue per capita'!$F239,"")</f>
        <v>7.2185456857335835E-3</v>
      </c>
      <c r="Z239" s="2" t="str">
        <f>IFERROR('Revenue per capita'!Z239/'Revenue per capita'!$F239,"")</f>
        <v/>
      </c>
    </row>
    <row r="240" spans="1:26" x14ac:dyDescent="0.45">
      <c r="A240" s="2" t="s">
        <v>729</v>
      </c>
      <c r="B240" s="2">
        <v>269885</v>
      </c>
      <c r="C240" s="2" t="s">
        <v>492</v>
      </c>
      <c r="D240" s="2">
        <v>47.037874100000003</v>
      </c>
      <c r="E240" s="2">
        <v>-122.90069509999999</v>
      </c>
      <c r="F240" s="2">
        <f>IF('Number of Firms per 1000 Capita'!F240=0,"",SUMIFS(allNAICS!$P:$P,allNAICS!$C:$C,'Percent of Revenue'!$A240,allNAICS!$E:$E,'Percent of Revenue'!F$1)/$B240)</f>
        <v>43.151075458065471</v>
      </c>
      <c r="G240" s="2">
        <f>IFERROR('Revenue per capita'!G240/'Revenue per capita'!$F240,"")</f>
        <v>9.6592229723173936E-3</v>
      </c>
      <c r="H240" s="2" t="str">
        <f>IFERROR('Revenue per capita'!H240/'Revenue per capita'!$F240,"")</f>
        <v/>
      </c>
      <c r="I240" s="2">
        <f>IFERROR('Revenue per capita'!I240/'Revenue per capita'!$F240,"")</f>
        <v>6.0660682675245225E-3</v>
      </c>
      <c r="J240" s="2">
        <f>IFERROR('Revenue per capita'!J240/'Revenue per capita'!$F240,"")</f>
        <v>7.636441257198795E-2</v>
      </c>
      <c r="K240" s="2">
        <f>IFERROR('Revenue per capita'!K240/'Revenue per capita'!$F240,"")</f>
        <v>7.7075591912771441E-2</v>
      </c>
      <c r="L240" s="2">
        <f>IFERROR('Revenue per capita'!L240/'Revenue per capita'!$F240,"")</f>
        <v>0.11827914608456792</v>
      </c>
      <c r="M240" s="2">
        <f>IFERROR('Revenue per capita'!M240/'Revenue per capita'!$F240,"")</f>
        <v>0.3052778286865046</v>
      </c>
      <c r="N240" s="2">
        <f>IFERROR('Revenue per capita'!N240/'Revenue per capita'!$F240,"")</f>
        <v>1.5812226575217827E-2</v>
      </c>
      <c r="O240" s="2">
        <f>IFERROR('Revenue per capita'!O240/'Revenue per capita'!$F240,"")</f>
        <v>4.075145592969278E-2</v>
      </c>
      <c r="P240" s="2">
        <f>IFERROR('Revenue per capita'!P240/'Revenue per capita'!$F240,"")</f>
        <v>3.9373168633420524E-2</v>
      </c>
      <c r="Q240" s="2">
        <f>IFERROR('Revenue per capita'!Q240/'Revenue per capita'!$F240,"")</f>
        <v>2.3955342146172974E-2</v>
      </c>
      <c r="R240" s="2">
        <f>IFERROR('Revenue per capita'!R240/'Revenue per capita'!$F240,"")</f>
        <v>7.3777137645458235E-2</v>
      </c>
      <c r="S240" s="2">
        <f>IFERROR('Revenue per capita'!S240/'Revenue per capita'!$F240,"")</f>
        <v>1.9672741934440584E-2</v>
      </c>
      <c r="T240" s="2">
        <f>IFERROR('Revenue per capita'!T240/'Revenue per capita'!$F240,"")</f>
        <v>7.1107584633662013E-3</v>
      </c>
      <c r="U240" s="2">
        <f>IFERROR('Revenue per capita'!U240/'Revenue per capita'!$F240,"")</f>
        <v>0.12493151039364547</v>
      </c>
      <c r="V240" s="2">
        <f>IFERROR('Revenue per capita'!V240/'Revenue per capita'!$F240,"")</f>
        <v>7.6109816232672782E-3</v>
      </c>
      <c r="W240" s="2">
        <f>IFERROR('Revenue per capita'!W240/'Revenue per capita'!$F240,"")</f>
        <v>3.9646307727800992E-2</v>
      </c>
      <c r="X240" s="2">
        <f>IFERROR('Revenue per capita'!X240/'Revenue per capita'!$F240,"")</f>
        <v>1.4636098431843521E-2</v>
      </c>
      <c r="Y240" s="2" t="str">
        <f>IFERROR('Revenue per capita'!Y240/'Revenue per capita'!$F240,"")</f>
        <v/>
      </c>
      <c r="Z240" s="2" t="str">
        <f>IFERROR('Revenue per capita'!Z240/'Revenue per capita'!$F240,"")</f>
        <v/>
      </c>
    </row>
    <row r="241" spans="1:26" x14ac:dyDescent="0.45">
      <c r="A241" s="2" t="s">
        <v>730</v>
      </c>
      <c r="B241" s="2">
        <v>914190</v>
      </c>
      <c r="C241" s="2" t="s">
        <v>462</v>
      </c>
      <c r="D241" s="2">
        <v>41.2523634</v>
      </c>
      <c r="E241" s="2">
        <v>-95.997988300000003</v>
      </c>
      <c r="F241" s="2">
        <f>IF('Number of Firms per 1000 Capita'!F241=0,"",SUMIFS(allNAICS!$P:$P,allNAICS!$C:$C,'Percent of Revenue'!$A241,allNAICS!$E:$E,'Percent of Revenue'!F$1)/$B241)</f>
        <v>137.05943294063599</v>
      </c>
      <c r="G241" s="2">
        <f>IFERROR('Revenue per capita'!G241/'Revenue per capita'!$F241,"")</f>
        <v>0</v>
      </c>
      <c r="H241" s="2" t="str">
        <f>IFERROR('Revenue per capita'!H241/'Revenue per capita'!$F241,"")</f>
        <v/>
      </c>
      <c r="I241" s="2">
        <f>IFERROR('Revenue per capita'!I241/'Revenue per capita'!$F241,"")</f>
        <v>4.8204742965000061E-2</v>
      </c>
      <c r="J241" s="2">
        <f>IFERROR('Revenue per capita'!J241/'Revenue per capita'!$F241,"")</f>
        <v>4.1049777988334937E-2</v>
      </c>
      <c r="K241" s="2">
        <f>IFERROR('Revenue per capita'!K241/'Revenue per capita'!$F241,"")</f>
        <v>0.14076024092568221</v>
      </c>
      <c r="L241" s="2">
        <f>IFERROR('Revenue per capita'!L241/'Revenue per capita'!$F241,"")</f>
        <v>0.24795627808436127</v>
      </c>
      <c r="M241" s="2">
        <f>IFERROR('Revenue per capita'!M241/'Revenue per capita'!$F241,"")</f>
        <v>0.11561319682314591</v>
      </c>
      <c r="N241" s="2">
        <f>IFERROR('Revenue per capita'!N241/'Revenue per capita'!$F241,"")</f>
        <v>3.3538938292487448E-2</v>
      </c>
      <c r="O241" s="2">
        <f>IFERROR('Revenue per capita'!O241/'Revenue per capita'!$F241,"")</f>
        <v>2.5534123001569698E-2</v>
      </c>
      <c r="P241" s="2">
        <f>IFERROR('Revenue per capita'!P241/'Revenue per capita'!$F241,"")</f>
        <v>0.16315216536066834</v>
      </c>
      <c r="Q241" s="2">
        <f>IFERROR('Revenue per capita'!Q241/'Revenue per capita'!$F241,"")</f>
        <v>1.4710277023099501E-2</v>
      </c>
      <c r="R241" s="2">
        <f>IFERROR('Revenue per capita'!R241/'Revenue per capita'!$F241,"")</f>
        <v>5.2110013213499472E-2</v>
      </c>
      <c r="S241" s="2">
        <f>IFERROR('Revenue per capita'!S241/'Revenue per capita'!$F241,"")</f>
        <v>2.0614189378231455E-2</v>
      </c>
      <c r="T241" s="2">
        <f>IFERROR('Revenue per capita'!T241/'Revenue per capita'!$F241,"")</f>
        <v>6.0671747981743372E-3</v>
      </c>
      <c r="U241" s="2">
        <f>IFERROR('Revenue per capita'!U241/'Revenue per capita'!$F241,"")</f>
        <v>5.5853787444096629E-2</v>
      </c>
      <c r="V241" s="2">
        <f>IFERROR('Revenue per capita'!V241/'Revenue per capita'!$F241,"")</f>
        <v>5.3985629004489775E-3</v>
      </c>
      <c r="W241" s="2">
        <f>IFERROR('Revenue per capita'!W241/'Revenue per capita'!$F241,"")</f>
        <v>1.4604874994488912E-2</v>
      </c>
      <c r="X241" s="2">
        <f>IFERROR('Revenue per capita'!X241/'Revenue per capita'!$F241,"")</f>
        <v>7.512046619812013E-3</v>
      </c>
      <c r="Y241" s="2">
        <f>IFERROR('Revenue per capita'!Y241/'Revenue per capita'!$F241,"")</f>
        <v>7.3196101868986483E-3</v>
      </c>
      <c r="Z241" s="2" t="str">
        <f>IFERROR('Revenue per capita'!Z241/'Revenue per capita'!$F241,"")</f>
        <v/>
      </c>
    </row>
    <row r="242" spans="1:26" x14ac:dyDescent="0.45">
      <c r="A242" s="2" t="s">
        <v>731</v>
      </c>
      <c r="B242" s="2">
        <v>2390859</v>
      </c>
      <c r="C242" s="2" t="s">
        <v>526</v>
      </c>
      <c r="D242" s="2">
        <v>28.538335499999999</v>
      </c>
      <c r="E242" s="2">
        <v>-81.379236500000005</v>
      </c>
      <c r="F242" s="2">
        <f>IF('Number of Firms per 1000 Capita'!F242=0,"",SUMIFS(allNAICS!$P:$P,allNAICS!$C:$C,'Percent of Revenue'!$A242,allNAICS!$E:$E,'Percent of Revenue'!F$1)/$B242)</f>
        <v>83.855927513918644</v>
      </c>
      <c r="G242" s="2">
        <f>IFERROR('Revenue per capita'!G242/'Revenue per capita'!$F242,"")</f>
        <v>6.457047642071034E-4</v>
      </c>
      <c r="H242" s="2">
        <f>IFERROR('Revenue per capita'!H242/'Revenue per capita'!$F242,"")</f>
        <v>8.7668164783388948E-5</v>
      </c>
      <c r="I242" s="2">
        <f>IFERROR('Revenue per capita'!I242/'Revenue per capita'!$F242,"")</f>
        <v>7.4975684005467065E-3</v>
      </c>
      <c r="J242" s="2">
        <f>IFERROR('Revenue per capita'!J242/'Revenue per capita'!$F242,"")</f>
        <v>5.4585368735962231E-2</v>
      </c>
      <c r="K242" s="2">
        <f>IFERROR('Revenue per capita'!K242/'Revenue per capita'!$F242,"")</f>
        <v>5.4795765348315907E-2</v>
      </c>
      <c r="L242" s="2">
        <f>IFERROR('Revenue per capita'!L242/'Revenue per capita'!$F242,"")</f>
        <v>0.21667322099591094</v>
      </c>
      <c r="M242" s="2">
        <f>IFERROR('Revenue per capita'!M242/'Revenue per capita'!$F242,"")</f>
        <v>0.19209437160705473</v>
      </c>
      <c r="N242" s="2">
        <f>IFERROR('Revenue per capita'!N242/'Revenue per capita'!$F242,"")</f>
        <v>3.7420270278318388E-2</v>
      </c>
      <c r="O242" s="2">
        <f>IFERROR('Revenue per capita'!O242/'Revenue per capita'!$F242,"")</f>
        <v>4.5851133530516203E-2</v>
      </c>
      <c r="P242" s="2">
        <f>IFERROR('Revenue per capita'!P242/'Revenue per capita'!$F242,"")</f>
        <v>6.1467035358452306E-2</v>
      </c>
      <c r="Q242" s="2">
        <f>IFERROR('Revenue per capita'!Q242/'Revenue per capita'!$F242,"")</f>
        <v>4.1329165098497544E-2</v>
      </c>
      <c r="R242" s="2">
        <f>IFERROR('Revenue per capita'!R242/'Revenue per capita'!$F242,"")</f>
        <v>5.3481251647207302E-2</v>
      </c>
      <c r="S242" s="2">
        <f>IFERROR('Revenue per capita'!S242/'Revenue per capita'!$F242,"")</f>
        <v>4.2028041382765578E-2</v>
      </c>
      <c r="T242" s="2">
        <f>IFERROR('Revenue per capita'!T242/'Revenue per capita'!$F242,"")</f>
        <v>8.9515999804193128E-3</v>
      </c>
      <c r="U242" s="2">
        <f>IFERROR('Revenue per capita'!U242/'Revenue per capita'!$F242,"")</f>
        <v>7.246604811396079E-2</v>
      </c>
      <c r="V242" s="2">
        <f>IFERROR('Revenue per capita'!V242/'Revenue per capita'!$F242,"")</f>
        <v>2.8887717740990908E-2</v>
      </c>
      <c r="W242" s="2">
        <f>IFERROR('Revenue per capita'!W242/'Revenue per capita'!$F242,"")</f>
        <v>5.3816731018338455E-2</v>
      </c>
      <c r="X242" s="2">
        <f>IFERROR('Revenue per capita'!X242/'Revenue per capita'!$F242,"")</f>
        <v>1.6129171598790692E-2</v>
      </c>
      <c r="Y242" s="2">
        <f>IFERROR('Revenue per capita'!Y242/'Revenue per capita'!$F242,"")</f>
        <v>1.1792166234961475E-2</v>
      </c>
      <c r="Z242" s="2">
        <f>IFERROR('Revenue per capita'!Z242/'Revenue per capita'!$F242,"")</f>
        <v>0</v>
      </c>
    </row>
    <row r="243" spans="1:26" x14ac:dyDescent="0.45">
      <c r="A243" s="2" t="s">
        <v>732</v>
      </c>
      <c r="B243" s="2">
        <v>169540</v>
      </c>
      <c r="C243" s="2" t="s">
        <v>468</v>
      </c>
      <c r="D243" s="2">
        <v>44.024706199999997</v>
      </c>
      <c r="E243" s="2">
        <v>-88.542613599999996</v>
      </c>
      <c r="F243" s="2">
        <f>IF('Number of Firms per 1000 Capita'!F243=0,"",SUMIFS(allNAICS!$P:$P,allNAICS!$C:$C,'Percent of Revenue'!$A243,allNAICS!$E:$E,'Percent of Revenue'!F$1)/$B243)</f>
        <v>145.25517282057331</v>
      </c>
      <c r="G243" s="2">
        <f>IFERROR('Revenue per capita'!G243/'Revenue per capita'!$F243,"")</f>
        <v>3.8966482514842681E-4</v>
      </c>
      <c r="H243" s="2" t="str">
        <f>IFERROR('Revenue per capita'!H243/'Revenue per capita'!$F243,"")</f>
        <v/>
      </c>
      <c r="I243" s="2">
        <f>IFERROR('Revenue per capita'!I243/'Revenue per capita'!$F243,"")</f>
        <v>0</v>
      </c>
      <c r="J243" s="2">
        <f>IFERROR('Revenue per capita'!J243/'Revenue per capita'!$F243,"")</f>
        <v>5.4535753418053008E-2</v>
      </c>
      <c r="K243" s="2">
        <f>IFERROR('Revenue per capita'!K243/'Revenue per capita'!$F243,"")</f>
        <v>0.48286903842821888</v>
      </c>
      <c r="L243" s="2">
        <f>IFERROR('Revenue per capita'!L243/'Revenue per capita'!$F243,"")</f>
        <v>0.15395356991833747</v>
      </c>
      <c r="M243" s="2">
        <f>IFERROR('Revenue per capita'!M243/'Revenue per capita'!$F243,"")</f>
        <v>9.2756065736390031E-2</v>
      </c>
      <c r="N243" s="2">
        <f>IFERROR('Revenue per capita'!N243/'Revenue per capita'!$F243,"")</f>
        <v>1.9022968242110541E-2</v>
      </c>
      <c r="O243" s="2">
        <f>IFERROR('Revenue per capita'!O243/'Revenue per capita'!$F243,"")</f>
        <v>1.2195337723056617E-2</v>
      </c>
      <c r="P243" s="2">
        <f>IFERROR('Revenue per capita'!P243/'Revenue per capita'!$F243,"")</f>
        <v>7.0591074275155596E-2</v>
      </c>
      <c r="Q243" s="2">
        <f>IFERROR('Revenue per capita'!Q243/'Revenue per capita'!$F243,"")</f>
        <v>1.1117820447249271E-2</v>
      </c>
      <c r="R243" s="2">
        <f>IFERROR('Revenue per capita'!R243/'Revenue per capita'!$F243,"")</f>
        <v>2.4641557233939005E-2</v>
      </c>
      <c r="S243" s="2">
        <f>IFERROR('Revenue per capita'!S243/'Revenue per capita'!$F243,"")</f>
        <v>1.0727165787659317E-2</v>
      </c>
      <c r="T243" s="2">
        <f>IFERROR('Revenue per capita'!T243/'Revenue per capita'!$F243,"")</f>
        <v>9.0347138650523253E-4</v>
      </c>
      <c r="U243" s="2">
        <f>IFERROR('Revenue per capita'!U243/'Revenue per capita'!$F243,"")</f>
        <v>4.5351244607516016E-2</v>
      </c>
      <c r="V243" s="2">
        <f>IFERROR('Revenue per capita'!V243/'Revenue per capita'!$F243,"")</f>
        <v>2.2717112864098746E-3</v>
      </c>
      <c r="W243" s="2">
        <f>IFERROR('Revenue per capita'!W243/'Revenue per capita'!$F243,"")</f>
        <v>1.0226515775754496E-2</v>
      </c>
      <c r="X243" s="2">
        <f>IFERROR('Revenue per capita'!X243/'Revenue per capita'!$F243,"")</f>
        <v>8.4470409084964476E-3</v>
      </c>
      <c r="Y243" s="2" t="str">
        <f>IFERROR('Revenue per capita'!Y243/'Revenue per capita'!$F243,"")</f>
        <v/>
      </c>
      <c r="Z243" s="2" t="str">
        <f>IFERROR('Revenue per capita'!Z243/'Revenue per capita'!$F243,"")</f>
        <v/>
      </c>
    </row>
    <row r="244" spans="1:26" x14ac:dyDescent="0.45">
      <c r="A244" s="2" t="s">
        <v>733</v>
      </c>
      <c r="B244" s="2">
        <v>117319</v>
      </c>
      <c r="C244" s="2" t="s">
        <v>514</v>
      </c>
      <c r="D244" s="2">
        <v>37.771907400000003</v>
      </c>
      <c r="E244" s="2">
        <v>-87.111167600000002</v>
      </c>
      <c r="F244" s="2">
        <f>IF('Number of Firms per 1000 Capita'!F244=0,"",SUMIFS(allNAICS!$P:$P,allNAICS!$C:$C,'Percent of Revenue'!$A244,allNAICS!$E:$E,'Percent of Revenue'!F$1)/$B244)</f>
        <v>106.92693425617334</v>
      </c>
      <c r="G244" s="2">
        <f>IFERROR('Revenue per capita'!G244/'Revenue per capita'!$F244,"")</f>
        <v>0</v>
      </c>
      <c r="H244" s="2">
        <f>IFERROR('Revenue per capita'!H244/'Revenue per capita'!$F244,"")</f>
        <v>6.2745199883998794E-3</v>
      </c>
      <c r="I244" s="2" t="str">
        <f>IFERROR('Revenue per capita'!I244/'Revenue per capita'!$F244,"")</f>
        <v/>
      </c>
      <c r="J244" s="2">
        <f>IFERROR('Revenue per capita'!J244/'Revenue per capita'!$F244,"")</f>
        <v>3.6196938353881596E-2</v>
      </c>
      <c r="K244" s="2">
        <f>IFERROR('Revenue per capita'!K244/'Revenue per capita'!$F244,"")</f>
        <v>0.49635248784967256</v>
      </c>
      <c r="L244" s="2">
        <f>IFERROR('Revenue per capita'!L244/'Revenue per capita'!$F244,"")</f>
        <v>0.11917159688448192</v>
      </c>
      <c r="M244" s="2">
        <f>IFERROR('Revenue per capita'!M244/'Revenue per capita'!$F244,"")</f>
        <v>0.11963914767746205</v>
      </c>
      <c r="N244" s="2">
        <f>IFERROR('Revenue per capita'!N244/'Revenue per capita'!$F244,"")</f>
        <v>4.4589962033244133E-2</v>
      </c>
      <c r="O244" s="2">
        <f>IFERROR('Revenue per capita'!O244/'Revenue per capita'!$F244,"")</f>
        <v>6.9753883659844779E-3</v>
      </c>
      <c r="P244" s="2">
        <f>IFERROR('Revenue per capita'!P244/'Revenue per capita'!$F244,"")</f>
        <v>4.603772969254686E-2</v>
      </c>
      <c r="Q244" s="2">
        <f>IFERROR('Revenue per capita'!Q244/'Revenue per capita'!$F244,"")</f>
        <v>1.7687770296299182E-2</v>
      </c>
      <c r="R244" s="2">
        <f>IFERROR('Revenue per capita'!R244/'Revenue per capita'!$F244,"")</f>
        <v>8.3930236793625396E-3</v>
      </c>
      <c r="S244" s="2">
        <f>IFERROR('Revenue per capita'!S244/'Revenue per capita'!$F244,"")</f>
        <v>1.2776031433530543E-2</v>
      </c>
      <c r="T244" s="2">
        <f>IFERROR('Revenue per capita'!T244/'Revenue per capita'!$F244,"")</f>
        <v>6.7309168190764056E-3</v>
      </c>
      <c r="U244" s="2">
        <f>IFERROR('Revenue per capita'!U244/'Revenue per capita'!$F244,"")</f>
        <v>5.7569095466929836E-2</v>
      </c>
      <c r="V244" s="2">
        <f>IFERROR('Revenue per capita'!V244/'Revenue per capita'!$F244,"")</f>
        <v>1.9766652449526656E-3</v>
      </c>
      <c r="W244" s="2">
        <f>IFERROR('Revenue per capita'!W244/'Revenue per capita'!$F244,"")</f>
        <v>1.9628726214175388E-2</v>
      </c>
      <c r="X244" s="2">
        <f>IFERROR('Revenue per capita'!X244/'Revenue per capita'!$F244,"")</f>
        <v>0</v>
      </c>
      <c r="Y244" s="2" t="str">
        <f>IFERROR('Revenue per capita'!Y244/'Revenue per capita'!$F244,"")</f>
        <v/>
      </c>
      <c r="Z244" s="2" t="str">
        <f>IFERROR('Revenue per capita'!Z244/'Revenue per capita'!$F244,"")</f>
        <v/>
      </c>
    </row>
    <row r="245" spans="1:26" x14ac:dyDescent="0.45">
      <c r="A245" s="2" t="s">
        <v>734</v>
      </c>
      <c r="B245" s="2">
        <v>847834</v>
      </c>
      <c r="C245" s="2" t="s">
        <v>480</v>
      </c>
      <c r="D245" s="2">
        <v>34.197504799999997</v>
      </c>
      <c r="E245" s="2">
        <v>-119.1770516</v>
      </c>
      <c r="F245" s="2">
        <f>IF('Number of Firms per 1000 Capita'!F245=0,"",SUMIFS(allNAICS!$P:$P,allNAICS!$C:$C,'Percent of Revenue'!$A245,allNAICS!$E:$E,'Percent of Revenue'!F$1)/$B245)</f>
        <v>92.903601412540667</v>
      </c>
      <c r="G245" s="2">
        <f>IFERROR('Revenue per capita'!G245/'Revenue per capita'!$F245,"")</f>
        <v>2.1510237620211872E-3</v>
      </c>
      <c r="H245" s="2">
        <f>IFERROR('Revenue per capita'!H245/'Revenue per capita'!$F245,"")</f>
        <v>7.1296195405764291E-4</v>
      </c>
      <c r="I245" s="2">
        <f>IFERROR('Revenue per capita'!I245/'Revenue per capita'!$F245,"")</f>
        <v>6.1255892245717916E-3</v>
      </c>
      <c r="J245" s="2">
        <f>IFERROR('Revenue per capita'!J245/'Revenue per capita'!$F245,"")</f>
        <v>3.2938819423676775E-2</v>
      </c>
      <c r="K245" s="2">
        <f>IFERROR('Revenue per capita'!K245/'Revenue per capita'!$F245,"")</f>
        <v>0.10389710890207542</v>
      </c>
      <c r="L245" s="2">
        <f>IFERROR('Revenue per capita'!L245/'Revenue per capita'!$F245,"")</f>
        <v>0.38484582696083014</v>
      </c>
      <c r="M245" s="2">
        <f>IFERROR('Revenue per capita'!M245/'Revenue per capita'!$F245,"")</f>
        <v>0.14234266240973423</v>
      </c>
      <c r="N245" s="2">
        <f>IFERROR('Revenue per capita'!N245/'Revenue per capita'!$F245,"")</f>
        <v>7.7032876669821436E-3</v>
      </c>
      <c r="O245" s="2">
        <f>IFERROR('Revenue per capita'!O245/'Revenue per capita'!$F245,"")</f>
        <v>1.9814423192144253E-2</v>
      </c>
      <c r="P245" s="2">
        <f>IFERROR('Revenue per capita'!P245/'Revenue per capita'!$F245,"")</f>
        <v>7.2570789158763055E-2</v>
      </c>
      <c r="Q245" s="2">
        <f>IFERROR('Revenue per capita'!Q245/'Revenue per capita'!$F245,"")</f>
        <v>2.1864230073840838E-2</v>
      </c>
      <c r="R245" s="2">
        <f>IFERROR('Revenue per capita'!R245/'Revenue per capita'!$F245,"")</f>
        <v>8.2480647985084504E-2</v>
      </c>
      <c r="S245" s="2">
        <f>IFERROR('Revenue per capita'!S245/'Revenue per capita'!$F245,"")</f>
        <v>2.1149249368657808E-2</v>
      </c>
      <c r="T245" s="2">
        <f>IFERROR('Revenue per capita'!T245/'Revenue per capita'!$F245,"")</f>
        <v>4.944746781698069E-3</v>
      </c>
      <c r="U245" s="2">
        <f>IFERROR('Revenue per capita'!U245/'Revenue per capita'!$F245,"")</f>
        <v>5.3848167518660055E-2</v>
      </c>
      <c r="V245" s="2">
        <f>IFERROR('Revenue per capita'!V245/'Revenue per capita'!$F245,"")</f>
        <v>4.1360147663899935E-3</v>
      </c>
      <c r="W245" s="2">
        <f>IFERROR('Revenue per capita'!W245/'Revenue per capita'!$F245,"")</f>
        <v>2.3379359927912052E-2</v>
      </c>
      <c r="X245" s="2">
        <f>IFERROR('Revenue per capita'!X245/'Revenue per capita'!$F245,"")</f>
        <v>9.9297162273284424E-3</v>
      </c>
      <c r="Y245" s="2">
        <f>IFERROR('Revenue per capita'!Y245/'Revenue per capita'!$F245,"")</f>
        <v>5.1653746955716961E-3</v>
      </c>
      <c r="Z245" s="2" t="str">
        <f>IFERROR('Revenue per capita'!Z245/'Revenue per capita'!$F245,"")</f>
        <v/>
      </c>
    </row>
    <row r="246" spans="1:26" x14ac:dyDescent="0.45">
      <c r="A246" s="2" t="s">
        <v>735</v>
      </c>
      <c r="B246" s="2">
        <v>568183</v>
      </c>
      <c r="C246" s="2" t="s">
        <v>526</v>
      </c>
      <c r="D246" s="2">
        <v>28.034462099999999</v>
      </c>
      <c r="E246" s="2">
        <v>-80.588664600000001</v>
      </c>
      <c r="F246" s="2">
        <f>IF('Number of Firms per 1000 Capita'!F246=0,"",SUMIFS(allNAICS!$P:$P,allNAICS!$C:$C,'Percent of Revenue'!$A246,allNAICS!$E:$E,'Percent of Revenue'!F$1)/$B246)</f>
        <v>51.235466390229909</v>
      </c>
      <c r="G246" s="2">
        <f>IFERROR('Revenue per capita'!G246/'Revenue per capita'!$F246,"")</f>
        <v>2.799828933681522E-4</v>
      </c>
      <c r="H246" s="2" t="str">
        <f>IFERROR('Revenue per capita'!H246/'Revenue per capita'!$F246,"")</f>
        <v/>
      </c>
      <c r="I246" s="2" t="str">
        <f>IFERROR('Revenue per capita'!I246/'Revenue per capita'!$F246,"")</f>
        <v/>
      </c>
      <c r="J246" s="2">
        <f>IFERROR('Revenue per capita'!J246/'Revenue per capita'!$F246,"")</f>
        <v>4.3418495635905982E-2</v>
      </c>
      <c r="K246" s="2">
        <f>IFERROR('Revenue per capita'!K246/'Revenue per capita'!$F246,"")</f>
        <v>0.18606313008304551</v>
      </c>
      <c r="L246" s="2">
        <f>IFERROR('Revenue per capita'!L246/'Revenue per capita'!$F246,"")</f>
        <v>7.9196927251117336E-2</v>
      </c>
      <c r="M246" s="2">
        <f>IFERROR('Revenue per capita'!M246/'Revenue per capita'!$F246,"")</f>
        <v>0.21922775141269307</v>
      </c>
      <c r="N246" s="2">
        <f>IFERROR('Revenue per capita'!N246/'Revenue per capita'!$F246,"")</f>
        <v>3.3549992798157999E-2</v>
      </c>
      <c r="O246" s="2">
        <f>IFERROR('Revenue per capita'!O246/'Revenue per capita'!$F246,"")</f>
        <v>3.4467654701052723E-2</v>
      </c>
      <c r="P246" s="2">
        <f>IFERROR('Revenue per capita'!P246/'Revenue per capita'!$F246,"")</f>
        <v>5.5797295302051644E-2</v>
      </c>
      <c r="Q246" s="2">
        <f>IFERROR('Revenue per capita'!Q246/'Revenue per capita'!$F246,"")</f>
        <v>2.1772168443375674E-2</v>
      </c>
      <c r="R246" s="2">
        <f>IFERROR('Revenue per capita'!R246/'Revenue per capita'!$F246,"")</f>
        <v>9.2047770505560983E-2</v>
      </c>
      <c r="S246" s="2">
        <f>IFERROR('Revenue per capita'!S246/'Revenue per capita'!$F246,"")</f>
        <v>3.7139697817098777E-2</v>
      </c>
      <c r="T246" s="2">
        <f>IFERROR('Revenue per capita'!T246/'Revenue per capita'!$F246,"")</f>
        <v>1.0777240568052408E-2</v>
      </c>
      <c r="U246" s="2">
        <f>IFERROR('Revenue per capita'!U246/'Revenue per capita'!$F246,"")</f>
        <v>0.12599695508620196</v>
      </c>
      <c r="V246" s="2">
        <f>IFERROR('Revenue per capita'!V246/'Revenue per capita'!$F246,"")</f>
        <v>8.7286047302698351E-3</v>
      </c>
      <c r="W246" s="2">
        <f>IFERROR('Revenue per capita'!W246/'Revenue per capita'!$F246,"")</f>
        <v>3.452727650781362E-2</v>
      </c>
      <c r="X246" s="2">
        <f>IFERROR('Revenue per capita'!X246/'Revenue per capita'!$F246,"")</f>
        <v>1.1567463897381322E-2</v>
      </c>
      <c r="Y246" s="2">
        <f>IFERROR('Revenue per capita'!Y246/'Revenue per capita'!$F246,"")</f>
        <v>5.4415923668530821E-3</v>
      </c>
      <c r="Z246" s="2" t="str">
        <f>IFERROR('Revenue per capita'!Z246/'Revenue per capita'!$F246,"")</f>
        <v/>
      </c>
    </row>
    <row r="247" spans="1:26" x14ac:dyDescent="0.45">
      <c r="A247" s="2" t="s">
        <v>736</v>
      </c>
      <c r="B247" s="2">
        <v>196135</v>
      </c>
      <c r="C247" s="2" t="s">
        <v>526</v>
      </c>
      <c r="D247" s="2">
        <v>30.158812900000001</v>
      </c>
      <c r="E247" s="2">
        <v>-85.6602058</v>
      </c>
      <c r="F247" s="2">
        <f>IF('Number of Firms per 1000 Capita'!F247=0,"",SUMIFS(allNAICS!$P:$P,allNAICS!$C:$C,'Percent of Revenue'!$A247,allNAICS!$E:$E,'Percent of Revenue'!F$1)/$B247)</f>
        <v>48.755459250006375</v>
      </c>
      <c r="G247" s="2">
        <f>IFERROR('Revenue per capita'!G247/'Revenue per capita'!$F247,"")</f>
        <v>4.3192587001981489E-3</v>
      </c>
      <c r="H247" s="2" t="str">
        <f>IFERROR('Revenue per capita'!H247/'Revenue per capita'!$F247,"")</f>
        <v/>
      </c>
      <c r="I247" s="2" t="str">
        <f>IFERROR('Revenue per capita'!I247/'Revenue per capita'!$F247,"")</f>
        <v/>
      </c>
      <c r="J247" s="2">
        <f>IFERROR('Revenue per capita'!J247/'Revenue per capita'!$F247,"")</f>
        <v>6.3626905142718113E-2</v>
      </c>
      <c r="K247" s="2">
        <f>IFERROR('Revenue per capita'!K247/'Revenue per capita'!$F247,"")</f>
        <v>0.16651842583875109</v>
      </c>
      <c r="L247" s="2">
        <f>IFERROR('Revenue per capita'!L247/'Revenue per capita'!$F247,"")</f>
        <v>7.4376596096465269E-2</v>
      </c>
      <c r="M247" s="2">
        <f>IFERROR('Revenue per capita'!M247/'Revenue per capita'!$F247,"")</f>
        <v>0.27565704989544254</v>
      </c>
      <c r="N247" s="2">
        <f>IFERROR('Revenue per capita'!N247/'Revenue per capita'!$F247,"")</f>
        <v>2.4091579635415371E-2</v>
      </c>
      <c r="O247" s="2">
        <f>IFERROR('Revenue per capita'!O247/'Revenue per capita'!$F247,"")</f>
        <v>3.5706300260172824E-2</v>
      </c>
      <c r="P247" s="2">
        <f>IFERROR('Revenue per capita'!P247/'Revenue per capita'!$F247,"")</f>
        <v>3.8764101975411656E-2</v>
      </c>
      <c r="Q247" s="2">
        <f>IFERROR('Revenue per capita'!Q247/'Revenue per capita'!$F247,"")</f>
        <v>3.3991875274672088E-2</v>
      </c>
      <c r="R247" s="2">
        <f>IFERROR('Revenue per capita'!R247/'Revenue per capita'!$F247,"")</f>
        <v>5.0871947338347177E-2</v>
      </c>
      <c r="S247" s="2">
        <f>IFERROR('Revenue per capita'!S247/'Revenue per capita'!$F247,"")</f>
        <v>2.6181550431294075E-2</v>
      </c>
      <c r="T247" s="2">
        <f>IFERROR('Revenue per capita'!T247/'Revenue per capita'!$F247,"")</f>
        <v>1.5627931441847477E-3</v>
      </c>
      <c r="U247" s="2">
        <f>IFERROR('Revenue per capita'!U247/'Revenue per capita'!$F247,"")</f>
        <v>0.11698621435259629</v>
      </c>
      <c r="V247" s="2">
        <f>IFERROR('Revenue per capita'!V247/'Revenue per capita'!$F247,"")</f>
        <v>1.0231294242016412E-2</v>
      </c>
      <c r="W247" s="2">
        <f>IFERROR('Revenue per capita'!W247/'Revenue per capita'!$F247,"")</f>
        <v>5.6802401437161455E-2</v>
      </c>
      <c r="X247" s="2">
        <f>IFERROR('Revenue per capita'!X247/'Revenue per capita'!$F247,"")</f>
        <v>2.0311706235152716E-2</v>
      </c>
      <c r="Y247" s="2" t="str">
        <f>IFERROR('Revenue per capita'!Y247/'Revenue per capita'!$F247,"")</f>
        <v/>
      </c>
      <c r="Z247" s="2" t="str">
        <f>IFERROR('Revenue per capita'!Z247/'Revenue per capita'!$F247,"")</f>
        <v/>
      </c>
    </row>
    <row r="248" spans="1:26" x14ac:dyDescent="0.45">
      <c r="A248" s="2" t="s">
        <v>737</v>
      </c>
      <c r="B248" s="2">
        <v>91816</v>
      </c>
      <c r="C248" s="2" t="s">
        <v>535</v>
      </c>
      <c r="D248" s="2">
        <v>39.266741799999998</v>
      </c>
      <c r="E248" s="2">
        <v>-81.561513500000004</v>
      </c>
      <c r="F248" s="2">
        <f>IF('Number of Firms per 1000 Capita'!F248=0,"",SUMIFS(allNAICS!$P:$P,allNAICS!$C:$C,'Percent of Revenue'!$A248,allNAICS!$E:$E,'Percent of Revenue'!F$1)/$B248)</f>
        <v>72.231038163283088</v>
      </c>
      <c r="G248" s="2">
        <f>IFERROR('Revenue per capita'!G248/'Revenue per capita'!$F248,"")</f>
        <v>0</v>
      </c>
      <c r="H248" s="2">
        <f>IFERROR('Revenue per capita'!H248/'Revenue per capita'!$F248,"")</f>
        <v>1.9170861031301049E-2</v>
      </c>
      <c r="I248" s="2" t="str">
        <f>IFERROR('Revenue per capita'!I248/'Revenue per capita'!$F248,"")</f>
        <v/>
      </c>
      <c r="J248" s="2">
        <f>IFERROR('Revenue per capita'!J248/'Revenue per capita'!$F248,"")</f>
        <v>3.6630775907990965E-2</v>
      </c>
      <c r="K248" s="2">
        <f>IFERROR('Revenue per capita'!K248/'Revenue per capita'!$F248,"")</f>
        <v>0.37176221903410256</v>
      </c>
      <c r="L248" s="2">
        <f>IFERROR('Revenue per capita'!L248/'Revenue per capita'!$F248,"")</f>
        <v>5.800133674895562E-2</v>
      </c>
      <c r="M248" s="2">
        <f>IFERROR('Revenue per capita'!M248/'Revenue per capita'!$F248,"")</f>
        <v>0.20986588568869169</v>
      </c>
      <c r="N248" s="2">
        <f>IFERROR('Revenue per capita'!N248/'Revenue per capita'!$F248,"")</f>
        <v>2.6439722566773849E-2</v>
      </c>
      <c r="O248" s="2">
        <f>IFERROR('Revenue per capita'!O248/'Revenue per capita'!$F248,"")</f>
        <v>3.9286543008394383E-2</v>
      </c>
      <c r="P248" s="2">
        <f>IFERROR('Revenue per capita'!P248/'Revenue per capita'!$F248,"")</f>
        <v>3.5689346943400944E-2</v>
      </c>
      <c r="Q248" s="2">
        <f>IFERROR('Revenue per capita'!Q248/'Revenue per capita'!$F248,"")</f>
        <v>1.7224326364096803E-2</v>
      </c>
      <c r="R248" s="2">
        <f>IFERROR('Revenue per capita'!R248/'Revenue per capita'!$F248,"")</f>
        <v>1.4955707663641894E-2</v>
      </c>
      <c r="S248" s="2">
        <f>IFERROR('Revenue per capita'!S248/'Revenue per capita'!$F248,"")</f>
        <v>2.3066397261129364E-2</v>
      </c>
      <c r="T248" s="2">
        <f>IFERROR('Revenue per capita'!T248/'Revenue per capita'!$F248,"")</f>
        <v>4.3352603384117974E-3</v>
      </c>
      <c r="U248" s="2">
        <f>IFERROR('Revenue per capita'!U248/'Revenue per capita'!$F248,"")</f>
        <v>0.10100117408803887</v>
      </c>
      <c r="V248" s="2">
        <f>IFERROR('Revenue per capita'!V248/'Revenue per capita'!$F248,"")</f>
        <v>4.8690348348760428E-3</v>
      </c>
      <c r="W248" s="2">
        <f>IFERROR('Revenue per capita'!W248/'Revenue per capita'!$F248,"")</f>
        <v>2.7250560255076984E-2</v>
      </c>
      <c r="X248" s="2">
        <f>IFERROR('Revenue per capita'!X248/'Revenue per capita'!$F248,"")</f>
        <v>1.0450848265117251E-2</v>
      </c>
      <c r="Y248" s="2" t="str">
        <f>IFERROR('Revenue per capita'!Y248/'Revenue per capita'!$F248,"")</f>
        <v/>
      </c>
      <c r="Z248" s="2" t="str">
        <f>IFERROR('Revenue per capita'!Z248/'Revenue per capita'!$F248,"")</f>
        <v/>
      </c>
    </row>
    <row r="249" spans="1:26" x14ac:dyDescent="0.45">
      <c r="A249" s="2" t="s">
        <v>738</v>
      </c>
      <c r="B249" s="2">
        <v>476702</v>
      </c>
      <c r="C249" s="2" t="s">
        <v>526</v>
      </c>
      <c r="D249" s="2">
        <v>30.421309000000001</v>
      </c>
      <c r="E249" s="2">
        <v>-87.216914900000006</v>
      </c>
      <c r="F249" s="2">
        <f>IF('Number of Firms per 1000 Capita'!F249=0,"",SUMIFS(allNAICS!$P:$P,allNAICS!$C:$C,'Percent of Revenue'!$A249,allNAICS!$E:$E,'Percent of Revenue'!F$1)/$B249)</f>
        <v>46.842755012565505</v>
      </c>
      <c r="G249" s="2">
        <f>IFERROR('Revenue per capita'!G249/'Revenue per capita'!$F249,"")</f>
        <v>1.361665615390592E-3</v>
      </c>
      <c r="H249" s="2">
        <f>IFERROR('Revenue per capita'!H249/'Revenue per capita'!$F249,"")</f>
        <v>2.4051494838447192E-3</v>
      </c>
      <c r="I249" s="2">
        <f>IFERROR('Revenue per capita'!I249/'Revenue per capita'!$F249,"")</f>
        <v>3.3113069164113489E-2</v>
      </c>
      <c r="J249" s="2">
        <f>IFERROR('Revenue per capita'!J249/'Revenue per capita'!$F249,"")</f>
        <v>5.4698599485311354E-2</v>
      </c>
      <c r="K249" s="2">
        <f>IFERROR('Revenue per capita'!K249/'Revenue per capita'!$F249,"")</f>
        <v>0.12003682936927242</v>
      </c>
      <c r="L249" s="2">
        <f>IFERROR('Revenue per capita'!L249/'Revenue per capita'!$F249,"")</f>
        <v>9.0708712335711511E-2</v>
      </c>
      <c r="M249" s="2">
        <f>IFERROR('Revenue per capita'!M249/'Revenue per capita'!$F249,"")</f>
        <v>0.22657755786440706</v>
      </c>
      <c r="N249" s="2">
        <f>IFERROR('Revenue per capita'!N249/'Revenue per capita'!$F249,"")</f>
        <v>1.3808684771902198E-2</v>
      </c>
      <c r="O249" s="2">
        <f>IFERROR('Revenue per capita'!O249/'Revenue per capita'!$F249,"")</f>
        <v>3.7459821437567972E-2</v>
      </c>
      <c r="P249" s="2">
        <f>IFERROR('Revenue per capita'!P249/'Revenue per capita'!$F249,"")</f>
        <v>7.0469845394123279E-2</v>
      </c>
      <c r="Q249" s="2">
        <f>IFERROR('Revenue per capita'!Q249/'Revenue per capita'!$F249,"")</f>
        <v>2.4932327601359695E-2</v>
      </c>
      <c r="R249" s="2">
        <f>IFERROR('Revenue per capita'!R249/'Revenue per capita'!$F249,"")</f>
        <v>6.1570295214891352E-2</v>
      </c>
      <c r="S249" s="2">
        <f>IFERROR('Revenue per capita'!S249/'Revenue per capita'!$F249,"")</f>
        <v>6.6164651552921727E-2</v>
      </c>
      <c r="T249" s="2">
        <f>IFERROR('Revenue per capita'!T249/'Revenue per capita'!$F249,"")</f>
        <v>6.7684713908483215E-3</v>
      </c>
      <c r="U249" s="2">
        <f>IFERROR('Revenue per capita'!U249/'Revenue per capita'!$F249,"")</f>
        <v>0.12660279296847449</v>
      </c>
      <c r="V249" s="2">
        <f>IFERROR('Revenue per capita'!V249/'Revenue per capita'!$F249,"")</f>
        <v>5.4720990881999354E-3</v>
      </c>
      <c r="W249" s="2">
        <f>IFERROR('Revenue per capita'!W249/'Revenue per capita'!$F249,"")</f>
        <v>4.0117456310466565E-2</v>
      </c>
      <c r="X249" s="2">
        <f>IFERROR('Revenue per capita'!X249/'Revenue per capita'!$F249,"")</f>
        <v>1.560496739700685E-2</v>
      </c>
      <c r="Y249" s="2">
        <f>IFERROR('Revenue per capita'!Y249/'Revenue per capita'!$F249,"")</f>
        <v>2.1270035541863961E-3</v>
      </c>
      <c r="Z249" s="2" t="str">
        <f>IFERROR('Revenue per capita'!Z249/'Revenue per capita'!$F249,"")</f>
        <v/>
      </c>
    </row>
    <row r="250" spans="1:26" x14ac:dyDescent="0.45">
      <c r="A250" s="2" t="s">
        <v>739</v>
      </c>
      <c r="B250" s="2">
        <v>377258</v>
      </c>
      <c r="C250" s="2" t="s">
        <v>504</v>
      </c>
      <c r="D250" s="2">
        <v>40.693648799999998</v>
      </c>
      <c r="E250" s="2">
        <v>-89.588986399999996</v>
      </c>
      <c r="F250" s="2">
        <f>IF('Number of Firms per 1000 Capita'!F250=0,"",SUMIFS(allNAICS!$P:$P,allNAICS!$C:$C,'Percent of Revenue'!$A250,allNAICS!$E:$E,'Percent of Revenue'!F$1)/$B250)</f>
        <v>131.94057382480955</v>
      </c>
      <c r="G250" s="2">
        <f>IFERROR('Revenue per capita'!G250/'Revenue per capita'!$F250,"")</f>
        <v>7.0054911014810479E-4</v>
      </c>
      <c r="H250" s="2" t="str">
        <f>IFERROR('Revenue per capita'!H250/'Revenue per capita'!$F250,"")</f>
        <v/>
      </c>
      <c r="I250" s="2" t="str">
        <f>IFERROR('Revenue per capita'!I250/'Revenue per capita'!$F250,"")</f>
        <v/>
      </c>
      <c r="J250" s="2">
        <f>IFERROR('Revenue per capita'!J250/'Revenue per capita'!$F250,"")</f>
        <v>4.6704553216073405E-2</v>
      </c>
      <c r="K250" s="2">
        <f>IFERROR('Revenue per capita'!K250/'Revenue per capita'!$F250,"")</f>
        <v>0.2941034949396712</v>
      </c>
      <c r="L250" s="2">
        <f>IFERROR('Revenue per capita'!L250/'Revenue per capita'!$F250,"")</f>
        <v>0.26450535117129226</v>
      </c>
      <c r="M250" s="2">
        <f>IFERROR('Revenue per capita'!M250/'Revenue per capita'!$F250,"")</f>
        <v>0.11662853611548162</v>
      </c>
      <c r="N250" s="2">
        <f>IFERROR('Revenue per capita'!N250/'Revenue per capita'!$F250,"")</f>
        <v>1.6745571235039974E-2</v>
      </c>
      <c r="O250" s="2">
        <f>IFERROR('Revenue per capita'!O250/'Revenue per capita'!$F250,"")</f>
        <v>1.2764368544150802E-2</v>
      </c>
      <c r="P250" s="2">
        <f>IFERROR('Revenue per capita'!P250/'Revenue per capita'!$F250,"")</f>
        <v>5.4590818611813328E-2</v>
      </c>
      <c r="Q250" s="2">
        <f>IFERROR('Revenue per capita'!Q250/'Revenue per capita'!$F250,"")</f>
        <v>8.0896183557706784E-3</v>
      </c>
      <c r="R250" s="2">
        <f>IFERROR('Revenue per capita'!R250/'Revenue per capita'!$F250,"")</f>
        <v>1.8830561667734325E-2</v>
      </c>
      <c r="S250" s="2">
        <f>IFERROR('Revenue per capita'!S250/'Revenue per capita'!$F250,"")</f>
        <v>1.1295867043988947E-2</v>
      </c>
      <c r="T250" s="2">
        <f>IFERROR('Revenue per capita'!T250/'Revenue per capita'!$F250,"")</f>
        <v>4.5276959097150411E-3</v>
      </c>
      <c r="U250" s="2">
        <f>IFERROR('Revenue per capita'!U250/'Revenue per capita'!$F250,"")</f>
        <v>7.2398981528684347E-2</v>
      </c>
      <c r="V250" s="2">
        <f>IFERROR('Revenue per capita'!V250/'Revenue per capita'!$F250,"")</f>
        <v>2.6967231677075664E-3</v>
      </c>
      <c r="W250" s="2">
        <f>IFERROR('Revenue per capita'!W250/'Revenue per capita'!$F250,"")</f>
        <v>1.9508350433530466E-2</v>
      </c>
      <c r="X250" s="2">
        <f>IFERROR('Revenue per capita'!X250/'Revenue per capita'!$F250,"")</f>
        <v>1.3291816560034624E-2</v>
      </c>
      <c r="Y250" s="2">
        <f>IFERROR('Revenue per capita'!Y250/'Revenue per capita'!$F250,"")</f>
        <v>4.2617142389163351E-2</v>
      </c>
      <c r="Z250" s="2" t="str">
        <f>IFERROR('Revenue per capita'!Z250/'Revenue per capita'!$F250,"")</f>
        <v/>
      </c>
    </row>
    <row r="251" spans="1:26" x14ac:dyDescent="0.45">
      <c r="A251" s="2" t="s">
        <v>740</v>
      </c>
      <c r="B251" s="2">
        <v>6065644</v>
      </c>
      <c r="C251" s="2" t="s">
        <v>459</v>
      </c>
      <c r="D251" s="2">
        <v>39.952334999999998</v>
      </c>
      <c r="E251" s="2">
        <v>-75.163788999999994</v>
      </c>
      <c r="F251" s="2">
        <f>IF('Number of Firms per 1000 Capita'!F251=0,"",SUMIFS(allNAICS!$P:$P,allNAICS!$C:$C,'Percent of Revenue'!$A251,allNAICS!$E:$E,'Percent of Revenue'!F$1)/$B251)</f>
        <v>130.82760725819057</v>
      </c>
      <c r="G251" s="2">
        <f>IFERROR('Revenue per capita'!G251/'Revenue per capita'!$F251,"")</f>
        <v>2.8887648384714028E-4</v>
      </c>
      <c r="H251" s="2">
        <f>IFERROR('Revenue per capita'!H251/'Revenue per capita'!$F251,"")</f>
        <v>2.4058107493573491E-4</v>
      </c>
      <c r="I251" s="2">
        <f>IFERROR('Revenue per capita'!I251/'Revenue per capita'!$F251,"")</f>
        <v>1.6551690388394907E-2</v>
      </c>
      <c r="J251" s="2">
        <f>IFERROR('Revenue per capita'!J251/'Revenue per capita'!$F251,"")</f>
        <v>3.5174665957164584E-2</v>
      </c>
      <c r="K251" s="2">
        <f>IFERROR('Revenue per capita'!K251/'Revenue per capita'!$F251,"")</f>
        <v>0.15244963431214137</v>
      </c>
      <c r="L251" s="2">
        <f>IFERROR('Revenue per capita'!L251/'Revenue per capita'!$F251,"")</f>
        <v>0.24156500961949406</v>
      </c>
      <c r="M251" s="2">
        <f>IFERROR('Revenue per capita'!M251/'Revenue per capita'!$F251,"")</f>
        <v>9.9774152521710097E-2</v>
      </c>
      <c r="N251" s="2">
        <f>IFERROR('Revenue per capita'!N251/'Revenue per capita'!$F251,"")</f>
        <v>1.819466806562935E-2</v>
      </c>
      <c r="O251" s="2">
        <f>IFERROR('Revenue per capita'!O251/'Revenue per capita'!$F251,"")</f>
        <v>3.1035087202436067E-2</v>
      </c>
      <c r="P251" s="2">
        <f>IFERROR('Revenue per capita'!P251/'Revenue per capita'!$F251,"")</f>
        <v>0.17472124264872207</v>
      </c>
      <c r="Q251" s="2">
        <f>IFERROR('Revenue per capita'!Q251/'Revenue per capita'!$F251,"")</f>
        <v>2.2656201091250425E-2</v>
      </c>
      <c r="R251" s="2">
        <f>IFERROR('Revenue per capita'!R251/'Revenue per capita'!$F251,"")</f>
        <v>5.6646511143251685E-2</v>
      </c>
      <c r="S251" s="2">
        <f>IFERROR('Revenue per capita'!S251/'Revenue per capita'!$F251,"")</f>
        <v>2.1993731738562353E-2</v>
      </c>
      <c r="T251" s="2">
        <f>IFERROR('Revenue per capita'!T251/'Revenue per capita'!$F251,"")</f>
        <v>1.6053237663032936E-2</v>
      </c>
      <c r="U251" s="2">
        <f>IFERROR('Revenue per capita'!U251/'Revenue per capita'!$F251,"")</f>
        <v>6.6967987929124256E-2</v>
      </c>
      <c r="V251" s="2">
        <f>IFERROR('Revenue per capita'!V251/'Revenue per capita'!$F251,"")</f>
        <v>6.770314423501309E-3</v>
      </c>
      <c r="W251" s="2">
        <f>IFERROR('Revenue per capita'!W251/'Revenue per capita'!$F251,"")</f>
        <v>1.5073472829452194E-2</v>
      </c>
      <c r="X251" s="2">
        <f>IFERROR('Revenue per capita'!X251/'Revenue per capita'!$F251,"")</f>
        <v>7.8819266685258241E-3</v>
      </c>
      <c r="Y251" s="2">
        <f>IFERROR('Revenue per capita'!Y251/'Revenue per capita'!$F251,"")</f>
        <v>1.5947732514547654E-2</v>
      </c>
      <c r="Z251" s="2">
        <f>IFERROR('Revenue per capita'!Z251/'Revenue per capita'!$F251,"")</f>
        <v>1.3275724276103204E-5</v>
      </c>
    </row>
    <row r="252" spans="1:26" x14ac:dyDescent="0.45">
      <c r="A252" s="2" t="s">
        <v>741</v>
      </c>
      <c r="B252" s="2">
        <v>4561038</v>
      </c>
      <c r="C252" s="2" t="s">
        <v>595</v>
      </c>
      <c r="D252" s="2">
        <v>33.448377100000002</v>
      </c>
      <c r="E252" s="2">
        <v>-112.0740373</v>
      </c>
      <c r="F252" s="2">
        <f>IF('Number of Firms per 1000 Capita'!F252=0,"",SUMIFS(allNAICS!$P:$P,allNAICS!$C:$C,'Percent of Revenue'!$A252,allNAICS!$E:$E,'Percent of Revenue'!F$1)/$B252)</f>
        <v>85.155386339688462</v>
      </c>
      <c r="G252" s="2">
        <f>IFERROR('Revenue per capita'!G252/'Revenue per capita'!$F252,"")</f>
        <v>2.7007936012350415E-4</v>
      </c>
      <c r="H252" s="2">
        <f>IFERROR('Revenue per capita'!H252/'Revenue per capita'!$F252,"")</f>
        <v>1.960661632485369E-3</v>
      </c>
      <c r="I252" s="2">
        <f>IFERROR('Revenue per capita'!I252/'Revenue per capita'!$F252,"")</f>
        <v>1.0567111789711243E-2</v>
      </c>
      <c r="J252" s="2">
        <f>IFERROR('Revenue per capita'!J252/'Revenue per capita'!$F252,"")</f>
        <v>5.7731186978344735E-2</v>
      </c>
      <c r="K252" s="2">
        <f>IFERROR('Revenue per capita'!K252/'Revenue per capita'!$F252,"")</f>
        <v>9.9393468204646132E-2</v>
      </c>
      <c r="L252" s="2">
        <f>IFERROR('Revenue per capita'!L252/'Revenue per capita'!$F252,"")</f>
        <v>0.23348856052168132</v>
      </c>
      <c r="M252" s="2">
        <f>IFERROR('Revenue per capita'!M252/'Revenue per capita'!$F252,"")</f>
        <v>0.15353958841968354</v>
      </c>
      <c r="N252" s="2">
        <f>IFERROR('Revenue per capita'!N252/'Revenue per capita'!$F252,"")</f>
        <v>3.7068063904549031E-2</v>
      </c>
      <c r="O252" s="2">
        <f>IFERROR('Revenue per capita'!O252/'Revenue per capita'!$F252,"")</f>
        <v>3.1707236548311625E-2</v>
      </c>
      <c r="P252" s="2">
        <f>IFERROR('Revenue per capita'!P252/'Revenue per capita'!$F252,"")</f>
        <v>0.13805302503520425</v>
      </c>
      <c r="Q252" s="2">
        <f>IFERROR('Revenue per capita'!Q252/'Revenue per capita'!$F252,"")</f>
        <v>2.9113001456079916E-2</v>
      </c>
      <c r="R252" s="2">
        <f>IFERROR('Revenue per capita'!R252/'Revenue per capita'!$F252,"")</f>
        <v>4.6089942142722946E-2</v>
      </c>
      <c r="S252" s="2">
        <f>IFERROR('Revenue per capita'!S252/'Revenue per capita'!$F252,"")</f>
        <v>3.4849338969192886E-2</v>
      </c>
      <c r="T252" s="2">
        <f>IFERROR('Revenue per capita'!T252/'Revenue per capita'!$F252,"")</f>
        <v>1.0299249233807707E-2</v>
      </c>
      <c r="U252" s="2">
        <f>IFERROR('Revenue per capita'!U252/'Revenue per capita'!$F252,"")</f>
        <v>6.3368038643537128E-2</v>
      </c>
      <c r="V252" s="2">
        <f>IFERROR('Revenue per capita'!V252/'Revenue per capita'!$F252,"")</f>
        <v>6.130622276692383E-3</v>
      </c>
      <c r="W252" s="2">
        <f>IFERROR('Revenue per capita'!W252/'Revenue per capita'!$F252,"")</f>
        <v>2.3375513058546127E-2</v>
      </c>
      <c r="X252" s="2">
        <f>IFERROR('Revenue per capita'!X252/'Revenue per capita'!$F252,"")</f>
        <v>1.0240935181800642E-2</v>
      </c>
      <c r="Y252" s="2">
        <f>IFERROR('Revenue per capita'!Y252/'Revenue per capita'!$F252,"")</f>
        <v>1.2738743152491946E-2</v>
      </c>
      <c r="Z252" s="2">
        <f>IFERROR('Revenue per capita'!Z252/'Revenue per capita'!$F252,"")</f>
        <v>1.5633490387518517E-5</v>
      </c>
    </row>
    <row r="253" spans="1:26" x14ac:dyDescent="0.45">
      <c r="A253" s="2" t="s">
        <v>742</v>
      </c>
      <c r="B253" s="2">
        <v>93590</v>
      </c>
      <c r="C253" s="2" t="s">
        <v>593</v>
      </c>
      <c r="D253" s="2">
        <v>34.228431200000003</v>
      </c>
      <c r="E253" s="2">
        <v>-92.003195500000004</v>
      </c>
      <c r="F253" s="2">
        <f>IF('Number of Firms per 1000 Capita'!F253=0,"",SUMIFS(allNAICS!$P:$P,allNAICS!$C:$C,'Percent of Revenue'!$A253,allNAICS!$E:$E,'Percent of Revenue'!F$1)/$B253)</f>
        <v>56.96373544182071</v>
      </c>
      <c r="G253" s="2">
        <f>IFERROR('Revenue per capita'!G253/'Revenue per capita'!$F253,"")</f>
        <v>5.7922389784569421E-3</v>
      </c>
      <c r="H253" s="2" t="str">
        <f>IFERROR('Revenue per capita'!H253/'Revenue per capita'!$F253,"")</f>
        <v/>
      </c>
      <c r="I253" s="2" t="str">
        <f>IFERROR('Revenue per capita'!I253/'Revenue per capita'!$F253,"")</f>
        <v/>
      </c>
      <c r="J253" s="2">
        <f>IFERROR('Revenue per capita'!J253/'Revenue per capita'!$F253,"")</f>
        <v>0</v>
      </c>
      <c r="K253" s="2">
        <f>IFERROR('Revenue per capita'!K253/'Revenue per capita'!$F253,"")</f>
        <v>0.47791361944529087</v>
      </c>
      <c r="L253" s="2">
        <f>IFERROR('Revenue per capita'!L253/'Revenue per capita'!$F253,"")</f>
        <v>0.12115542147138512</v>
      </c>
      <c r="M253" s="2">
        <f>IFERROR('Revenue per capita'!M253/'Revenue per capita'!$F253,"")</f>
        <v>0.18517289699395115</v>
      </c>
      <c r="N253" s="2">
        <f>IFERROR('Revenue per capita'!N253/'Revenue per capita'!$F253,"")</f>
        <v>0</v>
      </c>
      <c r="O253" s="2">
        <f>IFERROR('Revenue per capita'!O253/'Revenue per capita'!$F253,"")</f>
        <v>8.8209209027705418E-3</v>
      </c>
      <c r="P253" s="2">
        <f>IFERROR('Revenue per capita'!P253/'Revenue per capita'!$F253,"")</f>
        <v>2.9823225795942574E-2</v>
      </c>
      <c r="Q253" s="2">
        <f>IFERROR('Revenue per capita'!Q253/'Revenue per capita'!$F253,"")</f>
        <v>1.0170550092311461E-2</v>
      </c>
      <c r="R253" s="2">
        <f>IFERROR('Revenue per capita'!R253/'Revenue per capita'!$F253,"")</f>
        <v>1.2573177250442907E-2</v>
      </c>
      <c r="S253" s="2">
        <f>IFERROR('Revenue per capita'!S253/'Revenue per capita'!$F253,"")</f>
        <v>1.8516089457460635E-2</v>
      </c>
      <c r="T253" s="2">
        <f>IFERROR('Revenue per capita'!T253/'Revenue per capita'!$F253,"")</f>
        <v>3.3876828600736511E-3</v>
      </c>
      <c r="U253" s="2">
        <f>IFERROR('Revenue per capita'!U253/'Revenue per capita'!$F253,"")</f>
        <v>9.2685682785487167E-2</v>
      </c>
      <c r="V253" s="2">
        <f>IFERROR('Revenue per capita'!V253/'Revenue per capita'!$F253,"")</f>
        <v>1.2604683601223042E-3</v>
      </c>
      <c r="W253" s="2">
        <f>IFERROR('Revenue per capita'!W253/'Revenue per capita'!$F253,"")</f>
        <v>2.1013235667932489E-2</v>
      </c>
      <c r="X253" s="2">
        <f>IFERROR('Revenue per capita'!X253/'Revenue per capita'!$F253,"")</f>
        <v>1.1714789938371859E-2</v>
      </c>
      <c r="Y253" s="2" t="str">
        <f>IFERROR('Revenue per capita'!Y253/'Revenue per capita'!$F253,"")</f>
        <v/>
      </c>
      <c r="Z253" s="2" t="str">
        <f>IFERROR('Revenue per capita'!Z253/'Revenue per capita'!$F253,"")</f>
        <v/>
      </c>
    </row>
    <row r="254" spans="1:26" x14ac:dyDescent="0.45">
      <c r="A254" s="2" t="s">
        <v>743</v>
      </c>
      <c r="B254" s="2">
        <v>2348143</v>
      </c>
      <c r="C254" s="2" t="s">
        <v>459</v>
      </c>
      <c r="D254" s="2">
        <v>40.440624800000002</v>
      </c>
      <c r="E254" s="2">
        <v>-79.995886400000003</v>
      </c>
      <c r="F254" s="2">
        <f>IF('Number of Firms per 1000 Capita'!F254=0,"",SUMIFS(allNAICS!$P:$P,allNAICS!$C:$C,'Percent of Revenue'!$A254,allNAICS!$E:$E,'Percent of Revenue'!F$1)/$B254)</f>
        <v>119.62130032114739</v>
      </c>
      <c r="G254" s="2">
        <f>IFERROR('Revenue per capita'!G254/'Revenue per capita'!$F254,"")</f>
        <v>5.7848696582781818E-5</v>
      </c>
      <c r="H254" s="2">
        <f>IFERROR('Revenue per capita'!H254/'Revenue per capita'!$F254,"")</f>
        <v>1.119622022618922E-2</v>
      </c>
      <c r="I254" s="2">
        <f>IFERROR('Revenue per capita'!I254/'Revenue per capita'!$F254,"")</f>
        <v>1.6923771648577023E-2</v>
      </c>
      <c r="J254" s="2">
        <f>IFERROR('Revenue per capita'!J254/'Revenue per capita'!$F254,"")</f>
        <v>5.6986139015825721E-2</v>
      </c>
      <c r="K254" s="2">
        <f>IFERROR('Revenue per capita'!K254/'Revenue per capita'!$F254,"")</f>
        <v>0.1368757942202562</v>
      </c>
      <c r="L254" s="2">
        <f>IFERROR('Revenue per capita'!L254/'Revenue per capita'!$F254,"")</f>
        <v>0.26226449418780445</v>
      </c>
      <c r="M254" s="2">
        <f>IFERROR('Revenue per capita'!M254/'Revenue per capita'!$F254,"")</f>
        <v>0.12943894536097864</v>
      </c>
      <c r="N254" s="2">
        <f>IFERROR('Revenue per capita'!N254/'Revenue per capita'!$F254,"")</f>
        <v>2.0332661583782816E-2</v>
      </c>
      <c r="O254" s="2">
        <f>IFERROR('Revenue per capita'!O254/'Revenue per capita'!$F254,"")</f>
        <v>3.5927120098034546E-2</v>
      </c>
      <c r="P254" s="2">
        <f>IFERROR('Revenue per capita'!P254/'Revenue per capita'!$F254,"")</f>
        <v>0.10811502362976314</v>
      </c>
      <c r="Q254" s="2">
        <f>IFERROR('Revenue per capita'!Q254/'Revenue per capita'!$F254,"")</f>
        <v>1.5470291550702111E-2</v>
      </c>
      <c r="R254" s="2">
        <f>IFERROR('Revenue per capita'!R254/'Revenue per capita'!$F254,"")</f>
        <v>5.6045504043198087E-2</v>
      </c>
      <c r="S254" s="2">
        <f>IFERROR('Revenue per capita'!S254/'Revenue per capita'!$F254,"")</f>
        <v>1.9440120527219964E-2</v>
      </c>
      <c r="T254" s="2">
        <f>IFERROR('Revenue per capita'!T254/'Revenue per capita'!$F254,"")</f>
        <v>1.7806689649760263E-2</v>
      </c>
      <c r="U254" s="2">
        <f>IFERROR('Revenue per capita'!U254/'Revenue per capita'!$F254,"")</f>
        <v>6.5036503047324001E-2</v>
      </c>
      <c r="V254" s="2">
        <f>IFERROR('Revenue per capita'!V254/'Revenue per capita'!$F254,"")</f>
        <v>8.870427780840226E-3</v>
      </c>
      <c r="W254" s="2">
        <f>IFERROR('Revenue per capita'!W254/'Revenue per capita'!$F254,"")</f>
        <v>1.6299554698897531E-2</v>
      </c>
      <c r="X254" s="2">
        <f>IFERROR('Revenue per capita'!X254/'Revenue per capita'!$F254,"")</f>
        <v>9.4813013300155489E-3</v>
      </c>
      <c r="Y254" s="2">
        <f>IFERROR('Revenue per capita'!Y254/'Revenue per capita'!$F254,"")</f>
        <v>1.3418320066659753E-2</v>
      </c>
      <c r="Z254" s="2">
        <f>IFERROR('Revenue per capita'!Z254/'Revenue per capita'!$F254,"")</f>
        <v>1.3268637587791732E-5</v>
      </c>
    </row>
    <row r="255" spans="1:26" x14ac:dyDescent="0.45">
      <c r="A255" s="2" t="s">
        <v>744</v>
      </c>
      <c r="B255" s="2">
        <v>127751</v>
      </c>
      <c r="C255" s="2" t="s">
        <v>486</v>
      </c>
      <c r="D255" s="2">
        <v>42.450084500000003</v>
      </c>
      <c r="E255" s="2">
        <v>-73.245382399999997</v>
      </c>
      <c r="F255" s="2">
        <f>IF('Number of Firms per 1000 Capita'!F255=0,"",SUMIFS(allNAICS!$P:$P,allNAICS!$C:$C,'Percent of Revenue'!$A255,allNAICS!$E:$E,'Percent of Revenue'!F$1)/$B255)</f>
        <v>66.68241344490454</v>
      </c>
      <c r="G255" s="2">
        <f>IFERROR('Revenue per capita'!G255/'Revenue per capita'!$F255,"")</f>
        <v>5.9348329860315361E-4</v>
      </c>
      <c r="H255" s="2" t="str">
        <f>IFERROR('Revenue per capita'!H255/'Revenue per capita'!$F255,"")</f>
        <v/>
      </c>
      <c r="I255" s="2" t="str">
        <f>IFERROR('Revenue per capita'!I255/'Revenue per capita'!$F255,"")</f>
        <v/>
      </c>
      <c r="J255" s="2">
        <f>IFERROR('Revenue per capita'!J255/'Revenue per capita'!$F255,"")</f>
        <v>5.74763346661313E-2</v>
      </c>
      <c r="K255" s="2">
        <f>IFERROR('Revenue per capita'!K255/'Revenue per capita'!$F255,"")</f>
        <v>0.18070567312333699</v>
      </c>
      <c r="L255" s="2">
        <f>IFERROR('Revenue per capita'!L255/'Revenue per capita'!$F255,"")</f>
        <v>7.0328520232072936E-2</v>
      </c>
      <c r="M255" s="2">
        <f>IFERROR('Revenue per capita'!M255/'Revenue per capita'!$F255,"")</f>
        <v>0.21585232357079118</v>
      </c>
      <c r="N255" s="2">
        <f>IFERROR('Revenue per capita'!N255/'Revenue per capita'!$F255,"")</f>
        <v>1.0671084487068445E-2</v>
      </c>
      <c r="O255" s="2">
        <f>IFERROR('Revenue per capita'!O255/'Revenue per capita'!$F255,"")</f>
        <v>1.7796880590835604E-2</v>
      </c>
      <c r="P255" s="2">
        <f>IFERROR('Revenue per capita'!P255/'Revenue per capita'!$F255,"")</f>
        <v>7.338685756713062E-2</v>
      </c>
      <c r="Q255" s="2">
        <f>IFERROR('Revenue per capita'!Q255/'Revenue per capita'!$F255,"")</f>
        <v>1.9192290711898954E-2</v>
      </c>
      <c r="R255" s="2">
        <f>IFERROR('Revenue per capita'!R255/'Revenue per capita'!$F255,"")</f>
        <v>5.9152500354378967E-2</v>
      </c>
      <c r="S255" s="2">
        <f>IFERROR('Revenue per capita'!S255/'Revenue per capita'!$F255,"")</f>
        <v>0</v>
      </c>
      <c r="T255" s="2">
        <f>IFERROR('Revenue per capita'!T255/'Revenue per capita'!$F255,"")</f>
        <v>4.3699953727785741E-2</v>
      </c>
      <c r="U255" s="2">
        <f>IFERROR('Revenue per capita'!U255/'Revenue per capita'!$F255,"")</f>
        <v>0.15959267962330295</v>
      </c>
      <c r="V255" s="2">
        <f>IFERROR('Revenue per capita'!V255/'Revenue per capita'!$F255,"")</f>
        <v>2.2425600711380649E-2</v>
      </c>
      <c r="W255" s="2">
        <f>IFERROR('Revenue per capita'!W255/'Revenue per capita'!$F255,"")</f>
        <v>5.3712861240182763E-2</v>
      </c>
      <c r="X255" s="2">
        <f>IFERROR('Revenue per capita'!X255/'Revenue per capita'!$F255,"")</f>
        <v>1.5412956095099703E-2</v>
      </c>
      <c r="Y255" s="2" t="str">
        <f>IFERROR('Revenue per capita'!Y255/'Revenue per capita'!$F255,"")</f>
        <v/>
      </c>
      <c r="Z255" s="2" t="str">
        <f>IFERROR('Revenue per capita'!Z255/'Revenue per capita'!$F255,"")</f>
        <v/>
      </c>
    </row>
    <row r="256" spans="1:26" x14ac:dyDescent="0.45">
      <c r="A256" s="2" t="s">
        <v>745</v>
      </c>
      <c r="B256" s="2">
        <v>84113</v>
      </c>
      <c r="C256" s="2" t="s">
        <v>508</v>
      </c>
      <c r="D256" s="2">
        <v>42.8713032</v>
      </c>
      <c r="E256" s="2">
        <v>-112.4455344</v>
      </c>
      <c r="F256" s="2">
        <f>IF('Number of Firms per 1000 Capita'!F256=0,"",SUMIFS(allNAICS!$P:$P,allNAICS!$C:$C,'Percent of Revenue'!$A256,allNAICS!$E:$E,'Percent of Revenue'!F$1)/$B256)</f>
        <v>62.798473482101457</v>
      </c>
      <c r="G256" s="2">
        <f>IFERROR('Revenue per capita'!G256/'Revenue per capita'!$F256,"")</f>
        <v>0</v>
      </c>
      <c r="H256" s="2" t="str">
        <f>IFERROR('Revenue per capita'!H256/'Revenue per capita'!$F256,"")</f>
        <v/>
      </c>
      <c r="I256" s="2">
        <f>IFERROR('Revenue per capita'!I256/'Revenue per capita'!$F256,"")</f>
        <v>9.2811955107327156E-3</v>
      </c>
      <c r="J256" s="2">
        <f>IFERROR('Revenue per capita'!J256/'Revenue per capita'!$F256,"")</f>
        <v>4.0029732166420799E-2</v>
      </c>
      <c r="K256" s="2">
        <f>IFERROR('Revenue per capita'!K256/'Revenue per capita'!$F256,"")</f>
        <v>0.24935718873137161</v>
      </c>
      <c r="L256" s="2">
        <f>IFERROR('Revenue per capita'!L256/'Revenue per capita'!$F256,"")</f>
        <v>0.12835383108651313</v>
      </c>
      <c r="M256" s="2">
        <f>IFERROR('Revenue per capita'!M256/'Revenue per capita'!$F256,"")</f>
        <v>0.20374028060208779</v>
      </c>
      <c r="N256" s="2">
        <f>IFERROR('Revenue per capita'!N256/'Revenue per capita'!$F256,"")</f>
        <v>1.4101421926748115E-2</v>
      </c>
      <c r="O256" s="2">
        <f>IFERROR('Revenue per capita'!O256/'Revenue per capita'!$F256,"")</f>
        <v>1.4479938796587129E-2</v>
      </c>
      <c r="P256" s="2">
        <f>IFERROR('Revenue per capita'!P256/'Revenue per capita'!$F256,"")</f>
        <v>0.1393672418343328</v>
      </c>
      <c r="Q256" s="2">
        <f>IFERROR('Revenue per capita'!Q256/'Revenue per capita'!$F256,"")</f>
        <v>1.0140438339697246E-2</v>
      </c>
      <c r="R256" s="2">
        <f>IFERROR('Revenue per capita'!R256/'Revenue per capita'!$F256,"")</f>
        <v>1.8847851854789866E-2</v>
      </c>
      <c r="S256" s="2">
        <f>IFERROR('Revenue per capita'!S256/'Revenue per capita'!$F256,"")</f>
        <v>1.462486213214262E-2</v>
      </c>
      <c r="T256" s="2">
        <f>IFERROR('Revenue per capita'!T256/'Revenue per capita'!$F256,"")</f>
        <v>2.1307544098645497E-3</v>
      </c>
      <c r="U256" s="2">
        <f>IFERROR('Revenue per capita'!U256/'Revenue per capita'!$F256,"")</f>
        <v>0.11657156390585169</v>
      </c>
      <c r="V256" s="2">
        <f>IFERROR('Revenue per capita'!V256/'Revenue per capita'!$F256,"")</f>
        <v>1.8426239361483037E-3</v>
      </c>
      <c r="W256" s="2">
        <f>IFERROR('Revenue per capita'!W256/'Revenue per capita'!$F256,"")</f>
        <v>2.5841546926938803E-2</v>
      </c>
      <c r="X256" s="2">
        <f>IFERROR('Revenue per capita'!X256/'Revenue per capita'!$F256,"")</f>
        <v>1.1289527839772759E-2</v>
      </c>
      <c r="Y256" s="2" t="str">
        <f>IFERROR('Revenue per capita'!Y256/'Revenue per capita'!$F256,"")</f>
        <v/>
      </c>
      <c r="Z256" s="2" t="str">
        <f>IFERROR('Revenue per capita'!Z256/'Revenue per capita'!$F256,"")</f>
        <v/>
      </c>
    </row>
    <row r="257" spans="1:26" x14ac:dyDescent="0.45">
      <c r="A257" s="2" t="s">
        <v>746</v>
      </c>
      <c r="B257" s="2">
        <v>525776</v>
      </c>
      <c r="C257" s="2" t="s">
        <v>484</v>
      </c>
      <c r="D257" s="2">
        <v>27.273049199999999</v>
      </c>
      <c r="E257" s="2">
        <v>-80.358226099999996</v>
      </c>
      <c r="F257" s="2">
        <f>IF('Number of Firms per 1000 Capita'!F257=0,"",SUMIFS(allNAICS!$P:$P,allNAICS!$C:$C,'Percent of Revenue'!$A257,allNAICS!$E:$E,'Percent of Revenue'!F$1)/$B257)</f>
        <v>100.02505059188704</v>
      </c>
      <c r="G257" s="2">
        <f>IFERROR('Revenue per capita'!G257/'Revenue per capita'!$F257,"")</f>
        <v>2.2572429416947998E-3</v>
      </c>
      <c r="H257" s="2">
        <f>IFERROR('Revenue per capita'!H257/'Revenue per capita'!$F257,"")</f>
        <v>2.168100214071849E-4</v>
      </c>
      <c r="I257" s="2">
        <f>IFERROR('Revenue per capita'!I257/'Revenue per capita'!$F257,"")</f>
        <v>1.6663567207493773E-2</v>
      </c>
      <c r="J257" s="2">
        <f>IFERROR('Revenue per capita'!J257/'Revenue per capita'!$F257,"")</f>
        <v>5.2220657914402446E-2</v>
      </c>
      <c r="K257" s="2">
        <f>IFERROR('Revenue per capita'!K257/'Revenue per capita'!$F257,"")</f>
        <v>0.12573214740039043</v>
      </c>
      <c r="L257" s="2">
        <f>IFERROR('Revenue per capita'!L257/'Revenue per capita'!$F257,"")</f>
        <v>0.20340470836370997</v>
      </c>
      <c r="M257" s="2">
        <f>IFERROR('Revenue per capita'!M257/'Revenue per capita'!$F257,"")</f>
        <v>0.17308509517621473</v>
      </c>
      <c r="N257" s="2">
        <f>IFERROR('Revenue per capita'!N257/'Revenue per capita'!$F257,"")</f>
        <v>1.9072037135704212E-2</v>
      </c>
      <c r="O257" s="2">
        <f>IFERROR('Revenue per capita'!O257/'Revenue per capita'!$F257,"")</f>
        <v>2.3358380005864255E-2</v>
      </c>
      <c r="P257" s="2">
        <f>IFERROR('Revenue per capita'!P257/'Revenue per capita'!$F257,"")</f>
        <v>0.15462751156022211</v>
      </c>
      <c r="Q257" s="2">
        <f>IFERROR('Revenue per capita'!Q257/'Revenue per capita'!$F257,"")</f>
        <v>2.0551315825001876E-2</v>
      </c>
      <c r="R257" s="2">
        <f>IFERROR('Revenue per capita'!R257/'Revenue per capita'!$F257,"")</f>
        <v>4.5487225474435934E-2</v>
      </c>
      <c r="S257" s="2">
        <f>IFERROR('Revenue per capita'!S257/'Revenue per capita'!$F257,"")</f>
        <v>1.7987796877798785E-2</v>
      </c>
      <c r="T257" s="2">
        <f>IFERROR('Revenue per capita'!T257/'Revenue per capita'!$F257,"")</f>
        <v>1.1175832128727576E-2</v>
      </c>
      <c r="U257" s="2">
        <f>IFERROR('Revenue per capita'!U257/'Revenue per capita'!$F257,"")</f>
        <v>8.2947897520851008E-2</v>
      </c>
      <c r="V257" s="2">
        <f>IFERROR('Revenue per capita'!V257/'Revenue per capita'!$F257,"")</f>
        <v>6.3050035158895776E-3</v>
      </c>
      <c r="W257" s="2">
        <f>IFERROR('Revenue per capita'!W257/'Revenue per capita'!$F257,"")</f>
        <v>2.8485855247270292E-2</v>
      </c>
      <c r="X257" s="2">
        <f>IFERROR('Revenue per capita'!X257/'Revenue per capita'!$F257,"")</f>
        <v>9.872747235111284E-3</v>
      </c>
      <c r="Y257" s="2">
        <f>IFERROR('Revenue per capita'!Y257/'Revenue per capita'!$F257,"")</f>
        <v>6.5481684478098622E-3</v>
      </c>
      <c r="Z257" s="2" t="str">
        <f>IFERROR('Revenue per capita'!Z257/'Revenue per capita'!$F257,"")</f>
        <v/>
      </c>
    </row>
    <row r="258" spans="1:26" x14ac:dyDescent="0.45">
      <c r="A258" s="2" t="s">
        <v>747</v>
      </c>
      <c r="B258" s="2">
        <v>2382037</v>
      </c>
      <c r="C258" s="2" t="s">
        <v>494</v>
      </c>
      <c r="D258" s="2">
        <v>43.661470999999999</v>
      </c>
      <c r="E258" s="2">
        <v>-70.255325900000003</v>
      </c>
      <c r="F258" s="2">
        <f>IF('Number of Firms per 1000 Capita'!F258=0,"",SUMIFS(allNAICS!$P:$P,allNAICS!$C:$C,'Percent of Revenue'!$A258,allNAICS!$E:$E,'Percent of Revenue'!F$1)/$B258)</f>
        <v>104.60114557414515</v>
      </c>
      <c r="G258" s="2">
        <f>IFERROR('Revenue per capita'!G258/'Revenue per capita'!$F258,"")</f>
        <v>1.8003498028190696E-3</v>
      </c>
      <c r="H258" s="2">
        <f>IFERROR('Revenue per capita'!H258/'Revenue per capita'!$F258,"")</f>
        <v>3.7655148791055726E-4</v>
      </c>
      <c r="I258" s="2">
        <f>IFERROR('Revenue per capita'!I258/'Revenue per capita'!$F258,"")</f>
        <v>1.7248910085458199E-2</v>
      </c>
      <c r="J258" s="2">
        <f>IFERROR('Revenue per capita'!J258/'Revenue per capita'!$F258,"")</f>
        <v>5.7061547234945241E-2</v>
      </c>
      <c r="K258" s="2">
        <f>IFERROR('Revenue per capita'!K258/'Revenue per capita'!$F258,"")</f>
        <v>0.20375428852925548</v>
      </c>
      <c r="L258" s="2">
        <f>IFERROR('Revenue per capita'!L258/'Revenue per capita'!$F258,"")</f>
        <v>0.25659734176233728</v>
      </c>
      <c r="M258" s="2">
        <f>IFERROR('Revenue per capita'!M258/'Revenue per capita'!$F258,"")</f>
        <v>0.1133453611104608</v>
      </c>
      <c r="N258" s="2">
        <f>IFERROR('Revenue per capita'!N258/'Revenue per capita'!$F258,"")</f>
        <v>2.7365588310317993E-2</v>
      </c>
      <c r="O258" s="2">
        <f>IFERROR('Revenue per capita'!O258/'Revenue per capita'!$F258,"")</f>
        <v>3.0834579377764425E-2</v>
      </c>
      <c r="P258" s="2">
        <f>IFERROR('Revenue per capita'!P258/'Revenue per capita'!$F258,"")</f>
        <v>7.6600725801257138E-2</v>
      </c>
      <c r="Q258" s="2">
        <f>IFERROR('Revenue per capita'!Q258/'Revenue per capita'!$F258,"")</f>
        <v>2.2960177108551971E-2</v>
      </c>
      <c r="R258" s="2">
        <f>IFERROR('Revenue per capita'!R258/'Revenue per capita'!$F258,"")</f>
        <v>6.3197506767847064E-2</v>
      </c>
      <c r="S258" s="2">
        <f>IFERROR('Revenue per capita'!S258/'Revenue per capita'!$F258,"")</f>
        <v>1.7801919790106265E-2</v>
      </c>
      <c r="T258" s="2">
        <f>IFERROR('Revenue per capita'!T258/'Revenue per capita'!$F258,"")</f>
        <v>6.3883035722351964E-3</v>
      </c>
      <c r="U258" s="2">
        <f>IFERROR('Revenue per capita'!U258/'Revenue per capita'!$F258,"")</f>
        <v>5.8789968451316073E-2</v>
      </c>
      <c r="V258" s="2">
        <f>IFERROR('Revenue per capita'!V258/'Revenue per capita'!$F258,"")</f>
        <v>5.1964330083405647E-3</v>
      </c>
      <c r="W258" s="2">
        <f>IFERROR('Revenue per capita'!W258/'Revenue per capita'!$F258,"")</f>
        <v>2.0762719059659873E-2</v>
      </c>
      <c r="X258" s="2">
        <f>IFERROR('Revenue per capita'!X258/'Revenue per capita'!$F258,"")</f>
        <v>8.7762868892821214E-3</v>
      </c>
      <c r="Y258" s="2">
        <f>IFERROR('Revenue per capita'!Y258/'Revenue per capita'!$F258,"")</f>
        <v>1.1120399467657823E-2</v>
      </c>
      <c r="Z258" s="2">
        <f>IFERROR('Revenue per capita'!Z258/'Revenue per capita'!$F258,"")</f>
        <v>2.1042382476738662E-5</v>
      </c>
    </row>
    <row r="259" spans="1:26" x14ac:dyDescent="0.45">
      <c r="A259" s="2" t="s">
        <v>748</v>
      </c>
      <c r="B259" s="2">
        <v>454482</v>
      </c>
      <c r="C259" s="2" t="s">
        <v>526</v>
      </c>
      <c r="D259" s="2">
        <v>45.5234515</v>
      </c>
      <c r="E259" s="2">
        <v>-122.6762071</v>
      </c>
      <c r="F259" s="2">
        <f>IF('Number of Firms per 1000 Capita'!F259=0,"",SUMIFS(allNAICS!$P:$P,allNAICS!$C:$C,'Percent of Revenue'!$A259,allNAICS!$E:$E,'Percent of Revenue'!F$1)/$B259)</f>
        <v>45.673982687983241</v>
      </c>
      <c r="G259" s="2">
        <f>IFERROR('Revenue per capita'!G259/'Revenue per capita'!$F259,"")</f>
        <v>5.1725753124400482E-3</v>
      </c>
      <c r="H259" s="2">
        <f>IFERROR('Revenue per capita'!H259/'Revenue per capita'!$F259,"")</f>
        <v>1.3273704580114198E-3</v>
      </c>
      <c r="I259" s="2">
        <f>IFERROR('Revenue per capita'!I259/'Revenue per capita'!$F259,"")</f>
        <v>0</v>
      </c>
      <c r="J259" s="2">
        <f>IFERROR('Revenue per capita'!J259/'Revenue per capita'!$F259,"")</f>
        <v>5.8685924357828469E-2</v>
      </c>
      <c r="K259" s="2">
        <f>IFERROR('Revenue per capita'!K259/'Revenue per capita'!$F259,"")</f>
        <v>9.0584985091492251E-2</v>
      </c>
      <c r="L259" s="2">
        <f>IFERROR('Revenue per capita'!L259/'Revenue per capita'!$F259,"")</f>
        <v>9.0708116514098242E-2</v>
      </c>
      <c r="M259" s="2">
        <f>IFERROR('Revenue per capita'!M259/'Revenue per capita'!$F259,"")</f>
        <v>0.36173895557847896</v>
      </c>
      <c r="N259" s="2">
        <f>IFERROR('Revenue per capita'!N259/'Revenue per capita'!$F259,"")</f>
        <v>2.2698562613489518E-2</v>
      </c>
      <c r="O259" s="2">
        <f>IFERROR('Revenue per capita'!O259/'Revenue per capita'!$F259,"")</f>
        <v>2.2516847445022987E-2</v>
      </c>
      <c r="P259" s="2">
        <f>IFERROR('Revenue per capita'!P259/'Revenue per capita'!$F259,"")</f>
        <v>3.9413560870491138E-2</v>
      </c>
      <c r="Q259" s="2">
        <f>IFERROR('Revenue per capita'!Q259/'Revenue per capita'!$F259,"")</f>
        <v>3.3991239354977131E-2</v>
      </c>
      <c r="R259" s="2">
        <f>IFERROR('Revenue per capita'!R259/'Revenue per capita'!$F259,"")</f>
        <v>4.6805774035103283E-2</v>
      </c>
      <c r="S259" s="2">
        <f>IFERROR('Revenue per capita'!S259/'Revenue per capita'!$F259,"")</f>
        <v>2.6737832723349876E-2</v>
      </c>
      <c r="T259" s="2">
        <f>IFERROR('Revenue per capita'!T259/'Revenue per capita'!$F259,"")</f>
        <v>6.1374126620586077E-3</v>
      </c>
      <c r="U259" s="2">
        <f>IFERROR('Revenue per capita'!U259/'Revenue per capita'!$F259,"")</f>
        <v>0.12145824971295287</v>
      </c>
      <c r="V259" s="2">
        <f>IFERROR('Revenue per capita'!V259/'Revenue per capita'!$F259,"")</f>
        <v>1.7503767700142003E-2</v>
      </c>
      <c r="W259" s="2">
        <f>IFERROR('Revenue per capita'!W259/'Revenue per capita'!$F259,"")</f>
        <v>3.3860191209957556E-2</v>
      </c>
      <c r="X259" s="2">
        <f>IFERROR('Revenue per capita'!X259/'Revenue per capita'!$F259,"")</f>
        <v>1.7740741591055376E-2</v>
      </c>
      <c r="Y259" s="2">
        <f>IFERROR('Revenue per capita'!Y259/'Revenue per capita'!$F259,"")</f>
        <v>2.9178927690504714E-3</v>
      </c>
      <c r="Z259" s="2" t="str">
        <f>IFERROR('Revenue per capita'!Z259/'Revenue per capita'!$F259,"")</f>
        <v/>
      </c>
    </row>
    <row r="260" spans="1:26" x14ac:dyDescent="0.45">
      <c r="A260" s="2" t="s">
        <v>749</v>
      </c>
      <c r="B260" s="2">
        <v>220972</v>
      </c>
      <c r="C260" s="2" t="s">
        <v>595</v>
      </c>
      <c r="D260" s="2">
        <v>34.540024199999998</v>
      </c>
      <c r="E260" s="2">
        <v>-112.4685025</v>
      </c>
      <c r="F260" s="2">
        <f>IF('Number of Firms per 1000 Capita'!F260=0,"",SUMIFS(allNAICS!$P:$P,allNAICS!$C:$C,'Percent of Revenue'!$A260,allNAICS!$E:$E,'Percent of Revenue'!F$1)/$B260)</f>
        <v>42.94463099397209</v>
      </c>
      <c r="G260" s="2">
        <f>IFERROR('Revenue per capita'!G260/'Revenue per capita'!$F260,"")</f>
        <v>1.4418934751499319E-3</v>
      </c>
      <c r="H260" s="2">
        <f>IFERROR('Revenue per capita'!H260/'Revenue per capita'!$F260,"")</f>
        <v>0.10778282909771195</v>
      </c>
      <c r="I260" s="2">
        <f>IFERROR('Revenue per capita'!I260/'Revenue per capita'!$F260,"")</f>
        <v>7.9302559300281471E-3</v>
      </c>
      <c r="J260" s="2">
        <f>IFERROR('Revenue per capita'!J260/'Revenue per capita'!$F260,"")</f>
        <v>6.7502085383125229E-2</v>
      </c>
      <c r="K260" s="2">
        <f>IFERROR('Revenue per capita'!K260/'Revenue per capita'!$F260,"")</f>
        <v>8.3636148890555095E-2</v>
      </c>
      <c r="L260" s="2">
        <f>IFERROR('Revenue per capita'!L260/'Revenue per capita'!$F260,"")</f>
        <v>0.1357619742119045</v>
      </c>
      <c r="M260" s="2">
        <f>IFERROR('Revenue per capita'!M260/'Revenue per capita'!$F260,"")</f>
        <v>0.25782242764959662</v>
      </c>
      <c r="N260" s="2">
        <f>IFERROR('Revenue per capita'!N260/'Revenue per capita'!$F260,"")</f>
        <v>1.1934086074913502E-2</v>
      </c>
      <c r="O260" s="2">
        <f>IFERROR('Revenue per capita'!O260/'Revenue per capita'!$F260,"")</f>
        <v>1.4320755652152826E-2</v>
      </c>
      <c r="P260" s="2">
        <f>IFERROR('Revenue per capita'!P260/'Revenue per capita'!$F260,"")</f>
        <v>2.2679371949039673E-2</v>
      </c>
      <c r="Q260" s="2">
        <f>IFERROR('Revenue per capita'!Q260/'Revenue per capita'!$F260,"")</f>
        <v>3.7035560659603263E-2</v>
      </c>
      <c r="R260" s="2">
        <f>IFERROR('Revenue per capita'!R260/'Revenue per capita'!$F260,"")</f>
        <v>2.9133988634002874E-2</v>
      </c>
      <c r="S260" s="2">
        <f>IFERROR('Revenue per capita'!S260/'Revenue per capita'!$F260,"")</f>
        <v>1.970868964120865E-2</v>
      </c>
      <c r="T260" s="2">
        <f>IFERROR('Revenue per capita'!T260/'Revenue per capita'!$F260,"")</f>
        <v>1.870760028557358E-2</v>
      </c>
      <c r="U260" s="2">
        <f>IFERROR('Revenue per capita'!U260/'Revenue per capita'!$F260,"")</f>
        <v>0.10664897122856749</v>
      </c>
      <c r="V260" s="2">
        <f>IFERROR('Revenue per capita'!V260/'Revenue per capita'!$F260,"")</f>
        <v>9.4360554569546361E-3</v>
      </c>
      <c r="W260" s="2">
        <f>IFERROR('Revenue per capita'!W260/'Revenue per capita'!$F260,"")</f>
        <v>5.1342818003790085E-2</v>
      </c>
      <c r="X260" s="2">
        <f>IFERROR('Revenue per capita'!X260/'Revenue per capita'!$F260,"")</f>
        <v>1.7174487776122131E-2</v>
      </c>
      <c r="Y260" s="2" t="str">
        <f>IFERROR('Revenue per capita'!Y260/'Revenue per capita'!$F260,"")</f>
        <v/>
      </c>
      <c r="Z260" s="2" t="str">
        <f>IFERROR('Revenue per capita'!Z260/'Revenue per capita'!$F260,"")</f>
        <v/>
      </c>
    </row>
    <row r="261" spans="1:26" x14ac:dyDescent="0.45">
      <c r="A261" s="2" t="s">
        <v>750</v>
      </c>
      <c r="B261" s="2">
        <v>1613154</v>
      </c>
      <c r="C261" s="2" t="s">
        <v>751</v>
      </c>
      <c r="D261" s="2">
        <v>41.823989099999999</v>
      </c>
      <c r="E261" s="2">
        <v>-71.4128343</v>
      </c>
      <c r="F261" s="2">
        <f>IF('Number of Firms per 1000 Capita'!F261=0,"",SUMIFS(allNAICS!$P:$P,allNAICS!$C:$C,'Percent of Revenue'!$A261,allNAICS!$E:$E,'Percent of Revenue'!F$1)/$B261)</f>
        <v>89.435124606826136</v>
      </c>
      <c r="G261" s="2">
        <f>IFERROR('Revenue per capita'!G261/'Revenue per capita'!$F261,"")</f>
        <v>1.957301283788911E-3</v>
      </c>
      <c r="H261" s="2">
        <f>IFERROR('Revenue per capita'!H261/'Revenue per capita'!$F261,"")</f>
        <v>3.67775930441913E-4</v>
      </c>
      <c r="I261" s="2">
        <f>IFERROR('Revenue per capita'!I261/'Revenue per capita'!$F261,"")</f>
        <v>1.3482980292006603E-2</v>
      </c>
      <c r="J261" s="2">
        <f>IFERROR('Revenue per capita'!J261/'Revenue per capita'!$F261,"")</f>
        <v>5.1184442276881507E-2</v>
      </c>
      <c r="K261" s="2">
        <f>IFERROR('Revenue per capita'!K261/'Revenue per capita'!$F261,"")</f>
        <v>0.13421867521537073</v>
      </c>
      <c r="L261" s="2">
        <f>IFERROR('Revenue per capita'!L261/'Revenue per capita'!$F261,"")</f>
        <v>0.28963756035552357</v>
      </c>
      <c r="M261" s="2">
        <f>IFERROR('Revenue per capita'!M261/'Revenue per capita'!$F261,"")</f>
        <v>0.14339685418359469</v>
      </c>
      <c r="N261" s="2">
        <f>IFERROR('Revenue per capita'!N261/'Revenue per capita'!$F261,"")</f>
        <v>1.7289086880707544E-2</v>
      </c>
      <c r="O261" s="2">
        <f>IFERROR('Revenue per capita'!O261/'Revenue per capita'!$F261,"")</f>
        <v>1.8530146965923432E-2</v>
      </c>
      <c r="P261" s="2">
        <f>IFERROR('Revenue per capita'!P261/'Revenue per capita'!$F261,"")</f>
        <v>0.11141500798058519</v>
      </c>
      <c r="Q261" s="2">
        <f>IFERROR('Revenue per capita'!Q261/'Revenue per capita'!$F261,"")</f>
        <v>1.6421548791639116E-2</v>
      </c>
      <c r="R261" s="2">
        <f>IFERROR('Revenue per capita'!R261/'Revenue per capita'!$F261,"")</f>
        <v>3.5098216967393146E-2</v>
      </c>
      <c r="S261" s="2">
        <f>IFERROR('Revenue per capita'!S261/'Revenue per capita'!$F261,"")</f>
        <v>1.7547361790623234E-2</v>
      </c>
      <c r="T261" s="2">
        <f>IFERROR('Revenue per capita'!T261/'Revenue per capita'!$F261,"")</f>
        <v>1.4870519999122771E-2</v>
      </c>
      <c r="U261" s="2">
        <f>IFERROR('Revenue per capita'!U261/'Revenue per capita'!$F261,"")</f>
        <v>8.260214127381113E-2</v>
      </c>
      <c r="V261" s="2">
        <f>IFERROR('Revenue per capita'!V261/'Revenue per capita'!$F261,"")</f>
        <v>7.9433709351991559E-3</v>
      </c>
      <c r="W261" s="2">
        <f>IFERROR('Revenue per capita'!W261/'Revenue per capita'!$F261,"")</f>
        <v>2.3939315779289747E-2</v>
      </c>
      <c r="X261" s="2">
        <f>IFERROR('Revenue per capita'!X261/'Revenue per capita'!$F261,"")</f>
        <v>1.1137178425834178E-2</v>
      </c>
      <c r="Y261" s="2">
        <f>IFERROR('Revenue per capita'!Y261/'Revenue per capita'!$F261,"")</f>
        <v>8.9377452804145219E-3</v>
      </c>
      <c r="Z261" s="2">
        <f>IFERROR('Revenue per capita'!Z261/'Revenue per capita'!$F261,"")</f>
        <v>2.2769391848882103E-5</v>
      </c>
    </row>
    <row r="262" spans="1:26" x14ac:dyDescent="0.45">
      <c r="A262" s="2" t="s">
        <v>752</v>
      </c>
      <c r="B262" s="2">
        <v>587190</v>
      </c>
      <c r="C262" s="2" t="s">
        <v>727</v>
      </c>
      <c r="D262" s="2">
        <v>40.233843800000002</v>
      </c>
      <c r="E262" s="2">
        <v>-111.65853370000001</v>
      </c>
      <c r="F262" s="2">
        <f>IF('Number of Firms per 1000 Capita'!F262=0,"",SUMIFS(allNAICS!$P:$P,allNAICS!$C:$C,'Percent of Revenue'!$A262,allNAICS!$E:$E,'Percent of Revenue'!F$1)/$B262)</f>
        <v>54.419286772594901</v>
      </c>
      <c r="G262" s="2">
        <f>IFERROR('Revenue per capita'!G262/'Revenue per capita'!$F262,"")</f>
        <v>0</v>
      </c>
      <c r="H262" s="2">
        <f>IFERROR('Revenue per capita'!H262/'Revenue per capita'!$F262,"")</f>
        <v>1.4074857701526181E-3</v>
      </c>
      <c r="I262" s="2">
        <f>IFERROR('Revenue per capita'!I262/'Revenue per capita'!$F262,"")</f>
        <v>0</v>
      </c>
      <c r="J262" s="2">
        <f>IFERROR('Revenue per capita'!J262/'Revenue per capita'!$F262,"")</f>
        <v>4.8032663795755062E-2</v>
      </c>
      <c r="K262" s="2">
        <f>IFERROR('Revenue per capita'!K262/'Revenue per capita'!$F262,"")</f>
        <v>0.19406279164862392</v>
      </c>
      <c r="L262" s="2">
        <f>IFERROR('Revenue per capita'!L262/'Revenue per capita'!$F262,"")</f>
        <v>0.13851480497008536</v>
      </c>
      <c r="M262" s="2">
        <f>IFERROR('Revenue per capita'!M262/'Revenue per capita'!$F262,"")</f>
        <v>0.20905389103757888</v>
      </c>
      <c r="N262" s="2">
        <f>IFERROR('Revenue per capita'!N262/'Revenue per capita'!$F262,"")</f>
        <v>9.0378268963786403E-3</v>
      </c>
      <c r="O262" s="2">
        <f>IFERROR('Revenue per capita'!O262/'Revenue per capita'!$F262,"")</f>
        <v>7.0812258331415592E-2</v>
      </c>
      <c r="P262" s="2">
        <f>IFERROR('Revenue per capita'!P262/'Revenue per capita'!$F262,"")</f>
        <v>3.3062534061914457E-2</v>
      </c>
      <c r="Q262" s="2">
        <f>IFERROR('Revenue per capita'!Q262/'Revenue per capita'!$F262,"")</f>
        <v>1.742965617416703E-2</v>
      </c>
      <c r="R262" s="2">
        <f>IFERROR('Revenue per capita'!R262/'Revenue per capita'!$F262,"")</f>
        <v>6.9244571952821812E-2</v>
      </c>
      <c r="S262" s="2">
        <f>IFERROR('Revenue per capita'!S262/'Revenue per capita'!$F262,"")</f>
        <v>6.4014280272160939E-2</v>
      </c>
      <c r="T262" s="2">
        <f>IFERROR('Revenue per capita'!T262/'Revenue per capita'!$F262,"")</f>
        <v>3.3842504477068602E-2</v>
      </c>
      <c r="U262" s="2">
        <f>IFERROR('Revenue per capita'!U262/'Revenue per capita'!$F262,"")</f>
        <v>6.8845644730150937E-2</v>
      </c>
      <c r="V262" s="2">
        <f>IFERROR('Revenue per capita'!V262/'Revenue per capita'!$F262,"")</f>
        <v>5.8384746509142797E-3</v>
      </c>
      <c r="W262" s="2">
        <f>IFERROR('Revenue per capita'!W262/'Revenue per capita'!$F262,"")</f>
        <v>2.02704462087572E-2</v>
      </c>
      <c r="X262" s="2">
        <f>IFERROR('Revenue per capita'!X262/'Revenue per capita'!$F262,"")</f>
        <v>1.2118288124257739E-2</v>
      </c>
      <c r="Y262" s="2">
        <f>IFERROR('Revenue per capita'!Y262/'Revenue per capita'!$F262,"")</f>
        <v>4.4118768977970818E-3</v>
      </c>
      <c r="Z262" s="2" t="str">
        <f>IFERROR('Revenue per capita'!Z262/'Revenue per capita'!$F262,"")</f>
        <v/>
      </c>
    </row>
    <row r="263" spans="1:26" x14ac:dyDescent="0.45">
      <c r="A263" s="2" t="s">
        <v>753</v>
      </c>
      <c r="B263" s="2">
        <v>163368</v>
      </c>
      <c r="C263" s="2" t="s">
        <v>512</v>
      </c>
      <c r="D263" s="2">
        <v>38.254447200000001</v>
      </c>
      <c r="E263" s="2">
        <v>-104.6091409</v>
      </c>
      <c r="F263" s="2">
        <f>IF('Number of Firms per 1000 Capita'!F263=0,"",SUMIFS(allNAICS!$P:$P,allNAICS!$C:$C,'Percent of Revenue'!$A263,allNAICS!$E:$E,'Percent of Revenue'!F$1)/$B263)</f>
        <v>57.214907448215072</v>
      </c>
      <c r="G263" s="2">
        <f>IFERROR('Revenue per capita'!G263/'Revenue per capita'!$F263,"")</f>
        <v>1.9532916778499157E-4</v>
      </c>
      <c r="H263" s="2">
        <f>IFERROR('Revenue per capita'!H263/'Revenue per capita'!$F263,"")</f>
        <v>0</v>
      </c>
      <c r="I263" s="2" t="str">
        <f>IFERROR('Revenue per capita'!I263/'Revenue per capita'!$F263,"")</f>
        <v/>
      </c>
      <c r="J263" s="2">
        <f>IFERROR('Revenue per capita'!J263/'Revenue per capita'!$F263,"")</f>
        <v>6.2840167901282606E-2</v>
      </c>
      <c r="K263" s="2">
        <f>IFERROR('Revenue per capita'!K263/'Revenue per capita'!$F263,"")</f>
        <v>0.25391188941119147</v>
      </c>
      <c r="L263" s="2">
        <f>IFERROR('Revenue per capita'!L263/'Revenue per capita'!$F263,"")</f>
        <v>6.9000056155753955E-2</v>
      </c>
      <c r="M263" s="2">
        <f>IFERROR('Revenue per capita'!M263/'Revenue per capita'!$F263,"")</f>
        <v>0.23777849606047488</v>
      </c>
      <c r="N263" s="2">
        <f>IFERROR('Revenue per capita'!N263/'Revenue per capita'!$F263,"")</f>
        <v>2.580478491240808E-2</v>
      </c>
      <c r="O263" s="2">
        <f>IFERROR('Revenue per capita'!O263/'Revenue per capita'!$F263,"")</f>
        <v>5.9418756994597109E-2</v>
      </c>
      <c r="P263" s="2">
        <f>IFERROR('Revenue per capita'!P263/'Revenue per capita'!$F263,"")</f>
        <v>1.8750163050663543E-2</v>
      </c>
      <c r="Q263" s="2">
        <f>IFERROR('Revenue per capita'!Q263/'Revenue per capita'!$F263,"")</f>
        <v>1.7506224666348599E-2</v>
      </c>
      <c r="R263" s="2">
        <f>IFERROR('Revenue per capita'!R263/'Revenue per capita'!$F263,"")</f>
        <v>6.2100636417139095E-2</v>
      </c>
      <c r="S263" s="2">
        <f>IFERROR('Revenue per capita'!S263/'Revenue per capita'!$F263,"")</f>
        <v>1.9636937574699313E-2</v>
      </c>
      <c r="T263" s="2">
        <f>IFERROR('Revenue per capita'!T263/'Revenue per capita'!$F263,"")</f>
        <v>6.1141235258561875E-3</v>
      </c>
      <c r="U263" s="2">
        <f>IFERROR('Revenue per capita'!U263/'Revenue per capita'!$F263,"")</f>
        <v>0.12292848277322758</v>
      </c>
      <c r="V263" s="2">
        <f>IFERROR('Revenue per capita'!V263/'Revenue per capita'!$F263,"")</f>
        <v>9.1037541669117036E-3</v>
      </c>
      <c r="W263" s="2">
        <f>IFERROR('Revenue per capita'!W263/'Revenue per capita'!$F263,"")</f>
        <v>2.4547691932186842E-2</v>
      </c>
      <c r="X263" s="2">
        <f>IFERROR('Revenue per capita'!X263/'Revenue per capita'!$F263,"")</f>
        <v>1.0362505289474069E-2</v>
      </c>
      <c r="Y263" s="2" t="str">
        <f>IFERROR('Revenue per capita'!Y263/'Revenue per capita'!$F263,"")</f>
        <v/>
      </c>
      <c r="Z263" s="2" t="str">
        <f>IFERROR('Revenue per capita'!Z263/'Revenue per capita'!$F263,"")</f>
        <v/>
      </c>
    </row>
    <row r="264" spans="1:26" x14ac:dyDescent="0.45">
      <c r="A264" s="2" t="s">
        <v>754</v>
      </c>
      <c r="B264" s="2">
        <v>173236</v>
      </c>
      <c r="C264" s="2" t="s">
        <v>526</v>
      </c>
      <c r="D264" s="2">
        <v>26.9297836</v>
      </c>
      <c r="E264" s="2">
        <v>-82.045366400000006</v>
      </c>
      <c r="F264" s="2">
        <f>IF('Number of Firms per 1000 Capita'!F264=0,"",SUMIFS(allNAICS!$P:$P,allNAICS!$C:$C,'Percent of Revenue'!$A264,allNAICS!$E:$E,'Percent of Revenue'!F$1)/$B264)</f>
        <v>31.089582996605785</v>
      </c>
      <c r="G264" s="2">
        <f>IFERROR('Revenue per capita'!G264/'Revenue per capita'!$F264,"")</f>
        <v>9.1387736650380799E-4</v>
      </c>
      <c r="H264" s="2" t="str">
        <f>IFERROR('Revenue per capita'!H264/'Revenue per capita'!$F264,"")</f>
        <v/>
      </c>
      <c r="I264" s="2" t="str">
        <f>IFERROR('Revenue per capita'!I264/'Revenue per capita'!$F264,"")</f>
        <v/>
      </c>
      <c r="J264" s="2">
        <f>IFERROR('Revenue per capita'!J264/'Revenue per capita'!$F264,"")</f>
        <v>2.9767362357998525E-2</v>
      </c>
      <c r="K264" s="2">
        <f>IFERROR('Revenue per capita'!K264/'Revenue per capita'!$F264,"")</f>
        <v>1.2316727854217443E-2</v>
      </c>
      <c r="L264" s="2">
        <f>IFERROR('Revenue per capita'!L264/'Revenue per capita'!$F264,"")</f>
        <v>7.5228450599268151E-2</v>
      </c>
      <c r="M264" s="2">
        <f>IFERROR('Revenue per capita'!M264/'Revenue per capita'!$F264,"")</f>
        <v>0.39435232783832386</v>
      </c>
      <c r="N264" s="2">
        <f>IFERROR('Revenue per capita'!N264/'Revenue per capita'!$F264,"")</f>
        <v>9.6742428274870923E-3</v>
      </c>
      <c r="O264" s="2">
        <f>IFERROR('Revenue per capita'!O264/'Revenue per capita'!$F264,"")</f>
        <v>1.8489148549678869E-2</v>
      </c>
      <c r="P264" s="2">
        <f>IFERROR('Revenue per capita'!P264/'Revenue per capita'!$F264,"")</f>
        <v>6.0588232648137723E-2</v>
      </c>
      <c r="Q264" s="2">
        <f>IFERROR('Revenue per capita'!Q264/'Revenue per capita'!$F264,"")</f>
        <v>2.250244962616493E-2</v>
      </c>
      <c r="R264" s="2">
        <f>IFERROR('Revenue per capita'!R264/'Revenue per capita'!$F264,"")</f>
        <v>3.113611674839584E-2</v>
      </c>
      <c r="S264" s="2">
        <f>IFERROR('Revenue per capita'!S264/'Revenue per capita'!$F264,"")</f>
        <v>5.085757532366178E-2</v>
      </c>
      <c r="T264" s="2">
        <f>IFERROR('Revenue per capita'!T264/'Revenue per capita'!$F264,"")</f>
        <v>2.4629332389718094E-3</v>
      </c>
      <c r="U264" s="2">
        <f>IFERROR('Revenue per capita'!U264/'Revenue per capita'!$F264,"")</f>
        <v>0.21641182058015845</v>
      </c>
      <c r="V264" s="2">
        <f>IFERROR('Revenue per capita'!V264/'Revenue per capita'!$F264,"")</f>
        <v>5.4797031510401628E-3</v>
      </c>
      <c r="W264" s="2">
        <f>IFERROR('Revenue per capita'!W264/'Revenue per capita'!$F264,"")</f>
        <v>4.4806042836033608E-2</v>
      </c>
      <c r="X264" s="2">
        <f>IFERROR('Revenue per capita'!X264/'Revenue per capita'!$F264,"")</f>
        <v>2.5012988453957899E-2</v>
      </c>
      <c r="Y264" s="2" t="str">
        <f>IFERROR('Revenue per capita'!Y264/'Revenue per capita'!$F264,"")</f>
        <v/>
      </c>
      <c r="Z264" s="2" t="str">
        <f>IFERROR('Revenue per capita'!Z264/'Revenue per capita'!$F264,"")</f>
        <v/>
      </c>
    </row>
    <row r="265" spans="1:26" x14ac:dyDescent="0.45">
      <c r="A265" s="2" t="s">
        <v>755</v>
      </c>
      <c r="B265" s="2">
        <v>195101</v>
      </c>
      <c r="C265" s="2" t="s">
        <v>468</v>
      </c>
      <c r="D265" s="2">
        <v>42.726130900000001</v>
      </c>
      <c r="E265" s="2">
        <v>-87.782852300000002</v>
      </c>
      <c r="F265" s="2">
        <f>IF('Number of Firms per 1000 Capita'!F265=0,"",SUMIFS(allNAICS!$P:$P,allNAICS!$C:$C,'Percent of Revenue'!$A265,allNAICS!$E:$E,'Percent of Revenue'!F$1)/$B265)</f>
        <v>108.89387547987965</v>
      </c>
      <c r="G265" s="2">
        <f>IFERROR('Revenue per capita'!G265/'Revenue per capita'!$F265,"")</f>
        <v>0</v>
      </c>
      <c r="H265" s="2" t="str">
        <f>IFERROR('Revenue per capita'!H265/'Revenue per capita'!$F265,"")</f>
        <v/>
      </c>
      <c r="I265" s="2" t="str">
        <f>IFERROR('Revenue per capita'!I265/'Revenue per capita'!$F265,"")</f>
        <v/>
      </c>
      <c r="J265" s="2">
        <f>IFERROR('Revenue per capita'!J265/'Revenue per capita'!$F265,"")</f>
        <v>0</v>
      </c>
      <c r="K265" s="2">
        <f>IFERROR('Revenue per capita'!K265/'Revenue per capita'!$F265,"")</f>
        <v>0.38672041212563368</v>
      </c>
      <c r="L265" s="2">
        <f>IFERROR('Revenue per capita'!L265/'Revenue per capita'!$F265,"")</f>
        <v>0.33312127868848784</v>
      </c>
      <c r="M265" s="2">
        <f>IFERROR('Revenue per capita'!M265/'Revenue per capita'!$F265,"")</f>
        <v>0.10690345546326831</v>
      </c>
      <c r="N265" s="2">
        <f>IFERROR('Revenue per capita'!N265/'Revenue per capita'!$F265,"")</f>
        <v>1.2123755675897902E-2</v>
      </c>
      <c r="O265" s="2">
        <f>IFERROR('Revenue per capita'!O265/'Revenue per capita'!$F265,"")</f>
        <v>4.7970006294277218E-3</v>
      </c>
      <c r="P265" s="2">
        <f>IFERROR('Revenue per capita'!P265/'Revenue per capita'!$F265,"")</f>
        <v>5.5095491441997796E-2</v>
      </c>
      <c r="Q265" s="2">
        <f>IFERROR('Revenue per capita'!Q265/'Revenue per capita'!$F265,"")</f>
        <v>8.9551836643961217E-3</v>
      </c>
      <c r="R265" s="2">
        <f>IFERROR('Revenue per capita'!R265/'Revenue per capita'!$F265,"")</f>
        <v>1.5921398184835376E-2</v>
      </c>
      <c r="S265" s="2">
        <f>IFERROR('Revenue per capita'!S265/'Revenue per capita'!$F265,"")</f>
        <v>1.115629250640119E-2</v>
      </c>
      <c r="T265" s="2">
        <f>IFERROR('Revenue per capita'!T265/'Revenue per capita'!$F265,"")</f>
        <v>2.149107313905209E-3</v>
      </c>
      <c r="U265" s="2">
        <f>IFERROR('Revenue per capita'!U265/'Revenue per capita'!$F265,"")</f>
        <v>4.2345982343567519E-2</v>
      </c>
      <c r="V265" s="2">
        <f>IFERROR('Revenue per capita'!V265/'Revenue per capita'!$F265,"")</f>
        <v>1.4471122005178926E-3</v>
      </c>
      <c r="W265" s="2">
        <f>IFERROR('Revenue per capita'!W265/'Revenue per capita'!$F265,"")</f>
        <v>1.2800336892333569E-2</v>
      </c>
      <c r="X265" s="2">
        <f>IFERROR('Revenue per capita'!X265/'Revenue per capita'!$F265,"")</f>
        <v>6.4631928693300094E-3</v>
      </c>
      <c r="Y265" s="2" t="str">
        <f>IFERROR('Revenue per capita'!Y265/'Revenue per capita'!$F265,"")</f>
        <v/>
      </c>
      <c r="Z265" s="2" t="str">
        <f>IFERROR('Revenue per capita'!Z265/'Revenue per capita'!$F265,"")</f>
        <v/>
      </c>
    </row>
    <row r="266" spans="1:26" x14ac:dyDescent="0.45">
      <c r="A266" s="2" t="s">
        <v>756</v>
      </c>
      <c r="B266" s="2">
        <v>1273985</v>
      </c>
      <c r="C266" s="2" t="s">
        <v>470</v>
      </c>
      <c r="D266" s="2">
        <v>35.779589700000002</v>
      </c>
      <c r="E266" s="2">
        <v>-78.638178699999997</v>
      </c>
      <c r="F266" s="2">
        <f>IF('Number of Firms per 1000 Capita'!F266=0,"",SUMIFS(allNAICS!$P:$P,allNAICS!$C:$C,'Percent of Revenue'!$A266,allNAICS!$E:$E,'Percent of Revenue'!F$1)/$B266)</f>
        <v>95.950777285446847</v>
      </c>
      <c r="G266" s="2">
        <f>IFERROR('Revenue per capita'!G266/'Revenue per capita'!$F266,"")</f>
        <v>5.7691720143202539E-4</v>
      </c>
      <c r="H266" s="2">
        <f>IFERROR('Revenue per capita'!H266/'Revenue per capita'!$F266,"")</f>
        <v>5.6045000912549766E-4</v>
      </c>
      <c r="I266" s="2">
        <f>IFERROR('Revenue per capita'!I266/'Revenue per capita'!$F266,"")</f>
        <v>0</v>
      </c>
      <c r="J266" s="2">
        <f>IFERROR('Revenue per capita'!J266/'Revenue per capita'!$F266,"")</f>
        <v>7.4749820767206307E-2</v>
      </c>
      <c r="K266" s="2">
        <f>IFERROR('Revenue per capita'!K266/'Revenue per capita'!$F266,"")</f>
        <v>0.15926664858417014</v>
      </c>
      <c r="L266" s="2">
        <f>IFERROR('Revenue per capita'!L266/'Revenue per capita'!$F266,"")</f>
        <v>0.23638499479964006</v>
      </c>
      <c r="M266" s="2">
        <f>IFERROR('Revenue per capita'!M266/'Revenue per capita'!$F266,"")</f>
        <v>0.15299316237965901</v>
      </c>
      <c r="N266" s="2">
        <f>IFERROR('Revenue per capita'!N266/'Revenue per capita'!$F266,"")</f>
        <v>1.2241832422551375E-2</v>
      </c>
      <c r="O266" s="2">
        <f>IFERROR('Revenue per capita'!O266/'Revenue per capita'!$F266,"")</f>
        <v>5.3625300365614505E-2</v>
      </c>
      <c r="P266" s="2">
        <f>IFERROR('Revenue per capita'!P266/'Revenue per capita'!$F266,"")</f>
        <v>7.6680757568298452E-2</v>
      </c>
      <c r="Q266" s="2">
        <f>IFERROR('Revenue per capita'!Q266/'Revenue per capita'!$F266,"")</f>
        <v>2.3267157439261464E-2</v>
      </c>
      <c r="R266" s="2">
        <f>IFERROR('Revenue per capita'!R266/'Revenue per capita'!$F266,"")</f>
        <v>8.1119462694535405E-2</v>
      </c>
      <c r="S266" s="2">
        <f>IFERROR('Revenue per capita'!S266/'Revenue per capita'!$F266,"")</f>
        <v>2.8760731027502588E-2</v>
      </c>
      <c r="T266" s="2">
        <f>IFERROR('Revenue per capita'!T266/'Revenue per capita'!$F266,"")</f>
        <v>6.170382046229766E-3</v>
      </c>
      <c r="U266" s="2">
        <f>IFERROR('Revenue per capita'!U266/'Revenue per capita'!$F266,"")</f>
        <v>4.5454480028183052E-2</v>
      </c>
      <c r="V266" s="2">
        <f>IFERROR('Revenue per capita'!V266/'Revenue per capita'!$F266,"")</f>
        <v>5.726830253457162E-3</v>
      </c>
      <c r="W266" s="2">
        <f>IFERROR('Revenue per capita'!W266/'Revenue per capita'!$F266,"")</f>
        <v>2.2646793238773038E-2</v>
      </c>
      <c r="X266" s="2">
        <f>IFERROR('Revenue per capita'!X266/'Revenue per capita'!$F266,"")</f>
        <v>1.0439000439028026E-2</v>
      </c>
      <c r="Y266" s="2">
        <f>IFERROR('Revenue per capita'!Y266/'Revenue per capita'!$F266,"")</f>
        <v>9.3352787353319679E-3</v>
      </c>
      <c r="Z266" s="2">
        <f>IFERROR('Revenue per capita'!Z266/'Revenue per capita'!$F266,"")</f>
        <v>0</v>
      </c>
    </row>
    <row r="267" spans="1:26" x14ac:dyDescent="0.45">
      <c r="A267" s="2" t="s">
        <v>757</v>
      </c>
      <c r="B267" s="2">
        <v>143711</v>
      </c>
      <c r="C267" s="2" t="s">
        <v>758</v>
      </c>
      <c r="D267" s="2">
        <v>44.080543400000003</v>
      </c>
      <c r="E267" s="2">
        <v>-103.23101490000001</v>
      </c>
      <c r="F267" s="2">
        <f>IF('Number of Firms per 1000 Capita'!F267=0,"",SUMIFS(allNAICS!$P:$P,allNAICS!$C:$C,'Percent of Revenue'!$A267,allNAICS!$E:$E,'Percent of Revenue'!F$1)/$B267)</f>
        <v>70.675424984865458</v>
      </c>
      <c r="G267" s="2">
        <f>IFERROR('Revenue per capita'!G267/'Revenue per capita'!$F267,"")</f>
        <v>1.3510736735389279E-3</v>
      </c>
      <c r="H267" s="2" t="str">
        <f>IFERROR('Revenue per capita'!H267/'Revenue per capita'!$F267,"")</f>
        <v/>
      </c>
      <c r="I267" s="2">
        <f>IFERROR('Revenue per capita'!I267/'Revenue per capita'!$F267,"")</f>
        <v>3.6470448143510165E-2</v>
      </c>
      <c r="J267" s="2">
        <f>IFERROR('Revenue per capita'!J267/'Revenue per capita'!$F267,"")</f>
        <v>0.10407229932498951</v>
      </c>
      <c r="K267" s="2">
        <f>IFERROR('Revenue per capita'!K267/'Revenue per capita'!$F267,"")</f>
        <v>5.9685695611761562E-2</v>
      </c>
      <c r="L267" s="2">
        <f>IFERROR('Revenue per capita'!L267/'Revenue per capita'!$F267,"")</f>
        <v>0.19761816159234419</v>
      </c>
      <c r="M267" s="2">
        <f>IFERROR('Revenue per capita'!M267/'Revenue per capita'!$F267,"")</f>
        <v>0.25698317086980282</v>
      </c>
      <c r="N267" s="2">
        <f>IFERROR('Revenue per capita'!N267/'Revenue per capita'!$F267,"")</f>
        <v>2.7395094402846588E-2</v>
      </c>
      <c r="O267" s="2">
        <f>IFERROR('Revenue per capita'!O267/'Revenue per capita'!$F267,"")</f>
        <v>2.4828610583999707E-2</v>
      </c>
      <c r="P267" s="2">
        <f>IFERROR('Revenue per capita'!P267/'Revenue per capita'!$F267,"")</f>
        <v>5.0448856587859657E-2</v>
      </c>
      <c r="Q267" s="2">
        <f>IFERROR('Revenue per capita'!Q267/'Revenue per capita'!$F267,"")</f>
        <v>2.5623622694899373E-2</v>
      </c>
      <c r="R267" s="2">
        <f>IFERROR('Revenue per capita'!R267/'Revenue per capita'!$F267,"")</f>
        <v>2.7284855371853628E-2</v>
      </c>
      <c r="S267" s="2">
        <f>IFERROR('Revenue per capita'!S267/'Revenue per capita'!$F267,"")</f>
        <v>1.2400798527842156E-2</v>
      </c>
      <c r="T267" s="2">
        <f>IFERROR('Revenue per capita'!T267/'Revenue per capita'!$F267,"")</f>
        <v>5.1755735334559063E-3</v>
      </c>
      <c r="U267" s="2">
        <f>IFERROR('Revenue per capita'!U267/'Revenue per capita'!$F267,"")</f>
        <v>0.10212653077074263</v>
      </c>
      <c r="V267" s="2">
        <f>IFERROR('Revenue per capita'!V267/'Revenue per capita'!$F267,"")</f>
        <v>1.1870260776883251E-2</v>
      </c>
      <c r="W267" s="2">
        <f>IFERROR('Revenue per capita'!W267/'Revenue per capita'!$F267,"")</f>
        <v>4.2350459016455302E-2</v>
      </c>
      <c r="X267" s="2">
        <f>IFERROR('Revenue per capita'!X267/'Revenue per capita'!$F267,"")</f>
        <v>1.4314488517214518E-2</v>
      </c>
      <c r="Y267" s="2" t="str">
        <f>IFERROR('Revenue per capita'!Y267/'Revenue per capita'!$F267,"")</f>
        <v/>
      </c>
      <c r="Z267" s="2" t="str">
        <f>IFERROR('Revenue per capita'!Z267/'Revenue per capita'!$F267,"")</f>
        <v/>
      </c>
    </row>
    <row r="268" spans="1:26" x14ac:dyDescent="0.45">
      <c r="A268" s="2" t="s">
        <v>759</v>
      </c>
      <c r="B268" s="2">
        <v>415500</v>
      </c>
      <c r="C268" s="2" t="s">
        <v>459</v>
      </c>
      <c r="D268" s="2">
        <v>40.335648300000003</v>
      </c>
      <c r="E268" s="2">
        <v>-75.926874699999999</v>
      </c>
      <c r="F268" s="2">
        <f>IF('Number of Firms per 1000 Capita'!F268=0,"",SUMIFS(allNAICS!$P:$P,allNAICS!$C:$C,'Percent of Revenue'!$A268,allNAICS!$E:$E,'Percent of Revenue'!F$1)/$B268)</f>
        <v>86.413612515042118</v>
      </c>
      <c r="G268" s="2">
        <f>IFERROR('Revenue per capita'!G268/'Revenue per capita'!$F268,"")</f>
        <v>0</v>
      </c>
      <c r="H268" s="2" t="str">
        <f>IFERROR('Revenue per capita'!H268/'Revenue per capita'!$F268,"")</f>
        <v/>
      </c>
      <c r="I268" s="2">
        <f>IFERROR('Revenue per capita'!I268/'Revenue per capita'!$F268,"")</f>
        <v>0</v>
      </c>
      <c r="J268" s="2">
        <f>IFERROR('Revenue per capita'!J268/'Revenue per capita'!$F268,"")</f>
        <v>5.4832747902586305E-2</v>
      </c>
      <c r="K268" s="2">
        <f>IFERROR('Revenue per capita'!K268/'Revenue per capita'!$F268,"")</f>
        <v>0.31100537787376564</v>
      </c>
      <c r="L268" s="2">
        <f>IFERROR('Revenue per capita'!L268/'Revenue per capita'!$F268,"")</f>
        <v>0.15087731091637641</v>
      </c>
      <c r="M268" s="2">
        <f>IFERROR('Revenue per capita'!M268/'Revenue per capita'!$F268,"")</f>
        <v>0.22396860769176044</v>
      </c>
      <c r="N268" s="2">
        <f>IFERROR('Revenue per capita'!N268/'Revenue per capita'!$F268,"")</f>
        <v>2.0746239254032763E-2</v>
      </c>
      <c r="O268" s="2">
        <f>IFERROR('Revenue per capita'!O268/'Revenue per capita'!$F268,"")</f>
        <v>8.9116863534629796E-3</v>
      </c>
      <c r="P268" s="2">
        <f>IFERROR('Revenue per capita'!P268/'Revenue per capita'!$F268,"")</f>
        <v>5.3204969801134691E-2</v>
      </c>
      <c r="Q268" s="2">
        <f>IFERROR('Revenue per capita'!Q268/'Revenue per capita'!$F268,"")</f>
        <v>9.5383214722259656E-3</v>
      </c>
      <c r="R268" s="2">
        <f>IFERROR('Revenue per capita'!R268/'Revenue per capita'!$F268,"")</f>
        <v>3.2116238842520711E-2</v>
      </c>
      <c r="S268" s="2">
        <f>IFERROR('Revenue per capita'!S268/'Revenue per capita'!$F268,"")</f>
        <v>1.4482179077805267E-2</v>
      </c>
      <c r="T268" s="2">
        <f>IFERROR('Revenue per capita'!T268/'Revenue per capita'!$F268,"")</f>
        <v>5.0642662048529007E-3</v>
      </c>
      <c r="U268" s="2">
        <f>IFERROR('Revenue per capita'!U268/'Revenue per capita'!$F268,"")</f>
        <v>7.5250241520452038E-2</v>
      </c>
      <c r="V268" s="2">
        <f>IFERROR('Revenue per capita'!V268/'Revenue per capita'!$F268,"")</f>
        <v>3.239838124674346E-3</v>
      </c>
      <c r="W268" s="2">
        <f>IFERROR('Revenue per capita'!W268/'Revenue per capita'!$F268,"")</f>
        <v>1.5094082123246724E-2</v>
      </c>
      <c r="X268" s="2">
        <f>IFERROR('Revenue per capita'!X268/'Revenue per capita'!$F268,"")</f>
        <v>1.0718105344010296E-2</v>
      </c>
      <c r="Y268" s="2">
        <f>IFERROR('Revenue per capita'!Y268/'Revenue per capita'!$F268,"")</f>
        <v>1.0949787497092371E-2</v>
      </c>
      <c r="Z268" s="2" t="str">
        <f>IFERROR('Revenue per capita'!Z268/'Revenue per capita'!$F268,"")</f>
        <v/>
      </c>
    </row>
    <row r="269" spans="1:26" x14ac:dyDescent="0.45">
      <c r="A269" s="2" t="s">
        <v>760</v>
      </c>
      <c r="B269" s="2">
        <v>178919</v>
      </c>
      <c r="C269" s="2" t="s">
        <v>480</v>
      </c>
      <c r="D269" s="2">
        <v>40.586539600000002</v>
      </c>
      <c r="E269" s="2">
        <v>-122.3916754</v>
      </c>
      <c r="F269" s="2">
        <f>IF('Number of Firms per 1000 Capita'!F269=0,"",SUMIFS(allNAICS!$P:$P,allNAICS!$C:$C,'Percent of Revenue'!$A269,allNAICS!$E:$E,'Percent of Revenue'!F$1)/$B269)</f>
        <v>50.18460308854845</v>
      </c>
      <c r="G269" s="2">
        <f>IFERROR('Revenue per capita'!G269/'Revenue per capita'!$F269,"")</f>
        <v>1.3468179260827658E-2</v>
      </c>
      <c r="H269" s="2" t="str">
        <f>IFERROR('Revenue per capita'!H269/'Revenue per capita'!$F269,"")</f>
        <v/>
      </c>
      <c r="I269" s="2" t="str">
        <f>IFERROR('Revenue per capita'!I269/'Revenue per capita'!$F269,"")</f>
        <v/>
      </c>
      <c r="J269" s="2">
        <f>IFERROR('Revenue per capita'!J269/'Revenue per capita'!$F269,"")</f>
        <v>4.7894559749201891E-2</v>
      </c>
      <c r="K269" s="2">
        <f>IFERROR('Revenue per capita'!K269/'Revenue per capita'!$F269,"")</f>
        <v>7.7291573770880459E-2</v>
      </c>
      <c r="L269" s="2">
        <f>IFERROR('Revenue per capita'!L269/'Revenue per capita'!$F269,"")</f>
        <v>0.13500356537446917</v>
      </c>
      <c r="M269" s="2">
        <f>IFERROR('Revenue per capita'!M269/'Revenue per capita'!$F269,"")</f>
        <v>0.30149321712583399</v>
      </c>
      <c r="N269" s="2">
        <f>IFERROR('Revenue per capita'!N269/'Revenue per capita'!$F269,"")</f>
        <v>2.3770834872097888E-2</v>
      </c>
      <c r="O269" s="2">
        <f>IFERROR('Revenue per capita'!O269/'Revenue per capita'!$F269,"")</f>
        <v>2.0674498636312655E-2</v>
      </c>
      <c r="P269" s="2">
        <f>IFERROR('Revenue per capita'!P269/'Revenue per capita'!$F269,"")</f>
        <v>7.5315344149822328E-2</v>
      </c>
      <c r="Q269" s="2">
        <f>IFERROR('Revenue per capita'!Q269/'Revenue per capita'!$F269,"")</f>
        <v>2.1681876499440571E-2</v>
      </c>
      <c r="R269" s="2">
        <f>IFERROR('Revenue per capita'!R269/'Revenue per capita'!$F269,"")</f>
        <v>3.5477071724209615E-2</v>
      </c>
      <c r="S269" s="2">
        <f>IFERROR('Revenue per capita'!S269/'Revenue per capita'!$F269,"")</f>
        <v>2.7479713384014538E-2</v>
      </c>
      <c r="T269" s="2">
        <f>IFERROR('Revenue per capita'!T269/'Revenue per capita'!$F269,"")</f>
        <v>8.7912468688990837E-3</v>
      </c>
      <c r="U269" s="2">
        <f>IFERROR('Revenue per capita'!U269/'Revenue per capita'!$F269,"")</f>
        <v>0.14186816503580421</v>
      </c>
      <c r="V269" s="2">
        <f>IFERROR('Revenue per capita'!V269/'Revenue per capita'!$F269,"")</f>
        <v>4.1123767734546467E-3</v>
      </c>
      <c r="W269" s="2">
        <f>IFERROR('Revenue per capita'!W269/'Revenue per capita'!$F269,"")</f>
        <v>3.972531570889401E-2</v>
      </c>
      <c r="X269" s="2">
        <f>IFERROR('Revenue per capita'!X269/'Revenue per capita'!$F269,"")</f>
        <v>2.5952461065837238E-2</v>
      </c>
      <c r="Y269" s="2" t="str">
        <f>IFERROR('Revenue per capita'!Y269/'Revenue per capita'!$F269,"")</f>
        <v/>
      </c>
      <c r="Z269" s="2" t="str">
        <f>IFERROR('Revenue per capita'!Z269/'Revenue per capita'!$F269,"")</f>
        <v/>
      </c>
    </row>
    <row r="270" spans="1:26" x14ac:dyDescent="0.45">
      <c r="A270" s="2" t="s">
        <v>761</v>
      </c>
      <c r="B270" s="2">
        <v>449442</v>
      </c>
      <c r="C270" s="2" t="s">
        <v>529</v>
      </c>
      <c r="D270" s="2">
        <v>39.529632900000003</v>
      </c>
      <c r="E270" s="2">
        <v>-119.8138027</v>
      </c>
      <c r="F270" s="2">
        <f>IF('Number of Firms per 1000 Capita'!F270=0,"",SUMIFS(allNAICS!$P:$P,allNAICS!$C:$C,'Percent of Revenue'!$A270,allNAICS!$E:$E,'Percent of Revenue'!F$1)/$B270)</f>
        <v>101.77090481085435</v>
      </c>
      <c r="G270" s="2">
        <f>IFERROR('Revenue per capita'!G270/'Revenue per capita'!$F270,"")</f>
        <v>3.8567951296149608E-4</v>
      </c>
      <c r="H270" s="2">
        <f>IFERROR('Revenue per capita'!H270/'Revenue per capita'!$F270,"")</f>
        <v>6.8006904657613781E-3</v>
      </c>
      <c r="I270" s="2" t="str">
        <f>IFERROR('Revenue per capita'!I270/'Revenue per capita'!$F270,"")</f>
        <v/>
      </c>
      <c r="J270" s="2">
        <f>IFERROR('Revenue per capita'!J270/'Revenue per capita'!$F270,"")</f>
        <v>4.9169480479618069E-2</v>
      </c>
      <c r="K270" s="2">
        <f>IFERROR('Revenue per capita'!K270/'Revenue per capita'!$F270,"")</f>
        <v>0.14303590132413346</v>
      </c>
      <c r="L270" s="2">
        <f>IFERROR('Revenue per capita'!L270/'Revenue per capita'!$F270,"")</f>
        <v>0.24287419335398094</v>
      </c>
      <c r="M270" s="2">
        <f>IFERROR('Revenue per capita'!M270/'Revenue per capita'!$F270,"")</f>
        <v>0.1471367454175167</v>
      </c>
      <c r="N270" s="2">
        <f>IFERROR('Revenue per capita'!N270/'Revenue per capita'!$F270,"")</f>
        <v>2.8231816663182023E-2</v>
      </c>
      <c r="O270" s="2">
        <f>IFERROR('Revenue per capita'!O270/'Revenue per capita'!$F270,"")</f>
        <v>9.0223104027638404E-2</v>
      </c>
      <c r="P270" s="2">
        <f>IFERROR('Revenue per capita'!P270/'Revenue per capita'!$F270,"")</f>
        <v>7.0638112960351218E-2</v>
      </c>
      <c r="Q270" s="2">
        <f>IFERROR('Revenue per capita'!Q270/'Revenue per capita'!$F270,"")</f>
        <v>2.3120323007433816E-2</v>
      </c>
      <c r="R270" s="2">
        <f>IFERROR('Revenue per capita'!R270/'Revenue per capita'!$F270,"")</f>
        <v>4.0785782447620558E-2</v>
      </c>
      <c r="S270" s="2">
        <f>IFERROR('Revenue per capita'!S270/'Revenue per capita'!$F270,"")</f>
        <v>2.5436913971337443E-2</v>
      </c>
      <c r="T270" s="2">
        <f>IFERROR('Revenue per capita'!T270/'Revenue per capita'!$F270,"")</f>
        <v>2.9383288739911217E-3</v>
      </c>
      <c r="U270" s="2">
        <f>IFERROR('Revenue per capita'!U270/'Revenue per capita'!$F270,"")</f>
        <v>6.2276882785682143E-2</v>
      </c>
      <c r="V270" s="2">
        <f>IFERROR('Revenue per capita'!V270/'Revenue per capita'!$F270,"")</f>
        <v>6.4771398529847981E-3</v>
      </c>
      <c r="W270" s="2">
        <f>IFERROR('Revenue per capita'!W270/'Revenue per capita'!$F270,"")</f>
        <v>4.1670490803721955E-2</v>
      </c>
      <c r="X270" s="2">
        <f>IFERROR('Revenue per capita'!X270/'Revenue per capita'!$F270,"")</f>
        <v>8.5485820279362357E-3</v>
      </c>
      <c r="Y270" s="2">
        <f>IFERROR('Revenue per capita'!Y270/'Revenue per capita'!$F270,"")</f>
        <v>1.0249832024148572E-2</v>
      </c>
      <c r="Z270" s="2" t="str">
        <f>IFERROR('Revenue per capita'!Z270/'Revenue per capita'!$F270,"")</f>
        <v/>
      </c>
    </row>
    <row r="271" spans="1:26" x14ac:dyDescent="0.45">
      <c r="A271" s="2" t="s">
        <v>762</v>
      </c>
      <c r="B271" s="2">
        <v>1270158</v>
      </c>
      <c r="C271" s="2" t="s">
        <v>502</v>
      </c>
      <c r="D271" s="2">
        <v>37.540724599999997</v>
      </c>
      <c r="E271" s="2">
        <v>-77.436048099999994</v>
      </c>
      <c r="F271" s="2">
        <f>IF('Number of Firms per 1000 Capita'!F271=0,"",SUMIFS(allNAICS!$P:$P,allNAICS!$C:$C,'Percent of Revenue'!$A271,allNAICS!$E:$E,'Percent of Revenue'!F$1)/$B271)</f>
        <v>123.65413121832087</v>
      </c>
      <c r="G271" s="2">
        <f>IFERROR('Revenue per capita'!G271/'Revenue per capita'!$F271,"")</f>
        <v>2.4605576575064732E-3</v>
      </c>
      <c r="H271" s="2">
        <f>IFERROR('Revenue per capita'!H271/'Revenue per capita'!$F271,"")</f>
        <v>1.6042873876991348E-3</v>
      </c>
      <c r="I271" s="2">
        <f>IFERROR('Revenue per capita'!I271/'Revenue per capita'!$F271,"")</f>
        <v>2.8854065473831673E-2</v>
      </c>
      <c r="J271" s="2">
        <f>IFERROR('Revenue per capita'!J271/'Revenue per capita'!$F271,"")</f>
        <v>4.2741841384140174E-2</v>
      </c>
      <c r="K271" s="2">
        <f>IFERROR('Revenue per capita'!K271/'Revenue per capita'!$F271,"")</f>
        <v>0.17254941139378274</v>
      </c>
      <c r="L271" s="2">
        <f>IFERROR('Revenue per capita'!L271/'Revenue per capita'!$F271,"")</f>
        <v>0.19497073977985596</v>
      </c>
      <c r="M271" s="2">
        <f>IFERROR('Revenue per capita'!M271/'Revenue per capita'!$F271,"")</f>
        <v>0.11217379950893529</v>
      </c>
      <c r="N271" s="2">
        <f>IFERROR('Revenue per capita'!N271/'Revenue per capita'!$F271,"")</f>
        <v>1.5644054518301968E-2</v>
      </c>
      <c r="O271" s="2">
        <f>IFERROR('Revenue per capita'!O271/'Revenue per capita'!$F271,"")</f>
        <v>1.7448057223325437E-2</v>
      </c>
      <c r="P271" s="2">
        <f>IFERROR('Revenue per capita'!P271/'Revenue per capita'!$F271,"")</f>
        <v>0.24606694700673606</v>
      </c>
      <c r="Q271" s="2">
        <f>IFERROR('Revenue per capita'!Q271/'Revenue per capita'!$F271,"")</f>
        <v>1.5632083697432537E-2</v>
      </c>
      <c r="R271" s="2">
        <f>IFERROR('Revenue per capita'!R271/'Revenue per capita'!$F271,"")</f>
        <v>3.8660300864296449E-2</v>
      </c>
      <c r="S271" s="2">
        <f>IFERROR('Revenue per capita'!S271/'Revenue per capita'!$F271,"")</f>
        <v>1.5142693617441666E-2</v>
      </c>
      <c r="T271" s="2">
        <f>IFERROR('Revenue per capita'!T271/'Revenue per capita'!$F271,"")</f>
        <v>4.5088988248824591E-3</v>
      </c>
      <c r="U271" s="2">
        <f>IFERROR('Revenue per capita'!U271/'Revenue per capita'!$F271,"")</f>
        <v>5.1522062811852218E-2</v>
      </c>
      <c r="V271" s="2">
        <f>IFERROR('Revenue per capita'!V271/'Revenue per capita'!$F271,"")</f>
        <v>4.5220667278388351E-3</v>
      </c>
      <c r="W271" s="2">
        <f>IFERROR('Revenue per capita'!W271/'Revenue per capita'!$F271,"")</f>
        <v>1.4810407826446275E-2</v>
      </c>
      <c r="X271" s="2">
        <f>IFERROR('Revenue per capita'!X271/'Revenue per capita'!$F271,"")</f>
        <v>1.2411824636770753E-2</v>
      </c>
      <c r="Y271" s="2">
        <f>IFERROR('Revenue per capita'!Y271/'Revenue per capita'!$F271,"")</f>
        <v>8.2758996589239343E-3</v>
      </c>
      <c r="Z271" s="2">
        <f>IFERROR('Revenue per capita'!Z271/'Revenue per capita'!$F271,"")</f>
        <v>0</v>
      </c>
    </row>
    <row r="272" spans="1:26" x14ac:dyDescent="0.45">
      <c r="A272" s="2" t="s">
        <v>763</v>
      </c>
      <c r="B272" s="2">
        <v>4476222</v>
      </c>
      <c r="C272" s="2" t="s">
        <v>480</v>
      </c>
      <c r="D272" s="2">
        <v>33.953348699999999</v>
      </c>
      <c r="E272" s="2">
        <v>-117.3961564</v>
      </c>
      <c r="F272" s="2">
        <f>IF('Number of Firms per 1000 Capita'!F272=0,"",SUMIFS(allNAICS!$P:$P,allNAICS!$C:$C,'Percent of Revenue'!$A272,allNAICS!$E:$E,'Percent of Revenue'!F$1)/$B272)</f>
        <v>53.573684236393994</v>
      </c>
      <c r="G272" s="2">
        <f>IFERROR('Revenue per capita'!G272/'Revenue per capita'!$F272,"")</f>
        <v>5.6737647685943028E-4</v>
      </c>
      <c r="H272" s="2">
        <f>IFERROR('Revenue per capita'!H272/'Revenue per capita'!$F272,"")</f>
        <v>2.006328794666255E-3</v>
      </c>
      <c r="I272" s="2">
        <f>IFERROR('Revenue per capita'!I272/'Revenue per capita'!$F272,"")</f>
        <v>1.2380879922745221E-2</v>
      </c>
      <c r="J272" s="2">
        <f>IFERROR('Revenue per capita'!J272/'Revenue per capita'!$F272,"")</f>
        <v>6.6212173872893521E-2</v>
      </c>
      <c r="K272" s="2">
        <f>IFERROR('Revenue per capita'!K272/'Revenue per capita'!$F272,"")</f>
        <v>0.1392721237250783</v>
      </c>
      <c r="L272" s="2">
        <f>IFERROR('Revenue per capita'!L272/'Revenue per capita'!$F272,"")</f>
        <v>0.26397116877610921</v>
      </c>
      <c r="M272" s="2">
        <f>IFERROR('Revenue per capita'!M272/'Revenue per capita'!$F272,"")</f>
        <v>0.2221122628682845</v>
      </c>
      <c r="N272" s="2">
        <f>IFERROR('Revenue per capita'!N272/'Revenue per capita'!$F272,"")</f>
        <v>4.797509963940786E-2</v>
      </c>
      <c r="O272" s="2">
        <f>IFERROR('Revenue per capita'!O272/'Revenue per capita'!$F272,"")</f>
        <v>1.8885369259145062E-2</v>
      </c>
      <c r="P272" s="2">
        <f>IFERROR('Revenue per capita'!P272/'Revenue per capita'!$F272,"")</f>
        <v>2.5191219488402611E-2</v>
      </c>
      <c r="Q272" s="2">
        <f>IFERROR('Revenue per capita'!Q272/'Revenue per capita'!$F272,"")</f>
        <v>2.1595419199451165E-2</v>
      </c>
      <c r="R272" s="2">
        <f>IFERROR('Revenue per capita'!R272/'Revenue per capita'!$F272,"")</f>
        <v>2.421034689186366E-2</v>
      </c>
      <c r="S272" s="2">
        <f>IFERROR('Revenue per capita'!S272/'Revenue per capita'!$F272,"")</f>
        <v>2.6168468181678974E-2</v>
      </c>
      <c r="T272" s="2">
        <f>IFERROR('Revenue per capita'!T272/'Revenue per capita'!$F272,"")</f>
        <v>6.1935592705100245E-3</v>
      </c>
      <c r="U272" s="2">
        <f>IFERROR('Revenue per capita'!U272/'Revenue per capita'!$F272,"")</f>
        <v>7.3374040929205825E-2</v>
      </c>
      <c r="V272" s="2">
        <f>IFERROR('Revenue per capita'!V272/'Revenue per capita'!$F272,"")</f>
        <v>6.0169346459030323E-3</v>
      </c>
      <c r="W272" s="2">
        <f>IFERROR('Revenue per capita'!W272/'Revenue per capita'!$F272,"")</f>
        <v>2.68173011630586E-2</v>
      </c>
      <c r="X272" s="2">
        <f>IFERROR('Revenue per capita'!X272/'Revenue per capita'!$F272,"")</f>
        <v>1.4743848338722675E-2</v>
      </c>
      <c r="Y272" s="2">
        <f>IFERROR('Revenue per capita'!Y272/'Revenue per capita'!$F272,"")</f>
        <v>2.3060785560140846E-3</v>
      </c>
      <c r="Z272" s="2">
        <f>IFERROR('Revenue per capita'!Z272/'Revenue per capita'!$F272,"")</f>
        <v>0</v>
      </c>
    </row>
    <row r="273" spans="1:26" x14ac:dyDescent="0.45">
      <c r="A273" s="2" t="s">
        <v>764</v>
      </c>
      <c r="B273" s="2">
        <v>313069</v>
      </c>
      <c r="C273" s="2" t="s">
        <v>502</v>
      </c>
      <c r="D273" s="2">
        <v>37.270970400000003</v>
      </c>
      <c r="E273" s="2">
        <v>-79.9414266</v>
      </c>
      <c r="F273" s="2">
        <f>IF('Number of Firms per 1000 Capita'!F273=0,"",SUMIFS(allNAICS!$P:$P,allNAICS!$C:$C,'Percent of Revenue'!$A273,allNAICS!$E:$E,'Percent of Revenue'!F$1)/$B273)</f>
        <v>86.541522795294327</v>
      </c>
      <c r="G273" s="2">
        <f>IFERROR('Revenue per capita'!G273/'Revenue per capita'!$F273,"")</f>
        <v>1.2671854272964024E-3</v>
      </c>
      <c r="H273" s="2">
        <f>IFERROR('Revenue per capita'!H273/'Revenue per capita'!$F273,"")</f>
        <v>0</v>
      </c>
      <c r="I273" s="2">
        <f>IFERROR('Revenue per capita'!I273/'Revenue per capita'!$F273,"")</f>
        <v>0</v>
      </c>
      <c r="J273" s="2">
        <f>IFERROR('Revenue per capita'!J273/'Revenue per capita'!$F273,"")</f>
        <v>6.1947545199608399E-2</v>
      </c>
      <c r="K273" s="2">
        <f>IFERROR('Revenue per capita'!K273/'Revenue per capita'!$F273,"")</f>
        <v>0.18110905756029547</v>
      </c>
      <c r="L273" s="2">
        <f>IFERROR('Revenue per capita'!L273/'Revenue per capita'!$F273,"")</f>
        <v>0.21199529272253118</v>
      </c>
      <c r="M273" s="2">
        <f>IFERROR('Revenue per capita'!M273/'Revenue per capita'!$F273,"")</f>
        <v>0.16676554357114606</v>
      </c>
      <c r="N273" s="2">
        <f>IFERROR('Revenue per capita'!N273/'Revenue per capita'!$F273,"")</f>
        <v>2.8723369221372384E-2</v>
      </c>
      <c r="O273" s="2">
        <f>IFERROR('Revenue per capita'!O273/'Revenue per capita'!$F273,"")</f>
        <v>2.1828049197950641E-2</v>
      </c>
      <c r="P273" s="2">
        <f>IFERROR('Revenue per capita'!P273/'Revenue per capita'!$F273,"")</f>
        <v>0.10761346419827453</v>
      </c>
      <c r="Q273" s="2">
        <f>IFERROR('Revenue per capita'!Q273/'Revenue per capita'!$F273,"")</f>
        <v>2.0660184013322327E-2</v>
      </c>
      <c r="R273" s="2">
        <f>IFERROR('Revenue per capita'!R273/'Revenue per capita'!$F273,"")</f>
        <v>2.9234844118733661E-2</v>
      </c>
      <c r="S273" s="2">
        <f>IFERROR('Revenue per capita'!S273/'Revenue per capita'!$F273,"")</f>
        <v>2.3388924320560184E-2</v>
      </c>
      <c r="T273" s="2">
        <f>IFERROR('Revenue per capita'!T273/'Revenue per capita'!$F273,"")</f>
        <v>6.4540174438716055E-3</v>
      </c>
      <c r="U273" s="2">
        <f>IFERROR('Revenue per capita'!U273/'Revenue per capita'!$F273,"")</f>
        <v>9.5506772452903163E-2</v>
      </c>
      <c r="V273" s="2">
        <f>IFERROR('Revenue per capita'!V273/'Revenue per capita'!$F273,"")</f>
        <v>1.8671156596027406E-3</v>
      </c>
      <c r="W273" s="2">
        <f>IFERROR('Revenue per capita'!W273/'Revenue per capita'!$F273,"")</f>
        <v>2.3654852303381043E-2</v>
      </c>
      <c r="X273" s="2">
        <f>IFERROR('Revenue per capita'!X273/'Revenue per capita'!$F273,"")</f>
        <v>1.1088312704932298E-2</v>
      </c>
      <c r="Y273" s="2">
        <f>IFERROR('Revenue per capita'!Y273/'Revenue per capita'!$F273,"")</f>
        <v>6.8954698842179233E-3</v>
      </c>
      <c r="Z273" s="2" t="str">
        <f>IFERROR('Revenue per capita'!Z273/'Revenue per capita'!$F273,"")</f>
        <v/>
      </c>
    </row>
    <row r="274" spans="1:26" x14ac:dyDescent="0.45">
      <c r="A274" s="2" t="s">
        <v>765</v>
      </c>
      <c r="B274" s="2">
        <v>214485</v>
      </c>
      <c r="C274" s="2" t="s">
        <v>589</v>
      </c>
      <c r="D274" s="2">
        <v>44.023400000000002</v>
      </c>
      <c r="E274" s="2">
        <v>-92.462950000000006</v>
      </c>
      <c r="F274" s="2">
        <f>IF('Number of Firms per 1000 Capita'!F274=0,"",SUMIFS(allNAICS!$P:$P,allNAICS!$C:$C,'Percent of Revenue'!$A274,allNAICS!$E:$E,'Percent of Revenue'!F$1)/$B274)</f>
        <v>83.754738093572982</v>
      </c>
      <c r="G274" s="2">
        <f>IFERROR('Revenue per capita'!G274/'Revenue per capita'!$F274,"")</f>
        <v>7.6924863866164835E-4</v>
      </c>
      <c r="H274" s="2" t="str">
        <f>IFERROR('Revenue per capita'!H274/'Revenue per capita'!$F274,"")</f>
        <v/>
      </c>
      <c r="I274" s="2" t="str">
        <f>IFERROR('Revenue per capita'!I274/'Revenue per capita'!$F274,"")</f>
        <v/>
      </c>
      <c r="J274" s="2">
        <f>IFERROR('Revenue per capita'!J274/'Revenue per capita'!$F274,"")</f>
        <v>7.235425379893691E-2</v>
      </c>
      <c r="K274" s="2">
        <f>IFERROR('Revenue per capita'!K274/'Revenue per capita'!$F274,"")</f>
        <v>0.29047534525128377</v>
      </c>
      <c r="L274" s="2">
        <f>IFERROR('Revenue per capita'!L274/'Revenue per capita'!$F274,"")</f>
        <v>0.10377842436588157</v>
      </c>
      <c r="M274" s="2">
        <f>IFERROR('Revenue per capita'!M274/'Revenue per capita'!$F274,"")</f>
        <v>0.16379261737821932</v>
      </c>
      <c r="N274" s="2">
        <f>IFERROR('Revenue per capita'!N274/'Revenue per capita'!$F274,"")</f>
        <v>2.731980084224353E-2</v>
      </c>
      <c r="O274" s="2">
        <f>IFERROR('Revenue per capita'!O274/'Revenue per capita'!$F274,"")</f>
        <v>2.2653055839230361E-2</v>
      </c>
      <c r="P274" s="2">
        <f>IFERROR('Revenue per capita'!P274/'Revenue per capita'!$F274,"")</f>
        <v>3.1461271322221297E-2</v>
      </c>
      <c r="Q274" s="2">
        <f>IFERROR('Revenue per capita'!Q274/'Revenue per capita'!$F274,"")</f>
        <v>1.6381336673679348E-2</v>
      </c>
      <c r="R274" s="2">
        <f>IFERROR('Revenue per capita'!R274/'Revenue per capita'!$F274,"")</f>
        <v>6.9004585608244892E-2</v>
      </c>
      <c r="S274" s="2">
        <f>IFERROR('Revenue per capita'!S274/'Revenue per capita'!$F274,"")</f>
        <v>7.2644180977709779E-3</v>
      </c>
      <c r="T274" s="2">
        <f>IFERROR('Revenue per capita'!T274/'Revenue per capita'!$F274,"")</f>
        <v>3.8665414788699357E-3</v>
      </c>
      <c r="U274" s="2">
        <f>IFERROR('Revenue per capita'!U274/'Revenue per capita'!$F274,"")</f>
        <v>0.15299460606891674</v>
      </c>
      <c r="V274" s="2">
        <f>IFERROR('Revenue per capita'!V274/'Revenue per capita'!$F274,"")</f>
        <v>3.8958048405547119E-3</v>
      </c>
      <c r="W274" s="2">
        <f>IFERROR('Revenue per capita'!W274/'Revenue per capita'!$F274,"")</f>
        <v>2.4554892428107985E-2</v>
      </c>
      <c r="X274" s="2">
        <f>IFERROR('Revenue per capita'!X274/'Revenue per capita'!$F274,"")</f>
        <v>9.4337973671770412E-3</v>
      </c>
      <c r="Y274" s="2" t="str">
        <f>IFERROR('Revenue per capita'!Y274/'Revenue per capita'!$F274,"")</f>
        <v/>
      </c>
      <c r="Z274" s="2" t="str">
        <f>IFERROR('Revenue per capita'!Z274/'Revenue per capita'!$F274,"")</f>
        <v/>
      </c>
    </row>
    <row r="275" spans="1:26" x14ac:dyDescent="0.45">
      <c r="A275" s="2" t="s">
        <v>766</v>
      </c>
      <c r="B275" s="2">
        <v>1080653</v>
      </c>
      <c r="C275" s="2" t="s">
        <v>451</v>
      </c>
      <c r="D275" s="2">
        <v>43.161029999999997</v>
      </c>
      <c r="E275" s="2">
        <v>-77.610921899999994</v>
      </c>
      <c r="F275" s="2">
        <f>IF('Number of Firms per 1000 Capita'!F275=0,"",SUMIFS(allNAICS!$P:$P,allNAICS!$C:$C,'Percent of Revenue'!$A275,allNAICS!$E:$E,'Percent of Revenue'!F$1)/$B275)</f>
        <v>88.272069757822351</v>
      </c>
      <c r="G275" s="2">
        <f>IFERROR('Revenue per capita'!G275/'Revenue per capita'!$F275,"")</f>
        <v>4.661527619092507E-4</v>
      </c>
      <c r="H275" s="2">
        <f>IFERROR('Revenue per capita'!H275/'Revenue per capita'!$F275,"")</f>
        <v>2.0877232259201022E-3</v>
      </c>
      <c r="I275" s="2">
        <f>IFERROR('Revenue per capita'!I275/'Revenue per capita'!$F275,"")</f>
        <v>1.0842771737801814E-2</v>
      </c>
      <c r="J275" s="2">
        <f>IFERROR('Revenue per capita'!J275/'Revenue per capita'!$F275,"")</f>
        <v>5.3146394338211105E-2</v>
      </c>
      <c r="K275" s="2">
        <f>IFERROR('Revenue per capita'!K275/'Revenue per capita'!$F275,"")</f>
        <v>0.22911225317448702</v>
      </c>
      <c r="L275" s="2">
        <f>IFERROR('Revenue per capita'!L275/'Revenue per capita'!$F275,"")</f>
        <v>0.15421101147444244</v>
      </c>
      <c r="M275" s="2">
        <f>IFERROR('Revenue per capita'!M275/'Revenue per capita'!$F275,"")</f>
        <v>0.18409485560324071</v>
      </c>
      <c r="N275" s="2">
        <f>IFERROR('Revenue per capita'!N275/'Revenue per capita'!$F275,"")</f>
        <v>1.2410427531281725E-2</v>
      </c>
      <c r="O275" s="2">
        <f>IFERROR('Revenue per capita'!O275/'Revenue per capita'!$F275,"")</f>
        <v>3.5707079320169026E-2</v>
      </c>
      <c r="P275" s="2">
        <f>IFERROR('Revenue per capita'!P275/'Revenue per capita'!$F275,"")</f>
        <v>9.2669600793261656E-2</v>
      </c>
      <c r="Q275" s="2">
        <f>IFERROR('Revenue per capita'!Q275/'Revenue per capita'!$F275,"")</f>
        <v>1.855465576400139E-2</v>
      </c>
      <c r="R275" s="2">
        <f>IFERROR('Revenue per capita'!R275/'Revenue per capita'!$F275,"")</f>
        <v>4.0925249966779001E-2</v>
      </c>
      <c r="S275" s="2">
        <f>IFERROR('Revenue per capita'!S275/'Revenue per capita'!$F275,"")</f>
        <v>2.1812263393429409E-2</v>
      </c>
      <c r="T275" s="2">
        <f>IFERROR('Revenue per capita'!T275/'Revenue per capita'!$F275,"")</f>
        <v>3.1181087920266588E-2</v>
      </c>
      <c r="U275" s="2">
        <f>IFERROR('Revenue per capita'!U275/'Revenue per capita'!$F275,"")</f>
        <v>7.1854826944914879E-2</v>
      </c>
      <c r="V275" s="2">
        <f>IFERROR('Revenue per capita'!V275/'Revenue per capita'!$F275,"")</f>
        <v>4.9997339384915277E-3</v>
      </c>
      <c r="W275" s="2">
        <f>IFERROR('Revenue per capita'!W275/'Revenue per capita'!$F275,"")</f>
        <v>2.0124942819838537E-2</v>
      </c>
      <c r="X275" s="2">
        <f>IFERROR('Revenue per capita'!X275/'Revenue per capita'!$F275,"")</f>
        <v>8.965465635524918E-3</v>
      </c>
      <c r="Y275" s="2">
        <f>IFERROR('Revenue per capita'!Y275/'Revenue per capita'!$F275,"")</f>
        <v>6.8335036560289728E-3</v>
      </c>
      <c r="Z275" s="2" t="str">
        <f>IFERROR('Revenue per capita'!Z275/'Revenue per capita'!$F275,"")</f>
        <v/>
      </c>
    </row>
    <row r="276" spans="1:26" x14ac:dyDescent="0.45">
      <c r="A276" s="2" t="s">
        <v>767</v>
      </c>
      <c r="B276" s="2">
        <v>341150</v>
      </c>
      <c r="C276" s="2" t="s">
        <v>504</v>
      </c>
      <c r="D276" s="2">
        <v>42.271131099999998</v>
      </c>
      <c r="E276" s="2">
        <v>-89.093995199999995</v>
      </c>
      <c r="F276" s="2">
        <f>IF('Number of Firms per 1000 Capita'!F276=0,"",SUMIFS(allNAICS!$P:$P,allNAICS!$C:$C,'Percent of Revenue'!$A276,allNAICS!$E:$E,'Percent of Revenue'!F$1)/$B276)</f>
        <v>96.299733255166345</v>
      </c>
      <c r="G276" s="2">
        <f>IFERROR('Revenue per capita'!G276/'Revenue per capita'!$F276,"")</f>
        <v>1.9113643541117574E-4</v>
      </c>
      <c r="H276" s="2" t="str">
        <f>IFERROR('Revenue per capita'!H276/'Revenue per capita'!$F276,"")</f>
        <v/>
      </c>
      <c r="I276" s="2">
        <f>IFERROR('Revenue per capita'!I276/'Revenue per capita'!$F276,"")</f>
        <v>4.3587026871071879E-3</v>
      </c>
      <c r="J276" s="2">
        <f>IFERROR('Revenue per capita'!J276/'Revenue per capita'!$F276,"")</f>
        <v>4.3405637632366927E-2</v>
      </c>
      <c r="K276" s="2">
        <f>IFERROR('Revenue per capita'!K276/'Revenue per capita'!$F276,"")</f>
        <v>0.43618287958508134</v>
      </c>
      <c r="L276" s="2">
        <f>IFERROR('Revenue per capita'!L276/'Revenue per capita'!$F276,"")</f>
        <v>0.12488760263798131</v>
      </c>
      <c r="M276" s="2">
        <f>IFERROR('Revenue per capita'!M276/'Revenue per capita'!$F276,"")</f>
        <v>0.13941619530847926</v>
      </c>
      <c r="N276" s="2">
        <f>IFERROR('Revenue per capita'!N276/'Revenue per capita'!$F276,"")</f>
        <v>2.8987401504577279E-2</v>
      </c>
      <c r="O276" s="2">
        <f>IFERROR('Revenue per capita'!O276/'Revenue per capita'!$F276,"")</f>
        <v>1.5219577537000357E-2</v>
      </c>
      <c r="P276" s="2">
        <f>IFERROR('Revenue per capita'!P276/'Revenue per capita'!$F276,"")</f>
        <v>3.9733381273295794E-2</v>
      </c>
      <c r="Q276" s="2">
        <f>IFERROR('Revenue per capita'!Q276/'Revenue per capita'!$F276,"")</f>
        <v>9.6174371500756372E-3</v>
      </c>
      <c r="R276" s="2">
        <f>IFERROR('Revenue per capita'!R276/'Revenue per capita'!$F276,"")</f>
        <v>2.178879213713136E-2</v>
      </c>
      <c r="S276" s="2">
        <f>IFERROR('Revenue per capita'!S276/'Revenue per capita'!$F276,"")</f>
        <v>2.4609113044088519E-2</v>
      </c>
      <c r="T276" s="2">
        <f>IFERROR('Revenue per capita'!T276/'Revenue per capita'!$F276,"")</f>
        <v>2.954527621606026E-3</v>
      </c>
      <c r="U276" s="2">
        <f>IFERROR('Revenue per capita'!U276/'Revenue per capita'!$F276,"")</f>
        <v>8.0283181650707247E-2</v>
      </c>
      <c r="V276" s="2">
        <f>IFERROR('Revenue per capita'!V276/'Revenue per capita'!$F276,"")</f>
        <v>2.4474906329439651E-3</v>
      </c>
      <c r="W276" s="2">
        <f>IFERROR('Revenue per capita'!W276/'Revenue per capita'!$F276,"")</f>
        <v>1.5875655255298573E-2</v>
      </c>
      <c r="X276" s="2">
        <f>IFERROR('Revenue per capita'!X276/'Revenue per capita'!$F276,"")</f>
        <v>8.8617552654356602E-3</v>
      </c>
      <c r="Y276" s="2">
        <f>IFERROR('Revenue per capita'!Y276/'Revenue per capita'!$F276,"")</f>
        <v>1.1795326414123296E-3</v>
      </c>
      <c r="Z276" s="2" t="str">
        <f>IFERROR('Revenue per capita'!Z276/'Revenue per capita'!$F276,"")</f>
        <v/>
      </c>
    </row>
    <row r="277" spans="1:26" x14ac:dyDescent="0.45">
      <c r="A277" s="2" t="s">
        <v>768</v>
      </c>
      <c r="B277" s="2">
        <v>148157</v>
      </c>
      <c r="C277" s="2" t="s">
        <v>470</v>
      </c>
      <c r="D277" s="2">
        <v>35.938210300000001</v>
      </c>
      <c r="E277" s="2">
        <v>-77.7905339</v>
      </c>
      <c r="F277" s="2">
        <f>IF('Number of Firms per 1000 Capita'!F277=0,"",SUMIFS(allNAICS!$P:$P,allNAICS!$C:$C,'Percent of Revenue'!$A277,allNAICS!$E:$E,'Percent of Revenue'!F$1)/$B277)</f>
        <v>73.264712433432109</v>
      </c>
      <c r="G277" s="2">
        <f>IFERROR('Revenue per capita'!G277/'Revenue per capita'!$F277,"")</f>
        <v>3.0841173720047121E-4</v>
      </c>
      <c r="H277" s="2" t="str">
        <f>IFERROR('Revenue per capita'!H277/'Revenue per capita'!$F277,"")</f>
        <v/>
      </c>
      <c r="I277" s="2" t="str">
        <f>IFERROR('Revenue per capita'!I277/'Revenue per capita'!$F277,"")</f>
        <v/>
      </c>
      <c r="J277" s="2">
        <f>IFERROR('Revenue per capita'!J277/'Revenue per capita'!$F277,"")</f>
        <v>4.4836948562928677E-2</v>
      </c>
      <c r="K277" s="2">
        <f>IFERROR('Revenue per capita'!K277/'Revenue per capita'!$F277,"")</f>
        <v>0.38544428630762528</v>
      </c>
      <c r="L277" s="2">
        <f>IFERROR('Revenue per capita'!L277/'Revenue per capita'!$F277,"")</f>
        <v>0.22444099326617323</v>
      </c>
      <c r="M277" s="2">
        <f>IFERROR('Revenue per capita'!M277/'Revenue per capita'!$F277,"")</f>
        <v>0.13480893674379499</v>
      </c>
      <c r="N277" s="2">
        <f>IFERROR('Revenue per capita'!N277/'Revenue per capita'!$F277,"")</f>
        <v>3.63166210495613E-2</v>
      </c>
      <c r="O277" s="2">
        <f>IFERROR('Revenue per capita'!O277/'Revenue per capita'!$F277,"")</f>
        <v>1.9901250597042165E-2</v>
      </c>
      <c r="P277" s="2">
        <f>IFERROR('Revenue per capita'!P277/'Revenue per capita'!$F277,"")</f>
        <v>3.8231897918597331E-2</v>
      </c>
      <c r="Q277" s="2">
        <f>IFERROR('Revenue per capita'!Q277/'Revenue per capita'!$F277,"")</f>
        <v>1.1712114704991665E-2</v>
      </c>
      <c r="R277" s="2">
        <f>IFERROR('Revenue per capita'!R277/'Revenue per capita'!$F277,"")</f>
        <v>1.0605477232528596E-2</v>
      </c>
      <c r="S277" s="2">
        <f>IFERROR('Revenue per capita'!S277/'Revenue per capita'!$F277,"")</f>
        <v>1.4158953196450092E-2</v>
      </c>
      <c r="T277" s="2">
        <f>IFERROR('Revenue per capita'!T277/'Revenue per capita'!$F277,"")</f>
        <v>3.3637055823640179E-3</v>
      </c>
      <c r="U277" s="2">
        <f>IFERROR('Revenue per capita'!U277/'Revenue per capita'!$F277,"")</f>
        <v>4.8688794519215664E-2</v>
      </c>
      <c r="V277" s="2">
        <f>IFERROR('Revenue per capita'!V277/'Revenue per capita'!$F277,"")</f>
        <v>1.0007342561014988E-3</v>
      </c>
      <c r="W277" s="2">
        <f>IFERROR('Revenue per capita'!W277/'Revenue per capita'!$F277,"")</f>
        <v>1.8400474639805865E-2</v>
      </c>
      <c r="X277" s="2">
        <f>IFERROR('Revenue per capita'!X277/'Revenue per capita'!$F277,"")</f>
        <v>7.7803996856190012E-3</v>
      </c>
      <c r="Y277" s="2" t="str">
        <f>IFERROR('Revenue per capita'!Y277/'Revenue per capita'!$F277,"")</f>
        <v/>
      </c>
      <c r="Z277" s="2" t="str">
        <f>IFERROR('Revenue per capita'!Z277/'Revenue per capita'!$F277,"")</f>
        <v/>
      </c>
    </row>
    <row r="278" spans="1:26" x14ac:dyDescent="0.45">
      <c r="A278" s="2" t="s">
        <v>769</v>
      </c>
      <c r="B278" s="2">
        <v>96471</v>
      </c>
      <c r="C278" s="2" t="s">
        <v>449</v>
      </c>
      <c r="D278" s="2">
        <v>34.257038000000001</v>
      </c>
      <c r="E278" s="2">
        <v>-85.164672600000003</v>
      </c>
      <c r="F278" s="2">
        <f>IF('Number of Firms per 1000 Capita'!F278=0,"",SUMIFS(allNAICS!$P:$P,allNAICS!$C:$C,'Percent of Revenue'!$A278,allNAICS!$E:$E,'Percent of Revenue'!F$1)/$B278)</f>
        <v>80.160535290398144</v>
      </c>
      <c r="G278" s="2">
        <f>IFERROR('Revenue per capita'!G278/'Revenue per capita'!$F278,"")</f>
        <v>0</v>
      </c>
      <c r="H278" s="2" t="str">
        <f>IFERROR('Revenue per capita'!H278/'Revenue per capita'!$F278,"")</f>
        <v/>
      </c>
      <c r="I278" s="2" t="str">
        <f>IFERROR('Revenue per capita'!I278/'Revenue per capita'!$F278,"")</f>
        <v/>
      </c>
      <c r="J278" s="2">
        <f>IFERROR('Revenue per capita'!J278/'Revenue per capita'!$F278,"")</f>
        <v>1.052700987062994E-2</v>
      </c>
      <c r="K278" s="2">
        <f>IFERROR('Revenue per capita'!K278/'Revenue per capita'!$F278,"")</f>
        <v>0.49347686683075714</v>
      </c>
      <c r="L278" s="2">
        <f>IFERROR('Revenue per capita'!L278/'Revenue per capita'!$F278,"")</f>
        <v>0.10003295523142842</v>
      </c>
      <c r="M278" s="2">
        <f>IFERROR('Revenue per capita'!M278/'Revenue per capita'!$F278,"")</f>
        <v>0.12740132809991361</v>
      </c>
      <c r="N278" s="2">
        <f>IFERROR('Revenue per capita'!N278/'Revenue per capita'!$F278,"")</f>
        <v>1.0089831955566701E-2</v>
      </c>
      <c r="O278" s="2">
        <f>IFERROR('Revenue per capita'!O278/'Revenue per capita'!$F278,"")</f>
        <v>1.4873040618037969E-2</v>
      </c>
      <c r="P278" s="2">
        <f>IFERROR('Revenue per capita'!P278/'Revenue per capita'!$F278,"")</f>
        <v>2.1696095002616388E-2</v>
      </c>
      <c r="Q278" s="2">
        <f>IFERROR('Revenue per capita'!Q278/'Revenue per capita'!$F278,"")</f>
        <v>0</v>
      </c>
      <c r="R278" s="2">
        <f>IFERROR('Revenue per capita'!R278/'Revenue per capita'!$F278,"")</f>
        <v>1.197941054139628E-2</v>
      </c>
      <c r="S278" s="2">
        <f>IFERROR('Revenue per capita'!S278/'Revenue per capita'!$F278,"")</f>
        <v>2.5219811666097429E-2</v>
      </c>
      <c r="T278" s="2">
        <f>IFERROR('Revenue per capita'!T278/'Revenue per capita'!$F278,"")</f>
        <v>1.6172040748959744E-2</v>
      </c>
      <c r="U278" s="2">
        <f>IFERROR('Revenue per capita'!U278/'Revenue per capita'!$F278,"")</f>
        <v>0.13923060773997001</v>
      </c>
      <c r="V278" s="2">
        <f>IFERROR('Revenue per capita'!V278/'Revenue per capita'!$F278,"")</f>
        <v>1.8545662068419637E-3</v>
      </c>
      <c r="W278" s="2">
        <f>IFERROR('Revenue per capita'!W278/'Revenue per capita'!$F278,"")</f>
        <v>1.9230515100212377E-2</v>
      </c>
      <c r="X278" s="2">
        <f>IFERROR('Revenue per capita'!X278/'Revenue per capita'!$F278,"")</f>
        <v>8.2159203875720489E-3</v>
      </c>
      <c r="Y278" s="2" t="str">
        <f>IFERROR('Revenue per capita'!Y278/'Revenue per capita'!$F278,"")</f>
        <v/>
      </c>
      <c r="Z278" s="2" t="str">
        <f>IFERROR('Revenue per capita'!Z278/'Revenue per capita'!$F278,"")</f>
        <v/>
      </c>
    </row>
    <row r="279" spans="1:26" x14ac:dyDescent="0.45">
      <c r="A279" s="2" t="s">
        <v>770</v>
      </c>
      <c r="B279" s="2">
        <v>2268005</v>
      </c>
      <c r="C279" s="2" t="s">
        <v>480</v>
      </c>
      <c r="D279" s="2">
        <v>38.5815719</v>
      </c>
      <c r="E279" s="2">
        <v>-121.49439959999999</v>
      </c>
      <c r="F279" s="2">
        <f>IF('Number of Firms per 1000 Capita'!F279=0,"",SUMIFS(allNAICS!$P:$P,allNAICS!$C:$C,'Percent of Revenue'!$A279,allNAICS!$E:$E,'Percent of Revenue'!F$1)/$B279)</f>
        <v>72.106505938038055</v>
      </c>
      <c r="G279" s="2">
        <f>IFERROR('Revenue per capita'!G279/'Revenue per capita'!$F279,"")</f>
        <v>4.3797182521286484E-4</v>
      </c>
      <c r="H279" s="2">
        <f>IFERROR('Revenue per capita'!H279/'Revenue per capita'!$F279,"")</f>
        <v>5.2847071544882157E-4</v>
      </c>
      <c r="I279" s="2">
        <f>IFERROR('Revenue per capita'!I279/'Revenue per capita'!$F279,"")</f>
        <v>1.0376602754454796E-2</v>
      </c>
      <c r="J279" s="2">
        <f>IFERROR('Revenue per capita'!J279/'Revenue per capita'!$F279,"")</f>
        <v>6.2429968458018209E-2</v>
      </c>
      <c r="K279" s="2">
        <f>IFERROR('Revenue per capita'!K279/'Revenue per capita'!$F279,"")</f>
        <v>6.6778660266291645E-2</v>
      </c>
      <c r="L279" s="2">
        <f>IFERROR('Revenue per capita'!L279/'Revenue per capita'!$F279,"")</f>
        <v>0.25964738195852155</v>
      </c>
      <c r="M279" s="2">
        <f>IFERROR('Revenue per capita'!M279/'Revenue per capita'!$F279,"")</f>
        <v>0.14752503543260856</v>
      </c>
      <c r="N279" s="2">
        <f>IFERROR('Revenue per capita'!N279/'Revenue per capita'!$F279,"")</f>
        <v>2.2877874860054628E-2</v>
      </c>
      <c r="O279" s="2">
        <f>IFERROR('Revenue per capita'!O279/'Revenue per capita'!$F279,"")</f>
        <v>4.7231731586748781E-2</v>
      </c>
      <c r="P279" s="2">
        <f>IFERROR('Revenue per capita'!P279/'Revenue per capita'!$F279,"")</f>
        <v>0.11619903413591846</v>
      </c>
      <c r="Q279" s="2">
        <f>IFERROR('Revenue per capita'!Q279/'Revenue per capita'!$F279,"")</f>
        <v>2.5560757264628729E-2</v>
      </c>
      <c r="R279" s="2">
        <f>IFERROR('Revenue per capita'!R279/'Revenue per capita'!$F279,"")</f>
        <v>7.2662451729772246E-2</v>
      </c>
      <c r="S279" s="2">
        <f>IFERROR('Revenue per capita'!S279/'Revenue per capita'!$F279,"")</f>
        <v>1.9548341196005327E-2</v>
      </c>
      <c r="T279" s="2">
        <f>IFERROR('Revenue per capita'!T279/'Revenue per capita'!$F279,"")</f>
        <v>6.2307629856872878E-3</v>
      </c>
      <c r="U279" s="2">
        <f>IFERROR('Revenue per capita'!U279/'Revenue per capita'!$F279,"")</f>
        <v>9.4867962638902875E-2</v>
      </c>
      <c r="V279" s="2">
        <f>IFERROR('Revenue per capita'!V279/'Revenue per capita'!$F279,"")</f>
        <v>6.8452321060197916E-3</v>
      </c>
      <c r="W279" s="2">
        <f>IFERROR('Revenue per capita'!W279/'Revenue per capita'!$F279,"")</f>
        <v>2.3727690013319664E-2</v>
      </c>
      <c r="X279" s="2">
        <f>IFERROR('Revenue per capita'!X279/'Revenue per capita'!$F279,"")</f>
        <v>1.3124124602858918E-2</v>
      </c>
      <c r="Y279" s="2">
        <f>IFERROR('Revenue per capita'!Y279/'Revenue per capita'!$F279,"")</f>
        <v>3.3888654702627771E-3</v>
      </c>
      <c r="Z279" s="2">
        <f>IFERROR('Revenue per capita'!Z279/'Revenue per capita'!$F279,"")</f>
        <v>1.1079999264023889E-5</v>
      </c>
    </row>
    <row r="280" spans="1:26" x14ac:dyDescent="0.45">
      <c r="A280" s="2" t="s">
        <v>771</v>
      </c>
      <c r="B280" s="2">
        <v>193803</v>
      </c>
      <c r="C280" s="2" t="s">
        <v>466</v>
      </c>
      <c r="D280" s="2">
        <v>43.419469900000003</v>
      </c>
      <c r="E280" s="2">
        <v>-83.950806799999995</v>
      </c>
      <c r="F280" s="2">
        <f>IF('Number of Firms per 1000 Capita'!F280=0,"",SUMIFS(allNAICS!$P:$P,allNAICS!$C:$C,'Percent of Revenue'!$A280,allNAICS!$E:$E,'Percent of Revenue'!F$1)/$B280)</f>
        <v>74.475518954814945</v>
      </c>
      <c r="G280" s="2">
        <f>IFERROR('Revenue per capita'!G280/'Revenue per capita'!$F280,"")</f>
        <v>0</v>
      </c>
      <c r="H280" s="2">
        <f>IFERROR('Revenue per capita'!H280/'Revenue per capita'!$F280,"")</f>
        <v>0</v>
      </c>
      <c r="I280" s="2" t="str">
        <f>IFERROR('Revenue per capita'!I280/'Revenue per capita'!$F280,"")</f>
        <v/>
      </c>
      <c r="J280" s="2">
        <f>IFERROR('Revenue per capita'!J280/'Revenue per capita'!$F280,"")</f>
        <v>4.072261951145071E-2</v>
      </c>
      <c r="K280" s="2">
        <f>IFERROR('Revenue per capita'!K280/'Revenue per capita'!$F280,"")</f>
        <v>0.31294017258370793</v>
      </c>
      <c r="L280" s="2">
        <f>IFERROR('Revenue per capita'!L280/'Revenue per capita'!$F280,"")</f>
        <v>0.11131660339789896</v>
      </c>
      <c r="M280" s="2">
        <f>IFERROR('Revenue per capita'!M280/'Revenue per capita'!$F280,"")</f>
        <v>0.1809546382220871</v>
      </c>
      <c r="N280" s="2">
        <f>IFERROR('Revenue per capita'!N280/'Revenue per capita'!$F280,"")</f>
        <v>2.0224530990329968E-2</v>
      </c>
      <c r="O280" s="2">
        <f>IFERROR('Revenue per capita'!O280/'Revenue per capita'!$F280,"")</f>
        <v>2.866268029642317E-2</v>
      </c>
      <c r="P280" s="2">
        <f>IFERROR('Revenue per capita'!P280/'Revenue per capita'!$F280,"")</f>
        <v>7.7496857058049817E-2</v>
      </c>
      <c r="Q280" s="2">
        <f>IFERROR('Revenue per capita'!Q280/'Revenue per capita'!$F280,"")</f>
        <v>1.7398398706712229E-2</v>
      </c>
      <c r="R280" s="2">
        <f>IFERROR('Revenue per capita'!R280/'Revenue per capita'!$F280,"")</f>
        <v>1.8813840571649296E-2</v>
      </c>
      <c r="S280" s="2">
        <f>IFERROR('Revenue per capita'!S280/'Revenue per capita'!$F280,"")</f>
        <v>3.7647385670420683E-2</v>
      </c>
      <c r="T280" s="2">
        <f>IFERROR('Revenue per capita'!T280/'Revenue per capita'!$F280,"")</f>
        <v>2.1476537078889105E-3</v>
      </c>
      <c r="U280" s="2">
        <f>IFERROR('Revenue per capita'!U280/'Revenue per capita'!$F280,"")</f>
        <v>0.11070129110769629</v>
      </c>
      <c r="V280" s="2">
        <f>IFERROR('Revenue per capita'!V280/'Revenue per capita'!$F280,"")</f>
        <v>2.4650223681319939E-3</v>
      </c>
      <c r="W280" s="2">
        <f>IFERROR('Revenue per capita'!W280/'Revenue per capita'!$F280,"")</f>
        <v>2.5125577929588038E-2</v>
      </c>
      <c r="X280" s="2">
        <f>IFERROR('Revenue per capita'!X280/'Revenue per capita'!$F280,"")</f>
        <v>9.2573545400627972E-3</v>
      </c>
      <c r="Y280" s="2">
        <f>IFERROR('Revenue per capita'!Y280/'Revenue per capita'!$F280,"")</f>
        <v>4.1253733379021749E-3</v>
      </c>
      <c r="Z280" s="2" t="str">
        <f>IFERROR('Revenue per capita'!Z280/'Revenue per capita'!$F280,"")</f>
        <v/>
      </c>
    </row>
    <row r="281" spans="1:26" x14ac:dyDescent="0.45">
      <c r="A281" s="2" t="s">
        <v>772</v>
      </c>
      <c r="B281" s="2">
        <v>410119</v>
      </c>
      <c r="C281" s="2" t="s">
        <v>494</v>
      </c>
      <c r="D281" s="2">
        <v>44.942897500000001</v>
      </c>
      <c r="E281" s="2">
        <v>-123.03509630000001</v>
      </c>
      <c r="F281" s="2">
        <f>IF('Number of Firms per 1000 Capita'!F281=0,"",SUMIFS(allNAICS!$P:$P,allNAICS!$C:$C,'Percent of Revenue'!$A281,allNAICS!$E:$E,'Percent of Revenue'!F$1)/$B281)</f>
        <v>48.970025773007343</v>
      </c>
      <c r="G281" s="2">
        <f>IFERROR('Revenue per capita'!G281/'Revenue per capita'!$F281,"")</f>
        <v>0</v>
      </c>
      <c r="H281" s="2">
        <f>IFERROR('Revenue per capita'!H281/'Revenue per capita'!$F281,"")</f>
        <v>1.7770942025068773E-3</v>
      </c>
      <c r="I281" s="2" t="str">
        <f>IFERROR('Revenue per capita'!I281/'Revenue per capita'!$F281,"")</f>
        <v/>
      </c>
      <c r="J281" s="2">
        <f>IFERROR('Revenue per capita'!J281/'Revenue per capita'!$F281,"")</f>
        <v>7.1637701143928714E-2</v>
      </c>
      <c r="K281" s="2">
        <f>IFERROR('Revenue per capita'!K281/'Revenue per capita'!$F281,"")</f>
        <v>0.15822576892466525</v>
      </c>
      <c r="L281" s="2">
        <f>IFERROR('Revenue per capita'!L281/'Revenue per capita'!$F281,"")</f>
        <v>0.21231551965378248</v>
      </c>
      <c r="M281" s="2">
        <f>IFERROR('Revenue per capita'!M281/'Revenue per capita'!$F281,"")</f>
        <v>0.21723227696672442</v>
      </c>
      <c r="N281" s="2">
        <f>IFERROR('Revenue per capita'!N281/'Revenue per capita'!$F281,"")</f>
        <v>4.4194232075301654E-2</v>
      </c>
      <c r="O281" s="2">
        <f>IFERROR('Revenue per capita'!O281/'Revenue per capita'!$F281,"")</f>
        <v>2.7051739372552671E-2</v>
      </c>
      <c r="P281" s="2">
        <f>IFERROR('Revenue per capita'!P281/'Revenue per capita'!$F281,"")</f>
        <v>4.6561782935954546E-2</v>
      </c>
      <c r="Q281" s="2">
        <f>IFERROR('Revenue per capita'!Q281/'Revenue per capita'!$F281,"")</f>
        <v>2.7741331555749447E-2</v>
      </c>
      <c r="R281" s="2">
        <f>IFERROR('Revenue per capita'!R281/'Revenue per capita'!$F281,"")</f>
        <v>3.0062176767911369E-2</v>
      </c>
      <c r="S281" s="2">
        <f>IFERROR('Revenue per capita'!S281/'Revenue per capita'!$F281,"")</f>
        <v>1.9400472719924716E-2</v>
      </c>
      <c r="T281" s="2">
        <f>IFERROR('Revenue per capita'!T281/'Revenue per capita'!$F281,"")</f>
        <v>8.9689029030599939E-3</v>
      </c>
      <c r="U281" s="2">
        <f>IFERROR('Revenue per capita'!U281/'Revenue per capita'!$F281,"")</f>
        <v>9.05817553249125E-2</v>
      </c>
      <c r="V281" s="2">
        <f>IFERROR('Revenue per capita'!V281/'Revenue per capita'!$F281,"")</f>
        <v>4.3452969868828552E-3</v>
      </c>
      <c r="W281" s="2">
        <f>IFERROR('Revenue per capita'!W281/'Revenue per capita'!$F281,"")</f>
        <v>2.5539327397123082E-2</v>
      </c>
      <c r="X281" s="2">
        <f>IFERROR('Revenue per capita'!X281/'Revenue per capita'!$F281,"")</f>
        <v>1.2258054482797502E-2</v>
      </c>
      <c r="Y281" s="2">
        <f>IFERROR('Revenue per capita'!Y281/'Revenue per capita'!$F281,"")</f>
        <v>2.1065665862218439E-3</v>
      </c>
      <c r="Z281" s="2" t="str">
        <f>IFERROR('Revenue per capita'!Z281/'Revenue per capita'!$F281,"")</f>
        <v/>
      </c>
    </row>
    <row r="282" spans="1:26" x14ac:dyDescent="0.45">
      <c r="A282" s="2" t="s">
        <v>773</v>
      </c>
      <c r="B282" s="2">
        <v>433168</v>
      </c>
      <c r="C282" s="2" t="s">
        <v>480</v>
      </c>
      <c r="D282" s="2">
        <v>36.677737200000003</v>
      </c>
      <c r="E282" s="2">
        <v>-121.6555013</v>
      </c>
      <c r="F282" s="2">
        <f>IF('Number of Firms per 1000 Capita'!F282=0,"",SUMIFS(allNAICS!$P:$P,allNAICS!$C:$C,'Percent of Revenue'!$A282,allNAICS!$E:$E,'Percent of Revenue'!F$1)/$B282)</f>
        <v>53.343545691279132</v>
      </c>
      <c r="G282" s="2">
        <f>IFERROR('Revenue per capita'!G282/'Revenue per capita'!$F282,"")</f>
        <v>1.0710800171896333E-2</v>
      </c>
      <c r="H282" s="2">
        <f>IFERROR('Revenue per capita'!H282/'Revenue per capita'!$F282,"")</f>
        <v>3.0472256569605135E-3</v>
      </c>
      <c r="I282" s="2">
        <f>IFERROR('Revenue per capita'!I282/'Revenue per capita'!$F282,"")</f>
        <v>2.0396697232411019E-2</v>
      </c>
      <c r="J282" s="2">
        <f>IFERROR('Revenue per capita'!J282/'Revenue per capita'!$F282,"")</f>
        <v>3.1552473286406792E-2</v>
      </c>
      <c r="K282" s="2">
        <f>IFERROR('Revenue per capita'!K282/'Revenue per capita'!$F282,"")</f>
        <v>0.10654560344914521</v>
      </c>
      <c r="L282" s="2">
        <f>IFERROR('Revenue per capita'!L282/'Revenue per capita'!$F282,"")</f>
        <v>0.27252727733319859</v>
      </c>
      <c r="M282" s="2">
        <f>IFERROR('Revenue per capita'!M282/'Revenue per capita'!$F282,"")</f>
        <v>0.17320382159016398</v>
      </c>
      <c r="N282" s="2">
        <f>IFERROR('Revenue per capita'!N282/'Revenue per capita'!$F282,"")</f>
        <v>2.3115676892888487E-2</v>
      </c>
      <c r="O282" s="2">
        <f>IFERROR('Revenue per capita'!O282/'Revenue per capita'!$F282,"")</f>
        <v>2.057904169221891E-2</v>
      </c>
      <c r="P282" s="2">
        <f>IFERROR('Revenue per capita'!P282/'Revenue per capita'!$F282,"")</f>
        <v>3.9897037056177025E-2</v>
      </c>
      <c r="Q282" s="2">
        <f>IFERROR('Revenue per capita'!Q282/'Revenue per capita'!$F282,"")</f>
        <v>3.795716554215145E-2</v>
      </c>
      <c r="R282" s="2">
        <f>IFERROR('Revenue per capita'!R282/'Revenue per capita'!$F282,"")</f>
        <v>4.7282009319087354E-2</v>
      </c>
      <c r="S282" s="2">
        <f>IFERROR('Revenue per capita'!S282/'Revenue per capita'!$F282,"")</f>
        <v>3.1338360292656582E-2</v>
      </c>
      <c r="T282" s="2">
        <f>IFERROR('Revenue per capita'!T282/'Revenue per capita'!$F282,"")</f>
        <v>1.2054557219998784E-2</v>
      </c>
      <c r="U282" s="2">
        <f>IFERROR('Revenue per capita'!U282/'Revenue per capita'!$F282,"")</f>
        <v>7.8826172580266723E-2</v>
      </c>
      <c r="V282" s="2">
        <f>IFERROR('Revenue per capita'!V282/'Revenue per capita'!$F282,"")</f>
        <v>1.8249075087699979E-2</v>
      </c>
      <c r="W282" s="2">
        <f>IFERROR('Revenue per capita'!W282/'Revenue per capita'!$F282,"")</f>
        <v>5.7346358778500722E-2</v>
      </c>
      <c r="X282" s="2">
        <f>IFERROR('Revenue per capita'!X282/'Revenue per capita'!$F282,"")</f>
        <v>1.2188253407121163E-2</v>
      </c>
      <c r="Y282" s="2">
        <f>IFERROR('Revenue per capita'!Y282/'Revenue per capita'!$F282,"")</f>
        <v>3.1823934110502467E-3</v>
      </c>
      <c r="Z282" s="2" t="str">
        <f>IFERROR('Revenue per capita'!Z282/'Revenue per capita'!$F282,"")</f>
        <v/>
      </c>
    </row>
    <row r="283" spans="1:26" x14ac:dyDescent="0.45">
      <c r="A283" s="2" t="s">
        <v>774</v>
      </c>
      <c r="B283" s="2">
        <v>394925</v>
      </c>
      <c r="C283" s="2" t="s">
        <v>482</v>
      </c>
      <c r="D283" s="2">
        <v>38.360673599999998</v>
      </c>
      <c r="E283" s="2">
        <v>-75.599369199999998</v>
      </c>
      <c r="F283" s="2">
        <f>IF('Number of Firms per 1000 Capita'!F283=0,"",SUMIFS(allNAICS!$P:$P,allNAICS!$C:$C,'Percent of Revenue'!$A283,allNAICS!$E:$E,'Percent of Revenue'!F$1)/$B283)</f>
        <v>62.078799772108631</v>
      </c>
      <c r="G283" s="2">
        <f>IFERROR('Revenue per capita'!G283/'Revenue per capita'!$F283,"")</f>
        <v>2.7374314070148422E-3</v>
      </c>
      <c r="H283" s="2" t="str">
        <f>IFERROR('Revenue per capita'!H283/'Revenue per capita'!$F283,"")</f>
        <v/>
      </c>
      <c r="I283" s="2" t="str">
        <f>IFERROR('Revenue per capita'!I283/'Revenue per capita'!$F283,"")</f>
        <v/>
      </c>
      <c r="J283" s="2">
        <f>IFERROR('Revenue per capita'!J283/'Revenue per capita'!$F283,"")</f>
        <v>5.514153409050316E-2</v>
      </c>
      <c r="K283" s="2">
        <f>IFERROR('Revenue per capita'!K283/'Revenue per capita'!$F283,"")</f>
        <v>0.21753941520603687</v>
      </c>
      <c r="L283" s="2">
        <f>IFERROR('Revenue per capita'!L283/'Revenue per capita'!$F283,"")</f>
        <v>0.11748924073181283</v>
      </c>
      <c r="M283" s="2">
        <f>IFERROR('Revenue per capita'!M283/'Revenue per capita'!$F283,"")</f>
        <v>0.26386346125491505</v>
      </c>
      <c r="N283" s="2">
        <f>IFERROR('Revenue per capita'!N283/'Revenue per capita'!$F283,"")</f>
        <v>2.2311618121153329E-2</v>
      </c>
      <c r="O283" s="2">
        <f>IFERROR('Revenue per capita'!O283/'Revenue per capita'!$F283,"")</f>
        <v>1.3579947691366279E-2</v>
      </c>
      <c r="P283" s="2">
        <f>IFERROR('Revenue per capita'!P283/'Revenue per capita'!$F283,"")</f>
        <v>3.9624172339479596E-2</v>
      </c>
      <c r="Q283" s="2">
        <f>IFERROR('Revenue per capita'!Q283/'Revenue per capita'!$F283,"")</f>
        <v>2.8924170112566889E-2</v>
      </c>
      <c r="R283" s="2">
        <f>IFERROR('Revenue per capita'!R283/'Revenue per capita'!$F283,"")</f>
        <v>2.7479100131730456E-2</v>
      </c>
      <c r="S283" s="2">
        <f>IFERROR('Revenue per capita'!S283/'Revenue per capita'!$F283,"")</f>
        <v>1.9168454080955424E-2</v>
      </c>
      <c r="T283" s="2">
        <f>IFERROR('Revenue per capita'!T283/'Revenue per capita'!$F283,"")</f>
        <v>1.7569213220040159E-3</v>
      </c>
      <c r="U283" s="2">
        <f>IFERROR('Revenue per capita'!U283/'Revenue per capita'!$F283,"")</f>
        <v>0.10203538568477839</v>
      </c>
      <c r="V283" s="2">
        <f>IFERROR('Revenue per capita'!V283/'Revenue per capita'!$F283,"")</f>
        <v>7.3175599671453087E-3</v>
      </c>
      <c r="W283" s="2">
        <f>IFERROR('Revenue per capita'!W283/'Revenue per capita'!$F283,"")</f>
        <v>5.7083084442064988E-2</v>
      </c>
      <c r="X283" s="2">
        <f>IFERROR('Revenue per capita'!X283/'Revenue per capita'!$F283,"")</f>
        <v>1.8794976168482618E-2</v>
      </c>
      <c r="Y283" s="2">
        <f>IFERROR('Revenue per capita'!Y283/'Revenue per capita'!$F283,"")</f>
        <v>5.1535272479900449E-3</v>
      </c>
      <c r="Z283" s="2" t="str">
        <f>IFERROR('Revenue per capita'!Z283/'Revenue per capita'!$F283,"")</f>
        <v/>
      </c>
    </row>
    <row r="284" spans="1:26" x14ac:dyDescent="0.45">
      <c r="A284" s="2" t="s">
        <v>775</v>
      </c>
      <c r="B284" s="2">
        <v>1170057</v>
      </c>
      <c r="C284" s="2" t="s">
        <v>727</v>
      </c>
      <c r="D284" s="2">
        <v>40.760779300000003</v>
      </c>
      <c r="E284" s="2">
        <v>-111.89104740000001</v>
      </c>
      <c r="F284" s="2">
        <f>IF('Number of Firms per 1000 Capita'!F284=0,"",SUMIFS(allNAICS!$P:$P,allNAICS!$C:$C,'Percent of Revenue'!$A284,allNAICS!$E:$E,'Percent of Revenue'!F$1)/$B284)</f>
        <v>117.9567550982559</v>
      </c>
      <c r="G284" s="2">
        <f>IFERROR('Revenue per capita'!G284/'Revenue per capita'!$F284,"")</f>
        <v>2.5479231407588747E-4</v>
      </c>
      <c r="H284" s="2">
        <f>IFERROR('Revenue per capita'!H284/'Revenue per capita'!$F284,"")</f>
        <v>0</v>
      </c>
      <c r="I284" s="2">
        <f>IFERROR('Revenue per capita'!I284/'Revenue per capita'!$F284,"")</f>
        <v>1.6266721668332682E-2</v>
      </c>
      <c r="J284" s="2">
        <f>IFERROR('Revenue per capita'!J284/'Revenue per capita'!$F284,"")</f>
        <v>6.7864710327272565E-2</v>
      </c>
      <c r="K284" s="2">
        <f>IFERROR('Revenue per capita'!K284/'Revenue per capita'!$F284,"")</f>
        <v>0.16594505380867131</v>
      </c>
      <c r="L284" s="2">
        <f>IFERROR('Revenue per capita'!L284/'Revenue per capita'!$F284,"")</f>
        <v>0.20836573753568213</v>
      </c>
      <c r="M284" s="2">
        <f>IFERROR('Revenue per capita'!M284/'Revenue per capita'!$F284,"")</f>
        <v>0.13363150647070307</v>
      </c>
      <c r="N284" s="2">
        <f>IFERROR('Revenue per capita'!N284/'Revenue per capita'!$F284,"")</f>
        <v>5.0768167353415029E-2</v>
      </c>
      <c r="O284" s="2">
        <f>IFERROR('Revenue per capita'!O284/'Revenue per capita'!$F284,"")</f>
        <v>4.0333478620799196E-2</v>
      </c>
      <c r="P284" s="2">
        <f>IFERROR('Revenue per capita'!P284/'Revenue per capita'!$F284,"")</f>
        <v>0.12756989676515268</v>
      </c>
      <c r="Q284" s="2">
        <f>IFERROR('Revenue per capita'!Q284/'Revenue per capita'!$F284,"")</f>
        <v>2.2289600944290916E-2</v>
      </c>
      <c r="R284" s="2">
        <f>IFERROR('Revenue per capita'!R284/'Revenue per capita'!$F284,"")</f>
        <v>5.0335125453649342E-2</v>
      </c>
      <c r="S284" s="2">
        <f>IFERROR('Revenue per capita'!S284/'Revenue per capita'!$F284,"")</f>
        <v>2.4521217007493101E-2</v>
      </c>
      <c r="T284" s="2">
        <f>IFERROR('Revenue per capita'!T284/'Revenue per capita'!$F284,"")</f>
        <v>7.2994189576190745E-3</v>
      </c>
      <c r="U284" s="2">
        <f>IFERROR('Revenue per capita'!U284/'Revenue per capita'!$F284,"")</f>
        <v>4.7596502873576786E-2</v>
      </c>
      <c r="V284" s="2">
        <f>IFERROR('Revenue per capita'!V284/'Revenue per capita'!$F284,"")</f>
        <v>4.9131309076253984E-3</v>
      </c>
      <c r="W284" s="2">
        <f>IFERROR('Revenue per capita'!W284/'Revenue per capita'!$F284,"")</f>
        <v>1.6547449341196716E-2</v>
      </c>
      <c r="X284" s="2">
        <f>IFERROR('Revenue per capita'!X284/'Revenue per capita'!$F284,"")</f>
        <v>7.5645604420525089E-3</v>
      </c>
      <c r="Y284" s="2">
        <f>IFERROR('Revenue per capita'!Y284/'Revenue per capita'!$F284,"")</f>
        <v>7.9329292083915176E-3</v>
      </c>
      <c r="Z284" s="2" t="str">
        <f>IFERROR('Revenue per capita'!Z284/'Revenue per capita'!$F284,"")</f>
        <v/>
      </c>
    </row>
    <row r="285" spans="1:26" x14ac:dyDescent="0.45">
      <c r="A285" s="2" t="s">
        <v>776</v>
      </c>
      <c r="B285" s="2">
        <v>118498</v>
      </c>
      <c r="C285" s="2" t="s">
        <v>445</v>
      </c>
      <c r="D285" s="2">
        <v>31.463772299999999</v>
      </c>
      <c r="E285" s="2">
        <v>-100.4370375</v>
      </c>
      <c r="F285" s="2">
        <f>IF('Number of Firms per 1000 Capita'!F285=0,"",SUMIFS(allNAICS!$P:$P,allNAICS!$C:$C,'Percent of Revenue'!$A285,allNAICS!$E:$E,'Percent of Revenue'!F$1)/$B285)</f>
        <v>62.601081874799576</v>
      </c>
      <c r="G285" s="2">
        <f>IFERROR('Revenue per capita'!G285/'Revenue per capita'!$F285,"")</f>
        <v>1.3483089671653776E-3</v>
      </c>
      <c r="H285" s="2">
        <f>IFERROR('Revenue per capita'!H285/'Revenue per capita'!$F285,"")</f>
        <v>4.735137501069283E-2</v>
      </c>
      <c r="I285" s="2">
        <f>IFERROR('Revenue per capita'!I285/'Revenue per capita'!$F285,"")</f>
        <v>1.6117776872878468E-2</v>
      </c>
      <c r="J285" s="2">
        <f>IFERROR('Revenue per capita'!J285/'Revenue per capita'!$F285,"")</f>
        <v>5.5784613815329842E-2</v>
      </c>
      <c r="K285" s="2">
        <f>IFERROR('Revenue per capita'!K285/'Revenue per capita'!$F285,"")</f>
        <v>0.20735893622699625</v>
      </c>
      <c r="L285" s="2">
        <f>IFERROR('Revenue per capita'!L285/'Revenue per capita'!$F285,"")</f>
        <v>8.1949741388592276E-2</v>
      </c>
      <c r="M285" s="2">
        <f>IFERROR('Revenue per capita'!M285/'Revenue per capita'!$F285,"")</f>
        <v>0.27949231910491606</v>
      </c>
      <c r="N285" s="2">
        <f>IFERROR('Revenue per capita'!N285/'Revenue per capita'!$F285,"")</f>
        <v>1.8258232537354757E-2</v>
      </c>
      <c r="O285" s="2">
        <f>IFERROR('Revenue per capita'!O285/'Revenue per capita'!$F285,"")</f>
        <v>2.4843398898955218E-2</v>
      </c>
      <c r="P285" s="2">
        <f>IFERROR('Revenue per capita'!P285/'Revenue per capita'!$F285,"")</f>
        <v>4.3513288662250287E-2</v>
      </c>
      <c r="Q285" s="2">
        <f>IFERROR('Revenue per capita'!Q285/'Revenue per capita'!$F285,"")</f>
        <v>2.1438827682255135E-2</v>
      </c>
      <c r="R285" s="2">
        <f>IFERROR('Revenue per capita'!R285/'Revenue per capita'!$F285,"")</f>
        <v>2.539834684070957E-2</v>
      </c>
      <c r="S285" s="2">
        <f>IFERROR('Revenue per capita'!S285/'Revenue per capita'!$F285,"")</f>
        <v>1.9482275262274629E-2</v>
      </c>
      <c r="T285" s="2">
        <f>IFERROR('Revenue per capita'!T285/'Revenue per capita'!$F285,"")</f>
        <v>2.8959026680947168E-3</v>
      </c>
      <c r="U285" s="2">
        <f>IFERROR('Revenue per capita'!U285/'Revenue per capita'!$F285,"")</f>
        <v>0.10350420009104762</v>
      </c>
      <c r="V285" s="2">
        <f>IFERROR('Revenue per capita'!V285/'Revenue per capita'!$F285,"")</f>
        <v>4.5540002261348772E-3</v>
      </c>
      <c r="W285" s="2">
        <f>IFERROR('Revenue per capita'!W285/'Revenue per capita'!$F285,"")</f>
        <v>2.7632845470272845E-2</v>
      </c>
      <c r="X285" s="2">
        <f>IFERROR('Revenue per capita'!X285/'Revenue per capita'!$F285,"")</f>
        <v>1.9075610274079249E-2</v>
      </c>
      <c r="Y285" s="2" t="str">
        <f>IFERROR('Revenue per capita'!Y285/'Revenue per capita'!$F285,"")</f>
        <v/>
      </c>
      <c r="Z285" s="2" t="str">
        <f>IFERROR('Revenue per capita'!Z285/'Revenue per capita'!$F285,"")</f>
        <v/>
      </c>
    </row>
    <row r="286" spans="1:26" x14ac:dyDescent="0.45">
      <c r="A286" s="2" t="s">
        <v>777</v>
      </c>
      <c r="B286" s="2">
        <v>2377507</v>
      </c>
      <c r="C286" s="2" t="s">
        <v>445</v>
      </c>
      <c r="D286" s="2">
        <v>29.424121899999999</v>
      </c>
      <c r="E286" s="2">
        <v>-98.493628200000003</v>
      </c>
      <c r="F286" s="2">
        <f>IF('Number of Firms per 1000 Capita'!F286=0,"",SUMIFS(allNAICS!$P:$P,allNAICS!$C:$C,'Percent of Revenue'!$A286,allNAICS!$E:$E,'Percent of Revenue'!F$1)/$B286)</f>
        <v>118.68226844337367</v>
      </c>
      <c r="G286" s="2">
        <f>IFERROR('Revenue per capita'!G286/'Revenue per capita'!$F286,"")</f>
        <v>2.5336331373144772E-4</v>
      </c>
      <c r="H286" s="2">
        <f>IFERROR('Revenue per capita'!H286/'Revenue per capita'!$F286,"")</f>
        <v>1.0238204857892367E-2</v>
      </c>
      <c r="I286" s="2">
        <f>IFERROR('Revenue per capita'!I286/'Revenue per capita'!$F286,"")</f>
        <v>1.6575165420202632E-3</v>
      </c>
      <c r="J286" s="2">
        <f>IFERROR('Revenue per capita'!J286/'Revenue per capita'!$F286,"")</f>
        <v>3.8990392256599622E-2</v>
      </c>
      <c r="K286" s="2">
        <f>IFERROR('Revenue per capita'!K286/'Revenue per capita'!$F286,"")</f>
        <v>6.507935701819656E-2</v>
      </c>
      <c r="L286" s="2">
        <f>IFERROR('Revenue per capita'!L286/'Revenue per capita'!$F286,"")</f>
        <v>0.46089634008469482</v>
      </c>
      <c r="M286" s="2">
        <f>IFERROR('Revenue per capita'!M286/'Revenue per capita'!$F286,"")</f>
        <v>0.11665399684711857</v>
      </c>
      <c r="N286" s="2">
        <f>IFERROR('Revenue per capita'!N286/'Revenue per capita'!$F286,"")</f>
        <v>1.645424806135742E-2</v>
      </c>
      <c r="O286" s="2">
        <f>IFERROR('Revenue per capita'!O286/'Revenue per capita'!$F286,"")</f>
        <v>1.9328834199201301E-2</v>
      </c>
      <c r="P286" s="2">
        <f>IFERROR('Revenue per capita'!P286/'Revenue per capita'!$F286,"")</f>
        <v>0.11795844349040339</v>
      </c>
      <c r="Q286" s="2">
        <f>IFERROR('Revenue per capita'!Q286/'Revenue per capita'!$F286,"")</f>
        <v>1.5950200689537623E-2</v>
      </c>
      <c r="R286" s="2">
        <f>IFERROR('Revenue per capita'!R286/'Revenue per capita'!$F286,"")</f>
        <v>2.7819444948035423E-2</v>
      </c>
      <c r="S286" s="2">
        <f>IFERROR('Revenue per capita'!S286/'Revenue per capita'!$F286,"")</f>
        <v>1.962796458618012E-2</v>
      </c>
      <c r="T286" s="2">
        <f>IFERROR('Revenue per capita'!T286/'Revenue per capita'!$F286,"")</f>
        <v>5.4651357376295385E-3</v>
      </c>
      <c r="U286" s="2">
        <f>IFERROR('Revenue per capita'!U286/'Revenue per capita'!$F286,"")</f>
        <v>4.599212717740421E-2</v>
      </c>
      <c r="V286" s="2">
        <f>IFERROR('Revenue per capita'!V286/'Revenue per capita'!$F286,"")</f>
        <v>3.8513413872348625E-3</v>
      </c>
      <c r="W286" s="2">
        <f>IFERROR('Revenue per capita'!W286/'Revenue per capita'!$F286,"")</f>
        <v>2.1341961680031215E-2</v>
      </c>
      <c r="X286" s="2">
        <f>IFERROR('Revenue per capita'!X286/'Revenue per capita'!$F286,"")</f>
        <v>7.7556264253325485E-3</v>
      </c>
      <c r="Y286" s="2">
        <f>IFERROR('Revenue per capita'!Y286/'Revenue per capita'!$F286,"")</f>
        <v>4.6674369857412877E-3</v>
      </c>
      <c r="Z286" s="2">
        <f>IFERROR('Revenue per capita'!Z286/'Revenue per capita'!$F286,"")</f>
        <v>1.8063711657260204E-5</v>
      </c>
    </row>
    <row r="287" spans="1:26" x14ac:dyDescent="0.45">
      <c r="A287" s="2" t="s">
        <v>778</v>
      </c>
      <c r="B287" s="2">
        <v>3283665</v>
      </c>
      <c r="C287" s="2" t="s">
        <v>480</v>
      </c>
      <c r="D287" s="2">
        <v>32.715738000000002</v>
      </c>
      <c r="E287" s="2">
        <v>-117.1610838</v>
      </c>
      <c r="F287" s="2">
        <f>IF('Number of Firms per 1000 Capita'!F287=0,"",SUMIFS(allNAICS!$P:$P,allNAICS!$C:$C,'Percent of Revenue'!$A287,allNAICS!$E:$E,'Percent of Revenue'!F$1)/$B287)</f>
        <v>85.43693982181496</v>
      </c>
      <c r="G287" s="2">
        <f>IFERROR('Revenue per capita'!G287/'Revenue per capita'!$F287,"")</f>
        <v>1.062029391948571E-3</v>
      </c>
      <c r="H287" s="2">
        <f>IFERROR('Revenue per capita'!H287/'Revenue per capita'!$F287,"")</f>
        <v>1.8644464461472441E-4</v>
      </c>
      <c r="I287" s="2">
        <f>IFERROR('Revenue per capita'!I287/'Revenue per capita'!$F287,"")</f>
        <v>0</v>
      </c>
      <c r="J287" s="2">
        <f>IFERROR('Revenue per capita'!J287/'Revenue per capita'!$F287,"")</f>
        <v>6.4327210416517136E-2</v>
      </c>
      <c r="K287" s="2">
        <f>IFERROR('Revenue per capita'!K287/'Revenue per capita'!$F287,"")</f>
        <v>0.12211767695523612</v>
      </c>
      <c r="L287" s="2">
        <f>IFERROR('Revenue per capita'!L287/'Revenue per capita'!$F287,"")</f>
        <v>0.17966483935600716</v>
      </c>
      <c r="M287" s="2">
        <f>IFERROR('Revenue per capita'!M287/'Revenue per capita'!$F287,"")</f>
        <v>0.15364708304893318</v>
      </c>
      <c r="N287" s="2">
        <f>IFERROR('Revenue per capita'!N287/'Revenue per capita'!$F287,"")</f>
        <v>1.3798356620423311E-2</v>
      </c>
      <c r="O287" s="2">
        <f>IFERROR('Revenue per capita'!O287/'Revenue per capita'!$F287,"")</f>
        <v>4.6880106955703375E-2</v>
      </c>
      <c r="P287" s="2">
        <f>IFERROR('Revenue per capita'!P287/'Revenue per capita'!$F287,"")</f>
        <v>8.6648451097111029E-2</v>
      </c>
      <c r="Q287" s="2">
        <f>IFERROR('Revenue per capita'!Q287/'Revenue per capita'!$F287,"")</f>
        <v>4.0252872677981909E-2</v>
      </c>
      <c r="R287" s="2">
        <f>IFERROR('Revenue per capita'!R287/'Revenue per capita'!$F287,"")</f>
        <v>0.11053316661022142</v>
      </c>
      <c r="S287" s="2">
        <f>IFERROR('Revenue per capita'!S287/'Revenue per capita'!$F287,"")</f>
        <v>3.2307830057673848E-2</v>
      </c>
      <c r="T287" s="2">
        <f>IFERROR('Revenue per capita'!T287/'Revenue per capita'!$F287,"")</f>
        <v>9.8353952269939083E-3</v>
      </c>
      <c r="U287" s="2">
        <f>IFERROR('Revenue per capita'!U287/'Revenue per capita'!$F287,"")</f>
        <v>6.9226391465897652E-2</v>
      </c>
      <c r="V287" s="2">
        <f>IFERROR('Revenue per capita'!V287/'Revenue per capita'!$F287,"")</f>
        <v>1.0818778588082219E-2</v>
      </c>
      <c r="W287" s="2">
        <f>IFERROR('Revenue per capita'!W287/'Revenue per capita'!$F287,"")</f>
        <v>3.3517002818242429E-2</v>
      </c>
      <c r="X287" s="2">
        <f>IFERROR('Revenue per capita'!X287/'Revenue per capita'!$F287,"")</f>
        <v>1.2743950523827638E-2</v>
      </c>
      <c r="Y287" s="2">
        <f>IFERROR('Revenue per capita'!Y287/'Revenue per capita'!$F287,"")</f>
        <v>1.2356115372748996E-2</v>
      </c>
      <c r="Z287" s="2">
        <f>IFERROR('Revenue per capita'!Z287/'Revenue per capita'!$F287,"")</f>
        <v>7.629817183522226E-5</v>
      </c>
    </row>
    <row r="288" spans="1:26" x14ac:dyDescent="0.45">
      <c r="A288" s="2" t="s">
        <v>779</v>
      </c>
      <c r="B288" s="2">
        <v>4641820</v>
      </c>
      <c r="C288" s="2" t="s">
        <v>480</v>
      </c>
      <c r="D288" s="2">
        <v>37.774929499999999</v>
      </c>
      <c r="E288" s="2">
        <v>-122.4194155</v>
      </c>
      <c r="F288" s="2">
        <f>IF('Number of Firms per 1000 Capita'!F288=0,"",SUMIFS(allNAICS!$P:$P,allNAICS!$C:$C,'Percent of Revenue'!$A288,allNAICS!$E:$E,'Percent of Revenue'!F$1)/$B288)</f>
        <v>146.57942681965264</v>
      </c>
      <c r="G288" s="2">
        <f>IFERROR('Revenue per capita'!G288/'Revenue per capita'!$F288,"")</f>
        <v>1.1189030816964594E-4</v>
      </c>
      <c r="H288" s="2">
        <f>IFERROR('Revenue per capita'!H288/'Revenue per capita'!$F288,"")</f>
        <v>2.7843567108597564E-4</v>
      </c>
      <c r="I288" s="2">
        <f>IFERROR('Revenue per capita'!I288/'Revenue per capita'!$F288,"")</f>
        <v>0</v>
      </c>
      <c r="J288" s="2">
        <f>IFERROR('Revenue per capita'!J288/'Revenue per capita'!$F288,"")</f>
        <v>4.6033798436896631E-2</v>
      </c>
      <c r="K288" s="2">
        <f>IFERROR('Revenue per capita'!K288/'Revenue per capita'!$F288,"")</f>
        <v>0.13039260390698854</v>
      </c>
      <c r="L288" s="2">
        <f>IFERROR('Revenue per capita'!L288/'Revenue per capita'!$F288,"")</f>
        <v>0.19995595005200603</v>
      </c>
      <c r="M288" s="2">
        <f>IFERROR('Revenue per capita'!M288/'Revenue per capita'!$F288,"")</f>
        <v>9.1238464809238445E-2</v>
      </c>
      <c r="N288" s="2">
        <f>IFERROR('Revenue per capita'!N288/'Revenue per capita'!$F288,"")</f>
        <v>2.8377131992950971E-2</v>
      </c>
      <c r="O288" s="2">
        <f>IFERROR('Revenue per capita'!O288/'Revenue per capita'!$F288,"")</f>
        <v>8.7597317254691859E-2</v>
      </c>
      <c r="P288" s="2">
        <f>IFERROR('Revenue per capita'!P288/'Revenue per capita'!$F288,"")</f>
        <v>0.14090979525458031</v>
      </c>
      <c r="Q288" s="2">
        <f>IFERROR('Revenue per capita'!Q288/'Revenue per capita'!$F288,"")</f>
        <v>2.8661077138354921E-2</v>
      </c>
      <c r="R288" s="2">
        <f>IFERROR('Revenue per capita'!R288/'Revenue per capita'!$F288,"")</f>
        <v>0.10163463934280734</v>
      </c>
      <c r="S288" s="2">
        <f>IFERROR('Revenue per capita'!S288/'Revenue per capita'!$F288,"")</f>
        <v>3.8131927364605737E-2</v>
      </c>
      <c r="T288" s="2">
        <f>IFERROR('Revenue per capita'!T288/'Revenue per capita'!$F288,"")</f>
        <v>7.4101835403160956E-3</v>
      </c>
      <c r="U288" s="2">
        <f>IFERROR('Revenue per capita'!U288/'Revenue per capita'!$F288,"")</f>
        <v>5.2593342315286673E-2</v>
      </c>
      <c r="V288" s="2">
        <f>IFERROR('Revenue per capita'!V288/'Revenue per capita'!$F288,"")</f>
        <v>7.7014741563327053E-3</v>
      </c>
      <c r="W288" s="2">
        <f>IFERROR('Revenue per capita'!W288/'Revenue per capita'!$F288,"")</f>
        <v>2.2405084647353975E-2</v>
      </c>
      <c r="X288" s="2">
        <f>IFERROR('Revenue per capita'!X288/'Revenue per capita'!$F288,"")</f>
        <v>1.0054248446926503E-2</v>
      </c>
      <c r="Y288" s="2">
        <f>IFERROR('Revenue per capita'!Y288/'Revenue per capita'!$F288,"")</f>
        <v>6.4701504665659491E-3</v>
      </c>
      <c r="Z288" s="2">
        <f>IFERROR('Revenue per capita'!Z288/'Revenue per capita'!$F288,"")</f>
        <v>4.2484894841819365E-5</v>
      </c>
    </row>
    <row r="289" spans="1:26" x14ac:dyDescent="0.45">
      <c r="A289" s="2" t="s">
        <v>780</v>
      </c>
      <c r="B289" s="2">
        <v>1969897</v>
      </c>
      <c r="C289" s="2" t="s">
        <v>480</v>
      </c>
      <c r="D289" s="2">
        <v>37.339385700000001</v>
      </c>
      <c r="E289" s="2">
        <v>-121.89495549999999</v>
      </c>
      <c r="F289" s="2">
        <f>IF('Number of Firms per 1000 Capita'!F289=0,"",SUMIFS(allNAICS!$P:$P,allNAICS!$C:$C,'Percent of Revenue'!$A289,allNAICS!$E:$E,'Percent of Revenue'!F$1)/$B289)</f>
        <v>179.1252045157691</v>
      </c>
      <c r="G289" s="2">
        <f>IFERROR('Revenue per capita'!G289/'Revenue per capita'!$F289,"")</f>
        <v>1.602796803904825E-4</v>
      </c>
      <c r="H289" s="2">
        <f>IFERROR('Revenue per capita'!H289/'Revenue per capita'!$F289,"")</f>
        <v>8.4988813480977777E-5</v>
      </c>
      <c r="I289" s="2">
        <f>IFERROR('Revenue per capita'!I289/'Revenue per capita'!$F289,"")</f>
        <v>3.8459981614767783E-3</v>
      </c>
      <c r="J289" s="2">
        <f>IFERROR('Revenue per capita'!J289/'Revenue per capita'!$F289,"")</f>
        <v>3.0645258939892062E-2</v>
      </c>
      <c r="K289" s="2">
        <f>IFERROR('Revenue per capita'!K289/'Revenue per capita'!$F289,"")</f>
        <v>0.10836389142978206</v>
      </c>
      <c r="L289" s="2">
        <f>IFERROR('Revenue per capita'!L289/'Revenue per capita'!$F289,"")</f>
        <v>0.33978972567629379</v>
      </c>
      <c r="M289" s="2">
        <f>IFERROR('Revenue per capita'!M289/'Revenue per capita'!$F289,"")</f>
        <v>0.12183474164549886</v>
      </c>
      <c r="N289" s="2">
        <f>IFERROR('Revenue per capita'!N289/'Revenue per capita'!$F289,"")</f>
        <v>5.396966781015998E-3</v>
      </c>
      <c r="O289" s="2">
        <f>IFERROR('Revenue per capita'!O289/'Revenue per capita'!$F289,"")</f>
        <v>0.12714988235656802</v>
      </c>
      <c r="P289" s="2">
        <f>IFERROR('Revenue per capita'!P289/'Revenue per capita'!$F289,"")</f>
        <v>2.5222749320638577E-2</v>
      </c>
      <c r="Q289" s="2">
        <f>IFERROR('Revenue per capita'!Q289/'Revenue per capita'!$F289,"")</f>
        <v>1.7058693687220301E-2</v>
      </c>
      <c r="R289" s="2">
        <f>IFERROR('Revenue per capita'!R289/'Revenue per capita'!$F289,"")</f>
        <v>0.10800266417499155</v>
      </c>
      <c r="S289" s="2">
        <f>IFERROR('Revenue per capita'!S289/'Revenue per capita'!$F289,"")</f>
        <v>1.5529425002484637E-2</v>
      </c>
      <c r="T289" s="2">
        <f>IFERROR('Revenue per capita'!T289/'Revenue per capita'!$F289,"")</f>
        <v>1.3673387663882649E-2</v>
      </c>
      <c r="U289" s="2">
        <f>IFERROR('Revenue per capita'!U289/'Revenue per capita'!$F289,"")</f>
        <v>3.9635292253642172E-2</v>
      </c>
      <c r="V289" s="2">
        <f>IFERROR('Revenue per capita'!V289/'Revenue per capita'!$F289,"")</f>
        <v>4.5491786398968873E-3</v>
      </c>
      <c r="W289" s="2">
        <f>IFERROR('Revenue per capita'!W289/'Revenue per capita'!$F289,"")</f>
        <v>1.4363466562232646E-2</v>
      </c>
      <c r="X289" s="2">
        <f>IFERROR('Revenue per capita'!X289/'Revenue per capita'!$F289,"")</f>
        <v>5.9897459716984382E-3</v>
      </c>
      <c r="Y289" s="2">
        <f>IFERROR('Revenue per capita'!Y289/'Revenue per capita'!$F289,"")</f>
        <v>1.8684899327676956E-2</v>
      </c>
      <c r="Z289" s="2">
        <f>IFERROR('Revenue per capita'!Z289/'Revenue per capita'!$F289,"")</f>
        <v>1.8763911236038343E-5</v>
      </c>
    </row>
    <row r="290" spans="1:26" x14ac:dyDescent="0.45">
      <c r="A290" s="2" t="s">
        <v>781</v>
      </c>
      <c r="B290" s="2">
        <v>280119</v>
      </c>
      <c r="C290" s="2" t="s">
        <v>480</v>
      </c>
      <c r="D290" s="2">
        <v>35.2827524</v>
      </c>
      <c r="E290" s="2">
        <v>-120.6596156</v>
      </c>
      <c r="F290" s="2">
        <f>IF('Number of Firms per 1000 Capita'!F290=0,"",SUMIFS(allNAICS!$P:$P,allNAICS!$C:$C,'Percent of Revenue'!$A290,allNAICS!$E:$E,'Percent of Revenue'!F$1)/$B290)</f>
        <v>63.954033821340218</v>
      </c>
      <c r="G290" s="2">
        <f>IFERROR('Revenue per capita'!G290/'Revenue per capita'!$F290,"")</f>
        <v>2.268979497033008E-3</v>
      </c>
      <c r="H290" s="2">
        <f>IFERROR('Revenue per capita'!H290/'Revenue per capita'!$F290,"")</f>
        <v>4.7101122184236042E-4</v>
      </c>
      <c r="I290" s="2" t="str">
        <f>IFERROR('Revenue per capita'!I290/'Revenue per capita'!$F290,"")</f>
        <v/>
      </c>
      <c r="J290" s="2">
        <f>IFERROR('Revenue per capita'!J290/'Revenue per capita'!$F290,"")</f>
        <v>0.14673789953922844</v>
      </c>
      <c r="K290" s="2">
        <f>IFERROR('Revenue per capita'!K290/'Revenue per capita'!$F290,"")</f>
        <v>0.22704744756333295</v>
      </c>
      <c r="L290" s="2">
        <f>IFERROR('Revenue per capita'!L290/'Revenue per capita'!$F290,"")</f>
        <v>0</v>
      </c>
      <c r="M290" s="2">
        <f>IFERROR('Revenue per capita'!M290/'Revenue per capita'!$F290,"")</f>
        <v>0.2325047736367582</v>
      </c>
      <c r="N290" s="2">
        <f>IFERROR('Revenue per capita'!N290/'Revenue per capita'!$F290,"")</f>
        <v>1.4649137612194838E-2</v>
      </c>
      <c r="O290" s="2">
        <f>IFERROR('Revenue per capita'!O290/'Revenue per capita'!$F290,"")</f>
        <v>4.0730626547528376E-2</v>
      </c>
      <c r="P290" s="2">
        <f>IFERROR('Revenue per capita'!P290/'Revenue per capita'!$F290,"")</f>
        <v>3.6754437955186035E-2</v>
      </c>
      <c r="Q290" s="2">
        <f>IFERROR('Revenue per capita'!Q290/'Revenue per capita'!$F290,"")</f>
        <v>2.82564727718673E-2</v>
      </c>
      <c r="R290" s="2">
        <f>IFERROR('Revenue per capita'!R290/'Revenue per capita'!$F290,"")</f>
        <v>5.8982793422948043E-2</v>
      </c>
      <c r="S290" s="2">
        <f>IFERROR('Revenue per capita'!S290/'Revenue per capita'!$F290,"")</f>
        <v>2.5364918354267508E-2</v>
      </c>
      <c r="T290" s="2">
        <f>IFERROR('Revenue per capita'!T290/'Revenue per capita'!$F290,"")</f>
        <v>8.0866566996835882E-3</v>
      </c>
      <c r="U290" s="2">
        <f>IFERROR('Revenue per capita'!U290/'Revenue per capita'!$F290,"")</f>
        <v>8.2766656564715477E-2</v>
      </c>
      <c r="V290" s="2">
        <f>IFERROR('Revenue per capita'!V290/'Revenue per capita'!$F290,"")</f>
        <v>6.3868846236665097E-3</v>
      </c>
      <c r="W290" s="2">
        <f>IFERROR('Revenue per capita'!W290/'Revenue per capita'!$F290,"")</f>
        <v>7.4386168741698344E-2</v>
      </c>
      <c r="X290" s="2">
        <f>IFERROR('Revenue per capita'!X290/'Revenue per capita'!$F290,"")</f>
        <v>1.460513524804904E-2</v>
      </c>
      <c r="Y290" s="2">
        <f>IFERROR('Revenue per capita'!Y290/'Revenue per capita'!$F290,"")</f>
        <v>0</v>
      </c>
      <c r="Z290" s="2" t="str">
        <f>IFERROR('Revenue per capita'!Z290/'Revenue per capita'!$F290,"")</f>
        <v/>
      </c>
    </row>
    <row r="291" spans="1:26" x14ac:dyDescent="0.45">
      <c r="A291" s="2" t="s">
        <v>782</v>
      </c>
      <c r="B291" s="2">
        <v>273263</v>
      </c>
      <c r="C291" s="2" t="s">
        <v>480</v>
      </c>
      <c r="D291" s="2">
        <v>36.974117100000001</v>
      </c>
      <c r="E291" s="2">
        <v>-122.03079630000001</v>
      </c>
      <c r="F291" s="2">
        <f>IF('Number of Firms per 1000 Capita'!F291=0,"",SUMIFS(allNAICS!$P:$P,allNAICS!$C:$C,'Percent of Revenue'!$A291,allNAICS!$E:$E,'Percent of Revenue'!F$1)/$B291)</f>
        <v>73.584199104891624</v>
      </c>
      <c r="G291" s="2">
        <f>IFERROR('Revenue per capita'!G291/'Revenue per capita'!$F291,"")</f>
        <v>0</v>
      </c>
      <c r="H291" s="2" t="str">
        <f>IFERROR('Revenue per capita'!H291/'Revenue per capita'!$F291,"")</f>
        <v/>
      </c>
      <c r="I291" s="2" t="str">
        <f>IFERROR('Revenue per capita'!I291/'Revenue per capita'!$F291,"")</f>
        <v/>
      </c>
      <c r="J291" s="2">
        <f>IFERROR('Revenue per capita'!J291/'Revenue per capita'!$F291,"")</f>
        <v>3.6794575737775566E-2</v>
      </c>
      <c r="K291" s="2">
        <f>IFERROR('Revenue per capita'!K291/'Revenue per capita'!$F291,"")</f>
        <v>0</v>
      </c>
      <c r="L291" s="2">
        <f>IFERROR('Revenue per capita'!L291/'Revenue per capita'!$F291,"")</f>
        <v>0.39933104372355666</v>
      </c>
      <c r="M291" s="2">
        <f>IFERROR('Revenue per capita'!M291/'Revenue per capita'!$F291,"")</f>
        <v>0.24753945604480571</v>
      </c>
      <c r="N291" s="2">
        <f>IFERROR('Revenue per capita'!N291/'Revenue per capita'!$F291,"")</f>
        <v>0</v>
      </c>
      <c r="O291" s="2">
        <f>IFERROR('Revenue per capita'!O291/'Revenue per capita'!$F291,"")</f>
        <v>1.531987849484215E-2</v>
      </c>
      <c r="P291" s="2">
        <f>IFERROR('Revenue per capita'!P291/'Revenue per capita'!$F291,"")</f>
        <v>5.6127863688600843E-2</v>
      </c>
      <c r="Q291" s="2">
        <f>IFERROR('Revenue per capita'!Q291/'Revenue per capita'!$F291,"")</f>
        <v>2.0845906183717556E-2</v>
      </c>
      <c r="R291" s="2">
        <f>IFERROR('Revenue per capita'!R291/'Revenue per capita'!$F291,"")</f>
        <v>4.3970217983729853E-2</v>
      </c>
      <c r="S291" s="2">
        <f>IFERROR('Revenue per capita'!S291/'Revenue per capita'!$F291,"")</f>
        <v>1.8268100504939815E-2</v>
      </c>
      <c r="T291" s="2">
        <f>IFERROR('Revenue per capita'!T291/'Revenue per capita'!$F291,"")</f>
        <v>6.4517855838332333E-3</v>
      </c>
      <c r="U291" s="2">
        <f>IFERROR('Revenue per capita'!U291/'Revenue per capita'!$F291,"")</f>
        <v>9.0008282590653105E-2</v>
      </c>
      <c r="V291" s="2">
        <f>IFERROR('Revenue per capita'!V291/'Revenue per capita'!$F291,"")</f>
        <v>1.054464272224428E-2</v>
      </c>
      <c r="W291" s="2">
        <f>IFERROR('Revenue per capita'!W291/'Revenue per capita'!$F291,"")</f>
        <v>3.3664257828779715E-2</v>
      </c>
      <c r="X291" s="2">
        <f>IFERROR('Revenue per capita'!X291/'Revenue per capita'!$F291,"")</f>
        <v>1.1039776070708888E-2</v>
      </c>
      <c r="Y291" s="2">
        <f>IFERROR('Revenue per capita'!Y291/'Revenue per capita'!$F291,"")</f>
        <v>1.0094212841812477E-2</v>
      </c>
      <c r="Z291" s="2" t="str">
        <f>IFERROR('Revenue per capita'!Z291/'Revenue per capita'!$F291,"")</f>
        <v/>
      </c>
    </row>
    <row r="292" spans="1:26" x14ac:dyDescent="0.45">
      <c r="A292" s="2" t="s">
        <v>783</v>
      </c>
      <c r="B292" s="2">
        <v>147514</v>
      </c>
      <c r="C292" s="2" t="s">
        <v>453</v>
      </c>
      <c r="D292" s="2">
        <v>35.686975199999999</v>
      </c>
      <c r="E292" s="2">
        <v>-105.937799</v>
      </c>
      <c r="F292" s="2">
        <f>IF('Number of Firms per 1000 Capita'!F292=0,"",SUMIFS(allNAICS!$P:$P,allNAICS!$C:$C,'Percent of Revenue'!$A292,allNAICS!$E:$E,'Percent of Revenue'!F$1)/$B292)</f>
        <v>56.463433979147744</v>
      </c>
      <c r="G292" s="2">
        <f>IFERROR('Revenue per capita'!G292/'Revenue per capita'!$F292,"")</f>
        <v>4.0578750329861666E-4</v>
      </c>
      <c r="H292" s="2" t="str">
        <f>IFERROR('Revenue per capita'!H292/'Revenue per capita'!$F292,"")</f>
        <v/>
      </c>
      <c r="I292" s="2" t="str">
        <f>IFERROR('Revenue per capita'!I292/'Revenue per capita'!$F292,"")</f>
        <v/>
      </c>
      <c r="J292" s="2">
        <f>IFERROR('Revenue per capita'!J292/'Revenue per capita'!$F292,"")</f>
        <v>4.6377518085644345E-2</v>
      </c>
      <c r="K292" s="2">
        <f>IFERROR('Revenue per capita'!K292/'Revenue per capita'!$F292,"")</f>
        <v>1.5719258653057393E-2</v>
      </c>
      <c r="L292" s="2">
        <f>IFERROR('Revenue per capita'!L292/'Revenue per capita'!$F292,"")</f>
        <v>0.15441980641156397</v>
      </c>
      <c r="M292" s="2">
        <f>IFERROR('Revenue per capita'!M292/'Revenue per capita'!$F292,"")</f>
        <v>0.29255021241027584</v>
      </c>
      <c r="N292" s="2">
        <f>IFERROR('Revenue per capita'!N292/'Revenue per capita'!$F292,"")</f>
        <v>9.3721983000865979E-3</v>
      </c>
      <c r="O292" s="2">
        <f>IFERROR('Revenue per capita'!O292/'Revenue per capita'!$F292,"")</f>
        <v>2.1143070501664057E-2</v>
      </c>
      <c r="P292" s="2">
        <f>IFERROR('Revenue per capita'!P292/'Revenue per capita'!$F292,"")</f>
        <v>0.11139771278110466</v>
      </c>
      <c r="Q292" s="2">
        <f>IFERROR('Revenue per capita'!Q292/'Revenue per capita'!$F292,"")</f>
        <v>3.9845953692884781E-2</v>
      </c>
      <c r="R292" s="2">
        <f>IFERROR('Revenue per capita'!R292/'Revenue per capita'!$F292,"")</f>
        <v>5.9283939821579743E-2</v>
      </c>
      <c r="S292" s="2">
        <f>IFERROR('Revenue per capita'!S292/'Revenue per capita'!$F292,"")</f>
        <v>1.3297643130829631E-2</v>
      </c>
      <c r="T292" s="2">
        <f>IFERROR('Revenue per capita'!T292/'Revenue per capita'!$F292,"")</f>
        <v>1.7290092060232801E-2</v>
      </c>
      <c r="U292" s="2">
        <f>IFERROR('Revenue per capita'!U292/'Revenue per capita'!$F292,"")</f>
        <v>0.11451801596979573</v>
      </c>
      <c r="V292" s="2">
        <f>IFERROR('Revenue per capita'!V292/'Revenue per capita'!$F292,"")</f>
        <v>2.1192352501765536E-2</v>
      </c>
      <c r="W292" s="2">
        <f>IFERROR('Revenue per capita'!W292/'Revenue per capita'!$F292,"")</f>
        <v>6.6662644802290574E-2</v>
      </c>
      <c r="X292" s="2">
        <f>IFERROR('Revenue per capita'!X292/'Revenue per capita'!$F292,"")</f>
        <v>1.652379337392584E-2</v>
      </c>
      <c r="Y292" s="2" t="str">
        <f>IFERROR('Revenue per capita'!Y292/'Revenue per capita'!$F292,"")</f>
        <v/>
      </c>
      <c r="Z292" s="2" t="str">
        <f>IFERROR('Revenue per capita'!Z292/'Revenue per capita'!$F292,"")</f>
        <v/>
      </c>
    </row>
    <row r="293" spans="1:26" x14ac:dyDescent="0.45">
      <c r="A293" s="2" t="s">
        <v>784</v>
      </c>
      <c r="B293" s="2">
        <v>442996</v>
      </c>
      <c r="C293" s="2" t="s">
        <v>480</v>
      </c>
      <c r="D293" s="2">
        <v>34.953033699999999</v>
      </c>
      <c r="E293" s="2">
        <v>-120.4357191</v>
      </c>
      <c r="F293" s="2">
        <f>IF('Number of Firms per 1000 Capita'!F293=0,"",SUMIFS(allNAICS!$P:$P,allNAICS!$C:$C,'Percent of Revenue'!$A293,allNAICS!$E:$E,'Percent of Revenue'!F$1)/$B293)</f>
        <v>67.968333799853724</v>
      </c>
      <c r="G293" s="2">
        <f>IFERROR('Revenue per capita'!G293/'Revenue per capita'!$F293,"")</f>
        <v>4.165402873294523E-3</v>
      </c>
      <c r="H293" s="2">
        <f>IFERROR('Revenue per capita'!H293/'Revenue per capita'!$F293,"")</f>
        <v>1.9755731480265954E-2</v>
      </c>
      <c r="I293" s="2" t="str">
        <f>IFERROR('Revenue per capita'!I293/'Revenue per capita'!$F293,"")</f>
        <v/>
      </c>
      <c r="J293" s="2">
        <f>IFERROR('Revenue per capita'!J293/'Revenue per capita'!$F293,"")</f>
        <v>3.2943842980603738E-2</v>
      </c>
      <c r="K293" s="2">
        <f>IFERROR('Revenue per capita'!K293/'Revenue per capita'!$F293,"")</f>
        <v>0.17141510844991029</v>
      </c>
      <c r="L293" s="2">
        <f>IFERROR('Revenue per capita'!L293/'Revenue per capita'!$F293,"")</f>
        <v>0.12185151061234294</v>
      </c>
      <c r="M293" s="2">
        <f>IFERROR('Revenue per capita'!M293/'Revenue per capita'!$F293,"")</f>
        <v>0.23633889015226509</v>
      </c>
      <c r="N293" s="2">
        <f>IFERROR('Revenue per capita'!N293/'Revenue per capita'!$F293,"")</f>
        <v>1.1298387848597942E-2</v>
      </c>
      <c r="O293" s="2">
        <f>IFERROR('Revenue per capita'!O293/'Revenue per capita'!$F293,"")</f>
        <v>4.6578992701691344E-2</v>
      </c>
      <c r="P293" s="2">
        <f>IFERROR('Revenue per capita'!P293/'Revenue per capita'!$F293,"")</f>
        <v>4.2042387554600144E-2</v>
      </c>
      <c r="Q293" s="2">
        <f>IFERROR('Revenue per capita'!Q293/'Revenue per capita'!$F293,"")</f>
        <v>3.6923494513759911E-2</v>
      </c>
      <c r="R293" s="2">
        <f>IFERROR('Revenue per capita'!R293/'Revenue per capita'!$F293,"")</f>
        <v>7.5063167972583722E-2</v>
      </c>
      <c r="S293" s="2">
        <f>IFERROR('Revenue per capita'!S293/'Revenue per capita'!$F293,"")</f>
        <v>2.3308605540823965E-2</v>
      </c>
      <c r="T293" s="2">
        <f>IFERROR('Revenue per capita'!T293/'Revenue per capita'!$F293,"")</f>
        <v>1.0294829934384218E-2</v>
      </c>
      <c r="U293" s="2">
        <f>IFERROR('Revenue per capita'!U293/'Revenue per capita'!$F293,"")</f>
        <v>8.6635893694424621E-2</v>
      </c>
      <c r="V293" s="2">
        <f>IFERROR('Revenue per capita'!V293/'Revenue per capita'!$F293,"")</f>
        <v>1.1183398923750396E-2</v>
      </c>
      <c r="W293" s="2">
        <f>IFERROR('Revenue per capita'!W293/'Revenue per capita'!$F293,"")</f>
        <v>4.7876882209317441E-2</v>
      </c>
      <c r="X293" s="2">
        <f>IFERROR('Revenue per capita'!X293/'Revenue per capita'!$F293,"")</f>
        <v>1.6672659775942834E-2</v>
      </c>
      <c r="Y293" s="2">
        <f>IFERROR('Revenue per capita'!Y293/'Revenue per capita'!$F293,"")</f>
        <v>5.6508127814412371E-3</v>
      </c>
      <c r="Z293" s="2" t="str">
        <f>IFERROR('Revenue per capita'!Z293/'Revenue per capita'!$F293,"")</f>
        <v/>
      </c>
    </row>
    <row r="294" spans="1:26" x14ac:dyDescent="0.45">
      <c r="A294" s="2" t="s">
        <v>785</v>
      </c>
      <c r="B294" s="2">
        <v>500943</v>
      </c>
      <c r="C294" s="2" t="s">
        <v>480</v>
      </c>
      <c r="D294" s="2">
        <v>38.440429000000002</v>
      </c>
      <c r="E294" s="2">
        <v>-122.7140548</v>
      </c>
      <c r="F294" s="2">
        <f>IF('Number of Firms per 1000 Capita'!F294=0,"",SUMIFS(allNAICS!$P:$P,allNAICS!$C:$C,'Percent of Revenue'!$A294,allNAICS!$E:$E,'Percent of Revenue'!F$1)/$B294)</f>
        <v>67.225706317884473</v>
      </c>
      <c r="G294" s="2">
        <f>IFERROR('Revenue per capita'!G294/'Revenue per capita'!$F294,"")</f>
        <v>1.9073747385418463E-3</v>
      </c>
      <c r="H294" s="2">
        <f>IFERROR('Revenue per capita'!H294/'Revenue per capita'!$F294,"")</f>
        <v>0</v>
      </c>
      <c r="I294" s="2">
        <f>IFERROR('Revenue per capita'!I294/'Revenue per capita'!$F294,"")</f>
        <v>0</v>
      </c>
      <c r="J294" s="2">
        <f>IFERROR('Revenue per capita'!J294/'Revenue per capita'!$F294,"")</f>
        <v>7.3528686732476298E-2</v>
      </c>
      <c r="K294" s="2">
        <f>IFERROR('Revenue per capita'!K294/'Revenue per capita'!$F294,"")</f>
        <v>0.18983550515262623</v>
      </c>
      <c r="L294" s="2">
        <f>IFERROR('Revenue per capita'!L294/'Revenue per capita'!$F294,"")</f>
        <v>0.17157126206254719</v>
      </c>
      <c r="M294" s="2">
        <f>IFERROR('Revenue per capita'!M294/'Revenue per capita'!$F294,"")</f>
        <v>0.16307055508370952</v>
      </c>
      <c r="N294" s="2">
        <f>IFERROR('Revenue per capita'!N294/'Revenue per capita'!$F294,"")</f>
        <v>1.4804274858684787E-2</v>
      </c>
      <c r="O294" s="2">
        <f>IFERROR('Revenue per capita'!O294/'Revenue per capita'!$F294,"")</f>
        <v>2.6507283806090295E-2</v>
      </c>
      <c r="P294" s="2">
        <f>IFERROR('Revenue per capita'!P294/'Revenue per capita'!$F294,"")</f>
        <v>6.8814764979005863E-2</v>
      </c>
      <c r="Q294" s="2">
        <f>IFERROR('Revenue per capita'!Q294/'Revenue per capita'!$F294,"")</f>
        <v>2.8172281432472451E-2</v>
      </c>
      <c r="R294" s="2">
        <f>IFERROR('Revenue per capita'!R294/'Revenue per capita'!$F294,"")</f>
        <v>5.4305573767781098E-2</v>
      </c>
      <c r="S294" s="2">
        <f>IFERROR('Revenue per capita'!S294/'Revenue per capita'!$F294,"")</f>
        <v>3.9271140959099678E-2</v>
      </c>
      <c r="T294" s="2">
        <f>IFERROR('Revenue per capita'!T294/'Revenue per capita'!$F294,"")</f>
        <v>0</v>
      </c>
      <c r="U294" s="2">
        <f>IFERROR('Revenue per capita'!U294/'Revenue per capita'!$F294,"")</f>
        <v>9.4008610436270929E-2</v>
      </c>
      <c r="V294" s="2">
        <f>IFERROR('Revenue per capita'!V294/'Revenue per capita'!$F294,"")</f>
        <v>1.0447140482005221E-2</v>
      </c>
      <c r="W294" s="2">
        <f>IFERROR('Revenue per capita'!W294/'Revenue per capita'!$F294,"")</f>
        <v>4.0257519146545642E-2</v>
      </c>
      <c r="X294" s="2">
        <f>IFERROR('Revenue per capita'!X294/'Revenue per capita'!$F294,"")</f>
        <v>1.5724663491265098E-2</v>
      </c>
      <c r="Y294" s="2">
        <f>IFERROR('Revenue per capita'!Y294/'Revenue per capita'!$F294,"")</f>
        <v>7.7733628708781715E-3</v>
      </c>
      <c r="Z294" s="2" t="str">
        <f>IFERROR('Revenue per capita'!Z294/'Revenue per capita'!$F294,"")</f>
        <v/>
      </c>
    </row>
    <row r="295" spans="1:26" x14ac:dyDescent="0.45">
      <c r="A295" s="2" t="s">
        <v>786</v>
      </c>
      <c r="B295" s="2">
        <v>377476</v>
      </c>
      <c r="C295" s="2" t="s">
        <v>449</v>
      </c>
      <c r="D295" s="2">
        <v>32.0835407</v>
      </c>
      <c r="E295" s="2">
        <v>-81.099834200000004</v>
      </c>
      <c r="F295" s="2">
        <f>IF('Number of Firms per 1000 Capita'!F295=0,"",SUMIFS(allNAICS!$P:$P,allNAICS!$C:$C,'Percent of Revenue'!$A295,allNAICS!$E:$E,'Percent of Revenue'!F$1)/$B295)</f>
        <v>87.194682575845889</v>
      </c>
      <c r="G295" s="2">
        <f>IFERROR('Revenue per capita'!G295/'Revenue per capita'!$F295,"")</f>
        <v>0</v>
      </c>
      <c r="H295" s="2" t="str">
        <f>IFERROR('Revenue per capita'!H295/'Revenue per capita'!$F295,"")</f>
        <v/>
      </c>
      <c r="I295" s="2" t="str">
        <f>IFERROR('Revenue per capita'!I295/'Revenue per capita'!$F295,"")</f>
        <v/>
      </c>
      <c r="J295" s="2">
        <f>IFERROR('Revenue per capita'!J295/'Revenue per capita'!$F295,"")</f>
        <v>4.67410181810314E-2</v>
      </c>
      <c r="K295" s="2">
        <f>IFERROR('Revenue per capita'!K295/'Revenue per capita'!$F295,"")</f>
        <v>0.31839359490565933</v>
      </c>
      <c r="L295" s="2">
        <f>IFERROR('Revenue per capita'!L295/'Revenue per capita'!$F295,"")</f>
        <v>0.21180647357779983</v>
      </c>
      <c r="M295" s="2">
        <f>IFERROR('Revenue per capita'!M295/'Revenue per capita'!$F295,"")</f>
        <v>0.13954940605325009</v>
      </c>
      <c r="N295" s="2">
        <f>IFERROR('Revenue per capita'!N295/'Revenue per capita'!$F295,"")</f>
        <v>5.2151260488234416E-2</v>
      </c>
      <c r="O295" s="2">
        <f>IFERROR('Revenue per capita'!O295/'Revenue per capita'!$F295,"")</f>
        <v>1.4336996541533214E-2</v>
      </c>
      <c r="P295" s="2">
        <f>IFERROR('Revenue per capita'!P295/'Revenue per capita'!$F295,"")</f>
        <v>2.1515225188330281E-2</v>
      </c>
      <c r="Q295" s="2">
        <f>IFERROR('Revenue per capita'!Q295/'Revenue per capita'!$F295,"")</f>
        <v>2.1407624085202914E-2</v>
      </c>
      <c r="R295" s="2">
        <f>IFERROR('Revenue per capita'!R295/'Revenue per capita'!$F295,"")</f>
        <v>2.3257222996038253E-2</v>
      </c>
      <c r="S295" s="2">
        <f>IFERROR('Revenue per capita'!S295/'Revenue per capita'!$F295,"")</f>
        <v>1.7450103934207092E-2</v>
      </c>
      <c r="T295" s="2">
        <f>IFERROR('Revenue per capita'!T295/'Revenue per capita'!$F295,"")</f>
        <v>1.1539306566514385E-2</v>
      </c>
      <c r="U295" s="2">
        <f>IFERROR('Revenue per capita'!U295/'Revenue per capita'!$F295,"")</f>
        <v>7.0431005397309343E-2</v>
      </c>
      <c r="V295" s="2">
        <f>IFERROR('Revenue per capita'!V295/'Revenue per capita'!$F295,"")</f>
        <v>4.7830238006223583E-3</v>
      </c>
      <c r="W295" s="2">
        <f>IFERROR('Revenue per capita'!W295/'Revenue per capita'!$F295,"")</f>
        <v>3.1627215840304396E-2</v>
      </c>
      <c r="X295" s="2">
        <f>IFERROR('Revenue per capita'!X295/'Revenue per capita'!$F295,"")</f>
        <v>1.0956403410296063E-2</v>
      </c>
      <c r="Y295" s="2">
        <f>IFERROR('Revenue per capita'!Y295/'Revenue per capita'!$F295,"")</f>
        <v>4.0541190336667032E-3</v>
      </c>
      <c r="Z295" s="2" t="str">
        <f>IFERROR('Revenue per capita'!Z295/'Revenue per capita'!$F295,"")</f>
        <v/>
      </c>
    </row>
    <row r="296" spans="1:26" x14ac:dyDescent="0.45">
      <c r="A296" s="2" t="s">
        <v>787</v>
      </c>
      <c r="B296" s="2">
        <v>557942</v>
      </c>
      <c r="C296" s="2" t="s">
        <v>459</v>
      </c>
      <c r="D296" s="2">
        <v>41.408968999999999</v>
      </c>
      <c r="E296" s="2">
        <v>75.662412200000006</v>
      </c>
      <c r="F296" s="2">
        <f>IF('Number of Firms per 1000 Capita'!F296=0,"",SUMIFS(allNAICS!$P:$P,allNAICS!$C:$C,'Percent of Revenue'!$A296,allNAICS!$E:$E,'Percent of Revenue'!F$1)/$B296)</f>
        <v>99.215965100315088</v>
      </c>
      <c r="G296" s="2">
        <f>IFERROR('Revenue per capita'!G296/'Revenue per capita'!$F296,"")</f>
        <v>7.0360856209661176E-4</v>
      </c>
      <c r="H296" s="2">
        <f>IFERROR('Revenue per capita'!H296/'Revenue per capita'!$F296,"")</f>
        <v>3.9817930154514613E-3</v>
      </c>
      <c r="I296" s="2" t="str">
        <f>IFERROR('Revenue per capita'!I296/'Revenue per capita'!$F296,"")</f>
        <v/>
      </c>
      <c r="J296" s="2">
        <f>IFERROR('Revenue per capita'!J296/'Revenue per capita'!$F296,"")</f>
        <v>3.7945557924416826E-2</v>
      </c>
      <c r="K296" s="2">
        <f>IFERROR('Revenue per capita'!K296/'Revenue per capita'!$F296,"")</f>
        <v>0.22382287479828517</v>
      </c>
      <c r="L296" s="2">
        <f>IFERROR('Revenue per capita'!L296/'Revenue per capita'!$F296,"")</f>
        <v>0.18714461345887881</v>
      </c>
      <c r="M296" s="2">
        <f>IFERROR('Revenue per capita'!M296/'Revenue per capita'!$F296,"")</f>
        <v>0.20909871561108642</v>
      </c>
      <c r="N296" s="2">
        <f>IFERROR('Revenue per capita'!N296/'Revenue per capita'!$F296,"")</f>
        <v>3.8080675221209719E-2</v>
      </c>
      <c r="O296" s="2">
        <f>IFERROR('Revenue per capita'!O296/'Revenue per capita'!$F296,"")</f>
        <v>2.0162720562564861E-2</v>
      </c>
      <c r="P296" s="2">
        <f>IFERROR('Revenue per capita'!P296/'Revenue per capita'!$F296,"")</f>
        <v>9.1412632257896226E-2</v>
      </c>
      <c r="Q296" s="2">
        <f>IFERROR('Revenue per capita'!Q296/'Revenue per capita'!$F296,"")</f>
        <v>1.2115656836846936E-2</v>
      </c>
      <c r="R296" s="2">
        <f>IFERROR('Revenue per capita'!R296/'Revenue per capita'!$F296,"")</f>
        <v>2.2269388501489563E-2</v>
      </c>
      <c r="S296" s="2">
        <f>IFERROR('Revenue per capita'!S296/'Revenue per capita'!$F296,"")</f>
        <v>2.4156550161712639E-2</v>
      </c>
      <c r="T296" s="2">
        <f>IFERROR('Revenue per capita'!T296/'Revenue per capita'!$F296,"")</f>
        <v>1.2661631716876466E-2</v>
      </c>
      <c r="U296" s="2">
        <f>IFERROR('Revenue per capita'!U296/'Revenue per capita'!$F296,"")</f>
        <v>7.5817852163527502E-2</v>
      </c>
      <c r="V296" s="2">
        <f>IFERROR('Revenue per capita'!V296/'Revenue per capita'!$F296,"")</f>
        <v>2.419619115028979E-3</v>
      </c>
      <c r="W296" s="2">
        <f>IFERROR('Revenue per capita'!W296/'Revenue per capita'!$F296,"")</f>
        <v>2.1127450847309992E-2</v>
      </c>
      <c r="X296" s="2">
        <f>IFERROR('Revenue per capita'!X296/'Revenue per capita'!$F296,"")</f>
        <v>1.0546800164403786E-2</v>
      </c>
      <c r="Y296" s="2">
        <f>IFERROR('Revenue per capita'!Y296/'Revenue per capita'!$F296,"")</f>
        <v>6.5318590809179842E-3</v>
      </c>
      <c r="Z296" s="2" t="str">
        <f>IFERROR('Revenue per capita'!Z296/'Revenue per capita'!$F296,"")</f>
        <v/>
      </c>
    </row>
    <row r="297" spans="1:26" x14ac:dyDescent="0.45">
      <c r="A297" s="2" t="s">
        <v>788</v>
      </c>
      <c r="B297" s="2">
        <v>3735216</v>
      </c>
      <c r="C297" s="2" t="s">
        <v>492</v>
      </c>
      <c r="D297" s="2">
        <v>47.606209499999999</v>
      </c>
      <c r="E297" s="2">
        <v>-122.3320708</v>
      </c>
      <c r="F297" s="2">
        <f>IF('Number of Firms per 1000 Capita'!F297=0,"",SUMIFS(allNAICS!$P:$P,allNAICS!$C:$C,'Percent of Revenue'!$A297,allNAICS!$E:$E,'Percent of Revenue'!F$1)/$B297)</f>
        <v>127.76763646332635</v>
      </c>
      <c r="G297" s="2">
        <f>IFERROR('Revenue per capita'!G297/'Revenue per capita'!$F297,"")</f>
        <v>2.9889989039470566E-3</v>
      </c>
      <c r="H297" s="2">
        <f>IFERROR('Revenue per capita'!H297/'Revenue per capita'!$F297,"")</f>
        <v>7.4693489468982178E-4</v>
      </c>
      <c r="I297" s="2">
        <f>IFERROR('Revenue per capita'!I297/'Revenue per capita'!$F297,"")</f>
        <v>6.6660084370177737E-3</v>
      </c>
      <c r="J297" s="2">
        <f>IFERROR('Revenue per capita'!J297/'Revenue per capita'!$F297,"")</f>
        <v>4.6062898955686257E-2</v>
      </c>
      <c r="K297" s="2">
        <f>IFERROR('Revenue per capita'!K297/'Revenue per capita'!$F297,"")</f>
        <v>0.1548350522877685</v>
      </c>
      <c r="L297" s="2">
        <f>IFERROR('Revenue per capita'!L297/'Revenue per capita'!$F297,"")</f>
        <v>0.19984927281409018</v>
      </c>
      <c r="M297" s="2">
        <f>IFERROR('Revenue per capita'!M297/'Revenue per capita'!$F297,"")</f>
        <v>0.16207869705396694</v>
      </c>
      <c r="N297" s="2">
        <f>IFERROR('Revenue per capita'!N297/'Revenue per capita'!$F297,"")</f>
        <v>3.1684508573594838E-2</v>
      </c>
      <c r="O297" s="2">
        <f>IFERROR('Revenue per capita'!O297/'Revenue per capita'!$F297,"")</f>
        <v>0.13085645302113583</v>
      </c>
      <c r="P297" s="2">
        <f>IFERROR('Revenue per capita'!P297/'Revenue per capita'!$F297,"")</f>
        <v>6.4694889603908082E-2</v>
      </c>
      <c r="Q297" s="2">
        <f>IFERROR('Revenue per capita'!Q297/'Revenue per capita'!$F297,"")</f>
        <v>2.3251059237064341E-2</v>
      </c>
      <c r="R297" s="2">
        <f>IFERROR('Revenue per capita'!R297/'Revenue per capita'!$F297,"")</f>
        <v>5.3009510608211741E-2</v>
      </c>
      <c r="S297" s="2">
        <f>IFERROR('Revenue per capita'!S297/'Revenue per capita'!$F297,"")</f>
        <v>1.7205009675221501E-2</v>
      </c>
      <c r="T297" s="2">
        <f>IFERROR('Revenue per capita'!T297/'Revenue per capita'!$F297,"")</f>
        <v>5.0101445872946203E-3</v>
      </c>
      <c r="U297" s="2">
        <f>IFERROR('Revenue per capita'!U297/'Revenue per capita'!$F297,"")</f>
        <v>5.7757036652355764E-2</v>
      </c>
      <c r="V297" s="2">
        <f>IFERROR('Revenue per capita'!V297/'Revenue per capita'!$F297,"")</f>
        <v>6.1789911367813224E-3</v>
      </c>
      <c r="W297" s="2">
        <f>IFERROR('Revenue per capita'!W297/'Revenue per capita'!$F297,"")</f>
        <v>1.8027631899540972E-2</v>
      </c>
      <c r="X297" s="2">
        <f>IFERROR('Revenue per capita'!X297/'Revenue per capita'!$F297,"")</f>
        <v>8.4777247794881796E-3</v>
      </c>
      <c r="Y297" s="2">
        <f>IFERROR('Revenue per capita'!Y297/'Revenue per capita'!$F297,"")</f>
        <v>1.0587595265540765E-2</v>
      </c>
      <c r="Z297" s="2">
        <f>IFERROR('Revenue per capita'!Z297/'Revenue per capita'!$F297,"")</f>
        <v>3.1581612695607148E-5</v>
      </c>
    </row>
    <row r="298" spans="1:26" x14ac:dyDescent="0.45">
      <c r="A298" s="2" t="s">
        <v>789</v>
      </c>
      <c r="B298" s="2">
        <v>147981</v>
      </c>
      <c r="C298" s="2" t="s">
        <v>526</v>
      </c>
      <c r="D298" s="2">
        <v>27.816414999999999</v>
      </c>
      <c r="E298" s="2">
        <v>-80.470607799999996</v>
      </c>
      <c r="F298" s="2">
        <f>IF('Number of Firms per 1000 Capita'!F298=0,"",SUMIFS(allNAICS!$P:$P,allNAICS!$C:$C,'Percent of Revenue'!$A298,allNAICS!$E:$E,'Percent of Revenue'!F$1)/$B298)</f>
        <v>126.15441171501747</v>
      </c>
      <c r="G298" s="2">
        <f>IFERROR('Revenue per capita'!G298/'Revenue per capita'!$F298,"")</f>
        <v>2.2936921693451334E-2</v>
      </c>
      <c r="H298" s="2" t="str">
        <f>IFERROR('Revenue per capita'!H298/'Revenue per capita'!$F298,"")</f>
        <v/>
      </c>
      <c r="I298" s="2" t="str">
        <f>IFERROR('Revenue per capita'!I298/'Revenue per capita'!$F298,"")</f>
        <v/>
      </c>
      <c r="J298" s="2">
        <f>IFERROR('Revenue per capita'!J298/'Revenue per capita'!$F298,"")</f>
        <v>5.6350304194906019E-2</v>
      </c>
      <c r="K298" s="2">
        <f>IFERROR('Revenue per capita'!K298/'Revenue per capita'!$F298,"")</f>
        <v>5.842730697703525E-2</v>
      </c>
      <c r="L298" s="2">
        <f>IFERROR('Revenue per capita'!L298/'Revenue per capita'!$F298,"")</f>
        <v>0</v>
      </c>
      <c r="M298" s="2">
        <f>IFERROR('Revenue per capita'!M298/'Revenue per capita'!$F298,"")</f>
        <v>0.3252702178026538</v>
      </c>
      <c r="N298" s="2">
        <f>IFERROR('Revenue per capita'!N298/'Revenue per capita'!$F298,"")</f>
        <v>0</v>
      </c>
      <c r="O298" s="2">
        <f>IFERROR('Revenue per capita'!O298/'Revenue per capita'!$F298,"")</f>
        <v>3.4528723487746639E-2</v>
      </c>
      <c r="P298" s="2">
        <f>IFERROR('Revenue per capita'!P298/'Revenue per capita'!$F298,"")</f>
        <v>6.6182660769350199E-2</v>
      </c>
      <c r="Q298" s="2">
        <f>IFERROR('Revenue per capita'!Q298/'Revenue per capita'!$F298,"")</f>
        <v>4.8433837910460874E-2</v>
      </c>
      <c r="R298" s="2">
        <f>IFERROR('Revenue per capita'!R298/'Revenue per capita'!$F298,"")</f>
        <v>6.5278909579589761E-2</v>
      </c>
      <c r="S298" s="2">
        <f>IFERROR('Revenue per capita'!S298/'Revenue per capita'!$F298,"")</f>
        <v>3.6674354659763958E-2</v>
      </c>
      <c r="T298" s="2">
        <f>IFERROR('Revenue per capita'!T298/'Revenue per capita'!$F298,"")</f>
        <v>8.1895969041508605E-3</v>
      </c>
      <c r="U298" s="2">
        <f>IFERROR('Revenue per capita'!U298/'Revenue per capita'!$F298,"")</f>
        <v>0.18352268660958124</v>
      </c>
      <c r="V298" s="2">
        <f>IFERROR('Revenue per capita'!V298/'Revenue per capita'!$F298,"")</f>
        <v>2.3288015547009756E-2</v>
      </c>
      <c r="W298" s="2">
        <f>IFERROR('Revenue per capita'!W298/'Revenue per capita'!$F298,"")</f>
        <v>5.2130608987933508E-2</v>
      </c>
      <c r="X298" s="2">
        <f>IFERROR('Revenue per capita'!X298/'Revenue per capita'!$F298,"")</f>
        <v>1.8785854876366907E-2</v>
      </c>
      <c r="Y298" s="2" t="str">
        <f>IFERROR('Revenue per capita'!Y298/'Revenue per capita'!$F298,"")</f>
        <v/>
      </c>
      <c r="Z298" s="2" t="str">
        <f>IFERROR('Revenue per capita'!Z298/'Revenue per capita'!$F298,"")</f>
        <v/>
      </c>
    </row>
    <row r="299" spans="1:26" x14ac:dyDescent="0.45">
      <c r="A299" s="2" t="s">
        <v>790</v>
      </c>
      <c r="B299" s="2">
        <v>115094</v>
      </c>
      <c r="C299" s="2" t="s">
        <v>468</v>
      </c>
      <c r="D299" s="2">
        <v>43.750828400000003</v>
      </c>
      <c r="E299" s="2">
        <v>-87.714529999999996</v>
      </c>
      <c r="F299" s="2">
        <f>IF('Number of Firms per 1000 Capita'!F299=0,"",SUMIFS(allNAICS!$P:$P,allNAICS!$C:$C,'Percent of Revenue'!$A299,allNAICS!$E:$E,'Percent of Revenue'!F$1)/$B299)</f>
        <v>126.81164091959616</v>
      </c>
      <c r="G299" s="2">
        <f>IFERROR('Revenue per capita'!G299/'Revenue per capita'!$F299,"")</f>
        <v>0</v>
      </c>
      <c r="H299" s="2" t="str">
        <f>IFERROR('Revenue per capita'!H299/'Revenue per capita'!$F299,"")</f>
        <v/>
      </c>
      <c r="I299" s="2" t="str">
        <f>IFERROR('Revenue per capita'!I299/'Revenue per capita'!$F299,"")</f>
        <v/>
      </c>
      <c r="J299" s="2">
        <f>IFERROR('Revenue per capita'!J299/'Revenue per capita'!$F299,"")</f>
        <v>0.14161566033708747</v>
      </c>
      <c r="K299" s="2">
        <f>IFERROR('Revenue per capita'!K299/'Revenue per capita'!$F299,"")</f>
        <v>0.52833103738262344</v>
      </c>
      <c r="L299" s="2">
        <f>IFERROR('Revenue per capita'!L299/'Revenue per capita'!$F299,"")</f>
        <v>6.6103350809549044E-2</v>
      </c>
      <c r="M299" s="2">
        <f>IFERROR('Revenue per capita'!M299/'Revenue per capita'!$F299,"")</f>
        <v>8.2079403315615626E-2</v>
      </c>
      <c r="N299" s="2">
        <f>IFERROR('Revenue per capita'!N299/'Revenue per capita'!$F299,"")</f>
        <v>1.7411083848546095E-2</v>
      </c>
      <c r="O299" s="2">
        <f>IFERROR('Revenue per capita'!O299/'Revenue per capita'!$F299,"")</f>
        <v>3.6767883822408131E-3</v>
      </c>
      <c r="P299" s="2">
        <f>IFERROR('Revenue per capita'!P299/'Revenue per capita'!$F299,"")</f>
        <v>7.2470148201576309E-2</v>
      </c>
      <c r="Q299" s="2">
        <f>IFERROR('Revenue per capita'!Q299/'Revenue per capita'!$F299,"")</f>
        <v>5.1351166105019948E-3</v>
      </c>
      <c r="R299" s="2">
        <f>IFERROR('Revenue per capita'!R299/'Revenue per capita'!$F299,"")</f>
        <v>1.7023986203697886E-2</v>
      </c>
      <c r="S299" s="2">
        <f>IFERROR('Revenue per capita'!S299/'Revenue per capita'!$F299,"")</f>
        <v>6.6204351332663555E-3</v>
      </c>
      <c r="T299" s="2">
        <f>IFERROR('Revenue per capita'!T299/'Revenue per capita'!$F299,"")</f>
        <v>2.9769584566097284E-3</v>
      </c>
      <c r="U299" s="2">
        <f>IFERROR('Revenue per capita'!U299/'Revenue per capita'!$F299,"")</f>
        <v>3.8133947859722919E-2</v>
      </c>
      <c r="V299" s="2">
        <f>IFERROR('Revenue per capita'!V299/'Revenue per capita'!$F299,"")</f>
        <v>4.933541726817735E-3</v>
      </c>
      <c r="W299" s="2">
        <f>IFERROR('Revenue per capita'!W299/'Revenue per capita'!$F299,"")</f>
        <v>1.041079583369291E-2</v>
      </c>
      <c r="X299" s="2">
        <f>IFERROR('Revenue per capita'!X299/'Revenue per capita'!$F299,"")</f>
        <v>3.0777458984518583E-3</v>
      </c>
      <c r="Y299" s="2" t="str">
        <f>IFERROR('Revenue per capita'!Y299/'Revenue per capita'!$F299,"")</f>
        <v/>
      </c>
      <c r="Z299" s="2" t="str">
        <f>IFERROR('Revenue per capita'!Z299/'Revenue per capita'!$F299,"")</f>
        <v/>
      </c>
    </row>
    <row r="300" spans="1:26" x14ac:dyDescent="0.45">
      <c r="A300" s="2" t="s">
        <v>791</v>
      </c>
      <c r="B300" s="2">
        <v>126146</v>
      </c>
      <c r="C300" s="2" t="s">
        <v>445</v>
      </c>
      <c r="D300" s="2">
        <v>33.635661800000001</v>
      </c>
      <c r="E300" s="2">
        <v>-96.608880499999998</v>
      </c>
      <c r="F300" s="2">
        <f>IF('Number of Firms per 1000 Capita'!F300=0,"",SUMIFS(allNAICS!$P:$P,allNAICS!$C:$C,'Percent of Revenue'!$A300,allNAICS!$E:$E,'Percent of Revenue'!F$1)/$B300)</f>
        <v>69.652291788879552</v>
      </c>
      <c r="G300" s="2">
        <f>IFERROR('Revenue per capita'!G300/'Revenue per capita'!$F300,"")</f>
        <v>4.1007421965427151E-4</v>
      </c>
      <c r="H300" s="2">
        <f>IFERROR('Revenue per capita'!H300/'Revenue per capita'!$F300,"")</f>
        <v>3.3503961373654149E-3</v>
      </c>
      <c r="I300" s="2">
        <f>IFERROR('Revenue per capita'!I300/'Revenue per capita'!$F300,"")</f>
        <v>1.9473564858340144E-2</v>
      </c>
      <c r="J300" s="2">
        <f>IFERROR('Revenue per capita'!J300/'Revenue per capita'!$F300,"")</f>
        <v>6.6529109127930877E-2</v>
      </c>
      <c r="K300" s="2">
        <f>IFERROR('Revenue per capita'!K300/'Revenue per capita'!$F300,"")</f>
        <v>0.30065455971351501</v>
      </c>
      <c r="L300" s="2">
        <f>IFERROR('Revenue per capita'!L300/'Revenue per capita'!$F300,"")</f>
        <v>0.11504070033873644</v>
      </c>
      <c r="M300" s="2">
        <f>IFERROR('Revenue per capita'!M300/'Revenue per capita'!$F300,"")</f>
        <v>0.22736430464546062</v>
      </c>
      <c r="N300" s="2">
        <f>IFERROR('Revenue per capita'!N300/'Revenue per capita'!$F300,"")</f>
        <v>0</v>
      </c>
      <c r="O300" s="2">
        <f>IFERROR('Revenue per capita'!O300/'Revenue per capita'!$F300,"")</f>
        <v>1.1547864826686949E-2</v>
      </c>
      <c r="P300" s="2">
        <f>IFERROR('Revenue per capita'!P300/'Revenue per capita'!$F300,"")</f>
        <v>6.2725174683113727E-2</v>
      </c>
      <c r="Q300" s="2">
        <f>IFERROR('Revenue per capita'!Q300/'Revenue per capita'!$F300,"")</f>
        <v>8.1973505803873033E-3</v>
      </c>
      <c r="R300" s="2">
        <f>IFERROR('Revenue per capita'!R300/'Revenue per capita'!$F300,"")</f>
        <v>1.7248392537405101E-2</v>
      </c>
      <c r="S300" s="2">
        <f>IFERROR('Revenue per capita'!S300/'Revenue per capita'!$F300,"")</f>
        <v>1.5071644879505268E-2</v>
      </c>
      <c r="T300" s="2">
        <f>IFERROR('Revenue per capita'!T300/'Revenue per capita'!$F300,"")</f>
        <v>4.6810113904256177E-3</v>
      </c>
      <c r="U300" s="2">
        <f>IFERROR('Revenue per capita'!U300/'Revenue per capita'!$F300,"")</f>
        <v>9.5086550227005379E-2</v>
      </c>
      <c r="V300" s="2">
        <f>IFERROR('Revenue per capita'!V300/'Revenue per capita'!$F300,"")</f>
        <v>6.6794145576347984E-3</v>
      </c>
      <c r="W300" s="2">
        <f>IFERROR('Revenue per capita'!W300/'Revenue per capita'!$F300,"")</f>
        <v>3.3346876491125298E-2</v>
      </c>
      <c r="X300" s="2">
        <f>IFERROR('Revenue per capita'!X300/'Revenue per capita'!$F300,"")</f>
        <v>1.2593010785707875E-2</v>
      </c>
      <c r="Y300" s="2" t="str">
        <f>IFERROR('Revenue per capita'!Y300/'Revenue per capita'!$F300,"")</f>
        <v/>
      </c>
      <c r="Z300" s="2" t="str">
        <f>IFERROR('Revenue per capita'!Z300/'Revenue per capita'!$F300,"")</f>
        <v/>
      </c>
    </row>
    <row r="301" spans="1:26" x14ac:dyDescent="0.45">
      <c r="A301" s="2" t="s">
        <v>792</v>
      </c>
      <c r="B301" s="2">
        <v>443974</v>
      </c>
      <c r="C301" s="2" t="s">
        <v>455</v>
      </c>
      <c r="D301" s="2">
        <v>32.525151600000001</v>
      </c>
      <c r="E301" s="2">
        <v>-93.750178899999995</v>
      </c>
      <c r="F301" s="2">
        <f>IF('Number of Firms per 1000 Capita'!F301=0,"",SUMIFS(allNAICS!$P:$P,allNAICS!$C:$C,'Percent of Revenue'!$A301,allNAICS!$E:$E,'Percent of Revenue'!F$1)/$B301)</f>
        <v>84.081263767698104</v>
      </c>
      <c r="G301" s="2">
        <f>IFERROR('Revenue per capita'!G301/'Revenue per capita'!$F301,"")</f>
        <v>1.9957817508809189E-3</v>
      </c>
      <c r="H301" s="2">
        <f>IFERROR('Revenue per capita'!H301/'Revenue per capita'!$F301,"")</f>
        <v>6.287640742247258E-2</v>
      </c>
      <c r="I301" s="2">
        <f>IFERROR('Revenue per capita'!I301/'Revenue per capita'!$F301,"")</f>
        <v>1.9350357917891272E-2</v>
      </c>
      <c r="J301" s="2">
        <f>IFERROR('Revenue per capita'!J301/'Revenue per capita'!$F301,"")</f>
        <v>5.3566277495342013E-2</v>
      </c>
      <c r="K301" s="2">
        <f>IFERROR('Revenue per capita'!K301/'Revenue per capita'!$F301,"")</f>
        <v>0.17633312145291397</v>
      </c>
      <c r="L301" s="2">
        <f>IFERROR('Revenue per capita'!L301/'Revenue per capita'!$F301,"")</f>
        <v>0.21696162942757577</v>
      </c>
      <c r="M301" s="2">
        <f>IFERROR('Revenue per capita'!M301/'Revenue per capita'!$F301,"")</f>
        <v>0.18092684039146595</v>
      </c>
      <c r="N301" s="2">
        <f>IFERROR('Revenue per capita'!N301/'Revenue per capita'!$F301,"")</f>
        <v>3.2480550363318497E-2</v>
      </c>
      <c r="O301" s="2">
        <f>IFERROR('Revenue per capita'!O301/'Revenue per capita'!$F301,"")</f>
        <v>1.922501379080074E-2</v>
      </c>
      <c r="P301" s="2">
        <f>IFERROR('Revenue per capita'!P301/'Revenue per capita'!$F301,"")</f>
        <v>2.7223196019677029E-2</v>
      </c>
      <c r="Q301" s="2">
        <f>IFERROR('Revenue per capita'!Q301/'Revenue per capita'!$F301,"")</f>
        <v>2.2569818741516041E-2</v>
      </c>
      <c r="R301" s="2">
        <f>IFERROR('Revenue per capita'!R301/'Revenue per capita'!$F301,"")</f>
        <v>2.3742652942873307E-2</v>
      </c>
      <c r="S301" s="2">
        <f>IFERROR('Revenue per capita'!S301/'Revenue per capita'!$F301,"")</f>
        <v>1.5427051914703206E-2</v>
      </c>
      <c r="T301" s="2">
        <f>IFERROR('Revenue per capita'!T301/'Revenue per capita'!$F301,"")</f>
        <v>3.3646285570514832E-3</v>
      </c>
      <c r="U301" s="2">
        <f>IFERROR('Revenue per capita'!U301/'Revenue per capita'!$F301,"")</f>
        <v>8.418330170843058E-2</v>
      </c>
      <c r="V301" s="2">
        <f>IFERROR('Revenue per capita'!V301/'Revenue per capita'!$F301,"")</f>
        <v>6.0223580276176072E-3</v>
      </c>
      <c r="W301" s="2">
        <f>IFERROR('Revenue per capita'!W301/'Revenue per capita'!$F301,"")</f>
        <v>3.9742044518890733E-2</v>
      </c>
      <c r="X301" s="2">
        <f>IFERROR('Revenue per capita'!X301/'Revenue per capita'!$F301,"")</f>
        <v>1.2320558858537464E-2</v>
      </c>
      <c r="Y301" s="2">
        <f>IFERROR('Revenue per capita'!Y301/'Revenue per capita'!$F301,"")</f>
        <v>1.6884086980412569E-3</v>
      </c>
      <c r="Z301" s="2" t="str">
        <f>IFERROR('Revenue per capita'!Z301/'Revenue per capita'!$F301,"")</f>
        <v/>
      </c>
    </row>
    <row r="302" spans="1:26" x14ac:dyDescent="0.45">
      <c r="A302" s="2" t="s">
        <v>793</v>
      </c>
      <c r="B302" s="2">
        <v>168647</v>
      </c>
      <c r="C302" s="2" t="s">
        <v>462</v>
      </c>
      <c r="D302" s="2">
        <v>42.499994200000003</v>
      </c>
      <c r="E302" s="2">
        <v>96.400306900000004</v>
      </c>
      <c r="F302" s="2">
        <f>IF('Number of Firms per 1000 Capita'!F302=0,"",SUMIFS(allNAICS!$P:$P,allNAICS!$C:$C,'Percent of Revenue'!$A302,allNAICS!$E:$E,'Percent of Revenue'!F$1)/$B302)</f>
        <v>137.23103286746874</v>
      </c>
      <c r="G302" s="2">
        <f>IFERROR('Revenue per capita'!G302/'Revenue per capita'!$F302,"")</f>
        <v>6.3393515356619098E-4</v>
      </c>
      <c r="H302" s="2" t="str">
        <f>IFERROR('Revenue per capita'!H302/'Revenue per capita'!$F302,"")</f>
        <v/>
      </c>
      <c r="I302" s="2" t="str">
        <f>IFERROR('Revenue per capita'!I302/'Revenue per capita'!$F302,"")</f>
        <v/>
      </c>
      <c r="J302" s="2">
        <f>IFERROR('Revenue per capita'!J302/'Revenue per capita'!$F302,"")</f>
        <v>5.2718077302233969E-2</v>
      </c>
      <c r="K302" s="2">
        <f>IFERROR('Revenue per capita'!K302/'Revenue per capita'!$F302,"")</f>
        <v>0.40478441010753735</v>
      </c>
      <c r="L302" s="2">
        <f>IFERROR('Revenue per capita'!L302/'Revenue per capita'!$F302,"")</f>
        <v>0.21912706750806346</v>
      </c>
      <c r="M302" s="2">
        <f>IFERROR('Revenue per capita'!M302/'Revenue per capita'!$F302,"")</f>
        <v>0.10076738638246369</v>
      </c>
      <c r="N302" s="2">
        <f>IFERROR('Revenue per capita'!N302/'Revenue per capita'!$F302,"")</f>
        <v>4.0466736847628255E-2</v>
      </c>
      <c r="O302" s="2">
        <f>IFERROR('Revenue per capita'!O302/'Revenue per capita'!$F302,"")</f>
        <v>1.2985590718224494E-2</v>
      </c>
      <c r="P302" s="2">
        <f>IFERROR('Revenue per capita'!P302/'Revenue per capita'!$F302,"")</f>
        <v>4.1358612564997933E-2</v>
      </c>
      <c r="Q302" s="2">
        <f>IFERROR('Revenue per capita'!Q302/'Revenue per capita'!$F302,"")</f>
        <v>1.1507626501359336E-2</v>
      </c>
      <c r="R302" s="2">
        <f>IFERROR('Revenue per capita'!R302/'Revenue per capita'!$F302,"")</f>
        <v>9.6648040364793082E-3</v>
      </c>
      <c r="S302" s="2">
        <f>IFERROR('Revenue per capita'!S302/'Revenue per capita'!$F302,"")</f>
        <v>1.6991592546169158E-2</v>
      </c>
      <c r="T302" s="2">
        <f>IFERROR('Revenue per capita'!T302/'Revenue per capita'!$F302,"")</f>
        <v>3.506098929801959E-3</v>
      </c>
      <c r="U302" s="2">
        <f>IFERROR('Revenue per capita'!U302/'Revenue per capita'!$F302,"")</f>
        <v>5.2051657483806517E-2</v>
      </c>
      <c r="V302" s="2">
        <f>IFERROR('Revenue per capita'!V302/'Revenue per capita'!$F302,"")</f>
        <v>6.0218557529461113E-3</v>
      </c>
      <c r="W302" s="2">
        <f>IFERROR('Revenue per capita'!W302/'Revenue per capita'!$F302,"")</f>
        <v>1.4820358042630793E-2</v>
      </c>
      <c r="X302" s="2">
        <f>IFERROR('Revenue per capita'!X302/'Revenue per capita'!$F302,"")</f>
        <v>6.9634708623120302E-3</v>
      </c>
      <c r="Y302" s="2">
        <f>IFERROR('Revenue per capita'!Y302/'Revenue per capita'!$F302,"")</f>
        <v>5.6307192597792478E-3</v>
      </c>
      <c r="Z302" s="2" t="str">
        <f>IFERROR('Revenue per capita'!Z302/'Revenue per capita'!$F302,"")</f>
        <v/>
      </c>
    </row>
    <row r="303" spans="1:26" x14ac:dyDescent="0.45">
      <c r="A303" s="2" t="s">
        <v>794</v>
      </c>
      <c r="B303" s="2">
        <v>250564</v>
      </c>
      <c r="C303" s="2" t="s">
        <v>758</v>
      </c>
      <c r="D303" s="2">
        <v>43.544595899999997</v>
      </c>
      <c r="E303" s="2">
        <v>-96.731103399999995</v>
      </c>
      <c r="F303" s="2">
        <f>IF('Number of Firms per 1000 Capita'!F303=0,"",SUMIFS(allNAICS!$P:$P,allNAICS!$C:$C,'Percent of Revenue'!$A303,allNAICS!$E:$E,'Percent of Revenue'!F$1)/$B303)</f>
        <v>130.45466627288837</v>
      </c>
      <c r="G303" s="2">
        <f>IFERROR('Revenue per capita'!G303/'Revenue per capita'!$F303,"")</f>
        <v>0</v>
      </c>
      <c r="H303" s="2">
        <f>IFERROR('Revenue per capita'!H303/'Revenue per capita'!$F303,"")</f>
        <v>5.3725023157337568E-4</v>
      </c>
      <c r="I303" s="2" t="str">
        <f>IFERROR('Revenue per capita'!I303/'Revenue per capita'!$F303,"")</f>
        <v/>
      </c>
      <c r="J303" s="2">
        <f>IFERROR('Revenue per capita'!J303/'Revenue per capita'!$F303,"")</f>
        <v>5.4567734827712482E-2</v>
      </c>
      <c r="K303" s="2">
        <f>IFERROR('Revenue per capita'!K303/'Revenue per capita'!$F303,"")</f>
        <v>0.14369464934713233</v>
      </c>
      <c r="L303" s="2">
        <f>IFERROR('Revenue per capita'!L303/'Revenue per capita'!$F303,"")</f>
        <v>0.21096500703182941</v>
      </c>
      <c r="M303" s="2">
        <f>IFERROR('Revenue per capita'!M303/'Revenue per capita'!$F303,"")</f>
        <v>0.14615742065726833</v>
      </c>
      <c r="N303" s="2">
        <f>IFERROR('Revenue per capita'!N303/'Revenue per capita'!$F303,"")</f>
        <v>2.5873193189126974E-2</v>
      </c>
      <c r="O303" s="2">
        <f>IFERROR('Revenue per capita'!O303/'Revenue per capita'!$F303,"")</f>
        <v>2.7771110105831338E-2</v>
      </c>
      <c r="P303" s="2">
        <f>IFERROR('Revenue per capita'!P303/'Revenue per capita'!$F303,"")</f>
        <v>0.22366113660213385</v>
      </c>
      <c r="Q303" s="2">
        <f>IFERROR('Revenue per capita'!Q303/'Revenue per capita'!$F303,"")</f>
        <v>1.5200137866939937E-2</v>
      </c>
      <c r="R303" s="2">
        <f>IFERROR('Revenue per capita'!R303/'Revenue per capita'!$F303,"")</f>
        <v>1.9771996393302373E-2</v>
      </c>
      <c r="S303" s="2">
        <f>IFERROR('Revenue per capita'!S303/'Revenue per capita'!$F303,"")</f>
        <v>1.2044892922317517E-2</v>
      </c>
      <c r="T303" s="2">
        <f>IFERROR('Revenue per capita'!T303/'Revenue per capita'!$F303,"")</f>
        <v>3.9006188625361972E-3</v>
      </c>
      <c r="U303" s="2">
        <f>IFERROR('Revenue per capita'!U303/'Revenue per capita'!$F303,"")</f>
        <v>7.5370686657372954E-2</v>
      </c>
      <c r="V303" s="2">
        <f>IFERROR('Revenue per capita'!V303/'Revenue per capita'!$F303,"")</f>
        <v>3.8972029629082534E-3</v>
      </c>
      <c r="W303" s="2">
        <f>IFERROR('Revenue per capita'!W303/'Revenue per capita'!$F303,"")</f>
        <v>1.5703106006751785E-2</v>
      </c>
      <c r="X303" s="2">
        <f>IFERROR('Revenue per capita'!X303/'Revenue per capita'!$F303,"")</f>
        <v>7.1658803942748284E-3</v>
      </c>
      <c r="Y303" s="2">
        <f>IFERROR('Revenue per capita'!Y303/'Revenue per capita'!$F303,"")</f>
        <v>1.3717975940988026E-2</v>
      </c>
      <c r="Z303" s="2" t="str">
        <f>IFERROR('Revenue per capita'!Z303/'Revenue per capita'!$F303,"")</f>
        <v/>
      </c>
    </row>
    <row r="304" spans="1:26" x14ac:dyDescent="0.45">
      <c r="A304" s="2" t="s">
        <v>795</v>
      </c>
      <c r="B304" s="2">
        <v>320010</v>
      </c>
      <c r="C304" s="2" t="s">
        <v>506</v>
      </c>
      <c r="D304" s="2">
        <v>41.676354500000002</v>
      </c>
      <c r="E304" s="2">
        <v>86.251989800000004</v>
      </c>
      <c r="F304" s="2">
        <f>IF('Number of Firms per 1000 Capita'!F304=0,"",SUMIFS(allNAICS!$P:$P,allNAICS!$C:$C,'Percent of Revenue'!$A304,allNAICS!$E:$E,'Percent of Revenue'!F$1)/$B304)</f>
        <v>77.820339989375327</v>
      </c>
      <c r="G304" s="2">
        <f>IFERROR('Revenue per capita'!G304/'Revenue per capita'!$F304,"")</f>
        <v>0</v>
      </c>
      <c r="H304" s="2" t="str">
        <f>IFERROR('Revenue per capita'!H304/'Revenue per capita'!$F304,"")</f>
        <v/>
      </c>
      <c r="I304" s="2" t="str">
        <f>IFERROR('Revenue per capita'!I304/'Revenue per capita'!$F304,"")</f>
        <v/>
      </c>
      <c r="J304" s="2">
        <f>IFERROR('Revenue per capita'!J304/'Revenue per capita'!$F304,"")</f>
        <v>2.1360324856111862E-2</v>
      </c>
      <c r="K304" s="2">
        <f>IFERROR('Revenue per capita'!K304/'Revenue per capita'!$F304,"")</f>
        <v>0.31318641891763438</v>
      </c>
      <c r="L304" s="2">
        <f>IFERROR('Revenue per capita'!L304/'Revenue per capita'!$F304,"")</f>
        <v>0.16533975559747</v>
      </c>
      <c r="M304" s="2">
        <f>IFERROR('Revenue per capita'!M304/'Revenue per capita'!$F304,"")</f>
        <v>0.15312064032799497</v>
      </c>
      <c r="N304" s="2">
        <f>IFERROR('Revenue per capita'!N304/'Revenue per capita'!$F304,"")</f>
        <v>2.1934987519380254E-2</v>
      </c>
      <c r="O304" s="2">
        <f>IFERROR('Revenue per capita'!O304/'Revenue per capita'!$F304,"")</f>
        <v>2.7255359830566133E-2</v>
      </c>
      <c r="P304" s="2">
        <f>IFERROR('Revenue per capita'!P304/'Revenue per capita'!$F304,"")</f>
        <v>3.8867614824330876E-2</v>
      </c>
      <c r="Q304" s="2">
        <f>IFERROR('Revenue per capita'!Q304/'Revenue per capita'!$F304,"")</f>
        <v>1.7552350445932889E-2</v>
      </c>
      <c r="R304" s="2">
        <f>IFERROR('Revenue per capita'!R304/'Revenue per capita'!$F304,"")</f>
        <v>6.0124834511957409E-2</v>
      </c>
      <c r="S304" s="2">
        <f>IFERROR('Revenue per capita'!S304/'Revenue per capita'!$F304,"")</f>
        <v>1.7442328453669213E-2</v>
      </c>
      <c r="T304" s="2">
        <f>IFERROR('Revenue per capita'!T304/'Revenue per capita'!$F304,"")</f>
        <v>3.7472357985675296E-2</v>
      </c>
      <c r="U304" s="2">
        <f>IFERROR('Revenue per capita'!U304/'Revenue per capita'!$F304,"")</f>
        <v>8.2014923350671232E-2</v>
      </c>
      <c r="V304" s="2">
        <f>IFERROR('Revenue per capita'!V304/'Revenue per capita'!$F304,"")</f>
        <v>2.6162178079493317E-3</v>
      </c>
      <c r="W304" s="2">
        <f>IFERROR('Revenue per capita'!W304/'Revenue per capita'!$F304,"")</f>
        <v>2.0314266495107865E-2</v>
      </c>
      <c r="X304" s="2">
        <f>IFERROR('Revenue per capita'!X304/'Revenue per capita'!$F304,"")</f>
        <v>1.3933921276837581E-2</v>
      </c>
      <c r="Y304" s="2">
        <f>IFERROR('Revenue per capita'!Y304/'Revenue per capita'!$F304,"")</f>
        <v>7.46369779871072E-3</v>
      </c>
      <c r="Z304" s="2" t="str">
        <f>IFERROR('Revenue per capita'!Z304/'Revenue per capita'!$F304,"")</f>
        <v/>
      </c>
    </row>
    <row r="305" spans="1:26" x14ac:dyDescent="0.45">
      <c r="A305" s="2" t="s">
        <v>796</v>
      </c>
      <c r="B305" s="2">
        <v>325504</v>
      </c>
      <c r="C305" s="2" t="s">
        <v>477</v>
      </c>
      <c r="D305" s="2">
        <v>34.949567199999997</v>
      </c>
      <c r="E305" s="2">
        <v>-81.932048199999997</v>
      </c>
      <c r="F305" s="2">
        <f>IF('Number of Firms per 1000 Capita'!F305=0,"",SUMIFS(allNAICS!$P:$P,allNAICS!$C:$C,'Percent of Revenue'!$A305,allNAICS!$E:$E,'Percent of Revenue'!F$1)/$B305)</f>
        <v>105.95650437475423</v>
      </c>
      <c r="G305" s="2">
        <f>IFERROR('Revenue per capita'!G305/'Revenue per capita'!$F305,"")</f>
        <v>8.9404753205677551E-4</v>
      </c>
      <c r="H305" s="2" t="str">
        <f>IFERROR('Revenue per capita'!H305/'Revenue per capita'!$F305,"")</f>
        <v/>
      </c>
      <c r="I305" s="2">
        <f>IFERROR('Revenue per capita'!I305/'Revenue per capita'!$F305,"")</f>
        <v>3.6645269461828547E-3</v>
      </c>
      <c r="J305" s="2">
        <f>IFERROR('Revenue per capita'!J305/'Revenue per capita'!$F305,"")</f>
        <v>3.4690483634791915E-2</v>
      </c>
      <c r="K305" s="2">
        <f>IFERROR('Revenue per capita'!K305/'Revenue per capita'!$F305,"")</f>
        <v>0.43752271176154822</v>
      </c>
      <c r="L305" s="2">
        <f>IFERROR('Revenue per capita'!L305/'Revenue per capita'!$F305,"")</f>
        <v>0.20705621965199361</v>
      </c>
      <c r="M305" s="2">
        <f>IFERROR('Revenue per capita'!M305/'Revenue per capita'!$F305,"")</f>
        <v>0.11716366960892503</v>
      </c>
      <c r="N305" s="2">
        <f>IFERROR('Revenue per capita'!N305/'Revenue per capita'!$F305,"")</f>
        <v>3.5350078751518695E-2</v>
      </c>
      <c r="O305" s="2">
        <f>IFERROR('Revenue per capita'!O305/'Revenue per capita'!$F305,"")</f>
        <v>2.3214764854877761E-2</v>
      </c>
      <c r="P305" s="2">
        <f>IFERROR('Revenue per capita'!P305/'Revenue per capita'!$F305,"")</f>
        <v>2.144521355773981E-2</v>
      </c>
      <c r="Q305" s="2">
        <f>IFERROR('Revenue per capita'!Q305/'Revenue per capita'!$F305,"")</f>
        <v>8.7385833223686191E-3</v>
      </c>
      <c r="R305" s="2">
        <f>IFERROR('Revenue per capita'!R305/'Revenue per capita'!$F305,"")</f>
        <v>2.1770498509272668E-2</v>
      </c>
      <c r="S305" s="2">
        <f>IFERROR('Revenue per capita'!S305/'Revenue per capita'!$F305,"")</f>
        <v>2.2968240128026868E-2</v>
      </c>
      <c r="T305" s="2">
        <f>IFERROR('Revenue per capita'!T305/'Revenue per capita'!$F305,"")</f>
        <v>3.8283737511034125E-3</v>
      </c>
      <c r="U305" s="2">
        <f>IFERROR('Revenue per capita'!U305/'Revenue per capita'!$F305,"")</f>
        <v>2.8596200855172369E-2</v>
      </c>
      <c r="V305" s="2">
        <f>IFERROR('Revenue per capita'!V305/'Revenue per capita'!$F305,"")</f>
        <v>1.2828862389520214E-3</v>
      </c>
      <c r="W305" s="2">
        <f>IFERROR('Revenue per capita'!W305/'Revenue per capita'!$F305,"")</f>
        <v>1.5495392236656311E-2</v>
      </c>
      <c r="X305" s="2">
        <f>IFERROR('Revenue per capita'!X305/'Revenue per capita'!$F305,"")</f>
        <v>1.0055655097310087E-2</v>
      </c>
      <c r="Y305" s="2">
        <f>IFERROR('Revenue per capita'!Y305/'Revenue per capita'!$F305,"")</f>
        <v>6.2624535615031177E-3</v>
      </c>
      <c r="Z305" s="2" t="str">
        <f>IFERROR('Revenue per capita'!Z305/'Revenue per capita'!$F305,"")</f>
        <v/>
      </c>
    </row>
    <row r="306" spans="1:26" x14ac:dyDescent="0.45">
      <c r="A306" s="2" t="s">
        <v>797</v>
      </c>
      <c r="B306" s="2">
        <v>547688</v>
      </c>
      <c r="C306" s="2" t="s">
        <v>492</v>
      </c>
      <c r="D306" s="2">
        <v>47.658780200000002</v>
      </c>
      <c r="E306" s="2">
        <v>-117.42604660000001</v>
      </c>
      <c r="F306" s="2">
        <f>IF('Number of Firms per 1000 Capita'!F306=0,"",SUMIFS(allNAICS!$P:$P,allNAICS!$C:$C,'Percent of Revenue'!$A306,allNAICS!$E:$E,'Percent of Revenue'!F$1)/$B306)</f>
        <v>67.315325513796182</v>
      </c>
      <c r="G306" s="2">
        <f>IFERROR('Revenue per capita'!G306/'Revenue per capita'!$F306,"")</f>
        <v>0</v>
      </c>
      <c r="H306" s="2">
        <f>IFERROR('Revenue per capita'!H306/'Revenue per capita'!$F306,"")</f>
        <v>5.1053099230808727E-3</v>
      </c>
      <c r="I306" s="2" t="str">
        <f>IFERROR('Revenue per capita'!I306/'Revenue per capita'!$F306,"")</f>
        <v/>
      </c>
      <c r="J306" s="2">
        <f>IFERROR('Revenue per capita'!J306/'Revenue per capita'!$F306,"")</f>
        <v>6.9324431958294644E-2</v>
      </c>
      <c r="K306" s="2">
        <f>IFERROR('Revenue per capita'!K306/'Revenue per capita'!$F306,"")</f>
        <v>0.12231883128348227</v>
      </c>
      <c r="L306" s="2">
        <f>IFERROR('Revenue per capita'!L306/'Revenue per capita'!$F306,"")</f>
        <v>0.198677478020198</v>
      </c>
      <c r="M306" s="2">
        <f>IFERROR('Revenue per capita'!M306/'Revenue per capita'!$F306,"")</f>
        <v>0.18796679643407319</v>
      </c>
      <c r="N306" s="2">
        <f>IFERROR('Revenue per capita'!N306/'Revenue per capita'!$F306,"")</f>
        <v>2.2571674705460915E-2</v>
      </c>
      <c r="O306" s="2">
        <f>IFERROR('Revenue per capita'!O306/'Revenue per capita'!$F306,"")</f>
        <v>2.8383485461732527E-2</v>
      </c>
      <c r="P306" s="2">
        <f>IFERROR('Revenue per capita'!P306/'Revenue per capita'!$F306,"")</f>
        <v>0.11637114536205315</v>
      </c>
      <c r="Q306" s="2">
        <f>IFERROR('Revenue per capita'!Q306/'Revenue per capita'!$F306,"")</f>
        <v>2.2385579367785562E-2</v>
      </c>
      <c r="R306" s="2">
        <f>IFERROR('Revenue per capita'!R306/'Revenue per capita'!$F306,"")</f>
        <v>3.5636173276214822E-2</v>
      </c>
      <c r="S306" s="2">
        <f>IFERROR('Revenue per capita'!S306/'Revenue per capita'!$F306,"")</f>
        <v>2.2852457440905079E-2</v>
      </c>
      <c r="T306" s="2">
        <f>IFERROR('Revenue per capita'!T306/'Revenue per capita'!$F306,"")</f>
        <v>9.9984833896987861E-3</v>
      </c>
      <c r="U306" s="2">
        <f>IFERROR('Revenue per capita'!U306/'Revenue per capita'!$F306,"")</f>
        <v>0.11122692661687766</v>
      </c>
      <c r="V306" s="2">
        <f>IFERROR('Revenue per capita'!V306/'Revenue per capita'!$F306,"")</f>
        <v>4.5773727912886046E-3</v>
      </c>
      <c r="W306" s="2">
        <f>IFERROR('Revenue per capita'!W306/'Revenue per capita'!$F306,"")</f>
        <v>2.5074012222428291E-2</v>
      </c>
      <c r="X306" s="2">
        <f>IFERROR('Revenue per capita'!X306/'Revenue per capita'!$F306,"")</f>
        <v>1.1395671399100381E-2</v>
      </c>
      <c r="Y306" s="2">
        <f>IFERROR('Revenue per capita'!Y306/'Revenue per capita'!$F306,"")</f>
        <v>6.1341703473254379E-3</v>
      </c>
      <c r="Z306" s="2" t="str">
        <f>IFERROR('Revenue per capita'!Z306/'Revenue per capita'!$F306,"")</f>
        <v/>
      </c>
    </row>
    <row r="307" spans="1:26" x14ac:dyDescent="0.45">
      <c r="A307" s="2" t="s">
        <v>798</v>
      </c>
      <c r="B307" s="2">
        <v>210550</v>
      </c>
      <c r="C307" s="2" t="s">
        <v>504</v>
      </c>
      <c r="D307" s="2">
        <v>39.781721300000001</v>
      </c>
      <c r="E307" s="2">
        <v>-89.650148099999996</v>
      </c>
      <c r="F307" s="2">
        <f>IF('Number of Firms per 1000 Capita'!F307=0,"",SUMIFS(allNAICS!$P:$P,allNAICS!$C:$C,'Percent of Revenue'!$A307,allNAICS!$E:$E,'Percent of Revenue'!F$1)/$B307)</f>
        <v>83.645837093327003</v>
      </c>
      <c r="G307" s="2">
        <f>IFERROR('Revenue per capita'!G307/'Revenue per capita'!$F307,"")</f>
        <v>2.2339908749232178E-4</v>
      </c>
      <c r="H307" s="2" t="str">
        <f>IFERROR('Revenue per capita'!H307/'Revenue per capita'!$F307,"")</f>
        <v/>
      </c>
      <c r="I307" s="2" t="str">
        <f>IFERROR('Revenue per capita'!I307/'Revenue per capita'!$F307,"")</f>
        <v/>
      </c>
      <c r="J307" s="2">
        <f>IFERROR('Revenue per capita'!J307/'Revenue per capita'!$F307,"")</f>
        <v>6.8342857569066648E-2</v>
      </c>
      <c r="K307" s="2">
        <f>IFERROR('Revenue per capita'!K307/'Revenue per capita'!$F307,"")</f>
        <v>3.7426805821320672E-2</v>
      </c>
      <c r="L307" s="2">
        <f>IFERROR('Revenue per capita'!L307/'Revenue per capita'!$F307,"")</f>
        <v>0.21230492279197613</v>
      </c>
      <c r="M307" s="2">
        <f>IFERROR('Revenue per capita'!M307/'Revenue per capita'!$F307,"")</f>
        <v>0.16638395915153101</v>
      </c>
      <c r="N307" s="2">
        <f>IFERROR('Revenue per capita'!N307/'Revenue per capita'!$F307,"")</f>
        <v>1.8944350890312132E-2</v>
      </c>
      <c r="O307" s="2">
        <f>IFERROR('Revenue per capita'!O307/'Revenue per capita'!$F307,"")</f>
        <v>4.938220588373287E-2</v>
      </c>
      <c r="P307" s="2">
        <f>IFERROR('Revenue per capita'!P307/'Revenue per capita'!$F307,"")</f>
        <v>0.18840711518274095</v>
      </c>
      <c r="Q307" s="2">
        <f>IFERROR('Revenue per capita'!Q307/'Revenue per capita'!$F307,"")</f>
        <v>1.370120919417772E-2</v>
      </c>
      <c r="R307" s="2">
        <f>IFERROR('Revenue per capita'!R307/'Revenue per capita'!$F307,"")</f>
        <v>3.8378026383949534E-2</v>
      </c>
      <c r="S307" s="2">
        <f>IFERROR('Revenue per capita'!S307/'Revenue per capita'!$F307,"")</f>
        <v>1.8428800653667896E-2</v>
      </c>
      <c r="T307" s="2">
        <f>IFERROR('Revenue per capita'!T307/'Revenue per capita'!$F307,"")</f>
        <v>5.4571573001456373E-3</v>
      </c>
      <c r="U307" s="2">
        <f>IFERROR('Revenue per capita'!U307/'Revenue per capita'!$F307,"")</f>
        <v>0.15180371003688672</v>
      </c>
      <c r="V307" s="2">
        <f>IFERROR('Revenue per capita'!V307/'Revenue per capita'!$F307,"")</f>
        <v>9.4541002093479227E-3</v>
      </c>
      <c r="W307" s="2">
        <f>IFERROR('Revenue per capita'!W307/'Revenue per capita'!$F307,"")</f>
        <v>2.1361379843651919E-2</v>
      </c>
      <c r="X307" s="2">
        <f>IFERROR('Revenue per capita'!X307/'Revenue per capita'!$F307,"")</f>
        <v>0</v>
      </c>
      <c r="Y307" s="2">
        <f>IFERROR('Revenue per capita'!Y307/'Revenue per capita'!$F307,"")</f>
        <v>0</v>
      </c>
      <c r="Z307" s="2" t="str">
        <f>IFERROR('Revenue per capita'!Z307/'Revenue per capita'!$F307,"")</f>
        <v/>
      </c>
    </row>
    <row r="308" spans="1:26" x14ac:dyDescent="0.45">
      <c r="A308" s="2" t="s">
        <v>799</v>
      </c>
      <c r="B308" s="2">
        <v>630385</v>
      </c>
      <c r="C308" s="2" t="s">
        <v>486</v>
      </c>
      <c r="D308" s="2">
        <v>39.781721300000001</v>
      </c>
      <c r="E308" s="2">
        <v>-89.650148099999996</v>
      </c>
      <c r="F308" s="2">
        <f>IF('Number of Firms per 1000 Capita'!F308=0,"",SUMIFS(allNAICS!$P:$P,allNAICS!$C:$C,'Percent of Revenue'!$A308,allNAICS!$E:$E,'Percent of Revenue'!F$1)/$B308)</f>
        <v>90.334370265789957</v>
      </c>
      <c r="G308" s="2">
        <f>IFERROR('Revenue per capita'!G308/'Revenue per capita'!$F308,"")</f>
        <v>5.3769706292575148E-4</v>
      </c>
      <c r="H308" s="2" t="str">
        <f>IFERROR('Revenue per capita'!H308/'Revenue per capita'!$F308,"")</f>
        <v/>
      </c>
      <c r="I308" s="2">
        <f>IFERROR('Revenue per capita'!I308/'Revenue per capita'!$F308,"")</f>
        <v>1.7583075153603515E-2</v>
      </c>
      <c r="J308" s="2">
        <f>IFERROR('Revenue per capita'!J308/'Revenue per capita'!$F308,"")</f>
        <v>4.1089091883432183E-2</v>
      </c>
      <c r="K308" s="2">
        <f>IFERROR('Revenue per capita'!K308/'Revenue per capita'!$F308,"")</f>
        <v>0.13507068268467196</v>
      </c>
      <c r="L308" s="2">
        <f>IFERROR('Revenue per capita'!L308/'Revenue per capita'!$F308,"")</f>
        <v>0.15394834840802216</v>
      </c>
      <c r="M308" s="2">
        <f>IFERROR('Revenue per capita'!M308/'Revenue per capita'!$F308,"")</f>
        <v>0.1254824983110561</v>
      </c>
      <c r="N308" s="2">
        <f>IFERROR('Revenue per capita'!N308/'Revenue per capita'!$F308,"")</f>
        <v>1.3494898105273529E-2</v>
      </c>
      <c r="O308" s="2">
        <f>IFERROR('Revenue per capita'!O308/'Revenue per capita'!$F308,"")</f>
        <v>1.3501309926240171E-2</v>
      </c>
      <c r="P308" s="2">
        <f>IFERROR('Revenue per capita'!P308/'Revenue per capita'!$F308,"")</f>
        <v>0.31094960192780446</v>
      </c>
      <c r="Q308" s="2">
        <f>IFERROR('Revenue per capita'!Q308/'Revenue per capita'!$F308,"")</f>
        <v>1.5022422225753507E-2</v>
      </c>
      <c r="R308" s="2">
        <f>IFERROR('Revenue per capita'!R308/'Revenue per capita'!$F308,"")</f>
        <v>2.2786575284106034E-2</v>
      </c>
      <c r="S308" s="2">
        <f>IFERROR('Revenue per capita'!S308/'Revenue per capita'!$F308,"")</f>
        <v>1.2126879010484223E-2</v>
      </c>
      <c r="T308" s="2">
        <f>IFERROR('Revenue per capita'!T308/'Revenue per capita'!$F308,"")</f>
        <v>2.0005794880823224E-2</v>
      </c>
      <c r="U308" s="2">
        <f>IFERROR('Revenue per capita'!U308/'Revenue per capita'!$F308,"")</f>
        <v>8.3486529010081953E-2</v>
      </c>
      <c r="V308" s="2">
        <f>IFERROR('Revenue per capita'!V308/'Revenue per capita'!$F308,"")</f>
        <v>4.3237631606138673E-3</v>
      </c>
      <c r="W308" s="2">
        <f>IFERROR('Revenue per capita'!W308/'Revenue per capita'!$F308,"")</f>
        <v>1.8460914927151351E-2</v>
      </c>
      <c r="X308" s="2">
        <f>IFERROR('Revenue per capita'!X308/'Revenue per capita'!$F308,"")</f>
        <v>8.8853960957737035E-3</v>
      </c>
      <c r="Y308" s="2">
        <f>IFERROR('Revenue per capita'!Y308/'Revenue per capita'!$F308,"")</f>
        <v>3.2445219421823796E-3</v>
      </c>
      <c r="Z308" s="2" t="str">
        <f>IFERROR('Revenue per capita'!Z308/'Revenue per capita'!$F308,"")</f>
        <v/>
      </c>
    </row>
    <row r="309" spans="1:26" x14ac:dyDescent="0.45">
      <c r="A309" s="2" t="s">
        <v>800</v>
      </c>
      <c r="B309" s="2">
        <v>455133</v>
      </c>
      <c r="C309" s="2" t="s">
        <v>552</v>
      </c>
      <c r="D309" s="2">
        <v>39.781721300000001</v>
      </c>
      <c r="E309" s="2">
        <v>-89.650148099999996</v>
      </c>
      <c r="F309" s="2">
        <f>IF('Number of Firms per 1000 Capita'!F309=0,"",SUMIFS(allNAICS!$P:$P,allNAICS!$C:$C,'Percent of Revenue'!$A309,allNAICS!$E:$E,'Percent of Revenue'!F$1)/$B309)</f>
        <v>75.029198058589472</v>
      </c>
      <c r="G309" s="2">
        <f>IFERROR('Revenue per capita'!G309/'Revenue per capita'!$F309,"")</f>
        <v>3.8506067769389292E-4</v>
      </c>
      <c r="H309" s="2" t="str">
        <f>IFERROR('Revenue per capita'!H309/'Revenue per capita'!$F309,"")</f>
        <v/>
      </c>
      <c r="I309" s="2">
        <f>IFERROR('Revenue per capita'!I309/'Revenue per capita'!$F309,"")</f>
        <v>2.072616803058204E-2</v>
      </c>
      <c r="J309" s="2">
        <f>IFERROR('Revenue per capita'!J309/'Revenue per capita'!$F309,"")</f>
        <v>4.0645655343427865E-2</v>
      </c>
      <c r="K309" s="2">
        <f>IFERROR('Revenue per capita'!K309/'Revenue per capita'!$F309,"")</f>
        <v>0.14951829302079722</v>
      </c>
      <c r="L309" s="2">
        <f>IFERROR('Revenue per capita'!L309/'Revenue per capita'!$F309,"")</f>
        <v>0.21484562244879715</v>
      </c>
      <c r="M309" s="2">
        <f>IFERROR('Revenue per capita'!M309/'Revenue per capita'!$F309,"")</f>
        <v>0.18849256689820931</v>
      </c>
      <c r="N309" s="2">
        <f>IFERROR('Revenue per capita'!N309/'Revenue per capita'!$F309,"")</f>
        <v>6.3792979605622122E-2</v>
      </c>
      <c r="O309" s="2">
        <f>IFERROR('Revenue per capita'!O309/'Revenue per capita'!$F309,"")</f>
        <v>2.9312575511794427E-2</v>
      </c>
      <c r="P309" s="2">
        <f>IFERROR('Revenue per capita'!P309/'Revenue per capita'!$F309,"")</f>
        <v>6.1945192619758303E-2</v>
      </c>
      <c r="Q309" s="2">
        <f>IFERROR('Revenue per capita'!Q309/'Revenue per capita'!$F309,"")</f>
        <v>1.9264350575846606E-2</v>
      </c>
      <c r="R309" s="2">
        <f>IFERROR('Revenue per capita'!R309/'Revenue per capita'!$F309,"")</f>
        <v>3.7120799228119582E-2</v>
      </c>
      <c r="S309" s="2">
        <f>IFERROR('Revenue per capita'!S309/'Revenue per capita'!$F309,"")</f>
        <v>2.5106431134855969E-2</v>
      </c>
      <c r="T309" s="2">
        <f>IFERROR('Revenue per capita'!T309/'Revenue per capita'!$F309,"")</f>
        <v>5.9459537112150473E-3</v>
      </c>
      <c r="U309" s="2">
        <f>IFERROR('Revenue per capita'!U309/'Revenue per capita'!$F309,"")</f>
        <v>9.9787943971238025E-2</v>
      </c>
      <c r="V309" s="2">
        <f>IFERROR('Revenue per capita'!V309/'Revenue per capita'!$F309,"")</f>
        <v>2.4575690046970138E-3</v>
      </c>
      <c r="W309" s="2">
        <f>IFERROR('Revenue per capita'!W309/'Revenue per capita'!$F309,"")</f>
        <v>2.1529829009487553E-2</v>
      </c>
      <c r="X309" s="2">
        <f>IFERROR('Revenue per capita'!X309/'Revenue per capita'!$F309,"")</f>
        <v>1.1063531493677167E-2</v>
      </c>
      <c r="Y309" s="2">
        <f>IFERROR('Revenue per capita'!Y309/'Revenue per capita'!$F309,"")</f>
        <v>8.0594777141808419E-3</v>
      </c>
      <c r="Z309" s="2">
        <f>IFERROR('Revenue per capita'!Z309/'Revenue per capita'!$F309,"")</f>
        <v>0</v>
      </c>
    </row>
    <row r="310" spans="1:26" x14ac:dyDescent="0.45">
      <c r="A310" s="2" t="s">
        <v>801</v>
      </c>
      <c r="B310" s="2">
        <v>135520</v>
      </c>
      <c r="C310" s="2" t="s">
        <v>447</v>
      </c>
      <c r="D310" s="2">
        <v>39.781721300000001</v>
      </c>
      <c r="E310" s="2">
        <v>-89.650148099999996</v>
      </c>
      <c r="F310" s="2">
        <f>IF('Number of Firms per 1000 Capita'!F310=0,"",SUMIFS(allNAICS!$P:$P,allNAICS!$C:$C,'Percent of Revenue'!$A310,allNAICS!$E:$E,'Percent of Revenue'!F$1)/$B310)</f>
        <v>77.327257969303417</v>
      </c>
      <c r="G310" s="2">
        <f>IFERROR('Revenue per capita'!G310/'Revenue per capita'!$F310,"")</f>
        <v>0</v>
      </c>
      <c r="H310" s="2" t="str">
        <f>IFERROR('Revenue per capita'!H310/'Revenue per capita'!$F310,"")</f>
        <v/>
      </c>
      <c r="I310" s="2" t="str">
        <f>IFERROR('Revenue per capita'!I310/'Revenue per capita'!$F310,"")</f>
        <v/>
      </c>
      <c r="J310" s="2">
        <f>IFERROR('Revenue per capita'!J310/'Revenue per capita'!$F310,"")</f>
        <v>2.2927504267793018E-2</v>
      </c>
      <c r="K310" s="2">
        <f>IFERROR('Revenue per capita'!K310/'Revenue per capita'!$F310,"")</f>
        <v>0.28607193424033189</v>
      </c>
      <c r="L310" s="2">
        <f>IFERROR('Revenue per capita'!L310/'Revenue per capita'!$F310,"")</f>
        <v>0.3021105921286445</v>
      </c>
      <c r="M310" s="2">
        <f>IFERROR('Revenue per capita'!M310/'Revenue per capita'!$F310,"")</f>
        <v>0.10718457059417799</v>
      </c>
      <c r="N310" s="2">
        <f>IFERROR('Revenue per capita'!N310/'Revenue per capita'!$F310,"")</f>
        <v>4.74921690606269E-2</v>
      </c>
      <c r="O310" s="2">
        <f>IFERROR('Revenue per capita'!O310/'Revenue per capita'!$F310,"")</f>
        <v>4.798370425372428E-3</v>
      </c>
      <c r="P310" s="2">
        <f>IFERROR('Revenue per capita'!P310/'Revenue per capita'!$F310,"")</f>
        <v>7.1008354453381425E-2</v>
      </c>
      <c r="Q310" s="2">
        <f>IFERROR('Revenue per capita'!Q310/'Revenue per capita'!$F310,"")</f>
        <v>1.3137826177867816E-2</v>
      </c>
      <c r="R310" s="2">
        <f>IFERROR('Revenue per capita'!R310/'Revenue per capita'!$F310,"")</f>
        <v>1.1386006360736325E-2</v>
      </c>
      <c r="S310" s="2">
        <f>IFERROR('Revenue per capita'!S310/'Revenue per capita'!$F310,"")</f>
        <v>8.6189922038454516E-3</v>
      </c>
      <c r="T310" s="2">
        <f>IFERROR('Revenue per capita'!T310/'Revenue per capita'!$F310,"")</f>
        <v>7.0453055147636171E-3</v>
      </c>
      <c r="U310" s="2">
        <f>IFERROR('Revenue per capita'!U310/'Revenue per capita'!$F310,"")</f>
        <v>8.879215579498223E-2</v>
      </c>
      <c r="V310" s="2">
        <f>IFERROR('Revenue per capita'!V310/'Revenue per capita'!$F310,"")</f>
        <v>1.1716534750425426E-3</v>
      </c>
      <c r="W310" s="2">
        <f>IFERROR('Revenue per capita'!W310/'Revenue per capita'!$F310,"")</f>
        <v>1.5895454721819625E-2</v>
      </c>
      <c r="X310" s="2">
        <f>IFERROR('Revenue per capita'!X310/'Revenue per capita'!$F310,"")</f>
        <v>1.2359110580614336E-2</v>
      </c>
      <c r="Y310" s="2" t="str">
        <f>IFERROR('Revenue per capita'!Y310/'Revenue per capita'!$F310,"")</f>
        <v/>
      </c>
      <c r="Z310" s="2" t="str">
        <f>IFERROR('Revenue per capita'!Z310/'Revenue per capita'!$F310,"")</f>
        <v/>
      </c>
    </row>
    <row r="311" spans="1:26" x14ac:dyDescent="0.45">
      <c r="A311" s="2" t="s">
        <v>802</v>
      </c>
      <c r="B311" s="2">
        <v>194660</v>
      </c>
      <c r="C311" s="2" t="s">
        <v>589</v>
      </c>
      <c r="D311" s="2">
        <v>45.557945099999998</v>
      </c>
      <c r="E311" s="2">
        <v>-94.163240400000007</v>
      </c>
      <c r="F311" s="2">
        <f>IF('Number of Firms per 1000 Capita'!F311=0,"",SUMIFS(allNAICS!$P:$P,allNAICS!$C:$C,'Percent of Revenue'!$A311,allNAICS!$E:$E,'Percent of Revenue'!F$1)/$B311)</f>
        <v>95.808080756190279</v>
      </c>
      <c r="G311" s="2">
        <f>IFERROR('Revenue per capita'!G311/'Revenue per capita'!$F311,"")</f>
        <v>0</v>
      </c>
      <c r="H311" s="2">
        <f>IFERROR('Revenue per capita'!H311/'Revenue per capita'!$F311,"")</f>
        <v>1.1275210313772808E-3</v>
      </c>
      <c r="I311" s="2" t="str">
        <f>IFERROR('Revenue per capita'!I311/'Revenue per capita'!$F311,"")</f>
        <v/>
      </c>
      <c r="J311" s="2">
        <f>IFERROR('Revenue per capita'!J311/'Revenue per capita'!$F311,"")</f>
        <v>0.14225234469096937</v>
      </c>
      <c r="K311" s="2">
        <f>IFERROR('Revenue per capita'!K311/'Revenue per capita'!$F311,"")</f>
        <v>0.21427969434002209</v>
      </c>
      <c r="L311" s="2">
        <f>IFERROR('Revenue per capita'!L311/'Revenue per capita'!$F311,"")</f>
        <v>0.15244091976234778</v>
      </c>
      <c r="M311" s="2">
        <f>IFERROR('Revenue per capita'!M311/'Revenue per capita'!$F311,"")</f>
        <v>0.17196486526060981</v>
      </c>
      <c r="N311" s="2">
        <f>IFERROR('Revenue per capita'!N311/'Revenue per capita'!$F311,"")</f>
        <v>6.1306005490034704E-2</v>
      </c>
      <c r="O311" s="2">
        <f>IFERROR('Revenue per capita'!O311/'Revenue per capita'!$F311,"")</f>
        <v>1.9571809128564651E-2</v>
      </c>
      <c r="P311" s="2">
        <f>IFERROR('Revenue per capita'!P311/'Revenue per capita'!$F311,"")</f>
        <v>5.2107956799748265E-2</v>
      </c>
      <c r="Q311" s="2">
        <f>IFERROR('Revenue per capita'!Q311/'Revenue per capita'!$F311,"")</f>
        <v>2.3186658018504575E-2</v>
      </c>
      <c r="R311" s="2">
        <f>IFERROR('Revenue per capita'!R311/'Revenue per capita'!$F311,"")</f>
        <v>1.9467032479997849E-2</v>
      </c>
      <c r="S311" s="2">
        <f>IFERROR('Revenue per capita'!S311/'Revenue per capita'!$F311,"")</f>
        <v>1.9691304661165289E-2</v>
      </c>
      <c r="T311" s="2">
        <f>IFERROR('Revenue per capita'!T311/'Revenue per capita'!$F311,"")</f>
        <v>9.1654490878707549E-3</v>
      </c>
      <c r="U311" s="2">
        <f>IFERROR('Revenue per capita'!U311/'Revenue per capita'!$F311,"")</f>
        <v>8.4166994570694292E-2</v>
      </c>
      <c r="V311" s="2">
        <f>IFERROR('Revenue per capita'!V311/'Revenue per capita'!$F311,"")</f>
        <v>2.8717087893870515E-3</v>
      </c>
      <c r="W311" s="2">
        <f>IFERROR('Revenue per capita'!W311/'Revenue per capita'!$F311,"")</f>
        <v>1.6880542954555388E-2</v>
      </c>
      <c r="X311" s="2">
        <f>IFERROR('Revenue per capita'!X311/'Revenue per capita'!$F311,"")</f>
        <v>9.5191929341506554E-3</v>
      </c>
      <c r="Y311" s="2" t="str">
        <f>IFERROR('Revenue per capita'!Y311/'Revenue per capita'!$F311,"")</f>
        <v/>
      </c>
      <c r="Z311" s="2" t="str">
        <f>IFERROR('Revenue per capita'!Z311/'Revenue per capita'!$F311,"")</f>
        <v/>
      </c>
    </row>
    <row r="312" spans="1:26" x14ac:dyDescent="0.45">
      <c r="A312" s="2" t="s">
        <v>803</v>
      </c>
      <c r="B312" s="2">
        <v>155577</v>
      </c>
      <c r="C312" s="2" t="s">
        <v>727</v>
      </c>
      <c r="D312" s="2">
        <v>37.096527799999997</v>
      </c>
      <c r="E312" s="2">
        <v>-113.5684164</v>
      </c>
      <c r="F312" s="2">
        <f>IF('Number of Firms per 1000 Capita'!F312=0,"",SUMIFS(allNAICS!$P:$P,allNAICS!$C:$C,'Percent of Revenue'!$A312,allNAICS!$E:$E,'Percent of Revenue'!F$1)/$B312)</f>
        <v>48.847271768963282</v>
      </c>
      <c r="G312" s="2">
        <f>IFERROR('Revenue per capita'!G312/'Revenue per capita'!$F312,"")</f>
        <v>3.5708096046172411E-4</v>
      </c>
      <c r="H312" s="2" t="str">
        <f>IFERROR('Revenue per capita'!H312/'Revenue per capita'!$F312,"")</f>
        <v/>
      </c>
      <c r="I312" s="2" t="str">
        <f>IFERROR('Revenue per capita'!I312/'Revenue per capita'!$F312,"")</f>
        <v/>
      </c>
      <c r="J312" s="2">
        <f>IFERROR('Revenue per capita'!J312/'Revenue per capita'!$F312,"")</f>
        <v>9.4828098683566814E-2</v>
      </c>
      <c r="K312" s="2">
        <f>IFERROR('Revenue per capita'!K312/'Revenue per capita'!$F312,"")</f>
        <v>6.5224405589952156E-2</v>
      </c>
      <c r="L312" s="2">
        <f>IFERROR('Revenue per capita'!L312/'Revenue per capita'!$F312,"")</f>
        <v>0.19268986293890208</v>
      </c>
      <c r="M312" s="2">
        <f>IFERROR('Revenue per capita'!M312/'Revenue per capita'!$F312,"")</f>
        <v>0.25878386724902946</v>
      </c>
      <c r="N312" s="2">
        <f>IFERROR('Revenue per capita'!N312/'Revenue per capita'!$F312,"")</f>
        <v>5.8670639352334311E-2</v>
      </c>
      <c r="O312" s="2">
        <f>IFERROR('Revenue per capita'!O312/'Revenue per capita'!$F312,"")</f>
        <v>2.3166438255776679E-2</v>
      </c>
      <c r="P312" s="2">
        <f>IFERROR('Revenue per capita'!P312/'Revenue per capita'!$F312,"")</f>
        <v>2.7697275314716486E-2</v>
      </c>
      <c r="Q312" s="2">
        <f>IFERROR('Revenue per capita'!Q312/'Revenue per capita'!$F312,"")</f>
        <v>2.9744168769940162E-2</v>
      </c>
      <c r="R312" s="2">
        <f>IFERROR('Revenue per capita'!R312/'Revenue per capita'!$F312,"")</f>
        <v>3.8968164451604011E-2</v>
      </c>
      <c r="S312" s="2">
        <f>IFERROR('Revenue per capita'!S312/'Revenue per capita'!$F312,"")</f>
        <v>1.8661551463151481E-2</v>
      </c>
      <c r="T312" s="2">
        <f>IFERROR('Revenue per capita'!T312/'Revenue per capita'!$F312,"")</f>
        <v>5.2747888263978814E-3</v>
      </c>
      <c r="U312" s="2">
        <f>IFERROR('Revenue per capita'!U312/'Revenue per capita'!$F312,"")</f>
        <v>0.12532376598208717</v>
      </c>
      <c r="V312" s="2">
        <f>IFERROR('Revenue per capita'!V312/'Revenue per capita'!$F312,"")</f>
        <v>5.6535832750004003E-3</v>
      </c>
      <c r="W312" s="2">
        <f>IFERROR('Revenue per capita'!W312/'Revenue per capita'!$F312,"")</f>
        <v>4.2310452833471179E-2</v>
      </c>
      <c r="X312" s="2">
        <f>IFERROR('Revenue per capita'!X312/'Revenue per capita'!$F312,"")</f>
        <v>1.2645856053607952E-2</v>
      </c>
      <c r="Y312" s="2" t="str">
        <f>IFERROR('Revenue per capita'!Y312/'Revenue per capita'!$F312,"")</f>
        <v/>
      </c>
      <c r="Z312" s="2" t="str">
        <f>IFERROR('Revenue per capita'!Z312/'Revenue per capita'!$F312,"")</f>
        <v/>
      </c>
    </row>
    <row r="313" spans="1:26" x14ac:dyDescent="0.45">
      <c r="A313" s="2" t="s">
        <v>804</v>
      </c>
      <c r="B313" s="2">
        <v>127137</v>
      </c>
      <c r="C313" s="2" t="s">
        <v>552</v>
      </c>
      <c r="D313" s="2">
        <v>39.767457800000003</v>
      </c>
      <c r="E313" s="2">
        <v>94.846681000000004</v>
      </c>
      <c r="F313" s="2">
        <f>IF('Number of Firms per 1000 Capita'!F313=0,"",SUMIFS(allNAICS!$P:$P,allNAICS!$C:$C,'Percent of Revenue'!$A313,allNAICS!$E:$E,'Percent of Revenue'!F$1)/$B313)</f>
        <v>114.60655827965108</v>
      </c>
      <c r="G313" s="2">
        <f>IFERROR('Revenue per capita'!G313/'Revenue per capita'!$F313,"")</f>
        <v>4.3275940924825704E-4</v>
      </c>
      <c r="H313" s="2" t="str">
        <f>IFERROR('Revenue per capita'!H313/'Revenue per capita'!$F313,"")</f>
        <v/>
      </c>
      <c r="I313" s="2" t="str">
        <f>IFERROR('Revenue per capita'!I313/'Revenue per capita'!$F313,"")</f>
        <v/>
      </c>
      <c r="J313" s="2">
        <f>IFERROR('Revenue per capita'!J313/'Revenue per capita'!$F313,"")</f>
        <v>3.0361840574414309E-2</v>
      </c>
      <c r="K313" s="2">
        <f>IFERROR('Revenue per capita'!K313/'Revenue per capita'!$F313,"")</f>
        <v>0.52788697134072615</v>
      </c>
      <c r="L313" s="2">
        <f>IFERROR('Revenue per capita'!L313/'Revenue per capita'!$F313,"")</f>
        <v>0.14587443762717936</v>
      </c>
      <c r="M313" s="2">
        <f>IFERROR('Revenue per capita'!M313/'Revenue per capita'!$F313,"")</f>
        <v>0.11671456592530025</v>
      </c>
      <c r="N313" s="2">
        <f>IFERROR('Revenue per capita'!N313/'Revenue per capita'!$F313,"")</f>
        <v>1.8580745974304105E-2</v>
      </c>
      <c r="O313" s="2">
        <f>IFERROR('Revenue per capita'!O313/'Revenue per capita'!$F313,"")</f>
        <v>6.8602489392965661E-3</v>
      </c>
      <c r="P313" s="2">
        <f>IFERROR('Revenue per capita'!P313/'Revenue per capita'!$F313,"")</f>
        <v>4.1251968190636853E-2</v>
      </c>
      <c r="Q313" s="2">
        <f>IFERROR('Revenue per capita'!Q313/'Revenue per capita'!$F313,"")</f>
        <v>1.1128089052269551E-2</v>
      </c>
      <c r="R313" s="2">
        <f>IFERROR('Revenue per capita'!R313/'Revenue per capita'!$F313,"")</f>
        <v>8.9901619642159449E-3</v>
      </c>
      <c r="S313" s="2">
        <f>IFERROR('Revenue per capita'!S313/'Revenue per capita'!$F313,"")</f>
        <v>1.0557192502155012E-2</v>
      </c>
      <c r="T313" s="2">
        <f>IFERROR('Revenue per capita'!T313/'Revenue per capita'!$F313,"")</f>
        <v>2.7916356238884884E-3</v>
      </c>
      <c r="U313" s="2">
        <f>IFERROR('Revenue per capita'!U313/'Revenue per capita'!$F313,"")</f>
        <v>6.4625123919208688E-2</v>
      </c>
      <c r="V313" s="2">
        <f>IFERROR('Revenue per capita'!V313/'Revenue per capita'!$F313,"")</f>
        <v>3.4826025234175853E-3</v>
      </c>
      <c r="W313" s="2">
        <f>IFERROR('Revenue per capita'!W313/'Revenue per capita'!$F313,"")</f>
        <v>1.0461656433739096E-2</v>
      </c>
      <c r="X313" s="2">
        <f>IFERROR('Revenue per capita'!X313/'Revenue per capita'!$F313,"")</f>
        <v>0</v>
      </c>
      <c r="Y313" s="2" t="str">
        <f>IFERROR('Revenue per capita'!Y313/'Revenue per capita'!$F313,"")</f>
        <v/>
      </c>
      <c r="Z313" s="2" t="str">
        <f>IFERROR('Revenue per capita'!Z313/'Revenue per capita'!$F313,"")</f>
        <v/>
      </c>
    </row>
    <row r="314" spans="1:26" x14ac:dyDescent="0.45">
      <c r="A314" s="2" t="s">
        <v>805</v>
      </c>
      <c r="B314" s="2">
        <v>2804998</v>
      </c>
      <c r="C314" s="2" t="s">
        <v>552</v>
      </c>
      <c r="D314" s="2">
        <v>38.627002500000003</v>
      </c>
      <c r="E314" s="2">
        <v>90.199404200000004</v>
      </c>
      <c r="F314" s="2">
        <f>IF('Number of Firms per 1000 Capita'!F314=0,"",SUMIFS(allNAICS!$P:$P,allNAICS!$C:$C,'Percent of Revenue'!$A314,allNAICS!$E:$E,'Percent of Revenue'!F$1)/$B314)</f>
        <v>119.2224564866</v>
      </c>
      <c r="G314" s="2">
        <f>IFERROR('Revenue per capita'!G314/'Revenue per capita'!$F314,"")</f>
        <v>1.8335096232881102E-4</v>
      </c>
      <c r="H314" s="2">
        <f>IFERROR('Revenue per capita'!H314/'Revenue per capita'!$F314,"")</f>
        <v>9.4767114016381456E-4</v>
      </c>
      <c r="I314" s="2">
        <f>IFERROR('Revenue per capita'!I314/'Revenue per capita'!$F314,"")</f>
        <v>1.7470180619536545E-2</v>
      </c>
      <c r="J314" s="2">
        <f>IFERROR('Revenue per capita'!J314/'Revenue per capita'!$F314,"")</f>
        <v>4.6440332389016264E-2</v>
      </c>
      <c r="K314" s="2">
        <f>IFERROR('Revenue per capita'!K314/'Revenue per capita'!$F314,"")</f>
        <v>0.18835515539511372</v>
      </c>
      <c r="L314" s="2">
        <f>IFERROR('Revenue per capita'!L314/'Revenue per capita'!$F314,"")</f>
        <v>0.25966593524037784</v>
      </c>
      <c r="M314" s="2">
        <f>IFERROR('Revenue per capita'!M314/'Revenue per capita'!$F314,"")</f>
        <v>0.12982606310306424</v>
      </c>
      <c r="N314" s="2">
        <f>IFERROR('Revenue per capita'!N314/'Revenue per capita'!$F314,"")</f>
        <v>2.7918993609544952E-2</v>
      </c>
      <c r="O314" s="2">
        <f>IFERROR('Revenue per capita'!O314/'Revenue per capita'!$F314,"")</f>
        <v>3.0537013666027908E-2</v>
      </c>
      <c r="P314" s="2">
        <f>IFERROR('Revenue per capita'!P314/'Revenue per capita'!$F314,"")</f>
        <v>9.2161647083713757E-2</v>
      </c>
      <c r="Q314" s="2">
        <f>IFERROR('Revenue per capita'!Q314/'Revenue per capita'!$F314,"")</f>
        <v>1.7114719093264241E-2</v>
      </c>
      <c r="R314" s="2">
        <f>IFERROR('Revenue per capita'!R314/'Revenue per capita'!$F314,"")</f>
        <v>5.1476425580345438E-2</v>
      </c>
      <c r="S314" s="2">
        <f>IFERROR('Revenue per capita'!S314/'Revenue per capita'!$F314,"")</f>
        <v>1.9378464757861421E-2</v>
      </c>
      <c r="T314" s="2">
        <f>IFERROR('Revenue per capita'!T314/'Revenue per capita'!$F314,"")</f>
        <v>1.3632611726270659E-2</v>
      </c>
      <c r="U314" s="2">
        <f>IFERROR('Revenue per capita'!U314/'Revenue per capita'!$F314,"")</f>
        <v>5.5718065714209696E-2</v>
      </c>
      <c r="V314" s="2">
        <f>IFERROR('Revenue per capita'!V314/'Revenue per capita'!$F314,"")</f>
        <v>6.6373311506168165E-3</v>
      </c>
      <c r="W314" s="2">
        <f>IFERROR('Revenue per capita'!W314/'Revenue per capita'!$F314,"")</f>
        <v>1.8679849627571122E-2</v>
      </c>
      <c r="X314" s="2">
        <f>IFERROR('Revenue per capita'!X314/'Revenue per capita'!$F314,"")</f>
        <v>9.4755810822474435E-3</v>
      </c>
      <c r="Y314" s="2">
        <f>IFERROR('Revenue per capita'!Y314/'Revenue per capita'!$F314,"")</f>
        <v>1.4334498204215531E-2</v>
      </c>
      <c r="Z314" s="2">
        <f>IFERROR('Revenue per capita'!Z314/'Revenue per capita'!$F314,"")</f>
        <v>4.6109854509593999E-5</v>
      </c>
    </row>
    <row r="315" spans="1:26" x14ac:dyDescent="0.45">
      <c r="A315" s="2" t="s">
        <v>806</v>
      </c>
      <c r="B315" s="2">
        <v>160646</v>
      </c>
      <c r="C315" s="2" t="s">
        <v>459</v>
      </c>
      <c r="D315" s="2">
        <v>40.793394900000003</v>
      </c>
      <c r="E315" s="2">
        <v>-77.860001199999999</v>
      </c>
      <c r="F315" s="2">
        <f>IF('Number of Firms per 1000 Capita'!F315=0,"",SUMIFS(allNAICS!$P:$P,allNAICS!$C:$C,'Percent of Revenue'!$A315,allNAICS!$E:$E,'Percent of Revenue'!F$1)/$B315)</f>
        <v>44.51446659113828</v>
      </c>
      <c r="G315" s="2">
        <f>IFERROR('Revenue per capita'!G315/'Revenue per capita'!$F315,"")</f>
        <v>1.3800460531256109E-4</v>
      </c>
      <c r="H315" s="2">
        <f>IFERROR('Revenue per capita'!H315/'Revenue per capita'!$F315,"")</f>
        <v>8.5892461308553075E-3</v>
      </c>
      <c r="I315" s="2" t="str">
        <f>IFERROR('Revenue per capita'!I315/'Revenue per capita'!$F315,"")</f>
        <v/>
      </c>
      <c r="J315" s="2">
        <f>IFERROR('Revenue per capita'!J315/'Revenue per capita'!$F315,"")</f>
        <v>9.4997325892071507E-2</v>
      </c>
      <c r="K315" s="2">
        <f>IFERROR('Revenue per capita'!K315/'Revenue per capita'!$F315,"")</f>
        <v>0.13889439824546418</v>
      </c>
      <c r="L315" s="2">
        <f>IFERROR('Revenue per capita'!L315/'Revenue per capita'!$F315,"")</f>
        <v>7.5148594989873932E-2</v>
      </c>
      <c r="M315" s="2">
        <f>IFERROR('Revenue per capita'!M315/'Revenue per capita'!$F315,"")</f>
        <v>0.24675782327041393</v>
      </c>
      <c r="N315" s="2">
        <f>IFERROR('Revenue per capita'!N315/'Revenue per capita'!$F315,"")</f>
        <v>2.3371359358259954E-2</v>
      </c>
      <c r="O315" s="2">
        <f>IFERROR('Revenue per capita'!O315/'Revenue per capita'!$F315,"")</f>
        <v>2.841433138416756E-2</v>
      </c>
      <c r="P315" s="2">
        <f>IFERROR('Revenue per capita'!P315/'Revenue per capita'!$F315,"")</f>
        <v>4.6640254238016807E-2</v>
      </c>
      <c r="Q315" s="2">
        <f>IFERROR('Revenue per capita'!Q315/'Revenue per capita'!$F315,"")</f>
        <v>4.9142680424899415E-2</v>
      </c>
      <c r="R315" s="2">
        <f>IFERROR('Revenue per capita'!R315/'Revenue per capita'!$F315,"")</f>
        <v>8.5257898076648589E-2</v>
      </c>
      <c r="S315" s="2">
        <f>IFERROR('Revenue per capita'!S315/'Revenue per capita'!$F315,"")</f>
        <v>1.3806049502810822E-2</v>
      </c>
      <c r="T315" s="2">
        <f>IFERROR('Revenue per capita'!T315/'Revenue per capita'!$F315,"")</f>
        <v>8.9255875728787553E-3</v>
      </c>
      <c r="U315" s="2">
        <f>IFERROR('Revenue per capita'!U315/'Revenue per capita'!$F315,"")</f>
        <v>0.1127885987273195</v>
      </c>
      <c r="V315" s="2">
        <f>IFERROR('Revenue per capita'!V315/'Revenue per capita'!$F315,"")</f>
        <v>7.7758358091999632E-3</v>
      </c>
      <c r="W315" s="2">
        <f>IFERROR('Revenue per capita'!W315/'Revenue per capita'!$F315,"")</f>
        <v>3.9194167750544996E-2</v>
      </c>
      <c r="X315" s="2">
        <f>IFERROR('Revenue per capita'!X315/'Revenue per capita'!$F315,"")</f>
        <v>2.0157844021262167E-2</v>
      </c>
      <c r="Y315" s="2" t="str">
        <f>IFERROR('Revenue per capita'!Y315/'Revenue per capita'!$F315,"")</f>
        <v/>
      </c>
      <c r="Z315" s="2" t="str">
        <f>IFERROR('Revenue per capita'!Z315/'Revenue per capita'!$F315,"")</f>
        <v/>
      </c>
    </row>
    <row r="316" spans="1:26" x14ac:dyDescent="0.45">
      <c r="A316" s="2" t="s">
        <v>807</v>
      </c>
      <c r="B316" s="2">
        <v>724153</v>
      </c>
      <c r="C316" s="2" t="s">
        <v>480</v>
      </c>
      <c r="D316" s="2">
        <v>37.9577016</v>
      </c>
      <c r="E316" s="2">
        <v>-121.29077959999999</v>
      </c>
      <c r="F316" s="2">
        <f>IF('Number of Firms per 1000 Capita'!F316=0,"",SUMIFS(allNAICS!$P:$P,allNAICS!$C:$C,'Percent of Revenue'!$A316,allNAICS!$E:$E,'Percent of Revenue'!F$1)/$B316)</f>
        <v>69.383178692900529</v>
      </c>
      <c r="G316" s="2">
        <f>IFERROR('Revenue per capita'!G316/'Revenue per capita'!$F316,"")</f>
        <v>5.0042633119389765E-3</v>
      </c>
      <c r="H316" s="2">
        <f>IFERROR('Revenue per capita'!H316/'Revenue per capita'!$F316,"")</f>
        <v>2.0007856795715255E-3</v>
      </c>
      <c r="I316" s="2">
        <f>IFERROR('Revenue per capita'!I316/'Revenue per capita'!$F316,"")</f>
        <v>1.8217932623647247E-3</v>
      </c>
      <c r="J316" s="2">
        <f>IFERROR('Revenue per capita'!J316/'Revenue per capita'!$F316,"")</f>
        <v>3.8243007884763286E-2</v>
      </c>
      <c r="K316" s="2">
        <f>IFERROR('Revenue per capita'!K316/'Revenue per capita'!$F316,"")</f>
        <v>0.21038693474788836</v>
      </c>
      <c r="L316" s="2">
        <f>IFERROR('Revenue per capita'!L316/'Revenue per capita'!$F316,"")</f>
        <v>0.32839680262055099</v>
      </c>
      <c r="M316" s="2">
        <f>IFERROR('Revenue per capita'!M316/'Revenue per capita'!$F316,"")</f>
        <v>0.14593797988385601</v>
      </c>
      <c r="N316" s="2">
        <f>IFERROR('Revenue per capita'!N316/'Revenue per capita'!$F316,"")</f>
        <v>5.9244997164924949E-2</v>
      </c>
      <c r="O316" s="2">
        <f>IFERROR('Revenue per capita'!O316/'Revenue per capita'!$F316,"")</f>
        <v>1.404477378270675E-2</v>
      </c>
      <c r="P316" s="2">
        <f>IFERROR('Revenue per capita'!P316/'Revenue per capita'!$F316,"")</f>
        <v>5.1002049992669718E-2</v>
      </c>
      <c r="Q316" s="2">
        <f>IFERROR('Revenue per capita'!Q316/'Revenue per capita'!$F316,"")</f>
        <v>1.5054970199613771E-2</v>
      </c>
      <c r="R316" s="2">
        <f>IFERROR('Revenue per capita'!R316/'Revenue per capita'!$F316,"")</f>
        <v>1.0408771345049788E-2</v>
      </c>
      <c r="S316" s="2">
        <f>IFERROR('Revenue per capita'!S316/'Revenue per capita'!$F316,"")</f>
        <v>1.4265130328356138E-2</v>
      </c>
      <c r="T316" s="2">
        <f>IFERROR('Revenue per capita'!T316/'Revenue per capita'!$F316,"")</f>
        <v>5.956971950721748E-3</v>
      </c>
      <c r="U316" s="2">
        <f>IFERROR('Revenue per capita'!U316/'Revenue per capita'!$F316,"")</f>
        <v>6.6678178819834455E-2</v>
      </c>
      <c r="V316" s="2">
        <f>IFERROR('Revenue per capita'!V316/'Revenue per capita'!$F316,"")</f>
        <v>3.3237809003027969E-3</v>
      </c>
      <c r="W316" s="2">
        <f>IFERROR('Revenue per capita'!W316/'Revenue per capita'!$F316,"")</f>
        <v>1.3283657894770894E-2</v>
      </c>
      <c r="X316" s="2">
        <f>IFERROR('Revenue per capita'!X316/'Revenue per capita'!$F316,"")</f>
        <v>1.1024714668629641E-2</v>
      </c>
      <c r="Y316" s="2">
        <f>IFERROR('Revenue per capita'!Y316/'Revenue per capita'!$F316,"")</f>
        <v>3.9204355614856972E-3</v>
      </c>
      <c r="Z316" s="2">
        <f>IFERROR('Revenue per capita'!Z316/'Revenue per capita'!$F316,"")</f>
        <v>0</v>
      </c>
    </row>
    <row r="317" spans="1:26" x14ac:dyDescent="0.45">
      <c r="A317" s="2" t="s">
        <v>808</v>
      </c>
      <c r="B317" s="2">
        <v>107379</v>
      </c>
      <c r="C317" s="2" t="s">
        <v>477</v>
      </c>
      <c r="D317" s="2">
        <v>33.920435400000002</v>
      </c>
      <c r="E317" s="2">
        <v>-80.3414693</v>
      </c>
      <c r="F317" s="2">
        <f>IF('Number of Firms per 1000 Capita'!F317=0,"",SUMIFS(allNAICS!$P:$P,allNAICS!$C:$C,'Percent of Revenue'!$A317,allNAICS!$E:$E,'Percent of Revenue'!F$1)/$B317)</f>
        <v>56.600517792119504</v>
      </c>
      <c r="G317" s="2">
        <f>IFERROR('Revenue per capita'!G317/'Revenue per capita'!$F317,"")</f>
        <v>3.5518774513954412E-3</v>
      </c>
      <c r="H317" s="2" t="str">
        <f>IFERROR('Revenue per capita'!H317/'Revenue per capita'!$F317,"")</f>
        <v/>
      </c>
      <c r="I317" s="2" t="str">
        <f>IFERROR('Revenue per capita'!I317/'Revenue per capita'!$F317,"")</f>
        <v/>
      </c>
      <c r="J317" s="2">
        <f>IFERROR('Revenue per capita'!J317/'Revenue per capita'!$F317,"")</f>
        <v>8.0425973517568833E-2</v>
      </c>
      <c r="K317" s="2">
        <f>IFERROR('Revenue per capita'!K317/'Revenue per capita'!$F317,"")</f>
        <v>0.37170713264829786</v>
      </c>
      <c r="L317" s="2">
        <f>IFERROR('Revenue per capita'!L317/'Revenue per capita'!$F317,"")</f>
        <v>0</v>
      </c>
      <c r="M317" s="2">
        <f>IFERROR('Revenue per capita'!M317/'Revenue per capita'!$F317,"")</f>
        <v>0.25412807022780298</v>
      </c>
      <c r="N317" s="2">
        <f>IFERROR('Revenue per capita'!N317/'Revenue per capita'!$F317,"")</f>
        <v>2.373217792240042E-2</v>
      </c>
      <c r="O317" s="2">
        <f>IFERROR('Revenue per capita'!O317/'Revenue per capita'!$F317,"")</f>
        <v>2.4890959413003164E-2</v>
      </c>
      <c r="P317" s="2">
        <f>IFERROR('Revenue per capita'!P317/'Revenue per capita'!$F317,"")</f>
        <v>2.5562431357881957E-2</v>
      </c>
      <c r="Q317" s="2">
        <f>IFERROR('Revenue per capita'!Q317/'Revenue per capita'!$F317,"")</f>
        <v>1.0596952163055399E-2</v>
      </c>
      <c r="R317" s="2">
        <f>IFERROR('Revenue per capita'!R317/'Revenue per capita'!$F317,"")</f>
        <v>1.7632686775088977E-2</v>
      </c>
      <c r="S317" s="2">
        <f>IFERROR('Revenue per capita'!S317/'Revenue per capita'!$F317,"")</f>
        <v>2.9417049864558401E-2</v>
      </c>
      <c r="T317" s="2">
        <f>IFERROR('Revenue per capita'!T317/'Revenue per capita'!$F317,"")</f>
        <v>7.2402015755935883E-3</v>
      </c>
      <c r="U317" s="2">
        <f>IFERROR('Revenue per capita'!U317/'Revenue per capita'!$F317,"")</f>
        <v>9.744282285424917E-2</v>
      </c>
      <c r="V317" s="2">
        <f>IFERROR('Revenue per capita'!V317/'Revenue per capita'!$F317,"")</f>
        <v>1.2783753749491624E-3</v>
      </c>
      <c r="W317" s="2">
        <f>IFERROR('Revenue per capita'!W317/'Revenue per capita'!$F317,"")</f>
        <v>3.1857049369127033E-2</v>
      </c>
      <c r="X317" s="2">
        <f>IFERROR('Revenue per capita'!X317/'Revenue per capita'!$F317,"")</f>
        <v>2.0536239485027512E-2</v>
      </c>
      <c r="Y317" s="2" t="str">
        <f>IFERROR('Revenue per capita'!Y317/'Revenue per capita'!$F317,"")</f>
        <v/>
      </c>
      <c r="Z317" s="2" t="str">
        <f>IFERROR('Revenue per capita'!Z317/'Revenue per capita'!$F317,"")</f>
        <v/>
      </c>
    </row>
    <row r="318" spans="1:26" x14ac:dyDescent="0.45">
      <c r="A318" s="2" t="s">
        <v>809</v>
      </c>
      <c r="B318" s="2">
        <v>659262</v>
      </c>
      <c r="C318" s="2" t="s">
        <v>451</v>
      </c>
      <c r="D318" s="2">
        <v>43.048122100000001</v>
      </c>
      <c r="E318" s="2">
        <v>-76.147424400000006</v>
      </c>
      <c r="F318" s="2">
        <f>IF('Number of Firms per 1000 Capita'!F318=0,"",SUMIFS(allNAICS!$P:$P,allNAICS!$C:$C,'Percent of Revenue'!$A318,allNAICS!$E:$E,'Percent of Revenue'!F$1)/$B318)</f>
        <v>98.91619113493573</v>
      </c>
      <c r="G318" s="2">
        <f>IFERROR('Revenue per capita'!G318/'Revenue per capita'!$F318,"")</f>
        <v>4.4081639564587502E-4</v>
      </c>
      <c r="H318" s="2" t="str">
        <f>IFERROR('Revenue per capita'!H318/'Revenue per capita'!$F318,"")</f>
        <v/>
      </c>
      <c r="I318" s="2">
        <f>IFERROR('Revenue per capita'!I318/'Revenue per capita'!$F318,"")</f>
        <v>3.6481897416104227E-2</v>
      </c>
      <c r="J318" s="2">
        <f>IFERROR('Revenue per capita'!J318/'Revenue per capita'!$F318,"")</f>
        <v>3.7926621770268322E-2</v>
      </c>
      <c r="K318" s="2">
        <f>IFERROR('Revenue per capita'!K318/'Revenue per capita'!$F318,"")</f>
        <v>0.17359999995091807</v>
      </c>
      <c r="L318" s="2">
        <f>IFERROR('Revenue per capita'!L318/'Revenue per capita'!$F318,"")</f>
        <v>0.30412401683679346</v>
      </c>
      <c r="M318" s="2">
        <f>IFERROR('Revenue per capita'!M318/'Revenue per capita'!$F318,"")</f>
        <v>0.12421870125366706</v>
      </c>
      <c r="N318" s="2">
        <f>IFERROR('Revenue per capita'!N318/'Revenue per capita'!$F318,"")</f>
        <v>2.0682985646686847E-2</v>
      </c>
      <c r="O318" s="2">
        <f>IFERROR('Revenue per capita'!O318/'Revenue per capita'!$F318,"")</f>
        <v>2.2200903314700014E-2</v>
      </c>
      <c r="P318" s="2">
        <f>IFERROR('Revenue per capita'!P318/'Revenue per capita'!$F318,"")</f>
        <v>9.6872209811671064E-2</v>
      </c>
      <c r="Q318" s="2">
        <f>IFERROR('Revenue per capita'!Q318/'Revenue per capita'!$F318,"")</f>
        <v>1.5565144104628273E-2</v>
      </c>
      <c r="R318" s="2">
        <f>IFERROR('Revenue per capita'!R318/'Revenue per capita'!$F318,"")</f>
        <v>3.6060054224404552E-2</v>
      </c>
      <c r="S318" s="2">
        <f>IFERROR('Revenue per capita'!S318/'Revenue per capita'!$F318,"")</f>
        <v>1.7165013129702537E-2</v>
      </c>
      <c r="T318" s="2">
        <f>IFERROR('Revenue per capita'!T318/'Revenue per capita'!$F318,"")</f>
        <v>1.5231218782790891E-2</v>
      </c>
      <c r="U318" s="2">
        <f>IFERROR('Revenue per capita'!U318/'Revenue per capita'!$F318,"")</f>
        <v>6.0326091858038326E-2</v>
      </c>
      <c r="V318" s="2">
        <f>IFERROR('Revenue per capita'!V318/'Revenue per capita'!$F318,"")</f>
        <v>2.5302002177639122E-3</v>
      </c>
      <c r="W318" s="2">
        <f>IFERROR('Revenue per capita'!W318/'Revenue per capita'!$F318,"")</f>
        <v>1.8679326349108297E-2</v>
      </c>
      <c r="X318" s="2">
        <f>IFERROR('Revenue per capita'!X318/'Revenue per capita'!$F318,"")</f>
        <v>1.018135560766003E-2</v>
      </c>
      <c r="Y318" s="2">
        <f>IFERROR('Revenue per capita'!Y318/'Revenue per capita'!$F318,"")</f>
        <v>7.7134433294478886E-3</v>
      </c>
      <c r="Z318" s="2" t="str">
        <f>IFERROR('Revenue per capita'!Z318/'Revenue per capita'!$F318,"")</f>
        <v/>
      </c>
    </row>
    <row r="319" spans="1:26" x14ac:dyDescent="0.45">
      <c r="A319" s="2" t="s">
        <v>810</v>
      </c>
      <c r="B319" s="2">
        <v>377674</v>
      </c>
      <c r="C319" s="2" t="s">
        <v>526</v>
      </c>
      <c r="D319" s="2">
        <v>30.438255900000001</v>
      </c>
      <c r="E319" s="2">
        <v>-84.280732900000004</v>
      </c>
      <c r="F319" s="2">
        <f>IF('Number of Firms per 1000 Capita'!F319=0,"",SUMIFS(allNAICS!$P:$P,allNAICS!$C:$C,'Percent of Revenue'!$A319,allNAICS!$E:$E,'Percent of Revenue'!F$1)/$B319)</f>
        <v>47.810895110598032</v>
      </c>
      <c r="G319" s="2">
        <f>IFERROR('Revenue per capita'!G319/'Revenue per capita'!$F319,"")</f>
        <v>0</v>
      </c>
      <c r="H319" s="2" t="str">
        <f>IFERROR('Revenue per capita'!H319/'Revenue per capita'!$F319,"")</f>
        <v/>
      </c>
      <c r="I319" s="2" t="str">
        <f>IFERROR('Revenue per capita'!I319/'Revenue per capita'!$F319,"")</f>
        <v/>
      </c>
      <c r="J319" s="2">
        <f>IFERROR('Revenue per capita'!J319/'Revenue per capita'!$F319,"")</f>
        <v>7.9599505818976485E-2</v>
      </c>
      <c r="K319" s="2">
        <f>IFERROR('Revenue per capita'!K319/'Revenue per capita'!$F319,"")</f>
        <v>4.3382813220519859E-2</v>
      </c>
      <c r="L319" s="2">
        <f>IFERROR('Revenue per capita'!L319/'Revenue per capita'!$F319,"")</f>
        <v>0.15920070180060353</v>
      </c>
      <c r="M319" s="2">
        <f>IFERROR('Revenue per capita'!M319/'Revenue per capita'!$F319,"")</f>
        <v>0.20391874351505718</v>
      </c>
      <c r="N319" s="2">
        <f>IFERROR('Revenue per capita'!N319/'Revenue per capita'!$F319,"")</f>
        <v>1.0975352865115839E-2</v>
      </c>
      <c r="O319" s="2">
        <f>IFERROR('Revenue per capita'!O319/'Revenue per capita'!$F319,"")</f>
        <v>5.1927768532901077E-2</v>
      </c>
      <c r="P319" s="2">
        <f>IFERROR('Revenue per capita'!P319/'Revenue per capita'!$F319,"")</f>
        <v>0.10827604480080334</v>
      </c>
      <c r="Q319" s="2">
        <f>IFERROR('Revenue per capita'!Q319/'Revenue per capita'!$F319,"")</f>
        <v>2.2340569914958339E-2</v>
      </c>
      <c r="R319" s="2">
        <f>IFERROR('Revenue per capita'!R319/'Revenue per capita'!$F319,"")</f>
        <v>9.2668012449287379E-2</v>
      </c>
      <c r="S319" s="2">
        <f>IFERROR('Revenue per capita'!S319/'Revenue per capita'!$F319,"")</f>
        <v>3.0959836045208699E-2</v>
      </c>
      <c r="T319" s="2">
        <f>IFERROR('Revenue per capita'!T319/'Revenue per capita'!$F319,"")</f>
        <v>7.4586314381182729E-3</v>
      </c>
      <c r="U319" s="2">
        <f>IFERROR('Revenue per capita'!U319/'Revenue per capita'!$F319,"")</f>
        <v>0.11510554136163222</v>
      </c>
      <c r="V319" s="2">
        <f>IFERROR('Revenue per capita'!V319/'Revenue per capita'!$F319,"")</f>
        <v>7.7537901756591686E-3</v>
      </c>
      <c r="W319" s="2">
        <f>IFERROR('Revenue per capita'!W319/'Revenue per capita'!$F319,"")</f>
        <v>5.2068221049161707E-2</v>
      </c>
      <c r="X319" s="2">
        <f>IFERROR('Revenue per capita'!X319/'Revenue per capita'!$F319,"")</f>
        <v>1.2264214563669582E-2</v>
      </c>
      <c r="Y319" s="2">
        <f>IFERROR('Revenue per capita'!Y319/'Revenue per capita'!$F319,"")</f>
        <v>2.1002524483273617E-3</v>
      </c>
      <c r="Z319" s="2" t="str">
        <f>IFERROR('Revenue per capita'!Z319/'Revenue per capita'!$F319,"")</f>
        <v/>
      </c>
    </row>
    <row r="320" spans="1:26" x14ac:dyDescent="0.45">
      <c r="A320" s="2" t="s">
        <v>811</v>
      </c>
      <c r="B320" s="2">
        <v>2978209</v>
      </c>
      <c r="C320" s="2" t="s">
        <v>526</v>
      </c>
      <c r="D320" s="2">
        <v>27.950575000000001</v>
      </c>
      <c r="E320" s="2">
        <v>-82.457177599999994</v>
      </c>
      <c r="F320" s="2">
        <f>IF('Number of Firms per 1000 Capita'!F320=0,"",SUMIFS(allNAICS!$P:$P,allNAICS!$C:$C,'Percent of Revenue'!$A320,allNAICS!$E:$E,'Percent of Revenue'!F$1)/$B320)</f>
        <v>82.37385690527428</v>
      </c>
      <c r="G320" s="2">
        <f>IFERROR('Revenue per capita'!G320/'Revenue per capita'!$F320,"")</f>
        <v>2.7927498627093979E-4</v>
      </c>
      <c r="H320" s="2">
        <f>IFERROR('Revenue per capita'!H320/'Revenue per capita'!$F320,"")</f>
        <v>2.3173795111131027E-4</v>
      </c>
      <c r="I320" s="2">
        <f>IFERROR('Revenue per capita'!I320/'Revenue per capita'!$F320,"")</f>
        <v>2.0225536940126323E-2</v>
      </c>
      <c r="J320" s="2">
        <f>IFERROR('Revenue per capita'!J320/'Revenue per capita'!$F320,"")</f>
        <v>4.3617182274810012E-2</v>
      </c>
      <c r="K320" s="2">
        <f>IFERROR('Revenue per capita'!K320/'Revenue per capita'!$F320,"")</f>
        <v>7.7041710055285026E-2</v>
      </c>
      <c r="L320" s="2">
        <f>IFERROR('Revenue per capita'!L320/'Revenue per capita'!$F320,"")</f>
        <v>0.2042465605546723</v>
      </c>
      <c r="M320" s="2">
        <f>IFERROR('Revenue per capita'!M320/'Revenue per capita'!$F320,"")</f>
        <v>0.16715297015590122</v>
      </c>
      <c r="N320" s="2">
        <f>IFERROR('Revenue per capita'!N320/'Revenue per capita'!$F320,"")</f>
        <v>2.0505272540783562E-2</v>
      </c>
      <c r="O320" s="2">
        <f>IFERROR('Revenue per capita'!O320/'Revenue per capita'!$F320,"")</f>
        <v>3.8651922239829328E-2</v>
      </c>
      <c r="P320" s="2">
        <f>IFERROR('Revenue per capita'!P320/'Revenue per capita'!$F320,"")</f>
        <v>0.13930913622154018</v>
      </c>
      <c r="Q320" s="2">
        <f>IFERROR('Revenue per capita'!Q320/'Revenue per capita'!$F320,"")</f>
        <v>2.289330133104147E-2</v>
      </c>
      <c r="R320" s="2">
        <f>IFERROR('Revenue per capita'!R320/'Revenue per capita'!$F320,"")</f>
        <v>6.0636252032425314E-2</v>
      </c>
      <c r="S320" s="2">
        <f>IFERROR('Revenue per capita'!S320/'Revenue per capita'!$F320,"")</f>
        <v>6.5266351919752913E-2</v>
      </c>
      <c r="T320" s="2">
        <f>IFERROR('Revenue per capita'!T320/'Revenue per capita'!$F320,"")</f>
        <v>6.6930327504614263E-3</v>
      </c>
      <c r="U320" s="2">
        <f>IFERROR('Revenue per capita'!U320/'Revenue per capita'!$F320,"")</f>
        <v>8.0701711206494886E-2</v>
      </c>
      <c r="V320" s="2">
        <f>IFERROR('Revenue per capita'!V320/'Revenue per capita'!$F320,"")</f>
        <v>8.9029912799623093E-3</v>
      </c>
      <c r="W320" s="2">
        <f>IFERROR('Revenue per capita'!W320/'Revenue per capita'!$F320,"")</f>
        <v>2.4895857023468339E-2</v>
      </c>
      <c r="X320" s="2">
        <f>IFERROR('Revenue per capita'!X320/'Revenue per capita'!$F320,"")</f>
        <v>1.1658928677869218E-2</v>
      </c>
      <c r="Y320" s="2">
        <f>IFERROR('Revenue per capita'!Y320/'Revenue per capita'!$F320,"")</f>
        <v>7.0902698581939106E-3</v>
      </c>
      <c r="Z320" s="2">
        <f>IFERROR('Revenue per capita'!Z320/'Revenue per capita'!$F320,"")</f>
        <v>0</v>
      </c>
    </row>
    <row r="321" spans="1:26" x14ac:dyDescent="0.45">
      <c r="A321" s="2" t="s">
        <v>812</v>
      </c>
      <c r="B321" s="2">
        <v>170642</v>
      </c>
      <c r="C321" s="2" t="s">
        <v>506</v>
      </c>
      <c r="D321" s="2">
        <v>39.4667034</v>
      </c>
      <c r="E321" s="2">
        <v>-87.413909200000006</v>
      </c>
      <c r="F321" s="2">
        <f>IF('Number of Firms per 1000 Capita'!F321=0,"",SUMIFS(allNAICS!$P:$P,allNAICS!$C:$C,'Percent of Revenue'!$A321,allNAICS!$E:$E,'Percent of Revenue'!F$1)/$B321)</f>
        <v>91.851208963795543</v>
      </c>
      <c r="G321" s="2">
        <f>IFERROR('Revenue per capita'!G321/'Revenue per capita'!$F321,"")</f>
        <v>0</v>
      </c>
      <c r="H321" s="2">
        <f>IFERROR('Revenue per capita'!H321/'Revenue per capita'!$F321,"")</f>
        <v>4.4580369186343019E-2</v>
      </c>
      <c r="I321" s="2" t="str">
        <f>IFERROR('Revenue per capita'!I321/'Revenue per capita'!$F321,"")</f>
        <v/>
      </c>
      <c r="J321" s="2">
        <f>IFERROR('Revenue per capita'!J321/'Revenue per capita'!$F321,"")</f>
        <v>6.5989211022334446E-2</v>
      </c>
      <c r="K321" s="2">
        <f>IFERROR('Revenue per capita'!K321/'Revenue per capita'!$F321,"")</f>
        <v>0.34085589432014957</v>
      </c>
      <c r="L321" s="2">
        <f>IFERROR('Revenue per capita'!L321/'Revenue per capita'!$F321,"")</f>
        <v>0.22966969519923525</v>
      </c>
      <c r="M321" s="2">
        <f>IFERROR('Revenue per capita'!M321/'Revenue per capita'!$F321,"")</f>
        <v>0.12767301088276781</v>
      </c>
      <c r="N321" s="2">
        <f>IFERROR('Revenue per capita'!N321/'Revenue per capita'!$F321,"")</f>
        <v>1.7780811303956388E-2</v>
      </c>
      <c r="O321" s="2">
        <f>IFERROR('Revenue per capita'!O321/'Revenue per capita'!$F321,"")</f>
        <v>9.3414852877547212E-3</v>
      </c>
      <c r="P321" s="2">
        <f>IFERROR('Revenue per capita'!P321/'Revenue per capita'!$F321,"")</f>
        <v>1.7084301985207107E-2</v>
      </c>
      <c r="Q321" s="2">
        <f>IFERROR('Revenue per capita'!Q321/'Revenue per capita'!$F321,"")</f>
        <v>1.1468741107889976E-2</v>
      </c>
      <c r="R321" s="2">
        <f>IFERROR('Revenue per capita'!R321/'Revenue per capita'!$F321,"")</f>
        <v>1.2012816618687194E-2</v>
      </c>
      <c r="S321" s="2">
        <f>IFERROR('Revenue per capita'!S321/'Revenue per capita'!$F321,"")</f>
        <v>1.0123180151807659E-2</v>
      </c>
      <c r="T321" s="2">
        <f>IFERROR('Revenue per capita'!T321/'Revenue per capita'!$F321,"")</f>
        <v>6.2192066995155016E-3</v>
      </c>
      <c r="U321" s="2">
        <f>IFERROR('Revenue per capita'!U321/'Revenue per capita'!$F321,"")</f>
        <v>8.1242586392009583E-2</v>
      </c>
      <c r="V321" s="2">
        <f>IFERROR('Revenue per capita'!V321/'Revenue per capita'!$F321,"")</f>
        <v>1.6068760554287188E-3</v>
      </c>
      <c r="W321" s="2">
        <f>IFERROR('Revenue per capita'!W321/'Revenue per capita'!$F321,"")</f>
        <v>1.7116403764128839E-2</v>
      </c>
      <c r="X321" s="2">
        <f>IFERROR('Revenue per capita'!X321/'Revenue per capita'!$F321,"")</f>
        <v>7.2354100227843207E-3</v>
      </c>
      <c r="Y321" s="2" t="str">
        <f>IFERROR('Revenue per capita'!Y321/'Revenue per capita'!$F321,"")</f>
        <v/>
      </c>
      <c r="Z321" s="2" t="str">
        <f>IFERROR('Revenue per capita'!Z321/'Revenue per capita'!$F321,"")</f>
        <v/>
      </c>
    </row>
    <row r="322" spans="1:26" x14ac:dyDescent="0.45">
      <c r="A322" s="2" t="s">
        <v>813</v>
      </c>
      <c r="B322" s="2">
        <v>605204</v>
      </c>
      <c r="C322" s="2" t="s">
        <v>447</v>
      </c>
      <c r="D322" s="2">
        <v>41.663938299999998</v>
      </c>
      <c r="E322" s="2">
        <v>-83.555211999999997</v>
      </c>
      <c r="F322" s="2">
        <f>IF('Number of Firms per 1000 Capita'!F322=0,"",SUMIFS(allNAICS!$P:$P,allNAICS!$C:$C,'Percent of Revenue'!$A322,allNAICS!$E:$E,'Percent of Revenue'!F$1)/$B322)</f>
        <v>130.55419825381193</v>
      </c>
      <c r="G322" s="2">
        <f>IFERROR('Revenue per capita'!G322/'Revenue per capita'!$F322,"")</f>
        <v>4.9725747108182456E-4</v>
      </c>
      <c r="H322" s="2">
        <f>IFERROR('Revenue per capita'!H322/'Revenue per capita'!$F322,"")</f>
        <v>3.6797230049716133E-4</v>
      </c>
      <c r="I322" s="2">
        <f>IFERROR('Revenue per capita'!I322/'Revenue per capita'!$F322,"")</f>
        <v>6.9916002734897106E-3</v>
      </c>
      <c r="J322" s="2">
        <f>IFERROR('Revenue per capita'!J322/'Revenue per capita'!$F322,"")</f>
        <v>4.6728166329251149E-2</v>
      </c>
      <c r="K322" s="2">
        <f>IFERROR('Revenue per capita'!K322/'Revenue per capita'!$F322,"")</f>
        <v>0.4670634542248609</v>
      </c>
      <c r="L322" s="2">
        <f>IFERROR('Revenue per capita'!L322/'Revenue per capita'!$F322,"")</f>
        <v>0.13860730850145109</v>
      </c>
      <c r="M322" s="2">
        <f>IFERROR('Revenue per capita'!M322/'Revenue per capita'!$F322,"")</f>
        <v>0.10021080253981636</v>
      </c>
      <c r="N322" s="2">
        <f>IFERROR('Revenue per capita'!N322/'Revenue per capita'!$F322,"")</f>
        <v>1.8760373030812193E-2</v>
      </c>
      <c r="O322" s="2">
        <f>IFERROR('Revenue per capita'!O322/'Revenue per capita'!$F322,"")</f>
        <v>1.1952493123079406E-2</v>
      </c>
      <c r="P322" s="2">
        <f>IFERROR('Revenue per capita'!P322/'Revenue per capita'!$F322,"")</f>
        <v>2.901462981624597E-2</v>
      </c>
      <c r="Q322" s="2">
        <f>IFERROR('Revenue per capita'!Q322/'Revenue per capita'!$F322,"")</f>
        <v>3.5381472001084602E-2</v>
      </c>
      <c r="R322" s="2">
        <f>IFERROR('Revenue per capita'!R322/'Revenue per capita'!$F322,"")</f>
        <v>2.2359183642680747E-2</v>
      </c>
      <c r="S322" s="2">
        <f>IFERROR('Revenue per capita'!S322/'Revenue per capita'!$F322,"")</f>
        <v>2.1414876656631575E-2</v>
      </c>
      <c r="T322" s="2">
        <f>IFERROR('Revenue per capita'!T322/'Revenue per capita'!$F322,"")</f>
        <v>4.8188753362142182E-3</v>
      </c>
      <c r="U322" s="2">
        <f>IFERROR('Revenue per capita'!U322/'Revenue per capita'!$F322,"")</f>
        <v>6.3993666127748539E-2</v>
      </c>
      <c r="V322" s="2">
        <f>IFERROR('Revenue per capita'!V322/'Revenue per capita'!$F322,"")</f>
        <v>5.1578897835251125E-3</v>
      </c>
      <c r="W322" s="2">
        <f>IFERROR('Revenue per capita'!W322/'Revenue per capita'!$F322,"")</f>
        <v>1.3775521607760259E-2</v>
      </c>
      <c r="X322" s="2">
        <f>IFERROR('Revenue per capita'!X322/'Revenue per capita'!$F322,"")</f>
        <v>6.7764793685041484E-3</v>
      </c>
      <c r="Y322" s="2">
        <f>IFERROR('Revenue per capita'!Y322/'Revenue per capita'!$F322,"")</f>
        <v>6.127977865265033E-3</v>
      </c>
      <c r="Z322" s="2" t="str">
        <f>IFERROR('Revenue per capita'!Z322/'Revenue per capita'!$F322,"")</f>
        <v/>
      </c>
    </row>
    <row r="323" spans="1:26" x14ac:dyDescent="0.45">
      <c r="A323" s="2" t="s">
        <v>814</v>
      </c>
      <c r="B323" s="2">
        <v>233382</v>
      </c>
      <c r="C323" s="2" t="s">
        <v>669</v>
      </c>
      <c r="D323" s="2">
        <v>39.055823500000002</v>
      </c>
      <c r="E323" s="2">
        <v>-95.689018500000003</v>
      </c>
      <c r="F323" s="2">
        <f>IF('Number of Firms per 1000 Capita'!F323=0,"",SUMIFS(allNAICS!$P:$P,allNAICS!$C:$C,'Percent of Revenue'!$A323,allNAICS!$E:$E,'Percent of Revenue'!F$1)/$B323)</f>
        <v>86.920786521668333</v>
      </c>
      <c r="G323" s="2">
        <f>IFERROR('Revenue per capita'!G323/'Revenue per capita'!$F323,"")</f>
        <v>3.3451259135949292E-4</v>
      </c>
      <c r="H323" s="2" t="str">
        <f>IFERROR('Revenue per capita'!H323/'Revenue per capita'!$F323,"")</f>
        <v/>
      </c>
      <c r="I323" s="2" t="str">
        <f>IFERROR('Revenue per capita'!I323/'Revenue per capita'!$F323,"")</f>
        <v/>
      </c>
      <c r="J323" s="2">
        <f>IFERROR('Revenue per capita'!J323/'Revenue per capita'!$F323,"")</f>
        <v>8.0563610065847988E-2</v>
      </c>
      <c r="K323" s="2">
        <f>IFERROR('Revenue per capita'!K323/'Revenue per capita'!$F323,"")</f>
        <v>0.15195314311150263</v>
      </c>
      <c r="L323" s="2">
        <f>IFERROR('Revenue per capita'!L323/'Revenue per capita'!$F323,"")</f>
        <v>0.12898973737301472</v>
      </c>
      <c r="M323" s="2">
        <f>IFERROR('Revenue per capita'!M323/'Revenue per capita'!$F323,"")</f>
        <v>0.16874744251443172</v>
      </c>
      <c r="N323" s="2">
        <f>IFERROR('Revenue per capita'!N323/'Revenue per capita'!$F323,"")</f>
        <v>2.1186773380654837E-2</v>
      </c>
      <c r="O323" s="2">
        <f>IFERROR('Revenue per capita'!O323/'Revenue per capita'!$F323,"")</f>
        <v>2.7962889117752854E-2</v>
      </c>
      <c r="P323" s="2">
        <f>IFERROR('Revenue per capita'!P323/'Revenue per capita'!$F323,"")</f>
        <v>0.22741415858079359</v>
      </c>
      <c r="Q323" s="2">
        <f>IFERROR('Revenue per capita'!Q323/'Revenue per capita'!$F323,"")</f>
        <v>1.328905033930085E-2</v>
      </c>
      <c r="R323" s="2">
        <f>IFERROR('Revenue per capita'!R323/'Revenue per capita'!$F323,"")</f>
        <v>3.1404631892155782E-2</v>
      </c>
      <c r="S323" s="2">
        <f>IFERROR('Revenue per capita'!S323/'Revenue per capita'!$F323,"")</f>
        <v>1.5433252627645912E-2</v>
      </c>
      <c r="T323" s="2">
        <f>IFERROR('Revenue per capita'!T323/'Revenue per capita'!$F323,"")</f>
        <v>1.8000546271198686E-3</v>
      </c>
      <c r="U323" s="2">
        <f>IFERROR('Revenue per capita'!U323/'Revenue per capita'!$F323,"")</f>
        <v>9.1644100108695309E-2</v>
      </c>
      <c r="V323" s="2">
        <f>IFERROR('Revenue per capita'!V323/'Revenue per capita'!$F323,"")</f>
        <v>2.6988309785701673E-3</v>
      </c>
      <c r="W323" s="2">
        <f>IFERROR('Revenue per capita'!W323/'Revenue per capita'!$F323,"")</f>
        <v>1.7384008264654183E-2</v>
      </c>
      <c r="X323" s="2">
        <f>IFERROR('Revenue per capita'!X323/'Revenue per capita'!$F323,"")</f>
        <v>1.2230044372956841E-2</v>
      </c>
      <c r="Y323" s="2">
        <f>IFERROR('Revenue per capita'!Y323/'Revenue per capita'!$F323,"")</f>
        <v>6.9637600535433081E-3</v>
      </c>
      <c r="Z323" s="2" t="str">
        <f>IFERROR('Revenue per capita'!Z323/'Revenue per capita'!$F323,"")</f>
        <v/>
      </c>
    </row>
    <row r="324" spans="1:26" x14ac:dyDescent="0.45">
      <c r="A324" s="2" t="s">
        <v>815</v>
      </c>
      <c r="B324" s="2">
        <v>373362</v>
      </c>
      <c r="C324" s="2" t="s">
        <v>457</v>
      </c>
      <c r="D324" s="2">
        <v>40.217053399999998</v>
      </c>
      <c r="E324" s="2">
        <v>-74.7429384</v>
      </c>
      <c r="F324" s="2">
        <f>IF('Number of Firms per 1000 Capita'!F324=0,"",SUMIFS(allNAICS!$P:$P,allNAICS!$C:$C,'Percent of Revenue'!$A324,allNAICS!$E:$E,'Percent of Revenue'!F$1)/$B324)</f>
        <v>142.51060097171111</v>
      </c>
      <c r="G324" s="2" t="str">
        <f>IFERROR('Revenue per capita'!G324/'Revenue per capita'!$F324,"")</f>
        <v/>
      </c>
      <c r="H324" s="2" t="str">
        <f>IFERROR('Revenue per capita'!H324/'Revenue per capita'!$F324,"")</f>
        <v/>
      </c>
      <c r="I324" s="2">
        <f>IFERROR('Revenue per capita'!I324/'Revenue per capita'!$F324,"")</f>
        <v>2.4018627715837827E-2</v>
      </c>
      <c r="J324" s="2">
        <f>IFERROR('Revenue per capita'!J324/'Revenue per capita'!$F324,"")</f>
        <v>2.7449570251591487E-2</v>
      </c>
      <c r="K324" s="2">
        <f>IFERROR('Revenue per capita'!K324/'Revenue per capita'!$F324,"")</f>
        <v>5.3069558856342208E-2</v>
      </c>
      <c r="L324" s="2">
        <f>IFERROR('Revenue per capita'!L324/'Revenue per capita'!$F324,"")</f>
        <v>0.28939326265331572</v>
      </c>
      <c r="M324" s="2">
        <f>IFERROR('Revenue per capita'!M324/'Revenue per capita'!$F324,"")</f>
        <v>0.10960579140152825</v>
      </c>
      <c r="N324" s="2">
        <f>IFERROR('Revenue per capita'!N324/'Revenue per capita'!$F324,"")</f>
        <v>8.3965390365290972E-3</v>
      </c>
      <c r="O324" s="2">
        <f>IFERROR('Revenue per capita'!O324/'Revenue per capita'!$F324,"")</f>
        <v>3.8124162956387708E-2</v>
      </c>
      <c r="P324" s="2">
        <f>IFERROR('Revenue per capita'!P324/'Revenue per capita'!$F324,"")</f>
        <v>0.1396671754925716</v>
      </c>
      <c r="Q324" s="2">
        <f>IFERROR('Revenue per capita'!Q324/'Revenue per capita'!$F324,"")</f>
        <v>1.7971830205485328E-2</v>
      </c>
      <c r="R324" s="2">
        <f>IFERROR('Revenue per capita'!R324/'Revenue per capita'!$F324,"")</f>
        <v>0.11747128768779082</v>
      </c>
      <c r="S324" s="2">
        <f>IFERROR('Revenue per capita'!S324/'Revenue per capita'!$F324,"")</f>
        <v>2.0985596022229849E-2</v>
      </c>
      <c r="T324" s="2">
        <f>IFERROR('Revenue per capita'!T324/'Revenue per capita'!$F324,"")</f>
        <v>5.1406584753421115E-2</v>
      </c>
      <c r="U324" s="2">
        <f>IFERROR('Revenue per capita'!U324/'Revenue per capita'!$F324,"")</f>
        <v>6.8505059867725565E-2</v>
      </c>
      <c r="V324" s="2">
        <f>IFERROR('Revenue per capita'!V324/'Revenue per capita'!$F324,"")</f>
        <v>3.8908237154786731E-3</v>
      </c>
      <c r="W324" s="2">
        <f>IFERROR('Revenue per capita'!W324/'Revenue per capita'!$F324,"")</f>
        <v>1.6070767456486793E-2</v>
      </c>
      <c r="X324" s="2">
        <f>IFERROR('Revenue per capita'!X324/'Revenue per capita'!$F324,"")</f>
        <v>5.9778726611248974E-3</v>
      </c>
      <c r="Y324" s="2">
        <f>IFERROR('Revenue per capita'!Y324/'Revenue per capita'!$F324,"")</f>
        <v>7.9954892661529761E-3</v>
      </c>
      <c r="Z324" s="2" t="str">
        <f>IFERROR('Revenue per capita'!Z324/'Revenue per capita'!$F324,"")</f>
        <v/>
      </c>
    </row>
    <row r="325" spans="1:26" x14ac:dyDescent="0.45">
      <c r="A325" s="2" t="s">
        <v>816</v>
      </c>
      <c r="B325" s="2">
        <v>1007257</v>
      </c>
      <c r="C325" s="2" t="s">
        <v>595</v>
      </c>
      <c r="D325" s="2">
        <v>32.221742900000002</v>
      </c>
      <c r="E325" s="2">
        <v>-110.926479</v>
      </c>
      <c r="F325" s="2">
        <f>IF('Number of Firms per 1000 Capita'!F325=0,"",SUMIFS(allNAICS!$P:$P,allNAICS!$C:$C,'Percent of Revenue'!$A325,allNAICS!$E:$E,'Percent of Revenue'!F$1)/$B325)</f>
        <v>54.245821076448216</v>
      </c>
      <c r="G325" s="2">
        <f>IFERROR('Revenue per capita'!G325/'Revenue per capita'!$F325,"")</f>
        <v>5.6011091814171668E-4</v>
      </c>
      <c r="H325" s="2">
        <f>IFERROR('Revenue per capita'!H325/'Revenue per capita'!$F325,"")</f>
        <v>4.1414072694387752E-2</v>
      </c>
      <c r="I325" s="2">
        <f>IFERROR('Revenue per capita'!I325/'Revenue per capita'!$F325,"")</f>
        <v>2.3434442670326697E-2</v>
      </c>
      <c r="J325" s="2">
        <f>IFERROR('Revenue per capita'!J325/'Revenue per capita'!$F325,"")</f>
        <v>6.5393544543213375E-2</v>
      </c>
      <c r="K325" s="2">
        <f>IFERROR('Revenue per capita'!K325/'Revenue per capita'!$F325,"")</f>
        <v>0.16823603698591655</v>
      </c>
      <c r="L325" s="2">
        <f>IFERROR('Revenue per capita'!L325/'Revenue per capita'!$F325,"")</f>
        <v>8.3882549341860527E-2</v>
      </c>
      <c r="M325" s="2">
        <f>IFERROR('Revenue per capita'!M325/'Revenue per capita'!$F325,"")</f>
        <v>0.19699731715253024</v>
      </c>
      <c r="N325" s="2">
        <f>IFERROR('Revenue per capita'!N325/'Revenue per capita'!$F325,"")</f>
        <v>3.0344990950681671E-2</v>
      </c>
      <c r="O325" s="2">
        <f>IFERROR('Revenue per capita'!O325/'Revenue per capita'!$F325,"")</f>
        <v>2.6943198416373413E-2</v>
      </c>
      <c r="P325" s="2">
        <f>IFERROR('Revenue per capita'!P325/'Revenue per capita'!$F325,"")</f>
        <v>6.9570875271871696E-2</v>
      </c>
      <c r="Q325" s="2">
        <f>IFERROR('Revenue per capita'!Q325/'Revenue per capita'!$F325,"")</f>
        <v>2.9255170533751006E-2</v>
      </c>
      <c r="R325" s="2">
        <f>IFERROR('Revenue per capita'!R325/'Revenue per capita'!$F325,"")</f>
        <v>4.6254322753291645E-2</v>
      </c>
      <c r="S325" s="2">
        <f>IFERROR('Revenue per capita'!S325/'Revenue per capita'!$F325,"")</f>
        <v>3.0527655709947549E-2</v>
      </c>
      <c r="T325" s="2">
        <f>IFERROR('Revenue per capita'!T325/'Revenue per capita'!$F325,"")</f>
        <v>1.0122647671874499E-2</v>
      </c>
      <c r="U325" s="2">
        <f>IFERROR('Revenue per capita'!U325/'Revenue per capita'!$F325,"")</f>
        <v>0.11851941170892455</v>
      </c>
      <c r="V325" s="2">
        <f>IFERROR('Revenue per capita'!V325/'Revenue per capita'!$F325,"")</f>
        <v>5.9780611570765564E-3</v>
      </c>
      <c r="W325" s="2">
        <f>IFERROR('Revenue per capita'!W325/'Revenue per capita'!$F325,"")</f>
        <v>3.370578458110661E-2</v>
      </c>
      <c r="X325" s="2">
        <f>IFERROR('Revenue per capita'!X325/'Revenue per capita'!$F325,"")</f>
        <v>1.3496491399830151E-2</v>
      </c>
      <c r="Y325" s="2">
        <f>IFERROR('Revenue per capita'!Y325/'Revenue per capita'!$F325,"")</f>
        <v>5.3633155388938952E-3</v>
      </c>
      <c r="Z325" s="2" t="str">
        <f>IFERROR('Revenue per capita'!Z325/'Revenue per capita'!$F325,"")</f>
        <v/>
      </c>
    </row>
    <row r="326" spans="1:26" x14ac:dyDescent="0.45">
      <c r="A326" s="2" t="s">
        <v>817</v>
      </c>
      <c r="B326" s="2">
        <v>977869</v>
      </c>
      <c r="C326" s="2" t="s">
        <v>602</v>
      </c>
      <c r="D326" s="2">
        <v>36.153981600000002</v>
      </c>
      <c r="E326" s="2">
        <v>-95.992774999999995</v>
      </c>
      <c r="F326" s="2">
        <f>IF('Number of Firms per 1000 Capita'!F326=0,"",SUMIFS(allNAICS!$P:$P,allNAICS!$C:$C,'Percent of Revenue'!$A326,allNAICS!$E:$E,'Percent of Revenue'!F$1)/$B326)</f>
        <v>106.15721840041969</v>
      </c>
      <c r="G326" s="2">
        <f>IFERROR('Revenue per capita'!G326/'Revenue per capita'!$F326,"")</f>
        <v>1.0773838876584539E-4</v>
      </c>
      <c r="H326" s="2">
        <f>IFERROR('Revenue per capita'!H326/'Revenue per capita'!$F326,"")</f>
        <v>1.0828661763786473E-2</v>
      </c>
      <c r="I326" s="2">
        <f>IFERROR('Revenue per capita'!I326/'Revenue per capita'!$F326,"")</f>
        <v>2.6946947031804502E-2</v>
      </c>
      <c r="J326" s="2">
        <f>IFERROR('Revenue per capita'!J326/'Revenue per capita'!$F326,"")</f>
        <v>5.884801036076466E-2</v>
      </c>
      <c r="K326" s="2">
        <f>IFERROR('Revenue per capita'!K326/'Revenue per capita'!$F326,"")</f>
        <v>0.24304126474695692</v>
      </c>
      <c r="L326" s="2">
        <f>IFERROR('Revenue per capita'!L326/'Revenue per capita'!$F326,"")</f>
        <v>0.17995296271417507</v>
      </c>
      <c r="M326" s="2">
        <f>IFERROR('Revenue per capita'!M326/'Revenue per capita'!$F326,"")</f>
        <v>0.12716615188126507</v>
      </c>
      <c r="N326" s="2">
        <f>IFERROR('Revenue per capita'!N326/'Revenue per capita'!$F326,"")</f>
        <v>5.1009888445876637E-2</v>
      </c>
      <c r="O326" s="2">
        <f>IFERROR('Revenue per capita'!O326/'Revenue per capita'!$F326,"")</f>
        <v>4.7751746245268026E-2</v>
      </c>
      <c r="P326" s="2">
        <f>IFERROR('Revenue per capita'!P326/'Revenue per capita'!$F326,"")</f>
        <v>6.6359179404165483E-2</v>
      </c>
      <c r="Q326" s="2">
        <f>IFERROR('Revenue per capita'!Q326/'Revenue per capita'!$F326,"")</f>
        <v>1.7210485110783946E-2</v>
      </c>
      <c r="R326" s="2">
        <f>IFERROR('Revenue per capita'!R326/'Revenue per capita'!$F326,"")</f>
        <v>4.127933171372531E-2</v>
      </c>
      <c r="S326" s="2">
        <f>IFERROR('Revenue per capita'!S326/'Revenue per capita'!$F326,"")</f>
        <v>1.8594688354861586E-2</v>
      </c>
      <c r="T326" s="2">
        <f>IFERROR('Revenue per capita'!T326/'Revenue per capita'!$F326,"")</f>
        <v>5.1205597772250649E-3</v>
      </c>
      <c r="U326" s="2">
        <f>IFERROR('Revenue per capita'!U326/'Revenue per capita'!$F326,"")</f>
        <v>6.4294925747307441E-2</v>
      </c>
      <c r="V326" s="2">
        <f>IFERROR('Revenue per capita'!V326/'Revenue per capita'!$F326,"")</f>
        <v>2.9535192276513894E-3</v>
      </c>
      <c r="W326" s="2">
        <f>IFERROR('Revenue per capita'!W326/'Revenue per capita'!$F326,"")</f>
        <v>1.6909551676712393E-2</v>
      </c>
      <c r="X326" s="2">
        <f>IFERROR('Revenue per capita'!X326/'Revenue per capita'!$F326,"")</f>
        <v>9.5352712692524343E-3</v>
      </c>
      <c r="Y326" s="2">
        <f>IFERROR('Revenue per capita'!Y326/'Revenue per capita'!$F326,"")</f>
        <v>1.2089116139651843E-2</v>
      </c>
      <c r="Z326" s="2" t="str">
        <f>IFERROR('Revenue per capita'!Z326/'Revenue per capita'!$F326,"")</f>
        <v/>
      </c>
    </row>
    <row r="327" spans="1:26" x14ac:dyDescent="0.45">
      <c r="A327" s="2" t="s">
        <v>818</v>
      </c>
      <c r="B327" s="2">
        <v>239589</v>
      </c>
      <c r="C327" s="2" t="s">
        <v>475</v>
      </c>
      <c r="D327" s="2">
        <v>33.209840700000001</v>
      </c>
      <c r="E327" s="2">
        <v>-87.569173500000005</v>
      </c>
      <c r="F327" s="2">
        <f>IF('Number of Firms per 1000 Capita'!F327=0,"",SUMIFS(allNAICS!$P:$P,allNAICS!$C:$C,'Percent of Revenue'!$A327,allNAICS!$E:$E,'Percent of Revenue'!F$1)/$B327)</f>
        <v>108.52453576750185</v>
      </c>
      <c r="G327" s="2">
        <f>IFERROR('Revenue per capita'!G327/'Revenue per capita'!$F327,"")</f>
        <v>3.7657643790267115E-3</v>
      </c>
      <c r="H327" s="2">
        <f>IFERROR('Revenue per capita'!H327/'Revenue per capita'!$F327,"")</f>
        <v>5.3299697379656598E-2</v>
      </c>
      <c r="I327" s="2" t="str">
        <f>IFERROR('Revenue per capita'!I327/'Revenue per capita'!$F327,"")</f>
        <v/>
      </c>
      <c r="J327" s="2">
        <f>IFERROR('Revenue per capita'!J327/'Revenue per capita'!$F327,"")</f>
        <v>4.8370856493855474E-2</v>
      </c>
      <c r="K327" s="2">
        <f>IFERROR('Revenue per capita'!K327/'Revenue per capita'!$F327,"")</f>
        <v>0.58460850833914646</v>
      </c>
      <c r="L327" s="2">
        <f>IFERROR('Revenue per capita'!L327/'Revenue per capita'!$F327,"")</f>
        <v>6.023930569839956E-2</v>
      </c>
      <c r="M327" s="2">
        <f>IFERROR('Revenue per capita'!M327/'Revenue per capita'!$F327,"")</f>
        <v>0.10376022591947065</v>
      </c>
      <c r="N327" s="2">
        <f>IFERROR('Revenue per capita'!N327/'Revenue per capita'!$F327,"")</f>
        <v>2.3939186083974152E-2</v>
      </c>
      <c r="O327" s="2">
        <f>IFERROR('Revenue per capita'!O327/'Revenue per capita'!$F327,"")</f>
        <v>1.1814927580663085E-2</v>
      </c>
      <c r="P327" s="2">
        <f>IFERROR('Revenue per capita'!P327/'Revenue per capita'!$F327,"")</f>
        <v>1.9043839876497399E-2</v>
      </c>
      <c r="Q327" s="2">
        <f>IFERROR('Revenue per capita'!Q327/'Revenue per capita'!$F327,"")</f>
        <v>1.4195844199212687E-2</v>
      </c>
      <c r="R327" s="2">
        <f>IFERROR('Revenue per capita'!R327/'Revenue per capita'!$F327,"")</f>
        <v>1.1540372129369257E-2</v>
      </c>
      <c r="S327" s="2">
        <f>IFERROR('Revenue per capita'!S327/'Revenue per capita'!$F327,"")</f>
        <v>6.9475259483816358E-3</v>
      </c>
      <c r="T327" s="2">
        <f>IFERROR('Revenue per capita'!T327/'Revenue per capita'!$F327,"")</f>
        <v>1.5974205915113618E-3</v>
      </c>
      <c r="U327" s="2">
        <f>IFERROR('Revenue per capita'!U327/'Revenue per capita'!$F327,"")</f>
        <v>3.2606817071356514E-2</v>
      </c>
      <c r="V327" s="2">
        <f>IFERROR('Revenue per capita'!V327/'Revenue per capita'!$F327,"")</f>
        <v>1.238682107441691E-3</v>
      </c>
      <c r="W327" s="2">
        <f>IFERROR('Revenue per capita'!W327/'Revenue per capita'!$F327,"")</f>
        <v>1.586378603118219E-2</v>
      </c>
      <c r="X327" s="2">
        <f>IFERROR('Revenue per capita'!X327/'Revenue per capita'!$F327,"")</f>
        <v>7.1672401708546855E-3</v>
      </c>
      <c r="Y327" s="2" t="str">
        <f>IFERROR('Revenue per capita'!Y327/'Revenue per capita'!$F327,"")</f>
        <v/>
      </c>
      <c r="Z327" s="2" t="str">
        <f>IFERROR('Revenue per capita'!Z327/'Revenue per capita'!$F327,"")</f>
        <v/>
      </c>
    </row>
    <row r="328" spans="1:26" x14ac:dyDescent="0.45">
      <c r="A328" s="2" t="s">
        <v>819</v>
      </c>
      <c r="B328" s="2">
        <v>222277</v>
      </c>
      <c r="C328" s="2" t="s">
        <v>445</v>
      </c>
      <c r="D328" s="2">
        <v>32.351260099999998</v>
      </c>
      <c r="E328" s="2">
        <v>-95.301062400000006</v>
      </c>
      <c r="F328" s="2">
        <f>IF('Number of Firms per 1000 Capita'!F328=0,"",SUMIFS(allNAICS!$P:$P,allNAICS!$C:$C,'Percent of Revenue'!$A328,allNAICS!$E:$E,'Percent of Revenue'!F$1)/$B328)</f>
        <v>79.172428996252421</v>
      </c>
      <c r="G328" s="2">
        <f>IFERROR('Revenue per capita'!G328/'Revenue per capita'!$F328,"")</f>
        <v>1.1921194378850487E-3</v>
      </c>
      <c r="H328" s="2">
        <f>IFERROR('Revenue per capita'!H328/'Revenue per capita'!$F328,"")</f>
        <v>1.9805541180901037E-2</v>
      </c>
      <c r="I328" s="2">
        <f>IFERROR('Revenue per capita'!I328/'Revenue per capita'!$F328,"")</f>
        <v>5.2108415553855621E-3</v>
      </c>
      <c r="J328" s="2">
        <f>IFERROR('Revenue per capita'!J328/'Revenue per capita'!$F328,"")</f>
        <v>2.8116634252683615E-2</v>
      </c>
      <c r="K328" s="2">
        <f>IFERROR('Revenue per capita'!K328/'Revenue per capita'!$F328,"")</f>
        <v>0.2988863159223098</v>
      </c>
      <c r="L328" s="2">
        <f>IFERROR('Revenue per capita'!L328/'Revenue per capita'!$F328,"")</f>
        <v>0.11796197107644084</v>
      </c>
      <c r="M328" s="2">
        <f>IFERROR('Revenue per capita'!M328/'Revenue per capita'!$F328,"")</f>
        <v>0.15977700669211339</v>
      </c>
      <c r="N328" s="2">
        <f>IFERROR('Revenue per capita'!N328/'Revenue per capita'!$F328,"")</f>
        <v>2.5485364746084264E-2</v>
      </c>
      <c r="O328" s="2">
        <f>IFERROR('Revenue per capita'!O328/'Revenue per capita'!$F328,"")</f>
        <v>4.4235411413442137E-2</v>
      </c>
      <c r="P328" s="2">
        <f>IFERROR('Revenue per capita'!P328/'Revenue per capita'!$F328,"")</f>
        <v>3.1825285619904678E-2</v>
      </c>
      <c r="Q328" s="2">
        <f>IFERROR('Revenue per capita'!Q328/'Revenue per capita'!$F328,"")</f>
        <v>2.4796483296106796E-2</v>
      </c>
      <c r="R328" s="2">
        <f>IFERROR('Revenue per capita'!R328/'Revenue per capita'!$F328,"")</f>
        <v>3.6133616098098183E-2</v>
      </c>
      <c r="S328" s="2">
        <f>IFERROR('Revenue per capita'!S328/'Revenue per capita'!$F328,"")</f>
        <v>1.7342017670270882E-2</v>
      </c>
      <c r="T328" s="2">
        <f>IFERROR('Revenue per capita'!T328/'Revenue per capita'!$F328,"")</f>
        <v>4.9685417834300595E-3</v>
      </c>
      <c r="U328" s="2">
        <f>IFERROR('Revenue per capita'!U328/'Revenue per capita'!$F328,"")</f>
        <v>0.13645449942582766</v>
      </c>
      <c r="V328" s="2">
        <f>IFERROR('Revenue per capita'!V328/'Revenue per capita'!$F328,"")</f>
        <v>3.6192210350173048E-3</v>
      </c>
      <c r="W328" s="2">
        <f>IFERROR('Revenue per capita'!W328/'Revenue per capita'!$F328,"")</f>
        <v>3.0672609005400763E-2</v>
      </c>
      <c r="X328" s="2">
        <f>IFERROR('Revenue per capita'!X328/'Revenue per capita'!$F328,"")</f>
        <v>1.3516519788698186E-2</v>
      </c>
      <c r="Y328" s="2" t="str">
        <f>IFERROR('Revenue per capita'!Y328/'Revenue per capita'!$F328,"")</f>
        <v/>
      </c>
      <c r="Z328" s="2" t="str">
        <f>IFERROR('Revenue per capita'!Z328/'Revenue per capita'!$F328,"")</f>
        <v/>
      </c>
    </row>
    <row r="329" spans="1:26" x14ac:dyDescent="0.45">
      <c r="A329" s="2" t="s">
        <v>820</v>
      </c>
      <c r="B329" s="2">
        <v>295267</v>
      </c>
      <c r="C329" s="2" t="s">
        <v>451</v>
      </c>
      <c r="D329" s="2">
        <v>43.100903000000002</v>
      </c>
      <c r="E329" s="2">
        <v>-75.232664</v>
      </c>
      <c r="F329" s="2">
        <f>IF('Number of Firms per 1000 Capita'!F329=0,"",SUMIFS(allNAICS!$P:$P,allNAICS!$C:$C,'Percent of Revenue'!$A329,allNAICS!$E:$E,'Percent of Revenue'!F$1)/$B329)</f>
        <v>62.487297937121319</v>
      </c>
      <c r="G329" s="2">
        <f>IFERROR('Revenue per capita'!G329/'Revenue per capita'!$F329,"")</f>
        <v>0</v>
      </c>
      <c r="H329" s="2">
        <f>IFERROR('Revenue per capita'!H329/'Revenue per capita'!$F329,"")</f>
        <v>0</v>
      </c>
      <c r="I329" s="2" t="str">
        <f>IFERROR('Revenue per capita'!I329/'Revenue per capita'!$F329,"")</f>
        <v/>
      </c>
      <c r="J329" s="2">
        <f>IFERROR('Revenue per capita'!J329/'Revenue per capita'!$F329,"")</f>
        <v>4.4106782459788392E-2</v>
      </c>
      <c r="K329" s="2">
        <f>IFERROR('Revenue per capita'!K329/'Revenue per capita'!$F329,"")</f>
        <v>0.25219998776833219</v>
      </c>
      <c r="L329" s="2">
        <f>IFERROR('Revenue per capita'!L329/'Revenue per capita'!$F329,"")</f>
        <v>0</v>
      </c>
      <c r="M329" s="2">
        <f>IFERROR('Revenue per capita'!M329/'Revenue per capita'!$F329,"")</f>
        <v>0.20335233319063054</v>
      </c>
      <c r="N329" s="2">
        <f>IFERROR('Revenue per capita'!N329/'Revenue per capita'!$F329,"")</f>
        <v>3.6962754571585835E-2</v>
      </c>
      <c r="O329" s="2">
        <f>IFERROR('Revenue per capita'!O329/'Revenue per capita'!$F329,"")</f>
        <v>2.6108189101583999E-2</v>
      </c>
      <c r="P329" s="2">
        <f>IFERROR('Revenue per capita'!P329/'Revenue per capita'!$F329,"")</f>
        <v>0.1836877255213748</v>
      </c>
      <c r="Q329" s="2">
        <f>IFERROR('Revenue per capita'!Q329/'Revenue per capita'!$F329,"")</f>
        <v>1.4008806800807287E-2</v>
      </c>
      <c r="R329" s="2">
        <f>IFERROR('Revenue per capita'!R329/'Revenue per capita'!$F329,"")</f>
        <v>4.6728946241820064E-2</v>
      </c>
      <c r="S329" s="2">
        <f>IFERROR('Revenue per capita'!S329/'Revenue per capita'!$F329,"")</f>
        <v>1.8474894501865329E-2</v>
      </c>
      <c r="T329" s="2">
        <f>IFERROR('Revenue per capita'!T329/'Revenue per capita'!$F329,"")</f>
        <v>1.210305180111308E-2</v>
      </c>
      <c r="U329" s="2">
        <f>IFERROR('Revenue per capita'!U329/'Revenue per capita'!$F329,"")</f>
        <v>0.12576869916213074</v>
      </c>
      <c r="V329" s="2">
        <f>IFERROR('Revenue per capita'!V329/'Revenue per capita'!$F329,"")</f>
        <v>0</v>
      </c>
      <c r="W329" s="2">
        <f>IFERROR('Revenue per capita'!W329/'Revenue per capita'!$F329,"")</f>
        <v>2.0215950094795425E-2</v>
      </c>
      <c r="X329" s="2">
        <f>IFERROR('Revenue per capita'!X329/'Revenue per capita'!$F329,"")</f>
        <v>1.628187878417222E-2</v>
      </c>
      <c r="Y329" s="2">
        <f>IFERROR('Revenue per capita'!Y329/'Revenue per capita'!$F329,"")</f>
        <v>0</v>
      </c>
      <c r="Z329" s="2" t="str">
        <f>IFERROR('Revenue per capita'!Z329/'Revenue per capita'!$F329,"")</f>
        <v/>
      </c>
    </row>
    <row r="330" spans="1:26" x14ac:dyDescent="0.45">
      <c r="A330" s="2" t="s">
        <v>821</v>
      </c>
      <c r="B330" s="2">
        <v>143969</v>
      </c>
      <c r="C330" s="2" t="s">
        <v>449</v>
      </c>
      <c r="D330" s="2">
        <v>30.8327022</v>
      </c>
      <c r="E330" s="2">
        <v>-83.278485099999997</v>
      </c>
      <c r="F330" s="2">
        <f>IF('Number of Firms per 1000 Capita'!F330=0,"",SUMIFS(allNAICS!$P:$P,allNAICS!$C:$C,'Percent of Revenue'!$A330,allNAICS!$E:$E,'Percent of Revenue'!F$1)/$B330)</f>
        <v>70.120136973931892</v>
      </c>
      <c r="G330" s="2">
        <f>IFERROR('Revenue per capita'!G330/'Revenue per capita'!$F330,"")</f>
        <v>0</v>
      </c>
      <c r="H330" s="2" t="str">
        <f>IFERROR('Revenue per capita'!H330/'Revenue per capita'!$F330,"")</f>
        <v/>
      </c>
      <c r="I330" s="2" t="str">
        <f>IFERROR('Revenue per capita'!I330/'Revenue per capita'!$F330,"")</f>
        <v/>
      </c>
      <c r="J330" s="2">
        <f>IFERROR('Revenue per capita'!J330/'Revenue per capita'!$F330,"")</f>
        <v>5.0211194611441176E-2</v>
      </c>
      <c r="K330" s="2">
        <f>IFERROR('Revenue per capita'!K330/'Revenue per capita'!$F330,"")</f>
        <v>0.31723008276898862</v>
      </c>
      <c r="L330" s="2">
        <f>IFERROR('Revenue per capita'!L330/'Revenue per capita'!$F330,"")</f>
        <v>0.15186945107569605</v>
      </c>
      <c r="M330" s="2">
        <f>IFERROR('Revenue per capita'!M330/'Revenue per capita'!$F330,"")</f>
        <v>0.25248210571429119</v>
      </c>
      <c r="N330" s="2">
        <f>IFERROR('Revenue per capita'!N330/'Revenue per capita'!$F330,"")</f>
        <v>2.864821822242037E-2</v>
      </c>
      <c r="O330" s="2">
        <f>IFERROR('Revenue per capita'!O330/'Revenue per capita'!$F330,"")</f>
        <v>1.4143432668703094E-2</v>
      </c>
      <c r="P330" s="2">
        <f>IFERROR('Revenue per capita'!P330/'Revenue per capita'!$F330,"")</f>
        <v>1.9616919511067341E-2</v>
      </c>
      <c r="Q330" s="2">
        <f>IFERROR('Revenue per capita'!Q330/'Revenue per capita'!$F330,"")</f>
        <v>2.160052478936306E-2</v>
      </c>
      <c r="R330" s="2">
        <f>IFERROR('Revenue per capita'!R330/'Revenue per capita'!$F330,"")</f>
        <v>1.188023311904165E-2</v>
      </c>
      <c r="S330" s="2">
        <f>IFERROR('Revenue per capita'!S330/'Revenue per capita'!$F330,"")</f>
        <v>2.0662521336727087E-2</v>
      </c>
      <c r="T330" s="2">
        <f>IFERROR('Revenue per capita'!T330/'Revenue per capita'!$F330,"")</f>
        <v>1.1902439162254812E-3</v>
      </c>
      <c r="U330" s="2">
        <f>IFERROR('Revenue per capita'!U330/'Revenue per capita'!$F330,"")</f>
        <v>5.6263350752628408E-2</v>
      </c>
      <c r="V330" s="2">
        <f>IFERROR('Revenue per capita'!V330/'Revenue per capita'!$F330,"")</f>
        <v>4.9557832258173918E-3</v>
      </c>
      <c r="W330" s="2">
        <f>IFERROR('Revenue per capita'!W330/'Revenue per capita'!$F330,"")</f>
        <v>3.8406159229644098E-2</v>
      </c>
      <c r="X330" s="2">
        <f>IFERROR('Revenue per capita'!X330/'Revenue per capita'!$F330,"")</f>
        <v>1.0839779057944953E-2</v>
      </c>
      <c r="Y330" s="2" t="str">
        <f>IFERROR('Revenue per capita'!Y330/'Revenue per capita'!$F330,"")</f>
        <v/>
      </c>
      <c r="Z330" s="2" t="str">
        <f>IFERROR('Revenue per capita'!Z330/'Revenue per capita'!$F330,"")</f>
        <v/>
      </c>
    </row>
    <row r="331" spans="1:26" x14ac:dyDescent="0.45">
      <c r="A331" s="2" t="s">
        <v>822</v>
      </c>
      <c r="B331" s="2">
        <v>434981</v>
      </c>
      <c r="C331" s="2" t="s">
        <v>480</v>
      </c>
      <c r="D331" s="2">
        <v>38.1040864</v>
      </c>
      <c r="E331" s="2">
        <v>-122.2566367</v>
      </c>
      <c r="F331" s="2">
        <f>IF('Number of Firms per 1000 Capita'!F331=0,"",SUMIFS(allNAICS!$P:$P,allNAICS!$C:$C,'Percent of Revenue'!$A331,allNAICS!$E:$E,'Percent of Revenue'!F$1)/$B331)</f>
        <v>71.186684016083461</v>
      </c>
      <c r="G331" s="2">
        <f>IFERROR('Revenue per capita'!G331/'Revenue per capita'!$F331,"")</f>
        <v>7.6949274981633346E-4</v>
      </c>
      <c r="H331" s="2">
        <f>IFERROR('Revenue per capita'!H331/'Revenue per capita'!$F331,"")</f>
        <v>7.49035351856607E-4</v>
      </c>
      <c r="I331" s="2" t="str">
        <f>IFERROR('Revenue per capita'!I331/'Revenue per capita'!$F331,"")</f>
        <v/>
      </c>
      <c r="J331" s="2">
        <f>IFERROR('Revenue per capita'!J331/'Revenue per capita'!$F331,"")</f>
        <v>7.4414947058708977E-2</v>
      </c>
      <c r="K331" s="2">
        <f>IFERROR('Revenue per capita'!K331/'Revenue per capita'!$F331,"")</f>
        <v>0.34842277553210105</v>
      </c>
      <c r="L331" s="2">
        <f>IFERROR('Revenue per capita'!L331/'Revenue per capita'!$F331,"")</f>
        <v>0.1280138861544167</v>
      </c>
      <c r="M331" s="2">
        <f>IFERROR('Revenue per capita'!M331/'Revenue per capita'!$F331,"")</f>
        <v>0.17179752936823137</v>
      </c>
      <c r="N331" s="2">
        <f>IFERROR('Revenue per capita'!N331/'Revenue per capita'!$F331,"")</f>
        <v>1.9068520663363044E-2</v>
      </c>
      <c r="O331" s="2">
        <f>IFERROR('Revenue per capita'!O331/'Revenue per capita'!$F331,"")</f>
        <v>1.6074474093487692E-2</v>
      </c>
      <c r="P331" s="2">
        <f>IFERROR('Revenue per capita'!P331/'Revenue per capita'!$F331,"")</f>
        <v>5.5490577404329347E-2</v>
      </c>
      <c r="Q331" s="2">
        <f>IFERROR('Revenue per capita'!Q331/'Revenue per capita'!$F331,"")</f>
        <v>1.9540775603783735E-2</v>
      </c>
      <c r="R331" s="2">
        <f>IFERROR('Revenue per capita'!R331/'Revenue per capita'!$F331,"")</f>
        <v>1.5820867822460553E-2</v>
      </c>
      <c r="S331" s="2">
        <f>IFERROR('Revenue per capita'!S331/'Revenue per capita'!$F331,"")</f>
        <v>1.482405246651574E-2</v>
      </c>
      <c r="T331" s="2">
        <f>IFERROR('Revenue per capita'!T331/'Revenue per capita'!$F331,"")</f>
        <v>3.6245926727492238E-3</v>
      </c>
      <c r="U331" s="2">
        <f>IFERROR('Revenue per capita'!U331/'Revenue per capita'!$F331,"")</f>
        <v>8.8573332161533583E-2</v>
      </c>
      <c r="V331" s="2">
        <f>IFERROR('Revenue per capita'!V331/'Revenue per capita'!$F331,"")</f>
        <v>4.9606080527846699E-3</v>
      </c>
      <c r="W331" s="2">
        <f>IFERROR('Revenue per capita'!W331/'Revenue per capita'!$F331,"")</f>
        <v>2.2595834317334175E-2</v>
      </c>
      <c r="X331" s="2">
        <f>IFERROR('Revenue per capita'!X331/'Revenue per capita'!$F331,"")</f>
        <v>1.3646099126076325E-2</v>
      </c>
      <c r="Y331" s="2">
        <f>IFERROR('Revenue per capita'!Y331/'Revenue per capita'!$F331,"")</f>
        <v>1.6125994004509464E-3</v>
      </c>
      <c r="Z331" s="2" t="str">
        <f>IFERROR('Revenue per capita'!Z331/'Revenue per capita'!$F331,"")</f>
        <v/>
      </c>
    </row>
    <row r="332" spans="1:26" x14ac:dyDescent="0.45">
      <c r="A332" s="2" t="s">
        <v>823</v>
      </c>
      <c r="B332" s="2">
        <v>99028</v>
      </c>
      <c r="C332" s="2" t="s">
        <v>445</v>
      </c>
      <c r="D332" s="2">
        <v>28.805267400000002</v>
      </c>
      <c r="E332" s="2">
        <v>-97.003598199999999</v>
      </c>
      <c r="F332" s="2">
        <f>IF('Number of Firms per 1000 Capita'!F332=0,"",SUMIFS(allNAICS!$P:$P,allNAICS!$C:$C,'Percent of Revenue'!$A332,allNAICS!$E:$E,'Percent of Revenue'!F$1)/$B332)</f>
        <v>142.1422123035909</v>
      </c>
      <c r="G332" s="2">
        <f>IFERROR('Revenue per capita'!G332/'Revenue per capita'!$F332,"")</f>
        <v>4.4411560092554665E-4</v>
      </c>
      <c r="H332" s="2">
        <f>IFERROR('Revenue per capita'!H332/'Revenue per capita'!$F332,"")</f>
        <v>4.069328014851898E-2</v>
      </c>
      <c r="I332" s="2">
        <f>IFERROR('Revenue per capita'!I332/'Revenue per capita'!$F332,"")</f>
        <v>5.8968559754549309E-2</v>
      </c>
      <c r="J332" s="2">
        <f>IFERROR('Revenue per capita'!J332/'Revenue per capita'!$F332,"")</f>
        <v>8.0644009623315249E-2</v>
      </c>
      <c r="K332" s="2">
        <f>IFERROR('Revenue per capita'!K332/'Revenue per capita'!$F332,"")</f>
        <v>0.28586222424322949</v>
      </c>
      <c r="L332" s="2">
        <f>IFERROR('Revenue per capita'!L332/'Revenue per capita'!$F332,"")</f>
        <v>0</v>
      </c>
      <c r="M332" s="2">
        <f>IFERROR('Revenue per capita'!M332/'Revenue per capita'!$F332,"")</f>
        <v>0.24561935999161733</v>
      </c>
      <c r="N332" s="2">
        <f>IFERROR('Revenue per capita'!N332/'Revenue per capita'!$F332,"")</f>
        <v>3.5535437838516565E-2</v>
      </c>
      <c r="O332" s="2">
        <f>IFERROR('Revenue per capita'!O332/'Revenue per capita'!$F332,"")</f>
        <v>1.2041744655856832E-2</v>
      </c>
      <c r="P332" s="2">
        <f>IFERROR('Revenue per capita'!P332/'Revenue per capita'!$F332,"")</f>
        <v>2.4151466189406355E-2</v>
      </c>
      <c r="Q332" s="2">
        <f>IFERROR('Revenue per capita'!Q332/'Revenue per capita'!$F332,"")</f>
        <v>6.6784574311106848E-2</v>
      </c>
      <c r="R332" s="2">
        <f>IFERROR('Revenue per capita'!R332/'Revenue per capita'!$F332,"")</f>
        <v>0</v>
      </c>
      <c r="S332" s="2">
        <f>IFERROR('Revenue per capita'!S332/'Revenue per capita'!$F332,"")</f>
        <v>7.7216206483468799E-3</v>
      </c>
      <c r="T332" s="2">
        <f>IFERROR('Revenue per capita'!T332/'Revenue per capita'!$F332,"")</f>
        <v>2.4058288127788573E-3</v>
      </c>
      <c r="U332" s="2">
        <f>IFERROR('Revenue per capita'!U332/'Revenue per capita'!$F332,"")</f>
        <v>8.9986353779967582E-2</v>
      </c>
      <c r="V332" s="2">
        <f>IFERROR('Revenue per capita'!V332/'Revenue per capita'!$F332,"")</f>
        <v>1.8917467670086438E-3</v>
      </c>
      <c r="W332" s="2">
        <f>IFERROR('Revenue per capita'!W332/'Revenue per capita'!$F332,"")</f>
        <v>2.7038217595422406E-2</v>
      </c>
      <c r="X332" s="2">
        <f>IFERROR('Revenue per capita'!X332/'Revenue per capita'!$F332,"")</f>
        <v>2.0211460039433225E-2</v>
      </c>
      <c r="Y332" s="2" t="str">
        <f>IFERROR('Revenue per capita'!Y332/'Revenue per capita'!$F332,"")</f>
        <v/>
      </c>
      <c r="Z332" s="2" t="str">
        <f>IFERROR('Revenue per capita'!Z332/'Revenue per capita'!$F332,"")</f>
        <v/>
      </c>
    </row>
    <row r="333" spans="1:26" x14ac:dyDescent="0.45">
      <c r="A333" s="2" t="s">
        <v>824</v>
      </c>
      <c r="B333" s="2">
        <v>154952</v>
      </c>
      <c r="C333" s="2" t="s">
        <v>457</v>
      </c>
      <c r="D333" s="2">
        <v>39.486377300000001</v>
      </c>
      <c r="E333" s="2">
        <v>-75.025963700000005</v>
      </c>
      <c r="F333" s="2">
        <f>IF('Number of Firms per 1000 Capita'!F333=0,"",SUMIFS(allNAICS!$P:$P,allNAICS!$C:$C,'Percent of Revenue'!$A333,allNAICS!$E:$E,'Percent of Revenue'!F$1)/$B333)</f>
        <v>63.25644715782952</v>
      </c>
      <c r="G333" s="2">
        <f>IFERROR('Revenue per capita'!G333/'Revenue per capita'!$F333,"")</f>
        <v>0</v>
      </c>
      <c r="H333" s="2" t="str">
        <f>IFERROR('Revenue per capita'!H333/'Revenue per capita'!$F333,"")</f>
        <v/>
      </c>
      <c r="I333" s="2" t="str">
        <f>IFERROR('Revenue per capita'!I333/'Revenue per capita'!$F333,"")</f>
        <v/>
      </c>
      <c r="J333" s="2">
        <f>IFERROR('Revenue per capita'!J333/'Revenue per capita'!$F333,"")</f>
        <v>6.8470662263576509E-2</v>
      </c>
      <c r="K333" s="2">
        <f>IFERROR('Revenue per capita'!K333/'Revenue per capita'!$F333,"")</f>
        <v>0.27842817866895814</v>
      </c>
      <c r="L333" s="2">
        <f>IFERROR('Revenue per capita'!L333/'Revenue per capita'!$F333,"")</f>
        <v>0.18593077462318544</v>
      </c>
      <c r="M333" s="2">
        <f>IFERROR('Revenue per capita'!M333/'Revenue per capita'!$F333,"")</f>
        <v>0.21577928847639377</v>
      </c>
      <c r="N333" s="2">
        <f>IFERROR('Revenue per capita'!N333/'Revenue per capita'!$F333,"")</f>
        <v>3.9052790652092689E-2</v>
      </c>
      <c r="O333" s="2">
        <f>IFERROR('Revenue per capita'!O333/'Revenue per capita'!$F333,"")</f>
        <v>1.7658305427972278E-2</v>
      </c>
      <c r="P333" s="2">
        <f>IFERROR('Revenue per capita'!P333/'Revenue per capita'!$F333,"")</f>
        <v>3.4352184127914659E-2</v>
      </c>
      <c r="Q333" s="2">
        <f>IFERROR('Revenue per capita'!Q333/'Revenue per capita'!$F333,"")</f>
        <v>1.3978526677954493E-2</v>
      </c>
      <c r="R333" s="2">
        <f>IFERROR('Revenue per capita'!R333/'Revenue per capita'!$F333,"")</f>
        <v>1.6014988759780465E-2</v>
      </c>
      <c r="S333" s="2">
        <f>IFERROR('Revenue per capita'!S333/'Revenue per capita'!$F333,"")</f>
        <v>8.2761004669861197E-3</v>
      </c>
      <c r="T333" s="2">
        <f>IFERROR('Revenue per capita'!T333/'Revenue per capita'!$F333,"")</f>
        <v>5.848881966113462E-3</v>
      </c>
      <c r="U333" s="2">
        <f>IFERROR('Revenue per capita'!U333/'Revenue per capita'!$F333,"")</f>
        <v>8.4533430915106456E-2</v>
      </c>
      <c r="V333" s="2">
        <f>IFERROR('Revenue per capita'!V333/'Revenue per capita'!$F333,"")</f>
        <v>2.3114041980451584E-3</v>
      </c>
      <c r="W333" s="2">
        <f>IFERROR('Revenue per capita'!W333/'Revenue per capita'!$F333,"")</f>
        <v>2.0438783519801284E-2</v>
      </c>
      <c r="X333" s="2">
        <f>IFERROR('Revenue per capita'!X333/'Revenue per capita'!$F333,"")</f>
        <v>8.9256992561190188E-3</v>
      </c>
      <c r="Y333" s="2" t="str">
        <f>IFERROR('Revenue per capita'!Y333/'Revenue per capita'!$F333,"")</f>
        <v/>
      </c>
      <c r="Z333" s="2" t="str">
        <f>IFERROR('Revenue per capita'!Z333/'Revenue per capita'!$F333,"")</f>
        <v/>
      </c>
    </row>
    <row r="334" spans="1:26" x14ac:dyDescent="0.45">
      <c r="A334" s="2" t="s">
        <v>825</v>
      </c>
      <c r="B334" s="2">
        <v>1717708</v>
      </c>
      <c r="C334" s="2" t="s">
        <v>502</v>
      </c>
      <c r="D334" s="2">
        <v>36.8529263</v>
      </c>
      <c r="E334" s="2">
        <v>75.977985000000004</v>
      </c>
      <c r="F334" s="2">
        <f>IF('Number of Firms per 1000 Capita'!F334=0,"",SUMIFS(allNAICS!$P:$P,allNAICS!$C:$C,'Percent of Revenue'!$A334,allNAICS!$E:$E,'Percent of Revenue'!F$1)/$B334)</f>
        <v>75.265718038223028</v>
      </c>
      <c r="G334" s="2">
        <f>IFERROR('Revenue per capita'!G334/'Revenue per capita'!$F334,"")</f>
        <v>1.4049051476407158E-3</v>
      </c>
      <c r="H334" s="2">
        <f>IFERROR('Revenue per capita'!H334/'Revenue per capita'!$F334,"")</f>
        <v>0</v>
      </c>
      <c r="I334" s="2">
        <f>IFERROR('Revenue per capita'!I334/'Revenue per capita'!$F334,"")</f>
        <v>9.3616310510372131E-3</v>
      </c>
      <c r="J334" s="2">
        <f>IFERROR('Revenue per capita'!J334/'Revenue per capita'!$F334,"")</f>
        <v>5.8059453183784998E-2</v>
      </c>
      <c r="K334" s="2">
        <f>IFERROR('Revenue per capita'!K334/'Revenue per capita'!$F334,"")</f>
        <v>0.12006259262772302</v>
      </c>
      <c r="L334" s="2">
        <f>IFERROR('Revenue per capita'!L334/'Revenue per capita'!$F334,"")</f>
        <v>0.18645784730859855</v>
      </c>
      <c r="M334" s="2">
        <f>IFERROR('Revenue per capita'!M334/'Revenue per capita'!$F334,"")</f>
        <v>0.15618892619937189</v>
      </c>
      <c r="N334" s="2">
        <f>IFERROR('Revenue per capita'!N334/'Revenue per capita'!$F334,"")</f>
        <v>3.3655830176053204E-2</v>
      </c>
      <c r="O334" s="2">
        <f>IFERROR('Revenue per capita'!O334/'Revenue per capita'!$F334,"")</f>
        <v>2.6766993147859443E-2</v>
      </c>
      <c r="P334" s="2">
        <f>IFERROR('Revenue per capita'!P334/'Revenue per capita'!$F334,"")</f>
        <v>0.13463718054678311</v>
      </c>
      <c r="Q334" s="2">
        <f>IFERROR('Revenue per capita'!Q334/'Revenue per capita'!$F334,"")</f>
        <v>2.7213131497396119E-2</v>
      </c>
      <c r="R334" s="2">
        <f>IFERROR('Revenue per capita'!R334/'Revenue per capita'!$F334,"")</f>
        <v>7.7436310173433234E-2</v>
      </c>
      <c r="S334" s="2">
        <f>IFERROR('Revenue per capita'!S334/'Revenue per capita'!$F334,"")</f>
        <v>2.8803368509758238E-2</v>
      </c>
      <c r="T334" s="2">
        <f>IFERROR('Revenue per capita'!T334/'Revenue per capita'!$F334,"")</f>
        <v>9.5832492372617557E-3</v>
      </c>
      <c r="U334" s="2">
        <f>IFERROR('Revenue per capita'!U334/'Revenue per capita'!$F334,"")</f>
        <v>7.5865853036900077E-2</v>
      </c>
      <c r="V334" s="2">
        <f>IFERROR('Revenue per capita'!V334/'Revenue per capita'!$F334,"")</f>
        <v>6.8877304075976959E-3</v>
      </c>
      <c r="W334" s="2">
        <f>IFERROR('Revenue per capita'!W334/'Revenue per capita'!$F334,"")</f>
        <v>2.9839591010981263E-2</v>
      </c>
      <c r="X334" s="2">
        <f>IFERROR('Revenue per capita'!X334/'Revenue per capita'!$F334,"")</f>
        <v>1.2868945081878977E-2</v>
      </c>
      <c r="Y334" s="2">
        <f>IFERROR('Revenue per capita'!Y334/'Revenue per capita'!$F334,"")</f>
        <v>4.9064616559407149E-3</v>
      </c>
      <c r="Z334" s="2" t="str">
        <f>IFERROR('Revenue per capita'!Z334/'Revenue per capita'!$F334,"")</f>
        <v/>
      </c>
    </row>
    <row r="335" spans="1:26" x14ac:dyDescent="0.45">
      <c r="A335" s="2" t="s">
        <v>826</v>
      </c>
      <c r="B335" s="2">
        <v>458809</v>
      </c>
      <c r="C335" s="2" t="s">
        <v>480</v>
      </c>
      <c r="D335" s="2">
        <v>36.330228400000003</v>
      </c>
      <c r="E335" s="2">
        <v>-119.2920585</v>
      </c>
      <c r="F335" s="2">
        <f>IF('Number of Firms per 1000 Capita'!F335=0,"",SUMIFS(allNAICS!$P:$P,allNAICS!$C:$C,'Percent of Revenue'!$A335,allNAICS!$E:$E,'Percent of Revenue'!F$1)/$B335)</f>
        <v>54.778860048516918</v>
      </c>
      <c r="G335" s="2">
        <f>IFERROR('Revenue per capita'!G335/'Revenue per capita'!$F335,"")</f>
        <v>1.1813084624403581E-2</v>
      </c>
      <c r="H335" s="2">
        <f>IFERROR('Revenue per capita'!H335/'Revenue per capita'!$F335,"")</f>
        <v>4.0801667725844987E-4</v>
      </c>
      <c r="I335" s="2">
        <f>IFERROR('Revenue per capita'!I335/'Revenue per capita'!$F335,"")</f>
        <v>1.3603410657731808E-2</v>
      </c>
      <c r="J335" s="2">
        <f>IFERROR('Revenue per capita'!J335/'Revenue per capita'!$F335,"")</f>
        <v>3.30544894063447E-2</v>
      </c>
      <c r="K335" s="2">
        <f>IFERROR('Revenue per capita'!K335/'Revenue per capita'!$F335,"")</f>
        <v>0.32802636800307972</v>
      </c>
      <c r="L335" s="2">
        <f>IFERROR('Revenue per capita'!L335/'Revenue per capita'!$F335,"")</f>
        <v>0.20872516756647033</v>
      </c>
      <c r="M335" s="2">
        <f>IFERROR('Revenue per capita'!M335/'Revenue per capita'!$F335,"")</f>
        <v>0.17737412687498263</v>
      </c>
      <c r="N335" s="2">
        <f>IFERROR('Revenue per capita'!N335/'Revenue per capita'!$F335,"")</f>
        <v>4.0270405554157396E-2</v>
      </c>
      <c r="O335" s="2">
        <f>IFERROR('Revenue per capita'!O335/'Revenue per capita'!$F335,"")</f>
        <v>1.0110791087096166E-2</v>
      </c>
      <c r="P335" s="2">
        <f>IFERROR('Revenue per capita'!P335/'Revenue per capita'!$F335,"")</f>
        <v>3.0137944929579188E-2</v>
      </c>
      <c r="Q335" s="2">
        <f>IFERROR('Revenue per capita'!Q335/'Revenue per capita'!$F335,"")</f>
        <v>2.0430948146629158E-2</v>
      </c>
      <c r="R335" s="2">
        <f>IFERROR('Revenue per capita'!R335/'Revenue per capita'!$F335,"")</f>
        <v>1.9663989921115718E-2</v>
      </c>
      <c r="S335" s="2">
        <f>IFERROR('Revenue per capita'!S335/'Revenue per capita'!$F335,"")</f>
        <v>2.1225710300750079E-2</v>
      </c>
      <c r="T335" s="2">
        <f>IFERROR('Revenue per capita'!T335/'Revenue per capita'!$F335,"")</f>
        <v>3.8341936219381126E-3</v>
      </c>
      <c r="U335" s="2">
        <f>IFERROR('Revenue per capita'!U335/'Revenue per capita'!$F335,"")</f>
        <v>4.9487009550450309E-2</v>
      </c>
      <c r="V335" s="2">
        <f>IFERROR('Revenue per capita'!V335/'Revenue per capita'!$F335,"")</f>
        <v>2.2681712017742256E-3</v>
      </c>
      <c r="W335" s="2">
        <f>IFERROR('Revenue per capita'!W335/'Revenue per capita'!$F335,"")</f>
        <v>1.9097952921814477E-2</v>
      </c>
      <c r="X335" s="2">
        <f>IFERROR('Revenue per capita'!X335/'Revenue per capita'!$F335,"")</f>
        <v>1.0468218954424105E-2</v>
      </c>
      <c r="Y335" s="2" t="str">
        <f>IFERROR('Revenue per capita'!Y335/'Revenue per capita'!$F335,"")</f>
        <v/>
      </c>
      <c r="Z335" s="2" t="str">
        <f>IFERROR('Revenue per capita'!Z335/'Revenue per capita'!$F335,"")</f>
        <v/>
      </c>
    </row>
    <row r="336" spans="1:26" x14ac:dyDescent="0.45">
      <c r="A336" s="2" t="s">
        <v>827</v>
      </c>
      <c r="B336" s="2">
        <v>263009</v>
      </c>
      <c r="C336" s="2" t="s">
        <v>445</v>
      </c>
      <c r="D336" s="2">
        <v>31.549333000000001</v>
      </c>
      <c r="E336" s="2">
        <v>-97.146669500000002</v>
      </c>
      <c r="F336" s="2">
        <f>IF('Number of Firms per 1000 Capita'!F336=0,"",SUMIFS(allNAICS!$P:$P,allNAICS!$C:$C,'Percent of Revenue'!$A336,allNAICS!$E:$E,'Percent of Revenue'!F$1)/$B336)</f>
        <v>84.165036177469219</v>
      </c>
      <c r="G336" s="2">
        <f>IFERROR('Revenue per capita'!G336/'Revenue per capita'!$F336,"")</f>
        <v>0</v>
      </c>
      <c r="H336" s="2">
        <f>IFERROR('Revenue per capita'!H336/'Revenue per capita'!$F336,"")</f>
        <v>9.6619434173146439E-4</v>
      </c>
      <c r="I336" s="2">
        <f>IFERROR('Revenue per capita'!I336/'Revenue per capita'!$F336,"")</f>
        <v>4.3187242701323375E-2</v>
      </c>
      <c r="J336" s="2">
        <f>IFERROR('Revenue per capita'!J336/'Revenue per capita'!$F336,"")</f>
        <v>2.487947032491428E-2</v>
      </c>
      <c r="K336" s="2">
        <f>IFERROR('Revenue per capita'!K336/'Revenue per capita'!$F336,"")</f>
        <v>0.32525764465203122</v>
      </c>
      <c r="L336" s="2">
        <f>IFERROR('Revenue per capita'!L336/'Revenue per capita'!$F336,"")</f>
        <v>0.15351038304448297</v>
      </c>
      <c r="M336" s="2">
        <f>IFERROR('Revenue per capita'!M336/'Revenue per capita'!$F336,"")</f>
        <v>0.13431691364666951</v>
      </c>
      <c r="N336" s="2">
        <f>IFERROR('Revenue per capita'!N336/'Revenue per capita'!$F336,"")</f>
        <v>1.7275621873509221E-2</v>
      </c>
      <c r="O336" s="2">
        <f>IFERROR('Revenue per capita'!O336/'Revenue per capita'!$F336,"")</f>
        <v>1.4036204949529722E-2</v>
      </c>
      <c r="P336" s="2">
        <f>IFERROR('Revenue per capita'!P336/'Revenue per capita'!$F336,"")</f>
        <v>0.11970164440578281</v>
      </c>
      <c r="Q336" s="2">
        <f>IFERROR('Revenue per capita'!Q336/'Revenue per capita'!$F336,"")</f>
        <v>1.7273130397640907E-2</v>
      </c>
      <c r="R336" s="2">
        <f>IFERROR('Revenue per capita'!R336/'Revenue per capita'!$F336,"")</f>
        <v>1.6522063672247893E-2</v>
      </c>
      <c r="S336" s="2">
        <f>IFERROR('Revenue per capita'!S336/'Revenue per capita'!$F336,"")</f>
        <v>1.2064043251296282E-2</v>
      </c>
      <c r="T336" s="2">
        <f>IFERROR('Revenue per capita'!T336/'Revenue per capita'!$F336,"")</f>
        <v>2.3355275987803365E-2</v>
      </c>
      <c r="U336" s="2">
        <f>IFERROR('Revenue per capita'!U336/'Revenue per capita'!$F336,"")</f>
        <v>6.947580117823253E-2</v>
      </c>
      <c r="V336" s="2">
        <f>IFERROR('Revenue per capita'!V336/'Revenue per capita'!$F336,"")</f>
        <v>2.5915425990958485E-3</v>
      </c>
      <c r="W336" s="2">
        <f>IFERROR('Revenue per capita'!W336/'Revenue per capita'!$F336,"")</f>
        <v>1.718139878612578E-2</v>
      </c>
      <c r="X336" s="2">
        <f>IFERROR('Revenue per capita'!X336/'Revenue per capita'!$F336,"")</f>
        <v>8.4054241875829473E-3</v>
      </c>
      <c r="Y336" s="2" t="str">
        <f>IFERROR('Revenue per capita'!Y336/'Revenue per capita'!$F336,"")</f>
        <v/>
      </c>
      <c r="Z336" s="2" t="str">
        <f>IFERROR('Revenue per capita'!Z336/'Revenue per capita'!$F336,"")</f>
        <v/>
      </c>
    </row>
    <row r="337" spans="1:26" x14ac:dyDescent="0.45">
      <c r="A337" s="2" t="s">
        <v>828</v>
      </c>
      <c r="B337" s="2">
        <v>188764</v>
      </c>
      <c r="C337" s="2" t="s">
        <v>449</v>
      </c>
      <c r="D337" s="2">
        <v>32.608611000000003</v>
      </c>
      <c r="E337" s="2">
        <v>-83.638056000000006</v>
      </c>
      <c r="F337" s="2">
        <f>IF('Number of Firms per 1000 Capita'!F337=0,"",SUMIFS(allNAICS!$P:$P,allNAICS!$C:$C,'Percent of Revenue'!$A337,allNAICS!$E:$E,'Percent of Revenue'!F$1)/$B337)</f>
        <v>45.256616727765888</v>
      </c>
      <c r="G337" s="2">
        <f>IFERROR('Revenue per capita'!G337/'Revenue per capita'!$F337,"")</f>
        <v>0</v>
      </c>
      <c r="H337" s="2" t="str">
        <f>IFERROR('Revenue per capita'!H337/'Revenue per capita'!$F337,"")</f>
        <v/>
      </c>
      <c r="I337" s="2" t="str">
        <f>IFERROR('Revenue per capita'!I337/'Revenue per capita'!$F337,"")</f>
        <v/>
      </c>
      <c r="J337" s="2">
        <f>IFERROR('Revenue per capita'!J337/'Revenue per capita'!$F337,"")</f>
        <v>3.4280294736692328E-2</v>
      </c>
      <c r="K337" s="2">
        <f>IFERROR('Revenue per capita'!K337/'Revenue per capita'!$F337,"")</f>
        <v>0.35517130518416623</v>
      </c>
      <c r="L337" s="2">
        <f>IFERROR('Revenue per capita'!L337/'Revenue per capita'!$F337,"")</f>
        <v>4.8782845304941536E-2</v>
      </c>
      <c r="M337" s="2">
        <f>IFERROR('Revenue per capita'!M337/'Revenue per capita'!$F337,"")</f>
        <v>0.26810153993310271</v>
      </c>
      <c r="N337" s="2">
        <f>IFERROR('Revenue per capita'!N337/'Revenue per capita'!$F337,"")</f>
        <v>1.997768291113753E-2</v>
      </c>
      <c r="O337" s="2">
        <f>IFERROR('Revenue per capita'!O337/'Revenue per capita'!$F337,"")</f>
        <v>0</v>
      </c>
      <c r="P337" s="2">
        <f>IFERROR('Revenue per capita'!P337/'Revenue per capita'!$F337,"")</f>
        <v>3.811421212421176E-2</v>
      </c>
      <c r="Q337" s="2">
        <f>IFERROR('Revenue per capita'!Q337/'Revenue per capita'!$F337,"")</f>
        <v>1.4472130440526381E-2</v>
      </c>
      <c r="R337" s="2">
        <f>IFERROR('Revenue per capita'!R337/'Revenue per capita'!$F337,"")</f>
        <v>5.7455893574692517E-2</v>
      </c>
      <c r="S337" s="2">
        <f>IFERROR('Revenue per capita'!S337/'Revenue per capita'!$F337,"")</f>
        <v>2.4285074867246192E-2</v>
      </c>
      <c r="T337" s="2">
        <f>IFERROR('Revenue per capita'!T337/'Revenue per capita'!$F337,"")</f>
        <v>3.8198112799060209E-3</v>
      </c>
      <c r="U337" s="2">
        <f>IFERROR('Revenue per capita'!U337/'Revenue per capita'!$F337,"")</f>
        <v>8.6356977500267704E-2</v>
      </c>
      <c r="V337" s="2">
        <f>IFERROR('Revenue per capita'!V337/'Revenue per capita'!$F337,"")</f>
        <v>1.6435455296702347E-3</v>
      </c>
      <c r="W337" s="2">
        <f>IFERROR('Revenue per capita'!W337/'Revenue per capita'!$F337,"")</f>
        <v>3.5835646428327414E-2</v>
      </c>
      <c r="X337" s="2">
        <f>IFERROR('Revenue per capita'!X337/'Revenue per capita'!$F337,"")</f>
        <v>1.1703040185111382E-2</v>
      </c>
      <c r="Y337" s="2" t="str">
        <f>IFERROR('Revenue per capita'!Y337/'Revenue per capita'!$F337,"")</f>
        <v/>
      </c>
      <c r="Z337" s="2" t="str">
        <f>IFERROR('Revenue per capita'!Z337/'Revenue per capita'!$F337,"")</f>
        <v/>
      </c>
    </row>
    <row r="338" spans="1:26" x14ac:dyDescent="0.45">
      <c r="A338" s="2" t="s">
        <v>829</v>
      </c>
      <c r="B338" s="2">
        <v>6090196</v>
      </c>
      <c r="C338" s="2" t="s">
        <v>502</v>
      </c>
      <c r="D338" s="2">
        <v>38.907192299999998</v>
      </c>
      <c r="E338" s="2">
        <v>77.036870699999994</v>
      </c>
      <c r="F338" s="2">
        <f>IF('Number of Firms per 1000 Capita'!F338=0,"",SUMIFS(allNAICS!$P:$P,allNAICS!$C:$C,'Percent of Revenue'!$A338,allNAICS!$E:$E,'Percent of Revenue'!F$1)/$B338)</f>
        <v>129.15348586482276</v>
      </c>
      <c r="G338" s="2">
        <f>IFERROR('Revenue per capita'!G338/'Revenue per capita'!$F338,"")</f>
        <v>1.5849828137937363E-4</v>
      </c>
      <c r="H338" s="2">
        <f>IFERROR('Revenue per capita'!H338/'Revenue per capita'!$F338,"")</f>
        <v>3.7542873978992867E-4</v>
      </c>
      <c r="I338" s="2">
        <f>IFERROR('Revenue per capita'!I338/'Revenue per capita'!$F338,"")</f>
        <v>1.2659972355443494E-2</v>
      </c>
      <c r="J338" s="2">
        <f>IFERROR('Revenue per capita'!J338/'Revenue per capita'!$F338,"")</f>
        <v>5.8448466743857425E-2</v>
      </c>
      <c r="K338" s="2">
        <f>IFERROR('Revenue per capita'!K338/'Revenue per capita'!$F338,"")</f>
        <v>2.0655452295174685E-2</v>
      </c>
      <c r="L338" s="2">
        <f>IFERROR('Revenue per capita'!L338/'Revenue per capita'!$F338,"")</f>
        <v>9.5842594910520898E-2</v>
      </c>
      <c r="M338" s="2">
        <f>IFERROR('Revenue per capita'!M338/'Revenue per capita'!$F338,"")</f>
        <v>9.5049199579038651E-2</v>
      </c>
      <c r="N338" s="2">
        <f>IFERROR('Revenue per capita'!N338/'Revenue per capita'!$F338,"")</f>
        <v>1.4740005805179134E-2</v>
      </c>
      <c r="O338" s="2">
        <f>IFERROR('Revenue per capita'!O338/'Revenue per capita'!$F338,"")</f>
        <v>5.3039888019228834E-2</v>
      </c>
      <c r="P338" s="2">
        <f>IFERROR('Revenue per capita'!P338/'Revenue per capita'!$F338,"")</f>
        <v>0.31194938223702479</v>
      </c>
      <c r="Q338" s="2">
        <f>IFERROR('Revenue per capita'!Q338/'Revenue per capita'!$F338,"")</f>
        <v>2.7750074127854883E-2</v>
      </c>
      <c r="R338" s="2">
        <f>IFERROR('Revenue per capita'!R338/'Revenue per capita'!$F338,"")</f>
        <v>0.17281698458988987</v>
      </c>
      <c r="S338" s="2">
        <f>IFERROR('Revenue per capita'!S338/'Revenue per capita'!$F338,"")</f>
        <v>2.9062492531259549E-2</v>
      </c>
      <c r="T338" s="2">
        <f>IFERROR('Revenue per capita'!T338/'Revenue per capita'!$F338,"")</f>
        <v>1.2784288048458008E-2</v>
      </c>
      <c r="U338" s="2">
        <f>IFERROR('Revenue per capita'!U338/'Revenue per capita'!$F338,"")</f>
        <v>4.7673052557380455E-2</v>
      </c>
      <c r="V338" s="2">
        <f>IFERROR('Revenue per capita'!V338/'Revenue per capita'!$F338,"")</f>
        <v>5.953992326148125E-3</v>
      </c>
      <c r="W338" s="2">
        <f>IFERROR('Revenue per capita'!W338/'Revenue per capita'!$F338,"")</f>
        <v>2.3982857175759494E-2</v>
      </c>
      <c r="X338" s="2">
        <f>IFERROR('Revenue per capita'!X338/'Revenue per capita'!$F338,"")</f>
        <v>8.2678282218790287E-3</v>
      </c>
      <c r="Y338" s="2">
        <f>IFERROR('Revenue per capita'!Y338/'Revenue per capita'!$F338,"")</f>
        <v>8.7720719361288994E-3</v>
      </c>
      <c r="Z338" s="2">
        <f>IFERROR('Revenue per capita'!Z338/'Revenue per capita'!$F338,"")</f>
        <v>1.7469518604587898E-5</v>
      </c>
    </row>
    <row r="339" spans="1:26" x14ac:dyDescent="0.45">
      <c r="A339" s="2" t="s">
        <v>830</v>
      </c>
      <c r="B339" s="2">
        <v>170055</v>
      </c>
      <c r="C339" s="2" t="s">
        <v>462</v>
      </c>
      <c r="D339" s="2">
        <v>42.492786000000002</v>
      </c>
      <c r="E339" s="2">
        <v>-92.342577500000004</v>
      </c>
      <c r="F339" s="2">
        <f>IF('Number of Firms per 1000 Capita'!F339=0,"",SUMIFS(allNAICS!$P:$P,allNAICS!$C:$C,'Percent of Revenue'!$A339,allNAICS!$E:$E,'Percent of Revenue'!F$1)/$B339)</f>
        <v>130.36863955779012</v>
      </c>
      <c r="G339" s="2">
        <f>IFERROR('Revenue per capita'!G339/'Revenue per capita'!$F339,"")</f>
        <v>1.8735581014586973E-3</v>
      </c>
      <c r="H339" s="2" t="str">
        <f>IFERROR('Revenue per capita'!H339/'Revenue per capita'!$F339,"")</f>
        <v/>
      </c>
      <c r="I339" s="2" t="str">
        <f>IFERROR('Revenue per capita'!I339/'Revenue per capita'!$F339,"")</f>
        <v/>
      </c>
      <c r="J339" s="2">
        <f>IFERROR('Revenue per capita'!J339/'Revenue per capita'!$F339,"")</f>
        <v>5.7232497563014018E-2</v>
      </c>
      <c r="K339" s="2">
        <f>IFERROR('Revenue per capita'!K339/'Revenue per capita'!$F339,"")</f>
        <v>0.49978601297444786</v>
      </c>
      <c r="L339" s="2">
        <f>IFERROR('Revenue per capita'!L339/'Revenue per capita'!$F339,"")</f>
        <v>0.11586799107178608</v>
      </c>
      <c r="M339" s="2">
        <f>IFERROR('Revenue per capita'!M339/'Revenue per capita'!$F339,"")</f>
        <v>0.11461478149390336</v>
      </c>
      <c r="N339" s="2">
        <f>IFERROR('Revenue per capita'!N339/'Revenue per capita'!$F339,"")</f>
        <v>2.8911863007535548E-2</v>
      </c>
      <c r="O339" s="2">
        <f>IFERROR('Revenue per capita'!O339/'Revenue per capita'!$F339,"")</f>
        <v>7.8124601874022216E-3</v>
      </c>
      <c r="P339" s="2">
        <f>IFERROR('Revenue per capita'!P339/'Revenue per capita'!$F339,"")</f>
        <v>4.237075056256339E-2</v>
      </c>
      <c r="Q339" s="2">
        <f>IFERROR('Revenue per capita'!Q339/'Revenue per capita'!$F339,"")</f>
        <v>1.1264735666190797E-2</v>
      </c>
      <c r="R339" s="2">
        <f>IFERROR('Revenue per capita'!R339/'Revenue per capita'!$F339,"")</f>
        <v>2.9060693873064154E-2</v>
      </c>
      <c r="S339" s="2">
        <f>IFERROR('Revenue per capita'!S339/'Revenue per capita'!$F339,"")</f>
        <v>1.2577231889681522E-2</v>
      </c>
      <c r="T339" s="2">
        <f>IFERROR('Revenue per capita'!T339/'Revenue per capita'!$F339,"")</f>
        <v>4.111299097350583E-3</v>
      </c>
      <c r="U339" s="2">
        <f>IFERROR('Revenue per capita'!U339/'Revenue per capita'!$F339,"")</f>
        <v>4.9008761865519147E-2</v>
      </c>
      <c r="V339" s="2">
        <f>IFERROR('Revenue per capita'!V339/'Revenue per capita'!$F339,"")</f>
        <v>1.6339090128805358E-3</v>
      </c>
      <c r="W339" s="2">
        <f>IFERROR('Revenue per capita'!W339/'Revenue per capita'!$F339,"")</f>
        <v>1.5837496896892379E-2</v>
      </c>
      <c r="X339" s="2">
        <f>IFERROR('Revenue per capita'!X339/'Revenue per capita'!$F339,"")</f>
        <v>6.140331080653135E-3</v>
      </c>
      <c r="Y339" s="2">
        <f>IFERROR('Revenue per capita'!Y339/'Revenue per capita'!$F339,"")</f>
        <v>1.8956256556566106E-3</v>
      </c>
      <c r="Z339" s="2" t="str">
        <f>IFERROR('Revenue per capita'!Z339/'Revenue per capita'!$F339,"")</f>
        <v/>
      </c>
    </row>
    <row r="340" spans="1:26" x14ac:dyDescent="0.45">
      <c r="A340" s="2" t="s">
        <v>831</v>
      </c>
      <c r="B340" s="2">
        <v>135293</v>
      </c>
      <c r="C340" s="2" t="s">
        <v>468</v>
      </c>
      <c r="D340" s="2">
        <v>44.959135199999999</v>
      </c>
      <c r="E340" s="2">
        <v>-89.630122099999994</v>
      </c>
      <c r="F340" s="2">
        <f>IF('Number of Firms per 1000 Capita'!F340=0,"",SUMIFS(allNAICS!$P:$P,allNAICS!$C:$C,'Percent of Revenue'!$A340,allNAICS!$E:$E,'Percent of Revenue'!F$1)/$B340)</f>
        <v>98.292151109074382</v>
      </c>
      <c r="G340" s="2">
        <f>IFERROR('Revenue per capita'!G340/'Revenue per capita'!$F340,"")</f>
        <v>0</v>
      </c>
      <c r="H340" s="2" t="str">
        <f>IFERROR('Revenue per capita'!H340/'Revenue per capita'!$F340,"")</f>
        <v/>
      </c>
      <c r="I340" s="2" t="str">
        <f>IFERROR('Revenue per capita'!I340/'Revenue per capita'!$F340,"")</f>
        <v/>
      </c>
      <c r="J340" s="2">
        <f>IFERROR('Revenue per capita'!J340/'Revenue per capita'!$F340,"")</f>
        <v>5.0662450503496305E-2</v>
      </c>
      <c r="K340" s="2">
        <f>IFERROR('Revenue per capita'!K340/'Revenue per capita'!$F340,"")</f>
        <v>0.34687287096884922</v>
      </c>
      <c r="L340" s="2">
        <f>IFERROR('Revenue per capita'!L340/'Revenue per capita'!$F340,"")</f>
        <v>9.0522800194654265E-2</v>
      </c>
      <c r="M340" s="2">
        <f>IFERROR('Revenue per capita'!M340/'Revenue per capita'!$F340,"")</f>
        <v>0.1858590533421372</v>
      </c>
      <c r="N340" s="2">
        <f>IFERROR('Revenue per capita'!N340/'Revenue per capita'!$F340,"")</f>
        <v>2.6729666805993896E-2</v>
      </c>
      <c r="O340" s="2">
        <f>IFERROR('Revenue per capita'!O340/'Revenue per capita'!$F340,"")</f>
        <v>1.269792038963163E-2</v>
      </c>
      <c r="P340" s="2">
        <f>IFERROR('Revenue per capita'!P340/'Revenue per capita'!$F340,"")</f>
        <v>0.12682146123977003</v>
      </c>
      <c r="Q340" s="2">
        <f>IFERROR('Revenue per capita'!Q340/'Revenue per capita'!$F340,"")</f>
        <v>6.5940145829168663E-3</v>
      </c>
      <c r="R340" s="2">
        <f>IFERROR('Revenue per capita'!R340/'Revenue per capita'!$F340,"")</f>
        <v>2.6601566522695193E-2</v>
      </c>
      <c r="S340" s="2">
        <f>IFERROR('Revenue per capita'!S340/'Revenue per capita'!$F340,"")</f>
        <v>1.229762719667553E-2</v>
      </c>
      <c r="T340" s="2">
        <f>IFERROR('Revenue per capita'!T340/'Revenue per capita'!$F340,"")</f>
        <v>1.6963191360903971E-3</v>
      </c>
      <c r="U340" s="2">
        <f>IFERROR('Revenue per capita'!U340/'Revenue per capita'!$F340,"")</f>
        <v>8.1069063902737479E-2</v>
      </c>
      <c r="V340" s="2">
        <f>IFERROR('Revenue per capita'!V340/'Revenue per capita'!$F340,"")</f>
        <v>4.2386978355817518E-3</v>
      </c>
      <c r="W340" s="2">
        <f>IFERROR('Revenue per capita'!W340/'Revenue per capita'!$F340,"")</f>
        <v>1.3954773169209893E-2</v>
      </c>
      <c r="X340" s="2">
        <f>IFERROR('Revenue per capita'!X340/'Revenue per capita'!$F340,"")</f>
        <v>1.338171420956027E-2</v>
      </c>
      <c r="Y340" s="2" t="str">
        <f>IFERROR('Revenue per capita'!Y340/'Revenue per capita'!$F340,"")</f>
        <v/>
      </c>
      <c r="Z340" s="2" t="str">
        <f>IFERROR('Revenue per capita'!Z340/'Revenue per capita'!$F340,"")</f>
        <v/>
      </c>
    </row>
    <row r="341" spans="1:26" x14ac:dyDescent="0.45">
      <c r="A341" s="2" t="s">
        <v>832</v>
      </c>
      <c r="B341" s="2">
        <v>143801</v>
      </c>
      <c r="C341" s="2" t="s">
        <v>447</v>
      </c>
      <c r="D341" s="2">
        <v>40.063961599999999</v>
      </c>
      <c r="E341" s="2">
        <v>80.720914899999997</v>
      </c>
      <c r="F341" s="2">
        <f>IF('Number of Firms per 1000 Capita'!F341=0,"",SUMIFS(allNAICS!$P:$P,allNAICS!$C:$C,'Percent of Revenue'!$A341,allNAICS!$E:$E,'Percent of Revenue'!F$1)/$B341)</f>
        <v>98.854834111028438</v>
      </c>
      <c r="G341" s="2">
        <f>IFERROR('Revenue per capita'!G341/'Revenue per capita'!$F341,"")</f>
        <v>0</v>
      </c>
      <c r="H341" s="2">
        <f>IFERROR('Revenue per capita'!H341/'Revenue per capita'!$F341,"")</f>
        <v>0.11634420108948211</v>
      </c>
      <c r="I341" s="2" t="str">
        <f>IFERROR('Revenue per capita'!I341/'Revenue per capita'!$F341,"")</f>
        <v/>
      </c>
      <c r="J341" s="2">
        <f>IFERROR('Revenue per capita'!J341/'Revenue per capita'!$F341,"")</f>
        <v>3.3771821970187355E-2</v>
      </c>
      <c r="K341" s="2">
        <f>IFERROR('Revenue per capita'!K341/'Revenue per capita'!$F341,"")</f>
        <v>6.86696015222307E-2</v>
      </c>
      <c r="L341" s="2">
        <f>IFERROR('Revenue per capita'!L341/'Revenue per capita'!$F341,"")</f>
        <v>0.34379381121667468</v>
      </c>
      <c r="M341" s="2">
        <f>IFERROR('Revenue per capita'!M341/'Revenue per capita'!$F341,"")</f>
        <v>0.16239332206115806</v>
      </c>
      <c r="N341" s="2">
        <f>IFERROR('Revenue per capita'!N341/'Revenue per capita'!$F341,"")</f>
        <v>1.4447947504353912E-2</v>
      </c>
      <c r="O341" s="2">
        <f>IFERROR('Revenue per capita'!O341/'Revenue per capita'!$F341,"")</f>
        <v>1.9128994396307563E-2</v>
      </c>
      <c r="P341" s="2">
        <f>IFERROR('Revenue per capita'!P341/'Revenue per capita'!$F341,"")</f>
        <v>6.1097991092505244E-2</v>
      </c>
      <c r="Q341" s="2">
        <f>IFERROR('Revenue per capita'!Q341/'Revenue per capita'!$F341,"")</f>
        <v>9.8902543900897151E-3</v>
      </c>
      <c r="R341" s="2">
        <f>IFERROR('Revenue per capita'!R341/'Revenue per capita'!$F341,"")</f>
        <v>2.4357101117896341E-2</v>
      </c>
      <c r="S341" s="2">
        <f>IFERROR('Revenue per capita'!S341/'Revenue per capita'!$F341,"")</f>
        <v>1.6576508890376439E-2</v>
      </c>
      <c r="T341" s="2">
        <f>IFERROR('Revenue per capita'!T341/'Revenue per capita'!$F341,"")</f>
        <v>4.4342666472537732E-3</v>
      </c>
      <c r="U341" s="2">
        <f>IFERROR('Revenue per capita'!U341/'Revenue per capita'!$F341,"")</f>
        <v>7.8836220710655894E-2</v>
      </c>
      <c r="V341" s="2">
        <f>IFERROR('Revenue per capita'!V341/'Revenue per capita'!$F341,"")</f>
        <v>1.3185988202959346E-2</v>
      </c>
      <c r="W341" s="2">
        <f>IFERROR('Revenue per capita'!W341/'Revenue per capita'!$F341,"")</f>
        <v>2.0236270822673753E-2</v>
      </c>
      <c r="X341" s="2">
        <f>IFERROR('Revenue per capita'!X341/'Revenue per capita'!$F341,"")</f>
        <v>1.2835698365195367E-2</v>
      </c>
      <c r="Y341" s="2" t="str">
        <f>IFERROR('Revenue per capita'!Y341/'Revenue per capita'!$F341,"")</f>
        <v/>
      </c>
      <c r="Z341" s="2" t="str">
        <f>IFERROR('Revenue per capita'!Z341/'Revenue per capita'!$F341,"")</f>
        <v/>
      </c>
    </row>
    <row r="342" spans="1:26" x14ac:dyDescent="0.45">
      <c r="A342" s="2" t="s">
        <v>833</v>
      </c>
      <c r="B342" s="2">
        <v>150940</v>
      </c>
      <c r="C342" s="2" t="s">
        <v>445</v>
      </c>
      <c r="D342" s="2">
        <v>33.913708499999998</v>
      </c>
      <c r="E342" s="2">
        <v>-98.493387299999995</v>
      </c>
      <c r="F342" s="2">
        <f>IF('Number of Firms per 1000 Capita'!F342=0,"",SUMIFS(allNAICS!$P:$P,allNAICS!$C:$C,'Percent of Revenue'!$A342,allNAICS!$E:$E,'Percent of Revenue'!F$1)/$B342)</f>
        <v>53.060162978667023</v>
      </c>
      <c r="G342" s="2">
        <f>IFERROR('Revenue per capita'!G342/'Revenue per capita'!$F342,"")</f>
        <v>1.409128925159034E-4</v>
      </c>
      <c r="H342" s="2">
        <f>IFERROR('Revenue per capita'!H342/'Revenue per capita'!$F342,"")</f>
        <v>3.4641001596674867E-2</v>
      </c>
      <c r="I342" s="2" t="str">
        <f>IFERROR('Revenue per capita'!I342/'Revenue per capita'!$F342,"")</f>
        <v/>
      </c>
      <c r="J342" s="2">
        <f>IFERROR('Revenue per capita'!J342/'Revenue per capita'!$F342,"")</f>
        <v>5.9194312796208542E-2</v>
      </c>
      <c r="K342" s="2">
        <f>IFERROR('Revenue per capita'!K342/'Revenue per capita'!$F342,"")</f>
        <v>0.17262057429606917</v>
      </c>
      <c r="L342" s="2">
        <f>IFERROR('Revenue per capita'!L342/'Revenue per capita'!$F342,"")</f>
        <v>7.955090351521911E-2</v>
      </c>
      <c r="M342" s="2">
        <f>IFERROR('Revenue per capita'!M342/'Revenue per capita'!$F342,"")</f>
        <v>0.21155992599538742</v>
      </c>
      <c r="N342" s="2">
        <f>IFERROR('Revenue per capita'!N342/'Revenue per capita'!$F342,"")</f>
        <v>3.349684466634565E-2</v>
      </c>
      <c r="O342" s="2">
        <f>IFERROR('Revenue per capita'!O342/'Revenue per capita'!$F342,"")</f>
        <v>6.5858782978939101E-2</v>
      </c>
      <c r="P342" s="2">
        <f>IFERROR('Revenue per capita'!P342/'Revenue per capita'!$F342,"")</f>
        <v>5.4529487796842142E-2</v>
      </c>
      <c r="Q342" s="2">
        <f>IFERROR('Revenue per capita'!Q342/'Revenue per capita'!$F342,"")</f>
        <v>3.0286260992979704E-2</v>
      </c>
      <c r="R342" s="2">
        <f>IFERROR('Revenue per capita'!R342/'Revenue per capita'!$F342,"")</f>
        <v>3.5059051625820521E-2</v>
      </c>
      <c r="S342" s="2">
        <f>IFERROR('Revenue per capita'!S342/'Revenue per capita'!$F342,"")</f>
        <v>1.984565476341334E-2</v>
      </c>
      <c r="T342" s="2">
        <f>IFERROR('Revenue per capita'!T342/'Revenue per capita'!$F342,"")</f>
        <v>2.7133335022936364E-3</v>
      </c>
      <c r="U342" s="2">
        <f>IFERROR('Revenue per capita'!U342/'Revenue per capita'!$F342,"")</f>
        <v>0.14953290924297338</v>
      </c>
      <c r="V342" s="2">
        <f>IFERROR('Revenue per capita'!V342/'Revenue per capita'!$F342,"")</f>
        <v>2.3021263654104474E-3</v>
      </c>
      <c r="W342" s="2">
        <f>IFERROR('Revenue per capita'!W342/'Revenue per capita'!$F342,"")</f>
        <v>3.8396735686950359E-2</v>
      </c>
      <c r="X342" s="2">
        <f>IFERROR('Revenue per capita'!X342/'Revenue per capita'!$F342,"")</f>
        <v>1.0271181285956865E-2</v>
      </c>
      <c r="Y342" s="2" t="str">
        <f>IFERROR('Revenue per capita'!Y342/'Revenue per capita'!$F342,"")</f>
        <v/>
      </c>
      <c r="Z342" s="2" t="str">
        <f>IFERROR('Revenue per capita'!Z342/'Revenue per capita'!$F342,"")</f>
        <v/>
      </c>
    </row>
    <row r="343" spans="1:26" x14ac:dyDescent="0.45">
      <c r="A343" s="2" t="s">
        <v>834</v>
      </c>
      <c r="B343" s="2">
        <v>642339</v>
      </c>
      <c r="C343" s="2" t="s">
        <v>669</v>
      </c>
      <c r="D343" s="2">
        <v>37.688889000000003</v>
      </c>
      <c r="E343" s="2">
        <v>-97.336111000000002</v>
      </c>
      <c r="F343" s="2">
        <f>IF('Number of Firms per 1000 Capita'!F343=0,"",SUMIFS(allNAICS!$P:$P,allNAICS!$C:$C,'Percent of Revenue'!$A343,allNAICS!$E:$E,'Percent of Revenue'!F$1)/$B343)</f>
        <v>120.89131128578524</v>
      </c>
      <c r="G343" s="2">
        <f>IFERROR('Revenue per capita'!G343/'Revenue per capita'!$F343,"")</f>
        <v>9.58368890660708E-5</v>
      </c>
      <c r="H343" s="2">
        <f>IFERROR('Revenue per capita'!H343/'Revenue per capita'!$F343,"")</f>
        <v>9.3109748781534142E-3</v>
      </c>
      <c r="I343" s="2">
        <f>IFERROR('Revenue per capita'!I343/'Revenue per capita'!$F343,"")</f>
        <v>8.038940426221235E-3</v>
      </c>
      <c r="J343" s="2">
        <f>IFERROR('Revenue per capita'!J343/'Revenue per capita'!$F343,"")</f>
        <v>4.3936255668197588E-2</v>
      </c>
      <c r="K343" s="2">
        <f>IFERROR('Revenue per capita'!K343/'Revenue per capita'!$F343,"")</f>
        <v>0.31213318839581394</v>
      </c>
      <c r="L343" s="2">
        <f>IFERROR('Revenue per capita'!L343/'Revenue per capita'!$F343,"")</f>
        <v>0.28588230289940325</v>
      </c>
      <c r="M343" s="2">
        <f>IFERROR('Revenue per capita'!M343/'Revenue per capita'!$F343,"")</f>
        <v>0.10412963885087886</v>
      </c>
      <c r="N343" s="2">
        <f>IFERROR('Revenue per capita'!N343/'Revenue per capita'!$F343,"")</f>
        <v>2.5368367086346474E-2</v>
      </c>
      <c r="O343" s="2">
        <f>IFERROR('Revenue per capita'!O343/'Revenue per capita'!$F343,"")</f>
        <v>1.6148760486602593E-2</v>
      </c>
      <c r="P343" s="2">
        <f>IFERROR('Revenue per capita'!P343/'Revenue per capita'!$F343,"")</f>
        <v>5.4185819073990282E-2</v>
      </c>
      <c r="Q343" s="2">
        <f>IFERROR('Revenue per capita'!Q343/'Revenue per capita'!$F343,"")</f>
        <v>1.2507898784449044E-2</v>
      </c>
      <c r="R343" s="2">
        <f>IFERROR('Revenue per capita'!R343/'Revenue per capita'!$F343,"")</f>
        <v>2.6869008962989872E-2</v>
      </c>
      <c r="S343" s="2">
        <f>IFERROR('Revenue per capita'!S343/'Revenue per capita'!$F343,"")</f>
        <v>1.2405867654098268E-2</v>
      </c>
      <c r="T343" s="2">
        <f>IFERROR('Revenue per capita'!T343/'Revenue per capita'!$F343,"")</f>
        <v>4.7604096446216965E-3</v>
      </c>
      <c r="U343" s="2">
        <f>IFERROR('Revenue per capita'!U343/'Revenue per capita'!$F343,"")</f>
        <v>4.9620560224438094E-2</v>
      </c>
      <c r="V343" s="2">
        <f>IFERROR('Revenue per capita'!V343/'Revenue per capita'!$F343,"")</f>
        <v>3.2866953324820819E-3</v>
      </c>
      <c r="W343" s="2">
        <f>IFERROR('Revenue per capita'!W343/'Revenue per capita'!$F343,"")</f>
        <v>1.7163315395402952E-2</v>
      </c>
      <c r="X343" s="2">
        <f>IFERROR('Revenue per capita'!X343/'Revenue per capita'!$F343,"")</f>
        <v>7.674664951750401E-3</v>
      </c>
      <c r="Y343" s="2">
        <f>IFERROR('Revenue per capita'!Y343/'Revenue per capita'!$F343,"")</f>
        <v>6.4814943950937693E-3</v>
      </c>
      <c r="Z343" s="2" t="str">
        <f>IFERROR('Revenue per capita'!Z343/'Revenue per capita'!$F343,"")</f>
        <v/>
      </c>
    </row>
    <row r="344" spans="1:26" x14ac:dyDescent="0.45">
      <c r="A344" s="2" t="s">
        <v>835</v>
      </c>
      <c r="B344" s="2">
        <v>115398</v>
      </c>
      <c r="C344" s="2" t="s">
        <v>459</v>
      </c>
      <c r="D344" s="2">
        <v>41.2411897</v>
      </c>
      <c r="E344" s="2">
        <v>-77.0010786</v>
      </c>
      <c r="F344" s="2">
        <f>IF('Number of Firms per 1000 Capita'!F344=0,"",SUMIFS(allNAICS!$P:$P,allNAICS!$C:$C,'Percent of Revenue'!$A344,allNAICS!$E:$E,'Percent of Revenue'!F$1)/$B344)</f>
        <v>234.95807552990519</v>
      </c>
      <c r="G344" s="2">
        <f>IFERROR('Revenue per capita'!G344/'Revenue per capita'!$F344,"")</f>
        <v>0</v>
      </c>
      <c r="H344" s="2">
        <f>IFERROR('Revenue per capita'!H344/'Revenue per capita'!$F344,"")</f>
        <v>1.8409002614535926E-2</v>
      </c>
      <c r="I344" s="2">
        <f>IFERROR('Revenue per capita'!I344/'Revenue per capita'!$F344,"")</f>
        <v>4.8326670002511538E-3</v>
      </c>
      <c r="J344" s="2">
        <f>IFERROR('Revenue per capita'!J344/'Revenue per capita'!$F344,"")</f>
        <v>0</v>
      </c>
      <c r="K344" s="2">
        <f>IFERROR('Revenue per capita'!K344/'Revenue per capita'!$F344,"")</f>
        <v>0.11796016816053106</v>
      </c>
      <c r="L344" s="2">
        <f>IFERROR('Revenue per capita'!L344/'Revenue per capita'!$F344,"")</f>
        <v>0.68985465927122469</v>
      </c>
      <c r="M344" s="2">
        <f>IFERROR('Revenue per capita'!M344/'Revenue per capita'!$F344,"")</f>
        <v>6.7853360683660449E-2</v>
      </c>
      <c r="N344" s="2">
        <f>IFERROR('Revenue per capita'!N344/'Revenue per capita'!$F344,"")</f>
        <v>9.7387122995840764E-3</v>
      </c>
      <c r="O344" s="2">
        <f>IFERROR('Revenue per capita'!O344/'Revenue per capita'!$F344,"")</f>
        <v>4.7401532456780313E-3</v>
      </c>
      <c r="P344" s="2">
        <f>IFERROR('Revenue per capita'!P344/'Revenue per capita'!$F344,"")</f>
        <v>1.427721025120301E-2</v>
      </c>
      <c r="Q344" s="2">
        <f>IFERROR('Revenue per capita'!Q344/'Revenue per capita'!$F344,"")</f>
        <v>8.1300994927946922E-3</v>
      </c>
      <c r="R344" s="2">
        <f>IFERROR('Revenue per capita'!R344/'Revenue per capita'!$F344,"")</f>
        <v>7.8241251026698218E-3</v>
      </c>
      <c r="S344" s="2">
        <f>IFERROR('Revenue per capita'!S344/'Revenue per capita'!$F344,"")</f>
        <v>0</v>
      </c>
      <c r="T344" s="2">
        <f>IFERROR('Revenue per capita'!T344/'Revenue per capita'!$F344,"")</f>
        <v>1.4150206381288615E-3</v>
      </c>
      <c r="U344" s="2">
        <f>IFERROR('Revenue per capita'!U344/'Revenue per capita'!$F344,"")</f>
        <v>3.638946361697918E-2</v>
      </c>
      <c r="V344" s="2">
        <f>IFERROR('Revenue per capita'!V344/'Revenue per capita'!$F344,"")</f>
        <v>9.4789947867457674E-4</v>
      </c>
      <c r="W344" s="2">
        <f>IFERROR('Revenue per capita'!W344/'Revenue per capita'!$F344,"")</f>
        <v>8.7849873092578964E-3</v>
      </c>
      <c r="X344" s="2">
        <f>IFERROR('Revenue per capita'!X344/'Revenue per capita'!$F344,"")</f>
        <v>8.8424708348266851E-3</v>
      </c>
      <c r="Y344" s="2" t="str">
        <f>IFERROR('Revenue per capita'!Y344/'Revenue per capita'!$F344,"")</f>
        <v/>
      </c>
      <c r="Z344" s="2" t="str">
        <f>IFERROR('Revenue per capita'!Z344/'Revenue per capita'!$F344,"")</f>
        <v/>
      </c>
    </row>
    <row r="345" spans="1:26" x14ac:dyDescent="0.45">
      <c r="A345" s="2" t="s">
        <v>836</v>
      </c>
      <c r="B345" s="2">
        <v>277496</v>
      </c>
      <c r="C345" s="2" t="s">
        <v>470</v>
      </c>
      <c r="D345" s="2">
        <v>34.225725500000003</v>
      </c>
      <c r="E345" s="2">
        <v>-77.944710200000003</v>
      </c>
      <c r="F345" s="2">
        <f>IF('Number of Firms per 1000 Capita'!F345=0,"",SUMIFS(allNAICS!$P:$P,allNAICS!$C:$C,'Percent of Revenue'!$A345,allNAICS!$E:$E,'Percent of Revenue'!F$1)/$B345)</f>
        <v>66.892538991553025</v>
      </c>
      <c r="G345" s="2">
        <f>IFERROR('Revenue per capita'!G345/'Revenue per capita'!$F345,"")</f>
        <v>0</v>
      </c>
      <c r="H345" s="2" t="str">
        <f>IFERROR('Revenue per capita'!H345/'Revenue per capita'!$F345,"")</f>
        <v/>
      </c>
      <c r="I345" s="2" t="str">
        <f>IFERROR('Revenue per capita'!I345/'Revenue per capita'!$F345,"")</f>
        <v/>
      </c>
      <c r="J345" s="2">
        <f>IFERROR('Revenue per capita'!J345/'Revenue per capita'!$F345,"")</f>
        <v>6.5056406666960206E-2</v>
      </c>
      <c r="K345" s="2">
        <f>IFERROR('Revenue per capita'!K345/'Revenue per capita'!$F345,"")</f>
        <v>0.13892573392138477</v>
      </c>
      <c r="L345" s="2">
        <f>IFERROR('Revenue per capita'!L345/'Revenue per capita'!$F345,"")</f>
        <v>0.1760016159958552</v>
      </c>
      <c r="M345" s="2">
        <f>IFERROR('Revenue per capita'!M345/'Revenue per capita'!$F345,"")</f>
        <v>0.21401683135014382</v>
      </c>
      <c r="N345" s="2">
        <f>IFERROR('Revenue per capita'!N345/'Revenue per capita'!$F345,"")</f>
        <v>2.5651353616153099E-2</v>
      </c>
      <c r="O345" s="2">
        <f>IFERROR('Revenue per capita'!O345/'Revenue per capita'!$F345,"")</f>
        <v>6.522178379104325E-2</v>
      </c>
      <c r="P345" s="2">
        <f>IFERROR('Revenue per capita'!P345/'Revenue per capita'!$F345,"")</f>
        <v>3.259664376680331E-2</v>
      </c>
      <c r="Q345" s="2">
        <f>IFERROR('Revenue per capita'!Q345/'Revenue per capita'!$F345,"")</f>
        <v>4.0467925018934349E-2</v>
      </c>
      <c r="R345" s="2">
        <f>IFERROR('Revenue per capita'!R345/'Revenue per capita'!$F345,"")</f>
        <v>7.1379391265035064E-2</v>
      </c>
      <c r="S345" s="2">
        <f>IFERROR('Revenue per capita'!S345/'Revenue per capita'!$F345,"")</f>
        <v>2.0439448527687868E-2</v>
      </c>
      <c r="T345" s="2">
        <f>IFERROR('Revenue per capita'!T345/'Revenue per capita'!$F345,"")</f>
        <v>5.4532173262955433E-3</v>
      </c>
      <c r="U345" s="2">
        <f>IFERROR('Revenue per capita'!U345/'Revenue per capita'!$F345,"")</f>
        <v>7.9326827255248158E-2</v>
      </c>
      <c r="V345" s="2">
        <f>IFERROR('Revenue per capita'!V345/'Revenue per capita'!$F345,"")</f>
        <v>7.4565756019985352E-3</v>
      </c>
      <c r="W345" s="2">
        <f>IFERROR('Revenue per capita'!W345/'Revenue per capita'!$F345,"")</f>
        <v>4.1794620719205991E-2</v>
      </c>
      <c r="X345" s="2">
        <f>IFERROR('Revenue per capita'!X345/'Revenue per capita'!$F345,"")</f>
        <v>1.0655513850114515E-2</v>
      </c>
      <c r="Y345" s="2">
        <f>IFERROR('Revenue per capita'!Y345/'Revenue per capita'!$F345,"")</f>
        <v>5.5561113271360455E-3</v>
      </c>
      <c r="Z345" s="2" t="str">
        <f>IFERROR('Revenue per capita'!Z345/'Revenue per capita'!$F345,"")</f>
        <v/>
      </c>
    </row>
    <row r="346" spans="1:26" x14ac:dyDescent="0.45">
      <c r="A346" s="2" t="s">
        <v>837</v>
      </c>
      <c r="B346" s="2">
        <v>134712</v>
      </c>
      <c r="C346" s="2" t="s">
        <v>502</v>
      </c>
      <c r="D346" s="2">
        <v>39.185659700000002</v>
      </c>
      <c r="E346" s="2">
        <v>78.1633341</v>
      </c>
      <c r="F346" s="2">
        <f>IF('Number of Firms per 1000 Capita'!F346=0,"",SUMIFS(allNAICS!$P:$P,allNAICS!$C:$C,'Percent of Revenue'!$A346,allNAICS!$E:$E,'Percent of Revenue'!F$1)/$B346)</f>
        <v>83.669146030049291</v>
      </c>
      <c r="G346" s="2">
        <f>IFERROR('Revenue per capita'!G346/'Revenue per capita'!$F346,"")</f>
        <v>1.5424338072198027E-3</v>
      </c>
      <c r="H346" s="2" t="str">
        <f>IFERROR('Revenue per capita'!H346/'Revenue per capita'!$F346,"")</f>
        <v/>
      </c>
      <c r="I346" s="2" t="str">
        <f>IFERROR('Revenue per capita'!I346/'Revenue per capita'!$F346,"")</f>
        <v/>
      </c>
      <c r="J346" s="2">
        <f>IFERROR('Revenue per capita'!J346/'Revenue per capita'!$F346,"")</f>
        <v>0</v>
      </c>
      <c r="K346" s="2">
        <f>IFERROR('Revenue per capita'!K346/'Revenue per capita'!$F346,"")</f>
        <v>0.34358857294550493</v>
      </c>
      <c r="L346" s="2">
        <f>IFERROR('Revenue per capita'!L346/'Revenue per capita'!$F346,"")</f>
        <v>0.14671400382290156</v>
      </c>
      <c r="M346" s="2">
        <f>IFERROR('Revenue per capita'!M346/'Revenue per capita'!$F346,"")</f>
        <v>0.25272629180261647</v>
      </c>
      <c r="N346" s="2">
        <f>IFERROR('Revenue per capita'!N346/'Revenue per capita'!$F346,"")</f>
        <v>2.8995390815691552E-2</v>
      </c>
      <c r="O346" s="2">
        <f>IFERROR('Revenue per capita'!O346/'Revenue per capita'!$F346,"")</f>
        <v>1.0161602742816514E-2</v>
      </c>
      <c r="P346" s="2">
        <f>IFERROR('Revenue per capita'!P346/'Revenue per capita'!$F346,"")</f>
        <v>3.6588463670706388E-2</v>
      </c>
      <c r="Q346" s="2">
        <f>IFERROR('Revenue per capita'!Q346/'Revenue per capita'!$F346,"")</f>
        <v>1.4812456411655898E-2</v>
      </c>
      <c r="R346" s="2">
        <f>IFERROR('Revenue per capita'!R346/'Revenue per capita'!$F346,"")</f>
        <v>2.5645822641852702E-2</v>
      </c>
      <c r="S346" s="2">
        <f>IFERROR('Revenue per capita'!S346/'Revenue per capita'!$F346,"")</f>
        <v>1.1860987962417857E-2</v>
      </c>
      <c r="T346" s="2">
        <f>IFERROR('Revenue per capita'!T346/'Revenue per capita'!$F346,"")</f>
        <v>8.2921073654456286E-3</v>
      </c>
      <c r="U346" s="2">
        <f>IFERROR('Revenue per capita'!U346/'Revenue per capita'!$F346,"")</f>
        <v>8.7580032347628858E-2</v>
      </c>
      <c r="V346" s="2">
        <f>IFERROR('Revenue per capita'!V346/'Revenue per capita'!$F346,"")</f>
        <v>3.5124314863222462E-3</v>
      </c>
      <c r="W346" s="2">
        <f>IFERROR('Revenue per capita'!W346/'Revenue per capita'!$F346,"")</f>
        <v>1.426694059741848E-2</v>
      </c>
      <c r="X346" s="2">
        <f>IFERROR('Revenue per capita'!X346/'Revenue per capita'!$F346,"")</f>
        <v>1.3712461579800828E-2</v>
      </c>
      <c r="Y346" s="2" t="str">
        <f>IFERROR('Revenue per capita'!Y346/'Revenue per capita'!$F346,"")</f>
        <v/>
      </c>
      <c r="Z346" s="2" t="str">
        <f>IFERROR('Revenue per capita'!Z346/'Revenue per capita'!$F346,"")</f>
        <v/>
      </c>
    </row>
    <row r="347" spans="1:26" x14ac:dyDescent="0.45">
      <c r="A347" s="2" t="s">
        <v>838</v>
      </c>
      <c r="B347" s="2">
        <v>658195</v>
      </c>
      <c r="C347" s="2" t="s">
        <v>470</v>
      </c>
      <c r="D347" s="2">
        <v>36.1039642</v>
      </c>
      <c r="E347" s="2">
        <v>-80.254435000000001</v>
      </c>
      <c r="F347" s="2">
        <f>IF('Number of Firms per 1000 Capita'!F347=0,"",SUMIFS(allNAICS!$P:$P,allNAICS!$C:$C,'Percent of Revenue'!$A347,allNAICS!$E:$E,'Percent of Revenue'!F$1)/$B347)</f>
        <v>80.239957763276834</v>
      </c>
      <c r="G347" s="2">
        <f>IFERROR('Revenue per capita'!G347/'Revenue per capita'!$F347,"")</f>
        <v>0</v>
      </c>
      <c r="H347" s="2" t="str">
        <f>IFERROR('Revenue per capita'!H347/'Revenue per capita'!$F347,"")</f>
        <v/>
      </c>
      <c r="I347" s="2">
        <f>IFERROR('Revenue per capita'!I347/'Revenue per capita'!$F347,"")</f>
        <v>4.8071300512025862E-3</v>
      </c>
      <c r="J347" s="2">
        <f>IFERROR('Revenue per capita'!J347/'Revenue per capita'!$F347,"")</f>
        <v>4.3140226895385977E-2</v>
      </c>
      <c r="K347" s="2">
        <f>IFERROR('Revenue per capita'!K347/'Revenue per capita'!$F347,"")</f>
        <v>0.36588502548301693</v>
      </c>
      <c r="L347" s="2">
        <f>IFERROR('Revenue per capita'!L347/'Revenue per capita'!$F347,"")</f>
        <v>0.14114745925547201</v>
      </c>
      <c r="M347" s="2">
        <f>IFERROR('Revenue per capita'!M347/'Revenue per capita'!$F347,"")</f>
        <v>0.13886353512068586</v>
      </c>
      <c r="N347" s="2">
        <f>IFERROR('Revenue per capita'!N347/'Revenue per capita'!$F347,"")</f>
        <v>1.8229541511920438E-2</v>
      </c>
      <c r="O347" s="2">
        <f>IFERROR('Revenue per capita'!O347/'Revenue per capita'!$F347,"")</f>
        <v>9.1717290697909352E-3</v>
      </c>
      <c r="P347" s="2">
        <f>IFERROR('Revenue per capita'!P347/'Revenue per capita'!$F347,"")</f>
        <v>7.9491818871728015E-2</v>
      </c>
      <c r="Q347" s="2">
        <f>IFERROR('Revenue per capita'!Q347/'Revenue per capita'!$F347,"")</f>
        <v>1.7729331893952833E-2</v>
      </c>
      <c r="R347" s="2">
        <f>IFERROR('Revenue per capita'!R347/'Revenue per capita'!$F347,"")</f>
        <v>2.1085835098535607E-2</v>
      </c>
      <c r="S347" s="2">
        <f>IFERROR('Revenue per capita'!S347/'Revenue per capita'!$F347,"")</f>
        <v>1.5880773985581909E-2</v>
      </c>
      <c r="T347" s="2">
        <f>IFERROR('Revenue per capita'!T347/'Revenue per capita'!$F347,"")</f>
        <v>2.6498391273554158E-2</v>
      </c>
      <c r="U347" s="2">
        <f>IFERROR('Revenue per capita'!U347/'Revenue per capita'!$F347,"")</f>
        <v>7.3818865586757251E-2</v>
      </c>
      <c r="V347" s="2">
        <f>IFERROR('Revenue per capita'!V347/'Revenue per capita'!$F347,"")</f>
        <v>6.3454783874758273E-3</v>
      </c>
      <c r="W347" s="2">
        <f>IFERROR('Revenue per capita'!W347/'Revenue per capita'!$F347,"")</f>
        <v>1.738572446862063E-2</v>
      </c>
      <c r="X347" s="2">
        <f>IFERROR('Revenue per capita'!X347/'Revenue per capita'!$F347,"")</f>
        <v>8.6741351747213809E-3</v>
      </c>
      <c r="Y347" s="2">
        <f>IFERROR('Revenue per capita'!Y347/'Revenue per capita'!$F347,"")</f>
        <v>1.1844997871597651E-2</v>
      </c>
      <c r="Z347" s="2" t="str">
        <f>IFERROR('Revenue per capita'!Z347/'Revenue per capita'!$F347,"")</f>
        <v/>
      </c>
    </row>
    <row r="348" spans="1:26" x14ac:dyDescent="0.45">
      <c r="A348" s="2" t="s">
        <v>839</v>
      </c>
      <c r="B348" s="2">
        <v>934923</v>
      </c>
      <c r="C348" s="2" t="s">
        <v>486</v>
      </c>
      <c r="D348" s="2">
        <v>42.262593199999998</v>
      </c>
      <c r="E348" s="2">
        <v>71.802293399999996</v>
      </c>
      <c r="F348" s="2">
        <f>IF('Number of Firms per 1000 Capita'!F348=0,"",SUMIFS(allNAICS!$P:$P,allNAICS!$C:$C,'Percent of Revenue'!$A348,allNAICS!$E:$E,'Percent of Revenue'!F$1)/$B348)</f>
        <v>76.118200108458126</v>
      </c>
      <c r="G348" s="2">
        <f>IFERROR('Revenue per capita'!G348/'Revenue per capita'!$F348,"")</f>
        <v>5.7963947487035643E-4</v>
      </c>
      <c r="H348" s="2">
        <f>IFERROR('Revenue per capita'!H348/'Revenue per capita'!$F348,"")</f>
        <v>8.7898683943805282E-4</v>
      </c>
      <c r="I348" s="2">
        <f>IFERROR('Revenue per capita'!I348/'Revenue per capita'!$F348,"")</f>
        <v>2.1153749272341534E-2</v>
      </c>
      <c r="J348" s="2">
        <f>IFERROR('Revenue per capita'!J348/'Revenue per capita'!$F348,"")</f>
        <v>5.3958254800086702E-2</v>
      </c>
      <c r="K348" s="2">
        <f>IFERROR('Revenue per capita'!K348/'Revenue per capita'!$F348,"")</f>
        <v>0.18489185335183117</v>
      </c>
      <c r="L348" s="2">
        <f>IFERROR('Revenue per capita'!L348/'Revenue per capita'!$F348,"")</f>
        <v>0.16491988115760672</v>
      </c>
      <c r="M348" s="2">
        <f>IFERROR('Revenue per capita'!M348/'Revenue per capita'!$F348,"")</f>
        <v>0.172490929958942</v>
      </c>
      <c r="N348" s="2">
        <f>IFERROR('Revenue per capita'!N348/'Revenue per capita'!$F348,"")</f>
        <v>2.1085608470032418E-2</v>
      </c>
      <c r="O348" s="2">
        <f>IFERROR('Revenue per capita'!O348/'Revenue per capita'!$F348,"")</f>
        <v>1.9706814677464178E-2</v>
      </c>
      <c r="P348" s="2">
        <f>IFERROR('Revenue per capita'!P348/'Revenue per capita'!$F348,"")</f>
        <v>0.10678757010025439</v>
      </c>
      <c r="Q348" s="2">
        <f>IFERROR('Revenue per capita'!Q348/'Revenue per capita'!$F348,"")</f>
        <v>1.6964291423133094E-2</v>
      </c>
      <c r="R348" s="2">
        <f>IFERROR('Revenue per capita'!R348/'Revenue per capita'!$F348,"")</f>
        <v>5.3423274320831611E-2</v>
      </c>
      <c r="S348" s="2">
        <f>IFERROR('Revenue per capita'!S348/'Revenue per capita'!$F348,"")</f>
        <v>1.9662422680249394E-2</v>
      </c>
      <c r="T348" s="2">
        <f>IFERROR('Revenue per capita'!T348/'Revenue per capita'!$F348,"")</f>
        <v>1.8131060380634324E-2</v>
      </c>
      <c r="U348" s="2">
        <f>IFERROR('Revenue per capita'!U348/'Revenue per capita'!$F348,"")</f>
        <v>0.10457770865485855</v>
      </c>
      <c r="V348" s="2">
        <f>IFERROR('Revenue per capita'!V348/'Revenue per capita'!$F348,"")</f>
        <v>5.43029778401867E-3</v>
      </c>
      <c r="W348" s="2">
        <f>IFERROR('Revenue per capita'!W348/'Revenue per capita'!$F348,"")</f>
        <v>1.9966547910930738E-2</v>
      </c>
      <c r="X348" s="2">
        <f>IFERROR('Revenue per capita'!X348/'Revenue per capita'!$F348,"")</f>
        <v>1.0495355808743424E-2</v>
      </c>
      <c r="Y348" s="2">
        <f>IFERROR('Revenue per capita'!Y348/'Revenue per capita'!$F348,"")</f>
        <v>4.8957529337327541E-3</v>
      </c>
      <c r="Z348" s="2" t="str">
        <f>IFERROR('Revenue per capita'!Z348/'Revenue per capita'!$F348,"")</f>
        <v/>
      </c>
    </row>
    <row r="349" spans="1:26" x14ac:dyDescent="0.45">
      <c r="A349" s="2" t="s">
        <v>840</v>
      </c>
      <c r="B349" s="2">
        <v>248279</v>
      </c>
      <c r="C349" s="2" t="s">
        <v>492</v>
      </c>
      <c r="D349" s="2">
        <v>46.602071100000003</v>
      </c>
      <c r="E349" s="2">
        <v>-120.5058987</v>
      </c>
      <c r="F349" s="2">
        <f>IF('Number of Firms per 1000 Capita'!F349=0,"",SUMIFS(allNAICS!$P:$P,allNAICS!$C:$C,'Percent of Revenue'!$A349,allNAICS!$E:$E,'Percent of Revenue'!F$1)/$B349)</f>
        <v>69.156392606704557</v>
      </c>
      <c r="G349" s="2">
        <f>IFERROR('Revenue per capita'!G349/'Revenue per capita'!$F349,"")</f>
        <v>2.2816165401233865E-2</v>
      </c>
      <c r="H349" s="2" t="str">
        <f>IFERROR('Revenue per capita'!H349/'Revenue per capita'!$F349,"")</f>
        <v/>
      </c>
      <c r="I349" s="2">
        <f>IFERROR('Revenue per capita'!I349/'Revenue per capita'!$F349,"")</f>
        <v>6.0996452293581018E-3</v>
      </c>
      <c r="J349" s="2">
        <f>IFERROR('Revenue per capita'!J349/'Revenue per capita'!$F349,"")</f>
        <v>3.736787956029225E-2</v>
      </c>
      <c r="K349" s="2">
        <f>IFERROR('Revenue per capita'!K349/'Revenue per capita'!$F349,"")</f>
        <v>0.14636547447300102</v>
      </c>
      <c r="L349" s="2">
        <f>IFERROR('Revenue per capita'!L349/'Revenue per capita'!$F349,"")</f>
        <v>0.36870934719250859</v>
      </c>
      <c r="M349" s="2">
        <f>IFERROR('Revenue per capita'!M349/'Revenue per capita'!$F349,"")</f>
        <v>0.18944242554385943</v>
      </c>
      <c r="N349" s="2">
        <f>IFERROR('Revenue per capita'!N349/'Revenue per capita'!$F349,"")</f>
        <v>2.5841843246675964E-2</v>
      </c>
      <c r="O349" s="2">
        <f>IFERROR('Revenue per capita'!O349/'Revenue per capita'!$F349,"")</f>
        <v>1.5247596735230616E-2</v>
      </c>
      <c r="P349" s="2">
        <f>IFERROR('Revenue per capita'!P349/'Revenue per capita'!$F349,"")</f>
        <v>2.3064611577440174E-2</v>
      </c>
      <c r="Q349" s="2">
        <f>IFERROR('Revenue per capita'!Q349/'Revenue per capita'!$F349,"")</f>
        <v>9.9882361318773278E-3</v>
      </c>
      <c r="R349" s="2">
        <f>IFERROR('Revenue per capita'!R349/'Revenue per capita'!$F349,"")</f>
        <v>1.358580674818306E-2</v>
      </c>
      <c r="S349" s="2">
        <f>IFERROR('Revenue per capita'!S349/'Revenue per capita'!$F349,"")</f>
        <v>1.630524260506663E-2</v>
      </c>
      <c r="T349" s="2">
        <f>IFERROR('Revenue per capita'!T349/'Revenue per capita'!$F349,"")</f>
        <v>4.3553897744336156E-3</v>
      </c>
      <c r="U349" s="2">
        <f>IFERROR('Revenue per capita'!U349/'Revenue per capita'!$F349,"")</f>
        <v>9.1279416741691377E-2</v>
      </c>
      <c r="V349" s="2">
        <f>IFERROR('Revenue per capita'!V349/'Revenue per capita'!$F349,"")</f>
        <v>4.7822972884782608E-3</v>
      </c>
      <c r="W349" s="2">
        <f>IFERROR('Revenue per capita'!W349/'Revenue per capita'!$F349,"")</f>
        <v>1.6241148157261295E-2</v>
      </c>
      <c r="X349" s="2">
        <f>IFERROR('Revenue per capita'!X349/'Revenue per capita'!$F349,"")</f>
        <v>8.5074735934082667E-3</v>
      </c>
      <c r="Y349" s="2" t="str">
        <f>IFERROR('Revenue per capita'!Y349/'Revenue per capita'!$F349,"")</f>
        <v/>
      </c>
      <c r="Z349" s="2" t="str">
        <f>IFERROR('Revenue per capita'!Z349/'Revenue per capita'!$F349,"")</f>
        <v/>
      </c>
    </row>
    <row r="350" spans="1:26" x14ac:dyDescent="0.45">
      <c r="A350" s="2" t="s">
        <v>841</v>
      </c>
      <c r="B350" s="2">
        <v>442216</v>
      </c>
      <c r="C350" s="2" t="s">
        <v>459</v>
      </c>
      <c r="D350" s="2">
        <v>39.962598399999997</v>
      </c>
      <c r="E350" s="2">
        <v>-76.727744999999999</v>
      </c>
      <c r="F350" s="2">
        <f>IF('Number of Firms per 1000 Capita'!F350=0,"",SUMIFS(allNAICS!$P:$P,allNAICS!$C:$C,'Percent of Revenue'!$A350,allNAICS!$E:$E,'Percent of Revenue'!F$1)/$B350)</f>
        <v>83.52323072887458</v>
      </c>
      <c r="G350" s="2">
        <f>IFERROR('Revenue per capita'!G350/'Revenue per capita'!$F350,"")</f>
        <v>0</v>
      </c>
      <c r="H350" s="2" t="str">
        <f>IFERROR('Revenue per capita'!H350/'Revenue per capita'!$F350,"")</f>
        <v/>
      </c>
      <c r="I350" s="2" t="str">
        <f>IFERROR('Revenue per capita'!I350/'Revenue per capita'!$F350,"")</f>
        <v/>
      </c>
      <c r="J350" s="2">
        <f>IFERROR('Revenue per capita'!J350/'Revenue per capita'!$F350,"")</f>
        <v>5.2842804789790442E-2</v>
      </c>
      <c r="K350" s="2">
        <f>IFERROR('Revenue per capita'!K350/'Revenue per capita'!$F350,"")</f>
        <v>0.32086318963796218</v>
      </c>
      <c r="L350" s="2">
        <f>IFERROR('Revenue per capita'!L350/'Revenue per capita'!$F350,"")</f>
        <v>0.2278669569981038</v>
      </c>
      <c r="M350" s="2">
        <f>IFERROR('Revenue per capita'!M350/'Revenue per capita'!$F350,"")</f>
        <v>0.13992527907020386</v>
      </c>
      <c r="N350" s="2">
        <f>IFERROR('Revenue per capita'!N350/'Revenue per capita'!$F350,"")</f>
        <v>2.9287251545390896E-2</v>
      </c>
      <c r="O350" s="2">
        <f>IFERROR('Revenue per capita'!O350/'Revenue per capita'!$F350,"")</f>
        <v>1.1216872247761753E-2</v>
      </c>
      <c r="P350" s="2">
        <f>IFERROR('Revenue per capita'!P350/'Revenue per capita'!$F350,"")</f>
        <v>2.7227050654184015E-2</v>
      </c>
      <c r="Q350" s="2">
        <f>IFERROR('Revenue per capita'!Q350/'Revenue per capita'!$F350,"")</f>
        <v>1.9753516342221816E-2</v>
      </c>
      <c r="R350" s="2">
        <f>IFERROR('Revenue per capita'!R350/'Revenue per capita'!$F350,"")</f>
        <v>1.9746818386019781E-2</v>
      </c>
      <c r="S350" s="2">
        <f>IFERROR('Revenue per capita'!S350/'Revenue per capita'!$F350,"")</f>
        <v>1.9507387647860919E-2</v>
      </c>
      <c r="T350" s="2">
        <f>IFERROR('Revenue per capita'!T350/'Revenue per capita'!$F350,"")</f>
        <v>5.5741126310227635E-3</v>
      </c>
      <c r="U350" s="2">
        <f>IFERROR('Revenue per capita'!U350/'Revenue per capita'!$F350,"")</f>
        <v>8.2030632664638031E-2</v>
      </c>
      <c r="V350" s="2">
        <f>IFERROR('Revenue per capita'!V350/'Revenue per capita'!$F350,"")</f>
        <v>3.7430553216138132E-3</v>
      </c>
      <c r="W350" s="2">
        <f>IFERROR('Revenue per capita'!W350/'Revenue per capita'!$F350,"")</f>
        <v>1.5817124656143322E-2</v>
      </c>
      <c r="X350" s="2">
        <f>IFERROR('Revenue per capita'!X350/'Revenue per capita'!$F350,"")</f>
        <v>1.7161915997568163E-2</v>
      </c>
      <c r="Y350" s="2">
        <f>IFERROR('Revenue per capita'!Y350/'Revenue per capita'!$F350,"")</f>
        <v>7.4360314095145126E-3</v>
      </c>
      <c r="Z350" s="2">
        <f>IFERROR('Revenue per capita'!Z350/'Revenue per capita'!$F350,"")</f>
        <v>0</v>
      </c>
    </row>
    <row r="351" spans="1:26" x14ac:dyDescent="0.45">
      <c r="A351" s="2" t="s">
        <v>842</v>
      </c>
      <c r="B351" s="2">
        <v>548821</v>
      </c>
      <c r="C351" s="2" t="s">
        <v>447</v>
      </c>
      <c r="D351" s="2">
        <v>41.099780299999999</v>
      </c>
      <c r="E351" s="2">
        <v>80.649519400000003</v>
      </c>
      <c r="F351" s="2">
        <f>IF('Number of Firms per 1000 Capita'!F351=0,"",SUMIFS(allNAICS!$P:$P,allNAICS!$C:$C,'Percent of Revenue'!$A351,allNAICS!$E:$E,'Percent of Revenue'!F$1)/$B351)</f>
        <v>87.063738450241516</v>
      </c>
      <c r="G351" s="2">
        <f>IFERROR('Revenue per capita'!G351/'Revenue per capita'!$F351,"")</f>
        <v>0</v>
      </c>
      <c r="H351" s="2">
        <f>IFERROR('Revenue per capita'!H351/'Revenue per capita'!$F351,"")</f>
        <v>3.3612621769803027E-3</v>
      </c>
      <c r="I351" s="2" t="str">
        <f>IFERROR('Revenue per capita'!I351/'Revenue per capita'!$F351,"")</f>
        <v/>
      </c>
      <c r="J351" s="2">
        <f>IFERROR('Revenue per capita'!J351/'Revenue per capita'!$F351,"")</f>
        <v>4.8810083543743665E-2</v>
      </c>
      <c r="K351" s="2">
        <f>IFERROR('Revenue per capita'!K351/'Revenue per capita'!$F351,"")</f>
        <v>0.33907190897231704</v>
      </c>
      <c r="L351" s="2">
        <f>IFERROR('Revenue per capita'!L351/'Revenue per capita'!$F351,"")</f>
        <v>0.1866878964979915</v>
      </c>
      <c r="M351" s="2">
        <f>IFERROR('Revenue per capita'!M351/'Revenue per capita'!$F351,"")</f>
        <v>0.15151545161107785</v>
      </c>
      <c r="N351" s="2">
        <f>IFERROR('Revenue per capita'!N351/'Revenue per capita'!$F351,"")</f>
        <v>2.7416008750394506E-2</v>
      </c>
      <c r="O351" s="2">
        <f>IFERROR('Revenue per capita'!O351/'Revenue per capita'!$F351,"")</f>
        <v>2.2379578198834824E-2</v>
      </c>
      <c r="P351" s="2">
        <f>IFERROR('Revenue per capita'!P351/'Revenue per capita'!$F351,"")</f>
        <v>2.8943524120906106E-2</v>
      </c>
      <c r="Q351" s="2">
        <f>IFERROR('Revenue per capita'!Q351/'Revenue per capita'!$F351,"")</f>
        <v>1.7107196741164239E-2</v>
      </c>
      <c r="R351" s="2">
        <f>IFERROR('Revenue per capita'!R351/'Revenue per capita'!$F351,"")</f>
        <v>2.2536090809089266E-2</v>
      </c>
      <c r="S351" s="2">
        <f>IFERROR('Revenue per capita'!S351/'Revenue per capita'!$F351,"")</f>
        <v>2.2265617254832708E-2</v>
      </c>
      <c r="T351" s="2">
        <f>IFERROR('Revenue per capita'!T351/'Revenue per capita'!$F351,"")</f>
        <v>3.230540391466385E-3</v>
      </c>
      <c r="U351" s="2">
        <f>IFERROR('Revenue per capita'!U351/'Revenue per capita'!$F351,"")</f>
        <v>8.6011314356014293E-2</v>
      </c>
      <c r="V351" s="2">
        <f>IFERROR('Revenue per capita'!V351/'Revenue per capita'!$F351,"")</f>
        <v>2.8738560539318305E-3</v>
      </c>
      <c r="W351" s="2">
        <f>IFERROR('Revenue per capita'!W351/'Revenue per capita'!$F351,"")</f>
        <v>2.5943290896032672E-2</v>
      </c>
      <c r="X351" s="2">
        <f>IFERROR('Revenue per capita'!X351/'Revenue per capita'!$F351,"")</f>
        <v>9.4336064413426037E-3</v>
      </c>
      <c r="Y351" s="2">
        <f>IFERROR('Revenue per capita'!Y351/'Revenue per capita'!$F351,"")</f>
        <v>2.412773183880296E-3</v>
      </c>
      <c r="Z351" s="2" t="str">
        <f>IFERROR('Revenue per capita'!Z351/'Revenue per capita'!$F351,"")</f>
        <v/>
      </c>
    </row>
    <row r="352" spans="1:26" x14ac:dyDescent="0.45">
      <c r="A352" s="2" t="s">
        <v>843</v>
      </c>
      <c r="B352" s="2">
        <v>170227</v>
      </c>
      <c r="C352" s="2" t="s">
        <v>480</v>
      </c>
      <c r="D352" s="2">
        <v>39.140447700000003</v>
      </c>
      <c r="E352" s="2">
        <v>-121.6169108</v>
      </c>
      <c r="F352" s="2">
        <f>IF('Number of Firms per 1000 Capita'!F352=0,"",SUMIFS(allNAICS!$P:$P,allNAICS!$C:$C,'Percent of Revenue'!$A352,allNAICS!$E:$E,'Percent of Revenue'!F$1)/$B352)</f>
        <v>38.544384850816847</v>
      </c>
      <c r="G352" s="2">
        <f>IFERROR('Revenue per capita'!G352/'Revenue per capita'!$F352,"")</f>
        <v>1.3780907641560449E-2</v>
      </c>
      <c r="H352" s="2">
        <f>IFERROR('Revenue per capita'!H352/'Revenue per capita'!$F352,"")</f>
        <v>5.554427971386563E-3</v>
      </c>
      <c r="I352" s="2" t="str">
        <f>IFERROR('Revenue per capita'!I352/'Revenue per capita'!$F352,"")</f>
        <v/>
      </c>
      <c r="J352" s="2">
        <f>IFERROR('Revenue per capita'!J352/'Revenue per capita'!$F352,"")</f>
        <v>0</v>
      </c>
      <c r="K352" s="2">
        <f>IFERROR('Revenue per capita'!K352/'Revenue per capita'!$F352,"")</f>
        <v>0.10207868850427082</v>
      </c>
      <c r="L352" s="2">
        <f>IFERROR('Revenue per capita'!L352/'Revenue per capita'!$F352,"")</f>
        <v>0.22178978078214406</v>
      </c>
      <c r="M352" s="2">
        <f>IFERROR('Revenue per capita'!M352/'Revenue per capita'!$F352,"")</f>
        <v>0.27519421130996191</v>
      </c>
      <c r="N352" s="2">
        <f>IFERROR('Revenue per capita'!N352/'Revenue per capita'!$F352,"")</f>
        <v>4.1377389682243346E-2</v>
      </c>
      <c r="O352" s="2">
        <f>IFERROR('Revenue per capita'!O352/'Revenue per capita'!$F352,"")</f>
        <v>2.0385990136823306E-2</v>
      </c>
      <c r="P352" s="2">
        <f>IFERROR('Revenue per capita'!P352/'Revenue per capita'!$F352,"")</f>
        <v>3.4256760211393636E-2</v>
      </c>
      <c r="Q352" s="2">
        <f>IFERROR('Revenue per capita'!Q352/'Revenue per capita'!$F352,"")</f>
        <v>2.2364125677260628E-2</v>
      </c>
      <c r="R352" s="2">
        <f>IFERROR('Revenue per capita'!R352/'Revenue per capita'!$F352,"")</f>
        <v>3.7707942444661018E-2</v>
      </c>
      <c r="S352" s="2">
        <f>IFERROR('Revenue per capita'!S352/'Revenue per capita'!$F352,"")</f>
        <v>2.3052812771620829E-2</v>
      </c>
      <c r="T352" s="2">
        <f>IFERROR('Revenue per capita'!T352/'Revenue per capita'!$F352,"")</f>
        <v>5.833698722249165E-3</v>
      </c>
      <c r="U352" s="2">
        <f>IFERROR('Revenue per capita'!U352/'Revenue per capita'!$F352,"")</f>
        <v>0.17369401221819222</v>
      </c>
      <c r="V352" s="2">
        <f>IFERROR('Revenue per capita'!V352/'Revenue per capita'!$F352,"")</f>
        <v>4.5281757461293317E-3</v>
      </c>
      <c r="W352" s="2">
        <f>IFERROR('Revenue per capita'!W352/'Revenue per capita'!$F352,"")</f>
        <v>1.8401076180102911E-2</v>
      </c>
      <c r="X352" s="2">
        <f>IFERROR('Revenue per capita'!X352/'Revenue per capita'!$F352,"")</f>
        <v>0</v>
      </c>
      <c r="Y352" s="2" t="str">
        <f>IFERROR('Revenue per capita'!Y352/'Revenue per capita'!$F352,"")</f>
        <v/>
      </c>
      <c r="Z352" s="2" t="str">
        <f>IFERROR('Revenue per capita'!Z352/'Revenue per capita'!$F352,"")</f>
        <v/>
      </c>
    </row>
    <row r="353" spans="1:26" x14ac:dyDescent="0.45">
      <c r="A353" s="2" t="s">
        <v>844</v>
      </c>
      <c r="B353" s="2">
        <v>204281</v>
      </c>
      <c r="C353" s="2" t="s">
        <v>595</v>
      </c>
      <c r="D353" s="2">
        <v>32.6926512</v>
      </c>
      <c r="E353" s="2">
        <v>-114.62769160000001</v>
      </c>
      <c r="F353" s="2">
        <f>IF('Number of Firms per 1000 Capita'!F353=0,"",SUMIFS(allNAICS!$P:$P,allNAICS!$C:$C,'Percent of Revenue'!$A353,allNAICS!$E:$E,'Percent of Revenue'!F$1)/$B353)</f>
        <v>35.663889446399814</v>
      </c>
      <c r="G353" s="2">
        <f>IFERROR('Revenue per capita'!G353/'Revenue per capita'!$F353,"")</f>
        <v>1.1661077856355097E-2</v>
      </c>
      <c r="H353" s="2" t="str">
        <f>IFERROR('Revenue per capita'!H353/'Revenue per capita'!$F353,"")</f>
        <v/>
      </c>
      <c r="I353" s="2" t="str">
        <f>IFERROR('Revenue per capita'!I353/'Revenue per capita'!$F353,"")</f>
        <v/>
      </c>
      <c r="J353" s="2">
        <f>IFERROR('Revenue per capita'!J353/'Revenue per capita'!$F353,"")</f>
        <v>5.0145931081644307E-2</v>
      </c>
      <c r="K353" s="2">
        <f>IFERROR('Revenue per capita'!K353/'Revenue per capita'!$F353,"")</f>
        <v>0.12359935213751044</v>
      </c>
      <c r="L353" s="2">
        <f>IFERROR('Revenue per capita'!L353/'Revenue per capita'!$F353,"")</f>
        <v>0.19157113916752241</v>
      </c>
      <c r="M353" s="2">
        <f>IFERROR('Revenue per capita'!M353/'Revenue per capita'!$F353,"")</f>
        <v>0.2738273554852097</v>
      </c>
      <c r="N353" s="2">
        <f>IFERROR('Revenue per capita'!N353/'Revenue per capita'!$F353,"")</f>
        <v>1.962387548704219E-2</v>
      </c>
      <c r="O353" s="2">
        <f>IFERROR('Revenue per capita'!O353/'Revenue per capita'!$F353,"")</f>
        <v>4.0398243240072275E-2</v>
      </c>
      <c r="P353" s="2">
        <f>IFERROR('Revenue per capita'!P353/'Revenue per capita'!$F353,"")</f>
        <v>3.045263776575715E-2</v>
      </c>
      <c r="Q353" s="2">
        <f>IFERROR('Revenue per capita'!Q353/'Revenue per capita'!$F353,"")</f>
        <v>2.1070895017894994E-2</v>
      </c>
      <c r="R353" s="2">
        <f>IFERROR('Revenue per capita'!R353/'Revenue per capita'!$F353,"")</f>
        <v>1.9344807434663439E-2</v>
      </c>
      <c r="S353" s="2">
        <f>IFERROR('Revenue per capita'!S353/'Revenue per capita'!$F353,"")</f>
        <v>3.6179538808616865E-2</v>
      </c>
      <c r="T353" s="2">
        <f>IFERROR('Revenue per capita'!T353/'Revenue per capita'!$F353,"")</f>
        <v>4.4153650008994984E-3</v>
      </c>
      <c r="U353" s="2">
        <f>IFERROR('Revenue per capita'!U353/'Revenue per capita'!$F353,"")</f>
        <v>0.11144508644684634</v>
      </c>
      <c r="V353" s="2">
        <f>IFERROR('Revenue per capita'!V353/'Revenue per capita'!$F353,"")</f>
        <v>1.9562698406490691E-3</v>
      </c>
      <c r="W353" s="2">
        <f>IFERROR('Revenue per capita'!W353/'Revenue per capita'!$F353,"")</f>
        <v>5.2516054095065275E-2</v>
      </c>
      <c r="X353" s="2">
        <f>IFERROR('Revenue per capita'!X353/'Revenue per capita'!$F353,"")</f>
        <v>1.1792371134251009E-2</v>
      </c>
      <c r="Y353" s="2" t="str">
        <f>IFERROR('Revenue per capita'!Y353/'Revenue per capita'!$F353,"")</f>
        <v/>
      </c>
      <c r="Z353" s="2" t="str">
        <f>IFERROR('Revenue per capita'!Z353/'Revenue per capita'!$F353,"")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30"/>
  <sheetViews>
    <sheetView workbookViewId="0">
      <selection activeCell="D28" sqref="D28"/>
    </sheetView>
  </sheetViews>
  <sheetFormatPr defaultRowHeight="14.25" x14ac:dyDescent="0.45"/>
  <sheetData>
    <row r="1" spans="1:1" x14ac:dyDescent="0.45">
      <c r="A1" s="3" t="s">
        <v>0</v>
      </c>
    </row>
    <row r="2" spans="1:1" x14ac:dyDescent="0.45">
      <c r="A2" s="3" t="s">
        <v>1</v>
      </c>
    </row>
    <row r="3" spans="1:1" x14ac:dyDescent="0.45">
      <c r="A3" s="3" t="s">
        <v>2</v>
      </c>
    </row>
    <row r="4" spans="1:1" x14ac:dyDescent="0.45">
      <c r="A4" s="3" t="s">
        <v>3</v>
      </c>
    </row>
    <row r="5" spans="1:1" x14ac:dyDescent="0.45">
      <c r="A5" s="3" t="s">
        <v>4</v>
      </c>
    </row>
    <row r="6" spans="1:1" x14ac:dyDescent="0.45">
      <c r="A6" s="3" t="s">
        <v>5</v>
      </c>
    </row>
    <row r="7" spans="1:1" x14ac:dyDescent="0.45">
      <c r="A7" s="3" t="s">
        <v>6</v>
      </c>
    </row>
    <row r="8" spans="1:1" x14ac:dyDescent="0.45">
      <c r="A8" s="3" t="s">
        <v>7</v>
      </c>
    </row>
    <row r="9" spans="1:1" x14ac:dyDescent="0.45">
      <c r="A9" s="3" t="s">
        <v>8</v>
      </c>
    </row>
    <row r="10" spans="1:1" x14ac:dyDescent="0.45">
      <c r="A10" s="3" t="s">
        <v>9</v>
      </c>
    </row>
    <row r="11" spans="1:1" x14ac:dyDescent="0.45">
      <c r="A11" s="3" t="s">
        <v>10</v>
      </c>
    </row>
    <row r="12" spans="1:1" x14ac:dyDescent="0.45">
      <c r="A12" s="3" t="s">
        <v>11</v>
      </c>
    </row>
    <row r="13" spans="1:1" x14ac:dyDescent="0.45">
      <c r="A13" s="3" t="s">
        <v>12</v>
      </c>
    </row>
    <row r="14" spans="1:1" x14ac:dyDescent="0.45">
      <c r="A14" s="3" t="s">
        <v>13</v>
      </c>
    </row>
    <row r="15" spans="1:1" x14ac:dyDescent="0.45">
      <c r="A15" s="3" t="s">
        <v>14</v>
      </c>
    </row>
    <row r="16" spans="1:1" x14ac:dyDescent="0.45">
      <c r="A16" s="3" t="s">
        <v>15</v>
      </c>
    </row>
    <row r="17" spans="1:1" x14ac:dyDescent="0.45">
      <c r="A17" s="3" t="s">
        <v>16</v>
      </c>
    </row>
    <row r="18" spans="1:1" x14ac:dyDescent="0.45">
      <c r="A18" s="3" t="s">
        <v>17</v>
      </c>
    </row>
    <row r="19" spans="1:1" x14ac:dyDescent="0.45">
      <c r="A19" s="3" t="s">
        <v>18</v>
      </c>
    </row>
    <row r="20" spans="1:1" x14ac:dyDescent="0.45">
      <c r="A20" s="3" t="s">
        <v>19</v>
      </c>
    </row>
    <row r="21" spans="1:1" x14ac:dyDescent="0.45">
      <c r="A21" s="3" t="s">
        <v>20</v>
      </c>
    </row>
    <row r="22" spans="1:1" x14ac:dyDescent="0.45">
      <c r="A22" s="3" t="s">
        <v>21</v>
      </c>
    </row>
    <row r="23" spans="1:1" x14ac:dyDescent="0.45">
      <c r="A23" s="3" t="s">
        <v>22</v>
      </c>
    </row>
    <row r="24" spans="1:1" x14ac:dyDescent="0.45">
      <c r="A24" s="3" t="s">
        <v>23</v>
      </c>
    </row>
    <row r="25" spans="1:1" x14ac:dyDescent="0.45">
      <c r="A25" s="3" t="s">
        <v>24</v>
      </c>
    </row>
    <row r="26" spans="1:1" x14ac:dyDescent="0.45">
      <c r="A26" s="3" t="s">
        <v>25</v>
      </c>
    </row>
    <row r="27" spans="1:1" x14ac:dyDescent="0.45">
      <c r="A27" s="3" t="s">
        <v>26</v>
      </c>
    </row>
    <row r="28" spans="1:1" x14ac:dyDescent="0.45">
      <c r="A28" s="3" t="s">
        <v>27</v>
      </c>
    </row>
    <row r="29" spans="1:1" x14ac:dyDescent="0.45">
      <c r="A29" s="3" t="s">
        <v>28</v>
      </c>
    </row>
    <row r="30" spans="1:1" x14ac:dyDescent="0.45">
      <c r="A30" s="3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normalize rev0</vt:lpstr>
      <vt:lpstr>analysis of Rev0</vt:lpstr>
      <vt:lpstr>allNAICS</vt:lpstr>
      <vt:lpstr>Number of Firms</vt:lpstr>
      <vt:lpstr>Revenue</vt:lpstr>
      <vt:lpstr>Number of Firms per 1000 Capita</vt:lpstr>
      <vt:lpstr>Revenue per capita</vt:lpstr>
      <vt:lpstr>Percent of Firms</vt:lpstr>
      <vt:lpstr>Percent of Revenue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Dardia, Kristen</dc:creator>
  <cp:lastModifiedBy>Dardia, Kristen</cp:lastModifiedBy>
  <dcterms:created xsi:type="dcterms:W3CDTF">2019-01-06T17:28:31Z</dcterms:created>
  <dcterms:modified xsi:type="dcterms:W3CDTF">2019-01-22T12:52:32Z</dcterms:modified>
</cp:coreProperties>
</file>